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Docs\HPMSProjectPlanning\2022 Submittal\TrafficAssembly\12_AADT Tables for Publishing\"/>
    </mc:Choice>
  </mc:AlternateContent>
  <xr:revisionPtr revIDLastSave="0" documentId="13_ncr:1_{5BA5AB47-22A4-40E3-A700-74FA4EB4865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2 ALL ADOT SECTIONS" sheetId="14" r:id="rId1"/>
    <sheet name="Arizona Interstate Sections" sheetId="18" r:id="rId2"/>
    <sheet name="Arizona State Routes" sheetId="19" r:id="rId3"/>
    <sheet name="Arizona US Routes" sheetId="20" r:id="rId4"/>
    <sheet name="Ramps and Frontage Roads" sheetId="17" r:id="rId5"/>
  </sheets>
  <definedNames>
    <definedName name="_xlnm._FilterDatabase" localSheetId="0" hidden="1">'2022 ALL ADOT SECTIONS'!$AC$5:$AC$5053</definedName>
    <definedName name="_xlnm._FilterDatabase" localSheetId="4" hidden="1">'Ramps and Frontage Roads'!$A$5:$Z$3578</definedName>
    <definedName name="_xlnm.Print_Area" localSheetId="1">'Arizona Interstate Sections'!$A$1:$V$347</definedName>
    <definedName name="_xlnm.Print_Area" localSheetId="2">'Arizona State Routes'!$A$1:$V$820</definedName>
    <definedName name="_xlnm.Print_Area" localSheetId="3">'Arizona US Routes'!$A$1:$V$321</definedName>
    <definedName name="_xlnm.Print_Area" localSheetId="4">'Ramps and Frontage Roads'!$A$1:$U$3578</definedName>
    <definedName name="_xlnm.Print_Titles" localSheetId="0">'2022 ALL ADOT SECTIONS'!$5:$5</definedName>
    <definedName name="_xlnm.Print_Titles" localSheetId="1">'Arizona Interstate Sections'!$5:$5</definedName>
    <definedName name="_xlnm.Print_Titles" localSheetId="2">'Arizona State Routes'!$5:$5</definedName>
    <definedName name="_xlnm.Print_Titles" localSheetId="3">'Arizona US Routes'!$5:$5</definedName>
    <definedName name="_xlnm.Print_Titles" localSheetId="4">'Ramps and Frontage Roads'!$5:$5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5053" i="14" l="1"/>
  <c r="AC5052" i="14"/>
  <c r="AC5051" i="14"/>
  <c r="AC5050" i="14"/>
  <c r="AC5049" i="14"/>
  <c r="AC5048" i="14"/>
  <c r="AC5047" i="14"/>
  <c r="AC5046" i="14"/>
  <c r="AC5045" i="14"/>
  <c r="AC5044" i="14"/>
  <c r="AC5043" i="14"/>
  <c r="AC5042" i="14"/>
  <c r="AC5041" i="14"/>
  <c r="AC5040" i="14"/>
  <c r="AC5039" i="14"/>
  <c r="AC5038" i="14"/>
  <c r="AC5037" i="14"/>
  <c r="AC5036" i="14"/>
  <c r="AC5035" i="14"/>
  <c r="AC5034" i="14"/>
  <c r="AC5033" i="14"/>
  <c r="AC5032" i="14"/>
  <c r="AC5031" i="14"/>
  <c r="AC5030" i="14"/>
  <c r="AC5029" i="14"/>
  <c r="AC5028" i="14"/>
  <c r="AC5027" i="14"/>
  <c r="AC5026" i="14"/>
  <c r="AC5025" i="14"/>
  <c r="AC5024" i="14"/>
  <c r="AC5023" i="14"/>
  <c r="AC5022" i="14"/>
  <c r="AC5021" i="14"/>
  <c r="AC5020" i="14"/>
  <c r="AC5019" i="14"/>
  <c r="AC5018" i="14"/>
  <c r="AC5017" i="14"/>
  <c r="AC5016" i="14"/>
  <c r="AC5015" i="14"/>
  <c r="AC5014" i="14"/>
  <c r="AC5013" i="14"/>
  <c r="AC5012" i="14"/>
  <c r="AC5011" i="14"/>
  <c r="AC5010" i="14"/>
  <c r="AC5009" i="14"/>
  <c r="AC5008" i="14"/>
  <c r="AC5007" i="14"/>
  <c r="AC5006" i="14"/>
  <c r="AC5005" i="14"/>
  <c r="AC5004" i="14"/>
  <c r="AC5003" i="14"/>
  <c r="AC5002" i="14"/>
  <c r="AC5001" i="14"/>
  <c r="AC5000" i="14"/>
  <c r="AC4999" i="14"/>
  <c r="AC4998" i="14"/>
  <c r="AC4997" i="14"/>
  <c r="AC4996" i="14"/>
  <c r="AC4995" i="14"/>
  <c r="AC4994" i="14"/>
  <c r="AC4993" i="14"/>
  <c r="AC4992" i="14"/>
  <c r="AC4991" i="14"/>
  <c r="AC4990" i="14"/>
  <c r="AC4989" i="14"/>
  <c r="AC4988" i="14"/>
  <c r="AC4987" i="14"/>
  <c r="AC4986" i="14"/>
  <c r="AC4985" i="14"/>
  <c r="AC4984" i="14"/>
  <c r="AC4983" i="14"/>
  <c r="AC4982" i="14"/>
  <c r="AC4981" i="14"/>
  <c r="AC4980" i="14"/>
  <c r="AC4979" i="14"/>
  <c r="AC4978" i="14"/>
  <c r="AC4977" i="14"/>
  <c r="AC4976" i="14"/>
  <c r="AC4975" i="14"/>
  <c r="AC4974" i="14"/>
  <c r="AC4973" i="14"/>
  <c r="AC4972" i="14"/>
  <c r="AC4971" i="14"/>
  <c r="AC4970" i="14"/>
  <c r="AC4969" i="14"/>
  <c r="AC4968" i="14"/>
  <c r="AC4967" i="14"/>
  <c r="AC4966" i="14"/>
  <c r="AC4965" i="14"/>
  <c r="AC4964" i="14"/>
  <c r="AC4963" i="14"/>
  <c r="AC4962" i="14"/>
  <c r="AC4961" i="14"/>
  <c r="AC4960" i="14"/>
  <c r="AC4959" i="14"/>
  <c r="AC4958" i="14"/>
  <c r="AC4957" i="14"/>
  <c r="AC4956" i="14"/>
  <c r="AC4955" i="14"/>
  <c r="AC4954" i="14"/>
  <c r="AC4953" i="14"/>
  <c r="AC4952" i="14"/>
  <c r="AC4951" i="14"/>
  <c r="AC4950" i="14"/>
  <c r="AC4949" i="14"/>
  <c r="AC4948" i="14"/>
  <c r="AC4947" i="14"/>
  <c r="AC4946" i="14"/>
  <c r="AC4945" i="14"/>
  <c r="AC4944" i="14"/>
  <c r="AC4943" i="14"/>
  <c r="AC4942" i="14"/>
  <c r="AC4941" i="14"/>
  <c r="AC4940" i="14"/>
  <c r="AC4939" i="14"/>
  <c r="AC4938" i="14"/>
  <c r="AC4937" i="14"/>
  <c r="AC4936" i="14"/>
  <c r="AC4935" i="14"/>
  <c r="AC4934" i="14"/>
  <c r="AC4933" i="14"/>
  <c r="AC4932" i="14"/>
  <c r="AC4931" i="14"/>
  <c r="AC4930" i="14"/>
  <c r="AC4929" i="14"/>
  <c r="AC4928" i="14"/>
  <c r="AC4927" i="14"/>
  <c r="AC4926" i="14"/>
  <c r="AC4925" i="14"/>
  <c r="AC4924" i="14"/>
  <c r="AC4923" i="14"/>
  <c r="AC4922" i="14"/>
  <c r="AC4921" i="14"/>
  <c r="AC4920" i="14"/>
  <c r="AC4919" i="14"/>
  <c r="AC4918" i="14"/>
  <c r="AC4917" i="14"/>
  <c r="AC4916" i="14"/>
  <c r="AC4915" i="14"/>
  <c r="AC4914" i="14"/>
  <c r="AC4913" i="14"/>
  <c r="AC4912" i="14"/>
  <c r="AC4911" i="14"/>
  <c r="AC4910" i="14"/>
  <c r="AC4909" i="14"/>
  <c r="AC4908" i="14"/>
  <c r="AC4907" i="14"/>
  <c r="AC4906" i="14"/>
  <c r="AC4905" i="14"/>
  <c r="AC4904" i="14"/>
  <c r="AC4903" i="14"/>
  <c r="AC4902" i="14"/>
  <c r="AC4901" i="14"/>
  <c r="AC4900" i="14"/>
  <c r="AC4899" i="14"/>
  <c r="AC4898" i="14"/>
  <c r="AC4897" i="14"/>
  <c r="AC4896" i="14"/>
  <c r="AC4895" i="14"/>
  <c r="AC4894" i="14"/>
  <c r="AC4893" i="14"/>
  <c r="AC4892" i="14"/>
  <c r="AC4891" i="14"/>
  <c r="AC4890" i="14"/>
  <c r="AC4889" i="14"/>
  <c r="AC4888" i="14"/>
  <c r="AC4887" i="14"/>
  <c r="AC4886" i="14"/>
  <c r="AC4885" i="14"/>
  <c r="AC4884" i="14"/>
  <c r="AC4883" i="14"/>
  <c r="AC4882" i="14"/>
  <c r="AC4881" i="14"/>
  <c r="AC4880" i="14"/>
  <c r="AC4879" i="14"/>
  <c r="AC4878" i="14"/>
  <c r="AC4877" i="14"/>
  <c r="AC4876" i="14"/>
  <c r="AC4875" i="14"/>
  <c r="AC4874" i="14"/>
  <c r="AC4873" i="14"/>
  <c r="AC4872" i="14"/>
  <c r="AC4871" i="14"/>
  <c r="AC4870" i="14"/>
  <c r="AC4869" i="14"/>
  <c r="AC4868" i="14"/>
  <c r="AC4867" i="14"/>
  <c r="AC4866" i="14"/>
  <c r="AC4865" i="14"/>
  <c r="AC4864" i="14"/>
  <c r="AC4863" i="14"/>
  <c r="AC4862" i="14"/>
  <c r="AC4861" i="14"/>
  <c r="AC4860" i="14"/>
  <c r="AC4859" i="14"/>
  <c r="AC4858" i="14"/>
  <c r="AC4857" i="14"/>
  <c r="AC4856" i="14"/>
  <c r="AC4855" i="14"/>
  <c r="AC4854" i="14"/>
  <c r="AC4853" i="14"/>
  <c r="AC4852" i="14"/>
  <c r="AC4851" i="14"/>
  <c r="AC4850" i="14"/>
  <c r="AC4849" i="14"/>
  <c r="AC4848" i="14"/>
  <c r="AC4847" i="14"/>
  <c r="AC4846" i="14"/>
  <c r="AC4845" i="14"/>
  <c r="AC4844" i="14"/>
  <c r="AC4843" i="14"/>
  <c r="AC4842" i="14"/>
  <c r="AC4841" i="14"/>
  <c r="AC4840" i="14"/>
  <c r="AC4839" i="14"/>
  <c r="AC4838" i="14"/>
  <c r="AC4837" i="14"/>
  <c r="AC4836" i="14"/>
  <c r="AC4835" i="14"/>
  <c r="AC4834" i="14"/>
  <c r="AC4833" i="14"/>
  <c r="AC4832" i="14"/>
  <c r="AC4831" i="14"/>
  <c r="AC4830" i="14"/>
  <c r="AC4829" i="14"/>
  <c r="AC4828" i="14"/>
  <c r="AC4827" i="14"/>
  <c r="AC4826" i="14"/>
  <c r="AC4825" i="14"/>
  <c r="AC4824" i="14"/>
  <c r="AC4823" i="14"/>
  <c r="AC4822" i="14"/>
  <c r="AC4821" i="14"/>
  <c r="AC4820" i="14"/>
  <c r="AC4819" i="14"/>
  <c r="AC4818" i="14"/>
  <c r="AC4817" i="14"/>
  <c r="AC4816" i="14"/>
  <c r="AC4815" i="14"/>
  <c r="AC4814" i="14"/>
  <c r="AC4813" i="14"/>
  <c r="AC4812" i="14"/>
  <c r="AC4811" i="14"/>
  <c r="AC4810" i="14"/>
  <c r="AC4809" i="14"/>
  <c r="AC4808" i="14"/>
  <c r="AC4807" i="14"/>
  <c r="AC4806" i="14"/>
  <c r="AC4805" i="14"/>
  <c r="AC4804" i="14"/>
  <c r="AC4803" i="14"/>
  <c r="AC4802" i="14"/>
  <c r="AC4801" i="14"/>
  <c r="AC4800" i="14"/>
  <c r="AC4799" i="14"/>
  <c r="AC4798" i="14"/>
  <c r="AC4797" i="14"/>
  <c r="AC4796" i="14"/>
  <c r="AC4795" i="14"/>
  <c r="AC4794" i="14"/>
  <c r="AC4793" i="14"/>
  <c r="AC4792" i="14"/>
  <c r="AC4791" i="14"/>
  <c r="AC4790" i="14"/>
  <c r="AC4789" i="14"/>
  <c r="AC4788" i="14"/>
  <c r="AC4787" i="14"/>
  <c r="AC4786" i="14"/>
  <c r="AC4785" i="14"/>
  <c r="AC4784" i="14"/>
  <c r="AC4783" i="14"/>
  <c r="AC4782" i="14"/>
  <c r="AC4781" i="14"/>
  <c r="AC4780" i="14"/>
  <c r="AC4779" i="14"/>
  <c r="AC4778" i="14"/>
  <c r="AC4777" i="14"/>
  <c r="AC4776" i="14"/>
  <c r="AC4775" i="14"/>
  <c r="AC4774" i="14"/>
  <c r="AC4773" i="14"/>
  <c r="AC4772" i="14"/>
  <c r="AC4771" i="14"/>
  <c r="AC4770" i="14"/>
  <c r="AC4769" i="14"/>
  <c r="AC4768" i="14"/>
  <c r="AC4767" i="14"/>
  <c r="AC4766" i="14"/>
  <c r="AC4765" i="14"/>
  <c r="AC4764" i="14"/>
  <c r="AC4763" i="14"/>
  <c r="AC4762" i="14"/>
  <c r="AC4761" i="14"/>
  <c r="AC4760" i="14"/>
  <c r="AC4759" i="14"/>
  <c r="AC4758" i="14"/>
  <c r="AC4757" i="14"/>
  <c r="AC4756" i="14"/>
  <c r="AC4755" i="14"/>
  <c r="AC4754" i="14"/>
  <c r="AC4753" i="14"/>
  <c r="AC4752" i="14"/>
  <c r="AC4751" i="14"/>
  <c r="AC4750" i="14"/>
  <c r="AC4749" i="14"/>
  <c r="AC4748" i="14"/>
  <c r="AC4747" i="14"/>
  <c r="AC4746" i="14"/>
  <c r="AC4745" i="14"/>
  <c r="AC4744" i="14"/>
  <c r="AC4743" i="14"/>
  <c r="AC4742" i="14"/>
  <c r="AC4741" i="14"/>
  <c r="AC4740" i="14"/>
  <c r="AC4739" i="14"/>
  <c r="AC4738" i="14"/>
  <c r="AC4737" i="14"/>
  <c r="AC4736" i="14"/>
  <c r="AC4735" i="14"/>
  <c r="AC4734" i="14"/>
  <c r="AC4733" i="14"/>
  <c r="AC4732" i="14"/>
  <c r="AC4731" i="14"/>
  <c r="AC4730" i="14"/>
  <c r="AC4729" i="14"/>
  <c r="AC4728" i="14"/>
  <c r="AC4727" i="14"/>
  <c r="AC4726" i="14"/>
  <c r="AC4725" i="14"/>
  <c r="AC4724" i="14"/>
  <c r="AC4723" i="14"/>
  <c r="AC4722" i="14"/>
  <c r="AC4721" i="14"/>
  <c r="AC4720" i="14"/>
  <c r="AC4719" i="14"/>
  <c r="AC4718" i="14"/>
  <c r="AC4717" i="14"/>
  <c r="AC4716" i="14"/>
  <c r="AC4715" i="14"/>
  <c r="AC4714" i="14"/>
  <c r="AC4713" i="14"/>
  <c r="AC4712" i="14"/>
  <c r="AC4711" i="14"/>
  <c r="AC4710" i="14"/>
  <c r="AC4709" i="14"/>
  <c r="AC4708" i="14"/>
  <c r="AC4707" i="14"/>
  <c r="AC4706" i="14"/>
  <c r="AC4705" i="14"/>
  <c r="AC4704" i="14"/>
  <c r="AC4703" i="14"/>
  <c r="AC4702" i="14"/>
  <c r="AC4701" i="14"/>
  <c r="AC4700" i="14"/>
  <c r="AC4699" i="14"/>
  <c r="AC4698" i="14"/>
  <c r="AC4697" i="14"/>
  <c r="AC4696" i="14"/>
  <c r="AC4695" i="14"/>
  <c r="AC4694" i="14"/>
  <c r="AC4693" i="14"/>
  <c r="AC4692" i="14"/>
  <c r="AC4691" i="14"/>
  <c r="AC4690" i="14"/>
  <c r="AC4689" i="14"/>
  <c r="AC4688" i="14"/>
  <c r="AC4687" i="14"/>
  <c r="AC4686" i="14"/>
  <c r="AC4685" i="14"/>
  <c r="AC4684" i="14"/>
  <c r="AC4683" i="14"/>
  <c r="AC4682" i="14"/>
  <c r="AC4681" i="14"/>
  <c r="AC4680" i="14"/>
  <c r="AC4679" i="14"/>
  <c r="AC4678" i="14"/>
  <c r="AC4677" i="14"/>
  <c r="AC4676" i="14"/>
  <c r="AC4675" i="14"/>
  <c r="AC4674" i="14"/>
  <c r="AC4673" i="14"/>
  <c r="AC4672" i="14"/>
  <c r="AC4671" i="14"/>
  <c r="AC4670" i="14"/>
  <c r="AC4669" i="14"/>
  <c r="AC4668" i="14"/>
  <c r="AC4667" i="14"/>
  <c r="AC4666" i="14"/>
  <c r="AC4665" i="14"/>
  <c r="AC4664" i="14"/>
  <c r="AC4663" i="14"/>
  <c r="AC4662" i="14"/>
  <c r="AC4661" i="14"/>
  <c r="AC4660" i="14"/>
  <c r="AC4659" i="14"/>
  <c r="AC4658" i="14"/>
  <c r="AC4657" i="14"/>
  <c r="AC4656" i="14"/>
  <c r="AC4655" i="14"/>
  <c r="AC4654" i="14"/>
  <c r="AC4653" i="14"/>
  <c r="AC4652" i="14"/>
  <c r="AC4651" i="14"/>
  <c r="AC4650" i="14"/>
  <c r="AC4649" i="14"/>
  <c r="AC4648" i="14"/>
  <c r="AC4647" i="14"/>
  <c r="AC4646" i="14"/>
  <c r="AC4645" i="14"/>
  <c r="AC4644" i="14"/>
  <c r="AC4643" i="14"/>
  <c r="AC4642" i="14"/>
  <c r="AC4641" i="14"/>
  <c r="AC4640" i="14"/>
  <c r="AC4639" i="14"/>
  <c r="AC4638" i="14"/>
  <c r="AC4637" i="14"/>
  <c r="AC4636" i="14"/>
  <c r="AC4635" i="14"/>
  <c r="AC4634" i="14"/>
  <c r="AC4633" i="14"/>
  <c r="AC4632" i="14"/>
  <c r="AC4631" i="14"/>
  <c r="AC4630" i="14"/>
  <c r="AC4629" i="14"/>
  <c r="AC4628" i="14"/>
  <c r="AC4627" i="14"/>
  <c r="AC4626" i="14"/>
  <c r="AC4625" i="14"/>
  <c r="AC4624" i="14"/>
  <c r="AC4623" i="14"/>
  <c r="AC4622" i="14"/>
  <c r="AC4621" i="14"/>
  <c r="AC4620" i="14"/>
  <c r="AC4619" i="14"/>
  <c r="AC4618" i="14"/>
  <c r="AC4617" i="14"/>
  <c r="AC4616" i="14"/>
  <c r="AC4615" i="14"/>
  <c r="AC4614" i="14"/>
  <c r="AC4613" i="14"/>
  <c r="AC4612" i="14"/>
  <c r="AC4611" i="14"/>
  <c r="AC4610" i="14"/>
  <c r="AC4609" i="14"/>
  <c r="AC4608" i="14"/>
  <c r="AC4607" i="14"/>
  <c r="AC4606" i="14"/>
  <c r="AC4605" i="14"/>
  <c r="AC4604" i="14"/>
  <c r="AC4603" i="14"/>
  <c r="AC4602" i="14"/>
  <c r="AC4601" i="14"/>
  <c r="AC4600" i="14"/>
  <c r="AC4599" i="14"/>
  <c r="AC4598" i="14"/>
  <c r="AC4597" i="14"/>
  <c r="AC4596" i="14"/>
  <c r="AC4595" i="14"/>
  <c r="AC4594" i="14"/>
  <c r="AC4593" i="14"/>
  <c r="AC4592" i="14"/>
  <c r="AC4591" i="14"/>
  <c r="AC4590" i="14"/>
  <c r="AC4589" i="14"/>
  <c r="AC4588" i="14"/>
  <c r="AC4587" i="14"/>
  <c r="AC4586" i="14"/>
  <c r="AC4585" i="14"/>
  <c r="AC4584" i="14"/>
  <c r="AC4583" i="14"/>
  <c r="AC4582" i="14"/>
  <c r="AC4581" i="14"/>
  <c r="AC4580" i="14"/>
  <c r="AC4579" i="14"/>
  <c r="AC4578" i="14"/>
  <c r="AC4577" i="14"/>
  <c r="AC4576" i="14"/>
  <c r="AC4575" i="14"/>
  <c r="AC4574" i="14"/>
  <c r="AC4573" i="14"/>
  <c r="AC4572" i="14"/>
  <c r="AC4571" i="14"/>
  <c r="AC4570" i="14"/>
  <c r="AC4569" i="14"/>
  <c r="AC4568" i="14"/>
  <c r="AC4567" i="14"/>
  <c r="AC4566" i="14"/>
  <c r="AC4565" i="14"/>
  <c r="AC4564" i="14"/>
  <c r="AC4563" i="14"/>
  <c r="AC4562" i="14"/>
  <c r="AC4561" i="14"/>
  <c r="AC4560" i="14"/>
  <c r="AC4559" i="14"/>
  <c r="AC4558" i="14"/>
  <c r="AC4557" i="14"/>
  <c r="AC4556" i="14"/>
  <c r="AC4555" i="14"/>
  <c r="AC4554" i="14"/>
  <c r="AC4553" i="14"/>
  <c r="AC4552" i="14"/>
  <c r="AC4551" i="14"/>
  <c r="AC4550" i="14"/>
  <c r="AC4549" i="14"/>
  <c r="AC4548" i="14"/>
  <c r="AC4547" i="14"/>
  <c r="AC4546" i="14"/>
  <c r="AC4545" i="14"/>
  <c r="AC4544" i="14"/>
  <c r="AC4543" i="14"/>
  <c r="AC4542" i="14"/>
  <c r="AC4541" i="14"/>
  <c r="AC4540" i="14"/>
  <c r="AC4539" i="14"/>
  <c r="AC4538" i="14"/>
  <c r="AC4537" i="14"/>
  <c r="AC4536" i="14"/>
  <c r="AC4535" i="14"/>
  <c r="AC4534" i="14"/>
  <c r="AC4533" i="14"/>
  <c r="AC4532" i="14"/>
  <c r="AC4531" i="14"/>
  <c r="AC4530" i="14"/>
  <c r="AC4529" i="14"/>
  <c r="AC4528" i="14"/>
  <c r="AC4527" i="14"/>
  <c r="AC4526" i="14"/>
  <c r="AC4525" i="14"/>
  <c r="AC4524" i="14"/>
  <c r="AC4523" i="14"/>
  <c r="AC4522" i="14"/>
  <c r="AC4521" i="14"/>
  <c r="AC4520" i="14"/>
  <c r="AC4519" i="14"/>
  <c r="AC4518" i="14"/>
  <c r="AC4517" i="14"/>
  <c r="AC4516" i="14"/>
  <c r="AC4515" i="14"/>
  <c r="AC4514" i="14"/>
  <c r="AC4513" i="14"/>
  <c r="AC4512" i="14"/>
  <c r="AC4511" i="14"/>
  <c r="AC4510" i="14"/>
  <c r="AC4509" i="14"/>
  <c r="AC4508" i="14"/>
  <c r="AC4507" i="14"/>
  <c r="AC4506" i="14"/>
  <c r="AC4505" i="14"/>
  <c r="AC4504" i="14"/>
  <c r="AC4503" i="14"/>
  <c r="AC4502" i="14"/>
  <c r="AC4501" i="14"/>
  <c r="AC4500" i="14"/>
  <c r="AC4499" i="14"/>
  <c r="AC4498" i="14"/>
  <c r="AC4497" i="14"/>
  <c r="AC4496" i="14"/>
  <c r="AC4495" i="14"/>
  <c r="AC4494" i="14"/>
  <c r="AC4493" i="14"/>
  <c r="AC4492" i="14"/>
  <c r="AC4491" i="14"/>
  <c r="AC4490" i="14"/>
  <c r="AC4489" i="14"/>
  <c r="AC4488" i="14"/>
  <c r="AC4487" i="14"/>
  <c r="AC4486" i="14"/>
  <c r="AC4485" i="14"/>
  <c r="AC4484" i="14"/>
  <c r="AC4483" i="14"/>
  <c r="AC4482" i="14"/>
  <c r="AC4481" i="14"/>
  <c r="AC4480" i="14"/>
  <c r="AC4479" i="14"/>
  <c r="AC4478" i="14"/>
  <c r="AC4477" i="14"/>
  <c r="AC4476" i="14"/>
  <c r="AC4475" i="14"/>
  <c r="AC4474" i="14"/>
  <c r="AC4473" i="14"/>
  <c r="AC4472" i="14"/>
  <c r="AC4471" i="14"/>
  <c r="AC4470" i="14"/>
  <c r="AC4469" i="14"/>
  <c r="AC4468" i="14"/>
  <c r="AC4467" i="14"/>
  <c r="AC4466" i="14"/>
  <c r="AC4465" i="14"/>
  <c r="AC4464" i="14"/>
  <c r="AC4463" i="14"/>
  <c r="AC4462" i="14"/>
  <c r="AC4461" i="14"/>
  <c r="AC4460" i="14"/>
  <c r="AC4459" i="14"/>
  <c r="AC4458" i="14"/>
  <c r="AC4457" i="14"/>
  <c r="AC4456" i="14"/>
  <c r="AC4455" i="14"/>
  <c r="AC4454" i="14"/>
  <c r="AC4453" i="14"/>
  <c r="AC4452" i="14"/>
  <c r="AC4451" i="14"/>
  <c r="AC4450" i="14"/>
  <c r="AC4449" i="14"/>
  <c r="AC4448" i="14"/>
  <c r="AC4447" i="14"/>
  <c r="AC4446" i="14"/>
  <c r="AC4445" i="14"/>
  <c r="AC4444" i="14"/>
  <c r="AC4443" i="14"/>
  <c r="AC4442" i="14"/>
  <c r="AC4441" i="14"/>
  <c r="AC4440" i="14"/>
  <c r="AC4439" i="14"/>
  <c r="AC4438" i="14"/>
  <c r="AC4437" i="14"/>
  <c r="AC4436" i="14"/>
  <c r="AC4435" i="14"/>
  <c r="AC4434" i="14"/>
  <c r="AC4433" i="14"/>
  <c r="AC4432" i="14"/>
  <c r="AC4431" i="14"/>
  <c r="AC4430" i="14"/>
  <c r="AC4429" i="14"/>
  <c r="AC4428" i="14"/>
  <c r="AC4427" i="14"/>
  <c r="AC4426" i="14"/>
  <c r="AC4425" i="14"/>
  <c r="AC4424" i="14"/>
  <c r="AC4423" i="14"/>
  <c r="AC4422" i="14"/>
  <c r="AC4421" i="14"/>
  <c r="AC4420" i="14"/>
  <c r="AC4419" i="14"/>
  <c r="AC4418" i="14"/>
  <c r="AC4417" i="14"/>
  <c r="AC4416" i="14"/>
  <c r="AC4415" i="14"/>
  <c r="AC4414" i="14"/>
  <c r="AC4413" i="14"/>
  <c r="AC4412" i="14"/>
  <c r="AC4411" i="14"/>
  <c r="AC4410" i="14"/>
  <c r="AC4409" i="14"/>
  <c r="AC4408" i="14"/>
  <c r="AC4407" i="14"/>
  <c r="AC4406" i="14"/>
  <c r="AC4405" i="14"/>
  <c r="AC4404" i="14"/>
  <c r="AC4403" i="14"/>
  <c r="AC4402" i="14"/>
  <c r="AC4401" i="14"/>
  <c r="AC4400" i="14"/>
  <c r="AC4399" i="14"/>
  <c r="AC4398" i="14"/>
  <c r="AC4397" i="14"/>
  <c r="AC4396" i="14"/>
  <c r="AC4395" i="14"/>
  <c r="AC4394" i="14"/>
  <c r="AC4393" i="14"/>
  <c r="AC4392" i="14"/>
  <c r="AC4391" i="14"/>
  <c r="AC4390" i="14"/>
  <c r="AC4389" i="14"/>
  <c r="AC4388" i="14"/>
  <c r="AC4387" i="14"/>
  <c r="AC4386" i="14"/>
  <c r="AC4385" i="14"/>
  <c r="AC4384" i="14"/>
  <c r="AC4383" i="14"/>
  <c r="AC4382" i="14"/>
  <c r="AC4381" i="14"/>
  <c r="AC4380" i="14"/>
  <c r="AC4379" i="14"/>
  <c r="AC4378" i="14"/>
  <c r="AC4377" i="14"/>
  <c r="AC4376" i="14"/>
  <c r="AC4375" i="14"/>
  <c r="AC4374" i="14"/>
  <c r="AC4373" i="14"/>
  <c r="AC4372" i="14"/>
  <c r="AC4371" i="14"/>
  <c r="AC4370" i="14"/>
  <c r="AC4369" i="14"/>
  <c r="AC4368" i="14"/>
  <c r="AC4367" i="14"/>
  <c r="AC4366" i="14"/>
  <c r="AC4365" i="14"/>
  <c r="AC4364" i="14"/>
  <c r="AC4363" i="14"/>
  <c r="AC4362" i="14"/>
  <c r="AC4361" i="14"/>
  <c r="AC4360" i="14"/>
  <c r="AC4359" i="14"/>
  <c r="AC4358" i="14"/>
  <c r="AC4357" i="14"/>
  <c r="AC4356" i="14"/>
  <c r="AC4355" i="14"/>
  <c r="AC4354" i="14"/>
  <c r="AC4353" i="14"/>
  <c r="AC4352" i="14"/>
  <c r="AC4351" i="14"/>
  <c r="AC4350" i="14"/>
  <c r="AC4349" i="14"/>
  <c r="AC4348" i="14"/>
  <c r="AC4347" i="14"/>
  <c r="AC4346" i="14"/>
  <c r="AC4345" i="14"/>
  <c r="AC4344" i="14"/>
  <c r="AC4343" i="14"/>
  <c r="AC4342" i="14"/>
  <c r="AC4341" i="14"/>
  <c r="AC4340" i="14"/>
  <c r="AC4339" i="14"/>
  <c r="AC4338" i="14"/>
  <c r="AC4337" i="14"/>
  <c r="AC4336" i="14"/>
  <c r="AC4335" i="14"/>
  <c r="AC4334" i="14"/>
  <c r="AC4333" i="14"/>
  <c r="AC4332" i="14"/>
  <c r="AC4331" i="14"/>
  <c r="AC4330" i="14"/>
  <c r="AC4329" i="14"/>
  <c r="AC4328" i="14"/>
  <c r="AC4327" i="14"/>
  <c r="AC4326" i="14"/>
  <c r="AC4325" i="14"/>
  <c r="AC4324" i="14"/>
  <c r="AC4323" i="14"/>
  <c r="AC4322" i="14"/>
  <c r="AC4321" i="14"/>
  <c r="AC4320" i="14"/>
  <c r="AC4319" i="14"/>
  <c r="AC4318" i="14"/>
  <c r="AC4317" i="14"/>
  <c r="AC4316" i="14"/>
  <c r="AC4315" i="14"/>
  <c r="AC4314" i="14"/>
  <c r="AC4313" i="14"/>
  <c r="AC4312" i="14"/>
  <c r="AC4311" i="14"/>
  <c r="AC4310" i="14"/>
  <c r="AC4309" i="14"/>
  <c r="AC4308" i="14"/>
  <c r="AC4307" i="14"/>
  <c r="AC4306" i="14"/>
  <c r="AC4305" i="14"/>
  <c r="AC4304" i="14"/>
  <c r="AC4303" i="14"/>
  <c r="AC4302" i="14"/>
  <c r="AC4301" i="14"/>
  <c r="AC4300" i="14"/>
  <c r="AC4299" i="14"/>
  <c r="AC4298" i="14"/>
  <c r="AC4297" i="14"/>
  <c r="AC4296" i="14"/>
  <c r="AC4295" i="14"/>
  <c r="AC4294" i="14"/>
  <c r="AC4293" i="14"/>
  <c r="AC4292" i="14"/>
  <c r="AC4291" i="14"/>
  <c r="AC4290" i="14"/>
  <c r="AC4289" i="14"/>
  <c r="AC4288" i="14"/>
  <c r="AC4287" i="14"/>
  <c r="AC4286" i="14"/>
  <c r="AC4285" i="14"/>
  <c r="AC4284" i="14"/>
  <c r="AC4283" i="14"/>
  <c r="AC4282" i="14"/>
  <c r="AC4281" i="14"/>
  <c r="AC4280" i="14"/>
  <c r="AC4279" i="14"/>
  <c r="AC4278" i="14"/>
  <c r="AC4277" i="14"/>
  <c r="AC4276" i="14"/>
  <c r="AC4275" i="14"/>
  <c r="AC4274" i="14"/>
  <c r="AC4273" i="14"/>
  <c r="AC4272" i="14"/>
  <c r="AC4271" i="14"/>
  <c r="AC4270" i="14"/>
  <c r="AC4269" i="14"/>
  <c r="AC4268" i="14"/>
  <c r="AC4267" i="14"/>
  <c r="AC4266" i="14"/>
  <c r="AC4265" i="14"/>
  <c r="AC4264" i="14"/>
  <c r="AC4263" i="14"/>
  <c r="AC4262" i="14"/>
  <c r="AC4261" i="14"/>
  <c r="AC4260" i="14"/>
  <c r="AC4259" i="14"/>
  <c r="AC4258" i="14"/>
  <c r="AC4257" i="14"/>
  <c r="AC4256" i="14"/>
  <c r="AC4255" i="14"/>
  <c r="AC4254" i="14"/>
  <c r="AC4253" i="14"/>
  <c r="AC4252" i="14"/>
  <c r="AC4251" i="14"/>
  <c r="AC4250" i="14"/>
  <c r="AC4249" i="14"/>
  <c r="AC4248" i="14"/>
  <c r="AC4247" i="14"/>
  <c r="AC4246" i="14"/>
  <c r="AC4245" i="14"/>
  <c r="AC4244" i="14"/>
  <c r="AC4243" i="14"/>
  <c r="AC4242" i="14"/>
  <c r="AC4241" i="14"/>
  <c r="AC4240" i="14"/>
  <c r="AC4239" i="14"/>
  <c r="AC4238" i="14"/>
  <c r="AC4237" i="14"/>
  <c r="AC4236" i="14"/>
  <c r="AC4235" i="14"/>
  <c r="AC4234" i="14"/>
  <c r="AC4233" i="14"/>
  <c r="AC4232" i="14"/>
  <c r="AC4231" i="14"/>
  <c r="AC4230" i="14"/>
  <c r="AC4229" i="14"/>
  <c r="AC4228" i="14"/>
  <c r="AC4227" i="14"/>
  <c r="AC4226" i="14"/>
  <c r="AC4225" i="14"/>
  <c r="AC4224" i="14"/>
  <c r="AC4223" i="14"/>
  <c r="AC4222" i="14"/>
  <c r="AC4221" i="14"/>
  <c r="AC4220" i="14"/>
  <c r="AC4219" i="14"/>
  <c r="AC4218" i="14"/>
  <c r="AC4217" i="14"/>
  <c r="AC4216" i="14"/>
  <c r="AC4215" i="14"/>
  <c r="AC4214" i="14"/>
  <c r="AC4213" i="14"/>
  <c r="AC4212" i="14"/>
  <c r="AC4211" i="14"/>
  <c r="AC4210" i="14"/>
  <c r="AC4209" i="14"/>
  <c r="AC4208" i="14"/>
  <c r="AC4207" i="14"/>
  <c r="AC4206" i="14"/>
  <c r="AC4205" i="14"/>
  <c r="AC4204" i="14"/>
  <c r="AC4203" i="14"/>
  <c r="AC4202" i="14"/>
  <c r="AC4201" i="14"/>
  <c r="AC4200" i="14"/>
  <c r="AC4199" i="14"/>
  <c r="AC4198" i="14"/>
  <c r="AC4197" i="14"/>
  <c r="AC4196" i="14"/>
  <c r="AC4195" i="14"/>
  <c r="AC4194" i="14"/>
  <c r="AC4193" i="14"/>
  <c r="AC4192" i="14"/>
  <c r="AC4191" i="14"/>
  <c r="AC4190" i="14"/>
  <c r="AC4189" i="14"/>
  <c r="AC4188" i="14"/>
  <c r="AC4187" i="14"/>
  <c r="AC4186" i="14"/>
  <c r="AC4185" i="14"/>
  <c r="AC4184" i="14"/>
  <c r="AC4183" i="14"/>
  <c r="AC4182" i="14"/>
  <c r="AC4181" i="14"/>
  <c r="AC4180" i="14"/>
  <c r="AC4179" i="14"/>
  <c r="AC4178" i="14"/>
  <c r="AC4177" i="14"/>
  <c r="AC4176" i="14"/>
  <c r="AC4175" i="14"/>
  <c r="AC4174" i="14"/>
  <c r="AC4173" i="14"/>
  <c r="AC4172" i="14"/>
  <c r="AC4171" i="14"/>
  <c r="AC4170" i="14"/>
  <c r="AC4169" i="14"/>
  <c r="AC4168" i="14"/>
  <c r="AC4167" i="14"/>
  <c r="AC4166" i="14"/>
  <c r="AC4165" i="14"/>
  <c r="AC4164" i="14"/>
  <c r="AC4163" i="14"/>
  <c r="AC4162" i="14"/>
  <c r="AC4161" i="14"/>
  <c r="AC4160" i="14"/>
  <c r="AC4159" i="14"/>
  <c r="AC4158" i="14"/>
  <c r="AC4157" i="14"/>
  <c r="AC4156" i="14"/>
  <c r="AC4155" i="14"/>
  <c r="AC4154" i="14"/>
  <c r="AC4153" i="14"/>
  <c r="AC4152" i="14"/>
  <c r="AC4151" i="14"/>
  <c r="AC4150" i="14"/>
  <c r="AC4149" i="14"/>
  <c r="AC4148" i="14"/>
  <c r="AC4147" i="14"/>
  <c r="AC4146" i="14"/>
  <c r="AC4145" i="14"/>
  <c r="AC4144" i="14"/>
  <c r="AC4143" i="14"/>
  <c r="AC4142" i="14"/>
  <c r="AC4141" i="14"/>
  <c r="AC4140" i="14"/>
  <c r="AC4139" i="14"/>
  <c r="AC4138" i="14"/>
  <c r="AC4137" i="14"/>
  <c r="AC4136" i="14"/>
  <c r="AC4135" i="14"/>
  <c r="AC4134" i="14"/>
  <c r="AC4133" i="14"/>
  <c r="AC4132" i="14"/>
  <c r="AC4131" i="14"/>
  <c r="AC4130" i="14"/>
  <c r="AC4129" i="14"/>
  <c r="AC4128" i="14"/>
  <c r="AC4127" i="14"/>
  <c r="AC4126" i="14"/>
  <c r="AC4125" i="14"/>
  <c r="AC4124" i="14"/>
  <c r="AC4123" i="14"/>
  <c r="AC4122" i="14"/>
  <c r="AC4121" i="14"/>
  <c r="AC4120" i="14"/>
  <c r="AC4119" i="14"/>
  <c r="AC4118" i="14"/>
  <c r="AC4117" i="14"/>
  <c r="AC4116" i="14"/>
  <c r="AC4115" i="14"/>
  <c r="AC4114" i="14"/>
  <c r="AC4113" i="14"/>
  <c r="AC4112" i="14"/>
  <c r="AC4111" i="14"/>
  <c r="AC4110" i="14"/>
  <c r="AC4109" i="14"/>
  <c r="AC4108" i="14"/>
  <c r="AC4107" i="14"/>
  <c r="AC4106" i="14"/>
  <c r="AC4105" i="14"/>
  <c r="AC4104" i="14"/>
  <c r="AC4103" i="14"/>
  <c r="AC4102" i="14"/>
  <c r="AC4101" i="14"/>
  <c r="AC4100" i="14"/>
  <c r="AC4099" i="14"/>
  <c r="AC4098" i="14"/>
  <c r="AC4097" i="14"/>
  <c r="AC4096" i="14"/>
  <c r="AC4095" i="14"/>
  <c r="AC4094" i="14"/>
  <c r="AC4093" i="14"/>
  <c r="AC4092" i="14"/>
  <c r="AC4091" i="14"/>
  <c r="AC4090" i="14"/>
  <c r="AC4089" i="14"/>
  <c r="AC4088" i="14"/>
  <c r="AC4087" i="14"/>
  <c r="AC4086" i="14"/>
  <c r="AC4085" i="14"/>
  <c r="AC4084" i="14"/>
  <c r="AC4083" i="14"/>
  <c r="AC4082" i="14"/>
  <c r="AC4081" i="14"/>
  <c r="AC4080" i="14"/>
  <c r="AC4079" i="14"/>
  <c r="AC4078" i="14"/>
  <c r="AC4077" i="14"/>
  <c r="AC4076" i="14"/>
  <c r="AC4075" i="14"/>
  <c r="AC4074" i="14"/>
  <c r="AC4073" i="14"/>
  <c r="AC4072" i="14"/>
  <c r="AC4071" i="14"/>
  <c r="AC4070" i="14"/>
  <c r="AC4069" i="14"/>
  <c r="AC4068" i="14"/>
  <c r="AC4067" i="14"/>
  <c r="AC4066" i="14"/>
  <c r="AC4065" i="14"/>
  <c r="AC4064" i="14"/>
  <c r="AC4063" i="14"/>
  <c r="AC4062" i="14"/>
  <c r="AC4061" i="14"/>
  <c r="AC4060" i="14"/>
  <c r="AC4059" i="14"/>
  <c r="AC4058" i="14"/>
  <c r="AC4057" i="14"/>
  <c r="AC4056" i="14"/>
  <c r="AC4055" i="14"/>
  <c r="AC4054" i="14"/>
  <c r="AC4053" i="14"/>
  <c r="AC4052" i="14"/>
  <c r="AC4051" i="14"/>
  <c r="AC4050" i="14"/>
  <c r="AC4049" i="14"/>
  <c r="AC4048" i="14"/>
  <c r="AC4047" i="14"/>
  <c r="AC4046" i="14"/>
  <c r="AC4045" i="14"/>
  <c r="AC4044" i="14"/>
  <c r="AC4043" i="14"/>
  <c r="AC4042" i="14"/>
  <c r="AC4041" i="14"/>
  <c r="AC4040" i="14"/>
  <c r="AC4039" i="14"/>
  <c r="AC4038" i="14"/>
  <c r="AC4037" i="14"/>
  <c r="AC4036" i="14"/>
  <c r="AC4035" i="14"/>
  <c r="AC4034" i="14"/>
  <c r="AC4033" i="14"/>
  <c r="AC4032" i="14"/>
  <c r="AC4031" i="14"/>
  <c r="AC4030" i="14"/>
  <c r="AC4029" i="14"/>
  <c r="AC4028" i="14"/>
  <c r="AC4027" i="14"/>
  <c r="AC4026" i="14"/>
  <c r="AC4025" i="14"/>
  <c r="AC4024" i="14"/>
  <c r="AC4023" i="14"/>
  <c r="AC4022" i="14"/>
  <c r="AC4021" i="14"/>
  <c r="AC4020" i="14"/>
  <c r="AC4019" i="14"/>
  <c r="AC4018" i="14"/>
  <c r="AC4017" i="14"/>
  <c r="AC4016" i="14"/>
  <c r="AC4015" i="14"/>
  <c r="AC4014" i="14"/>
  <c r="AC4013" i="14"/>
  <c r="AC4012" i="14"/>
  <c r="AC4011" i="14"/>
  <c r="AC4010" i="14"/>
  <c r="AC4009" i="14"/>
  <c r="AC4008" i="14"/>
  <c r="AC4007" i="14"/>
  <c r="AC4006" i="14"/>
  <c r="AC4005" i="14"/>
  <c r="AC4004" i="14"/>
  <c r="AC4003" i="14"/>
  <c r="AC4002" i="14"/>
  <c r="AC4001" i="14"/>
  <c r="AC4000" i="14"/>
  <c r="AC3999" i="14"/>
  <c r="AC3998" i="14"/>
  <c r="AC3997" i="14"/>
  <c r="AC3996" i="14"/>
  <c r="AC3995" i="14"/>
  <c r="AC3994" i="14"/>
  <c r="AC3993" i="14"/>
  <c r="AC3992" i="14"/>
  <c r="AC3991" i="14"/>
  <c r="AC3990" i="14"/>
  <c r="AC3989" i="14"/>
  <c r="AC3988" i="14"/>
  <c r="AC3987" i="14"/>
  <c r="AC3986" i="14"/>
  <c r="AC3985" i="14"/>
  <c r="AC3984" i="14"/>
  <c r="AC3983" i="14"/>
  <c r="AC3982" i="14"/>
  <c r="AC3981" i="14"/>
  <c r="AC3980" i="14"/>
  <c r="AC3979" i="14"/>
  <c r="AC3978" i="14"/>
  <c r="AC3977" i="14"/>
  <c r="AC3976" i="14"/>
  <c r="AC3975" i="14"/>
  <c r="AC3974" i="14"/>
  <c r="AC3973" i="14"/>
  <c r="AC3972" i="14"/>
  <c r="AC3971" i="14"/>
  <c r="AC3970" i="14"/>
  <c r="AC3969" i="14"/>
  <c r="AC3968" i="14"/>
  <c r="AC3967" i="14"/>
  <c r="AC3966" i="14"/>
  <c r="AC3965" i="14"/>
  <c r="AC3964" i="14"/>
  <c r="AC3963" i="14"/>
  <c r="AC3962" i="14"/>
  <c r="AC3961" i="14"/>
  <c r="AC3960" i="14"/>
  <c r="AC3959" i="14"/>
  <c r="AC3958" i="14"/>
  <c r="AC3957" i="14"/>
  <c r="AC3956" i="14"/>
  <c r="AC3955" i="14"/>
  <c r="AC3954" i="14"/>
  <c r="AC3953" i="14"/>
  <c r="AC3952" i="14"/>
  <c r="AC3951" i="14"/>
  <c r="AC3950" i="14"/>
  <c r="AC3949" i="14"/>
  <c r="AC3948" i="14"/>
  <c r="AC3947" i="14"/>
  <c r="AC3946" i="14"/>
  <c r="AC3945" i="14"/>
  <c r="AC3944" i="14"/>
  <c r="AC3943" i="14"/>
  <c r="AC3942" i="14"/>
  <c r="AC3941" i="14"/>
  <c r="AC3940" i="14"/>
  <c r="AC3939" i="14"/>
  <c r="AC3938" i="14"/>
  <c r="AC3937" i="14"/>
  <c r="AC3936" i="14"/>
  <c r="AC3935" i="14"/>
  <c r="AC3934" i="14"/>
  <c r="AC3933" i="14"/>
  <c r="AC3932" i="14"/>
  <c r="AC3931" i="14"/>
  <c r="AC3930" i="14"/>
  <c r="AC3929" i="14"/>
  <c r="AC3928" i="14"/>
  <c r="AC3927" i="14"/>
  <c r="AC3926" i="14"/>
  <c r="AC3925" i="14"/>
  <c r="AC3924" i="14"/>
  <c r="AC3923" i="14"/>
  <c r="AC3922" i="14"/>
  <c r="AC3921" i="14"/>
  <c r="AC3920" i="14"/>
  <c r="AC3919" i="14"/>
  <c r="AC3918" i="14"/>
  <c r="AC3917" i="14"/>
  <c r="AC3916" i="14"/>
  <c r="AC3915" i="14"/>
  <c r="AC3914" i="14"/>
  <c r="AC3913" i="14"/>
  <c r="AC3912" i="14"/>
  <c r="AC3911" i="14"/>
  <c r="AC3910" i="14"/>
  <c r="AC3909" i="14"/>
  <c r="AC3908" i="14"/>
  <c r="AC3907" i="14"/>
  <c r="AC3906" i="14"/>
  <c r="AC3905" i="14"/>
  <c r="AC3904" i="14"/>
  <c r="AC3903" i="14"/>
  <c r="AC3902" i="14"/>
  <c r="AC3901" i="14"/>
  <c r="AC3900" i="14"/>
  <c r="AC3899" i="14"/>
  <c r="AC3898" i="14"/>
  <c r="AC3897" i="14"/>
  <c r="AC3896" i="14"/>
  <c r="AC3895" i="14"/>
  <c r="AC3894" i="14"/>
  <c r="AC3893" i="14"/>
  <c r="AC3892" i="14"/>
  <c r="AC3891" i="14"/>
  <c r="AC3890" i="14"/>
  <c r="AC3889" i="14"/>
  <c r="AC3888" i="14"/>
  <c r="AC3887" i="14"/>
  <c r="AC3886" i="14"/>
  <c r="AC3885" i="14"/>
  <c r="AC3884" i="14"/>
  <c r="AC3883" i="14"/>
  <c r="AC3882" i="14"/>
  <c r="AC3881" i="14"/>
  <c r="AC3880" i="14"/>
  <c r="AC3879" i="14"/>
  <c r="AC3878" i="14"/>
  <c r="AC3877" i="14"/>
  <c r="AC3876" i="14"/>
  <c r="AC3875" i="14"/>
  <c r="AC3874" i="14"/>
  <c r="AC3873" i="14"/>
  <c r="AC3872" i="14"/>
  <c r="AC3871" i="14"/>
  <c r="AC3870" i="14"/>
  <c r="AC3869" i="14"/>
  <c r="AC3868" i="14"/>
  <c r="AC3867" i="14"/>
  <c r="AC3866" i="14"/>
  <c r="AC3865" i="14"/>
  <c r="AC3864" i="14"/>
  <c r="AC3863" i="14"/>
  <c r="AC3862" i="14"/>
  <c r="AC3861" i="14"/>
  <c r="AC3860" i="14"/>
  <c r="AC3859" i="14"/>
  <c r="AC3858" i="14"/>
  <c r="AC3857" i="14"/>
  <c r="AC3856" i="14"/>
  <c r="AC3855" i="14"/>
  <c r="AC3854" i="14"/>
  <c r="AC3853" i="14"/>
  <c r="AC3852" i="14"/>
  <c r="AC3851" i="14"/>
  <c r="AC3850" i="14"/>
  <c r="AC3849" i="14"/>
  <c r="AC3848" i="14"/>
  <c r="AC3847" i="14"/>
  <c r="AC3846" i="14"/>
  <c r="AC3845" i="14"/>
  <c r="AC3844" i="14"/>
  <c r="AC3843" i="14"/>
  <c r="AC3842" i="14"/>
  <c r="AC3841" i="14"/>
  <c r="AC3840" i="14"/>
  <c r="AC3839" i="14"/>
  <c r="AC3838" i="14"/>
  <c r="AC3837" i="14"/>
  <c r="AC3836" i="14"/>
  <c r="AC3835" i="14"/>
  <c r="AC3834" i="14"/>
  <c r="AC3833" i="14"/>
  <c r="AC3832" i="14"/>
  <c r="AC3831" i="14"/>
  <c r="AC3830" i="14"/>
  <c r="AC3829" i="14"/>
  <c r="AC3828" i="14"/>
  <c r="AC3827" i="14"/>
  <c r="AC3826" i="14"/>
  <c r="AC3825" i="14"/>
  <c r="AC3824" i="14"/>
  <c r="AC3823" i="14"/>
  <c r="AC3822" i="14"/>
  <c r="AC3821" i="14"/>
  <c r="AC3820" i="14"/>
  <c r="AC3819" i="14"/>
  <c r="AC3818" i="14"/>
  <c r="AC3817" i="14"/>
  <c r="AC3816" i="14"/>
  <c r="AC3815" i="14"/>
  <c r="AC3814" i="14"/>
  <c r="AC3813" i="14"/>
  <c r="AC3812" i="14"/>
  <c r="AC3811" i="14"/>
  <c r="AC3810" i="14"/>
  <c r="AC3809" i="14"/>
  <c r="AC3808" i="14"/>
  <c r="AC3807" i="14"/>
  <c r="AC3806" i="14"/>
  <c r="AC3805" i="14"/>
  <c r="AC3804" i="14"/>
  <c r="AC3803" i="14"/>
  <c r="AC3802" i="14"/>
  <c r="AC3801" i="14"/>
  <c r="AC3800" i="14"/>
  <c r="AC3799" i="14"/>
  <c r="AC3798" i="14"/>
  <c r="AC3797" i="14"/>
  <c r="AC3796" i="14"/>
  <c r="AC3795" i="14"/>
  <c r="AC3794" i="14"/>
  <c r="AC3793" i="14"/>
  <c r="AC3792" i="14"/>
  <c r="AC3791" i="14"/>
  <c r="AC3790" i="14"/>
  <c r="AC3789" i="14"/>
  <c r="AC3788" i="14"/>
  <c r="AC3787" i="14"/>
  <c r="AC3786" i="14"/>
  <c r="AC3785" i="14"/>
  <c r="AC3784" i="14"/>
  <c r="AC3783" i="14"/>
  <c r="AC3782" i="14"/>
  <c r="AC3781" i="14"/>
  <c r="AC3780" i="14"/>
  <c r="AC3779" i="14"/>
  <c r="AC3778" i="14"/>
  <c r="AC3777" i="14"/>
  <c r="AC3776" i="14"/>
  <c r="AC3775" i="14"/>
  <c r="AC3774" i="14"/>
  <c r="AC3773" i="14"/>
  <c r="AC3772" i="14"/>
  <c r="AC3771" i="14"/>
  <c r="AC3770" i="14"/>
  <c r="AC3769" i="14"/>
  <c r="AC3768" i="14"/>
  <c r="AC3767" i="14"/>
  <c r="AC3766" i="14"/>
  <c r="AC3765" i="14"/>
  <c r="AC3764" i="14"/>
  <c r="AC3763" i="14"/>
  <c r="AC3762" i="14"/>
  <c r="AC3761" i="14"/>
  <c r="AC3760" i="14"/>
  <c r="AC3759" i="14"/>
  <c r="AC3758" i="14"/>
  <c r="AC3757" i="14"/>
  <c r="AC3756" i="14"/>
  <c r="AC3755" i="14"/>
  <c r="AC3754" i="14"/>
  <c r="AC3753" i="14"/>
  <c r="AC3752" i="14"/>
  <c r="AC3751" i="14"/>
  <c r="AC3750" i="14"/>
  <c r="AC3749" i="14"/>
  <c r="AC3748" i="14"/>
  <c r="AC3747" i="14"/>
  <c r="AC3746" i="14"/>
  <c r="AC3745" i="14"/>
  <c r="AC3744" i="14"/>
  <c r="AC3743" i="14"/>
  <c r="AC3742" i="14"/>
  <c r="AC3741" i="14"/>
  <c r="AC3740" i="14"/>
  <c r="AC3739" i="14"/>
  <c r="AC3738" i="14"/>
  <c r="AC3737" i="14"/>
  <c r="AC3736" i="14"/>
  <c r="AC3735" i="14"/>
  <c r="AC3734" i="14"/>
  <c r="AC3733" i="14"/>
  <c r="AC3732" i="14"/>
  <c r="AC3731" i="14"/>
  <c r="AC3730" i="14"/>
  <c r="AC3729" i="14"/>
  <c r="AC3728" i="14"/>
  <c r="AC3727" i="14"/>
  <c r="AC3726" i="14"/>
  <c r="AC3725" i="14"/>
  <c r="AC3724" i="14"/>
  <c r="AC3723" i="14"/>
  <c r="AC3722" i="14"/>
  <c r="AC3721" i="14"/>
  <c r="AC3720" i="14"/>
  <c r="AC3719" i="14"/>
  <c r="AC3718" i="14"/>
  <c r="AC3717" i="14"/>
  <c r="AC3716" i="14"/>
  <c r="AC3715" i="14"/>
  <c r="AC3714" i="14"/>
  <c r="AC3713" i="14"/>
  <c r="AC3712" i="14"/>
  <c r="AC3711" i="14"/>
  <c r="AC3710" i="14"/>
  <c r="AC3709" i="14"/>
  <c r="AC3708" i="14"/>
  <c r="AC3707" i="14"/>
  <c r="AC3706" i="14"/>
  <c r="AC3705" i="14"/>
  <c r="AC3704" i="14"/>
  <c r="AC3703" i="14"/>
  <c r="AC3702" i="14"/>
  <c r="AC3701" i="14"/>
  <c r="AC3700" i="14"/>
  <c r="AC3699" i="14"/>
  <c r="AC3698" i="14"/>
  <c r="AC3697" i="14"/>
  <c r="AC3696" i="14"/>
  <c r="AC3695" i="14"/>
  <c r="AC3694" i="14"/>
  <c r="AC3693" i="14"/>
  <c r="AC3692" i="14"/>
  <c r="AC3691" i="14"/>
  <c r="AC3690" i="14"/>
  <c r="AC3689" i="14"/>
  <c r="AC3688" i="14"/>
  <c r="AC3687" i="14"/>
  <c r="AC3686" i="14"/>
  <c r="AC3685" i="14"/>
  <c r="AC3684" i="14"/>
  <c r="AC3683" i="14"/>
  <c r="AC3682" i="14"/>
  <c r="AC3681" i="14"/>
  <c r="AC3680" i="14"/>
  <c r="AC3679" i="14"/>
  <c r="AC3678" i="14"/>
  <c r="AC3677" i="14"/>
  <c r="AC3676" i="14"/>
  <c r="AC3675" i="14"/>
  <c r="AC3674" i="14"/>
  <c r="AC3673" i="14"/>
  <c r="AC3672" i="14"/>
  <c r="AC3671" i="14"/>
  <c r="AC3670" i="14"/>
  <c r="AC3669" i="14"/>
  <c r="AC3668" i="14"/>
  <c r="AC3667" i="14"/>
  <c r="AC3666" i="14"/>
  <c r="AC3665" i="14"/>
  <c r="AC3664" i="14"/>
  <c r="AC3663" i="14"/>
  <c r="AC3662" i="14"/>
  <c r="AC3661" i="14"/>
  <c r="AC3660" i="14"/>
  <c r="AC3659" i="14"/>
  <c r="AC3658" i="14"/>
  <c r="AC3657" i="14"/>
  <c r="AC3656" i="14"/>
  <c r="AC3655" i="14"/>
  <c r="AC3654" i="14"/>
  <c r="AC3653" i="14"/>
  <c r="AC3652" i="14"/>
  <c r="AC3651" i="14"/>
  <c r="AC3650" i="14"/>
  <c r="AC3649" i="14"/>
  <c r="AC3648" i="14"/>
  <c r="AC3647" i="14"/>
  <c r="AC3646" i="14"/>
  <c r="AC3645" i="14"/>
  <c r="AC3644" i="14"/>
  <c r="AC3643" i="14"/>
  <c r="AC3642" i="14"/>
  <c r="AC3641" i="14"/>
  <c r="AC3640" i="14"/>
  <c r="AC3639" i="14"/>
  <c r="AC3638" i="14"/>
  <c r="AC3637" i="14"/>
  <c r="AC3636" i="14"/>
  <c r="AC3635" i="14"/>
  <c r="AC3634" i="14"/>
  <c r="AC3633" i="14"/>
  <c r="AC3632" i="14"/>
  <c r="AC3631" i="14"/>
  <c r="AC3630" i="14"/>
  <c r="AC3629" i="14"/>
  <c r="AC3628" i="14"/>
  <c r="AC3627" i="14"/>
  <c r="AC3626" i="14"/>
  <c r="AC3625" i="14"/>
  <c r="AC3624" i="14"/>
  <c r="AC3623" i="14"/>
  <c r="AC3622" i="14"/>
  <c r="AC3621" i="14"/>
  <c r="AC3620" i="14"/>
  <c r="AC3619" i="14"/>
  <c r="AC3618" i="14"/>
  <c r="AC3617" i="14"/>
  <c r="AC3616" i="14"/>
  <c r="AC3615" i="14"/>
  <c r="AC3614" i="14"/>
  <c r="AC3613" i="14"/>
  <c r="AC3612" i="14"/>
  <c r="AC3611" i="14"/>
  <c r="AC3610" i="14"/>
  <c r="AC3609" i="14"/>
  <c r="AC3608" i="14"/>
  <c r="AC3607" i="14"/>
  <c r="AC3606" i="14"/>
  <c r="AC3605" i="14"/>
  <c r="AC3604" i="14"/>
  <c r="AC3603" i="14"/>
  <c r="AC3602" i="14"/>
  <c r="AC3601" i="14"/>
  <c r="AC3600" i="14"/>
  <c r="AC3599" i="14"/>
  <c r="AC3598" i="14"/>
  <c r="AC3597" i="14"/>
  <c r="AC3596" i="14"/>
  <c r="AC3595" i="14"/>
  <c r="AC3594" i="14"/>
  <c r="AC3593" i="14"/>
  <c r="AC3592" i="14"/>
  <c r="AC3591" i="14"/>
  <c r="AC3590" i="14"/>
  <c r="AC3589" i="14"/>
  <c r="AC3588" i="14"/>
  <c r="AC3587" i="14"/>
  <c r="AC3586" i="14"/>
  <c r="AC3585" i="14"/>
  <c r="AC3584" i="14"/>
  <c r="AC3583" i="14"/>
  <c r="AC3582" i="14"/>
  <c r="AC3581" i="14"/>
  <c r="AC3580" i="14"/>
  <c r="AC3579" i="14"/>
  <c r="AC3578" i="14"/>
  <c r="AC3577" i="14"/>
  <c r="AC3576" i="14"/>
  <c r="AC3575" i="14"/>
  <c r="AC3574" i="14"/>
  <c r="AC3573" i="14"/>
  <c r="AC3572" i="14"/>
  <c r="AC3571" i="14"/>
  <c r="AC3570" i="14"/>
  <c r="AC3569" i="14"/>
  <c r="AC3568" i="14"/>
  <c r="AC3567" i="14"/>
  <c r="AC3566" i="14"/>
  <c r="AC3565" i="14"/>
  <c r="AC3564" i="14"/>
  <c r="AC3563" i="14"/>
  <c r="AC3562" i="14"/>
  <c r="AC3561" i="14"/>
  <c r="AC3560" i="14"/>
  <c r="AC3559" i="14"/>
  <c r="AC3558" i="14"/>
  <c r="AC3557" i="14"/>
  <c r="AC3556" i="14"/>
  <c r="AC3555" i="14"/>
  <c r="AC3554" i="14"/>
  <c r="AC3553" i="14"/>
  <c r="AC3552" i="14"/>
  <c r="AC3551" i="14"/>
  <c r="AC3550" i="14"/>
  <c r="AC3549" i="14"/>
  <c r="AC3548" i="14"/>
  <c r="AC3547" i="14"/>
  <c r="AC3546" i="14"/>
  <c r="AC3545" i="14"/>
  <c r="AC3544" i="14"/>
  <c r="AC3543" i="14"/>
  <c r="AC3542" i="14"/>
  <c r="AC3541" i="14"/>
  <c r="AC3540" i="14"/>
  <c r="AC3539" i="14"/>
  <c r="AC3538" i="14"/>
  <c r="AC3537" i="14"/>
  <c r="AC3536" i="14"/>
  <c r="AC3535" i="14"/>
  <c r="AC3534" i="14"/>
  <c r="AC3533" i="14"/>
  <c r="AC3532" i="14"/>
  <c r="AC3531" i="14"/>
  <c r="AC3530" i="14"/>
  <c r="AC3529" i="14"/>
  <c r="AC3528" i="14"/>
  <c r="AC3527" i="14"/>
  <c r="AC3526" i="14"/>
  <c r="AC3525" i="14"/>
  <c r="AC3524" i="14"/>
  <c r="AC3523" i="14"/>
  <c r="AC3522" i="14"/>
  <c r="AC3521" i="14"/>
  <c r="AC3520" i="14"/>
  <c r="AC3519" i="14"/>
  <c r="AC3518" i="14"/>
  <c r="AC3517" i="14"/>
  <c r="AC3516" i="14"/>
  <c r="AC3515" i="14"/>
  <c r="AC3514" i="14"/>
  <c r="AC3513" i="14"/>
  <c r="AC3512" i="14"/>
  <c r="AC3511" i="14"/>
  <c r="AC3510" i="14"/>
  <c r="AC3509" i="14"/>
  <c r="AC3508" i="14"/>
  <c r="AC3507" i="14"/>
  <c r="AC3506" i="14"/>
  <c r="AC3505" i="14"/>
  <c r="AC3504" i="14"/>
  <c r="AC3503" i="14"/>
  <c r="AC3502" i="14"/>
  <c r="AC3501" i="14"/>
  <c r="AC3500" i="14"/>
  <c r="AC3499" i="14"/>
  <c r="AC3498" i="14"/>
  <c r="AC3497" i="14"/>
  <c r="AC3496" i="14"/>
  <c r="AC3495" i="14"/>
  <c r="AC3494" i="14"/>
  <c r="AC3493" i="14"/>
  <c r="AC3492" i="14"/>
  <c r="AC3491" i="14"/>
  <c r="AC3490" i="14"/>
  <c r="AC3489" i="14"/>
  <c r="AC3488" i="14"/>
  <c r="AC3487" i="14"/>
  <c r="AC3486" i="14"/>
  <c r="AC3485" i="14"/>
  <c r="AC3484" i="14"/>
  <c r="AC3483" i="14"/>
  <c r="AC3482" i="14"/>
  <c r="AC3481" i="14"/>
  <c r="AC3480" i="14"/>
  <c r="AC3479" i="14"/>
  <c r="AC3478" i="14"/>
  <c r="AC3477" i="14"/>
  <c r="AC3476" i="14"/>
  <c r="AC3475" i="14"/>
  <c r="AC3474" i="14"/>
  <c r="AC3473" i="14"/>
  <c r="AC3472" i="14"/>
  <c r="AC3471" i="14"/>
  <c r="AC3470" i="14"/>
  <c r="AC3469" i="14"/>
  <c r="AC3468" i="14"/>
  <c r="AC3467" i="14"/>
  <c r="AC3466" i="14"/>
  <c r="AC3465" i="14"/>
  <c r="AC3464" i="14"/>
  <c r="AC3463" i="14"/>
  <c r="AC3462" i="14"/>
  <c r="AC3461" i="14"/>
  <c r="AC3460" i="14"/>
  <c r="AC3459" i="14"/>
  <c r="AC3458" i="14"/>
  <c r="AC3457" i="14"/>
  <c r="AC3456" i="14"/>
  <c r="AC3455" i="14"/>
  <c r="AC3454" i="14"/>
  <c r="AC3453" i="14"/>
  <c r="AC3452" i="14"/>
  <c r="AC3451" i="14"/>
  <c r="AC3450" i="14"/>
  <c r="AC3449" i="14"/>
  <c r="AC3448" i="14"/>
  <c r="AC3447" i="14"/>
  <c r="AC3446" i="14"/>
  <c r="AC3445" i="14"/>
  <c r="AC3444" i="14"/>
  <c r="AC3443" i="14"/>
  <c r="AC3442" i="14"/>
  <c r="AC3441" i="14"/>
  <c r="AC3440" i="14"/>
  <c r="AC3439" i="14"/>
  <c r="AC3438" i="14"/>
  <c r="AC3437" i="14"/>
  <c r="AC3436" i="14"/>
  <c r="AC3435" i="14"/>
  <c r="AC3434" i="14"/>
  <c r="AC3433" i="14"/>
  <c r="AC3432" i="14"/>
  <c r="AC3431" i="14"/>
  <c r="AC3430" i="14"/>
  <c r="AC3429" i="14"/>
  <c r="AC3428" i="14"/>
  <c r="AC3427" i="14"/>
  <c r="AC3426" i="14"/>
  <c r="AC3425" i="14"/>
  <c r="AC3424" i="14"/>
  <c r="AC3423" i="14"/>
  <c r="AC3422" i="14"/>
  <c r="AC3421" i="14"/>
  <c r="AC3420" i="14"/>
  <c r="AC3419" i="14"/>
  <c r="AC3418" i="14"/>
  <c r="AC3417" i="14"/>
  <c r="AC3416" i="14"/>
  <c r="AC3415" i="14"/>
  <c r="AC3414" i="14"/>
  <c r="AC3413" i="14"/>
  <c r="AC3412" i="14"/>
  <c r="AC3411" i="14"/>
  <c r="AC3410" i="14"/>
  <c r="AC3409" i="14"/>
  <c r="AC3408" i="14"/>
  <c r="AC3407" i="14"/>
  <c r="AC3406" i="14"/>
  <c r="AC3405" i="14"/>
  <c r="AC3404" i="14"/>
  <c r="AC3403" i="14"/>
  <c r="AC3402" i="14"/>
  <c r="AC3401" i="14"/>
  <c r="AC3400" i="14"/>
  <c r="AC3399" i="14"/>
  <c r="AC3398" i="14"/>
  <c r="AC3397" i="14"/>
  <c r="AC3396" i="14"/>
  <c r="AC3395" i="14"/>
  <c r="AC3394" i="14"/>
  <c r="AC3393" i="14"/>
  <c r="AC3392" i="14"/>
  <c r="AC3391" i="14"/>
  <c r="AC3390" i="14"/>
  <c r="AC3389" i="14"/>
  <c r="AC3388" i="14"/>
  <c r="AC3387" i="14"/>
  <c r="AC3386" i="14"/>
  <c r="AC3385" i="14"/>
  <c r="AC3384" i="14"/>
  <c r="AC3383" i="14"/>
  <c r="AC3382" i="14"/>
  <c r="AC3381" i="14"/>
  <c r="AC3380" i="14"/>
  <c r="AC3379" i="14"/>
  <c r="AC3378" i="14"/>
  <c r="AC3377" i="14"/>
  <c r="AC3376" i="14"/>
  <c r="AC3375" i="14"/>
  <c r="AC3374" i="14"/>
  <c r="AC3373" i="14"/>
  <c r="AC3372" i="14"/>
  <c r="AC3371" i="14"/>
  <c r="AC3370" i="14"/>
  <c r="AC3369" i="14"/>
  <c r="AC3368" i="14"/>
  <c r="AC3367" i="14"/>
  <c r="AC3366" i="14"/>
  <c r="AC3365" i="14"/>
  <c r="AC3364" i="14"/>
  <c r="AC3363" i="14"/>
  <c r="AC3362" i="14"/>
  <c r="AC3361" i="14"/>
  <c r="AC3360" i="14"/>
  <c r="AC3359" i="14"/>
  <c r="AC3358" i="14"/>
  <c r="AC3357" i="14"/>
  <c r="AC3356" i="14"/>
  <c r="AC3355" i="14"/>
  <c r="AC3354" i="14"/>
  <c r="AC3353" i="14"/>
  <c r="AC3352" i="14"/>
  <c r="AC3351" i="14"/>
  <c r="AC3350" i="14"/>
  <c r="AC3349" i="14"/>
  <c r="AC3348" i="14"/>
  <c r="AC3347" i="14"/>
  <c r="AC3346" i="14"/>
  <c r="AC3345" i="14"/>
  <c r="AC3344" i="14"/>
  <c r="AC3343" i="14"/>
  <c r="AC3342" i="14"/>
  <c r="AC3341" i="14"/>
  <c r="AC3340" i="14"/>
  <c r="AC3339" i="14"/>
  <c r="AC3338" i="14"/>
  <c r="AC3337" i="14"/>
  <c r="AC3336" i="14"/>
  <c r="AC3335" i="14"/>
  <c r="AC3334" i="14"/>
  <c r="AC3333" i="14"/>
  <c r="AC3332" i="14"/>
  <c r="AC3331" i="14"/>
  <c r="AC3330" i="14"/>
  <c r="AC3329" i="14"/>
  <c r="AC3328" i="14"/>
  <c r="AC3327" i="14"/>
  <c r="AC3326" i="14"/>
  <c r="AC3325" i="14"/>
  <c r="AC3324" i="14"/>
  <c r="AC3323" i="14"/>
  <c r="AC3322" i="14"/>
  <c r="AC3321" i="14"/>
  <c r="AC3320" i="14"/>
  <c r="AC3319" i="14"/>
  <c r="AC3318" i="14"/>
  <c r="AC3317" i="14"/>
  <c r="AC3316" i="14"/>
  <c r="AC3315" i="14"/>
  <c r="AC3314" i="14"/>
  <c r="AC3313" i="14"/>
  <c r="AC3312" i="14"/>
  <c r="AC3311" i="14"/>
  <c r="AC3310" i="14"/>
  <c r="AC3309" i="14"/>
  <c r="AC3308" i="14"/>
  <c r="AC3307" i="14"/>
  <c r="AC3306" i="14"/>
  <c r="AC3305" i="14"/>
  <c r="AC3304" i="14"/>
  <c r="AC3303" i="14"/>
  <c r="AC3302" i="14"/>
  <c r="AC3301" i="14"/>
  <c r="AC3300" i="14"/>
  <c r="AC3299" i="14"/>
  <c r="AC3298" i="14"/>
  <c r="AC3297" i="14"/>
  <c r="AC3296" i="14"/>
  <c r="AC3295" i="14"/>
  <c r="AC3294" i="14"/>
  <c r="AC3293" i="14"/>
  <c r="AC3292" i="14"/>
  <c r="AC3291" i="14"/>
  <c r="AC3290" i="14"/>
  <c r="AC3289" i="14"/>
  <c r="AC3288" i="14"/>
  <c r="AC3287" i="14"/>
  <c r="AC3286" i="14"/>
  <c r="AC3285" i="14"/>
  <c r="AC3284" i="14"/>
  <c r="AC3283" i="14"/>
  <c r="AC3282" i="14"/>
  <c r="AC3281" i="14"/>
  <c r="AC3280" i="14"/>
  <c r="AC3279" i="14"/>
  <c r="AC3278" i="14"/>
  <c r="AC3277" i="14"/>
  <c r="AC3276" i="14"/>
  <c r="AC3275" i="14"/>
  <c r="AC3274" i="14"/>
  <c r="AC3273" i="14"/>
  <c r="AC3272" i="14"/>
  <c r="AC3271" i="14"/>
  <c r="AC3270" i="14"/>
  <c r="AC3269" i="14"/>
  <c r="AC3268" i="14"/>
  <c r="AC3267" i="14"/>
  <c r="AC3266" i="14"/>
  <c r="AC3265" i="14"/>
  <c r="AC3264" i="14"/>
  <c r="AC3263" i="14"/>
  <c r="AC3262" i="14"/>
  <c r="AC3261" i="14"/>
  <c r="AC3260" i="14"/>
  <c r="AC3259" i="14"/>
  <c r="AC3258" i="14"/>
  <c r="AC3257" i="14"/>
  <c r="AC3256" i="14"/>
  <c r="AC3255" i="14"/>
  <c r="AC3254" i="14"/>
  <c r="AC3253" i="14"/>
  <c r="AC3252" i="14"/>
  <c r="AC3251" i="14"/>
  <c r="AC3250" i="14"/>
  <c r="AC3249" i="14"/>
  <c r="AC3248" i="14"/>
  <c r="AC3247" i="14"/>
  <c r="AC3246" i="14"/>
  <c r="AC3245" i="14"/>
  <c r="AC3244" i="14"/>
  <c r="AC3243" i="14"/>
  <c r="AC3242" i="14"/>
  <c r="AC3241" i="14"/>
  <c r="AC3240" i="14"/>
  <c r="AC3239" i="14"/>
  <c r="AC3238" i="14"/>
  <c r="AC3237" i="14"/>
  <c r="AC3236" i="14"/>
  <c r="AC3235" i="14"/>
  <c r="AC3234" i="14"/>
  <c r="AC3233" i="14"/>
  <c r="AC3232" i="14"/>
  <c r="AC3231" i="14"/>
  <c r="AC3230" i="14"/>
  <c r="AC3229" i="14"/>
  <c r="AC3228" i="14"/>
  <c r="AC3227" i="14"/>
  <c r="AC3226" i="14"/>
  <c r="AC3225" i="14"/>
  <c r="AC3224" i="14"/>
  <c r="AC3223" i="14"/>
  <c r="AC3222" i="14"/>
  <c r="AC3221" i="14"/>
  <c r="AC3220" i="14"/>
  <c r="AC3219" i="14"/>
  <c r="AC3218" i="14"/>
  <c r="AC3217" i="14"/>
  <c r="AC3216" i="14"/>
  <c r="AC3215" i="14"/>
  <c r="AC3214" i="14"/>
  <c r="AC3213" i="14"/>
  <c r="AC3212" i="14"/>
  <c r="AC3211" i="14"/>
  <c r="AC3210" i="14"/>
  <c r="AC3209" i="14"/>
  <c r="AC3208" i="14"/>
  <c r="AC3207" i="14"/>
  <c r="AC3206" i="14"/>
  <c r="AC3205" i="14"/>
  <c r="AC3204" i="14"/>
  <c r="AC3203" i="14"/>
  <c r="AC3202" i="14"/>
  <c r="AC3201" i="14"/>
  <c r="AC3200" i="14"/>
  <c r="AC3199" i="14"/>
  <c r="AC3198" i="14"/>
  <c r="AC3197" i="14"/>
  <c r="AC3196" i="14"/>
  <c r="AC3195" i="14"/>
  <c r="AC3194" i="14"/>
  <c r="AC3193" i="14"/>
  <c r="AC3192" i="14"/>
  <c r="AC3191" i="14"/>
  <c r="AC3190" i="14"/>
  <c r="AC3189" i="14"/>
  <c r="AC3188" i="14"/>
  <c r="AC3187" i="14"/>
  <c r="AC3186" i="14"/>
  <c r="AC3185" i="14"/>
  <c r="AC3184" i="14"/>
  <c r="AC3183" i="14"/>
  <c r="AC3182" i="14"/>
  <c r="AC3181" i="14"/>
  <c r="AC3180" i="14"/>
  <c r="AC3179" i="14"/>
  <c r="AC3178" i="14"/>
  <c r="AC3177" i="14"/>
  <c r="AC3176" i="14"/>
  <c r="AC3175" i="14"/>
  <c r="AC3174" i="14"/>
  <c r="AC3173" i="14"/>
  <c r="AC3172" i="14"/>
  <c r="AC3171" i="14"/>
  <c r="AC3170" i="14"/>
  <c r="AC3169" i="14"/>
  <c r="AC3168" i="14"/>
  <c r="AC3167" i="14"/>
  <c r="AC3166" i="14"/>
  <c r="AC3165" i="14"/>
  <c r="AC3164" i="14"/>
  <c r="AC3163" i="14"/>
  <c r="AC3162" i="14"/>
  <c r="AC3161" i="14"/>
  <c r="AC3160" i="14"/>
  <c r="AC3159" i="14"/>
  <c r="AC3158" i="14"/>
  <c r="AC3157" i="14"/>
  <c r="AC3156" i="14"/>
  <c r="AC3155" i="14"/>
  <c r="AC3154" i="14"/>
  <c r="AC3153" i="14"/>
  <c r="AC3152" i="14"/>
  <c r="AC3151" i="14"/>
  <c r="AC3150" i="14"/>
  <c r="AC3149" i="14"/>
  <c r="AC3148" i="14"/>
  <c r="AC3147" i="14"/>
  <c r="AC3146" i="14"/>
  <c r="AC3145" i="14"/>
  <c r="AC3144" i="14"/>
  <c r="AC3143" i="14"/>
  <c r="AC3142" i="14"/>
  <c r="AC3141" i="14"/>
  <c r="AC3140" i="14"/>
  <c r="AC3139" i="14"/>
  <c r="AC3138" i="14"/>
  <c r="AC3137" i="14"/>
  <c r="AC3136" i="14"/>
  <c r="AC3135" i="14"/>
  <c r="AC3134" i="14"/>
  <c r="AC3133" i="14"/>
  <c r="AC3132" i="14"/>
  <c r="AC3131" i="14"/>
  <c r="AC3130" i="14"/>
  <c r="AC3129" i="14"/>
  <c r="AC3128" i="14"/>
  <c r="AC3127" i="14"/>
  <c r="AC3126" i="14"/>
  <c r="AC3125" i="14"/>
  <c r="AC3124" i="14"/>
  <c r="AC3123" i="14"/>
  <c r="AC3122" i="14"/>
  <c r="AC3121" i="14"/>
  <c r="AC3120" i="14"/>
  <c r="AC3119" i="14"/>
  <c r="AC3118" i="14"/>
  <c r="AC3117" i="14"/>
  <c r="AC3116" i="14"/>
  <c r="AC3115" i="14"/>
  <c r="AC3114" i="14"/>
  <c r="AC3113" i="14"/>
  <c r="AC3112" i="14"/>
  <c r="AC3111" i="14"/>
  <c r="AC3110" i="14"/>
  <c r="AC3109" i="14"/>
  <c r="AC3108" i="14"/>
  <c r="AC3107" i="14"/>
  <c r="AC3106" i="14"/>
  <c r="AC3105" i="14"/>
  <c r="AC3104" i="14"/>
  <c r="AC3103" i="14"/>
  <c r="AC3102" i="14"/>
  <c r="AC3101" i="14"/>
  <c r="AC3100" i="14"/>
  <c r="AC3099" i="14"/>
  <c r="AC3098" i="14"/>
  <c r="AC3097" i="14"/>
  <c r="AC3096" i="14"/>
  <c r="AC3095" i="14"/>
  <c r="AC3094" i="14"/>
  <c r="AC3093" i="14"/>
  <c r="AC3092" i="14"/>
  <c r="AC3091" i="14"/>
  <c r="AC3090" i="14"/>
  <c r="AC3089" i="14"/>
  <c r="AC3088" i="14"/>
  <c r="AC3087" i="14"/>
  <c r="AC3086" i="14"/>
  <c r="AC3085" i="14"/>
  <c r="AC3084" i="14"/>
  <c r="AC3083" i="14"/>
  <c r="AC3082" i="14"/>
  <c r="AC3081" i="14"/>
  <c r="AC3080" i="14"/>
  <c r="AC3079" i="14"/>
  <c r="AC3078" i="14"/>
  <c r="AC3077" i="14"/>
  <c r="AC3076" i="14"/>
  <c r="AC3075" i="14"/>
  <c r="AC3074" i="14"/>
  <c r="AC3073" i="14"/>
  <c r="AC3072" i="14"/>
  <c r="AC3071" i="14"/>
  <c r="AC3070" i="14"/>
  <c r="AC3069" i="14"/>
  <c r="AC3068" i="14"/>
  <c r="AC3067" i="14"/>
  <c r="AC3066" i="14"/>
  <c r="AC3065" i="14"/>
  <c r="AC3064" i="14"/>
  <c r="AC3063" i="14"/>
  <c r="AC3062" i="14"/>
  <c r="AC3061" i="14"/>
  <c r="AC3060" i="14"/>
  <c r="AC3059" i="14"/>
  <c r="AC3058" i="14"/>
  <c r="AC3057" i="14"/>
  <c r="AC3056" i="14"/>
  <c r="AC3055" i="14"/>
  <c r="AC3054" i="14"/>
  <c r="AC3053" i="14"/>
  <c r="AC3052" i="14"/>
  <c r="AC3051" i="14"/>
  <c r="AC3050" i="14"/>
  <c r="AC3049" i="14"/>
  <c r="AC3048" i="14"/>
  <c r="AC3047" i="14"/>
  <c r="AC3046" i="14"/>
  <c r="AC3045" i="14"/>
  <c r="AC3044" i="14"/>
  <c r="AC3043" i="14"/>
  <c r="AC3042" i="14"/>
  <c r="AC3041" i="14"/>
  <c r="AC3040" i="14"/>
  <c r="AC3039" i="14"/>
  <c r="AC3038" i="14"/>
  <c r="AC3037" i="14"/>
  <c r="AC3036" i="14"/>
  <c r="AC3035" i="14"/>
  <c r="AC3034" i="14"/>
  <c r="AC3033" i="14"/>
  <c r="AC3032" i="14"/>
  <c r="AC3031" i="14"/>
  <c r="AC3030" i="14"/>
  <c r="AC3029" i="14"/>
  <c r="AC3028" i="14"/>
  <c r="AC3027" i="14"/>
  <c r="AC3026" i="14"/>
  <c r="AC3025" i="14"/>
  <c r="AC3024" i="14"/>
  <c r="AC3023" i="14"/>
  <c r="AC3022" i="14"/>
  <c r="AC3021" i="14"/>
  <c r="AC3020" i="14"/>
  <c r="AC3019" i="14"/>
  <c r="AC3018" i="14"/>
  <c r="AC3017" i="14"/>
  <c r="AC3016" i="14"/>
  <c r="AC3015" i="14"/>
  <c r="AC3014" i="14"/>
  <c r="AC3013" i="14"/>
  <c r="AC3012" i="14"/>
  <c r="AC3011" i="14"/>
  <c r="AC3010" i="14"/>
  <c r="AC3009" i="14"/>
  <c r="AC3008" i="14"/>
  <c r="AC3007" i="14"/>
  <c r="AC3006" i="14"/>
  <c r="AC3005" i="14"/>
  <c r="AC3004" i="14"/>
  <c r="AC3003" i="14"/>
  <c r="AC3002" i="14"/>
  <c r="AC3001" i="14"/>
  <c r="AC3000" i="14"/>
  <c r="AC2999" i="14"/>
  <c r="AC2998" i="14"/>
  <c r="AC2997" i="14"/>
  <c r="AC2996" i="14"/>
  <c r="AC2995" i="14"/>
  <c r="AC2994" i="14"/>
  <c r="AC2993" i="14"/>
  <c r="AC2992" i="14"/>
  <c r="AC2991" i="14"/>
  <c r="AC2990" i="14"/>
  <c r="AC2989" i="14"/>
  <c r="AC2988" i="14"/>
  <c r="AC2987" i="14"/>
  <c r="AC2986" i="14"/>
  <c r="AC2985" i="14"/>
  <c r="AC2984" i="14"/>
  <c r="AC2983" i="14"/>
  <c r="AC2982" i="14"/>
  <c r="AC2981" i="14"/>
  <c r="AC2980" i="14"/>
  <c r="AC2979" i="14"/>
  <c r="AC2978" i="14"/>
  <c r="AC2977" i="14"/>
  <c r="AC2976" i="14"/>
  <c r="AC2975" i="14"/>
  <c r="AC2974" i="14"/>
  <c r="AC2973" i="14"/>
  <c r="AC2972" i="14"/>
  <c r="AC2971" i="14"/>
  <c r="AC2970" i="14"/>
  <c r="AC2969" i="14"/>
  <c r="AC2968" i="14"/>
  <c r="AC2967" i="14"/>
  <c r="AC2966" i="14"/>
  <c r="AC2965" i="14"/>
  <c r="AC2964" i="14"/>
  <c r="AC2963" i="14"/>
  <c r="AC2962" i="14"/>
  <c r="AC2961" i="14"/>
  <c r="AC2960" i="14"/>
  <c r="AC2959" i="14"/>
  <c r="AC2958" i="14"/>
  <c r="AC2957" i="14"/>
  <c r="AC2956" i="14"/>
  <c r="AC2955" i="14"/>
  <c r="AC2954" i="14"/>
  <c r="AC2953" i="14"/>
  <c r="AC2952" i="14"/>
  <c r="AC2951" i="14"/>
  <c r="AC2950" i="14"/>
  <c r="AC2949" i="14"/>
  <c r="AC2948" i="14"/>
  <c r="AC2947" i="14"/>
  <c r="AC2946" i="14"/>
  <c r="AC2945" i="14"/>
  <c r="AC2944" i="14"/>
  <c r="AC2943" i="14"/>
  <c r="AC2942" i="14"/>
  <c r="AC2941" i="14"/>
  <c r="AC2940" i="14"/>
  <c r="AC2939" i="14"/>
  <c r="AC2938" i="14"/>
  <c r="AC2937" i="14"/>
  <c r="AC2936" i="14"/>
  <c r="AC2935" i="14"/>
  <c r="AC2934" i="14"/>
  <c r="AC2933" i="14"/>
  <c r="AC2932" i="14"/>
  <c r="AC2931" i="14"/>
  <c r="AC2930" i="14"/>
  <c r="AC2929" i="14"/>
  <c r="AC2928" i="14"/>
  <c r="AC2927" i="14"/>
  <c r="AC2926" i="14"/>
  <c r="AC2925" i="14"/>
  <c r="AC2924" i="14"/>
  <c r="AC2923" i="14"/>
  <c r="AC2922" i="14"/>
  <c r="AC2921" i="14"/>
  <c r="AC2920" i="14"/>
  <c r="AC2919" i="14"/>
  <c r="AC2918" i="14"/>
  <c r="AC2917" i="14"/>
  <c r="AC2916" i="14"/>
  <c r="AC2915" i="14"/>
  <c r="AC2914" i="14"/>
  <c r="AC2913" i="14"/>
  <c r="AC2912" i="14"/>
  <c r="AC2911" i="14"/>
  <c r="AC2910" i="14"/>
  <c r="AC2909" i="14"/>
  <c r="AC2908" i="14"/>
  <c r="AC2907" i="14"/>
  <c r="AC2906" i="14"/>
  <c r="AC2905" i="14"/>
  <c r="AC2904" i="14"/>
  <c r="AC2903" i="14"/>
  <c r="AC2902" i="14"/>
  <c r="AC2901" i="14"/>
  <c r="AC2900" i="14"/>
  <c r="AC2899" i="14"/>
  <c r="AC2898" i="14"/>
  <c r="AC2897" i="14"/>
  <c r="AC2896" i="14"/>
  <c r="AC2895" i="14"/>
  <c r="AC2894" i="14"/>
  <c r="AC2893" i="14"/>
  <c r="AC2892" i="14"/>
  <c r="AC2891" i="14"/>
  <c r="AC2890" i="14"/>
  <c r="AC2889" i="14"/>
  <c r="AC2888" i="14"/>
  <c r="AC2887" i="14"/>
  <c r="AC2886" i="14"/>
  <c r="AC2885" i="14"/>
  <c r="AC2884" i="14"/>
  <c r="AC2883" i="14"/>
  <c r="AC2882" i="14"/>
  <c r="AC2881" i="14"/>
  <c r="AC2880" i="14"/>
  <c r="AC2879" i="14"/>
  <c r="AC2878" i="14"/>
  <c r="AC2877" i="14"/>
  <c r="AC2876" i="14"/>
  <c r="AC2875" i="14"/>
  <c r="AC2874" i="14"/>
  <c r="AC2873" i="14"/>
  <c r="AC2872" i="14"/>
  <c r="AC2871" i="14"/>
  <c r="AC2870" i="14"/>
  <c r="AC2869" i="14"/>
  <c r="AC2868" i="14"/>
  <c r="AC2867" i="14"/>
  <c r="AC2866" i="14"/>
  <c r="AC2865" i="14"/>
  <c r="AC2864" i="14"/>
  <c r="AC2863" i="14"/>
  <c r="AC2862" i="14"/>
  <c r="AC2861" i="14"/>
  <c r="AC2860" i="14"/>
  <c r="AC2859" i="14"/>
  <c r="AC2858" i="14"/>
  <c r="AC2857" i="14"/>
  <c r="AC2856" i="14"/>
  <c r="AC2855" i="14"/>
  <c r="AC2854" i="14"/>
  <c r="AC2853" i="14"/>
  <c r="AC2852" i="14"/>
  <c r="AC2851" i="14"/>
  <c r="AC2850" i="14"/>
  <c r="AC2849" i="14"/>
  <c r="AC2848" i="14"/>
  <c r="AC2847" i="14"/>
  <c r="AC2846" i="14"/>
  <c r="AC2845" i="14"/>
  <c r="AC2844" i="14"/>
  <c r="AC2843" i="14"/>
  <c r="AC2842" i="14"/>
  <c r="AC2841" i="14"/>
  <c r="AC2840" i="14"/>
  <c r="AC2839" i="14"/>
  <c r="AC2838" i="14"/>
  <c r="AC2837" i="14"/>
  <c r="AC2836" i="14"/>
  <c r="AC2835" i="14"/>
  <c r="AC2834" i="14"/>
  <c r="AC2833" i="14"/>
  <c r="AC2832" i="14"/>
  <c r="AC2831" i="14"/>
  <c r="AC2830" i="14"/>
  <c r="AC2829" i="14"/>
  <c r="AC2828" i="14"/>
  <c r="AC2827" i="14"/>
  <c r="AC2826" i="14"/>
  <c r="AC2825" i="14"/>
  <c r="AC2824" i="14"/>
  <c r="AC2823" i="14"/>
  <c r="AC2822" i="14"/>
  <c r="AC2821" i="14"/>
  <c r="AC2820" i="14"/>
  <c r="AC2819" i="14"/>
  <c r="AC2818" i="14"/>
  <c r="AC2817" i="14"/>
  <c r="AC2816" i="14"/>
  <c r="AC2815" i="14"/>
  <c r="AC2814" i="14"/>
  <c r="AC2813" i="14"/>
  <c r="AC2812" i="14"/>
  <c r="AC2811" i="14"/>
  <c r="AC2810" i="14"/>
  <c r="AC2809" i="14"/>
  <c r="AC2808" i="14"/>
  <c r="AC2807" i="14"/>
  <c r="AC2806" i="14"/>
  <c r="AC2805" i="14"/>
  <c r="AC2804" i="14"/>
  <c r="AC2803" i="14"/>
  <c r="AC2802" i="14"/>
  <c r="AC2801" i="14"/>
  <c r="AC2800" i="14"/>
  <c r="AC2799" i="14"/>
  <c r="AC2798" i="14"/>
  <c r="AC2797" i="14"/>
  <c r="AC2796" i="14"/>
  <c r="AC2795" i="14"/>
  <c r="AC2794" i="14"/>
  <c r="AC2793" i="14"/>
  <c r="AC2792" i="14"/>
  <c r="AC2791" i="14"/>
  <c r="AC2790" i="14"/>
  <c r="AC2789" i="14"/>
  <c r="AC2788" i="14"/>
  <c r="AC2787" i="14"/>
  <c r="AC2786" i="14"/>
  <c r="AC2785" i="14"/>
  <c r="AC2784" i="14"/>
  <c r="AC2783" i="14"/>
  <c r="AC2782" i="14"/>
  <c r="AC2781" i="14"/>
  <c r="AC2780" i="14"/>
  <c r="AC2779" i="14"/>
  <c r="AC2778" i="14"/>
  <c r="AC2777" i="14"/>
  <c r="AC2776" i="14"/>
  <c r="AC2775" i="14"/>
  <c r="AC2774" i="14"/>
  <c r="AC2773" i="14"/>
  <c r="AC2772" i="14"/>
  <c r="AC2771" i="14"/>
  <c r="AC2770" i="14"/>
  <c r="AC2769" i="14"/>
  <c r="AC2768" i="14"/>
  <c r="AC2767" i="14"/>
  <c r="AC2766" i="14"/>
  <c r="AC2765" i="14"/>
  <c r="AC2764" i="14"/>
  <c r="AC2763" i="14"/>
  <c r="AC2762" i="14"/>
  <c r="AC2761" i="14"/>
  <c r="AC2760" i="14"/>
  <c r="AC2759" i="14"/>
  <c r="AC2758" i="14"/>
  <c r="AC2757" i="14"/>
  <c r="AC2756" i="14"/>
  <c r="AC2755" i="14"/>
  <c r="AC2754" i="14"/>
  <c r="AC2753" i="14"/>
  <c r="AC2752" i="14"/>
  <c r="AC2751" i="14"/>
  <c r="AC2750" i="14"/>
  <c r="AC2749" i="14"/>
  <c r="AC2748" i="14"/>
  <c r="AC2747" i="14"/>
  <c r="AC2746" i="14"/>
  <c r="AC2745" i="14"/>
  <c r="AC2744" i="14"/>
  <c r="AC2743" i="14"/>
  <c r="AC2742" i="14"/>
  <c r="AC2741" i="14"/>
  <c r="AC2740" i="14"/>
  <c r="AC2739" i="14"/>
  <c r="AC2738" i="14"/>
  <c r="AC2737" i="14"/>
  <c r="AC2736" i="14"/>
  <c r="AC2735" i="14"/>
  <c r="AC2734" i="14"/>
  <c r="AC2733" i="14"/>
  <c r="AC2732" i="14"/>
  <c r="AC2731" i="14"/>
  <c r="AC2730" i="14"/>
  <c r="AC2729" i="14"/>
  <c r="AC2728" i="14"/>
  <c r="AC2727" i="14"/>
  <c r="AC2726" i="14"/>
  <c r="AC2725" i="14"/>
  <c r="AC2724" i="14"/>
  <c r="AC2723" i="14"/>
  <c r="AC2722" i="14"/>
  <c r="AC2721" i="14"/>
  <c r="AC2720" i="14"/>
  <c r="AC2719" i="14"/>
  <c r="AC2718" i="14"/>
  <c r="AC2717" i="14"/>
  <c r="AC2716" i="14"/>
  <c r="AC2715" i="14"/>
  <c r="AC2714" i="14"/>
  <c r="AC2713" i="14"/>
  <c r="AC2712" i="14"/>
  <c r="AC2711" i="14"/>
  <c r="AC2710" i="14"/>
  <c r="AC2709" i="14"/>
  <c r="AC2708" i="14"/>
  <c r="AC2707" i="14"/>
  <c r="AC2706" i="14"/>
  <c r="AC2705" i="14"/>
  <c r="AC2704" i="14"/>
  <c r="AC2703" i="14"/>
  <c r="AC2702" i="14"/>
  <c r="AC2701" i="14"/>
  <c r="AC2700" i="14"/>
  <c r="AC2699" i="14"/>
  <c r="AC2698" i="14"/>
  <c r="AC2697" i="14"/>
  <c r="AC2696" i="14"/>
  <c r="AC2695" i="14"/>
  <c r="AC2694" i="14"/>
  <c r="AC2693" i="14"/>
  <c r="AC2692" i="14"/>
  <c r="AC2691" i="14"/>
  <c r="AC2690" i="14"/>
  <c r="AC2689" i="14"/>
  <c r="AC2688" i="14"/>
  <c r="AC2687" i="14"/>
  <c r="AC2686" i="14"/>
  <c r="AC2685" i="14"/>
  <c r="AC2684" i="14"/>
  <c r="AC2683" i="14"/>
  <c r="AC2682" i="14"/>
  <c r="AC2681" i="14"/>
  <c r="AC2680" i="14"/>
  <c r="AC2679" i="14"/>
  <c r="AC2678" i="14"/>
  <c r="AC2677" i="14"/>
  <c r="AC2676" i="14"/>
  <c r="AC2675" i="14"/>
  <c r="AC2674" i="14"/>
  <c r="AC2673" i="14"/>
  <c r="AC2672" i="14"/>
  <c r="AC2671" i="14"/>
  <c r="AC2670" i="14"/>
  <c r="AC2669" i="14"/>
  <c r="AC2668" i="14"/>
  <c r="AC2667" i="14"/>
  <c r="AC2666" i="14"/>
  <c r="AC2665" i="14"/>
  <c r="AC2664" i="14"/>
  <c r="AC2663" i="14"/>
  <c r="AC2662" i="14"/>
  <c r="AC2661" i="14"/>
  <c r="AC2660" i="14"/>
  <c r="AC2659" i="14"/>
  <c r="AC2658" i="14"/>
  <c r="AC2657" i="14"/>
  <c r="AC2656" i="14"/>
  <c r="AC2655" i="14"/>
  <c r="AC2654" i="14"/>
  <c r="AC2653" i="14"/>
  <c r="AC2652" i="14"/>
  <c r="AC2651" i="14"/>
  <c r="AC2650" i="14"/>
  <c r="AC2649" i="14"/>
  <c r="AC2648" i="14"/>
  <c r="AC2647" i="14"/>
  <c r="AC2646" i="14"/>
  <c r="AC2645" i="14"/>
  <c r="AC2644" i="14"/>
  <c r="AC2643" i="14"/>
  <c r="AC2642" i="14"/>
  <c r="AC2641" i="14"/>
  <c r="AC2640" i="14"/>
  <c r="AC2639" i="14"/>
  <c r="AC2638" i="14"/>
  <c r="AC2637" i="14"/>
  <c r="AC2636" i="14"/>
  <c r="AC2635" i="14"/>
  <c r="AC2634" i="14"/>
  <c r="AC2633" i="14"/>
  <c r="AC2632" i="14"/>
  <c r="AC2631" i="14"/>
  <c r="AC2630" i="14"/>
  <c r="AC2629" i="14"/>
  <c r="AC2628" i="14"/>
  <c r="AC2627" i="14"/>
  <c r="AC2626" i="14"/>
  <c r="AC2625" i="14"/>
  <c r="AC2624" i="14"/>
  <c r="AC2623" i="14"/>
  <c r="AC2622" i="14"/>
  <c r="AC2621" i="14"/>
  <c r="AC2620" i="14"/>
  <c r="AC2619" i="14"/>
  <c r="AC2618" i="14"/>
  <c r="AC2617" i="14"/>
  <c r="AC2616" i="14"/>
  <c r="AC2615" i="14"/>
  <c r="AC2614" i="14"/>
  <c r="AC2613" i="14"/>
  <c r="AC2612" i="14"/>
  <c r="AC2611" i="14"/>
  <c r="AC2610" i="14"/>
  <c r="AC2609" i="14"/>
  <c r="AC2608" i="14"/>
  <c r="AC2607" i="14"/>
  <c r="AC2606" i="14"/>
  <c r="AC2605" i="14"/>
  <c r="AC2604" i="14"/>
  <c r="AC2603" i="14"/>
  <c r="AC2602" i="14"/>
  <c r="AC2601" i="14"/>
  <c r="AC2600" i="14"/>
  <c r="AC2599" i="14"/>
  <c r="AC2598" i="14"/>
  <c r="AC2597" i="14"/>
  <c r="AC2596" i="14"/>
  <c r="AC2595" i="14"/>
  <c r="AC2594" i="14"/>
  <c r="AC2593" i="14"/>
  <c r="AC2592" i="14"/>
  <c r="AC2591" i="14"/>
  <c r="AC2590" i="14"/>
  <c r="AC2589" i="14"/>
  <c r="AC2588" i="14"/>
  <c r="AC2587" i="14"/>
  <c r="AC2586" i="14"/>
  <c r="AC2585" i="14"/>
  <c r="AC2584" i="14"/>
  <c r="AC2583" i="14"/>
  <c r="AC2582" i="14"/>
  <c r="AC2581" i="14"/>
  <c r="AC2580" i="14"/>
  <c r="AC2579" i="14"/>
  <c r="AC2578" i="14"/>
  <c r="AC2577" i="14"/>
  <c r="AC2576" i="14"/>
  <c r="AC2575" i="14"/>
  <c r="AC2574" i="14"/>
  <c r="AC2573" i="14"/>
  <c r="AC2572" i="14"/>
  <c r="AC2571" i="14"/>
  <c r="AC2570" i="14"/>
  <c r="AC2569" i="14"/>
  <c r="AC2568" i="14"/>
  <c r="AC2567" i="14"/>
  <c r="AC2566" i="14"/>
  <c r="AC2565" i="14"/>
  <c r="AC2564" i="14"/>
  <c r="AC2563" i="14"/>
  <c r="AC2562" i="14"/>
  <c r="AC2561" i="14"/>
  <c r="AC2560" i="14"/>
  <c r="AC2559" i="14"/>
  <c r="AC2558" i="14"/>
  <c r="AC2557" i="14"/>
  <c r="AC2556" i="14"/>
  <c r="AC2555" i="14"/>
  <c r="AC2554" i="14"/>
  <c r="AC2553" i="14"/>
  <c r="AC2552" i="14"/>
  <c r="AC2551" i="14"/>
  <c r="AC2550" i="14"/>
  <c r="AC2549" i="14"/>
  <c r="AC2548" i="14"/>
  <c r="AC2547" i="14"/>
  <c r="AC2546" i="14"/>
  <c r="AC2545" i="14"/>
  <c r="AC2544" i="14"/>
  <c r="AC2543" i="14"/>
  <c r="AC2542" i="14"/>
  <c r="AC2541" i="14"/>
  <c r="AC2540" i="14"/>
  <c r="AC2539" i="14"/>
  <c r="AC2538" i="14"/>
  <c r="AC2537" i="14"/>
  <c r="AC2536" i="14"/>
  <c r="AC2535" i="14"/>
  <c r="AC2534" i="14"/>
  <c r="AC2533" i="14"/>
  <c r="AC2532" i="14"/>
  <c r="AC2531" i="14"/>
  <c r="AC2530" i="14"/>
  <c r="AC2529" i="14"/>
  <c r="AC2528" i="14"/>
  <c r="AC2527" i="14"/>
  <c r="AC2526" i="14"/>
  <c r="AC2525" i="14"/>
  <c r="AC2524" i="14"/>
  <c r="AC2523" i="14"/>
  <c r="AC2522" i="14"/>
  <c r="AC2521" i="14"/>
  <c r="AC2520" i="14"/>
  <c r="AC2519" i="14"/>
  <c r="AC2518" i="14"/>
  <c r="AC2517" i="14"/>
  <c r="AC2516" i="14"/>
  <c r="AC2515" i="14"/>
  <c r="AC2514" i="14"/>
  <c r="AC2513" i="14"/>
  <c r="AC2512" i="14"/>
  <c r="AC2511" i="14"/>
  <c r="AC2510" i="14"/>
  <c r="AC2509" i="14"/>
  <c r="AC2508" i="14"/>
  <c r="AC2507" i="14"/>
  <c r="AC2506" i="14"/>
  <c r="AC2505" i="14"/>
  <c r="AC2504" i="14"/>
  <c r="AC2503" i="14"/>
  <c r="AC2502" i="14"/>
  <c r="AC2501" i="14"/>
  <c r="AC2500" i="14"/>
  <c r="AC2499" i="14"/>
  <c r="AC2498" i="14"/>
  <c r="AC2497" i="14"/>
  <c r="AC2496" i="14"/>
  <c r="AC2495" i="14"/>
  <c r="AC2494" i="14"/>
  <c r="AC2493" i="14"/>
  <c r="AC2492" i="14"/>
  <c r="AC2491" i="14"/>
  <c r="AC2490" i="14"/>
  <c r="AC2489" i="14"/>
  <c r="AC2488" i="14"/>
  <c r="AC2487" i="14"/>
  <c r="AC2486" i="14"/>
  <c r="AC2485" i="14"/>
  <c r="AC2484" i="14"/>
  <c r="AC2483" i="14"/>
  <c r="AC2482" i="14"/>
  <c r="AC2481" i="14"/>
  <c r="AC2480" i="14"/>
  <c r="AC2479" i="14"/>
  <c r="AC2478" i="14"/>
  <c r="AC2477" i="14"/>
  <c r="AC2476" i="14"/>
  <c r="AC2475" i="14"/>
  <c r="AC2474" i="14"/>
  <c r="AC2473" i="14"/>
  <c r="AC2472" i="14"/>
  <c r="AC2471" i="14"/>
  <c r="AC2470" i="14"/>
  <c r="AC2469" i="14"/>
  <c r="AC2468" i="14"/>
  <c r="AC2467" i="14"/>
  <c r="AC2466" i="14"/>
  <c r="AC2465" i="14"/>
  <c r="AC2464" i="14"/>
  <c r="AC2463" i="14"/>
  <c r="AC2462" i="14"/>
  <c r="AC2461" i="14"/>
  <c r="AC2460" i="14"/>
  <c r="AC2459" i="14"/>
  <c r="AC2458" i="14"/>
  <c r="AC2457" i="14"/>
  <c r="AC2456" i="14"/>
  <c r="AC2455" i="14"/>
  <c r="AC2454" i="14"/>
  <c r="AC2453" i="14"/>
  <c r="AC2452" i="14"/>
  <c r="AC2451" i="14"/>
  <c r="AC2450" i="14"/>
  <c r="AC2449" i="14"/>
  <c r="AC2448" i="14"/>
  <c r="AC2447" i="14"/>
  <c r="AC2446" i="14"/>
  <c r="AC2445" i="14"/>
  <c r="AC2444" i="14"/>
  <c r="AC2443" i="14"/>
  <c r="AC2442" i="14"/>
  <c r="AC2441" i="14"/>
  <c r="AC2440" i="14"/>
  <c r="AC2439" i="14"/>
  <c r="AC2438" i="14"/>
  <c r="AC2437" i="14"/>
  <c r="AC2436" i="14"/>
  <c r="AC2435" i="14"/>
  <c r="AC2434" i="14"/>
  <c r="AC2433" i="14"/>
  <c r="AC2432" i="14"/>
  <c r="AC2431" i="14"/>
  <c r="AC2430" i="14"/>
  <c r="AC2429" i="14"/>
  <c r="AC2428" i="14"/>
  <c r="AC2427" i="14"/>
  <c r="AC2426" i="14"/>
  <c r="AC2425" i="14"/>
  <c r="AC2424" i="14"/>
  <c r="AC2423" i="14"/>
  <c r="AC2422" i="14"/>
  <c r="AC2421" i="14"/>
  <c r="AC2420" i="14"/>
  <c r="AC2419" i="14"/>
  <c r="AC2418" i="14"/>
  <c r="AC2417" i="14"/>
  <c r="AC2416" i="14"/>
  <c r="AC2415" i="14"/>
  <c r="AC2414" i="14"/>
  <c r="AC2413" i="14"/>
  <c r="AC2412" i="14"/>
  <c r="AC2411" i="14"/>
  <c r="AC2410" i="14"/>
  <c r="AC2409" i="14"/>
  <c r="AC2408" i="14"/>
  <c r="AC2407" i="14"/>
  <c r="AC2406" i="14"/>
  <c r="AC2405" i="14"/>
  <c r="AC2404" i="14"/>
  <c r="AC2403" i="14"/>
  <c r="AC2402" i="14"/>
  <c r="AC2401" i="14"/>
  <c r="AC2400" i="14"/>
  <c r="AC2399" i="14"/>
  <c r="AC2398" i="14"/>
  <c r="AC2397" i="14"/>
  <c r="AC2396" i="14"/>
  <c r="AC2395" i="14"/>
  <c r="AC2394" i="14"/>
  <c r="AC2393" i="14"/>
  <c r="AC2392" i="14"/>
  <c r="AC2391" i="14"/>
  <c r="AC2390" i="14"/>
  <c r="AC2389" i="14"/>
  <c r="AC2388" i="14"/>
  <c r="AC2387" i="14"/>
  <c r="AC2386" i="14"/>
  <c r="AC2385" i="14"/>
  <c r="AC2384" i="14"/>
  <c r="AC2383" i="14"/>
  <c r="AC2382" i="14"/>
  <c r="AC2381" i="14"/>
  <c r="AC2380" i="14"/>
  <c r="AC2379" i="14"/>
  <c r="AC2378" i="14"/>
  <c r="AC2377" i="14"/>
  <c r="AC2376" i="14"/>
  <c r="AC2375" i="14"/>
  <c r="AC2374" i="14"/>
  <c r="AC2373" i="14"/>
  <c r="AC2372" i="14"/>
  <c r="AC2371" i="14"/>
  <c r="AC2370" i="14"/>
  <c r="AC2369" i="14"/>
  <c r="AC2368" i="14"/>
  <c r="AC2367" i="14"/>
  <c r="AC2366" i="14"/>
  <c r="AC2365" i="14"/>
  <c r="AC2364" i="14"/>
  <c r="AC2363" i="14"/>
  <c r="AC2362" i="14"/>
  <c r="AC2361" i="14"/>
  <c r="AC2360" i="14"/>
  <c r="AC2359" i="14"/>
  <c r="AC2358" i="14"/>
  <c r="AC2357" i="14"/>
  <c r="AC2356" i="14"/>
  <c r="AC2355" i="14"/>
  <c r="AC2354" i="14"/>
  <c r="AC2353" i="14"/>
  <c r="AC2352" i="14"/>
  <c r="AC2351" i="14"/>
  <c r="AC2350" i="14"/>
  <c r="AC2349" i="14"/>
  <c r="AC2348" i="14"/>
  <c r="AC2347" i="14"/>
  <c r="AC2346" i="14"/>
  <c r="AC2345" i="14"/>
  <c r="AC2344" i="14"/>
  <c r="AC2343" i="14"/>
  <c r="AC2342" i="14"/>
  <c r="AC2341" i="14"/>
  <c r="AC2340" i="14"/>
  <c r="AC2339" i="14"/>
  <c r="AC2338" i="14"/>
  <c r="AC2337" i="14"/>
  <c r="AC2336" i="14"/>
  <c r="AC2335" i="14"/>
  <c r="AC2334" i="14"/>
  <c r="AC2333" i="14"/>
  <c r="AC2332" i="14"/>
  <c r="AC2331" i="14"/>
  <c r="AC2330" i="14"/>
  <c r="AC2329" i="14"/>
  <c r="AC2328" i="14"/>
  <c r="AC2327" i="14"/>
  <c r="AC2326" i="14"/>
  <c r="AC2325" i="14"/>
  <c r="AC2324" i="14"/>
  <c r="AC2323" i="14"/>
  <c r="AC2322" i="14"/>
  <c r="AC2321" i="14"/>
  <c r="AC2320" i="14"/>
  <c r="AC2319" i="14"/>
  <c r="AC2318" i="14"/>
  <c r="AC2317" i="14"/>
  <c r="AC2316" i="14"/>
  <c r="AC2315" i="14"/>
  <c r="AC2314" i="14"/>
  <c r="AC2313" i="14"/>
  <c r="AC2312" i="14"/>
  <c r="AC2311" i="14"/>
  <c r="AC2310" i="14"/>
  <c r="AC2309" i="14"/>
  <c r="AC2308" i="14"/>
  <c r="AC2307" i="14"/>
  <c r="AC2306" i="14"/>
  <c r="AC2305" i="14"/>
  <c r="AC2304" i="14"/>
  <c r="AC2303" i="14"/>
  <c r="AC2302" i="14"/>
  <c r="AC2301" i="14"/>
  <c r="AC2300" i="14"/>
  <c r="AC2299" i="14"/>
  <c r="AC2298" i="14"/>
  <c r="AC2297" i="14"/>
  <c r="AC2296" i="14"/>
  <c r="AC2295" i="14"/>
  <c r="AC2294" i="14"/>
  <c r="AC2293" i="14"/>
  <c r="AC2292" i="14"/>
  <c r="AC2291" i="14"/>
  <c r="AC2290" i="14"/>
  <c r="AC2289" i="14"/>
  <c r="AC2288" i="14"/>
  <c r="AC2287" i="14"/>
  <c r="AC2286" i="14"/>
  <c r="AC2285" i="14"/>
  <c r="AC2284" i="14"/>
  <c r="AC2283" i="14"/>
  <c r="AC2282" i="14"/>
  <c r="AC2281" i="14"/>
  <c r="AC2280" i="14"/>
  <c r="AC2279" i="14"/>
  <c r="AC2278" i="14"/>
  <c r="AC2277" i="14"/>
  <c r="AC2276" i="14"/>
  <c r="AC2275" i="14"/>
  <c r="AC2274" i="14"/>
  <c r="AC2273" i="14"/>
  <c r="AC2272" i="14"/>
  <c r="AC2271" i="14"/>
  <c r="AC2270" i="14"/>
  <c r="AC2269" i="14"/>
  <c r="AC2268" i="14"/>
  <c r="AC2267" i="14"/>
  <c r="AC2266" i="14"/>
  <c r="AC2265" i="14"/>
  <c r="AC2264" i="14"/>
  <c r="AC2263" i="14"/>
  <c r="AC2262" i="14"/>
  <c r="AC2261" i="14"/>
  <c r="AC2260" i="14"/>
  <c r="AC2259" i="14"/>
  <c r="AC2258" i="14"/>
  <c r="AC2257" i="14"/>
  <c r="AC2256" i="14"/>
  <c r="AC2255" i="14"/>
  <c r="AC2254" i="14"/>
  <c r="AC2253" i="14"/>
  <c r="AC2252" i="14"/>
  <c r="AC2251" i="14"/>
  <c r="AC2250" i="14"/>
  <c r="AC2249" i="14"/>
  <c r="AC2248" i="14"/>
  <c r="AC2247" i="14"/>
  <c r="AC2246" i="14"/>
  <c r="AC2245" i="14"/>
  <c r="AC2244" i="14"/>
  <c r="AC2243" i="14"/>
  <c r="AC2242" i="14"/>
  <c r="AC2241" i="14"/>
  <c r="AC2240" i="14"/>
  <c r="AC2239" i="14"/>
  <c r="AC2238" i="14"/>
  <c r="AC2237" i="14"/>
  <c r="AC2236" i="14"/>
  <c r="AC2235" i="14"/>
  <c r="AC2234" i="14"/>
  <c r="AC2233" i="14"/>
  <c r="AC2232" i="14"/>
  <c r="AC2231" i="14"/>
  <c r="AC2230" i="14"/>
  <c r="AC2229" i="14"/>
  <c r="AC2228" i="14"/>
  <c r="AC2227" i="14"/>
  <c r="AC2226" i="14"/>
  <c r="AC2225" i="14"/>
  <c r="AC2224" i="14"/>
  <c r="AC2223" i="14"/>
  <c r="AC2222" i="14"/>
  <c r="AC2221" i="14"/>
  <c r="AC2220" i="14"/>
  <c r="AC2219" i="14"/>
  <c r="AC2218" i="14"/>
  <c r="AC2217" i="14"/>
  <c r="AC2216" i="14"/>
  <c r="AC2215" i="14"/>
  <c r="AC2214" i="14"/>
  <c r="AC2213" i="14"/>
  <c r="AC2212" i="14"/>
  <c r="AC2211" i="14"/>
  <c r="AC2210" i="14"/>
  <c r="AC2209" i="14"/>
  <c r="AC2208" i="14"/>
  <c r="AC2207" i="14"/>
  <c r="AC2206" i="14"/>
  <c r="AC2205" i="14"/>
  <c r="AC2204" i="14"/>
  <c r="AC2203" i="14"/>
  <c r="AC2202" i="14"/>
  <c r="AC2201" i="14"/>
  <c r="AC2200" i="14"/>
  <c r="AC2199" i="14"/>
  <c r="AC2198" i="14"/>
  <c r="AC2197" i="14"/>
  <c r="AC2196" i="14"/>
  <c r="AC2195" i="14"/>
  <c r="AC2194" i="14"/>
  <c r="AC2193" i="14"/>
  <c r="AC2192" i="14"/>
  <c r="AC2191" i="14"/>
  <c r="AC2190" i="14"/>
  <c r="AC2189" i="14"/>
  <c r="AC2188" i="14"/>
  <c r="AC2187" i="14"/>
  <c r="AC2186" i="14"/>
  <c r="AC2185" i="14"/>
  <c r="AC2184" i="14"/>
  <c r="AC2183" i="14"/>
  <c r="AC2182" i="14"/>
  <c r="AC2181" i="14"/>
  <c r="AC2180" i="14"/>
  <c r="AC2179" i="14"/>
  <c r="AC2178" i="14"/>
  <c r="AC2177" i="14"/>
  <c r="AC2176" i="14"/>
  <c r="AC2175" i="14"/>
  <c r="AC2174" i="14"/>
  <c r="AC2173" i="14"/>
  <c r="AC2172" i="14"/>
  <c r="AC2171" i="14"/>
  <c r="AC2170" i="14"/>
  <c r="AC2169" i="14"/>
  <c r="AC2168" i="14"/>
  <c r="AC2167" i="14"/>
  <c r="AC2166" i="14"/>
  <c r="AC2165" i="14"/>
  <c r="AC2164" i="14"/>
  <c r="AC2163" i="14"/>
  <c r="AC2162" i="14"/>
  <c r="AC2161" i="14"/>
  <c r="AC2160" i="14"/>
  <c r="AC2159" i="14"/>
  <c r="AC2158" i="14"/>
  <c r="AC2157" i="14"/>
  <c r="AC2156" i="14"/>
  <c r="AC2155" i="14"/>
  <c r="AC2154" i="14"/>
  <c r="AC2153" i="14"/>
  <c r="AC2152" i="14"/>
  <c r="AC2151" i="14"/>
  <c r="AC2150" i="14"/>
  <c r="AC2149" i="14"/>
  <c r="AC2148" i="14"/>
  <c r="AC2147" i="14"/>
  <c r="AC2146" i="14"/>
  <c r="AC2145" i="14"/>
  <c r="AC2144" i="14"/>
  <c r="AC2143" i="14"/>
  <c r="AC2142" i="14"/>
  <c r="AC2141" i="14"/>
  <c r="AC2140" i="14"/>
  <c r="AC2139" i="14"/>
  <c r="AC2138" i="14"/>
  <c r="AC2137" i="14"/>
  <c r="AC2136" i="14"/>
  <c r="AC2135" i="14"/>
  <c r="AC2134" i="14"/>
  <c r="AC2133" i="14"/>
  <c r="AC2132" i="14"/>
  <c r="AC2131" i="14"/>
  <c r="AC2130" i="14"/>
  <c r="AC2129" i="14"/>
  <c r="AC2128" i="14"/>
  <c r="AC2127" i="14"/>
  <c r="AC2126" i="14"/>
  <c r="AC2125" i="14"/>
  <c r="AC2124" i="14"/>
  <c r="AC2123" i="14"/>
  <c r="AC2122" i="14"/>
  <c r="AC2121" i="14"/>
  <c r="AC2120" i="14"/>
  <c r="AC2119" i="14"/>
  <c r="AC2118" i="14"/>
  <c r="AC2117" i="14"/>
  <c r="AC2116" i="14"/>
  <c r="AC2115" i="14"/>
  <c r="AC2114" i="14"/>
  <c r="AC2113" i="14"/>
  <c r="AC2112" i="14"/>
  <c r="AC2111" i="14"/>
  <c r="AC2110" i="14"/>
  <c r="AC2109" i="14"/>
  <c r="AC2108" i="14"/>
  <c r="AC2107" i="14"/>
  <c r="AC2106" i="14"/>
  <c r="AC2105" i="14"/>
  <c r="AC2104" i="14"/>
  <c r="AC2103" i="14"/>
  <c r="AC2102" i="14"/>
  <c r="AC2101" i="14"/>
  <c r="AC2100" i="14"/>
  <c r="AC2099" i="14"/>
  <c r="AC2098" i="14"/>
  <c r="AC2097" i="14"/>
  <c r="AC2096" i="14"/>
  <c r="AC2095" i="14"/>
  <c r="AC2094" i="14"/>
  <c r="AC2093" i="14"/>
  <c r="AC2092" i="14"/>
  <c r="AC2091" i="14"/>
  <c r="AC2090" i="14"/>
  <c r="AC2089" i="14"/>
  <c r="AC2088" i="14"/>
  <c r="AC2087" i="14"/>
  <c r="AC2086" i="14"/>
  <c r="AC2085" i="14"/>
  <c r="AC2084" i="14"/>
  <c r="AC2083" i="14"/>
  <c r="AC2082" i="14"/>
  <c r="AC2081" i="14"/>
  <c r="AC2080" i="14"/>
  <c r="AC2079" i="14"/>
  <c r="AC2078" i="14"/>
  <c r="AC2077" i="14"/>
  <c r="AC2076" i="14"/>
  <c r="AC2075" i="14"/>
  <c r="AC2074" i="14"/>
  <c r="AC2073" i="14"/>
  <c r="AC2072" i="14"/>
  <c r="AC2071" i="14"/>
  <c r="AC2070" i="14"/>
  <c r="AC2069" i="14"/>
  <c r="AC2068" i="14"/>
  <c r="AC2067" i="14"/>
  <c r="AC2066" i="14"/>
  <c r="AC2065" i="14"/>
  <c r="AC2064" i="14"/>
  <c r="AC2063" i="14"/>
  <c r="AC2062" i="14"/>
  <c r="AC2061" i="14"/>
  <c r="AC2060" i="14"/>
  <c r="AC2059" i="14"/>
  <c r="AC2058" i="14"/>
  <c r="AC2057" i="14"/>
  <c r="AC2056" i="14"/>
  <c r="AC2055" i="14"/>
  <c r="AC2054" i="14"/>
  <c r="AC2053" i="14"/>
  <c r="AC2052" i="14"/>
  <c r="AC2051" i="14"/>
  <c r="AC2050" i="14"/>
  <c r="AC2049" i="14"/>
  <c r="AC2048" i="14"/>
  <c r="AC2047" i="14"/>
  <c r="AC2046" i="14"/>
  <c r="AC2045" i="14"/>
  <c r="AC2044" i="14"/>
  <c r="AC2043" i="14"/>
  <c r="AC2042" i="14"/>
  <c r="AC2041" i="14"/>
  <c r="AC2040" i="14"/>
  <c r="AC2039" i="14"/>
  <c r="AC2038" i="14"/>
  <c r="AC2037" i="14"/>
  <c r="AC2036" i="14"/>
  <c r="AC2035" i="14"/>
  <c r="AC2034" i="14"/>
  <c r="AC2033" i="14"/>
  <c r="AC2032" i="14"/>
  <c r="AC2031" i="14"/>
  <c r="AC2030" i="14"/>
  <c r="AC2029" i="14"/>
  <c r="AC2028" i="14"/>
  <c r="AC2027" i="14"/>
  <c r="AC2026" i="14"/>
  <c r="AC2025" i="14"/>
  <c r="AC2024" i="14"/>
  <c r="AC2023" i="14"/>
  <c r="AC2022" i="14"/>
  <c r="AC2021" i="14"/>
  <c r="AC2020" i="14"/>
  <c r="AC2019" i="14"/>
  <c r="AC2018" i="14"/>
  <c r="AC2017" i="14"/>
  <c r="AC2016" i="14"/>
  <c r="AC2015" i="14"/>
  <c r="AC2014" i="14"/>
  <c r="AC2013" i="14"/>
  <c r="AC2012" i="14"/>
  <c r="AC2011" i="14"/>
  <c r="AC2010" i="14"/>
  <c r="AC2009" i="14"/>
  <c r="AC2008" i="14"/>
  <c r="AC2007" i="14"/>
  <c r="AC2006" i="14"/>
  <c r="AC2005" i="14"/>
  <c r="AC2004" i="14"/>
  <c r="AC2003" i="14"/>
  <c r="AC2002" i="14"/>
  <c r="AC2001" i="14"/>
  <c r="AC2000" i="14"/>
  <c r="AC1999" i="14"/>
  <c r="AC1998" i="14"/>
  <c r="AC1997" i="14"/>
  <c r="AC1996" i="14"/>
  <c r="AC1995" i="14"/>
  <c r="AC1994" i="14"/>
  <c r="AC1993" i="14"/>
  <c r="AC1992" i="14"/>
  <c r="AC1991" i="14"/>
  <c r="AC1990" i="14"/>
  <c r="AC1989" i="14"/>
  <c r="AC1988" i="14"/>
  <c r="AC1987" i="14"/>
  <c r="AC1986" i="14"/>
  <c r="AC1985" i="14"/>
  <c r="AC1984" i="14"/>
  <c r="AC1983" i="14"/>
  <c r="AC1982" i="14"/>
  <c r="AC1981" i="14"/>
  <c r="AC1980" i="14"/>
  <c r="AC1979" i="14"/>
  <c r="AC1978" i="14"/>
  <c r="AC1977" i="14"/>
  <c r="AC1976" i="14"/>
  <c r="AC1975" i="14"/>
  <c r="AC1974" i="14"/>
  <c r="AC1973" i="14"/>
  <c r="AC1972" i="14"/>
  <c r="AC1971" i="14"/>
  <c r="AC1970" i="14"/>
  <c r="AC1969" i="14"/>
  <c r="AC1968" i="14"/>
  <c r="AC1967" i="14"/>
  <c r="AC1966" i="14"/>
  <c r="AC1965" i="14"/>
  <c r="AC1964" i="14"/>
  <c r="AC1963" i="14"/>
  <c r="AC1962" i="14"/>
  <c r="AC1961" i="14"/>
  <c r="AC1960" i="14"/>
  <c r="AC1959" i="14"/>
  <c r="AC1958" i="14"/>
  <c r="AC1957" i="14"/>
  <c r="AC1956" i="14"/>
  <c r="AC1955" i="14"/>
  <c r="AC1954" i="14"/>
  <c r="AC1953" i="14"/>
  <c r="AC1952" i="14"/>
  <c r="AC1951" i="14"/>
  <c r="AC1950" i="14"/>
  <c r="AC1949" i="14"/>
  <c r="AC1948" i="14"/>
  <c r="AC1947" i="14"/>
  <c r="AC1946" i="14"/>
  <c r="AC1945" i="14"/>
  <c r="AC1944" i="14"/>
  <c r="AC1943" i="14"/>
  <c r="AC1942" i="14"/>
  <c r="AC1941" i="14"/>
  <c r="AC1940" i="14"/>
  <c r="AC1939" i="14"/>
  <c r="AC1938" i="14"/>
  <c r="AC1937" i="14"/>
  <c r="AC1936" i="14"/>
  <c r="AC1935" i="14"/>
  <c r="AC1934" i="14"/>
  <c r="AC1933" i="14"/>
  <c r="AC1932" i="14"/>
  <c r="AC1931" i="14"/>
  <c r="AC1930" i="14"/>
  <c r="AC1929" i="14"/>
  <c r="AC1928" i="14"/>
  <c r="AC1927" i="14"/>
  <c r="AC1926" i="14"/>
  <c r="AC1925" i="14"/>
  <c r="AC1924" i="14"/>
  <c r="AC1923" i="14"/>
  <c r="AC1922" i="14"/>
  <c r="AC1921" i="14"/>
  <c r="AC1920" i="14"/>
  <c r="AC1919" i="14"/>
  <c r="AC1918" i="14"/>
  <c r="AC1917" i="14"/>
  <c r="AC1916" i="14"/>
  <c r="AC1915" i="14"/>
  <c r="AC1914" i="14"/>
  <c r="AC1913" i="14"/>
  <c r="AC1912" i="14"/>
  <c r="AC1911" i="14"/>
  <c r="AC1910" i="14"/>
  <c r="AC1909" i="14"/>
  <c r="AC1908" i="14"/>
  <c r="AC1907" i="14"/>
  <c r="AC1906" i="14"/>
  <c r="AC1905" i="14"/>
  <c r="AC1904" i="14"/>
  <c r="AC1903" i="14"/>
  <c r="AC1902" i="14"/>
  <c r="AC1901" i="14"/>
  <c r="AC1900" i="14"/>
  <c r="AC1899" i="14"/>
  <c r="AC1898" i="14"/>
  <c r="AC1897" i="14"/>
  <c r="AC1896" i="14"/>
  <c r="AC1895" i="14"/>
  <c r="AC1894" i="14"/>
  <c r="AC1893" i="14"/>
  <c r="AC1892" i="14"/>
  <c r="AC1891" i="14"/>
  <c r="AC1890" i="14"/>
  <c r="AC1889" i="14"/>
  <c r="AC1888" i="14"/>
  <c r="AC1887" i="14"/>
  <c r="AC1886" i="14"/>
  <c r="AC1885" i="14"/>
  <c r="AC1884" i="14"/>
  <c r="AC1883" i="14"/>
  <c r="AC1882" i="14"/>
  <c r="AC1881" i="14"/>
  <c r="AC1880" i="14"/>
  <c r="AC1879" i="14"/>
  <c r="AC1878" i="14"/>
  <c r="AC1877" i="14"/>
  <c r="AC1876" i="14"/>
  <c r="AC1875" i="14"/>
  <c r="AC1874" i="14"/>
  <c r="AC1873" i="14"/>
  <c r="AC1872" i="14"/>
  <c r="AC1871" i="14"/>
  <c r="AC1870" i="14"/>
  <c r="AC1869" i="14"/>
  <c r="AC1868" i="14"/>
  <c r="AC1867" i="14"/>
  <c r="AC1866" i="14"/>
  <c r="AC1865" i="14"/>
  <c r="AC1864" i="14"/>
  <c r="AC1863" i="14"/>
  <c r="AC1862" i="14"/>
  <c r="AC1861" i="14"/>
  <c r="AC1860" i="14"/>
  <c r="AC1859" i="14"/>
  <c r="AC1858" i="14"/>
  <c r="AC1857" i="14"/>
  <c r="AC1856" i="14"/>
  <c r="AC1855" i="14"/>
  <c r="AC1854" i="14"/>
  <c r="AC1853" i="14"/>
  <c r="AC1852" i="14"/>
  <c r="AC1851" i="14"/>
  <c r="AC1850" i="14"/>
  <c r="AC1849" i="14"/>
  <c r="AC1848" i="14"/>
  <c r="AC1847" i="14"/>
  <c r="AC1846" i="14"/>
  <c r="AC1845" i="14"/>
  <c r="AC1844" i="14"/>
  <c r="AC1843" i="14"/>
  <c r="AC1842" i="14"/>
  <c r="AC1841" i="14"/>
  <c r="AC1840" i="14"/>
  <c r="AC1839" i="14"/>
  <c r="AC1838" i="14"/>
  <c r="AC1837" i="14"/>
  <c r="AC1836" i="14"/>
  <c r="AC1835" i="14"/>
  <c r="AC1834" i="14"/>
  <c r="AC1833" i="14"/>
  <c r="AC1832" i="14"/>
  <c r="AC1831" i="14"/>
  <c r="AC1830" i="14"/>
  <c r="AC1829" i="14"/>
  <c r="AC1828" i="14"/>
  <c r="AC1827" i="14"/>
  <c r="AC1826" i="14"/>
  <c r="AC1825" i="14"/>
  <c r="AC1824" i="14"/>
  <c r="AC1823" i="14"/>
  <c r="AC1822" i="14"/>
  <c r="AC1821" i="14"/>
  <c r="AC1820" i="14"/>
  <c r="AC1819" i="14"/>
  <c r="AC1818" i="14"/>
  <c r="AC1817" i="14"/>
  <c r="AC1816" i="14"/>
  <c r="AC1815" i="14"/>
  <c r="AC1814" i="14"/>
  <c r="AC1813" i="14"/>
  <c r="AC1812" i="14"/>
  <c r="AC1811" i="14"/>
  <c r="AC1810" i="14"/>
  <c r="AC1809" i="14"/>
  <c r="AC1808" i="14"/>
  <c r="AC1807" i="14"/>
  <c r="AC1806" i="14"/>
  <c r="AC1805" i="14"/>
  <c r="AC1804" i="14"/>
  <c r="AC1803" i="14"/>
  <c r="AC1802" i="14"/>
  <c r="AC1801" i="14"/>
  <c r="AC1800" i="14"/>
  <c r="AC1799" i="14"/>
  <c r="AC1798" i="14"/>
  <c r="AC1797" i="14"/>
  <c r="AC1796" i="14"/>
  <c r="AC1795" i="14"/>
  <c r="AC1794" i="14"/>
  <c r="AC1793" i="14"/>
  <c r="AC1792" i="14"/>
  <c r="AC1791" i="14"/>
  <c r="AC1790" i="14"/>
  <c r="AC1789" i="14"/>
  <c r="AC1788" i="14"/>
  <c r="AC1787" i="14"/>
  <c r="AC1786" i="14"/>
  <c r="AC1785" i="14"/>
  <c r="AC1784" i="14"/>
  <c r="AC1783" i="14"/>
  <c r="AC1782" i="14"/>
  <c r="AC1781" i="14"/>
  <c r="AC1780" i="14"/>
  <c r="AC1779" i="14"/>
  <c r="AC1778" i="14"/>
  <c r="AC1777" i="14"/>
  <c r="AC1776" i="14"/>
  <c r="AC1775" i="14"/>
  <c r="AC1774" i="14"/>
  <c r="AC1773" i="14"/>
  <c r="AC1772" i="14"/>
  <c r="AC1771" i="14"/>
  <c r="AC1770" i="14"/>
  <c r="AC1769" i="14"/>
  <c r="AC1768" i="14"/>
  <c r="AC1767" i="14"/>
  <c r="AC1766" i="14"/>
  <c r="AC1765" i="14"/>
  <c r="AC1764" i="14"/>
  <c r="AC1763" i="14"/>
  <c r="AC1762" i="14"/>
  <c r="AC1761" i="14"/>
  <c r="AC1760" i="14"/>
  <c r="AC1759" i="14"/>
  <c r="AC1758" i="14"/>
  <c r="AC1757" i="14"/>
  <c r="AC1756" i="14"/>
  <c r="AC1755" i="14"/>
  <c r="AC1754" i="14"/>
  <c r="AC1753" i="14"/>
  <c r="AC1752" i="14"/>
  <c r="AC1751" i="14"/>
  <c r="AC1750" i="14"/>
  <c r="AC1749" i="14"/>
  <c r="AC1748" i="14"/>
  <c r="AC1747" i="14"/>
  <c r="AC1746" i="14"/>
  <c r="AC1745" i="14"/>
  <c r="AC1744" i="14"/>
  <c r="AC1743" i="14"/>
  <c r="AC1742" i="14"/>
  <c r="AC1741" i="14"/>
  <c r="AC1740" i="14"/>
  <c r="AC1739" i="14"/>
  <c r="AC1738" i="14"/>
  <c r="AC1737" i="14"/>
  <c r="AC1736" i="14"/>
  <c r="AC1735" i="14"/>
  <c r="AC1734" i="14"/>
  <c r="AC1733" i="14"/>
  <c r="AC1732" i="14"/>
  <c r="AC1731" i="14"/>
  <c r="AC1730" i="14"/>
  <c r="AC1729" i="14"/>
  <c r="AC1728" i="14"/>
  <c r="AC1727" i="14"/>
  <c r="AC1726" i="14"/>
  <c r="AC1725" i="14"/>
  <c r="AC1724" i="14"/>
  <c r="AC1723" i="14"/>
  <c r="AC1722" i="14"/>
  <c r="AC1721" i="14"/>
  <c r="AC1720" i="14"/>
  <c r="AC1719" i="14"/>
  <c r="AC1718" i="14"/>
  <c r="AC1717" i="14"/>
  <c r="AC1716" i="14"/>
  <c r="AC1715" i="14"/>
  <c r="AC1714" i="14"/>
  <c r="AC1713" i="14"/>
  <c r="AC1712" i="14"/>
  <c r="AC1711" i="14"/>
  <c r="AC1710" i="14"/>
  <c r="AC1709" i="14"/>
  <c r="AC1708" i="14"/>
  <c r="AC1707" i="14"/>
  <c r="AC1706" i="14"/>
  <c r="AC1705" i="14"/>
  <c r="AC1704" i="14"/>
  <c r="AC1703" i="14"/>
  <c r="AC1702" i="14"/>
  <c r="AC1701" i="14"/>
  <c r="AC1700" i="14"/>
  <c r="AC1699" i="14"/>
  <c r="AC1698" i="14"/>
  <c r="AC1697" i="14"/>
  <c r="AC1696" i="14"/>
  <c r="AC1695" i="14"/>
  <c r="AC1694" i="14"/>
  <c r="AC1693" i="14"/>
  <c r="AC1692" i="14"/>
  <c r="AC1691" i="14"/>
  <c r="AC1690" i="14"/>
  <c r="AC1689" i="14"/>
  <c r="AC1688" i="14"/>
  <c r="AC1687" i="14"/>
  <c r="AC1686" i="14"/>
  <c r="AC1685" i="14"/>
  <c r="AC1684" i="14"/>
  <c r="AC1683" i="14"/>
  <c r="AC1682" i="14"/>
  <c r="AC1681" i="14"/>
  <c r="AC1680" i="14"/>
  <c r="AC1679" i="14"/>
  <c r="AC1678" i="14"/>
  <c r="AC1677" i="14"/>
  <c r="AC1676" i="14"/>
  <c r="AC1675" i="14"/>
  <c r="AC1674" i="14"/>
  <c r="AC1673" i="14"/>
  <c r="AC1672" i="14"/>
  <c r="AC1671" i="14"/>
  <c r="AC1670" i="14"/>
  <c r="AC1669" i="14"/>
  <c r="AC1668" i="14"/>
  <c r="AC1667" i="14"/>
  <c r="AC1666" i="14"/>
  <c r="AC1665" i="14"/>
  <c r="AC1664" i="14"/>
  <c r="AC1663" i="14"/>
  <c r="AC1662" i="14"/>
  <c r="AC1661" i="14"/>
  <c r="AC1660" i="14"/>
  <c r="AC1659" i="14"/>
  <c r="AC1658" i="14"/>
  <c r="AC1657" i="14"/>
  <c r="AC1656" i="14"/>
  <c r="AC1655" i="14"/>
  <c r="AC1654" i="14"/>
  <c r="AC1653" i="14"/>
  <c r="AC1652" i="14"/>
  <c r="AC1651" i="14"/>
  <c r="AC1650" i="14"/>
  <c r="AC1649" i="14"/>
  <c r="AC1648" i="14"/>
  <c r="AC1647" i="14"/>
  <c r="AC1646" i="14"/>
  <c r="AC1645" i="14"/>
  <c r="AC1644" i="14"/>
  <c r="AC1643" i="14"/>
  <c r="AC1642" i="14"/>
  <c r="AC1641" i="14"/>
  <c r="AC1640" i="14"/>
  <c r="AC1639" i="14"/>
  <c r="AC1638" i="14"/>
  <c r="AC1637" i="14"/>
  <c r="AC1636" i="14"/>
  <c r="AC1635" i="14"/>
  <c r="AC1634" i="14"/>
  <c r="AC1633" i="14"/>
  <c r="AC1632" i="14"/>
  <c r="AC1631" i="14"/>
  <c r="AC1630" i="14"/>
  <c r="AC1629" i="14"/>
  <c r="AC1628" i="14"/>
  <c r="AC1627" i="14"/>
  <c r="AC1626" i="14"/>
  <c r="AC1625" i="14"/>
  <c r="AC1624" i="14"/>
  <c r="AC1623" i="14"/>
  <c r="AC1622" i="14"/>
  <c r="AC1621" i="14"/>
  <c r="AC1620" i="14"/>
  <c r="AC1619" i="14"/>
  <c r="AC1618" i="14"/>
  <c r="AC1617" i="14"/>
  <c r="AC1616" i="14"/>
  <c r="AC1615" i="14"/>
  <c r="AC1614" i="14"/>
  <c r="AC1613" i="14"/>
  <c r="AC1612" i="14"/>
  <c r="AC1611" i="14"/>
  <c r="AC1610" i="14"/>
  <c r="AC1609" i="14"/>
  <c r="AC1608" i="14"/>
  <c r="AC1607" i="14"/>
  <c r="AC1606" i="14"/>
  <c r="AC1605" i="14"/>
  <c r="AC1604" i="14"/>
  <c r="AC1603" i="14"/>
  <c r="AC1602" i="14"/>
  <c r="AC1601" i="14"/>
  <c r="AC1600" i="14"/>
  <c r="AC1599" i="14"/>
  <c r="AC1598" i="14"/>
  <c r="AC1597" i="14"/>
  <c r="AC1596" i="14"/>
  <c r="AC1595" i="14"/>
  <c r="AC1594" i="14"/>
  <c r="AC1593" i="14"/>
  <c r="AC1592" i="14"/>
  <c r="AC1591" i="14"/>
  <c r="AC1590" i="14"/>
  <c r="AC1589" i="14"/>
  <c r="AC1588" i="14"/>
  <c r="AC1587" i="14"/>
  <c r="AC1586" i="14"/>
  <c r="AC1585" i="14"/>
  <c r="AC1584" i="14"/>
  <c r="AC1583" i="14"/>
  <c r="AC1582" i="14"/>
  <c r="AC1581" i="14"/>
  <c r="AC1580" i="14"/>
  <c r="AC1579" i="14"/>
  <c r="AC1578" i="14"/>
  <c r="AC1577" i="14"/>
  <c r="AC1576" i="14"/>
  <c r="AC1575" i="14"/>
  <c r="AC1574" i="14"/>
  <c r="AC1573" i="14"/>
  <c r="AC1572" i="14"/>
  <c r="AC1571" i="14"/>
  <c r="AC1570" i="14"/>
  <c r="AC1569" i="14"/>
  <c r="AC1568" i="14"/>
  <c r="AC1567" i="14"/>
  <c r="AC1566" i="14"/>
  <c r="AC1565" i="14"/>
  <c r="AC1564" i="14"/>
  <c r="AC1563" i="14"/>
  <c r="AC1562" i="14"/>
  <c r="AC1561" i="14"/>
  <c r="AC1560" i="14"/>
  <c r="AC1559" i="14"/>
  <c r="AC1558" i="14"/>
  <c r="AC1557" i="14"/>
  <c r="AC1556" i="14"/>
  <c r="AC1555" i="14"/>
  <c r="AC1554" i="14"/>
  <c r="AC1553" i="14"/>
  <c r="AC1552" i="14"/>
  <c r="AC1551" i="14"/>
  <c r="AC1550" i="14"/>
  <c r="AC1549" i="14"/>
  <c r="AC1548" i="14"/>
  <c r="AC1547" i="14"/>
  <c r="AC1546" i="14"/>
  <c r="AC1545" i="14"/>
  <c r="AC1544" i="14"/>
  <c r="AC1543" i="14"/>
  <c r="AC1542" i="14"/>
  <c r="AC1541" i="14"/>
  <c r="AC1540" i="14"/>
  <c r="AC1539" i="14"/>
  <c r="AC1538" i="14"/>
  <c r="AC1537" i="14"/>
  <c r="AC1536" i="14"/>
  <c r="AC1535" i="14"/>
  <c r="AC1534" i="14"/>
  <c r="AC1533" i="14"/>
  <c r="AC1532" i="14"/>
  <c r="AC1531" i="14"/>
  <c r="AC1530" i="14"/>
  <c r="AC1529" i="14"/>
  <c r="AC1528" i="14"/>
  <c r="AC1527" i="14"/>
  <c r="AC1526" i="14"/>
  <c r="AC1525" i="14"/>
  <c r="AC1524" i="14"/>
  <c r="AC1523" i="14"/>
  <c r="AC1522" i="14"/>
  <c r="AC1521" i="14"/>
  <c r="AC1520" i="14"/>
  <c r="AC1519" i="14"/>
  <c r="AC1518" i="14"/>
  <c r="AC1517" i="14"/>
  <c r="AC1516" i="14"/>
  <c r="AC1515" i="14"/>
  <c r="AC1514" i="14"/>
  <c r="AC1513" i="14"/>
  <c r="AC1512" i="14"/>
  <c r="AC1511" i="14"/>
  <c r="AC1510" i="14"/>
  <c r="AC1509" i="14"/>
  <c r="AC1508" i="14"/>
  <c r="AC1507" i="14"/>
  <c r="AC1506" i="14"/>
  <c r="AC1505" i="14"/>
  <c r="AC1504" i="14"/>
  <c r="AC1503" i="14"/>
  <c r="AC1502" i="14"/>
  <c r="AC1501" i="14"/>
  <c r="AC1500" i="14"/>
  <c r="AC1499" i="14"/>
  <c r="AC1498" i="14"/>
  <c r="AC1497" i="14"/>
  <c r="AC1496" i="14"/>
  <c r="AC1495" i="14"/>
  <c r="AC1494" i="14"/>
  <c r="AC1493" i="14"/>
  <c r="AC1492" i="14"/>
  <c r="AC1491" i="14"/>
  <c r="AC1490" i="14"/>
  <c r="AC1489" i="14"/>
  <c r="AC1488" i="14"/>
  <c r="AC1487" i="14"/>
  <c r="AC1486" i="14"/>
  <c r="AC1485" i="14"/>
  <c r="AC1484" i="14"/>
  <c r="AC1483" i="14"/>
  <c r="AC1482" i="14"/>
  <c r="AC1481" i="14"/>
  <c r="AC1480" i="14"/>
  <c r="AC1479" i="14"/>
  <c r="AC1478" i="14"/>
  <c r="AC1477" i="14"/>
  <c r="AC1476" i="14"/>
  <c r="AC1475" i="14"/>
  <c r="AC1474" i="14"/>
  <c r="AC1473" i="14"/>
  <c r="AC1472" i="14"/>
  <c r="AC1471" i="14"/>
  <c r="AC1470" i="14"/>
  <c r="AC1469" i="14"/>
  <c r="AC1468" i="14"/>
  <c r="AC1467" i="14"/>
  <c r="AC1466" i="14"/>
  <c r="AC1465" i="14"/>
  <c r="AC1464" i="14"/>
  <c r="AC1463" i="14"/>
  <c r="AC1462" i="14"/>
  <c r="AC1461" i="14"/>
  <c r="AC1460" i="14"/>
  <c r="AC1459" i="14"/>
  <c r="AC1458" i="14"/>
  <c r="AC1457" i="14"/>
  <c r="AC1456" i="14"/>
  <c r="AC1455" i="14"/>
  <c r="AC1454" i="14"/>
  <c r="AC1453" i="14"/>
  <c r="AC1452" i="14"/>
  <c r="AC1451" i="14"/>
  <c r="AC1450" i="14"/>
  <c r="AC1449" i="14"/>
  <c r="AC1448" i="14"/>
  <c r="AC1447" i="14"/>
  <c r="AC1446" i="14"/>
  <c r="AC1445" i="14"/>
  <c r="AC1444" i="14"/>
  <c r="AC1443" i="14"/>
  <c r="AC1442" i="14"/>
  <c r="AC1441" i="14"/>
  <c r="AC1440" i="14"/>
  <c r="AC1439" i="14"/>
  <c r="AC1438" i="14"/>
  <c r="AC1437" i="14"/>
  <c r="AC1436" i="14"/>
  <c r="AC1435" i="14"/>
  <c r="AC1434" i="14"/>
  <c r="AC1433" i="14"/>
  <c r="AC1432" i="14"/>
  <c r="AC1431" i="14"/>
  <c r="AC1430" i="14"/>
  <c r="AC1429" i="14"/>
  <c r="AC1428" i="14"/>
  <c r="AC1427" i="14"/>
  <c r="AC1426" i="14"/>
  <c r="AC1425" i="14"/>
  <c r="AC1424" i="14"/>
  <c r="AC1423" i="14"/>
  <c r="AC1422" i="14"/>
  <c r="AC1421" i="14"/>
  <c r="AC1420" i="14"/>
  <c r="AC1419" i="14"/>
  <c r="AC1418" i="14"/>
  <c r="AC1417" i="14"/>
  <c r="AC1416" i="14"/>
  <c r="AC1415" i="14"/>
  <c r="AC1414" i="14"/>
  <c r="AC1413" i="14"/>
  <c r="AC1412" i="14"/>
  <c r="AC1411" i="14"/>
  <c r="AC1410" i="14"/>
  <c r="AC1409" i="14"/>
  <c r="AC1408" i="14"/>
  <c r="AC1407" i="14"/>
  <c r="AC1406" i="14"/>
  <c r="AC1405" i="14"/>
  <c r="AC1404" i="14"/>
  <c r="AC1403" i="14"/>
  <c r="AC1402" i="14"/>
  <c r="AC1401" i="14"/>
  <c r="AC1400" i="14"/>
  <c r="AC1399" i="14"/>
  <c r="AC1398" i="14"/>
  <c r="AC1397" i="14"/>
  <c r="AC1396" i="14"/>
  <c r="AC1395" i="14"/>
  <c r="AC1394" i="14"/>
  <c r="AC1393" i="14"/>
  <c r="AC1392" i="14"/>
  <c r="AC1391" i="14"/>
  <c r="AC1390" i="14"/>
  <c r="AC1389" i="14"/>
  <c r="AC1388" i="14"/>
  <c r="AC1387" i="14"/>
  <c r="AC1386" i="14"/>
  <c r="AC1385" i="14"/>
  <c r="AC1384" i="14"/>
  <c r="AC1383" i="14"/>
  <c r="AC1382" i="14"/>
  <c r="AC1381" i="14"/>
  <c r="AC1380" i="14"/>
  <c r="AC1379" i="14"/>
  <c r="AC1378" i="14"/>
  <c r="AC1377" i="14"/>
  <c r="AC1376" i="14"/>
  <c r="AC1375" i="14"/>
  <c r="AC1374" i="14"/>
  <c r="AC1373" i="14"/>
  <c r="AC1372" i="14"/>
  <c r="AC1371" i="14"/>
  <c r="AC1370" i="14"/>
  <c r="AC1369" i="14"/>
  <c r="AC1368" i="14"/>
  <c r="AC1367" i="14"/>
  <c r="AC1366" i="14"/>
  <c r="AC1365" i="14"/>
  <c r="AC1364" i="14"/>
  <c r="AC1363" i="14"/>
  <c r="AC1362" i="14"/>
  <c r="AC1361" i="14"/>
  <c r="AC1360" i="14"/>
  <c r="AC1359" i="14"/>
  <c r="AC1358" i="14"/>
  <c r="AC1357" i="14"/>
  <c r="AC1356" i="14"/>
  <c r="AC1355" i="14"/>
  <c r="AC1354" i="14"/>
  <c r="AC1353" i="14"/>
  <c r="AC1352" i="14"/>
  <c r="AC1351" i="14"/>
  <c r="AC1350" i="14"/>
  <c r="AC1349" i="14"/>
  <c r="AC1348" i="14"/>
  <c r="AC1347" i="14"/>
  <c r="AC1346" i="14"/>
  <c r="AC1345" i="14"/>
  <c r="AC1344" i="14"/>
  <c r="AC1343" i="14"/>
  <c r="AC1342" i="14"/>
  <c r="AC1341" i="14"/>
  <c r="AC1340" i="14"/>
  <c r="AC1339" i="14"/>
  <c r="AC1338" i="14"/>
  <c r="AC1337" i="14"/>
  <c r="AC1336" i="14"/>
  <c r="AC1335" i="14"/>
  <c r="AC1334" i="14"/>
  <c r="AC1333" i="14"/>
  <c r="AC1332" i="14"/>
  <c r="AC1331" i="14"/>
  <c r="AC1330" i="14"/>
  <c r="AC1329" i="14"/>
  <c r="AC1328" i="14"/>
  <c r="AC1327" i="14"/>
  <c r="AC1326" i="14"/>
  <c r="AC1325" i="14"/>
  <c r="AC1324" i="14"/>
  <c r="AC1323" i="14"/>
  <c r="AC1322" i="14"/>
  <c r="AC1321" i="14"/>
  <c r="AC1320" i="14"/>
  <c r="AC1319" i="14"/>
  <c r="AC1318" i="14"/>
  <c r="AC1317" i="14"/>
  <c r="AC1316" i="14"/>
  <c r="AC1315" i="14"/>
  <c r="AC1314" i="14"/>
  <c r="AC1313" i="14"/>
  <c r="AC1312" i="14"/>
  <c r="AC1311" i="14"/>
  <c r="AC1310" i="14"/>
  <c r="AC1309" i="14"/>
  <c r="AC1308" i="14"/>
  <c r="AC1307" i="14"/>
  <c r="AC1306" i="14"/>
  <c r="AC1305" i="14"/>
  <c r="AC1304" i="14"/>
  <c r="AC1303" i="14"/>
  <c r="AC1302" i="14"/>
  <c r="AC1301" i="14"/>
  <c r="AC1300" i="14"/>
  <c r="AC1299" i="14"/>
  <c r="AC1298" i="14"/>
  <c r="AC1297" i="14"/>
  <c r="AC1296" i="14"/>
  <c r="AC1295" i="14"/>
  <c r="AC1294" i="14"/>
  <c r="AC1293" i="14"/>
  <c r="AC1292" i="14"/>
  <c r="AC1291" i="14"/>
  <c r="AC1290" i="14"/>
  <c r="AC1289" i="14"/>
  <c r="AC1288" i="14"/>
  <c r="AC1287" i="14"/>
  <c r="AC1286" i="14"/>
  <c r="AC1285" i="14"/>
  <c r="AC1284" i="14"/>
  <c r="AC1283" i="14"/>
  <c r="AC1282" i="14"/>
  <c r="AC1281" i="14"/>
  <c r="AC1280" i="14"/>
  <c r="AC1279" i="14"/>
  <c r="AC1278" i="14"/>
  <c r="AC1277" i="14"/>
  <c r="AC1276" i="14"/>
  <c r="AC1275" i="14"/>
  <c r="AC1274" i="14"/>
  <c r="AC1273" i="14"/>
  <c r="AC1272" i="14"/>
  <c r="AC1271" i="14"/>
  <c r="AC1270" i="14"/>
  <c r="AC1269" i="14"/>
  <c r="AC1268" i="14"/>
  <c r="AC1267" i="14"/>
  <c r="AC1266" i="14"/>
  <c r="AC1265" i="14"/>
  <c r="AC1264" i="14"/>
  <c r="AC1263" i="14"/>
  <c r="AC1262" i="14"/>
  <c r="AC1261" i="14"/>
  <c r="AC1260" i="14"/>
  <c r="AC1259" i="14"/>
  <c r="AC1258" i="14"/>
  <c r="AC1257" i="14"/>
  <c r="AC1256" i="14"/>
  <c r="AC1255" i="14"/>
  <c r="AC1254" i="14"/>
  <c r="AC1253" i="14"/>
  <c r="AC1252" i="14"/>
  <c r="AC1251" i="14"/>
  <c r="AC1250" i="14"/>
  <c r="AC1249" i="14"/>
  <c r="AC1248" i="14"/>
  <c r="AC1247" i="14"/>
  <c r="AC1246" i="14"/>
  <c r="AC1245" i="14"/>
  <c r="AC1244" i="14"/>
  <c r="AC1243" i="14"/>
  <c r="AC1242" i="14"/>
  <c r="AC1241" i="14"/>
  <c r="AC1240" i="14"/>
  <c r="AC1239" i="14"/>
  <c r="AC1238" i="14"/>
  <c r="AC1237" i="14"/>
  <c r="AC1236" i="14"/>
  <c r="AC1235" i="14"/>
  <c r="AC1234" i="14"/>
  <c r="AC1233" i="14"/>
  <c r="AC1232" i="14"/>
  <c r="AC1231" i="14"/>
  <c r="AC1230" i="14"/>
  <c r="AC1229" i="14"/>
  <c r="AC1228" i="14"/>
  <c r="AC1227" i="14"/>
  <c r="AC1226" i="14"/>
  <c r="AC1225" i="14"/>
  <c r="AC1224" i="14"/>
  <c r="AC1223" i="14"/>
  <c r="AC1222" i="14"/>
  <c r="AC1221" i="14"/>
  <c r="AC1220" i="14"/>
  <c r="AC1219" i="14"/>
  <c r="AC1218" i="14"/>
  <c r="AC1217" i="14"/>
  <c r="AC1216" i="14"/>
  <c r="AC1215" i="14"/>
  <c r="AC1214" i="14"/>
  <c r="AC1213" i="14"/>
  <c r="AC1212" i="14"/>
  <c r="AC1211" i="14"/>
  <c r="AC1210" i="14"/>
  <c r="AC1209" i="14"/>
  <c r="AC1208" i="14"/>
  <c r="AC1207" i="14"/>
  <c r="AC1206" i="14"/>
  <c r="AC1205" i="14"/>
  <c r="AC1204" i="14"/>
  <c r="AC1203" i="14"/>
  <c r="AC1202" i="14"/>
  <c r="AC1201" i="14"/>
  <c r="AC1200" i="14"/>
  <c r="AC1199" i="14"/>
  <c r="AC1198" i="14"/>
  <c r="AC1197" i="14"/>
  <c r="AC1196" i="14"/>
  <c r="AC1195" i="14"/>
  <c r="AC1194" i="14"/>
  <c r="AC1193" i="14"/>
  <c r="AC1192" i="14"/>
  <c r="AC1191" i="14"/>
  <c r="AC1190" i="14"/>
  <c r="AC1189" i="14"/>
  <c r="AC1188" i="14"/>
  <c r="AC1187" i="14"/>
  <c r="AC1186" i="14"/>
  <c r="AC1185" i="14"/>
  <c r="AC1184" i="14"/>
  <c r="AC1183" i="14"/>
  <c r="AC1182" i="14"/>
  <c r="AC1181" i="14"/>
  <c r="AC1180" i="14"/>
  <c r="AC1179" i="14"/>
  <c r="AC1178" i="14"/>
  <c r="AC1177" i="14"/>
  <c r="AC1176" i="14"/>
  <c r="AC1175" i="14"/>
  <c r="AC1174" i="14"/>
  <c r="AC1173" i="14"/>
  <c r="AC1172" i="14"/>
  <c r="AC1171" i="14"/>
  <c r="AC1170" i="14"/>
  <c r="AC1169" i="14"/>
  <c r="AC1168" i="14"/>
  <c r="AC1167" i="14"/>
  <c r="AC1166" i="14"/>
  <c r="AC1165" i="14"/>
  <c r="AC1164" i="14"/>
  <c r="AC1163" i="14"/>
  <c r="AC1162" i="14"/>
  <c r="AC1161" i="14"/>
  <c r="AC1160" i="14"/>
  <c r="AC1159" i="14"/>
  <c r="AC1158" i="14"/>
  <c r="AC1157" i="14"/>
  <c r="AC1156" i="14"/>
  <c r="AC1155" i="14"/>
  <c r="AC1154" i="14"/>
  <c r="AC1153" i="14"/>
  <c r="AC1152" i="14"/>
  <c r="AC1151" i="14"/>
  <c r="AC1150" i="14"/>
  <c r="AC1149" i="14"/>
  <c r="AC1148" i="14"/>
  <c r="AC1147" i="14"/>
  <c r="AC1146" i="14"/>
  <c r="AC1145" i="14"/>
  <c r="AC1144" i="14"/>
  <c r="AC1143" i="14"/>
  <c r="AC1142" i="14"/>
  <c r="AC1141" i="14"/>
  <c r="AC1140" i="14"/>
  <c r="AC1139" i="14"/>
  <c r="AC1138" i="14"/>
  <c r="AC1137" i="14"/>
  <c r="AC1136" i="14"/>
  <c r="AC1135" i="14"/>
  <c r="AC1134" i="14"/>
  <c r="AC1133" i="14"/>
  <c r="AC1132" i="14"/>
  <c r="AC1131" i="14"/>
  <c r="AC1130" i="14"/>
  <c r="AC1129" i="14"/>
  <c r="AC1128" i="14"/>
  <c r="AC1127" i="14"/>
  <c r="AC1126" i="14"/>
  <c r="AC1125" i="14"/>
  <c r="AC1124" i="14"/>
  <c r="AC1123" i="14"/>
  <c r="AC1122" i="14"/>
  <c r="AC1121" i="14"/>
  <c r="AC1120" i="14"/>
  <c r="AC1119" i="14"/>
  <c r="AC1118" i="14"/>
  <c r="AC1117" i="14"/>
  <c r="AC1116" i="14"/>
  <c r="AC1115" i="14"/>
  <c r="AC1114" i="14"/>
  <c r="AC1113" i="14"/>
  <c r="AC1112" i="14"/>
  <c r="AC1111" i="14"/>
  <c r="AC1110" i="14"/>
  <c r="AC1109" i="14"/>
  <c r="AC1108" i="14"/>
  <c r="AC1107" i="14"/>
  <c r="AC1106" i="14"/>
  <c r="AC1105" i="14"/>
  <c r="AC1104" i="14"/>
  <c r="AC1103" i="14"/>
  <c r="AC1102" i="14"/>
  <c r="AC1101" i="14"/>
  <c r="AC1100" i="14"/>
  <c r="AC1099" i="14"/>
  <c r="AC1098" i="14"/>
  <c r="AC1097" i="14"/>
  <c r="AC1096" i="14"/>
  <c r="AC1095" i="14"/>
  <c r="AC1094" i="14"/>
  <c r="AC1093" i="14"/>
  <c r="AC1092" i="14"/>
  <c r="AC1091" i="14"/>
  <c r="AC1090" i="14"/>
  <c r="AC1089" i="14"/>
  <c r="AC1088" i="14"/>
  <c r="AC1087" i="14"/>
  <c r="AC1086" i="14"/>
  <c r="AC1085" i="14"/>
  <c r="AC1084" i="14"/>
  <c r="AC1083" i="14"/>
  <c r="AC1082" i="14"/>
  <c r="AC1081" i="14"/>
  <c r="AC1080" i="14"/>
  <c r="AC1079" i="14"/>
  <c r="AC1078" i="14"/>
  <c r="AC1077" i="14"/>
  <c r="AC1076" i="14"/>
  <c r="AC1075" i="14"/>
  <c r="AC1074" i="14"/>
  <c r="AC1073" i="14"/>
  <c r="AC1072" i="14"/>
  <c r="AC1071" i="14"/>
  <c r="AC1070" i="14"/>
  <c r="AC1069" i="14"/>
  <c r="AC1068" i="14"/>
  <c r="AC1067" i="14"/>
  <c r="AC1066" i="14"/>
  <c r="AC1065" i="14"/>
  <c r="AC1064" i="14"/>
  <c r="AC1063" i="14"/>
  <c r="AC1062" i="14"/>
  <c r="AC1061" i="14"/>
  <c r="AC1060" i="14"/>
  <c r="AC1059" i="14"/>
  <c r="AC1058" i="14"/>
  <c r="AC1057" i="14"/>
  <c r="AC1056" i="14"/>
  <c r="AC1055" i="14"/>
  <c r="AC1054" i="14"/>
  <c r="AC1053" i="14"/>
  <c r="AC1052" i="14"/>
  <c r="AC1051" i="14"/>
  <c r="AC1050" i="14"/>
  <c r="AC1049" i="14"/>
  <c r="AC1048" i="14"/>
  <c r="AC1047" i="14"/>
  <c r="AC1046" i="14"/>
  <c r="AC1045" i="14"/>
  <c r="AC1044" i="14"/>
  <c r="AC1043" i="14"/>
  <c r="AC1042" i="14"/>
  <c r="AC1041" i="14"/>
  <c r="AC1040" i="14"/>
  <c r="AC1039" i="14"/>
  <c r="AC1038" i="14"/>
  <c r="AC1037" i="14"/>
  <c r="AC1036" i="14"/>
  <c r="AC1035" i="14"/>
  <c r="AC1034" i="14"/>
  <c r="AC1033" i="14"/>
  <c r="AC1032" i="14"/>
  <c r="AC1031" i="14"/>
  <c r="AC1030" i="14"/>
  <c r="AC1029" i="14"/>
  <c r="AC1028" i="14"/>
  <c r="AC1027" i="14"/>
  <c r="AC1026" i="14"/>
  <c r="AC1025" i="14"/>
  <c r="AC1024" i="14"/>
  <c r="AC1023" i="14"/>
  <c r="AC1022" i="14"/>
  <c r="AC1021" i="14"/>
  <c r="AC1020" i="14"/>
  <c r="AC1019" i="14"/>
  <c r="AC1018" i="14"/>
  <c r="AC1017" i="14"/>
  <c r="AC1016" i="14"/>
  <c r="AC1015" i="14"/>
  <c r="AC1014" i="14"/>
  <c r="AC1013" i="14"/>
  <c r="AC1012" i="14"/>
  <c r="AC1011" i="14"/>
  <c r="AC1010" i="14"/>
  <c r="AC1009" i="14"/>
  <c r="AC1008" i="14"/>
  <c r="AC1007" i="14"/>
  <c r="AC1006" i="14"/>
  <c r="AC1005" i="14"/>
  <c r="AC1004" i="14"/>
  <c r="AC1003" i="14"/>
  <c r="AC1002" i="14"/>
  <c r="AC1001" i="14"/>
  <c r="AC1000" i="14"/>
  <c r="AC999" i="14"/>
  <c r="AC998" i="14"/>
  <c r="AC997" i="14"/>
  <c r="AC996" i="14"/>
  <c r="AC995" i="14"/>
  <c r="AC994" i="14"/>
  <c r="AC993" i="14"/>
  <c r="AC992" i="14"/>
  <c r="AC991" i="14"/>
  <c r="AC990" i="14"/>
  <c r="AC989" i="14"/>
  <c r="AC988" i="14"/>
  <c r="AC987" i="14"/>
  <c r="AC986" i="14"/>
  <c r="AC985" i="14"/>
  <c r="AC984" i="14"/>
  <c r="AC983" i="14"/>
  <c r="AC982" i="14"/>
  <c r="AC981" i="14"/>
  <c r="AC980" i="14"/>
  <c r="AC979" i="14"/>
  <c r="AC978" i="14"/>
  <c r="AC977" i="14"/>
  <c r="AC976" i="14"/>
  <c r="AC975" i="14"/>
  <c r="AC974" i="14"/>
  <c r="AC973" i="14"/>
  <c r="AC972" i="14"/>
  <c r="AC971" i="14"/>
  <c r="AC970" i="14"/>
  <c r="AC969" i="14"/>
  <c r="AC968" i="14"/>
  <c r="AC967" i="14"/>
  <c r="AC966" i="14"/>
  <c r="AC965" i="14"/>
  <c r="AC964" i="14"/>
  <c r="AC963" i="14"/>
  <c r="AC962" i="14"/>
  <c r="AC961" i="14"/>
  <c r="AC960" i="14"/>
  <c r="AC959" i="14"/>
  <c r="AC958" i="14"/>
  <c r="AC957" i="14"/>
  <c r="AC956" i="14"/>
  <c r="AC955" i="14"/>
  <c r="AC954" i="14"/>
  <c r="AC953" i="14"/>
  <c r="AC952" i="14"/>
  <c r="AC951" i="14"/>
  <c r="AC950" i="14"/>
  <c r="AC949" i="14"/>
  <c r="AC948" i="14"/>
  <c r="AC947" i="14"/>
  <c r="AC946" i="14"/>
  <c r="AC945" i="14"/>
  <c r="AC944" i="14"/>
  <c r="AC943" i="14"/>
  <c r="AC942" i="14"/>
  <c r="AC941" i="14"/>
  <c r="AC940" i="14"/>
  <c r="AC939" i="14"/>
  <c r="AC938" i="14"/>
  <c r="AC937" i="14"/>
  <c r="AC936" i="14"/>
  <c r="AC935" i="14"/>
  <c r="AC934" i="14"/>
  <c r="AC933" i="14"/>
  <c r="AC932" i="14"/>
  <c r="AC931" i="14"/>
  <c r="AC930" i="14"/>
  <c r="AC929" i="14"/>
  <c r="AC928" i="14"/>
  <c r="AC927" i="14"/>
  <c r="AC926" i="14"/>
  <c r="AC925" i="14"/>
  <c r="AC924" i="14"/>
  <c r="AC923" i="14"/>
  <c r="AC922" i="14"/>
  <c r="AC921" i="14"/>
  <c r="AC920" i="14"/>
  <c r="AC919" i="14"/>
  <c r="AC918" i="14"/>
  <c r="AC917" i="14"/>
  <c r="AC916" i="14"/>
  <c r="AC915" i="14"/>
  <c r="AC914" i="14"/>
  <c r="AC913" i="14"/>
  <c r="AC912" i="14"/>
  <c r="AC911" i="14"/>
  <c r="AC910" i="14"/>
  <c r="AC909" i="14"/>
  <c r="AC908" i="14"/>
  <c r="AC907" i="14"/>
  <c r="AC906" i="14"/>
  <c r="AC905" i="14"/>
  <c r="AC904" i="14"/>
  <c r="AC903" i="14"/>
  <c r="AC902" i="14"/>
  <c r="AC901" i="14"/>
  <c r="AC900" i="14"/>
  <c r="AC899" i="14"/>
  <c r="AC898" i="14"/>
  <c r="AC897" i="14"/>
  <c r="AC896" i="14"/>
  <c r="AC895" i="14"/>
  <c r="AC894" i="14"/>
  <c r="AC893" i="14"/>
  <c r="AC892" i="14"/>
  <c r="AC891" i="14"/>
  <c r="AC890" i="14"/>
  <c r="AC889" i="14"/>
  <c r="AC888" i="14"/>
  <c r="AC887" i="14"/>
  <c r="AC886" i="14"/>
  <c r="AC885" i="14"/>
  <c r="AC884" i="14"/>
  <c r="AC883" i="14"/>
  <c r="AC882" i="14"/>
  <c r="AC881" i="14"/>
  <c r="AC880" i="14"/>
  <c r="AC879" i="14"/>
  <c r="AC878" i="14"/>
  <c r="AC877" i="14"/>
  <c r="AC876" i="14"/>
  <c r="AC875" i="14"/>
  <c r="AC874" i="14"/>
  <c r="AC873" i="14"/>
  <c r="AC872" i="14"/>
  <c r="AC871" i="14"/>
  <c r="AC870" i="14"/>
  <c r="AC869" i="14"/>
  <c r="AC868" i="14"/>
  <c r="AC867" i="14"/>
  <c r="AC866" i="14"/>
  <c r="AC865" i="14"/>
  <c r="AC864" i="14"/>
  <c r="AC863" i="14"/>
  <c r="AC862" i="14"/>
  <c r="AC861" i="14"/>
  <c r="AC860" i="14"/>
  <c r="AC859" i="14"/>
  <c r="AC858" i="14"/>
  <c r="AC857" i="14"/>
  <c r="AC856" i="14"/>
  <c r="AC855" i="14"/>
  <c r="AC854" i="14"/>
  <c r="AC853" i="14"/>
  <c r="AC852" i="14"/>
  <c r="AC851" i="14"/>
  <c r="AC850" i="14"/>
  <c r="AC849" i="14"/>
  <c r="AC848" i="14"/>
  <c r="AC847" i="14"/>
  <c r="AC846" i="14"/>
  <c r="AC845" i="14"/>
  <c r="AC844" i="14"/>
  <c r="AC843" i="14"/>
  <c r="AC842" i="14"/>
  <c r="AC841" i="14"/>
  <c r="AC840" i="14"/>
  <c r="AC839" i="14"/>
  <c r="AC838" i="14"/>
  <c r="AC837" i="14"/>
  <c r="AC836" i="14"/>
  <c r="AC835" i="14"/>
  <c r="AC834" i="14"/>
  <c r="AC833" i="14"/>
  <c r="AC832" i="14"/>
  <c r="AC831" i="14"/>
  <c r="AC830" i="14"/>
  <c r="AC829" i="14"/>
  <c r="AC828" i="14"/>
  <c r="AC827" i="14"/>
  <c r="AC826" i="14"/>
  <c r="AC825" i="14"/>
  <c r="AC824" i="14"/>
  <c r="AC823" i="14"/>
  <c r="AC822" i="14"/>
  <c r="AC821" i="14"/>
  <c r="AC820" i="14"/>
  <c r="AC819" i="14"/>
  <c r="AC818" i="14"/>
  <c r="AC817" i="14"/>
  <c r="AC816" i="14"/>
  <c r="AC815" i="14"/>
  <c r="AC814" i="14"/>
  <c r="AC813" i="14"/>
  <c r="AC812" i="14"/>
  <c r="AC811" i="14"/>
  <c r="AC810" i="14"/>
  <c r="AC809" i="14"/>
  <c r="AC808" i="14"/>
  <c r="AC807" i="14"/>
  <c r="AC806" i="14"/>
  <c r="AC805" i="14"/>
  <c r="AC804" i="14"/>
  <c r="AC803" i="14"/>
  <c r="AC802" i="14"/>
  <c r="AC801" i="14"/>
  <c r="AC800" i="14"/>
  <c r="AC799" i="14"/>
  <c r="AC798" i="14"/>
  <c r="AC797" i="14"/>
  <c r="AC796" i="14"/>
  <c r="AC795" i="14"/>
  <c r="AC794" i="14"/>
  <c r="AC793" i="14"/>
  <c r="AC792" i="14"/>
  <c r="AC791" i="14"/>
  <c r="AC790" i="14"/>
  <c r="AC789" i="14"/>
  <c r="AC788" i="14"/>
  <c r="AC787" i="14"/>
  <c r="AC786" i="14"/>
  <c r="AC785" i="14"/>
  <c r="AC784" i="14"/>
  <c r="AC783" i="14"/>
  <c r="AC782" i="14"/>
  <c r="AC781" i="14"/>
  <c r="AC780" i="14"/>
  <c r="AC779" i="14"/>
  <c r="AC778" i="14"/>
  <c r="AC777" i="14"/>
  <c r="AC776" i="14"/>
  <c r="AC775" i="14"/>
  <c r="AC774" i="14"/>
  <c r="AC773" i="14"/>
  <c r="AC772" i="14"/>
  <c r="AC771" i="14"/>
  <c r="AC770" i="14"/>
  <c r="AC769" i="14"/>
  <c r="AC768" i="14"/>
  <c r="AC767" i="14"/>
  <c r="AC766" i="14"/>
  <c r="AC765" i="14"/>
  <c r="AC764" i="14"/>
  <c r="AC763" i="14"/>
  <c r="AC762" i="14"/>
  <c r="AC761" i="14"/>
  <c r="AC760" i="14"/>
  <c r="AC759" i="14"/>
  <c r="AC758" i="14"/>
  <c r="AC757" i="14"/>
  <c r="AC756" i="14"/>
  <c r="AC755" i="14"/>
  <c r="AC754" i="14"/>
  <c r="AC753" i="14"/>
  <c r="AC752" i="14"/>
  <c r="AC751" i="14"/>
  <c r="AC750" i="14"/>
  <c r="AC749" i="14"/>
  <c r="AC748" i="14"/>
  <c r="AC747" i="14"/>
  <c r="AC746" i="14"/>
  <c r="AC745" i="14"/>
  <c r="AC744" i="14"/>
  <c r="AC743" i="14"/>
  <c r="AC742" i="14"/>
  <c r="AC741" i="14"/>
  <c r="AC740" i="14"/>
  <c r="AC739" i="14"/>
  <c r="AC738" i="14"/>
  <c r="AC737" i="14"/>
  <c r="AC736" i="14"/>
  <c r="AC735" i="14"/>
  <c r="AC734" i="14"/>
  <c r="AC733" i="14"/>
  <c r="AC732" i="14"/>
  <c r="AC731" i="14"/>
  <c r="AC730" i="14"/>
  <c r="AC729" i="14"/>
  <c r="AC728" i="14"/>
  <c r="AC727" i="14"/>
  <c r="AC726" i="14"/>
  <c r="AC725" i="14"/>
  <c r="AC724" i="14"/>
  <c r="AC723" i="14"/>
  <c r="AC722" i="14"/>
  <c r="AC721" i="14"/>
  <c r="AC720" i="14"/>
  <c r="AC719" i="14"/>
  <c r="AC718" i="14"/>
  <c r="AC717" i="14"/>
  <c r="AC716" i="14"/>
  <c r="AC715" i="14"/>
  <c r="AC714" i="14"/>
  <c r="AC713" i="14"/>
  <c r="AC712" i="14"/>
  <c r="AC711" i="14"/>
  <c r="AC710" i="14"/>
  <c r="AC709" i="14"/>
  <c r="AC708" i="14"/>
  <c r="AC707" i="14"/>
  <c r="AC706" i="14"/>
  <c r="AC705" i="14"/>
  <c r="AC704" i="14"/>
  <c r="AC703" i="14"/>
  <c r="AC702" i="14"/>
  <c r="AC701" i="14"/>
  <c r="AC700" i="14"/>
  <c r="AC699" i="14"/>
  <c r="AC698" i="14"/>
  <c r="AC697" i="14"/>
  <c r="AC696" i="14"/>
  <c r="AC695" i="14"/>
  <c r="AC694" i="14"/>
  <c r="AC693" i="14"/>
  <c r="AC692" i="14"/>
  <c r="AC691" i="14"/>
  <c r="AC690" i="14"/>
  <c r="AC689" i="14"/>
  <c r="AC688" i="14"/>
  <c r="AC687" i="14"/>
  <c r="AC686" i="14"/>
  <c r="AC685" i="14"/>
  <c r="AC684" i="14"/>
  <c r="AC683" i="14"/>
  <c r="AC682" i="14"/>
  <c r="AC681" i="14"/>
  <c r="AC680" i="14"/>
  <c r="AC679" i="14"/>
  <c r="AC678" i="14"/>
  <c r="AC677" i="14"/>
  <c r="AC676" i="14"/>
  <c r="AC675" i="14"/>
  <c r="AC674" i="14"/>
  <c r="AC673" i="14"/>
  <c r="AC672" i="14"/>
  <c r="AC671" i="14"/>
  <c r="AC670" i="14"/>
  <c r="AC669" i="14"/>
  <c r="AC668" i="14"/>
  <c r="AC667" i="14"/>
  <c r="AC666" i="14"/>
  <c r="AC665" i="14"/>
  <c r="AC664" i="14"/>
  <c r="AC663" i="14"/>
  <c r="AC662" i="14"/>
  <c r="AC661" i="14"/>
  <c r="AC660" i="14"/>
  <c r="AC659" i="14"/>
  <c r="AC658" i="14"/>
  <c r="AC657" i="14"/>
  <c r="AC656" i="14"/>
  <c r="AC655" i="14"/>
  <c r="AC654" i="14"/>
  <c r="AC653" i="14"/>
  <c r="AC652" i="14"/>
  <c r="AC651" i="14"/>
  <c r="AC650" i="14"/>
  <c r="AC649" i="14"/>
  <c r="AC648" i="14"/>
  <c r="AC647" i="14"/>
  <c r="AC646" i="14"/>
  <c r="AC645" i="14"/>
  <c r="AC644" i="14"/>
  <c r="AC643" i="14"/>
  <c r="AC642" i="14"/>
  <c r="AC641" i="14"/>
  <c r="AC640" i="14"/>
  <c r="AC639" i="14"/>
  <c r="AC638" i="14"/>
  <c r="AC637" i="14"/>
  <c r="AC636" i="14"/>
  <c r="AC635" i="14"/>
  <c r="AC634" i="14"/>
  <c r="AC633" i="14"/>
  <c r="AC632" i="14"/>
  <c r="AC631" i="14"/>
  <c r="AC630" i="14"/>
  <c r="AC629" i="14"/>
  <c r="AC628" i="14"/>
  <c r="AC627" i="14"/>
  <c r="AC626" i="14"/>
  <c r="AC625" i="14"/>
  <c r="AC624" i="14"/>
  <c r="AC623" i="14"/>
  <c r="AC622" i="14"/>
  <c r="AC621" i="14"/>
  <c r="AC620" i="14"/>
  <c r="AC619" i="14"/>
  <c r="AC618" i="14"/>
  <c r="AC617" i="14"/>
  <c r="AC616" i="14"/>
  <c r="AC615" i="14"/>
  <c r="AC614" i="14"/>
  <c r="AC613" i="14"/>
  <c r="AC612" i="14"/>
  <c r="AC611" i="14"/>
  <c r="AC610" i="14"/>
  <c r="AC609" i="14"/>
  <c r="AC608" i="14"/>
  <c r="AC607" i="14"/>
  <c r="AC606" i="14"/>
  <c r="AC605" i="14"/>
  <c r="AC604" i="14"/>
  <c r="AC603" i="14"/>
  <c r="AC602" i="14"/>
  <c r="AC601" i="14"/>
  <c r="AC600" i="14"/>
  <c r="AC599" i="14"/>
  <c r="AC598" i="14"/>
  <c r="AC597" i="14"/>
  <c r="AC596" i="14"/>
  <c r="AC595" i="14"/>
  <c r="AC594" i="14"/>
  <c r="AC593" i="14"/>
  <c r="AC592" i="14"/>
  <c r="AC591" i="14"/>
  <c r="AC590" i="14"/>
  <c r="AC589" i="14"/>
  <c r="AC588" i="14"/>
  <c r="AC587" i="14"/>
  <c r="AC586" i="14"/>
  <c r="AC585" i="14"/>
  <c r="AC584" i="14"/>
  <c r="AC583" i="14"/>
  <c r="AC582" i="14"/>
  <c r="AC581" i="14"/>
  <c r="AC580" i="14"/>
  <c r="AC579" i="14"/>
  <c r="AC578" i="14"/>
  <c r="AC577" i="14"/>
  <c r="AC576" i="14"/>
  <c r="AC575" i="14"/>
  <c r="AC574" i="14"/>
  <c r="AC573" i="14"/>
  <c r="AC572" i="14"/>
  <c r="AC571" i="14"/>
  <c r="AC570" i="14"/>
  <c r="AC569" i="14"/>
  <c r="AC568" i="14"/>
  <c r="AC567" i="14"/>
  <c r="AC566" i="14"/>
  <c r="AC565" i="14"/>
  <c r="AC564" i="14"/>
  <c r="AC563" i="14"/>
  <c r="AC562" i="14"/>
  <c r="AC561" i="14"/>
  <c r="AC560" i="14"/>
  <c r="AC559" i="14"/>
  <c r="AC558" i="14"/>
  <c r="AC557" i="14"/>
  <c r="AC556" i="14"/>
  <c r="AC555" i="14"/>
  <c r="AC554" i="14"/>
  <c r="AC553" i="14"/>
  <c r="AC552" i="14"/>
  <c r="AC551" i="14"/>
  <c r="AC550" i="14"/>
  <c r="AC549" i="14"/>
  <c r="AC548" i="14"/>
  <c r="AC547" i="14"/>
  <c r="AC546" i="14"/>
  <c r="AC545" i="14"/>
  <c r="AC544" i="14"/>
  <c r="AC543" i="14"/>
  <c r="AC542" i="14"/>
  <c r="AC541" i="14"/>
  <c r="AC540" i="14"/>
  <c r="AC539" i="14"/>
  <c r="AC538" i="14"/>
  <c r="AC537" i="14"/>
  <c r="AC536" i="14"/>
  <c r="AC535" i="14"/>
  <c r="AC534" i="14"/>
  <c r="AC533" i="14"/>
  <c r="AC532" i="14"/>
  <c r="AC531" i="14"/>
  <c r="AC530" i="14"/>
  <c r="AC529" i="14"/>
  <c r="AC528" i="14"/>
  <c r="AC527" i="14"/>
  <c r="AC526" i="14"/>
  <c r="AC525" i="14"/>
  <c r="AC524" i="14"/>
  <c r="AC523" i="14"/>
  <c r="AC522" i="14"/>
  <c r="AC521" i="14"/>
  <c r="AC520" i="14"/>
  <c r="AC519" i="14"/>
  <c r="AC518" i="14"/>
  <c r="AC517" i="14"/>
  <c r="AC516" i="14"/>
  <c r="AC515" i="14"/>
  <c r="AC514" i="14"/>
  <c r="AC513" i="14"/>
  <c r="AC512" i="14"/>
  <c r="AC511" i="14"/>
  <c r="AC510" i="14"/>
  <c r="AC509" i="14"/>
  <c r="AC508" i="14"/>
  <c r="AC507" i="14"/>
  <c r="AC506" i="14"/>
  <c r="AC505" i="14"/>
  <c r="AC504" i="14"/>
  <c r="AC503" i="14"/>
  <c r="AC502" i="14"/>
  <c r="AC501" i="14"/>
  <c r="AC500" i="14"/>
  <c r="AC499" i="14"/>
  <c r="AC498" i="14"/>
  <c r="AC497" i="14"/>
  <c r="AC496" i="14"/>
  <c r="AC495" i="14"/>
  <c r="AC494" i="14"/>
  <c r="AC493" i="14"/>
  <c r="AC492" i="14"/>
  <c r="AC491" i="14"/>
  <c r="AC490" i="14"/>
  <c r="AC489" i="14"/>
  <c r="AC488" i="14"/>
  <c r="AC487" i="14"/>
  <c r="AC486" i="14"/>
  <c r="AC485" i="14"/>
  <c r="AC484" i="14"/>
  <c r="AC483" i="14"/>
  <c r="AC482" i="14"/>
  <c r="AC481" i="14"/>
  <c r="AC480" i="14"/>
  <c r="AC479" i="14"/>
  <c r="AC478" i="14"/>
  <c r="AC477" i="14"/>
  <c r="AC476" i="14"/>
  <c r="AC475" i="14"/>
  <c r="AC474" i="14"/>
  <c r="AC473" i="14"/>
  <c r="AC472" i="14"/>
  <c r="AC471" i="14"/>
  <c r="AC470" i="14"/>
  <c r="AC469" i="14"/>
  <c r="AC468" i="14"/>
  <c r="AC467" i="14"/>
  <c r="AC466" i="14"/>
  <c r="AC465" i="14"/>
  <c r="AC464" i="14"/>
  <c r="AC463" i="14"/>
  <c r="AC462" i="14"/>
  <c r="AC461" i="14"/>
  <c r="AC460" i="14"/>
  <c r="AC459" i="14"/>
  <c r="AC458" i="14"/>
  <c r="AC457" i="14"/>
  <c r="AC456" i="14"/>
  <c r="AC455" i="14"/>
  <c r="AC454" i="14"/>
  <c r="AC453" i="14"/>
  <c r="AC452" i="14"/>
  <c r="AC451" i="14"/>
  <c r="AC450" i="14"/>
  <c r="AC449" i="14"/>
  <c r="AC448" i="14"/>
  <c r="AC447" i="14"/>
  <c r="AC446" i="14"/>
  <c r="AC445" i="14"/>
  <c r="AC444" i="14"/>
  <c r="AC443" i="14"/>
  <c r="AC442" i="14"/>
  <c r="AC441" i="14"/>
  <c r="AC440" i="14"/>
  <c r="AC439" i="14"/>
  <c r="AC438" i="14"/>
  <c r="AC437" i="14"/>
  <c r="AC436" i="14"/>
  <c r="AC435" i="14"/>
  <c r="AC434" i="14"/>
  <c r="AC433" i="14"/>
  <c r="AC432" i="14"/>
  <c r="AC431" i="14"/>
  <c r="AC430" i="14"/>
  <c r="AC429" i="14"/>
  <c r="AC428" i="14"/>
  <c r="AC427" i="14"/>
  <c r="AC426" i="14"/>
  <c r="AC425" i="14"/>
  <c r="AC424" i="14"/>
  <c r="AC423" i="14"/>
  <c r="AC422" i="14"/>
  <c r="AC421" i="14"/>
  <c r="AC420" i="14"/>
  <c r="AC419" i="14"/>
  <c r="AC418" i="14"/>
  <c r="AC417" i="14"/>
  <c r="AC416" i="14"/>
  <c r="AC415" i="14"/>
  <c r="AC414" i="14"/>
  <c r="AC413" i="14"/>
  <c r="AC412" i="14"/>
  <c r="AC411" i="14"/>
  <c r="AC410" i="14"/>
  <c r="AC409" i="14"/>
  <c r="AC408" i="14"/>
  <c r="AC407" i="14"/>
  <c r="AC406" i="14"/>
  <c r="AC405" i="14"/>
  <c r="AC404" i="14"/>
  <c r="AC403" i="14"/>
  <c r="AC402" i="14"/>
  <c r="AC401" i="14"/>
  <c r="AC400" i="14"/>
  <c r="AC399" i="14"/>
  <c r="AC398" i="14"/>
  <c r="AC397" i="14"/>
  <c r="AC396" i="14"/>
  <c r="AC395" i="14"/>
  <c r="AC394" i="14"/>
  <c r="AC393" i="14"/>
  <c r="AC392" i="14"/>
  <c r="AC391" i="14"/>
  <c r="AC390" i="14"/>
  <c r="AC389" i="14"/>
  <c r="AC388" i="14"/>
  <c r="AC387" i="14"/>
  <c r="AC386" i="14"/>
  <c r="AC385" i="14"/>
  <c r="AC384" i="14"/>
  <c r="AC383" i="14"/>
  <c r="AC382" i="14"/>
  <c r="AC381" i="14"/>
  <c r="AC380" i="14"/>
  <c r="AC379" i="14"/>
  <c r="AC378" i="14"/>
  <c r="AC377" i="14"/>
  <c r="AC376" i="14"/>
  <c r="AC375" i="14"/>
  <c r="AC374" i="14"/>
  <c r="AC373" i="14"/>
  <c r="AC372" i="14"/>
  <c r="AC371" i="14"/>
  <c r="AC370" i="14"/>
  <c r="AC369" i="14"/>
  <c r="AC368" i="14"/>
  <c r="AC367" i="14"/>
  <c r="AC366" i="14"/>
  <c r="AC365" i="14"/>
  <c r="AC364" i="14"/>
  <c r="AC363" i="14"/>
  <c r="AC362" i="14"/>
  <c r="AC361" i="14"/>
  <c r="AC360" i="14"/>
  <c r="AC359" i="14"/>
  <c r="AC358" i="14"/>
  <c r="AC357" i="14"/>
  <c r="AC356" i="14"/>
  <c r="AC355" i="14"/>
  <c r="AC354" i="14"/>
  <c r="AC353" i="14"/>
  <c r="AC352" i="14"/>
  <c r="AC351" i="14"/>
  <c r="AC350" i="14"/>
  <c r="AC349" i="14"/>
  <c r="AC348" i="14"/>
  <c r="AC347" i="14"/>
  <c r="AC346" i="14"/>
  <c r="AC345" i="14"/>
  <c r="AC344" i="14"/>
  <c r="AC343" i="14"/>
  <c r="AC342" i="14"/>
  <c r="AC341" i="14"/>
  <c r="AC340" i="14"/>
  <c r="AC339" i="14"/>
  <c r="AC338" i="14"/>
  <c r="AC337" i="14"/>
  <c r="AC336" i="14"/>
  <c r="AC335" i="14"/>
  <c r="AC334" i="14"/>
  <c r="AC333" i="14"/>
  <c r="AC332" i="14"/>
  <c r="AC331" i="14"/>
  <c r="AC330" i="14"/>
  <c r="AC329" i="14"/>
  <c r="AC328" i="14"/>
  <c r="AC327" i="14"/>
  <c r="AC326" i="14"/>
  <c r="AC325" i="14"/>
  <c r="AC324" i="14"/>
  <c r="AC323" i="14"/>
  <c r="AC322" i="14"/>
  <c r="AC321" i="14"/>
  <c r="AC320" i="14"/>
  <c r="AC319" i="14"/>
  <c r="AC318" i="14"/>
  <c r="AC317" i="14"/>
  <c r="AC316" i="14"/>
  <c r="AC315" i="14"/>
  <c r="AC314" i="14"/>
  <c r="AC313" i="14"/>
  <c r="AC312" i="14"/>
  <c r="AC311" i="14"/>
  <c r="AC310" i="14"/>
  <c r="AC309" i="14"/>
  <c r="AC308" i="14"/>
  <c r="AC307" i="14"/>
  <c r="AC306" i="14"/>
  <c r="AC305" i="14"/>
  <c r="AC304" i="14"/>
  <c r="AC303" i="14"/>
  <c r="AC302" i="14"/>
  <c r="AC301" i="14"/>
  <c r="AC300" i="14"/>
  <c r="AC299" i="14"/>
  <c r="AC298" i="14"/>
  <c r="AC297" i="14"/>
  <c r="AC296" i="14"/>
  <c r="AC295" i="14"/>
  <c r="AC294" i="14"/>
  <c r="AC293" i="14"/>
  <c r="AC292" i="14"/>
  <c r="AC291" i="14"/>
  <c r="AC290" i="14"/>
  <c r="AC289" i="14"/>
  <c r="AC288" i="14"/>
  <c r="AC287" i="14"/>
  <c r="AC286" i="14"/>
  <c r="AC285" i="14"/>
  <c r="AC284" i="14"/>
  <c r="AC283" i="14"/>
  <c r="AC282" i="14"/>
  <c r="AC281" i="14"/>
  <c r="AC280" i="14"/>
  <c r="AC279" i="14"/>
  <c r="AC278" i="14"/>
  <c r="AC277" i="14"/>
  <c r="AC276" i="14"/>
  <c r="AC275" i="14"/>
  <c r="AC274" i="14"/>
  <c r="AC273" i="14"/>
  <c r="AC272" i="14"/>
  <c r="AC271" i="14"/>
  <c r="AC270" i="14"/>
  <c r="AC269" i="14"/>
  <c r="AC268" i="14"/>
  <c r="AC267" i="14"/>
  <c r="AC266" i="14"/>
  <c r="AC265" i="14"/>
  <c r="AC264" i="14"/>
  <c r="AC263" i="14"/>
  <c r="AC262" i="14"/>
  <c r="AC261" i="14"/>
  <c r="AC260" i="14"/>
  <c r="AC259" i="14"/>
  <c r="AC258" i="14"/>
  <c r="AC257" i="14"/>
  <c r="AC256" i="14"/>
  <c r="AC255" i="14"/>
  <c r="AC254" i="14"/>
  <c r="AC253" i="14"/>
  <c r="AC252" i="14"/>
  <c r="AC251" i="14"/>
  <c r="AC250" i="14"/>
  <c r="AC249" i="14"/>
  <c r="AC248" i="14"/>
  <c r="AC247" i="14"/>
  <c r="AC246" i="14"/>
  <c r="AC245" i="14"/>
  <c r="AC244" i="14"/>
  <c r="AC243" i="14"/>
  <c r="AC242" i="14"/>
  <c r="AC241" i="14"/>
  <c r="AC240" i="14"/>
  <c r="AC239" i="14"/>
  <c r="AC238" i="14"/>
  <c r="AC237" i="14"/>
  <c r="AC236" i="14"/>
  <c r="AC235" i="14"/>
  <c r="AC234" i="14"/>
  <c r="AC233" i="14"/>
  <c r="AC232" i="14"/>
  <c r="AC231" i="14"/>
  <c r="AC230" i="14"/>
  <c r="AC229" i="14"/>
  <c r="AC228" i="14"/>
  <c r="AC227" i="14"/>
  <c r="AC226" i="14"/>
  <c r="AC225" i="14"/>
  <c r="AC224" i="14"/>
  <c r="AC223" i="14"/>
  <c r="AC222" i="14"/>
  <c r="AC221" i="14"/>
  <c r="AC220" i="14"/>
  <c r="AC219" i="14"/>
  <c r="AC218" i="14"/>
  <c r="AC217" i="14"/>
  <c r="AC216" i="14"/>
  <c r="AC215" i="14"/>
  <c r="AC214" i="14"/>
  <c r="AC213" i="14"/>
  <c r="AC212" i="14"/>
  <c r="AC211" i="14"/>
  <c r="AC210" i="14"/>
  <c r="AC209" i="14"/>
  <c r="AC208" i="14"/>
  <c r="AC207" i="14"/>
  <c r="AC206" i="14"/>
  <c r="AC205" i="14"/>
  <c r="AC204" i="14"/>
  <c r="AC203" i="14"/>
  <c r="AC202" i="14"/>
  <c r="AC201" i="14"/>
  <c r="AC200" i="14"/>
  <c r="AC199" i="14"/>
  <c r="AC198" i="14"/>
  <c r="AC197" i="14"/>
  <c r="AC196" i="14"/>
  <c r="AC195" i="14"/>
  <c r="AC194" i="14"/>
  <c r="AC193" i="14"/>
  <c r="AC192" i="14"/>
  <c r="AC191" i="14"/>
  <c r="AC190" i="14"/>
  <c r="AC189" i="14"/>
  <c r="AC188" i="14"/>
  <c r="AC187" i="14"/>
  <c r="AC186" i="14"/>
  <c r="AC185" i="14"/>
  <c r="AC184" i="14"/>
  <c r="AC183" i="14"/>
  <c r="AC182" i="14"/>
  <c r="AC181" i="14"/>
  <c r="AC180" i="14"/>
  <c r="AC179" i="14"/>
  <c r="AC178" i="14"/>
  <c r="AC177" i="14"/>
  <c r="AC176" i="14"/>
  <c r="AC175" i="14"/>
  <c r="AC174" i="14"/>
  <c r="AC173" i="14"/>
  <c r="AC172" i="14"/>
  <c r="AC171" i="14"/>
  <c r="AC170" i="14"/>
  <c r="AC169" i="14"/>
  <c r="AC168" i="14"/>
  <c r="AC167" i="14"/>
  <c r="AC166" i="14"/>
  <c r="AC165" i="14"/>
  <c r="AC164" i="14"/>
  <c r="AC163" i="14"/>
  <c r="AC162" i="14"/>
  <c r="AC161" i="14"/>
  <c r="AC160" i="14"/>
  <c r="AC159" i="14"/>
  <c r="AC158" i="14"/>
  <c r="AC157" i="14"/>
  <c r="AC156" i="14"/>
  <c r="AC155" i="14"/>
  <c r="AC154" i="14"/>
  <c r="AC153" i="14"/>
  <c r="AC152" i="14"/>
  <c r="AC151" i="14"/>
  <c r="AC150" i="14"/>
  <c r="AC149" i="14"/>
  <c r="AC148" i="14"/>
  <c r="AC147" i="14"/>
  <c r="AC146" i="14"/>
  <c r="AC145" i="14"/>
  <c r="AC144" i="14"/>
  <c r="AC143" i="14"/>
  <c r="AC142" i="14"/>
  <c r="AC141" i="14"/>
  <c r="AC140" i="14"/>
  <c r="AC139" i="14"/>
  <c r="AC138" i="14"/>
  <c r="AC137" i="14"/>
  <c r="AC136" i="14"/>
  <c r="AC135" i="14"/>
  <c r="AC134" i="14"/>
  <c r="AC133" i="14"/>
  <c r="AC132" i="14"/>
  <c r="AC131" i="14"/>
  <c r="AC130" i="14"/>
  <c r="AC129" i="14"/>
  <c r="AC128" i="14"/>
  <c r="AC127" i="14"/>
  <c r="AC126" i="14"/>
  <c r="AC125" i="14"/>
  <c r="AC124" i="14"/>
  <c r="AC123" i="14"/>
  <c r="AC122" i="14"/>
  <c r="AC121" i="14"/>
  <c r="AC120" i="14"/>
  <c r="AC119" i="14"/>
  <c r="AC118" i="14"/>
  <c r="AC117" i="14"/>
  <c r="AC116" i="14"/>
  <c r="AC115" i="14"/>
  <c r="AC114" i="14"/>
  <c r="AC113" i="14"/>
  <c r="AC112" i="14"/>
  <c r="AC111" i="14"/>
  <c r="AC110" i="14"/>
  <c r="AC109" i="14"/>
  <c r="AC108" i="14"/>
  <c r="AC107" i="14"/>
  <c r="AC106" i="14"/>
  <c r="AC105" i="14"/>
  <c r="AC104" i="14"/>
  <c r="AC103" i="14"/>
  <c r="AC102" i="14"/>
  <c r="AC101" i="14"/>
  <c r="AC100" i="14"/>
  <c r="AC99" i="14"/>
  <c r="AC98" i="14"/>
  <c r="AC97" i="14"/>
  <c r="AC96" i="14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W3578" i="17" l="1"/>
  <c r="W3577" i="17"/>
  <c r="W3576" i="17"/>
  <c r="W3575" i="17"/>
  <c r="W3574" i="17"/>
  <c r="W3573" i="17"/>
  <c r="W3572" i="17"/>
  <c r="W3571" i="17"/>
  <c r="W3570" i="17"/>
  <c r="W3569" i="17"/>
  <c r="W3568" i="17"/>
  <c r="W3567" i="17"/>
  <c r="W3566" i="17"/>
  <c r="W3565" i="17"/>
  <c r="W3564" i="17"/>
  <c r="W3563" i="17"/>
  <c r="W3562" i="17"/>
  <c r="W3561" i="17"/>
  <c r="W3560" i="17"/>
  <c r="W3559" i="17"/>
  <c r="W3558" i="17"/>
  <c r="W3557" i="17"/>
  <c r="W3556" i="17"/>
  <c r="W3555" i="17"/>
  <c r="W3554" i="17"/>
  <c r="W3553" i="17"/>
  <c r="W3552" i="17"/>
  <c r="W3551" i="17"/>
  <c r="W3550" i="17"/>
  <c r="W3549" i="17"/>
  <c r="W3548" i="17"/>
  <c r="W3547" i="17"/>
  <c r="W3546" i="17"/>
  <c r="W3545" i="17"/>
  <c r="W3544" i="17"/>
  <c r="W3543" i="17"/>
  <c r="W3542" i="17"/>
  <c r="W3541" i="17"/>
  <c r="W3540" i="17"/>
  <c r="W3539" i="17"/>
  <c r="W3538" i="17"/>
  <c r="W3537" i="17"/>
  <c r="W3536" i="17"/>
  <c r="W3535" i="17"/>
  <c r="W3534" i="17"/>
  <c r="W3533" i="17"/>
  <c r="W3532" i="17"/>
  <c r="W3531" i="17"/>
  <c r="W3530" i="17"/>
  <c r="W3529" i="17"/>
  <c r="W3528" i="17"/>
  <c r="W3527" i="17"/>
  <c r="W3526" i="17"/>
  <c r="W3525" i="17"/>
  <c r="W3524" i="17"/>
  <c r="W3523" i="17"/>
  <c r="W3522" i="17"/>
  <c r="W3521" i="17"/>
  <c r="W3520" i="17"/>
  <c r="W3519" i="17"/>
  <c r="W3518" i="17"/>
  <c r="W3517" i="17"/>
  <c r="W3516" i="17"/>
  <c r="W3515" i="17"/>
  <c r="W3514" i="17"/>
  <c r="W3513" i="17"/>
  <c r="W3512" i="17"/>
  <c r="W3511" i="17"/>
  <c r="W3510" i="17"/>
  <c r="W3509" i="17"/>
  <c r="W3508" i="17"/>
  <c r="W3507" i="17"/>
  <c r="W3506" i="17"/>
  <c r="W3505" i="17"/>
  <c r="W3504" i="17"/>
  <c r="W3503" i="17"/>
  <c r="W3502" i="17"/>
  <c r="W3501" i="17"/>
  <c r="W3500" i="17"/>
  <c r="W3499" i="17"/>
  <c r="W3498" i="17"/>
  <c r="W3497" i="17"/>
  <c r="W3496" i="17"/>
  <c r="W3495" i="17"/>
  <c r="W3494" i="17"/>
  <c r="W3493" i="17"/>
  <c r="W3492" i="17"/>
  <c r="W3491" i="17"/>
  <c r="W3490" i="17"/>
  <c r="W3489" i="17"/>
  <c r="W3488" i="17"/>
  <c r="W3487" i="17"/>
  <c r="W3486" i="17"/>
  <c r="W3485" i="17"/>
  <c r="W3484" i="17"/>
  <c r="W3483" i="17"/>
  <c r="W3482" i="17"/>
  <c r="W3481" i="17"/>
  <c r="W3480" i="17"/>
  <c r="W3479" i="17"/>
  <c r="W3478" i="17"/>
  <c r="W3477" i="17"/>
  <c r="W3476" i="17"/>
  <c r="W3475" i="17"/>
  <c r="W3474" i="17"/>
  <c r="W3473" i="17"/>
  <c r="W3472" i="17"/>
  <c r="W3471" i="17"/>
  <c r="W3470" i="17"/>
  <c r="W3469" i="17"/>
  <c r="W3468" i="17"/>
  <c r="W3467" i="17"/>
  <c r="W3466" i="17"/>
  <c r="W3465" i="17"/>
  <c r="W3464" i="17"/>
  <c r="W3463" i="17"/>
  <c r="W3462" i="17"/>
  <c r="W3461" i="17"/>
  <c r="W3460" i="17"/>
  <c r="W3459" i="17"/>
  <c r="W3458" i="17"/>
  <c r="W3457" i="17"/>
  <c r="W3456" i="17"/>
  <c r="W3455" i="17"/>
  <c r="W3454" i="17"/>
  <c r="W3453" i="17"/>
  <c r="W3452" i="17"/>
  <c r="W3451" i="17"/>
  <c r="W3450" i="17"/>
  <c r="W3449" i="17"/>
  <c r="W3448" i="17"/>
  <c r="W3447" i="17"/>
  <c r="W3446" i="17"/>
  <c r="W3445" i="17"/>
  <c r="W3444" i="17"/>
  <c r="W3443" i="17"/>
  <c r="W3442" i="17"/>
  <c r="W3441" i="17"/>
  <c r="W3440" i="17"/>
  <c r="W3439" i="17"/>
  <c r="W3438" i="17"/>
  <c r="W3437" i="17"/>
  <c r="W3436" i="17"/>
  <c r="W3435" i="17"/>
  <c r="W3434" i="17"/>
  <c r="W3433" i="17"/>
  <c r="W3432" i="17"/>
  <c r="W3431" i="17"/>
  <c r="W3430" i="17"/>
  <c r="W3429" i="17"/>
  <c r="W3428" i="17"/>
  <c r="W3427" i="17"/>
  <c r="W3426" i="17"/>
  <c r="W3425" i="17"/>
  <c r="W3424" i="17"/>
  <c r="W3423" i="17"/>
  <c r="W3422" i="17"/>
  <c r="W3421" i="17"/>
  <c r="W3420" i="17"/>
  <c r="W3419" i="17"/>
  <c r="W3418" i="17"/>
  <c r="W3417" i="17"/>
  <c r="W3416" i="17"/>
  <c r="W3415" i="17"/>
  <c r="W3414" i="17"/>
  <c r="W3413" i="17"/>
  <c r="W3412" i="17"/>
  <c r="W3411" i="17"/>
  <c r="W3410" i="17"/>
  <c r="W3409" i="17"/>
  <c r="W3408" i="17"/>
  <c r="W3407" i="17"/>
  <c r="W3406" i="17"/>
  <c r="W3405" i="17"/>
  <c r="W3404" i="17"/>
  <c r="W3403" i="17"/>
  <c r="W3402" i="17"/>
  <c r="W3401" i="17"/>
  <c r="W3400" i="17"/>
  <c r="W3399" i="17"/>
  <c r="W3398" i="17"/>
  <c r="W3397" i="17"/>
  <c r="W3396" i="17"/>
  <c r="W3395" i="17"/>
  <c r="W3394" i="17"/>
  <c r="W3393" i="17"/>
  <c r="W3392" i="17"/>
  <c r="W3391" i="17"/>
  <c r="W3390" i="17"/>
  <c r="W3389" i="17"/>
  <c r="W3388" i="17"/>
  <c r="W3387" i="17"/>
  <c r="W3386" i="17"/>
  <c r="W3385" i="17"/>
  <c r="W3384" i="17"/>
  <c r="W3383" i="17"/>
  <c r="W3382" i="17"/>
  <c r="W3381" i="17"/>
  <c r="W3380" i="17"/>
  <c r="W3379" i="17"/>
  <c r="W3378" i="17"/>
  <c r="W3377" i="17"/>
  <c r="W3376" i="17"/>
  <c r="W3375" i="17"/>
  <c r="W3374" i="17"/>
  <c r="W3373" i="17"/>
  <c r="W3372" i="17"/>
  <c r="W3371" i="17"/>
  <c r="W3370" i="17"/>
  <c r="W3369" i="17"/>
  <c r="W3368" i="17"/>
  <c r="W3367" i="17"/>
  <c r="W3366" i="17"/>
  <c r="W3365" i="17"/>
  <c r="W3364" i="17"/>
  <c r="W3363" i="17"/>
  <c r="W3362" i="17"/>
  <c r="W3361" i="17"/>
  <c r="W3360" i="17"/>
  <c r="W3359" i="17"/>
  <c r="W3358" i="17"/>
  <c r="W3357" i="17"/>
  <c r="W3356" i="17"/>
  <c r="W3355" i="17"/>
  <c r="W3354" i="17"/>
  <c r="W3353" i="17"/>
  <c r="W3352" i="17"/>
  <c r="W3351" i="17"/>
  <c r="W3350" i="17"/>
  <c r="W3349" i="17"/>
  <c r="W3348" i="17"/>
  <c r="W3347" i="17"/>
  <c r="W3346" i="17"/>
  <c r="W3345" i="17"/>
  <c r="W3344" i="17"/>
  <c r="W3343" i="17"/>
  <c r="W3342" i="17"/>
  <c r="W3341" i="17"/>
  <c r="W3340" i="17"/>
  <c r="W3339" i="17"/>
  <c r="W3338" i="17"/>
  <c r="W3337" i="17"/>
  <c r="W3336" i="17"/>
  <c r="W3335" i="17"/>
  <c r="W3334" i="17"/>
  <c r="W3333" i="17"/>
  <c r="W3332" i="17"/>
  <c r="W3331" i="17"/>
  <c r="W3330" i="17"/>
  <c r="W3329" i="17"/>
  <c r="W3328" i="17"/>
  <c r="W3327" i="17"/>
  <c r="W3326" i="17"/>
  <c r="W3325" i="17"/>
  <c r="W3324" i="17"/>
  <c r="W3323" i="17"/>
  <c r="W3322" i="17"/>
  <c r="W3321" i="17"/>
  <c r="W3320" i="17"/>
  <c r="W3319" i="17"/>
  <c r="W3318" i="17"/>
  <c r="W3317" i="17"/>
  <c r="W3316" i="17"/>
  <c r="W3315" i="17"/>
  <c r="W3314" i="17"/>
  <c r="W3313" i="17"/>
  <c r="W3312" i="17"/>
  <c r="W3311" i="17"/>
  <c r="W3310" i="17"/>
  <c r="W3309" i="17"/>
  <c r="W3308" i="17"/>
  <c r="W3307" i="17"/>
  <c r="W3306" i="17"/>
  <c r="W3305" i="17"/>
  <c r="W3304" i="17"/>
  <c r="W3303" i="17"/>
  <c r="W3302" i="17"/>
  <c r="W3301" i="17"/>
  <c r="W3300" i="17"/>
  <c r="W3299" i="17"/>
  <c r="W3298" i="17"/>
  <c r="W3297" i="17"/>
  <c r="W3296" i="17"/>
  <c r="W3295" i="17"/>
  <c r="W3294" i="17"/>
  <c r="W3293" i="17"/>
  <c r="W3292" i="17"/>
  <c r="W3291" i="17"/>
  <c r="W3290" i="17"/>
  <c r="W3289" i="17"/>
  <c r="W3288" i="17"/>
  <c r="W3287" i="17"/>
  <c r="W3286" i="17"/>
  <c r="W3285" i="17"/>
  <c r="W3284" i="17"/>
  <c r="W3283" i="17"/>
  <c r="W3282" i="17"/>
  <c r="W3281" i="17"/>
  <c r="W3280" i="17"/>
  <c r="W3279" i="17"/>
  <c r="W3278" i="17"/>
  <c r="W3277" i="17"/>
  <c r="W3276" i="17"/>
  <c r="W3275" i="17"/>
  <c r="W3274" i="17"/>
  <c r="W3273" i="17"/>
  <c r="W3272" i="17"/>
  <c r="W3271" i="17"/>
  <c r="W3270" i="17"/>
  <c r="W3269" i="17"/>
  <c r="W3268" i="17"/>
  <c r="W3267" i="17"/>
  <c r="W3266" i="17"/>
  <c r="W3265" i="17"/>
  <c r="W3264" i="17"/>
  <c r="W3263" i="17"/>
  <c r="W3262" i="17"/>
  <c r="W3261" i="17"/>
  <c r="W3260" i="17"/>
  <c r="W3259" i="17"/>
  <c r="W3258" i="17"/>
  <c r="W3257" i="17"/>
  <c r="W3256" i="17"/>
  <c r="W3255" i="17"/>
  <c r="W3254" i="17"/>
  <c r="W3253" i="17"/>
  <c r="W3252" i="17"/>
  <c r="W3251" i="17"/>
  <c r="W3250" i="17"/>
  <c r="W3249" i="17"/>
  <c r="W3248" i="17"/>
  <c r="W3247" i="17"/>
  <c r="W3246" i="17"/>
  <c r="W3245" i="17"/>
  <c r="W3244" i="17"/>
  <c r="W3243" i="17"/>
  <c r="W3242" i="17"/>
  <c r="W3241" i="17"/>
  <c r="W3240" i="17"/>
  <c r="W3239" i="17"/>
  <c r="W3238" i="17"/>
  <c r="W3237" i="17"/>
  <c r="W3236" i="17"/>
  <c r="W3235" i="17"/>
  <c r="W3234" i="17"/>
  <c r="W3233" i="17"/>
  <c r="W3232" i="17"/>
  <c r="W3231" i="17"/>
  <c r="W3230" i="17"/>
  <c r="W3229" i="17"/>
  <c r="W3228" i="17"/>
  <c r="W3227" i="17"/>
  <c r="W3226" i="17"/>
  <c r="W3225" i="17"/>
  <c r="W3224" i="17"/>
  <c r="W3223" i="17"/>
  <c r="W3222" i="17"/>
  <c r="W3221" i="17"/>
  <c r="W3220" i="17"/>
  <c r="W3219" i="17"/>
  <c r="W3218" i="17"/>
  <c r="W3217" i="17"/>
  <c r="W3216" i="17"/>
  <c r="W3215" i="17"/>
  <c r="W3214" i="17"/>
  <c r="W3213" i="17"/>
  <c r="W3212" i="17"/>
  <c r="W3211" i="17"/>
  <c r="W3210" i="17"/>
  <c r="W3209" i="17"/>
  <c r="W3208" i="17"/>
  <c r="W3207" i="17"/>
  <c r="W3206" i="17"/>
  <c r="W3205" i="17"/>
  <c r="W3204" i="17"/>
  <c r="W3203" i="17"/>
  <c r="W3202" i="17"/>
  <c r="W3201" i="17"/>
  <c r="W3200" i="17"/>
  <c r="W3199" i="17"/>
  <c r="W3198" i="17"/>
  <c r="W3197" i="17"/>
  <c r="W3196" i="17"/>
  <c r="W3195" i="17"/>
  <c r="W3194" i="17"/>
  <c r="W3193" i="17"/>
  <c r="W3192" i="17"/>
  <c r="W3191" i="17"/>
  <c r="W3190" i="17"/>
  <c r="W3189" i="17"/>
  <c r="W3188" i="17"/>
  <c r="W3187" i="17"/>
  <c r="W3186" i="17"/>
  <c r="W3185" i="17"/>
  <c r="W3184" i="17"/>
  <c r="W3183" i="17"/>
  <c r="W3182" i="17"/>
  <c r="W3181" i="17"/>
  <c r="W3180" i="17"/>
  <c r="W3179" i="17"/>
  <c r="W3178" i="17"/>
  <c r="W3177" i="17"/>
  <c r="W3176" i="17"/>
  <c r="W3175" i="17"/>
  <c r="W3174" i="17"/>
  <c r="W3173" i="17"/>
  <c r="W3172" i="17"/>
  <c r="W3171" i="17"/>
  <c r="W3170" i="17"/>
  <c r="W3169" i="17"/>
  <c r="W3168" i="17"/>
  <c r="W3167" i="17"/>
  <c r="W3166" i="17"/>
  <c r="W3165" i="17"/>
  <c r="W3164" i="17"/>
  <c r="W3163" i="17"/>
  <c r="W3162" i="17"/>
  <c r="W3161" i="17"/>
  <c r="W3160" i="17"/>
  <c r="W3159" i="17"/>
  <c r="W3158" i="17"/>
  <c r="W3157" i="17"/>
  <c r="W3156" i="17"/>
  <c r="W3155" i="17"/>
  <c r="W3154" i="17"/>
  <c r="W3153" i="17"/>
  <c r="W3152" i="17"/>
  <c r="W3151" i="17"/>
  <c r="W3150" i="17"/>
  <c r="W3149" i="17"/>
  <c r="W3148" i="17"/>
  <c r="W3147" i="17"/>
  <c r="W3146" i="17"/>
  <c r="W3145" i="17"/>
  <c r="W3144" i="17"/>
  <c r="W3143" i="17"/>
  <c r="W3142" i="17"/>
  <c r="W3141" i="17"/>
  <c r="W3140" i="17"/>
  <c r="W3139" i="17"/>
  <c r="W3138" i="17"/>
  <c r="W3137" i="17"/>
  <c r="W3136" i="17"/>
  <c r="W3135" i="17"/>
  <c r="W3134" i="17"/>
  <c r="W3133" i="17"/>
  <c r="W3132" i="17"/>
  <c r="W3131" i="17"/>
  <c r="W3130" i="17"/>
  <c r="W3129" i="17"/>
  <c r="W3128" i="17"/>
  <c r="W3127" i="17"/>
  <c r="W3126" i="17"/>
  <c r="W3125" i="17"/>
  <c r="W3124" i="17"/>
  <c r="W3123" i="17"/>
  <c r="W3122" i="17"/>
  <c r="W3121" i="17"/>
  <c r="W3120" i="17"/>
  <c r="W3119" i="17"/>
  <c r="W3118" i="17"/>
  <c r="W3117" i="17"/>
  <c r="W3116" i="17"/>
  <c r="W3115" i="17"/>
  <c r="W3114" i="17"/>
  <c r="W3113" i="17"/>
  <c r="W3112" i="17"/>
  <c r="W3111" i="17"/>
  <c r="W3110" i="17"/>
  <c r="W3109" i="17"/>
  <c r="W3108" i="17"/>
  <c r="W3107" i="17"/>
  <c r="W3106" i="17"/>
  <c r="W3105" i="17"/>
  <c r="W3104" i="17"/>
  <c r="W3103" i="17"/>
  <c r="W3102" i="17"/>
  <c r="W3101" i="17"/>
  <c r="W3100" i="17"/>
  <c r="W3099" i="17"/>
  <c r="W3098" i="17"/>
  <c r="W3097" i="17"/>
  <c r="W3096" i="17"/>
  <c r="W3095" i="17"/>
  <c r="W3094" i="17"/>
  <c r="W3093" i="17"/>
  <c r="W3092" i="17"/>
  <c r="W3091" i="17"/>
  <c r="W3090" i="17"/>
  <c r="W3089" i="17"/>
  <c r="W3088" i="17"/>
  <c r="W3087" i="17"/>
  <c r="W3086" i="17"/>
  <c r="W3085" i="17"/>
  <c r="W3084" i="17"/>
  <c r="W3083" i="17"/>
  <c r="W3082" i="17"/>
  <c r="W3081" i="17"/>
  <c r="W3080" i="17"/>
  <c r="W3079" i="17"/>
  <c r="W3078" i="17"/>
  <c r="W3077" i="17"/>
  <c r="W3076" i="17"/>
  <c r="W3075" i="17"/>
  <c r="W3074" i="17"/>
  <c r="W3073" i="17"/>
  <c r="W3072" i="17"/>
  <c r="W3071" i="17"/>
  <c r="W3070" i="17"/>
  <c r="W3069" i="17"/>
  <c r="W3068" i="17"/>
  <c r="W3067" i="17"/>
  <c r="W3066" i="17"/>
  <c r="W3065" i="17"/>
  <c r="W3064" i="17"/>
  <c r="W3063" i="17"/>
  <c r="W3062" i="17"/>
  <c r="W3061" i="17"/>
  <c r="W3060" i="17"/>
  <c r="W3059" i="17"/>
  <c r="W3058" i="17"/>
  <c r="W3057" i="17"/>
  <c r="W3056" i="17"/>
  <c r="W3055" i="17"/>
  <c r="W3054" i="17"/>
  <c r="W3053" i="17"/>
  <c r="W3052" i="17"/>
  <c r="W3051" i="17"/>
  <c r="W3050" i="17"/>
  <c r="W3049" i="17"/>
  <c r="W3048" i="17"/>
  <c r="W3047" i="17"/>
  <c r="W3046" i="17"/>
  <c r="W3045" i="17"/>
  <c r="W3044" i="17"/>
  <c r="W3043" i="17"/>
  <c r="W3042" i="17"/>
  <c r="W3041" i="17"/>
  <c r="W3040" i="17"/>
  <c r="W3039" i="17"/>
  <c r="W3038" i="17"/>
  <c r="W3037" i="17"/>
  <c r="W3036" i="17"/>
  <c r="W3035" i="17"/>
  <c r="W3034" i="17"/>
  <c r="W3033" i="17"/>
  <c r="W3032" i="17"/>
  <c r="W3031" i="17"/>
  <c r="W3030" i="17"/>
  <c r="W3029" i="17"/>
  <c r="W3028" i="17"/>
  <c r="W3027" i="17"/>
  <c r="W3026" i="17"/>
  <c r="W3025" i="17"/>
  <c r="W3024" i="17"/>
  <c r="W3023" i="17"/>
  <c r="W3022" i="17"/>
  <c r="W3021" i="17"/>
  <c r="W3020" i="17"/>
  <c r="W3019" i="17"/>
  <c r="W3018" i="17"/>
  <c r="W3017" i="17"/>
  <c r="W3016" i="17"/>
  <c r="W3015" i="17"/>
  <c r="W3014" i="17"/>
  <c r="W3013" i="17"/>
  <c r="W3012" i="17"/>
  <c r="W3011" i="17"/>
  <c r="W3010" i="17"/>
  <c r="W3009" i="17"/>
  <c r="W3008" i="17"/>
  <c r="W3007" i="17"/>
  <c r="W3006" i="17"/>
  <c r="W3005" i="17"/>
  <c r="W3004" i="17"/>
  <c r="W3003" i="17"/>
  <c r="W3002" i="17"/>
  <c r="W3001" i="17"/>
  <c r="W3000" i="17"/>
  <c r="W2999" i="17"/>
  <c r="W2998" i="17"/>
  <c r="W2997" i="17"/>
  <c r="W2996" i="17"/>
  <c r="W2995" i="17"/>
  <c r="W2994" i="17"/>
  <c r="W2993" i="17"/>
  <c r="W2992" i="17"/>
  <c r="W2991" i="17"/>
  <c r="W2990" i="17"/>
  <c r="W2989" i="17"/>
  <c r="W2988" i="17"/>
  <c r="W2987" i="17"/>
  <c r="W2986" i="17"/>
  <c r="W2985" i="17"/>
  <c r="W2984" i="17"/>
  <c r="W2983" i="17"/>
  <c r="W2982" i="17"/>
  <c r="W2981" i="17"/>
  <c r="W2980" i="17"/>
  <c r="W2979" i="17"/>
  <c r="W2978" i="17"/>
  <c r="W2977" i="17"/>
  <c r="W2976" i="17"/>
  <c r="W2975" i="17"/>
  <c r="W2974" i="17"/>
  <c r="W2973" i="17"/>
  <c r="W2972" i="17"/>
  <c r="W2971" i="17"/>
  <c r="W2970" i="17"/>
  <c r="W2969" i="17"/>
  <c r="W2968" i="17"/>
  <c r="W2967" i="17"/>
  <c r="W2966" i="17"/>
  <c r="W2965" i="17"/>
  <c r="W2964" i="17"/>
  <c r="W2963" i="17"/>
  <c r="W2962" i="17"/>
  <c r="W2961" i="17"/>
  <c r="W2960" i="17"/>
  <c r="W2959" i="17"/>
  <c r="W2958" i="17"/>
  <c r="W2957" i="17"/>
  <c r="W2956" i="17"/>
  <c r="W2955" i="17"/>
  <c r="W2954" i="17"/>
  <c r="W2953" i="17"/>
  <c r="W2952" i="17"/>
  <c r="W2951" i="17"/>
  <c r="W2950" i="17"/>
  <c r="W2949" i="17"/>
  <c r="W2948" i="17"/>
  <c r="W2947" i="17"/>
  <c r="W2946" i="17"/>
  <c r="W2945" i="17"/>
  <c r="W2944" i="17"/>
  <c r="W2943" i="17"/>
  <c r="W2942" i="17"/>
  <c r="W2941" i="17"/>
  <c r="W2940" i="17"/>
  <c r="W2939" i="17"/>
  <c r="W2938" i="17"/>
  <c r="W2937" i="17"/>
  <c r="W2936" i="17"/>
  <c r="W2935" i="17"/>
  <c r="W2934" i="17"/>
  <c r="W2933" i="17"/>
  <c r="W2932" i="17"/>
  <c r="W2931" i="17"/>
  <c r="W2930" i="17"/>
  <c r="W2929" i="17"/>
  <c r="W2928" i="17"/>
  <c r="W2927" i="17"/>
  <c r="W2926" i="17"/>
  <c r="W2925" i="17"/>
  <c r="W2924" i="17"/>
  <c r="W2923" i="17"/>
  <c r="W2922" i="17"/>
  <c r="W2921" i="17"/>
  <c r="W2920" i="17"/>
  <c r="W2919" i="17"/>
  <c r="W2918" i="17"/>
  <c r="W2917" i="17"/>
  <c r="W2916" i="17"/>
  <c r="W2915" i="17"/>
  <c r="W2914" i="17"/>
  <c r="W2913" i="17"/>
  <c r="W2912" i="17"/>
  <c r="W2911" i="17"/>
  <c r="W2910" i="17"/>
  <c r="W2909" i="17"/>
  <c r="W2908" i="17"/>
  <c r="W2907" i="17"/>
  <c r="W2906" i="17"/>
  <c r="W2905" i="17"/>
  <c r="W2904" i="17"/>
  <c r="W2903" i="17"/>
  <c r="W2902" i="17"/>
  <c r="W2901" i="17"/>
  <c r="W2900" i="17"/>
  <c r="W2899" i="17"/>
  <c r="W2898" i="17"/>
  <c r="W2897" i="17"/>
  <c r="W2896" i="17"/>
  <c r="W2895" i="17"/>
  <c r="W2894" i="17"/>
  <c r="W2893" i="17"/>
  <c r="W2892" i="17"/>
  <c r="W2891" i="17"/>
  <c r="W2890" i="17"/>
  <c r="W2889" i="17"/>
  <c r="W2888" i="17"/>
  <c r="W2887" i="17"/>
  <c r="W2886" i="17"/>
  <c r="W2885" i="17"/>
  <c r="W2884" i="17"/>
  <c r="W2883" i="17"/>
  <c r="W2882" i="17"/>
  <c r="W2881" i="17"/>
  <c r="W2880" i="17"/>
  <c r="W2879" i="17"/>
  <c r="W2878" i="17"/>
  <c r="W2877" i="17"/>
  <c r="W2876" i="17"/>
  <c r="W2875" i="17"/>
  <c r="W2874" i="17"/>
  <c r="W2873" i="17"/>
  <c r="W2872" i="17"/>
  <c r="W2871" i="17"/>
  <c r="W2870" i="17"/>
  <c r="W2869" i="17"/>
  <c r="W2868" i="17"/>
  <c r="W2867" i="17"/>
  <c r="W2866" i="17"/>
  <c r="W2865" i="17"/>
  <c r="W2864" i="17"/>
  <c r="W2863" i="17"/>
  <c r="W2862" i="17"/>
  <c r="W2861" i="17"/>
  <c r="W2860" i="17"/>
  <c r="W2859" i="17"/>
  <c r="W2858" i="17"/>
  <c r="W2857" i="17"/>
  <c r="W2856" i="17"/>
  <c r="W2855" i="17"/>
  <c r="W2854" i="17"/>
  <c r="W2853" i="17"/>
  <c r="W2852" i="17"/>
  <c r="W2851" i="17"/>
  <c r="W2850" i="17"/>
  <c r="W2849" i="17"/>
  <c r="W2848" i="17"/>
  <c r="W2847" i="17"/>
  <c r="W2846" i="17"/>
  <c r="W2845" i="17"/>
  <c r="W2844" i="17"/>
  <c r="W2843" i="17"/>
  <c r="W2842" i="17"/>
  <c r="W2841" i="17"/>
  <c r="W2840" i="17"/>
  <c r="W2839" i="17"/>
  <c r="W2838" i="17"/>
  <c r="W2837" i="17"/>
  <c r="W2836" i="17"/>
  <c r="W2835" i="17"/>
  <c r="W2834" i="17"/>
  <c r="W2833" i="17"/>
  <c r="W2832" i="17"/>
  <c r="W2831" i="17"/>
  <c r="W2830" i="17"/>
  <c r="W2829" i="17"/>
  <c r="W2828" i="17"/>
  <c r="W2827" i="17"/>
  <c r="W2826" i="17"/>
  <c r="W2825" i="17"/>
  <c r="W2824" i="17"/>
  <c r="W2823" i="17"/>
  <c r="W2822" i="17"/>
  <c r="W2821" i="17"/>
  <c r="W2820" i="17"/>
  <c r="W2819" i="17"/>
  <c r="W2818" i="17"/>
  <c r="W2817" i="17"/>
  <c r="W2816" i="17"/>
  <c r="W2815" i="17"/>
  <c r="W2814" i="17"/>
  <c r="W2813" i="17"/>
  <c r="W2812" i="17"/>
  <c r="W2811" i="17"/>
  <c r="W2810" i="17"/>
  <c r="W2809" i="17"/>
  <c r="W2808" i="17"/>
  <c r="W2807" i="17"/>
  <c r="W2806" i="17"/>
  <c r="W2805" i="17"/>
  <c r="W2804" i="17"/>
  <c r="W2803" i="17"/>
  <c r="W2802" i="17"/>
  <c r="W2801" i="17"/>
  <c r="W2800" i="17"/>
  <c r="W2799" i="17"/>
  <c r="W2798" i="17"/>
  <c r="W2797" i="17"/>
  <c r="W2796" i="17"/>
  <c r="W2795" i="17"/>
  <c r="W2794" i="17"/>
  <c r="W2793" i="17"/>
  <c r="W2792" i="17"/>
  <c r="W2791" i="17"/>
  <c r="W2790" i="17"/>
  <c r="W2789" i="17"/>
  <c r="W2788" i="17"/>
  <c r="W2787" i="17"/>
  <c r="W2786" i="17"/>
  <c r="W2785" i="17"/>
  <c r="W2784" i="17"/>
  <c r="W2783" i="17"/>
  <c r="W2782" i="17"/>
  <c r="W2781" i="17"/>
  <c r="W2780" i="17"/>
  <c r="W2779" i="17"/>
  <c r="W2778" i="17"/>
  <c r="W2777" i="17"/>
  <c r="W2776" i="17"/>
  <c r="W2775" i="17"/>
  <c r="W2774" i="17"/>
  <c r="W2773" i="17"/>
  <c r="W2772" i="17"/>
  <c r="W2771" i="17"/>
  <c r="W2770" i="17"/>
  <c r="W2769" i="17"/>
  <c r="W2768" i="17"/>
  <c r="W2767" i="17"/>
  <c r="W2766" i="17"/>
  <c r="W2765" i="17"/>
  <c r="W2764" i="17"/>
  <c r="W2763" i="17"/>
  <c r="W2762" i="17"/>
  <c r="W2761" i="17"/>
  <c r="W2760" i="17"/>
  <c r="W2759" i="17"/>
  <c r="W2758" i="17"/>
  <c r="W2757" i="17"/>
  <c r="W2756" i="17"/>
  <c r="W2755" i="17"/>
  <c r="W2754" i="17"/>
  <c r="W2753" i="17"/>
  <c r="W2752" i="17"/>
  <c r="W2751" i="17"/>
  <c r="W2750" i="17"/>
  <c r="W2749" i="17"/>
  <c r="W2748" i="17"/>
  <c r="W2747" i="17"/>
  <c r="W2746" i="17"/>
  <c r="W2745" i="17"/>
  <c r="W2744" i="17"/>
  <c r="W2743" i="17"/>
  <c r="W2742" i="17"/>
  <c r="W2741" i="17"/>
  <c r="W2740" i="17"/>
  <c r="W2739" i="17"/>
  <c r="W2738" i="17"/>
  <c r="W2737" i="17"/>
  <c r="W2736" i="17"/>
  <c r="W2735" i="17"/>
  <c r="W2734" i="17"/>
  <c r="W2733" i="17"/>
  <c r="W2732" i="17"/>
  <c r="W2731" i="17"/>
  <c r="W2730" i="17"/>
  <c r="W2729" i="17"/>
  <c r="W2728" i="17"/>
  <c r="W2727" i="17"/>
  <c r="W2726" i="17"/>
  <c r="W2725" i="17"/>
  <c r="W2724" i="17"/>
  <c r="W2723" i="17"/>
  <c r="W2722" i="17"/>
  <c r="W2721" i="17"/>
  <c r="W2720" i="17"/>
  <c r="W2719" i="17"/>
  <c r="W2718" i="17"/>
  <c r="W2717" i="17"/>
  <c r="W2716" i="17"/>
  <c r="W2715" i="17"/>
  <c r="W2714" i="17"/>
  <c r="W2713" i="17"/>
  <c r="W2712" i="17"/>
  <c r="W2711" i="17"/>
  <c r="W2710" i="17"/>
  <c r="W2709" i="17"/>
  <c r="W2708" i="17"/>
  <c r="W2707" i="17"/>
  <c r="W2706" i="17"/>
  <c r="W2705" i="17"/>
  <c r="W2704" i="17"/>
  <c r="W2703" i="17"/>
  <c r="W2702" i="17"/>
  <c r="W2701" i="17"/>
  <c r="W2700" i="17"/>
  <c r="W2699" i="17"/>
  <c r="W2698" i="17"/>
  <c r="W2697" i="17"/>
  <c r="W2696" i="17"/>
  <c r="W2695" i="17"/>
  <c r="W2694" i="17"/>
  <c r="W2693" i="17"/>
  <c r="W2692" i="17"/>
  <c r="W2691" i="17"/>
  <c r="W2690" i="17"/>
  <c r="W2689" i="17"/>
  <c r="W2688" i="17"/>
  <c r="W2687" i="17"/>
  <c r="W2686" i="17"/>
  <c r="W2685" i="17"/>
  <c r="W2684" i="17"/>
  <c r="W2683" i="17"/>
  <c r="W2682" i="17"/>
  <c r="W2681" i="17"/>
  <c r="W2680" i="17"/>
  <c r="W2679" i="17"/>
  <c r="W2678" i="17"/>
  <c r="W2677" i="17"/>
  <c r="W2676" i="17"/>
  <c r="W2675" i="17"/>
  <c r="W2674" i="17"/>
  <c r="W2673" i="17"/>
  <c r="W2672" i="17"/>
  <c r="W2671" i="17"/>
  <c r="W2670" i="17"/>
  <c r="W2669" i="17"/>
  <c r="W2668" i="17"/>
  <c r="W2667" i="17"/>
  <c r="W2666" i="17"/>
  <c r="W2665" i="17"/>
  <c r="W2664" i="17"/>
  <c r="W2663" i="17"/>
  <c r="W2662" i="17"/>
  <c r="W2661" i="17"/>
  <c r="W2660" i="17"/>
  <c r="W2659" i="17"/>
  <c r="W2658" i="17"/>
  <c r="W2657" i="17"/>
  <c r="W2656" i="17"/>
  <c r="W2655" i="17"/>
  <c r="W2654" i="17"/>
  <c r="W2653" i="17"/>
  <c r="W2652" i="17"/>
  <c r="W2651" i="17"/>
  <c r="W2650" i="17"/>
  <c r="W2649" i="17"/>
  <c r="W2648" i="17"/>
  <c r="W2647" i="17"/>
  <c r="W2646" i="17"/>
  <c r="W2645" i="17"/>
  <c r="W2644" i="17"/>
  <c r="W2643" i="17"/>
  <c r="W2642" i="17"/>
  <c r="W2641" i="17"/>
  <c r="W2640" i="17"/>
  <c r="W2639" i="17"/>
  <c r="W2638" i="17"/>
  <c r="W2637" i="17"/>
  <c r="W2636" i="17"/>
  <c r="W2635" i="17"/>
  <c r="W2634" i="17"/>
  <c r="W2633" i="17"/>
  <c r="W2632" i="17"/>
  <c r="W2631" i="17"/>
  <c r="W2630" i="17"/>
  <c r="W2629" i="17"/>
  <c r="W2628" i="17"/>
  <c r="W2627" i="17"/>
  <c r="W2626" i="17"/>
  <c r="W2625" i="17"/>
  <c r="W2624" i="17"/>
  <c r="W2623" i="17"/>
  <c r="W2622" i="17"/>
  <c r="W2621" i="17"/>
  <c r="W2620" i="17"/>
  <c r="W2619" i="17"/>
  <c r="W2618" i="17"/>
  <c r="W2617" i="17"/>
  <c r="W2616" i="17"/>
  <c r="W2615" i="17"/>
  <c r="W2614" i="17"/>
  <c r="W2613" i="17"/>
  <c r="W2612" i="17"/>
  <c r="W2611" i="17"/>
  <c r="W2610" i="17"/>
  <c r="W2609" i="17"/>
  <c r="W2608" i="17"/>
  <c r="W2607" i="17"/>
  <c r="W2606" i="17"/>
  <c r="W2605" i="17"/>
  <c r="W2604" i="17"/>
  <c r="W2603" i="17"/>
  <c r="W2602" i="17"/>
  <c r="W2601" i="17"/>
  <c r="W2600" i="17"/>
  <c r="W2599" i="17"/>
  <c r="W2598" i="17"/>
  <c r="W2597" i="17"/>
  <c r="W2596" i="17"/>
  <c r="W2595" i="17"/>
  <c r="W2594" i="17"/>
  <c r="W2593" i="17"/>
  <c r="W2592" i="17"/>
  <c r="W2591" i="17"/>
  <c r="W2590" i="17"/>
  <c r="W2589" i="17"/>
  <c r="W2588" i="17"/>
  <c r="W2587" i="17"/>
  <c r="W2586" i="17"/>
  <c r="W2585" i="17"/>
  <c r="W2584" i="17"/>
  <c r="W2583" i="17"/>
  <c r="W2582" i="17"/>
  <c r="W2581" i="17"/>
  <c r="W2580" i="17"/>
  <c r="W2579" i="17"/>
  <c r="W2578" i="17"/>
  <c r="W2577" i="17"/>
  <c r="W2576" i="17"/>
  <c r="W2575" i="17"/>
  <c r="W2574" i="17"/>
  <c r="W2573" i="17"/>
  <c r="W2572" i="17"/>
  <c r="W2571" i="17"/>
  <c r="W2570" i="17"/>
  <c r="W2569" i="17"/>
  <c r="W2568" i="17"/>
  <c r="W2567" i="17"/>
  <c r="W2566" i="17"/>
  <c r="W2565" i="17"/>
  <c r="W2564" i="17"/>
  <c r="W2563" i="17"/>
  <c r="W2562" i="17"/>
  <c r="W2561" i="17"/>
  <c r="W2560" i="17"/>
  <c r="W2559" i="17"/>
  <c r="W2558" i="17"/>
  <c r="W2557" i="17"/>
  <c r="W2556" i="17"/>
  <c r="W2555" i="17"/>
  <c r="W2554" i="17"/>
  <c r="W2553" i="17"/>
  <c r="W2552" i="17"/>
  <c r="W2551" i="17"/>
  <c r="W2550" i="17"/>
  <c r="W2549" i="17"/>
  <c r="W2548" i="17"/>
  <c r="W2547" i="17"/>
  <c r="W2546" i="17"/>
  <c r="W2545" i="17"/>
  <c r="W2544" i="17"/>
  <c r="W2543" i="17"/>
  <c r="W2542" i="17"/>
  <c r="W2541" i="17"/>
  <c r="W2540" i="17"/>
  <c r="W2539" i="17"/>
  <c r="W2538" i="17"/>
  <c r="W2537" i="17"/>
  <c r="W2536" i="17"/>
  <c r="W2535" i="17"/>
  <c r="W2534" i="17"/>
  <c r="W2533" i="17"/>
  <c r="W2532" i="17"/>
  <c r="W2531" i="17"/>
  <c r="W2530" i="17"/>
  <c r="W2529" i="17"/>
  <c r="W2528" i="17"/>
  <c r="W2527" i="17"/>
  <c r="W2526" i="17"/>
  <c r="W2525" i="17"/>
  <c r="W2524" i="17"/>
  <c r="W2523" i="17"/>
  <c r="W2522" i="17"/>
  <c r="W2521" i="17"/>
  <c r="W2520" i="17"/>
  <c r="W2519" i="17"/>
  <c r="W2518" i="17"/>
  <c r="W2517" i="17"/>
  <c r="W2516" i="17"/>
  <c r="W2515" i="17"/>
  <c r="W2514" i="17"/>
  <c r="W2513" i="17"/>
  <c r="W2512" i="17"/>
  <c r="W2511" i="17"/>
  <c r="W2510" i="17"/>
  <c r="W2509" i="17"/>
  <c r="W2508" i="17"/>
  <c r="W2507" i="17"/>
  <c r="W2506" i="17"/>
  <c r="W2505" i="17"/>
  <c r="W2504" i="17"/>
  <c r="W2503" i="17"/>
  <c r="W2502" i="17"/>
  <c r="W2501" i="17"/>
  <c r="W2500" i="17"/>
  <c r="W2499" i="17"/>
  <c r="W2498" i="17"/>
  <c r="W2497" i="17"/>
  <c r="W2496" i="17"/>
  <c r="W2495" i="17"/>
  <c r="W2494" i="17"/>
  <c r="W2493" i="17"/>
  <c r="W2492" i="17"/>
  <c r="W2491" i="17"/>
  <c r="W2490" i="17"/>
  <c r="W2489" i="17"/>
  <c r="W2488" i="17"/>
  <c r="W2487" i="17"/>
  <c r="W2486" i="17"/>
  <c r="W2485" i="17"/>
  <c r="W2484" i="17"/>
  <c r="W2483" i="17"/>
  <c r="W2482" i="17"/>
  <c r="W2481" i="17"/>
  <c r="W2480" i="17"/>
  <c r="W2479" i="17"/>
  <c r="W2478" i="17"/>
  <c r="W2477" i="17"/>
  <c r="W2476" i="17"/>
  <c r="W2475" i="17"/>
  <c r="W2474" i="17"/>
  <c r="W2473" i="17"/>
  <c r="W2472" i="17"/>
  <c r="W2471" i="17"/>
  <c r="W2470" i="17"/>
  <c r="W2469" i="17"/>
  <c r="W2468" i="17"/>
  <c r="W2467" i="17"/>
  <c r="W2466" i="17"/>
  <c r="W2465" i="17"/>
  <c r="W2464" i="17"/>
  <c r="W2463" i="17"/>
  <c r="W2462" i="17"/>
  <c r="W2461" i="17"/>
  <c r="W2460" i="17"/>
  <c r="W2459" i="17"/>
  <c r="W2458" i="17"/>
  <c r="W2457" i="17"/>
  <c r="W2456" i="17"/>
  <c r="W2455" i="17"/>
  <c r="W2454" i="17"/>
  <c r="W2453" i="17"/>
  <c r="W2452" i="17"/>
  <c r="W2451" i="17"/>
  <c r="W2450" i="17"/>
  <c r="W2449" i="17"/>
  <c r="W2448" i="17"/>
  <c r="W2447" i="17"/>
  <c r="W2446" i="17"/>
  <c r="W2445" i="17"/>
  <c r="W2444" i="17"/>
  <c r="W2443" i="17"/>
  <c r="W2442" i="17"/>
  <c r="W2441" i="17"/>
  <c r="W2440" i="17"/>
  <c r="W2439" i="17"/>
  <c r="W2438" i="17"/>
  <c r="W2437" i="17"/>
  <c r="W2436" i="17"/>
  <c r="W2435" i="17"/>
  <c r="W2434" i="17"/>
  <c r="W2433" i="17"/>
  <c r="W2432" i="17"/>
  <c r="W2431" i="17"/>
  <c r="W2430" i="17"/>
  <c r="W2429" i="17"/>
  <c r="W2428" i="17"/>
  <c r="W2427" i="17"/>
  <c r="W2426" i="17"/>
  <c r="W2425" i="17"/>
  <c r="W2424" i="17"/>
  <c r="W2423" i="17"/>
  <c r="W2422" i="17"/>
  <c r="W2421" i="17"/>
  <c r="W2420" i="17"/>
  <c r="W2419" i="17"/>
  <c r="W2418" i="17"/>
  <c r="W2417" i="17"/>
  <c r="W2416" i="17"/>
  <c r="W2415" i="17"/>
  <c r="W2414" i="17"/>
  <c r="W2413" i="17"/>
  <c r="W2412" i="17"/>
  <c r="W2411" i="17"/>
  <c r="W2410" i="17"/>
  <c r="W2409" i="17"/>
  <c r="W2408" i="17"/>
  <c r="W2407" i="17"/>
  <c r="W2406" i="17"/>
  <c r="W2405" i="17"/>
  <c r="W2404" i="17"/>
  <c r="W2403" i="17"/>
  <c r="W2402" i="17"/>
  <c r="W2401" i="17"/>
  <c r="W2400" i="17"/>
  <c r="W2399" i="17"/>
  <c r="W2398" i="17"/>
  <c r="W2397" i="17"/>
  <c r="W2396" i="17"/>
  <c r="W2395" i="17"/>
  <c r="W2394" i="17"/>
  <c r="W2393" i="17"/>
  <c r="W2392" i="17"/>
  <c r="W2391" i="17"/>
  <c r="W2390" i="17"/>
  <c r="W2389" i="17"/>
  <c r="W2388" i="17"/>
  <c r="W2387" i="17"/>
  <c r="W2386" i="17"/>
  <c r="W2385" i="17"/>
  <c r="W2384" i="17"/>
  <c r="W2383" i="17"/>
  <c r="W2382" i="17"/>
  <c r="W2381" i="17"/>
  <c r="W2380" i="17"/>
  <c r="W2379" i="17"/>
  <c r="W2378" i="17"/>
  <c r="W2377" i="17"/>
  <c r="W2376" i="17"/>
  <c r="W2375" i="17"/>
  <c r="W2374" i="17"/>
  <c r="W2373" i="17"/>
  <c r="W2372" i="17"/>
  <c r="W2371" i="17"/>
  <c r="W2370" i="17"/>
  <c r="W2369" i="17"/>
  <c r="W2368" i="17"/>
  <c r="W2367" i="17"/>
  <c r="W2366" i="17"/>
  <c r="W2365" i="17"/>
  <c r="W2364" i="17"/>
  <c r="W2363" i="17"/>
  <c r="W2362" i="17"/>
  <c r="W2361" i="17"/>
  <c r="W2360" i="17"/>
  <c r="W2359" i="17"/>
  <c r="W2358" i="17"/>
  <c r="W2357" i="17"/>
  <c r="W2356" i="17"/>
  <c r="W2355" i="17"/>
  <c r="W2354" i="17"/>
  <c r="W2353" i="17"/>
  <c r="W2352" i="17"/>
  <c r="W2351" i="17"/>
  <c r="W2350" i="17"/>
  <c r="W2349" i="17"/>
  <c r="W2348" i="17"/>
  <c r="W2347" i="17"/>
  <c r="W2346" i="17"/>
  <c r="W2345" i="17"/>
  <c r="W2344" i="17"/>
  <c r="W2343" i="17"/>
  <c r="W2342" i="17"/>
  <c r="W2341" i="17"/>
  <c r="W2340" i="17"/>
  <c r="W2339" i="17"/>
  <c r="W2338" i="17"/>
  <c r="W2337" i="17"/>
  <c r="W2336" i="17"/>
  <c r="W2335" i="17"/>
  <c r="W2334" i="17"/>
  <c r="W2333" i="17"/>
  <c r="W2332" i="17"/>
  <c r="W2331" i="17"/>
  <c r="W2330" i="17"/>
  <c r="W2329" i="17"/>
  <c r="W2328" i="17"/>
  <c r="W2327" i="17"/>
  <c r="W2326" i="17"/>
  <c r="W2325" i="17"/>
  <c r="W2324" i="17"/>
  <c r="W2323" i="17"/>
  <c r="W2322" i="17"/>
  <c r="W2321" i="17"/>
  <c r="W2320" i="17"/>
  <c r="W2319" i="17"/>
  <c r="W2318" i="17"/>
  <c r="W2317" i="17"/>
  <c r="W2316" i="17"/>
  <c r="W2315" i="17"/>
  <c r="W2314" i="17"/>
  <c r="W2313" i="17"/>
  <c r="W2312" i="17"/>
  <c r="W2311" i="17"/>
  <c r="W2310" i="17"/>
  <c r="W2309" i="17"/>
  <c r="W2308" i="17"/>
  <c r="W2307" i="17"/>
  <c r="W2306" i="17"/>
  <c r="W2305" i="17"/>
  <c r="W2304" i="17"/>
  <c r="W2303" i="17"/>
  <c r="W2302" i="17"/>
  <c r="W2301" i="17"/>
  <c r="W2300" i="17"/>
  <c r="W2299" i="17"/>
  <c r="W2298" i="17"/>
  <c r="W2297" i="17"/>
  <c r="W2296" i="17"/>
  <c r="W2295" i="17"/>
  <c r="W2294" i="17"/>
  <c r="W2293" i="17"/>
  <c r="W2292" i="17"/>
  <c r="W2291" i="17"/>
  <c r="W2290" i="17"/>
  <c r="W2289" i="17"/>
  <c r="W2288" i="17"/>
  <c r="W2287" i="17"/>
  <c r="W2286" i="17"/>
  <c r="W2285" i="17"/>
  <c r="W2284" i="17"/>
  <c r="W2283" i="17"/>
  <c r="W2282" i="17"/>
  <c r="W2281" i="17"/>
  <c r="W2280" i="17"/>
  <c r="W2279" i="17"/>
  <c r="W2278" i="17"/>
  <c r="W2277" i="17"/>
  <c r="W2276" i="17"/>
  <c r="W2275" i="17"/>
  <c r="W2274" i="17"/>
  <c r="W2273" i="17"/>
  <c r="W2272" i="17"/>
  <c r="W2271" i="17"/>
  <c r="W2270" i="17"/>
  <c r="W2269" i="17"/>
  <c r="W2268" i="17"/>
  <c r="W2267" i="17"/>
  <c r="W2266" i="17"/>
  <c r="W2265" i="17"/>
  <c r="W2264" i="17"/>
  <c r="W2263" i="17"/>
  <c r="W2262" i="17"/>
  <c r="W2261" i="17"/>
  <c r="W2260" i="17"/>
  <c r="W2259" i="17"/>
  <c r="W2258" i="17"/>
  <c r="W2257" i="17"/>
  <c r="W2256" i="17"/>
  <c r="W2255" i="17"/>
  <c r="W2254" i="17"/>
  <c r="W2253" i="17"/>
  <c r="W2252" i="17"/>
  <c r="W2251" i="17"/>
  <c r="W2250" i="17"/>
  <c r="W2249" i="17"/>
  <c r="W2248" i="17"/>
  <c r="W2247" i="17"/>
  <c r="W2246" i="17"/>
  <c r="W2245" i="17"/>
  <c r="W2244" i="17"/>
  <c r="W2243" i="17"/>
  <c r="W2242" i="17"/>
  <c r="W2241" i="17"/>
  <c r="W2240" i="17"/>
  <c r="W2239" i="17"/>
  <c r="W2238" i="17"/>
  <c r="W2237" i="17"/>
  <c r="W2236" i="17"/>
  <c r="W2235" i="17"/>
  <c r="W2234" i="17"/>
  <c r="W2233" i="17"/>
  <c r="W2232" i="17"/>
  <c r="W2231" i="17"/>
  <c r="W2230" i="17"/>
  <c r="W2229" i="17"/>
  <c r="W2228" i="17"/>
  <c r="W2227" i="17"/>
  <c r="W2226" i="17"/>
  <c r="W2225" i="17"/>
  <c r="W2224" i="17"/>
  <c r="W2223" i="17"/>
  <c r="W2222" i="17"/>
  <c r="W2221" i="17"/>
  <c r="W2220" i="17"/>
  <c r="W2219" i="17"/>
  <c r="W2218" i="17"/>
  <c r="W2217" i="17"/>
  <c r="W2216" i="17"/>
  <c r="W2215" i="17"/>
  <c r="W2214" i="17"/>
  <c r="W2213" i="17"/>
  <c r="W2212" i="17"/>
  <c r="W2211" i="17"/>
  <c r="W2210" i="17"/>
  <c r="W2209" i="17"/>
  <c r="W2208" i="17"/>
  <c r="W2207" i="17"/>
  <c r="W2206" i="17"/>
  <c r="W2205" i="17"/>
  <c r="W2204" i="17"/>
  <c r="W2203" i="17"/>
  <c r="W2202" i="17"/>
  <c r="W2201" i="17"/>
  <c r="W2200" i="17"/>
  <c r="W2199" i="17"/>
  <c r="W2198" i="17"/>
  <c r="W2197" i="17"/>
  <c r="W2196" i="17"/>
  <c r="W2195" i="17"/>
  <c r="W2194" i="17"/>
  <c r="W2193" i="17"/>
  <c r="W2192" i="17"/>
  <c r="W2191" i="17"/>
  <c r="W2190" i="17"/>
  <c r="W2189" i="17"/>
  <c r="W2188" i="17"/>
  <c r="W2187" i="17"/>
  <c r="W2186" i="17"/>
  <c r="W2185" i="17"/>
  <c r="W2184" i="17"/>
  <c r="W2183" i="17"/>
  <c r="W2182" i="17"/>
  <c r="W2181" i="17"/>
  <c r="W2180" i="17"/>
  <c r="W2179" i="17"/>
  <c r="W2178" i="17"/>
  <c r="W2177" i="17"/>
  <c r="W2176" i="17"/>
  <c r="W2175" i="17"/>
  <c r="W2174" i="17"/>
  <c r="W2173" i="17"/>
  <c r="W2172" i="17"/>
  <c r="W2171" i="17"/>
  <c r="W2170" i="17"/>
  <c r="W2169" i="17"/>
  <c r="W2168" i="17"/>
  <c r="W2167" i="17"/>
  <c r="W2166" i="17"/>
  <c r="W2165" i="17"/>
  <c r="W2164" i="17"/>
  <c r="W2163" i="17"/>
  <c r="W2162" i="17"/>
  <c r="W2161" i="17"/>
  <c r="W2160" i="17"/>
  <c r="W2159" i="17"/>
  <c r="W2158" i="17"/>
  <c r="W2157" i="17"/>
  <c r="W2156" i="17"/>
  <c r="W2155" i="17"/>
  <c r="W2154" i="17"/>
  <c r="W2153" i="17"/>
  <c r="W2152" i="17"/>
  <c r="W2151" i="17"/>
  <c r="W2150" i="17"/>
  <c r="W2149" i="17"/>
  <c r="W2148" i="17"/>
  <c r="W2147" i="17"/>
  <c r="W2146" i="17"/>
  <c r="W2145" i="17"/>
  <c r="W2144" i="17"/>
  <c r="W2143" i="17"/>
  <c r="W2142" i="17"/>
  <c r="W2141" i="17"/>
  <c r="W2140" i="17"/>
  <c r="W2139" i="17"/>
  <c r="W2138" i="17"/>
  <c r="W2137" i="17"/>
  <c r="W2136" i="17"/>
  <c r="W2135" i="17"/>
  <c r="W2134" i="17"/>
  <c r="W2133" i="17"/>
  <c r="W2132" i="17"/>
  <c r="W2131" i="17"/>
  <c r="W2130" i="17"/>
  <c r="W2129" i="17"/>
  <c r="W2128" i="17"/>
  <c r="W2127" i="17"/>
  <c r="W2126" i="17"/>
  <c r="W2125" i="17"/>
  <c r="W2124" i="17"/>
  <c r="W2123" i="17"/>
  <c r="W2122" i="17"/>
  <c r="W2121" i="17"/>
  <c r="W2120" i="17"/>
  <c r="W2119" i="17"/>
  <c r="W2118" i="17"/>
  <c r="W2117" i="17"/>
  <c r="W2116" i="17"/>
  <c r="W2115" i="17"/>
  <c r="W2114" i="17"/>
  <c r="W2113" i="17"/>
  <c r="W2112" i="17"/>
  <c r="W2111" i="17"/>
  <c r="W2110" i="17"/>
  <c r="W2109" i="17"/>
  <c r="W2108" i="17"/>
  <c r="W2107" i="17"/>
  <c r="W2106" i="17"/>
  <c r="W2105" i="17"/>
  <c r="W2104" i="17"/>
  <c r="W2103" i="17"/>
  <c r="W2102" i="17"/>
  <c r="W2101" i="17"/>
  <c r="W2100" i="17"/>
  <c r="W2099" i="17"/>
  <c r="W2098" i="17"/>
  <c r="W2097" i="17"/>
  <c r="W2096" i="17"/>
  <c r="W2095" i="17"/>
  <c r="W2094" i="17"/>
  <c r="W2093" i="17"/>
  <c r="W2092" i="17"/>
  <c r="W2091" i="17"/>
  <c r="W2090" i="17"/>
  <c r="W2089" i="17"/>
  <c r="W2088" i="17"/>
  <c r="W2087" i="17"/>
  <c r="W2086" i="17"/>
  <c r="W2085" i="17"/>
  <c r="W2084" i="17"/>
  <c r="W2083" i="17"/>
  <c r="W2082" i="17"/>
  <c r="W2081" i="17"/>
  <c r="W2080" i="17"/>
  <c r="W2079" i="17"/>
  <c r="W2078" i="17"/>
  <c r="W2077" i="17"/>
  <c r="W2076" i="17"/>
  <c r="W2075" i="17"/>
  <c r="W2074" i="17"/>
  <c r="W2073" i="17"/>
  <c r="W2072" i="17"/>
  <c r="W2071" i="17"/>
  <c r="W2070" i="17"/>
  <c r="W2069" i="17"/>
  <c r="W2068" i="17"/>
  <c r="W2067" i="17"/>
  <c r="W2066" i="17"/>
  <c r="W2065" i="17"/>
  <c r="W2064" i="17"/>
  <c r="W2063" i="17"/>
  <c r="W2062" i="17"/>
  <c r="W2061" i="17"/>
  <c r="W2060" i="17"/>
  <c r="W2059" i="17"/>
  <c r="W2058" i="17"/>
  <c r="W2057" i="17"/>
  <c r="W2056" i="17"/>
  <c r="W2055" i="17"/>
  <c r="W2054" i="17"/>
  <c r="W2053" i="17"/>
  <c r="W2052" i="17"/>
  <c r="W2051" i="17"/>
  <c r="W2050" i="17"/>
  <c r="W2049" i="17"/>
  <c r="W2048" i="17"/>
  <c r="W2047" i="17"/>
  <c r="W2046" i="17"/>
  <c r="W2045" i="17"/>
  <c r="W2044" i="17"/>
  <c r="W2043" i="17"/>
  <c r="W2042" i="17"/>
  <c r="W2041" i="17"/>
  <c r="W2040" i="17"/>
  <c r="W2039" i="17"/>
  <c r="W2038" i="17"/>
  <c r="W2037" i="17"/>
  <c r="W2036" i="17"/>
  <c r="W2035" i="17"/>
  <c r="W2034" i="17"/>
  <c r="W2033" i="17"/>
  <c r="W2032" i="17"/>
  <c r="W2031" i="17"/>
  <c r="W2030" i="17"/>
  <c r="W2029" i="17"/>
  <c r="W2028" i="17"/>
  <c r="W2027" i="17"/>
  <c r="W2026" i="17"/>
  <c r="W2025" i="17"/>
  <c r="W2024" i="17"/>
  <c r="W2023" i="17"/>
  <c r="W2022" i="17"/>
  <c r="W2021" i="17"/>
  <c r="W2020" i="17"/>
  <c r="W2019" i="17"/>
  <c r="W2018" i="17"/>
  <c r="W2017" i="17"/>
  <c r="W2016" i="17"/>
  <c r="W2015" i="17"/>
  <c r="W2014" i="17"/>
  <c r="W2013" i="17"/>
  <c r="W2012" i="17"/>
  <c r="W2011" i="17"/>
  <c r="W2010" i="17"/>
  <c r="W2009" i="17"/>
  <c r="W2008" i="17"/>
  <c r="W2007" i="17"/>
  <c r="W2006" i="17"/>
  <c r="W2005" i="17"/>
  <c r="W2004" i="17"/>
  <c r="W2003" i="17"/>
  <c r="W2002" i="17"/>
  <c r="W2001" i="17"/>
  <c r="W2000" i="17"/>
  <c r="W1999" i="17"/>
  <c r="W1998" i="17"/>
  <c r="W1997" i="17"/>
  <c r="W1996" i="17"/>
  <c r="W1995" i="17"/>
  <c r="W1994" i="17"/>
  <c r="W1993" i="17"/>
  <c r="W1992" i="17"/>
  <c r="W1991" i="17"/>
  <c r="W1990" i="17"/>
  <c r="W1989" i="17"/>
  <c r="W1988" i="17"/>
  <c r="W1987" i="17"/>
  <c r="W1986" i="17"/>
  <c r="W1985" i="17"/>
  <c r="W1984" i="17"/>
  <c r="W1983" i="17"/>
  <c r="W1982" i="17"/>
  <c r="W1981" i="17"/>
  <c r="W1980" i="17"/>
  <c r="W1979" i="17"/>
  <c r="W1978" i="17"/>
  <c r="W1977" i="17"/>
  <c r="W1976" i="17"/>
  <c r="W1975" i="17"/>
  <c r="W1974" i="17"/>
  <c r="W1973" i="17"/>
  <c r="W1972" i="17"/>
  <c r="W1971" i="17"/>
  <c r="W1970" i="17"/>
  <c r="W1969" i="17"/>
  <c r="W1968" i="17"/>
  <c r="W1967" i="17"/>
  <c r="W1966" i="17"/>
  <c r="W1965" i="17"/>
  <c r="W1964" i="17"/>
  <c r="W1963" i="17"/>
  <c r="W1962" i="17"/>
  <c r="W1961" i="17"/>
  <c r="W1960" i="17"/>
  <c r="W1959" i="17"/>
  <c r="W1958" i="17"/>
  <c r="W1957" i="17"/>
  <c r="W1956" i="17"/>
  <c r="W1955" i="17"/>
  <c r="W1954" i="17"/>
  <c r="W1953" i="17"/>
  <c r="W1952" i="17"/>
  <c r="W1951" i="17"/>
  <c r="W1950" i="17"/>
  <c r="W1949" i="17"/>
  <c r="W1948" i="17"/>
  <c r="W1947" i="17"/>
  <c r="W1946" i="17"/>
  <c r="W1945" i="17"/>
  <c r="W1944" i="17"/>
  <c r="W1943" i="17"/>
  <c r="W1942" i="17"/>
  <c r="W1941" i="17"/>
  <c r="W1940" i="17"/>
  <c r="W1939" i="17"/>
  <c r="W1938" i="17"/>
  <c r="W1937" i="17"/>
  <c r="W1936" i="17"/>
  <c r="W1935" i="17"/>
  <c r="W1934" i="17"/>
  <c r="W1933" i="17"/>
  <c r="W1932" i="17"/>
  <c r="W1931" i="17"/>
  <c r="W1930" i="17"/>
  <c r="W1929" i="17"/>
  <c r="W1928" i="17"/>
  <c r="W1927" i="17"/>
  <c r="W1926" i="17"/>
  <c r="W1925" i="17"/>
  <c r="W1924" i="17"/>
  <c r="W1923" i="17"/>
  <c r="W1922" i="17"/>
  <c r="W1921" i="17"/>
  <c r="W1920" i="17"/>
  <c r="W1919" i="17"/>
  <c r="W1918" i="17"/>
  <c r="W1917" i="17"/>
  <c r="W1916" i="17"/>
  <c r="W1915" i="17"/>
  <c r="W1914" i="17"/>
  <c r="W1913" i="17"/>
  <c r="W1912" i="17"/>
  <c r="W1911" i="17"/>
  <c r="W1910" i="17"/>
  <c r="W1909" i="17"/>
  <c r="W1908" i="17"/>
  <c r="W1907" i="17"/>
  <c r="W1906" i="17"/>
  <c r="W1905" i="17"/>
  <c r="W1904" i="17"/>
  <c r="W1903" i="17"/>
  <c r="W1902" i="17"/>
  <c r="W1901" i="17"/>
  <c r="W1900" i="17"/>
  <c r="W1899" i="17"/>
  <c r="W1898" i="17"/>
  <c r="W1897" i="17"/>
  <c r="W1896" i="17"/>
  <c r="W1895" i="17"/>
  <c r="W1894" i="17"/>
  <c r="W1893" i="17"/>
  <c r="W1892" i="17"/>
  <c r="W1891" i="17"/>
  <c r="W1890" i="17"/>
  <c r="W1889" i="17"/>
  <c r="W1888" i="17"/>
  <c r="W1887" i="17"/>
  <c r="W1886" i="17"/>
  <c r="W1885" i="17"/>
  <c r="W1884" i="17"/>
  <c r="W1883" i="17"/>
  <c r="W1882" i="17"/>
  <c r="W1881" i="17"/>
  <c r="W1880" i="17"/>
  <c r="W1879" i="17"/>
  <c r="W1878" i="17"/>
  <c r="W1877" i="17"/>
  <c r="W1876" i="17"/>
  <c r="W1875" i="17"/>
  <c r="W1874" i="17"/>
  <c r="W1873" i="17"/>
  <c r="W1872" i="17"/>
  <c r="W1871" i="17"/>
  <c r="W1870" i="17"/>
  <c r="W1869" i="17"/>
  <c r="W1868" i="17"/>
  <c r="W1867" i="17"/>
  <c r="W1866" i="17"/>
  <c r="W1865" i="17"/>
  <c r="W1864" i="17"/>
  <c r="W1863" i="17"/>
  <c r="W1862" i="17"/>
  <c r="W1861" i="17"/>
  <c r="W1860" i="17"/>
  <c r="W1859" i="17"/>
  <c r="W1858" i="17"/>
  <c r="W1857" i="17"/>
  <c r="W1856" i="17"/>
  <c r="W1855" i="17"/>
  <c r="W1854" i="17"/>
  <c r="W1853" i="17"/>
  <c r="W1852" i="17"/>
  <c r="W1851" i="17"/>
  <c r="W1850" i="17"/>
  <c r="W1849" i="17"/>
  <c r="W1848" i="17"/>
  <c r="W1847" i="17"/>
  <c r="W1846" i="17"/>
  <c r="W1845" i="17"/>
  <c r="W1844" i="17"/>
  <c r="W1843" i="17"/>
  <c r="W1842" i="17"/>
  <c r="W1841" i="17"/>
  <c r="W1840" i="17"/>
  <c r="W1839" i="17"/>
  <c r="W1838" i="17"/>
  <c r="W1837" i="17"/>
  <c r="W1836" i="17"/>
  <c r="W1835" i="17"/>
  <c r="W1834" i="17"/>
  <c r="W1833" i="17"/>
  <c r="W1832" i="17"/>
  <c r="W1831" i="17"/>
  <c r="W1830" i="17"/>
  <c r="W1829" i="17"/>
  <c r="W1828" i="17"/>
  <c r="W1827" i="17"/>
  <c r="W1826" i="17"/>
  <c r="W1825" i="17"/>
  <c r="W1824" i="17"/>
  <c r="W1823" i="17"/>
  <c r="W1822" i="17"/>
  <c r="W1821" i="17"/>
  <c r="W1820" i="17"/>
  <c r="W1819" i="17"/>
  <c r="W1818" i="17"/>
  <c r="W1817" i="17"/>
  <c r="W1816" i="17"/>
  <c r="W1815" i="17"/>
  <c r="W1814" i="17"/>
  <c r="W1813" i="17"/>
  <c r="W1812" i="17"/>
  <c r="W1811" i="17"/>
  <c r="W1810" i="17"/>
  <c r="W1809" i="17"/>
  <c r="W1808" i="17"/>
  <c r="W1807" i="17"/>
  <c r="W1806" i="17"/>
  <c r="W1805" i="17"/>
  <c r="W1804" i="17"/>
  <c r="W1803" i="17"/>
  <c r="W1802" i="17"/>
  <c r="W1801" i="17"/>
  <c r="W1800" i="17"/>
  <c r="W1799" i="17"/>
  <c r="W1798" i="17"/>
  <c r="W1797" i="17"/>
  <c r="W1796" i="17"/>
  <c r="W1795" i="17"/>
  <c r="W1794" i="17"/>
  <c r="W1793" i="17"/>
  <c r="W1792" i="17"/>
  <c r="W1791" i="17"/>
  <c r="W1790" i="17"/>
  <c r="W1789" i="17"/>
  <c r="W1788" i="17"/>
  <c r="W1787" i="17"/>
  <c r="W1786" i="17"/>
  <c r="W1785" i="17"/>
  <c r="W1784" i="17"/>
  <c r="W1783" i="17"/>
  <c r="W1782" i="17"/>
  <c r="W1781" i="17"/>
  <c r="W1780" i="17"/>
  <c r="W1779" i="17"/>
  <c r="W1778" i="17"/>
  <c r="W1777" i="17"/>
  <c r="W1776" i="17"/>
  <c r="W1775" i="17"/>
  <c r="W1774" i="17"/>
  <c r="W1773" i="17"/>
  <c r="W1772" i="17"/>
  <c r="W1771" i="17"/>
  <c r="W1770" i="17"/>
  <c r="W1769" i="17"/>
  <c r="W1768" i="17"/>
  <c r="W1767" i="17"/>
  <c r="W1766" i="17"/>
  <c r="W1765" i="17"/>
  <c r="W1764" i="17"/>
  <c r="W1763" i="17"/>
  <c r="W1762" i="17"/>
  <c r="W1761" i="17"/>
  <c r="W1760" i="17"/>
  <c r="W1759" i="17"/>
  <c r="W1758" i="17"/>
  <c r="W1757" i="17"/>
  <c r="W1756" i="17"/>
  <c r="W1755" i="17"/>
  <c r="W1754" i="17"/>
  <c r="W1753" i="17"/>
  <c r="W1752" i="17"/>
  <c r="W1751" i="17"/>
  <c r="W1750" i="17"/>
  <c r="W1749" i="17"/>
  <c r="W1748" i="17"/>
  <c r="W1747" i="17"/>
  <c r="W1746" i="17"/>
  <c r="W1745" i="17"/>
  <c r="W1744" i="17"/>
  <c r="W1743" i="17"/>
  <c r="W1742" i="17"/>
  <c r="W1741" i="17"/>
  <c r="W1740" i="17"/>
  <c r="W1739" i="17"/>
  <c r="W1738" i="17"/>
  <c r="W1737" i="17"/>
  <c r="W1736" i="17"/>
  <c r="W1735" i="17"/>
  <c r="W1734" i="17"/>
  <c r="W1733" i="17"/>
  <c r="W1732" i="17"/>
  <c r="W1731" i="17"/>
  <c r="W1730" i="17"/>
  <c r="W1729" i="17"/>
  <c r="W1728" i="17"/>
  <c r="W1727" i="17"/>
  <c r="W1726" i="17"/>
  <c r="W1725" i="17"/>
  <c r="W1724" i="17"/>
  <c r="W1723" i="17"/>
  <c r="W1722" i="17"/>
  <c r="W1721" i="17"/>
  <c r="W1720" i="17"/>
  <c r="W1719" i="17"/>
  <c r="W1718" i="17"/>
  <c r="W1717" i="17"/>
  <c r="W1716" i="17"/>
  <c r="W1715" i="17"/>
  <c r="W1714" i="17"/>
  <c r="W1713" i="17"/>
  <c r="W1712" i="17"/>
  <c r="W1711" i="17"/>
  <c r="W1710" i="17"/>
  <c r="W1709" i="17"/>
  <c r="W1708" i="17"/>
  <c r="W1707" i="17"/>
  <c r="W1706" i="17"/>
  <c r="W1705" i="17"/>
  <c r="W1704" i="17"/>
  <c r="W1703" i="17"/>
  <c r="W1702" i="17"/>
  <c r="W1701" i="17"/>
  <c r="W1700" i="17"/>
  <c r="W1699" i="17"/>
  <c r="W1698" i="17"/>
  <c r="W1697" i="17"/>
  <c r="W1696" i="17"/>
  <c r="W1695" i="17"/>
  <c r="W1694" i="17"/>
  <c r="W1693" i="17"/>
  <c r="W1692" i="17"/>
  <c r="W1691" i="17"/>
  <c r="W1690" i="17"/>
  <c r="W1689" i="17"/>
  <c r="W1688" i="17"/>
  <c r="W1687" i="17"/>
  <c r="W1686" i="17"/>
  <c r="W1685" i="17"/>
  <c r="W1684" i="17"/>
  <c r="W1683" i="17"/>
  <c r="W1682" i="17"/>
  <c r="W1681" i="17"/>
  <c r="W1680" i="17"/>
  <c r="W1679" i="17"/>
  <c r="W1678" i="17"/>
  <c r="W1677" i="17"/>
  <c r="W1676" i="17"/>
  <c r="W1675" i="17"/>
  <c r="W1674" i="17"/>
  <c r="W1673" i="17"/>
  <c r="W1672" i="17"/>
  <c r="W1671" i="17"/>
  <c r="W1670" i="17"/>
  <c r="W1669" i="17"/>
  <c r="W1668" i="17"/>
  <c r="W1667" i="17"/>
  <c r="W1666" i="17"/>
  <c r="W1665" i="17"/>
  <c r="W1664" i="17"/>
  <c r="W1663" i="17"/>
  <c r="W1662" i="17"/>
  <c r="W1661" i="17"/>
  <c r="W1660" i="17"/>
  <c r="W1659" i="17"/>
  <c r="W1658" i="17"/>
  <c r="W1657" i="17"/>
  <c r="W1656" i="17"/>
  <c r="W1655" i="17"/>
  <c r="W1654" i="17"/>
  <c r="W1653" i="17"/>
  <c r="W1652" i="17"/>
  <c r="W1651" i="17"/>
  <c r="W1650" i="17"/>
  <c r="W1649" i="17"/>
  <c r="W1648" i="17"/>
  <c r="W1647" i="17"/>
  <c r="W1646" i="17"/>
  <c r="W1645" i="17"/>
  <c r="W1644" i="17"/>
  <c r="W1643" i="17"/>
  <c r="W1642" i="17"/>
  <c r="W1641" i="17"/>
  <c r="W1640" i="17"/>
  <c r="W1639" i="17"/>
  <c r="W1638" i="17"/>
  <c r="W1637" i="17"/>
  <c r="W1636" i="17"/>
  <c r="W1635" i="17"/>
  <c r="W1634" i="17"/>
  <c r="W1633" i="17"/>
  <c r="W1632" i="17"/>
  <c r="W1631" i="17"/>
  <c r="W1630" i="17"/>
  <c r="W1629" i="17"/>
  <c r="W1628" i="17"/>
  <c r="W1627" i="17"/>
  <c r="W1626" i="17"/>
  <c r="W1625" i="17"/>
  <c r="W1624" i="17"/>
  <c r="W1623" i="17"/>
  <c r="W1622" i="17"/>
  <c r="W1621" i="17"/>
  <c r="W1620" i="17"/>
  <c r="W1619" i="17"/>
  <c r="W1618" i="17"/>
  <c r="W1617" i="17"/>
  <c r="W1616" i="17"/>
  <c r="W1615" i="17"/>
  <c r="W1614" i="17"/>
  <c r="W1613" i="17"/>
  <c r="W1612" i="17"/>
  <c r="W1611" i="17"/>
  <c r="W1610" i="17"/>
  <c r="W1609" i="17"/>
  <c r="W1608" i="17"/>
  <c r="W1607" i="17"/>
  <c r="W1606" i="17"/>
  <c r="W1605" i="17"/>
  <c r="W1604" i="17"/>
  <c r="W1603" i="17"/>
  <c r="W1602" i="17"/>
  <c r="W1601" i="17"/>
  <c r="W1600" i="17"/>
  <c r="W1599" i="17"/>
  <c r="W1598" i="17"/>
  <c r="W1597" i="17"/>
  <c r="W1596" i="17"/>
  <c r="W1595" i="17"/>
  <c r="W1594" i="17"/>
  <c r="W1593" i="17"/>
  <c r="W1592" i="17"/>
  <c r="W1591" i="17"/>
  <c r="W1590" i="17"/>
  <c r="W1589" i="17"/>
  <c r="W1588" i="17"/>
  <c r="W1587" i="17"/>
  <c r="W1586" i="17"/>
  <c r="W1585" i="17"/>
  <c r="W1584" i="17"/>
  <c r="W1583" i="17"/>
  <c r="W1582" i="17"/>
  <c r="W1581" i="17"/>
  <c r="W1580" i="17"/>
  <c r="W1579" i="17"/>
  <c r="W1578" i="17"/>
  <c r="W1577" i="17"/>
  <c r="W1576" i="17"/>
  <c r="W1575" i="17"/>
  <c r="W1574" i="17"/>
  <c r="W1573" i="17"/>
  <c r="W1572" i="17"/>
  <c r="W1571" i="17"/>
  <c r="W1570" i="17"/>
  <c r="W1569" i="17"/>
  <c r="W1568" i="17"/>
  <c r="W1567" i="17"/>
  <c r="W1566" i="17"/>
  <c r="W1565" i="17"/>
  <c r="W1564" i="17"/>
  <c r="W1563" i="17"/>
  <c r="W1562" i="17"/>
  <c r="W1561" i="17"/>
  <c r="W1560" i="17"/>
  <c r="W1559" i="17"/>
  <c r="W1558" i="17"/>
  <c r="W1557" i="17"/>
  <c r="W1556" i="17"/>
  <c r="W1555" i="17"/>
  <c r="W1554" i="17"/>
  <c r="W1553" i="17"/>
  <c r="W1552" i="17"/>
  <c r="W1551" i="17"/>
  <c r="W1550" i="17"/>
  <c r="W1549" i="17"/>
  <c r="W1548" i="17"/>
  <c r="W1547" i="17"/>
  <c r="W1546" i="17"/>
  <c r="W1545" i="17"/>
  <c r="W1544" i="17"/>
  <c r="W1543" i="17"/>
  <c r="W1542" i="17"/>
  <c r="W1541" i="17"/>
  <c r="W1540" i="17"/>
  <c r="W1539" i="17"/>
  <c r="W1538" i="17"/>
  <c r="W1537" i="17"/>
  <c r="W1536" i="17"/>
  <c r="W1535" i="17"/>
  <c r="W1534" i="17"/>
  <c r="W1533" i="17"/>
  <c r="W1532" i="17"/>
  <c r="W1531" i="17"/>
  <c r="W1530" i="17"/>
  <c r="W1529" i="17"/>
  <c r="W1528" i="17"/>
  <c r="W1527" i="17"/>
  <c r="W1526" i="17"/>
  <c r="W1525" i="17"/>
  <c r="W1524" i="17"/>
  <c r="W1523" i="17"/>
  <c r="W1522" i="17"/>
  <c r="W1521" i="17"/>
  <c r="W1520" i="17"/>
  <c r="W1519" i="17"/>
  <c r="W1518" i="17"/>
  <c r="W1517" i="17"/>
  <c r="W1516" i="17"/>
  <c r="W1515" i="17"/>
  <c r="W1514" i="17"/>
  <c r="W1513" i="17"/>
  <c r="W1512" i="17"/>
  <c r="W1511" i="17"/>
  <c r="W1510" i="17"/>
  <c r="W1509" i="17"/>
  <c r="W1508" i="17"/>
  <c r="W1507" i="17"/>
  <c r="W1506" i="17"/>
  <c r="W1505" i="17"/>
  <c r="W1504" i="17"/>
  <c r="W1503" i="17"/>
  <c r="W1502" i="17"/>
  <c r="W1501" i="17"/>
  <c r="W1500" i="17"/>
  <c r="W1499" i="17"/>
  <c r="W1498" i="17"/>
  <c r="W1497" i="17"/>
  <c r="W1496" i="17"/>
  <c r="W1495" i="17"/>
  <c r="W1494" i="17"/>
  <c r="W1493" i="17"/>
  <c r="W1492" i="17"/>
  <c r="W1491" i="17"/>
  <c r="W1490" i="17"/>
  <c r="W1489" i="17"/>
  <c r="W1488" i="17"/>
  <c r="W1487" i="17"/>
  <c r="W1486" i="17"/>
  <c r="W1485" i="17"/>
  <c r="W1484" i="17"/>
  <c r="W1483" i="17"/>
  <c r="W1482" i="17"/>
  <c r="W1481" i="17"/>
  <c r="W1480" i="17"/>
  <c r="W1479" i="17"/>
  <c r="W7" i="17"/>
  <c r="W8" i="17"/>
  <c r="W9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W47" i="17"/>
  <c r="W48" i="17"/>
  <c r="W49" i="17"/>
  <c r="W50" i="17"/>
  <c r="W51" i="17"/>
  <c r="W52" i="17"/>
  <c r="W53" i="17"/>
  <c r="W54" i="17"/>
  <c r="W55" i="17"/>
  <c r="W56" i="17"/>
  <c r="W57" i="17"/>
  <c r="W58" i="17"/>
  <c r="W59" i="17"/>
  <c r="W60" i="17"/>
  <c r="W61" i="17"/>
  <c r="W62" i="17"/>
  <c r="W63" i="17"/>
  <c r="W64" i="17"/>
  <c r="W65" i="17"/>
  <c r="W66" i="17"/>
  <c r="W67" i="17"/>
  <c r="W68" i="17"/>
  <c r="W69" i="17"/>
  <c r="W70" i="17"/>
  <c r="W71" i="17"/>
  <c r="W72" i="17"/>
  <c r="W73" i="17"/>
  <c r="W74" i="17"/>
  <c r="W75" i="17"/>
  <c r="W76" i="17"/>
  <c r="W77" i="17"/>
  <c r="W78" i="17"/>
  <c r="W79" i="17"/>
  <c r="W80" i="17"/>
  <c r="W81" i="17"/>
  <c r="W82" i="17"/>
  <c r="W83" i="17"/>
  <c r="W84" i="17"/>
  <c r="W85" i="17"/>
  <c r="W86" i="17"/>
  <c r="W87" i="17"/>
  <c r="W88" i="17"/>
  <c r="W89" i="17"/>
  <c r="W90" i="17"/>
  <c r="W91" i="17"/>
  <c r="W92" i="17"/>
  <c r="W93" i="17"/>
  <c r="W94" i="17"/>
  <c r="W95" i="17"/>
  <c r="W96" i="17"/>
  <c r="W97" i="17"/>
  <c r="W98" i="17"/>
  <c r="W99" i="17"/>
  <c r="W100" i="17"/>
  <c r="W101" i="17"/>
  <c r="W102" i="17"/>
  <c r="W103" i="17"/>
  <c r="W104" i="17"/>
  <c r="W105" i="17"/>
  <c r="W106" i="17"/>
  <c r="W107" i="17"/>
  <c r="W108" i="17"/>
  <c r="W109" i="17"/>
  <c r="W110" i="17"/>
  <c r="W111" i="17"/>
  <c r="W112" i="17"/>
  <c r="W113" i="17"/>
  <c r="W114" i="17"/>
  <c r="W115" i="17"/>
  <c r="W116" i="17"/>
  <c r="W117" i="17"/>
  <c r="W118" i="17"/>
  <c r="W119" i="17"/>
  <c r="W120" i="17"/>
  <c r="W121" i="17"/>
  <c r="W122" i="17"/>
  <c r="W123" i="17"/>
  <c r="W124" i="17"/>
  <c r="W125" i="17"/>
  <c r="W126" i="17"/>
  <c r="W127" i="17"/>
  <c r="W128" i="17"/>
  <c r="W129" i="17"/>
  <c r="W130" i="17"/>
  <c r="W131" i="17"/>
  <c r="W132" i="17"/>
  <c r="W133" i="17"/>
  <c r="W134" i="17"/>
  <c r="W135" i="17"/>
  <c r="W136" i="17"/>
  <c r="W137" i="17"/>
  <c r="W138" i="17"/>
  <c r="W139" i="17"/>
  <c r="W140" i="17"/>
  <c r="W141" i="17"/>
  <c r="W142" i="17"/>
  <c r="W143" i="17"/>
  <c r="W144" i="17"/>
  <c r="W145" i="17"/>
  <c r="W146" i="17"/>
  <c r="W147" i="17"/>
  <c r="W148" i="17"/>
  <c r="W149" i="17"/>
  <c r="W150" i="17"/>
  <c r="W151" i="17"/>
  <c r="W152" i="17"/>
  <c r="W153" i="17"/>
  <c r="W154" i="17"/>
  <c r="W155" i="17"/>
  <c r="W156" i="17"/>
  <c r="W157" i="17"/>
  <c r="W158" i="17"/>
  <c r="W159" i="17"/>
  <c r="W160" i="17"/>
  <c r="W161" i="17"/>
  <c r="W162" i="17"/>
  <c r="W163" i="17"/>
  <c r="W164" i="17"/>
  <c r="W165" i="17"/>
  <c r="W166" i="17"/>
  <c r="W167" i="17"/>
  <c r="W168" i="17"/>
  <c r="W169" i="17"/>
  <c r="W170" i="17"/>
  <c r="W171" i="17"/>
  <c r="W172" i="17"/>
  <c r="W173" i="17"/>
  <c r="W174" i="17"/>
  <c r="W175" i="17"/>
  <c r="W176" i="17"/>
  <c r="W177" i="17"/>
  <c r="W178" i="17"/>
  <c r="W179" i="17"/>
  <c r="W180" i="17"/>
  <c r="W181" i="17"/>
  <c r="W182" i="17"/>
  <c r="W183" i="17"/>
  <c r="W184" i="17"/>
  <c r="W185" i="17"/>
  <c r="W186" i="17"/>
  <c r="W187" i="17"/>
  <c r="W188" i="17"/>
  <c r="W189" i="17"/>
  <c r="W190" i="17"/>
  <c r="W191" i="17"/>
  <c r="W192" i="17"/>
  <c r="W193" i="17"/>
  <c r="W194" i="17"/>
  <c r="W195" i="17"/>
  <c r="W196" i="17"/>
  <c r="W197" i="17"/>
  <c r="W198" i="17"/>
  <c r="W199" i="17"/>
  <c r="W200" i="17"/>
  <c r="W201" i="17"/>
  <c r="W202" i="17"/>
  <c r="W203" i="17"/>
  <c r="W204" i="17"/>
  <c r="W205" i="17"/>
  <c r="W206" i="17"/>
  <c r="W207" i="17"/>
  <c r="W208" i="17"/>
  <c r="W209" i="17"/>
  <c r="W210" i="17"/>
  <c r="W211" i="17"/>
  <c r="W212" i="17"/>
  <c r="W213" i="17"/>
  <c r="W214" i="17"/>
  <c r="W215" i="17"/>
  <c r="W216" i="17"/>
  <c r="W217" i="17"/>
  <c r="W218" i="17"/>
  <c r="W219" i="17"/>
  <c r="W220" i="17"/>
  <c r="W221" i="17"/>
  <c r="W222" i="17"/>
  <c r="W223" i="17"/>
  <c r="W224" i="17"/>
  <c r="W225" i="17"/>
  <c r="W226" i="17"/>
  <c r="W227" i="17"/>
  <c r="W228" i="17"/>
  <c r="W229" i="17"/>
  <c r="W230" i="17"/>
  <c r="W231" i="17"/>
  <c r="W232" i="17"/>
  <c r="W233" i="17"/>
  <c r="W234" i="17"/>
  <c r="W235" i="17"/>
  <c r="W236" i="17"/>
  <c r="W237" i="17"/>
  <c r="W238" i="17"/>
  <c r="W239" i="17"/>
  <c r="W240" i="17"/>
  <c r="W241" i="17"/>
  <c r="W242" i="17"/>
  <c r="W243" i="17"/>
  <c r="W244" i="17"/>
  <c r="W245" i="17"/>
  <c r="W246" i="17"/>
  <c r="W247" i="17"/>
  <c r="W248" i="17"/>
  <c r="W249" i="17"/>
  <c r="W250" i="17"/>
  <c r="W251" i="17"/>
  <c r="W252" i="17"/>
  <c r="W253" i="17"/>
  <c r="W254" i="17"/>
  <c r="W255" i="17"/>
  <c r="W256" i="17"/>
  <c r="W257" i="17"/>
  <c r="W258" i="17"/>
  <c r="W259" i="17"/>
  <c r="W260" i="17"/>
  <c r="W261" i="17"/>
  <c r="W262" i="17"/>
  <c r="W263" i="17"/>
  <c r="W264" i="17"/>
  <c r="W265" i="17"/>
  <c r="W266" i="17"/>
  <c r="W267" i="17"/>
  <c r="W268" i="17"/>
  <c r="W269" i="17"/>
  <c r="W270" i="17"/>
  <c r="W271" i="17"/>
  <c r="W272" i="17"/>
  <c r="W273" i="17"/>
  <c r="W274" i="17"/>
  <c r="W275" i="17"/>
  <c r="W276" i="17"/>
  <c r="W277" i="17"/>
  <c r="W278" i="17"/>
  <c r="W279" i="17"/>
  <c r="W280" i="17"/>
  <c r="W281" i="17"/>
  <c r="W282" i="17"/>
  <c r="W283" i="17"/>
  <c r="W284" i="17"/>
  <c r="W285" i="17"/>
  <c r="W286" i="17"/>
  <c r="W287" i="17"/>
  <c r="W288" i="17"/>
  <c r="W289" i="17"/>
  <c r="W290" i="17"/>
  <c r="W291" i="17"/>
  <c r="W292" i="17"/>
  <c r="W293" i="17"/>
  <c r="W294" i="17"/>
  <c r="W295" i="17"/>
  <c r="W296" i="17"/>
  <c r="W297" i="17"/>
  <c r="W298" i="17"/>
  <c r="W299" i="17"/>
  <c r="W300" i="17"/>
  <c r="W301" i="17"/>
  <c r="W302" i="17"/>
  <c r="W303" i="17"/>
  <c r="W304" i="17"/>
  <c r="W305" i="17"/>
  <c r="W306" i="17"/>
  <c r="W307" i="17"/>
  <c r="W308" i="17"/>
  <c r="W309" i="17"/>
  <c r="W310" i="17"/>
  <c r="W311" i="17"/>
  <c r="W312" i="17"/>
  <c r="W313" i="17"/>
  <c r="W314" i="17"/>
  <c r="W315" i="17"/>
  <c r="W316" i="17"/>
  <c r="W317" i="17"/>
  <c r="W318" i="17"/>
  <c r="W319" i="17"/>
  <c r="W320" i="17"/>
  <c r="W321" i="17"/>
  <c r="W322" i="17"/>
  <c r="W323" i="17"/>
  <c r="W324" i="17"/>
  <c r="W325" i="17"/>
  <c r="W326" i="17"/>
  <c r="W327" i="17"/>
  <c r="W328" i="17"/>
  <c r="W329" i="17"/>
  <c r="W330" i="17"/>
  <c r="W331" i="17"/>
  <c r="W332" i="17"/>
  <c r="W333" i="17"/>
  <c r="W334" i="17"/>
  <c r="W335" i="17"/>
  <c r="W336" i="17"/>
  <c r="W337" i="17"/>
  <c r="W338" i="17"/>
  <c r="W339" i="17"/>
  <c r="W340" i="17"/>
  <c r="W341" i="17"/>
  <c r="W342" i="17"/>
  <c r="W343" i="17"/>
  <c r="W344" i="17"/>
  <c r="W345" i="17"/>
  <c r="W346" i="17"/>
  <c r="W347" i="17"/>
  <c r="W348" i="17"/>
  <c r="W349" i="17"/>
  <c r="W350" i="17"/>
  <c r="W351" i="17"/>
  <c r="W352" i="17"/>
  <c r="W353" i="17"/>
  <c r="W354" i="17"/>
  <c r="W355" i="17"/>
  <c r="W356" i="17"/>
  <c r="W357" i="17"/>
  <c r="W358" i="17"/>
  <c r="W359" i="17"/>
  <c r="W360" i="17"/>
  <c r="W361" i="17"/>
  <c r="W362" i="17"/>
  <c r="W363" i="17"/>
  <c r="W364" i="17"/>
  <c r="W365" i="17"/>
  <c r="W366" i="17"/>
  <c r="W367" i="17"/>
  <c r="W368" i="17"/>
  <c r="W369" i="17"/>
  <c r="W370" i="17"/>
  <c r="W371" i="17"/>
  <c r="W372" i="17"/>
  <c r="W373" i="17"/>
  <c r="W374" i="17"/>
  <c r="W375" i="17"/>
  <c r="W376" i="17"/>
  <c r="W377" i="17"/>
  <c r="W378" i="17"/>
  <c r="W379" i="17"/>
  <c r="W380" i="17"/>
  <c r="W381" i="17"/>
  <c r="W382" i="17"/>
  <c r="W383" i="17"/>
  <c r="W384" i="17"/>
  <c r="W385" i="17"/>
  <c r="W386" i="17"/>
  <c r="W387" i="17"/>
  <c r="W388" i="17"/>
  <c r="W389" i="17"/>
  <c r="W390" i="17"/>
  <c r="W391" i="17"/>
  <c r="W392" i="17"/>
  <c r="W393" i="17"/>
  <c r="W394" i="17"/>
  <c r="W395" i="17"/>
  <c r="W396" i="17"/>
  <c r="W397" i="17"/>
  <c r="W398" i="17"/>
  <c r="W399" i="17"/>
  <c r="W400" i="17"/>
  <c r="W401" i="17"/>
  <c r="W402" i="17"/>
  <c r="W403" i="17"/>
  <c r="W404" i="17"/>
  <c r="W405" i="17"/>
  <c r="W406" i="17"/>
  <c r="W407" i="17"/>
  <c r="W408" i="17"/>
  <c r="W409" i="17"/>
  <c r="W410" i="17"/>
  <c r="W411" i="17"/>
  <c r="W412" i="17"/>
  <c r="W413" i="17"/>
  <c r="W414" i="17"/>
  <c r="W415" i="17"/>
  <c r="W416" i="17"/>
  <c r="W417" i="17"/>
  <c r="W418" i="17"/>
  <c r="W419" i="17"/>
  <c r="W420" i="17"/>
  <c r="W421" i="17"/>
  <c r="W422" i="17"/>
  <c r="W423" i="17"/>
  <c r="W424" i="17"/>
  <c r="W425" i="17"/>
  <c r="W426" i="17"/>
  <c r="W427" i="17"/>
  <c r="W428" i="17"/>
  <c r="W429" i="17"/>
  <c r="W430" i="17"/>
  <c r="W431" i="17"/>
  <c r="W432" i="17"/>
  <c r="W433" i="17"/>
  <c r="W434" i="17"/>
  <c r="W435" i="17"/>
  <c r="W436" i="17"/>
  <c r="W437" i="17"/>
  <c r="W438" i="17"/>
  <c r="W439" i="17"/>
  <c r="W440" i="17"/>
  <c r="W441" i="17"/>
  <c r="W442" i="17"/>
  <c r="W443" i="17"/>
  <c r="W444" i="17"/>
  <c r="W445" i="17"/>
  <c r="W446" i="17"/>
  <c r="W447" i="17"/>
  <c r="W448" i="17"/>
  <c r="W449" i="17"/>
  <c r="W450" i="17"/>
  <c r="W451" i="17"/>
  <c r="W452" i="17"/>
  <c r="W453" i="17"/>
  <c r="W454" i="17"/>
  <c r="W455" i="17"/>
  <c r="W456" i="17"/>
  <c r="W457" i="17"/>
  <c r="W458" i="17"/>
  <c r="W459" i="17"/>
  <c r="W460" i="17"/>
  <c r="W461" i="17"/>
  <c r="W462" i="17"/>
  <c r="W463" i="17"/>
  <c r="W464" i="17"/>
  <c r="W465" i="17"/>
  <c r="W466" i="17"/>
  <c r="W467" i="17"/>
  <c r="W468" i="17"/>
  <c r="W469" i="17"/>
  <c r="W470" i="17"/>
  <c r="W471" i="17"/>
  <c r="W472" i="17"/>
  <c r="W473" i="17"/>
  <c r="W474" i="17"/>
  <c r="W475" i="17"/>
  <c r="W476" i="17"/>
  <c r="W477" i="17"/>
  <c r="W478" i="17"/>
  <c r="W479" i="17"/>
  <c r="W480" i="17"/>
  <c r="W481" i="17"/>
  <c r="W482" i="17"/>
  <c r="W483" i="17"/>
  <c r="W484" i="17"/>
  <c r="W485" i="17"/>
  <c r="W486" i="17"/>
  <c r="W487" i="17"/>
  <c r="W488" i="17"/>
  <c r="W489" i="17"/>
  <c r="W490" i="17"/>
  <c r="W491" i="17"/>
  <c r="W492" i="17"/>
  <c r="W493" i="17"/>
  <c r="W494" i="17"/>
  <c r="W495" i="17"/>
  <c r="W496" i="17"/>
  <c r="W497" i="17"/>
  <c r="W498" i="17"/>
  <c r="W499" i="17"/>
  <c r="W500" i="17"/>
  <c r="W501" i="17"/>
  <c r="W502" i="17"/>
  <c r="W503" i="17"/>
  <c r="W504" i="17"/>
  <c r="W505" i="17"/>
  <c r="W506" i="17"/>
  <c r="W507" i="17"/>
  <c r="W508" i="17"/>
  <c r="W509" i="17"/>
  <c r="W510" i="17"/>
  <c r="W511" i="17"/>
  <c r="W512" i="17"/>
  <c r="W513" i="17"/>
  <c r="W514" i="17"/>
  <c r="W515" i="17"/>
  <c r="W516" i="17"/>
  <c r="W517" i="17"/>
  <c r="W518" i="17"/>
  <c r="W519" i="17"/>
  <c r="W520" i="17"/>
  <c r="W521" i="17"/>
  <c r="W522" i="17"/>
  <c r="W523" i="17"/>
  <c r="W524" i="17"/>
  <c r="W525" i="17"/>
  <c r="W526" i="17"/>
  <c r="W527" i="17"/>
  <c r="W528" i="17"/>
  <c r="W529" i="17"/>
  <c r="W530" i="17"/>
  <c r="W531" i="17"/>
  <c r="W532" i="17"/>
  <c r="W533" i="17"/>
  <c r="W534" i="17"/>
  <c r="W535" i="17"/>
  <c r="W536" i="17"/>
  <c r="W537" i="17"/>
  <c r="W538" i="17"/>
  <c r="W539" i="17"/>
  <c r="W540" i="17"/>
  <c r="W541" i="17"/>
  <c r="W542" i="17"/>
  <c r="W543" i="17"/>
  <c r="W544" i="17"/>
  <c r="W545" i="17"/>
  <c r="W546" i="17"/>
  <c r="W547" i="17"/>
  <c r="W548" i="17"/>
  <c r="W549" i="17"/>
  <c r="W550" i="17"/>
  <c r="W551" i="17"/>
  <c r="W552" i="17"/>
  <c r="W553" i="17"/>
  <c r="W554" i="17"/>
  <c r="W555" i="17"/>
  <c r="W556" i="17"/>
  <c r="W557" i="17"/>
  <c r="W558" i="17"/>
  <c r="W559" i="17"/>
  <c r="W560" i="17"/>
  <c r="W561" i="17"/>
  <c r="W562" i="17"/>
  <c r="W563" i="17"/>
  <c r="W564" i="17"/>
  <c r="W565" i="17"/>
  <c r="W566" i="17"/>
  <c r="W567" i="17"/>
  <c r="W568" i="17"/>
  <c r="W569" i="17"/>
  <c r="W570" i="17"/>
  <c r="W571" i="17"/>
  <c r="W572" i="17"/>
  <c r="W573" i="17"/>
  <c r="W574" i="17"/>
  <c r="W575" i="17"/>
  <c r="W576" i="17"/>
  <c r="W577" i="17"/>
  <c r="W578" i="17"/>
  <c r="W579" i="17"/>
  <c r="W580" i="17"/>
  <c r="W581" i="17"/>
  <c r="W582" i="17"/>
  <c r="W583" i="17"/>
  <c r="W584" i="17"/>
  <c r="W585" i="17"/>
  <c r="W586" i="17"/>
  <c r="W587" i="17"/>
  <c r="W588" i="17"/>
  <c r="W589" i="17"/>
  <c r="W590" i="17"/>
  <c r="W591" i="17"/>
  <c r="W592" i="17"/>
  <c r="W593" i="17"/>
  <c r="W594" i="17"/>
  <c r="W595" i="17"/>
  <c r="W596" i="17"/>
  <c r="W597" i="17"/>
  <c r="W598" i="17"/>
  <c r="W599" i="17"/>
  <c r="W600" i="17"/>
  <c r="W601" i="17"/>
  <c r="W602" i="17"/>
  <c r="W603" i="17"/>
  <c r="W604" i="17"/>
  <c r="W605" i="17"/>
  <c r="W606" i="17"/>
  <c r="W607" i="17"/>
  <c r="W608" i="17"/>
  <c r="W609" i="17"/>
  <c r="W610" i="17"/>
  <c r="W611" i="17"/>
  <c r="W612" i="17"/>
  <c r="W613" i="17"/>
  <c r="W614" i="17"/>
  <c r="W615" i="17"/>
  <c r="W616" i="17"/>
  <c r="W617" i="17"/>
  <c r="W618" i="17"/>
  <c r="W619" i="17"/>
  <c r="W620" i="17"/>
  <c r="W621" i="17"/>
  <c r="W622" i="17"/>
  <c r="W623" i="17"/>
  <c r="W624" i="17"/>
  <c r="W625" i="17"/>
  <c r="W626" i="17"/>
  <c r="W627" i="17"/>
  <c r="W628" i="17"/>
  <c r="W629" i="17"/>
  <c r="W630" i="17"/>
  <c r="W631" i="17"/>
  <c r="W632" i="17"/>
  <c r="W633" i="17"/>
  <c r="W634" i="17"/>
  <c r="W635" i="17"/>
  <c r="W636" i="17"/>
  <c r="W637" i="17"/>
  <c r="W638" i="17"/>
  <c r="W639" i="17"/>
  <c r="W640" i="17"/>
  <c r="W641" i="17"/>
  <c r="W642" i="17"/>
  <c r="W643" i="17"/>
  <c r="W644" i="17"/>
  <c r="W645" i="17"/>
  <c r="W646" i="17"/>
  <c r="W647" i="17"/>
  <c r="W648" i="17"/>
  <c r="W649" i="17"/>
  <c r="W650" i="17"/>
  <c r="W651" i="17"/>
  <c r="W652" i="17"/>
  <c r="W653" i="17"/>
  <c r="W654" i="17"/>
  <c r="W655" i="17"/>
  <c r="W656" i="17"/>
  <c r="W657" i="17"/>
  <c r="W658" i="17"/>
  <c r="W659" i="17"/>
  <c r="W660" i="17"/>
  <c r="W661" i="17"/>
  <c r="W662" i="17"/>
  <c r="W663" i="17"/>
  <c r="W664" i="17"/>
  <c r="W665" i="17"/>
  <c r="W666" i="17"/>
  <c r="W667" i="17"/>
  <c r="W668" i="17"/>
  <c r="W669" i="17"/>
  <c r="W670" i="17"/>
  <c r="W671" i="17"/>
  <c r="W672" i="17"/>
  <c r="W673" i="17"/>
  <c r="W674" i="17"/>
  <c r="W675" i="17"/>
  <c r="W676" i="17"/>
  <c r="W677" i="17"/>
  <c r="W678" i="17"/>
  <c r="W679" i="17"/>
  <c r="W680" i="17"/>
  <c r="W681" i="17"/>
  <c r="W682" i="17"/>
  <c r="W683" i="17"/>
  <c r="W684" i="17"/>
  <c r="W685" i="17"/>
  <c r="W686" i="17"/>
  <c r="W687" i="17"/>
  <c r="W688" i="17"/>
  <c r="W689" i="17"/>
  <c r="W690" i="17"/>
  <c r="W691" i="17"/>
  <c r="W692" i="17"/>
  <c r="W693" i="17"/>
  <c r="W694" i="17"/>
  <c r="W695" i="17"/>
  <c r="W696" i="17"/>
  <c r="W697" i="17"/>
  <c r="W698" i="17"/>
  <c r="W699" i="17"/>
  <c r="W700" i="17"/>
  <c r="W701" i="17"/>
  <c r="W702" i="17"/>
  <c r="W703" i="17"/>
  <c r="W704" i="17"/>
  <c r="W705" i="17"/>
  <c r="W706" i="17"/>
  <c r="W707" i="17"/>
  <c r="W708" i="17"/>
  <c r="W709" i="17"/>
  <c r="W710" i="17"/>
  <c r="W711" i="17"/>
  <c r="W712" i="17"/>
  <c r="W713" i="17"/>
  <c r="W714" i="17"/>
  <c r="W715" i="17"/>
  <c r="W716" i="17"/>
  <c r="W717" i="17"/>
  <c r="W718" i="17"/>
  <c r="W719" i="17"/>
  <c r="W720" i="17"/>
  <c r="W721" i="17"/>
  <c r="W722" i="17"/>
  <c r="W723" i="17"/>
  <c r="W724" i="17"/>
  <c r="W725" i="17"/>
  <c r="W726" i="17"/>
  <c r="W727" i="17"/>
  <c r="W728" i="17"/>
  <c r="W729" i="17"/>
  <c r="W730" i="17"/>
  <c r="W731" i="17"/>
  <c r="W732" i="17"/>
  <c r="W733" i="17"/>
  <c r="W734" i="17"/>
  <c r="W735" i="17"/>
  <c r="W736" i="17"/>
  <c r="W737" i="17"/>
  <c r="W738" i="17"/>
  <c r="W739" i="17"/>
  <c r="W740" i="17"/>
  <c r="W741" i="17"/>
  <c r="W742" i="17"/>
  <c r="W743" i="17"/>
  <c r="W744" i="17"/>
  <c r="W745" i="17"/>
  <c r="W746" i="17"/>
  <c r="W747" i="17"/>
  <c r="W748" i="17"/>
  <c r="W749" i="17"/>
  <c r="W750" i="17"/>
  <c r="W751" i="17"/>
  <c r="W752" i="17"/>
  <c r="W753" i="17"/>
  <c r="W754" i="17"/>
  <c r="W755" i="17"/>
  <c r="W756" i="17"/>
  <c r="W757" i="17"/>
  <c r="W758" i="17"/>
  <c r="W759" i="17"/>
  <c r="W760" i="17"/>
  <c r="W761" i="17"/>
  <c r="W762" i="17"/>
  <c r="W763" i="17"/>
  <c r="W764" i="17"/>
  <c r="W765" i="17"/>
  <c r="W766" i="17"/>
  <c r="W767" i="17"/>
  <c r="W768" i="17"/>
  <c r="W769" i="17"/>
  <c r="W770" i="17"/>
  <c r="W771" i="17"/>
  <c r="W772" i="17"/>
  <c r="W773" i="17"/>
  <c r="W774" i="17"/>
  <c r="W775" i="17"/>
  <c r="W776" i="17"/>
  <c r="W777" i="17"/>
  <c r="W778" i="17"/>
  <c r="W779" i="17"/>
  <c r="W780" i="17"/>
  <c r="W781" i="17"/>
  <c r="W782" i="17"/>
  <c r="W783" i="17"/>
  <c r="W784" i="17"/>
  <c r="W785" i="17"/>
  <c r="W786" i="17"/>
  <c r="W787" i="17"/>
  <c r="W788" i="17"/>
  <c r="W789" i="17"/>
  <c r="W790" i="17"/>
  <c r="W791" i="17"/>
  <c r="W792" i="17"/>
  <c r="W793" i="17"/>
  <c r="W794" i="17"/>
  <c r="W795" i="17"/>
  <c r="W796" i="17"/>
  <c r="W797" i="17"/>
  <c r="W798" i="17"/>
  <c r="W799" i="17"/>
  <c r="W800" i="17"/>
  <c r="W801" i="17"/>
  <c r="W802" i="17"/>
  <c r="W803" i="17"/>
  <c r="W804" i="17"/>
  <c r="W805" i="17"/>
  <c r="W806" i="17"/>
  <c r="W807" i="17"/>
  <c r="W808" i="17"/>
  <c r="W809" i="17"/>
  <c r="W810" i="17"/>
  <c r="W811" i="17"/>
  <c r="W812" i="17"/>
  <c r="W813" i="17"/>
  <c r="W814" i="17"/>
  <c r="W815" i="17"/>
  <c r="W816" i="17"/>
  <c r="W817" i="17"/>
  <c r="W818" i="17"/>
  <c r="W819" i="17"/>
  <c r="W820" i="17"/>
  <c r="W821" i="17"/>
  <c r="W822" i="17"/>
  <c r="W823" i="17"/>
  <c r="W824" i="17"/>
  <c r="W825" i="17"/>
  <c r="W826" i="17"/>
  <c r="W827" i="17"/>
  <c r="W828" i="17"/>
  <c r="W829" i="17"/>
  <c r="W830" i="17"/>
  <c r="W831" i="17"/>
  <c r="W832" i="17"/>
  <c r="W833" i="17"/>
  <c r="W834" i="17"/>
  <c r="W835" i="17"/>
  <c r="W836" i="17"/>
  <c r="W837" i="17"/>
  <c r="W838" i="17"/>
  <c r="W839" i="17"/>
  <c r="W840" i="17"/>
  <c r="W841" i="17"/>
  <c r="W842" i="17"/>
  <c r="W843" i="17"/>
  <c r="W844" i="17"/>
  <c r="W845" i="17"/>
  <c r="W846" i="17"/>
  <c r="W847" i="17"/>
  <c r="W848" i="17"/>
  <c r="W849" i="17"/>
  <c r="W850" i="17"/>
  <c r="W851" i="17"/>
  <c r="W852" i="17"/>
  <c r="W853" i="17"/>
  <c r="W854" i="17"/>
  <c r="W855" i="17"/>
  <c r="W856" i="17"/>
  <c r="W857" i="17"/>
  <c r="W858" i="17"/>
  <c r="W859" i="17"/>
  <c r="W860" i="17"/>
  <c r="W861" i="17"/>
  <c r="W862" i="17"/>
  <c r="W863" i="17"/>
  <c r="W864" i="17"/>
  <c r="W865" i="17"/>
  <c r="W866" i="17"/>
  <c r="W867" i="17"/>
  <c r="W868" i="17"/>
  <c r="W869" i="17"/>
  <c r="W870" i="17"/>
  <c r="W871" i="17"/>
  <c r="W872" i="17"/>
  <c r="W873" i="17"/>
  <c r="W874" i="17"/>
  <c r="W875" i="17"/>
  <c r="W876" i="17"/>
  <c r="W877" i="17"/>
  <c r="W878" i="17"/>
  <c r="W879" i="17"/>
  <c r="W880" i="17"/>
  <c r="W881" i="17"/>
  <c r="W882" i="17"/>
  <c r="W883" i="17"/>
  <c r="W884" i="17"/>
  <c r="W885" i="17"/>
  <c r="W886" i="17"/>
  <c r="W887" i="17"/>
  <c r="W888" i="17"/>
  <c r="W889" i="17"/>
  <c r="W890" i="17"/>
  <c r="W891" i="17"/>
  <c r="W892" i="17"/>
  <c r="W893" i="17"/>
  <c r="W894" i="17"/>
  <c r="W895" i="17"/>
  <c r="W896" i="17"/>
  <c r="W897" i="17"/>
  <c r="W898" i="17"/>
  <c r="W899" i="17"/>
  <c r="W900" i="17"/>
  <c r="W901" i="17"/>
  <c r="W902" i="17"/>
  <c r="W903" i="17"/>
  <c r="W904" i="17"/>
  <c r="W905" i="17"/>
  <c r="W906" i="17"/>
  <c r="W907" i="17"/>
  <c r="W908" i="17"/>
  <c r="W909" i="17"/>
  <c r="W910" i="17"/>
  <c r="W911" i="17"/>
  <c r="W912" i="17"/>
  <c r="W913" i="17"/>
  <c r="W914" i="17"/>
  <c r="W915" i="17"/>
  <c r="W916" i="17"/>
  <c r="W917" i="17"/>
  <c r="W918" i="17"/>
  <c r="W919" i="17"/>
  <c r="W920" i="17"/>
  <c r="W921" i="17"/>
  <c r="W922" i="17"/>
  <c r="W923" i="17"/>
  <c r="W924" i="17"/>
  <c r="W925" i="17"/>
  <c r="W926" i="17"/>
  <c r="W927" i="17"/>
  <c r="W928" i="17"/>
  <c r="W929" i="17"/>
  <c r="W930" i="17"/>
  <c r="W931" i="17"/>
  <c r="W932" i="17"/>
  <c r="W933" i="17"/>
  <c r="W934" i="17"/>
  <c r="W935" i="17"/>
  <c r="W936" i="17"/>
  <c r="W937" i="17"/>
  <c r="W938" i="17"/>
  <c r="W939" i="17"/>
  <c r="W940" i="17"/>
  <c r="W941" i="17"/>
  <c r="W942" i="17"/>
  <c r="W943" i="17"/>
  <c r="W944" i="17"/>
  <c r="W945" i="17"/>
  <c r="W946" i="17"/>
  <c r="W947" i="17"/>
  <c r="W948" i="17"/>
  <c r="W949" i="17"/>
  <c r="W950" i="17"/>
  <c r="W951" i="17"/>
  <c r="W952" i="17"/>
  <c r="W953" i="17"/>
  <c r="W954" i="17"/>
  <c r="W955" i="17"/>
  <c r="W956" i="17"/>
  <c r="W957" i="17"/>
  <c r="W958" i="17"/>
  <c r="W959" i="17"/>
  <c r="W960" i="17"/>
  <c r="W961" i="17"/>
  <c r="W962" i="17"/>
  <c r="W963" i="17"/>
  <c r="W964" i="17"/>
  <c r="W965" i="17"/>
  <c r="W966" i="17"/>
  <c r="W967" i="17"/>
  <c r="W968" i="17"/>
  <c r="W969" i="17"/>
  <c r="W970" i="17"/>
  <c r="W971" i="17"/>
  <c r="W972" i="17"/>
  <c r="W973" i="17"/>
  <c r="W974" i="17"/>
  <c r="W975" i="17"/>
  <c r="W976" i="17"/>
  <c r="W977" i="17"/>
  <c r="W978" i="17"/>
  <c r="W979" i="17"/>
  <c r="W980" i="17"/>
  <c r="W981" i="17"/>
  <c r="W982" i="17"/>
  <c r="W983" i="17"/>
  <c r="W984" i="17"/>
  <c r="W985" i="17"/>
  <c r="W986" i="17"/>
  <c r="W987" i="17"/>
  <c r="W988" i="17"/>
  <c r="W989" i="17"/>
  <c r="W990" i="17"/>
  <c r="W991" i="17"/>
  <c r="W992" i="17"/>
  <c r="W993" i="17"/>
  <c r="W994" i="17"/>
  <c r="W995" i="17"/>
  <c r="W996" i="17"/>
  <c r="W997" i="17"/>
  <c r="W998" i="17"/>
  <c r="W999" i="17"/>
  <c r="W1000" i="17"/>
  <c r="W1001" i="17"/>
  <c r="W1002" i="17"/>
  <c r="W1003" i="17"/>
  <c r="W1004" i="17"/>
  <c r="W1005" i="17"/>
  <c r="W1006" i="17"/>
  <c r="W1007" i="17"/>
  <c r="W1008" i="17"/>
  <c r="W1009" i="17"/>
  <c r="W1010" i="17"/>
  <c r="W1011" i="17"/>
  <c r="W1012" i="17"/>
  <c r="W1013" i="17"/>
  <c r="W1014" i="17"/>
  <c r="W1015" i="17"/>
  <c r="W1016" i="17"/>
  <c r="W1017" i="17"/>
  <c r="W1018" i="17"/>
  <c r="W1019" i="17"/>
  <c r="W1020" i="17"/>
  <c r="W1021" i="17"/>
  <c r="W1022" i="17"/>
  <c r="W1023" i="17"/>
  <c r="W1024" i="17"/>
  <c r="W1025" i="17"/>
  <c r="W1026" i="17"/>
  <c r="W1027" i="17"/>
  <c r="W1028" i="17"/>
  <c r="W1029" i="17"/>
  <c r="W1030" i="17"/>
  <c r="W1031" i="17"/>
  <c r="W1032" i="17"/>
  <c r="W1033" i="17"/>
  <c r="W1034" i="17"/>
  <c r="W1035" i="17"/>
  <c r="W1036" i="17"/>
  <c r="W1037" i="17"/>
  <c r="W1038" i="17"/>
  <c r="W1039" i="17"/>
  <c r="W1040" i="17"/>
  <c r="W1041" i="17"/>
  <c r="W1042" i="17"/>
  <c r="W1043" i="17"/>
  <c r="W1044" i="17"/>
  <c r="W1045" i="17"/>
  <c r="W1046" i="17"/>
  <c r="W1047" i="17"/>
  <c r="W1048" i="17"/>
  <c r="W1049" i="17"/>
  <c r="W1050" i="17"/>
  <c r="W1051" i="17"/>
  <c r="W1052" i="17"/>
  <c r="W1053" i="17"/>
  <c r="W1054" i="17"/>
  <c r="W1055" i="17"/>
  <c r="W1056" i="17"/>
  <c r="W1057" i="17"/>
  <c r="W1058" i="17"/>
  <c r="W1059" i="17"/>
  <c r="W1060" i="17"/>
  <c r="W1061" i="17"/>
  <c r="W1062" i="17"/>
  <c r="W1063" i="17"/>
  <c r="W1064" i="17"/>
  <c r="W1065" i="17"/>
  <c r="W1066" i="17"/>
  <c r="W1067" i="17"/>
  <c r="W1068" i="17"/>
  <c r="W1069" i="17"/>
  <c r="W1070" i="17"/>
  <c r="W1071" i="17"/>
  <c r="W1072" i="17"/>
  <c r="W1073" i="17"/>
  <c r="W1074" i="17"/>
  <c r="W1075" i="17"/>
  <c r="W1076" i="17"/>
  <c r="W1077" i="17"/>
  <c r="W1078" i="17"/>
  <c r="W1079" i="17"/>
  <c r="W1080" i="17"/>
  <c r="W1081" i="17"/>
  <c r="W1082" i="17"/>
  <c r="W1083" i="17"/>
  <c r="W1084" i="17"/>
  <c r="W1085" i="17"/>
  <c r="W1086" i="17"/>
  <c r="W1087" i="17"/>
  <c r="W1088" i="17"/>
  <c r="W1089" i="17"/>
  <c r="W1090" i="17"/>
  <c r="W1091" i="17"/>
  <c r="W1092" i="17"/>
  <c r="W1093" i="17"/>
  <c r="W1094" i="17"/>
  <c r="W1095" i="17"/>
  <c r="W1096" i="17"/>
  <c r="W1097" i="17"/>
  <c r="W1098" i="17"/>
  <c r="W1099" i="17"/>
  <c r="W1100" i="17"/>
  <c r="W1101" i="17"/>
  <c r="W1102" i="17"/>
  <c r="W1103" i="17"/>
  <c r="W1104" i="17"/>
  <c r="W1105" i="17"/>
  <c r="W1106" i="17"/>
  <c r="W1107" i="17"/>
  <c r="W1108" i="17"/>
  <c r="W1109" i="17"/>
  <c r="W1110" i="17"/>
  <c r="W1111" i="17"/>
  <c r="W1112" i="17"/>
  <c r="W1113" i="17"/>
  <c r="W1114" i="17"/>
  <c r="W1115" i="17"/>
  <c r="W1116" i="17"/>
  <c r="W1117" i="17"/>
  <c r="W1118" i="17"/>
  <c r="W1119" i="17"/>
  <c r="W1120" i="17"/>
  <c r="W1121" i="17"/>
  <c r="W1122" i="17"/>
  <c r="W1123" i="17"/>
  <c r="W1124" i="17"/>
  <c r="W1125" i="17"/>
  <c r="W1126" i="17"/>
  <c r="W1127" i="17"/>
  <c r="W1128" i="17"/>
  <c r="W1129" i="17"/>
  <c r="W1130" i="17"/>
  <c r="W1131" i="17"/>
  <c r="W1132" i="17"/>
  <c r="W1133" i="17"/>
  <c r="W1134" i="17"/>
  <c r="W1135" i="17"/>
  <c r="W1136" i="17"/>
  <c r="W1137" i="17"/>
  <c r="W1138" i="17"/>
  <c r="W1139" i="17"/>
  <c r="W1140" i="17"/>
  <c r="W1141" i="17"/>
  <c r="W1142" i="17"/>
  <c r="W1143" i="17"/>
  <c r="W1144" i="17"/>
  <c r="W1145" i="17"/>
  <c r="W1146" i="17"/>
  <c r="W1147" i="17"/>
  <c r="W1148" i="17"/>
  <c r="W1149" i="17"/>
  <c r="W1150" i="17"/>
  <c r="W1151" i="17"/>
  <c r="W1152" i="17"/>
  <c r="W1153" i="17"/>
  <c r="W1154" i="17"/>
  <c r="W1155" i="17"/>
  <c r="W1156" i="17"/>
  <c r="W1157" i="17"/>
  <c r="W1158" i="17"/>
  <c r="W1159" i="17"/>
  <c r="W1160" i="17"/>
  <c r="W1161" i="17"/>
  <c r="W1162" i="17"/>
  <c r="W1163" i="17"/>
  <c r="W1164" i="17"/>
  <c r="W1165" i="17"/>
  <c r="W1166" i="17"/>
  <c r="W1167" i="17"/>
  <c r="W1168" i="17"/>
  <c r="W1169" i="17"/>
  <c r="W1170" i="17"/>
  <c r="W1171" i="17"/>
  <c r="W1172" i="17"/>
  <c r="W1173" i="17"/>
  <c r="W1174" i="17"/>
  <c r="W1175" i="17"/>
  <c r="W1176" i="17"/>
  <c r="W1177" i="17"/>
  <c r="W1178" i="17"/>
  <c r="W1179" i="17"/>
  <c r="W1180" i="17"/>
  <c r="W1181" i="17"/>
  <c r="W1182" i="17"/>
  <c r="W1183" i="17"/>
  <c r="W1184" i="17"/>
  <c r="W1185" i="17"/>
  <c r="W1186" i="17"/>
  <c r="W1187" i="17"/>
  <c r="W1188" i="17"/>
  <c r="W1189" i="17"/>
  <c r="W1190" i="17"/>
  <c r="W1191" i="17"/>
  <c r="W1192" i="17"/>
  <c r="W1193" i="17"/>
  <c r="W1194" i="17"/>
  <c r="W1195" i="17"/>
  <c r="W1196" i="17"/>
  <c r="W1197" i="17"/>
  <c r="W1198" i="17"/>
  <c r="W1199" i="17"/>
  <c r="W1200" i="17"/>
  <c r="W1201" i="17"/>
  <c r="W1202" i="17"/>
  <c r="W1203" i="17"/>
  <c r="W1204" i="17"/>
  <c r="W1205" i="17"/>
  <c r="W1206" i="17"/>
  <c r="W1207" i="17"/>
  <c r="W1208" i="17"/>
  <c r="W1209" i="17"/>
  <c r="W1210" i="17"/>
  <c r="W1211" i="17"/>
  <c r="W1212" i="17"/>
  <c r="W1213" i="17"/>
  <c r="W1214" i="17"/>
  <c r="W1215" i="17"/>
  <c r="W1216" i="17"/>
  <c r="W1217" i="17"/>
  <c r="W1218" i="17"/>
  <c r="W1219" i="17"/>
  <c r="W1220" i="17"/>
  <c r="W1221" i="17"/>
  <c r="W1222" i="17"/>
  <c r="W1223" i="17"/>
  <c r="W1224" i="17"/>
  <c r="W1225" i="17"/>
  <c r="W1226" i="17"/>
  <c r="W1227" i="17"/>
  <c r="W1228" i="17"/>
  <c r="W1229" i="17"/>
  <c r="W1230" i="17"/>
  <c r="W1231" i="17"/>
  <c r="W1232" i="17"/>
  <c r="W1233" i="17"/>
  <c r="W1234" i="17"/>
  <c r="W1235" i="17"/>
  <c r="W1236" i="17"/>
  <c r="W1237" i="17"/>
  <c r="W1238" i="17"/>
  <c r="W1239" i="17"/>
  <c r="W1240" i="17"/>
  <c r="W1241" i="17"/>
  <c r="W1242" i="17"/>
  <c r="W1243" i="17"/>
  <c r="W1244" i="17"/>
  <c r="W1245" i="17"/>
  <c r="W1246" i="17"/>
  <c r="W1247" i="17"/>
  <c r="W1248" i="17"/>
  <c r="W1249" i="17"/>
  <c r="W1250" i="17"/>
  <c r="W1251" i="17"/>
  <c r="W1252" i="17"/>
  <c r="W1253" i="17"/>
  <c r="W1254" i="17"/>
  <c r="W1255" i="17"/>
  <c r="W1256" i="17"/>
  <c r="W1257" i="17"/>
  <c r="W1258" i="17"/>
  <c r="W1259" i="17"/>
  <c r="W1260" i="17"/>
  <c r="W1261" i="17"/>
  <c r="W1262" i="17"/>
  <c r="W1263" i="17"/>
  <c r="W1264" i="17"/>
  <c r="W1265" i="17"/>
  <c r="W1266" i="17"/>
  <c r="W1267" i="17"/>
  <c r="W1268" i="17"/>
  <c r="W1269" i="17"/>
  <c r="W1270" i="17"/>
  <c r="W1271" i="17"/>
  <c r="W1272" i="17"/>
  <c r="W1273" i="17"/>
  <c r="W1274" i="17"/>
  <c r="W1275" i="17"/>
  <c r="W1276" i="17"/>
  <c r="W1277" i="17"/>
  <c r="W1278" i="17"/>
  <c r="W1279" i="17"/>
  <c r="W1280" i="17"/>
  <c r="W1281" i="17"/>
  <c r="W1282" i="17"/>
  <c r="W1283" i="17"/>
  <c r="W1284" i="17"/>
  <c r="W1285" i="17"/>
  <c r="W1286" i="17"/>
  <c r="W1287" i="17"/>
  <c r="W1288" i="17"/>
  <c r="W1289" i="17"/>
  <c r="W1290" i="17"/>
  <c r="W1291" i="17"/>
  <c r="W1292" i="17"/>
  <c r="W1293" i="17"/>
  <c r="W1294" i="17"/>
  <c r="W1295" i="17"/>
  <c r="W1296" i="17"/>
  <c r="W1297" i="17"/>
  <c r="W1298" i="17"/>
  <c r="W1299" i="17"/>
  <c r="W1300" i="17"/>
  <c r="W1301" i="17"/>
  <c r="W1302" i="17"/>
  <c r="W1303" i="17"/>
  <c r="W1304" i="17"/>
  <c r="W1305" i="17"/>
  <c r="W1306" i="17"/>
  <c r="W1307" i="17"/>
  <c r="W1308" i="17"/>
  <c r="W1309" i="17"/>
  <c r="W1310" i="17"/>
  <c r="W1311" i="17"/>
  <c r="W1312" i="17"/>
  <c r="W1313" i="17"/>
  <c r="W1314" i="17"/>
  <c r="W1315" i="17"/>
  <c r="W1316" i="17"/>
  <c r="W1317" i="17"/>
  <c r="W1318" i="17"/>
  <c r="W1319" i="17"/>
  <c r="W1320" i="17"/>
  <c r="W1321" i="17"/>
  <c r="W1322" i="17"/>
  <c r="W1323" i="17"/>
  <c r="W1324" i="17"/>
  <c r="W1325" i="17"/>
  <c r="W1326" i="17"/>
  <c r="W1327" i="17"/>
  <c r="W1328" i="17"/>
  <c r="W1329" i="17"/>
  <c r="W1330" i="17"/>
  <c r="W1331" i="17"/>
  <c r="W1332" i="17"/>
  <c r="W1333" i="17"/>
  <c r="W1334" i="17"/>
  <c r="W1335" i="17"/>
  <c r="W1336" i="17"/>
  <c r="W1337" i="17"/>
  <c r="W1338" i="17"/>
  <c r="W1339" i="17"/>
  <c r="W1340" i="17"/>
  <c r="W1341" i="17"/>
  <c r="W1342" i="17"/>
  <c r="W1343" i="17"/>
  <c r="W1344" i="17"/>
  <c r="W1345" i="17"/>
  <c r="W1346" i="17"/>
  <c r="W1347" i="17"/>
  <c r="W1348" i="17"/>
  <c r="W1349" i="17"/>
  <c r="W1350" i="17"/>
  <c r="W1351" i="17"/>
  <c r="W1352" i="17"/>
  <c r="W1353" i="17"/>
  <c r="W1354" i="17"/>
  <c r="W1355" i="17"/>
  <c r="W1356" i="17"/>
  <c r="W1357" i="17"/>
  <c r="W1358" i="17"/>
  <c r="W1359" i="17"/>
  <c r="W1360" i="17"/>
  <c r="W1361" i="17"/>
  <c r="W1362" i="17"/>
  <c r="W1363" i="17"/>
  <c r="W1364" i="17"/>
  <c r="W1365" i="17"/>
  <c r="W1366" i="17"/>
  <c r="W1367" i="17"/>
  <c r="W1368" i="17"/>
  <c r="W1369" i="17"/>
  <c r="W1370" i="17"/>
  <c r="W1371" i="17"/>
  <c r="W1372" i="17"/>
  <c r="W1373" i="17"/>
  <c r="W1374" i="17"/>
  <c r="W1375" i="17"/>
  <c r="W1376" i="17"/>
  <c r="W1377" i="17"/>
  <c r="W1378" i="17"/>
  <c r="W1379" i="17"/>
  <c r="W1380" i="17"/>
  <c r="W1381" i="17"/>
  <c r="W1382" i="17"/>
  <c r="W1383" i="17"/>
  <c r="W1384" i="17"/>
  <c r="W1385" i="17"/>
  <c r="W1386" i="17"/>
  <c r="W1387" i="17"/>
  <c r="W1388" i="17"/>
  <c r="W1389" i="17"/>
  <c r="W1390" i="17"/>
  <c r="W1391" i="17"/>
  <c r="W1392" i="17"/>
  <c r="W1393" i="17"/>
  <c r="W1394" i="17"/>
  <c r="W1395" i="17"/>
  <c r="W1396" i="17"/>
  <c r="W1397" i="17"/>
  <c r="W1398" i="17"/>
  <c r="W1399" i="17"/>
  <c r="W1400" i="17"/>
  <c r="W1401" i="17"/>
  <c r="W1402" i="17"/>
  <c r="W1403" i="17"/>
  <c r="W1404" i="17"/>
  <c r="W1405" i="17"/>
  <c r="W1406" i="17"/>
  <c r="W1407" i="17"/>
  <c r="W1408" i="17"/>
  <c r="W1409" i="17"/>
  <c r="W1410" i="17"/>
  <c r="W1411" i="17"/>
  <c r="W1412" i="17"/>
  <c r="W1413" i="17"/>
  <c r="W1414" i="17"/>
  <c r="W1415" i="17"/>
  <c r="W1416" i="17"/>
  <c r="W1417" i="17"/>
  <c r="W1418" i="17"/>
  <c r="W1419" i="17"/>
  <c r="W1420" i="17"/>
  <c r="W1421" i="17"/>
  <c r="W1422" i="17"/>
  <c r="W1423" i="17"/>
  <c r="W1424" i="17"/>
  <c r="W1425" i="17"/>
  <c r="W1426" i="17"/>
  <c r="W1427" i="17"/>
  <c r="W1428" i="17"/>
  <c r="W1429" i="17"/>
  <c r="W1430" i="17"/>
  <c r="W1431" i="17"/>
  <c r="W1432" i="17"/>
  <c r="W1433" i="17"/>
  <c r="W1434" i="17"/>
  <c r="W1435" i="17"/>
  <c r="W1436" i="17"/>
  <c r="W1437" i="17"/>
  <c r="W1438" i="17"/>
  <c r="W1439" i="17"/>
  <c r="W1440" i="17"/>
  <c r="W1441" i="17"/>
  <c r="W1442" i="17"/>
  <c r="W1443" i="17"/>
  <c r="W1444" i="17"/>
  <c r="W1445" i="17"/>
  <c r="W1446" i="17"/>
  <c r="W1447" i="17"/>
  <c r="W1448" i="17"/>
  <c r="W1449" i="17"/>
  <c r="W1450" i="17"/>
  <c r="W1451" i="17"/>
  <c r="W1452" i="17"/>
  <c r="W1453" i="17"/>
  <c r="W1454" i="17"/>
  <c r="W1455" i="17"/>
  <c r="W1456" i="17"/>
  <c r="W1457" i="17"/>
  <c r="W1458" i="17"/>
  <c r="W1459" i="17"/>
  <c r="W1460" i="17"/>
  <c r="W1461" i="17"/>
  <c r="W1462" i="17"/>
  <c r="W1463" i="17"/>
  <c r="W1464" i="17"/>
  <c r="W1465" i="17"/>
  <c r="W1466" i="17"/>
  <c r="W1467" i="17"/>
  <c r="W1468" i="17"/>
  <c r="W1469" i="17"/>
  <c r="W1470" i="17"/>
  <c r="W1471" i="17"/>
  <c r="W1472" i="17"/>
  <c r="W1473" i="17"/>
  <c r="W1474" i="17"/>
  <c r="W1475" i="17"/>
  <c r="W1476" i="17"/>
  <c r="W1477" i="17"/>
  <c r="W1478" i="17"/>
  <c r="W6" i="17"/>
  <c r="Y7" i="20"/>
  <c r="Y8" i="20"/>
  <c r="Y9" i="20"/>
  <c r="Y10" i="20"/>
  <c r="Y11" i="20"/>
  <c r="Y12" i="20"/>
  <c r="Y13" i="20"/>
  <c r="Y14" i="20"/>
  <c r="Y15" i="20"/>
  <c r="Y16" i="20"/>
  <c r="Y17" i="20"/>
  <c r="Y18" i="20"/>
  <c r="Y19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2" i="20"/>
  <c r="Y33" i="20"/>
  <c r="Y34" i="20"/>
  <c r="Y35" i="20"/>
  <c r="Y36" i="20"/>
  <c r="Y37" i="20"/>
  <c r="Y38" i="20"/>
  <c r="Y39" i="20"/>
  <c r="Y40" i="20"/>
  <c r="Y41" i="20"/>
  <c r="Y42" i="20"/>
  <c r="Y43" i="20"/>
  <c r="Y44" i="20"/>
  <c r="Y45" i="20"/>
  <c r="Y46" i="20"/>
  <c r="Y47" i="20"/>
  <c r="Y48" i="20"/>
  <c r="Y49" i="20"/>
  <c r="Y50" i="20"/>
  <c r="Y51" i="20"/>
  <c r="Y52" i="20"/>
  <c r="Y53" i="20"/>
  <c r="Y54" i="20"/>
  <c r="Y55" i="20"/>
  <c r="Y56" i="20"/>
  <c r="Y57" i="20"/>
  <c r="Y58" i="20"/>
  <c r="Y59" i="20"/>
  <c r="Y60" i="20"/>
  <c r="Y61" i="20"/>
  <c r="Y62" i="20"/>
  <c r="Y63" i="20"/>
  <c r="Y64" i="20"/>
  <c r="Y65" i="20"/>
  <c r="Y66" i="20"/>
  <c r="Y67" i="20"/>
  <c r="Y68" i="20"/>
  <c r="Y69" i="20"/>
  <c r="Y70" i="20"/>
  <c r="Y71" i="20"/>
  <c r="Y72" i="20"/>
  <c r="Y73" i="20"/>
  <c r="Y74" i="20"/>
  <c r="Y75" i="20"/>
  <c r="Y76" i="20"/>
  <c r="Y77" i="20"/>
  <c r="Y78" i="20"/>
  <c r="Y79" i="20"/>
  <c r="Y80" i="20"/>
  <c r="Y81" i="20"/>
  <c r="Y82" i="20"/>
  <c r="Y83" i="20"/>
  <c r="Y84" i="20"/>
  <c r="Y85" i="20"/>
  <c r="Y86" i="20"/>
  <c r="Y87" i="20"/>
  <c r="Y88" i="20"/>
  <c r="Y89" i="20"/>
  <c r="Y90" i="20"/>
  <c r="Y91" i="20"/>
  <c r="Y92" i="20"/>
  <c r="Y93" i="20"/>
  <c r="Y94" i="20"/>
  <c r="Y95" i="20"/>
  <c r="Y96" i="20"/>
  <c r="Y97" i="20"/>
  <c r="Y98" i="20"/>
  <c r="Y99" i="20"/>
  <c r="Y100" i="20"/>
  <c r="Y101" i="20"/>
  <c r="Y102" i="20"/>
  <c r="Y103" i="20"/>
  <c r="Y104" i="20"/>
  <c r="Y105" i="20"/>
  <c r="Y106" i="20"/>
  <c r="Y107" i="20"/>
  <c r="Y108" i="20"/>
  <c r="Y109" i="20"/>
  <c r="Y110" i="20"/>
  <c r="Y111" i="20"/>
  <c r="Y112" i="20"/>
  <c r="Y113" i="20"/>
  <c r="Y114" i="20"/>
  <c r="Y115" i="20"/>
  <c r="Y116" i="20"/>
  <c r="Y117" i="20"/>
  <c r="Y118" i="20"/>
  <c r="Y119" i="20"/>
  <c r="Y120" i="20"/>
  <c r="Y121" i="20"/>
  <c r="Y122" i="20"/>
  <c r="Y123" i="20"/>
  <c r="Y124" i="20"/>
  <c r="Y125" i="20"/>
  <c r="Y126" i="20"/>
  <c r="Y127" i="20"/>
  <c r="Y128" i="20"/>
  <c r="Y129" i="20"/>
  <c r="Y130" i="20"/>
  <c r="Y131" i="20"/>
  <c r="Y132" i="20"/>
  <c r="Y133" i="20"/>
  <c r="Y134" i="20"/>
  <c r="Y135" i="20"/>
  <c r="Y136" i="20"/>
  <c r="Y137" i="20"/>
  <c r="Y138" i="20"/>
  <c r="Y139" i="20"/>
  <c r="Y140" i="20"/>
  <c r="Y141" i="20"/>
  <c r="Y142" i="20"/>
  <c r="Y143" i="20"/>
  <c r="Y144" i="20"/>
  <c r="Y145" i="20"/>
  <c r="Y146" i="20"/>
  <c r="Y147" i="20"/>
  <c r="Y148" i="20"/>
  <c r="Y149" i="20"/>
  <c r="Y150" i="20"/>
  <c r="Y151" i="20"/>
  <c r="Y152" i="20"/>
  <c r="Y153" i="20"/>
  <c r="Y154" i="20"/>
  <c r="Y155" i="20"/>
  <c r="Y156" i="20"/>
  <c r="Y157" i="20"/>
  <c r="Y158" i="20"/>
  <c r="Y159" i="20"/>
  <c r="Y160" i="20"/>
  <c r="Y161" i="20"/>
  <c r="Y162" i="20"/>
  <c r="Y163" i="20"/>
  <c r="Y164" i="20"/>
  <c r="Y165" i="20"/>
  <c r="Y166" i="20"/>
  <c r="Y167" i="20"/>
  <c r="Y168" i="20"/>
  <c r="Y169" i="20"/>
  <c r="Y170" i="20"/>
  <c r="Y171" i="20"/>
  <c r="Y172" i="20"/>
  <c r="Y173" i="20"/>
  <c r="Y174" i="20"/>
  <c r="Y175" i="20"/>
  <c r="Y176" i="20"/>
  <c r="Y177" i="20"/>
  <c r="Y178" i="20"/>
  <c r="Y179" i="20"/>
  <c r="Y180" i="20"/>
  <c r="Y181" i="20"/>
  <c r="Y182" i="20"/>
  <c r="Y183" i="20"/>
  <c r="Y184" i="20"/>
  <c r="Y185" i="20"/>
  <c r="Y186" i="20"/>
  <c r="Y187" i="20"/>
  <c r="Y188" i="20"/>
  <c r="Y189" i="20"/>
  <c r="Y190" i="20"/>
  <c r="Y191" i="20"/>
  <c r="Y192" i="20"/>
  <c r="Y193" i="20"/>
  <c r="Y194" i="20"/>
  <c r="Y195" i="20"/>
  <c r="Y196" i="20"/>
  <c r="Y197" i="20"/>
  <c r="Y198" i="20"/>
  <c r="Y199" i="20"/>
  <c r="Y200" i="20"/>
  <c r="Y201" i="20"/>
  <c r="Y202" i="20"/>
  <c r="Y203" i="20"/>
  <c r="Y204" i="20"/>
  <c r="Y205" i="20"/>
  <c r="Y206" i="20"/>
  <c r="Y207" i="20"/>
  <c r="Y208" i="20"/>
  <c r="Y209" i="20"/>
  <c r="Y210" i="20"/>
  <c r="Y211" i="20"/>
  <c r="Y212" i="20"/>
  <c r="Y213" i="20"/>
  <c r="Y214" i="20"/>
  <c r="Y215" i="20"/>
  <c r="Y216" i="20"/>
  <c r="Y217" i="20"/>
  <c r="Y218" i="20"/>
  <c r="Y219" i="20"/>
  <c r="Y220" i="20"/>
  <c r="Y221" i="20"/>
  <c r="Y222" i="20"/>
  <c r="Y223" i="20"/>
  <c r="Y224" i="20"/>
  <c r="Y225" i="20"/>
  <c r="Y226" i="20"/>
  <c r="Y227" i="20"/>
  <c r="Y228" i="20"/>
  <c r="Y229" i="20"/>
  <c r="Y230" i="20"/>
  <c r="Y231" i="20"/>
  <c r="Y232" i="20"/>
  <c r="Y233" i="20"/>
  <c r="Y234" i="20"/>
  <c r="Y235" i="20"/>
  <c r="Y236" i="20"/>
  <c r="Y237" i="20"/>
  <c r="Y238" i="20"/>
  <c r="Y239" i="20"/>
  <c r="Y240" i="20"/>
  <c r="Y241" i="20"/>
  <c r="Y242" i="20"/>
  <c r="Y243" i="20"/>
  <c r="Y244" i="20"/>
  <c r="Y245" i="20"/>
  <c r="Y246" i="20"/>
  <c r="Y247" i="20"/>
  <c r="Y248" i="20"/>
  <c r="Y249" i="20"/>
  <c r="Y250" i="20"/>
  <c r="Y251" i="20"/>
  <c r="Y252" i="20"/>
  <c r="Y253" i="20"/>
  <c r="Y254" i="20"/>
  <c r="Y255" i="20"/>
  <c r="Y256" i="20"/>
  <c r="Y257" i="20"/>
  <c r="Y258" i="20"/>
  <c r="Y259" i="20"/>
  <c r="Y260" i="20"/>
  <c r="Y261" i="20"/>
  <c r="Y262" i="20"/>
  <c r="Y263" i="20"/>
  <c r="Y264" i="20"/>
  <c r="Y265" i="20"/>
  <c r="Y266" i="20"/>
  <c r="Y267" i="20"/>
  <c r="Y268" i="20"/>
  <c r="Y269" i="20"/>
  <c r="Y270" i="20"/>
  <c r="Y271" i="20"/>
  <c r="Y272" i="20"/>
  <c r="Y273" i="20"/>
  <c r="Y274" i="20"/>
  <c r="Y275" i="20"/>
  <c r="Y276" i="20"/>
  <c r="Y277" i="20"/>
  <c r="Y278" i="20"/>
  <c r="Y279" i="20"/>
  <c r="Y280" i="20"/>
  <c r="Y281" i="20"/>
  <c r="Y282" i="20"/>
  <c r="Y283" i="20"/>
  <c r="Y284" i="20"/>
  <c r="Y285" i="20"/>
  <c r="Y286" i="20"/>
  <c r="Y287" i="20"/>
  <c r="Y288" i="20"/>
  <c r="Y289" i="20"/>
  <c r="Y290" i="20"/>
  <c r="Y291" i="20"/>
  <c r="Y292" i="20"/>
  <c r="Y293" i="20"/>
  <c r="Y294" i="20"/>
  <c r="Y295" i="20"/>
  <c r="Y296" i="20"/>
  <c r="Y297" i="20"/>
  <c r="Y298" i="20"/>
  <c r="Y299" i="20"/>
  <c r="Y300" i="20"/>
  <c r="Y301" i="20"/>
  <c r="Y302" i="20"/>
  <c r="Y303" i="20"/>
  <c r="Y304" i="20"/>
  <c r="Y305" i="20"/>
  <c r="Y306" i="20"/>
  <c r="Y307" i="20"/>
  <c r="Y308" i="20"/>
  <c r="Y309" i="20"/>
  <c r="Y310" i="20"/>
  <c r="Y311" i="20"/>
  <c r="Y312" i="20"/>
  <c r="Y313" i="20"/>
  <c r="Y314" i="20"/>
  <c r="Y315" i="20"/>
  <c r="Y316" i="20"/>
  <c r="Y317" i="20"/>
  <c r="Y318" i="20"/>
  <c r="Y319" i="20"/>
  <c r="Y320" i="20"/>
  <c r="Y321" i="20"/>
  <c r="Y6" i="20"/>
  <c r="Y820" i="19"/>
  <c r="Y819" i="19"/>
  <c r="Y818" i="19"/>
  <c r="Y817" i="19"/>
  <c r="Y816" i="19"/>
  <c r="Y815" i="19"/>
  <c r="Y814" i="19"/>
  <c r="Y813" i="19"/>
  <c r="Y812" i="19"/>
  <c r="Y811" i="19"/>
  <c r="Y810" i="19"/>
  <c r="Y809" i="19"/>
  <c r="Y808" i="19"/>
  <c r="Y807" i="19"/>
  <c r="Y806" i="19"/>
  <c r="Y805" i="19"/>
  <c r="Y804" i="19"/>
  <c r="Y803" i="19"/>
  <c r="Y802" i="19"/>
  <c r="Y801" i="19"/>
  <c r="Y800" i="19"/>
  <c r="Y799" i="19"/>
  <c r="Y798" i="19"/>
  <c r="Y797" i="19"/>
  <c r="Y796" i="19"/>
  <c r="Y795" i="19"/>
  <c r="Y794" i="19"/>
  <c r="Y793" i="19"/>
  <c r="Y792" i="19"/>
  <c r="Y791" i="19"/>
  <c r="Y790" i="19"/>
  <c r="Y789" i="19"/>
  <c r="Y788" i="19"/>
  <c r="Y787" i="19"/>
  <c r="Y786" i="19"/>
  <c r="Y785" i="19"/>
  <c r="Y784" i="19"/>
  <c r="Y783" i="19"/>
  <c r="Y782" i="19"/>
  <c r="Y781" i="19"/>
  <c r="Y780" i="19"/>
  <c r="Y779" i="19"/>
  <c r="Y778" i="19"/>
  <c r="Y777" i="19"/>
  <c r="Y776" i="19"/>
  <c r="Y775" i="19"/>
  <c r="Y774" i="19"/>
  <c r="Y773" i="19"/>
  <c r="Y772" i="19"/>
  <c r="Y771" i="19"/>
  <c r="Y770" i="19"/>
  <c r="Y769" i="19"/>
  <c r="Y768" i="19"/>
  <c r="Y767" i="19"/>
  <c r="Y766" i="19"/>
  <c r="Y765" i="19"/>
  <c r="Y764" i="19"/>
  <c r="Y763" i="19"/>
  <c r="Y762" i="19"/>
  <c r="Y761" i="19"/>
  <c r="Y760" i="19"/>
  <c r="Y759" i="19"/>
  <c r="Y758" i="19"/>
  <c r="Y757" i="19"/>
  <c r="Y756" i="19"/>
  <c r="Y755" i="19"/>
  <c r="Y754" i="19"/>
  <c r="Y753" i="19"/>
  <c r="Y752" i="19"/>
  <c r="Y751" i="19"/>
  <c r="Y750" i="19"/>
  <c r="Y749" i="19"/>
  <c r="Y748" i="19"/>
  <c r="Y747" i="19"/>
  <c r="Y746" i="19"/>
  <c r="Y745" i="19"/>
  <c r="Y744" i="19"/>
  <c r="Y743" i="19"/>
  <c r="Y742" i="19"/>
  <c r="Y741" i="19"/>
  <c r="Y740" i="19"/>
  <c r="Y739" i="19"/>
  <c r="Y738" i="19"/>
  <c r="Y737" i="19"/>
  <c r="Y736" i="19"/>
  <c r="Y735" i="19"/>
  <c r="Y734" i="19"/>
  <c r="Y733" i="19"/>
  <c r="Y732" i="19"/>
  <c r="Y731" i="19"/>
  <c r="Y730" i="19"/>
  <c r="Y729" i="19"/>
  <c r="Y728" i="19"/>
  <c r="Y727" i="19"/>
  <c r="Y726" i="19"/>
  <c r="Y725" i="19"/>
  <c r="Y724" i="19"/>
  <c r="Y723" i="19"/>
  <c r="Y722" i="19"/>
  <c r="Y721" i="19"/>
  <c r="Y720" i="19"/>
  <c r="Y719" i="19"/>
  <c r="Y718" i="19"/>
  <c r="Y717" i="19"/>
  <c r="Y716" i="19"/>
  <c r="Y715" i="19"/>
  <c r="Y714" i="19"/>
  <c r="Y713" i="19"/>
  <c r="Y712" i="19"/>
  <c r="Y711" i="19"/>
  <c r="Y710" i="19"/>
  <c r="Y709" i="19"/>
  <c r="Y708" i="19"/>
  <c r="Y707" i="19"/>
  <c r="Y706" i="19"/>
  <c r="Y705" i="19"/>
  <c r="Y704" i="19"/>
  <c r="Y703" i="19"/>
  <c r="Y702" i="19"/>
  <c r="Y701" i="19"/>
  <c r="Y700" i="19"/>
  <c r="Y699" i="19"/>
  <c r="Y698" i="19"/>
  <c r="Y697" i="19"/>
  <c r="Y696" i="19"/>
  <c r="Y695" i="19"/>
  <c r="Y694" i="19"/>
  <c r="Y693" i="19"/>
  <c r="Y692" i="19"/>
  <c r="Y691" i="19"/>
  <c r="Y690" i="19"/>
  <c r="Y689" i="19"/>
  <c r="Y688" i="19"/>
  <c r="Y687" i="19"/>
  <c r="Y686" i="19"/>
  <c r="Y685" i="19"/>
  <c r="Y684" i="19"/>
  <c r="Y683" i="19"/>
  <c r="Y682" i="19"/>
  <c r="Y681" i="19"/>
  <c r="Y680" i="19"/>
  <c r="Y679" i="19"/>
  <c r="Y678" i="19"/>
  <c r="Y677" i="19"/>
  <c r="Y676" i="19"/>
  <c r="Y675" i="19"/>
  <c r="Y674" i="19"/>
  <c r="Y673" i="19"/>
  <c r="Y672" i="19"/>
  <c r="Y671" i="19"/>
  <c r="Y670" i="19"/>
  <c r="Y669" i="19"/>
  <c r="Y668" i="19"/>
  <c r="Y667" i="19"/>
  <c r="Y666" i="19"/>
  <c r="Y665" i="19"/>
  <c r="Y664" i="19"/>
  <c r="Y663" i="19"/>
  <c r="Y662" i="19"/>
  <c r="Y661" i="19"/>
  <c r="Y660" i="19"/>
  <c r="Y659" i="19"/>
  <c r="Y658" i="19"/>
  <c r="Y657" i="19"/>
  <c r="Y656" i="19"/>
  <c r="Y655" i="19"/>
  <c r="Y654" i="19"/>
  <c r="Y653" i="19"/>
  <c r="Y652" i="19"/>
  <c r="Y651" i="19"/>
  <c r="Y650" i="19"/>
  <c r="Y649" i="19"/>
  <c r="Y648" i="19"/>
  <c r="Y647" i="19"/>
  <c r="Y646" i="19"/>
  <c r="Y645" i="19"/>
  <c r="Y644" i="19"/>
  <c r="Y643" i="19"/>
  <c r="Y642" i="19"/>
  <c r="Y641" i="19"/>
  <c r="Y640" i="19"/>
  <c r="Y639" i="19"/>
  <c r="Y638" i="19"/>
  <c r="Y637" i="19"/>
  <c r="Y636" i="19"/>
  <c r="Y635" i="19"/>
  <c r="Y634" i="19"/>
  <c r="Y633" i="19"/>
  <c r="Y632" i="19"/>
  <c r="Y631" i="19"/>
  <c r="Y630" i="19"/>
  <c r="Y629" i="19"/>
  <c r="Y628" i="19"/>
  <c r="Y627" i="19"/>
  <c r="Y626" i="19"/>
  <c r="Y625" i="19"/>
  <c r="Y624" i="19"/>
  <c r="Y623" i="19"/>
  <c r="Y622" i="19"/>
  <c r="Y621" i="19"/>
  <c r="Y620" i="19"/>
  <c r="Y619" i="19"/>
  <c r="Y618" i="19"/>
  <c r="Y617" i="19"/>
  <c r="Y616" i="19"/>
  <c r="Y615" i="19"/>
  <c r="Y614" i="19"/>
  <c r="Y613" i="19"/>
  <c r="Y612" i="19"/>
  <c r="Y611" i="19"/>
  <c r="Y610" i="19"/>
  <c r="Y609" i="19"/>
  <c r="Y608" i="19"/>
  <c r="Y607" i="19"/>
  <c r="Y606" i="19"/>
  <c r="Y605" i="19"/>
  <c r="Y604" i="19"/>
  <c r="Y603" i="19"/>
  <c r="Y602" i="19"/>
  <c r="Y601" i="19"/>
  <c r="Y600" i="19"/>
  <c r="Y599" i="19"/>
  <c r="Y598" i="19"/>
  <c r="Y597" i="19"/>
  <c r="Y596" i="19"/>
  <c r="Y595" i="19"/>
  <c r="Y594" i="19"/>
  <c r="Y593" i="19"/>
  <c r="Y592" i="19"/>
  <c r="Y591" i="19"/>
  <c r="Y590" i="19"/>
  <c r="Y589" i="19"/>
  <c r="Y588" i="19"/>
  <c r="Y587" i="19"/>
  <c r="Y586" i="19"/>
  <c r="Y585" i="19"/>
  <c r="Y584" i="19"/>
  <c r="Y583" i="19"/>
  <c r="Y582" i="19"/>
  <c r="Y581" i="19"/>
  <c r="Y580" i="19"/>
  <c r="Y579" i="19"/>
  <c r="Y578" i="19"/>
  <c r="Y577" i="19"/>
  <c r="Y576" i="19"/>
  <c r="Y575" i="19"/>
  <c r="Y574" i="19"/>
  <c r="Y573" i="19"/>
  <c r="Y572" i="19"/>
  <c r="Y571" i="19"/>
  <c r="Y570" i="19"/>
  <c r="Y569" i="19"/>
  <c r="Y568" i="19"/>
  <c r="Y567" i="19"/>
  <c r="Y566" i="19"/>
  <c r="Y565" i="19"/>
  <c r="Y564" i="19"/>
  <c r="Y563" i="19"/>
  <c r="Y562" i="19"/>
  <c r="Y561" i="19"/>
  <c r="Y560" i="19"/>
  <c r="Y559" i="19"/>
  <c r="Y558" i="19"/>
  <c r="Y557" i="19"/>
  <c r="Y556" i="19"/>
  <c r="Y555" i="19"/>
  <c r="Y554" i="19"/>
  <c r="Y553" i="19"/>
  <c r="Y552" i="19"/>
  <c r="Y551" i="19"/>
  <c r="Y550" i="19"/>
  <c r="Y549" i="19"/>
  <c r="Y548" i="19"/>
  <c r="Y547" i="19"/>
  <c r="Y546" i="19"/>
  <c r="Y545" i="19"/>
  <c r="Y544" i="19"/>
  <c r="Y543" i="19"/>
  <c r="Y542" i="19"/>
  <c r="Y541" i="19"/>
  <c r="Y540" i="19"/>
  <c r="Y539" i="19"/>
  <c r="Y538" i="19"/>
  <c r="Y537" i="19"/>
  <c r="Y536" i="19"/>
  <c r="Y535" i="19"/>
  <c r="Y534" i="19"/>
  <c r="Y533" i="19"/>
  <c r="Y532" i="19"/>
  <c r="Y531" i="19"/>
  <c r="Y530" i="19"/>
  <c r="Y529" i="19"/>
  <c r="Y528" i="19"/>
  <c r="Y527" i="19"/>
  <c r="Y526" i="19"/>
  <c r="Y525" i="19"/>
  <c r="Y524" i="19"/>
  <c r="Y523" i="19"/>
  <c r="Y522" i="19"/>
  <c r="Y521" i="19"/>
  <c r="Y520" i="19"/>
  <c r="Y519" i="19"/>
  <c r="Y518" i="19"/>
  <c r="Y517" i="19"/>
  <c r="Y516" i="19"/>
  <c r="Y515" i="19"/>
  <c r="Y514" i="19"/>
  <c r="Y513" i="19"/>
  <c r="Y512" i="19"/>
  <c r="Y511" i="19"/>
  <c r="Y510" i="19"/>
  <c r="Y509" i="19"/>
  <c r="Y508" i="19"/>
  <c r="Y507" i="19"/>
  <c r="Y506" i="19"/>
  <c r="Y505" i="19"/>
  <c r="Y504" i="19"/>
  <c r="Y503" i="19"/>
  <c r="Y502" i="19"/>
  <c r="Y501" i="19"/>
  <c r="Y500" i="19"/>
  <c r="Y499" i="19"/>
  <c r="Y498" i="19"/>
  <c r="Y497" i="19"/>
  <c r="Y496" i="19"/>
  <c r="Y495" i="19"/>
  <c r="Y494" i="19"/>
  <c r="Y493" i="19"/>
  <c r="Y492" i="19"/>
  <c r="Y491" i="19"/>
  <c r="Y490" i="19"/>
  <c r="Y489" i="19"/>
  <c r="Y488" i="19"/>
  <c r="Y487" i="19"/>
  <c r="Y486" i="19"/>
  <c r="Y485" i="19"/>
  <c r="Y484" i="19"/>
  <c r="Y483" i="19"/>
  <c r="Y482" i="19"/>
  <c r="Y481" i="19"/>
  <c r="Y480" i="19"/>
  <c r="Y479" i="19"/>
  <c r="Y478" i="19"/>
  <c r="Y477" i="19"/>
  <c r="Y476" i="19"/>
  <c r="Y475" i="19"/>
  <c r="Y474" i="19"/>
  <c r="Y473" i="19"/>
  <c r="Y472" i="19"/>
  <c r="Y471" i="19"/>
  <c r="Y470" i="19"/>
  <c r="Y469" i="19"/>
  <c r="Y468" i="19"/>
  <c r="Y467" i="19"/>
  <c r="Y466" i="19"/>
  <c r="Y465" i="19"/>
  <c r="Y464" i="19"/>
  <c r="Y463" i="19"/>
  <c r="Y462" i="19"/>
  <c r="Y461" i="19"/>
  <c r="Y460" i="19"/>
  <c r="Y459" i="19"/>
  <c r="Y458" i="19"/>
  <c r="Y457" i="19"/>
  <c r="Y456" i="19"/>
  <c r="Y455" i="19"/>
  <c r="Y454" i="19"/>
  <c r="Y453" i="19"/>
  <c r="Y452" i="19"/>
  <c r="Y451" i="19"/>
  <c r="Y450" i="19"/>
  <c r="Y449" i="19"/>
  <c r="Y448" i="19"/>
  <c r="Y447" i="19"/>
  <c r="Y446" i="19"/>
  <c r="Y445" i="19"/>
  <c r="Y444" i="19"/>
  <c r="Y443" i="19"/>
  <c r="Y442" i="19"/>
  <c r="Y441" i="19"/>
  <c r="Y440" i="19"/>
  <c r="Y439" i="19"/>
  <c r="Y438" i="19"/>
  <c r="Y437" i="19"/>
  <c r="Y436" i="19"/>
  <c r="Y435" i="19"/>
  <c r="Y434" i="19"/>
  <c r="Y433" i="19"/>
  <c r="Y432" i="19"/>
  <c r="Y431" i="19"/>
  <c r="Y430" i="19"/>
  <c r="Y429" i="19"/>
  <c r="Y428" i="19"/>
  <c r="Y427" i="19"/>
  <c r="Y426" i="19"/>
  <c r="Y425" i="19"/>
  <c r="Y424" i="19"/>
  <c r="Y423" i="19"/>
  <c r="Y422" i="19"/>
  <c r="Y421" i="19"/>
  <c r="Y420" i="19"/>
  <c r="Y419" i="19"/>
  <c r="Y418" i="19"/>
  <c r="Y417" i="19"/>
  <c r="Y416" i="19"/>
  <c r="Y415" i="19"/>
  <c r="Y414" i="19"/>
  <c r="Y413" i="19"/>
  <c r="Y412" i="19"/>
  <c r="Y411" i="19"/>
  <c r="Y410" i="19"/>
  <c r="Y409" i="19"/>
  <c r="Y408" i="19"/>
  <c r="Y407" i="19"/>
  <c r="Y406" i="19"/>
  <c r="Y405" i="19"/>
  <c r="Y404" i="19"/>
  <c r="Y403" i="19"/>
  <c r="Y402" i="19"/>
  <c r="Y401" i="19"/>
  <c r="Y400" i="19"/>
  <c r="Y399" i="19"/>
  <c r="Y398" i="19"/>
  <c r="Y397" i="19"/>
  <c r="Y396" i="19"/>
  <c r="Y395" i="19"/>
  <c r="Y394" i="19"/>
  <c r="Y393" i="19"/>
  <c r="Y392" i="19"/>
  <c r="Y391" i="19"/>
  <c r="Y390" i="19"/>
  <c r="Y389" i="19"/>
  <c r="Y388" i="19"/>
  <c r="Y387" i="19"/>
  <c r="Y386" i="19"/>
  <c r="Y385" i="19"/>
  <c r="Y384" i="19"/>
  <c r="Y383" i="19"/>
  <c r="Y382" i="19"/>
  <c r="Y381" i="19"/>
  <c r="Y380" i="19"/>
  <c r="Y379" i="19"/>
  <c r="Y378" i="19"/>
  <c r="Y377" i="19"/>
  <c r="Y376" i="19"/>
  <c r="Y375" i="19"/>
  <c r="Y374" i="19"/>
  <c r="Y373" i="19"/>
  <c r="Y372" i="19"/>
  <c r="Y371" i="19"/>
  <c r="Y370" i="19"/>
  <c r="Y369" i="19"/>
  <c r="Y368" i="19"/>
  <c r="Y367" i="19"/>
  <c r="Y366" i="19"/>
  <c r="Y365" i="19"/>
  <c r="Y364" i="19"/>
  <c r="Y363" i="19"/>
  <c r="Y362" i="19"/>
  <c r="Y361" i="19"/>
  <c r="Y360" i="19"/>
  <c r="Y359" i="19"/>
  <c r="Y358" i="19"/>
  <c r="Y357" i="19"/>
  <c r="Y356" i="19"/>
  <c r="Y355" i="19"/>
  <c r="Y354" i="19"/>
  <c r="Y353" i="19"/>
  <c r="Y352" i="19"/>
  <c r="Y351" i="19"/>
  <c r="Y350" i="19"/>
  <c r="Y349" i="19"/>
  <c r="Y348" i="19"/>
  <c r="Y7" i="19"/>
  <c r="Y8" i="19"/>
  <c r="Y9" i="19"/>
  <c r="Y10" i="19"/>
  <c r="Y11" i="19"/>
  <c r="Y12" i="19"/>
  <c r="Y13" i="19"/>
  <c r="Y14" i="19"/>
  <c r="Y15" i="19"/>
  <c r="Y16" i="19"/>
  <c r="Y17" i="19"/>
  <c r="Y18" i="19"/>
  <c r="Y19" i="19"/>
  <c r="Y20" i="19"/>
  <c r="Y21" i="19"/>
  <c r="Y22" i="19"/>
  <c r="Y23" i="19"/>
  <c r="Y24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1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2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1" i="19"/>
  <c r="Y172" i="19"/>
  <c r="Y173" i="19"/>
  <c r="Y174" i="19"/>
  <c r="Y175" i="19"/>
  <c r="Y176" i="19"/>
  <c r="Y177" i="19"/>
  <c r="Y178" i="19"/>
  <c r="Y179" i="19"/>
  <c r="Y180" i="19"/>
  <c r="Y181" i="19"/>
  <c r="Y182" i="19"/>
  <c r="Y183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0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0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5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Y316" i="19"/>
  <c r="Y317" i="19"/>
  <c r="Y318" i="19"/>
  <c r="Y319" i="19"/>
  <c r="Y320" i="19"/>
  <c r="Y321" i="19"/>
  <c r="Y322" i="19"/>
  <c r="Y323" i="19"/>
  <c r="Y324" i="19"/>
  <c r="Y325" i="19"/>
  <c r="Y326" i="19"/>
  <c r="Y327" i="19"/>
  <c r="Y328" i="19"/>
  <c r="Y329" i="19"/>
  <c r="Y330" i="19"/>
  <c r="Y331" i="19"/>
  <c r="Y332" i="19"/>
  <c r="Y333" i="19"/>
  <c r="Y334" i="19"/>
  <c r="Y335" i="19"/>
  <c r="Y336" i="19"/>
  <c r="Y337" i="19"/>
  <c r="Y338" i="19"/>
  <c r="Y339" i="19"/>
  <c r="Y340" i="19"/>
  <c r="Y341" i="19"/>
  <c r="Y342" i="19"/>
  <c r="Y343" i="19"/>
  <c r="Y344" i="19"/>
  <c r="Y345" i="19"/>
  <c r="Y346" i="19"/>
  <c r="Y347" i="19"/>
  <c r="Y6" i="19"/>
  <c r="AA1478" i="14"/>
  <c r="AA1477" i="14"/>
  <c r="AA1476" i="14"/>
  <c r="AA1475" i="14"/>
  <c r="AA1474" i="14"/>
  <c r="AA1473" i="14"/>
  <c r="AA1472" i="14"/>
  <c r="AA1471" i="14"/>
  <c r="AA1470" i="14"/>
  <c r="AA1469" i="14"/>
  <c r="AA1468" i="14"/>
  <c r="AA1467" i="14"/>
  <c r="AA1466" i="14"/>
  <c r="AA1465" i="14"/>
  <c r="AA1464" i="14"/>
  <c r="AA1463" i="14"/>
  <c r="AA1462" i="14"/>
  <c r="AA1461" i="14"/>
  <c r="AA1460" i="14"/>
  <c r="AA1459" i="14"/>
  <c r="AA1458" i="14"/>
  <c r="AA1457" i="14"/>
  <c r="AA1456" i="14"/>
  <c r="AA1455" i="14"/>
  <c r="AA1454" i="14"/>
  <c r="AA1453" i="14"/>
  <c r="AA1452" i="14"/>
  <c r="AA1451" i="14"/>
  <c r="AA1450" i="14"/>
  <c r="AA1449" i="14"/>
  <c r="AA1448" i="14"/>
  <c r="AA1447" i="14"/>
  <c r="AA1446" i="14"/>
  <c r="AA1445" i="14"/>
  <c r="AA1444" i="14"/>
  <c r="AA1443" i="14"/>
  <c r="AA1442" i="14"/>
  <c r="AA1441" i="14"/>
  <c r="AA1440" i="14"/>
  <c r="AA1439" i="14"/>
  <c r="AA1438" i="14"/>
  <c r="AA1437" i="14"/>
  <c r="AA1436" i="14"/>
  <c r="AA1435" i="14"/>
  <c r="AA1434" i="14"/>
  <c r="AA1433" i="14"/>
  <c r="AA1432" i="14"/>
  <c r="AA1431" i="14"/>
  <c r="AA1430" i="14"/>
  <c r="AA1429" i="14"/>
  <c r="AA1428" i="14"/>
  <c r="AA1427" i="14"/>
  <c r="AA1426" i="14"/>
  <c r="AA1425" i="14"/>
  <c r="AA1424" i="14"/>
  <c r="AA1423" i="14"/>
  <c r="AA7" i="14"/>
  <c r="AA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AA108" i="14"/>
  <c r="AA109" i="14"/>
  <c r="AA110" i="14"/>
  <c r="AA111" i="14"/>
  <c r="AA112" i="14"/>
  <c r="AA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29" i="14"/>
  <c r="AA130" i="14"/>
  <c r="AA131" i="14"/>
  <c r="AA132" i="14"/>
  <c r="AA133" i="14"/>
  <c r="AA134" i="14"/>
  <c r="AA135" i="14"/>
  <c r="AA136" i="14"/>
  <c r="AA137" i="14"/>
  <c r="AA138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54" i="14"/>
  <c r="AA155" i="14"/>
  <c r="AA156" i="14"/>
  <c r="AA157" i="14"/>
  <c r="AA158" i="14"/>
  <c r="AA159" i="14"/>
  <c r="AA160" i="14"/>
  <c r="AA161" i="14"/>
  <c r="AA162" i="14"/>
  <c r="AA163" i="14"/>
  <c r="AA164" i="14"/>
  <c r="AA165" i="14"/>
  <c r="AA166" i="14"/>
  <c r="AA167" i="14"/>
  <c r="AA168" i="14"/>
  <c r="AA169" i="14"/>
  <c r="AA170" i="14"/>
  <c r="AA171" i="14"/>
  <c r="AA172" i="14"/>
  <c r="AA173" i="14"/>
  <c r="AA174" i="14"/>
  <c r="AA175" i="14"/>
  <c r="AA176" i="14"/>
  <c r="AA177" i="14"/>
  <c r="AA178" i="14"/>
  <c r="AA179" i="14"/>
  <c r="AA180" i="14"/>
  <c r="AA181" i="14"/>
  <c r="AA182" i="14"/>
  <c r="AA183" i="14"/>
  <c r="AA184" i="14"/>
  <c r="AA185" i="14"/>
  <c r="AA186" i="14"/>
  <c r="AA187" i="14"/>
  <c r="AA188" i="14"/>
  <c r="AA189" i="14"/>
  <c r="AA190" i="14"/>
  <c r="AA191" i="14"/>
  <c r="AA192" i="14"/>
  <c r="AA193" i="14"/>
  <c r="AA194" i="14"/>
  <c r="AA195" i="14"/>
  <c r="AA196" i="14"/>
  <c r="AA197" i="14"/>
  <c r="AA198" i="14"/>
  <c r="AA199" i="14"/>
  <c r="AA200" i="14"/>
  <c r="AA201" i="14"/>
  <c r="AA202" i="14"/>
  <c r="AA203" i="14"/>
  <c r="AA204" i="14"/>
  <c r="AA205" i="14"/>
  <c r="AA206" i="14"/>
  <c r="AA207" i="14"/>
  <c r="AA208" i="14"/>
  <c r="AA209" i="14"/>
  <c r="AA210" i="14"/>
  <c r="AA211" i="14"/>
  <c r="AA212" i="14"/>
  <c r="AA213" i="14"/>
  <c r="AA214" i="14"/>
  <c r="AA215" i="14"/>
  <c r="AA216" i="14"/>
  <c r="AA217" i="14"/>
  <c r="AA218" i="14"/>
  <c r="AA219" i="14"/>
  <c r="AA220" i="14"/>
  <c r="AA221" i="14"/>
  <c r="AA222" i="14"/>
  <c r="AA223" i="14"/>
  <c r="AA224" i="14"/>
  <c r="AA225" i="14"/>
  <c r="AA226" i="14"/>
  <c r="AA227" i="14"/>
  <c r="AA228" i="14"/>
  <c r="AA229" i="14"/>
  <c r="AA230" i="14"/>
  <c r="AA231" i="14"/>
  <c r="AA232" i="14"/>
  <c r="AA233" i="14"/>
  <c r="AA234" i="14"/>
  <c r="AA235" i="14"/>
  <c r="AA236" i="14"/>
  <c r="AA237" i="14"/>
  <c r="AA238" i="14"/>
  <c r="AA239" i="14"/>
  <c r="AA240" i="14"/>
  <c r="AA241" i="14"/>
  <c r="AA242" i="14"/>
  <c r="AA243" i="14"/>
  <c r="AA244" i="14"/>
  <c r="AA245" i="14"/>
  <c r="AA246" i="14"/>
  <c r="AA247" i="14"/>
  <c r="AA248" i="14"/>
  <c r="AA249" i="14"/>
  <c r="AA250" i="14"/>
  <c r="AA251" i="14"/>
  <c r="AA252" i="14"/>
  <c r="AA253" i="14"/>
  <c r="AA254" i="14"/>
  <c r="AA255" i="14"/>
  <c r="AA256" i="14"/>
  <c r="AA257" i="14"/>
  <c r="AA258" i="14"/>
  <c r="AA259" i="14"/>
  <c r="AA260" i="14"/>
  <c r="AA261" i="14"/>
  <c r="AA262" i="14"/>
  <c r="AA263" i="14"/>
  <c r="AA264" i="14"/>
  <c r="AA265" i="14"/>
  <c r="AA266" i="14"/>
  <c r="AA267" i="14"/>
  <c r="AA268" i="14"/>
  <c r="AA269" i="14"/>
  <c r="AA270" i="14"/>
  <c r="AA271" i="14"/>
  <c r="AA272" i="14"/>
  <c r="AA273" i="14"/>
  <c r="AA274" i="14"/>
  <c r="AA275" i="14"/>
  <c r="AA276" i="14"/>
  <c r="AA277" i="14"/>
  <c r="AA278" i="14"/>
  <c r="AA279" i="14"/>
  <c r="AA280" i="14"/>
  <c r="AA281" i="14"/>
  <c r="AA282" i="14"/>
  <c r="AA283" i="14"/>
  <c r="AA284" i="14"/>
  <c r="AA285" i="14"/>
  <c r="AA286" i="14"/>
  <c r="AA287" i="14"/>
  <c r="AA288" i="14"/>
  <c r="AA289" i="14"/>
  <c r="AA290" i="14"/>
  <c r="AA291" i="14"/>
  <c r="AA292" i="14"/>
  <c r="AA293" i="14"/>
  <c r="AA294" i="14"/>
  <c r="AA295" i="14"/>
  <c r="AA296" i="14"/>
  <c r="AA297" i="14"/>
  <c r="AA298" i="14"/>
  <c r="AA299" i="14"/>
  <c r="AA300" i="14"/>
  <c r="AA301" i="14"/>
  <c r="AA302" i="14"/>
  <c r="AA303" i="14"/>
  <c r="AA304" i="14"/>
  <c r="AA305" i="14"/>
  <c r="AA306" i="14"/>
  <c r="AA307" i="14"/>
  <c r="AA308" i="14"/>
  <c r="AA309" i="14"/>
  <c r="AA310" i="14"/>
  <c r="AA311" i="14"/>
  <c r="AA312" i="14"/>
  <c r="AA313" i="14"/>
  <c r="AA314" i="14"/>
  <c r="AA315" i="14"/>
  <c r="AA316" i="14"/>
  <c r="AA317" i="14"/>
  <c r="AA318" i="14"/>
  <c r="AA319" i="14"/>
  <c r="AA320" i="14"/>
  <c r="AA321" i="14"/>
  <c r="AA322" i="14"/>
  <c r="AA323" i="14"/>
  <c r="AA324" i="14"/>
  <c r="AA325" i="14"/>
  <c r="AA326" i="14"/>
  <c r="AA327" i="14"/>
  <c r="AA328" i="14"/>
  <c r="AA329" i="14"/>
  <c r="AA330" i="14"/>
  <c r="AA331" i="14"/>
  <c r="AA332" i="14"/>
  <c r="AA333" i="14"/>
  <c r="AA334" i="14"/>
  <c r="AA335" i="14"/>
  <c r="AA336" i="14"/>
  <c r="AA337" i="14"/>
  <c r="AA338" i="14"/>
  <c r="AA339" i="14"/>
  <c r="AA340" i="14"/>
  <c r="AA341" i="14"/>
  <c r="AA342" i="14"/>
  <c r="AA343" i="14"/>
  <c r="AA344" i="14"/>
  <c r="AA345" i="14"/>
  <c r="AA346" i="14"/>
  <c r="AA347" i="14"/>
  <c r="AA348" i="14"/>
  <c r="AA349" i="14"/>
  <c r="AA350" i="14"/>
  <c r="AA351" i="14"/>
  <c r="AA352" i="14"/>
  <c r="AA353" i="14"/>
  <c r="AA354" i="14"/>
  <c r="AA355" i="14"/>
  <c r="AA356" i="14"/>
  <c r="AA357" i="14"/>
  <c r="AA358" i="14"/>
  <c r="AA359" i="14"/>
  <c r="AA360" i="14"/>
  <c r="AA361" i="14"/>
  <c r="AA362" i="14"/>
  <c r="AA363" i="14"/>
  <c r="AA364" i="14"/>
  <c r="AA365" i="14"/>
  <c r="AA366" i="14"/>
  <c r="AA367" i="14"/>
  <c r="AA368" i="14"/>
  <c r="AA369" i="14"/>
  <c r="AA370" i="14"/>
  <c r="AA371" i="14"/>
  <c r="AA372" i="14"/>
  <c r="AA373" i="14"/>
  <c r="AA374" i="14"/>
  <c r="AA375" i="14"/>
  <c r="AA376" i="14"/>
  <c r="AA377" i="14"/>
  <c r="AA378" i="14"/>
  <c r="AA379" i="14"/>
  <c r="AA380" i="14"/>
  <c r="AA381" i="14"/>
  <c r="AA382" i="14"/>
  <c r="AA383" i="14"/>
  <c r="AA384" i="14"/>
  <c r="AA385" i="14"/>
  <c r="AA386" i="14"/>
  <c r="AA387" i="14"/>
  <c r="AA388" i="14"/>
  <c r="AA389" i="14"/>
  <c r="AA390" i="14"/>
  <c r="AA391" i="14"/>
  <c r="AA392" i="14"/>
  <c r="AA393" i="14"/>
  <c r="AA394" i="14"/>
  <c r="AA395" i="14"/>
  <c r="AA396" i="14"/>
  <c r="AA397" i="14"/>
  <c r="AA398" i="14"/>
  <c r="AA399" i="14"/>
  <c r="AA400" i="14"/>
  <c r="AA401" i="14"/>
  <c r="AA402" i="14"/>
  <c r="AA403" i="14"/>
  <c r="AA404" i="14"/>
  <c r="AA405" i="14"/>
  <c r="AA406" i="14"/>
  <c r="AA407" i="14"/>
  <c r="AA408" i="14"/>
  <c r="AA409" i="14"/>
  <c r="AA410" i="14"/>
  <c r="AA411" i="14"/>
  <c r="AA412" i="14"/>
  <c r="AA413" i="14"/>
  <c r="AA414" i="14"/>
  <c r="AA415" i="14"/>
  <c r="AA416" i="14"/>
  <c r="AA417" i="14"/>
  <c r="AA418" i="14"/>
  <c r="AA419" i="14"/>
  <c r="AA420" i="14"/>
  <c r="AA421" i="14"/>
  <c r="AA422" i="14"/>
  <c r="AA423" i="14"/>
  <c r="AA424" i="14"/>
  <c r="AA425" i="14"/>
  <c r="AA426" i="14"/>
  <c r="AA427" i="14"/>
  <c r="AA428" i="14"/>
  <c r="AA429" i="14"/>
  <c r="AA430" i="14"/>
  <c r="AA431" i="14"/>
  <c r="AA432" i="14"/>
  <c r="AA433" i="14"/>
  <c r="AA434" i="14"/>
  <c r="AA435" i="14"/>
  <c r="AA436" i="14"/>
  <c r="AA437" i="14"/>
  <c r="AA438" i="14"/>
  <c r="AA439" i="14"/>
  <c r="AA440" i="14"/>
  <c r="AA441" i="14"/>
  <c r="AA442" i="14"/>
  <c r="AA443" i="14"/>
  <c r="AA444" i="14"/>
  <c r="AA445" i="14"/>
  <c r="AA446" i="14"/>
  <c r="AA447" i="14"/>
  <c r="AA448" i="14"/>
  <c r="AA449" i="14"/>
  <c r="AA450" i="14"/>
  <c r="AA451" i="14"/>
  <c r="AA452" i="14"/>
  <c r="AA453" i="14"/>
  <c r="AA454" i="14"/>
  <c r="AA455" i="14"/>
  <c r="AA456" i="14"/>
  <c r="AA457" i="14"/>
  <c r="AA458" i="14"/>
  <c r="AA459" i="14"/>
  <c r="AA460" i="14"/>
  <c r="AA461" i="14"/>
  <c r="AA462" i="14"/>
  <c r="AA463" i="14"/>
  <c r="AA464" i="14"/>
  <c r="AA465" i="14"/>
  <c r="AA466" i="14"/>
  <c r="AA467" i="14"/>
  <c r="AA468" i="14"/>
  <c r="AA469" i="14"/>
  <c r="AA470" i="14"/>
  <c r="AA471" i="14"/>
  <c r="AA472" i="14"/>
  <c r="AA473" i="14"/>
  <c r="AA474" i="14"/>
  <c r="AA475" i="14"/>
  <c r="AA476" i="14"/>
  <c r="AA477" i="14"/>
  <c r="AA478" i="14"/>
  <c r="AA479" i="14"/>
  <c r="AA480" i="14"/>
  <c r="AA481" i="14"/>
  <c r="AA482" i="14"/>
  <c r="AA483" i="14"/>
  <c r="AA484" i="14"/>
  <c r="AA485" i="14"/>
  <c r="AA486" i="14"/>
  <c r="AA487" i="14"/>
  <c r="AA488" i="14"/>
  <c r="AA489" i="14"/>
  <c r="AA490" i="14"/>
  <c r="AA491" i="14"/>
  <c r="AA492" i="14"/>
  <c r="AA493" i="14"/>
  <c r="AA494" i="14"/>
  <c r="AA495" i="14"/>
  <c r="AA496" i="14"/>
  <c r="AA497" i="14"/>
  <c r="AA498" i="14"/>
  <c r="AA499" i="14"/>
  <c r="AA500" i="14"/>
  <c r="AA501" i="14"/>
  <c r="AA502" i="14"/>
  <c r="AA503" i="14"/>
  <c r="AA504" i="14"/>
  <c r="AA505" i="14"/>
  <c r="AA506" i="14"/>
  <c r="AA507" i="14"/>
  <c r="AA508" i="14"/>
  <c r="AA509" i="14"/>
  <c r="AA510" i="14"/>
  <c r="AA511" i="14"/>
  <c r="AA512" i="14"/>
  <c r="AA513" i="14"/>
  <c r="AA514" i="14"/>
  <c r="AA515" i="14"/>
  <c r="AA516" i="14"/>
  <c r="AA517" i="14"/>
  <c r="AA518" i="14"/>
  <c r="AA519" i="14"/>
  <c r="AA520" i="14"/>
  <c r="AA521" i="14"/>
  <c r="AA522" i="14"/>
  <c r="AA523" i="14"/>
  <c r="AA524" i="14"/>
  <c r="AA525" i="14"/>
  <c r="AA526" i="14"/>
  <c r="AA527" i="14"/>
  <c r="AA528" i="14"/>
  <c r="AA529" i="14"/>
  <c r="AA530" i="14"/>
  <c r="AA531" i="14"/>
  <c r="AA532" i="14"/>
  <c r="AA533" i="14"/>
  <c r="AA534" i="14"/>
  <c r="AA535" i="14"/>
  <c r="AA536" i="14"/>
  <c r="AA537" i="14"/>
  <c r="AA538" i="14"/>
  <c r="AA539" i="14"/>
  <c r="AA540" i="14"/>
  <c r="AA541" i="14"/>
  <c r="AA542" i="14"/>
  <c r="AA543" i="14"/>
  <c r="AA544" i="14"/>
  <c r="AA545" i="14"/>
  <c r="AA546" i="14"/>
  <c r="AA547" i="14"/>
  <c r="AA548" i="14"/>
  <c r="AA549" i="14"/>
  <c r="AA550" i="14"/>
  <c r="AA551" i="14"/>
  <c r="AA552" i="14"/>
  <c r="AA553" i="14"/>
  <c r="AA554" i="14"/>
  <c r="AA555" i="14"/>
  <c r="AA556" i="14"/>
  <c r="AA557" i="14"/>
  <c r="AA558" i="14"/>
  <c r="AA559" i="14"/>
  <c r="AA560" i="14"/>
  <c r="AA561" i="14"/>
  <c r="AA562" i="14"/>
  <c r="AA563" i="14"/>
  <c r="AA564" i="14"/>
  <c r="AA565" i="14"/>
  <c r="AA566" i="14"/>
  <c r="AA567" i="14"/>
  <c r="AA568" i="14"/>
  <c r="AA569" i="14"/>
  <c r="AA570" i="14"/>
  <c r="AA571" i="14"/>
  <c r="AA572" i="14"/>
  <c r="AA573" i="14"/>
  <c r="AA574" i="14"/>
  <c r="AA575" i="14"/>
  <c r="AA576" i="14"/>
  <c r="AA577" i="14"/>
  <c r="AA578" i="14"/>
  <c r="AA579" i="14"/>
  <c r="AA580" i="14"/>
  <c r="AA581" i="14"/>
  <c r="AA582" i="14"/>
  <c r="AA583" i="14"/>
  <c r="AA584" i="14"/>
  <c r="AA585" i="14"/>
  <c r="AA586" i="14"/>
  <c r="AA587" i="14"/>
  <c r="AA588" i="14"/>
  <c r="AA589" i="14"/>
  <c r="AA590" i="14"/>
  <c r="AA591" i="14"/>
  <c r="AA592" i="14"/>
  <c r="AA593" i="14"/>
  <c r="AA594" i="14"/>
  <c r="AA595" i="14"/>
  <c r="AA596" i="14"/>
  <c r="AA597" i="14"/>
  <c r="AA598" i="14"/>
  <c r="AA599" i="14"/>
  <c r="AA600" i="14"/>
  <c r="AA601" i="14"/>
  <c r="AA602" i="14"/>
  <c r="AA603" i="14"/>
  <c r="AA604" i="14"/>
  <c r="AA605" i="14"/>
  <c r="AA606" i="14"/>
  <c r="AA607" i="14"/>
  <c r="AA608" i="14"/>
  <c r="AA609" i="14"/>
  <c r="AA610" i="14"/>
  <c r="AA611" i="14"/>
  <c r="AA612" i="14"/>
  <c r="AA613" i="14"/>
  <c r="AA614" i="14"/>
  <c r="AA615" i="14"/>
  <c r="AA616" i="14"/>
  <c r="AA617" i="14"/>
  <c r="AA618" i="14"/>
  <c r="AA619" i="14"/>
  <c r="AA620" i="14"/>
  <c r="AA621" i="14"/>
  <c r="AA622" i="14"/>
  <c r="AA623" i="14"/>
  <c r="AA624" i="14"/>
  <c r="AA625" i="14"/>
  <c r="AA626" i="14"/>
  <c r="AA627" i="14"/>
  <c r="AA628" i="14"/>
  <c r="AA629" i="14"/>
  <c r="AA630" i="14"/>
  <c r="AA631" i="14"/>
  <c r="AA632" i="14"/>
  <c r="AA633" i="14"/>
  <c r="AA634" i="14"/>
  <c r="AA635" i="14"/>
  <c r="AA636" i="14"/>
  <c r="AA637" i="14"/>
  <c r="AA638" i="14"/>
  <c r="AA639" i="14"/>
  <c r="AA640" i="14"/>
  <c r="AA641" i="14"/>
  <c r="AA642" i="14"/>
  <c r="AA643" i="14"/>
  <c r="AA644" i="14"/>
  <c r="AA645" i="14"/>
  <c r="AA646" i="14"/>
  <c r="AA647" i="14"/>
  <c r="AA648" i="14"/>
  <c r="AA649" i="14"/>
  <c r="AA650" i="14"/>
  <c r="AA651" i="14"/>
  <c r="AA652" i="14"/>
  <c r="AA653" i="14"/>
  <c r="AA654" i="14"/>
  <c r="AA655" i="14"/>
  <c r="AA656" i="14"/>
  <c r="AA657" i="14"/>
  <c r="AA658" i="14"/>
  <c r="AA659" i="14"/>
  <c r="AA660" i="14"/>
  <c r="AA661" i="14"/>
  <c r="AA662" i="14"/>
  <c r="AA663" i="14"/>
  <c r="AA664" i="14"/>
  <c r="AA665" i="14"/>
  <c r="AA666" i="14"/>
  <c r="AA667" i="14"/>
  <c r="AA668" i="14"/>
  <c r="AA669" i="14"/>
  <c r="AA670" i="14"/>
  <c r="AA671" i="14"/>
  <c r="AA672" i="14"/>
  <c r="AA673" i="14"/>
  <c r="AA674" i="14"/>
  <c r="AA675" i="14"/>
  <c r="AA676" i="14"/>
  <c r="AA677" i="14"/>
  <c r="AA678" i="14"/>
  <c r="AA679" i="14"/>
  <c r="AA680" i="14"/>
  <c r="AA681" i="14"/>
  <c r="AA682" i="14"/>
  <c r="AA683" i="14"/>
  <c r="AA684" i="14"/>
  <c r="AA685" i="14"/>
  <c r="AA686" i="14"/>
  <c r="AA687" i="14"/>
  <c r="AA688" i="14"/>
  <c r="AA689" i="14"/>
  <c r="AA690" i="14"/>
  <c r="AA691" i="14"/>
  <c r="AA692" i="14"/>
  <c r="AA693" i="14"/>
  <c r="AA694" i="14"/>
  <c r="AA695" i="14"/>
  <c r="AA696" i="14"/>
  <c r="AA697" i="14"/>
  <c r="AA698" i="14"/>
  <c r="AA699" i="14"/>
  <c r="AA700" i="14"/>
  <c r="AA701" i="14"/>
  <c r="AA702" i="14"/>
  <c r="AA703" i="14"/>
  <c r="AA704" i="14"/>
  <c r="AA705" i="14"/>
  <c r="AA706" i="14"/>
  <c r="AA707" i="14"/>
  <c r="AA708" i="14"/>
  <c r="AA709" i="14"/>
  <c r="AA710" i="14"/>
  <c r="AA711" i="14"/>
  <c r="AA712" i="14"/>
  <c r="AA713" i="14"/>
  <c r="AA714" i="14"/>
  <c r="AA715" i="14"/>
  <c r="AA716" i="14"/>
  <c r="AA717" i="14"/>
  <c r="AA718" i="14"/>
  <c r="AA719" i="14"/>
  <c r="AA720" i="14"/>
  <c r="AA721" i="14"/>
  <c r="AA722" i="14"/>
  <c r="AA723" i="14"/>
  <c r="AA724" i="14"/>
  <c r="AA725" i="14"/>
  <c r="AA726" i="14"/>
  <c r="AA727" i="14"/>
  <c r="AA728" i="14"/>
  <c r="AA729" i="14"/>
  <c r="AA730" i="14"/>
  <c r="AA731" i="14"/>
  <c r="AA732" i="14"/>
  <c r="AA733" i="14"/>
  <c r="AA734" i="14"/>
  <c r="AA735" i="14"/>
  <c r="AA736" i="14"/>
  <c r="AA737" i="14"/>
  <c r="AA738" i="14"/>
  <c r="AA739" i="14"/>
  <c r="AA740" i="14"/>
  <c r="AA741" i="14"/>
  <c r="AA742" i="14"/>
  <c r="AA743" i="14"/>
  <c r="AA744" i="14"/>
  <c r="AA745" i="14"/>
  <c r="AA746" i="14"/>
  <c r="AA747" i="14"/>
  <c r="AA748" i="14"/>
  <c r="AA749" i="14"/>
  <c r="AA750" i="14"/>
  <c r="AA751" i="14"/>
  <c r="AA752" i="14"/>
  <c r="AA753" i="14"/>
  <c r="AA754" i="14"/>
  <c r="AA755" i="14"/>
  <c r="AA756" i="14"/>
  <c r="AA757" i="14"/>
  <c r="AA758" i="14"/>
  <c r="AA759" i="14"/>
  <c r="AA760" i="14"/>
  <c r="AA761" i="14"/>
  <c r="AA762" i="14"/>
  <c r="AA763" i="14"/>
  <c r="AA764" i="14"/>
  <c r="AA765" i="14"/>
  <c r="AA766" i="14"/>
  <c r="AA767" i="14"/>
  <c r="AA768" i="14"/>
  <c r="AA769" i="14"/>
  <c r="AA770" i="14"/>
  <c r="AA771" i="14"/>
  <c r="AA772" i="14"/>
  <c r="AA773" i="14"/>
  <c r="AA774" i="14"/>
  <c r="AA775" i="14"/>
  <c r="AA776" i="14"/>
  <c r="AA777" i="14"/>
  <c r="AA778" i="14"/>
  <c r="AA779" i="14"/>
  <c r="AA780" i="14"/>
  <c r="AA781" i="14"/>
  <c r="AA782" i="14"/>
  <c r="AA783" i="14"/>
  <c r="AA784" i="14"/>
  <c r="AA785" i="14"/>
  <c r="AA786" i="14"/>
  <c r="AA787" i="14"/>
  <c r="AA788" i="14"/>
  <c r="AA789" i="14"/>
  <c r="AA790" i="14"/>
  <c r="AA791" i="14"/>
  <c r="AA792" i="14"/>
  <c r="AA793" i="14"/>
  <c r="AA794" i="14"/>
  <c r="AA795" i="14"/>
  <c r="AA796" i="14"/>
  <c r="AA797" i="14"/>
  <c r="AA798" i="14"/>
  <c r="AA799" i="14"/>
  <c r="AA800" i="14"/>
  <c r="AA801" i="14"/>
  <c r="AA802" i="14"/>
  <c r="AA803" i="14"/>
  <c r="AA804" i="14"/>
  <c r="AA805" i="14"/>
  <c r="AA806" i="14"/>
  <c r="AA807" i="14"/>
  <c r="AA808" i="14"/>
  <c r="AA809" i="14"/>
  <c r="AA810" i="14"/>
  <c r="AA811" i="14"/>
  <c r="AA812" i="14"/>
  <c r="AA813" i="14"/>
  <c r="AA814" i="14"/>
  <c r="AA815" i="14"/>
  <c r="AA816" i="14"/>
  <c r="AA817" i="14"/>
  <c r="AA818" i="14"/>
  <c r="AA819" i="14"/>
  <c r="AA820" i="14"/>
  <c r="AA821" i="14"/>
  <c r="AA822" i="14"/>
  <c r="AA823" i="14"/>
  <c r="AA824" i="14"/>
  <c r="AA825" i="14"/>
  <c r="AA826" i="14"/>
  <c r="AA827" i="14"/>
  <c r="AA828" i="14"/>
  <c r="AA829" i="14"/>
  <c r="AA830" i="14"/>
  <c r="AA831" i="14"/>
  <c r="AA832" i="14"/>
  <c r="AA833" i="14"/>
  <c r="AA834" i="14"/>
  <c r="AA835" i="14"/>
  <c r="AA836" i="14"/>
  <c r="AA837" i="14"/>
  <c r="AA838" i="14"/>
  <c r="AA839" i="14"/>
  <c r="AA840" i="14"/>
  <c r="AA841" i="14"/>
  <c r="AA842" i="14"/>
  <c r="AA843" i="14"/>
  <c r="AA844" i="14"/>
  <c r="AA845" i="14"/>
  <c r="AA846" i="14"/>
  <c r="AA847" i="14"/>
  <c r="AA848" i="14"/>
  <c r="AA849" i="14"/>
  <c r="AA850" i="14"/>
  <c r="AA851" i="14"/>
  <c r="AA852" i="14"/>
  <c r="AA853" i="14"/>
  <c r="AA854" i="14"/>
  <c r="AA855" i="14"/>
  <c r="AA856" i="14"/>
  <c r="AA857" i="14"/>
  <c r="AA858" i="14"/>
  <c r="AA859" i="14"/>
  <c r="AA860" i="14"/>
  <c r="AA861" i="14"/>
  <c r="AA862" i="14"/>
  <c r="AA863" i="14"/>
  <c r="AA864" i="14"/>
  <c r="AA865" i="14"/>
  <c r="AA866" i="14"/>
  <c r="AA867" i="14"/>
  <c r="AA868" i="14"/>
  <c r="AA869" i="14"/>
  <c r="AA870" i="14"/>
  <c r="AA871" i="14"/>
  <c r="AA872" i="14"/>
  <c r="AA873" i="14"/>
  <c r="AA874" i="14"/>
  <c r="AA875" i="14"/>
  <c r="AA876" i="14"/>
  <c r="AA877" i="14"/>
  <c r="AA878" i="14"/>
  <c r="AA879" i="14"/>
  <c r="AA880" i="14"/>
  <c r="AA881" i="14"/>
  <c r="AA882" i="14"/>
  <c r="AA883" i="14"/>
  <c r="AA884" i="14"/>
  <c r="AA885" i="14"/>
  <c r="AA886" i="14"/>
  <c r="AA887" i="14"/>
  <c r="AA888" i="14"/>
  <c r="AA889" i="14"/>
  <c r="AA890" i="14"/>
  <c r="AA891" i="14"/>
  <c r="AA892" i="14"/>
  <c r="AA893" i="14"/>
  <c r="AA894" i="14"/>
  <c r="AA895" i="14"/>
  <c r="AA896" i="14"/>
  <c r="AA897" i="14"/>
  <c r="AA898" i="14"/>
  <c r="AA899" i="14"/>
  <c r="AA900" i="14"/>
  <c r="AA901" i="14"/>
  <c r="AA902" i="14"/>
  <c r="AA903" i="14"/>
  <c r="AA904" i="14"/>
  <c r="AA905" i="14"/>
  <c r="AA906" i="14"/>
  <c r="AA907" i="14"/>
  <c r="AA908" i="14"/>
  <c r="AA909" i="14"/>
  <c r="AA910" i="14"/>
  <c r="AA911" i="14"/>
  <c r="AA912" i="14"/>
  <c r="AA913" i="14"/>
  <c r="AA914" i="14"/>
  <c r="AA915" i="14"/>
  <c r="AA916" i="14"/>
  <c r="AA917" i="14"/>
  <c r="AA918" i="14"/>
  <c r="AA919" i="14"/>
  <c r="AA920" i="14"/>
  <c r="AA921" i="14"/>
  <c r="AA922" i="14"/>
  <c r="AA923" i="14"/>
  <c r="AA924" i="14"/>
  <c r="AA925" i="14"/>
  <c r="AA926" i="14"/>
  <c r="AA927" i="14"/>
  <c r="AA928" i="14"/>
  <c r="AA929" i="14"/>
  <c r="AA930" i="14"/>
  <c r="AA931" i="14"/>
  <c r="AA932" i="14"/>
  <c r="AA933" i="14"/>
  <c r="AA934" i="14"/>
  <c r="AA935" i="14"/>
  <c r="AA936" i="14"/>
  <c r="AA937" i="14"/>
  <c r="AA938" i="14"/>
  <c r="AA939" i="14"/>
  <c r="AA940" i="14"/>
  <c r="AA941" i="14"/>
  <c r="AA942" i="14"/>
  <c r="AA943" i="14"/>
  <c r="AA944" i="14"/>
  <c r="AA945" i="14"/>
  <c r="AA946" i="14"/>
  <c r="AA947" i="14"/>
  <c r="AA948" i="14"/>
  <c r="AA949" i="14"/>
  <c r="AA950" i="14"/>
  <c r="AA951" i="14"/>
  <c r="AA952" i="14"/>
  <c r="AA953" i="14"/>
  <c r="AA954" i="14"/>
  <c r="AA955" i="14"/>
  <c r="AA956" i="14"/>
  <c r="AA957" i="14"/>
  <c r="AA958" i="14"/>
  <c r="AA959" i="14"/>
  <c r="AA960" i="14"/>
  <c r="AA961" i="14"/>
  <c r="AA962" i="14"/>
  <c r="AA963" i="14"/>
  <c r="AA964" i="14"/>
  <c r="AA965" i="14"/>
  <c r="AA966" i="14"/>
  <c r="AA967" i="14"/>
  <c r="AA968" i="14"/>
  <c r="AA969" i="14"/>
  <c r="AA970" i="14"/>
  <c r="AA971" i="14"/>
  <c r="AA972" i="14"/>
  <c r="AA973" i="14"/>
  <c r="AA974" i="14"/>
  <c r="AA975" i="14"/>
  <c r="AA976" i="14"/>
  <c r="AA977" i="14"/>
  <c r="AA978" i="14"/>
  <c r="AA979" i="14"/>
  <c r="AA980" i="14"/>
  <c r="AA981" i="14"/>
  <c r="AA982" i="14"/>
  <c r="AA983" i="14"/>
  <c r="AA984" i="14"/>
  <c r="AA985" i="14"/>
  <c r="AA986" i="14"/>
  <c r="AA987" i="14"/>
  <c r="AA988" i="14"/>
  <c r="AA989" i="14"/>
  <c r="AA990" i="14"/>
  <c r="AA991" i="14"/>
  <c r="AA992" i="14"/>
  <c r="AA993" i="14"/>
  <c r="AA994" i="14"/>
  <c r="AA995" i="14"/>
  <c r="AA996" i="14"/>
  <c r="AA997" i="14"/>
  <c r="AA998" i="14"/>
  <c r="AA999" i="14"/>
  <c r="AA1000" i="14"/>
  <c r="AA1001" i="14"/>
  <c r="AA1002" i="14"/>
  <c r="AA1003" i="14"/>
  <c r="AA1004" i="14"/>
  <c r="AA1005" i="14"/>
  <c r="AA1006" i="14"/>
  <c r="AA1007" i="14"/>
  <c r="AA1008" i="14"/>
  <c r="AA1009" i="14"/>
  <c r="AA1010" i="14"/>
  <c r="AA1011" i="14"/>
  <c r="AA1012" i="14"/>
  <c r="AA1013" i="14"/>
  <c r="AA1014" i="14"/>
  <c r="AA1015" i="14"/>
  <c r="AA1016" i="14"/>
  <c r="AA1017" i="14"/>
  <c r="AA1018" i="14"/>
  <c r="AA1019" i="14"/>
  <c r="AA1020" i="14"/>
  <c r="AA1021" i="14"/>
  <c r="AA1022" i="14"/>
  <c r="AA1023" i="14"/>
  <c r="AA1024" i="14"/>
  <c r="AA1025" i="14"/>
  <c r="AA1026" i="14"/>
  <c r="AA1027" i="14"/>
  <c r="AA1028" i="14"/>
  <c r="AA1029" i="14"/>
  <c r="AA1030" i="14"/>
  <c r="AA1031" i="14"/>
  <c r="AA1032" i="14"/>
  <c r="AA1033" i="14"/>
  <c r="AA1034" i="14"/>
  <c r="AA1035" i="14"/>
  <c r="AA1036" i="14"/>
  <c r="AA1037" i="14"/>
  <c r="AA1038" i="14"/>
  <c r="AA1039" i="14"/>
  <c r="AA1040" i="14"/>
  <c r="AA1041" i="14"/>
  <c r="AA1042" i="14"/>
  <c r="AA1043" i="14"/>
  <c r="AA1044" i="14"/>
  <c r="AA1045" i="14"/>
  <c r="AA1046" i="14"/>
  <c r="AA1047" i="14"/>
  <c r="AA1048" i="14"/>
  <c r="AA1049" i="14"/>
  <c r="AA1050" i="14"/>
  <c r="AA1051" i="14"/>
  <c r="AA1052" i="14"/>
  <c r="AA1053" i="14"/>
  <c r="AA1054" i="14"/>
  <c r="AA1055" i="14"/>
  <c r="AA1056" i="14"/>
  <c r="AA1057" i="14"/>
  <c r="AA1058" i="14"/>
  <c r="AA1059" i="14"/>
  <c r="AA1060" i="14"/>
  <c r="AA1061" i="14"/>
  <c r="AA1062" i="14"/>
  <c r="AA1063" i="14"/>
  <c r="AA1064" i="14"/>
  <c r="AA1065" i="14"/>
  <c r="AA1066" i="14"/>
  <c r="AA1067" i="14"/>
  <c r="AA1068" i="14"/>
  <c r="AA1069" i="14"/>
  <c r="AA1070" i="14"/>
  <c r="AA1071" i="14"/>
  <c r="AA1072" i="14"/>
  <c r="AA1073" i="14"/>
  <c r="AA1074" i="14"/>
  <c r="AA1075" i="14"/>
  <c r="AA1076" i="14"/>
  <c r="AA1077" i="14"/>
  <c r="AA1078" i="14"/>
  <c r="AA1079" i="14"/>
  <c r="AA1080" i="14"/>
  <c r="AA1081" i="14"/>
  <c r="AA1082" i="14"/>
  <c r="AA1083" i="14"/>
  <c r="AA1084" i="14"/>
  <c r="AA1085" i="14"/>
  <c r="AA1086" i="14"/>
  <c r="AA1087" i="14"/>
  <c r="AA1088" i="14"/>
  <c r="AA1089" i="14"/>
  <c r="AA1090" i="14"/>
  <c r="AA1091" i="14"/>
  <c r="AA1092" i="14"/>
  <c r="AA1093" i="14"/>
  <c r="AA1094" i="14"/>
  <c r="AA1095" i="14"/>
  <c r="AA1096" i="14"/>
  <c r="AA1097" i="14"/>
  <c r="AA1098" i="14"/>
  <c r="AA1099" i="14"/>
  <c r="AA1100" i="14"/>
  <c r="AA1101" i="14"/>
  <c r="AA1102" i="14"/>
  <c r="AA1103" i="14"/>
  <c r="AA1104" i="14"/>
  <c r="AA1105" i="14"/>
  <c r="AA1106" i="14"/>
  <c r="AA1107" i="14"/>
  <c r="AA1108" i="14"/>
  <c r="AA1109" i="14"/>
  <c r="AA1110" i="14"/>
  <c r="AA1111" i="14"/>
  <c r="AA1112" i="14"/>
  <c r="AA1113" i="14"/>
  <c r="AA1114" i="14"/>
  <c r="AA1115" i="14"/>
  <c r="AA1116" i="14"/>
  <c r="AA1117" i="14"/>
  <c r="AA1118" i="14"/>
  <c r="AA1119" i="14"/>
  <c r="AA1120" i="14"/>
  <c r="AA1121" i="14"/>
  <c r="AA1122" i="14"/>
  <c r="AA1123" i="14"/>
  <c r="AA1124" i="14"/>
  <c r="AA1125" i="14"/>
  <c r="AA1126" i="14"/>
  <c r="AA1127" i="14"/>
  <c r="AA1128" i="14"/>
  <c r="AA1129" i="14"/>
  <c r="AA1130" i="14"/>
  <c r="AA1131" i="14"/>
  <c r="AA1132" i="14"/>
  <c r="AA1133" i="14"/>
  <c r="AA1134" i="14"/>
  <c r="AA1135" i="14"/>
  <c r="AA1136" i="14"/>
  <c r="AA1137" i="14"/>
  <c r="AA1138" i="14"/>
  <c r="AA1139" i="14"/>
  <c r="AA1140" i="14"/>
  <c r="AA1141" i="14"/>
  <c r="AA1142" i="14"/>
  <c r="AA1143" i="14"/>
  <c r="AA1144" i="14"/>
  <c r="AA1145" i="14"/>
  <c r="AA1146" i="14"/>
  <c r="AA1147" i="14"/>
  <c r="AA1148" i="14"/>
  <c r="AA1149" i="14"/>
  <c r="AA1150" i="14"/>
  <c r="AA1151" i="14"/>
  <c r="AA1152" i="14"/>
  <c r="AA1153" i="14"/>
  <c r="AA1154" i="14"/>
  <c r="AA1155" i="14"/>
  <c r="AA1156" i="14"/>
  <c r="AA1157" i="14"/>
  <c r="AA1158" i="14"/>
  <c r="AA1159" i="14"/>
  <c r="AA1160" i="14"/>
  <c r="AA1161" i="14"/>
  <c r="AA1162" i="14"/>
  <c r="AA1163" i="14"/>
  <c r="AA1164" i="14"/>
  <c r="AA1165" i="14"/>
  <c r="AA1166" i="14"/>
  <c r="AA1167" i="14"/>
  <c r="AA1168" i="14"/>
  <c r="AA1169" i="14"/>
  <c r="AA1170" i="14"/>
  <c r="AA1171" i="14"/>
  <c r="AA1172" i="14"/>
  <c r="AA1173" i="14"/>
  <c r="AA1174" i="14"/>
  <c r="AA1175" i="14"/>
  <c r="AA1176" i="14"/>
  <c r="AA1177" i="14"/>
  <c r="AA1178" i="14"/>
  <c r="AA1179" i="14"/>
  <c r="AA1180" i="14"/>
  <c r="AA1181" i="14"/>
  <c r="AA1182" i="14"/>
  <c r="AA1183" i="14"/>
  <c r="AA1184" i="14"/>
  <c r="AA1185" i="14"/>
  <c r="AA1186" i="14"/>
  <c r="AA1187" i="14"/>
  <c r="AA1188" i="14"/>
  <c r="AA1189" i="14"/>
  <c r="AA1190" i="14"/>
  <c r="AA1191" i="14"/>
  <c r="AA1192" i="14"/>
  <c r="AA1193" i="14"/>
  <c r="AA1194" i="14"/>
  <c r="AA1195" i="14"/>
  <c r="AA1196" i="14"/>
  <c r="AA1197" i="14"/>
  <c r="AA1198" i="14"/>
  <c r="AA1199" i="14"/>
  <c r="AA1200" i="14"/>
  <c r="AA1201" i="14"/>
  <c r="AA1202" i="14"/>
  <c r="AA1203" i="14"/>
  <c r="AA1204" i="14"/>
  <c r="AA1205" i="14"/>
  <c r="AA1206" i="14"/>
  <c r="AA1207" i="14"/>
  <c r="AA1208" i="14"/>
  <c r="AA1209" i="14"/>
  <c r="AA1210" i="14"/>
  <c r="AA1211" i="14"/>
  <c r="AA1212" i="14"/>
  <c r="AA1213" i="14"/>
  <c r="AA1214" i="14"/>
  <c r="AA1215" i="14"/>
  <c r="AA1216" i="14"/>
  <c r="AA1217" i="14"/>
  <c r="AA1218" i="14"/>
  <c r="AA1219" i="14"/>
  <c r="AA1220" i="14"/>
  <c r="AA1221" i="14"/>
  <c r="AA1222" i="14"/>
  <c r="AA1223" i="14"/>
  <c r="AA1224" i="14"/>
  <c r="AA1225" i="14"/>
  <c r="AA1226" i="14"/>
  <c r="AA1227" i="14"/>
  <c r="AA1228" i="14"/>
  <c r="AA1229" i="14"/>
  <c r="AA1230" i="14"/>
  <c r="AA1231" i="14"/>
  <c r="AA1232" i="14"/>
  <c r="AA1233" i="14"/>
  <c r="AA1234" i="14"/>
  <c r="AA1235" i="14"/>
  <c r="AA1236" i="14"/>
  <c r="AA1237" i="14"/>
  <c r="AA1238" i="14"/>
  <c r="AA1239" i="14"/>
  <c r="AA1240" i="14"/>
  <c r="AA1241" i="14"/>
  <c r="AA1242" i="14"/>
  <c r="AA1243" i="14"/>
  <c r="AA1244" i="14"/>
  <c r="AA1245" i="14"/>
  <c r="AA1246" i="14"/>
  <c r="AA1247" i="14"/>
  <c r="AA1248" i="14"/>
  <c r="AA1249" i="14"/>
  <c r="AA1250" i="14"/>
  <c r="AA1251" i="14"/>
  <c r="AA1252" i="14"/>
  <c r="AA1253" i="14"/>
  <c r="AA1254" i="14"/>
  <c r="AA1255" i="14"/>
  <c r="AA1256" i="14"/>
  <c r="AA1257" i="14"/>
  <c r="AA1258" i="14"/>
  <c r="AA1259" i="14"/>
  <c r="AA1260" i="14"/>
  <c r="AA1261" i="14"/>
  <c r="AA1262" i="14"/>
  <c r="AA1263" i="14"/>
  <c r="AA1264" i="14"/>
  <c r="AA1265" i="14"/>
  <c r="AA1266" i="14"/>
  <c r="AA1267" i="14"/>
  <c r="AA1268" i="14"/>
  <c r="AA1269" i="14"/>
  <c r="AA1270" i="14"/>
  <c r="AA1271" i="14"/>
  <c r="AA1272" i="14"/>
  <c r="AA1273" i="14"/>
  <c r="AA1274" i="14"/>
  <c r="AA1275" i="14"/>
  <c r="AA1276" i="14"/>
  <c r="AA1277" i="14"/>
  <c r="AA1278" i="14"/>
  <c r="AA1279" i="14"/>
  <c r="AA1280" i="14"/>
  <c r="AA1281" i="14"/>
  <c r="AA1282" i="14"/>
  <c r="AA1283" i="14"/>
  <c r="AA1284" i="14"/>
  <c r="AA1285" i="14"/>
  <c r="AA1286" i="14"/>
  <c r="AA1287" i="14"/>
  <c r="AA1288" i="14"/>
  <c r="AA1289" i="14"/>
  <c r="AA1290" i="14"/>
  <c r="AA1291" i="14"/>
  <c r="AA1292" i="14"/>
  <c r="AA1293" i="14"/>
  <c r="AA1294" i="14"/>
  <c r="AA1295" i="14"/>
  <c r="AA1296" i="14"/>
  <c r="AA1297" i="14"/>
  <c r="AA1298" i="14"/>
  <c r="AA1299" i="14"/>
  <c r="AA1300" i="14"/>
  <c r="AA1301" i="14"/>
  <c r="AA1302" i="14"/>
  <c r="AA1303" i="14"/>
  <c r="AA1304" i="14"/>
  <c r="AA1305" i="14"/>
  <c r="AA1306" i="14"/>
  <c r="AA1307" i="14"/>
  <c r="AA1308" i="14"/>
  <c r="AA1309" i="14"/>
  <c r="AA1310" i="14"/>
  <c r="AA1311" i="14"/>
  <c r="AA1312" i="14"/>
  <c r="AA1313" i="14"/>
  <c r="AA1314" i="14"/>
  <c r="AA1315" i="14"/>
  <c r="AA1316" i="14"/>
  <c r="AA1317" i="14"/>
  <c r="AA1318" i="14"/>
  <c r="AA1319" i="14"/>
  <c r="AA1320" i="14"/>
  <c r="AA1321" i="14"/>
  <c r="AA1322" i="14"/>
  <c r="AA1323" i="14"/>
  <c r="AA1324" i="14"/>
  <c r="AA1325" i="14"/>
  <c r="AA1326" i="14"/>
  <c r="AA1327" i="14"/>
  <c r="AA1328" i="14"/>
  <c r="AA1329" i="14"/>
  <c r="AA1330" i="14"/>
  <c r="AA1331" i="14"/>
  <c r="AA1332" i="14"/>
  <c r="AA1333" i="14"/>
  <c r="AA1334" i="14"/>
  <c r="AA1335" i="14"/>
  <c r="AA1336" i="14"/>
  <c r="AA1337" i="14"/>
  <c r="AA1338" i="14"/>
  <c r="AA1339" i="14"/>
  <c r="AA1340" i="14"/>
  <c r="AA1341" i="14"/>
  <c r="AA1342" i="14"/>
  <c r="AA1343" i="14"/>
  <c r="AA1344" i="14"/>
  <c r="AA1345" i="14"/>
  <c r="AA1346" i="14"/>
  <c r="AA1347" i="14"/>
  <c r="AA1348" i="14"/>
  <c r="AA1349" i="14"/>
  <c r="AA1350" i="14"/>
  <c r="AA1351" i="14"/>
  <c r="AA1352" i="14"/>
  <c r="AA1353" i="14"/>
  <c r="AA1354" i="14"/>
  <c r="AA1355" i="14"/>
  <c r="AA1356" i="14"/>
  <c r="AA1357" i="14"/>
  <c r="AA1358" i="14"/>
  <c r="AA1359" i="14"/>
  <c r="AA1360" i="14"/>
  <c r="AA1361" i="14"/>
  <c r="AA1362" i="14"/>
  <c r="AA1363" i="14"/>
  <c r="AA1364" i="14"/>
  <c r="AA1365" i="14"/>
  <c r="AA1366" i="14"/>
  <c r="AA1367" i="14"/>
  <c r="AA1368" i="14"/>
  <c r="AA1369" i="14"/>
  <c r="AA1370" i="14"/>
  <c r="AA1371" i="14"/>
  <c r="AA1372" i="14"/>
  <c r="AA1373" i="14"/>
  <c r="AA1374" i="14"/>
  <c r="AA1375" i="14"/>
  <c r="AA1376" i="14"/>
  <c r="AA1377" i="14"/>
  <c r="AA1378" i="14"/>
  <c r="AA1379" i="14"/>
  <c r="AA1380" i="14"/>
  <c r="AA1381" i="14"/>
  <c r="AA1382" i="14"/>
  <c r="AA1383" i="14"/>
  <c r="AA1384" i="14"/>
  <c r="AA1385" i="14"/>
  <c r="AA1386" i="14"/>
  <c r="AA1387" i="14"/>
  <c r="AA1388" i="14"/>
  <c r="AA1389" i="14"/>
  <c r="AA1390" i="14"/>
  <c r="AA1391" i="14"/>
  <c r="AA1392" i="14"/>
  <c r="AA1393" i="14"/>
  <c r="AA1394" i="14"/>
  <c r="AA1395" i="14"/>
  <c r="AA1396" i="14"/>
  <c r="AA1397" i="14"/>
  <c r="AA1398" i="14"/>
  <c r="AA1399" i="14"/>
  <c r="AA1400" i="14"/>
  <c r="AA1401" i="14"/>
  <c r="AA1402" i="14"/>
  <c r="AA1403" i="14"/>
  <c r="AA1404" i="14"/>
  <c r="AA1405" i="14"/>
  <c r="AA1406" i="14"/>
  <c r="AA1407" i="14"/>
  <c r="AA1408" i="14"/>
  <c r="AA1409" i="14"/>
  <c r="AA1410" i="14"/>
  <c r="AA1411" i="14"/>
  <c r="AA1412" i="14"/>
  <c r="AA1413" i="14"/>
  <c r="AA1414" i="14"/>
  <c r="AA1415" i="14"/>
  <c r="AA1416" i="14"/>
  <c r="AA1417" i="14"/>
  <c r="AA1418" i="14"/>
  <c r="AA1419" i="14"/>
  <c r="AA1420" i="14"/>
  <c r="AA1421" i="14"/>
  <c r="AA1422" i="14"/>
  <c r="AA6" i="14"/>
  <c r="X6" i="18"/>
  <c r="X7" i="18" l="1"/>
  <c r="X8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29" i="18"/>
  <c r="X30" i="18"/>
  <c r="X31" i="18"/>
  <c r="X32" i="18"/>
  <c r="X33" i="18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5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198" i="18"/>
  <c r="X199" i="18"/>
  <c r="X200" i="18"/>
  <c r="X201" i="18"/>
  <c r="X202" i="18"/>
  <c r="X203" i="18"/>
  <c r="X204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X286" i="18"/>
  <c r="X287" i="18"/>
  <c r="X288" i="18"/>
  <c r="X289" i="18"/>
  <c r="X290" i="18"/>
  <c r="X291" i="18"/>
  <c r="X292" i="18"/>
  <c r="X293" i="18"/>
  <c r="X294" i="18"/>
  <c r="X295" i="18"/>
  <c r="X296" i="18"/>
  <c r="X297" i="18"/>
  <c r="X298" i="18"/>
  <c r="X299" i="18"/>
  <c r="X300" i="18"/>
  <c r="X301" i="18"/>
  <c r="X302" i="18"/>
  <c r="X303" i="18"/>
  <c r="X304" i="18"/>
  <c r="X305" i="18"/>
  <c r="X306" i="18"/>
  <c r="X307" i="18"/>
  <c r="X308" i="18"/>
  <c r="X309" i="18"/>
  <c r="X310" i="18"/>
  <c r="X311" i="18"/>
  <c r="X312" i="18"/>
  <c r="X313" i="18"/>
  <c r="X314" i="18"/>
  <c r="X315" i="18"/>
  <c r="X316" i="18"/>
  <c r="X317" i="18"/>
  <c r="X318" i="18"/>
  <c r="X319" i="18"/>
  <c r="X320" i="18"/>
  <c r="X321" i="18"/>
  <c r="X322" i="18"/>
  <c r="X323" i="18"/>
  <c r="X324" i="18"/>
  <c r="X325" i="18"/>
  <c r="X326" i="18"/>
  <c r="X327" i="18"/>
  <c r="X328" i="18"/>
  <c r="X329" i="18"/>
  <c r="X330" i="18"/>
  <c r="X331" i="18"/>
  <c r="X332" i="18"/>
  <c r="X333" i="18"/>
  <c r="X334" i="18"/>
  <c r="X335" i="18"/>
  <c r="X336" i="18"/>
  <c r="X337" i="18"/>
  <c r="X338" i="18"/>
  <c r="X339" i="18"/>
  <c r="X340" i="18"/>
  <c r="X341" i="18"/>
  <c r="X342" i="18"/>
  <c r="X343" i="18"/>
  <c r="X344" i="18"/>
  <c r="X345" i="18"/>
  <c r="X346" i="18"/>
  <c r="X347" i="18"/>
  <c r="F805" i="19" l="1"/>
  <c r="F1148" i="14"/>
  <c r="F709" i="19"/>
  <c r="F815" i="19"/>
  <c r="F819" i="19"/>
  <c r="F820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9" i="19"/>
  <c r="F58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2" i="19"/>
  <c r="F211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1" i="19"/>
  <c r="F270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4" i="19"/>
  <c r="F723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810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5" i="19"/>
  <c r="F776" i="19"/>
  <c r="F777" i="19"/>
  <c r="F778" i="19"/>
  <c r="F774" i="19"/>
  <c r="F814" i="19"/>
  <c r="F779" i="19"/>
  <c r="F780" i="19"/>
  <c r="F781" i="19"/>
  <c r="F782" i="19"/>
  <c r="F783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784" i="19"/>
  <c r="F802" i="19"/>
  <c r="F803" i="19"/>
  <c r="F804" i="19"/>
  <c r="F806" i="19"/>
  <c r="F807" i="19"/>
  <c r="F809" i="19"/>
  <c r="F808" i="19"/>
  <c r="F811" i="19"/>
  <c r="F812" i="19"/>
  <c r="F813" i="19"/>
  <c r="F816" i="19"/>
  <c r="F817" i="19"/>
  <c r="F818" i="19"/>
  <c r="F1340" i="14"/>
  <c r="F1051" i="14"/>
  <c r="F6" i="18" l="1"/>
  <c r="F321" i="20"/>
  <c r="F320" i="20"/>
  <c r="F319" i="20"/>
  <c r="F318" i="20"/>
  <c r="F317" i="20"/>
  <c r="F316" i="20"/>
  <c r="F315" i="20"/>
  <c r="F314" i="20"/>
  <c r="F311" i="20"/>
  <c r="F310" i="20"/>
  <c r="F309" i="20"/>
  <c r="F308" i="20"/>
  <c r="F307" i="20"/>
  <c r="F306" i="20"/>
  <c r="F305" i="20"/>
  <c r="F304" i="20"/>
  <c r="F303" i="20"/>
  <c r="F302" i="20"/>
  <c r="F301" i="20"/>
  <c r="F300" i="20"/>
  <c r="F299" i="20"/>
  <c r="F298" i="20"/>
  <c r="F297" i="20"/>
  <c r="F296" i="20"/>
  <c r="F295" i="20"/>
  <c r="F294" i="20"/>
  <c r="F293" i="20"/>
  <c r="F292" i="20"/>
  <c r="F291" i="20"/>
  <c r="F290" i="20"/>
  <c r="F289" i="20"/>
  <c r="F288" i="20"/>
  <c r="F287" i="20"/>
  <c r="F286" i="20"/>
  <c r="F285" i="20"/>
  <c r="F284" i="20"/>
  <c r="F283" i="20"/>
  <c r="F282" i="20"/>
  <c r="F281" i="20"/>
  <c r="F280" i="20"/>
  <c r="F279" i="20"/>
  <c r="F278" i="20"/>
  <c r="F277" i="20"/>
  <c r="F276" i="20"/>
  <c r="F275" i="20"/>
  <c r="F274" i="20"/>
  <c r="F273" i="20"/>
  <c r="F272" i="20"/>
  <c r="F271" i="20"/>
  <c r="F270" i="20"/>
  <c r="F269" i="20"/>
  <c r="F268" i="20"/>
  <c r="F267" i="20"/>
  <c r="F266" i="20"/>
  <c r="F265" i="20"/>
  <c r="F264" i="20"/>
  <c r="F262" i="20"/>
  <c r="F263" i="20"/>
  <c r="F261" i="20"/>
  <c r="F260" i="20"/>
  <c r="F259" i="20"/>
  <c r="F258" i="20"/>
  <c r="F257" i="20"/>
  <c r="F256" i="20"/>
  <c r="F255" i="20"/>
  <c r="F254" i="20"/>
  <c r="F253" i="20"/>
  <c r="F252" i="20"/>
  <c r="F251" i="20"/>
  <c r="F250" i="20"/>
  <c r="F249" i="20"/>
  <c r="F248" i="20"/>
  <c r="F247" i="20"/>
  <c r="F246" i="20"/>
  <c r="F245" i="20"/>
  <c r="F244" i="20"/>
  <c r="F243" i="20"/>
  <c r="F242" i="20"/>
  <c r="F241" i="20"/>
  <c r="F240" i="20"/>
  <c r="F239" i="20"/>
  <c r="F238" i="20"/>
  <c r="F237" i="20"/>
  <c r="F236" i="20"/>
  <c r="F235" i="20"/>
  <c r="F234" i="20"/>
  <c r="F233" i="20"/>
  <c r="F232" i="20"/>
  <c r="F231" i="20"/>
  <c r="F230" i="20"/>
  <c r="F229" i="20"/>
  <c r="F228" i="20"/>
  <c r="F227" i="20"/>
  <c r="F226" i="20"/>
  <c r="F225" i="20"/>
  <c r="F224" i="20"/>
  <c r="F223" i="20"/>
  <c r="F222" i="20"/>
  <c r="F221" i="20"/>
  <c r="F220" i="20"/>
  <c r="F219" i="20"/>
  <c r="F218" i="20"/>
  <c r="F217" i="20"/>
  <c r="F216" i="20"/>
  <c r="F215" i="20"/>
  <c r="F214" i="20"/>
  <c r="F213" i="20"/>
  <c r="F212" i="20"/>
  <c r="F211" i="20"/>
  <c r="F210" i="20"/>
  <c r="F209" i="20"/>
  <c r="F208" i="20"/>
  <c r="F207" i="20"/>
  <c r="F206" i="20"/>
  <c r="F205" i="20"/>
  <c r="F204" i="20"/>
  <c r="F203" i="20"/>
  <c r="F202" i="20"/>
  <c r="F201" i="20"/>
  <c r="F200" i="20"/>
  <c r="F199" i="20"/>
  <c r="F198" i="20"/>
  <c r="F197" i="20"/>
  <c r="F196" i="20"/>
  <c r="F195" i="20"/>
  <c r="F194" i="20"/>
  <c r="F193" i="20"/>
  <c r="F192" i="20"/>
  <c r="F191" i="20"/>
  <c r="F190" i="20"/>
  <c r="F189" i="20"/>
  <c r="F313" i="20"/>
  <c r="F312" i="20"/>
  <c r="F188" i="20"/>
  <c r="F187" i="20"/>
  <c r="F186" i="20"/>
  <c r="F185" i="20"/>
  <c r="F184" i="20"/>
  <c r="F183" i="20"/>
  <c r="F182" i="20"/>
  <c r="F181" i="20"/>
  <c r="F180" i="20"/>
  <c r="F179" i="20"/>
  <c r="F178" i="20"/>
  <c r="F177" i="20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6" i="20"/>
  <c r="F158" i="20"/>
  <c r="F157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2" i="20"/>
  <c r="F133" i="20"/>
  <c r="F131" i="20"/>
  <c r="F130" i="20"/>
  <c r="F129" i="20"/>
  <c r="F128" i="20"/>
  <c r="F127" i="20"/>
  <c r="F126" i="20"/>
  <c r="F125" i="20"/>
  <c r="F124" i="20"/>
  <c r="F123" i="20"/>
  <c r="F122" i="20"/>
  <c r="F121" i="20"/>
  <c r="F120" i="20"/>
  <c r="F119" i="20"/>
  <c r="F118" i="20"/>
  <c r="F117" i="20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347" i="18"/>
  <c r="F346" i="18"/>
  <c r="F345" i="18"/>
  <c r="F344" i="18"/>
  <c r="F343" i="18"/>
  <c r="F342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8" i="18"/>
  <c r="F327" i="18"/>
  <c r="F326" i="18"/>
  <c r="F325" i="18"/>
  <c r="F324" i="18"/>
  <c r="F323" i="18"/>
  <c r="F322" i="18"/>
  <c r="F321" i="18"/>
  <c r="F320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2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3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5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1456" i="17"/>
  <c r="F1457" i="17"/>
  <c r="F1458" i="17"/>
  <c r="F1459" i="17"/>
  <c r="F1460" i="17"/>
  <c r="F1461" i="17"/>
  <c r="F1462" i="17"/>
  <c r="F1463" i="17"/>
  <c r="F1464" i="17"/>
  <c r="F1465" i="17"/>
  <c r="F1466" i="17"/>
  <c r="F1467" i="17"/>
  <c r="F1468" i="17"/>
  <c r="F1469" i="17"/>
  <c r="F1470" i="17"/>
  <c r="F1471" i="17"/>
  <c r="F1472" i="17"/>
  <c r="F1473" i="17"/>
  <c r="F1474" i="17"/>
  <c r="F1475" i="17"/>
  <c r="F1476" i="17"/>
  <c r="F1477" i="17"/>
  <c r="F1478" i="17"/>
  <c r="F1479" i="17"/>
  <c r="F1480" i="17"/>
  <c r="F1481" i="17"/>
  <c r="F1482" i="17"/>
  <c r="F1483" i="17"/>
  <c r="F1484" i="17"/>
  <c r="F1485" i="17"/>
  <c r="F1486" i="17"/>
  <c r="F1487" i="17"/>
  <c r="F1488" i="17"/>
  <c r="F1489" i="17"/>
  <c r="F1490" i="17"/>
  <c r="F1491" i="17"/>
  <c r="F1492" i="17"/>
  <c r="F1493" i="17"/>
  <c r="F1494" i="17"/>
  <c r="F1495" i="17"/>
  <c r="F1496" i="17"/>
  <c r="F1497" i="17"/>
  <c r="F1498" i="17"/>
  <c r="F1499" i="17"/>
  <c r="F1500" i="17"/>
  <c r="F1501" i="17"/>
  <c r="F1502" i="17"/>
  <c r="F1503" i="17"/>
  <c r="F1504" i="17"/>
  <c r="F1505" i="17"/>
  <c r="F1506" i="17"/>
  <c r="F1507" i="17"/>
  <c r="F1508" i="17"/>
  <c r="F1509" i="17"/>
  <c r="F1510" i="17"/>
  <c r="F1511" i="17"/>
  <c r="F1512" i="17"/>
  <c r="F1513" i="17"/>
  <c r="F1514" i="17"/>
  <c r="F1515" i="17"/>
  <c r="F1516" i="17"/>
  <c r="F1517" i="17"/>
  <c r="F1518" i="17"/>
  <c r="F1519" i="17"/>
  <c r="F1520" i="17"/>
  <c r="F1521" i="17"/>
  <c r="F1522" i="17"/>
  <c r="F1523" i="17"/>
  <c r="F1524" i="17"/>
  <c r="F1525" i="17"/>
  <c r="F1526" i="17"/>
  <c r="F1527" i="17"/>
  <c r="F1528" i="17"/>
  <c r="F1529" i="17"/>
  <c r="F1530" i="17"/>
  <c r="F1531" i="17"/>
  <c r="F1532" i="17"/>
  <c r="F1533" i="17"/>
  <c r="F1534" i="17"/>
  <c r="F1535" i="17"/>
  <c r="F1536" i="17"/>
  <c r="F1537" i="17"/>
  <c r="F1538" i="17"/>
  <c r="F1539" i="17"/>
  <c r="F1540" i="17"/>
  <c r="F1541" i="17"/>
  <c r="F1542" i="17"/>
  <c r="F1543" i="17"/>
  <c r="F1544" i="17"/>
  <c r="F1545" i="17"/>
  <c r="F1546" i="17"/>
  <c r="F1547" i="17"/>
  <c r="F1548" i="17"/>
  <c r="F1549" i="17"/>
  <c r="F1550" i="17"/>
  <c r="F1551" i="17"/>
  <c r="F1552" i="17"/>
  <c r="F1553" i="17"/>
  <c r="F1554" i="17"/>
  <c r="F1555" i="17"/>
  <c r="F1556" i="17"/>
  <c r="F1557" i="17"/>
  <c r="F1558" i="17"/>
  <c r="F1559" i="17"/>
  <c r="F1560" i="17"/>
  <c r="F1561" i="17"/>
  <c r="F1562" i="17"/>
  <c r="F1563" i="17"/>
  <c r="F1564" i="17"/>
  <c r="F1565" i="17"/>
  <c r="F1566" i="17"/>
  <c r="F1567" i="17"/>
  <c r="F1568" i="17"/>
  <c r="F1569" i="17"/>
  <c r="F1570" i="17"/>
  <c r="F1571" i="17"/>
  <c r="F1572" i="17"/>
  <c r="F1573" i="17"/>
  <c r="F1574" i="17"/>
  <c r="F1575" i="17"/>
  <c r="F1576" i="17"/>
  <c r="F1577" i="17"/>
  <c r="F1578" i="17"/>
  <c r="F1579" i="17"/>
  <c r="F1580" i="17"/>
  <c r="F1581" i="17"/>
  <c r="F1582" i="17"/>
  <c r="F1583" i="17"/>
  <c r="F1584" i="17"/>
  <c r="F1585" i="17"/>
  <c r="F1586" i="17"/>
  <c r="F1587" i="17"/>
  <c r="F1588" i="17"/>
  <c r="F1589" i="17"/>
  <c r="F1590" i="17"/>
  <c r="F1591" i="17"/>
  <c r="F1592" i="17"/>
  <c r="F1593" i="17"/>
  <c r="F1594" i="17"/>
  <c r="F1595" i="17"/>
  <c r="F1596" i="17"/>
  <c r="F1597" i="17"/>
  <c r="F1598" i="17"/>
  <c r="F1599" i="17"/>
  <c r="F1600" i="17"/>
  <c r="F1601" i="17"/>
  <c r="F1602" i="17"/>
  <c r="F1603" i="17"/>
  <c r="F1604" i="17"/>
  <c r="F1605" i="17"/>
  <c r="F1606" i="17"/>
  <c r="F1607" i="17"/>
  <c r="F1608" i="17"/>
  <c r="F1609" i="17"/>
  <c r="F1610" i="17"/>
  <c r="F1611" i="17"/>
  <c r="F1612" i="17"/>
  <c r="F1613" i="17"/>
  <c r="F1614" i="17"/>
  <c r="F1615" i="17"/>
  <c r="F1616" i="17"/>
  <c r="F1617" i="17"/>
  <c r="F1618" i="17"/>
  <c r="F1619" i="17"/>
  <c r="F1620" i="17"/>
  <c r="F1621" i="17"/>
  <c r="F1622" i="17"/>
  <c r="F1623" i="17"/>
  <c r="F1624" i="17"/>
  <c r="F1625" i="17"/>
  <c r="F1626" i="17"/>
  <c r="F1627" i="17"/>
  <c r="F1628" i="17"/>
  <c r="F1629" i="17"/>
  <c r="F1630" i="17"/>
  <c r="F1631" i="17"/>
  <c r="F1632" i="17"/>
  <c r="F1633" i="17"/>
  <c r="F1634" i="17"/>
  <c r="F1635" i="17"/>
  <c r="F1636" i="17"/>
  <c r="F1637" i="17"/>
  <c r="F1638" i="17"/>
  <c r="F1639" i="17"/>
  <c r="F1640" i="17"/>
  <c r="F1641" i="17"/>
  <c r="F1642" i="17"/>
  <c r="F1643" i="17"/>
  <c r="F1644" i="17"/>
  <c r="F1645" i="17"/>
  <c r="F1646" i="17"/>
  <c r="F1647" i="17"/>
  <c r="F1648" i="17"/>
  <c r="F1649" i="17"/>
  <c r="F1650" i="17"/>
  <c r="F1651" i="17"/>
  <c r="F1652" i="17"/>
  <c r="F1653" i="17"/>
  <c r="F1654" i="17"/>
  <c r="F1655" i="17"/>
  <c r="F1656" i="17"/>
  <c r="F1657" i="17"/>
  <c r="F1658" i="17"/>
  <c r="F1659" i="17"/>
  <c r="F1660" i="17"/>
  <c r="F1661" i="17"/>
  <c r="F1662" i="17"/>
  <c r="F1663" i="17"/>
  <c r="F1664" i="17"/>
  <c r="F1665" i="17"/>
  <c r="F1666" i="17"/>
  <c r="F1667" i="17"/>
  <c r="F1668" i="17"/>
  <c r="F1669" i="17"/>
  <c r="F1670" i="17"/>
  <c r="F1671" i="17"/>
  <c r="F1672" i="17"/>
  <c r="F1673" i="17"/>
  <c r="F1674" i="17"/>
  <c r="F1675" i="17"/>
  <c r="F1676" i="17"/>
  <c r="F1677" i="17"/>
  <c r="F1678" i="17"/>
  <c r="F1679" i="17"/>
  <c r="F1680" i="17"/>
  <c r="F1681" i="17"/>
  <c r="F1682" i="17"/>
  <c r="F1683" i="17"/>
  <c r="F1684" i="17"/>
  <c r="F1685" i="17"/>
  <c r="F1686" i="17"/>
  <c r="F1687" i="17"/>
  <c r="F1688" i="17"/>
  <c r="F1689" i="17"/>
  <c r="F1690" i="17"/>
  <c r="F1691" i="17"/>
  <c r="F1692" i="17"/>
  <c r="F1693" i="17"/>
  <c r="F1694" i="17"/>
  <c r="F1695" i="17"/>
  <c r="F1696" i="17"/>
  <c r="F1697" i="17"/>
  <c r="F1698" i="17"/>
  <c r="F1699" i="17"/>
  <c r="F1700" i="17"/>
  <c r="F1701" i="17"/>
  <c r="F1702" i="17"/>
  <c r="F1703" i="17"/>
  <c r="F1704" i="17"/>
  <c r="F1705" i="17"/>
  <c r="F1706" i="17"/>
  <c r="F1707" i="17"/>
  <c r="F1708" i="17"/>
  <c r="F1709" i="17"/>
  <c r="F1710" i="17"/>
  <c r="F1711" i="17"/>
  <c r="F1712" i="17"/>
  <c r="F1713" i="17"/>
  <c r="F1714" i="17"/>
  <c r="F1715" i="17"/>
  <c r="F1716" i="17"/>
  <c r="F1717" i="17"/>
  <c r="F1718" i="17"/>
  <c r="F1719" i="17"/>
  <c r="F1720" i="17"/>
  <c r="F1721" i="17"/>
  <c r="F1722" i="17"/>
  <c r="F1723" i="17"/>
  <c r="F1724" i="17"/>
  <c r="F1725" i="17"/>
  <c r="F1726" i="17"/>
  <c r="F1727" i="17"/>
  <c r="F1728" i="17"/>
  <c r="F1729" i="17"/>
  <c r="F1730" i="17"/>
  <c r="F1731" i="17"/>
  <c r="F1732" i="17"/>
  <c r="F1733" i="17"/>
  <c r="F1734" i="17"/>
  <c r="F1735" i="17"/>
  <c r="F1736" i="17"/>
  <c r="F1737" i="17"/>
  <c r="F1738" i="17"/>
  <c r="F1739" i="17"/>
  <c r="F1740" i="17"/>
  <c r="F1741" i="17"/>
  <c r="F1742" i="17"/>
  <c r="F1743" i="17"/>
  <c r="F1744" i="17"/>
  <c r="F1745" i="17"/>
  <c r="F1746" i="17"/>
  <c r="F1747" i="17"/>
  <c r="F1748" i="17"/>
  <c r="F1749" i="17"/>
  <c r="F1750" i="17"/>
  <c r="F1751" i="17"/>
  <c r="F1752" i="17"/>
  <c r="F1753" i="17"/>
  <c r="F1754" i="17"/>
  <c r="F1755" i="17"/>
  <c r="F1756" i="17"/>
  <c r="F1757" i="17"/>
  <c r="F1758" i="17"/>
  <c r="F1759" i="17"/>
  <c r="F1760" i="17"/>
  <c r="F1761" i="17"/>
  <c r="F1762" i="17"/>
  <c r="F1763" i="17"/>
  <c r="F1764" i="17"/>
  <c r="F1765" i="17"/>
  <c r="F1766" i="17"/>
  <c r="F1767" i="17"/>
  <c r="F1768" i="17"/>
  <c r="F1769" i="17"/>
  <c r="F1770" i="17"/>
  <c r="F1771" i="17"/>
  <c r="F1772" i="17"/>
  <c r="F1773" i="17"/>
  <c r="F1774" i="17"/>
  <c r="F1775" i="17"/>
  <c r="F1776" i="17"/>
  <c r="F1777" i="17"/>
  <c r="F1778" i="17"/>
  <c r="F1779" i="17"/>
  <c r="F1780" i="17"/>
  <c r="F1781" i="17"/>
  <c r="F1782" i="17"/>
  <c r="F1783" i="17"/>
  <c r="F1784" i="17"/>
  <c r="F1785" i="17"/>
  <c r="F1786" i="17"/>
  <c r="F1787" i="17"/>
  <c r="F1788" i="17"/>
  <c r="F1789" i="17"/>
  <c r="F1790" i="17"/>
  <c r="F1791" i="17"/>
  <c r="F1792" i="17"/>
  <c r="F1793" i="17"/>
  <c r="F1794" i="17"/>
  <c r="F1795" i="17"/>
  <c r="F1796" i="17"/>
  <c r="F1797" i="17"/>
  <c r="F1798" i="17"/>
  <c r="F1799" i="17"/>
  <c r="F1800" i="17"/>
  <c r="F1801" i="17"/>
  <c r="F1802" i="17"/>
  <c r="F1803" i="17"/>
  <c r="F1804" i="17"/>
  <c r="F1805" i="17"/>
  <c r="F1806" i="17"/>
  <c r="F1807" i="17"/>
  <c r="F1808" i="17"/>
  <c r="F1809" i="17"/>
  <c r="F1810" i="17"/>
  <c r="F1811" i="17"/>
  <c r="F1812" i="17"/>
  <c r="F1813" i="17"/>
  <c r="F1814" i="17"/>
  <c r="F1815" i="17"/>
  <c r="F1816" i="17"/>
  <c r="F1817" i="17"/>
  <c r="F1818" i="17"/>
  <c r="F1819" i="17"/>
  <c r="F1820" i="17"/>
  <c r="F1821" i="17"/>
  <c r="F1822" i="17"/>
  <c r="F1823" i="17"/>
  <c r="F1824" i="17"/>
  <c r="F1825" i="17"/>
  <c r="F1826" i="17"/>
  <c r="F1827" i="17"/>
  <c r="F1828" i="17"/>
  <c r="F1829" i="17"/>
  <c r="F1830" i="17"/>
  <c r="F1831" i="17"/>
  <c r="F1832" i="17"/>
  <c r="F1833" i="17"/>
  <c r="F1834" i="17"/>
  <c r="F1835" i="17"/>
  <c r="F1836" i="17"/>
  <c r="F1837" i="17"/>
  <c r="F1838" i="17"/>
  <c r="F1839" i="17"/>
  <c r="F1840" i="17"/>
  <c r="F1841" i="17"/>
  <c r="F1842" i="17"/>
  <c r="F1843" i="17"/>
  <c r="F1844" i="17"/>
  <c r="F1845" i="17"/>
  <c r="F1846" i="17"/>
  <c r="F1847" i="17"/>
  <c r="F1848" i="17"/>
  <c r="F1849" i="17"/>
  <c r="F1850" i="17"/>
  <c r="F1851" i="17"/>
  <c r="F1852" i="17"/>
  <c r="F1853" i="17"/>
  <c r="F1854" i="17"/>
  <c r="F1855" i="17"/>
  <c r="F1856" i="17"/>
  <c r="F1857" i="17"/>
  <c r="F1858" i="17"/>
  <c r="F1859" i="17"/>
  <c r="F1860" i="17"/>
  <c r="F1861" i="17"/>
  <c r="F1862" i="17"/>
  <c r="F1863" i="17"/>
  <c r="F1864" i="17"/>
  <c r="F1865" i="17"/>
  <c r="F1866" i="17"/>
  <c r="F1867" i="17"/>
  <c r="F1868" i="17"/>
  <c r="F1869" i="17"/>
  <c r="F1870" i="17"/>
  <c r="F1871" i="17"/>
  <c r="F1872" i="17"/>
  <c r="F1873" i="17"/>
  <c r="F1874" i="17"/>
  <c r="F1875" i="17"/>
  <c r="F1876" i="17"/>
  <c r="F1877" i="17"/>
  <c r="F1878" i="17"/>
  <c r="F1879" i="17"/>
  <c r="F1880" i="17"/>
  <c r="F1881" i="17"/>
  <c r="F1882" i="17"/>
  <c r="F1883" i="17"/>
  <c r="F1884" i="17"/>
  <c r="F1885" i="17"/>
  <c r="F1886" i="17"/>
  <c r="F1887" i="17"/>
  <c r="F1888" i="17"/>
  <c r="F1889" i="17"/>
  <c r="F1890" i="17"/>
  <c r="F1891" i="17"/>
  <c r="F1892" i="17"/>
  <c r="F1893" i="17"/>
  <c r="F1894" i="17"/>
  <c r="F1895" i="17"/>
  <c r="F1896" i="17"/>
  <c r="F1897" i="17"/>
  <c r="F1898" i="17"/>
  <c r="F1899" i="17"/>
  <c r="F1900" i="17"/>
  <c r="F1901" i="17"/>
  <c r="F1902" i="17"/>
  <c r="F1903" i="17"/>
  <c r="F1904" i="17"/>
  <c r="F1905" i="17"/>
  <c r="F1906" i="17"/>
  <c r="F1907" i="17"/>
  <c r="F1908" i="17"/>
  <c r="F1909" i="17"/>
  <c r="F1910" i="17"/>
  <c r="F1911" i="17"/>
  <c r="F1912" i="17"/>
  <c r="F1913" i="17"/>
  <c r="F1914" i="17"/>
  <c r="F1915" i="17"/>
  <c r="F1916" i="17"/>
  <c r="F1917" i="17"/>
  <c r="F1918" i="17"/>
  <c r="F1919" i="17"/>
  <c r="F1920" i="17"/>
  <c r="F1921" i="17"/>
  <c r="F1922" i="17"/>
  <c r="F1923" i="17"/>
  <c r="F1924" i="17"/>
  <c r="F1925" i="17"/>
  <c r="F1926" i="17"/>
  <c r="F1927" i="17"/>
  <c r="F1928" i="17"/>
  <c r="F1929" i="17"/>
  <c r="F1930" i="17"/>
  <c r="F1931" i="17"/>
  <c r="F1932" i="17"/>
  <c r="F1933" i="17"/>
  <c r="F1934" i="17"/>
  <c r="F1935" i="17"/>
  <c r="F1936" i="17"/>
  <c r="F1937" i="17"/>
  <c r="F1938" i="17"/>
  <c r="F1939" i="17"/>
  <c r="F1940" i="17"/>
  <c r="F1941" i="17"/>
  <c r="F1942" i="17"/>
  <c r="F1943" i="17"/>
  <c r="F1944" i="17"/>
  <c r="F1945" i="17"/>
  <c r="F1946" i="17"/>
  <c r="F1947" i="17"/>
  <c r="F1948" i="17"/>
  <c r="F1949" i="17"/>
  <c r="F1950" i="17"/>
  <c r="F1951" i="17"/>
  <c r="F1952" i="17"/>
  <c r="F1953" i="17"/>
  <c r="F1954" i="17"/>
  <c r="F1955" i="17"/>
  <c r="F1956" i="17"/>
  <c r="F1957" i="17"/>
  <c r="F1958" i="17"/>
  <c r="F1959" i="17"/>
  <c r="F1960" i="17"/>
  <c r="F1961" i="17"/>
  <c r="F1962" i="17"/>
  <c r="F1963" i="17"/>
  <c r="F1964" i="17"/>
  <c r="F1965" i="17"/>
  <c r="F1966" i="17"/>
  <c r="F1967" i="17"/>
  <c r="F1968" i="17"/>
  <c r="F1969" i="17"/>
  <c r="F1970" i="17"/>
  <c r="F1971" i="17"/>
  <c r="F1972" i="17"/>
  <c r="F1973" i="17"/>
  <c r="F1974" i="17"/>
  <c r="F1975" i="17"/>
  <c r="F1976" i="17"/>
  <c r="F1977" i="17"/>
  <c r="F1978" i="17"/>
  <c r="F1979" i="17"/>
  <c r="F1980" i="17"/>
  <c r="F1981" i="17"/>
  <c r="F1982" i="17"/>
  <c r="F1983" i="17"/>
  <c r="F1984" i="17"/>
  <c r="F1985" i="17"/>
  <c r="F1986" i="17"/>
  <c r="F1987" i="17"/>
  <c r="F1988" i="17"/>
  <c r="F1989" i="17"/>
  <c r="F1990" i="17"/>
  <c r="F1991" i="17"/>
  <c r="F1992" i="17"/>
  <c r="F1993" i="17"/>
  <c r="F1994" i="17"/>
  <c r="F1995" i="17"/>
  <c r="F1996" i="17"/>
  <c r="F1997" i="17"/>
  <c r="F1998" i="17"/>
  <c r="F1999" i="17"/>
  <c r="F2000" i="17"/>
  <c r="F2001" i="17"/>
  <c r="F2002" i="17"/>
  <c r="F2003" i="17"/>
  <c r="F2004" i="17"/>
  <c r="F2005" i="17"/>
  <c r="F2006" i="17"/>
  <c r="F2007" i="17"/>
  <c r="F2008" i="17"/>
  <c r="F2009" i="17"/>
  <c r="F2010" i="17"/>
  <c r="F2011" i="17"/>
  <c r="F2012" i="17"/>
  <c r="F2013" i="17"/>
  <c r="F2014" i="17"/>
  <c r="F2015" i="17"/>
  <c r="F2016" i="17"/>
  <c r="F2017" i="17"/>
  <c r="F2018" i="17"/>
  <c r="F2019" i="17"/>
  <c r="F2020" i="17"/>
  <c r="F2021" i="17"/>
  <c r="F2022" i="17"/>
  <c r="F2023" i="17"/>
  <c r="F2024" i="17"/>
  <c r="F2025" i="17"/>
  <c r="F2026" i="17"/>
  <c r="F2027" i="17"/>
  <c r="F2028" i="17"/>
  <c r="F2029" i="17"/>
  <c r="F2030" i="17"/>
  <c r="F2031" i="17"/>
  <c r="F2032" i="17"/>
  <c r="F2033" i="17"/>
  <c r="F2034" i="17"/>
  <c r="F2035" i="17"/>
  <c r="F2036" i="17"/>
  <c r="F2037" i="17"/>
  <c r="F2038" i="17"/>
  <c r="F2039" i="17"/>
  <c r="F2040" i="17"/>
  <c r="F2041" i="17"/>
  <c r="F2042" i="17"/>
  <c r="F2043" i="17"/>
  <c r="F2044" i="17"/>
  <c r="F2045" i="17"/>
  <c r="F2046" i="17"/>
  <c r="F2047" i="17"/>
  <c r="F2048" i="17"/>
  <c r="F2049" i="17"/>
  <c r="F2050" i="17"/>
  <c r="F2051" i="17"/>
  <c r="F2052" i="17"/>
  <c r="F2053" i="17"/>
  <c r="F2054" i="17"/>
  <c r="F2055" i="17"/>
  <c r="F2056" i="17"/>
  <c r="F2057" i="17"/>
  <c r="F2058" i="17"/>
  <c r="F2059" i="17"/>
  <c r="F2060" i="17"/>
  <c r="F2061" i="17"/>
  <c r="F2062" i="17"/>
  <c r="F2063" i="17"/>
  <c r="F2064" i="17"/>
  <c r="F2065" i="17"/>
  <c r="F2066" i="17"/>
  <c r="F2067" i="17"/>
  <c r="F2068" i="17"/>
  <c r="F2069" i="17"/>
  <c r="F2070" i="17"/>
  <c r="F2071" i="17"/>
  <c r="F2072" i="17"/>
  <c r="F2073" i="17"/>
  <c r="F2074" i="17"/>
  <c r="F2075" i="17"/>
  <c r="F2076" i="17"/>
  <c r="F2077" i="17"/>
  <c r="F2078" i="17"/>
  <c r="F2079" i="17"/>
  <c r="F2080" i="17"/>
  <c r="F2081" i="17"/>
  <c r="F2082" i="17"/>
  <c r="F2083" i="17"/>
  <c r="F2084" i="17"/>
  <c r="F2085" i="17"/>
  <c r="F2086" i="17"/>
  <c r="F2087" i="17"/>
  <c r="F2088" i="17"/>
  <c r="F2089" i="17"/>
  <c r="F2090" i="17"/>
  <c r="F2091" i="17"/>
  <c r="F2092" i="17"/>
  <c r="F2093" i="17"/>
  <c r="F2094" i="17"/>
  <c r="F2095" i="17"/>
  <c r="F2096" i="17"/>
  <c r="F2097" i="17"/>
  <c r="F2098" i="17"/>
  <c r="F2099" i="17"/>
  <c r="F2100" i="17"/>
  <c r="F2101" i="17"/>
  <c r="F2102" i="17"/>
  <c r="F2103" i="17"/>
  <c r="F2104" i="17"/>
  <c r="F2105" i="17"/>
  <c r="F2106" i="17"/>
  <c r="F2107" i="17"/>
  <c r="F2108" i="17"/>
  <c r="F2109" i="17"/>
  <c r="F2110" i="17"/>
  <c r="F2111" i="17"/>
  <c r="F2112" i="17"/>
  <c r="F2113" i="17"/>
  <c r="F2114" i="17"/>
  <c r="F2115" i="17"/>
  <c r="F2116" i="17"/>
  <c r="F2117" i="17"/>
  <c r="F2118" i="17"/>
  <c r="F2119" i="17"/>
  <c r="F2120" i="17"/>
  <c r="F2121" i="17"/>
  <c r="F2122" i="17"/>
  <c r="F2123" i="17"/>
  <c r="F2124" i="17"/>
  <c r="F2125" i="17"/>
  <c r="F2126" i="17"/>
  <c r="F2127" i="17"/>
  <c r="F2128" i="17"/>
  <c r="F2129" i="17"/>
  <c r="F2130" i="17"/>
  <c r="F2131" i="17"/>
  <c r="F2132" i="17"/>
  <c r="F2133" i="17"/>
  <c r="F2134" i="17"/>
  <c r="F2135" i="17"/>
  <c r="F2136" i="17"/>
  <c r="F2137" i="17"/>
  <c r="F2138" i="17"/>
  <c r="F2139" i="17"/>
  <c r="F2140" i="17"/>
  <c r="F2141" i="17"/>
  <c r="F2142" i="17"/>
  <c r="F2143" i="17"/>
  <c r="F2144" i="17"/>
  <c r="F2145" i="17"/>
  <c r="F2146" i="17"/>
  <c r="F2147" i="17"/>
  <c r="F2148" i="17"/>
  <c r="F2149" i="17"/>
  <c r="F2150" i="17"/>
  <c r="F2151" i="17"/>
  <c r="F2152" i="17"/>
  <c r="F2153" i="17"/>
  <c r="F2154" i="17"/>
  <c r="F2155" i="17"/>
  <c r="F2156" i="17"/>
  <c r="F2157" i="17"/>
  <c r="F2158" i="17"/>
  <c r="F2159" i="17"/>
  <c r="F2160" i="17"/>
  <c r="F2161" i="17"/>
  <c r="F2162" i="17"/>
  <c r="F2163" i="17"/>
  <c r="F2164" i="17"/>
  <c r="F2165" i="17"/>
  <c r="F2166" i="17"/>
  <c r="F2167" i="17"/>
  <c r="F2168" i="17"/>
  <c r="F2169" i="17"/>
  <c r="F2170" i="17"/>
  <c r="F2171" i="17"/>
  <c r="F2172" i="17"/>
  <c r="F2173" i="17"/>
  <c r="F2174" i="17"/>
  <c r="F2175" i="17"/>
  <c r="F2176" i="17"/>
  <c r="F2177" i="17"/>
  <c r="F2178" i="17"/>
  <c r="F2179" i="17"/>
  <c r="F2180" i="17"/>
  <c r="F2181" i="17"/>
  <c r="F2182" i="17"/>
  <c r="F2183" i="17"/>
  <c r="F2184" i="17"/>
  <c r="F2185" i="17"/>
  <c r="F2186" i="17"/>
  <c r="F2187" i="17"/>
  <c r="F2188" i="17"/>
  <c r="F2189" i="17"/>
  <c r="F2190" i="17"/>
  <c r="F2191" i="17"/>
  <c r="F2192" i="17"/>
  <c r="F2193" i="17"/>
  <c r="F2194" i="17"/>
  <c r="F2195" i="17"/>
  <c r="F2196" i="17"/>
  <c r="F2197" i="17"/>
  <c r="F2198" i="17"/>
  <c r="F2199" i="17"/>
  <c r="F2200" i="17"/>
  <c r="F2201" i="17"/>
  <c r="F2202" i="17"/>
  <c r="F2203" i="17"/>
  <c r="F2204" i="17"/>
  <c r="F2205" i="17"/>
  <c r="F2206" i="17"/>
  <c r="F2207" i="17"/>
  <c r="F2208" i="17"/>
  <c r="F2209" i="17"/>
  <c r="F2210" i="17"/>
  <c r="F2211" i="17"/>
  <c r="F2212" i="17"/>
  <c r="F2213" i="17"/>
  <c r="F2214" i="17"/>
  <c r="F2215" i="17"/>
  <c r="F2216" i="17"/>
  <c r="F2217" i="17"/>
  <c r="F2218" i="17"/>
  <c r="F2219" i="17"/>
  <c r="F2220" i="17"/>
  <c r="F2221" i="17"/>
  <c r="F2222" i="17"/>
  <c r="F2223" i="17"/>
  <c r="F2224" i="17"/>
  <c r="F2225" i="17"/>
  <c r="F2226" i="17"/>
  <c r="F2227" i="17"/>
  <c r="F2228" i="17"/>
  <c r="F2229" i="17"/>
  <c r="F2230" i="17"/>
  <c r="F2231" i="17"/>
  <c r="F2232" i="17"/>
  <c r="F2233" i="17"/>
  <c r="F2234" i="17"/>
  <c r="F2235" i="17"/>
  <c r="F2236" i="17"/>
  <c r="F2237" i="17"/>
  <c r="F2238" i="17"/>
  <c r="F2239" i="17"/>
  <c r="F2240" i="17"/>
  <c r="F2241" i="17"/>
  <c r="F2242" i="17"/>
  <c r="F2243" i="17"/>
  <c r="F2244" i="17"/>
  <c r="F2245" i="17"/>
  <c r="F2246" i="17"/>
  <c r="F2247" i="17"/>
  <c r="F2248" i="17"/>
  <c r="F2249" i="17"/>
  <c r="F2250" i="17"/>
  <c r="F2251" i="17"/>
  <c r="F2252" i="17"/>
  <c r="F2253" i="17"/>
  <c r="F2254" i="17"/>
  <c r="F2255" i="17"/>
  <c r="F2256" i="17"/>
  <c r="F2257" i="17"/>
  <c r="F2258" i="17"/>
  <c r="F2259" i="17"/>
  <c r="F2260" i="17"/>
  <c r="F2261" i="17"/>
  <c r="F2262" i="17"/>
  <c r="F2263" i="17"/>
  <c r="F2264" i="17"/>
  <c r="F2265" i="17"/>
  <c r="F2266" i="17"/>
  <c r="F2267" i="17"/>
  <c r="F2268" i="17"/>
  <c r="F2269" i="17"/>
  <c r="F2270" i="17"/>
  <c r="F2271" i="17"/>
  <c r="F2272" i="17"/>
  <c r="F2273" i="17"/>
  <c r="F2274" i="17"/>
  <c r="F2275" i="17"/>
  <c r="F2276" i="17"/>
  <c r="F2277" i="17"/>
  <c r="F2278" i="17"/>
  <c r="F2279" i="17"/>
  <c r="F2280" i="17"/>
  <c r="F2281" i="17"/>
  <c r="F2282" i="17"/>
  <c r="F2283" i="17"/>
  <c r="F2284" i="17"/>
  <c r="F2285" i="17"/>
  <c r="F2286" i="17"/>
  <c r="F2287" i="17"/>
  <c r="F2288" i="17"/>
  <c r="F2289" i="17"/>
  <c r="F2290" i="17"/>
  <c r="F2291" i="17"/>
  <c r="F2292" i="17"/>
  <c r="F2293" i="17"/>
  <c r="F2294" i="17"/>
  <c r="F2295" i="17"/>
  <c r="F2296" i="17"/>
  <c r="F2297" i="17"/>
  <c r="F2298" i="17"/>
  <c r="F2299" i="17"/>
  <c r="F2300" i="17"/>
  <c r="F2301" i="17"/>
  <c r="F2302" i="17"/>
  <c r="F2303" i="17"/>
  <c r="F2304" i="17"/>
  <c r="F2305" i="17"/>
  <c r="F2306" i="17"/>
  <c r="F2307" i="17"/>
  <c r="F2308" i="17"/>
  <c r="F2309" i="17"/>
  <c r="F2310" i="17"/>
  <c r="F2311" i="17"/>
  <c r="F2312" i="17"/>
  <c r="F2313" i="17"/>
  <c r="F2314" i="17"/>
  <c r="F2315" i="17"/>
  <c r="F2316" i="17"/>
  <c r="F2317" i="17"/>
  <c r="F2318" i="17"/>
  <c r="F2319" i="17"/>
  <c r="F2320" i="17"/>
  <c r="F2321" i="17"/>
  <c r="F2322" i="17"/>
  <c r="F2323" i="17"/>
  <c r="F2324" i="17"/>
  <c r="F2325" i="17"/>
  <c r="F2326" i="17"/>
  <c r="F2327" i="17"/>
  <c r="F2328" i="17"/>
  <c r="F2329" i="17"/>
  <c r="F2330" i="17"/>
  <c r="F2331" i="17"/>
  <c r="F2332" i="17"/>
  <c r="F2333" i="17"/>
  <c r="F2334" i="17"/>
  <c r="F2335" i="17"/>
  <c r="F2336" i="17"/>
  <c r="F2337" i="17"/>
  <c r="F2338" i="17"/>
  <c r="F2339" i="17"/>
  <c r="F2340" i="17"/>
  <c r="F2341" i="17"/>
  <c r="F2342" i="17"/>
  <c r="F2343" i="17"/>
  <c r="F2344" i="17"/>
  <c r="F2345" i="17"/>
  <c r="F2346" i="17"/>
  <c r="F2347" i="17"/>
  <c r="F2348" i="17"/>
  <c r="F2349" i="17"/>
  <c r="F2350" i="17"/>
  <c r="F2351" i="17"/>
  <c r="F2352" i="17"/>
  <c r="F2353" i="17"/>
  <c r="F2354" i="17"/>
  <c r="F2355" i="17"/>
  <c r="F2356" i="17"/>
  <c r="F2357" i="17"/>
  <c r="F2358" i="17"/>
  <c r="F2359" i="17"/>
  <c r="F2360" i="17"/>
  <c r="F2361" i="17"/>
  <c r="F2362" i="17"/>
  <c r="F2363" i="17"/>
  <c r="F2364" i="17"/>
  <c r="F2365" i="17"/>
  <c r="F2366" i="17"/>
  <c r="F2367" i="17"/>
  <c r="F2368" i="17"/>
  <c r="F2369" i="17"/>
  <c r="F2370" i="17"/>
  <c r="F2371" i="17"/>
  <c r="F2372" i="17"/>
  <c r="F2373" i="17"/>
  <c r="F2374" i="17"/>
  <c r="F2375" i="17"/>
  <c r="F2376" i="17"/>
  <c r="F2377" i="17"/>
  <c r="F2378" i="17"/>
  <c r="F2379" i="17"/>
  <c r="F2380" i="17"/>
  <c r="F2381" i="17"/>
  <c r="F2382" i="17"/>
  <c r="F2383" i="17"/>
  <c r="F2384" i="17"/>
  <c r="F2385" i="17"/>
  <c r="F2386" i="17"/>
  <c r="F2387" i="17"/>
  <c r="F2388" i="17"/>
  <c r="F2389" i="17"/>
  <c r="F2390" i="17"/>
  <c r="F2391" i="17"/>
  <c r="F2392" i="17"/>
  <c r="F2393" i="17"/>
  <c r="F2394" i="17"/>
  <c r="F2395" i="17"/>
  <c r="F2396" i="17"/>
  <c r="F2397" i="17"/>
  <c r="F2398" i="17"/>
  <c r="F2399" i="17"/>
  <c r="F2400" i="17"/>
  <c r="F2401" i="17"/>
  <c r="F2402" i="17"/>
  <c r="F2403" i="17"/>
  <c r="F2404" i="17"/>
  <c r="F2405" i="17"/>
  <c r="F2406" i="17"/>
  <c r="F2407" i="17"/>
  <c r="F2408" i="17"/>
  <c r="F2409" i="17"/>
  <c r="F2410" i="17"/>
  <c r="F2411" i="17"/>
  <c r="F2412" i="17"/>
  <c r="F2413" i="17"/>
  <c r="F2414" i="17"/>
  <c r="F2415" i="17"/>
  <c r="F2416" i="17"/>
  <c r="F2417" i="17"/>
  <c r="F2418" i="17"/>
  <c r="F2419" i="17"/>
  <c r="F2420" i="17"/>
  <c r="F2421" i="17"/>
  <c r="F2422" i="17"/>
  <c r="F2423" i="17"/>
  <c r="F2424" i="17"/>
  <c r="F2425" i="17"/>
  <c r="F2426" i="17"/>
  <c r="F2427" i="17"/>
  <c r="F2428" i="17"/>
  <c r="F2429" i="17"/>
  <c r="F2430" i="17"/>
  <c r="F2431" i="17"/>
  <c r="F2432" i="17"/>
  <c r="F2433" i="17"/>
  <c r="F2434" i="17"/>
  <c r="F2435" i="17"/>
  <c r="F2436" i="17"/>
  <c r="F2437" i="17"/>
  <c r="F2438" i="17"/>
  <c r="F2439" i="17"/>
  <c r="F2440" i="17"/>
  <c r="F2441" i="17"/>
  <c r="F2442" i="17"/>
  <c r="F2443" i="17"/>
  <c r="F2444" i="17"/>
  <c r="F2445" i="17"/>
  <c r="F2446" i="17"/>
  <c r="F2447" i="17"/>
  <c r="F2448" i="17"/>
  <c r="F2449" i="17"/>
  <c r="F2450" i="17"/>
  <c r="F2451" i="17"/>
  <c r="F2452" i="17"/>
  <c r="F2453" i="17"/>
  <c r="F2454" i="17"/>
  <c r="F2455" i="17"/>
  <c r="F2456" i="17"/>
  <c r="F2457" i="17"/>
  <c r="F2458" i="17"/>
  <c r="F2459" i="17"/>
  <c r="F2460" i="17"/>
  <c r="F2461" i="17"/>
  <c r="F2462" i="17"/>
  <c r="F2463" i="17"/>
  <c r="F2464" i="17"/>
  <c r="F2465" i="17"/>
  <c r="F2466" i="17"/>
  <c r="F2467" i="17"/>
  <c r="F2468" i="17"/>
  <c r="F2469" i="17"/>
  <c r="F2470" i="17"/>
  <c r="F2471" i="17"/>
  <c r="F2472" i="17"/>
  <c r="F2473" i="17"/>
  <c r="F2474" i="17"/>
  <c r="F2475" i="17"/>
  <c r="F2476" i="17"/>
  <c r="F2477" i="17"/>
  <c r="F2478" i="17"/>
  <c r="F2479" i="17"/>
  <c r="F2480" i="17"/>
  <c r="F2481" i="17"/>
  <c r="F2482" i="17"/>
  <c r="F2483" i="17"/>
  <c r="F2484" i="17"/>
  <c r="F2485" i="17"/>
  <c r="F2486" i="17"/>
  <c r="F2487" i="17"/>
  <c r="F2488" i="17"/>
  <c r="F2489" i="17"/>
  <c r="F2490" i="17"/>
  <c r="F2491" i="17"/>
  <c r="F2492" i="17"/>
  <c r="F2493" i="17"/>
  <c r="F2494" i="17"/>
  <c r="F2495" i="17"/>
  <c r="F2496" i="17"/>
  <c r="F2497" i="17"/>
  <c r="F2498" i="17"/>
  <c r="F2499" i="17"/>
  <c r="F2500" i="17"/>
  <c r="F2501" i="17"/>
  <c r="F2502" i="17"/>
  <c r="F2503" i="17"/>
  <c r="F2504" i="17"/>
  <c r="F2505" i="17"/>
  <c r="F2506" i="17"/>
  <c r="F2507" i="17"/>
  <c r="F2508" i="17"/>
  <c r="F2509" i="17"/>
  <c r="F2510" i="17"/>
  <c r="F2511" i="17"/>
  <c r="F2512" i="17"/>
  <c r="F2513" i="17"/>
  <c r="F2514" i="17"/>
  <c r="F2515" i="17"/>
  <c r="F2516" i="17"/>
  <c r="F2517" i="17"/>
  <c r="F2518" i="17"/>
  <c r="F2519" i="17"/>
  <c r="F2520" i="17"/>
  <c r="F2521" i="17"/>
  <c r="F2522" i="17"/>
  <c r="F2523" i="17"/>
  <c r="F2524" i="17"/>
  <c r="F2525" i="17"/>
  <c r="F2526" i="17"/>
  <c r="F2527" i="17"/>
  <c r="F2528" i="17"/>
  <c r="F2529" i="17"/>
  <c r="F2530" i="17"/>
  <c r="F2531" i="17"/>
  <c r="F2532" i="17"/>
  <c r="F2533" i="17"/>
  <c r="F2534" i="17"/>
  <c r="F2535" i="17"/>
  <c r="F2536" i="17"/>
  <c r="F2537" i="17"/>
  <c r="F2538" i="17"/>
  <c r="F2539" i="17"/>
  <c r="F2540" i="17"/>
  <c r="F2541" i="17"/>
  <c r="F2542" i="17"/>
  <c r="F2543" i="17"/>
  <c r="F2544" i="17"/>
  <c r="F2545" i="17"/>
  <c r="F2546" i="17"/>
  <c r="F2547" i="17"/>
  <c r="F2548" i="17"/>
  <c r="F2549" i="17"/>
  <c r="F2550" i="17"/>
  <c r="F2551" i="17"/>
  <c r="F2552" i="17"/>
  <c r="F2553" i="17"/>
  <c r="F2554" i="17"/>
  <c r="F2555" i="17"/>
  <c r="F2556" i="17"/>
  <c r="F2557" i="17"/>
  <c r="F2558" i="17"/>
  <c r="F2559" i="17"/>
  <c r="F2560" i="17"/>
  <c r="F2561" i="17"/>
  <c r="F2562" i="17"/>
  <c r="F2563" i="17"/>
  <c r="F2564" i="17"/>
  <c r="F2565" i="17"/>
  <c r="F2566" i="17"/>
  <c r="F2567" i="17"/>
  <c r="F2568" i="17"/>
  <c r="F2569" i="17"/>
  <c r="F2570" i="17"/>
  <c r="F2571" i="17"/>
  <c r="F2572" i="17"/>
  <c r="F2573" i="17"/>
  <c r="F2574" i="17"/>
  <c r="F2575" i="17"/>
  <c r="F2576" i="17"/>
  <c r="F2577" i="17"/>
  <c r="F2578" i="17"/>
  <c r="F2579" i="17"/>
  <c r="F2580" i="17"/>
  <c r="F2581" i="17"/>
  <c r="F2582" i="17"/>
  <c r="F2583" i="17"/>
  <c r="F2584" i="17"/>
  <c r="F2585" i="17"/>
  <c r="F2586" i="17"/>
  <c r="F2587" i="17"/>
  <c r="F2588" i="17"/>
  <c r="F2589" i="17"/>
  <c r="F2590" i="17"/>
  <c r="F2591" i="17"/>
  <c r="F2592" i="17"/>
  <c r="F2593" i="17"/>
  <c r="F2594" i="17"/>
  <c r="F2595" i="17"/>
  <c r="F2596" i="17"/>
  <c r="F2597" i="17"/>
  <c r="F2598" i="17"/>
  <c r="F2599" i="17"/>
  <c r="F2600" i="17"/>
  <c r="F2601" i="17"/>
  <c r="F2602" i="17"/>
  <c r="F2603" i="17"/>
  <c r="F2604" i="17"/>
  <c r="F2605" i="17"/>
  <c r="F2606" i="17"/>
  <c r="F2607" i="17"/>
  <c r="F2608" i="17"/>
  <c r="F2609" i="17"/>
  <c r="F2610" i="17"/>
  <c r="F2611" i="17"/>
  <c r="F2612" i="17"/>
  <c r="F2613" i="17"/>
  <c r="F2614" i="17"/>
  <c r="F2615" i="17"/>
  <c r="F2616" i="17"/>
  <c r="F2617" i="17"/>
  <c r="F2618" i="17"/>
  <c r="F2619" i="17"/>
  <c r="F2620" i="17"/>
  <c r="F2621" i="17"/>
  <c r="F2622" i="17"/>
  <c r="F2623" i="17"/>
  <c r="F2624" i="17"/>
  <c r="F2625" i="17"/>
  <c r="F2626" i="17"/>
  <c r="F2627" i="17"/>
  <c r="F2628" i="17"/>
  <c r="F2629" i="17"/>
  <c r="F2630" i="17"/>
  <c r="F2631" i="17"/>
  <c r="F2632" i="17"/>
  <c r="F2633" i="17"/>
  <c r="F2634" i="17"/>
  <c r="F2635" i="17"/>
  <c r="F2636" i="17"/>
  <c r="F2637" i="17"/>
  <c r="F2638" i="17"/>
  <c r="F2639" i="17"/>
  <c r="F2640" i="17"/>
  <c r="F2641" i="17"/>
  <c r="F2642" i="17"/>
  <c r="F2643" i="17"/>
  <c r="F2644" i="17"/>
  <c r="F2645" i="17"/>
  <c r="F2646" i="17"/>
  <c r="F2647" i="17"/>
  <c r="F2648" i="17"/>
  <c r="F2649" i="17"/>
  <c r="F2650" i="17"/>
  <c r="F2651" i="17"/>
  <c r="F2652" i="17"/>
  <c r="F2653" i="17"/>
  <c r="F2654" i="17"/>
  <c r="F2655" i="17"/>
  <c r="F2656" i="17"/>
  <c r="F2657" i="17"/>
  <c r="F2658" i="17"/>
  <c r="F2659" i="17"/>
  <c r="F2660" i="17"/>
  <c r="F2661" i="17"/>
  <c r="F2662" i="17"/>
  <c r="F2663" i="17"/>
  <c r="F2664" i="17"/>
  <c r="F2665" i="17"/>
  <c r="F2666" i="17"/>
  <c r="F2667" i="17"/>
  <c r="F2668" i="17"/>
  <c r="F2669" i="17"/>
  <c r="F2670" i="17"/>
  <c r="F2671" i="17"/>
  <c r="F2672" i="17"/>
  <c r="F2673" i="17"/>
  <c r="F2674" i="17"/>
  <c r="F2675" i="17"/>
  <c r="F2676" i="17"/>
  <c r="F2677" i="17"/>
  <c r="F2678" i="17"/>
  <c r="F2679" i="17"/>
  <c r="F2680" i="17"/>
  <c r="F2681" i="17"/>
  <c r="F2682" i="17"/>
  <c r="F2683" i="17"/>
  <c r="F2684" i="17"/>
  <c r="F2685" i="17"/>
  <c r="F2686" i="17"/>
  <c r="F2687" i="17"/>
  <c r="F2688" i="17"/>
  <c r="F2689" i="17"/>
  <c r="F2690" i="17"/>
  <c r="F2691" i="17"/>
  <c r="F2692" i="17"/>
  <c r="F2693" i="17"/>
  <c r="F2694" i="17"/>
  <c r="F2695" i="17"/>
  <c r="F2696" i="17"/>
  <c r="F2697" i="17"/>
  <c r="F2698" i="17"/>
  <c r="F2699" i="17"/>
  <c r="F2700" i="17"/>
  <c r="F2701" i="17"/>
  <c r="F2702" i="17"/>
  <c r="F2703" i="17"/>
  <c r="F2704" i="17"/>
  <c r="F2705" i="17"/>
  <c r="F2706" i="17"/>
  <c r="F2707" i="17"/>
  <c r="F2708" i="17"/>
  <c r="F2709" i="17"/>
  <c r="F2710" i="17"/>
  <c r="F2711" i="17"/>
  <c r="F2712" i="17"/>
  <c r="F2713" i="17"/>
  <c r="F2714" i="17"/>
  <c r="F2715" i="17"/>
  <c r="F2716" i="17"/>
  <c r="F2717" i="17"/>
  <c r="F2718" i="17"/>
  <c r="F2719" i="17"/>
  <c r="F2720" i="17"/>
  <c r="F2721" i="17"/>
  <c r="F2722" i="17"/>
  <c r="F2723" i="17"/>
  <c r="F2724" i="17"/>
  <c r="F2725" i="17"/>
  <c r="F2726" i="17"/>
  <c r="F2727" i="17"/>
  <c r="F2728" i="17"/>
  <c r="F2729" i="17"/>
  <c r="F2730" i="17"/>
  <c r="F2731" i="17"/>
  <c r="F2732" i="17"/>
  <c r="F2733" i="17"/>
  <c r="F2734" i="17"/>
  <c r="F2735" i="17"/>
  <c r="F2736" i="17"/>
  <c r="F2737" i="17"/>
  <c r="F2738" i="17"/>
  <c r="F2739" i="17"/>
  <c r="F2740" i="17"/>
  <c r="F2741" i="17"/>
  <c r="F2742" i="17"/>
  <c r="F2743" i="17"/>
  <c r="F2744" i="17"/>
  <c r="F2745" i="17"/>
  <c r="F2746" i="17"/>
  <c r="F2747" i="17"/>
  <c r="F2748" i="17"/>
  <c r="F2749" i="17"/>
  <c r="F2750" i="17"/>
  <c r="F2751" i="17"/>
  <c r="F2752" i="17"/>
  <c r="F2753" i="17"/>
  <c r="F2754" i="17"/>
  <c r="F2755" i="17"/>
  <c r="F2756" i="17"/>
  <c r="F2757" i="17"/>
  <c r="F2758" i="17"/>
  <c r="F2759" i="17"/>
  <c r="F2760" i="17"/>
  <c r="F2761" i="17"/>
  <c r="F2762" i="17"/>
  <c r="F2763" i="17"/>
  <c r="F2764" i="17"/>
  <c r="F2765" i="17"/>
  <c r="F2766" i="17"/>
  <c r="F2767" i="17"/>
  <c r="F2768" i="17"/>
  <c r="F2769" i="17"/>
  <c r="F2770" i="17"/>
  <c r="F2771" i="17"/>
  <c r="F2772" i="17"/>
  <c r="F2773" i="17"/>
  <c r="F2774" i="17"/>
  <c r="F2775" i="17"/>
  <c r="F2776" i="17"/>
  <c r="F2777" i="17"/>
  <c r="F2778" i="17"/>
  <c r="F2779" i="17"/>
  <c r="F2780" i="17"/>
  <c r="F2781" i="17"/>
  <c r="F2782" i="17"/>
  <c r="F2783" i="17"/>
  <c r="F2784" i="17"/>
  <c r="F2785" i="17"/>
  <c r="F2786" i="17"/>
  <c r="F2787" i="17"/>
  <c r="F2788" i="17"/>
  <c r="F2789" i="17"/>
  <c r="F2790" i="17"/>
  <c r="F2791" i="17"/>
  <c r="F2792" i="17"/>
  <c r="F2793" i="17"/>
  <c r="F2794" i="17"/>
  <c r="F2795" i="17"/>
  <c r="F2796" i="17"/>
  <c r="F2797" i="17"/>
  <c r="F2798" i="17"/>
  <c r="F2799" i="17"/>
  <c r="F2800" i="17"/>
  <c r="F2801" i="17"/>
  <c r="F2802" i="17"/>
  <c r="F2803" i="17"/>
  <c r="F2804" i="17"/>
  <c r="F2805" i="17"/>
  <c r="F2806" i="17"/>
  <c r="F2807" i="17"/>
  <c r="F2808" i="17"/>
  <c r="F2809" i="17"/>
  <c r="F2810" i="17"/>
  <c r="F2811" i="17"/>
  <c r="F2812" i="17"/>
  <c r="F2813" i="17"/>
  <c r="F2814" i="17"/>
  <c r="F2815" i="17"/>
  <c r="F2816" i="17"/>
  <c r="F2817" i="17"/>
  <c r="F2818" i="17"/>
  <c r="F2819" i="17"/>
  <c r="F2820" i="17"/>
  <c r="F2821" i="17"/>
  <c r="F2822" i="17"/>
  <c r="F2823" i="17"/>
  <c r="F2824" i="17"/>
  <c r="F2825" i="17"/>
  <c r="F2826" i="17"/>
  <c r="F2827" i="17"/>
  <c r="F2828" i="17"/>
  <c r="F2829" i="17"/>
  <c r="F2830" i="17"/>
  <c r="F2831" i="17"/>
  <c r="F2832" i="17"/>
  <c r="F2833" i="17"/>
  <c r="F2834" i="17"/>
  <c r="F2835" i="17"/>
  <c r="F2836" i="17"/>
  <c r="F2837" i="17"/>
  <c r="F2838" i="17"/>
  <c r="F2839" i="17"/>
  <c r="F2840" i="17"/>
  <c r="F2841" i="17"/>
  <c r="F2842" i="17"/>
  <c r="F2843" i="17"/>
  <c r="F2844" i="17"/>
  <c r="F2845" i="17"/>
  <c r="F2846" i="17"/>
  <c r="F2847" i="17"/>
  <c r="F2848" i="17"/>
  <c r="F2849" i="17"/>
  <c r="F2850" i="17"/>
  <c r="F2851" i="17"/>
  <c r="F2852" i="17"/>
  <c r="F2853" i="17"/>
  <c r="F2854" i="17"/>
  <c r="F2855" i="17"/>
  <c r="F2856" i="17"/>
  <c r="F2857" i="17"/>
  <c r="F2858" i="17"/>
  <c r="F2859" i="17"/>
  <c r="F2860" i="17"/>
  <c r="F2861" i="17"/>
  <c r="F2862" i="17"/>
  <c r="F2863" i="17"/>
  <c r="F2864" i="17"/>
  <c r="F2865" i="17"/>
  <c r="F2866" i="17"/>
  <c r="F2867" i="17"/>
  <c r="F2868" i="17"/>
  <c r="F2869" i="17"/>
  <c r="F2870" i="17"/>
  <c r="F2871" i="17"/>
  <c r="F2872" i="17"/>
  <c r="F2873" i="17"/>
  <c r="F2874" i="17"/>
  <c r="F2875" i="17"/>
  <c r="F2876" i="17"/>
  <c r="F2877" i="17"/>
  <c r="F2878" i="17"/>
  <c r="F2879" i="17"/>
  <c r="F2880" i="17"/>
  <c r="F2881" i="17"/>
  <c r="F2882" i="17"/>
  <c r="F2883" i="17"/>
  <c r="F2884" i="17"/>
  <c r="F2885" i="17"/>
  <c r="F2886" i="17"/>
  <c r="F2887" i="17"/>
  <c r="F2888" i="17"/>
  <c r="F2889" i="17"/>
  <c r="F2890" i="17"/>
  <c r="F2891" i="17"/>
  <c r="F2892" i="17"/>
  <c r="F2893" i="17"/>
  <c r="F2894" i="17"/>
  <c r="F2895" i="17"/>
  <c r="F2896" i="17"/>
  <c r="F2897" i="17"/>
  <c r="F2898" i="17"/>
  <c r="F2899" i="17"/>
  <c r="F2900" i="17"/>
  <c r="F2901" i="17"/>
  <c r="F2902" i="17"/>
  <c r="F2903" i="17"/>
  <c r="F2904" i="17"/>
  <c r="F2905" i="17"/>
  <c r="F2906" i="17"/>
  <c r="F2907" i="17"/>
  <c r="F2908" i="17"/>
  <c r="F2909" i="17"/>
  <c r="F2910" i="17"/>
  <c r="F2911" i="17"/>
  <c r="F2912" i="17"/>
  <c r="F2913" i="17"/>
  <c r="F2914" i="17"/>
  <c r="F2915" i="17"/>
  <c r="F2916" i="17"/>
  <c r="F2917" i="17"/>
  <c r="F2918" i="17"/>
  <c r="F2919" i="17"/>
  <c r="F2920" i="17"/>
  <c r="F2921" i="17"/>
  <c r="F2922" i="17"/>
  <c r="F2923" i="17"/>
  <c r="F2924" i="17"/>
  <c r="F2925" i="17"/>
  <c r="F2926" i="17"/>
  <c r="F2927" i="17"/>
  <c r="F2928" i="17"/>
  <c r="F2929" i="17"/>
  <c r="F2930" i="17"/>
  <c r="F2931" i="17"/>
  <c r="F2932" i="17"/>
  <c r="F2933" i="17"/>
  <c r="F2934" i="17"/>
  <c r="F2935" i="17"/>
  <c r="F2936" i="17"/>
  <c r="F2937" i="17"/>
  <c r="F2938" i="17"/>
  <c r="F2939" i="17"/>
  <c r="F2940" i="17"/>
  <c r="F2941" i="17"/>
  <c r="F2942" i="17"/>
  <c r="F2943" i="17"/>
  <c r="F2944" i="17"/>
  <c r="F2945" i="17"/>
  <c r="F2946" i="17"/>
  <c r="F2947" i="17"/>
  <c r="F2948" i="17"/>
  <c r="F2949" i="17"/>
  <c r="F2950" i="17"/>
  <c r="F2951" i="17"/>
  <c r="F2952" i="17"/>
  <c r="F2953" i="17"/>
  <c r="F2954" i="17"/>
  <c r="F2955" i="17"/>
  <c r="F2956" i="17"/>
  <c r="F2957" i="17"/>
  <c r="F2958" i="17"/>
  <c r="F2959" i="17"/>
  <c r="F2960" i="17"/>
  <c r="F2961" i="17"/>
  <c r="F2962" i="17"/>
  <c r="F2963" i="17"/>
  <c r="F2964" i="17"/>
  <c r="F2965" i="17"/>
  <c r="F2966" i="17"/>
  <c r="F2967" i="17"/>
  <c r="F2968" i="17"/>
  <c r="F2969" i="17"/>
  <c r="F2970" i="17"/>
  <c r="F2971" i="17"/>
  <c r="F2972" i="17"/>
  <c r="F2973" i="17"/>
  <c r="F2974" i="17"/>
  <c r="F2975" i="17"/>
  <c r="F2976" i="17"/>
  <c r="F2977" i="17"/>
  <c r="F2978" i="17"/>
  <c r="F2979" i="17"/>
  <c r="F2980" i="17"/>
  <c r="F2981" i="17"/>
  <c r="F2982" i="17"/>
  <c r="F2983" i="17"/>
  <c r="F2984" i="17"/>
  <c r="F2985" i="17"/>
  <c r="F2986" i="17"/>
  <c r="F2987" i="17"/>
  <c r="F2988" i="17"/>
  <c r="F2989" i="17"/>
  <c r="F2990" i="17"/>
  <c r="F2991" i="17"/>
  <c r="F2992" i="17"/>
  <c r="F2993" i="17"/>
  <c r="F2994" i="17"/>
  <c r="F2995" i="17"/>
  <c r="F2996" i="17"/>
  <c r="F2997" i="17"/>
  <c r="F2998" i="17"/>
  <c r="F2999" i="17"/>
  <c r="F3000" i="17"/>
  <c r="F3001" i="17"/>
  <c r="F3002" i="17"/>
  <c r="F3003" i="17"/>
  <c r="F3004" i="17"/>
  <c r="F3005" i="17"/>
  <c r="F3006" i="17"/>
  <c r="F3007" i="17"/>
  <c r="F3008" i="17"/>
  <c r="F3009" i="17"/>
  <c r="F3010" i="17"/>
  <c r="F3011" i="17"/>
  <c r="F3012" i="17"/>
  <c r="F3013" i="17"/>
  <c r="F3014" i="17"/>
  <c r="F3015" i="17"/>
  <c r="F3016" i="17"/>
  <c r="F3017" i="17"/>
  <c r="F3018" i="17"/>
  <c r="F3019" i="17"/>
  <c r="F3020" i="17"/>
  <c r="F3021" i="17"/>
  <c r="F3022" i="17"/>
  <c r="F3023" i="17"/>
  <c r="F3024" i="17"/>
  <c r="F3025" i="17"/>
  <c r="F3026" i="17"/>
  <c r="F3027" i="17"/>
  <c r="F3028" i="17"/>
  <c r="F3029" i="17"/>
  <c r="F3030" i="17"/>
  <c r="F3031" i="17"/>
  <c r="F3032" i="17"/>
  <c r="F3033" i="17"/>
  <c r="F3034" i="17"/>
  <c r="F3035" i="17"/>
  <c r="F3036" i="17"/>
  <c r="F3037" i="17"/>
  <c r="F3038" i="17"/>
  <c r="F3039" i="17"/>
  <c r="F3040" i="17"/>
  <c r="F3041" i="17"/>
  <c r="F3042" i="17"/>
  <c r="F3043" i="17"/>
  <c r="F3044" i="17"/>
  <c r="F3045" i="17"/>
  <c r="F3046" i="17"/>
  <c r="F3047" i="17"/>
  <c r="F3048" i="17"/>
  <c r="F3049" i="17"/>
  <c r="F3050" i="17"/>
  <c r="F3051" i="17"/>
  <c r="F3052" i="17"/>
  <c r="F3053" i="17"/>
  <c r="F3054" i="17"/>
  <c r="F3055" i="17"/>
  <c r="F3056" i="17"/>
  <c r="F3057" i="17"/>
  <c r="F3058" i="17"/>
  <c r="F3059" i="17"/>
  <c r="F3060" i="17"/>
  <c r="F3061" i="17"/>
  <c r="F3062" i="17"/>
  <c r="F3063" i="17"/>
  <c r="F3064" i="17"/>
  <c r="F3065" i="17"/>
  <c r="F3066" i="17"/>
  <c r="F3067" i="17"/>
  <c r="F3068" i="17"/>
  <c r="F3069" i="17"/>
  <c r="F3070" i="17"/>
  <c r="F3071" i="17"/>
  <c r="F3072" i="17"/>
  <c r="F3073" i="17"/>
  <c r="F3074" i="17"/>
  <c r="F3075" i="17"/>
  <c r="F3076" i="17"/>
  <c r="F3077" i="17"/>
  <c r="F3078" i="17"/>
  <c r="F3079" i="17"/>
  <c r="F3080" i="17"/>
  <c r="F3081" i="17"/>
  <c r="F3082" i="17"/>
  <c r="F3083" i="17"/>
  <c r="F3084" i="17"/>
  <c r="F3085" i="17"/>
  <c r="F3086" i="17"/>
  <c r="F3087" i="17"/>
  <c r="F3088" i="17"/>
  <c r="F3089" i="17"/>
  <c r="F3090" i="17"/>
  <c r="F3091" i="17"/>
  <c r="F3092" i="17"/>
  <c r="F3093" i="17"/>
  <c r="F3094" i="17"/>
  <c r="F3095" i="17"/>
  <c r="F3096" i="17"/>
  <c r="F3097" i="17"/>
  <c r="F3098" i="17"/>
  <c r="F3099" i="17"/>
  <c r="F3100" i="17"/>
  <c r="F3101" i="17"/>
  <c r="F3102" i="17"/>
  <c r="F3103" i="17"/>
  <c r="F3104" i="17"/>
  <c r="F3105" i="17"/>
  <c r="F3106" i="17"/>
  <c r="F3107" i="17"/>
  <c r="F3108" i="17"/>
  <c r="F3109" i="17"/>
  <c r="F3110" i="17"/>
  <c r="F3111" i="17"/>
  <c r="F3112" i="17"/>
  <c r="F3113" i="17"/>
  <c r="F3114" i="17"/>
  <c r="F3115" i="17"/>
  <c r="F3116" i="17"/>
  <c r="F3117" i="17"/>
  <c r="F3118" i="17"/>
  <c r="F3119" i="17"/>
  <c r="F3120" i="17"/>
  <c r="F3121" i="17"/>
  <c r="F3122" i="17"/>
  <c r="F3123" i="17"/>
  <c r="F3124" i="17"/>
  <c r="F3125" i="17"/>
  <c r="F3126" i="17"/>
  <c r="F3127" i="17"/>
  <c r="F3128" i="17"/>
  <c r="F3129" i="17"/>
  <c r="F3130" i="17"/>
  <c r="F3131" i="17"/>
  <c r="F3132" i="17"/>
  <c r="F3133" i="17"/>
  <c r="F3134" i="17"/>
  <c r="F3135" i="17"/>
  <c r="F3136" i="17"/>
  <c r="F3137" i="17"/>
  <c r="F3138" i="17"/>
  <c r="F3139" i="17"/>
  <c r="F3140" i="17"/>
  <c r="F3141" i="17"/>
  <c r="F3142" i="17"/>
  <c r="F3143" i="17"/>
  <c r="F3144" i="17"/>
  <c r="F3145" i="17"/>
  <c r="F3146" i="17"/>
  <c r="F3147" i="17"/>
  <c r="F3148" i="17"/>
  <c r="F3149" i="17"/>
  <c r="F3150" i="17"/>
  <c r="F3151" i="17"/>
  <c r="F3152" i="17"/>
  <c r="F3153" i="17"/>
  <c r="F3154" i="17"/>
  <c r="F3155" i="17"/>
  <c r="F3156" i="17"/>
  <c r="F3157" i="17"/>
  <c r="F3158" i="17"/>
  <c r="F3159" i="17"/>
  <c r="F3160" i="17"/>
  <c r="F3161" i="17"/>
  <c r="F3162" i="17"/>
  <c r="F3163" i="17"/>
  <c r="F3164" i="17"/>
  <c r="F3165" i="17"/>
  <c r="F3166" i="17"/>
  <c r="F3167" i="17"/>
  <c r="F3168" i="17"/>
  <c r="F3169" i="17"/>
  <c r="F3170" i="17"/>
  <c r="F3171" i="17"/>
  <c r="F3172" i="17"/>
  <c r="F3173" i="17"/>
  <c r="F3174" i="17"/>
  <c r="F3175" i="17"/>
  <c r="F3176" i="17"/>
  <c r="F3177" i="17"/>
  <c r="F3178" i="17"/>
  <c r="F3179" i="17"/>
  <c r="F3180" i="17"/>
  <c r="F3181" i="17"/>
  <c r="F3182" i="17"/>
  <c r="F3183" i="17"/>
  <c r="F3184" i="17"/>
  <c r="F3185" i="17"/>
  <c r="F3186" i="17"/>
  <c r="F3187" i="17"/>
  <c r="F3188" i="17"/>
  <c r="F3189" i="17"/>
  <c r="F3190" i="17"/>
  <c r="F3191" i="17"/>
  <c r="F3192" i="17"/>
  <c r="F3193" i="17"/>
  <c r="F3194" i="17"/>
  <c r="F3195" i="17"/>
  <c r="F3196" i="17"/>
  <c r="F3197" i="17"/>
  <c r="F3198" i="17"/>
  <c r="F3199" i="17"/>
  <c r="F3200" i="17"/>
  <c r="F3201" i="17"/>
  <c r="F3202" i="17"/>
  <c r="F3203" i="17"/>
  <c r="F3204" i="17"/>
  <c r="F3205" i="17"/>
  <c r="F3206" i="17"/>
  <c r="F3207" i="17"/>
  <c r="F3208" i="17"/>
  <c r="F3209" i="17"/>
  <c r="F3210" i="17"/>
  <c r="F3211" i="17"/>
  <c r="F3212" i="17"/>
  <c r="F3213" i="17"/>
  <c r="F3214" i="17"/>
  <c r="F3215" i="17"/>
  <c r="F3216" i="17"/>
  <c r="F3217" i="17"/>
  <c r="F3218" i="17"/>
  <c r="F3219" i="17"/>
  <c r="F3220" i="17"/>
  <c r="F3221" i="17"/>
  <c r="F3222" i="17"/>
  <c r="F3223" i="17"/>
  <c r="F3224" i="17"/>
  <c r="F3225" i="17"/>
  <c r="F3226" i="17"/>
  <c r="F3227" i="17"/>
  <c r="F3228" i="17"/>
  <c r="F3229" i="17"/>
  <c r="F3230" i="17"/>
  <c r="F3231" i="17"/>
  <c r="F3232" i="17"/>
  <c r="F3233" i="17"/>
  <c r="F3234" i="17"/>
  <c r="F3235" i="17"/>
  <c r="F3236" i="17"/>
  <c r="F3237" i="17"/>
  <c r="F3238" i="17"/>
  <c r="F3239" i="17"/>
  <c r="F3240" i="17"/>
  <c r="F3241" i="17"/>
  <c r="F3242" i="17"/>
  <c r="F3243" i="17"/>
  <c r="F3244" i="17"/>
  <c r="F3245" i="17"/>
  <c r="F3246" i="17"/>
  <c r="F3247" i="17"/>
  <c r="F3248" i="17"/>
  <c r="F3249" i="17"/>
  <c r="F3250" i="17"/>
  <c r="F3251" i="17"/>
  <c r="F3252" i="17"/>
  <c r="F3253" i="17"/>
  <c r="F3254" i="17"/>
  <c r="F3255" i="17"/>
  <c r="F3256" i="17"/>
  <c r="F3257" i="17"/>
  <c r="F3258" i="17"/>
  <c r="F3259" i="17"/>
  <c r="F3260" i="17"/>
  <c r="F3261" i="17"/>
  <c r="F3262" i="17"/>
  <c r="F3263" i="17"/>
  <c r="F3264" i="17"/>
  <c r="F3265" i="17"/>
  <c r="F3266" i="17"/>
  <c r="F3267" i="17"/>
  <c r="F3268" i="17"/>
  <c r="F3269" i="17"/>
  <c r="F3270" i="17"/>
  <c r="F3271" i="17"/>
  <c r="F3272" i="17"/>
  <c r="F3273" i="17"/>
  <c r="F3274" i="17"/>
  <c r="F3275" i="17"/>
  <c r="F3276" i="17"/>
  <c r="F3277" i="17"/>
  <c r="F3278" i="17"/>
  <c r="F3279" i="17"/>
  <c r="F3280" i="17"/>
  <c r="F3281" i="17"/>
  <c r="F3282" i="17"/>
  <c r="F3283" i="17"/>
  <c r="F3284" i="17"/>
  <c r="F3285" i="17"/>
  <c r="F3286" i="17"/>
  <c r="F3287" i="17"/>
  <c r="F3288" i="17"/>
  <c r="F3289" i="17"/>
  <c r="F3290" i="17"/>
  <c r="F3291" i="17"/>
  <c r="F3292" i="17"/>
  <c r="F3293" i="17"/>
  <c r="F3294" i="17"/>
  <c r="F3295" i="17"/>
  <c r="F3296" i="17"/>
  <c r="F3297" i="17"/>
  <c r="F3298" i="17"/>
  <c r="F3299" i="17"/>
  <c r="F3300" i="17"/>
  <c r="F3301" i="17"/>
  <c r="F3302" i="17"/>
  <c r="F3303" i="17"/>
  <c r="F3304" i="17"/>
  <c r="F3305" i="17"/>
  <c r="F3306" i="17"/>
  <c r="F3307" i="17"/>
  <c r="F3308" i="17"/>
  <c r="F3309" i="17"/>
  <c r="F3310" i="17"/>
  <c r="F3311" i="17"/>
  <c r="F3312" i="17"/>
  <c r="F3313" i="17"/>
  <c r="F3314" i="17"/>
  <c r="F3315" i="17"/>
  <c r="F3316" i="17"/>
  <c r="F3317" i="17"/>
  <c r="F3318" i="17"/>
  <c r="F3319" i="17"/>
  <c r="F3320" i="17"/>
  <c r="F3321" i="17"/>
  <c r="F3322" i="17"/>
  <c r="F3323" i="17"/>
  <c r="F3324" i="17"/>
  <c r="F3325" i="17"/>
  <c r="F3326" i="17"/>
  <c r="F3327" i="17"/>
  <c r="F3328" i="17"/>
  <c r="F3329" i="17"/>
  <c r="F3330" i="17"/>
  <c r="F3331" i="17"/>
  <c r="F3332" i="17"/>
  <c r="F3333" i="17"/>
  <c r="F3334" i="17"/>
  <c r="F3335" i="17"/>
  <c r="F3336" i="17"/>
  <c r="F3337" i="17"/>
  <c r="F3338" i="17"/>
  <c r="F3339" i="17"/>
  <c r="F3340" i="17"/>
  <c r="F3341" i="17"/>
  <c r="F3342" i="17"/>
  <c r="F3343" i="17"/>
  <c r="F3344" i="17"/>
  <c r="F3345" i="17"/>
  <c r="F3346" i="17"/>
  <c r="F3347" i="17"/>
  <c r="F3348" i="17"/>
  <c r="F3349" i="17"/>
  <c r="F3350" i="17"/>
  <c r="F3351" i="17"/>
  <c r="F3352" i="17"/>
  <c r="F3353" i="17"/>
  <c r="F3354" i="17"/>
  <c r="F3355" i="17"/>
  <c r="F3356" i="17"/>
  <c r="F3357" i="17"/>
  <c r="F3358" i="17"/>
  <c r="F3359" i="17"/>
  <c r="F3360" i="17"/>
  <c r="F3361" i="17"/>
  <c r="F3362" i="17"/>
  <c r="F3363" i="17"/>
  <c r="F3364" i="17"/>
  <c r="F3365" i="17"/>
  <c r="F3366" i="17"/>
  <c r="F3367" i="17"/>
  <c r="F3368" i="17"/>
  <c r="F3369" i="17"/>
  <c r="F3370" i="17"/>
  <c r="F3371" i="17"/>
  <c r="F3372" i="17"/>
  <c r="F3373" i="17"/>
  <c r="F3374" i="17"/>
  <c r="F3375" i="17"/>
  <c r="F3376" i="17"/>
  <c r="F3377" i="17"/>
  <c r="F3378" i="17"/>
  <c r="F3379" i="17"/>
  <c r="F3380" i="17"/>
  <c r="F3381" i="17"/>
  <c r="F3382" i="17"/>
  <c r="F3383" i="17"/>
  <c r="F3384" i="17"/>
  <c r="F3385" i="17"/>
  <c r="F3386" i="17"/>
  <c r="F3387" i="17"/>
  <c r="F3388" i="17"/>
  <c r="F3389" i="17"/>
  <c r="F3390" i="17"/>
  <c r="F3391" i="17"/>
  <c r="F3392" i="17"/>
  <c r="F3393" i="17"/>
  <c r="F3394" i="17"/>
  <c r="F3395" i="17"/>
  <c r="F3396" i="17"/>
  <c r="F3397" i="17"/>
  <c r="F3398" i="17"/>
  <c r="F3399" i="17"/>
  <c r="F3400" i="17"/>
  <c r="F3401" i="17"/>
  <c r="F3402" i="17"/>
  <c r="F3403" i="17"/>
  <c r="F3404" i="17"/>
  <c r="F3405" i="17"/>
  <c r="F3406" i="17"/>
  <c r="F3407" i="17"/>
  <c r="F3408" i="17"/>
  <c r="F3409" i="17"/>
  <c r="F3410" i="17"/>
  <c r="F3411" i="17"/>
  <c r="F3412" i="17"/>
  <c r="F3413" i="17"/>
  <c r="F3414" i="17"/>
  <c r="F3415" i="17"/>
  <c r="F3416" i="17"/>
  <c r="F3417" i="17"/>
  <c r="F3418" i="17"/>
  <c r="F3419" i="17"/>
  <c r="F3420" i="17"/>
  <c r="F3421" i="17"/>
  <c r="F3422" i="17"/>
  <c r="F3423" i="17"/>
  <c r="F3424" i="17"/>
  <c r="F3425" i="17"/>
  <c r="F3426" i="17"/>
  <c r="F3427" i="17"/>
  <c r="F3428" i="17"/>
  <c r="F3429" i="17"/>
  <c r="F3430" i="17"/>
  <c r="F3431" i="17"/>
  <c r="F3432" i="17"/>
  <c r="F3433" i="17"/>
  <c r="F3434" i="17"/>
  <c r="F3435" i="17"/>
  <c r="F3436" i="17"/>
  <c r="F3437" i="17"/>
  <c r="F3438" i="17"/>
  <c r="F3439" i="17"/>
  <c r="F3440" i="17"/>
  <c r="F3441" i="17"/>
  <c r="F3442" i="17"/>
  <c r="F3443" i="17"/>
  <c r="F3444" i="17"/>
  <c r="F3445" i="17"/>
  <c r="F3446" i="17"/>
  <c r="F3447" i="17"/>
  <c r="F3448" i="17"/>
  <c r="F3449" i="17"/>
  <c r="F3450" i="17"/>
  <c r="F3451" i="17"/>
  <c r="F3452" i="17"/>
  <c r="F3453" i="17"/>
  <c r="F3454" i="17"/>
  <c r="F3455" i="17"/>
  <c r="F3456" i="17"/>
  <c r="F3457" i="17"/>
  <c r="F3458" i="17"/>
  <c r="F3459" i="17"/>
  <c r="F3460" i="17"/>
  <c r="F3461" i="17"/>
  <c r="F3462" i="17"/>
  <c r="F3463" i="17"/>
  <c r="F3464" i="17"/>
  <c r="F3465" i="17"/>
  <c r="F3466" i="17"/>
  <c r="F3467" i="17"/>
  <c r="F3468" i="17"/>
  <c r="F3469" i="17"/>
  <c r="F3470" i="17"/>
  <c r="F3471" i="17"/>
  <c r="F3472" i="17"/>
  <c r="F3473" i="17"/>
  <c r="F3474" i="17"/>
  <c r="F3475" i="17"/>
  <c r="F3476" i="17"/>
  <c r="F3477" i="17"/>
  <c r="F3478" i="17"/>
  <c r="F3479" i="17"/>
  <c r="F3480" i="17"/>
  <c r="F3481" i="17"/>
  <c r="F3482" i="17"/>
  <c r="F3483" i="17"/>
  <c r="F3484" i="17"/>
  <c r="F3485" i="17"/>
  <c r="F3486" i="17"/>
  <c r="F3487" i="17"/>
  <c r="F3488" i="17"/>
  <c r="F3489" i="17"/>
  <c r="F3490" i="17"/>
  <c r="F3491" i="17"/>
  <c r="F3492" i="17"/>
  <c r="F3493" i="17"/>
  <c r="F3494" i="17"/>
  <c r="F3495" i="17"/>
  <c r="F3496" i="17"/>
  <c r="F3497" i="17"/>
  <c r="F3498" i="17"/>
  <c r="F3499" i="17"/>
  <c r="F3500" i="17"/>
  <c r="F3501" i="17"/>
  <c r="F3502" i="17"/>
  <c r="F3503" i="17"/>
  <c r="F3504" i="17"/>
  <c r="F3505" i="17"/>
  <c r="F3506" i="17"/>
  <c r="F3507" i="17"/>
  <c r="F3508" i="17"/>
  <c r="F3509" i="17"/>
  <c r="F3510" i="17"/>
  <c r="F3511" i="17"/>
  <c r="F3512" i="17"/>
  <c r="F3513" i="17"/>
  <c r="F3514" i="17"/>
  <c r="F3515" i="17"/>
  <c r="F3516" i="17"/>
  <c r="F3517" i="17"/>
  <c r="F3518" i="17"/>
  <c r="F3519" i="17"/>
  <c r="F3520" i="17"/>
  <c r="F3521" i="17"/>
  <c r="F3522" i="17"/>
  <c r="F3523" i="17"/>
  <c r="F3524" i="17"/>
  <c r="F3525" i="17"/>
  <c r="F3526" i="17"/>
  <c r="F3527" i="17"/>
  <c r="F3528" i="17"/>
  <c r="F3529" i="17"/>
  <c r="F3530" i="17"/>
  <c r="F3531" i="17"/>
  <c r="F3532" i="17"/>
  <c r="F3533" i="17"/>
  <c r="F3534" i="17"/>
  <c r="F3535" i="17"/>
  <c r="F3536" i="17"/>
  <c r="F3537" i="17"/>
  <c r="F3538" i="17"/>
  <c r="F3539" i="17"/>
  <c r="F3540" i="17"/>
  <c r="F3541" i="17"/>
  <c r="F3542" i="17"/>
  <c r="F3543" i="17"/>
  <c r="F3544" i="17"/>
  <c r="F3545" i="17"/>
  <c r="F3546" i="17"/>
  <c r="F3547" i="17"/>
  <c r="F3548" i="17"/>
  <c r="F3549" i="17"/>
  <c r="F3550" i="17"/>
  <c r="F3551" i="17"/>
  <c r="F3552" i="17"/>
  <c r="F3553" i="17"/>
  <c r="F3554" i="17"/>
  <c r="F3555" i="17"/>
  <c r="F3556" i="17"/>
  <c r="F3557" i="17"/>
  <c r="F3558" i="17"/>
  <c r="F3559" i="17"/>
  <c r="F3560" i="17"/>
  <c r="F3561" i="17"/>
  <c r="F3562" i="17"/>
  <c r="F3563" i="17"/>
  <c r="F3564" i="17"/>
  <c r="F3565" i="17"/>
  <c r="F3566" i="17"/>
  <c r="F3567" i="17"/>
  <c r="F3568" i="17"/>
  <c r="F3569" i="17"/>
  <c r="F3570" i="17"/>
  <c r="F3571" i="17"/>
  <c r="F3572" i="17"/>
  <c r="F3573" i="17"/>
  <c r="F3574" i="17"/>
  <c r="F3575" i="17"/>
  <c r="F3576" i="17"/>
  <c r="F3577" i="17"/>
  <c r="F3578" i="17"/>
  <c r="F6" i="17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1" i="14"/>
  <c r="F400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4" i="14"/>
  <c r="F553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3" i="14"/>
  <c r="F612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6" i="14"/>
  <c r="F1065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153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1111" i="14"/>
  <c r="F1112" i="14"/>
  <c r="F1113" i="14"/>
  <c r="F1114" i="14"/>
  <c r="F1115" i="14"/>
  <c r="F1117" i="14"/>
  <c r="F1118" i="14"/>
  <c r="F1119" i="14"/>
  <c r="F1120" i="14"/>
  <c r="F1116" i="14"/>
  <c r="F1331" i="14"/>
  <c r="F1121" i="14"/>
  <c r="F1122" i="14"/>
  <c r="F1123" i="14"/>
  <c r="F1124" i="14"/>
  <c r="F1125" i="14"/>
  <c r="F1127" i="14"/>
  <c r="F1128" i="14"/>
  <c r="F1129" i="14"/>
  <c r="F1130" i="14"/>
  <c r="F1131" i="14"/>
  <c r="F1132" i="14"/>
  <c r="F1133" i="14"/>
  <c r="F1134" i="14"/>
  <c r="F1135" i="14"/>
  <c r="F1136" i="14"/>
  <c r="F1138" i="14"/>
  <c r="F1139" i="14"/>
  <c r="F1140" i="14"/>
  <c r="F1141" i="14"/>
  <c r="F1142" i="14"/>
  <c r="F1143" i="14"/>
  <c r="F1144" i="14"/>
  <c r="F1126" i="14"/>
  <c r="F1145" i="14"/>
  <c r="F1146" i="14"/>
  <c r="F1147" i="14"/>
  <c r="F1149" i="14"/>
  <c r="F1150" i="14"/>
  <c r="F1152" i="14"/>
  <c r="F1151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3" i="14"/>
  <c r="F1282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137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2" i="14"/>
  <c r="F1333" i="14"/>
  <c r="F1334" i="14"/>
  <c r="F1335" i="14"/>
  <c r="F1336" i="14"/>
  <c r="F1337" i="14"/>
  <c r="F1338" i="14"/>
  <c r="F1339" i="14"/>
  <c r="F1464" i="14"/>
  <c r="F1465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5052" i="14"/>
  <c r="F5053" i="14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5" i="14"/>
  <c r="F1414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6" i="14"/>
  <c r="F1467" i="14"/>
  <c r="F1473" i="14"/>
  <c r="F1474" i="14"/>
  <c r="F1475" i="14"/>
  <c r="F1476" i="14"/>
  <c r="F1477" i="14"/>
  <c r="F1478" i="14"/>
  <c r="F1468" i="14"/>
  <c r="F1469" i="14"/>
  <c r="F1470" i="14"/>
  <c r="F1471" i="14"/>
  <c r="F1472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F1557" i="14"/>
  <c r="F1558" i="14"/>
  <c r="F1559" i="14"/>
  <c r="F1560" i="14"/>
  <c r="F1561" i="14"/>
  <c r="F1562" i="14"/>
  <c r="F1563" i="14"/>
  <c r="F1564" i="14"/>
  <c r="F1565" i="14"/>
  <c r="F1566" i="14"/>
  <c r="F1567" i="14"/>
  <c r="F1568" i="14"/>
  <c r="F1569" i="14"/>
  <c r="F1570" i="14"/>
  <c r="F1571" i="14"/>
  <c r="F1572" i="14"/>
  <c r="F1573" i="14"/>
  <c r="F1574" i="14"/>
  <c r="F1575" i="14"/>
  <c r="F1576" i="14"/>
  <c r="F1577" i="14"/>
  <c r="F1578" i="14"/>
  <c r="F1579" i="14"/>
  <c r="F1580" i="14"/>
  <c r="F1581" i="14"/>
  <c r="F1582" i="14"/>
  <c r="F1583" i="14"/>
  <c r="F1584" i="14"/>
  <c r="F1585" i="14"/>
  <c r="F1586" i="14"/>
  <c r="F1587" i="14"/>
  <c r="F1588" i="14"/>
  <c r="F1589" i="14"/>
  <c r="F1590" i="14"/>
  <c r="F1591" i="14"/>
  <c r="F1592" i="14"/>
  <c r="F1593" i="14"/>
  <c r="F1594" i="14"/>
  <c r="F1595" i="14"/>
  <c r="F1596" i="14"/>
  <c r="F1597" i="14"/>
  <c r="F1598" i="14"/>
  <c r="F1599" i="14"/>
  <c r="F1600" i="14"/>
  <c r="F1601" i="14"/>
  <c r="F1602" i="14"/>
  <c r="F1603" i="14"/>
  <c r="F1604" i="14"/>
  <c r="F1605" i="14"/>
  <c r="F1606" i="14"/>
  <c r="F1607" i="14"/>
  <c r="F1608" i="14"/>
  <c r="F1609" i="14"/>
  <c r="F1610" i="14"/>
  <c r="F1611" i="14"/>
  <c r="F1612" i="14"/>
  <c r="F1613" i="14"/>
  <c r="F1614" i="14"/>
  <c r="F1615" i="14"/>
  <c r="F1616" i="14"/>
  <c r="F1617" i="14"/>
  <c r="F1618" i="14"/>
  <c r="F1619" i="14"/>
  <c r="F1620" i="14"/>
  <c r="F1621" i="14"/>
  <c r="F1622" i="14"/>
  <c r="F1623" i="14"/>
  <c r="F1624" i="14"/>
  <c r="F1625" i="14"/>
  <c r="F1626" i="14"/>
  <c r="F1627" i="14"/>
  <c r="F1628" i="14"/>
  <c r="F1629" i="14"/>
  <c r="F1630" i="14"/>
  <c r="F1631" i="14"/>
  <c r="F1632" i="14"/>
  <c r="F1633" i="14"/>
  <c r="F1634" i="14"/>
  <c r="F1635" i="14"/>
  <c r="F1636" i="14"/>
  <c r="F1637" i="14"/>
  <c r="F1638" i="14"/>
  <c r="F1639" i="14"/>
  <c r="F1640" i="14"/>
  <c r="F1641" i="14"/>
  <c r="F1642" i="14"/>
  <c r="F1643" i="14"/>
  <c r="F1644" i="14"/>
  <c r="F1645" i="14"/>
  <c r="F1646" i="14"/>
  <c r="F1647" i="14"/>
  <c r="F1648" i="14"/>
  <c r="F1649" i="14"/>
  <c r="F1650" i="14"/>
  <c r="F1651" i="14"/>
  <c r="F1652" i="14"/>
  <c r="F1653" i="14"/>
  <c r="F1654" i="14"/>
  <c r="F1655" i="14"/>
  <c r="F1656" i="14"/>
  <c r="F1657" i="14"/>
  <c r="F1658" i="14"/>
  <c r="F1659" i="14"/>
  <c r="F1660" i="14"/>
  <c r="F1661" i="14"/>
  <c r="F1662" i="14"/>
  <c r="F1663" i="14"/>
  <c r="F1664" i="14"/>
  <c r="F1665" i="14"/>
  <c r="F1666" i="14"/>
  <c r="F1667" i="14"/>
  <c r="F1668" i="14"/>
  <c r="F1669" i="14"/>
  <c r="F1670" i="14"/>
  <c r="F1671" i="14"/>
  <c r="F1672" i="14"/>
  <c r="F1673" i="14"/>
  <c r="F1674" i="14"/>
  <c r="F1675" i="14"/>
  <c r="F1676" i="14"/>
  <c r="F1677" i="14"/>
  <c r="F1678" i="14"/>
  <c r="F1679" i="14"/>
  <c r="F1680" i="14"/>
  <c r="F1681" i="14"/>
  <c r="F1682" i="14"/>
  <c r="F1683" i="14"/>
  <c r="F1684" i="14"/>
  <c r="F1685" i="14"/>
  <c r="F1686" i="14"/>
  <c r="F1687" i="14"/>
  <c r="F1688" i="14"/>
  <c r="F1689" i="14"/>
  <c r="F1690" i="14"/>
  <c r="F1691" i="14"/>
  <c r="F1692" i="14"/>
  <c r="F1693" i="14"/>
  <c r="F1694" i="14"/>
  <c r="F1695" i="14"/>
  <c r="F1696" i="14"/>
  <c r="F1697" i="14"/>
  <c r="F1698" i="14"/>
  <c r="F1699" i="14"/>
  <c r="F1700" i="14"/>
  <c r="F1701" i="14"/>
  <c r="F1702" i="14"/>
  <c r="F1703" i="14"/>
  <c r="F1704" i="14"/>
  <c r="F1705" i="14"/>
  <c r="F1706" i="14"/>
  <c r="F1707" i="14"/>
  <c r="F1708" i="14"/>
  <c r="F1709" i="14"/>
  <c r="F1710" i="14"/>
  <c r="F1711" i="14"/>
  <c r="F1712" i="14"/>
  <c r="F1713" i="14"/>
  <c r="F1714" i="14"/>
  <c r="F1715" i="14"/>
  <c r="F1716" i="14"/>
  <c r="F1717" i="14"/>
  <c r="F1718" i="14"/>
  <c r="F1719" i="14"/>
  <c r="F1720" i="14"/>
  <c r="F1721" i="14"/>
  <c r="F1722" i="14"/>
  <c r="F1723" i="14"/>
  <c r="F1724" i="14"/>
  <c r="F1725" i="14"/>
  <c r="F1726" i="14"/>
  <c r="F1727" i="14"/>
  <c r="F1728" i="14"/>
  <c r="F1729" i="14"/>
  <c r="F1730" i="14"/>
  <c r="F1731" i="14"/>
  <c r="F1732" i="14"/>
  <c r="F1733" i="14"/>
  <c r="F1734" i="14"/>
  <c r="F1735" i="14"/>
  <c r="F1736" i="14"/>
  <c r="F1737" i="14"/>
  <c r="F1738" i="14"/>
  <c r="F1739" i="14"/>
  <c r="F1740" i="14"/>
  <c r="F1741" i="14"/>
  <c r="F1742" i="14"/>
  <c r="F1743" i="14"/>
  <c r="F1744" i="14"/>
  <c r="F1745" i="14"/>
  <c r="F1746" i="14"/>
  <c r="F1747" i="14"/>
  <c r="F1748" i="14"/>
  <c r="F1749" i="14"/>
  <c r="F1750" i="14"/>
  <c r="F1751" i="14"/>
  <c r="F1752" i="14"/>
  <c r="F1753" i="14"/>
  <c r="F1754" i="14"/>
  <c r="F1755" i="14"/>
  <c r="F1756" i="14"/>
  <c r="F1757" i="14"/>
  <c r="F1758" i="14"/>
  <c r="F1759" i="14"/>
  <c r="F1760" i="14"/>
  <c r="F1761" i="14"/>
  <c r="F1762" i="14"/>
  <c r="F1763" i="14"/>
  <c r="F1764" i="14"/>
  <c r="F1765" i="14"/>
  <c r="F1766" i="14"/>
  <c r="F1767" i="14"/>
  <c r="F1768" i="14"/>
  <c r="F1769" i="14"/>
  <c r="F1770" i="14"/>
  <c r="F1771" i="14"/>
  <c r="F1772" i="14"/>
  <c r="F1773" i="14"/>
  <c r="F1774" i="14"/>
  <c r="F1775" i="14"/>
  <c r="F1776" i="14"/>
  <c r="F1777" i="14"/>
  <c r="F1778" i="14"/>
  <c r="F1779" i="14"/>
  <c r="F1780" i="14"/>
  <c r="F1781" i="14"/>
  <c r="F1782" i="14"/>
  <c r="F1783" i="14"/>
  <c r="F1784" i="14"/>
  <c r="F1785" i="14"/>
  <c r="F1786" i="14"/>
  <c r="F1787" i="14"/>
  <c r="F1788" i="14"/>
  <c r="F1789" i="14"/>
  <c r="F1790" i="14"/>
  <c r="F1791" i="14"/>
  <c r="F1792" i="14"/>
  <c r="F1793" i="14"/>
  <c r="F1794" i="14"/>
  <c r="F1795" i="14"/>
  <c r="F1796" i="14"/>
  <c r="F1797" i="14"/>
  <c r="F1798" i="14"/>
  <c r="F1799" i="14"/>
  <c r="F1800" i="14"/>
  <c r="F1801" i="14"/>
  <c r="F1802" i="14"/>
  <c r="F1803" i="14"/>
  <c r="F1804" i="14"/>
  <c r="F1805" i="14"/>
  <c r="F1806" i="14"/>
  <c r="F1807" i="14"/>
  <c r="F1808" i="14"/>
  <c r="F1809" i="14"/>
  <c r="F1810" i="14"/>
  <c r="F1811" i="14"/>
  <c r="F1812" i="14"/>
  <c r="F1813" i="14"/>
  <c r="F1814" i="14"/>
  <c r="F1815" i="14"/>
  <c r="F1816" i="14"/>
  <c r="F1817" i="14"/>
  <c r="F1818" i="14"/>
  <c r="F1819" i="14"/>
  <c r="F1820" i="14"/>
  <c r="F1821" i="14"/>
  <c r="F1822" i="14"/>
  <c r="F1823" i="14"/>
  <c r="F1824" i="14"/>
  <c r="F1825" i="14"/>
  <c r="F1826" i="14"/>
  <c r="F1827" i="14"/>
  <c r="F1828" i="14"/>
  <c r="F1829" i="14"/>
  <c r="F1830" i="14"/>
  <c r="F1831" i="14"/>
  <c r="F1832" i="14"/>
  <c r="F1833" i="14"/>
  <c r="F1834" i="14"/>
  <c r="F1835" i="14"/>
  <c r="F1836" i="14"/>
  <c r="F1837" i="14"/>
  <c r="F1838" i="14"/>
  <c r="F1839" i="14"/>
  <c r="F1840" i="14"/>
  <c r="F1841" i="14"/>
  <c r="F1842" i="14"/>
  <c r="F1843" i="14"/>
  <c r="F1844" i="14"/>
  <c r="F1845" i="14"/>
  <c r="F1846" i="14"/>
  <c r="F1847" i="14"/>
  <c r="F1848" i="14"/>
  <c r="F1849" i="14"/>
  <c r="F1850" i="14"/>
  <c r="F1851" i="14"/>
  <c r="F1852" i="14"/>
  <c r="F1853" i="14"/>
  <c r="F1854" i="14"/>
  <c r="F1855" i="14"/>
  <c r="F1856" i="14"/>
  <c r="F1857" i="14"/>
  <c r="F1858" i="14"/>
  <c r="F1859" i="14"/>
  <c r="F1860" i="14"/>
  <c r="F1861" i="14"/>
  <c r="F1862" i="14"/>
  <c r="F1863" i="14"/>
  <c r="F1864" i="14"/>
  <c r="F1865" i="14"/>
  <c r="F1866" i="14"/>
  <c r="F1867" i="14"/>
  <c r="F1868" i="14"/>
  <c r="F1869" i="14"/>
  <c r="F1870" i="14"/>
  <c r="F1871" i="14"/>
  <c r="F1872" i="14"/>
  <c r="F1873" i="14"/>
  <c r="F1874" i="14"/>
  <c r="F1875" i="14"/>
  <c r="F1876" i="14"/>
  <c r="F1877" i="14"/>
  <c r="F1878" i="14"/>
  <c r="F1879" i="14"/>
  <c r="F1880" i="14"/>
  <c r="F1881" i="14"/>
  <c r="F1882" i="14"/>
  <c r="F1883" i="14"/>
  <c r="F1884" i="14"/>
  <c r="F1885" i="14"/>
  <c r="F1886" i="14"/>
  <c r="F1887" i="14"/>
  <c r="F1888" i="14"/>
  <c r="F1889" i="14"/>
  <c r="F1890" i="14"/>
  <c r="F1891" i="14"/>
  <c r="F1892" i="14"/>
  <c r="F1893" i="14"/>
  <c r="F1894" i="14"/>
  <c r="F1895" i="14"/>
  <c r="F1896" i="14"/>
  <c r="F1897" i="14"/>
  <c r="F1898" i="14"/>
  <c r="F1899" i="14"/>
  <c r="F1900" i="14"/>
  <c r="F1901" i="14"/>
  <c r="F1902" i="14"/>
  <c r="F1903" i="14"/>
  <c r="F1904" i="14"/>
  <c r="F1905" i="14"/>
  <c r="F1906" i="14"/>
  <c r="F1907" i="14"/>
  <c r="F1908" i="14"/>
  <c r="F1909" i="14"/>
  <c r="F1910" i="14"/>
  <c r="F1911" i="14"/>
  <c r="F1912" i="14"/>
  <c r="F1913" i="14"/>
  <c r="F1914" i="14"/>
  <c r="F1915" i="14"/>
  <c r="F1916" i="14"/>
  <c r="F1917" i="14"/>
  <c r="F1918" i="14"/>
  <c r="F1919" i="14"/>
  <c r="F1920" i="14"/>
  <c r="F1921" i="14"/>
  <c r="F1922" i="14"/>
  <c r="F1923" i="14"/>
  <c r="F1924" i="14"/>
  <c r="F1925" i="14"/>
  <c r="F1926" i="14"/>
  <c r="F1927" i="14"/>
  <c r="F1928" i="14"/>
  <c r="F1929" i="14"/>
  <c r="F1930" i="14"/>
  <c r="F1931" i="14"/>
  <c r="F1932" i="14"/>
  <c r="F1933" i="14"/>
  <c r="F1934" i="14"/>
  <c r="F1935" i="14"/>
  <c r="F1936" i="14"/>
  <c r="F1937" i="14"/>
  <c r="F1938" i="14"/>
  <c r="F1939" i="14"/>
  <c r="F1940" i="14"/>
  <c r="F1941" i="14"/>
  <c r="F1942" i="14"/>
  <c r="F1943" i="14"/>
  <c r="F1944" i="14"/>
  <c r="F1945" i="14"/>
  <c r="F1946" i="14"/>
  <c r="F1947" i="14"/>
  <c r="F1948" i="14"/>
  <c r="F1949" i="14"/>
  <c r="F1950" i="14"/>
  <c r="F1951" i="14"/>
  <c r="F1952" i="14"/>
  <c r="F1953" i="14"/>
  <c r="F1954" i="14"/>
  <c r="F1955" i="14"/>
  <c r="F1956" i="14"/>
  <c r="F1957" i="14"/>
  <c r="F1958" i="14"/>
  <c r="F1959" i="14"/>
  <c r="F1960" i="14"/>
  <c r="F1961" i="14"/>
  <c r="F1962" i="14"/>
  <c r="F1963" i="14"/>
  <c r="F1964" i="14"/>
  <c r="F1965" i="14"/>
  <c r="F1966" i="14"/>
  <c r="F1967" i="14"/>
  <c r="F1968" i="14"/>
  <c r="F1969" i="14"/>
  <c r="F1970" i="14"/>
  <c r="F1971" i="14"/>
  <c r="F1972" i="14"/>
  <c r="F1973" i="14"/>
  <c r="F1974" i="14"/>
  <c r="F1975" i="14"/>
  <c r="F1976" i="14"/>
  <c r="F1977" i="14"/>
  <c r="F1978" i="14"/>
  <c r="F1979" i="14"/>
  <c r="F1980" i="14"/>
  <c r="F1981" i="14"/>
  <c r="F1982" i="14"/>
  <c r="F1983" i="14"/>
  <c r="F1984" i="14"/>
  <c r="F1985" i="14"/>
  <c r="F1986" i="14"/>
  <c r="F1987" i="14"/>
  <c r="F1988" i="14"/>
  <c r="F1989" i="14"/>
  <c r="F1990" i="14"/>
  <c r="F1991" i="14"/>
  <c r="F1992" i="14"/>
  <c r="F1993" i="14"/>
  <c r="F1994" i="14"/>
  <c r="F1995" i="14"/>
  <c r="F1996" i="14"/>
  <c r="F1997" i="14"/>
  <c r="F1998" i="14"/>
  <c r="F1999" i="14"/>
  <c r="F2000" i="14"/>
  <c r="F2001" i="14"/>
  <c r="F2002" i="14"/>
  <c r="F2003" i="14"/>
  <c r="F2004" i="14"/>
  <c r="F2005" i="14"/>
  <c r="F2006" i="14"/>
  <c r="F2007" i="14"/>
  <c r="F2008" i="14"/>
  <c r="F2009" i="14"/>
  <c r="F2010" i="14"/>
  <c r="F2011" i="14"/>
  <c r="F2012" i="14"/>
  <c r="F2013" i="14"/>
  <c r="F2014" i="14"/>
  <c r="F2015" i="14"/>
  <c r="F2016" i="14"/>
  <c r="F2017" i="14"/>
  <c r="F2018" i="14"/>
  <c r="F2019" i="14"/>
  <c r="F2020" i="14"/>
  <c r="F2021" i="14"/>
  <c r="F2022" i="14"/>
  <c r="F2023" i="14"/>
  <c r="F2024" i="14"/>
  <c r="F2025" i="14"/>
  <c r="F2026" i="14"/>
  <c r="F2027" i="14"/>
  <c r="F2028" i="14"/>
  <c r="F2029" i="14"/>
  <c r="F2030" i="14"/>
  <c r="F2031" i="14"/>
  <c r="F2032" i="14"/>
  <c r="F2033" i="14"/>
  <c r="F2034" i="14"/>
  <c r="F2035" i="14"/>
  <c r="F2036" i="14"/>
  <c r="F2037" i="14"/>
  <c r="F2038" i="14"/>
  <c r="F2039" i="14"/>
  <c r="F2040" i="14"/>
  <c r="F2041" i="14"/>
  <c r="F2042" i="14"/>
  <c r="F2043" i="14"/>
  <c r="F2044" i="14"/>
  <c r="F2045" i="14"/>
  <c r="F2046" i="14"/>
  <c r="F2047" i="14"/>
  <c r="F2048" i="14"/>
  <c r="F2049" i="14"/>
  <c r="F2050" i="14"/>
  <c r="F2051" i="14"/>
  <c r="F2052" i="14"/>
  <c r="F2053" i="14"/>
  <c r="F2054" i="14"/>
  <c r="F2055" i="14"/>
  <c r="F2056" i="14"/>
  <c r="F2057" i="14"/>
  <c r="F2058" i="14"/>
  <c r="F2059" i="14"/>
  <c r="F2060" i="14"/>
  <c r="F2061" i="14"/>
  <c r="F2062" i="14"/>
  <c r="F2063" i="14"/>
  <c r="F2064" i="14"/>
  <c r="F2065" i="14"/>
  <c r="F2066" i="14"/>
  <c r="F2067" i="14"/>
  <c r="F2068" i="14"/>
  <c r="F2069" i="14"/>
  <c r="F2070" i="14"/>
  <c r="F2071" i="14"/>
  <c r="F2072" i="14"/>
  <c r="F2073" i="14"/>
  <c r="F2074" i="14"/>
  <c r="F2075" i="14"/>
  <c r="F2076" i="14"/>
  <c r="F2077" i="14"/>
  <c r="F2078" i="14"/>
  <c r="F2079" i="14"/>
  <c r="F2080" i="14"/>
  <c r="F2081" i="14"/>
  <c r="F2082" i="14"/>
  <c r="F2083" i="14"/>
  <c r="F2084" i="14"/>
  <c r="F2085" i="14"/>
  <c r="F2086" i="14"/>
  <c r="F2087" i="14"/>
  <c r="F2088" i="14"/>
  <c r="F2089" i="14"/>
  <c r="F2090" i="14"/>
  <c r="F2091" i="14"/>
  <c r="F2092" i="14"/>
  <c r="F2093" i="14"/>
  <c r="F2094" i="14"/>
  <c r="F2095" i="14"/>
  <c r="F2096" i="14"/>
  <c r="F2097" i="14"/>
  <c r="F2098" i="14"/>
  <c r="F2099" i="14"/>
  <c r="F2100" i="14"/>
  <c r="F2101" i="14"/>
  <c r="F2102" i="14"/>
  <c r="F2103" i="14"/>
  <c r="F2104" i="14"/>
  <c r="F2105" i="14"/>
  <c r="F2106" i="14"/>
  <c r="F2107" i="14"/>
  <c r="F2108" i="14"/>
  <c r="F2109" i="14"/>
  <c r="F2110" i="14"/>
  <c r="F2111" i="14"/>
  <c r="F2112" i="14"/>
  <c r="F2113" i="14"/>
  <c r="F2114" i="14"/>
  <c r="F2115" i="14"/>
  <c r="F2116" i="14"/>
  <c r="F2117" i="14"/>
  <c r="F2118" i="14"/>
  <c r="F2119" i="14"/>
  <c r="F2120" i="14"/>
  <c r="F2121" i="14"/>
  <c r="F2122" i="14"/>
  <c r="F2123" i="14"/>
  <c r="F2124" i="14"/>
  <c r="F2125" i="14"/>
  <c r="F2126" i="14"/>
  <c r="F2127" i="14"/>
  <c r="F2128" i="14"/>
  <c r="F2129" i="14"/>
  <c r="F2130" i="14"/>
  <c r="F2131" i="14"/>
  <c r="F2132" i="14"/>
  <c r="F2133" i="14"/>
  <c r="F2134" i="14"/>
  <c r="F2135" i="14"/>
  <c r="F2136" i="14"/>
  <c r="F2137" i="14"/>
  <c r="F2138" i="14"/>
  <c r="F2139" i="14"/>
  <c r="F2140" i="14"/>
  <c r="F2141" i="14"/>
  <c r="F2142" i="14"/>
  <c r="F2143" i="14"/>
  <c r="F2144" i="14"/>
  <c r="F2145" i="14"/>
  <c r="F2146" i="14"/>
  <c r="F2147" i="14"/>
  <c r="F2148" i="14"/>
  <c r="F2149" i="14"/>
  <c r="F2150" i="14"/>
  <c r="F2151" i="14"/>
  <c r="F2152" i="14"/>
  <c r="F2153" i="14"/>
  <c r="F2154" i="14"/>
  <c r="F2155" i="14"/>
  <c r="F2156" i="14"/>
  <c r="F2157" i="14"/>
  <c r="F2158" i="14"/>
  <c r="F2159" i="14"/>
  <c r="F2160" i="14"/>
  <c r="F2161" i="14"/>
  <c r="F2162" i="14"/>
  <c r="F2163" i="14"/>
  <c r="F2164" i="14"/>
  <c r="F2165" i="14"/>
  <c r="F2166" i="14"/>
  <c r="F2167" i="14"/>
  <c r="F2168" i="14"/>
  <c r="F2169" i="14"/>
  <c r="F2170" i="14"/>
  <c r="F2171" i="14"/>
  <c r="F2172" i="14"/>
  <c r="F2173" i="14"/>
  <c r="F2174" i="14"/>
  <c r="F2175" i="14"/>
  <c r="F2176" i="14"/>
  <c r="F2177" i="14"/>
  <c r="F2178" i="14"/>
  <c r="F2179" i="14"/>
  <c r="F2180" i="14"/>
  <c r="F2181" i="14"/>
  <c r="F2182" i="14"/>
  <c r="F2183" i="14"/>
  <c r="F2184" i="14"/>
  <c r="F2185" i="14"/>
  <c r="F2186" i="14"/>
  <c r="F2187" i="14"/>
  <c r="F2188" i="14"/>
  <c r="F2189" i="14"/>
  <c r="F2190" i="14"/>
  <c r="F2191" i="14"/>
  <c r="F2192" i="14"/>
  <c r="F2193" i="14"/>
  <c r="F2194" i="14"/>
  <c r="F2195" i="14"/>
  <c r="F2196" i="14"/>
  <c r="F2197" i="14"/>
  <c r="F2198" i="14"/>
  <c r="F2199" i="14"/>
  <c r="F2200" i="14"/>
  <c r="F2201" i="14"/>
  <c r="F2202" i="14"/>
  <c r="F2203" i="14"/>
  <c r="F2204" i="14"/>
  <c r="F2205" i="14"/>
  <c r="F2206" i="14"/>
  <c r="F2207" i="14"/>
  <c r="F2208" i="14"/>
  <c r="F2209" i="14"/>
  <c r="F2210" i="14"/>
  <c r="F2211" i="14"/>
  <c r="F2212" i="14"/>
  <c r="F2213" i="14"/>
  <c r="F2214" i="14"/>
  <c r="F2215" i="14"/>
  <c r="F2216" i="14"/>
  <c r="F2217" i="14"/>
  <c r="F2218" i="14"/>
  <c r="F2219" i="14"/>
  <c r="F2220" i="14"/>
  <c r="F2221" i="14"/>
  <c r="F2222" i="14"/>
  <c r="F2223" i="14"/>
  <c r="F2224" i="14"/>
  <c r="F2225" i="14"/>
  <c r="F2226" i="14"/>
  <c r="F2227" i="14"/>
  <c r="F2228" i="14"/>
  <c r="F2229" i="14"/>
  <c r="F2230" i="14"/>
  <c r="F2231" i="14"/>
  <c r="F2232" i="14"/>
  <c r="F2233" i="14"/>
  <c r="F2234" i="14"/>
  <c r="F2235" i="14"/>
  <c r="F2236" i="14"/>
  <c r="F2237" i="14"/>
  <c r="F2238" i="14"/>
  <c r="F2239" i="14"/>
  <c r="F2240" i="14"/>
  <c r="F2241" i="14"/>
  <c r="F2242" i="14"/>
  <c r="F2243" i="14"/>
  <c r="F2244" i="14"/>
  <c r="F2245" i="14"/>
  <c r="F2246" i="14"/>
  <c r="F2247" i="14"/>
  <c r="F2248" i="14"/>
  <c r="F2249" i="14"/>
  <c r="F2250" i="14"/>
  <c r="F2251" i="14"/>
  <c r="F2252" i="14"/>
  <c r="F2253" i="14"/>
  <c r="F2254" i="14"/>
  <c r="F2255" i="14"/>
  <c r="F2256" i="14"/>
  <c r="F2257" i="14"/>
  <c r="F2258" i="14"/>
  <c r="F2259" i="14"/>
  <c r="F2260" i="14"/>
  <c r="F2261" i="14"/>
  <c r="F2262" i="14"/>
  <c r="F2263" i="14"/>
  <c r="F2264" i="14"/>
  <c r="F2265" i="14"/>
  <c r="F2266" i="14"/>
  <c r="F2267" i="14"/>
  <c r="F2268" i="14"/>
  <c r="F2269" i="14"/>
  <c r="F2270" i="14"/>
  <c r="F2271" i="14"/>
  <c r="F2272" i="14"/>
  <c r="F2273" i="14"/>
  <c r="F2274" i="14"/>
  <c r="F2275" i="14"/>
  <c r="F2276" i="14"/>
  <c r="F2277" i="14"/>
  <c r="F2278" i="14"/>
  <c r="F2279" i="14"/>
  <c r="F2280" i="14"/>
  <c r="F2281" i="14"/>
  <c r="F2282" i="14"/>
  <c r="F2283" i="14"/>
  <c r="F2284" i="14"/>
  <c r="F2285" i="14"/>
  <c r="F2286" i="14"/>
  <c r="F2287" i="14"/>
  <c r="F2288" i="14"/>
  <c r="F2289" i="14"/>
  <c r="F2290" i="14"/>
  <c r="F2291" i="14"/>
  <c r="F2292" i="14"/>
  <c r="F2293" i="14"/>
  <c r="F2294" i="14"/>
  <c r="F2295" i="14"/>
  <c r="F2296" i="14"/>
  <c r="F2297" i="14"/>
  <c r="F2298" i="14"/>
  <c r="F2299" i="14"/>
  <c r="F2300" i="14"/>
  <c r="F2301" i="14"/>
  <c r="F2302" i="14"/>
  <c r="F2303" i="14"/>
  <c r="F2304" i="14"/>
  <c r="F2305" i="14"/>
  <c r="F2306" i="14"/>
  <c r="F2307" i="14"/>
  <c r="F2308" i="14"/>
  <c r="F2309" i="14"/>
  <c r="F2310" i="14"/>
  <c r="F2311" i="14"/>
  <c r="F2312" i="14"/>
  <c r="F2313" i="14"/>
  <c r="F2314" i="14"/>
  <c r="F2315" i="14"/>
  <c r="F2316" i="14"/>
  <c r="F2317" i="14"/>
  <c r="F2318" i="14"/>
  <c r="F2319" i="14"/>
  <c r="F2320" i="14"/>
  <c r="F2321" i="14"/>
  <c r="F2322" i="14"/>
  <c r="F2323" i="14"/>
  <c r="F2324" i="14"/>
  <c r="F2325" i="14"/>
  <c r="F2326" i="14"/>
  <c r="F2327" i="14"/>
  <c r="F2328" i="14"/>
  <c r="F2329" i="14"/>
  <c r="F2330" i="14"/>
  <c r="F2331" i="14"/>
  <c r="F2332" i="14"/>
  <c r="F2333" i="14"/>
  <c r="F2334" i="14"/>
  <c r="F2335" i="14"/>
  <c r="F2336" i="14"/>
  <c r="F2337" i="14"/>
  <c r="F2338" i="14"/>
  <c r="F2339" i="14"/>
  <c r="F2340" i="14"/>
  <c r="F2341" i="14"/>
  <c r="F2342" i="14"/>
  <c r="F2343" i="14"/>
  <c r="F2344" i="14"/>
  <c r="F2345" i="14"/>
  <c r="F2346" i="14"/>
  <c r="F2347" i="14"/>
  <c r="F2348" i="14"/>
  <c r="F2349" i="14"/>
  <c r="F2350" i="14"/>
  <c r="F2351" i="14"/>
  <c r="F2352" i="14"/>
  <c r="F2353" i="14"/>
  <c r="F2354" i="14"/>
  <c r="F2355" i="14"/>
  <c r="F2356" i="14"/>
  <c r="F2357" i="14"/>
  <c r="F2358" i="14"/>
  <c r="F2359" i="14"/>
  <c r="F2360" i="14"/>
  <c r="F2361" i="14"/>
  <c r="F2362" i="14"/>
  <c r="F2363" i="14"/>
  <c r="F2364" i="14"/>
  <c r="F2365" i="14"/>
  <c r="F2366" i="14"/>
  <c r="F2367" i="14"/>
  <c r="F2368" i="14"/>
  <c r="F2369" i="14"/>
  <c r="F2370" i="14"/>
  <c r="F2371" i="14"/>
  <c r="F2372" i="14"/>
  <c r="F2373" i="14"/>
  <c r="F2374" i="14"/>
  <c r="F2375" i="14"/>
  <c r="F2376" i="14"/>
  <c r="F2377" i="14"/>
  <c r="F2378" i="14"/>
  <c r="F2379" i="14"/>
  <c r="F2380" i="14"/>
  <c r="F2381" i="14"/>
  <c r="F2382" i="14"/>
  <c r="F2383" i="14"/>
  <c r="F2384" i="14"/>
  <c r="F2385" i="14"/>
  <c r="F2386" i="14"/>
  <c r="F2387" i="14"/>
  <c r="F2388" i="14"/>
  <c r="F2389" i="14"/>
  <c r="F2390" i="14"/>
  <c r="F2391" i="14"/>
  <c r="F2392" i="14"/>
  <c r="F2393" i="14"/>
  <c r="F2394" i="14"/>
  <c r="F2395" i="14"/>
  <c r="F2396" i="14"/>
  <c r="F2397" i="14"/>
  <c r="F2398" i="14"/>
  <c r="F2399" i="14"/>
  <c r="F2400" i="14"/>
  <c r="F2401" i="14"/>
  <c r="F2402" i="14"/>
  <c r="F2403" i="14"/>
  <c r="F2404" i="14"/>
  <c r="F2405" i="14"/>
  <c r="F2406" i="14"/>
  <c r="F2407" i="14"/>
  <c r="F2408" i="14"/>
  <c r="F2409" i="14"/>
  <c r="F2410" i="14"/>
  <c r="F2411" i="14"/>
  <c r="F2412" i="14"/>
  <c r="F2413" i="14"/>
  <c r="F2414" i="14"/>
  <c r="F2415" i="14"/>
  <c r="F2416" i="14"/>
  <c r="F2417" i="14"/>
  <c r="F2418" i="14"/>
  <c r="F2419" i="14"/>
  <c r="F2420" i="14"/>
  <c r="F2421" i="14"/>
  <c r="F2422" i="14"/>
  <c r="F2423" i="14"/>
  <c r="F2424" i="14"/>
  <c r="F2425" i="14"/>
  <c r="F2426" i="14"/>
  <c r="F2427" i="14"/>
  <c r="F2428" i="14"/>
  <c r="F2429" i="14"/>
  <c r="F2430" i="14"/>
  <c r="F2431" i="14"/>
  <c r="F2432" i="14"/>
  <c r="F2433" i="14"/>
  <c r="F2434" i="14"/>
  <c r="F2435" i="14"/>
  <c r="F2436" i="14"/>
  <c r="F2437" i="14"/>
  <c r="F2438" i="14"/>
  <c r="F2439" i="14"/>
  <c r="F2440" i="14"/>
  <c r="F2441" i="14"/>
  <c r="F2442" i="14"/>
  <c r="F2443" i="14"/>
  <c r="F2444" i="14"/>
  <c r="F2445" i="14"/>
  <c r="F2446" i="14"/>
  <c r="F2447" i="14"/>
  <c r="F2448" i="14"/>
  <c r="F2449" i="14"/>
  <c r="F2450" i="14"/>
  <c r="F2451" i="14"/>
  <c r="F2452" i="14"/>
  <c r="F2453" i="14"/>
  <c r="F2454" i="14"/>
  <c r="F2455" i="14"/>
  <c r="F2456" i="14"/>
  <c r="F2457" i="14"/>
  <c r="F2458" i="14"/>
  <c r="F2459" i="14"/>
  <c r="F2460" i="14"/>
  <c r="F2461" i="14"/>
  <c r="F2462" i="14"/>
  <c r="F2463" i="14"/>
  <c r="F2464" i="14"/>
  <c r="F2465" i="14"/>
  <c r="F2466" i="14"/>
  <c r="F2467" i="14"/>
  <c r="F2468" i="14"/>
  <c r="F2469" i="14"/>
  <c r="F2470" i="14"/>
  <c r="F2471" i="14"/>
  <c r="F2472" i="14"/>
  <c r="F2473" i="14"/>
  <c r="F2474" i="14"/>
  <c r="F2475" i="14"/>
  <c r="F2476" i="14"/>
  <c r="F2477" i="14"/>
  <c r="F2478" i="14"/>
  <c r="F2479" i="14"/>
  <c r="F2480" i="14"/>
  <c r="F2481" i="14"/>
  <c r="F2482" i="14"/>
  <c r="F2483" i="14"/>
  <c r="F2484" i="14"/>
  <c r="F2485" i="14"/>
  <c r="F2486" i="14"/>
  <c r="F2487" i="14"/>
  <c r="F2488" i="14"/>
  <c r="F2489" i="14"/>
  <c r="F2490" i="14"/>
  <c r="F2491" i="14"/>
  <c r="F2492" i="14"/>
  <c r="F2493" i="14"/>
  <c r="F2494" i="14"/>
  <c r="F2495" i="14"/>
  <c r="F2496" i="14"/>
  <c r="F2497" i="14"/>
  <c r="F2498" i="14"/>
  <c r="F2499" i="14"/>
  <c r="F2500" i="14"/>
  <c r="F2501" i="14"/>
  <c r="F2502" i="14"/>
  <c r="F2503" i="14"/>
  <c r="F2504" i="14"/>
  <c r="F2505" i="14"/>
  <c r="F2506" i="14"/>
  <c r="F2507" i="14"/>
  <c r="F2508" i="14"/>
  <c r="F2509" i="14"/>
  <c r="F2510" i="14"/>
  <c r="F2511" i="14"/>
  <c r="F2512" i="14"/>
  <c r="F2513" i="14"/>
  <c r="F2514" i="14"/>
  <c r="F2515" i="14"/>
  <c r="F2516" i="14"/>
  <c r="F2517" i="14"/>
  <c r="F2518" i="14"/>
  <c r="F2519" i="14"/>
  <c r="F2520" i="14"/>
  <c r="F2521" i="14"/>
  <c r="F2522" i="14"/>
  <c r="F2523" i="14"/>
  <c r="F2524" i="14"/>
  <c r="F2525" i="14"/>
  <c r="F2526" i="14"/>
  <c r="F2527" i="14"/>
  <c r="F2528" i="14"/>
  <c r="F2529" i="14"/>
  <c r="F2530" i="14"/>
  <c r="F2531" i="14"/>
  <c r="F2532" i="14"/>
  <c r="F2533" i="14"/>
  <c r="F2534" i="14"/>
  <c r="F2535" i="14"/>
  <c r="F2536" i="14"/>
  <c r="F2537" i="14"/>
  <c r="F2538" i="14"/>
  <c r="F2539" i="14"/>
  <c r="F2540" i="14"/>
  <c r="F2541" i="14"/>
  <c r="F2542" i="14"/>
  <c r="F2543" i="14"/>
  <c r="F2544" i="14"/>
  <c r="F2545" i="14"/>
  <c r="F2546" i="14"/>
  <c r="F2547" i="14"/>
  <c r="F2548" i="14"/>
  <c r="F2549" i="14"/>
  <c r="F2550" i="14"/>
  <c r="F2551" i="14"/>
  <c r="F2552" i="14"/>
  <c r="F2553" i="14"/>
  <c r="F2554" i="14"/>
  <c r="F2555" i="14"/>
  <c r="F2556" i="14"/>
  <c r="F2557" i="14"/>
  <c r="F2558" i="14"/>
  <c r="F2559" i="14"/>
  <c r="F2560" i="14"/>
  <c r="F2561" i="14"/>
  <c r="F2562" i="14"/>
  <c r="F2563" i="14"/>
  <c r="F2564" i="14"/>
  <c r="F2565" i="14"/>
  <c r="F2566" i="14"/>
  <c r="F2567" i="14"/>
  <c r="F2568" i="14"/>
  <c r="F2569" i="14"/>
  <c r="F2570" i="14"/>
  <c r="F2571" i="14"/>
  <c r="F2572" i="14"/>
  <c r="F2573" i="14"/>
  <c r="F2574" i="14"/>
  <c r="F2575" i="14"/>
  <c r="F2576" i="14"/>
  <c r="F2577" i="14"/>
  <c r="F2578" i="14"/>
  <c r="F2579" i="14"/>
  <c r="F2580" i="14"/>
  <c r="F2581" i="14"/>
  <c r="F2582" i="14"/>
  <c r="F2583" i="14"/>
  <c r="F2584" i="14"/>
  <c r="F2585" i="14"/>
  <c r="F2586" i="14"/>
  <c r="F2587" i="14"/>
  <c r="F2588" i="14"/>
  <c r="F2589" i="14"/>
  <c r="F2590" i="14"/>
  <c r="F2591" i="14"/>
  <c r="F2592" i="14"/>
  <c r="F2593" i="14"/>
  <c r="F2594" i="14"/>
  <c r="F2595" i="14"/>
  <c r="F2596" i="14"/>
  <c r="F2597" i="14"/>
  <c r="F2598" i="14"/>
  <c r="F2599" i="14"/>
  <c r="F2600" i="14"/>
  <c r="F2601" i="14"/>
  <c r="F2602" i="14"/>
  <c r="F2603" i="14"/>
  <c r="F2604" i="14"/>
  <c r="F2605" i="14"/>
  <c r="F2606" i="14"/>
  <c r="F2607" i="14"/>
  <c r="F2608" i="14"/>
  <c r="F2609" i="14"/>
  <c r="F2610" i="14"/>
  <c r="F2611" i="14"/>
  <c r="F2612" i="14"/>
  <c r="F2613" i="14"/>
  <c r="F2614" i="14"/>
  <c r="F2615" i="14"/>
  <c r="F2616" i="14"/>
  <c r="F2617" i="14"/>
  <c r="F2618" i="14"/>
  <c r="F2619" i="14"/>
  <c r="F2620" i="14"/>
  <c r="F2621" i="14"/>
  <c r="F2622" i="14"/>
  <c r="F2623" i="14"/>
  <c r="F2624" i="14"/>
  <c r="F2625" i="14"/>
  <c r="F2626" i="14"/>
  <c r="F2627" i="14"/>
  <c r="F2628" i="14"/>
  <c r="F2629" i="14"/>
  <c r="F2630" i="14"/>
  <c r="F2631" i="14"/>
  <c r="F2632" i="14"/>
  <c r="F2633" i="14"/>
  <c r="F2634" i="14"/>
  <c r="F2635" i="14"/>
  <c r="F2636" i="14"/>
  <c r="F2637" i="14"/>
  <c r="F2638" i="14"/>
  <c r="F2639" i="14"/>
  <c r="F2640" i="14"/>
  <c r="F2641" i="14"/>
  <c r="F2642" i="14"/>
  <c r="F2643" i="14"/>
  <c r="F2644" i="14"/>
  <c r="F2645" i="14"/>
  <c r="F2646" i="14"/>
  <c r="F2647" i="14"/>
  <c r="F2648" i="14"/>
  <c r="F2649" i="14"/>
  <c r="F2650" i="14"/>
  <c r="F2651" i="14"/>
  <c r="F2652" i="14"/>
  <c r="F2653" i="14"/>
  <c r="F2654" i="14"/>
  <c r="F2655" i="14"/>
  <c r="F2656" i="14"/>
  <c r="F2657" i="14"/>
  <c r="F2658" i="14"/>
  <c r="F2659" i="14"/>
  <c r="F2660" i="14"/>
  <c r="F2661" i="14"/>
  <c r="F2662" i="14"/>
  <c r="F2663" i="14"/>
  <c r="F2664" i="14"/>
  <c r="F2665" i="14"/>
  <c r="F2666" i="14"/>
  <c r="F2667" i="14"/>
  <c r="F2668" i="14"/>
  <c r="F2669" i="14"/>
  <c r="F2670" i="14"/>
  <c r="F2671" i="14"/>
  <c r="F2672" i="14"/>
  <c r="F2673" i="14"/>
  <c r="F2674" i="14"/>
  <c r="F2675" i="14"/>
  <c r="F2676" i="14"/>
  <c r="F2677" i="14"/>
  <c r="F2678" i="14"/>
  <c r="F2679" i="14"/>
  <c r="F2680" i="14"/>
  <c r="F2681" i="14"/>
  <c r="F2682" i="14"/>
  <c r="F2683" i="14"/>
  <c r="F2684" i="14"/>
  <c r="F2685" i="14"/>
  <c r="F2686" i="14"/>
  <c r="F2687" i="14"/>
  <c r="F2688" i="14"/>
  <c r="F2689" i="14"/>
  <c r="F2690" i="14"/>
  <c r="F2691" i="14"/>
  <c r="F2692" i="14"/>
  <c r="F2693" i="14"/>
  <c r="F2694" i="14"/>
  <c r="F2695" i="14"/>
  <c r="F2696" i="14"/>
  <c r="F2697" i="14"/>
  <c r="F2698" i="14"/>
  <c r="F2699" i="14"/>
  <c r="F2700" i="14"/>
  <c r="F2701" i="14"/>
  <c r="F2702" i="14"/>
  <c r="F2703" i="14"/>
  <c r="F2704" i="14"/>
  <c r="F2705" i="14"/>
  <c r="F2706" i="14"/>
  <c r="F2707" i="14"/>
  <c r="F2708" i="14"/>
  <c r="F2709" i="14"/>
  <c r="F2710" i="14"/>
  <c r="F2711" i="14"/>
  <c r="F2712" i="14"/>
  <c r="F2713" i="14"/>
  <c r="F2714" i="14"/>
  <c r="F2715" i="14"/>
  <c r="F2716" i="14"/>
  <c r="F2717" i="14"/>
  <c r="F2718" i="14"/>
  <c r="F2719" i="14"/>
  <c r="F2720" i="14"/>
  <c r="F2721" i="14"/>
  <c r="F2722" i="14"/>
  <c r="F2723" i="14"/>
  <c r="F2724" i="14"/>
  <c r="F2725" i="14"/>
  <c r="F2726" i="14"/>
  <c r="F2727" i="14"/>
  <c r="F2728" i="14"/>
  <c r="F2729" i="14"/>
  <c r="F2730" i="14"/>
  <c r="F2731" i="14"/>
  <c r="F2732" i="14"/>
  <c r="F2733" i="14"/>
  <c r="F2734" i="14"/>
  <c r="F2735" i="14"/>
  <c r="F2736" i="14"/>
  <c r="F2737" i="14"/>
  <c r="F2738" i="14"/>
  <c r="F2739" i="14"/>
  <c r="F2740" i="14"/>
  <c r="F2741" i="14"/>
  <c r="F2742" i="14"/>
  <c r="F2743" i="14"/>
  <c r="F2744" i="14"/>
  <c r="F2745" i="14"/>
  <c r="F2746" i="14"/>
  <c r="F2747" i="14"/>
  <c r="F2748" i="14"/>
  <c r="F2749" i="14"/>
  <c r="F2750" i="14"/>
  <c r="F2751" i="14"/>
  <c r="F2752" i="14"/>
  <c r="F2753" i="14"/>
  <c r="F2754" i="14"/>
  <c r="F2755" i="14"/>
  <c r="F2756" i="14"/>
  <c r="F2757" i="14"/>
  <c r="F2758" i="14"/>
  <c r="F2759" i="14"/>
  <c r="F2760" i="14"/>
  <c r="F2761" i="14"/>
  <c r="F2762" i="14"/>
  <c r="F2763" i="14"/>
  <c r="F2764" i="14"/>
  <c r="F2765" i="14"/>
  <c r="F2766" i="14"/>
  <c r="F2767" i="14"/>
  <c r="F2768" i="14"/>
  <c r="F2769" i="14"/>
  <c r="F2770" i="14"/>
  <c r="F2771" i="14"/>
  <c r="F2772" i="14"/>
  <c r="F2773" i="14"/>
  <c r="F2774" i="14"/>
  <c r="F2775" i="14"/>
  <c r="F2776" i="14"/>
  <c r="F2777" i="14"/>
  <c r="F2778" i="14"/>
  <c r="F2779" i="14"/>
  <c r="F2780" i="14"/>
  <c r="F2781" i="14"/>
  <c r="F2782" i="14"/>
  <c r="F2783" i="14"/>
  <c r="F2784" i="14"/>
  <c r="F2785" i="14"/>
  <c r="F2786" i="14"/>
  <c r="F2787" i="14"/>
  <c r="F2788" i="14"/>
  <c r="F2789" i="14"/>
  <c r="F2790" i="14"/>
  <c r="F2791" i="14"/>
  <c r="F2792" i="14"/>
  <c r="F2793" i="14"/>
  <c r="F2794" i="14"/>
  <c r="F2795" i="14"/>
  <c r="F2796" i="14"/>
  <c r="F2797" i="14"/>
  <c r="F2798" i="14"/>
  <c r="F2799" i="14"/>
  <c r="F2800" i="14"/>
  <c r="F2801" i="14"/>
  <c r="F2802" i="14"/>
  <c r="F2803" i="14"/>
  <c r="F2804" i="14"/>
  <c r="F2805" i="14"/>
  <c r="F2806" i="14"/>
  <c r="F2807" i="14"/>
  <c r="F2808" i="14"/>
  <c r="F2809" i="14"/>
  <c r="F2810" i="14"/>
  <c r="F2811" i="14"/>
  <c r="F2812" i="14"/>
  <c r="F2813" i="14"/>
  <c r="F2814" i="14"/>
  <c r="F2815" i="14"/>
  <c r="F2816" i="14"/>
  <c r="F2817" i="14"/>
  <c r="F2818" i="14"/>
  <c r="F2819" i="14"/>
  <c r="F2820" i="14"/>
  <c r="F2821" i="14"/>
  <c r="F2822" i="14"/>
  <c r="F2823" i="14"/>
  <c r="F2824" i="14"/>
  <c r="F2825" i="14"/>
  <c r="F2826" i="14"/>
  <c r="F2827" i="14"/>
  <c r="F2828" i="14"/>
  <c r="F2829" i="14"/>
  <c r="F2830" i="14"/>
  <c r="F2831" i="14"/>
  <c r="F2832" i="14"/>
  <c r="F2833" i="14"/>
  <c r="F2834" i="14"/>
  <c r="F2835" i="14"/>
  <c r="F2836" i="14"/>
  <c r="F2837" i="14"/>
  <c r="F2838" i="14"/>
  <c r="F2839" i="14"/>
  <c r="F2840" i="14"/>
  <c r="F2841" i="14"/>
  <c r="F2842" i="14"/>
  <c r="F2843" i="14"/>
  <c r="F2844" i="14"/>
  <c r="F2845" i="14"/>
  <c r="F2846" i="14"/>
  <c r="F2847" i="14"/>
  <c r="F2848" i="14"/>
  <c r="F2849" i="14"/>
  <c r="F2850" i="14"/>
  <c r="F2851" i="14"/>
  <c r="F2852" i="14"/>
  <c r="F2853" i="14"/>
  <c r="F2854" i="14"/>
  <c r="F2855" i="14"/>
  <c r="F2856" i="14"/>
  <c r="F2857" i="14"/>
  <c r="F2858" i="14"/>
  <c r="F2859" i="14"/>
  <c r="F2860" i="14"/>
  <c r="F2861" i="14"/>
  <c r="F2862" i="14"/>
  <c r="F2863" i="14"/>
  <c r="F2864" i="14"/>
  <c r="F2865" i="14"/>
  <c r="F2866" i="14"/>
  <c r="F2867" i="14"/>
  <c r="F2868" i="14"/>
  <c r="F2869" i="14"/>
  <c r="F2870" i="14"/>
  <c r="F2871" i="14"/>
  <c r="F2872" i="14"/>
  <c r="F2873" i="14"/>
  <c r="F2874" i="14"/>
  <c r="F2875" i="14"/>
  <c r="F2876" i="14"/>
  <c r="F2877" i="14"/>
  <c r="F2878" i="14"/>
  <c r="F2879" i="14"/>
  <c r="F2880" i="14"/>
  <c r="F2881" i="14"/>
  <c r="F2882" i="14"/>
  <c r="F2883" i="14"/>
  <c r="F2884" i="14"/>
  <c r="F2885" i="14"/>
  <c r="F2886" i="14"/>
  <c r="F2887" i="14"/>
  <c r="F2888" i="14"/>
  <c r="F2889" i="14"/>
  <c r="F2890" i="14"/>
  <c r="F2891" i="14"/>
  <c r="F2892" i="14"/>
  <c r="F2893" i="14"/>
  <c r="F2894" i="14"/>
  <c r="F2895" i="14"/>
  <c r="F2896" i="14"/>
  <c r="F2897" i="14"/>
  <c r="F2898" i="14"/>
  <c r="F2899" i="14"/>
  <c r="F2900" i="14"/>
  <c r="F2901" i="14"/>
  <c r="F2902" i="14"/>
  <c r="F2903" i="14"/>
  <c r="F2904" i="14"/>
  <c r="F2905" i="14"/>
  <c r="F2906" i="14"/>
  <c r="F2907" i="14"/>
  <c r="F2908" i="14"/>
  <c r="F2909" i="14"/>
  <c r="F2910" i="14"/>
  <c r="F2911" i="14"/>
  <c r="F2912" i="14"/>
  <c r="F2913" i="14"/>
  <c r="F2914" i="14"/>
  <c r="F2915" i="14"/>
  <c r="F2916" i="14"/>
  <c r="F2917" i="14"/>
  <c r="F2918" i="14"/>
  <c r="F2919" i="14"/>
  <c r="F2920" i="14"/>
  <c r="F2921" i="14"/>
  <c r="F2922" i="14"/>
  <c r="F2923" i="14"/>
  <c r="F2924" i="14"/>
  <c r="F2925" i="14"/>
  <c r="F2926" i="14"/>
  <c r="F2927" i="14"/>
  <c r="F2928" i="14"/>
  <c r="F2929" i="14"/>
  <c r="F2930" i="14"/>
  <c r="F2931" i="14"/>
  <c r="F2932" i="14"/>
  <c r="F2933" i="14"/>
  <c r="F2934" i="14"/>
  <c r="F2935" i="14"/>
  <c r="F2936" i="14"/>
  <c r="F2937" i="14"/>
  <c r="F2938" i="14"/>
  <c r="F2939" i="14"/>
  <c r="F2940" i="14"/>
  <c r="F2941" i="14"/>
  <c r="F2942" i="14"/>
  <c r="F2943" i="14"/>
  <c r="F2944" i="14"/>
  <c r="F2945" i="14"/>
  <c r="F2946" i="14"/>
  <c r="F2947" i="14"/>
  <c r="F2948" i="14"/>
  <c r="F2949" i="14"/>
  <c r="F2950" i="14"/>
  <c r="F2951" i="14"/>
  <c r="F2952" i="14"/>
  <c r="F2953" i="14"/>
  <c r="F2954" i="14"/>
  <c r="F2955" i="14"/>
  <c r="F2956" i="14"/>
  <c r="F2957" i="14"/>
  <c r="F2958" i="14"/>
  <c r="F2959" i="14"/>
  <c r="F2960" i="14"/>
  <c r="F2961" i="14"/>
  <c r="F2962" i="14"/>
  <c r="F2963" i="14"/>
  <c r="F2964" i="14"/>
  <c r="F2965" i="14"/>
  <c r="F2966" i="14"/>
  <c r="F2967" i="14"/>
  <c r="F2968" i="14"/>
  <c r="F2969" i="14"/>
  <c r="F2970" i="14"/>
  <c r="F2971" i="14"/>
  <c r="F2972" i="14"/>
  <c r="F2973" i="14"/>
  <c r="F2974" i="14"/>
  <c r="F2975" i="14"/>
  <c r="F2976" i="14"/>
  <c r="F2977" i="14"/>
  <c r="F2978" i="14"/>
  <c r="F2979" i="14"/>
  <c r="F2980" i="14"/>
  <c r="F2981" i="14"/>
  <c r="F2982" i="14"/>
  <c r="F2983" i="14"/>
  <c r="F2984" i="14"/>
  <c r="F2985" i="14"/>
  <c r="F2986" i="14"/>
  <c r="F2987" i="14"/>
  <c r="F2988" i="14"/>
  <c r="F2989" i="14"/>
  <c r="F2990" i="14"/>
  <c r="F2991" i="14"/>
  <c r="F2992" i="14"/>
  <c r="F2993" i="14"/>
  <c r="F2994" i="14"/>
  <c r="F2995" i="14"/>
  <c r="F2996" i="14"/>
  <c r="F2997" i="14"/>
  <c r="F2998" i="14"/>
  <c r="F2999" i="14"/>
  <c r="F3000" i="14"/>
  <c r="F3001" i="14"/>
  <c r="F3002" i="14"/>
  <c r="F3003" i="14"/>
  <c r="F3004" i="14"/>
  <c r="F3005" i="14"/>
  <c r="F3006" i="14"/>
  <c r="F3007" i="14"/>
  <c r="F3008" i="14"/>
  <c r="F3009" i="14"/>
  <c r="F3010" i="14"/>
  <c r="F3011" i="14"/>
  <c r="F3012" i="14"/>
  <c r="F3013" i="14"/>
  <c r="F3014" i="14"/>
  <c r="F3015" i="14"/>
  <c r="F3016" i="14"/>
  <c r="F3017" i="14"/>
  <c r="F3018" i="14"/>
  <c r="F3019" i="14"/>
  <c r="F3020" i="14"/>
  <c r="F3021" i="14"/>
  <c r="F3022" i="14"/>
  <c r="F3023" i="14"/>
  <c r="F3024" i="14"/>
  <c r="F3025" i="14"/>
  <c r="F3026" i="14"/>
  <c r="F3027" i="14"/>
  <c r="F3028" i="14"/>
  <c r="F3029" i="14"/>
  <c r="F3030" i="14"/>
  <c r="F3031" i="14"/>
  <c r="F3032" i="14"/>
  <c r="F3033" i="14"/>
  <c r="F3034" i="14"/>
  <c r="F3035" i="14"/>
  <c r="F3036" i="14"/>
  <c r="F3037" i="14"/>
  <c r="F3038" i="14"/>
  <c r="F3039" i="14"/>
  <c r="F3040" i="14"/>
  <c r="F3041" i="14"/>
  <c r="F3042" i="14"/>
  <c r="F3043" i="14"/>
  <c r="F3044" i="14"/>
  <c r="F3045" i="14"/>
  <c r="F3046" i="14"/>
  <c r="F3047" i="14"/>
  <c r="F3048" i="14"/>
  <c r="F3049" i="14"/>
  <c r="F3050" i="14"/>
  <c r="F3051" i="14"/>
  <c r="F3052" i="14"/>
  <c r="F3053" i="14"/>
  <c r="F3054" i="14"/>
  <c r="F3055" i="14"/>
  <c r="F3056" i="14"/>
  <c r="F3057" i="14"/>
  <c r="F3058" i="14"/>
  <c r="F3059" i="14"/>
  <c r="F3060" i="14"/>
  <c r="F3061" i="14"/>
  <c r="F3062" i="14"/>
  <c r="F3063" i="14"/>
  <c r="F3064" i="14"/>
  <c r="F3065" i="14"/>
  <c r="F3066" i="14"/>
  <c r="F3067" i="14"/>
  <c r="F3068" i="14"/>
  <c r="F3069" i="14"/>
  <c r="F3070" i="14"/>
  <c r="F3071" i="14"/>
  <c r="F3072" i="14"/>
  <c r="F3073" i="14"/>
  <c r="F3074" i="14"/>
  <c r="F3075" i="14"/>
  <c r="F3076" i="14"/>
  <c r="F3077" i="14"/>
  <c r="F3078" i="14"/>
  <c r="F3079" i="14"/>
  <c r="F3080" i="14"/>
  <c r="F3081" i="14"/>
  <c r="F3082" i="14"/>
  <c r="F3083" i="14"/>
  <c r="F3084" i="14"/>
  <c r="F3085" i="14"/>
  <c r="F3086" i="14"/>
  <c r="F3087" i="14"/>
  <c r="F3088" i="14"/>
  <c r="F3089" i="14"/>
  <c r="F3090" i="14"/>
  <c r="F3091" i="14"/>
  <c r="F3092" i="14"/>
  <c r="F3093" i="14"/>
  <c r="F3094" i="14"/>
  <c r="F3095" i="14"/>
  <c r="F3096" i="14"/>
  <c r="F3097" i="14"/>
  <c r="F3098" i="14"/>
  <c r="F3099" i="14"/>
  <c r="F3100" i="14"/>
  <c r="F3101" i="14"/>
  <c r="F3102" i="14"/>
  <c r="F3103" i="14"/>
  <c r="F3104" i="14"/>
  <c r="F3105" i="14"/>
  <c r="F3106" i="14"/>
  <c r="F3107" i="14"/>
  <c r="F3108" i="14"/>
  <c r="F3109" i="14"/>
  <c r="F3110" i="14"/>
  <c r="F3111" i="14"/>
  <c r="F3112" i="14"/>
  <c r="F3113" i="14"/>
  <c r="F3114" i="14"/>
  <c r="F3115" i="14"/>
  <c r="F3116" i="14"/>
  <c r="F3117" i="14"/>
  <c r="F3118" i="14"/>
  <c r="F3119" i="14"/>
  <c r="F3120" i="14"/>
  <c r="F3121" i="14"/>
  <c r="F3122" i="14"/>
  <c r="F3123" i="14"/>
  <c r="F3124" i="14"/>
  <c r="F3125" i="14"/>
  <c r="F3126" i="14"/>
  <c r="F3127" i="14"/>
  <c r="F3128" i="14"/>
  <c r="F3129" i="14"/>
  <c r="F3130" i="14"/>
  <c r="F3131" i="14"/>
  <c r="F3132" i="14"/>
  <c r="F3133" i="14"/>
  <c r="F3134" i="14"/>
  <c r="F3135" i="14"/>
  <c r="F3136" i="14"/>
  <c r="F3137" i="14"/>
  <c r="F3138" i="14"/>
  <c r="F3139" i="14"/>
  <c r="F3140" i="14"/>
  <c r="F3141" i="14"/>
  <c r="F3142" i="14"/>
  <c r="F3143" i="14"/>
  <c r="F3144" i="14"/>
  <c r="F3145" i="14"/>
  <c r="F3146" i="14"/>
  <c r="F3147" i="14"/>
  <c r="F3148" i="14"/>
  <c r="F3149" i="14"/>
  <c r="F3150" i="14"/>
  <c r="F3151" i="14"/>
  <c r="F3152" i="14"/>
  <c r="F3153" i="14"/>
  <c r="F3154" i="14"/>
  <c r="F3155" i="14"/>
  <c r="F3156" i="14"/>
  <c r="F3157" i="14"/>
  <c r="F3158" i="14"/>
  <c r="F3159" i="14"/>
  <c r="F3160" i="14"/>
  <c r="F3161" i="14"/>
  <c r="F3162" i="14"/>
  <c r="F3163" i="14"/>
  <c r="F3164" i="14"/>
  <c r="F3165" i="14"/>
  <c r="F3166" i="14"/>
  <c r="F3167" i="14"/>
  <c r="F3168" i="14"/>
  <c r="F3169" i="14"/>
  <c r="F3170" i="14"/>
  <c r="F3171" i="14"/>
  <c r="F3172" i="14"/>
  <c r="F3173" i="14"/>
  <c r="F3174" i="14"/>
  <c r="F3175" i="14"/>
  <c r="F3176" i="14"/>
  <c r="F3177" i="14"/>
  <c r="F3178" i="14"/>
  <c r="F3179" i="14"/>
  <c r="F3180" i="14"/>
  <c r="F3181" i="14"/>
  <c r="F3182" i="14"/>
  <c r="F3183" i="14"/>
  <c r="F3184" i="14"/>
  <c r="F3185" i="14"/>
  <c r="F3186" i="14"/>
  <c r="F3187" i="14"/>
  <c r="F3188" i="14"/>
  <c r="F3189" i="14"/>
  <c r="F3190" i="14"/>
  <c r="F3191" i="14"/>
  <c r="F3192" i="14"/>
  <c r="F3193" i="14"/>
  <c r="F3194" i="14"/>
  <c r="F3195" i="14"/>
  <c r="F3196" i="14"/>
  <c r="F3197" i="14"/>
  <c r="F3198" i="14"/>
  <c r="F3199" i="14"/>
  <c r="F3200" i="14"/>
  <c r="F3201" i="14"/>
  <c r="F3202" i="14"/>
  <c r="F3203" i="14"/>
  <c r="F3204" i="14"/>
  <c r="F3205" i="14"/>
  <c r="F3206" i="14"/>
  <c r="F3207" i="14"/>
  <c r="F3208" i="14"/>
  <c r="F3209" i="14"/>
  <c r="F3210" i="14"/>
  <c r="F3211" i="14"/>
  <c r="F3212" i="14"/>
  <c r="F3213" i="14"/>
  <c r="F3214" i="14"/>
  <c r="F3215" i="14"/>
  <c r="F3216" i="14"/>
  <c r="F3217" i="14"/>
  <c r="F3218" i="14"/>
  <c r="F3219" i="14"/>
  <c r="F3220" i="14"/>
  <c r="F3221" i="14"/>
  <c r="F3222" i="14"/>
  <c r="F3223" i="14"/>
  <c r="F3224" i="14"/>
  <c r="F3225" i="14"/>
  <c r="F3226" i="14"/>
  <c r="F3227" i="14"/>
  <c r="F3228" i="14"/>
  <c r="F3229" i="14"/>
  <c r="F3230" i="14"/>
  <c r="F3231" i="14"/>
  <c r="F3232" i="14"/>
  <c r="F3233" i="14"/>
  <c r="F3234" i="14"/>
  <c r="F3235" i="14"/>
  <c r="F3236" i="14"/>
  <c r="F3237" i="14"/>
  <c r="F3238" i="14"/>
  <c r="F3239" i="14"/>
  <c r="F3240" i="14"/>
  <c r="F3241" i="14"/>
  <c r="F3242" i="14"/>
  <c r="F3243" i="14"/>
  <c r="F3244" i="14"/>
  <c r="F3245" i="14"/>
  <c r="F3246" i="14"/>
  <c r="F3247" i="14"/>
  <c r="F3248" i="14"/>
  <c r="F3249" i="14"/>
  <c r="F3250" i="14"/>
  <c r="F3251" i="14"/>
  <c r="F3252" i="14"/>
  <c r="F3253" i="14"/>
  <c r="F3254" i="14"/>
  <c r="F3255" i="14"/>
  <c r="F3256" i="14"/>
  <c r="F3257" i="14"/>
  <c r="F3258" i="14"/>
  <c r="F3259" i="14"/>
  <c r="F3260" i="14"/>
  <c r="F3261" i="14"/>
  <c r="F3262" i="14"/>
  <c r="F3263" i="14"/>
  <c r="F3264" i="14"/>
  <c r="F3265" i="14"/>
  <c r="F3266" i="14"/>
  <c r="F3267" i="14"/>
  <c r="F3268" i="14"/>
  <c r="F3269" i="14"/>
  <c r="F3270" i="14"/>
  <c r="F3271" i="14"/>
  <c r="F3272" i="14"/>
  <c r="F3273" i="14"/>
  <c r="F3274" i="14"/>
  <c r="F3275" i="14"/>
  <c r="F3276" i="14"/>
  <c r="F3277" i="14"/>
  <c r="F3278" i="14"/>
  <c r="F3279" i="14"/>
  <c r="F3280" i="14"/>
  <c r="F3281" i="14"/>
  <c r="F3282" i="14"/>
  <c r="F3283" i="14"/>
  <c r="F3284" i="14"/>
  <c r="F3285" i="14"/>
  <c r="F3286" i="14"/>
  <c r="F3287" i="14"/>
  <c r="F3288" i="14"/>
  <c r="F3289" i="14"/>
  <c r="F3290" i="14"/>
  <c r="F3291" i="14"/>
  <c r="F3292" i="14"/>
  <c r="F3293" i="14"/>
  <c r="F3294" i="14"/>
  <c r="F3295" i="14"/>
  <c r="F3296" i="14"/>
  <c r="F3297" i="14"/>
  <c r="F3298" i="14"/>
  <c r="F3299" i="14"/>
  <c r="F3300" i="14"/>
  <c r="F3301" i="14"/>
  <c r="F3302" i="14"/>
  <c r="F3303" i="14"/>
  <c r="F3304" i="14"/>
  <c r="F3305" i="14"/>
  <c r="F3306" i="14"/>
  <c r="F3307" i="14"/>
  <c r="F3308" i="14"/>
  <c r="F3309" i="14"/>
  <c r="F3310" i="14"/>
  <c r="F3311" i="14"/>
  <c r="F3312" i="14"/>
  <c r="F3313" i="14"/>
  <c r="F3314" i="14"/>
  <c r="F3315" i="14"/>
  <c r="F3316" i="14"/>
  <c r="F3317" i="14"/>
  <c r="F3318" i="14"/>
  <c r="F3319" i="14"/>
  <c r="F3320" i="14"/>
  <c r="F3321" i="14"/>
  <c r="F3322" i="14"/>
  <c r="F3323" i="14"/>
  <c r="F3324" i="14"/>
  <c r="F3325" i="14"/>
  <c r="F3326" i="14"/>
  <c r="F3327" i="14"/>
  <c r="F3328" i="14"/>
  <c r="F3329" i="14"/>
  <c r="F3330" i="14"/>
  <c r="F3331" i="14"/>
  <c r="F3332" i="14"/>
  <c r="F3333" i="14"/>
  <c r="F3334" i="14"/>
  <c r="F3335" i="14"/>
  <c r="F3336" i="14"/>
  <c r="F3337" i="14"/>
  <c r="F3338" i="14"/>
  <c r="F3339" i="14"/>
  <c r="F3340" i="14"/>
  <c r="F3341" i="14"/>
  <c r="F3342" i="14"/>
  <c r="F3343" i="14"/>
  <c r="F3344" i="14"/>
  <c r="F3345" i="14"/>
  <c r="F3346" i="14"/>
  <c r="F3347" i="14"/>
  <c r="F3348" i="14"/>
  <c r="F3349" i="14"/>
  <c r="F3350" i="14"/>
  <c r="F3351" i="14"/>
  <c r="F3352" i="14"/>
  <c r="F3353" i="14"/>
  <c r="F3354" i="14"/>
  <c r="F3355" i="14"/>
  <c r="F3356" i="14"/>
  <c r="F3357" i="14"/>
  <c r="F3358" i="14"/>
  <c r="F3359" i="14"/>
  <c r="F3360" i="14"/>
  <c r="F3361" i="14"/>
  <c r="F3362" i="14"/>
  <c r="F3363" i="14"/>
  <c r="F3364" i="14"/>
  <c r="F3365" i="14"/>
  <c r="F3366" i="14"/>
  <c r="F3367" i="14"/>
  <c r="F3368" i="14"/>
  <c r="F3369" i="14"/>
  <c r="F3370" i="14"/>
  <c r="F3371" i="14"/>
  <c r="F3372" i="14"/>
  <c r="F3373" i="14"/>
  <c r="F3374" i="14"/>
  <c r="F3375" i="14"/>
  <c r="F3376" i="14"/>
  <c r="F3377" i="14"/>
  <c r="F3378" i="14"/>
  <c r="F3379" i="14"/>
  <c r="F3380" i="14"/>
  <c r="F3381" i="14"/>
  <c r="F3382" i="14"/>
  <c r="F3383" i="14"/>
  <c r="F3384" i="14"/>
  <c r="F3385" i="14"/>
  <c r="F3386" i="14"/>
  <c r="F3387" i="14"/>
  <c r="F3388" i="14"/>
  <c r="F3389" i="14"/>
  <c r="F3390" i="14"/>
  <c r="F3391" i="14"/>
  <c r="F3392" i="14"/>
  <c r="F3393" i="14"/>
  <c r="F3394" i="14"/>
  <c r="F3395" i="14"/>
  <c r="F3396" i="14"/>
  <c r="F3397" i="14"/>
  <c r="F3398" i="14"/>
  <c r="F3399" i="14"/>
  <c r="F3400" i="14"/>
  <c r="F3401" i="14"/>
  <c r="F3402" i="14"/>
  <c r="F3403" i="14"/>
  <c r="F3404" i="14"/>
  <c r="F3405" i="14"/>
  <c r="F3406" i="14"/>
  <c r="F3407" i="14"/>
  <c r="F3408" i="14"/>
  <c r="F3409" i="14"/>
  <c r="F3410" i="14"/>
  <c r="F3411" i="14"/>
  <c r="F3412" i="14"/>
  <c r="F3413" i="14"/>
  <c r="F3414" i="14"/>
  <c r="F3415" i="14"/>
  <c r="F3416" i="14"/>
  <c r="F3417" i="14"/>
  <c r="F3418" i="14"/>
  <c r="F3419" i="14"/>
  <c r="F3420" i="14"/>
  <c r="F3421" i="14"/>
  <c r="F3422" i="14"/>
  <c r="F3423" i="14"/>
  <c r="F3424" i="14"/>
  <c r="F3425" i="14"/>
  <c r="F3426" i="14"/>
  <c r="F3427" i="14"/>
  <c r="F3428" i="14"/>
  <c r="F3429" i="14"/>
  <c r="F3430" i="14"/>
  <c r="F3431" i="14"/>
  <c r="F3432" i="14"/>
  <c r="F3433" i="14"/>
  <c r="F3434" i="14"/>
  <c r="F3435" i="14"/>
  <c r="F3436" i="14"/>
  <c r="F3437" i="14"/>
  <c r="F3438" i="14"/>
  <c r="F3439" i="14"/>
  <c r="F3440" i="14"/>
  <c r="F3441" i="14"/>
  <c r="F3442" i="14"/>
  <c r="F3443" i="14"/>
  <c r="F3444" i="14"/>
  <c r="F3445" i="14"/>
  <c r="F3446" i="14"/>
  <c r="F3447" i="14"/>
  <c r="F3448" i="14"/>
  <c r="F3449" i="14"/>
  <c r="F3450" i="14"/>
  <c r="F3451" i="14"/>
  <c r="F3452" i="14"/>
  <c r="F3453" i="14"/>
  <c r="F3454" i="14"/>
  <c r="F3455" i="14"/>
  <c r="F3456" i="14"/>
  <c r="F3457" i="14"/>
  <c r="F3458" i="14"/>
  <c r="F3459" i="14"/>
  <c r="F3460" i="14"/>
  <c r="F3461" i="14"/>
  <c r="F3462" i="14"/>
  <c r="F3463" i="14"/>
  <c r="F3464" i="14"/>
  <c r="F3465" i="14"/>
  <c r="F3466" i="14"/>
  <c r="F3467" i="14"/>
  <c r="F3468" i="14"/>
  <c r="F3469" i="14"/>
  <c r="F3470" i="14"/>
  <c r="F3471" i="14"/>
  <c r="F3472" i="14"/>
  <c r="F3473" i="14"/>
  <c r="F3474" i="14"/>
  <c r="F3475" i="14"/>
  <c r="F3476" i="14"/>
  <c r="F3477" i="14"/>
  <c r="F3478" i="14"/>
  <c r="F3479" i="14"/>
  <c r="F3480" i="14"/>
  <c r="F3481" i="14"/>
  <c r="F3482" i="14"/>
  <c r="F3483" i="14"/>
  <c r="F3484" i="14"/>
  <c r="F3485" i="14"/>
  <c r="F3486" i="14"/>
  <c r="F3487" i="14"/>
  <c r="F3488" i="14"/>
  <c r="F3489" i="14"/>
  <c r="F3490" i="14"/>
  <c r="F3491" i="14"/>
  <c r="F3492" i="14"/>
  <c r="F3493" i="14"/>
  <c r="F3494" i="14"/>
  <c r="F3495" i="14"/>
  <c r="F3496" i="14"/>
  <c r="F3497" i="14"/>
  <c r="F3498" i="14"/>
  <c r="F3499" i="14"/>
  <c r="F3500" i="14"/>
  <c r="F3501" i="14"/>
  <c r="F3502" i="14"/>
  <c r="F3503" i="14"/>
  <c r="F3504" i="14"/>
  <c r="F3505" i="14"/>
  <c r="F3506" i="14"/>
  <c r="F3507" i="14"/>
  <c r="F3508" i="14"/>
  <c r="F3509" i="14"/>
  <c r="F3510" i="14"/>
  <c r="F3511" i="14"/>
  <c r="F3512" i="14"/>
  <c r="F3513" i="14"/>
  <c r="F3514" i="14"/>
  <c r="F3515" i="14"/>
  <c r="F3516" i="14"/>
  <c r="F3517" i="14"/>
  <c r="F3518" i="14"/>
  <c r="F3519" i="14"/>
  <c r="F3520" i="14"/>
  <c r="F3521" i="14"/>
  <c r="F3522" i="14"/>
  <c r="F3523" i="14"/>
  <c r="F3524" i="14"/>
  <c r="F3525" i="14"/>
  <c r="F3526" i="14"/>
  <c r="F3527" i="14"/>
  <c r="F3528" i="14"/>
  <c r="F3529" i="14"/>
  <c r="F3530" i="14"/>
  <c r="F3531" i="14"/>
  <c r="F3532" i="14"/>
  <c r="F3533" i="14"/>
  <c r="F3534" i="14"/>
  <c r="F3535" i="14"/>
  <c r="F3536" i="14"/>
  <c r="F3537" i="14"/>
  <c r="F3538" i="14"/>
  <c r="F3539" i="14"/>
  <c r="F3540" i="14"/>
  <c r="F3541" i="14"/>
  <c r="F3542" i="14"/>
  <c r="F3543" i="14"/>
  <c r="F3544" i="14"/>
  <c r="F3545" i="14"/>
  <c r="F3546" i="14"/>
  <c r="F3547" i="14"/>
  <c r="F3548" i="14"/>
  <c r="F3549" i="14"/>
  <c r="F3550" i="14"/>
  <c r="F3551" i="14"/>
  <c r="F3552" i="14"/>
  <c r="F3553" i="14"/>
  <c r="F3554" i="14"/>
  <c r="F3555" i="14"/>
  <c r="F3556" i="14"/>
  <c r="F3557" i="14"/>
  <c r="F3558" i="14"/>
  <c r="F3559" i="14"/>
  <c r="F3560" i="14"/>
  <c r="F3561" i="14"/>
  <c r="F3562" i="14"/>
  <c r="F3563" i="14"/>
  <c r="F3564" i="14"/>
  <c r="F3565" i="14"/>
  <c r="F3566" i="14"/>
  <c r="F3567" i="14"/>
  <c r="F3568" i="14"/>
  <c r="F3569" i="14"/>
  <c r="F3570" i="14"/>
  <c r="F3571" i="14"/>
  <c r="F3572" i="14"/>
  <c r="F3573" i="14"/>
  <c r="F3574" i="14"/>
  <c r="F3575" i="14"/>
  <c r="F3576" i="14"/>
  <c r="F3577" i="14"/>
  <c r="F3578" i="14"/>
  <c r="F3579" i="14"/>
  <c r="F3580" i="14"/>
  <c r="F3581" i="14"/>
  <c r="F3582" i="14"/>
  <c r="F3583" i="14"/>
  <c r="F3584" i="14"/>
  <c r="F3585" i="14"/>
  <c r="F3586" i="14"/>
  <c r="F3587" i="14"/>
  <c r="F3588" i="14"/>
  <c r="F3589" i="14"/>
  <c r="F3590" i="14"/>
  <c r="F3591" i="14"/>
  <c r="F3592" i="14"/>
  <c r="F3593" i="14"/>
  <c r="F3594" i="14"/>
  <c r="F3595" i="14"/>
  <c r="F3596" i="14"/>
  <c r="F3597" i="14"/>
  <c r="F3598" i="14"/>
  <c r="F3599" i="14"/>
  <c r="F3600" i="14"/>
  <c r="F3601" i="14"/>
  <c r="F3602" i="14"/>
  <c r="F3603" i="14"/>
  <c r="F3604" i="14"/>
  <c r="F3605" i="14"/>
  <c r="F3606" i="14"/>
  <c r="F3607" i="14"/>
  <c r="F3608" i="14"/>
  <c r="F3609" i="14"/>
  <c r="F3610" i="14"/>
  <c r="F3611" i="14"/>
  <c r="F3612" i="14"/>
  <c r="F3613" i="14"/>
  <c r="F3614" i="14"/>
  <c r="F3615" i="14"/>
  <c r="F3616" i="14"/>
  <c r="F3617" i="14"/>
  <c r="F3618" i="14"/>
  <c r="F3619" i="14"/>
  <c r="F3620" i="14"/>
  <c r="F3621" i="14"/>
  <c r="F3622" i="14"/>
  <c r="F3623" i="14"/>
  <c r="F3624" i="14"/>
  <c r="F3625" i="14"/>
  <c r="F3626" i="14"/>
  <c r="F3627" i="14"/>
  <c r="F3628" i="14"/>
  <c r="F3629" i="14"/>
  <c r="F3630" i="14"/>
  <c r="F3631" i="14"/>
  <c r="F3632" i="14"/>
  <c r="F3633" i="14"/>
  <c r="F3634" i="14"/>
  <c r="F3635" i="14"/>
  <c r="F3636" i="14"/>
  <c r="F3637" i="14"/>
  <c r="F3638" i="14"/>
  <c r="F3639" i="14"/>
  <c r="F3640" i="14"/>
  <c r="F3641" i="14"/>
  <c r="F3642" i="14"/>
  <c r="F3643" i="14"/>
  <c r="F3644" i="14"/>
  <c r="F3645" i="14"/>
  <c r="F3646" i="14"/>
  <c r="F3647" i="14"/>
  <c r="F3648" i="14"/>
  <c r="F3649" i="14"/>
  <c r="F3650" i="14"/>
  <c r="F3651" i="14"/>
  <c r="F3652" i="14"/>
  <c r="F3653" i="14"/>
  <c r="F3654" i="14"/>
  <c r="F3655" i="14"/>
  <c r="F3656" i="14"/>
  <c r="F3657" i="14"/>
  <c r="F3658" i="14"/>
  <c r="F3659" i="14"/>
  <c r="F3660" i="14"/>
  <c r="F3661" i="14"/>
  <c r="F3662" i="14"/>
  <c r="F3663" i="14"/>
  <c r="F3664" i="14"/>
  <c r="F3665" i="14"/>
  <c r="F3666" i="14"/>
  <c r="F3667" i="14"/>
  <c r="F3668" i="14"/>
  <c r="F3669" i="14"/>
  <c r="F3670" i="14"/>
  <c r="F3671" i="14"/>
  <c r="F3672" i="14"/>
  <c r="F3673" i="14"/>
  <c r="F3674" i="14"/>
  <c r="F3675" i="14"/>
  <c r="F3676" i="14"/>
  <c r="F3677" i="14"/>
  <c r="F3678" i="14"/>
  <c r="F3679" i="14"/>
  <c r="F3680" i="14"/>
  <c r="F3681" i="14"/>
  <c r="F3682" i="14"/>
  <c r="F3683" i="14"/>
  <c r="F3684" i="14"/>
  <c r="F3685" i="14"/>
  <c r="F3686" i="14"/>
  <c r="F3687" i="14"/>
  <c r="F3688" i="14"/>
  <c r="F3689" i="14"/>
  <c r="F3690" i="14"/>
  <c r="F3691" i="14"/>
  <c r="F3692" i="14"/>
  <c r="F3693" i="14"/>
  <c r="F3694" i="14"/>
  <c r="F3695" i="14"/>
  <c r="F3696" i="14"/>
  <c r="F3697" i="14"/>
  <c r="F3698" i="14"/>
  <c r="F3699" i="14"/>
  <c r="F3700" i="14"/>
  <c r="F3701" i="14"/>
  <c r="F3702" i="14"/>
  <c r="F3703" i="14"/>
  <c r="F3704" i="14"/>
  <c r="F3705" i="14"/>
  <c r="F3706" i="14"/>
  <c r="F3707" i="14"/>
  <c r="F3708" i="14"/>
  <c r="F3709" i="14"/>
  <c r="F3710" i="14"/>
  <c r="F3711" i="14"/>
  <c r="F3712" i="14"/>
  <c r="F3713" i="14"/>
  <c r="F3714" i="14"/>
  <c r="F3715" i="14"/>
  <c r="F3716" i="14"/>
  <c r="F3717" i="14"/>
  <c r="F3718" i="14"/>
  <c r="F3719" i="14"/>
  <c r="F3720" i="14"/>
  <c r="F3721" i="14"/>
  <c r="F3722" i="14"/>
  <c r="F3723" i="14"/>
  <c r="F3724" i="14"/>
  <c r="F3725" i="14"/>
  <c r="F3726" i="14"/>
  <c r="F3727" i="14"/>
  <c r="F3728" i="14"/>
  <c r="F3729" i="14"/>
  <c r="F3730" i="14"/>
  <c r="F3731" i="14"/>
  <c r="F3732" i="14"/>
  <c r="F3733" i="14"/>
  <c r="F3734" i="14"/>
  <c r="F3735" i="14"/>
  <c r="F3736" i="14"/>
  <c r="F3737" i="14"/>
  <c r="F3738" i="14"/>
  <c r="F3739" i="14"/>
  <c r="F3740" i="14"/>
  <c r="F3741" i="14"/>
  <c r="F3742" i="14"/>
  <c r="F3743" i="14"/>
  <c r="F3744" i="14"/>
  <c r="F3745" i="14"/>
  <c r="F3746" i="14"/>
  <c r="F3747" i="14"/>
  <c r="F3748" i="14"/>
  <c r="F3749" i="14"/>
  <c r="F3750" i="14"/>
  <c r="F3751" i="14"/>
  <c r="F3752" i="14"/>
  <c r="F3753" i="14"/>
  <c r="F3754" i="14"/>
  <c r="F3755" i="14"/>
  <c r="F3756" i="14"/>
  <c r="F3757" i="14"/>
  <c r="F3758" i="14"/>
  <c r="F3759" i="14"/>
  <c r="F3760" i="14"/>
  <c r="F3761" i="14"/>
  <c r="F3762" i="14"/>
  <c r="F3763" i="14"/>
  <c r="F3764" i="14"/>
  <c r="F3765" i="14"/>
  <c r="F3766" i="14"/>
  <c r="F3767" i="14"/>
  <c r="F3768" i="14"/>
  <c r="F3769" i="14"/>
  <c r="F3770" i="14"/>
  <c r="F3771" i="14"/>
  <c r="F3772" i="14"/>
  <c r="F3773" i="14"/>
  <c r="F3774" i="14"/>
  <c r="F3775" i="14"/>
  <c r="F3776" i="14"/>
  <c r="F3777" i="14"/>
  <c r="F3778" i="14"/>
  <c r="F3779" i="14"/>
  <c r="F3780" i="14"/>
  <c r="F3781" i="14"/>
  <c r="F3782" i="14"/>
  <c r="F3783" i="14"/>
  <c r="F3784" i="14"/>
  <c r="F3785" i="14"/>
  <c r="F3786" i="14"/>
  <c r="F3787" i="14"/>
  <c r="F3788" i="14"/>
  <c r="F3789" i="14"/>
  <c r="F3790" i="14"/>
  <c r="F3791" i="14"/>
  <c r="F3792" i="14"/>
  <c r="F3793" i="14"/>
  <c r="F3794" i="14"/>
  <c r="F3795" i="14"/>
  <c r="F3796" i="14"/>
  <c r="F3797" i="14"/>
  <c r="F3798" i="14"/>
  <c r="F3799" i="14"/>
  <c r="F3800" i="14"/>
  <c r="F3801" i="14"/>
  <c r="F3802" i="14"/>
  <c r="F3803" i="14"/>
  <c r="F3804" i="14"/>
  <c r="F3805" i="14"/>
  <c r="F3806" i="14"/>
  <c r="F3807" i="14"/>
  <c r="F3808" i="14"/>
  <c r="F3809" i="14"/>
  <c r="F3810" i="14"/>
  <c r="F3811" i="14"/>
  <c r="F3812" i="14"/>
  <c r="F3813" i="14"/>
  <c r="F3814" i="14"/>
  <c r="F3815" i="14"/>
  <c r="F3816" i="14"/>
  <c r="F3817" i="14"/>
  <c r="F3818" i="14"/>
  <c r="F3819" i="14"/>
  <c r="F3820" i="14"/>
  <c r="F3821" i="14"/>
  <c r="F3822" i="14"/>
  <c r="F3823" i="14"/>
  <c r="F3824" i="14"/>
  <c r="F3825" i="14"/>
  <c r="F3826" i="14"/>
  <c r="F3827" i="14"/>
  <c r="F3828" i="14"/>
  <c r="F3829" i="14"/>
  <c r="F3830" i="14"/>
  <c r="F3831" i="14"/>
  <c r="F3832" i="14"/>
  <c r="F3833" i="14"/>
  <c r="F3834" i="14"/>
  <c r="F3835" i="14"/>
  <c r="F3836" i="14"/>
  <c r="F3837" i="14"/>
  <c r="F3838" i="14"/>
  <c r="F3839" i="14"/>
  <c r="F3840" i="14"/>
  <c r="F3841" i="14"/>
  <c r="F3842" i="14"/>
  <c r="F3843" i="14"/>
  <c r="F3844" i="14"/>
  <c r="F3845" i="14"/>
  <c r="F3846" i="14"/>
  <c r="F3847" i="14"/>
  <c r="F3848" i="14"/>
  <c r="F3849" i="14"/>
  <c r="F3850" i="14"/>
  <c r="F3851" i="14"/>
  <c r="F3852" i="14"/>
  <c r="F3853" i="14"/>
  <c r="F3854" i="14"/>
  <c r="F3855" i="14"/>
  <c r="F3856" i="14"/>
  <c r="F3857" i="14"/>
  <c r="F3858" i="14"/>
  <c r="F3859" i="14"/>
  <c r="F3860" i="14"/>
  <c r="F3861" i="14"/>
  <c r="F3862" i="14"/>
  <c r="F3863" i="14"/>
  <c r="F3864" i="14"/>
  <c r="F3865" i="14"/>
  <c r="F3866" i="14"/>
  <c r="F3867" i="14"/>
  <c r="F3868" i="14"/>
  <c r="F3869" i="14"/>
  <c r="F3870" i="14"/>
  <c r="F3871" i="14"/>
  <c r="F3872" i="14"/>
  <c r="F3873" i="14"/>
  <c r="F3874" i="14"/>
  <c r="F3875" i="14"/>
  <c r="F3876" i="14"/>
  <c r="F3877" i="14"/>
  <c r="F3878" i="14"/>
  <c r="F3879" i="14"/>
  <c r="F3880" i="14"/>
  <c r="F3881" i="14"/>
  <c r="F3882" i="14"/>
  <c r="F3883" i="14"/>
  <c r="F3884" i="14"/>
  <c r="F3885" i="14"/>
  <c r="F3886" i="14"/>
  <c r="F3887" i="14"/>
  <c r="F3888" i="14"/>
  <c r="F3889" i="14"/>
  <c r="F3890" i="14"/>
  <c r="F3891" i="14"/>
  <c r="F3892" i="14"/>
  <c r="F3893" i="14"/>
  <c r="F3894" i="14"/>
  <c r="F3895" i="14"/>
  <c r="F3896" i="14"/>
  <c r="F3897" i="14"/>
  <c r="F3898" i="14"/>
  <c r="F3899" i="14"/>
  <c r="F3900" i="14"/>
  <c r="F3901" i="14"/>
  <c r="F3902" i="14"/>
  <c r="F3903" i="14"/>
  <c r="F3904" i="14"/>
  <c r="F3905" i="14"/>
  <c r="F3906" i="14"/>
  <c r="F3907" i="14"/>
  <c r="F3908" i="14"/>
  <c r="F3909" i="14"/>
  <c r="F3910" i="14"/>
  <c r="F3911" i="14"/>
  <c r="F3912" i="14"/>
  <c r="F3913" i="14"/>
  <c r="F3914" i="14"/>
  <c r="F3915" i="14"/>
  <c r="F3916" i="14"/>
  <c r="F3917" i="14"/>
  <c r="F3918" i="14"/>
  <c r="F3919" i="14"/>
  <c r="F3920" i="14"/>
  <c r="F3921" i="14"/>
  <c r="F3922" i="14"/>
  <c r="F3923" i="14"/>
  <c r="F3924" i="14"/>
  <c r="F3925" i="14"/>
  <c r="F3926" i="14"/>
  <c r="F3927" i="14"/>
  <c r="F3928" i="14"/>
  <c r="F3929" i="14"/>
  <c r="F3930" i="14"/>
  <c r="F3931" i="14"/>
  <c r="F3932" i="14"/>
  <c r="F3933" i="14"/>
  <c r="F3934" i="14"/>
  <c r="F3935" i="14"/>
  <c r="F3936" i="14"/>
  <c r="F3937" i="14"/>
  <c r="F3938" i="14"/>
  <c r="F3939" i="14"/>
  <c r="F3940" i="14"/>
  <c r="F3941" i="14"/>
  <c r="F3942" i="14"/>
  <c r="F3943" i="14"/>
  <c r="F3944" i="14"/>
  <c r="F3945" i="14"/>
  <c r="F3946" i="14"/>
  <c r="F3947" i="14"/>
  <c r="F3948" i="14"/>
  <c r="F3949" i="14"/>
  <c r="F3950" i="14"/>
  <c r="F3951" i="14"/>
  <c r="F3952" i="14"/>
  <c r="F3953" i="14"/>
  <c r="F3954" i="14"/>
  <c r="F3955" i="14"/>
  <c r="F3956" i="14"/>
  <c r="F3957" i="14"/>
  <c r="F3958" i="14"/>
  <c r="F3959" i="14"/>
  <c r="F3960" i="14"/>
  <c r="F3961" i="14"/>
  <c r="F3962" i="14"/>
  <c r="F3963" i="14"/>
  <c r="F3964" i="14"/>
  <c r="F3965" i="14"/>
  <c r="F3966" i="14"/>
  <c r="F3967" i="14"/>
  <c r="F3968" i="14"/>
  <c r="F3969" i="14"/>
  <c r="F3970" i="14"/>
  <c r="F3971" i="14"/>
  <c r="F3972" i="14"/>
  <c r="F3973" i="14"/>
  <c r="F3974" i="14"/>
  <c r="F3975" i="14"/>
  <c r="F3976" i="14"/>
  <c r="F3977" i="14"/>
  <c r="F3978" i="14"/>
  <c r="F3979" i="14"/>
  <c r="F3980" i="14"/>
  <c r="F3981" i="14"/>
  <c r="F3982" i="14"/>
  <c r="F3983" i="14"/>
  <c r="F3984" i="14"/>
  <c r="F3985" i="14"/>
  <c r="F3986" i="14"/>
  <c r="F3987" i="14"/>
  <c r="F3988" i="14"/>
  <c r="F3989" i="14"/>
  <c r="F3990" i="14"/>
  <c r="F3991" i="14"/>
  <c r="F3992" i="14"/>
  <c r="F3993" i="14"/>
  <c r="F3994" i="14"/>
  <c r="F3995" i="14"/>
  <c r="F3996" i="14"/>
  <c r="F3997" i="14"/>
  <c r="F3998" i="14"/>
  <c r="F3999" i="14"/>
  <c r="F4000" i="14"/>
  <c r="F4001" i="14"/>
  <c r="F4002" i="14"/>
  <c r="F4003" i="14"/>
  <c r="F4004" i="14"/>
  <c r="F4005" i="14"/>
  <c r="F4006" i="14"/>
  <c r="F4007" i="14"/>
  <c r="F4008" i="14"/>
  <c r="F4009" i="14"/>
  <c r="F4010" i="14"/>
  <c r="F4011" i="14"/>
  <c r="F4012" i="14"/>
  <c r="F4013" i="14"/>
  <c r="F4014" i="14"/>
  <c r="F4015" i="14"/>
  <c r="F4016" i="14"/>
  <c r="F4017" i="14"/>
  <c r="F4018" i="14"/>
  <c r="F4019" i="14"/>
  <c r="F4020" i="14"/>
  <c r="F4021" i="14"/>
  <c r="F4022" i="14"/>
  <c r="F4023" i="14"/>
  <c r="F4024" i="14"/>
  <c r="F4025" i="14"/>
  <c r="F4026" i="14"/>
  <c r="F4027" i="14"/>
  <c r="F4028" i="14"/>
  <c r="F4029" i="14"/>
  <c r="F4030" i="14"/>
  <c r="F4031" i="14"/>
  <c r="F4032" i="14"/>
  <c r="F4033" i="14"/>
  <c r="F4034" i="14"/>
  <c r="F4035" i="14"/>
  <c r="F4036" i="14"/>
  <c r="F4037" i="14"/>
  <c r="F4038" i="14"/>
  <c r="F4039" i="14"/>
  <c r="F4040" i="14"/>
  <c r="F4041" i="14"/>
  <c r="F4042" i="14"/>
  <c r="F4043" i="14"/>
  <c r="F4044" i="14"/>
  <c r="F4045" i="14"/>
  <c r="F4046" i="14"/>
  <c r="F4047" i="14"/>
  <c r="F4048" i="14"/>
  <c r="F4049" i="14"/>
  <c r="F4050" i="14"/>
  <c r="F4051" i="14"/>
  <c r="F4052" i="14"/>
  <c r="F4053" i="14"/>
  <c r="F4054" i="14"/>
  <c r="F4055" i="14"/>
  <c r="F4056" i="14"/>
  <c r="F4057" i="14"/>
  <c r="F4058" i="14"/>
  <c r="F4059" i="14"/>
  <c r="F4060" i="14"/>
  <c r="F4061" i="14"/>
  <c r="F4062" i="14"/>
  <c r="F4063" i="14"/>
  <c r="F4064" i="14"/>
  <c r="F4065" i="14"/>
  <c r="F4066" i="14"/>
  <c r="F4067" i="14"/>
  <c r="F4068" i="14"/>
  <c r="F4069" i="14"/>
  <c r="F4070" i="14"/>
  <c r="F4071" i="14"/>
  <c r="F4072" i="14"/>
  <c r="F4073" i="14"/>
  <c r="F4074" i="14"/>
  <c r="F4075" i="14"/>
  <c r="F4076" i="14"/>
  <c r="F4077" i="14"/>
  <c r="F4078" i="14"/>
  <c r="F4079" i="14"/>
  <c r="F4080" i="14"/>
  <c r="F4081" i="14"/>
  <c r="F4082" i="14"/>
  <c r="F4083" i="14"/>
  <c r="F4084" i="14"/>
  <c r="F4085" i="14"/>
  <c r="F4086" i="14"/>
  <c r="F4087" i="14"/>
  <c r="F4088" i="14"/>
  <c r="F4089" i="14"/>
  <c r="F4090" i="14"/>
  <c r="F4091" i="14"/>
  <c r="F4092" i="14"/>
  <c r="F4093" i="14"/>
  <c r="F4094" i="14"/>
  <c r="F4095" i="14"/>
  <c r="F4096" i="14"/>
  <c r="F4097" i="14"/>
  <c r="F4098" i="14"/>
  <c r="F4099" i="14"/>
  <c r="F4100" i="14"/>
  <c r="F4101" i="14"/>
  <c r="F4102" i="14"/>
  <c r="F4103" i="14"/>
  <c r="F4104" i="14"/>
  <c r="F4105" i="14"/>
  <c r="F4106" i="14"/>
  <c r="F4107" i="14"/>
  <c r="F4108" i="14"/>
  <c r="F4109" i="14"/>
  <c r="F4110" i="14"/>
  <c r="F4111" i="14"/>
  <c r="F4112" i="14"/>
  <c r="F4113" i="14"/>
  <c r="F4114" i="14"/>
  <c r="F4115" i="14"/>
  <c r="F4116" i="14"/>
  <c r="F4117" i="14"/>
  <c r="F4118" i="14"/>
  <c r="F4119" i="14"/>
  <c r="F4120" i="14"/>
  <c r="F4121" i="14"/>
  <c r="F4122" i="14"/>
  <c r="F4123" i="14"/>
  <c r="F4124" i="14"/>
  <c r="F4125" i="14"/>
  <c r="F4126" i="14"/>
  <c r="F4127" i="14"/>
  <c r="F4128" i="14"/>
  <c r="F4129" i="14"/>
  <c r="F4130" i="14"/>
  <c r="F4131" i="14"/>
  <c r="F4132" i="14"/>
  <c r="F4133" i="14"/>
  <c r="F4134" i="14"/>
  <c r="F4135" i="14"/>
  <c r="F4136" i="14"/>
  <c r="F4137" i="14"/>
  <c r="F4138" i="14"/>
  <c r="F4139" i="14"/>
  <c r="F4140" i="14"/>
  <c r="F4141" i="14"/>
  <c r="F4142" i="14"/>
  <c r="F4143" i="14"/>
  <c r="F4144" i="14"/>
  <c r="F4145" i="14"/>
  <c r="F4146" i="14"/>
  <c r="F4147" i="14"/>
  <c r="F4148" i="14"/>
  <c r="F4149" i="14"/>
  <c r="F4150" i="14"/>
  <c r="F4151" i="14"/>
  <c r="F4152" i="14"/>
  <c r="F4153" i="14"/>
  <c r="F4154" i="14"/>
  <c r="F4155" i="14"/>
  <c r="F4156" i="14"/>
  <c r="F4157" i="14"/>
  <c r="F4158" i="14"/>
  <c r="F4159" i="14"/>
  <c r="F4160" i="14"/>
  <c r="F4161" i="14"/>
  <c r="F4162" i="14"/>
  <c r="F4163" i="14"/>
  <c r="F4164" i="14"/>
  <c r="F4165" i="14"/>
  <c r="F4166" i="14"/>
  <c r="F4167" i="14"/>
  <c r="F4168" i="14"/>
  <c r="F4169" i="14"/>
  <c r="F4170" i="14"/>
  <c r="F4171" i="14"/>
  <c r="F4172" i="14"/>
  <c r="F4173" i="14"/>
  <c r="F4174" i="14"/>
  <c r="F4175" i="14"/>
  <c r="F4176" i="14"/>
  <c r="F4177" i="14"/>
  <c r="F4178" i="14"/>
  <c r="F4179" i="14"/>
  <c r="F4180" i="14"/>
  <c r="F4181" i="14"/>
  <c r="F4182" i="14"/>
  <c r="F4183" i="14"/>
  <c r="F4184" i="14"/>
  <c r="F4185" i="14"/>
  <c r="F4186" i="14"/>
  <c r="F4187" i="14"/>
  <c r="F4188" i="14"/>
  <c r="F4189" i="14"/>
  <c r="F4190" i="14"/>
  <c r="F4191" i="14"/>
  <c r="F4192" i="14"/>
  <c r="F4193" i="14"/>
  <c r="F4194" i="14"/>
  <c r="F4195" i="14"/>
  <c r="F4196" i="14"/>
  <c r="F4197" i="14"/>
  <c r="F4198" i="14"/>
  <c r="F4199" i="14"/>
  <c r="F4200" i="14"/>
  <c r="F4201" i="14"/>
  <c r="F4202" i="14"/>
  <c r="F4203" i="14"/>
  <c r="F4204" i="14"/>
  <c r="F4205" i="14"/>
  <c r="F4206" i="14"/>
  <c r="F4207" i="14"/>
  <c r="F4208" i="14"/>
  <c r="F4209" i="14"/>
  <c r="F4210" i="14"/>
  <c r="F4211" i="14"/>
  <c r="F4212" i="14"/>
  <c r="F4213" i="14"/>
  <c r="F4214" i="14"/>
  <c r="F4215" i="14"/>
  <c r="F4216" i="14"/>
  <c r="F4217" i="14"/>
  <c r="F4218" i="14"/>
  <c r="F4219" i="14"/>
  <c r="F4220" i="14"/>
  <c r="F4221" i="14"/>
  <c r="F4222" i="14"/>
  <c r="F4223" i="14"/>
  <c r="F4224" i="14"/>
  <c r="F4225" i="14"/>
  <c r="F4226" i="14"/>
  <c r="F4227" i="14"/>
  <c r="F4228" i="14"/>
  <c r="F4229" i="14"/>
  <c r="F4230" i="14"/>
  <c r="F4231" i="14"/>
  <c r="F4232" i="14"/>
  <c r="F4233" i="14"/>
  <c r="F4234" i="14"/>
  <c r="F4235" i="14"/>
  <c r="F4236" i="14"/>
  <c r="F4237" i="14"/>
  <c r="F4238" i="14"/>
  <c r="F4239" i="14"/>
  <c r="F4240" i="14"/>
  <c r="F4241" i="14"/>
  <c r="F4242" i="14"/>
  <c r="F4243" i="14"/>
  <c r="F4244" i="14"/>
  <c r="F4245" i="14"/>
  <c r="F4246" i="14"/>
  <c r="F4247" i="14"/>
  <c r="F4248" i="14"/>
  <c r="F4249" i="14"/>
  <c r="F4250" i="14"/>
  <c r="F4251" i="14"/>
  <c r="F4252" i="14"/>
  <c r="F4253" i="14"/>
  <c r="F4254" i="14"/>
  <c r="F4255" i="14"/>
  <c r="F4256" i="14"/>
  <c r="F4257" i="14"/>
  <c r="F4258" i="14"/>
  <c r="F4259" i="14"/>
  <c r="F4260" i="14"/>
  <c r="F4261" i="14"/>
  <c r="F4262" i="14"/>
  <c r="F4263" i="14"/>
  <c r="F4264" i="14"/>
  <c r="F4265" i="14"/>
  <c r="F4266" i="14"/>
  <c r="F4267" i="14"/>
  <c r="F4268" i="14"/>
  <c r="F4269" i="14"/>
  <c r="F4270" i="14"/>
  <c r="F4271" i="14"/>
  <c r="F4272" i="14"/>
  <c r="F4273" i="14"/>
  <c r="F4274" i="14"/>
  <c r="F4275" i="14"/>
  <c r="F4276" i="14"/>
  <c r="F4277" i="14"/>
  <c r="F4278" i="14"/>
  <c r="F4279" i="14"/>
  <c r="F4280" i="14"/>
  <c r="F4281" i="14"/>
  <c r="F4282" i="14"/>
  <c r="F4283" i="14"/>
  <c r="F4284" i="14"/>
  <c r="F4285" i="14"/>
  <c r="F4286" i="14"/>
  <c r="F4287" i="14"/>
  <c r="F4288" i="14"/>
  <c r="F4289" i="14"/>
  <c r="F4290" i="14"/>
  <c r="F4291" i="14"/>
  <c r="F4292" i="14"/>
  <c r="F4293" i="14"/>
  <c r="F4294" i="14"/>
  <c r="F4295" i="14"/>
  <c r="F4296" i="14"/>
  <c r="F4297" i="14"/>
  <c r="F4298" i="14"/>
  <c r="F4299" i="14"/>
  <c r="F4300" i="14"/>
  <c r="F4301" i="14"/>
  <c r="F4302" i="14"/>
  <c r="F4303" i="14"/>
  <c r="F4304" i="14"/>
  <c r="F4305" i="14"/>
  <c r="F4306" i="14"/>
  <c r="F4307" i="14"/>
  <c r="F4308" i="14"/>
  <c r="F4309" i="14"/>
  <c r="F4310" i="14"/>
  <c r="F4311" i="14"/>
  <c r="F4312" i="14"/>
  <c r="F4313" i="14"/>
  <c r="F4314" i="14"/>
  <c r="F4315" i="14"/>
  <c r="F4316" i="14"/>
  <c r="F4317" i="14"/>
  <c r="F4318" i="14"/>
  <c r="F4319" i="14"/>
  <c r="F4320" i="14"/>
  <c r="F4321" i="14"/>
  <c r="F4322" i="14"/>
  <c r="F4323" i="14"/>
  <c r="F4324" i="14"/>
  <c r="F4325" i="14"/>
  <c r="F4326" i="14"/>
  <c r="F4327" i="14"/>
  <c r="F4328" i="14"/>
  <c r="F4329" i="14"/>
  <c r="F4330" i="14"/>
  <c r="F4331" i="14"/>
  <c r="F4332" i="14"/>
  <c r="F4333" i="14"/>
  <c r="F4334" i="14"/>
  <c r="F4335" i="14"/>
  <c r="F4336" i="14"/>
  <c r="F4337" i="14"/>
  <c r="F4338" i="14"/>
  <c r="F4339" i="14"/>
  <c r="F4340" i="14"/>
  <c r="F4341" i="14"/>
  <c r="F4342" i="14"/>
  <c r="F4343" i="14"/>
  <c r="F4344" i="14"/>
  <c r="F4345" i="14"/>
  <c r="F4346" i="14"/>
  <c r="F4347" i="14"/>
  <c r="F4348" i="14"/>
  <c r="F4349" i="14"/>
  <c r="F4350" i="14"/>
  <c r="F4351" i="14"/>
  <c r="F4352" i="14"/>
  <c r="F4353" i="14"/>
  <c r="F4354" i="14"/>
  <c r="F4355" i="14"/>
  <c r="F4356" i="14"/>
  <c r="F4357" i="14"/>
  <c r="F4358" i="14"/>
  <c r="F4359" i="14"/>
  <c r="F4360" i="14"/>
  <c r="F4361" i="14"/>
  <c r="F4362" i="14"/>
  <c r="F4363" i="14"/>
  <c r="F4364" i="14"/>
  <c r="F4365" i="14"/>
  <c r="F4366" i="14"/>
  <c r="F4367" i="14"/>
  <c r="F4368" i="14"/>
  <c r="F4369" i="14"/>
  <c r="F4370" i="14"/>
  <c r="F4371" i="14"/>
  <c r="F4372" i="14"/>
  <c r="F4373" i="14"/>
  <c r="F4374" i="14"/>
  <c r="F4375" i="14"/>
  <c r="F4376" i="14"/>
  <c r="F4377" i="14"/>
  <c r="F4378" i="14"/>
  <c r="F4379" i="14"/>
  <c r="F4380" i="14"/>
  <c r="F4381" i="14"/>
  <c r="F4382" i="14"/>
  <c r="F4383" i="14"/>
  <c r="F4384" i="14"/>
  <c r="F4385" i="14"/>
  <c r="F4386" i="14"/>
  <c r="F4387" i="14"/>
  <c r="F4388" i="14"/>
  <c r="F4389" i="14"/>
  <c r="F4390" i="14"/>
  <c r="F4391" i="14"/>
  <c r="F4392" i="14"/>
  <c r="F4393" i="14"/>
  <c r="F4394" i="14"/>
  <c r="F4395" i="14"/>
  <c r="F4396" i="14"/>
  <c r="F4397" i="14"/>
  <c r="F4398" i="14"/>
  <c r="F4399" i="14"/>
  <c r="F4400" i="14"/>
  <c r="F4401" i="14"/>
  <c r="F4402" i="14"/>
  <c r="F4403" i="14"/>
  <c r="F4404" i="14"/>
  <c r="F4405" i="14"/>
  <c r="F4406" i="14"/>
  <c r="F4407" i="14"/>
  <c r="F4408" i="14"/>
  <c r="F4409" i="14"/>
  <c r="F4410" i="14"/>
  <c r="F4411" i="14"/>
  <c r="F4412" i="14"/>
  <c r="F4413" i="14"/>
  <c r="F4414" i="14"/>
  <c r="F4415" i="14"/>
  <c r="F4416" i="14"/>
  <c r="F4417" i="14"/>
  <c r="F4418" i="14"/>
  <c r="F4419" i="14"/>
  <c r="F4420" i="14"/>
  <c r="F4421" i="14"/>
  <c r="F4422" i="14"/>
  <c r="F4423" i="14"/>
  <c r="F4424" i="14"/>
  <c r="F4425" i="14"/>
  <c r="F4426" i="14"/>
  <c r="F4427" i="14"/>
  <c r="F4428" i="14"/>
  <c r="F4429" i="14"/>
  <c r="F4430" i="14"/>
  <c r="F4431" i="14"/>
  <c r="F4432" i="14"/>
  <c r="F4433" i="14"/>
  <c r="F4434" i="14"/>
  <c r="F4435" i="14"/>
  <c r="F4436" i="14"/>
  <c r="F4437" i="14"/>
  <c r="F4438" i="14"/>
  <c r="F4439" i="14"/>
  <c r="F4440" i="14"/>
  <c r="F4441" i="14"/>
  <c r="F4442" i="14"/>
  <c r="F4443" i="14"/>
  <c r="F4444" i="14"/>
  <c r="F4445" i="14"/>
  <c r="F4446" i="14"/>
  <c r="F4447" i="14"/>
  <c r="F4448" i="14"/>
  <c r="F4449" i="14"/>
  <c r="F4450" i="14"/>
  <c r="F4451" i="14"/>
  <c r="F4452" i="14"/>
  <c r="F4453" i="14"/>
  <c r="F4454" i="14"/>
  <c r="F4455" i="14"/>
  <c r="F4456" i="14"/>
  <c r="F4457" i="14"/>
  <c r="F4458" i="14"/>
  <c r="F4459" i="14"/>
  <c r="F4460" i="14"/>
  <c r="F4461" i="14"/>
  <c r="F4462" i="14"/>
  <c r="F4463" i="14"/>
  <c r="F4464" i="14"/>
  <c r="F4465" i="14"/>
  <c r="F4466" i="14"/>
  <c r="F4467" i="14"/>
  <c r="F4468" i="14"/>
  <c r="F4469" i="14"/>
  <c r="F4470" i="14"/>
  <c r="F4471" i="14"/>
  <c r="F4472" i="14"/>
  <c r="F4473" i="14"/>
  <c r="F4474" i="14"/>
  <c r="F4475" i="14"/>
  <c r="F4476" i="14"/>
  <c r="F4477" i="14"/>
  <c r="F4478" i="14"/>
  <c r="F4479" i="14"/>
  <c r="F4480" i="14"/>
  <c r="F4481" i="14"/>
  <c r="F4482" i="14"/>
  <c r="F4483" i="14"/>
  <c r="F4484" i="14"/>
  <c r="F4485" i="14"/>
  <c r="F4486" i="14"/>
  <c r="F4487" i="14"/>
  <c r="F4488" i="14"/>
  <c r="F4489" i="14"/>
  <c r="F4490" i="14"/>
  <c r="F4491" i="14"/>
  <c r="F4492" i="14"/>
  <c r="F4493" i="14"/>
  <c r="F4494" i="14"/>
  <c r="F4495" i="14"/>
  <c r="F4496" i="14"/>
  <c r="F4497" i="14"/>
  <c r="F4498" i="14"/>
  <c r="F4499" i="14"/>
  <c r="F4500" i="14"/>
  <c r="F4501" i="14"/>
  <c r="F4502" i="14"/>
  <c r="F4503" i="14"/>
  <c r="F4504" i="14"/>
  <c r="F4505" i="14"/>
  <c r="F4506" i="14"/>
  <c r="F4507" i="14"/>
  <c r="F4508" i="14"/>
  <c r="F4509" i="14"/>
  <c r="F4510" i="14"/>
  <c r="F4511" i="14"/>
  <c r="F4512" i="14"/>
  <c r="F4513" i="14"/>
  <c r="F4514" i="14"/>
  <c r="F4515" i="14"/>
  <c r="F4516" i="14"/>
  <c r="F4517" i="14"/>
  <c r="F4518" i="14"/>
  <c r="F4519" i="14"/>
  <c r="F4520" i="14"/>
  <c r="F4521" i="14"/>
  <c r="F4522" i="14"/>
  <c r="F4523" i="14"/>
  <c r="F4524" i="14"/>
  <c r="F4525" i="14"/>
  <c r="F4526" i="14"/>
  <c r="F4527" i="14"/>
  <c r="F4528" i="14"/>
  <c r="F4529" i="14"/>
  <c r="F4530" i="14"/>
  <c r="F4531" i="14"/>
  <c r="F4532" i="14"/>
  <c r="F4533" i="14"/>
  <c r="F4534" i="14"/>
  <c r="F4535" i="14"/>
  <c r="F4536" i="14"/>
  <c r="F4537" i="14"/>
  <c r="F4538" i="14"/>
  <c r="F4539" i="14"/>
  <c r="F4540" i="14"/>
  <c r="F4541" i="14"/>
  <c r="F4542" i="14"/>
  <c r="F4543" i="14"/>
  <c r="F4544" i="14"/>
  <c r="F4545" i="14"/>
  <c r="F4546" i="14"/>
  <c r="F4547" i="14"/>
  <c r="F4548" i="14"/>
  <c r="F4549" i="14"/>
  <c r="F4550" i="14"/>
  <c r="F4551" i="14"/>
  <c r="F4552" i="14"/>
  <c r="F4553" i="14"/>
  <c r="F4554" i="14"/>
  <c r="F4555" i="14"/>
  <c r="F4556" i="14"/>
  <c r="F4557" i="14"/>
  <c r="F4558" i="14"/>
  <c r="F4559" i="14"/>
  <c r="F4560" i="14"/>
  <c r="F4561" i="14"/>
  <c r="F4562" i="14"/>
  <c r="F4563" i="14"/>
  <c r="F4564" i="14"/>
  <c r="F4565" i="14"/>
  <c r="F4566" i="14"/>
  <c r="F4567" i="14"/>
  <c r="F4568" i="14"/>
  <c r="F4569" i="14"/>
  <c r="F4570" i="14"/>
  <c r="F4571" i="14"/>
  <c r="F4572" i="14"/>
  <c r="F4573" i="14"/>
  <c r="F4574" i="14"/>
  <c r="F4575" i="14"/>
  <c r="F4576" i="14"/>
  <c r="F4577" i="14"/>
  <c r="F4578" i="14"/>
  <c r="F4579" i="14"/>
  <c r="F4580" i="14"/>
  <c r="F4581" i="14"/>
  <c r="F4582" i="14"/>
  <c r="F4583" i="14"/>
  <c r="F4584" i="14"/>
  <c r="F4585" i="14"/>
  <c r="F4586" i="14"/>
  <c r="F4587" i="14"/>
  <c r="F4588" i="14"/>
  <c r="F4589" i="14"/>
  <c r="F4590" i="14"/>
  <c r="F4591" i="14"/>
  <c r="F4592" i="14"/>
  <c r="F4593" i="14"/>
  <c r="F4594" i="14"/>
  <c r="F4595" i="14"/>
  <c r="F4596" i="14"/>
  <c r="F4597" i="14"/>
  <c r="F4598" i="14"/>
  <c r="F4599" i="14"/>
  <c r="F4600" i="14"/>
  <c r="F4601" i="14"/>
  <c r="F4602" i="14"/>
  <c r="F4603" i="14"/>
  <c r="F4604" i="14"/>
  <c r="F4605" i="14"/>
  <c r="F4606" i="14"/>
  <c r="F4607" i="14"/>
  <c r="F4608" i="14"/>
  <c r="F4609" i="14"/>
  <c r="F4610" i="14"/>
  <c r="F4611" i="14"/>
  <c r="F4612" i="14"/>
  <c r="F4613" i="14"/>
  <c r="F4614" i="14"/>
  <c r="F4615" i="14"/>
  <c r="F4616" i="14"/>
  <c r="F4617" i="14"/>
  <c r="F4618" i="14"/>
  <c r="F4619" i="14"/>
  <c r="F4620" i="14"/>
  <c r="F4621" i="14"/>
  <c r="F4622" i="14"/>
  <c r="F4623" i="14"/>
  <c r="F4624" i="14"/>
  <c r="F4625" i="14"/>
  <c r="F4626" i="14"/>
  <c r="F4627" i="14"/>
  <c r="F4628" i="14"/>
  <c r="F4629" i="14"/>
  <c r="F4630" i="14"/>
  <c r="F4631" i="14"/>
  <c r="F4632" i="14"/>
  <c r="F4633" i="14"/>
  <c r="F4634" i="14"/>
  <c r="F4635" i="14"/>
  <c r="F4636" i="14"/>
  <c r="F4637" i="14"/>
  <c r="F4638" i="14"/>
  <c r="F4639" i="14"/>
  <c r="F4640" i="14"/>
  <c r="F4641" i="14"/>
  <c r="F4642" i="14"/>
  <c r="F4643" i="14"/>
  <c r="F4644" i="14"/>
  <c r="F4645" i="14"/>
  <c r="F4646" i="14"/>
  <c r="F4647" i="14"/>
  <c r="F4648" i="14"/>
  <c r="F4649" i="14"/>
  <c r="F4650" i="14"/>
  <c r="F4651" i="14"/>
  <c r="F4652" i="14"/>
  <c r="F4653" i="14"/>
  <c r="F4654" i="14"/>
  <c r="F4655" i="14"/>
  <c r="F4656" i="14"/>
  <c r="F4657" i="14"/>
  <c r="F4658" i="14"/>
  <c r="F4659" i="14"/>
  <c r="F4660" i="14"/>
  <c r="F4661" i="14"/>
  <c r="F4662" i="14"/>
  <c r="F4663" i="14"/>
  <c r="F4664" i="14"/>
  <c r="F4665" i="14"/>
  <c r="F4666" i="14"/>
  <c r="F4667" i="14"/>
  <c r="F4668" i="14"/>
  <c r="F4669" i="14"/>
  <c r="F4670" i="14"/>
  <c r="F4671" i="14"/>
  <c r="F4672" i="14"/>
  <c r="F4673" i="14"/>
  <c r="F4674" i="14"/>
  <c r="F4675" i="14"/>
  <c r="F4676" i="14"/>
  <c r="F4677" i="14"/>
  <c r="F4678" i="14"/>
  <c r="F4679" i="14"/>
  <c r="F4680" i="14"/>
  <c r="F4681" i="14"/>
  <c r="F4682" i="14"/>
  <c r="F4683" i="14"/>
  <c r="F4684" i="14"/>
  <c r="F4685" i="14"/>
  <c r="F4686" i="14"/>
  <c r="F4687" i="14"/>
  <c r="F4688" i="14"/>
  <c r="F4689" i="14"/>
  <c r="F4690" i="14"/>
  <c r="F4691" i="14"/>
  <c r="F4692" i="14"/>
  <c r="F4693" i="14"/>
  <c r="F4694" i="14"/>
  <c r="F4695" i="14"/>
  <c r="F4696" i="14"/>
  <c r="F4697" i="14"/>
  <c r="F4698" i="14"/>
  <c r="F4699" i="14"/>
  <c r="F4700" i="14"/>
  <c r="F4701" i="14"/>
  <c r="F4702" i="14"/>
  <c r="F4703" i="14"/>
  <c r="F4704" i="14"/>
  <c r="F4705" i="14"/>
  <c r="F4706" i="14"/>
  <c r="F4707" i="14"/>
  <c r="F4708" i="14"/>
  <c r="F4709" i="14"/>
  <c r="F4710" i="14"/>
  <c r="F4711" i="14"/>
  <c r="F4712" i="14"/>
  <c r="F4713" i="14"/>
  <c r="F4714" i="14"/>
  <c r="F4715" i="14"/>
  <c r="F4716" i="14"/>
  <c r="F4717" i="14"/>
  <c r="F4718" i="14"/>
  <c r="F4719" i="14"/>
  <c r="F4720" i="14"/>
  <c r="F4721" i="14"/>
  <c r="F4722" i="14"/>
  <c r="F4723" i="14"/>
  <c r="F4724" i="14"/>
  <c r="F4725" i="14"/>
  <c r="F4726" i="14"/>
  <c r="F4727" i="14"/>
  <c r="F4728" i="14"/>
  <c r="F4729" i="14"/>
  <c r="F4730" i="14"/>
  <c r="F4731" i="14"/>
  <c r="F4732" i="14"/>
  <c r="F4733" i="14"/>
  <c r="F4734" i="14"/>
  <c r="F4735" i="14"/>
  <c r="F4736" i="14"/>
  <c r="F4737" i="14"/>
  <c r="F4738" i="14"/>
  <c r="F4739" i="14"/>
  <c r="F4740" i="14"/>
  <c r="F4741" i="14"/>
  <c r="F4742" i="14"/>
  <c r="F4743" i="14"/>
  <c r="F4744" i="14"/>
  <c r="F4745" i="14"/>
  <c r="F4746" i="14"/>
  <c r="F4747" i="14"/>
  <c r="F4748" i="14"/>
  <c r="F4749" i="14"/>
  <c r="F4750" i="14"/>
  <c r="F4751" i="14"/>
  <c r="F4752" i="14"/>
  <c r="F4753" i="14"/>
  <c r="F4754" i="14"/>
  <c r="F4755" i="14"/>
  <c r="F4756" i="14"/>
  <c r="F4757" i="14"/>
  <c r="F4758" i="14"/>
  <c r="F4759" i="14"/>
  <c r="F4760" i="14"/>
  <c r="F4761" i="14"/>
  <c r="F4762" i="14"/>
  <c r="F4763" i="14"/>
  <c r="F4764" i="14"/>
  <c r="F4765" i="14"/>
  <c r="F4766" i="14"/>
  <c r="F4767" i="14"/>
  <c r="F4768" i="14"/>
  <c r="F4769" i="14"/>
  <c r="F4770" i="14"/>
  <c r="F4771" i="14"/>
  <c r="F4772" i="14"/>
  <c r="F4773" i="14"/>
  <c r="F4774" i="14"/>
  <c r="F4775" i="14"/>
  <c r="F4776" i="14"/>
  <c r="F4777" i="14"/>
  <c r="F4778" i="14"/>
  <c r="F4779" i="14"/>
  <c r="F4780" i="14"/>
  <c r="F4781" i="14"/>
  <c r="F4782" i="14"/>
  <c r="F4783" i="14"/>
  <c r="F4784" i="14"/>
  <c r="F4785" i="14"/>
  <c r="F4786" i="14"/>
  <c r="F4787" i="14"/>
  <c r="F4788" i="14"/>
  <c r="F4789" i="14"/>
  <c r="F4790" i="14"/>
  <c r="F4791" i="14"/>
  <c r="F4792" i="14"/>
  <c r="F4793" i="14"/>
  <c r="F4794" i="14"/>
  <c r="F4795" i="14"/>
  <c r="F4796" i="14"/>
  <c r="F4797" i="14"/>
  <c r="F4798" i="14"/>
  <c r="F4799" i="14"/>
  <c r="F4800" i="14"/>
  <c r="F4801" i="14"/>
  <c r="F4802" i="14"/>
  <c r="F4803" i="14"/>
  <c r="F4804" i="14"/>
  <c r="F4805" i="14"/>
  <c r="F4806" i="14"/>
  <c r="F4807" i="14"/>
  <c r="F4808" i="14"/>
  <c r="F4809" i="14"/>
  <c r="F4810" i="14"/>
  <c r="F4811" i="14"/>
  <c r="F4812" i="14"/>
  <c r="F4813" i="14"/>
  <c r="F4814" i="14"/>
  <c r="F4815" i="14"/>
  <c r="F4816" i="14"/>
  <c r="F4817" i="14"/>
  <c r="F4818" i="14"/>
  <c r="F4819" i="14"/>
  <c r="F4820" i="14"/>
  <c r="F4821" i="14"/>
  <c r="F4822" i="14"/>
  <c r="F4823" i="14"/>
  <c r="F4824" i="14"/>
  <c r="F4825" i="14"/>
  <c r="F4826" i="14"/>
  <c r="F4827" i="14"/>
  <c r="F4828" i="14"/>
  <c r="F4829" i="14"/>
  <c r="F4830" i="14"/>
  <c r="F4831" i="14"/>
  <c r="F4832" i="14"/>
  <c r="F4833" i="14"/>
  <c r="F4834" i="14"/>
  <c r="F4835" i="14"/>
  <c r="F4836" i="14"/>
  <c r="F4837" i="14"/>
  <c r="F4838" i="14"/>
  <c r="F4839" i="14"/>
  <c r="F4840" i="14"/>
  <c r="F4841" i="14"/>
  <c r="F4842" i="14"/>
  <c r="F4843" i="14"/>
  <c r="F4844" i="14"/>
  <c r="F4845" i="14"/>
  <c r="F4846" i="14"/>
  <c r="F4847" i="14"/>
  <c r="F4848" i="14"/>
  <c r="F4849" i="14"/>
  <c r="F4850" i="14"/>
  <c r="F4851" i="14"/>
  <c r="F4852" i="14"/>
  <c r="F4853" i="14"/>
  <c r="F4854" i="14"/>
  <c r="F4855" i="14"/>
  <c r="F4856" i="14"/>
  <c r="F4857" i="14"/>
  <c r="F4858" i="14"/>
  <c r="F4859" i="14"/>
  <c r="F4860" i="14"/>
  <c r="F4861" i="14"/>
  <c r="F4862" i="14"/>
  <c r="F4863" i="14"/>
  <c r="F4864" i="14"/>
  <c r="F4865" i="14"/>
  <c r="F4866" i="14"/>
  <c r="F4867" i="14"/>
  <c r="F4868" i="14"/>
  <c r="F4869" i="14"/>
  <c r="F4870" i="14"/>
  <c r="F4871" i="14"/>
  <c r="F4872" i="14"/>
  <c r="F4873" i="14"/>
  <c r="F4874" i="14"/>
  <c r="F4875" i="14"/>
  <c r="F4876" i="14"/>
  <c r="F4877" i="14"/>
  <c r="F4878" i="14"/>
  <c r="F4879" i="14"/>
  <c r="F4880" i="14"/>
  <c r="F4881" i="14"/>
  <c r="F4882" i="14"/>
  <c r="F4883" i="14"/>
  <c r="F4884" i="14"/>
  <c r="F4885" i="14"/>
  <c r="F4886" i="14"/>
  <c r="F4887" i="14"/>
  <c r="F4888" i="14"/>
  <c r="F4889" i="14"/>
  <c r="F4890" i="14"/>
  <c r="F4891" i="14"/>
  <c r="F4892" i="14"/>
  <c r="F4893" i="14"/>
  <c r="F4894" i="14"/>
  <c r="F4895" i="14"/>
  <c r="F4896" i="14"/>
  <c r="F4897" i="14"/>
  <c r="F4898" i="14"/>
  <c r="F4899" i="14"/>
  <c r="F4900" i="14"/>
  <c r="F4901" i="14"/>
  <c r="F4902" i="14"/>
  <c r="F4903" i="14"/>
  <c r="F4904" i="14"/>
  <c r="F4905" i="14"/>
  <c r="F4906" i="14"/>
  <c r="F4907" i="14"/>
  <c r="F4908" i="14"/>
  <c r="F4909" i="14"/>
  <c r="F4910" i="14"/>
  <c r="F4911" i="14"/>
  <c r="F4912" i="14"/>
  <c r="F4913" i="14"/>
  <c r="F4914" i="14"/>
  <c r="F4915" i="14"/>
  <c r="F4916" i="14"/>
  <c r="F4917" i="14"/>
  <c r="F4918" i="14"/>
  <c r="F4919" i="14"/>
  <c r="F4920" i="14"/>
  <c r="F4921" i="14"/>
  <c r="F4922" i="14"/>
  <c r="F4923" i="14"/>
  <c r="F4924" i="14"/>
  <c r="F4925" i="14"/>
  <c r="F4926" i="14"/>
  <c r="F4927" i="14"/>
  <c r="F4928" i="14"/>
  <c r="F4929" i="14"/>
  <c r="F4930" i="14"/>
  <c r="F4931" i="14"/>
  <c r="F4932" i="14"/>
  <c r="F4933" i="14"/>
  <c r="F4934" i="14"/>
  <c r="F4935" i="14"/>
  <c r="F4936" i="14"/>
  <c r="F4937" i="14"/>
  <c r="F4938" i="14"/>
  <c r="F4939" i="14"/>
  <c r="F4940" i="14"/>
  <c r="F4941" i="14"/>
  <c r="F4942" i="14"/>
  <c r="F4943" i="14"/>
  <c r="F4944" i="14"/>
  <c r="F4945" i="14"/>
  <c r="F4946" i="14"/>
  <c r="F4947" i="14"/>
  <c r="F4948" i="14"/>
  <c r="F4949" i="14"/>
  <c r="F4950" i="14"/>
  <c r="F4951" i="14"/>
  <c r="F4952" i="14"/>
  <c r="F4953" i="14"/>
  <c r="F4954" i="14"/>
  <c r="F4955" i="14"/>
  <c r="F4956" i="14"/>
  <c r="F4957" i="14"/>
  <c r="F4958" i="14"/>
  <c r="F4959" i="14"/>
  <c r="F4960" i="14"/>
  <c r="F4961" i="14"/>
  <c r="F4962" i="14"/>
  <c r="F4963" i="14"/>
  <c r="F4964" i="14"/>
  <c r="F4965" i="14"/>
  <c r="F4966" i="14"/>
  <c r="F4967" i="14"/>
  <c r="F4968" i="14"/>
  <c r="F4969" i="14"/>
  <c r="F4970" i="14"/>
  <c r="F4971" i="14"/>
  <c r="F4972" i="14"/>
  <c r="F4973" i="14"/>
  <c r="F4974" i="14"/>
  <c r="F4975" i="14"/>
  <c r="F4976" i="14"/>
  <c r="F4977" i="14"/>
  <c r="F4978" i="14"/>
  <c r="F4979" i="14"/>
  <c r="F4980" i="14"/>
  <c r="F4981" i="14"/>
  <c r="F4982" i="14"/>
  <c r="F4983" i="14"/>
  <c r="F4984" i="14"/>
  <c r="F4985" i="14"/>
  <c r="F4986" i="14"/>
  <c r="F4987" i="14"/>
  <c r="F4988" i="14"/>
  <c r="F4989" i="14"/>
  <c r="F4990" i="14"/>
  <c r="F4991" i="14"/>
  <c r="F4992" i="14"/>
  <c r="F4993" i="14"/>
  <c r="F4994" i="14"/>
  <c r="F4995" i="14"/>
  <c r="F4996" i="14"/>
  <c r="F4997" i="14"/>
  <c r="F4998" i="14"/>
  <c r="F4999" i="14"/>
  <c r="F5000" i="14"/>
  <c r="F5001" i="14"/>
  <c r="F5002" i="14"/>
  <c r="F5003" i="14"/>
  <c r="F5004" i="14"/>
  <c r="F5005" i="14"/>
  <c r="F5006" i="14"/>
  <c r="F5007" i="14"/>
  <c r="F5008" i="14"/>
  <c r="F5009" i="14"/>
  <c r="F5010" i="14"/>
  <c r="F5011" i="14"/>
  <c r="F5012" i="14"/>
  <c r="F5013" i="14"/>
  <c r="F5014" i="14"/>
  <c r="F5015" i="14"/>
  <c r="F5016" i="14"/>
  <c r="F5017" i="14"/>
  <c r="F5018" i="14"/>
  <c r="F5019" i="14"/>
  <c r="F5020" i="14"/>
  <c r="F5021" i="14"/>
  <c r="F5022" i="14"/>
  <c r="F5023" i="14"/>
  <c r="F5024" i="14"/>
  <c r="F5025" i="14"/>
  <c r="F5026" i="14"/>
  <c r="F5027" i="14"/>
  <c r="F5028" i="14"/>
  <c r="F5029" i="14"/>
  <c r="F5030" i="14"/>
  <c r="F5031" i="14"/>
  <c r="F5032" i="14"/>
  <c r="F5033" i="14"/>
  <c r="F5034" i="14"/>
  <c r="F5035" i="14"/>
  <c r="F5036" i="14"/>
  <c r="F5037" i="14"/>
  <c r="F5038" i="14"/>
  <c r="F5039" i="14"/>
  <c r="F5040" i="14"/>
  <c r="F5041" i="14"/>
  <c r="F5042" i="14"/>
  <c r="F5043" i="14"/>
  <c r="F5044" i="14"/>
  <c r="F5045" i="14"/>
  <c r="F5046" i="14"/>
  <c r="F5047" i="14"/>
  <c r="F5048" i="14"/>
  <c r="F5049" i="14"/>
  <c r="F5050" i="14"/>
  <c r="F5051" i="14"/>
  <c r="F6" i="14"/>
</calcChain>
</file>

<file path=xl/sharedStrings.xml><?xml version="1.0" encoding="utf-8"?>
<sst xmlns="http://schemas.openxmlformats.org/spreadsheetml/2006/main" count="98624" uniqueCount="26027">
  <si>
    <t>Arizona Department of Transportation</t>
  </si>
  <si>
    <t>Pos Dir AADT</t>
  </si>
  <si>
    <t>Neg Dir AADT</t>
  </si>
  <si>
    <t>K Factor %</t>
  </si>
  <si>
    <t>D Factor %</t>
  </si>
  <si>
    <t>AADT Single Trucks</t>
  </si>
  <si>
    <t>AADT Combo Trucks</t>
  </si>
  <si>
    <t>T Factor %</t>
  </si>
  <si>
    <t>California State Line - Yuma</t>
  </si>
  <si>
    <t>Exit 7 Araby Rd</t>
  </si>
  <si>
    <t>Exit 9 SB 8 (1) / Avenue 8 1/2 E - East of Yuma</t>
  </si>
  <si>
    <t>Exit 30 Avenue 29E - Wellton</t>
  </si>
  <si>
    <t>Exit 115 SB 8 (3) - West of Gila Bend</t>
  </si>
  <si>
    <t>Exit 116 SR 85</t>
  </si>
  <si>
    <t>Exit 119 Butterfield Trail - East of Gila Bend</t>
  </si>
  <si>
    <t>Exit 144 Vekol Rd</t>
  </si>
  <si>
    <t>Exit 151 SR 84 / Maricopa Rd</t>
  </si>
  <si>
    <t>I 10</t>
  </si>
  <si>
    <t>California State Line - Ehrenberg</t>
  </si>
  <si>
    <t>Exit 1 Ehrenberg - Parker Hwy</t>
  </si>
  <si>
    <t>Exit 212 Picacho Hwy</t>
  </si>
  <si>
    <t>Exit 352 US 191 North</t>
  </si>
  <si>
    <t>Exit 355 US 191 (1) - Luzena</t>
  </si>
  <si>
    <t>Exit 362 SB 10 (5) - West end of Bowie</t>
  </si>
  <si>
    <t>Exit 366 SB 10 (5) - East end of Bowie</t>
  </si>
  <si>
    <t>Exit 378 SB 10 (5) - West end of San Simon</t>
  </si>
  <si>
    <t>New Mexico State Line</t>
  </si>
  <si>
    <t>Nevada State Line - Mesquite</t>
  </si>
  <si>
    <t>Exit 9 Desert Springs</t>
  </si>
  <si>
    <t>Exit 18 Cedar Pocket</t>
  </si>
  <si>
    <t>Exit 27 Black Rock</t>
  </si>
  <si>
    <t>Utah State Line</t>
  </si>
  <si>
    <t>Jomax Rd</t>
  </si>
  <si>
    <t>Carefree Hwy</t>
  </si>
  <si>
    <t>Anthem Way</t>
  </si>
  <si>
    <t>Exit 87 Papago Rd</t>
  </si>
  <si>
    <t>Exit 92 San Xavier Rd</t>
  </si>
  <si>
    <t>Exit 66 Blake Ranch Rd</t>
  </si>
  <si>
    <t>Exit 71 US 93 - Round Valley</t>
  </si>
  <si>
    <t>Exit 109 Anvil Rock Rd</t>
  </si>
  <si>
    <t>Exit 121 SB 40 (1) - West end of Seligman</t>
  </si>
  <si>
    <t>Exit 123 SB 40 (1) - East end of Seligman</t>
  </si>
  <si>
    <t>Exit 145 SB 40 (2) - West end of Ash Fork</t>
  </si>
  <si>
    <t>Exit 157 Devil Dog Rd</t>
  </si>
  <si>
    <t>Exit 161 West Williams</t>
  </si>
  <si>
    <t>Exit 190 A-1 Mountain Rd</t>
  </si>
  <si>
    <t>Exit 255 SB 40 (6) / Oak Rd</t>
  </si>
  <si>
    <t>Exit 264 Hibbard Rd</t>
  </si>
  <si>
    <t>Exit 269 Jackrabbit Rd</t>
  </si>
  <si>
    <t>Exit 274 SB 40 (7) - West end of Joseph City</t>
  </si>
  <si>
    <t>Exit 277 SB 40 (7) - East end of Joseph City</t>
  </si>
  <si>
    <t>Exit 280 Hunt Rd</t>
  </si>
  <si>
    <t>Exit 283 Perkins Valley</t>
  </si>
  <si>
    <t>Exit 286 SB 40 (8) / Navajo Rd</t>
  </si>
  <si>
    <t>Exit 359 Grants</t>
  </si>
  <si>
    <t>Exit 1 I-10 (Exit 147)</t>
  </si>
  <si>
    <t>Exit 1A SR 202 (Exit 1471A)</t>
  </si>
  <si>
    <t>Castle Rock Rd</t>
  </si>
  <si>
    <t>Central Ave</t>
  </si>
  <si>
    <t>Vicksburg Rd</t>
  </si>
  <si>
    <t>211th Ave</t>
  </si>
  <si>
    <t>New River Rd</t>
  </si>
  <si>
    <t>Virden Rd</t>
  </si>
  <si>
    <t>White Mountain Lake Rd</t>
  </si>
  <si>
    <t>Shumway Rd</t>
  </si>
  <si>
    <t>Pinedale Rd</t>
  </si>
  <si>
    <t>Hunt Hwy</t>
  </si>
  <si>
    <t>Naco Rd</t>
  </si>
  <si>
    <t>3rd Ave</t>
  </si>
  <si>
    <t>Vaughn Loop Rd</t>
  </si>
  <si>
    <t>Maricopa Rd</t>
  </si>
  <si>
    <t>Komatke Rd</t>
  </si>
  <si>
    <t>Baseline Rd</t>
  </si>
  <si>
    <t>Southern Ave</t>
  </si>
  <si>
    <t>Broadway Rd</t>
  </si>
  <si>
    <t>I-19 (Exit 99)</t>
  </si>
  <si>
    <t>Skousen Rd</t>
  </si>
  <si>
    <t>Riggs Rd</t>
  </si>
  <si>
    <t>Chandler Heights Rd</t>
  </si>
  <si>
    <t>Ocotillo Rd</t>
  </si>
  <si>
    <t>McKellips Rd</t>
  </si>
  <si>
    <t>Shea Blvd</t>
  </si>
  <si>
    <t>Fort McDowell Rd</t>
  </si>
  <si>
    <t>Sunflower Rd</t>
  </si>
  <si>
    <t>Enchanted Ln</t>
  </si>
  <si>
    <t>I-40 (Exit 257) - Polaca TI</t>
  </si>
  <si>
    <t>Mountain View Rd</t>
  </si>
  <si>
    <t>Tortilla Flat</t>
  </si>
  <si>
    <t>Apache Lake Access Rd</t>
  </si>
  <si>
    <t>Copper Basin Rd</t>
  </si>
  <si>
    <t>Yavpe Connector</t>
  </si>
  <si>
    <t>I-40 (Exit 146) - East end of Ash Fork</t>
  </si>
  <si>
    <t>7th St</t>
  </si>
  <si>
    <t>Snyder Blvd</t>
  </si>
  <si>
    <t>Avenida Cochise</t>
  </si>
  <si>
    <t>School Terrace Rd</t>
  </si>
  <si>
    <t>Burns Rd</t>
  </si>
  <si>
    <t>Bronco Ave</t>
  </si>
  <si>
    <t>Bluewater Dr</t>
  </si>
  <si>
    <t>Oro Grande Blvd</t>
  </si>
  <si>
    <t>Swanson Ave</t>
  </si>
  <si>
    <t>Mesquite Ave</t>
  </si>
  <si>
    <t>Industrial Blvd</t>
  </si>
  <si>
    <t>Kiowa Ave</t>
  </si>
  <si>
    <t>London Bridge Rd</t>
  </si>
  <si>
    <t>Laguna Rd</t>
  </si>
  <si>
    <t>Willow Dr</t>
  </si>
  <si>
    <t>King St</t>
  </si>
  <si>
    <t>Boundary Cone Rd</t>
  </si>
  <si>
    <t>SR 98</t>
  </si>
  <si>
    <t>US 160</t>
  </si>
  <si>
    <t>Territorial Rd</t>
  </si>
  <si>
    <t>56th St</t>
  </si>
  <si>
    <t>Scottsdale Rd</t>
  </si>
  <si>
    <t>McDowell Rd</t>
  </si>
  <si>
    <t>SR 169</t>
  </si>
  <si>
    <t>Crystal Rock Rd</t>
  </si>
  <si>
    <t>Rojo Dr</t>
  </si>
  <si>
    <t>Bell Rock Blvd</t>
  </si>
  <si>
    <t>Indian Cliffs Rd</t>
  </si>
  <si>
    <t>Morgan Rd</t>
  </si>
  <si>
    <t>Schnebly Hill Rd</t>
  </si>
  <si>
    <t>Ralston Rd</t>
  </si>
  <si>
    <t>Sawmill Rd</t>
  </si>
  <si>
    <t>Rd to Ganado (Hubble) Trading Post</t>
  </si>
  <si>
    <t>US 191</t>
  </si>
  <si>
    <t>Pulp Mill Rd</t>
  </si>
  <si>
    <t>International Border</t>
  </si>
  <si>
    <t>SR-86</t>
  </si>
  <si>
    <t>Thomas Rd</t>
  </si>
  <si>
    <t>Indian School Rd</t>
  </si>
  <si>
    <t>Camelback Rd</t>
  </si>
  <si>
    <t>Bethany Home Rd</t>
  </si>
  <si>
    <t>Glendale Ave</t>
  </si>
  <si>
    <t>Northern Ave</t>
  </si>
  <si>
    <t>Peoria Ave</t>
  </si>
  <si>
    <t>Cactus Rd</t>
  </si>
  <si>
    <t>Waddell Rd</t>
  </si>
  <si>
    <t>Greenway Rd</t>
  </si>
  <si>
    <t>Bell Rd</t>
  </si>
  <si>
    <t>El Mirage Rd</t>
  </si>
  <si>
    <t>Kitt Peak Observatory</t>
  </si>
  <si>
    <t>Altus Ln</t>
  </si>
  <si>
    <t>Navajo National Monument</t>
  </si>
  <si>
    <t>Dundee Ave</t>
  </si>
  <si>
    <t>Turquoise Way</t>
  </si>
  <si>
    <t>Upper Red Rock Loop Rd</t>
  </si>
  <si>
    <t>Dry Creek Rd</t>
  </si>
  <si>
    <t>Andante Dr</t>
  </si>
  <si>
    <t>Mountain Shadows Dr</t>
  </si>
  <si>
    <t>Rolling Hills Rd</t>
  </si>
  <si>
    <t>Purtymun Ln</t>
  </si>
  <si>
    <t>Forest Highlands Dr</t>
  </si>
  <si>
    <t>24th St</t>
  </si>
  <si>
    <t>Old Tucson Rd</t>
  </si>
  <si>
    <t>California State Line</t>
  </si>
  <si>
    <t>I-10</t>
  </si>
  <si>
    <t>Eagle Eye Rd</t>
  </si>
  <si>
    <t>Vulture Mine Rd</t>
  </si>
  <si>
    <t>Mockingbird Rd</t>
  </si>
  <si>
    <t>San Domingo Peak Trl</t>
  </si>
  <si>
    <t>London Rd</t>
  </si>
  <si>
    <t>203rd Ave</t>
  </si>
  <si>
    <t>Patton Rd</t>
  </si>
  <si>
    <t>Happy Valley Rd</t>
  </si>
  <si>
    <t>Deer Valley Rd</t>
  </si>
  <si>
    <t>163rd Ave</t>
  </si>
  <si>
    <t>111th Ave</t>
  </si>
  <si>
    <t>103rd Ave</t>
  </si>
  <si>
    <t>99th Ave</t>
  </si>
  <si>
    <t>87th Ave</t>
  </si>
  <si>
    <t>85th Ave</t>
  </si>
  <si>
    <t>Cedar St</t>
  </si>
  <si>
    <t>Wilson St</t>
  </si>
  <si>
    <t>East Flagstaff Mall Entrance</t>
  </si>
  <si>
    <t>Silver Saddle Rd</t>
  </si>
  <si>
    <t>Brandis Way</t>
  </si>
  <si>
    <t>Haul Rd</t>
  </si>
  <si>
    <t>Wahweap Rd and Visitor Center entrance</t>
  </si>
  <si>
    <t>Grandview Ave</t>
  </si>
  <si>
    <t>Tegner Rd</t>
  </si>
  <si>
    <t>US 60 - Wickenburg</t>
  </si>
  <si>
    <t>SR 264 - Tuba City</t>
  </si>
  <si>
    <t>Peshlakai Ave</t>
  </si>
  <si>
    <t>Warrior Dr</t>
  </si>
  <si>
    <t>BIA 21</t>
  </si>
  <si>
    <t>BIA 59</t>
  </si>
  <si>
    <t>Jefferson St</t>
  </si>
  <si>
    <t>SR 61 - Witch Well</t>
  </si>
  <si>
    <t>BIA Rte 28</t>
  </si>
  <si>
    <t>BIA Rte 12 - Round Rock</t>
  </si>
  <si>
    <t>BIA Rte 35 - Rock Point</t>
  </si>
  <si>
    <t>Ryan Rd</t>
  </si>
  <si>
    <t>McKinney St</t>
  </si>
  <si>
    <t>Encanto Blvd</t>
  </si>
  <si>
    <t>18th Ave</t>
  </si>
  <si>
    <t>Sossaman Rd</t>
  </si>
  <si>
    <t>Hawes Rd</t>
  </si>
  <si>
    <t>Ellsworth Rd</t>
  </si>
  <si>
    <t>Crismon Rd</t>
  </si>
  <si>
    <t>Signal Butte Rd</t>
  </si>
  <si>
    <t>Meridian Rd</t>
  </si>
  <si>
    <t>Chase Creek St</t>
  </si>
  <si>
    <t>-</t>
  </si>
  <si>
    <t>E Robin Dr</t>
  </si>
  <si>
    <t>SR-202</t>
  </si>
  <si>
    <t>40th St</t>
  </si>
  <si>
    <t>Jerome Ave</t>
  </si>
  <si>
    <t>S Avenue 4 E</t>
  </si>
  <si>
    <t>SR-280</t>
  </si>
  <si>
    <t>SR-195</t>
  </si>
  <si>
    <t>FromMeasure</t>
  </si>
  <si>
    <t>ToMeasure</t>
  </si>
  <si>
    <t>Road</t>
  </si>
  <si>
    <t>FromRoad</t>
  </si>
  <si>
    <t>ToRoad</t>
  </si>
  <si>
    <t>SectionJoinID</t>
  </si>
  <si>
    <t>TrafficSectionType</t>
  </si>
  <si>
    <t xml:space="preserve">  I 008                         </t>
  </si>
  <si>
    <t>I-8</t>
  </si>
  <si>
    <t>E Giss Pkwy</t>
  </si>
  <si>
    <t>S1</t>
  </si>
  <si>
    <t>US-95</t>
  </si>
  <si>
    <t>S2</t>
  </si>
  <si>
    <t>S3</t>
  </si>
  <si>
    <t>S4</t>
  </si>
  <si>
    <t>I-8 Exit 9 A-Ramp</t>
  </si>
  <si>
    <t>S5</t>
  </si>
  <si>
    <t xml:space="preserve">  I 008009A                     </t>
  </si>
  <si>
    <t>S Fortuna Rd SB</t>
  </si>
  <si>
    <t>S6</t>
  </si>
  <si>
    <t>S Foothills Blvd</t>
  </si>
  <si>
    <t>S7</t>
  </si>
  <si>
    <t>E Hwy 80</t>
  </si>
  <si>
    <t>S8</t>
  </si>
  <si>
    <t>S William St</t>
  </si>
  <si>
    <t>S9</t>
  </si>
  <si>
    <t>S Avenue 36 E</t>
  </si>
  <si>
    <t>S10</t>
  </si>
  <si>
    <t>S Avenue 40 E</t>
  </si>
  <si>
    <t>S11</t>
  </si>
  <si>
    <t>I 8 Exit 54 Access Ramp</t>
  </si>
  <si>
    <t>S12</t>
  </si>
  <si>
    <t>S Avenue 64 E</t>
  </si>
  <si>
    <t>S13</t>
  </si>
  <si>
    <t>Aztec Rd</t>
  </si>
  <si>
    <t>S14</t>
  </si>
  <si>
    <t>Spot Rd</t>
  </si>
  <si>
    <t>S15</t>
  </si>
  <si>
    <t>S Stanfield Rd</t>
  </si>
  <si>
    <t>S Montgomery Rd</t>
  </si>
  <si>
    <t>S27</t>
  </si>
  <si>
    <t>S Bianco Rd</t>
  </si>
  <si>
    <t>S28</t>
  </si>
  <si>
    <t>S Thornton Rd</t>
  </si>
  <si>
    <t>S29</t>
  </si>
  <si>
    <t>S Trekell Rd</t>
  </si>
  <si>
    <t>S30</t>
  </si>
  <si>
    <t>I-8 Exit 178 A-Ramp</t>
  </si>
  <si>
    <t>S31</t>
  </si>
  <si>
    <t xml:space="preserve">  I 008178A                     </t>
  </si>
  <si>
    <t>Sentinel Rd</t>
  </si>
  <si>
    <t>S16</t>
  </si>
  <si>
    <t>Painted Rock Dam Rd</t>
  </si>
  <si>
    <t>S17</t>
  </si>
  <si>
    <t>Paloma Rd</t>
  </si>
  <si>
    <t>S18</t>
  </si>
  <si>
    <t>Citrus Valley Rd</t>
  </si>
  <si>
    <t>S19</t>
  </si>
  <si>
    <t xml:space="preserve">07  CITRUS VALLEY       RD      </t>
  </si>
  <si>
    <t>S20</t>
  </si>
  <si>
    <t>SR-8B nonCard (3)</t>
  </si>
  <si>
    <t>SR-85</t>
  </si>
  <si>
    <t>S21</t>
  </si>
  <si>
    <t>SR-8B</t>
  </si>
  <si>
    <t>S22</t>
  </si>
  <si>
    <t>I-8 Exit 140</t>
  </si>
  <si>
    <t>S23</t>
  </si>
  <si>
    <t xml:space="preserve">  I 008140E                     </t>
  </si>
  <si>
    <t>Vekol Valley Rd</t>
  </si>
  <si>
    <t>S24</t>
  </si>
  <si>
    <t>SR-84</t>
  </si>
  <si>
    <t>S25</t>
  </si>
  <si>
    <t xml:space="preserve">  S 084                         </t>
  </si>
  <si>
    <t>S26</t>
  </si>
  <si>
    <t xml:space="preserve">  I 010                         </t>
  </si>
  <si>
    <t>S32</t>
  </si>
  <si>
    <t>Juneau Ave</t>
  </si>
  <si>
    <t>Tom Wells Rd</t>
  </si>
  <si>
    <t>S33</t>
  </si>
  <si>
    <t>W Dome Rock Rd</t>
  </si>
  <si>
    <t>S34</t>
  </si>
  <si>
    <t>SR-10B nonCard (1)</t>
  </si>
  <si>
    <t>S35</t>
  </si>
  <si>
    <t xml:space="preserve">  SB010                        1</t>
  </si>
  <si>
    <t>S36</t>
  </si>
  <si>
    <t>Gold Nugget Rd</t>
  </si>
  <si>
    <t>S37</t>
  </si>
  <si>
    <t>US-60</t>
  </si>
  <si>
    <t>S38</t>
  </si>
  <si>
    <t>S39</t>
  </si>
  <si>
    <t>Hovatter Rd</t>
  </si>
  <si>
    <t>S40</t>
  </si>
  <si>
    <t>Avenue 75</t>
  </si>
  <si>
    <t>S41</t>
  </si>
  <si>
    <t>W McCartney Rd</t>
  </si>
  <si>
    <t>SR-287</t>
  </si>
  <si>
    <t>S96</t>
  </si>
  <si>
    <t xml:space="preserve">  S 287                         </t>
  </si>
  <si>
    <t>S97</t>
  </si>
  <si>
    <t>S98</t>
  </si>
  <si>
    <t>N Sunland Gin Rd</t>
  </si>
  <si>
    <t>S99</t>
  </si>
  <si>
    <t>N Toltec Hwy (A)</t>
  </si>
  <si>
    <t>S100</t>
  </si>
  <si>
    <t>S Sunshine Blvd</t>
  </si>
  <si>
    <t>S101</t>
  </si>
  <si>
    <t>S102</t>
  </si>
  <si>
    <t xml:space="preserve">  S 087                         </t>
  </si>
  <si>
    <t>SR-87</t>
  </si>
  <si>
    <t>S103</t>
  </si>
  <si>
    <t>E Picacho Peak Rd</t>
  </si>
  <si>
    <t>S104</t>
  </si>
  <si>
    <t>E I-10 Exit 226 Bridge</t>
  </si>
  <si>
    <t>S105</t>
  </si>
  <si>
    <t>E Pinal Airpark Rd</t>
  </si>
  <si>
    <t>S106</t>
  </si>
  <si>
    <t xml:space="preserve">  I 010232E                     </t>
  </si>
  <si>
    <t>N Sandario Rd</t>
  </si>
  <si>
    <t>S107</t>
  </si>
  <si>
    <t>W Tangerine Rd</t>
  </si>
  <si>
    <t>S108</t>
  </si>
  <si>
    <t>W Avra Valley Rd</t>
  </si>
  <si>
    <t>S109</t>
  </si>
  <si>
    <t>W Twin Peaks Rd</t>
  </si>
  <si>
    <t>S110</t>
  </si>
  <si>
    <t>N Cortaro Rd</t>
  </si>
  <si>
    <t>W Ina Rd</t>
  </si>
  <si>
    <t>S111</t>
  </si>
  <si>
    <t>W Orange Grove Rd</t>
  </si>
  <si>
    <t>S112</t>
  </si>
  <si>
    <t>W Sunset Rd</t>
  </si>
  <si>
    <t>S113</t>
  </si>
  <si>
    <t xml:space="preserve">10W SUNSET              RD      </t>
  </si>
  <si>
    <t>W El Camino Del Cerro</t>
  </si>
  <si>
    <t>S114</t>
  </si>
  <si>
    <t xml:space="preserve">10W EL CAMINO DEL CERRO         </t>
  </si>
  <si>
    <t>W Prince Rd</t>
  </si>
  <si>
    <t>S115</t>
  </si>
  <si>
    <t>SR-77</t>
  </si>
  <si>
    <t>S116</t>
  </si>
  <si>
    <t xml:space="preserve">  S 077                         </t>
  </si>
  <si>
    <t>W Grant Rd</t>
  </si>
  <si>
    <t>S117</t>
  </si>
  <si>
    <t>W Speedway Blvd</t>
  </si>
  <si>
    <t>S118</t>
  </si>
  <si>
    <t>W Saint Marys Rd</t>
  </si>
  <si>
    <t>S119</t>
  </si>
  <si>
    <t>W Congress St</t>
  </si>
  <si>
    <t>S120</t>
  </si>
  <si>
    <t xml:space="preserve">10W CONGRESS            ST      </t>
  </si>
  <si>
    <t>W 22nd St</t>
  </si>
  <si>
    <t>S121</t>
  </si>
  <si>
    <t xml:space="preserve">10W 22ND                ST      </t>
  </si>
  <si>
    <t>I-19 Exit 101 A-Ramp</t>
  </si>
  <si>
    <t>S122</t>
  </si>
  <si>
    <t xml:space="preserve">  I 019101A                     </t>
  </si>
  <si>
    <t>I-10 Exit 261 A-Ramp</t>
  </si>
  <si>
    <t>S123</t>
  </si>
  <si>
    <t xml:space="preserve">  I 010261A                     </t>
  </si>
  <si>
    <t>I-10 Exit 261 A1-Ramp</t>
  </si>
  <si>
    <t>S124</t>
  </si>
  <si>
    <t xml:space="preserve">  I 010261A1                    </t>
  </si>
  <si>
    <t>I-10 Exit 261 G-Ramp</t>
  </si>
  <si>
    <t>S125</t>
  </si>
  <si>
    <t xml:space="preserve">  I 010261G                     </t>
  </si>
  <si>
    <t>I-10 Exit 262 G-Ramp</t>
  </si>
  <si>
    <t>S126</t>
  </si>
  <si>
    <t xml:space="preserve">  I 010262G                     </t>
  </si>
  <si>
    <t>I-10 Exit 263 A-Ramp</t>
  </si>
  <si>
    <t>S127</t>
  </si>
  <si>
    <t xml:space="preserve">  I 010263A                     </t>
  </si>
  <si>
    <t>I-10 Exit 263 G-Ramp</t>
  </si>
  <si>
    <t>S128</t>
  </si>
  <si>
    <t xml:space="preserve">  I 010263G                     </t>
  </si>
  <si>
    <t>E Irvington Rd</t>
  </si>
  <si>
    <t>S129</t>
  </si>
  <si>
    <t>I-10 Exit 264 B-Ramp</t>
  </si>
  <si>
    <t>S130</t>
  </si>
  <si>
    <t xml:space="preserve">  I 010264B                     </t>
  </si>
  <si>
    <t>S Alvernon Way</t>
  </si>
  <si>
    <t>S131</t>
  </si>
  <si>
    <t>E Valencia Rd</t>
  </si>
  <si>
    <t>S132</t>
  </si>
  <si>
    <t>S Craycroft Rd</t>
  </si>
  <si>
    <t>S133</t>
  </si>
  <si>
    <t>S Wilmot Rd</t>
  </si>
  <si>
    <t>S134</t>
  </si>
  <si>
    <t>S Kolb Rd</t>
  </si>
  <si>
    <t>S135</t>
  </si>
  <si>
    <t>S Rita Rd</t>
  </si>
  <si>
    <t>S136</t>
  </si>
  <si>
    <t>S Houghton Rd</t>
  </si>
  <si>
    <t>S137</t>
  </si>
  <si>
    <t>S Wentworth Rd</t>
  </si>
  <si>
    <t>S138</t>
  </si>
  <si>
    <t>SR-83</t>
  </si>
  <si>
    <t>S139</t>
  </si>
  <si>
    <t xml:space="preserve">  S 083                         </t>
  </si>
  <si>
    <t>E Marsh Station Rd</t>
  </si>
  <si>
    <t>S140</t>
  </si>
  <si>
    <t>S Bell Rd</t>
  </si>
  <si>
    <t>S141</t>
  </si>
  <si>
    <t xml:space="preserve">10S BELL                RD      </t>
  </si>
  <si>
    <t>S J Six Ranch Rd</t>
  </si>
  <si>
    <t>S142</t>
  </si>
  <si>
    <t>W Skyline Rd (A)</t>
  </si>
  <si>
    <t>S143</t>
  </si>
  <si>
    <t>SR-90</t>
  </si>
  <si>
    <t>S144</t>
  </si>
  <si>
    <t xml:space="preserve">  S 090                         </t>
  </si>
  <si>
    <t>I-10 Exit 303 J-Ramp</t>
  </si>
  <si>
    <t>S145</t>
  </si>
  <si>
    <t>N Ocotillo St</t>
  </si>
  <si>
    <t>S146</t>
  </si>
  <si>
    <t>SR-10B nonCard</t>
  </si>
  <si>
    <t>S147</t>
  </si>
  <si>
    <t>N Sibyl Rd</t>
  </si>
  <si>
    <t>S148</t>
  </si>
  <si>
    <t>E Dragoon Rd</t>
  </si>
  <si>
    <t>S149</t>
  </si>
  <si>
    <t xml:space="preserve">02E DRAGOON             RD      </t>
  </si>
  <si>
    <t>N Johnson Rd</t>
  </si>
  <si>
    <t>S150</t>
  </si>
  <si>
    <t>US-191 nonCard</t>
  </si>
  <si>
    <t>S151</t>
  </si>
  <si>
    <t>S152</t>
  </si>
  <si>
    <t xml:space="preserve">  SB010                        4</t>
  </si>
  <si>
    <t>SR-186</t>
  </si>
  <si>
    <t>S153</t>
  </si>
  <si>
    <t xml:space="preserve">  S 186                         </t>
  </si>
  <si>
    <t>S154</t>
  </si>
  <si>
    <t>US-191</t>
  </si>
  <si>
    <t>S155</t>
  </si>
  <si>
    <t>S156</t>
  </si>
  <si>
    <t xml:space="preserve">  UY191                         </t>
  </si>
  <si>
    <t>S157</t>
  </si>
  <si>
    <t xml:space="preserve">  SB010                        5</t>
  </si>
  <si>
    <t>S158</t>
  </si>
  <si>
    <t>S159</t>
  </si>
  <si>
    <t>Exit 382 SB 10 (5)</t>
  </si>
  <si>
    <t>S160</t>
  </si>
  <si>
    <t xml:space="preserve">  SB010                        6</t>
  </si>
  <si>
    <t>N Cavot Rd</t>
  </si>
  <si>
    <t>S161</t>
  </si>
  <si>
    <t>Interstate 10 EB</t>
  </si>
  <si>
    <t>S162</t>
  </si>
  <si>
    <t>S163</t>
  </si>
  <si>
    <t>Salome Hwy</t>
  </si>
  <si>
    <t>S42</t>
  </si>
  <si>
    <t>411th Ave</t>
  </si>
  <si>
    <t>S43</t>
  </si>
  <si>
    <t>Wintersburg Rd</t>
  </si>
  <si>
    <t>S44</t>
  </si>
  <si>
    <t>339th Ave</t>
  </si>
  <si>
    <t>S45</t>
  </si>
  <si>
    <t>Palo Verde Rd</t>
  </si>
  <si>
    <t>S46</t>
  </si>
  <si>
    <t>I-10 Exit 112 C-Ramp</t>
  </si>
  <si>
    <t>S47</t>
  </si>
  <si>
    <t>Miller Bky Rd</t>
  </si>
  <si>
    <t>S48</t>
  </si>
  <si>
    <t>Watson Rd</t>
  </si>
  <si>
    <t>S49</t>
  </si>
  <si>
    <t>Verrado Way</t>
  </si>
  <si>
    <t>S50</t>
  </si>
  <si>
    <t>Jackrabbit Trl</t>
  </si>
  <si>
    <t>S51</t>
  </si>
  <si>
    <t>SR-303</t>
  </si>
  <si>
    <t>S52</t>
  </si>
  <si>
    <t xml:space="preserve">  S 303                         </t>
  </si>
  <si>
    <t>Estrella Pkwy</t>
  </si>
  <si>
    <t>S53</t>
  </si>
  <si>
    <t>Bullard Ave</t>
  </si>
  <si>
    <t>S54</t>
  </si>
  <si>
    <t>Litchfield Rd</t>
  </si>
  <si>
    <t>S55</t>
  </si>
  <si>
    <t>Dysart Rd</t>
  </si>
  <si>
    <t>S56</t>
  </si>
  <si>
    <t>Avondale Blvd</t>
  </si>
  <si>
    <t>S57</t>
  </si>
  <si>
    <t>S58</t>
  </si>
  <si>
    <t>91st Ave</t>
  </si>
  <si>
    <t>S59</t>
  </si>
  <si>
    <t>83rd Ave</t>
  </si>
  <si>
    <t>S60</t>
  </si>
  <si>
    <t>79th Ave</t>
  </si>
  <si>
    <t>S61</t>
  </si>
  <si>
    <t>75th Ave</t>
  </si>
  <si>
    <t>S62</t>
  </si>
  <si>
    <t>67th Ave</t>
  </si>
  <si>
    <t>S63</t>
  </si>
  <si>
    <t>59th Ave</t>
  </si>
  <si>
    <t>S64</t>
  </si>
  <si>
    <t>51st Ave</t>
  </si>
  <si>
    <t>S65</t>
  </si>
  <si>
    <t>43rd Ave</t>
  </si>
  <si>
    <t>S66</t>
  </si>
  <si>
    <t>35th Ave</t>
  </si>
  <si>
    <t>S67</t>
  </si>
  <si>
    <t>27th Ave</t>
  </si>
  <si>
    <t>S68</t>
  </si>
  <si>
    <t>I-17</t>
  </si>
  <si>
    <t>S69</t>
  </si>
  <si>
    <t xml:space="preserve">  I 017                         </t>
  </si>
  <si>
    <t>19th Ave</t>
  </si>
  <si>
    <t>S70</t>
  </si>
  <si>
    <t>7th Ave</t>
  </si>
  <si>
    <t>S71</t>
  </si>
  <si>
    <t>S72</t>
  </si>
  <si>
    <t xml:space="preserve">07  3RD                 AVE     </t>
  </si>
  <si>
    <t>3rd St nonCard</t>
  </si>
  <si>
    <t>S73</t>
  </si>
  <si>
    <t>S74</t>
  </si>
  <si>
    <t>16th St</t>
  </si>
  <si>
    <t>S75</t>
  </si>
  <si>
    <t>Roosevelt Phx St</t>
  </si>
  <si>
    <t>S76</t>
  </si>
  <si>
    <t>S77</t>
  </si>
  <si>
    <t>Buckeye Rd</t>
  </si>
  <si>
    <t>S78</t>
  </si>
  <si>
    <t>S79</t>
  </si>
  <si>
    <t>University Dr</t>
  </si>
  <si>
    <t>S80</t>
  </si>
  <si>
    <t>S81</t>
  </si>
  <si>
    <t>I-10 Exit 153 A-Ramp</t>
  </si>
  <si>
    <t>S82</t>
  </si>
  <si>
    <t xml:space="preserve">  I 010153A                     </t>
  </si>
  <si>
    <t>I-10 Exit 153 G-Ramp</t>
  </si>
  <si>
    <t>S83</t>
  </si>
  <si>
    <t xml:space="preserve">  I 010153G                     </t>
  </si>
  <si>
    <t>S84</t>
  </si>
  <si>
    <t xml:space="preserve">  U 060                         </t>
  </si>
  <si>
    <t>S85</t>
  </si>
  <si>
    <t>Elliot Rd</t>
  </si>
  <si>
    <t>S86</t>
  </si>
  <si>
    <t>Warner Rd</t>
  </si>
  <si>
    <t>S87</t>
  </si>
  <si>
    <t>Ray Rd</t>
  </si>
  <si>
    <t>S88</t>
  </si>
  <si>
    <t>Chandler Blvd</t>
  </si>
  <si>
    <t>S89</t>
  </si>
  <si>
    <t>Wild Horse Pass Blvd</t>
  </si>
  <si>
    <t>S90</t>
  </si>
  <si>
    <t>SR-347 nonCard</t>
  </si>
  <si>
    <t>S91</t>
  </si>
  <si>
    <t>S92</t>
  </si>
  <si>
    <t>SR-587</t>
  </si>
  <si>
    <t>S93</t>
  </si>
  <si>
    <t>SR-387</t>
  </si>
  <si>
    <t>S94</t>
  </si>
  <si>
    <t xml:space="preserve">  S 387                         </t>
  </si>
  <si>
    <t>S95</t>
  </si>
  <si>
    <t xml:space="preserve">  I 015                         </t>
  </si>
  <si>
    <t>I-15</t>
  </si>
  <si>
    <t>N Highway 91</t>
  </si>
  <si>
    <t>S165</t>
  </si>
  <si>
    <t xml:space="preserve">08N HIGHWAY 91                  </t>
  </si>
  <si>
    <t>S166</t>
  </si>
  <si>
    <t xml:space="preserve">  I 015018E                     </t>
  </si>
  <si>
    <t>S167</t>
  </si>
  <si>
    <t xml:space="preserve">  I 015027E                     </t>
  </si>
  <si>
    <t>S168</t>
  </si>
  <si>
    <t>S169</t>
  </si>
  <si>
    <t>S Old Black Canyon Hwy (A)</t>
  </si>
  <si>
    <t>S Old Black Canyon Hwy</t>
  </si>
  <si>
    <t>S199</t>
  </si>
  <si>
    <t>Bumble Bee Rd</t>
  </si>
  <si>
    <t>S200</t>
  </si>
  <si>
    <t>Sunset Path</t>
  </si>
  <si>
    <t>S201</t>
  </si>
  <si>
    <t>Badger Springs Rd</t>
  </si>
  <si>
    <t>S202</t>
  </si>
  <si>
    <t>E Bloody Basin Rd W</t>
  </si>
  <si>
    <t>S203</t>
  </si>
  <si>
    <t>SR-69</t>
  </si>
  <si>
    <t>S204</t>
  </si>
  <si>
    <t xml:space="preserve">  S 069                         </t>
  </si>
  <si>
    <t>I-17 Exit 263 G-Ramp</t>
  </si>
  <si>
    <t>S Orme Rd</t>
  </si>
  <si>
    <t>S205</t>
  </si>
  <si>
    <t xml:space="preserve">  I 017263G                     </t>
  </si>
  <si>
    <t>SR-169</t>
  </si>
  <si>
    <t>S206</t>
  </si>
  <si>
    <t xml:space="preserve">  S 169                         </t>
  </si>
  <si>
    <t>General Crook Trl</t>
  </si>
  <si>
    <t>S207</t>
  </si>
  <si>
    <t xml:space="preserve">13  GENERAL CROOK       TRL     </t>
  </si>
  <si>
    <t>SR-260</t>
  </si>
  <si>
    <t>S208</t>
  </si>
  <si>
    <t xml:space="preserve">  S 260                         </t>
  </si>
  <si>
    <t>W Middle Verde Rd</t>
  </si>
  <si>
    <t>S209</t>
  </si>
  <si>
    <t>E Cornville Rd</t>
  </si>
  <si>
    <t>S210</t>
  </si>
  <si>
    <t>SR-179</t>
  </si>
  <si>
    <t>S211</t>
  </si>
  <si>
    <t xml:space="preserve">  S 179                         </t>
  </si>
  <si>
    <t>Unidrd Sedona</t>
  </si>
  <si>
    <t>S212</t>
  </si>
  <si>
    <t>Rock Park Rd</t>
  </si>
  <si>
    <t>S213</t>
  </si>
  <si>
    <t>Fox Ranch Rd</t>
  </si>
  <si>
    <t>S214</t>
  </si>
  <si>
    <t>S215</t>
  </si>
  <si>
    <t>S Munds Ranch Rd</t>
  </si>
  <si>
    <t>S216</t>
  </si>
  <si>
    <t xml:space="preserve">03S MUNDS RANCH         RD      </t>
  </si>
  <si>
    <t>Willard Springs Rd</t>
  </si>
  <si>
    <t>S217</t>
  </si>
  <si>
    <t>FS 772 Rd</t>
  </si>
  <si>
    <t>S218</t>
  </si>
  <si>
    <t>Kelly Canyon Rd</t>
  </si>
  <si>
    <t>S219</t>
  </si>
  <si>
    <t xml:space="preserve">03  KELLY CANYON        RD      </t>
  </si>
  <si>
    <t>Kachina Village Unde</t>
  </si>
  <si>
    <t>S220</t>
  </si>
  <si>
    <t>SR-89A</t>
  </si>
  <si>
    <t>S221</t>
  </si>
  <si>
    <t>S Lake Mary Rd</t>
  </si>
  <si>
    <t>S222</t>
  </si>
  <si>
    <t xml:space="preserve">03S LAKE MARY           RD      </t>
  </si>
  <si>
    <t>I-40</t>
  </si>
  <si>
    <t>S223</t>
  </si>
  <si>
    <t xml:space="preserve">  I 040                         </t>
  </si>
  <si>
    <t>I-17 nonCard</t>
  </si>
  <si>
    <t>S233</t>
  </si>
  <si>
    <t xml:space="preserve">  I 017341A                     </t>
  </si>
  <si>
    <t>S234</t>
  </si>
  <si>
    <t>S170</t>
  </si>
  <si>
    <t>S171</t>
  </si>
  <si>
    <t>S172</t>
  </si>
  <si>
    <t>S173</t>
  </si>
  <si>
    <t>Grant St</t>
  </si>
  <si>
    <t>S174</t>
  </si>
  <si>
    <t>Adams St</t>
  </si>
  <si>
    <t>S175</t>
  </si>
  <si>
    <t>I-10 nonCard</t>
  </si>
  <si>
    <t>S176</t>
  </si>
  <si>
    <t>S177</t>
  </si>
  <si>
    <t>S178</t>
  </si>
  <si>
    <t>S179</t>
  </si>
  <si>
    <t>S180</t>
  </si>
  <si>
    <t>S181</t>
  </si>
  <si>
    <t>S182</t>
  </si>
  <si>
    <t>S183</t>
  </si>
  <si>
    <t>Dunlap Ave</t>
  </si>
  <si>
    <t>S184</t>
  </si>
  <si>
    <t>S185</t>
  </si>
  <si>
    <t>S186</t>
  </si>
  <si>
    <t>Thunderbird Rd</t>
  </si>
  <si>
    <t>S187</t>
  </si>
  <si>
    <t>S188</t>
  </si>
  <si>
    <t>S189</t>
  </si>
  <si>
    <t>Union Hills Dr</t>
  </si>
  <si>
    <t>S190</t>
  </si>
  <si>
    <t>Yorkshire Dr</t>
  </si>
  <si>
    <t>S191</t>
  </si>
  <si>
    <t xml:space="preserve">07  YORKSHIRE           DR      </t>
  </si>
  <si>
    <t>SR-101</t>
  </si>
  <si>
    <t>S192</t>
  </si>
  <si>
    <t xml:space="preserve">  S 101                         </t>
  </si>
  <si>
    <t>Rose Garden Ln</t>
  </si>
  <si>
    <t>S193</t>
  </si>
  <si>
    <t>S194</t>
  </si>
  <si>
    <t>Pinnacle Peak Rd</t>
  </si>
  <si>
    <t>S195</t>
  </si>
  <si>
    <t>S196</t>
  </si>
  <si>
    <t>Table Mesa Rd</t>
  </si>
  <si>
    <t>S197</t>
  </si>
  <si>
    <t>S198</t>
  </si>
  <si>
    <t>S224</t>
  </si>
  <si>
    <t>Black Canyon Hwy (A)</t>
  </si>
  <si>
    <t>S225</t>
  </si>
  <si>
    <t>S226</t>
  </si>
  <si>
    <t>Dove Valley Rd</t>
  </si>
  <si>
    <t>S227</t>
  </si>
  <si>
    <t>SR-74</t>
  </si>
  <si>
    <t>S228</t>
  </si>
  <si>
    <t xml:space="preserve">  S 074                         </t>
  </si>
  <si>
    <t>Pioneer Rd</t>
  </si>
  <si>
    <t>S229</t>
  </si>
  <si>
    <t>Daisy Mountain Dr</t>
  </si>
  <si>
    <t>S230</t>
  </si>
  <si>
    <t>S231</t>
  </si>
  <si>
    <t>S232</t>
  </si>
  <si>
    <t xml:space="preserve">  I 019                         </t>
  </si>
  <si>
    <t>I-19</t>
  </si>
  <si>
    <t>N Grand Ave</t>
  </si>
  <si>
    <t>N Western Ave</t>
  </si>
  <si>
    <t>S235</t>
  </si>
  <si>
    <t xml:space="preserve">  SB019                        1</t>
  </si>
  <si>
    <t>SR-189</t>
  </si>
  <si>
    <t>S236</t>
  </si>
  <si>
    <t>I-19 Exit 8 C-Ramp</t>
  </si>
  <si>
    <t>S237</t>
  </si>
  <si>
    <t>SR-289</t>
  </si>
  <si>
    <t>S238</t>
  </si>
  <si>
    <t>Rio Rico Dr</t>
  </si>
  <si>
    <t>S239</t>
  </si>
  <si>
    <t>Peck Canyon Dr</t>
  </si>
  <si>
    <t>S240</t>
  </si>
  <si>
    <t>Palo Parado Rd</t>
  </si>
  <si>
    <t>S241</t>
  </si>
  <si>
    <t>Tumacacori Overpass</t>
  </si>
  <si>
    <t>S242</t>
  </si>
  <si>
    <t>Unresolved Rd</t>
  </si>
  <si>
    <t>S243</t>
  </si>
  <si>
    <t>Chavez Siding Access</t>
  </si>
  <si>
    <t>S244</t>
  </si>
  <si>
    <t>Agua Linda Rd</t>
  </si>
  <si>
    <t>S245</t>
  </si>
  <si>
    <t>County Line Rd</t>
  </si>
  <si>
    <t>S246</t>
  </si>
  <si>
    <t>W Canoa Ranch Dr</t>
  </si>
  <si>
    <t>S247</t>
  </si>
  <si>
    <t>E Continental Rd</t>
  </si>
  <si>
    <t>S248</t>
  </si>
  <si>
    <t>W Esperanza Blvd</t>
  </si>
  <si>
    <t>S249</t>
  </si>
  <si>
    <t>SR-19B nonCard (2)</t>
  </si>
  <si>
    <t>S250</t>
  </si>
  <si>
    <t>W Sahuarita Rd</t>
  </si>
  <si>
    <t>S251</t>
  </si>
  <si>
    <t>W Pima Mine Rd</t>
  </si>
  <si>
    <t>S252</t>
  </si>
  <si>
    <t>S253</t>
  </si>
  <si>
    <t xml:space="preserve">  I 019087E                     </t>
  </si>
  <si>
    <t>S254</t>
  </si>
  <si>
    <t>W San Xavier Loop Rd</t>
  </si>
  <si>
    <t>I-19 Exit 95 A-Ramp</t>
  </si>
  <si>
    <t>S255</t>
  </si>
  <si>
    <t xml:space="preserve">  I 019095A                     </t>
  </si>
  <si>
    <t>W Irvington Rd</t>
  </si>
  <si>
    <t>S256</t>
  </si>
  <si>
    <t>S257</t>
  </si>
  <si>
    <t xml:space="preserve">  S 086                         </t>
  </si>
  <si>
    <t>I-19 Exit 101 A1-Ramp</t>
  </si>
  <si>
    <t>S258</t>
  </si>
  <si>
    <t xml:space="preserve">  I 019101A1                    </t>
  </si>
  <si>
    <t>Kingman 8652 DB</t>
  </si>
  <si>
    <t>S Historic Rte 66</t>
  </si>
  <si>
    <t>S259</t>
  </si>
  <si>
    <t>E Needle Mountain Rd</t>
  </si>
  <si>
    <t>S260</t>
  </si>
  <si>
    <t xml:space="preserve">  I 040002E                     </t>
  </si>
  <si>
    <t>SR-95</t>
  </si>
  <si>
    <t>S261</t>
  </si>
  <si>
    <t xml:space="preserve">  S 095                         </t>
  </si>
  <si>
    <t>N Franconia Rd</t>
  </si>
  <si>
    <t>S262</t>
  </si>
  <si>
    <t>W Santa Fe Ranch Rd</t>
  </si>
  <si>
    <t>S263</t>
  </si>
  <si>
    <t>W Industry Dr</t>
  </si>
  <si>
    <t>S264</t>
  </si>
  <si>
    <t>W Proving Grounds Rd</t>
  </si>
  <si>
    <t>S265</t>
  </si>
  <si>
    <t>W Dean Dr</t>
  </si>
  <si>
    <t>S266</t>
  </si>
  <si>
    <t>W Griffith Rd</t>
  </si>
  <si>
    <t>S267</t>
  </si>
  <si>
    <t>W Shinarump Dr</t>
  </si>
  <si>
    <t>S268</t>
  </si>
  <si>
    <t>US-93</t>
  </si>
  <si>
    <t>S269</t>
  </si>
  <si>
    <t xml:space="preserve">  SB040                        0</t>
  </si>
  <si>
    <t>N Stockton Hill Rd</t>
  </si>
  <si>
    <t>S270</t>
  </si>
  <si>
    <t>SR-66</t>
  </si>
  <si>
    <t>S271</t>
  </si>
  <si>
    <t xml:space="preserve">  S 066                         </t>
  </si>
  <si>
    <t>S Dw Ranch Rd</t>
  </si>
  <si>
    <t>S272</t>
  </si>
  <si>
    <t>S Blake Ranch Rd</t>
  </si>
  <si>
    <t>S273</t>
  </si>
  <si>
    <t>S274</t>
  </si>
  <si>
    <t>US-93 nonCard</t>
  </si>
  <si>
    <t>S Silver Springs Rd</t>
  </si>
  <si>
    <t>S275</t>
  </si>
  <si>
    <t>N Willows Ranch Rd</t>
  </si>
  <si>
    <t>S276</t>
  </si>
  <si>
    <t>E Fort Rock Ranch Rd</t>
  </si>
  <si>
    <t>S277</t>
  </si>
  <si>
    <t>Fort Rock Rd</t>
  </si>
  <si>
    <t>S278</t>
  </si>
  <si>
    <t xml:space="preserve">13  FORT ROCK           RD      </t>
  </si>
  <si>
    <t>W Fort Rock Rd</t>
  </si>
  <si>
    <t>S279</t>
  </si>
  <si>
    <t>Unidrd Seligman(162)</t>
  </si>
  <si>
    <t>S280</t>
  </si>
  <si>
    <t xml:space="preserve">  I 040109E                     </t>
  </si>
  <si>
    <t>S281</t>
  </si>
  <si>
    <t>S282</t>
  </si>
  <si>
    <t>SR-40B nonCard (1)</t>
  </si>
  <si>
    <t>W Old Highway 66</t>
  </si>
  <si>
    <t>S283</t>
  </si>
  <si>
    <t xml:space="preserve">13W OLD HIGHWAY 66              </t>
  </si>
  <si>
    <t>S284</t>
  </si>
  <si>
    <t xml:space="preserve">  SB040                        2</t>
  </si>
  <si>
    <t>SR-40B nonCard (2)</t>
  </si>
  <si>
    <t>SR-89</t>
  </si>
  <si>
    <t>S285</t>
  </si>
  <si>
    <t xml:space="preserve">  S 089                         </t>
  </si>
  <si>
    <t>County Line Rd (A)</t>
  </si>
  <si>
    <t>S286</t>
  </si>
  <si>
    <t>Monte Carlo Rd</t>
  </si>
  <si>
    <t>S287</t>
  </si>
  <si>
    <t>Corva Rd (A)</t>
  </si>
  <si>
    <t>S288</t>
  </si>
  <si>
    <t>McLellan Reservoir U</t>
  </si>
  <si>
    <t>S289</t>
  </si>
  <si>
    <t>S290</t>
  </si>
  <si>
    <t>SR-40B nonCard (3)</t>
  </si>
  <si>
    <t>N Grand Canyon Blvd</t>
  </si>
  <si>
    <t>S291</t>
  </si>
  <si>
    <t>SR-64</t>
  </si>
  <si>
    <t>S292</t>
  </si>
  <si>
    <t xml:space="preserve">  S 064                         </t>
  </si>
  <si>
    <t>Circle Pines Rd (A)</t>
  </si>
  <si>
    <t>S293</t>
  </si>
  <si>
    <t>Cool Pines Rd</t>
  </si>
  <si>
    <t>S294</t>
  </si>
  <si>
    <t>N Parks Rd</t>
  </si>
  <si>
    <t>S295</t>
  </si>
  <si>
    <t>Transwestern Rd</t>
  </si>
  <si>
    <t>S296</t>
  </si>
  <si>
    <t>A1 Mountain Overpass</t>
  </si>
  <si>
    <t>S297</t>
  </si>
  <si>
    <t>Exit 191</t>
  </si>
  <si>
    <t>S298</t>
  </si>
  <si>
    <t>SR-40B nonCard</t>
  </si>
  <si>
    <t>S Flagstaff Ranch Rd</t>
  </si>
  <si>
    <t>S299</t>
  </si>
  <si>
    <t>S300</t>
  </si>
  <si>
    <t>E Butler Ave</t>
  </si>
  <si>
    <t>S301</t>
  </si>
  <si>
    <t>N Country Club Dr</t>
  </si>
  <si>
    <t>S302</t>
  </si>
  <si>
    <t>FS 622 Rd</t>
  </si>
  <si>
    <t>S303</t>
  </si>
  <si>
    <t>N Cosnino Rd</t>
  </si>
  <si>
    <t>S304</t>
  </si>
  <si>
    <t>Winona Overpass</t>
  </si>
  <si>
    <t>S305</t>
  </si>
  <si>
    <t>Twin Arrows Overpass</t>
  </si>
  <si>
    <t>S306</t>
  </si>
  <si>
    <t>Buffalo Range Rd</t>
  </si>
  <si>
    <t>S307</t>
  </si>
  <si>
    <t>Canyon Diablo Overpa</t>
  </si>
  <si>
    <t>S308</t>
  </si>
  <si>
    <t>I 40 Meteor Crater O</t>
  </si>
  <si>
    <t>S309</t>
  </si>
  <si>
    <t>Meteor City Rd</t>
  </si>
  <si>
    <t>S310</t>
  </si>
  <si>
    <t>SR-99</t>
  </si>
  <si>
    <t>S311</t>
  </si>
  <si>
    <t xml:space="preserve">  S 099                         </t>
  </si>
  <si>
    <t>Hipkoe Dr</t>
  </si>
  <si>
    <t>S312</t>
  </si>
  <si>
    <t>North Park Dr</t>
  </si>
  <si>
    <t>S313</t>
  </si>
  <si>
    <t xml:space="preserve">09  NORTH PARK          DR      </t>
  </si>
  <si>
    <t>S314</t>
  </si>
  <si>
    <t>S315</t>
  </si>
  <si>
    <t>Hibbard Siding Rd</t>
  </si>
  <si>
    <t>S316</t>
  </si>
  <si>
    <t>S317</t>
  </si>
  <si>
    <t>S318</t>
  </si>
  <si>
    <t>S319</t>
  </si>
  <si>
    <t>SR-40B nonCard (7)</t>
  </si>
  <si>
    <t>Hunt Rd</t>
  </si>
  <si>
    <t>S320</t>
  </si>
  <si>
    <t>S321</t>
  </si>
  <si>
    <t>Exit 285 Hopi Dr - West end of Holbrook</t>
  </si>
  <si>
    <t>S322</t>
  </si>
  <si>
    <t>S323</t>
  </si>
  <si>
    <t xml:space="preserve">  SB040                        8</t>
  </si>
  <si>
    <t>Exit 289 SR 77 - East end of Holbrook</t>
  </si>
  <si>
    <t>S324</t>
  </si>
  <si>
    <t>SR-40B nonCard (8)</t>
  </si>
  <si>
    <t>S325</t>
  </si>
  <si>
    <t>Sun Valley Rd</t>
  </si>
  <si>
    <t>S326</t>
  </si>
  <si>
    <t>I-40 Exit 300 G-Ramp</t>
  </si>
  <si>
    <t>S327</t>
  </si>
  <si>
    <t xml:space="preserve">  I 040300G                     </t>
  </si>
  <si>
    <t>Adamana Rd</t>
  </si>
  <si>
    <t>S328</t>
  </si>
  <si>
    <t>Petrified Forest Rd</t>
  </si>
  <si>
    <t>S329</t>
  </si>
  <si>
    <t>I-40 Exit 320 Xing</t>
  </si>
  <si>
    <t>S330</t>
  </si>
  <si>
    <t>I-40 Exit 325 Xing</t>
  </si>
  <si>
    <t>S331</t>
  </si>
  <si>
    <t>McCarrol Rd</t>
  </si>
  <si>
    <t>S332</t>
  </si>
  <si>
    <t>S333</t>
  </si>
  <si>
    <t>S334</t>
  </si>
  <si>
    <t>I-40 Exit 341 A-Ramp</t>
  </si>
  <si>
    <t>S335</t>
  </si>
  <si>
    <t xml:space="preserve">  I 040341A                     </t>
  </si>
  <si>
    <t>Unidentified Rd</t>
  </si>
  <si>
    <t>S336</t>
  </si>
  <si>
    <t xml:space="preserve">01  UNIDENTIFIED        RD      </t>
  </si>
  <si>
    <t>S337</t>
  </si>
  <si>
    <t>S338</t>
  </si>
  <si>
    <t>S339</t>
  </si>
  <si>
    <t>S340</t>
  </si>
  <si>
    <t>S341</t>
  </si>
  <si>
    <t>S342</t>
  </si>
  <si>
    <t>S343</t>
  </si>
  <si>
    <t xml:space="preserve">  S 024                         </t>
  </si>
  <si>
    <t>SR-24</t>
  </si>
  <si>
    <t>SR-202 nonCard</t>
  </si>
  <si>
    <t xml:space="preserve">  S 051                         </t>
  </si>
  <si>
    <t>SR-51</t>
  </si>
  <si>
    <t>S345</t>
  </si>
  <si>
    <t xml:space="preserve">  S 051001A1                    </t>
  </si>
  <si>
    <t>SR-202 Exit 1 A1-Ramp</t>
  </si>
  <si>
    <t xml:space="preserve">  S 202001A1                    </t>
  </si>
  <si>
    <t>SR-51 Exit 1 A3-Ramp</t>
  </si>
  <si>
    <t>S347</t>
  </si>
  <si>
    <t xml:space="preserve">  S 051001A3                    </t>
  </si>
  <si>
    <t>S348</t>
  </si>
  <si>
    <t>Highland Ave</t>
  </si>
  <si>
    <t>S349</t>
  </si>
  <si>
    <t>Colter St</t>
  </si>
  <si>
    <t>S350</t>
  </si>
  <si>
    <t xml:space="preserve">07  COLTER              ST      </t>
  </si>
  <si>
    <t>S351</t>
  </si>
  <si>
    <t>S352</t>
  </si>
  <si>
    <t>S353</t>
  </si>
  <si>
    <t>32nd St</t>
  </si>
  <si>
    <t>S354</t>
  </si>
  <si>
    <t>S355</t>
  </si>
  <si>
    <t>S356</t>
  </si>
  <si>
    <t>S357</t>
  </si>
  <si>
    <t>S358</t>
  </si>
  <si>
    <t>S359</t>
  </si>
  <si>
    <t>S360</t>
  </si>
  <si>
    <t>SR-51 Exit 15 A-Ramp</t>
  </si>
  <si>
    <t>S361</t>
  </si>
  <si>
    <t xml:space="preserve">  S 051015A                     </t>
  </si>
  <si>
    <t xml:space="preserve">  S 061                         </t>
  </si>
  <si>
    <t>SR-61</t>
  </si>
  <si>
    <t>County 5057 Rd</t>
  </si>
  <si>
    <t>S362</t>
  </si>
  <si>
    <t>SR-180A</t>
  </si>
  <si>
    <t>S363</t>
  </si>
  <si>
    <t>US-180</t>
  </si>
  <si>
    <t>S364</t>
  </si>
  <si>
    <t xml:space="preserve">  U 180                        2</t>
  </si>
  <si>
    <t>S365</t>
  </si>
  <si>
    <t xml:space="preserve">  U 191                         </t>
  </si>
  <si>
    <t>I-40 Exit 165 J-Ramp</t>
  </si>
  <si>
    <t>E Spring Valley Rd</t>
  </si>
  <si>
    <t>S366</t>
  </si>
  <si>
    <t xml:space="preserve">  I 040165J                     </t>
  </si>
  <si>
    <t>S367</t>
  </si>
  <si>
    <t>Corsair Dr</t>
  </si>
  <si>
    <t>S368</t>
  </si>
  <si>
    <t>SR-64 nonCard</t>
  </si>
  <si>
    <t>S369</t>
  </si>
  <si>
    <t>South Entrance Rd</t>
  </si>
  <si>
    <t>N Us Highway 89</t>
  </si>
  <si>
    <t>S370</t>
  </si>
  <si>
    <t xml:space="preserve">  U 089                         </t>
  </si>
  <si>
    <t>I-40 Exit 53</t>
  </si>
  <si>
    <t>S372</t>
  </si>
  <si>
    <t xml:space="preserve">  I 040053D                     </t>
  </si>
  <si>
    <t>Long Mountain Rd</t>
  </si>
  <si>
    <t>S373</t>
  </si>
  <si>
    <t>E Calle Alamo</t>
  </si>
  <si>
    <t>S374</t>
  </si>
  <si>
    <t>E Concho Dr</t>
  </si>
  <si>
    <t>S375</t>
  </si>
  <si>
    <t>N Antares Rd</t>
  </si>
  <si>
    <t>S376</t>
  </si>
  <si>
    <t>Indian Route 18</t>
  </si>
  <si>
    <t>S377</t>
  </si>
  <si>
    <t>S378</t>
  </si>
  <si>
    <t xml:space="preserve">  S 067                         </t>
  </si>
  <si>
    <t>SR-67</t>
  </si>
  <si>
    <t>US-89A</t>
  </si>
  <si>
    <t>State Route 67</t>
  </si>
  <si>
    <t>S379</t>
  </si>
  <si>
    <t xml:space="preserve">  UA089                         </t>
  </si>
  <si>
    <t xml:space="preserve">  S 068                         </t>
  </si>
  <si>
    <t>SR-68</t>
  </si>
  <si>
    <t>Davis Dam Hwy</t>
  </si>
  <si>
    <t>S380</t>
  </si>
  <si>
    <t>E Landon Dr</t>
  </si>
  <si>
    <t>S381</t>
  </si>
  <si>
    <t>N La Puerta Rd</t>
  </si>
  <si>
    <t>S382</t>
  </si>
  <si>
    <t>N Estrella Rd</t>
  </si>
  <si>
    <t>S383</t>
  </si>
  <si>
    <t>S Verde Rd</t>
  </si>
  <si>
    <t>S384</t>
  </si>
  <si>
    <t>US-93 Exit 67 C-Ramp</t>
  </si>
  <si>
    <t>S385</t>
  </si>
  <si>
    <t xml:space="preserve">  U 093067C                     </t>
  </si>
  <si>
    <t>SR-69 Exit 262 G-Ramp</t>
  </si>
  <si>
    <t>S Spring Ln</t>
  </si>
  <si>
    <t>S386</t>
  </si>
  <si>
    <t xml:space="preserve">  S 069262G                     </t>
  </si>
  <si>
    <t>S387</t>
  </si>
  <si>
    <t>Unidrd Mayer</t>
  </si>
  <si>
    <t>S388</t>
  </si>
  <si>
    <t>E Main St</t>
  </si>
  <si>
    <t>E Prescott Dells Ranch Rd</t>
  </si>
  <si>
    <t>S389</t>
  </si>
  <si>
    <t>N Fain Rd</t>
  </si>
  <si>
    <t>S390</t>
  </si>
  <si>
    <t>SR-89S (A)</t>
  </si>
  <si>
    <t>N Mendecino Dr</t>
  </si>
  <si>
    <t>S391</t>
  </si>
  <si>
    <t>N Robert Rd</t>
  </si>
  <si>
    <t>S392</t>
  </si>
  <si>
    <t>N Glassford Hill Rd SB</t>
  </si>
  <si>
    <t>S393</t>
  </si>
  <si>
    <t>N Prescott East Hwy</t>
  </si>
  <si>
    <t>S394</t>
  </si>
  <si>
    <t>E Sundog Ranch Rd</t>
  </si>
  <si>
    <t>E Diamond Dr</t>
  </si>
  <si>
    <t>S395</t>
  </si>
  <si>
    <t>N Walker Rd</t>
  </si>
  <si>
    <t>Prescott Lakes Pkwy</t>
  </si>
  <si>
    <t>S396</t>
  </si>
  <si>
    <t>Heather Heights</t>
  </si>
  <si>
    <t>S397</t>
  </si>
  <si>
    <t>SR-69 Exit 296 A1-Ramp</t>
  </si>
  <si>
    <t>S398</t>
  </si>
  <si>
    <t xml:space="preserve">  S 069296A1                    </t>
  </si>
  <si>
    <t>Prescott 8850/Prescott 8851 DB</t>
  </si>
  <si>
    <t>S399</t>
  </si>
  <si>
    <t>S400</t>
  </si>
  <si>
    <t>S401</t>
  </si>
  <si>
    <t>Old Black Canyon Hwy</t>
  </si>
  <si>
    <t>S402</t>
  </si>
  <si>
    <t>S403</t>
  </si>
  <si>
    <t>E Ramada Dr</t>
  </si>
  <si>
    <t>S404</t>
  </si>
  <si>
    <t>S405</t>
  </si>
  <si>
    <t>S406</t>
  </si>
  <si>
    <t xml:space="preserve">  S 071                         </t>
  </si>
  <si>
    <t>SR-71</t>
  </si>
  <si>
    <t>S408</t>
  </si>
  <si>
    <t xml:space="preserve">  U 093                         </t>
  </si>
  <si>
    <t>S407</t>
  </si>
  <si>
    <t xml:space="preserve">  S 072                         </t>
  </si>
  <si>
    <t>SR-72</t>
  </si>
  <si>
    <t>State Highway 95</t>
  </si>
  <si>
    <t>Willamette Dr</t>
  </si>
  <si>
    <t>S409</t>
  </si>
  <si>
    <t>Plomosa Rd</t>
  </si>
  <si>
    <t>S410</t>
  </si>
  <si>
    <t>S411</t>
  </si>
  <si>
    <t xml:space="preserve">15  VICKSBURG           RD      </t>
  </si>
  <si>
    <t>S412</t>
  </si>
  <si>
    <t xml:space="preserve">  S 073                         </t>
  </si>
  <si>
    <t>SR-73</t>
  </si>
  <si>
    <t>D 1 Rd</t>
  </si>
  <si>
    <t>S413</t>
  </si>
  <si>
    <t>Farm Rd</t>
  </si>
  <si>
    <t>S414</t>
  </si>
  <si>
    <t>Fort Apache Rd</t>
  </si>
  <si>
    <t>S415</t>
  </si>
  <si>
    <t>W Fatco Rd</t>
  </si>
  <si>
    <t>S416</t>
  </si>
  <si>
    <t>Falcon Way</t>
  </si>
  <si>
    <t>S417</t>
  </si>
  <si>
    <t>E East Fork Rd</t>
  </si>
  <si>
    <t>S418</t>
  </si>
  <si>
    <t>W Locust St</t>
  </si>
  <si>
    <t>S419</t>
  </si>
  <si>
    <t>N Potter St</t>
  </si>
  <si>
    <t>S420</t>
  </si>
  <si>
    <t>E 54th St</t>
  </si>
  <si>
    <t>S421</t>
  </si>
  <si>
    <t>S422</t>
  </si>
  <si>
    <t>Castle Hot Springs Rd W</t>
  </si>
  <si>
    <t>S423</t>
  </si>
  <si>
    <t>Castle Hot Springs Rd E</t>
  </si>
  <si>
    <t>S424</t>
  </si>
  <si>
    <t>Bypass Rd</t>
  </si>
  <si>
    <t>S425</t>
  </si>
  <si>
    <t>S426</t>
  </si>
  <si>
    <t>S427</t>
  </si>
  <si>
    <t xml:space="preserve">07  NEW RIVER           RD      </t>
  </si>
  <si>
    <t>Archery Dr</t>
  </si>
  <si>
    <t>S428</t>
  </si>
  <si>
    <t>S429</t>
  </si>
  <si>
    <t>S430</t>
  </si>
  <si>
    <t>S431</t>
  </si>
  <si>
    <t xml:space="preserve">  S 075                         </t>
  </si>
  <si>
    <t>SR-75</t>
  </si>
  <si>
    <t>US-70</t>
  </si>
  <si>
    <t>S432</t>
  </si>
  <si>
    <t xml:space="preserve">  U 070                         </t>
  </si>
  <si>
    <t>Kaywood Wash Rd</t>
  </si>
  <si>
    <t>S433</t>
  </si>
  <si>
    <t>S434</t>
  </si>
  <si>
    <t xml:space="preserve">  S 078                         </t>
  </si>
  <si>
    <t>I-10 Front nonCard</t>
  </si>
  <si>
    <t>N Oracle Rd</t>
  </si>
  <si>
    <t>S435</t>
  </si>
  <si>
    <t xml:space="preserve">10W I10 FRONTAGE        RD  N   </t>
  </si>
  <si>
    <t>S436</t>
  </si>
  <si>
    <t xml:space="preserve">10W PRINCE              RD      </t>
  </si>
  <si>
    <t>W Roger Rd</t>
  </si>
  <si>
    <t>S437</t>
  </si>
  <si>
    <t>W Wetmore Rd</t>
  </si>
  <si>
    <t>S438</t>
  </si>
  <si>
    <t>W River Rd</t>
  </si>
  <si>
    <t>S439</t>
  </si>
  <si>
    <t>S440</t>
  </si>
  <si>
    <t xml:space="preserve">10W ORANGE GROVE        RD      </t>
  </si>
  <si>
    <t>S441</t>
  </si>
  <si>
    <t xml:space="preserve">10W INA                 RD      </t>
  </si>
  <si>
    <t>W Magee Rd</t>
  </si>
  <si>
    <t>S442</t>
  </si>
  <si>
    <t>W Hardy Rd</t>
  </si>
  <si>
    <t>S443</t>
  </si>
  <si>
    <t>E Linda Vista Blvd</t>
  </si>
  <si>
    <t>S444</t>
  </si>
  <si>
    <t>E Pusch View Ln</t>
  </si>
  <si>
    <t>S445</t>
  </si>
  <si>
    <t>E Tangerine Rd</t>
  </si>
  <si>
    <t>S446</t>
  </si>
  <si>
    <t>SR-989 nonCard</t>
  </si>
  <si>
    <t>E Rancho Vistoso Blvd</t>
  </si>
  <si>
    <t>S447</t>
  </si>
  <si>
    <t>N Big Wash Overlook Pl</t>
  </si>
  <si>
    <t>S448</t>
  </si>
  <si>
    <t>E Golder Ranch Dr</t>
  </si>
  <si>
    <t>S449</t>
  </si>
  <si>
    <t>SR-79</t>
  </si>
  <si>
    <t>S450</t>
  </si>
  <si>
    <t xml:space="preserve">  S 079                         </t>
  </si>
  <si>
    <t>W American Ave</t>
  </si>
  <si>
    <t>S451</t>
  </si>
  <si>
    <t>E American Ave</t>
  </si>
  <si>
    <t>S452</t>
  </si>
  <si>
    <t>SR-76</t>
  </si>
  <si>
    <t>S453</t>
  </si>
  <si>
    <t>S Main St</t>
  </si>
  <si>
    <t>S454</t>
  </si>
  <si>
    <t>E Owens Pl</t>
  </si>
  <si>
    <t>S455</t>
  </si>
  <si>
    <t>SR-77 Front</t>
  </si>
  <si>
    <t>S456</t>
  </si>
  <si>
    <t xml:space="preserve">  S 177                         </t>
  </si>
  <si>
    <t>S457</t>
  </si>
  <si>
    <t>S458</t>
  </si>
  <si>
    <t>Driveway</t>
  </si>
  <si>
    <t>S459</t>
  </si>
  <si>
    <t>E Cattle Ln</t>
  </si>
  <si>
    <t>S460</t>
  </si>
  <si>
    <t>W Rodeo Rd</t>
  </si>
  <si>
    <t>S461</t>
  </si>
  <si>
    <t>SR-277</t>
  </si>
  <si>
    <t>S462</t>
  </si>
  <si>
    <t xml:space="preserve">  S 277                         </t>
  </si>
  <si>
    <t>Driveway (347)</t>
  </si>
  <si>
    <t>S463</t>
  </si>
  <si>
    <t>SR-377</t>
  </si>
  <si>
    <t>S464</t>
  </si>
  <si>
    <t xml:space="preserve">  S 377                         </t>
  </si>
  <si>
    <t>S465</t>
  </si>
  <si>
    <t>W Hopi Dr</t>
  </si>
  <si>
    <t>S466</t>
  </si>
  <si>
    <t>I-40 Exit 292 C-Ramp</t>
  </si>
  <si>
    <t>Mission Ln</t>
  </si>
  <si>
    <t>S467</t>
  </si>
  <si>
    <t xml:space="preserve">  I 040292C                     </t>
  </si>
  <si>
    <t>BIA 006</t>
  </si>
  <si>
    <t>S468</t>
  </si>
  <si>
    <t>S469</t>
  </si>
  <si>
    <t>SR-78</t>
  </si>
  <si>
    <t>Safford 8451 DB</t>
  </si>
  <si>
    <t>S470</t>
  </si>
  <si>
    <t>E 96 Ranch Rd</t>
  </si>
  <si>
    <t>S471</t>
  </si>
  <si>
    <t>E Cactus Forest Rd</t>
  </si>
  <si>
    <t>S472</t>
  </si>
  <si>
    <t>N Highway 79B</t>
  </si>
  <si>
    <t>S473</t>
  </si>
  <si>
    <t xml:space="preserve">  SB079                         </t>
  </si>
  <si>
    <t>E Florence Heights Dr</t>
  </si>
  <si>
    <t>S474</t>
  </si>
  <si>
    <t>SR-79B nonCard</t>
  </si>
  <si>
    <t>S475</t>
  </si>
  <si>
    <t>E Diversion Dam Rd</t>
  </si>
  <si>
    <t>S476</t>
  </si>
  <si>
    <t>E Hunt Hwy</t>
  </si>
  <si>
    <t>S477</t>
  </si>
  <si>
    <t>N Highway 79</t>
  </si>
  <si>
    <t>S478</t>
  </si>
  <si>
    <t>E Old Us-60</t>
  </si>
  <si>
    <t>S479</t>
  </si>
  <si>
    <t xml:space="preserve">  S 080                         </t>
  </si>
  <si>
    <t>SR-80</t>
  </si>
  <si>
    <t>Nb Sr-80 Exit 293 U Ramp</t>
  </si>
  <si>
    <t>E Country Club Dr</t>
  </si>
  <si>
    <t>S480</t>
  </si>
  <si>
    <t>E Post Ranch Rd</t>
  </si>
  <si>
    <t>S481</t>
  </si>
  <si>
    <t>S Apache Powder Rd</t>
  </si>
  <si>
    <t>S482</t>
  </si>
  <si>
    <t>E Barr Loop</t>
  </si>
  <si>
    <t>S483</t>
  </si>
  <si>
    <t>S Judd St</t>
  </si>
  <si>
    <t>S484</t>
  </si>
  <si>
    <t>SR-82</t>
  </si>
  <si>
    <t>S485</t>
  </si>
  <si>
    <t xml:space="preserve">  S 082                         </t>
  </si>
  <si>
    <t>SR-80 Exit 317 G-Ramp</t>
  </si>
  <si>
    <t>S486</t>
  </si>
  <si>
    <t>N Camino San Rafael</t>
  </si>
  <si>
    <t>S487</t>
  </si>
  <si>
    <t>E Davis Rd</t>
  </si>
  <si>
    <t>S488</t>
  </si>
  <si>
    <t>S489</t>
  </si>
  <si>
    <t>W Hidden Meadow Ln</t>
  </si>
  <si>
    <t>S490</t>
  </si>
  <si>
    <t>SR-80 Exit 341 B-Ramp</t>
  </si>
  <si>
    <t>S491</t>
  </si>
  <si>
    <t xml:space="preserve">  S 080341B                     </t>
  </si>
  <si>
    <t>Bisbee Rd</t>
  </si>
  <si>
    <t>S492</t>
  </si>
  <si>
    <t>SR-92</t>
  </si>
  <si>
    <t>S Arizona St</t>
  </si>
  <si>
    <t>S493</t>
  </si>
  <si>
    <t>W Double Adobe Rd</t>
  </si>
  <si>
    <t>S494</t>
  </si>
  <si>
    <t>W Paul Spur Rd</t>
  </si>
  <si>
    <t>S495</t>
  </si>
  <si>
    <t>S496</t>
  </si>
  <si>
    <t>N Chino Rd</t>
  </si>
  <si>
    <t>S497</t>
  </si>
  <si>
    <t>N Douglas Ave</t>
  </si>
  <si>
    <t>S498</t>
  </si>
  <si>
    <t>US-191B</t>
  </si>
  <si>
    <t>S499</t>
  </si>
  <si>
    <t>N Leslie Canyon Rd</t>
  </si>
  <si>
    <t>S500</t>
  </si>
  <si>
    <t>N Washington Ave</t>
  </si>
  <si>
    <t>S501</t>
  </si>
  <si>
    <t>E Highway 80</t>
  </si>
  <si>
    <t>S502</t>
  </si>
  <si>
    <t>SR-80 nonCard</t>
  </si>
  <si>
    <t xml:space="preserve">  S 092                         </t>
  </si>
  <si>
    <t>SR-19B nonCard (1)</t>
  </si>
  <si>
    <t>E Thelma St</t>
  </si>
  <si>
    <t>S505</t>
  </si>
  <si>
    <t>N Old Patagonia Rd</t>
  </si>
  <si>
    <t>S506</t>
  </si>
  <si>
    <t>S River Rd</t>
  </si>
  <si>
    <t>S507</t>
  </si>
  <si>
    <t>Lake Patagonia Rd</t>
  </si>
  <si>
    <t>S508</t>
  </si>
  <si>
    <t>N 3rd Ave</t>
  </si>
  <si>
    <t>S509</t>
  </si>
  <si>
    <t>S510</t>
  </si>
  <si>
    <t>N Mustang Heights Rd</t>
  </si>
  <si>
    <t>S511</t>
  </si>
  <si>
    <t>S512</t>
  </si>
  <si>
    <t>S513</t>
  </si>
  <si>
    <t>W Coronado Trl</t>
  </si>
  <si>
    <t>S514</t>
  </si>
  <si>
    <t>Elgin Rd</t>
  </si>
  <si>
    <t>S515</t>
  </si>
  <si>
    <t>S516</t>
  </si>
  <si>
    <t>E Sahuarita Rd</t>
  </si>
  <si>
    <t>S517</t>
  </si>
  <si>
    <t>S518</t>
  </si>
  <si>
    <t>N Candlestick Dr</t>
  </si>
  <si>
    <t>S521</t>
  </si>
  <si>
    <t xml:space="preserve">11S STANFIELD           RD      </t>
  </si>
  <si>
    <t>N Burris Rd</t>
  </si>
  <si>
    <t>S522</t>
  </si>
  <si>
    <t>N Thornton Rd</t>
  </si>
  <si>
    <t>S524</t>
  </si>
  <si>
    <t>I-8 Exit 151 J-Ramp</t>
  </si>
  <si>
    <t>SR-347</t>
  </si>
  <si>
    <t>S519</t>
  </si>
  <si>
    <t xml:space="preserve">  S 347                         </t>
  </si>
  <si>
    <t>S520</t>
  </si>
  <si>
    <t xml:space="preserve">  S 085                        1</t>
  </si>
  <si>
    <t>SR-85 (1)</t>
  </si>
  <si>
    <t>W Hayworth Rd</t>
  </si>
  <si>
    <t>W Rasmussen Rd</t>
  </si>
  <si>
    <t>S529</t>
  </si>
  <si>
    <t>W Plaza St (A)</t>
  </si>
  <si>
    <t>S530</t>
  </si>
  <si>
    <t>N Plaza St</t>
  </si>
  <si>
    <t>S531</t>
  </si>
  <si>
    <t>S532</t>
  </si>
  <si>
    <t>S Puerto Blanco Dr</t>
  </si>
  <si>
    <t>S533</t>
  </si>
  <si>
    <t>S State Highway 85</t>
  </si>
  <si>
    <t>S534</t>
  </si>
  <si>
    <t>I-8 Exit 115 C-Ramp</t>
  </si>
  <si>
    <t>S526</t>
  </si>
  <si>
    <t xml:space="preserve">  SB008                        3</t>
  </si>
  <si>
    <t xml:space="preserve">  I 008115C                     </t>
  </si>
  <si>
    <t>I-8 Exit 115 G-Ramp</t>
  </si>
  <si>
    <t>Base Access Gbd Rd</t>
  </si>
  <si>
    <t>S527</t>
  </si>
  <si>
    <t xml:space="preserve">  I 008115G                     </t>
  </si>
  <si>
    <t>S528</t>
  </si>
  <si>
    <t xml:space="preserve">  S 085                        2</t>
  </si>
  <si>
    <t>SR-85 (2)</t>
  </si>
  <si>
    <t>S535</t>
  </si>
  <si>
    <t>SR-85 nonCard</t>
  </si>
  <si>
    <t>S536</t>
  </si>
  <si>
    <t>Woods Rd</t>
  </si>
  <si>
    <t>S537</t>
  </si>
  <si>
    <t>Lewis Prison Rd</t>
  </si>
  <si>
    <t>S538</t>
  </si>
  <si>
    <t>S539</t>
  </si>
  <si>
    <t>Mc 85</t>
  </si>
  <si>
    <t>S540</t>
  </si>
  <si>
    <t>S541</t>
  </si>
  <si>
    <t>S542</t>
  </si>
  <si>
    <t>S543</t>
  </si>
  <si>
    <t>I-10 Exit 112 J-Ramp</t>
  </si>
  <si>
    <t>S544</t>
  </si>
  <si>
    <t>15 Route 86</t>
  </si>
  <si>
    <t>S545</t>
  </si>
  <si>
    <t>15 Route 1114</t>
  </si>
  <si>
    <t>S546</t>
  </si>
  <si>
    <t>SR-386</t>
  </si>
  <si>
    <t>S547</t>
  </si>
  <si>
    <t xml:space="preserve">  S 386                         </t>
  </si>
  <si>
    <t>S Hayhook Ranch Rd</t>
  </si>
  <si>
    <t>SR-286</t>
  </si>
  <si>
    <t>S548</t>
  </si>
  <si>
    <t xml:space="preserve">  S 286                         </t>
  </si>
  <si>
    <t>W Valencia Rd</t>
  </si>
  <si>
    <t>S549</t>
  </si>
  <si>
    <t>S San Joaquin Rd</t>
  </si>
  <si>
    <t>S550</t>
  </si>
  <si>
    <t>S Kinney Rd</t>
  </si>
  <si>
    <t>S551</t>
  </si>
  <si>
    <t>S La Cholla Blvd</t>
  </si>
  <si>
    <t>S552</t>
  </si>
  <si>
    <t>S Mission Rd</t>
  </si>
  <si>
    <t>S553</t>
  </si>
  <si>
    <t>S554_a</t>
  </si>
  <si>
    <t xml:space="preserve">  I 019099L                     </t>
  </si>
  <si>
    <t>S555</t>
  </si>
  <si>
    <t>S556</t>
  </si>
  <si>
    <t>S557</t>
  </si>
  <si>
    <t>E Alsdorf Rd</t>
  </si>
  <si>
    <t>S558</t>
  </si>
  <si>
    <t xml:space="preserve">11E MILLIGAN            RD      </t>
  </si>
  <si>
    <t>E Battaglia Rd</t>
  </si>
  <si>
    <t>S559</t>
  </si>
  <si>
    <t>E Arica Rd</t>
  </si>
  <si>
    <t>S560</t>
  </si>
  <si>
    <t>W Selma Hwy</t>
  </si>
  <si>
    <t>S561</t>
  </si>
  <si>
    <t>S562</t>
  </si>
  <si>
    <t>E Kleck Rd</t>
  </si>
  <si>
    <t>S563</t>
  </si>
  <si>
    <t>E Randolph Rd</t>
  </si>
  <si>
    <t>S564</t>
  </si>
  <si>
    <t>E Bartlett Rd</t>
  </si>
  <si>
    <t>S565</t>
  </si>
  <si>
    <t>W Martin Rd</t>
  </si>
  <si>
    <t>S566</t>
  </si>
  <si>
    <t>W Coolidge Ave</t>
  </si>
  <si>
    <t>S567</t>
  </si>
  <si>
    <t>W Central Ave</t>
  </si>
  <si>
    <t>S568</t>
  </si>
  <si>
    <t>W Vah Ki Inn Rd</t>
  </si>
  <si>
    <t>S569</t>
  </si>
  <si>
    <t>Chin Rd</t>
  </si>
  <si>
    <t>S570</t>
  </si>
  <si>
    <t>Highway 87</t>
  </si>
  <si>
    <t>S571</t>
  </si>
  <si>
    <t>S572</t>
  </si>
  <si>
    <t>Az 87</t>
  </si>
  <si>
    <t>N Gisela Rd</t>
  </si>
  <si>
    <t>S593</t>
  </si>
  <si>
    <t xml:space="preserve">  S 188                         </t>
  </si>
  <si>
    <t xml:space="preserve">04N GISELA              RD      </t>
  </si>
  <si>
    <t>E Ridge Ln</t>
  </si>
  <si>
    <t>S594</t>
  </si>
  <si>
    <t>S595</t>
  </si>
  <si>
    <t>S596</t>
  </si>
  <si>
    <t>W Houston Mesa Rd</t>
  </si>
  <si>
    <t>S597</t>
  </si>
  <si>
    <t>W Hardscrabble Mesa Rd</t>
  </si>
  <si>
    <t>S598</t>
  </si>
  <si>
    <t>N Pine Creek Canyon Rd</t>
  </si>
  <si>
    <t>S599</t>
  </si>
  <si>
    <t>W Fossil Creek Rd</t>
  </si>
  <si>
    <t>S600</t>
  </si>
  <si>
    <t>Prescott 8853/Prescott 8854 DB</t>
  </si>
  <si>
    <t>S601</t>
  </si>
  <si>
    <t>Lake Mary Rd</t>
  </si>
  <si>
    <t>S602</t>
  </si>
  <si>
    <t>S603</t>
  </si>
  <si>
    <t>S604</t>
  </si>
  <si>
    <t>N Williamson Ave</t>
  </si>
  <si>
    <t>S605</t>
  </si>
  <si>
    <t>Transcon Ln</t>
  </si>
  <si>
    <t>I-40 Exit 257 G-Ramp</t>
  </si>
  <si>
    <t>S606</t>
  </si>
  <si>
    <t xml:space="preserve">  I 040257G                     </t>
  </si>
  <si>
    <t>Homolovi Ruins SP Rd</t>
  </si>
  <si>
    <t>S607</t>
  </si>
  <si>
    <t xml:space="preserve">  I 040257J                     </t>
  </si>
  <si>
    <t>BIA 060</t>
  </si>
  <si>
    <t>S608</t>
  </si>
  <si>
    <t>BIA 015</t>
  </si>
  <si>
    <t>SR-264</t>
  </si>
  <si>
    <t>S609</t>
  </si>
  <si>
    <t xml:space="preserve">  S 264                         </t>
  </si>
  <si>
    <t>S610</t>
  </si>
  <si>
    <t>S573</t>
  </si>
  <si>
    <t>S574</t>
  </si>
  <si>
    <t>Olberg Rd</t>
  </si>
  <si>
    <t>S575</t>
  </si>
  <si>
    <t xml:space="preserve">  S 187                         </t>
  </si>
  <si>
    <t>Mountain Passage Rd</t>
  </si>
  <si>
    <t>S576</t>
  </si>
  <si>
    <t>SR-587 nonCard</t>
  </si>
  <si>
    <t>S577</t>
  </si>
  <si>
    <t>S578</t>
  </si>
  <si>
    <t xml:space="preserve">07  RIGGS               RD      </t>
  </si>
  <si>
    <t>S579</t>
  </si>
  <si>
    <t>S580</t>
  </si>
  <si>
    <t>Western Csr</t>
  </si>
  <si>
    <t>Baseline Rd nonCard</t>
  </si>
  <si>
    <t>S581</t>
  </si>
  <si>
    <t>US-60 Exit 179 G-Ramp</t>
  </si>
  <si>
    <t>S582</t>
  </si>
  <si>
    <t xml:space="preserve">  U 060179G                     </t>
  </si>
  <si>
    <t>SR-202 Exit 13 A-Ramp</t>
  </si>
  <si>
    <t>S583</t>
  </si>
  <si>
    <t xml:space="preserve">07  MCKELLIPS           RD      </t>
  </si>
  <si>
    <t xml:space="preserve">  S 202013A                     </t>
  </si>
  <si>
    <t>SR-202 Exit 13</t>
  </si>
  <si>
    <t>S584</t>
  </si>
  <si>
    <t xml:space="preserve">  S 202013J                     </t>
  </si>
  <si>
    <t xml:space="preserve">07  MCDOWELL            RD      </t>
  </si>
  <si>
    <t>Center St</t>
  </si>
  <si>
    <t>S585</t>
  </si>
  <si>
    <t>Mesa Dr</t>
  </si>
  <si>
    <t>S586</t>
  </si>
  <si>
    <t xml:space="preserve">07  MESA                DR      </t>
  </si>
  <si>
    <t>Gilbert Road Loop</t>
  </si>
  <si>
    <t>S587</t>
  </si>
  <si>
    <t xml:space="preserve">07  GILBERT             RD      </t>
  </si>
  <si>
    <t>State Route 87</t>
  </si>
  <si>
    <t>S588</t>
  </si>
  <si>
    <t xml:space="preserve">07  SHEA                BLVD    </t>
  </si>
  <si>
    <t>S589</t>
  </si>
  <si>
    <t>Bush Hwy</t>
  </si>
  <si>
    <t>S590</t>
  </si>
  <si>
    <t>S591</t>
  </si>
  <si>
    <t>SR-188</t>
  </si>
  <si>
    <t>S592</t>
  </si>
  <si>
    <t xml:space="preserve">  S 088                         </t>
  </si>
  <si>
    <t>SR-88</t>
  </si>
  <si>
    <t>US-60 Exit 196 J-Ramp</t>
  </si>
  <si>
    <t>E Southern Ave</t>
  </si>
  <si>
    <t>S611</t>
  </si>
  <si>
    <t xml:space="preserve">  U 060196J                     </t>
  </si>
  <si>
    <t>W Broadway Ave</t>
  </si>
  <si>
    <t>S612</t>
  </si>
  <si>
    <t>E Old West Hwy</t>
  </si>
  <si>
    <t>S613</t>
  </si>
  <si>
    <t>N Idaho Rd</t>
  </si>
  <si>
    <t>S614</t>
  </si>
  <si>
    <t>E Superstition Blvd</t>
  </si>
  <si>
    <t>S615</t>
  </si>
  <si>
    <t>N Tomahawk Rd</t>
  </si>
  <si>
    <t>S616</t>
  </si>
  <si>
    <t>N Cortez Rd</t>
  </si>
  <si>
    <t>S617</t>
  </si>
  <si>
    <t>N Mountain View Rd</t>
  </si>
  <si>
    <t>S618</t>
  </si>
  <si>
    <t>SR-88 Exit 208 R</t>
  </si>
  <si>
    <t>S619</t>
  </si>
  <si>
    <t>S620</t>
  </si>
  <si>
    <t>S621</t>
  </si>
  <si>
    <t>S622</t>
  </si>
  <si>
    <t>W Escapee Way</t>
  </si>
  <si>
    <t>S623</t>
  </si>
  <si>
    <t>W Shrine Dr</t>
  </si>
  <si>
    <t>S624</t>
  </si>
  <si>
    <t>W Hays Ranch Rd</t>
  </si>
  <si>
    <t>S625</t>
  </si>
  <si>
    <t>S Kirkland Valley Rd</t>
  </si>
  <si>
    <t>S626</t>
  </si>
  <si>
    <t>S Walden Blvd</t>
  </si>
  <si>
    <t>S627</t>
  </si>
  <si>
    <t>S Ponderosa Park Rd</t>
  </si>
  <si>
    <t>S628</t>
  </si>
  <si>
    <t>W Jack Pine Rd</t>
  </si>
  <si>
    <t>S629</t>
  </si>
  <si>
    <t>W Clubhouse Dr</t>
  </si>
  <si>
    <t>S630</t>
  </si>
  <si>
    <t>S631</t>
  </si>
  <si>
    <t>N Rush St</t>
  </si>
  <si>
    <t>E Sheldon St</t>
  </si>
  <si>
    <t>S632</t>
  </si>
  <si>
    <t>SR-69 nonCard</t>
  </si>
  <si>
    <t>S633</t>
  </si>
  <si>
    <t>S634</t>
  </si>
  <si>
    <t>Willow Lake Rd</t>
  </si>
  <si>
    <t>Old Highway 89A</t>
  </si>
  <si>
    <t>S635</t>
  </si>
  <si>
    <t>SR-89A Front nonCard</t>
  </si>
  <si>
    <t>Perkins Dr</t>
  </si>
  <si>
    <t>S636</t>
  </si>
  <si>
    <t>MacCurdy Dr</t>
  </si>
  <si>
    <t>S637</t>
  </si>
  <si>
    <t>W Outer Loop Rd</t>
  </si>
  <si>
    <t>S638</t>
  </si>
  <si>
    <t>E Road 2 South</t>
  </si>
  <si>
    <t>S639</t>
  </si>
  <si>
    <t>E Center St</t>
  </si>
  <si>
    <t>S640</t>
  </si>
  <si>
    <t>E Road 1 North</t>
  </si>
  <si>
    <t>S641</t>
  </si>
  <si>
    <t>E Road 2 North</t>
  </si>
  <si>
    <t>S642</t>
  </si>
  <si>
    <t>W Road 3 North</t>
  </si>
  <si>
    <t>S643</t>
  </si>
  <si>
    <t>W Road 4 North</t>
  </si>
  <si>
    <t>S644</t>
  </si>
  <si>
    <t>W Sweet Valley Rd</t>
  </si>
  <si>
    <t>S645</t>
  </si>
  <si>
    <t>S646</t>
  </si>
  <si>
    <t>E Drake Rd</t>
  </si>
  <si>
    <t>S647</t>
  </si>
  <si>
    <t>I-40 Exit 146 A-Ramp</t>
  </si>
  <si>
    <t>S648</t>
  </si>
  <si>
    <t xml:space="preserve">  I 040146A                     </t>
  </si>
  <si>
    <t>S649</t>
  </si>
  <si>
    <t>Prescott Lakes Pkwy SB</t>
  </si>
  <si>
    <t>S650</t>
  </si>
  <si>
    <t>S651</t>
  </si>
  <si>
    <t>S652</t>
  </si>
  <si>
    <t>SR-89A Front</t>
  </si>
  <si>
    <t>S653</t>
  </si>
  <si>
    <t>I-10 Exit 302 A-Ramp</t>
  </si>
  <si>
    <t>Kartchner Caverns Sp Ramp</t>
  </si>
  <si>
    <t>S654</t>
  </si>
  <si>
    <t xml:space="preserve">  I 010302A                     </t>
  </si>
  <si>
    <t>S655</t>
  </si>
  <si>
    <t>E Yuma St</t>
  </si>
  <si>
    <t>S656</t>
  </si>
  <si>
    <t>McCray St</t>
  </si>
  <si>
    <t>S657</t>
  </si>
  <si>
    <t>SR-90S</t>
  </si>
  <si>
    <t>S658</t>
  </si>
  <si>
    <t>N 7th St</t>
  </si>
  <si>
    <t>S659</t>
  </si>
  <si>
    <t>N Coronado Dr</t>
  </si>
  <si>
    <t>S660</t>
  </si>
  <si>
    <t>Martin Luther King J Pkwy</t>
  </si>
  <si>
    <t>S661</t>
  </si>
  <si>
    <t>S662</t>
  </si>
  <si>
    <t>Avenida Del Sol</t>
  </si>
  <si>
    <t>S663</t>
  </si>
  <si>
    <t>N Moson Rd</t>
  </si>
  <si>
    <t>S664</t>
  </si>
  <si>
    <t>S665</t>
  </si>
  <si>
    <t>Foothills Dr</t>
  </si>
  <si>
    <t>S666</t>
  </si>
  <si>
    <t>S667</t>
  </si>
  <si>
    <t>S668</t>
  </si>
  <si>
    <t>E Buffalo Soldier Trl</t>
  </si>
  <si>
    <t>S669</t>
  </si>
  <si>
    <t>E Glenn Rd</t>
  </si>
  <si>
    <t>S670</t>
  </si>
  <si>
    <t>E Ramsey Rd</t>
  </si>
  <si>
    <t>S671</t>
  </si>
  <si>
    <t xml:space="preserve">02E RAMSEY              RD      </t>
  </si>
  <si>
    <t>E Hereford Rd</t>
  </si>
  <si>
    <t>S672</t>
  </si>
  <si>
    <t>S Battalion Dr</t>
  </si>
  <si>
    <t>S673</t>
  </si>
  <si>
    <t>S Rio Vista Rd</t>
  </si>
  <si>
    <t>S674</t>
  </si>
  <si>
    <t>S Willson Rd</t>
  </si>
  <si>
    <t>S675</t>
  </si>
  <si>
    <t>S Naco Hwy</t>
  </si>
  <si>
    <t>S676</t>
  </si>
  <si>
    <t>S677</t>
  </si>
  <si>
    <t>S678</t>
  </si>
  <si>
    <t>W Tyson St</t>
  </si>
  <si>
    <t>S680</t>
  </si>
  <si>
    <t>S681</t>
  </si>
  <si>
    <t>S682</t>
  </si>
  <si>
    <t>Route 53</t>
  </si>
  <si>
    <t>S683</t>
  </si>
  <si>
    <t>State Highway 95 A</t>
  </si>
  <si>
    <t>S684</t>
  </si>
  <si>
    <t xml:space="preserve">  SA095                         </t>
  </si>
  <si>
    <t>S685</t>
  </si>
  <si>
    <t>S686</t>
  </si>
  <si>
    <t>Beacon Rd</t>
  </si>
  <si>
    <t>S687</t>
  </si>
  <si>
    <t>Access Rd</t>
  </si>
  <si>
    <t>S688</t>
  </si>
  <si>
    <t>S689</t>
  </si>
  <si>
    <t>Riverside Dr</t>
  </si>
  <si>
    <t>S690</t>
  </si>
  <si>
    <t>Parker Dam Rd</t>
  </si>
  <si>
    <t>S691</t>
  </si>
  <si>
    <t>SR-95S nonCard (2)</t>
  </si>
  <si>
    <t>S Cattail Cove Rd</t>
  </si>
  <si>
    <t>S692</t>
  </si>
  <si>
    <t>0.41 mi NW of Standard Wash</t>
  </si>
  <si>
    <t>S693</t>
  </si>
  <si>
    <t>W Dub Campbell Pkwy</t>
  </si>
  <si>
    <t>S694</t>
  </si>
  <si>
    <t>S McCulloch Blvd</t>
  </si>
  <si>
    <t>S695</t>
  </si>
  <si>
    <t>S696</t>
  </si>
  <si>
    <t>S Acoma Blvd</t>
  </si>
  <si>
    <t>S697</t>
  </si>
  <si>
    <t>Park Ave</t>
  </si>
  <si>
    <t>S698</t>
  </si>
  <si>
    <t>S699</t>
  </si>
  <si>
    <t>S700</t>
  </si>
  <si>
    <t>S Palo Verde Blvd</t>
  </si>
  <si>
    <t>S701</t>
  </si>
  <si>
    <t>S702</t>
  </si>
  <si>
    <t>S703</t>
  </si>
  <si>
    <t>N Palo Verde Blvd</t>
  </si>
  <si>
    <t>S704</t>
  </si>
  <si>
    <t>E Chenoweth Dr</t>
  </si>
  <si>
    <t>S705</t>
  </si>
  <si>
    <t>S706</t>
  </si>
  <si>
    <t>SR-95 nonCard</t>
  </si>
  <si>
    <t>E Heights Blvd</t>
  </si>
  <si>
    <t>S707</t>
  </si>
  <si>
    <t>I-40 Exit 9 G-Ramp</t>
  </si>
  <si>
    <t>S708</t>
  </si>
  <si>
    <t xml:space="preserve">  I 040009G                     </t>
  </si>
  <si>
    <t>Levee Way</t>
  </si>
  <si>
    <t>Harbor Dr</t>
  </si>
  <si>
    <t>S709</t>
  </si>
  <si>
    <t>Courtwright Rd</t>
  </si>
  <si>
    <t>S710</t>
  </si>
  <si>
    <t>S711</t>
  </si>
  <si>
    <t>S712</t>
  </si>
  <si>
    <t>S713</t>
  </si>
  <si>
    <t>S714</t>
  </si>
  <si>
    <t>Hwy 95</t>
  </si>
  <si>
    <t>S715</t>
  </si>
  <si>
    <t>S716</t>
  </si>
  <si>
    <t>S717</t>
  </si>
  <si>
    <t>E Fiesta Dr</t>
  </si>
  <si>
    <t>S718</t>
  </si>
  <si>
    <t>E Mohave Dr</t>
  </si>
  <si>
    <t>S719</t>
  </si>
  <si>
    <t>E Riverview Dr</t>
  </si>
  <si>
    <t>S720</t>
  </si>
  <si>
    <t>E Marina Blvd</t>
  </si>
  <si>
    <t>S721</t>
  </si>
  <si>
    <t>S Agate Cir</t>
  </si>
  <si>
    <t>S722</t>
  </si>
  <si>
    <t>S Ramar Rd</t>
  </si>
  <si>
    <t>S723</t>
  </si>
  <si>
    <t>E Silver Creek Rd</t>
  </si>
  <si>
    <t>S724</t>
  </si>
  <si>
    <t>E Pass Canyon Rd</t>
  </si>
  <si>
    <t>S725</t>
  </si>
  <si>
    <t>E First St</t>
  </si>
  <si>
    <t>S726</t>
  </si>
  <si>
    <t>E Seventh St</t>
  </si>
  <si>
    <t>S727</t>
  </si>
  <si>
    <t>S728</t>
  </si>
  <si>
    <t>S To Highway 163 Nv</t>
  </si>
  <si>
    <t>S729</t>
  </si>
  <si>
    <t xml:space="preserve">  S 096                         </t>
  </si>
  <si>
    <t>SR-96</t>
  </si>
  <si>
    <t>W Sr-96</t>
  </si>
  <si>
    <t>SR-97</t>
  </si>
  <si>
    <t>S730</t>
  </si>
  <si>
    <t xml:space="preserve">  S 097                         </t>
  </si>
  <si>
    <t>W Kirkland Hillside Rd</t>
  </si>
  <si>
    <t>S731</t>
  </si>
  <si>
    <t>S732</t>
  </si>
  <si>
    <t xml:space="preserve">  S 098                         </t>
  </si>
  <si>
    <t>SR-98</t>
  </si>
  <si>
    <t>US-89</t>
  </si>
  <si>
    <t>Coppermine Rd</t>
  </si>
  <si>
    <t>S733</t>
  </si>
  <si>
    <t>Navajo Generating St Rd</t>
  </si>
  <si>
    <t>S734</t>
  </si>
  <si>
    <t>Indian Route 16</t>
  </si>
  <si>
    <t>S735</t>
  </si>
  <si>
    <t>S736</t>
  </si>
  <si>
    <t xml:space="preserve">  U 160                         </t>
  </si>
  <si>
    <t>S Highway 99</t>
  </si>
  <si>
    <t>S737</t>
  </si>
  <si>
    <t>S738</t>
  </si>
  <si>
    <t>I-40 Exit 245 J-Ramp</t>
  </si>
  <si>
    <t>Indian Route 15</t>
  </si>
  <si>
    <t>S739</t>
  </si>
  <si>
    <t xml:space="preserve">  I 040245J                     </t>
  </si>
  <si>
    <t>I-10 Exit 133 C1-Ramp</t>
  </si>
  <si>
    <t>S740</t>
  </si>
  <si>
    <t xml:space="preserve">  I 010133C1                    </t>
  </si>
  <si>
    <t>S741</t>
  </si>
  <si>
    <t>S742</t>
  </si>
  <si>
    <t>S743</t>
  </si>
  <si>
    <t>S744</t>
  </si>
  <si>
    <t>S745</t>
  </si>
  <si>
    <t>Olive Peo Ave</t>
  </si>
  <si>
    <t>S746</t>
  </si>
  <si>
    <t>S747</t>
  </si>
  <si>
    <t xml:space="preserve">07  PEORIA              AVE     </t>
  </si>
  <si>
    <t>S748</t>
  </si>
  <si>
    <t>S750</t>
  </si>
  <si>
    <t>S751</t>
  </si>
  <si>
    <t>S752</t>
  </si>
  <si>
    <t>S753</t>
  </si>
  <si>
    <t>S754</t>
  </si>
  <si>
    <t>S755</t>
  </si>
  <si>
    <t>S756</t>
  </si>
  <si>
    <t>S757</t>
  </si>
  <si>
    <t>S758</t>
  </si>
  <si>
    <t>S759</t>
  </si>
  <si>
    <t>S760</t>
  </si>
  <si>
    <t>S761</t>
  </si>
  <si>
    <t>Cave Creek Rd</t>
  </si>
  <si>
    <t>S762</t>
  </si>
  <si>
    <t>S763</t>
  </si>
  <si>
    <t>SR-51 Exit 15 A1-Ramp</t>
  </si>
  <si>
    <t>S764</t>
  </si>
  <si>
    <t>Tatum Blvd</t>
  </si>
  <si>
    <t>S765</t>
  </si>
  <si>
    <t>S766</t>
  </si>
  <si>
    <t>S767</t>
  </si>
  <si>
    <t>Hayden Rd</t>
  </si>
  <si>
    <t>S768</t>
  </si>
  <si>
    <t>Princess Sct Dr</t>
  </si>
  <si>
    <t>S769</t>
  </si>
  <si>
    <t>Frank Lloyd Wright Blvd</t>
  </si>
  <si>
    <t>S770</t>
  </si>
  <si>
    <t>Raintree Dr</t>
  </si>
  <si>
    <t>S771</t>
  </si>
  <si>
    <t>S772</t>
  </si>
  <si>
    <t>S773</t>
  </si>
  <si>
    <t>90th Phx St</t>
  </si>
  <si>
    <t>S774</t>
  </si>
  <si>
    <t>Via De Ventura</t>
  </si>
  <si>
    <t>S775</t>
  </si>
  <si>
    <t>Indian Bend Rd</t>
  </si>
  <si>
    <t>S776</t>
  </si>
  <si>
    <t>McDonald Dr</t>
  </si>
  <si>
    <t>S777</t>
  </si>
  <si>
    <t>Chaparral Rd</t>
  </si>
  <si>
    <t>S778</t>
  </si>
  <si>
    <t>S779</t>
  </si>
  <si>
    <t>S780</t>
  </si>
  <si>
    <t>S781</t>
  </si>
  <si>
    <t>S782</t>
  </si>
  <si>
    <t>SR-101 Exit 51 A-Ramp</t>
  </si>
  <si>
    <t>S783</t>
  </si>
  <si>
    <t xml:space="preserve">  S 101051A                     </t>
  </si>
  <si>
    <t>Rio Salado Pkwy</t>
  </si>
  <si>
    <t>S784</t>
  </si>
  <si>
    <t>Apache Blvd</t>
  </si>
  <si>
    <t>S785</t>
  </si>
  <si>
    <t>S786</t>
  </si>
  <si>
    <t>S787</t>
  </si>
  <si>
    <t>Guadalupe Rd</t>
  </si>
  <si>
    <t>S788</t>
  </si>
  <si>
    <t>S789</t>
  </si>
  <si>
    <t>S790</t>
  </si>
  <si>
    <t>S791</t>
  </si>
  <si>
    <t>S792</t>
  </si>
  <si>
    <t>Frye Rd</t>
  </si>
  <si>
    <t>S793</t>
  </si>
  <si>
    <t>Price Rd</t>
  </si>
  <si>
    <t>S794</t>
  </si>
  <si>
    <t xml:space="preserve">07  PRICE               RD      </t>
  </si>
  <si>
    <t xml:space="preserve">  S 143                         </t>
  </si>
  <si>
    <t>SR-143</t>
  </si>
  <si>
    <t>I-10 Exit 153 J2-Ramp</t>
  </si>
  <si>
    <t>S796</t>
  </si>
  <si>
    <t>SR-143 Exit 1 A2-Ramp</t>
  </si>
  <si>
    <t>S797</t>
  </si>
  <si>
    <t xml:space="preserve">  S 143001A2                    </t>
  </si>
  <si>
    <t>SR-143 Exit 2 B-Ramp</t>
  </si>
  <si>
    <t>Washington St</t>
  </si>
  <si>
    <t>S798</t>
  </si>
  <si>
    <t xml:space="preserve">  S 143002B                     </t>
  </si>
  <si>
    <t>SR-143 Exit 2 A2-Ramp</t>
  </si>
  <si>
    <t>S799</t>
  </si>
  <si>
    <t xml:space="preserve">  S 143002A2                    </t>
  </si>
  <si>
    <t>SR-202 Exit 3 A0-Ramp</t>
  </si>
  <si>
    <t>SR-143 Exit 3 T-Ramp</t>
  </si>
  <si>
    <t xml:space="preserve">  S 202003A0                    </t>
  </si>
  <si>
    <t xml:space="preserve">  S 143003T                     </t>
  </si>
  <si>
    <t>S801</t>
  </si>
  <si>
    <t>E Old Cherry Rd</t>
  </si>
  <si>
    <t>S802</t>
  </si>
  <si>
    <t>I-17 Exit 278 J-Ramp</t>
  </si>
  <si>
    <t>S803</t>
  </si>
  <si>
    <t xml:space="preserve">  I 017278J                     </t>
  </si>
  <si>
    <t>SR-177</t>
  </si>
  <si>
    <t>N Velasco Ave</t>
  </si>
  <si>
    <t>S804</t>
  </si>
  <si>
    <t>Copper Basin 4</t>
  </si>
  <si>
    <t>S805</t>
  </si>
  <si>
    <t>S Tilbury Dr</t>
  </si>
  <si>
    <t>S806</t>
  </si>
  <si>
    <t>E Florence-Kelvin Hwy</t>
  </si>
  <si>
    <t>S807</t>
  </si>
  <si>
    <t>W Ray St</t>
  </si>
  <si>
    <t>S808</t>
  </si>
  <si>
    <t>US-60 Exit 226 X-Ramp</t>
  </si>
  <si>
    <t>S809</t>
  </si>
  <si>
    <t xml:space="preserve">  U 060226X                     </t>
  </si>
  <si>
    <t>I-17 Exit 298 J-Ramp</t>
  </si>
  <si>
    <t>Beaverhead Flat Rd</t>
  </si>
  <si>
    <t>S810</t>
  </si>
  <si>
    <t xml:space="preserve">  I 017298J                     </t>
  </si>
  <si>
    <t>S811</t>
  </si>
  <si>
    <t>Jacks Canyon Rd</t>
  </si>
  <si>
    <t>S812</t>
  </si>
  <si>
    <t>S813</t>
  </si>
  <si>
    <t>S814</t>
  </si>
  <si>
    <t>S815</t>
  </si>
  <si>
    <t>W Chapel Rd</t>
  </si>
  <si>
    <t>S816</t>
  </si>
  <si>
    <t>Morgan Rd (A)</t>
  </si>
  <si>
    <t>S817</t>
  </si>
  <si>
    <t>S818</t>
  </si>
  <si>
    <t xml:space="preserve">03  SCHNEBLY HILL       RD      </t>
  </si>
  <si>
    <t>S819</t>
  </si>
  <si>
    <t xml:space="preserve">  S 181                         </t>
  </si>
  <si>
    <t>SR-181</t>
  </si>
  <si>
    <t>S Dos Cabezas Rd</t>
  </si>
  <si>
    <t>S820</t>
  </si>
  <si>
    <t>S Feather Pine Rd</t>
  </si>
  <si>
    <t>S821</t>
  </si>
  <si>
    <t>S822</t>
  </si>
  <si>
    <t>E Bonita Canyon Rd</t>
  </si>
  <si>
    <t>S823</t>
  </si>
  <si>
    <t>I-10 Exit 340 A-Ramp</t>
  </si>
  <si>
    <t>S824</t>
  </si>
  <si>
    <t xml:space="preserve">  I 010340A                     </t>
  </si>
  <si>
    <t>S Kansas Settlement Rd</t>
  </si>
  <si>
    <t>S825</t>
  </si>
  <si>
    <t>E Rocky Rd</t>
  </si>
  <si>
    <t>S826</t>
  </si>
  <si>
    <t>S827</t>
  </si>
  <si>
    <t>SR-187</t>
  </si>
  <si>
    <t>S828</t>
  </si>
  <si>
    <t>N Bixby Rd</t>
  </si>
  <si>
    <t>S829</t>
  </si>
  <si>
    <t>N Wheatfields Rd</t>
  </si>
  <si>
    <t>S830</t>
  </si>
  <si>
    <t>S831</t>
  </si>
  <si>
    <t>SR-288</t>
  </si>
  <si>
    <t>S832</t>
  </si>
  <si>
    <t xml:space="preserve">  S 288                         </t>
  </si>
  <si>
    <t>N School House Pt</t>
  </si>
  <si>
    <t>S833</t>
  </si>
  <si>
    <t>E Dryer Dr</t>
  </si>
  <si>
    <t>S836</t>
  </si>
  <si>
    <t>S834</t>
  </si>
  <si>
    <t>S835</t>
  </si>
  <si>
    <t xml:space="preserve">  S 189                         </t>
  </si>
  <si>
    <t>Tucson 8153 DB</t>
  </si>
  <si>
    <t>N Target Range Rd</t>
  </si>
  <si>
    <t>S837</t>
  </si>
  <si>
    <t>W Industrial Park Dr</t>
  </si>
  <si>
    <t>S838</t>
  </si>
  <si>
    <t>N Frank Reed Rd</t>
  </si>
  <si>
    <t>S839</t>
  </si>
  <si>
    <t>I-19 Exit 4 J-Ramp</t>
  </si>
  <si>
    <t>S840</t>
  </si>
  <si>
    <t xml:space="preserve">  I 019004J                     </t>
  </si>
  <si>
    <t>I-19 Exit 4 G-Ramp</t>
  </si>
  <si>
    <t>S841</t>
  </si>
  <si>
    <t xml:space="preserve">  I 019004G                     </t>
  </si>
  <si>
    <t xml:space="preserve">  S 195                         </t>
  </si>
  <si>
    <t>W County 23rd St S</t>
  </si>
  <si>
    <t>S Avenue B</t>
  </si>
  <si>
    <t>S842</t>
  </si>
  <si>
    <t>E County 14th St S</t>
  </si>
  <si>
    <t>E 32nd St</t>
  </si>
  <si>
    <t>S843</t>
  </si>
  <si>
    <t>I-8 Front (1)</t>
  </si>
  <si>
    <t>S844</t>
  </si>
  <si>
    <t>S845</t>
  </si>
  <si>
    <t xml:space="preserve">  S 202                         </t>
  </si>
  <si>
    <t>SR-202 Exit 1 A2-Ramp</t>
  </si>
  <si>
    <t>S846</t>
  </si>
  <si>
    <t xml:space="preserve">  S 202001A2                    </t>
  </si>
  <si>
    <t>S847</t>
  </si>
  <si>
    <t>S848</t>
  </si>
  <si>
    <t>S849</t>
  </si>
  <si>
    <t>Van Buren St</t>
  </si>
  <si>
    <t>S850</t>
  </si>
  <si>
    <t>Priest Dr</t>
  </si>
  <si>
    <t>S851</t>
  </si>
  <si>
    <t>Center Pkwy</t>
  </si>
  <si>
    <t>S852</t>
  </si>
  <si>
    <t>SR-202 Exit 7 G-Ramp</t>
  </si>
  <si>
    <t>S853</t>
  </si>
  <si>
    <t xml:space="preserve">  S 202007G                     </t>
  </si>
  <si>
    <t>McClintock Dr</t>
  </si>
  <si>
    <t>S854</t>
  </si>
  <si>
    <t>SR-101 nonCard</t>
  </si>
  <si>
    <t>S855</t>
  </si>
  <si>
    <t xml:space="preserve">  S 101                       0 </t>
  </si>
  <si>
    <t>Dobson Rd</t>
  </si>
  <si>
    <t>S856</t>
  </si>
  <si>
    <t>Alma School Rd</t>
  </si>
  <si>
    <t>S857</t>
  </si>
  <si>
    <t>S858</t>
  </si>
  <si>
    <t>S859</t>
  </si>
  <si>
    <t>Gilbert Rd</t>
  </si>
  <si>
    <t>S860</t>
  </si>
  <si>
    <t>S861</t>
  </si>
  <si>
    <t>Val Vista Dr</t>
  </si>
  <si>
    <t>S862</t>
  </si>
  <si>
    <t>Greenfield Mes Rd</t>
  </si>
  <si>
    <t>S863</t>
  </si>
  <si>
    <t>Higley Rd</t>
  </si>
  <si>
    <t>S864</t>
  </si>
  <si>
    <t>Recker Rd</t>
  </si>
  <si>
    <t>S865</t>
  </si>
  <si>
    <t>S866</t>
  </si>
  <si>
    <t>S867</t>
  </si>
  <si>
    <t>S868</t>
  </si>
  <si>
    <t>S869</t>
  </si>
  <si>
    <t>S870</t>
  </si>
  <si>
    <t>S871</t>
  </si>
  <si>
    <t>SR-202 Exit 34 A-Ramp</t>
  </si>
  <si>
    <t>S872</t>
  </si>
  <si>
    <t xml:space="preserve">  S 202034A                     </t>
  </si>
  <si>
    <t>Power Rd</t>
  </si>
  <si>
    <t>S873</t>
  </si>
  <si>
    <t>S874</t>
  </si>
  <si>
    <t>Williams Field Rd</t>
  </si>
  <si>
    <t>S875</t>
  </si>
  <si>
    <t>Santan Village Pkwy</t>
  </si>
  <si>
    <t>S876</t>
  </si>
  <si>
    <t>S877</t>
  </si>
  <si>
    <t>S878</t>
  </si>
  <si>
    <t>Cooper Rd</t>
  </si>
  <si>
    <t>S879</t>
  </si>
  <si>
    <t>Chandler/Maricopa Cnty TB</t>
  </si>
  <si>
    <t>S880</t>
  </si>
  <si>
    <t>S881</t>
  </si>
  <si>
    <t>S882</t>
  </si>
  <si>
    <t>S883</t>
  </si>
  <si>
    <t>SR-202 Exit 50 A-Ramp</t>
  </si>
  <si>
    <t>S884</t>
  </si>
  <si>
    <t xml:space="preserve">  S 202050A                     </t>
  </si>
  <si>
    <t>S885</t>
  </si>
  <si>
    <t>SR-101 Exit 61 A-Ramp</t>
  </si>
  <si>
    <t>S886</t>
  </si>
  <si>
    <t xml:space="preserve">  S 101061A                     </t>
  </si>
  <si>
    <t>Kyrene Rd</t>
  </si>
  <si>
    <t>S887</t>
  </si>
  <si>
    <t>S888</t>
  </si>
  <si>
    <t>S889</t>
  </si>
  <si>
    <t xml:space="preserve">07  40TH                ST      </t>
  </si>
  <si>
    <t>S890</t>
  </si>
  <si>
    <t>Brown Rd</t>
  </si>
  <si>
    <t>S891</t>
  </si>
  <si>
    <t>S892</t>
  </si>
  <si>
    <t>S889a</t>
  </si>
  <si>
    <t>S889b</t>
  </si>
  <si>
    <t xml:space="preserve">  S 210                         </t>
  </si>
  <si>
    <t>SR-210</t>
  </si>
  <si>
    <t>SR-210 nonCard</t>
  </si>
  <si>
    <t>S Kino Pkwy</t>
  </si>
  <si>
    <t>S893</t>
  </si>
  <si>
    <t>E 22nd St</t>
  </si>
  <si>
    <t>S894</t>
  </si>
  <si>
    <t>S Country Club Rd</t>
  </si>
  <si>
    <t>S895</t>
  </si>
  <si>
    <t>E 34th St</t>
  </si>
  <si>
    <t>S896</t>
  </si>
  <si>
    <t>E Aviation Pkwy nonCard</t>
  </si>
  <si>
    <t>S897</t>
  </si>
  <si>
    <t xml:space="preserve">  S 238                         </t>
  </si>
  <si>
    <t>SR-238</t>
  </si>
  <si>
    <t>N Rio Bravo Rd</t>
  </si>
  <si>
    <t>S898</t>
  </si>
  <si>
    <t>S899</t>
  </si>
  <si>
    <t>N Green Rd</t>
  </si>
  <si>
    <t>S900</t>
  </si>
  <si>
    <t>S901</t>
  </si>
  <si>
    <t>E Rodeo Dr</t>
  </si>
  <si>
    <t>E Godard Rd</t>
  </si>
  <si>
    <t>S902</t>
  </si>
  <si>
    <t>E Prairie Ln</t>
  </si>
  <si>
    <t>S903</t>
  </si>
  <si>
    <t>W Cherry Creek Rd</t>
  </si>
  <si>
    <t>S904</t>
  </si>
  <si>
    <t>I-17 Exit 287 C-Ramp</t>
  </si>
  <si>
    <t>S905</t>
  </si>
  <si>
    <t xml:space="preserve">  I 017287C                     </t>
  </si>
  <si>
    <t>I-17 Exit 287 A-Ramp</t>
  </si>
  <si>
    <t>Unidrd Camp Verde</t>
  </si>
  <si>
    <t>S906</t>
  </si>
  <si>
    <t>W General Crook Trl</t>
  </si>
  <si>
    <t>S907</t>
  </si>
  <si>
    <t xml:space="preserve">13W GENERAL CROOK       TRL     </t>
  </si>
  <si>
    <t>S908</t>
  </si>
  <si>
    <t>S McCracken Ln</t>
  </si>
  <si>
    <t>S909</t>
  </si>
  <si>
    <t>E Sierra Verde Rd</t>
  </si>
  <si>
    <t>S910</t>
  </si>
  <si>
    <t>S Verde Lakes Dr</t>
  </si>
  <si>
    <t>S911</t>
  </si>
  <si>
    <t>S Aspen Way</t>
  </si>
  <si>
    <t>S912</t>
  </si>
  <si>
    <t>E Lazar Rd</t>
  </si>
  <si>
    <t>S913</t>
  </si>
  <si>
    <t>S914</t>
  </si>
  <si>
    <t>SR-260 nonCard</t>
  </si>
  <si>
    <t>S915</t>
  </si>
  <si>
    <t>Ranger Station Rd</t>
  </si>
  <si>
    <t>S916</t>
  </si>
  <si>
    <t>S Moonlight Dr</t>
  </si>
  <si>
    <t>S917</t>
  </si>
  <si>
    <t>S Lion Springs Rd</t>
  </si>
  <si>
    <t>S918</t>
  </si>
  <si>
    <t>E FS 405A Rd</t>
  </si>
  <si>
    <t>S919</t>
  </si>
  <si>
    <t>W Control Rd</t>
  </si>
  <si>
    <t>S920</t>
  </si>
  <si>
    <t>Rim Rd</t>
  </si>
  <si>
    <t>S921</t>
  </si>
  <si>
    <t>Old Rim Rd</t>
  </si>
  <si>
    <t>S922</t>
  </si>
  <si>
    <t>White Cliff Dr</t>
  </si>
  <si>
    <t>S923</t>
  </si>
  <si>
    <t>S924</t>
  </si>
  <si>
    <t>Mogollon Dr</t>
  </si>
  <si>
    <t>S925</t>
  </si>
  <si>
    <t>Columbia Ln</t>
  </si>
  <si>
    <t>S926</t>
  </si>
  <si>
    <t>S927</t>
  </si>
  <si>
    <t>Burton Rd</t>
  </si>
  <si>
    <t>S928</t>
  </si>
  <si>
    <t>N 43rd Ave</t>
  </si>
  <si>
    <t>S929</t>
  </si>
  <si>
    <t>S930</t>
  </si>
  <si>
    <t>S Bushman</t>
  </si>
  <si>
    <t>S931</t>
  </si>
  <si>
    <t>E Show Low Lake Rd</t>
  </si>
  <si>
    <t>S932</t>
  </si>
  <si>
    <t>N Woodland Rd</t>
  </si>
  <si>
    <t>S933</t>
  </si>
  <si>
    <t>S Penrod Dr</t>
  </si>
  <si>
    <t>S934</t>
  </si>
  <si>
    <t>S935</t>
  </si>
  <si>
    <t>N Cady Ave</t>
  </si>
  <si>
    <t>S936</t>
  </si>
  <si>
    <t>SR-473</t>
  </si>
  <si>
    <t>S937</t>
  </si>
  <si>
    <t xml:space="preserve">  S 473                         </t>
  </si>
  <si>
    <t>SR-273</t>
  </si>
  <si>
    <t>S938</t>
  </si>
  <si>
    <t xml:space="preserve">  S 273                         </t>
  </si>
  <si>
    <t>SR-373</t>
  </si>
  <si>
    <t>S939</t>
  </si>
  <si>
    <t xml:space="preserve">  S 373                         </t>
  </si>
  <si>
    <t>SR-261</t>
  </si>
  <si>
    <t>S940</t>
  </si>
  <si>
    <t xml:space="preserve">  S 261                         </t>
  </si>
  <si>
    <t>N River Rd</t>
  </si>
  <si>
    <t>S941</t>
  </si>
  <si>
    <t>N Main St</t>
  </si>
  <si>
    <t>S942</t>
  </si>
  <si>
    <t>S943</t>
  </si>
  <si>
    <t>S944</t>
  </si>
  <si>
    <t>S945</t>
  </si>
  <si>
    <t>490 ft S of Big Ditch</t>
  </si>
  <si>
    <t>S946</t>
  </si>
  <si>
    <t>S947</t>
  </si>
  <si>
    <t>Indian Rural Route 115</t>
  </si>
  <si>
    <t>S948</t>
  </si>
  <si>
    <t>390 ft S of 0264</t>
  </si>
  <si>
    <t>S949</t>
  </si>
  <si>
    <t>BIA002</t>
  </si>
  <si>
    <t>S950</t>
  </si>
  <si>
    <t>S951</t>
  </si>
  <si>
    <t>BIA508</t>
  </si>
  <si>
    <t>S952</t>
  </si>
  <si>
    <t>BIA060</t>
  </si>
  <si>
    <t>S953</t>
  </si>
  <si>
    <t>BIA006</t>
  </si>
  <si>
    <t>S954</t>
  </si>
  <si>
    <t>S955</t>
  </si>
  <si>
    <t>S956</t>
  </si>
  <si>
    <t>S957</t>
  </si>
  <si>
    <t>BIA 027</t>
  </si>
  <si>
    <t>S958</t>
  </si>
  <si>
    <t>BIA012</t>
  </si>
  <si>
    <t>S959</t>
  </si>
  <si>
    <t>S960</t>
  </si>
  <si>
    <t xml:space="preserve">  S 266                         </t>
  </si>
  <si>
    <t>SR-266</t>
  </si>
  <si>
    <t>W Bonita Klondyke</t>
  </si>
  <si>
    <t>S962</t>
  </si>
  <si>
    <t>R 58</t>
  </si>
  <si>
    <t>S963</t>
  </si>
  <si>
    <t>FH113</t>
  </si>
  <si>
    <t>S964</t>
  </si>
  <si>
    <t>S965</t>
  </si>
  <si>
    <t>S966</t>
  </si>
  <si>
    <t>Globe 8354/Holbrook 8750 DB</t>
  </si>
  <si>
    <t>SR-277S</t>
  </si>
  <si>
    <t>S967</t>
  </si>
  <si>
    <t xml:space="preserve">  SS277                         </t>
  </si>
  <si>
    <t>S968</t>
  </si>
  <si>
    <t>N Freeman Hollow Rd</t>
  </si>
  <si>
    <t>S969</t>
  </si>
  <si>
    <t>S970</t>
  </si>
  <si>
    <t>S Sasabe Hwy</t>
  </si>
  <si>
    <t>W Arivaca Sasabe Rd</t>
  </si>
  <si>
    <t>W Diamond Bell Ranch Rd</t>
  </si>
  <si>
    <t>S972</t>
  </si>
  <si>
    <t>S973</t>
  </si>
  <si>
    <t>N Walnut Ave</t>
  </si>
  <si>
    <t>S974</t>
  </si>
  <si>
    <t>N Trekell Rd</t>
  </si>
  <si>
    <t>S975</t>
  </si>
  <si>
    <t>N Peart Rd</t>
  </si>
  <si>
    <t>S976</t>
  </si>
  <si>
    <t>N Arizola Rd</t>
  </si>
  <si>
    <t>S977</t>
  </si>
  <si>
    <t>N Camino Del Norte</t>
  </si>
  <si>
    <t>S978_a</t>
  </si>
  <si>
    <t>N Mission Pkwy</t>
  </si>
  <si>
    <t>N Overfield Rd</t>
  </si>
  <si>
    <t>S979</t>
  </si>
  <si>
    <t>N Eleven Mile Corner Rd</t>
  </si>
  <si>
    <t>S980</t>
  </si>
  <si>
    <t>S981</t>
  </si>
  <si>
    <t>N Attaway Rd</t>
  </si>
  <si>
    <t>S982</t>
  </si>
  <si>
    <t>S983</t>
  </si>
  <si>
    <t>N Young Transfer Stati Rd</t>
  </si>
  <si>
    <t>S984</t>
  </si>
  <si>
    <t>W FS 200 Rd</t>
  </si>
  <si>
    <t>S985</t>
  </si>
  <si>
    <t xml:space="preserve">  S 289                         </t>
  </si>
  <si>
    <t>I-19 Front nonCard</t>
  </si>
  <si>
    <t>Old Ruby Rd</t>
  </si>
  <si>
    <t>S986</t>
  </si>
  <si>
    <t xml:space="preserve">  I 019                       2 </t>
  </si>
  <si>
    <t>Pena Blanca Lake Rd</t>
  </si>
  <si>
    <t>S987</t>
  </si>
  <si>
    <t>SR-303 Exit 1 Crossing</t>
  </si>
  <si>
    <t>I-10 Exit 124 A1-Ramp</t>
  </si>
  <si>
    <t>S988</t>
  </si>
  <si>
    <t xml:space="preserve">  I 010124A1                    </t>
  </si>
  <si>
    <t>Nb Sr303 Ex 105 On Ramp</t>
  </si>
  <si>
    <t>S989</t>
  </si>
  <si>
    <t>S990</t>
  </si>
  <si>
    <t>S991</t>
  </si>
  <si>
    <t>S992</t>
  </si>
  <si>
    <t>S993</t>
  </si>
  <si>
    <t>S994</t>
  </si>
  <si>
    <t>S995</t>
  </si>
  <si>
    <t>S996</t>
  </si>
  <si>
    <t>S997</t>
  </si>
  <si>
    <t>S998</t>
  </si>
  <si>
    <t>S999</t>
  </si>
  <si>
    <t>S1000</t>
  </si>
  <si>
    <t>S1001</t>
  </si>
  <si>
    <t>S1002</t>
  </si>
  <si>
    <t>S1003</t>
  </si>
  <si>
    <t xml:space="preserve">07  EL MIRAGE           RD      </t>
  </si>
  <si>
    <t>Happy Valley Pkwy</t>
  </si>
  <si>
    <t>S1004</t>
  </si>
  <si>
    <t>Lone Mountain Peo Pkwy</t>
  </si>
  <si>
    <t>S1005</t>
  </si>
  <si>
    <t>Lake Pleasant Pkwy</t>
  </si>
  <si>
    <t>S1006</t>
  </si>
  <si>
    <t>I-17 Front nonCard</t>
  </si>
  <si>
    <t>S1007</t>
  </si>
  <si>
    <t>S1008</t>
  </si>
  <si>
    <t>W Louis Johnson Dr</t>
  </si>
  <si>
    <t>S1009</t>
  </si>
  <si>
    <t>W Papago Rd</t>
  </si>
  <si>
    <t>S1010</t>
  </si>
  <si>
    <t>Farrell</t>
  </si>
  <si>
    <t>S1011</t>
  </si>
  <si>
    <t>W Juan St</t>
  </si>
  <si>
    <t>S1012</t>
  </si>
  <si>
    <t>W Maricopa-Casa Grande Hwy</t>
  </si>
  <si>
    <t>W Edison Rd</t>
  </si>
  <si>
    <t>S1013</t>
  </si>
  <si>
    <t>S1014</t>
  </si>
  <si>
    <t>W Cobblestone Farms Dr</t>
  </si>
  <si>
    <t>S1015</t>
  </si>
  <si>
    <t>S1016</t>
  </si>
  <si>
    <t>S1017</t>
  </si>
  <si>
    <t>Queen Creek Rd</t>
  </si>
  <si>
    <t>S1018</t>
  </si>
  <si>
    <t>W Bowlin Rd</t>
  </si>
  <si>
    <t>S1019</t>
  </si>
  <si>
    <t>W Honeycutt Ave</t>
  </si>
  <si>
    <t>S1020</t>
  </si>
  <si>
    <t>S1021</t>
  </si>
  <si>
    <t xml:space="preserve">  S 366                         </t>
  </si>
  <si>
    <t>SR-366</t>
  </si>
  <si>
    <t>W Boulder Ln</t>
  </si>
  <si>
    <t>S1022</t>
  </si>
  <si>
    <t>FH508</t>
  </si>
  <si>
    <t>S1023</t>
  </si>
  <si>
    <t>County 1120 Rd</t>
  </si>
  <si>
    <t>S1024</t>
  </si>
  <si>
    <t>S1025</t>
  </si>
  <si>
    <t>S1026</t>
  </si>
  <si>
    <t>W McMurray Blvd</t>
  </si>
  <si>
    <t>W Cottonwood Ln</t>
  </si>
  <si>
    <t>S1027</t>
  </si>
  <si>
    <t>W Kortsen Rd</t>
  </si>
  <si>
    <t>S1028</t>
  </si>
  <si>
    <t>E Rodeo Rd</t>
  </si>
  <si>
    <t>S1029</t>
  </si>
  <si>
    <t>S1030</t>
  </si>
  <si>
    <t>S1034</t>
  </si>
  <si>
    <t>I-10 Exit 185 G-Ramp</t>
  </si>
  <si>
    <t>S1031</t>
  </si>
  <si>
    <t xml:space="preserve">  I 010185G                     </t>
  </si>
  <si>
    <t>I-10 Exit 185 J-Ramp</t>
  </si>
  <si>
    <t>S1032</t>
  </si>
  <si>
    <t xml:space="preserve">  I 010185J                     </t>
  </si>
  <si>
    <t>S1033</t>
  </si>
  <si>
    <t xml:space="preserve">  S 389                         </t>
  </si>
  <si>
    <t>SR-389</t>
  </si>
  <si>
    <t>Highway 389</t>
  </si>
  <si>
    <t>S Central St</t>
  </si>
  <si>
    <t>S1035</t>
  </si>
  <si>
    <t>E Cane Beds Rd</t>
  </si>
  <si>
    <t>S1036</t>
  </si>
  <si>
    <t>Pipe Spring Rd</t>
  </si>
  <si>
    <t>S1037</t>
  </si>
  <si>
    <t>Six Mile Village Rd</t>
  </si>
  <si>
    <t>S1038</t>
  </si>
  <si>
    <t>S1039</t>
  </si>
  <si>
    <t>S1040</t>
  </si>
  <si>
    <t>Hawley Lake Dr</t>
  </si>
  <si>
    <t>S1041</t>
  </si>
  <si>
    <t xml:space="preserve">  S 564                         </t>
  </si>
  <si>
    <t>SR-564</t>
  </si>
  <si>
    <t>US-160</t>
  </si>
  <si>
    <t>S1042</t>
  </si>
  <si>
    <t xml:space="preserve">  S 587                         </t>
  </si>
  <si>
    <t>Highway 587</t>
  </si>
  <si>
    <t>S1043</t>
  </si>
  <si>
    <t xml:space="preserve">  I 010175J                     </t>
  </si>
  <si>
    <t xml:space="preserve">  SA089                         </t>
  </si>
  <si>
    <t>Larry Caldwell Dr (A)</t>
  </si>
  <si>
    <t>S1045</t>
  </si>
  <si>
    <t>N Glassford Hill Rd</t>
  </si>
  <si>
    <t>S1046</t>
  </si>
  <si>
    <t>N Viewpoint Dr NB</t>
  </si>
  <si>
    <t>S1047</t>
  </si>
  <si>
    <t>S1048</t>
  </si>
  <si>
    <t>N Old Fain Rd</t>
  </si>
  <si>
    <t>S1049</t>
  </si>
  <si>
    <t>Hull Rd</t>
  </si>
  <si>
    <t>S1050</t>
  </si>
  <si>
    <t>S1051</t>
  </si>
  <si>
    <t>S1053</t>
  </si>
  <si>
    <t>S1054</t>
  </si>
  <si>
    <t>Cement Plant Rd</t>
  </si>
  <si>
    <t>S1055</t>
  </si>
  <si>
    <t>Lisa St WB</t>
  </si>
  <si>
    <t>S1056</t>
  </si>
  <si>
    <t>Black Hills Dr WB</t>
  </si>
  <si>
    <t>S1057</t>
  </si>
  <si>
    <t>S 6th St</t>
  </si>
  <si>
    <t>S1058</t>
  </si>
  <si>
    <t>S 8th St</t>
  </si>
  <si>
    <t>E Cottonwood St</t>
  </si>
  <si>
    <t>S1059</t>
  </si>
  <si>
    <t>S1060</t>
  </si>
  <si>
    <t>S1061</t>
  </si>
  <si>
    <t>E Zalesky Rd</t>
  </si>
  <si>
    <t>S1062</t>
  </si>
  <si>
    <t>S1063</t>
  </si>
  <si>
    <t xml:space="preserve">13E CORNVILLE           RD      </t>
  </si>
  <si>
    <t>SR-89A Exit 362 J-Ramp</t>
  </si>
  <si>
    <t>S1064</t>
  </si>
  <si>
    <t>S1065</t>
  </si>
  <si>
    <t>S1066</t>
  </si>
  <si>
    <t>S1067</t>
  </si>
  <si>
    <t>Coffee Pot Dr</t>
  </si>
  <si>
    <t>S1068</t>
  </si>
  <si>
    <t>S1069</t>
  </si>
  <si>
    <t>N Airport Rd</t>
  </si>
  <si>
    <t>S1070</t>
  </si>
  <si>
    <t>S1071</t>
  </si>
  <si>
    <t>S1072</t>
  </si>
  <si>
    <t>Arroyo Roble Dr</t>
  </si>
  <si>
    <t>S1073</t>
  </si>
  <si>
    <t>S1074</t>
  </si>
  <si>
    <t>S1075</t>
  </si>
  <si>
    <t>I-17 Exit 337 C-Ramp</t>
  </si>
  <si>
    <t>S1076</t>
  </si>
  <si>
    <t xml:space="preserve">  I 017337C                     </t>
  </si>
  <si>
    <t>W Forest Meadows St WB</t>
  </si>
  <si>
    <t>S1077</t>
  </si>
  <si>
    <t>W University Ave</t>
  </si>
  <si>
    <t>S1078</t>
  </si>
  <si>
    <t>W Route 66</t>
  </si>
  <si>
    <t>S1079</t>
  </si>
  <si>
    <t>SR-95A</t>
  </si>
  <si>
    <t>S1081</t>
  </si>
  <si>
    <t xml:space="preserve">  SA180                         </t>
  </si>
  <si>
    <t>S1082</t>
  </si>
  <si>
    <t xml:space="preserve">  SB008                        1</t>
  </si>
  <si>
    <t>Winterhaven Dr</t>
  </si>
  <si>
    <t>SR-8B (1)</t>
  </si>
  <si>
    <t>W 3rd St</t>
  </si>
  <si>
    <t>W 8th St</t>
  </si>
  <si>
    <t>S1084</t>
  </si>
  <si>
    <t>S1085</t>
  </si>
  <si>
    <t xml:space="preserve">  U 095                         </t>
  </si>
  <si>
    <t>W 24th St</t>
  </si>
  <si>
    <t>S1086</t>
  </si>
  <si>
    <t>S Arizona Ave</t>
  </si>
  <si>
    <t>S1087</t>
  </si>
  <si>
    <t>S Pacific Ave</t>
  </si>
  <si>
    <t>S1088</t>
  </si>
  <si>
    <t>S1089</t>
  </si>
  <si>
    <t>S1091</t>
  </si>
  <si>
    <t>S1090_b</t>
  </si>
  <si>
    <t>SR-8B (3)</t>
  </si>
  <si>
    <t>Harrington Ave</t>
  </si>
  <si>
    <t>S1092</t>
  </si>
  <si>
    <t>S1093</t>
  </si>
  <si>
    <t>I-8 Exit 119 J-Ramp</t>
  </si>
  <si>
    <t>S1094</t>
  </si>
  <si>
    <t xml:space="preserve">  I 008119J                     </t>
  </si>
  <si>
    <t>SR-10B (1)</t>
  </si>
  <si>
    <t>S Quartzsite Blvd</t>
  </si>
  <si>
    <t>S1095</t>
  </si>
  <si>
    <t>N Riggles Ave</t>
  </si>
  <si>
    <t>I-10 Exit 19 C-Ramp</t>
  </si>
  <si>
    <t>S1096</t>
  </si>
  <si>
    <t xml:space="preserve">  I 010019C                     </t>
  </si>
  <si>
    <t xml:space="preserve">  SB010                        3</t>
  </si>
  <si>
    <t>SR-10B (3)</t>
  </si>
  <si>
    <t>I-10 Exit 303 A-Ramp</t>
  </si>
  <si>
    <t>S Ocotillo St</t>
  </si>
  <si>
    <t>S1097</t>
  </si>
  <si>
    <t>N Patagonia St</t>
  </si>
  <si>
    <t>S1098</t>
  </si>
  <si>
    <t>S1099</t>
  </si>
  <si>
    <t>I-10 Exit 306 G-Ramp</t>
  </si>
  <si>
    <t>S1100</t>
  </si>
  <si>
    <t xml:space="preserve">  I 010306G                     </t>
  </si>
  <si>
    <t>SR-10B (4)</t>
  </si>
  <si>
    <t>I-10 Exit 336 A-Ramp</t>
  </si>
  <si>
    <t>S1101</t>
  </si>
  <si>
    <t xml:space="preserve">  I 010336A                     </t>
  </si>
  <si>
    <t>S1102</t>
  </si>
  <si>
    <t>S1103</t>
  </si>
  <si>
    <t>I-10 Exit 344 I-Ramp</t>
  </si>
  <si>
    <t>S1104</t>
  </si>
  <si>
    <t>SR-10B (5)</t>
  </si>
  <si>
    <t>I-10 Exit 362 F-Ramp</t>
  </si>
  <si>
    <t>N Apache Pass Rd</t>
  </si>
  <si>
    <t>S1105</t>
  </si>
  <si>
    <t xml:space="preserve">  I 010362F                     </t>
  </si>
  <si>
    <t>I-10 Exit 366 J-Ramp</t>
  </si>
  <si>
    <t>S1106</t>
  </si>
  <si>
    <t xml:space="preserve">  I 010366J                     </t>
  </si>
  <si>
    <t>SR-10B (6)</t>
  </si>
  <si>
    <t>I-10 Exit 378 A-Ramp</t>
  </si>
  <si>
    <t>N Cochise Ave</t>
  </si>
  <si>
    <t>S1107</t>
  </si>
  <si>
    <t>S1108</t>
  </si>
  <si>
    <t xml:space="preserve">02W FRONTAGE            RD      </t>
  </si>
  <si>
    <t>SR-19B (1)</t>
  </si>
  <si>
    <t>N Arroyo Blvd</t>
  </si>
  <si>
    <t>S1109</t>
  </si>
  <si>
    <t>S1110</t>
  </si>
  <si>
    <t>S1111</t>
  </si>
  <si>
    <t>S1112</t>
  </si>
  <si>
    <t xml:space="preserve">  SB019                       01</t>
  </si>
  <si>
    <t>N Old Tucson Rd</t>
  </si>
  <si>
    <t>S1113</t>
  </si>
  <si>
    <t>I-19 Front</t>
  </si>
  <si>
    <t>S1114</t>
  </si>
  <si>
    <t xml:space="preserve">  I 019                       1 </t>
  </si>
  <si>
    <t>SR-40B (0)</t>
  </si>
  <si>
    <t>I-40 Exit 48 A-Ramp</t>
  </si>
  <si>
    <t>S1116</t>
  </si>
  <si>
    <t xml:space="preserve">  I 040048A                     </t>
  </si>
  <si>
    <t xml:space="preserve">  SB040                        1</t>
  </si>
  <si>
    <t>SR-40B (1)</t>
  </si>
  <si>
    <t>I-40 Exit 121 C-Ramp</t>
  </si>
  <si>
    <t>S1117</t>
  </si>
  <si>
    <t xml:space="preserve">  I 040121C                     </t>
  </si>
  <si>
    <t>S1118</t>
  </si>
  <si>
    <t>I-40 Exit 123 J-Ramp</t>
  </si>
  <si>
    <t>S1119</t>
  </si>
  <si>
    <t xml:space="preserve">  I 040123J                     </t>
  </si>
  <si>
    <t>SR-40B (2)</t>
  </si>
  <si>
    <t>I-40 Exit 144 C-Ramp</t>
  </si>
  <si>
    <t>W Lewis Ave</t>
  </si>
  <si>
    <t>S1120</t>
  </si>
  <si>
    <t xml:space="preserve">  I 040144C                     </t>
  </si>
  <si>
    <t>E Lewis Ave</t>
  </si>
  <si>
    <t>S1121</t>
  </si>
  <si>
    <t>S1122</t>
  </si>
  <si>
    <t xml:space="preserve">  I 040146J                     </t>
  </si>
  <si>
    <t xml:space="preserve">  SB040                        4</t>
  </si>
  <si>
    <t>SR-40B (4)</t>
  </si>
  <si>
    <t>I-40 Exit 191 F-Ramp</t>
  </si>
  <si>
    <t>S1123</t>
  </si>
  <si>
    <t xml:space="preserve">  I 040191F                     </t>
  </si>
  <si>
    <t>S Woody Mountain Rd</t>
  </si>
  <si>
    <t>S1124</t>
  </si>
  <si>
    <t>S Woodlands Village Blvd</t>
  </si>
  <si>
    <t>S1125</t>
  </si>
  <si>
    <t>S1126</t>
  </si>
  <si>
    <t>N Switzer Canyon Dr</t>
  </si>
  <si>
    <t>S1128</t>
  </si>
  <si>
    <t>N Fourth St</t>
  </si>
  <si>
    <t>S1129</t>
  </si>
  <si>
    <t>N Fanning Dr</t>
  </si>
  <si>
    <t>S1130</t>
  </si>
  <si>
    <t>S1131</t>
  </si>
  <si>
    <t xml:space="preserve">  SB040                        7</t>
  </si>
  <si>
    <t>SR-40B (7)</t>
  </si>
  <si>
    <t>I-40 Exit 274 C-Ramp</t>
  </si>
  <si>
    <t>Westover St</t>
  </si>
  <si>
    <t>S1132</t>
  </si>
  <si>
    <t xml:space="preserve">  I 040274C                     </t>
  </si>
  <si>
    <t>I-40 Exit 277 J-Ramp</t>
  </si>
  <si>
    <t>S1133</t>
  </si>
  <si>
    <t xml:space="preserve">  I 040277J                     </t>
  </si>
  <si>
    <t>SR-40B (8)</t>
  </si>
  <si>
    <t>I-40 Exit 285 G-Ramp</t>
  </si>
  <si>
    <t>S1134</t>
  </si>
  <si>
    <t xml:space="preserve">  I 040285G                     </t>
  </si>
  <si>
    <t>E Florida St</t>
  </si>
  <si>
    <t>S1135</t>
  </si>
  <si>
    <t>I-40 Exit 286 G-Ramp</t>
  </si>
  <si>
    <t>S1136</t>
  </si>
  <si>
    <t xml:space="preserve">  I 040286G                     </t>
  </si>
  <si>
    <t>I-40 Exit 286 C-Ramp</t>
  </si>
  <si>
    <t>W Hermosa Dr</t>
  </si>
  <si>
    <t>S1137</t>
  </si>
  <si>
    <t xml:space="preserve">  I 040286C                     </t>
  </si>
  <si>
    <t>I-40 Exit 289 J-Ramp</t>
  </si>
  <si>
    <t>S1138</t>
  </si>
  <si>
    <t xml:space="preserve">  I 040289J                     </t>
  </si>
  <si>
    <t>SR-79B</t>
  </si>
  <si>
    <t>S1140</t>
  </si>
  <si>
    <t>E Butte Ave</t>
  </si>
  <si>
    <t>S1141</t>
  </si>
  <si>
    <t>S1142</t>
  </si>
  <si>
    <t xml:space="preserve">  SS089                        A</t>
  </si>
  <si>
    <t>E Lakeshore Dr</t>
  </si>
  <si>
    <t>S1144</t>
  </si>
  <si>
    <t>S1145</t>
  </si>
  <si>
    <t xml:space="preserve">  SS090                         </t>
  </si>
  <si>
    <t>Hatfield St</t>
  </si>
  <si>
    <t>S1146</t>
  </si>
  <si>
    <t>N Buffalo Soldier Trl</t>
  </si>
  <si>
    <t>S1147</t>
  </si>
  <si>
    <t xml:space="preserve">  SS095                        2</t>
  </si>
  <si>
    <t>SR-95S (2)</t>
  </si>
  <si>
    <t>S1148</t>
  </si>
  <si>
    <t xml:space="preserve">  SS266                         </t>
  </si>
  <si>
    <t>SR-266S</t>
  </si>
  <si>
    <t>W 5th St</t>
  </si>
  <si>
    <t>S1149</t>
  </si>
  <si>
    <t>Driveway (358)</t>
  </si>
  <si>
    <t>S1150</t>
  </si>
  <si>
    <t>I-10 Exit 31 F-Ramp</t>
  </si>
  <si>
    <t>S1151</t>
  </si>
  <si>
    <t xml:space="preserve">  I 010031F                     </t>
  </si>
  <si>
    <t>I-10 Exit 31 J-Ramp</t>
  </si>
  <si>
    <t>Avenue 42</t>
  </si>
  <si>
    <t>S1152</t>
  </si>
  <si>
    <t xml:space="preserve">  I 010031J                     </t>
  </si>
  <si>
    <t>Stutz Well Rd</t>
  </si>
  <si>
    <t>S1153</t>
  </si>
  <si>
    <t>S1154</t>
  </si>
  <si>
    <t>S1155</t>
  </si>
  <si>
    <t>Navajo St</t>
  </si>
  <si>
    <t>S1156</t>
  </si>
  <si>
    <t>Second St</t>
  </si>
  <si>
    <t>S1157</t>
  </si>
  <si>
    <t>S Panther Dr</t>
  </si>
  <si>
    <t>S1236</t>
  </si>
  <si>
    <t>S Mackey Camp Rd</t>
  </si>
  <si>
    <t>S1237</t>
  </si>
  <si>
    <t>N Miami Ave</t>
  </si>
  <si>
    <t>S1238</t>
  </si>
  <si>
    <t>S New St</t>
  </si>
  <si>
    <t>S1239</t>
  </si>
  <si>
    <t>S1240</t>
  </si>
  <si>
    <t>N Escudilla Dr</t>
  </si>
  <si>
    <t>S1241</t>
  </si>
  <si>
    <t>W Evans St</t>
  </si>
  <si>
    <t>S1242</t>
  </si>
  <si>
    <t>W Silver St</t>
  </si>
  <si>
    <t>S1243</t>
  </si>
  <si>
    <t>W Cedar St</t>
  </si>
  <si>
    <t>S1244</t>
  </si>
  <si>
    <t>S Hill St</t>
  </si>
  <si>
    <t>S1245</t>
  </si>
  <si>
    <t>S1246</t>
  </si>
  <si>
    <t>E Fairgrounds Rd</t>
  </si>
  <si>
    <t>S1247</t>
  </si>
  <si>
    <t>S1248</t>
  </si>
  <si>
    <t>S1249</t>
  </si>
  <si>
    <t>S Summit Trl</t>
  </si>
  <si>
    <t>S1250</t>
  </si>
  <si>
    <t>S1251</t>
  </si>
  <si>
    <t>N Central Ave</t>
  </si>
  <si>
    <t>S1252</t>
  </si>
  <si>
    <t>S1253</t>
  </si>
  <si>
    <t>S1254</t>
  </si>
  <si>
    <t>N 32nd St</t>
  </si>
  <si>
    <t>S1255</t>
  </si>
  <si>
    <t>Little Mormon Lake Rd</t>
  </si>
  <si>
    <t>S1256</t>
  </si>
  <si>
    <t>Bourdon Ranch Rd</t>
  </si>
  <si>
    <t>S1257</t>
  </si>
  <si>
    <t>S1258</t>
  </si>
  <si>
    <t>County 3148 Rd</t>
  </si>
  <si>
    <t>S1259</t>
  </si>
  <si>
    <t>County 3149 Rd</t>
  </si>
  <si>
    <t>S1260</t>
  </si>
  <si>
    <t>County N3540 Rd</t>
  </si>
  <si>
    <t>S1261</t>
  </si>
  <si>
    <t>S1262</t>
  </si>
  <si>
    <t>S Mountain Ave</t>
  </si>
  <si>
    <t>S1263</t>
  </si>
  <si>
    <t>S1264</t>
  </si>
  <si>
    <t>B St</t>
  </si>
  <si>
    <t>S1265</t>
  </si>
  <si>
    <t>S1266</t>
  </si>
  <si>
    <t>S1158</t>
  </si>
  <si>
    <t>S1159</t>
  </si>
  <si>
    <t>Sabin Brown Rd</t>
  </si>
  <si>
    <t>S1160</t>
  </si>
  <si>
    <t>S1161</t>
  </si>
  <si>
    <t>Country Club Wbg Dr</t>
  </si>
  <si>
    <t>S1162</t>
  </si>
  <si>
    <t>Mariposa Wbg Dr</t>
  </si>
  <si>
    <t>S1163</t>
  </si>
  <si>
    <t>US-93X</t>
  </si>
  <si>
    <t>S1164</t>
  </si>
  <si>
    <t>S1165</t>
  </si>
  <si>
    <t>S1166</t>
  </si>
  <si>
    <t>US-60 Exit 116 R-Ramp</t>
  </si>
  <si>
    <t>S1167</t>
  </si>
  <si>
    <t>S1168</t>
  </si>
  <si>
    <t>McCarroll Rd</t>
  </si>
  <si>
    <t>S1169</t>
  </si>
  <si>
    <t>S1170</t>
  </si>
  <si>
    <t>Gates Rd</t>
  </si>
  <si>
    <t>S1171</t>
  </si>
  <si>
    <t>S1172</t>
  </si>
  <si>
    <t>Center Mma St</t>
  </si>
  <si>
    <t>S1173</t>
  </si>
  <si>
    <t>S1174</t>
  </si>
  <si>
    <t>S1175</t>
  </si>
  <si>
    <t>S1176</t>
  </si>
  <si>
    <t>S1177</t>
  </si>
  <si>
    <t xml:space="preserve">07  HAPPY VALLEY        RD      </t>
  </si>
  <si>
    <t>S1178</t>
  </si>
  <si>
    <t xml:space="preserve">07  DEER VALLEY         RD      </t>
  </si>
  <si>
    <t>S1179</t>
  </si>
  <si>
    <t>SR-303 nonCard</t>
  </si>
  <si>
    <t>S1180</t>
  </si>
  <si>
    <t>Sunrise Sur Blvd</t>
  </si>
  <si>
    <t>S1181</t>
  </si>
  <si>
    <t>Reems Rd</t>
  </si>
  <si>
    <t>S1182</t>
  </si>
  <si>
    <t>S1183</t>
  </si>
  <si>
    <t>S1184</t>
  </si>
  <si>
    <t xml:space="preserve">07  DYSART              RD      </t>
  </si>
  <si>
    <t>S1185</t>
  </si>
  <si>
    <t xml:space="preserve">07  GREENWAY            RD      </t>
  </si>
  <si>
    <t>S1186</t>
  </si>
  <si>
    <t>S1187</t>
  </si>
  <si>
    <t>107th Ave</t>
  </si>
  <si>
    <t>S1188</t>
  </si>
  <si>
    <t xml:space="preserve">07  107TH               AVE     </t>
  </si>
  <si>
    <t>S1189</t>
  </si>
  <si>
    <t>S1190</t>
  </si>
  <si>
    <t xml:space="preserve">07  99TH                AVE     </t>
  </si>
  <si>
    <t>SR-101 Exit 11 J-Ramp</t>
  </si>
  <si>
    <t>S1191</t>
  </si>
  <si>
    <t xml:space="preserve">  S 101011J                     </t>
  </si>
  <si>
    <t>SR-101 Exit 11 A-Ramp</t>
  </si>
  <si>
    <t>S1192</t>
  </si>
  <si>
    <t xml:space="preserve">  S 101011A                     </t>
  </si>
  <si>
    <t xml:space="preserve">07  91ST                AVE     </t>
  </si>
  <si>
    <t>S1193</t>
  </si>
  <si>
    <t>S1194</t>
  </si>
  <si>
    <t>Purdue Ave</t>
  </si>
  <si>
    <t>S1195</t>
  </si>
  <si>
    <t>Olive Peo Ave (A)</t>
  </si>
  <si>
    <t>S1196</t>
  </si>
  <si>
    <t>S1197</t>
  </si>
  <si>
    <t xml:space="preserve">07  GLENDALE            AVE     </t>
  </si>
  <si>
    <t>S1198</t>
  </si>
  <si>
    <t>S1199</t>
  </si>
  <si>
    <t xml:space="preserve">07  43RD                AVE     </t>
  </si>
  <si>
    <t>S1200</t>
  </si>
  <si>
    <t>31st Ave</t>
  </si>
  <si>
    <t>S1201</t>
  </si>
  <si>
    <t>US-60 Exit 172 Y-Ramp</t>
  </si>
  <si>
    <t>S1202</t>
  </si>
  <si>
    <t xml:space="preserve">  U 060172Y                     </t>
  </si>
  <si>
    <t>Mill Ave</t>
  </si>
  <si>
    <t>S1203</t>
  </si>
  <si>
    <t>Rural Rd</t>
  </si>
  <si>
    <t>S1204</t>
  </si>
  <si>
    <t>S1205</t>
  </si>
  <si>
    <t>SR-101 Exit 55 C-Ramp</t>
  </si>
  <si>
    <t>S1206</t>
  </si>
  <si>
    <t xml:space="preserve">  S 101055C                     </t>
  </si>
  <si>
    <t>S1207</t>
  </si>
  <si>
    <t>S1208</t>
  </si>
  <si>
    <t>S1209</t>
  </si>
  <si>
    <t>S1210</t>
  </si>
  <si>
    <t>Stapley Dr</t>
  </si>
  <si>
    <t>S1211</t>
  </si>
  <si>
    <t>S1212</t>
  </si>
  <si>
    <t>S1213</t>
  </si>
  <si>
    <t>S1214</t>
  </si>
  <si>
    <t>S1215</t>
  </si>
  <si>
    <t>Superstition Springs Blvd</t>
  </si>
  <si>
    <t>S1216</t>
  </si>
  <si>
    <t>S1217</t>
  </si>
  <si>
    <t>S1218</t>
  </si>
  <si>
    <t>S1219</t>
  </si>
  <si>
    <t>S1220</t>
  </si>
  <si>
    <t>S1221</t>
  </si>
  <si>
    <t>S1222</t>
  </si>
  <si>
    <t>S Ironwood Dr</t>
  </si>
  <si>
    <t>S1223</t>
  </si>
  <si>
    <t>S1224</t>
  </si>
  <si>
    <t>S Tomahawk Rd</t>
  </si>
  <si>
    <t>S1225</t>
  </si>
  <si>
    <t>S Goldfield Rd</t>
  </si>
  <si>
    <t>S1226</t>
  </si>
  <si>
    <t>S Mountain View Rd</t>
  </si>
  <si>
    <t>S1227</t>
  </si>
  <si>
    <t>S Superstition Mountai Dr</t>
  </si>
  <si>
    <t>S1228</t>
  </si>
  <si>
    <t>E The View Blvd</t>
  </si>
  <si>
    <t>S1229</t>
  </si>
  <si>
    <t>S Kings Ranch Rd</t>
  </si>
  <si>
    <t>S1230</t>
  </si>
  <si>
    <t>E Peralta Rd SB</t>
  </si>
  <si>
    <t>S1231</t>
  </si>
  <si>
    <t>E El Camino Viejo</t>
  </si>
  <si>
    <t>S1232</t>
  </si>
  <si>
    <t>S1233</t>
  </si>
  <si>
    <t>N Queen Valley Rd</t>
  </si>
  <si>
    <t>S1234</t>
  </si>
  <si>
    <t>S1235</t>
  </si>
  <si>
    <t>S1267</t>
  </si>
  <si>
    <t>S1268</t>
  </si>
  <si>
    <t>US-60X</t>
  </si>
  <si>
    <t>S1269</t>
  </si>
  <si>
    <t xml:space="preserve">07  THOMAS              RD      </t>
  </si>
  <si>
    <t xml:space="preserve">  U 060                       0 </t>
  </si>
  <si>
    <t xml:space="preserve">  U 064                         </t>
  </si>
  <si>
    <t>US-64</t>
  </si>
  <si>
    <t>S1271</t>
  </si>
  <si>
    <t>E Hunter Dr</t>
  </si>
  <si>
    <t>S1272</t>
  </si>
  <si>
    <t>E High Desert Dr</t>
  </si>
  <si>
    <t>S1273</t>
  </si>
  <si>
    <t>S1274</t>
  </si>
  <si>
    <t>13 Route 6</t>
  </si>
  <si>
    <t>S1275</t>
  </si>
  <si>
    <t>Reservation 3 Ext Rd</t>
  </si>
  <si>
    <t>S1276</t>
  </si>
  <si>
    <t>U070-13</t>
  </si>
  <si>
    <t>13 Route 110</t>
  </si>
  <si>
    <t>S1277</t>
  </si>
  <si>
    <t>S1278</t>
  </si>
  <si>
    <t>N Wilson Ranch Rd</t>
  </si>
  <si>
    <t>S1279</t>
  </si>
  <si>
    <t>W Klondyke Rd</t>
  </si>
  <si>
    <t>S1280</t>
  </si>
  <si>
    <t>N Patterson Mesa Rd</t>
  </si>
  <si>
    <t>S1281</t>
  </si>
  <si>
    <t>S 300 W</t>
  </si>
  <si>
    <t>S1282</t>
  </si>
  <si>
    <t>S1283</t>
  </si>
  <si>
    <t>E 200 S</t>
  </si>
  <si>
    <t>S1284</t>
  </si>
  <si>
    <t>S 600 E</t>
  </si>
  <si>
    <t>S1285</t>
  </si>
  <si>
    <t>N Reay Ln</t>
  </si>
  <si>
    <t>S1286</t>
  </si>
  <si>
    <t>N College Ave</t>
  </si>
  <si>
    <t>S1287</t>
  </si>
  <si>
    <t>N 1st Ave</t>
  </si>
  <si>
    <t>S1288</t>
  </si>
  <si>
    <t>S 20th Ave</t>
  </si>
  <si>
    <t>S1289</t>
  </si>
  <si>
    <t>S 14th Ave</t>
  </si>
  <si>
    <t>S1290</t>
  </si>
  <si>
    <t>S 8th Ave</t>
  </si>
  <si>
    <t>S1291</t>
  </si>
  <si>
    <t>S1292</t>
  </si>
  <si>
    <t>S1293</t>
  </si>
  <si>
    <t>E Hollywood Rd</t>
  </si>
  <si>
    <t>S1294</t>
  </si>
  <si>
    <t>S Lois Ln</t>
  </si>
  <si>
    <t>S1295</t>
  </si>
  <si>
    <t>S Bowie Ave</t>
  </si>
  <si>
    <t>S1296</t>
  </si>
  <si>
    <t>E San Jose Rd</t>
  </si>
  <si>
    <t>S1297</t>
  </si>
  <si>
    <t>S1298</t>
  </si>
  <si>
    <t>S1299</t>
  </si>
  <si>
    <t>S1300</t>
  </si>
  <si>
    <t>Seventh St</t>
  </si>
  <si>
    <t>S1301</t>
  </si>
  <si>
    <t>S1302</t>
  </si>
  <si>
    <t>S1303</t>
  </si>
  <si>
    <t>S1305</t>
  </si>
  <si>
    <t>Townsend Winona Rd</t>
  </si>
  <si>
    <t>S1306</t>
  </si>
  <si>
    <t>S1307</t>
  </si>
  <si>
    <t>S1308</t>
  </si>
  <si>
    <t>FS 545 Rd</t>
  </si>
  <si>
    <t>S1309</t>
  </si>
  <si>
    <t>Indian Route 6150</t>
  </si>
  <si>
    <t>S1310</t>
  </si>
  <si>
    <t>S1311</t>
  </si>
  <si>
    <t>S1312</t>
  </si>
  <si>
    <t>Indian Route 20</t>
  </si>
  <si>
    <t>S1313</t>
  </si>
  <si>
    <t>US-89 Exit 524 C-Ramp</t>
  </si>
  <si>
    <t>S1314</t>
  </si>
  <si>
    <t xml:space="preserve">  U 089524C                     </t>
  </si>
  <si>
    <t>S1315</t>
  </si>
  <si>
    <t>SR-89L</t>
  </si>
  <si>
    <t>S1316</t>
  </si>
  <si>
    <t>S1317</t>
  </si>
  <si>
    <t>S1318</t>
  </si>
  <si>
    <t>S1319</t>
  </si>
  <si>
    <t>S1320</t>
  </si>
  <si>
    <t>N Pierce Ferry Rd</t>
  </si>
  <si>
    <t>S1321</t>
  </si>
  <si>
    <t>W Chloride Rd</t>
  </si>
  <si>
    <t>S1322</t>
  </si>
  <si>
    <t>W Champion Mine Rd</t>
  </si>
  <si>
    <t>S1323</t>
  </si>
  <si>
    <t>S1324</t>
  </si>
  <si>
    <t>I-40 Exit 48 C-Ramp</t>
  </si>
  <si>
    <t>S1325</t>
  </si>
  <si>
    <t xml:space="preserve">  I 040048C                     </t>
  </si>
  <si>
    <t>I-40 Exit 71 A-Ramp</t>
  </si>
  <si>
    <t>E Chicken Springs Rd</t>
  </si>
  <si>
    <t>S1326</t>
  </si>
  <si>
    <t xml:space="preserve">  I 040071A                     </t>
  </si>
  <si>
    <t>S1327</t>
  </si>
  <si>
    <t>S1328</t>
  </si>
  <si>
    <t>Unidrd Wickenburg</t>
  </si>
  <si>
    <t>S1329</t>
  </si>
  <si>
    <t>S1330</t>
  </si>
  <si>
    <t>N Vulture Mine Rd</t>
  </si>
  <si>
    <t>S1331</t>
  </si>
  <si>
    <t>Kingman 8650 DB</t>
  </si>
  <si>
    <t>S1333</t>
  </si>
  <si>
    <t>S1332</t>
  </si>
  <si>
    <t>N Main St NB</t>
  </si>
  <si>
    <t>US-95 nonCard</t>
  </si>
  <si>
    <t>S1336</t>
  </si>
  <si>
    <t>E County 22nd St S</t>
  </si>
  <si>
    <t>S1337</t>
  </si>
  <si>
    <t>W County 21st St S</t>
  </si>
  <si>
    <t>S1338</t>
  </si>
  <si>
    <t>W 7th Ave</t>
  </si>
  <si>
    <t>S1339</t>
  </si>
  <si>
    <t>W County 17th St S</t>
  </si>
  <si>
    <t>S1340</t>
  </si>
  <si>
    <t>S Avenue G</t>
  </si>
  <si>
    <t>S1341</t>
  </si>
  <si>
    <t>N Cesar Chavez Ave</t>
  </si>
  <si>
    <t>S1342</t>
  </si>
  <si>
    <t>N Carlisle Ave</t>
  </si>
  <si>
    <t>S1343</t>
  </si>
  <si>
    <t>Highway 95</t>
  </si>
  <si>
    <t>S1344</t>
  </si>
  <si>
    <t>S Avenue E</t>
  </si>
  <si>
    <t>S1345</t>
  </si>
  <si>
    <t>S Avenue C</t>
  </si>
  <si>
    <t>S1346</t>
  </si>
  <si>
    <t>W County 15th St S</t>
  </si>
  <si>
    <t>S1347</t>
  </si>
  <si>
    <t>W County 14th St S</t>
  </si>
  <si>
    <t>S1348</t>
  </si>
  <si>
    <t>W County 13th St S</t>
  </si>
  <si>
    <t>S1349</t>
  </si>
  <si>
    <t>W County 12th St S</t>
  </si>
  <si>
    <t>S1350</t>
  </si>
  <si>
    <t>S1351</t>
  </si>
  <si>
    <t>S1352</t>
  </si>
  <si>
    <t>W 16th St</t>
  </si>
  <si>
    <t>S1353</t>
  </si>
  <si>
    <t>S Avenue A</t>
  </si>
  <si>
    <t>S1354</t>
  </si>
  <si>
    <t>S1355</t>
  </si>
  <si>
    <t>SR-8B nonCard</t>
  </si>
  <si>
    <t>S1356</t>
  </si>
  <si>
    <t>I-8 Exit 2 On/Off Ramp</t>
  </si>
  <si>
    <t>S1357</t>
  </si>
  <si>
    <t xml:space="preserve">  I 008002A                     </t>
  </si>
  <si>
    <t>I-8 Exit 2 C-Ramp</t>
  </si>
  <si>
    <t>S1358</t>
  </si>
  <si>
    <t xml:space="preserve">  I 008002C                     </t>
  </si>
  <si>
    <t>S Avenue 3 E</t>
  </si>
  <si>
    <t>S1359</t>
  </si>
  <si>
    <t>S Avenue 5 E</t>
  </si>
  <si>
    <t>S1360</t>
  </si>
  <si>
    <t>S Araby Rd</t>
  </si>
  <si>
    <t>S1361</t>
  </si>
  <si>
    <t>S Avenue 7 E</t>
  </si>
  <si>
    <t>S1362</t>
  </si>
  <si>
    <t>S Avenue 8 E</t>
  </si>
  <si>
    <t>S1363</t>
  </si>
  <si>
    <t>S Avenue 9 E</t>
  </si>
  <si>
    <t>S1364</t>
  </si>
  <si>
    <t>S Fortuna Rd</t>
  </si>
  <si>
    <t>S1365</t>
  </si>
  <si>
    <t xml:space="preserve">14S FORTUNA             RD      </t>
  </si>
  <si>
    <t>E County 3rd St S</t>
  </si>
  <si>
    <t>S1366</t>
  </si>
  <si>
    <t>E Imperial Dam Rd</t>
  </si>
  <si>
    <t>S1367</t>
  </si>
  <si>
    <t>N Martinez Lake Rd</t>
  </si>
  <si>
    <t>S1368</t>
  </si>
  <si>
    <t>Castle Dome Mine Rd</t>
  </si>
  <si>
    <t>S1369</t>
  </si>
  <si>
    <t>N Castle Dome Mine Rd</t>
  </si>
  <si>
    <t>53rd St</t>
  </si>
  <si>
    <t>S1370</t>
  </si>
  <si>
    <t>W Kuehn St</t>
  </si>
  <si>
    <t>S1371</t>
  </si>
  <si>
    <t xml:space="preserve">15W KUEHN               ST      </t>
  </si>
  <si>
    <t>S1372</t>
  </si>
  <si>
    <t>E Urtuzuastegui St</t>
  </si>
  <si>
    <t>E D St EB</t>
  </si>
  <si>
    <t>S1373</t>
  </si>
  <si>
    <t>S1374</t>
  </si>
  <si>
    <t>S1375</t>
  </si>
  <si>
    <t>S1376</t>
  </si>
  <si>
    <t>S1377</t>
  </si>
  <si>
    <t>S1378</t>
  </si>
  <si>
    <t>S1379</t>
  </si>
  <si>
    <t>S1380</t>
  </si>
  <si>
    <t>4.45 mi NE of Laguna Creek</t>
  </si>
  <si>
    <t>S1381</t>
  </si>
  <si>
    <t>US-163</t>
  </si>
  <si>
    <t>S1382</t>
  </si>
  <si>
    <t xml:space="preserve">  U 163                         </t>
  </si>
  <si>
    <t>7.05 mi SW of Laguna Creek</t>
  </si>
  <si>
    <t>S1383</t>
  </si>
  <si>
    <t>S1384</t>
  </si>
  <si>
    <t>S1385</t>
  </si>
  <si>
    <t>S1386</t>
  </si>
  <si>
    <t>S1387</t>
  </si>
  <si>
    <t>S1388</t>
  </si>
  <si>
    <t>BIA 6486</t>
  </si>
  <si>
    <t>S1389</t>
  </si>
  <si>
    <t>1 mi NE of Laguna Creek</t>
  </si>
  <si>
    <t>S1390</t>
  </si>
  <si>
    <t>S1391</t>
  </si>
  <si>
    <t xml:space="preserve">  U 180                        1</t>
  </si>
  <si>
    <t>US-180 (1)</t>
  </si>
  <si>
    <t>W Columbus Ave</t>
  </si>
  <si>
    <t>S1392</t>
  </si>
  <si>
    <t>W Meade Ln</t>
  </si>
  <si>
    <t>S1393</t>
  </si>
  <si>
    <t>N Schultz Pass Rd</t>
  </si>
  <si>
    <t>S1394</t>
  </si>
  <si>
    <t>W Forest Hills Dr</t>
  </si>
  <si>
    <t>S1395</t>
  </si>
  <si>
    <t>N Snow Bowl Rd</t>
  </si>
  <si>
    <t>S1396</t>
  </si>
  <si>
    <t>N Bader Rd</t>
  </si>
  <si>
    <t>S1397</t>
  </si>
  <si>
    <t>FS 523 Rd</t>
  </si>
  <si>
    <t>S1398</t>
  </si>
  <si>
    <t>S1399</t>
  </si>
  <si>
    <t>US-180 (2)</t>
  </si>
  <si>
    <t>Old Woodruff Rd</t>
  </si>
  <si>
    <t>S1400</t>
  </si>
  <si>
    <t>S1401</t>
  </si>
  <si>
    <t>S1402</t>
  </si>
  <si>
    <t>S1403</t>
  </si>
  <si>
    <t>S 24th W</t>
  </si>
  <si>
    <t>S1404</t>
  </si>
  <si>
    <t>N 13th W</t>
  </si>
  <si>
    <t>S1405</t>
  </si>
  <si>
    <t>N 2nd W</t>
  </si>
  <si>
    <t>S1406</t>
  </si>
  <si>
    <t>S1407</t>
  </si>
  <si>
    <t>W 7th S</t>
  </si>
  <si>
    <t>S1408</t>
  </si>
  <si>
    <t>S 7th W</t>
  </si>
  <si>
    <t>S1409</t>
  </si>
  <si>
    <t>SR-81</t>
  </si>
  <si>
    <t>S1410</t>
  </si>
  <si>
    <t>County 4162 Rd</t>
  </si>
  <si>
    <t>S1411</t>
  </si>
  <si>
    <t>E Slash 4th St</t>
  </si>
  <si>
    <t>S1412</t>
  </si>
  <si>
    <t>S1413</t>
  </si>
  <si>
    <t>County 2014 Rd</t>
  </si>
  <si>
    <t>S1414</t>
  </si>
  <si>
    <t>S1415</t>
  </si>
  <si>
    <t>S1416</t>
  </si>
  <si>
    <t>S1417</t>
  </si>
  <si>
    <t>W Glenn Rd</t>
  </si>
  <si>
    <t>S1418</t>
  </si>
  <si>
    <t>S1419</t>
  </si>
  <si>
    <t>W Davis Rd</t>
  </si>
  <si>
    <t>S1420</t>
  </si>
  <si>
    <t>W Jefferson Rd</t>
  </si>
  <si>
    <t>S1421</t>
  </si>
  <si>
    <t>S1422</t>
  </si>
  <si>
    <t>S1423</t>
  </si>
  <si>
    <t>E Treasure Rd</t>
  </si>
  <si>
    <t>S1424</t>
  </si>
  <si>
    <t>E Dragoon Trl</t>
  </si>
  <si>
    <t>S1425</t>
  </si>
  <si>
    <t>S1426</t>
  </si>
  <si>
    <t>I-10 Exit 352 C-Ramp</t>
  </si>
  <si>
    <t>US-191Y</t>
  </si>
  <si>
    <t>S1427</t>
  </si>
  <si>
    <t xml:space="preserve">  I 010352C                     </t>
  </si>
  <si>
    <t>S1428</t>
  </si>
  <si>
    <t>S1429</t>
  </si>
  <si>
    <t>E Solomon Rd</t>
  </si>
  <si>
    <t>S1430</t>
  </si>
  <si>
    <t>W Relation St</t>
  </si>
  <si>
    <t>S1431</t>
  </si>
  <si>
    <t>S1432</t>
  </si>
  <si>
    <t>S1433</t>
  </si>
  <si>
    <t>S1434</t>
  </si>
  <si>
    <t>US-191X</t>
  </si>
  <si>
    <t>S1435</t>
  </si>
  <si>
    <t xml:space="preserve">  UX191                         </t>
  </si>
  <si>
    <t>Forest 501 Rd</t>
  </si>
  <si>
    <t>S1436</t>
  </si>
  <si>
    <t>S1437</t>
  </si>
  <si>
    <t>County 6350 Rd</t>
  </si>
  <si>
    <t>S1438</t>
  </si>
  <si>
    <t>S1439</t>
  </si>
  <si>
    <t>Globe 8355/Holbrook 8755 DB</t>
  </si>
  <si>
    <t>I-40 Exit 339 A-Ramp</t>
  </si>
  <si>
    <t>S1440</t>
  </si>
  <si>
    <t xml:space="preserve">  I 040339A                     </t>
  </si>
  <si>
    <t>I-40 Exit 333 J-Ramp</t>
  </si>
  <si>
    <t>County 7060 Rd</t>
  </si>
  <si>
    <t>S1441</t>
  </si>
  <si>
    <t xml:space="preserve">  I 040333J                     </t>
  </si>
  <si>
    <t>S1442</t>
  </si>
  <si>
    <t>S1443</t>
  </si>
  <si>
    <t>SR-264 nonCard</t>
  </si>
  <si>
    <t>BIA 004</t>
  </si>
  <si>
    <t>S1444</t>
  </si>
  <si>
    <t>BIA 102</t>
  </si>
  <si>
    <t>S1445</t>
  </si>
  <si>
    <t>BIA Route 0007</t>
  </si>
  <si>
    <t>S1446</t>
  </si>
  <si>
    <t>S1447</t>
  </si>
  <si>
    <t>S1448</t>
  </si>
  <si>
    <t>S1449</t>
  </si>
  <si>
    <t>S1450</t>
  </si>
  <si>
    <t>I-10 Exit 331 A-Ramp</t>
  </si>
  <si>
    <t>Lees Ferry Rd</t>
  </si>
  <si>
    <t>S1452</t>
  </si>
  <si>
    <t>S1453</t>
  </si>
  <si>
    <t>S1454</t>
  </si>
  <si>
    <t>S1455</t>
  </si>
  <si>
    <t>Us Highway 89A</t>
  </si>
  <si>
    <t>S1456</t>
  </si>
  <si>
    <t>S1457</t>
  </si>
  <si>
    <t xml:space="preserve">  UB191                         </t>
  </si>
  <si>
    <t>Douglas TB</t>
  </si>
  <si>
    <t>E 5th St</t>
  </si>
  <si>
    <t>S1458</t>
  </si>
  <si>
    <t>E 8th St</t>
  </si>
  <si>
    <t>S1459</t>
  </si>
  <si>
    <t>E 10th St</t>
  </si>
  <si>
    <t>S1460</t>
  </si>
  <si>
    <t>S1461</t>
  </si>
  <si>
    <t xml:space="preserve">  UX060                         </t>
  </si>
  <si>
    <t>23rd Ave</t>
  </si>
  <si>
    <t>S1462</t>
  </si>
  <si>
    <t xml:space="preserve">07  23RD                AVE     </t>
  </si>
  <si>
    <t>S1463</t>
  </si>
  <si>
    <t>S1466</t>
  </si>
  <si>
    <t>Burro Alley</t>
  </si>
  <si>
    <t>S1467</t>
  </si>
  <si>
    <t>Reduction Works Rd</t>
  </si>
  <si>
    <t>S1468</t>
  </si>
  <si>
    <t>S1469</t>
  </si>
  <si>
    <t>S1470</t>
  </si>
  <si>
    <t>I-10 Exit 355 J-Ramp</t>
  </si>
  <si>
    <t>S1471</t>
  </si>
  <si>
    <t xml:space="preserve">  I 010355J                     </t>
  </si>
  <si>
    <t xml:space="preserve">07  APACHE              TRL     </t>
  </si>
  <si>
    <t>Apache Trl</t>
  </si>
  <si>
    <t>S1478</t>
  </si>
  <si>
    <t xml:space="preserve">07  SOSSAMAN            RD      </t>
  </si>
  <si>
    <t xml:space="preserve">07  HAWES               RD      </t>
  </si>
  <si>
    <t>S1479</t>
  </si>
  <si>
    <t xml:space="preserve">07  ELLSWORTH           RD      </t>
  </si>
  <si>
    <t>S1480</t>
  </si>
  <si>
    <t xml:space="preserve">07  CRISMON             RD      </t>
  </si>
  <si>
    <t>S1481</t>
  </si>
  <si>
    <t xml:space="preserve">07  SIGNAL BUTTE        RD      </t>
  </si>
  <si>
    <t>N Meridian Dr</t>
  </si>
  <si>
    <t>S1482</t>
  </si>
  <si>
    <t xml:space="preserve">07  SKY HARBOR          BLVD  0 </t>
  </si>
  <si>
    <t>Sky Harbor Blvd nonCard</t>
  </si>
  <si>
    <t>SR-202S</t>
  </si>
  <si>
    <t>SR-202S Exit 6 A-Ramp</t>
  </si>
  <si>
    <t>S1483</t>
  </si>
  <si>
    <t xml:space="preserve">  SS202006A                     </t>
  </si>
  <si>
    <t>I-10 Exit 153 F-Ramp</t>
  </si>
  <si>
    <t>S3171</t>
  </si>
  <si>
    <t>S978_b</t>
  </si>
  <si>
    <t>S 16th Ave</t>
  </si>
  <si>
    <t>S554_b</t>
  </si>
  <si>
    <t>S1304</t>
  </si>
  <si>
    <t>S3174</t>
  </si>
  <si>
    <t>SR-143 nonCard</t>
  </si>
  <si>
    <t>S795</t>
  </si>
  <si>
    <t>S1090_a</t>
  </si>
  <si>
    <t>S523_b</t>
  </si>
  <si>
    <t>US-60 nonCard</t>
  </si>
  <si>
    <t>S1334</t>
  </si>
  <si>
    <t>S523_a</t>
  </si>
  <si>
    <t>E E St</t>
  </si>
  <si>
    <t>US-95 NonCard</t>
  </si>
  <si>
    <t xml:space="preserve">  U 095                       0 </t>
  </si>
  <si>
    <t>S1083_b</t>
  </si>
  <si>
    <t>S1115</t>
  </si>
  <si>
    <t>E Phillips Rd</t>
  </si>
  <si>
    <t>S525a</t>
  </si>
  <si>
    <t>S1373_b</t>
  </si>
  <si>
    <t>N Main St SB</t>
  </si>
  <si>
    <t>S1373_c</t>
  </si>
  <si>
    <t>SR-89A nonCard</t>
  </si>
  <si>
    <t>W Park Ave</t>
  </si>
  <si>
    <t xml:space="preserve">  SB040                       02</t>
  </si>
  <si>
    <t>S1139</t>
  </si>
  <si>
    <t>I-10 Exit 331 G-Ramp</t>
  </si>
  <si>
    <t xml:space="preserve">  U 191                       0 </t>
  </si>
  <si>
    <t>S525b</t>
  </si>
  <si>
    <t>S525c</t>
  </si>
  <si>
    <t>Unidrd Hillside (65)</t>
  </si>
  <si>
    <t>S35304</t>
  </si>
  <si>
    <t>Nogales TB</t>
  </si>
  <si>
    <t>SR-189 nonCard</t>
  </si>
  <si>
    <t xml:space="preserve">  S 189                       0 </t>
  </si>
  <si>
    <t>S3206</t>
  </si>
  <si>
    <t>RouteId</t>
  </si>
  <si>
    <t>CY2022 ADOT | Derivation Code = 1 | MS2 TDMS;  Reference = {68_100010} | Previous AADT = 13847</t>
  </si>
  <si>
    <t>CY2022 ADOT | Derivation Code = 1 | MS2 TDMS;  Reference = {68_100014} | Previous AADT = 10758</t>
  </si>
  <si>
    <t>CY2022 ADOT | Derivation Code = 1 | MS2 TDMS;  Reference = {68_100021} | Previous AADT = 14459</t>
  </si>
  <si>
    <t>CY2022 ADOT | Derivation Code = 1 | MS2 TDMS;  Reference = {68_100023} | Previous AADT = 7296</t>
  </si>
  <si>
    <t>CY2022 ADOT | Derivation Code = 3 | MS2 TDMS;  Reference = {68_100024} | Previous AADT = 6745</t>
  </si>
  <si>
    <t>CY2022 ADOT | Derivation Code = 3 | MS2 TDMS;  Reference = {68_100030} | Previous AADT = 8023</t>
  </si>
  <si>
    <t>CY2022 ADOT | Derivation Code = 3 | MS2 TDMS;  Reference = {68_100031} | Previous AADT = 10653</t>
  </si>
  <si>
    <t>S33283</t>
  </si>
  <si>
    <t xml:space="preserve">  I 008001G1                    </t>
  </si>
  <si>
    <t>I-8 Exit 1 G1-Ramp</t>
  </si>
  <si>
    <t>I-8 Exit 1 R1-Ramp</t>
  </si>
  <si>
    <t>I-8 Exit 1 G-Ramp</t>
  </si>
  <si>
    <t>CY2022 ADOT | Applied Growth Factor = -0.025 to Previous Year | Previous AADT = 3095</t>
  </si>
  <si>
    <t>S33281</t>
  </si>
  <si>
    <t xml:space="preserve">  I 008001J1                    </t>
  </si>
  <si>
    <t>I-8 Exit 1 J1-Ramp</t>
  </si>
  <si>
    <t>I-8 Exit 1 S1-Ramp</t>
  </si>
  <si>
    <t>I-8 nonCard</t>
  </si>
  <si>
    <t>S1491</t>
  </si>
  <si>
    <t>I-8 Exit 2 A-Ramp</t>
  </si>
  <si>
    <t>I008-5</t>
  </si>
  <si>
    <t>I-8 Exit 2 G-Ramp</t>
  </si>
  <si>
    <t>CY2022 ADOT | Derivation Code = 3 | MS2 TDMS;  Reference = {68_3010} | Previous AADT = 2444</t>
  </si>
  <si>
    <t>S1497</t>
  </si>
  <si>
    <t xml:space="preserve">  I 008003G                     </t>
  </si>
  <si>
    <t>I-8 Exit 3 G-Ramp</t>
  </si>
  <si>
    <t>CY2022 ADOT | Derivation Code = 3 | MS2 TDMS;  Reference = {68_3021} | Previous AADT = 6060</t>
  </si>
  <si>
    <t>S1500</t>
  </si>
  <si>
    <t xml:space="preserve">  I 008007C                     </t>
  </si>
  <si>
    <t>I-8 Exit 7 C-Ramp</t>
  </si>
  <si>
    <t>I-8 Exit 7 J-Ramp</t>
  </si>
  <si>
    <t>CY2022 ADOT | Derivation Code = 3 | MS2 TDMS;  Reference = {68_3032} | Previous AADT = 2643</t>
  </si>
  <si>
    <t>S1503</t>
  </si>
  <si>
    <t xml:space="preserve">  I 008007J                     </t>
  </si>
  <si>
    <t>CY2022 ADOT | Derivation Code = 3 | MS2 TDMS;  Reference = {68_3033} | Previous AADT = 3041</t>
  </si>
  <si>
    <t>S1504</t>
  </si>
  <si>
    <t>I-8 Exit 9 G-Ramp</t>
  </si>
  <si>
    <t>CY2022 ADOT | Derivation Code = 3 | MS2 TDMS;  Reference = {68_3040} | Previous AADT = 2269</t>
  </si>
  <si>
    <t>S1507</t>
  </si>
  <si>
    <t xml:space="preserve">  I 008009J                     </t>
  </si>
  <si>
    <t>I-8 Exit 9 J-Ramp</t>
  </si>
  <si>
    <t>I-8 Front nonCard</t>
  </si>
  <si>
    <t>CY2022 ADOT | Derivation Code = 3 | MS2 TDMS;  Reference = {68_3043} | Previous AADT = 1894</t>
  </si>
  <si>
    <t>S33307</t>
  </si>
  <si>
    <t xml:space="preserve">  I 008022G                     </t>
  </si>
  <si>
    <t>I-8 Exit 22 G-Ramp</t>
  </si>
  <si>
    <t>I-8 Exit 22 R2-Ramp</t>
  </si>
  <si>
    <t>CY2022 ADOT | Applied Growth Factor = -0.025 to Previous Year | Previous AADT = 3405</t>
  </si>
  <si>
    <t>S1525</t>
  </si>
  <si>
    <t xml:space="preserve">  I 008037C                     </t>
  </si>
  <si>
    <t>I-8 Exit 37 C-Ramp</t>
  </si>
  <si>
    <t>I-8 Exit 37 J-Ramp</t>
  </si>
  <si>
    <t>CY2022 ADOT | Derivation Code = 3 | MS2 TDMS;  Reference = {68_3102} | Previous AADT = 130</t>
  </si>
  <si>
    <t>S33287</t>
  </si>
  <si>
    <t xml:space="preserve">  I 008054X                     </t>
  </si>
  <si>
    <t>I-8 Exit 54 X-Ramp</t>
  </si>
  <si>
    <t>CY2022 ADOT | Applied Growth Factor = 0.028 to Previous Year | Previous AADT = 1572</t>
  </si>
  <si>
    <t>S1544</t>
  </si>
  <si>
    <t xml:space="preserve">  I 008078A                     </t>
  </si>
  <si>
    <t>I-8 Exit 78 A-Ramp</t>
  </si>
  <si>
    <t>I-8 Exit 78 G-Ramp</t>
  </si>
  <si>
    <t>CY2022 ADOT | Derivation Code = 3 | MS2 TDMS;  Reference = {68_3160} | Previous AADT = 68</t>
  </si>
  <si>
    <t>S1546</t>
  </si>
  <si>
    <t xml:space="preserve">  I 008078G                     </t>
  </si>
  <si>
    <t>CY2022 ADOT | Derivation Code = 3 | MS2 TDMS;  Reference = {68_3161} | Previous AADT = 117</t>
  </si>
  <si>
    <t>S1550</t>
  </si>
  <si>
    <t xml:space="preserve">  I 008083R2                    </t>
  </si>
  <si>
    <t>I-8 Exit 83 R2-Ramp</t>
  </si>
  <si>
    <t>I-8 Exit 83 A-Ramp</t>
  </si>
  <si>
    <t>I-8 Exit 83 G-Ramp</t>
  </si>
  <si>
    <t>CY2022 ADOT | Applied Growth Factor = 0.011 to Previous Year | Previous AADT = 527</t>
  </si>
  <si>
    <t>S1553</t>
  </si>
  <si>
    <t xml:space="preserve">  I 008087G                     </t>
  </si>
  <si>
    <t>I-8 Exit 87 G-Ramp</t>
  </si>
  <si>
    <t>I-8 Exit 87 A-Ramp</t>
  </si>
  <si>
    <t>CY2022 ADOT | Derivation Code = 3 | MS2 TDMS;  Reference = {68_3181} | Previous AADT = 102</t>
  </si>
  <si>
    <t>S1554</t>
  </si>
  <si>
    <t xml:space="preserve">  I 008087J                     </t>
  </si>
  <si>
    <t>I-8 Exit 87 J-Ramp</t>
  </si>
  <si>
    <t>I-8 Exit 87 C-Ramp</t>
  </si>
  <si>
    <t>CY2022 ADOT | Derivation Code = 3 | MS2 TDMS;  Reference = {68_3183} | Previous AADT = 146</t>
  </si>
  <si>
    <t>S1555</t>
  </si>
  <si>
    <t xml:space="preserve">  I 008102A                     </t>
  </si>
  <si>
    <t>I-8 Exit 102 A-Ramp</t>
  </si>
  <si>
    <t>I-8 Exit 102 G-Ramp</t>
  </si>
  <si>
    <t>CY2022 ADOT | Derivation Code = 3 | MS2 TDMS;  Reference = {68_3190} | Previous AADT = 83</t>
  </si>
  <si>
    <t>S1558</t>
  </si>
  <si>
    <t xml:space="preserve">  I 008102J                     </t>
  </si>
  <si>
    <t>I-8 Exit 102 J-Ramp</t>
  </si>
  <si>
    <t>I-8 Exit 102 C-Ramp</t>
  </si>
  <si>
    <t>CY2022 ADOT | Derivation Code = 3 | MS2 TDMS;  Reference = {68_3193} | Previous AADT = 88</t>
  </si>
  <si>
    <t>S1561</t>
  </si>
  <si>
    <t xml:space="preserve">  I 008106G                     </t>
  </si>
  <si>
    <t>I-8 Exit 106 G-Ramp</t>
  </si>
  <si>
    <t>I-8 Exit 106 A-Ramp</t>
  </si>
  <si>
    <t>CY2022 ADOT | Derivation Code = 3 | MS2 TDMS;  Reference = {68_3201} | Previous AADT = 202</t>
  </si>
  <si>
    <t>S1564</t>
  </si>
  <si>
    <t xml:space="preserve">  I 008111C                     </t>
  </si>
  <si>
    <t>I-8 Exit 111 C-Ramp</t>
  </si>
  <si>
    <t>I-8 Exit 111 J-Ramp</t>
  </si>
  <si>
    <t>CY2022 ADOT | Derivation Code = 3 | MS2 TDMS;  Reference = {68_3212} | Previous AADT = 339</t>
  </si>
  <si>
    <t>S1568</t>
  </si>
  <si>
    <t>CY2022 ADOT | Derivation Code = 3 | MS2 TDMS;  Reference = {68_3231} | Previous AADT = 350</t>
  </si>
  <si>
    <t>S1574</t>
  </si>
  <si>
    <t xml:space="preserve">  I 008140C                     </t>
  </si>
  <si>
    <t>I-8 Exit 140 C-Ramp</t>
  </si>
  <si>
    <t>I-8 Exit 140 J-Ramp</t>
  </si>
  <si>
    <t>CY2022 ADOT | Derivation Code = 3 | MS2 TDMS;  Reference = {68_3262} | Previous AADT = 22</t>
  </si>
  <si>
    <t>S1578</t>
  </si>
  <si>
    <t xml:space="preserve">  I 008144A                     </t>
  </si>
  <si>
    <t>I-8 Exit 144 A-Ramp</t>
  </si>
  <si>
    <t>I-8 Exit 144 F-Ramp</t>
  </si>
  <si>
    <t>CY2022 ADOT | Derivation Code = 3 | MS2 TDMS;  Reference = {68_3270} | Previous AADT = 22</t>
  </si>
  <si>
    <t>S1579</t>
  </si>
  <si>
    <t xml:space="preserve">  I 008144C                     </t>
  </si>
  <si>
    <t>I-8 Exit 144 C-Ramp</t>
  </si>
  <si>
    <t>I-8 Exit 144 J-Ramp</t>
  </si>
  <si>
    <t>CY2022 ADOT | Derivation Code = 3 | MS2 TDMS;  Reference = {68_3272} | Previous AADT = 22</t>
  </si>
  <si>
    <t>S33678</t>
  </si>
  <si>
    <t xml:space="preserve">  I 008144L                     </t>
  </si>
  <si>
    <t>I-8 Exit 144 L-Ramp</t>
  </si>
  <si>
    <t>I-8 Exit 144 X-Ramp</t>
  </si>
  <si>
    <t>CY2022 ADOT | Applied Growth Factor = 0.011 to Previous Year | Previous AADT = 18</t>
  </si>
  <si>
    <t>S33270</t>
  </si>
  <si>
    <t xml:space="preserve">  I 008144X                     </t>
  </si>
  <si>
    <t>CY2022 ADOT | Applied Growth Factor = 0.011 to Previous Year | Previous AADT = 3191</t>
  </si>
  <si>
    <t>S33315</t>
  </si>
  <si>
    <t xml:space="preserve">  I 008150C                     </t>
  </si>
  <si>
    <t>I-8 Exit 150 C-Ramp</t>
  </si>
  <si>
    <t>I-8 Exit 150 S-Ramp</t>
  </si>
  <si>
    <t>CY2022 ADOT | Applied Growth Factor = 0.011 to Previous Year | Previous AADT = 3255</t>
  </si>
  <si>
    <t>S33316</t>
  </si>
  <si>
    <t xml:space="preserve">  I 008150S                     </t>
  </si>
  <si>
    <t>I-8 Exit 150 J-Ramp</t>
  </si>
  <si>
    <t>S1584</t>
  </si>
  <si>
    <t xml:space="preserve">  I 008151G                     </t>
  </si>
  <si>
    <t>I-8 Exit 151 G-Ramp</t>
  </si>
  <si>
    <t>I-8 Exit 151 A-Ramp</t>
  </si>
  <si>
    <t>CY2022 ADOT | Derivation Code = 1 | MS2 TDMS;  Reference = {68_3291} | Previous AADT = 472</t>
  </si>
  <si>
    <t>S1587</t>
  </si>
  <si>
    <t xml:space="preserve">  I 008161C                     </t>
  </si>
  <si>
    <t>I-8 Exit 161 C-Ramp</t>
  </si>
  <si>
    <t>CY2022 ADOT | Derivation Code = 3 | MS2 TDMS;  Reference = {68_3302} | Previous AADT = 406</t>
  </si>
  <si>
    <t>S1588</t>
  </si>
  <si>
    <t xml:space="preserve">  I 008161G                     </t>
  </si>
  <si>
    <t>I-8 Exit 161 G-Ramp</t>
  </si>
  <si>
    <t>CY2022 ADOT | Derivation Code = 3 | MS2 TDMS;  Reference = {68_3301} | Previous AADT = 379</t>
  </si>
  <si>
    <t>S1589</t>
  </si>
  <si>
    <t xml:space="preserve">  I 008161I                     </t>
  </si>
  <si>
    <t>I-8 Exit 161 I-Ramp</t>
  </si>
  <si>
    <t>CY2022 ADOT | Derivation Code = 3 | MS2 TDMS;  Reference = {68_3303} | Previous AADT = 38</t>
  </si>
  <si>
    <t>S1591</t>
  </si>
  <si>
    <t xml:space="preserve">  I 008167C                     </t>
  </si>
  <si>
    <t>I-8 Exit 167 C-Ramp</t>
  </si>
  <si>
    <t>I-8 Exit 167 J-Ramp</t>
  </si>
  <si>
    <t>CY2022 ADOT | Derivation Code = 3 | MS2 TDMS;  Reference = {68_3312} | Previous AADT = 157</t>
  </si>
  <si>
    <t>CY2022 ADOT | Derivation Code = 3 | MS2 TDMS;  Reference = {68_100065} | Previous AADT = 25493</t>
  </si>
  <si>
    <t>CY2022 ADOT | Derivation Code = 3 | MS2 TDMS;  Reference = {68_100067} | Previous AADT = 24781</t>
  </si>
  <si>
    <t>CY2022 ADOT | Derivation Code = 1 | MS2 TDMS;  Reference = {68_100070} | Previous AADT = 28160</t>
  </si>
  <si>
    <t>CY2022 ADOT | Derivation Code = 3 | MS2 TDMS;  Reference = {68_100073} | Previous AADT = 25022</t>
  </si>
  <si>
    <t>CY2022 ADOT | Derivation Code = 3 | MS2 TDMS;  Reference = {68_100079} | Previous AADT = 42022</t>
  </si>
  <si>
    <t>CY2022 ADOT | Derivation Code = 1 | MS2 TDMS;  Reference = {68_100087} | Previous AADT = 220848</t>
  </si>
  <si>
    <t>CY2022 ADOT | Derivation Code = 12 | MS2 TDMS;  Reference = {68_100088} | Previous AADT = 208372</t>
  </si>
  <si>
    <t>CY2022 ADOT | Derivation Code = 3 | MS2 TDMS;  Reference = {68_100090} | Previous AADT = 240540</t>
  </si>
  <si>
    <t>CY2022 ADOT | Derivation Code = 1 | MS2 TDMS;  Reference = {68_100094} | Previous AADT = 236848</t>
  </si>
  <si>
    <t>CY2022 ADOT | Derivation Code = 1 | MS2 TDMS;  Reference = {68_100099} | Previous AADT = 279288</t>
  </si>
  <si>
    <t>CY2022 ADOT | Derivation Code = 3 | MS2 TDMS;  Reference = {68_100100}*2 | Previous AADT = 225946</t>
  </si>
  <si>
    <t>CY2022 ADOT | Derivation Code = 3 | MS2 TDMS;  Reference = {68_100107} | Previous AADT = 125490</t>
  </si>
  <si>
    <t>CY2022 ADOT | Derivation Code = 1 | MS2 TDMS;  Reference = {68_100108} | Previous AADT = 153388</t>
  </si>
  <si>
    <t>CY2022 ADOT | Derivation Code = 3 | MS2 TDMS;  Reference = {68_100111} | Previous AADT = 202078</t>
  </si>
  <si>
    <t>CY2022 ADOT | Derivation Code = 1 | MS2 TDMS;  Reference = {68_100121} | Previous AADT = 76657</t>
  </si>
  <si>
    <t>CY2022 ADOT | Derivation Code = 3 | MS2 TDMS;  Reference = {68_100123} | Previous AADT = 55191</t>
  </si>
  <si>
    <t>CY2022 ADOT | Derivation Code = 3 | MS2 TDMS;  Reference = {68_100125} | Previous AADT = 62449</t>
  </si>
  <si>
    <t>CY2022 ADOT | Derivation Code = 3 | MS2 TDMS;  Reference = {68_100129} | Previous AADT = 52875</t>
  </si>
  <si>
    <t>CY2022 ADOT | Derivation Code = 3 | MS2 TDMS;  Reference = {68_100130} | Previous AADT = 48002</t>
  </si>
  <si>
    <t>CY2022 ADOT | Derivation Code = 3 | MS2 TDMS;  Reference = {68_102321} | Previous AADT = 96171</t>
  </si>
  <si>
    <t>CY2022 ADOT | Derivation Code = 1 | MS2 TDMS;  Reference = {68_100146} | Previous AADT = 116081</t>
  </si>
  <si>
    <t>CY2022 ADOT | Derivation Code = 3 | MS2 TDMS;  Reference = {68_100147} | Previous AADT = 173727</t>
  </si>
  <si>
    <t>CY2022 ADOT | Derivation Code = 3 | MS2 TDMS;  Reference = {68_100151} | Previous AADT = 186617</t>
  </si>
  <si>
    <t>CY2022 ADOT | Derivation Code = 3 | MS2 TDMS;  Reference = {68_100153} | Previous AADT = 176110</t>
  </si>
  <si>
    <t>CY2022 ADOT | Derivation Code = 3 | MS2 TDMS;  Reference = {68_100154} | Previous AADT = 123439</t>
  </si>
  <si>
    <t>CY2022 ADOT | Derivation Code = 3 | MS2 TDMS;  Reference = {68_100155} | Previous AADT = 110858</t>
  </si>
  <si>
    <t>CY2022 ADOT | Derivation Code = 3 | MS2 TDMS;  Reference = {68_100159} | Previous AADT = 97995</t>
  </si>
  <si>
    <t>CY2022 ADOT | Derivation Code = 3 | MS2 TDMS;  Reference = {68_100165} | Previous AADT = 68015</t>
  </si>
  <si>
    <t>CY2022 ADOT | Derivation Code = 1 | MS2 TDMS;  Reference = {68_100167} | Previous AADT = 59047</t>
  </si>
  <si>
    <t>CY2022 ADOT | Derivation Code = 1 | MS2 TDMS;  Reference = {68_100169} | Previous AADT = 44583</t>
  </si>
  <si>
    <t>CY2022 ADOT | Derivation Code = 1 | MS2 TDMS;  Reference = {68_100172} | Previous AADT = 33147</t>
  </si>
  <si>
    <t>CY2022 ADOT | Derivation Code = 3 | MS2 TDMS;  Reference = {68_100181} | Previous AADT = 18825</t>
  </si>
  <si>
    <t>CY2022 ADOT | Derivation Code = 1 | MS2 TDMS;  Reference = {68_100184} | Previous AADT = 18257</t>
  </si>
  <si>
    <t>CY2022 ADOT | Derivation Code = 3 | MS2 TDMS;  Reference = {68_100191} | Previous AADT = 10675</t>
  </si>
  <si>
    <t>S1607</t>
  </si>
  <si>
    <t xml:space="preserve">  I 010                       1 </t>
  </si>
  <si>
    <t>I-10 Front</t>
  </si>
  <si>
    <t>Yuma Rd</t>
  </si>
  <si>
    <t>CY2022 ADOT | Derivation Code = 3 | MS2 TDMS;  Reference = {68_3558} | Previous AADT = 3402</t>
  </si>
  <si>
    <t>L53085b</t>
  </si>
  <si>
    <t>I-10 Exit 137 G-Ramp</t>
  </si>
  <si>
    <t>CY2022 ADOT | Derivation Code = 1 | MS2 TDMS;  Reference = {68_3690} | Previous AADT = 9578</t>
  </si>
  <si>
    <t>S4264</t>
  </si>
  <si>
    <t>CY2022 ADOT | Derivation Code = 3 | MS2 TDMS;  Reference = {68_4332} | Previous AADT = 8183</t>
  </si>
  <si>
    <t>S4291</t>
  </si>
  <si>
    <t>E I10 Off Ramp</t>
  </si>
  <si>
    <t>CY2022 ADOT | Derivation Code = 3 | MS2 TDMS;  Reference = {68_4359} | Previous AADT = 400</t>
  </si>
  <si>
    <t>L53084a</t>
  </si>
  <si>
    <t xml:space="preserve">  I 010                       2 </t>
  </si>
  <si>
    <t>I-10 Exit 137 C-Ramp</t>
  </si>
  <si>
    <t>CY2022 ADOT | Derivation Code = 1 | MS2 TDMS;  Reference = {68_3682} | Previous AADT = 12421</t>
  </si>
  <si>
    <t>N 12th Av Nb Off Ramp</t>
  </si>
  <si>
    <t>CY2022 ADOT | Derivation Code = 3 | MS2 TDMS;  Reference = {68_4348} | Previous AADT = 7067</t>
  </si>
  <si>
    <t>S3702</t>
  </si>
  <si>
    <t>S Taylor Rd</t>
  </si>
  <si>
    <t>CY2022 ADOT | Derivation Code = 3 | MS2 TDMS;  Reference = {68_4626} | Previous AADT = 432</t>
  </si>
  <si>
    <t>S1620</t>
  </si>
  <si>
    <t xml:space="preserve">  I 010001J                     </t>
  </si>
  <si>
    <t>I-10 Exit 1 J-Ramp</t>
  </si>
  <si>
    <t>I-10 Exit 1 C-Ramp</t>
  </si>
  <si>
    <t>CY2022 ADOT | Derivation Code = 3 | MS2 TDMS;  Reference = {68_3363} | Previous AADT = 3786</t>
  </si>
  <si>
    <t>S1624</t>
  </si>
  <si>
    <t xml:space="preserve">  I 010003J                     </t>
  </si>
  <si>
    <t>I-10 Exit 3 J-Ramp</t>
  </si>
  <si>
    <t>I-10 Exit 3 S-Ramp</t>
  </si>
  <si>
    <t>I-10 Exit 3 C-Ramp</t>
  </si>
  <si>
    <t>CY2022 ADOT | Derivation Code = 3 | MS2 TDMS;  Reference = {68_9923} | Previous AADT = 64</t>
  </si>
  <si>
    <t>S1625</t>
  </si>
  <si>
    <t xml:space="preserve">  I 010003R2                    </t>
  </si>
  <si>
    <t>I-10 Exit 3 R2-Ramp</t>
  </si>
  <si>
    <t>I-10 Exit 3 R1-Ramp</t>
  </si>
  <si>
    <t>CY2022 ADOT | Applied Growth Factor = 0.028 to Previous Year | Previous AADT = 1155</t>
  </si>
  <si>
    <t>S1626</t>
  </si>
  <si>
    <t xml:space="preserve">  I 010003S                     </t>
  </si>
  <si>
    <t>S1632</t>
  </si>
  <si>
    <t xml:space="preserve">  I 010005J2                    </t>
  </si>
  <si>
    <t>I-10 Exit 5 J2-Ramp</t>
  </si>
  <si>
    <t>CY2022 ADOT | Derivation Code = 3 | MS2 TDMS;  Reference = {68_3383} | Previous AADT = 1598</t>
  </si>
  <si>
    <t>S1637</t>
  </si>
  <si>
    <t xml:space="preserve">  I 010017A                     </t>
  </si>
  <si>
    <t>I-10 Exit 17 A-Ramp</t>
  </si>
  <si>
    <t>I-10 Exit 17 G-Ramp</t>
  </si>
  <si>
    <t>CY2022 ADOT | Derivation Code = 3 | MS2 TDMS;  Reference = {68_3400} | Previous AADT = 3283</t>
  </si>
  <si>
    <t>S1641</t>
  </si>
  <si>
    <t xml:space="preserve">  I 010019A                     </t>
  </si>
  <si>
    <t>I-10 Exit 19 A-Ramp</t>
  </si>
  <si>
    <t>I-10 Exit 19 G-Ramp</t>
  </si>
  <si>
    <t>CY2022 ADOT | Derivation Code = 3 | MS2 TDMS;  Reference = {68_3410} | Previous AADT = 453</t>
  </si>
  <si>
    <t>S1643</t>
  </si>
  <si>
    <t xml:space="preserve">  I 010019G                     </t>
  </si>
  <si>
    <t>CY2022 ADOT | Derivation Code = 3 | MS2 TDMS;  Reference = {68_3411} | Previous AADT = 1566</t>
  </si>
  <si>
    <t>S1647</t>
  </si>
  <si>
    <t xml:space="preserve">  I 010026G                     </t>
  </si>
  <si>
    <t>I-10 Exit 26 G-Ramp</t>
  </si>
  <si>
    <t>I-10 Exit 26 A-Ramp</t>
  </si>
  <si>
    <t>CY2022 ADOT | Derivation Code = 3 | MS2 TDMS;  Reference = {68_3421} | Previous AADT = 195</t>
  </si>
  <si>
    <t>S1655</t>
  </si>
  <si>
    <t xml:space="preserve">  I 010045G                     </t>
  </si>
  <si>
    <t>I-10 Exit 45 G-Ramp</t>
  </si>
  <si>
    <t>I-10 Exit 45 A-Ramp</t>
  </si>
  <si>
    <t>CY2022 ADOT | Derivation Code = 3 | MS2 TDMS;  Reference = {68_3441} | Previous AADT = 4139</t>
  </si>
  <si>
    <t>S1658</t>
  </si>
  <si>
    <t xml:space="preserve">  I 010052C                     </t>
  </si>
  <si>
    <t>I-10 Exit 52 C-Ramp</t>
  </si>
  <si>
    <t>I-10 Exit 52 S1-Ramp</t>
  </si>
  <si>
    <t>CY2022 ADOT | Derivation Code = 3 | MS2 TDMS;  Reference = {68_9919} | Previous AADT = 946</t>
  </si>
  <si>
    <t>S1659</t>
  </si>
  <si>
    <t xml:space="preserve">  I 010052G                     </t>
  </si>
  <si>
    <t>I-10 Exit 52 G-Ramp</t>
  </si>
  <si>
    <t>I-10 Exit 52 R1-Ramp</t>
  </si>
  <si>
    <t>I-10 Exit 52 A-Ramp</t>
  </si>
  <si>
    <t>I-10 Exit 52 R2-Ramp</t>
  </si>
  <si>
    <t>CY2022 ADOT | Applied Growth Factor = -0.025 to Previous Year | Previous AADT = 122</t>
  </si>
  <si>
    <t>S33320</t>
  </si>
  <si>
    <t xml:space="preserve">  I 010052J                     </t>
  </si>
  <si>
    <t>I-10 Exit 52 J-Ramp</t>
  </si>
  <si>
    <t>S1660</t>
  </si>
  <si>
    <t xml:space="preserve">  I 010052R1                    </t>
  </si>
  <si>
    <t>CY2022 ADOT | Applied Growth Factor = 0.011 to Previous Year | Previous AADT = 119</t>
  </si>
  <si>
    <t>S1662</t>
  </si>
  <si>
    <t xml:space="preserve">  I 010053C                     </t>
  </si>
  <si>
    <t>I-10 Exit 53 C-Ramp</t>
  </si>
  <si>
    <t>I-10 Exit 53 J-Ramp</t>
  </si>
  <si>
    <t>CY2022 ADOT | Derivation Code = 3 | MS2 TDMS;  Reference = {68_3462} | Previous AADT = 150</t>
  </si>
  <si>
    <t>S1670</t>
  </si>
  <si>
    <t xml:space="preserve">  I 010081C                     </t>
  </si>
  <si>
    <t>I-10 Exit 81 C-Ramp</t>
  </si>
  <si>
    <t>I-10 Exit 81 J-Ramp</t>
  </si>
  <si>
    <t>CY2022 ADOT | Derivation Code = 3 | MS2 TDMS;  Reference = {68_3482} | Previous AADT = 827</t>
  </si>
  <si>
    <t>S1671</t>
  </si>
  <si>
    <t xml:space="preserve">  I 010081G                     </t>
  </si>
  <si>
    <t>I-10 Exit 81 G-Ramp</t>
  </si>
  <si>
    <t>I-10 Exit 81 A-Ramp</t>
  </si>
  <si>
    <t>CY2022 ADOT | Derivation Code = 3 | MS2 TDMS;  Reference = {68_3481} | Previous AADT = 747</t>
  </si>
  <si>
    <t>S1674</t>
  </si>
  <si>
    <t xml:space="preserve">  I 010086C                     </t>
  </si>
  <si>
    <t>I-10 Exit 86 C-Ramp</t>
  </si>
  <si>
    <t>I-10 Exit 86 S1-Ramp</t>
  </si>
  <si>
    <t>CY2022 ADOT | Derivation Code = 3 | MS2 TDMS;  Reference = {68_9956} | Previous AADT = 1435</t>
  </si>
  <si>
    <t>S1682</t>
  </si>
  <si>
    <t xml:space="preserve">  I 010098C                     </t>
  </si>
  <si>
    <t>I-10 Exit 98 C-Ramp</t>
  </si>
  <si>
    <t>I-10 Exit 98 J-Ramp</t>
  </si>
  <si>
    <t>CY2022 ADOT | Derivation Code = 3 | MS2 TDMS;  Reference = {68_3512} | Previous AADT = 2499</t>
  </si>
  <si>
    <t>S1685</t>
  </si>
  <si>
    <t xml:space="preserve">  I 010103A                     </t>
  </si>
  <si>
    <t>I-10 Exit 103 A-Ramp</t>
  </si>
  <si>
    <t>I-10 Exit 103 G-Ramp</t>
  </si>
  <si>
    <t>CY2022 ADOT | Derivation Code = 3 | MS2 TDMS;  Reference = {68_3520} | Previous AADT = 3903</t>
  </si>
  <si>
    <t>S1688</t>
  </si>
  <si>
    <t xml:space="preserve">  I 010103J                     </t>
  </si>
  <si>
    <t>I-10 Exit 103 J-Ramp</t>
  </si>
  <si>
    <t>I-10 Exit 103 C-Ramp</t>
  </si>
  <si>
    <t>CY2022 ADOT | Derivation Code = 3 | MS2 TDMS;  Reference = {68_3523} | Previous AADT = 2381</t>
  </si>
  <si>
    <t>S1695</t>
  </si>
  <si>
    <t xml:space="preserve">  I 010114A                     </t>
  </si>
  <si>
    <t>I-10 Exit 114 A-Ramp</t>
  </si>
  <si>
    <t>I-10 Exit 114 G-Ramp</t>
  </si>
  <si>
    <t>CY2022 ADOT | Derivation Code = 3 | MS2 TDMS;  Reference = {68_3550} | Previous AADT = 3418</t>
  </si>
  <si>
    <t>S1699</t>
  </si>
  <si>
    <t xml:space="preserve">  I 010116A                     </t>
  </si>
  <si>
    <t>I-10 Exit 116 A-Ramp</t>
  </si>
  <si>
    <t>I-10 Exit 116 G-Ramp</t>
  </si>
  <si>
    <t>CY2022 ADOT | Derivation Code = 3 | MS2 TDMS;  Reference = {68_8580} | Previous AADT = 3053</t>
  </si>
  <si>
    <t>S1702</t>
  </si>
  <si>
    <t xml:space="preserve">  I 010116J                     </t>
  </si>
  <si>
    <t>I-10 Exit 116 J-Ramp</t>
  </si>
  <si>
    <t>I-10 Exit 116 C-Ramp</t>
  </si>
  <si>
    <t>CY2022 ADOT | Derivation Code = 3 | MS2 TDMS;  Reference = {68_8583} | Previous AADT = 3195</t>
  </si>
  <si>
    <t>S1705</t>
  </si>
  <si>
    <t xml:space="preserve">  I 010120G                     </t>
  </si>
  <si>
    <t>I-10 Exit 120 G-Ramp</t>
  </si>
  <si>
    <t>I-10 Exit 120 A-Ramp</t>
  </si>
  <si>
    <t>CY2022 ADOT | Derivation Code = 3 | MS2 TDMS;  Reference = {68_8591} | Previous AADT = 11570</t>
  </si>
  <si>
    <t>S1721</t>
  </si>
  <si>
    <t xml:space="preserve">  I 010125G                     </t>
  </si>
  <si>
    <t>I-10 Exit 125 G-Ramp</t>
  </si>
  <si>
    <t>CY2022 ADOT | Derivation Code = 3 | MS2 TDMS;  Reference = {68_3588} | Previous AADT = 9366</t>
  </si>
  <si>
    <t>S1723</t>
  </si>
  <si>
    <t xml:space="preserve">  I 010126C                     </t>
  </si>
  <si>
    <t>I-10 Exit 126 C-Ramp</t>
  </si>
  <si>
    <t>I-10 Exit 126 J-Ramp</t>
  </si>
  <si>
    <t>CY2022 ADOT | Derivation Code = 3 | MS2 TDMS;  Reference = {68_3582} | Previous AADT = 12459</t>
  </si>
  <si>
    <t>S1725</t>
  </si>
  <si>
    <t xml:space="preserve">  I 010126J                     </t>
  </si>
  <si>
    <t>CY2022 ADOT | Derivation Code = 3 | MS2 TDMS;  Reference = {68_3583} | Previous AADT = 5881</t>
  </si>
  <si>
    <t>S1726</t>
  </si>
  <si>
    <t xml:space="preserve">  I 010127A                     </t>
  </si>
  <si>
    <t>I-10 Exit 127 A-Ramp</t>
  </si>
  <si>
    <t>I-10 Exit 127 G-Ramp</t>
  </si>
  <si>
    <t>CY2022 ADOT | Derivation Code = 3 | MS2 TDMS;  Reference = {68_7730} | Previous AADT = 3396</t>
  </si>
  <si>
    <t>S1728</t>
  </si>
  <si>
    <t xml:space="preserve">  I 010127G                     </t>
  </si>
  <si>
    <t>CY2022 ADOT | Derivation Code = 3 | MS2 TDMS;  Reference = {68_7731} | Previous AADT = 7718</t>
  </si>
  <si>
    <t>S1734</t>
  </si>
  <si>
    <t xml:space="preserve">  I 010129A                     </t>
  </si>
  <si>
    <t>I-10 Exit 129 A-Ramp</t>
  </si>
  <si>
    <t>I-10 Exit 129 G-Ramp</t>
  </si>
  <si>
    <t>CY2022 ADOT | Derivation Code = 3 | MS2 TDMS;  Reference = {68_3600} | Previous AADT = 9948</t>
  </si>
  <si>
    <t>S1743</t>
  </si>
  <si>
    <t xml:space="preserve">  I 010132A1                    </t>
  </si>
  <si>
    <t>I-10 Exit 132 A1-Ramp</t>
  </si>
  <si>
    <t>CY2022 ADOT | Derivation Code = 3 | MS2 TDMS;  Reference = {68_8515} | Previous AADT = 5736</t>
  </si>
  <si>
    <t>S1751</t>
  </si>
  <si>
    <t xml:space="preserve">  I 010134G                     </t>
  </si>
  <si>
    <t>I-10 Exit 134 G-Ramp</t>
  </si>
  <si>
    <t>I-10 Exit 134 A-Ramp</t>
  </si>
  <si>
    <t>CY2022 ADOT | Derivation Code = 3 | MS2 TDMS;  Reference = {68_3641} | Previous AADT = 6989</t>
  </si>
  <si>
    <t>S1752</t>
  </si>
  <si>
    <t xml:space="preserve">  I 010135A                     </t>
  </si>
  <si>
    <t>I-10 Exit 135 A-Ramp</t>
  </si>
  <si>
    <t>I-10 Exit 135 G-Ramp</t>
  </si>
  <si>
    <t>CY2022 ADOT | Derivation Code = 3 | MS2 TDMS;  Reference = {68_3650} | Previous AADT = 11960</t>
  </si>
  <si>
    <t>S1758</t>
  </si>
  <si>
    <t xml:space="preserve">  I 010136G                     </t>
  </si>
  <si>
    <t>I-10 Exit 136 G-Ramp</t>
  </si>
  <si>
    <t>I-10 Exit 136 A-Ramp</t>
  </si>
  <si>
    <t>CY2022 ADOT | Derivation Code = 1 | MS2 TDMS;  Reference = {68_3671} | Previous AADT = 20055</t>
  </si>
  <si>
    <t>S1761</t>
  </si>
  <si>
    <t xml:space="preserve">  I 010136Y                     </t>
  </si>
  <si>
    <t>I-10 Exit 136 Y-Ramp</t>
  </si>
  <si>
    <t>CY2022 ADOT | Derivation Code = 1 | MS2 TDMS;  Reference = {68_3661} | Previous AADT = 1378</t>
  </si>
  <si>
    <t>S1763</t>
  </si>
  <si>
    <t xml:space="preserve">  I 010137J                     </t>
  </si>
  <si>
    <t>I-10 Exit 137 J-Ramp</t>
  </si>
  <si>
    <t>CY2022 ADOT | Derivation Code = 1 | MS2 TDMS;  Reference = {68_3683} | Previous AADT = 10690</t>
  </si>
  <si>
    <t>S1767</t>
  </si>
  <si>
    <t xml:space="preserve">  I 010140C                     </t>
  </si>
  <si>
    <t>I-10 Exit 140 C-Ramp</t>
  </si>
  <si>
    <t>I-10 Exit 140 J-Ramp</t>
  </si>
  <si>
    <t>CY2022 ADOT | Derivation Code = 1 | MS2 TDMS;  Reference = {68_3712} | Previous AADT = 12432</t>
  </si>
  <si>
    <t>S1775</t>
  </si>
  <si>
    <t xml:space="preserve">  I 010142J                     </t>
  </si>
  <si>
    <t>I-10 Exit 142 J-Ramp</t>
  </si>
  <si>
    <t>CY2022 ADOT | Derivation Code = 3 | MS2 TDMS;  Reference = {68_3733} | Previous AADT = 7446</t>
  </si>
  <si>
    <t>S1778</t>
  </si>
  <si>
    <t xml:space="preserve">  I 010143C1                    </t>
  </si>
  <si>
    <t>I-10 Exit 143 C1-Ramp</t>
  </si>
  <si>
    <t>CY2022 ADOT | Derivation Code = 3 | MS2 TDMS;  Reference = {68_3742} | Previous AADT = 32923</t>
  </si>
  <si>
    <t>S1780</t>
  </si>
  <si>
    <t xml:space="preserve">  I 010143C2                    </t>
  </si>
  <si>
    <t>I-10 Exit 143 C2-Ramp</t>
  </si>
  <si>
    <t>CY2022 ADOT | Derivation Code = 3 | MS2 TDMS;  Reference = {68_3752} | Previous AADT = 9645</t>
  </si>
  <si>
    <t>S1784</t>
  </si>
  <si>
    <t xml:space="preserve">  I 010144G                     </t>
  </si>
  <si>
    <t>I-10 Exit 144 G-Ramp</t>
  </si>
  <si>
    <t>I-10 Exit 144 C-Ramp</t>
  </si>
  <si>
    <t>CY2022 ADOT | Derivation Code = 3 | MS2 TDMS;  Reference = {68_3761} | Previous AADT = 16425</t>
  </si>
  <si>
    <t>S33293</t>
  </si>
  <si>
    <t xml:space="preserve">  I 010144P                     </t>
  </si>
  <si>
    <t>I-10 Exit 144 P-Ramp</t>
  </si>
  <si>
    <t>S33299</t>
  </si>
  <si>
    <t xml:space="preserve">  I 010144X                     </t>
  </si>
  <si>
    <t>I-10 Exit 144 X-Ramp</t>
  </si>
  <si>
    <t>S1792</t>
  </si>
  <si>
    <t xml:space="preserve">  I 010145G                     </t>
  </si>
  <si>
    <t>I-10 Exit 145 G-Ramp</t>
  </si>
  <si>
    <t>I-10 Exit 145 A-Ramp</t>
  </si>
  <si>
    <t>CY2022 ADOT | Derivation Code = 3 | MS2 TDMS;  Reference = {68_3791} | Previous AADT = 19854</t>
  </si>
  <si>
    <t>S33296</t>
  </si>
  <si>
    <t xml:space="preserve">  I 010145T                     </t>
  </si>
  <si>
    <t>I-10 Exit 145 T-Ramp</t>
  </si>
  <si>
    <t>S1794</t>
  </si>
  <si>
    <t xml:space="preserve">  I 010145W                     </t>
  </si>
  <si>
    <t>I-10 Exit 145 W-Ramp</t>
  </si>
  <si>
    <t>3rd St</t>
  </si>
  <si>
    <t>CY2022 ADOT | Derivation Code = 3 | MS2 TDMS;  Reference = {68_3782} | Previous AADT = 6109</t>
  </si>
  <si>
    <t>S1796</t>
  </si>
  <si>
    <t xml:space="preserve">  I 010146A                     </t>
  </si>
  <si>
    <t>I-10 Exit 146 A-Ramp</t>
  </si>
  <si>
    <t>CY2022 ADOT | Derivation Code = 3 | MS2 TDMS;  Reference = {68_3800} | Previous AADT = 6413</t>
  </si>
  <si>
    <t>S1805</t>
  </si>
  <si>
    <t xml:space="preserve">  I 010149J                     </t>
  </si>
  <si>
    <t>I-10 Exit 149 J-Ramp</t>
  </si>
  <si>
    <t>Sky Harbor Blvd (B)</t>
  </si>
  <si>
    <t>CY2022 ADOT | Derivation Code = 1 | MS2 TDMS;  Reference = {68_3853} | Previous AADT = 15320</t>
  </si>
  <si>
    <t>S1806</t>
  </si>
  <si>
    <t xml:space="preserve">  I 010150A                     </t>
  </si>
  <si>
    <t>I-10 Exit 150 A-Ramp</t>
  </si>
  <si>
    <t>CY2022 ADOT | Derivation Code = 3 | MS2 TDMS;  Reference = {68_3870} | Previous AADT = 12761</t>
  </si>
  <si>
    <t>S1809</t>
  </si>
  <si>
    <t xml:space="preserve">  I 010151A                     </t>
  </si>
  <si>
    <t>I-10 Exit 151 A-Ramp</t>
  </si>
  <si>
    <t>I-10 Exit 151 G-Ramp</t>
  </si>
  <si>
    <t>CY2022 ADOT | Derivation Code = 3 | MS2 TDMS;  Reference = {68_3890} | Previous AADT = 16586</t>
  </si>
  <si>
    <t>S1817</t>
  </si>
  <si>
    <t xml:space="preserve">  I 010152J                     </t>
  </si>
  <si>
    <t>I-10 Exit 152 J-Ramp</t>
  </si>
  <si>
    <t>I-10 Exit 152 C-Ramp</t>
  </si>
  <si>
    <t>CY2022 ADOT | Derivation Code = 3 | MS2 TDMS;  Reference = {68_3903} | Previous AADT = 12754</t>
  </si>
  <si>
    <t>S1824</t>
  </si>
  <si>
    <t xml:space="preserve">  I 010153J2                    </t>
  </si>
  <si>
    <t>CY2022 ADOT | Derivation Code = 3 | MS2 TDMS;  Reference = {68_3923} | Previous AADT = 12292</t>
  </si>
  <si>
    <t>S1826</t>
  </si>
  <si>
    <t xml:space="preserve">  I 010155A1                    </t>
  </si>
  <si>
    <t>I-10 Exit 155 A1-Ramp</t>
  </si>
  <si>
    <t>US-60 Exit 172 C1-Ramp</t>
  </si>
  <si>
    <t>CY2022 ADOT | Derivation Code = 3 | MS2 TDMS;  Reference = {68_3945} | Previous AADT = 6488</t>
  </si>
  <si>
    <t>S1825</t>
  </si>
  <si>
    <t>I-10 Exit 155 G-Ramp</t>
  </si>
  <si>
    <t>CY2022 ADOT | Derivation Code = 3 | MS2 TDMS;  Reference = {68_3940} | Previous AADT = 13891</t>
  </si>
  <si>
    <t>S1829</t>
  </si>
  <si>
    <t xml:space="preserve">  I 010155C2                    </t>
  </si>
  <si>
    <t>I-10 Exit 155 C2-Ramp</t>
  </si>
  <si>
    <t>I-10 Exit 155 J1-Ramp</t>
  </si>
  <si>
    <t>CY2022 ADOT | Derivation Code = 3 | MS2 TDMS;  Reference = {68_3942} | Previous AADT = 16909</t>
  </si>
  <si>
    <t>S1845</t>
  </si>
  <si>
    <t xml:space="preserve">  I 010160A                     </t>
  </si>
  <si>
    <t>I-10 Exit 160 A-Ramp</t>
  </si>
  <si>
    <t>I-10 Exit 160 G-Ramp</t>
  </si>
  <si>
    <t>CY2022 ADOT | Derivation Code = 3 | MS2 TDMS;  Reference = {68_3980} | Previous AADT = 19997</t>
  </si>
  <si>
    <t>S1848</t>
  </si>
  <si>
    <t xml:space="preserve">  I 010160J                     </t>
  </si>
  <si>
    <t>I-10 Exit 160 J-Ramp</t>
  </si>
  <si>
    <t>I-10 Exit 160 C-Ramp</t>
  </si>
  <si>
    <t>CY2022 ADOT | Derivation Code = 3 | MS2 TDMS;  Reference = {68_3983} | Previous AADT = 17333</t>
  </si>
  <si>
    <t>S1858</t>
  </si>
  <si>
    <t xml:space="preserve">  I 010164A                     </t>
  </si>
  <si>
    <t>I-10 Exit 164 A-Ramp</t>
  </si>
  <si>
    <t>Maricopa (347) Hwy</t>
  </si>
  <si>
    <t>CY2022 ADOT | Derivation Code = 3 | MS2 TDMS;  Reference = {68_4000} | Previous AADT = 25090</t>
  </si>
  <si>
    <t>S1863</t>
  </si>
  <si>
    <t xml:space="preserve">  I 010167C                     </t>
  </si>
  <si>
    <t>I-10 Exit 167 C-Ramp</t>
  </si>
  <si>
    <t>CY2022 ADOT | Derivation Code = 3 | MS2 TDMS;  Reference = {68_4012} | Previous AADT = 2264</t>
  </si>
  <si>
    <t>S1866</t>
  </si>
  <si>
    <t xml:space="preserve">  I 010175B                     </t>
  </si>
  <si>
    <t>I-10 Exit 175 B-Ramp</t>
  </si>
  <si>
    <t>CY2022 ADOT | Derivation Code = 3 | MS2 TDMS;  Reference = {68_4020} | Previous AADT = 1943</t>
  </si>
  <si>
    <t>S1872</t>
  </si>
  <si>
    <t xml:space="preserve">  I 010181R2                    </t>
  </si>
  <si>
    <t>I-10 Exit 181 R2-Ramp</t>
  </si>
  <si>
    <t>I-10 Exit 181 R1-Ramp</t>
  </si>
  <si>
    <t>CY2022 ADOT | Applied Growth Factor = 0.011 to Previous Year | Previous AADT = 304</t>
  </si>
  <si>
    <t>S33326</t>
  </si>
  <si>
    <t xml:space="preserve">  I 010183J                     </t>
  </si>
  <si>
    <t>I-10 Exit 183 J-Ramp</t>
  </si>
  <si>
    <t>I-10 Exit 183 S2-Ramp</t>
  </si>
  <si>
    <t>S1875</t>
  </si>
  <si>
    <t xml:space="preserve">  I 010185C                     </t>
  </si>
  <si>
    <t>I-10 Exit 185 C-Ramp</t>
  </si>
  <si>
    <t>CY2022 ADOT | Derivation Code = 3 | MS2 TDMS;  Reference = {68_4042} | Previous AADT = 1455</t>
  </si>
  <si>
    <t>S1882</t>
  </si>
  <si>
    <t xml:space="preserve">  I 010194A                     </t>
  </si>
  <si>
    <t>I-10 Exit 194 A-Ramp</t>
  </si>
  <si>
    <t>I-10 Exit 194 G-Ramp</t>
  </si>
  <si>
    <t>CY2022 ADOT | Derivation Code = 3 | MS2 TDMS;  Reference = {68_4060} | Previous AADT = 4621</t>
  </si>
  <si>
    <t>S1884</t>
  </si>
  <si>
    <t xml:space="preserve">  I 010194G                     </t>
  </si>
  <si>
    <t>CY2022 ADOT | Derivation Code = 3 | MS2 TDMS;  Reference = {68_4061} | Previous AADT = 6110</t>
  </si>
  <si>
    <t>S1893</t>
  </si>
  <si>
    <t xml:space="preserve">  I 010200A                     </t>
  </si>
  <si>
    <t>I-10 Exit 200 A-Ramp</t>
  </si>
  <si>
    <t>I-10 Exit 200 G-Ramp</t>
  </si>
  <si>
    <t>CY2022 ADOT | Derivation Code = 3 | MS2 TDMS;  Reference = {68_4080} | Previous AADT = 6783</t>
  </si>
  <si>
    <t>S1894</t>
  </si>
  <si>
    <t xml:space="preserve">  I 010200C                     </t>
  </si>
  <si>
    <t>I-10 Exit 200 C-Ramp</t>
  </si>
  <si>
    <t>I-10 Exit 200 J-Ramp</t>
  </si>
  <si>
    <t>CY2022 ADOT | Derivation Code = 3 | MS2 TDMS;  Reference = {68_4082} | Previous AADT = 2550</t>
  </si>
  <si>
    <t>S1895</t>
  </si>
  <si>
    <t xml:space="preserve">  I 010200G                     </t>
  </si>
  <si>
    <t>CY2022 ADOT | Derivation Code = 1 | MS2 TDMS;  Reference = {68_4081} | Previous AADT = 3513</t>
  </si>
  <si>
    <t>S1898</t>
  </si>
  <si>
    <t xml:space="preserve">  I 010203C                     </t>
  </si>
  <si>
    <t>I-10 Exit 203 C-Ramp</t>
  </si>
  <si>
    <t>I-10 Exit 203 J-Ramp</t>
  </si>
  <si>
    <t>CY2022 ADOT | Derivation Code = 3 | MS2 TDMS;  Reference = {68_4092} | Previous AADT = 1781</t>
  </si>
  <si>
    <t>S1899</t>
  </si>
  <si>
    <t xml:space="preserve">  I 010203G                     </t>
  </si>
  <si>
    <t>I-10 Exit 203 G-Ramp</t>
  </si>
  <si>
    <t>I-10 Exit 203 A-Ramp</t>
  </si>
  <si>
    <t>CY2022 ADOT | Derivation Code = 1 | MS2 TDMS;  Reference = {68_4091} | Previous AADT = 2079</t>
  </si>
  <si>
    <t>S1902</t>
  </si>
  <si>
    <t xml:space="preserve">  I 010208C                     </t>
  </si>
  <si>
    <t>I-10 Exit 208 C-Ramp</t>
  </si>
  <si>
    <t>CY2022 ADOT | Derivation Code = 1 | MS2 TDMS;  Reference = {68_4102} | Previous AADT = 2910</t>
  </si>
  <si>
    <t>S1906</t>
  </si>
  <si>
    <t xml:space="preserve">  I 010219C                     </t>
  </si>
  <si>
    <t>I-10 Exit 219 C-Ramp</t>
  </si>
  <si>
    <t>I-10 Exit 219 J-Ramp</t>
  </si>
  <si>
    <t>CY2022 ADOT | Derivation Code = 3 | MS2 TDMS;  Reference = {68_4152} | Previous AADT = 1058</t>
  </si>
  <si>
    <t>S1913</t>
  </si>
  <si>
    <t xml:space="preserve">  I 010228C                     </t>
  </si>
  <si>
    <t>I-10 Exit 228 C-Ramp</t>
  </si>
  <si>
    <t>E Camino Adelante</t>
  </si>
  <si>
    <t>CY2022 ADOT | Derivation Code = 3 | MS2 TDMS;  Reference = {68_4165} | Previous AADT = 83</t>
  </si>
  <si>
    <t>S1914</t>
  </si>
  <si>
    <t xml:space="preserve">  I 010232A                     </t>
  </si>
  <si>
    <t>I-10 Exit 232 A-Ramp</t>
  </si>
  <si>
    <t>CY2022 ADOT | Derivation Code = 3 | MS2 TDMS;  Reference = {68_4180} | Previous AADT = 510</t>
  </si>
  <si>
    <t>S1916</t>
  </si>
  <si>
    <t>I-10 Exit 232 Crossing</t>
  </si>
  <si>
    <t>I-10 Exit 232 Nb Off Ramp</t>
  </si>
  <si>
    <t>I-10 Exit 232 D-Ramp</t>
  </si>
  <si>
    <t>CY2022 ADOT | Derivation Code = 1 | MS2 TDMS;  Reference = {68_4184} | Previous AADT = 1289</t>
  </si>
  <si>
    <t>S1919</t>
  </si>
  <si>
    <t xml:space="preserve">  I 010236A                     </t>
  </si>
  <si>
    <t>I-10 Exit 236 A-Ramp</t>
  </si>
  <si>
    <t>I-10 Exit 236 G-Ramp</t>
  </si>
  <si>
    <t>CY2022 ADOT | Derivation Code = 3 | MS2 TDMS;  Reference = {68_4190} | Previous AADT = 1129</t>
  </si>
  <si>
    <t>S1920</t>
  </si>
  <si>
    <t xml:space="preserve">  I 010236C                     </t>
  </si>
  <si>
    <t>I-10 Exit 236 C-Ramp</t>
  </si>
  <si>
    <t>I-10 Exit 236 J-Ramp</t>
  </si>
  <si>
    <t>CY2022 ADOT | Derivation Code = 3 | MS2 TDMS;  Reference = {68_4192} | Previous AADT = 4665</t>
  </si>
  <si>
    <t>S1923</t>
  </si>
  <si>
    <t xml:space="preserve">  I 010240A                     </t>
  </si>
  <si>
    <t>I-10 Exit 240 A-Ramp</t>
  </si>
  <si>
    <t>I-10 Exit 240 G-Ramp</t>
  </si>
  <si>
    <t>CY2022 ADOT | Derivation Code = 3 | MS2 TDMS;  Reference = {68_4200} | Previous AADT = 1873</t>
  </si>
  <si>
    <t>S1928</t>
  </si>
  <si>
    <t xml:space="preserve">  I 010242C                     </t>
  </si>
  <si>
    <t>I-10 Exit 242 C-Ramp</t>
  </si>
  <si>
    <t>CY2022 ADOT | Derivation Code = 3 | MS2 TDMS;  Reference = {68_4212} | Previous AADT = 3200</t>
  </si>
  <si>
    <t>S1930</t>
  </si>
  <si>
    <t xml:space="preserve">  I 010242J                     </t>
  </si>
  <si>
    <t>I-10 Exit 242 J-Ramp</t>
  </si>
  <si>
    <t>CY2022 ADOT | Derivation Code = 3 | MS2 TDMS;  Reference = {68_4213} | Previous AADT = 355</t>
  </si>
  <si>
    <t>S1933</t>
  </si>
  <si>
    <t xml:space="preserve">  I 010244G                     </t>
  </si>
  <si>
    <t>I-10 Exit 244 G-Ramp</t>
  </si>
  <si>
    <t>CY2022 ADOT | Derivation Code = 3 | MS2 TDMS;  Reference = {68_8061} | Previous AADT = 10975</t>
  </si>
  <si>
    <t>S1934</t>
  </si>
  <si>
    <t xml:space="preserve">  I 010244J                     </t>
  </si>
  <si>
    <t>I-10 Exit 244 J-Ramp</t>
  </si>
  <si>
    <t>CY2022 ADOT | Derivation Code = 3 | MS2 TDMS;  Reference = {68_8063} | Previous AADT = 3253</t>
  </si>
  <si>
    <t>S1940</t>
  </si>
  <si>
    <t xml:space="preserve">  I 010248C                     </t>
  </si>
  <si>
    <t>I-10 Exit 248 C-Ramp</t>
  </si>
  <si>
    <t>CY2022 ADOT | Derivation Code = 3 | MS2 TDMS;  Reference = {68_4232} | Previous AADT = 8654</t>
  </si>
  <si>
    <t>S1945</t>
  </si>
  <si>
    <t xml:space="preserve">  I 010250G                     </t>
  </si>
  <si>
    <t>I-10 Exit 250 G-Ramp</t>
  </si>
  <si>
    <t>CY2022 ADOT | Derivation Code = 3 | MS2 TDMS;  Reference = {68_4241} | Previous AADT = 10712</t>
  </si>
  <si>
    <t>S1951</t>
  </si>
  <si>
    <t xml:space="preserve">  I 010252A                     </t>
  </si>
  <si>
    <t>I-10 Exit 252 A-Ramp</t>
  </si>
  <si>
    <t>CY2022 ADOT | Derivation Code = 3 | MS2 TDMS;  Reference = {68_4260} | Previous AADT = 4189</t>
  </si>
  <si>
    <t>S33273</t>
  </si>
  <si>
    <t xml:space="preserve">  I 010254A                     </t>
  </si>
  <si>
    <t>I-10 Exit 254 A-Ramp</t>
  </si>
  <si>
    <t>S1956</t>
  </si>
  <si>
    <t xml:space="preserve">  I 010254G                     </t>
  </si>
  <si>
    <t>I-10 Exit 254 G-Ramp</t>
  </si>
  <si>
    <t>CY2022 ADOT | Derivation Code = 3 | MS2 TDMS;  Reference = {68_4271} | Previous AADT = 15136</t>
  </si>
  <si>
    <t>S1957</t>
  </si>
  <si>
    <t xml:space="preserve">  I 010254J                     </t>
  </si>
  <si>
    <t>I-10 Exit 254 J-Ramp</t>
  </si>
  <si>
    <t>CY2022 ADOT | Derivation Code = 3 | MS2 TDMS;  Reference = {68_4273} | Previous AADT = 4332</t>
  </si>
  <si>
    <t>S1960</t>
  </si>
  <si>
    <t xml:space="preserve">  I 010255G                     </t>
  </si>
  <si>
    <t>I-10 Exit 255 G-Ramp</t>
  </si>
  <si>
    <t>CY2022 ADOT | Derivation Code = 3 | MS2 TDMS;  Reference = {68_4281} | Previous AADT = 16605</t>
  </si>
  <si>
    <t>S1964</t>
  </si>
  <si>
    <t xml:space="preserve">  I 010256C                     </t>
  </si>
  <si>
    <t>I-10 Exit 256 C-Ramp</t>
  </si>
  <si>
    <t>CY2022 ADOT | Derivation Code = 3 | MS2 TDMS;  Reference = {68_4292} | Previous AADT = 8163</t>
  </si>
  <si>
    <t>S1968</t>
  </si>
  <si>
    <t xml:space="preserve">  I 010257C                     </t>
  </si>
  <si>
    <t>I-10 Exit 257 C-Ramp</t>
  </si>
  <si>
    <t>CY2022 ADOT | Derivation Code = 3 | MS2 TDMS;  Reference = {68_4302} | Previous AADT = 10178</t>
  </si>
  <si>
    <t>S1969</t>
  </si>
  <si>
    <t xml:space="preserve">  I 010257G                     </t>
  </si>
  <si>
    <t>I-10 Exit 257 G-Ramp</t>
  </si>
  <si>
    <t>CY2022 ADOT | Derivation Code = 3 | MS2 TDMS;  Reference = {68_4301} | Previous AADT = 8886</t>
  </si>
  <si>
    <t>S1976</t>
  </si>
  <si>
    <t xml:space="preserve">  I 010259J                     </t>
  </si>
  <si>
    <t>I-10 Exit 259 J-Ramp</t>
  </si>
  <si>
    <t>CY2022 ADOT | Derivation Code = 3 | MS2 TDMS;  Reference = {68_4333} | Previous AADT = 13024</t>
  </si>
  <si>
    <t>S1981</t>
  </si>
  <si>
    <t>CY2022 ADOT | Derivation Code = 3 | MS2 TDMS;  Reference = {68_4355} | Previous AADT = 8376</t>
  </si>
  <si>
    <t>S1983</t>
  </si>
  <si>
    <t>CY2022 ADOT | Derivation Code = 3 | MS2 TDMS;  Reference = {68_4351} | Previous AADT = 2833</t>
  </si>
  <si>
    <t>S1986</t>
  </si>
  <si>
    <t>S Park Ave</t>
  </si>
  <si>
    <t>CY2022 ADOT | Derivation Code = 3 | MS2 TDMS;  Reference = {68_4361} | Previous AADT = 3005</t>
  </si>
  <si>
    <t>S1988</t>
  </si>
  <si>
    <t>40 ft SE of E I10 Exit 263A Off*</t>
  </si>
  <si>
    <t>CY2022 ADOT | Derivation Code = 3 | MS2 TDMS;  Reference = {68_4370} | Previous AADT = 7254</t>
  </si>
  <si>
    <t>S1989</t>
  </si>
  <si>
    <t xml:space="preserve">  I 010263B                     </t>
  </si>
  <si>
    <t>I-10 Exit 263 B-Ramp</t>
  </si>
  <si>
    <t>CY2022 ADOT | Derivation Code = 3 | MS2 TDMS;  Reference = {68_4376} | Previous AADT = 6888</t>
  </si>
  <si>
    <t>S1999</t>
  </si>
  <si>
    <t xml:space="preserve">  I 010264I                     </t>
  </si>
  <si>
    <t>I-10 Exit 264 I-Ramp</t>
  </si>
  <si>
    <t>CY2022 ADOT | Derivation Code = 3 | MS2 TDMS;  Reference = {68_4386} | Previous AADT = 9670</t>
  </si>
  <si>
    <t>S2008</t>
  </si>
  <si>
    <t xml:space="preserve">  I 010267P                     </t>
  </si>
  <si>
    <t>I-10 Exit 267 P-Ramp</t>
  </si>
  <si>
    <t>CY2022 ADOT | Derivation Code = 3 | MS2 TDMS;  Reference = {68_4405} | Previous AADT = 9257</t>
  </si>
  <si>
    <t>S2011</t>
  </si>
  <si>
    <t xml:space="preserve">  I 010268G                     </t>
  </si>
  <si>
    <t>I-10 Exit 268 G-Ramp</t>
  </si>
  <si>
    <t>CY2022 ADOT | Derivation Code = 3 | MS2 TDMS;  Reference = {68_4411} | Previous AADT = 4351</t>
  </si>
  <si>
    <t>S2012</t>
  </si>
  <si>
    <t xml:space="preserve">  I 010268J                     </t>
  </si>
  <si>
    <t>I-10 Exit 268 J-Ramp</t>
  </si>
  <si>
    <t>CY2022 ADOT | Derivation Code = 3 | MS2 TDMS;  Reference = {68_4413} | Previous AADT = 5664</t>
  </si>
  <si>
    <t>S2013</t>
  </si>
  <si>
    <t xml:space="preserve">  I 010269A                     </t>
  </si>
  <si>
    <t>I-10 Exit 269 A-Ramp</t>
  </si>
  <si>
    <t>CY2022 ADOT | Derivation Code = 3 | MS2 TDMS;  Reference = {68_4420} | Previous AADT = 4822</t>
  </si>
  <si>
    <t>S2017</t>
  </si>
  <si>
    <t xml:space="preserve">  I 010270A                     </t>
  </si>
  <si>
    <t>I-10 Exit 270 A-Ramp</t>
  </si>
  <si>
    <t>CY2022 ADOT | Derivation Code = 3 | MS2 TDMS;  Reference = {68_4430} | Previous AADT = 2800</t>
  </si>
  <si>
    <t>S33387</t>
  </si>
  <si>
    <t xml:space="preserve">  I 010281P                     </t>
  </si>
  <si>
    <t>I-10 Exit 281 P-Ramp</t>
  </si>
  <si>
    <t>I-10 Exit 281 A-Ramp</t>
  </si>
  <si>
    <t>I-10 Exit 281 G-Ramp</t>
  </si>
  <si>
    <t>S2040</t>
  </si>
  <si>
    <t xml:space="preserve">  I 010291J                     </t>
  </si>
  <si>
    <t>I-10 Exit 291 J-Ramp</t>
  </si>
  <si>
    <t>I-10 Exit 291 C-Ramp</t>
  </si>
  <si>
    <t>CY2022 ADOT | Derivation Code = 3 | MS2 TDMS;  Reference = {68_4483} | Previous AADT = 55</t>
  </si>
  <si>
    <t>S2041</t>
  </si>
  <si>
    <t xml:space="preserve">  I 010292B                     </t>
  </si>
  <si>
    <t>I-10 Exit 292 B-Ramp</t>
  </si>
  <si>
    <t>I-10 Exit 292 G-Ramp</t>
  </si>
  <si>
    <t>CY2022 ADOT | Derivation Code = 3 | MS2 TDMS;  Reference = {68_4490} | Previous AADT = 21</t>
  </si>
  <si>
    <t>S2045</t>
  </si>
  <si>
    <t xml:space="preserve">  I 010297A                     </t>
  </si>
  <si>
    <t>I-10 Exit 297 A-Ramp</t>
  </si>
  <si>
    <t>I-10 Exit 297 G-Ramp</t>
  </si>
  <si>
    <t>CY2022 ADOT | Derivation Code = 3 | MS2 TDMS;  Reference = {68_4500} | Previous AADT = 1101</t>
  </si>
  <si>
    <t>S2046</t>
  </si>
  <si>
    <t xml:space="preserve">  I 010297C                     </t>
  </si>
  <si>
    <t>I-10 Exit 297 C-Ramp</t>
  </si>
  <si>
    <t>I-10 Exit 297 J-Ramp</t>
  </si>
  <si>
    <t>CY2022 ADOT | Derivation Code = 3 | MS2 TDMS;  Reference = {68_4502} | Previous AADT = 1484</t>
  </si>
  <si>
    <t>S2053</t>
  </si>
  <si>
    <t>I-10 Exit 302 G-Ramp</t>
  </si>
  <si>
    <t>CY2022 ADOT | Derivation Code = 3 | MS2 TDMS;  Reference = {68_4530} | Previous AADT = 6087</t>
  </si>
  <si>
    <t>S2057</t>
  </si>
  <si>
    <t xml:space="preserve">  I 010303G                     </t>
  </si>
  <si>
    <t>I-10 Exit 303 G-Ramp</t>
  </si>
  <si>
    <t>CY2022 ADOT | Derivation Code = 3 | MS2 TDMS;  Reference = {68_4541} | Previous AADT = 136</t>
  </si>
  <si>
    <t>S2060</t>
  </si>
  <si>
    <t xml:space="preserve">  I 010304G                     </t>
  </si>
  <si>
    <t>I-10 Exit 304 G-Ramp</t>
  </si>
  <si>
    <t>I-10 Exit 304 A-Ramp</t>
  </si>
  <si>
    <t>CY2022 ADOT | Derivation Code = 3 | MS2 TDMS;  Reference = {68_4551} | Previous AADT = 469</t>
  </si>
  <si>
    <t>S2066</t>
  </si>
  <si>
    <t xml:space="preserve">  I 010312A                     </t>
  </si>
  <si>
    <t>I-10 Exit 312 A-Ramp</t>
  </si>
  <si>
    <t>I-10 Exit 312 G-Ramp</t>
  </si>
  <si>
    <t>CY2022 ADOT | Derivation Code = 3 | MS2 TDMS;  Reference = {68_4570} | Previous AADT = 108</t>
  </si>
  <si>
    <t>S2067</t>
  </si>
  <si>
    <t xml:space="preserve">  I 010312C                     </t>
  </si>
  <si>
    <t>I-10 Exit 312 C-Ramp</t>
  </si>
  <si>
    <t>CY2022 ADOT | Derivation Code = 3 | MS2 TDMS;  Reference = {68_4572} | Previous AADT = 108</t>
  </si>
  <si>
    <t>S2072</t>
  </si>
  <si>
    <t xml:space="preserve">  I 010318G                     </t>
  </si>
  <si>
    <t>I-10 Exit 318 G-Ramp</t>
  </si>
  <si>
    <t>I-10 Exit 318 A-Ramp</t>
  </si>
  <si>
    <t>CY2022 ADOT | Derivation Code = 3 | MS2 TDMS;  Reference = {68_4581} | Previous AADT = 90</t>
  </si>
  <si>
    <t>S2073</t>
  </si>
  <si>
    <t xml:space="preserve">  I 010318J                     </t>
  </si>
  <si>
    <t>I-10 Exit 318 J-Ramp</t>
  </si>
  <si>
    <t>I-10 Exit 318 D-Ramp</t>
  </si>
  <si>
    <t>CY2022 ADOT | Derivation Code = 3 | MS2 TDMS;  Reference = {68_4583} | Previous AADT = 726</t>
  </si>
  <si>
    <t>L14040</t>
  </si>
  <si>
    <t xml:space="preserve">  I 010320J                     </t>
  </si>
  <si>
    <t>I-10 Exit 320 J-Ramp</t>
  </si>
  <si>
    <t>I-10 Exit 320 S-Ramp</t>
  </si>
  <si>
    <t>S2077</t>
  </si>
  <si>
    <t xml:space="preserve">  I 010322C                     </t>
  </si>
  <si>
    <t>I-10 Exit 322 C-Ramp</t>
  </si>
  <si>
    <t>I-10 Exit 322 J-Ramp</t>
  </si>
  <si>
    <t>CY2022 ADOT | Derivation Code = 3 | MS2 TDMS;  Reference = {68_4602} | Previous AADT = 356</t>
  </si>
  <si>
    <t>S2082</t>
  </si>
  <si>
    <t xml:space="preserve">  I 010331I                     </t>
  </si>
  <si>
    <t>I-10 Exit 331 I-Ramp</t>
  </si>
  <si>
    <t>I-10 Exit 331 C-Ramp</t>
  </si>
  <si>
    <t>CY2022 ADOT | Derivation Code = 3 | MS2 TDMS;  Reference = {68_4613} | Previous AADT = 239</t>
  </si>
  <si>
    <t>S33357</t>
  </si>
  <si>
    <t xml:space="preserve">  I 010331T                     </t>
  </si>
  <si>
    <t>I-10 Exit 331 T-Ramp</t>
  </si>
  <si>
    <t>I-10 Exit 331 P-Ramp</t>
  </si>
  <si>
    <t>CY2022 ADOT | Applied Growth Factor = 0.047 to Previous Year | Previous AADT = 242</t>
  </si>
  <si>
    <t>S2083</t>
  </si>
  <si>
    <t>CY2022 ADOT | Derivation Code = 3 | MS2 TDMS;  Reference = {68_4620} | Previous AADT = 1006</t>
  </si>
  <si>
    <t>S2085</t>
  </si>
  <si>
    <t xml:space="preserve">  I 010336G                     </t>
  </si>
  <si>
    <t>I-10 Exit 336 G-Ramp</t>
  </si>
  <si>
    <t>CY2022 ADOT | Derivation Code = 3 | MS2 TDMS;  Reference = {68_4621} | Previous AADT = 150</t>
  </si>
  <si>
    <t>S2088</t>
  </si>
  <si>
    <t xml:space="preserve">  I 010340C                     </t>
  </si>
  <si>
    <t>I-10 Exit 340 C-Ramp</t>
  </si>
  <si>
    <t>I-10 Exit 340 J-Ramp</t>
  </si>
  <si>
    <t>CY2022 ADOT | Derivation Code = 3 | MS2 TDMS;  Reference = {68_4632} | Previous AADT = 2090</t>
  </si>
  <si>
    <t>S2098</t>
  </si>
  <si>
    <t xml:space="preserve">  I 010355A                     </t>
  </si>
  <si>
    <t>I-10 Exit 355 A-Ramp</t>
  </si>
  <si>
    <t>I-10 Exit 355 G-Ramp</t>
  </si>
  <si>
    <t>CY2022 ADOT | Derivation Code = 3 | MS2 TDMS;  Reference = {68_4660} | Previous AADT = 106</t>
  </si>
  <si>
    <t>S2102</t>
  </si>
  <si>
    <t xml:space="preserve">  I 010362A                     </t>
  </si>
  <si>
    <t>I-10 Exit 362 A-Ramp</t>
  </si>
  <si>
    <t>CY2022 ADOT | Derivation Code = 3 | MS2 TDMS;  Reference = {68_4670} | Previous AADT = 226</t>
  </si>
  <si>
    <t>S2105a</t>
  </si>
  <si>
    <t xml:space="preserve">  I 010362D                     </t>
  </si>
  <si>
    <t>I-10 Exit 362 J-Ramp</t>
  </si>
  <si>
    <t>SR-10B nonCard (5)</t>
  </si>
  <si>
    <t>CY2022 ADOT | Derivation Code = 3 | MS2 TDMS;  Reference = {68_4673}/2 | Previous AADT = 150</t>
  </si>
  <si>
    <t>S2110</t>
  </si>
  <si>
    <t xml:space="preserve">  I 010378J                     </t>
  </si>
  <si>
    <t>I-10 Exit 378 J-Ramp</t>
  </si>
  <si>
    <t>CY2022 ADOT | Derivation Code = 3 | MS2 TDMS;  Reference = {68_4693} | Previous AADT = 704</t>
  </si>
  <si>
    <t>S2112</t>
  </si>
  <si>
    <t xml:space="preserve">  I 010382J                     </t>
  </si>
  <si>
    <t>I-10 Exit 382 J-Ramp</t>
  </si>
  <si>
    <t>SR-10B nonCard (6)</t>
  </si>
  <si>
    <t>CY2022 ADOT | Derivation Code = 3 | MS2 TDMS;  Reference = {68_4703} | Previous AADT = 124</t>
  </si>
  <si>
    <t>S2116</t>
  </si>
  <si>
    <t xml:space="preserve">  I 010388C                     </t>
  </si>
  <si>
    <t>I-10 Exit 388 C-Ramp</t>
  </si>
  <si>
    <t>I-10 Exit 388 S1-Ramp</t>
  </si>
  <si>
    <t>I-10 Exit 388 J-Ramp</t>
  </si>
  <si>
    <t>CY2022 ADOT | Derivation Code = 3 | MS2 TDMS;  Reference = {68_4711} | Previous AADT = 1063</t>
  </si>
  <si>
    <t>S2118</t>
  </si>
  <si>
    <t xml:space="preserve">  I 010388J                     </t>
  </si>
  <si>
    <t>CY2022 ADOT | Derivation Code = 3 | MS2 TDMS;  Reference = {68_100326} | Previous AADT = 31926</t>
  </si>
  <si>
    <t>S2125</t>
  </si>
  <si>
    <t xml:space="preserve">  I 015008A                     </t>
  </si>
  <si>
    <t>I-15 Exit 8 A-Ramp</t>
  </si>
  <si>
    <t>I-15 Exit 8 G-Ramp</t>
  </si>
  <si>
    <t>CY2022 ADOT | Derivation Code = 3 | MS2 TDMS;  Reference = {68_4730} | Previous AADT = 1391</t>
  </si>
  <si>
    <t>S2126</t>
  </si>
  <si>
    <t xml:space="preserve">  I 015008C                     </t>
  </si>
  <si>
    <t>I-15 Exit 8 C-Ramp</t>
  </si>
  <si>
    <t>I-15 nonCard</t>
  </si>
  <si>
    <t>I-15 Exit 8 J-Ramp</t>
  </si>
  <si>
    <t>CY2022 ADOT | Derivation Code = 3 | MS2 TDMS;  Reference = {68_4732} | Previous AADT = 678</t>
  </si>
  <si>
    <t>S2127</t>
  </si>
  <si>
    <t xml:space="preserve">  I 015008G                     </t>
  </si>
  <si>
    <t>CY2022 ADOT | Derivation Code = 3 | MS2 TDMS;  Reference = {68_4731} | Previous AADT = 726</t>
  </si>
  <si>
    <t>S2129</t>
  </si>
  <si>
    <t xml:space="preserve">  I 015009A                     </t>
  </si>
  <si>
    <t>I-15 Exit 9 A-Ramp</t>
  </si>
  <si>
    <t>I-15 Exit 9 G-Ramp</t>
  </si>
  <si>
    <t>CY2022 ADOT | Derivation Code = 3 | MS2 TDMS;  Reference = {68_4740} | Previous AADT = 745</t>
  </si>
  <si>
    <t>S2132</t>
  </si>
  <si>
    <t xml:space="preserve">  I 015009J                     </t>
  </si>
  <si>
    <t>I-15 Exit 9 J-Ramp</t>
  </si>
  <si>
    <t>I-15 Exit 9 C-Ramp</t>
  </si>
  <si>
    <t>CY2022 ADOT | Derivation Code = 3 | MS2 TDMS;  Reference = {68_4743} | Previous AADT = 343</t>
  </si>
  <si>
    <t>S2133</t>
  </si>
  <si>
    <t xml:space="preserve">  I 015018A                     </t>
  </si>
  <si>
    <t>I-15 Exit 18 A-Ramp</t>
  </si>
  <si>
    <t>I-15 Exit 18 G-Ramp</t>
  </si>
  <si>
    <t>CY2022 ADOT | Derivation Code = 3 | MS2 TDMS;  Reference = {68_4750} | Previous AADT = 151</t>
  </si>
  <si>
    <t>S2137</t>
  </si>
  <si>
    <t xml:space="preserve">  I 015018J                     </t>
  </si>
  <si>
    <t>I-15 Exit 18 J-Ramp</t>
  </si>
  <si>
    <t>I-15 Exit 18 C-Ramp</t>
  </si>
  <si>
    <t>CY2022 ADOT | Derivation Code = 3 | MS2 TDMS;  Reference = {68_4753} | Previous AADT = 217</t>
  </si>
  <si>
    <t>S2141</t>
  </si>
  <si>
    <t xml:space="preserve">  I 015027G                     </t>
  </si>
  <si>
    <t>I-15 Exit 27 G-Ramp</t>
  </si>
  <si>
    <t>I-15 Exit 27 A-Ramp</t>
  </si>
  <si>
    <t>CY2022 ADOT | Derivation Code = 3 | MS2 TDMS;  Reference = {68_4761} | Previous AADT = 772</t>
  </si>
  <si>
    <t>S2142</t>
  </si>
  <si>
    <t xml:space="preserve">  I 015027J                     </t>
  </si>
  <si>
    <t>I-15 Exit 27 J-Ramp</t>
  </si>
  <si>
    <t>I-15 Exit 27 C-Ramp</t>
  </si>
  <si>
    <t>CY2022 ADOT | Derivation Code = 3 | MS2 TDMS;  Reference = {68_4763} | Previous AADT = 438</t>
  </si>
  <si>
    <t>S33298</t>
  </si>
  <si>
    <t xml:space="preserve">  I 015030C                     </t>
  </si>
  <si>
    <t>I-15 Exit 30 C-Ramp</t>
  </si>
  <si>
    <t>I-15 Exit 30 J-Ramp</t>
  </si>
  <si>
    <t>CY2022 ADOT | Derivation Code = 1 | MS2 TDMS;  Reference = {68_103996}*2 | Previous AADT = 3314</t>
  </si>
  <si>
    <t>CY2022 ADOT | Derivation Code = 12 | MS2 TDMS;  Reference = {68_100347} | Previous AADT = 201730</t>
  </si>
  <si>
    <t>CY2022 ADOT | Derivation Code = 12 | MS2 TDMS;  Reference = {68_100350} | Previous AADT = 215932</t>
  </si>
  <si>
    <t>CY2022 ADOT | Derivation Code = 3 | MS2 TDMS;  Reference = {68_100351} | Previous AADT = 207369</t>
  </si>
  <si>
    <t>CY2022 ADOT | Derivation Code = 12 | MS2 TDMS;  Reference = {68_100393} | Previous AADT = 113538</t>
  </si>
  <si>
    <t>CY2022 ADOT | Derivation Code = 1 | MS2 TDMS;  Reference = {68_100394} | Previous AADT = 112899</t>
  </si>
  <si>
    <t>CY2022 ADOT | Derivation Code = 1 | MS2 TDMS;  Reference = {68_100400} | Previous AADT = 51052</t>
  </si>
  <si>
    <t>CY2022 ADOT | Derivation Code = 1 | MS2 TDMS;  Reference = {68_100365} | Previous AADT = 48251</t>
  </si>
  <si>
    <t>CY2022 ADOT | Derivation Code = 3 | MS2 TDMS;  Reference = {68_100369} | Previous AADT = 40744</t>
  </si>
  <si>
    <t>CY2022 ADOT | Derivation Code = 3 | MS2 TDMS;  Reference = {68_100371} | Previous AADT = 38830</t>
  </si>
  <si>
    <t>CY2022 ADOT | Derivation Code = 3 | MS2 TDMS;  Reference = {68_100377} | Previous AADT = 34853</t>
  </si>
  <si>
    <t>CY2022 ADOT | Derivation Code = 3 | MS2 TDMS;  Reference = {68_100387} | Previous AADT = 25533</t>
  </si>
  <si>
    <t>CY2022 ADOT | Derivation Code = 3 | MS2 TDMS;  Reference = {68_100401} | Previous AADT = 33571</t>
  </si>
  <si>
    <t>I-17 Exit 199 L-Ramp</t>
  </si>
  <si>
    <t>CY2022 ADOT | Derivation Code = 3 | MS2 TDMS;  Reference = {68_4846} | Previous AADT = 2825</t>
  </si>
  <si>
    <t>S2145</t>
  </si>
  <si>
    <t xml:space="preserve">  I 017194C                     </t>
  </si>
  <si>
    <t>I-17 Exit 194 C-Ramp</t>
  </si>
  <si>
    <t>CY2022 ADOT | Derivation Code = 3 | MS2 TDMS;  Reference = {68_3862} | Previous AADT = 13260</t>
  </si>
  <si>
    <t>S2147</t>
  </si>
  <si>
    <t xml:space="preserve">  I 017195C1                    </t>
  </si>
  <si>
    <t>I-17 Exit 195 C1-Ramp</t>
  </si>
  <si>
    <t>CY2022 ADOT | Derivation Code = 3 | MS2 TDMS;  Reference = {68_4772} | Previous AADT = 9975</t>
  </si>
  <si>
    <t>S2149</t>
  </si>
  <si>
    <t xml:space="preserve">  I 017195G1                    </t>
  </si>
  <si>
    <t>I-17 Exit 195 G1-Ramp</t>
  </si>
  <si>
    <t>I-17 Front</t>
  </si>
  <si>
    <t>CY2022 ADOT | Derivation Code = 3 | MS2 TDMS;  Reference = {68_4771} | Previous AADT = 10059</t>
  </si>
  <si>
    <t>S2153</t>
  </si>
  <si>
    <t xml:space="preserve">  I 017196C                     </t>
  </si>
  <si>
    <t>I-17 Exit 196 C-Ramp</t>
  </si>
  <si>
    <t>CY2022 ADOT | Derivation Code = 3 | MS2 TDMS;  Reference = {68_4792} | Previous AADT = 7702</t>
  </si>
  <si>
    <t>S2154</t>
  </si>
  <si>
    <t xml:space="preserve">  I 017196G                     </t>
  </si>
  <si>
    <t>I-17 Exit 196 G-Ramp</t>
  </si>
  <si>
    <t>CY2022 ADOT | Derivation Code = 3 | MS2 TDMS;  Reference = {68_4791} | Previous AADT = 9098</t>
  </si>
  <si>
    <t>S2156</t>
  </si>
  <si>
    <t xml:space="preserve">  I 017197A                     </t>
  </si>
  <si>
    <t>I-17 Exit 197 A-Ramp</t>
  </si>
  <si>
    <t>CY2022 ADOT | Derivation Code = 3 | MS2 TDMS;  Reference = {68_4800} | Previous AADT = 11954</t>
  </si>
  <si>
    <t>S2167</t>
  </si>
  <si>
    <t xml:space="preserve">  I 017199J1                    </t>
  </si>
  <si>
    <t>I-17 Exit 199 J1-Ramp</t>
  </si>
  <si>
    <t>CY2022 ADOT | Derivation Code = 3 | MS2 TDMS;  Reference = {68_4823} | Previous AADT = 5387</t>
  </si>
  <si>
    <t>S2168</t>
  </si>
  <si>
    <t xml:space="preserve">  I 017199L                     </t>
  </si>
  <si>
    <t>CY2022 ADOT | Derivation Code = 3 | MS2 TDMS;  Reference = {68_4845} | Previous AADT = 2183</t>
  </si>
  <si>
    <t>S2169</t>
  </si>
  <si>
    <t xml:space="preserve">  I 017200A1                    </t>
  </si>
  <si>
    <t>I-17 Exit 200 A1-Ramp</t>
  </si>
  <si>
    <t>CY2022 ADOT | Derivation Code = 3 | MS2 TDMS;  Reference = {68_4860} | Previous AADT = 2935</t>
  </si>
  <si>
    <t>S2170</t>
  </si>
  <si>
    <t xml:space="preserve">  I 017200A11                   </t>
  </si>
  <si>
    <t>I-17 Exit 200 A11-Ramp</t>
  </si>
  <si>
    <t>CY2022 ADOT | Derivation Code = 3 | MS2 TDMS;  Reference = {68_7610} | Previous AADT = 28106</t>
  </si>
  <si>
    <t>S2174</t>
  </si>
  <si>
    <t xml:space="preserve">  I 017200C2                    </t>
  </si>
  <si>
    <t>I-17 Exit 200 C2-Ramp</t>
  </si>
  <si>
    <t>CY2022 ADOT | Derivation Code = 3 | MS2 TDMS;  Reference = {68_4865} | Previous AADT = 7293</t>
  </si>
  <si>
    <t>S33406</t>
  </si>
  <si>
    <t xml:space="preserve">  I 017200G2                    </t>
  </si>
  <si>
    <t>I-17 Exit 200 G2-Ramp</t>
  </si>
  <si>
    <t>I-10 Exit 143 A1-Ramp</t>
  </si>
  <si>
    <t>S2175</t>
  </si>
  <si>
    <t xml:space="preserve">  I 017200J                     </t>
  </si>
  <si>
    <t>I-17 Exit 200 J-Ramp</t>
  </si>
  <si>
    <t>CY2022 ADOT | Derivation Code = 3 | MS2 TDMS;  Reference = {68_4863} | Previous AADT = 5650</t>
  </si>
  <si>
    <t>S2177</t>
  </si>
  <si>
    <t xml:space="preserve">  I 017201C                     </t>
  </si>
  <si>
    <t>I-17 Exit 201 C-Ramp</t>
  </si>
  <si>
    <t>CY2022 ADOT | Derivation Code = 3 | MS2 TDMS;  Reference = {68_4872} | Previous AADT = 10578</t>
  </si>
  <si>
    <t>S2178</t>
  </si>
  <si>
    <t xml:space="preserve">  I 017201G                     </t>
  </si>
  <si>
    <t>I-17 Exit 201 G-Ramp</t>
  </si>
  <si>
    <t>CY2022 ADOT | Derivation Code = 3 | MS2 TDMS;  Reference = {68_4871} | Previous AADT = 9491</t>
  </si>
  <si>
    <t>S2182</t>
  </si>
  <si>
    <t xml:space="preserve">  I 017202G                     </t>
  </si>
  <si>
    <t>I-17 Exit 202 G-Ramp</t>
  </si>
  <si>
    <t>CY2022 ADOT | Derivation Code = 3 | MS2 TDMS;  Reference = {68_4881} | Previous AADT = 13553</t>
  </si>
  <si>
    <t>S2185</t>
  </si>
  <si>
    <t xml:space="preserve">  I 017203C                     </t>
  </si>
  <si>
    <t>I-17 Exit 203 C-Ramp</t>
  </si>
  <si>
    <t>CY2022 ADOT | Derivation Code = 3 | MS2 TDMS;  Reference = {68_4892} | Previous AADT = 12345</t>
  </si>
  <si>
    <t>S33368</t>
  </si>
  <si>
    <t xml:space="preserve">  I 017203T                     </t>
  </si>
  <si>
    <t>I-17 Exit 203 T-Ramp</t>
  </si>
  <si>
    <t>I-17 Exit 203 P-Ramp</t>
  </si>
  <si>
    <t>CY2022 ADOT | Applied Growth Factor = 0.053 to Previous Year | Previous AADT = 20074</t>
  </si>
  <si>
    <t>S33276</t>
  </si>
  <si>
    <t xml:space="preserve">  I 017203X                     </t>
  </si>
  <si>
    <t>I-17 Exit 203 X-Ramp</t>
  </si>
  <si>
    <t>S2191</t>
  </si>
  <si>
    <t xml:space="preserve">  I 017204J                     </t>
  </si>
  <si>
    <t>I-17 Exit 204 J-Ramp</t>
  </si>
  <si>
    <t>CY2022 ADOT | Derivation Code = 3 | MS2 TDMS;  Reference = {68_4903} | Previous AADT = 11892</t>
  </si>
  <si>
    <t>S33275</t>
  </si>
  <si>
    <t xml:space="preserve">  I 017204T                     </t>
  </si>
  <si>
    <t>I-17 Exit 204 T-Ramp</t>
  </si>
  <si>
    <t>I-17 Exit 204 L-Ramp</t>
  </si>
  <si>
    <t>S33365</t>
  </si>
  <si>
    <t xml:space="preserve">  I 017205L                     </t>
  </si>
  <si>
    <t>I-17 Exit 205 L-Ramp</t>
  </si>
  <si>
    <t>I-17 Exit 205 T-Ramp</t>
  </si>
  <si>
    <t>S33360</t>
  </si>
  <si>
    <t xml:space="preserve">  I 017205P                     </t>
  </si>
  <si>
    <t>I-17 Exit 205 P-Ramp</t>
  </si>
  <si>
    <t>S2197</t>
  </si>
  <si>
    <t xml:space="preserve">  I 017206C                     </t>
  </si>
  <si>
    <t>I-17 Exit 206 C-Ramp</t>
  </si>
  <si>
    <t>CY2022 ADOT | Derivation Code = 3 | MS2 TDMS;  Reference = {68_4922} | Previous AADT = 9145</t>
  </si>
  <si>
    <t>S2199</t>
  </si>
  <si>
    <t xml:space="preserve">  I 017206J                     </t>
  </si>
  <si>
    <t>I-17 Exit 206 J-Ramp</t>
  </si>
  <si>
    <t>CY2022 ADOT | Derivation Code = 3 | MS2 TDMS;  Reference = {68_4923} | Previous AADT = 11806</t>
  </si>
  <si>
    <t>S33370</t>
  </si>
  <si>
    <t xml:space="preserve">  I 017206L                     </t>
  </si>
  <si>
    <t>I-17 Exit 206 L-Ramp</t>
  </si>
  <si>
    <t>I-17 Exit 206 T-Ramp</t>
  </si>
  <si>
    <t>S33376</t>
  </si>
  <si>
    <t xml:space="preserve">  I 017206T                     </t>
  </si>
  <si>
    <t>I-17 Exit 206 P-Ramp</t>
  </si>
  <si>
    <t>S2200</t>
  </si>
  <si>
    <t xml:space="preserve">  I 017207A                     </t>
  </si>
  <si>
    <t>I-17 Exit 207 A-Ramp</t>
  </si>
  <si>
    <t>CY2022 ADOT | Derivation Code = 3 | MS2 TDMS;  Reference = {68_4930} | Previous AADT = 15546</t>
  </si>
  <si>
    <t>S33340</t>
  </si>
  <si>
    <t xml:space="preserve">  I 017207P                     </t>
  </si>
  <si>
    <t>I-17 Exit 207 P-Ramp</t>
  </si>
  <si>
    <t>I-17 Exit 207 X-Ramp</t>
  </si>
  <si>
    <t>S33371</t>
  </si>
  <si>
    <t xml:space="preserve">  I 017207T                     </t>
  </si>
  <si>
    <t>I-17 Exit 207 T-Ramp</t>
  </si>
  <si>
    <t>S2208</t>
  </si>
  <si>
    <t xml:space="preserve">  I 017209A                     </t>
  </si>
  <si>
    <t>I-17 Exit 209 A-Ramp</t>
  </si>
  <si>
    <t>CY2022 ADOT | Derivation Code = 3 | MS2 TDMS;  Reference = {68_4950} | Previous AADT = 9620</t>
  </si>
  <si>
    <t>S2209</t>
  </si>
  <si>
    <t xml:space="preserve">  I 017209C                     </t>
  </si>
  <si>
    <t>I-17 Exit 209 C-Ramp</t>
  </si>
  <si>
    <t>CY2022 ADOT | Derivation Code = 3 | MS2 TDMS;  Reference = {68_4952} | Previous AADT = 9048</t>
  </si>
  <si>
    <t>S2214</t>
  </si>
  <si>
    <t xml:space="preserve">  I 017210G                     </t>
  </si>
  <si>
    <t>I-17 Exit 210 G-Ramp</t>
  </si>
  <si>
    <t>CY2022 ADOT | Derivation Code = 3 | MS2 TDMS;  Reference = {68_4961} | Previous AADT = 11392</t>
  </si>
  <si>
    <t>S2219</t>
  </si>
  <si>
    <t xml:space="preserve">  I 017211J                     </t>
  </si>
  <si>
    <t>I-17 Exit 211 J-Ramp</t>
  </si>
  <si>
    <t>CY2022 ADOT | Derivation Code = 3 | MS2 TDMS;  Reference = {68_4973} | Previous AADT = 13838</t>
  </si>
  <si>
    <t>S2220</t>
  </si>
  <si>
    <t xml:space="preserve">  I 017212A                     </t>
  </si>
  <si>
    <t>I-17 Exit 212 A-Ramp</t>
  </si>
  <si>
    <t>CY2022 ADOT | Derivation Code = 3 | MS2 TDMS;  Reference = {68_4980} | Previous AADT = 14845</t>
  </si>
  <si>
    <t>S2231</t>
  </si>
  <si>
    <t xml:space="preserve">  I 017214A1                    </t>
  </si>
  <si>
    <t>I-17 Exit 214 A1-Ramp</t>
  </si>
  <si>
    <t>I-17 Exit 214 A-Ramp</t>
  </si>
  <si>
    <t>I-17 Exit 214 C-Ramp</t>
  </si>
  <si>
    <t>CY2022 ADOT | Derivation Code = 3 | MS2 TDMS;  Reference = {68_5021} | Previous AADT = 16524</t>
  </si>
  <si>
    <t>S2232</t>
  </si>
  <si>
    <t xml:space="preserve">  I 017214C                     </t>
  </si>
  <si>
    <t>CY2022 ADOT | Derivation Code = 3 | MS2 TDMS;  Reference = {68_5023} | Previous AADT = 13055</t>
  </si>
  <si>
    <t>S2236</t>
  </si>
  <si>
    <t xml:space="preserve">  I 017215C                     </t>
  </si>
  <si>
    <t>I-17 Exit 215 C-Ramp</t>
  </si>
  <si>
    <t>CY2022 ADOT | Derivation Code = 3 | MS2 TDMS;  Reference = {68_5032} | Previous AADT = 6831</t>
  </si>
  <si>
    <t>S2238</t>
  </si>
  <si>
    <t xml:space="preserve">  I 017215I                     </t>
  </si>
  <si>
    <t>I-17 Exit 215 I-Ramp</t>
  </si>
  <si>
    <t>CY2022 ADOT | Derivation Code = 3 | MS2 TDMS;  Reference = {68_5033} | Previous AADT = 5049</t>
  </si>
  <si>
    <t>S2246</t>
  </si>
  <si>
    <t xml:space="preserve">  I 017218A1                    </t>
  </si>
  <si>
    <t>I-17 Exit 218 A1-Ramp</t>
  </si>
  <si>
    <t>CY2022 ADOT | Derivation Code = 3 | MS2 TDMS;  Reference = {68_7640} | Previous AADT = 4906</t>
  </si>
  <si>
    <t>S2248</t>
  </si>
  <si>
    <t xml:space="preserve">  I 017218C                     </t>
  </si>
  <si>
    <t>I-17 Exit 218 C-Ramp</t>
  </si>
  <si>
    <t>I-17 Exit 218 J1-Ramp</t>
  </si>
  <si>
    <t>CY2022 ADOT | Derivation Code = 3 | MS2 TDMS;  Reference = {68_5056}+{68_5052} | Previous AADT = 6510</t>
  </si>
  <si>
    <t>S2251</t>
  </si>
  <si>
    <t xml:space="preserve">  I 017218G                     </t>
  </si>
  <si>
    <t>I-17 Exit 218 G-Ramp</t>
  </si>
  <si>
    <t>I-17 Exit 218 P-Ramp</t>
  </si>
  <si>
    <t>CY2022 ADOT | Derivation Code = 3 | MS2 TDMS;  Reference = {68_5051} | Previous AADT = 6508</t>
  </si>
  <si>
    <t>S33390</t>
  </si>
  <si>
    <t xml:space="preserve">  I 017222G1                    </t>
  </si>
  <si>
    <t>I-17 Exit 222 G1-Ramp</t>
  </si>
  <si>
    <t>S2265</t>
  </si>
  <si>
    <t xml:space="preserve">  I 017223B                     </t>
  </si>
  <si>
    <t>I-17 Exit 223 B-Ramp</t>
  </si>
  <si>
    <t>CY2022 ADOT | Derivation Code = 3 | MS2 TDMS;  Reference = {68_5066} | Previous AADT = 1988</t>
  </si>
  <si>
    <t>S2268</t>
  </si>
  <si>
    <t xml:space="preserve">  I 017223I                     </t>
  </si>
  <si>
    <t>I-17 Exit 223 I-Ramp</t>
  </si>
  <si>
    <t>CY2022 ADOT | Derivation Code = 3 | MS2 TDMS;  Reference = {68_5065} | Previous AADT = 4738</t>
  </si>
  <si>
    <t>S2275</t>
  </si>
  <si>
    <t xml:space="preserve">  I 017227C                     </t>
  </si>
  <si>
    <t>I-17 Exit 227 C-Ramp</t>
  </si>
  <si>
    <t>I-17 Exit 227 J-Ramp</t>
  </si>
  <si>
    <t>CY2022 ADOT | Derivation Code = 1 | MS2 TDMS;  Reference = {68_5082} | Previous AADT = 1220</t>
  </si>
  <si>
    <t>S2278</t>
  </si>
  <si>
    <t xml:space="preserve">  I 017229A                     </t>
  </si>
  <si>
    <t>I-17 Exit 229 A-Ramp</t>
  </si>
  <si>
    <t>I-17 Exit 229 G-Ramp</t>
  </si>
  <si>
    <t>CY2022 ADOT | Derivation Code = 1 | MS2 TDMS;  Reference = {68_5090} | Previous AADT = 10598</t>
  </si>
  <si>
    <t>S2281</t>
  </si>
  <si>
    <t xml:space="preserve">  I 017229J                     </t>
  </si>
  <si>
    <t>I-17 Exit 229 J-Ramp</t>
  </si>
  <si>
    <t>I-17 Exit 229 C-Ramp</t>
  </si>
  <si>
    <t>CY2022 ADOT | Derivation Code = 1 | MS2 TDMS;  Reference = {68_5093} | Previous AADT = 11656</t>
  </si>
  <si>
    <t>S2289</t>
  </si>
  <si>
    <t xml:space="preserve">  I 017236J                     </t>
  </si>
  <si>
    <t>I-17 Exit 236 J-Ramp</t>
  </si>
  <si>
    <t>I-17 Exit 236 D-Ramp</t>
  </si>
  <si>
    <t>CY2022 ADOT | Derivation Code = 1 | MS2 TDMS;  Reference = {68_5113} | Previous AADT = 292</t>
  </si>
  <si>
    <t>S2292</t>
  </si>
  <si>
    <t xml:space="preserve">  I 017242G                     </t>
  </si>
  <si>
    <t>I-17 Exit 242 G-Ramp</t>
  </si>
  <si>
    <t>CY2022 ADOT | Derivation Code = 1 | MS2 TDMS;  Reference = {68_5121} | Previous AADT = 463</t>
  </si>
  <si>
    <t>S2294</t>
  </si>
  <si>
    <t xml:space="preserve">  I 017244A                     </t>
  </si>
  <si>
    <t>I-17 Exit 244 A-Ramp</t>
  </si>
  <si>
    <t>I-17 Exit 244 G-Ramp</t>
  </si>
  <si>
    <t>CY2022 ADOT | Derivation Code = 1 | MS2 TDMS;  Reference = {68_5130} | Previous AADT = 359</t>
  </si>
  <si>
    <t>S2296</t>
  </si>
  <si>
    <t xml:space="preserve">  I 017244G                     </t>
  </si>
  <si>
    <t>CY2022 ADOT | Derivation Code = 1 | MS2 TDMS;  Reference = {68_5131} | Previous AADT = 293</t>
  </si>
  <si>
    <t>S2299</t>
  </si>
  <si>
    <t xml:space="preserve">  I 017248C                     </t>
  </si>
  <si>
    <t>I-17 Exit 248 C-Ramp</t>
  </si>
  <si>
    <t>CY2022 ADOT | Derivation Code = 1 | MS2 TDMS;  Reference = {68_5142} | Previous AADT = 78</t>
  </si>
  <si>
    <t>S2300</t>
  </si>
  <si>
    <t xml:space="preserve">  I 017248G                     </t>
  </si>
  <si>
    <t>I-17 Exit 248 G-Ramp</t>
  </si>
  <si>
    <t>I-17 Exit 248 A-Ramp</t>
  </si>
  <si>
    <t>CY2022 ADOT | Derivation Code = 1 | MS2 TDMS;  Reference = {68_5141} | Previous AADT = 116</t>
  </si>
  <si>
    <t>S2301</t>
  </si>
  <si>
    <t xml:space="preserve">  I 017248J                     </t>
  </si>
  <si>
    <t>I-17 Exit 248 J-Ramp</t>
  </si>
  <si>
    <t>CY2022 ADOT | Derivation Code = 1 | MS2 TDMS;  Reference = {68_5143} | Previous AADT = 78</t>
  </si>
  <si>
    <t>S2303</t>
  </si>
  <si>
    <t xml:space="preserve">  I 017252A                     </t>
  </si>
  <si>
    <t>I-17 Exit 252 A-Ramp</t>
  </si>
  <si>
    <t>I-17 Exit 252 G-Ramp</t>
  </si>
  <si>
    <t>CY2022 ADOT | Derivation Code = 1 | MS2 TDMS;  Reference = {68_5160} | Previous AADT = 636</t>
  </si>
  <si>
    <t>S2309</t>
  </si>
  <si>
    <t xml:space="preserve">  I 017256J                     </t>
  </si>
  <si>
    <t>I-17 Exit 256 J-Ramp</t>
  </si>
  <si>
    <t>I-17 Exit 256 C-Ramp</t>
  </si>
  <si>
    <t>CY2022 ADOT | Derivation Code = 1 | MS2 TDMS;  Reference = {68_5173} | Previous AADT = 91</t>
  </si>
  <si>
    <t>S2310</t>
  </si>
  <si>
    <t xml:space="preserve">  I 017259A                     </t>
  </si>
  <si>
    <t>I-17 Exit 259 A-Ramp</t>
  </si>
  <si>
    <t>I-17 Exit 259 G-Ramp</t>
  </si>
  <si>
    <t>CY2022 ADOT | Derivation Code = 1 | MS2 TDMS;  Reference = {68_5180} | Previous AADT = 109</t>
  </si>
  <si>
    <t>S2312</t>
  </si>
  <si>
    <t xml:space="preserve">  I 017259G                     </t>
  </si>
  <si>
    <t>CY2022 ADOT | Derivation Code = 1 | MS2 TDMS;  Reference = {68_5181} | Previous AADT = 130</t>
  </si>
  <si>
    <t>S2319</t>
  </si>
  <si>
    <t xml:space="preserve">  I 017268C                     </t>
  </si>
  <si>
    <t>I-17 Exit 268 C-Ramp</t>
  </si>
  <si>
    <t>I-17 Exit 268 J-Ramp</t>
  </si>
  <si>
    <t>CY2022 ADOT | Derivation Code = 1 | MS2 TDMS;  Reference = {68_5202} | Previous AADT = 153</t>
  </si>
  <si>
    <t>S2321</t>
  </si>
  <si>
    <t xml:space="preserve">  I 017268J                     </t>
  </si>
  <si>
    <t>CY2022 ADOT | Derivation Code = 1 | MS2 TDMS;  Reference = {68_5203} | Previous AADT = 138</t>
  </si>
  <si>
    <t>S2324</t>
  </si>
  <si>
    <t xml:space="preserve">  I 017278G                     </t>
  </si>
  <si>
    <t>I-17 Exit 278 G-Ramp</t>
  </si>
  <si>
    <t>I-17 Exit 278 A-Ramp</t>
  </si>
  <si>
    <t>CY2022 ADOT | Derivation Code = 1 | MS2 TDMS;  Reference = {68_5211} | Previous AADT = 2945</t>
  </si>
  <si>
    <t>S33664</t>
  </si>
  <si>
    <t xml:space="preserve">  I 017280G                     </t>
  </si>
  <si>
    <t>I-17 Exit 280 G-Ramp</t>
  </si>
  <si>
    <t>I-17 Exit 280 R-Ramp</t>
  </si>
  <si>
    <t>CY2022 ADOT | Applied Growth Factor = -0.029 to Previous Year | Previous AADT = 3477</t>
  </si>
  <si>
    <t>S33585</t>
  </si>
  <si>
    <t xml:space="preserve">  I 017283A                     </t>
  </si>
  <si>
    <t>I-17 Exit 283 A-Ramp</t>
  </si>
  <si>
    <t>I-17 Exit 283 C-Ramp</t>
  </si>
  <si>
    <t>S2327</t>
  </si>
  <si>
    <t xml:space="preserve">  I 017285C                     </t>
  </si>
  <si>
    <t>I-17 Exit 285 C-Ramp</t>
  </si>
  <si>
    <t>CY2022 ADOT | Derivation Code = 1 | MS2 TDMS;  Reference = {68_5222} | Previous AADT = 50</t>
  </si>
  <si>
    <t>S2329</t>
  </si>
  <si>
    <t xml:space="preserve">  I 017285I                     </t>
  </si>
  <si>
    <t>I-17 Exit 285 I-Ramp</t>
  </si>
  <si>
    <t>CY2022 ADOT | Derivation Code = 1 | MS2 TDMS;  Reference = {68_5223} | Previous AADT = 671</t>
  </si>
  <si>
    <t>S33416</t>
  </si>
  <si>
    <t xml:space="preserve">  I 017285L                     </t>
  </si>
  <si>
    <t>I-17 Exit 285 L-Ramp</t>
  </si>
  <si>
    <t>S2333</t>
  </si>
  <si>
    <t xml:space="preserve">  I 017287G                     </t>
  </si>
  <si>
    <t>I-17 Exit 287 G-Ramp</t>
  </si>
  <si>
    <t>CY2022 ADOT | Derivation Code = 1 | MS2 TDMS;  Reference = {68_5231} | Previous AADT = 4380</t>
  </si>
  <si>
    <t>S2335</t>
  </si>
  <si>
    <t xml:space="preserve">  I 017289A                     </t>
  </si>
  <si>
    <t>I-17 Exit 289 A-Ramp</t>
  </si>
  <si>
    <t>I-17 Exit 289 G-Ramp</t>
  </si>
  <si>
    <t>CY2022 ADOT | Derivation Code = 1 | MS2 TDMS;  Reference = {68_5240} | Previous AADT = 1946</t>
  </si>
  <si>
    <t>S2336</t>
  </si>
  <si>
    <t xml:space="preserve">  I 017289C                     </t>
  </si>
  <si>
    <t>I-17 Exit 289 C-Ramp</t>
  </si>
  <si>
    <t>I-17 Exit 289 J-Ramp</t>
  </si>
  <si>
    <t>CY2022 ADOT | Derivation Code = 1 | MS2 TDMS;  Reference = {68_5242} | Previous AADT = 1794</t>
  </si>
  <si>
    <t>S2341</t>
  </si>
  <si>
    <t xml:space="preserve">  I 017293G                     </t>
  </si>
  <si>
    <t>I-17 Exit 293 G-Ramp</t>
  </si>
  <si>
    <t>I-17 Exit 293 Nb Off Ramp</t>
  </si>
  <si>
    <t>CY2022 ADOT | Derivation Code = 1 | MS2 TDMS;  Reference = {68_5251} | Previous AADT = 1330</t>
  </si>
  <si>
    <t>S33402</t>
  </si>
  <si>
    <t xml:space="preserve">  I 017296A                     </t>
  </si>
  <si>
    <t>I-17 Exit 296 A-Ramp</t>
  </si>
  <si>
    <t>I-17 Exit 296 R1-Ramp</t>
  </si>
  <si>
    <t>CY2022 ADOT | Applied Growth Factor = -0.029 to Previous Year | Previous AADT = 3616</t>
  </si>
  <si>
    <t>S33420</t>
  </si>
  <si>
    <t xml:space="preserve">  I 017296C                     </t>
  </si>
  <si>
    <t>I-17 Exit 296 C-Ramp</t>
  </si>
  <si>
    <t>I-17 Exit 296 S1-Ramp</t>
  </si>
  <si>
    <t>S2344</t>
  </si>
  <si>
    <t xml:space="preserve">  I 017296J                     </t>
  </si>
  <si>
    <t>I-17 Exit 296 J-Ramp</t>
  </si>
  <si>
    <t>I-17 Exit 296 S-Ramp</t>
  </si>
  <si>
    <t>CY2022 ADOT | Derivation Code = 1 | MS2 TDMS;  Reference = {68_5261} | Previous AADT = 800</t>
  </si>
  <si>
    <t>S2345</t>
  </si>
  <si>
    <t xml:space="preserve">  I 017298A                     </t>
  </si>
  <si>
    <t>I-17 Exit 298 A-Ramp</t>
  </si>
  <si>
    <t>I-17 Exit 298 G-Ramp</t>
  </si>
  <si>
    <t>CY2022 ADOT | Derivation Code = 1 | MS2 TDMS;  Reference = {68_5270} | Previous AADT = 2467</t>
  </si>
  <si>
    <t>S33586</t>
  </si>
  <si>
    <t xml:space="preserve">  I 017300C                     </t>
  </si>
  <si>
    <t>I-17 Exit 300 C-Ramp</t>
  </si>
  <si>
    <t>0.42 mi W of Unidrd Sedona</t>
  </si>
  <si>
    <t>S2349</t>
  </si>
  <si>
    <t xml:space="preserve">  I 017306A                     </t>
  </si>
  <si>
    <t>I-17 Exit 306 A-Ramp</t>
  </si>
  <si>
    <t>I-17 Exit 306 G-Ramp</t>
  </si>
  <si>
    <t>CY2022 ADOT | Derivation Code = 1 | MS2 TDMS;  Reference = {68_5280} | Previous AADT = 156</t>
  </si>
  <si>
    <t>S2351</t>
  </si>
  <si>
    <t xml:space="preserve">  I 017306G                     </t>
  </si>
  <si>
    <t>CY2022 ADOT | Derivation Code = 1 | MS2 TDMS;  Reference = {68_5281} | Previous AADT = 80</t>
  </si>
  <si>
    <t>S2352</t>
  </si>
  <si>
    <t xml:space="preserve">  I 017306J                     </t>
  </si>
  <si>
    <t>I-17 Exit 306 J-Ramp</t>
  </si>
  <si>
    <t>I-17 Exit 306 C-Ramp</t>
  </si>
  <si>
    <t>CY2022 ADOT | Derivation Code = 1 | MS2 TDMS;  Reference = {68_5283} | Previous AADT = 156</t>
  </si>
  <si>
    <t>S2358</t>
  </si>
  <si>
    <t xml:space="preserve">  I 017317A                     </t>
  </si>
  <si>
    <t>I-17 Exit 317 A-Ramp</t>
  </si>
  <si>
    <t>CY2022 ADOT | Derivation Code = 1 | MS2 TDMS;  Reference = {68_5300} | Previous AADT = 33</t>
  </si>
  <si>
    <t>S2359</t>
  </si>
  <si>
    <t xml:space="preserve">  I 017317C                     </t>
  </si>
  <si>
    <t>I-17 Exit 317 C-Ramp</t>
  </si>
  <si>
    <t>CY2022 ADOT | Derivation Code = 1 | MS2 TDMS;  Reference = {68_5302} | Previous AADT = 52</t>
  </si>
  <si>
    <t>S2360</t>
  </si>
  <si>
    <t xml:space="preserve">  I 017317G                     </t>
  </si>
  <si>
    <t>I-17 Exit 317 G-Ramp</t>
  </si>
  <si>
    <t>CY2022 ADOT | Derivation Code = 1 | MS2 TDMS;  Reference = {68_5301} | Previous AADT = 56</t>
  </si>
  <si>
    <t>S2369</t>
  </si>
  <si>
    <t xml:space="preserve">  I 017322J                     </t>
  </si>
  <si>
    <t>I-17 Exit 322 J-Ramp</t>
  </si>
  <si>
    <t>I-17 Exit 322 C-Ramp</t>
  </si>
  <si>
    <t>CY2022 ADOT | Derivation Code = 1 | MS2 TDMS;  Reference = {68_5323} | Previous AADT = 458</t>
  </si>
  <si>
    <t>S2371</t>
  </si>
  <si>
    <t xml:space="preserve">  I 017326C                     </t>
  </si>
  <si>
    <t>I-17 Exit 326 C-Ramp</t>
  </si>
  <si>
    <t>I-17 Exit 326 J-Ramp</t>
  </si>
  <si>
    <t>CY2022 ADOT | Derivation Code = 1 | MS2 TDMS;  Reference = {68_5342} | Previous AADT = 98</t>
  </si>
  <si>
    <t>S2372</t>
  </si>
  <si>
    <t xml:space="preserve">  I 017326G                     </t>
  </si>
  <si>
    <t>I-17 Exit 326 G-Ramp</t>
  </si>
  <si>
    <t>I-17 Exit 326 A-Ramp</t>
  </si>
  <si>
    <t>CY2022 ADOT | Derivation Code = 1 | MS2 TDMS;  Reference = {68_5341} | Previous AADT = 80</t>
  </si>
  <si>
    <t>S2373</t>
  </si>
  <si>
    <t xml:space="preserve">  I 017326J                     </t>
  </si>
  <si>
    <t>CY2022 ADOT | Derivation Code = 1 | MS2 TDMS;  Reference = {68_5343} | Previous AADT = 45</t>
  </si>
  <si>
    <t>S2376</t>
  </si>
  <si>
    <t xml:space="preserve">  I 017328G                     </t>
  </si>
  <si>
    <t>I-17 Exit 328 G-Ramp</t>
  </si>
  <si>
    <t>I-17 Exit 328 A-Ramp</t>
  </si>
  <si>
    <t>CY2022 ADOT | Derivation Code = 1 | MS2 TDMS;  Reference = {68_5351} | Previous AADT = 48</t>
  </si>
  <si>
    <t>S2379</t>
  </si>
  <si>
    <t xml:space="preserve">  I 017331C                     </t>
  </si>
  <si>
    <t>I-17 Exit 331 C-Ramp</t>
  </si>
  <si>
    <t>I-17 Exit 331 J-Ramp</t>
  </si>
  <si>
    <t>CY2022 ADOT | Derivation Code = 1 | MS2 TDMS;  Reference = {68_5362} | Previous AADT = 41</t>
  </si>
  <si>
    <t>S2380</t>
  </si>
  <si>
    <t xml:space="preserve">  I 017331G                     </t>
  </si>
  <si>
    <t>I-17 Exit 331 G-Ramp</t>
  </si>
  <si>
    <t>I-17 Exit 331 A-Ramp</t>
  </si>
  <si>
    <t>CY2022 ADOT | Derivation Code = 1 | MS2 TDMS;  Reference = {68_5361} | Previous AADT = 56</t>
  </si>
  <si>
    <t>CY2022 ADOT | Derivation Code = 3 | MS2 TDMS;  Reference = {68_100452} | Previous AADT = 12567</t>
  </si>
  <si>
    <t>CY2022 ADOT | Derivation Code = 3 | MS2 TDMS;  Reference = {68_100457} | Previous AADT = 20997</t>
  </si>
  <si>
    <t>CY2022 ADOT | Derivation Code = 3 | MS2 TDMS;  Reference = {68_100459} | Previous AADT = 18593</t>
  </si>
  <si>
    <t>CY2022 ADOT | Derivation Code = 3 | MS2 TDMS;  Reference = {68_100461} | Previous AADT = 21229</t>
  </si>
  <si>
    <t>CY2022 ADOT | Derivation Code = 3 | MS2 TDMS;  Reference = {68_100465} | Previous AADT = 34347</t>
  </si>
  <si>
    <t>CY2022 ADOT | Derivation Code = 3 | MS2 TDMS;  Reference = {68_100472} | Previous AADT = 76797</t>
  </si>
  <si>
    <t>S2391</t>
  </si>
  <si>
    <t>CY2022 ADOT | Derivation Code = 3 | MS2 TDMS;  Reference = {68_4345} | Previous AADT = 36268</t>
  </si>
  <si>
    <t>S2403</t>
  </si>
  <si>
    <t xml:space="preserve">  I 019001C                     </t>
  </si>
  <si>
    <t>I-19 Exit 1 C-Ramp</t>
  </si>
  <si>
    <t>I-19 nonCard</t>
  </si>
  <si>
    <t>I-19 Exit 1 J-Ramp</t>
  </si>
  <si>
    <t>CY2022 ADOT | Derivation Code = 3 | MS2 TDMS;  Reference = {68_5412} | Previous AADT = 1908</t>
  </si>
  <si>
    <t>S2411</t>
  </si>
  <si>
    <t xml:space="preserve">  I 019012A                     </t>
  </si>
  <si>
    <t>I-19 Exit 12 A-Ramp</t>
  </si>
  <si>
    <t>I-19 Exit 12 G-Ramp</t>
  </si>
  <si>
    <t>CY2022 ADOT | Derivation Code = 3 | MS2 TDMS;  Reference = {68_5440} | Previous AADT = 5548</t>
  </si>
  <si>
    <t>S2415</t>
  </si>
  <si>
    <t xml:space="preserve">  I 019017A                     </t>
  </si>
  <si>
    <t>I-19 Exit 17 A-Ramp</t>
  </si>
  <si>
    <t>I-19 Exit 17 G-Ramp</t>
  </si>
  <si>
    <t>CY2022 ADOT | Derivation Code = 3 | MS2 TDMS;  Reference = {68_5450} | Previous AADT = 4494</t>
  </si>
  <si>
    <t>S2416</t>
  </si>
  <si>
    <t xml:space="preserve">  I 019017C                     </t>
  </si>
  <si>
    <t>I-19 Exit 17 C-Ramp</t>
  </si>
  <si>
    <t>I-19 Exit 17 J-Ramp</t>
  </si>
  <si>
    <t>CY2022 ADOT | Derivation Code = 3 | MS2 TDMS;  Reference = {68_5452} | Previous AADT = 1370</t>
  </si>
  <si>
    <t>S2417</t>
  </si>
  <si>
    <t xml:space="preserve">  I 019017G                     </t>
  </si>
  <si>
    <t>CY2022 ADOT | Derivation Code = 3 | MS2 TDMS;  Reference = {68_5451} | Previous AADT = 2089</t>
  </si>
  <si>
    <t>S2419</t>
  </si>
  <si>
    <t xml:space="preserve">  I 019022A                     </t>
  </si>
  <si>
    <t>I-19 Exit 22 A-Ramp</t>
  </si>
  <si>
    <t>CY2022 ADOT | Derivation Code = 3 | MS2 TDMS;  Reference = {68_5460} | Previous AADT = 872</t>
  </si>
  <si>
    <t>S2421</t>
  </si>
  <si>
    <t xml:space="preserve">  I 019022G                     </t>
  </si>
  <si>
    <t>I-19 Exit 22 G-Ramp</t>
  </si>
  <si>
    <t>CY2022 ADOT | Derivation Code = 3 | MS2 TDMS;  Reference = {68_5461} | Previous AADT = 983</t>
  </si>
  <si>
    <t>S2424</t>
  </si>
  <si>
    <t xml:space="preserve">  I 019025C                     </t>
  </si>
  <si>
    <t>I-19 Exit 25 C-Ramp</t>
  </si>
  <si>
    <t>I-19 Exit 25 J-Ramp</t>
  </si>
  <si>
    <t>CY2022 ADOT | Derivation Code = 3 | MS2 TDMS;  Reference = {68_5472} | Previous AADT = 246</t>
  </si>
  <si>
    <t>S2429</t>
  </si>
  <si>
    <t xml:space="preserve">  I 019029G                     </t>
  </si>
  <si>
    <t>I-19 Exit 29 G-Ramp</t>
  </si>
  <si>
    <t>I-19 Exit 29 A-Ramp</t>
  </si>
  <si>
    <t>CY2022 ADOT | Derivation Code = 3 | MS2 TDMS;  Reference = {68_5481} | Previous AADT = 43</t>
  </si>
  <si>
    <t>S2432</t>
  </si>
  <si>
    <t xml:space="preserve">  I 019034C                     </t>
  </si>
  <si>
    <t>I-19 Exit 34 C-Ramp</t>
  </si>
  <si>
    <t>I-19 Exit 34 J-Ramp</t>
  </si>
  <si>
    <t>CY2022 ADOT | Derivation Code = 3 | MS2 TDMS;  Reference = {68_5492} | Previous AADT = 731</t>
  </si>
  <si>
    <t>S2439</t>
  </si>
  <si>
    <t xml:space="preserve">  I 019042A                     </t>
  </si>
  <si>
    <t>I-19 Exit 42 A-Ramp</t>
  </si>
  <si>
    <t>I-19 Exit 42 G-Ramp</t>
  </si>
  <si>
    <t>CY2022 ADOT | Derivation Code = 3 | MS2 TDMS;  Reference = {68_5510} | Previous AADT = 303</t>
  </si>
  <si>
    <t>S2440</t>
  </si>
  <si>
    <t xml:space="preserve">  I 019042C                     </t>
  </si>
  <si>
    <t>I-19 Exit 42 C-Ramp</t>
  </si>
  <si>
    <t>I-19 Exit 42 J-Ramp</t>
  </si>
  <si>
    <t>CY2022 ADOT | Derivation Code = 3 | MS2 TDMS;  Reference = {68_5512} | Previous AADT = 45</t>
  </si>
  <si>
    <t>S2444</t>
  </si>
  <si>
    <t xml:space="preserve">  I 019048C                     </t>
  </si>
  <si>
    <t>I-19 Exit 48 C-Ramp</t>
  </si>
  <si>
    <t>I-19 Exit 48 J-Ramp</t>
  </si>
  <si>
    <t>CY2022 ADOT | Derivation Code = 3 | MS2 TDMS;  Reference = {68_5522} | Previous AADT = 1121</t>
  </si>
  <si>
    <t>S2448</t>
  </si>
  <si>
    <t xml:space="preserve">  I 019053C                     </t>
  </si>
  <si>
    <t>I-19 Exit 53 C-Ramp</t>
  </si>
  <si>
    <t>I-19 Exit 53 S2-Ramp</t>
  </si>
  <si>
    <t>CY2022 ADOT | Derivation Code = 3 | MS2 TDMS;  Reference = {68_5532} | Previous AADT = 732</t>
  </si>
  <si>
    <t>S2449</t>
  </si>
  <si>
    <t xml:space="preserve">  I 019053G                     </t>
  </si>
  <si>
    <t>I-19 Exit 53 G-Ramp</t>
  </si>
  <si>
    <t>I-19 Exit 53 R2-Ramp</t>
  </si>
  <si>
    <t>CY2022 ADOT | Derivation Code = 3 | MS2 TDMS;  Reference = {68_900011} | Previous AADT = 21215</t>
  </si>
  <si>
    <t>S33394</t>
  </si>
  <si>
    <t xml:space="preserve">  I 019053J                     </t>
  </si>
  <si>
    <t>I-19 Exit 53 J-Ramp</t>
  </si>
  <si>
    <t>CY2022 ADOT | Applied Growth Factor = 0.047 to Previous Year | Previous AADT = 3402</t>
  </si>
  <si>
    <t>S2450</t>
  </si>
  <si>
    <t xml:space="preserve">  I 019053R1                    </t>
  </si>
  <si>
    <t>I-19 Exit 53 R1-Ramp</t>
  </si>
  <si>
    <t>S2453</t>
  </si>
  <si>
    <t xml:space="preserve">  I 019056G                     </t>
  </si>
  <si>
    <t>I-19 Exit 56 G-Ramp</t>
  </si>
  <si>
    <t>I-19 Exit 56 A-Ramp</t>
  </si>
  <si>
    <t>CY2022 ADOT | Derivation Code = 3 | MS2 TDMS;  Reference = {68_5541} | Previous AADT = 1412</t>
  </si>
  <si>
    <t>S2456</t>
  </si>
  <si>
    <t xml:space="preserve">  I 019063C                     </t>
  </si>
  <si>
    <t>I-19 Exit 63 C-Ramp</t>
  </si>
  <si>
    <t>I-19 Exit 63 J-Ramp</t>
  </si>
  <si>
    <t>CY2022 ADOT | Derivation Code = 3 | MS2 TDMS;  Reference = {68_5552} | Previous AADT = 5835</t>
  </si>
  <si>
    <t>S2458</t>
  </si>
  <si>
    <t xml:space="preserve">  I 019063J                     </t>
  </si>
  <si>
    <t>CY2022 ADOT | Derivation Code = 3 | MS2 TDMS;  Reference = {68_5553} | Previous AADT = 1681</t>
  </si>
  <si>
    <t>S2459</t>
  </si>
  <si>
    <t xml:space="preserve">  I 019065A                     </t>
  </si>
  <si>
    <t>I-19 Exit 65 A-Ramp</t>
  </si>
  <si>
    <t>I-19 Exit 65 G-Ramp</t>
  </si>
  <si>
    <t>CY2022 ADOT | Derivation Code = 3 | MS2 TDMS;  Reference = {68_5560} | Previous AADT = 2001</t>
  </si>
  <si>
    <t>S2465</t>
  </si>
  <si>
    <t xml:space="preserve">  I 019069G                     </t>
  </si>
  <si>
    <t>I-19 Exit 69 G-Ramp</t>
  </si>
  <si>
    <t>I-19 Exit 69 A-Ramp</t>
  </si>
  <si>
    <t>CY2022 ADOT | Derivation Code = 3 | MS2 TDMS;  Reference = {68_5571} | Previous AADT = 6875</t>
  </si>
  <si>
    <t>S2467</t>
  </si>
  <si>
    <t xml:space="preserve">  I 019075A                     </t>
  </si>
  <si>
    <t>I-19 Exit 75 A-Ramp</t>
  </si>
  <si>
    <t>I-19 Exit 75 G-Ramp</t>
  </si>
  <si>
    <t>CY2022 ADOT | Derivation Code = 3 | MS2 TDMS;  Reference = {68_5580} | Previous AADT = 6036</t>
  </si>
  <si>
    <t>S2481</t>
  </si>
  <si>
    <t xml:space="preserve">  I 019092C                     </t>
  </si>
  <si>
    <t>I-19 Exit 92 C-Ramp</t>
  </si>
  <si>
    <t>14 Route 3022</t>
  </si>
  <si>
    <t>CY2022 ADOT | Derivation Code = 3 | MS2 TDMS;  Reference = {68_5612} | Previous AADT = 2402</t>
  </si>
  <si>
    <t>S2485</t>
  </si>
  <si>
    <t xml:space="preserve">  I 019095C                     </t>
  </si>
  <si>
    <t>I-19 Exit 95 C-Ramp</t>
  </si>
  <si>
    <t>I-19 Exit 95 G-Ramp</t>
  </si>
  <si>
    <t>CY2022 ADOT | Derivation Code = 3 | MS2 TDMS;  Reference = {68_5622} | Previous AADT = 14251</t>
  </si>
  <si>
    <t>S2486</t>
  </si>
  <si>
    <t xml:space="preserve">  I 019095G                     </t>
  </si>
  <si>
    <t>CY2022 ADOT | Derivation Code = 3 | MS2 TDMS;  Reference = {68_5621} | Previous AADT = 17693</t>
  </si>
  <si>
    <t>S2487</t>
  </si>
  <si>
    <t xml:space="preserve">  I 019095J                     </t>
  </si>
  <si>
    <t>I-19 Exit 95 J-Ramp</t>
  </si>
  <si>
    <t>CY2022 ADOT | Derivation Code = 3 | MS2 TDMS;  Reference = {68_5623} | Previous AADT = 6106</t>
  </si>
  <si>
    <t>S33682</t>
  </si>
  <si>
    <t xml:space="preserve">  I 019099X                     </t>
  </si>
  <si>
    <t>I-19 Exit 99 X-Ramp</t>
  </si>
  <si>
    <t>I-19 Exit 99 C-Ramp</t>
  </si>
  <si>
    <t>CY2022 ADOT | Derivation Code = 3 | MS2 TDMS;  Reference = {68_100499} | Previous AADT = 20148</t>
  </si>
  <si>
    <t>CY2022 ADOT | Derivation Code = 12 | MS2 TDMS;  Reference = {68_100501} | Previous AADT = 16088</t>
  </si>
  <si>
    <t>CY2022 ADOT | Derivation Code = 1 | MS2 TDMS;  Reference = {68_100504} | Previous AADT = 15450</t>
  </si>
  <si>
    <t>CY2022 ADOT | Derivation Code = 3 | MS2 TDMS;  Reference = {68_100516} | Previous AADT = 16022</t>
  </si>
  <si>
    <t>CY2022 ADOT | Derivation Code = 3 | MS2 TDMS;  Reference = {68_100517} | Previous AADT = 16038</t>
  </si>
  <si>
    <t>CY2022 ADOT | Derivation Code = 3 | MS2 TDMS;  Reference = {68_100518} | Previous AADT = 15922</t>
  </si>
  <si>
    <t>CY2022 ADOT | Derivation Code = 3 | MS2 TDMS;  Reference = {68_100519} | Previous AADT = 15806</t>
  </si>
  <si>
    <t>CY2022 ADOT | Derivation Code = 3 | MS2 TDMS;  Reference = {68_100520} | Previous AADT = 16938</t>
  </si>
  <si>
    <t>CY2022 ADOT | Derivation Code = 3 | MS2 TDMS;  Reference = {68_100524} | Previous AADT = 17274</t>
  </si>
  <si>
    <t>CY2022 ADOT | Derivation Code = 3 | MS2 TDMS;  Reference = {68_100525} | Previous AADT = 16497</t>
  </si>
  <si>
    <t>CY2022 ADOT | Derivation Code = 3 | MS2 TDMS;  Reference = {68_100528} | Previous AADT = 17913</t>
  </si>
  <si>
    <t>CY2022 ADOT | Derivation Code = 3 | MS2 TDMS;  Reference = {68_100534} | Previous AADT = 21927</t>
  </si>
  <si>
    <t>CY2022 ADOT | Derivation Code = 1 | MS2 TDMS;  Reference = {68_100540} | Previous AADT = 25654</t>
  </si>
  <si>
    <t>CY2022 ADOT | Derivation Code = 3 | MS2 TDMS;  Reference = {68_100543} | Previous AADT = 31454</t>
  </si>
  <si>
    <t>CY2022 ADOT | Derivation Code = 3 | MS2 TDMS;  Reference = {68_100549} | Previous AADT = 22195</t>
  </si>
  <si>
    <t>CY2022 ADOT | Derivation Code = 3 | MS2 TDMS;  Reference = {68_100550} | Previous AADT = 19647</t>
  </si>
  <si>
    <t>CY2022 ADOT | Derivation Code = 3 | MS2 TDMS;  Reference = {68_100552} | Previous AADT = 24335</t>
  </si>
  <si>
    <t>CY2022 ADOT | Derivation Code = 3 | MS2 TDMS;  Reference = {68_100555} | Previous AADT = 23929</t>
  </si>
  <si>
    <t>CY2022 ADOT | Derivation Code = 3 | MS2 TDMS;  Reference = {68_100557} | Previous AADT = 23968</t>
  </si>
  <si>
    <t>CY2022 ADOT | Derivation Code = 3 | MS2 TDMS;  Reference = {68_100566} | Previous AADT = 21852</t>
  </si>
  <si>
    <t>CY2022 ADOT | Derivation Code = 3 | MS2 TDMS;  Reference = {68_100572} | Previous AADT = 20667</t>
  </si>
  <si>
    <t>CY2022 ADOT | Derivation Code = 3 | MS2 TDMS;  Reference = {68_100574} | Previous AADT = 19706</t>
  </si>
  <si>
    <t>S2499</t>
  </si>
  <si>
    <t xml:space="preserve">  I 040001A                     </t>
  </si>
  <si>
    <t>I-40 Exit 1 A-Ramp</t>
  </si>
  <si>
    <t>I-40 Front</t>
  </si>
  <si>
    <t>CY2022 ADOT | Derivation Code = 3 | MS2 TDMS;  Reference = {68_5650} | Previous AADT = 197</t>
  </si>
  <si>
    <t>S2500</t>
  </si>
  <si>
    <t xml:space="preserve">  I 040001C                     </t>
  </si>
  <si>
    <t>I-40 Exit 1 C-Ramp</t>
  </si>
  <si>
    <t>I-40 nonCard</t>
  </si>
  <si>
    <t>Historic Us Rt 66</t>
  </si>
  <si>
    <t>CY2022 ADOT | Derivation Code = 3 | MS2 TDMS;  Reference = {68_5652} | Previous AADT = 584</t>
  </si>
  <si>
    <t>S2503</t>
  </si>
  <si>
    <t xml:space="preserve">  I 040002A                     </t>
  </si>
  <si>
    <t>I-40 Exit 2 A-Ramp</t>
  </si>
  <si>
    <t>I-40 Exit 2 G-Ramp</t>
  </si>
  <si>
    <t>CY2022 ADOT | Derivation Code = 3 | MS2 TDMS;  Reference = {68_5660} | Previous AADT = 67</t>
  </si>
  <si>
    <t>S2508</t>
  </si>
  <si>
    <t xml:space="preserve">  I 040009A                     </t>
  </si>
  <si>
    <t>I-40 Exit 9 A-Ramp</t>
  </si>
  <si>
    <t>CY2022 ADOT | Derivation Code = 3 | MS2 TDMS;  Reference = {68_5670} | Previous AADT = 5247</t>
  </si>
  <si>
    <t>S2513</t>
  </si>
  <si>
    <t xml:space="preserve">  I 040013C                     </t>
  </si>
  <si>
    <t>I-40 Exit 13 C-Ramp</t>
  </si>
  <si>
    <t>I-40 Exit 13 J-Ramp</t>
  </si>
  <si>
    <t>CY2022 ADOT | Derivation Code = 3 | MS2 TDMS;  Reference = {68_5682} | Previous AADT = 60</t>
  </si>
  <si>
    <t>S33592</t>
  </si>
  <si>
    <t xml:space="preserve">  I 040013J                     </t>
  </si>
  <si>
    <t>S2515</t>
  </si>
  <si>
    <t xml:space="preserve">  I 040020B                     </t>
  </si>
  <si>
    <t>I-40 Exit 20 B-Ramp</t>
  </si>
  <si>
    <t>CY2022 ADOT | Derivation Code = 3 | MS2 TDMS;  Reference = {68_5690} | Previous AADT = 103</t>
  </si>
  <si>
    <t>S33422</t>
  </si>
  <si>
    <t xml:space="preserve">  I 040022A                     </t>
  </si>
  <si>
    <t>I-40 Exit 22 A-Ramp</t>
  </si>
  <si>
    <t>I-40 Exit 22 R-Ramp</t>
  </si>
  <si>
    <t>CY2022 ADOT | Applied Growth Factor = -0.025 to Previous Year | Previous AADT = 3493</t>
  </si>
  <si>
    <t>S33421</t>
  </si>
  <si>
    <t xml:space="preserve">  I 040022G                     </t>
  </si>
  <si>
    <t>I-40 Exit 22 G-Ramp</t>
  </si>
  <si>
    <t>I-40 Exit 22 R1-Ramp</t>
  </si>
  <si>
    <t>S2520</t>
  </si>
  <si>
    <t xml:space="preserve">  I 040025C                     </t>
  </si>
  <si>
    <t>I-40 Exit 25 C-Ramp</t>
  </si>
  <si>
    <t>CY2022 ADOT | Derivation Code = 3 | MS2 TDMS;  Reference = {68_5712} | Previous AADT = 136</t>
  </si>
  <si>
    <t>S2521</t>
  </si>
  <si>
    <t xml:space="preserve">  I 040025J                     </t>
  </si>
  <si>
    <t>I-40 Exit 25 J-Ramp</t>
  </si>
  <si>
    <t>S Industry Dr</t>
  </si>
  <si>
    <t>CY2022 ADOT | Derivation Code = 3 | MS2 TDMS;  Reference = {68_5713} | Previous AADT = 209</t>
  </si>
  <si>
    <t>S2525</t>
  </si>
  <si>
    <t xml:space="preserve">  I 040028A                     </t>
  </si>
  <si>
    <t>I-40 Exit 28 A-Ramp</t>
  </si>
  <si>
    <t>I-40 Exit 28 G-Ramp</t>
  </si>
  <si>
    <t>CY2022 ADOT | Derivation Code = 3 | MS2 TDMS;  Reference = {68_5730} | Previous AADT = 35</t>
  </si>
  <si>
    <t>S2530</t>
  </si>
  <si>
    <t xml:space="preserve">  I 040037C                     </t>
  </si>
  <si>
    <t>I-40 Exit 37 C-Ramp</t>
  </si>
  <si>
    <t>I-40 Exit 37 J-Ramp</t>
  </si>
  <si>
    <t>CY2022 ADOT | Derivation Code = 3 | MS2 TDMS;  Reference = {68_5742} | Previous AADT = 546</t>
  </si>
  <si>
    <t>S2531</t>
  </si>
  <si>
    <t xml:space="preserve">  I 040037G                     </t>
  </si>
  <si>
    <t>I-40 Exit 37 G-Ramp</t>
  </si>
  <si>
    <t>I-40 Exit 37 A-Ramp</t>
  </si>
  <si>
    <t>CY2022 ADOT | Derivation Code = 3 | MS2 TDMS;  Reference = {68_5741} | Previous AADT = 547</t>
  </si>
  <si>
    <t>S2535</t>
  </si>
  <si>
    <t xml:space="preserve">  I 040044G                     </t>
  </si>
  <si>
    <t>I-40 Exit 44 G-Ramp</t>
  </si>
  <si>
    <t>I-40 Exit 44 A-Ramp</t>
  </si>
  <si>
    <t>CY2022 ADOT | Derivation Code = 3 | MS2 TDMS;  Reference = {68_5751} | Previous AADT = 1180</t>
  </si>
  <si>
    <t>S2536</t>
  </si>
  <si>
    <t xml:space="preserve">  I 040044J                     </t>
  </si>
  <si>
    <t>I-40 Exit 44 J-Ramp</t>
  </si>
  <si>
    <t>I-40 Exit 44 C-Ramp</t>
  </si>
  <si>
    <t>CY2022 ADOT | Derivation Code = 3 | MS2 TDMS;  Reference = {68_5753} | Previous AADT = 595</t>
  </si>
  <si>
    <t>S2538</t>
  </si>
  <si>
    <t>I-40 Exit 48 J-Ramp</t>
  </si>
  <si>
    <t>CY2022 ADOT | Derivation Code = 3 | MS2 TDMS;  Reference = {68_5762} | Previous AADT = 14620</t>
  </si>
  <si>
    <t>S2546</t>
  </si>
  <si>
    <t>I-40 Exit 53 D-Ramp</t>
  </si>
  <si>
    <t>CY2022 ADOT | Derivation Code = 3 | MS2 TDMS;  Reference = {68_5782} | Previous AADT = 2901</t>
  </si>
  <si>
    <t>S2548</t>
  </si>
  <si>
    <t xml:space="preserve">  I 040053J                     </t>
  </si>
  <si>
    <t>I-40 Exit 53 J-Ramp</t>
  </si>
  <si>
    <t>CY2022 ADOT | Applied Growth Factor = -0.025 to Previous Year | Previous AADT = 6371</t>
  </si>
  <si>
    <t>S2549</t>
  </si>
  <si>
    <t xml:space="preserve">  I 040059A                     </t>
  </si>
  <si>
    <t>I-40 Exit 59 A-Ramp</t>
  </si>
  <si>
    <t>I-40 Exit 59 G-Ramp</t>
  </si>
  <si>
    <t>CY2022 ADOT | Derivation Code = 3 | MS2 TDMS;  Reference = {68_5790} | Previous AADT = 1812</t>
  </si>
  <si>
    <t>S2553</t>
  </si>
  <si>
    <t xml:space="preserve">  I 040066A                     </t>
  </si>
  <si>
    <t>I-40 Exit 66 A-Ramp</t>
  </si>
  <si>
    <t>I-40 Exit 66 G-Ramp</t>
  </si>
  <si>
    <t>CY2022 ADOT | Derivation Code = 3 | MS2 TDMS;  Reference = {68_5800} | Previous AADT = 2486</t>
  </si>
  <si>
    <t>S2557</t>
  </si>
  <si>
    <t>CY2022 ADOT | Derivation Code = 3 | MS2 TDMS;  Reference = {68_5810} | Previous AADT = 5554</t>
  </si>
  <si>
    <t>S2559</t>
  </si>
  <si>
    <t xml:space="preserve">  I 040071G                     </t>
  </si>
  <si>
    <t>I-40 Exit 71 G-Ramp</t>
  </si>
  <si>
    <t>CY2022 ADOT | Derivation Code = 3 | MS2 TDMS;  Reference = {68_5811} | Previous AADT = 49</t>
  </si>
  <si>
    <t>S33355</t>
  </si>
  <si>
    <t xml:space="preserve">  I 040071P                     </t>
  </si>
  <si>
    <t>I-40 Exit 71 P-Ramp</t>
  </si>
  <si>
    <t>S2562</t>
  </si>
  <si>
    <t xml:space="preserve">  I 040079C                     </t>
  </si>
  <si>
    <t>I-40 Exit 79 C-Ramp</t>
  </si>
  <si>
    <t>I-40 Exit 79 J-Ramp</t>
  </si>
  <si>
    <t>CY2022 ADOT | Derivation Code = 3 | MS2 TDMS;  Reference = {68_5822} | Previous AADT = 54</t>
  </si>
  <si>
    <t>S2565</t>
  </si>
  <si>
    <t xml:space="preserve">  I 040087A                     </t>
  </si>
  <si>
    <t>I-40 Exit 87 A-Ramp</t>
  </si>
  <si>
    <t>I-40 Exit 87 G-Ramp</t>
  </si>
  <si>
    <t>CY2022 ADOT | Derivation Code = 3 | MS2 TDMS;  Reference = {68_5830} | Previous AADT = 131</t>
  </si>
  <si>
    <t>S2567</t>
  </si>
  <si>
    <t xml:space="preserve">  I 040087G                     </t>
  </si>
  <si>
    <t>CY2022 ADOT | Derivation Code = 3 | MS2 TDMS;  Reference = {68_5831} | Previous AADT = 87</t>
  </si>
  <si>
    <t>S2568</t>
  </si>
  <si>
    <t xml:space="preserve">  I 040087J                     </t>
  </si>
  <si>
    <t>I-40 Exit 87 J-Ramp</t>
  </si>
  <si>
    <t>I-40 Exit 87 C-Ramp</t>
  </si>
  <si>
    <t>CY2022 ADOT | Derivation Code = 3 | MS2 TDMS;  Reference = {68_5833} | Previous AADT = 75</t>
  </si>
  <si>
    <t>S2577</t>
  </si>
  <si>
    <t xml:space="preserve">  I 040103A                     </t>
  </si>
  <si>
    <t>I-40 Exit 103 A-Ramp</t>
  </si>
  <si>
    <t>I-40 Exit 103 G-Ramp</t>
  </si>
  <si>
    <t>CY2022 ADOT | Derivation Code = 3 | MS2 TDMS;  Reference = {68_5860} | Previous AADT = 187</t>
  </si>
  <si>
    <t>S2579</t>
  </si>
  <si>
    <t xml:space="preserve">  I 040103G                     </t>
  </si>
  <si>
    <t>CY2022 ADOT | Derivation Code = 3 | MS2 TDMS;  Reference = {68_5861} | Previous AADT = 79</t>
  </si>
  <si>
    <t>S2581</t>
  </si>
  <si>
    <t xml:space="preserve">  I 040109A                     </t>
  </si>
  <si>
    <t>I-40 Exit 109 A-Ramp</t>
  </si>
  <si>
    <t>I-40 Exit 109 G-Ramp</t>
  </si>
  <si>
    <t>CY2022 ADOT | Derivation Code = 3 | MS2 TDMS;  Reference = {68_5870} | Previous AADT = 96</t>
  </si>
  <si>
    <t>S2582</t>
  </si>
  <si>
    <t xml:space="preserve">  I 040109C                     </t>
  </si>
  <si>
    <t>I-40 Exit 109 C-Ramp</t>
  </si>
  <si>
    <t>I-40 Exit 109 J-Ramp</t>
  </si>
  <si>
    <t>CY2022 ADOT | Derivation Code = 3 | MS2 TDMS;  Reference = {68_5872} | Previous AADT = 80</t>
  </si>
  <si>
    <t>S2590</t>
  </si>
  <si>
    <t xml:space="preserve">  I 040123A                     </t>
  </si>
  <si>
    <t>I-40 Exit 123 A-Ramp</t>
  </si>
  <si>
    <t>CY2022 ADOT | Derivation Code = 3 | MS2 TDMS;  Reference = {68_5890} | Previous AADT = 1616</t>
  </si>
  <si>
    <t>S2604</t>
  </si>
  <si>
    <t xml:space="preserve">  I 040146G                     </t>
  </si>
  <si>
    <t>I-40 Exit 146 G-Ramp</t>
  </si>
  <si>
    <t>CY2022 ADOT | Derivation Code = 3 | MS2 TDMS;  Reference = {68_5931} | Previous AADT = 1190</t>
  </si>
  <si>
    <t>S2611</t>
  </si>
  <si>
    <t xml:space="preserve">  I 040149C                     </t>
  </si>
  <si>
    <t>I-40 Exit 149 C-Ramp</t>
  </si>
  <si>
    <t>I-40 Exit 149 I-Ramp</t>
  </si>
  <si>
    <t>CY2022 ADOT | Derivation Code = 3 | MS2 TDMS;  Reference = {68_5952} | Previous AADT = 24</t>
  </si>
  <si>
    <t>S2613</t>
  </si>
  <si>
    <t xml:space="preserve">  I 040149I                     </t>
  </si>
  <si>
    <t>CY2022 ADOT | Derivation Code = 3 | MS2 TDMS;  Reference = {68_5953} | Previous AADT = 26</t>
  </si>
  <si>
    <t>S2614</t>
  </si>
  <si>
    <t xml:space="preserve">  I 040151A                     </t>
  </si>
  <si>
    <t>I-40 Exit 151 A-Ramp</t>
  </si>
  <si>
    <t>FS 35 Rd</t>
  </si>
  <si>
    <t>CY2022 ADOT | Derivation Code = 3 | MS2 TDMS;  Reference = {68_5960} | Previous AADT = 22</t>
  </si>
  <si>
    <t>S2622</t>
  </si>
  <si>
    <t xml:space="preserve">  I 040161A                     </t>
  </si>
  <si>
    <t>I-40 Exit 161 A-Ramp</t>
  </si>
  <si>
    <t>I-40 Exit 161 G-Ramp</t>
  </si>
  <si>
    <t>CY2022 ADOT | Derivation Code = 1 | MS2 TDMS;  Reference = {68_5980} | Previous AADT = 1601</t>
  </si>
  <si>
    <t>S2632</t>
  </si>
  <si>
    <t xml:space="preserve">  I 040165G                     </t>
  </si>
  <si>
    <t>I-40 Exit 165 G-Ramp</t>
  </si>
  <si>
    <t>I-40 Exit 165 A-Ramp</t>
  </si>
  <si>
    <t>CY2022 ADOT | Derivation Code = 3 | MS2 TDMS;  Reference = {68_6001} | Previous AADT = 2663</t>
  </si>
  <si>
    <t>S2635</t>
  </si>
  <si>
    <t xml:space="preserve">  I 040167C                     </t>
  </si>
  <si>
    <t>I-40 Exit 167 C-Ramp</t>
  </si>
  <si>
    <t>I-40 Front nonCard</t>
  </si>
  <si>
    <t>CY2022 ADOT | Derivation Code = 3 | MS2 TDMS;  Reference = {68_6012} | Previous AADT = 328</t>
  </si>
  <si>
    <t>S2636</t>
  </si>
  <si>
    <t xml:space="preserve">  I 040167G                     </t>
  </si>
  <si>
    <t>I-40 Exit 167 G-Ramp</t>
  </si>
  <si>
    <t>I-40 Exit 167 A-Ramp</t>
  </si>
  <si>
    <t>CY2022 ADOT | Derivation Code = 3 | MS2 TDMS;  Reference = {68_6011} | Previous AADT = 301</t>
  </si>
  <si>
    <t>S2639</t>
  </si>
  <si>
    <t xml:space="preserve">  I 040171C                     </t>
  </si>
  <si>
    <t>I-40 Exit 171 C-Ramp</t>
  </si>
  <si>
    <t>I-40 Exit 171 J-Ramp</t>
  </si>
  <si>
    <t>CY2022 ADOT | Derivation Code = 3 | MS2 TDMS;  Reference = {68_6022} | Previous AADT = 291</t>
  </si>
  <si>
    <t>S2640</t>
  </si>
  <si>
    <t xml:space="preserve">  I 040171G                     </t>
  </si>
  <si>
    <t>I-40 Exit 171 G-Ramp</t>
  </si>
  <si>
    <t>I-40 Exit 171 A-Ramp</t>
  </si>
  <si>
    <t>CY2022 ADOT | Derivation Code = 3 | MS2 TDMS;  Reference = {68_6021} | Previous AADT = 220</t>
  </si>
  <si>
    <t>S2642</t>
  </si>
  <si>
    <t xml:space="preserve">  I 040178A                     </t>
  </si>
  <si>
    <t>I-40 Exit 178 A-Ramp</t>
  </si>
  <si>
    <t>I-40 Exit 178 G-Ramp</t>
  </si>
  <si>
    <t>CY2022 ADOT | Derivation Code = 3 | MS2 TDMS;  Reference = {68_6030} | Previous AADT = 243</t>
  </si>
  <si>
    <t>S2644</t>
  </si>
  <si>
    <t xml:space="preserve">  I 040178G                     </t>
  </si>
  <si>
    <t>CY2022 ADOT | Derivation Code = 3 | MS2 TDMS;  Reference = {68_6031} | Previous AADT = 1048</t>
  </si>
  <si>
    <t>S2657</t>
  </si>
  <si>
    <t xml:space="preserve">  I 040191J                     </t>
  </si>
  <si>
    <t>I-40 Exit 191 J-Ramp</t>
  </si>
  <si>
    <t>CY2022 ADOT | Derivation Code = 3 | MS2 TDMS;  Reference = {68_6073} | Previous AADT = 2093</t>
  </si>
  <si>
    <t>S33409</t>
  </si>
  <si>
    <t xml:space="preserve">  I 040195A11                   </t>
  </si>
  <si>
    <t>I-40 Exit 195 A11-Ramp</t>
  </si>
  <si>
    <t>I-40 Exit 195 A1-Ramp</t>
  </si>
  <si>
    <t>S33419</t>
  </si>
  <si>
    <t xml:space="preserve">  I 040195C11                   </t>
  </si>
  <si>
    <t>I-40 Exit 195 C11-Ramp</t>
  </si>
  <si>
    <t>I-40 Exit 195 C1-Ramp</t>
  </si>
  <si>
    <t>S2664</t>
  </si>
  <si>
    <t xml:space="preserve">  I 040198G                     </t>
  </si>
  <si>
    <t>I-40 Exit 198 G-Ramp</t>
  </si>
  <si>
    <t>I-40 Exit 198 A-Ramp</t>
  </si>
  <si>
    <t>CY2022 ADOT | Derivation Code = 3 | MS2 TDMS;  Reference = {68_6111} | Previous AADT = 3002</t>
  </si>
  <si>
    <t>S2673</t>
  </si>
  <si>
    <t xml:space="preserve">  I 040204J                     </t>
  </si>
  <si>
    <t>I-40 Exit 204 J-Ramp</t>
  </si>
  <si>
    <t>CY2022 ADOT | Derivation Code = 1 | MS2 TDMS;  Reference = {68_6133} | Previous AADT = 672</t>
  </si>
  <si>
    <t>S2674</t>
  </si>
  <si>
    <t xml:space="preserve">  I 040207A1                    </t>
  </si>
  <si>
    <t>I-40 Exit 207 A1-Ramp</t>
  </si>
  <si>
    <t>I-40 Exit 207 G1-Ramp</t>
  </si>
  <si>
    <t>CY2022 ADOT | Derivation Code = 3 | MS2 TDMS;  Reference = ({68_6140}+{216_171})/2 | Previous AADT = 899</t>
  </si>
  <si>
    <t>S2679</t>
  </si>
  <si>
    <t xml:space="preserve">  I 040211C                     </t>
  </si>
  <si>
    <t>I-40 Exit 211 C-Ramp</t>
  </si>
  <si>
    <t>I-40 Exit 211 J-Ramp</t>
  </si>
  <si>
    <t>CY2022 ADOT | Derivation Code = 3 | MS2 TDMS;  Reference = {68_6162} | Previous AADT = 567</t>
  </si>
  <si>
    <t>S2680</t>
  </si>
  <si>
    <t xml:space="preserve">  I 040211G                     </t>
  </si>
  <si>
    <t>I-40 Exit 211 G-Ramp</t>
  </si>
  <si>
    <t>I-40 Exit 211 A-Ramp</t>
  </si>
  <si>
    <t>CY2022 ADOT | Derivation Code = 3 | MS2 TDMS;  Reference = {68_6161} | Previous AADT = 431</t>
  </si>
  <si>
    <t>S2682</t>
  </si>
  <si>
    <t xml:space="preserve">  I 040219A                     </t>
  </si>
  <si>
    <t>I-40 Exit 219 A-Ramp</t>
  </si>
  <si>
    <t>I-40 Exit 219 G-Ramp</t>
  </si>
  <si>
    <t>CY2022 ADOT | Derivation Code = 1 | MS2 TDMS;  Reference = {68_6170} | Previous AADT = 935</t>
  </si>
  <si>
    <t>S2683</t>
  </si>
  <si>
    <t xml:space="preserve">  I 040219C                     </t>
  </si>
  <si>
    <t>I-40 Exit 219 C-Ramp</t>
  </si>
  <si>
    <t>I-40 Exit 219 J-Ramp</t>
  </si>
  <si>
    <t>CY2022 ADOT | Derivation Code = 3 | MS2 TDMS;  Reference = {68_6172} | Previous AADT = 903</t>
  </si>
  <si>
    <t>S2684</t>
  </si>
  <si>
    <t xml:space="preserve">  I 040219G                     </t>
  </si>
  <si>
    <t>CY2022 ADOT | Derivation Code = 3 | MS2 TDMS;  Reference = {68_6171} | Previous AADT = 762</t>
  </si>
  <si>
    <t>S2685</t>
  </si>
  <si>
    <t xml:space="preserve">  I 040219J                     </t>
  </si>
  <si>
    <t>CY2022 ADOT | Derivation Code = 3 | MS2 TDMS;  Reference = {68_6173} | Previous AADT = 1525</t>
  </si>
  <si>
    <t>S2693</t>
  </si>
  <si>
    <t xml:space="preserve">  I 040230J                     </t>
  </si>
  <si>
    <t>I-40 Exit 230 J-Ramp</t>
  </si>
  <si>
    <t>I-40 Exit 230 C-Ramp</t>
  </si>
  <si>
    <t>CY2022 ADOT | Derivation Code = 3 | MS2 TDMS;  Reference = {68_6193} | Previous AADT = 69</t>
  </si>
  <si>
    <t>S33490</t>
  </si>
  <si>
    <t xml:space="preserve">  I 040236C                     </t>
  </si>
  <si>
    <t>I-40 Exit 236 C-Ramp</t>
  </si>
  <si>
    <t>I-40 Exit 236 S-Ramp</t>
  </si>
  <si>
    <t>CY2022 ADOT | Applied Growth Factor = -0.012 to Previous Year | Previous AADT = 3817</t>
  </si>
  <si>
    <t>S2703</t>
  </si>
  <si>
    <t xml:space="preserve">  I 040245C                     </t>
  </si>
  <si>
    <t>I-40 Exit 245 C-Ramp</t>
  </si>
  <si>
    <t>CY2022 ADOT | Derivation Code = 3 | MS2 TDMS;  Reference = {68_6232} | Previous AADT = 176</t>
  </si>
  <si>
    <t>S2706</t>
  </si>
  <si>
    <t xml:space="preserve">  I 040252A                     </t>
  </si>
  <si>
    <t>I-40 Exit 252 A-Ramp</t>
  </si>
  <si>
    <t>I-40 Exit 252 G-Ramp</t>
  </si>
  <si>
    <t>CY2022 ADOT | Derivation Code = 3 | MS2 TDMS;  Reference = {68_6240} | Previous AADT = 1379</t>
  </si>
  <si>
    <t>S2707</t>
  </si>
  <si>
    <t xml:space="preserve">  I 040252C                     </t>
  </si>
  <si>
    <t>I-40 Exit 252 C-Ramp</t>
  </si>
  <si>
    <t>I-40 Exit 252 J-Ramp</t>
  </si>
  <si>
    <t>CY2022 ADOT | Derivation Code = 3 | MS2 TDMS;  Reference = {68_6242} | Previous AADT = 1275</t>
  </si>
  <si>
    <t>S33423</t>
  </si>
  <si>
    <t xml:space="preserve">  I 040253P                     </t>
  </si>
  <si>
    <t>I-40 Exit 253 P-Ramp</t>
  </si>
  <si>
    <t>I-40 Exit 253 T-Ramp</t>
  </si>
  <si>
    <t>I-40 Exit 253 G-Ramp</t>
  </si>
  <si>
    <t>S33653</t>
  </si>
  <si>
    <t xml:space="preserve">  I 040253T                     </t>
  </si>
  <si>
    <t>I-40 Exit 253 A-Ramp</t>
  </si>
  <si>
    <t>S33474</t>
  </si>
  <si>
    <t>I-40 Exit 257 J-Ramp</t>
  </si>
  <si>
    <t>I-40 Exit 257 C-Ramp</t>
  </si>
  <si>
    <t>S2721</t>
  </si>
  <si>
    <t xml:space="preserve">  I 040264A                     </t>
  </si>
  <si>
    <t>I-40 Exit 264 A-Ramp</t>
  </si>
  <si>
    <t>I-40 Exit 264 G-Ramp</t>
  </si>
  <si>
    <t>CY2022 ADOT | Derivation Code = 3 | MS2 TDMS;  Reference = {68_6280} | Previous AADT = 22</t>
  </si>
  <si>
    <t>S2723</t>
  </si>
  <si>
    <t xml:space="preserve">  I 040264G                     </t>
  </si>
  <si>
    <t>CY2022 ADOT | Derivation Code = 1 | MS2 TDMS;  Reference = {68_6281} | Previous AADT = 103</t>
  </si>
  <si>
    <t>S2727</t>
  </si>
  <si>
    <t xml:space="preserve">  I 040269G                     </t>
  </si>
  <si>
    <t>I-40 Exit 269 G-Ramp</t>
  </si>
  <si>
    <t>I-40 Exit 269 A-Ramp</t>
  </si>
  <si>
    <t>CY2022 ADOT | Derivation Code = 3 | MS2 TDMS;  Reference = {68_6291} | Previous AADT = 84</t>
  </si>
  <si>
    <t>S2730</t>
  </si>
  <si>
    <t>I-40 Exit 274 J-Ramp</t>
  </si>
  <si>
    <t>CY2022 ADOT | Derivation Code = 3 | MS2 TDMS;  Reference = {68_6302} | Previous AADT = 77</t>
  </si>
  <si>
    <t>S2735</t>
  </si>
  <si>
    <t xml:space="preserve">  I 040277G                     </t>
  </si>
  <si>
    <t>I-40 Exit 277 G-Ramp</t>
  </si>
  <si>
    <t>I-40 Exit 277 A-Ramp</t>
  </si>
  <si>
    <t>CY2022 ADOT | Derivation Code = 1 | MS2 TDMS;  Reference = {68_6311} | Previous AADT = 794</t>
  </si>
  <si>
    <t>S2738</t>
  </si>
  <si>
    <t xml:space="preserve">  I 040280C                     </t>
  </si>
  <si>
    <t>I-40 Exit 280 C-Ramp</t>
  </si>
  <si>
    <t>CY2022 ADOT | Derivation Code = 3 | MS2 TDMS;  Reference = {68_6322} | Previous AADT = 85</t>
  </si>
  <si>
    <t>S2741</t>
  </si>
  <si>
    <t xml:space="preserve">  I 040283A                     </t>
  </si>
  <si>
    <t>I-40 Exit 283 A-Ramp</t>
  </si>
  <si>
    <t>I-40 Exit 283 G-Ramp</t>
  </si>
  <si>
    <t>CY2022 ADOT | Derivation Code = 3 | MS2 TDMS;  Reference = {68_6330} | Previous AADT = 1045</t>
  </si>
  <si>
    <t>S2743</t>
  </si>
  <si>
    <t xml:space="preserve">  I 040283G                     </t>
  </si>
  <si>
    <t>CY2022 ADOT | Derivation Code = 3 | MS2 TDMS;  Reference = {68_6331} | Previous AADT = 3245</t>
  </si>
  <si>
    <t>S2746</t>
  </si>
  <si>
    <t xml:space="preserve">  I 040285C                     </t>
  </si>
  <si>
    <t>I-40 Exit 285 C-Ramp</t>
  </si>
  <si>
    <t>I-40 Exit 285 J-Ramp</t>
  </si>
  <si>
    <t>CY2022 ADOT | Derivation Code = 3 | MS2 TDMS;  Reference = {68_6342} | Previous AADT = 176</t>
  </si>
  <si>
    <t>S2747</t>
  </si>
  <si>
    <t>I-40 Exit 285 A-Ramp</t>
  </si>
  <si>
    <t>CY2022 ADOT | Derivation Code = 3 | MS2 TDMS;  Reference = {68_6341} | Previous AADT = 94</t>
  </si>
  <si>
    <t>S2750</t>
  </si>
  <si>
    <t>CY2022 ADOT | Derivation Code = 3 | MS2 TDMS;  Reference = {68_6352} | Previous AADT = 2116</t>
  </si>
  <si>
    <t>S2751</t>
  </si>
  <si>
    <t>I-40 Exit 286 A-Ramp</t>
  </si>
  <si>
    <t>CY2022 ADOT | Derivation Code = 3 | MS2 TDMS;  Reference = {68_6351} | Previous AADT = 2243</t>
  </si>
  <si>
    <t>S2759</t>
  </si>
  <si>
    <t xml:space="preserve">  I 040292G                     </t>
  </si>
  <si>
    <t>I-40 Exit 292 G-Ramp</t>
  </si>
  <si>
    <t>I-40 Exit 292 A-Ramp</t>
  </si>
  <si>
    <t>CY2022 ADOT | Derivation Code = 3 | MS2 TDMS;  Reference = {68_6371} | Previous AADT = 767</t>
  </si>
  <si>
    <t>S2766</t>
  </si>
  <si>
    <t xml:space="preserve">  I 040300C                     </t>
  </si>
  <si>
    <t>I-40 Exit 300 C-Ramp</t>
  </si>
  <si>
    <t>I-40 Exit 300 J-Ramp</t>
  </si>
  <si>
    <t>CY2022 ADOT | Derivation Code = 3 | MS2 TDMS;  Reference = {68_6392} | Previous AADT = 89</t>
  </si>
  <si>
    <t>S2767</t>
  </si>
  <si>
    <t>I-40 Exit 300 A-Ramp</t>
  </si>
  <si>
    <t>CY2022 ADOT | Derivation Code = 3 | MS2 TDMS;  Reference = {68_6391} | Previous AADT = 78</t>
  </si>
  <si>
    <t>S2769</t>
  </si>
  <si>
    <t xml:space="preserve">  I 040303A                     </t>
  </si>
  <si>
    <t>I-40 Exit 303 A-Ramp</t>
  </si>
  <si>
    <t>I-40 Exit 303 G-Ramp</t>
  </si>
  <si>
    <t>CY2022 ADOT | Derivation Code = 3 | MS2 TDMS;  Reference = {68_6400} | Previous AADT = 129</t>
  </si>
  <si>
    <t>S2770</t>
  </si>
  <si>
    <t xml:space="preserve">  I 040303C                     </t>
  </si>
  <si>
    <t>I-40 Exit 303 C-Ramp</t>
  </si>
  <si>
    <t>I-40 Exit 303 J-Ramp</t>
  </si>
  <si>
    <t>CY2022 ADOT | Derivation Code = 3 | MS2 TDMS;  Reference = {68_6402} | Previous AADT = 94</t>
  </si>
  <si>
    <t>S2771</t>
  </si>
  <si>
    <t xml:space="preserve">  I 040303G                     </t>
  </si>
  <si>
    <t>CY2022 ADOT | Derivation Code = 3 | MS2 TDMS;  Reference = {68_6401} | Previous AADT = 91</t>
  </si>
  <si>
    <t>S2774</t>
  </si>
  <si>
    <t xml:space="preserve">  I 040311C                     </t>
  </si>
  <si>
    <t>I-40 Exit 311 C-Ramp</t>
  </si>
  <si>
    <t>I-40 Exit 311 J-Ramp</t>
  </si>
  <si>
    <t>CY2022 ADOT | Derivation Code = 3 | MS2 TDMS;  Reference = {68_6412} | Previous AADT = 391</t>
  </si>
  <si>
    <t>S2775</t>
  </si>
  <si>
    <t xml:space="preserve">  I 040311G                     </t>
  </si>
  <si>
    <t>I-40 Exit 311 G-Ramp</t>
  </si>
  <si>
    <t>I-40 Exit 311 A-Ramp</t>
  </si>
  <si>
    <t>CY2022 ADOT | Derivation Code = 3 | MS2 TDMS;  Reference = {68_6411} | Previous AADT = 167</t>
  </si>
  <si>
    <t>S33476</t>
  </si>
  <si>
    <t xml:space="preserve">  I 040340G                     </t>
  </si>
  <si>
    <t>I-40 Exit 340 G-Ramp</t>
  </si>
  <si>
    <t>I-40 Exit 340 R-Ramp</t>
  </si>
  <si>
    <t>CY2022 ADOT | Applied Growth Factor = -0.012 to Previous Year | Previous AADT = 3670</t>
  </si>
  <si>
    <t>S2808</t>
  </si>
  <si>
    <t xml:space="preserve">  I 040346C                     </t>
  </si>
  <si>
    <t>I-40 Exit 346 C-Ramp</t>
  </si>
  <si>
    <t>I-40 Exit 346 J-Ramp</t>
  </si>
  <si>
    <t>CY2022 ADOT | Derivation Code = 3 | MS2 TDMS;  Reference = {68_6502} | Previous AADT = 150</t>
  </si>
  <si>
    <t>S2812</t>
  </si>
  <si>
    <t xml:space="preserve">  I 040348C                     </t>
  </si>
  <si>
    <t>I-40 Exit 348 C-Ramp</t>
  </si>
  <si>
    <t>I-40 Exit 348 J-Ramp</t>
  </si>
  <si>
    <t>CY2022 ADOT | Derivation Code = 3 | MS2 TDMS;  Reference = {68_6512} | Previous AADT = 169</t>
  </si>
  <si>
    <t>S2813</t>
  </si>
  <si>
    <t xml:space="preserve">  I 040348G1                    </t>
  </si>
  <si>
    <t>I-40 Exit 348 G1-Ramp</t>
  </si>
  <si>
    <t>CY2022 ADOT | Derivation Code = 3 | MS2 TDMS;  Reference = {68_6511} | Previous AADT = 175</t>
  </si>
  <si>
    <t>S2814</t>
  </si>
  <si>
    <t xml:space="preserve">  I 040348J                     </t>
  </si>
  <si>
    <t>CY2022 ADOT | Derivation Code = 1 | MS2 TDMS;  Reference = {68_6513} | Previous AADT = 270</t>
  </si>
  <si>
    <t>S2815</t>
  </si>
  <si>
    <t xml:space="preserve">  I 040351A                     </t>
  </si>
  <si>
    <t>I-40 Exit 351 A-Ramp</t>
  </si>
  <si>
    <t>I-40 Exit 351 G-Ramp</t>
  </si>
  <si>
    <t>CY2022 ADOT | Derivation Code = 3 | MS2 TDMS;  Reference = {68_6520} | Previous AADT = 182</t>
  </si>
  <si>
    <t>S2816</t>
  </si>
  <si>
    <t xml:space="preserve">  I 040351C                     </t>
  </si>
  <si>
    <t>I-40 Exit 351 C-Ramp</t>
  </si>
  <si>
    <t>I-40 Exit 351 J-Ramp</t>
  </si>
  <si>
    <t>CY2022 ADOT | Derivation Code = 1 | MS2 TDMS;  Reference = {68_6522} | Previous AADT = 378</t>
  </si>
  <si>
    <t>S2819</t>
  </si>
  <si>
    <t xml:space="preserve">  I 040354A                     </t>
  </si>
  <si>
    <t>I-40 Exit 354 A-Ramp</t>
  </si>
  <si>
    <t>I-40 Exit 354 G-Ramp</t>
  </si>
  <si>
    <t>CY2022 ADOT | Derivation Code = 3 | MS2 TDMS;  Reference = {68_6530} | Previous AADT = 61</t>
  </si>
  <si>
    <t>S2822</t>
  </si>
  <si>
    <t xml:space="preserve">  I 040354J                     </t>
  </si>
  <si>
    <t>I-40 Exit 354 J-Ramp</t>
  </si>
  <si>
    <t>I-40 Exit 354 C-Ramp</t>
  </si>
  <si>
    <t>CY2022 ADOT | Derivation Code = 3 | MS2 TDMS;  Reference = {68_6533} | Previous AADT = 121</t>
  </si>
  <si>
    <t>S2824</t>
  </si>
  <si>
    <t xml:space="preserve">  I 040357C                     </t>
  </si>
  <si>
    <t>I-40 Exit 357 C-Ramp</t>
  </si>
  <si>
    <t>I-40 Exit 357 J-Ramp</t>
  </si>
  <si>
    <t>CY2022 ADOT | Derivation Code = 3 | MS2 TDMS;  Reference = {68_6542} | Previous AADT = 318</t>
  </si>
  <si>
    <t>S2832</t>
  </si>
  <si>
    <t xml:space="preserve">  I 040359J                     </t>
  </si>
  <si>
    <t>I-40 Exit 359 J-Ramp</t>
  </si>
  <si>
    <t>I-40 Exit 359 C-Ramp</t>
  </si>
  <si>
    <t>CY2022 ADOT | Derivation Code = 3 | MS2 TDMS;  Reference = {68_6563} | Previous AADT = 953</t>
  </si>
  <si>
    <t>S344_a</t>
  </si>
  <si>
    <t>S5001</t>
  </si>
  <si>
    <t xml:space="preserve">  S 024001A                     </t>
  </si>
  <si>
    <t>S5004</t>
  </si>
  <si>
    <t xml:space="preserve">  S 024001J                     </t>
  </si>
  <si>
    <t>CY2022 ADOT | Derivation Code = 1 | MS2 TDMS;  Reference = {68_100673} | Previous AADT = 151719</t>
  </si>
  <si>
    <t>CY2022 ADOT | Derivation Code = 3 | MS2 TDMS;  Reference = {68_100674} | Previous AADT = 142400</t>
  </si>
  <si>
    <t>CY2022 ADOT | Derivation Code = 1 | MS2 TDMS;  Reference = {68_100682} | Previous AADT = 132330</t>
  </si>
  <si>
    <t>S2839</t>
  </si>
  <si>
    <t xml:space="preserve">  S 051000W                     </t>
  </si>
  <si>
    <t>SR-51 Exit 0 W-Ramp</t>
  </si>
  <si>
    <t>Eb I 10 Ex 148 Hov Ramp</t>
  </si>
  <si>
    <t>270 ft S of Van Buren St</t>
  </si>
  <si>
    <t>CY2022 ADOT | Derivation Code = 3 | MS2 TDMS;  Reference = {68_7602} | Previous AADT = 8432</t>
  </si>
  <si>
    <t>S2841</t>
  </si>
  <si>
    <t>SR-51 Exit 1 A1-Ramp</t>
  </si>
  <si>
    <t>CY2022 ADOT | Derivation Code = 3 | MS2 TDMS;  Reference = {68_6590} | Previous AADT = 9431</t>
  </si>
  <si>
    <t>S2845</t>
  </si>
  <si>
    <t xml:space="preserve">  S 051001C11                   </t>
  </si>
  <si>
    <t>SR-51 Exit 1 C11-Ramp</t>
  </si>
  <si>
    <t>SR-51 Exit 1 C1-Ramp</t>
  </si>
  <si>
    <t>CY2022 ADOT | Derivation Code = 3 | MS2 TDMS;  Reference = {68_6573} | Previous AADT = 28901</t>
  </si>
  <si>
    <t>S2847</t>
  </si>
  <si>
    <t xml:space="preserve">  S 051001C4                    </t>
  </si>
  <si>
    <t>SR-51 Exit 1 C4-Ramp</t>
  </si>
  <si>
    <t>SR-51 nonCard</t>
  </si>
  <si>
    <t>SR-51 Exit 1 J3-Ramp</t>
  </si>
  <si>
    <t>CY2022 ADOT | Derivation Code = 3 | MS2 TDMS;  Reference = {68_7822} | Previous AADT = 11745</t>
  </si>
  <si>
    <t>S2852</t>
  </si>
  <si>
    <t xml:space="preserve">  S 051001J3                    </t>
  </si>
  <si>
    <t>CY2022 ADOT | Derivation Code = 3 | MS2 TDMS;  Reference = {68_7823} | Previous AADT = 12979</t>
  </si>
  <si>
    <t>S33356</t>
  </si>
  <si>
    <t xml:space="preserve">  S 051001L                     </t>
  </si>
  <si>
    <t>SR-51 Exit 1 L-Ramp</t>
  </si>
  <si>
    <t>SR-51 Front nonCard</t>
  </si>
  <si>
    <t>SR-51 Exit 1 X-Ramp</t>
  </si>
  <si>
    <t>S33427</t>
  </si>
  <si>
    <t xml:space="preserve">  S 051001P2                    </t>
  </si>
  <si>
    <t>SR-51 Exit 1 P2-Ramp</t>
  </si>
  <si>
    <t>SR-51 Exit 1 T-Ramp</t>
  </si>
  <si>
    <t>SR-51 Front</t>
  </si>
  <si>
    <t>S33445</t>
  </si>
  <si>
    <t xml:space="preserve">  S 051001T                     </t>
  </si>
  <si>
    <t>S33613</t>
  </si>
  <si>
    <t xml:space="preserve">  S 051001X1                    </t>
  </si>
  <si>
    <t>SR-51 Exit 1 X1-Ramp</t>
  </si>
  <si>
    <t>SR-51 Exit 1 C2-Ramp</t>
  </si>
  <si>
    <t>S33626</t>
  </si>
  <si>
    <t xml:space="preserve">  S 051001X4                    </t>
  </si>
  <si>
    <t>SR-51 Exit 1 X4-Ramp</t>
  </si>
  <si>
    <t>Nb On Slip Sr51 NB</t>
  </si>
  <si>
    <t>S2854</t>
  </si>
  <si>
    <t xml:space="preserve">  S 051002C                     </t>
  </si>
  <si>
    <t>SR-51 Exit 2 C-Ramp</t>
  </si>
  <si>
    <t>SR-51 Exit 2 J-Ramp</t>
  </si>
  <si>
    <t>CY2022 ADOT | Derivation Code = 3 | MS2 TDMS;  Reference = {68_6602} | Previous AADT = 13774</t>
  </si>
  <si>
    <t>S2856</t>
  </si>
  <si>
    <t xml:space="preserve">  S 051002J                     </t>
  </si>
  <si>
    <t>SR-51 Exit 2 A-Ramp</t>
  </si>
  <si>
    <t>CY2022 ADOT | Derivation Code = 3 | MS2 TDMS;  Reference = {68_6603} | Previous AADT = 15820</t>
  </si>
  <si>
    <t>S33654</t>
  </si>
  <si>
    <t xml:space="preserve">  S 051002X                     </t>
  </si>
  <si>
    <t>SR-51 Exit 2 X-Ramp</t>
  </si>
  <si>
    <t>SR-51 Exit 2 L-Ramp</t>
  </si>
  <si>
    <t>S2858</t>
  </si>
  <si>
    <t xml:space="preserve">  S 051003C                     </t>
  </si>
  <si>
    <t>SR-51 Exit 3 C-Ramp</t>
  </si>
  <si>
    <t>CY2022 ADOT | Derivation Code = 3 | MS2 TDMS;  Reference = {68_6622} | Previous AADT = 12420</t>
  </si>
  <si>
    <t>S2859</t>
  </si>
  <si>
    <t xml:space="preserve">  S 051003G                     </t>
  </si>
  <si>
    <t>SR-51 Exit 3 G-Ramp</t>
  </si>
  <si>
    <t>Nb Sr51 Ex 4A On Ramp</t>
  </si>
  <si>
    <t>CY2022 ADOT | Derivation Code = 3 | MS2 TDMS;  Reference = {68_6620} | Previous AADT = 9423</t>
  </si>
  <si>
    <t>S33332</t>
  </si>
  <si>
    <t xml:space="preserve">  S 051005P                     </t>
  </si>
  <si>
    <t>SR-51 Exit 5 P-Ramp</t>
  </si>
  <si>
    <t>SR-51 Exit 5 G-Ramp</t>
  </si>
  <si>
    <t>S2874</t>
  </si>
  <si>
    <t xml:space="preserve">  S 051007X                     </t>
  </si>
  <si>
    <t>SR-51 Exit 7 X-Ramp</t>
  </si>
  <si>
    <t>SR-51 Exit 7 C-Ramp</t>
  </si>
  <si>
    <t>CY2022 ADOT | Derivation Code = 3 | MS2 TDMS;  Reference = {68_6656} | Previous AADT = 12833</t>
  </si>
  <si>
    <t>S33334</t>
  </si>
  <si>
    <t xml:space="preserve">  S 051009T                     </t>
  </si>
  <si>
    <t>SR-51 Exit 9 T-Ramp</t>
  </si>
  <si>
    <t>SR-51 Exit 9 A-Ramp</t>
  </si>
  <si>
    <t>SR-51 Exit 9 P-Ramp</t>
  </si>
  <si>
    <t>S2888</t>
  </si>
  <si>
    <t xml:space="preserve">  S 051011J                     </t>
  </si>
  <si>
    <t>SR-51 Exit 11 J-Ramp</t>
  </si>
  <si>
    <t>CY2022 ADOT | Derivation Code = 3 | MS2 TDMS;  Reference = {68_6693} | Previous AADT = 8011</t>
  </si>
  <si>
    <t>S33425</t>
  </si>
  <si>
    <t xml:space="preserve">  S 051013L                     </t>
  </si>
  <si>
    <t>SR-51 Exit 13 L-Ramp</t>
  </si>
  <si>
    <t>SR-51 Exit 13 J-Ramp</t>
  </si>
  <si>
    <t>CY2022 ADOT | Applied Growth Factor = 0.053 to Previous Year | Previous AADT = 20091</t>
  </si>
  <si>
    <t>S33403</t>
  </si>
  <si>
    <t xml:space="preserve">  S 051013P                     </t>
  </si>
  <si>
    <t>SR-51 Exit 13 P-Ramp</t>
  </si>
  <si>
    <t>SR-51 Exit 13 T-Ramp</t>
  </si>
  <si>
    <t>SR-51 Exit 13 G-Ramp</t>
  </si>
  <si>
    <t>S2899</t>
  </si>
  <si>
    <t xml:space="preserve">  S 051014C                     </t>
  </si>
  <si>
    <t>SR-51 Exit 14 C-Ramp</t>
  </si>
  <si>
    <t>SR-51 Exit 14 G-Ramp</t>
  </si>
  <si>
    <t>CY2022 ADOT | Derivation Code = 3 | MS2 TDMS;  Reference = {68_6722} | Previous AADT = 6654</t>
  </si>
  <si>
    <t>S33470</t>
  </si>
  <si>
    <t xml:space="preserve">  S 051014P                     </t>
  </si>
  <si>
    <t>SR-51 Exit 14 P-Ramp</t>
  </si>
  <si>
    <t>S33639</t>
  </si>
  <si>
    <t xml:space="preserve">  S 051014X                     </t>
  </si>
  <si>
    <t>SR-51 Exit 14 X-Ramp</t>
  </si>
  <si>
    <t>S2905</t>
  </si>
  <si>
    <t xml:space="preserve">  S 051015V                     </t>
  </si>
  <si>
    <t>SR-51 Exit 15 V-Ramp</t>
  </si>
  <si>
    <t>50 ft N of SR-51</t>
  </si>
  <si>
    <t>60 ft W of SR-101</t>
  </si>
  <si>
    <t>CY2022 ADOT | Derivation Code = 3 | MS2 TDMS;  Reference = {68_6730} | Previous AADT = 2346</t>
  </si>
  <si>
    <t>CY2022 ADOT | Derivation Code = 3 | MS2 TDMS;  Reference = {68_100705} | Previous AADT = 1719</t>
  </si>
  <si>
    <t>CY2022 ADOT | Derivation Code = 1 | MS2 TDMS;  Reference = {68_100706} | Previous AADT = 168</t>
  </si>
  <si>
    <t>CY2022 ADOT | Derivation Code = 1 | MS2 TDMS;  Reference = {68_100712} | Previous AADT = 14688</t>
  </si>
  <si>
    <t>CY2022 ADOT | Derivation Code = 3 | MS2 TDMS;  Reference = {68_100713} | Previous AADT = 12996</t>
  </si>
  <si>
    <t>CY2022 ADOT | Derivation Code = 3 | MS2 TDMS;  Reference = {68_100714} | Previous AADT = 11177</t>
  </si>
  <si>
    <t>CY2022 ADOT | Derivation Code = 3 | MS2 TDMS;  Reference = {68_100717} | Previous AADT = 1368</t>
  </si>
  <si>
    <t>CY2022 ADOT | Derivation Code = 1 | MS2 TDMS;  Reference = {68_100723} | Previous AADT = 16205</t>
  </si>
  <si>
    <t>S33358</t>
  </si>
  <si>
    <t xml:space="preserve">  S 068001C                     </t>
  </si>
  <si>
    <t>SR-68 Exit 1 C-Ramp</t>
  </si>
  <si>
    <t>SR-68 nonCard</t>
  </si>
  <si>
    <t>0.26 mi W of SR-68 nonCard</t>
  </si>
  <si>
    <t>S33452</t>
  </si>
  <si>
    <t xml:space="preserve">  S 068026A                     </t>
  </si>
  <si>
    <t>SR-68 Exit 26 A-Ramp</t>
  </si>
  <si>
    <t>S33374</t>
  </si>
  <si>
    <t xml:space="preserve">  S 068026B                     </t>
  </si>
  <si>
    <t>SR-68 Exit 26 B-Ramp</t>
  </si>
  <si>
    <t>S2907</t>
  </si>
  <si>
    <t>SR-69 Exit 262 A-Ramp</t>
  </si>
  <si>
    <t>CY2022 ADOT | Derivation Code = 1 | MS2 TDMS;  Reference = {68_5194} | Previous AADT = 5997</t>
  </si>
  <si>
    <t>CY2022 ADOT | Derivation Code = 1 | MS2 TDMS;  Reference = {68_102313} | Previous AADT = 17402</t>
  </si>
  <si>
    <t>CY2022 ADOT | Derivation Code = 1 | MS2 TDMS;  Reference = {68_102314} | Previous AADT = 18056</t>
  </si>
  <si>
    <t>CY2022 ADOT | Derivation Code = 1 | MS2 TDMS;  Reference = {68_100739} | Previous AADT = 41613</t>
  </si>
  <si>
    <t>CY2022 ADOT | Derivation Code = 3 | MS2 TDMS;  Reference = {68_100743} | Previous AADT = 35204</t>
  </si>
  <si>
    <t>CY2022 ADOT | Derivation Code = 1 | MS2 TDMS;  Reference = {68_100745} | Previous AADT = 43480</t>
  </si>
  <si>
    <t>CY2022 ADOT | Derivation Code = 3 | MS2 TDMS;  Reference = {68_102325} | Previous AADT = 40953</t>
  </si>
  <si>
    <t>CY2022 ADOT | Derivation Code = 3 | MS2 TDMS;  Reference = {68_102328} | Previous AADT = 40846</t>
  </si>
  <si>
    <t>CY2022 ADOT | Derivation Code = 1 | MS2 TDMS;  Reference = {68_100751} | Previous AADT = 33053</t>
  </si>
  <si>
    <t>S2911</t>
  </si>
  <si>
    <t xml:space="preserve">  S 069262C                     </t>
  </si>
  <si>
    <t>SR-69 Exit 262 C-Ramp</t>
  </si>
  <si>
    <t>E Arcosanti Rd</t>
  </si>
  <si>
    <t>CY2022 ADOT | Derivation Code = 1 | MS2 TDMS;  Reference = {68_8717} | Previous AADT = 1815</t>
  </si>
  <si>
    <t>S2913</t>
  </si>
  <si>
    <t>SR-69 Front</t>
  </si>
  <si>
    <t>CY2022 ADOT | Derivation Code = 1 | MS2 TDMS;  Reference = {68_8716} | Previous AADT = 2275</t>
  </si>
  <si>
    <t>S33408</t>
  </si>
  <si>
    <t xml:space="preserve">  S 069288C                     </t>
  </si>
  <si>
    <t>SR-69 Exit 288 C-Ramp</t>
  </si>
  <si>
    <t>SR-69 Exit 288 A-Ramp</t>
  </si>
  <si>
    <t>CY2022 ADOT | Derivation Code = 3 | MS2 TDMS;  Reference = {68_100766} | Previous AADT = 3892</t>
  </si>
  <si>
    <t>CY2022 ADOT | Derivation Code = 3 | MS2 TDMS;  Reference = {68_100778} | Previous AADT = 8137</t>
  </si>
  <si>
    <t>CY2022 ADOT | Derivation Code = 1 | MS2 TDMS;  Reference = {68_100783} | Previous AADT = 4904</t>
  </si>
  <si>
    <t>CY2022 ADOT | Derivation Code = 1 | MS2 TDMS;  Reference = {68_100784} | Previous AADT = 7958</t>
  </si>
  <si>
    <t>CY2022 ADOT | Derivation Code = 1 | MS2 TDMS;  Reference = {68_100787} | Previous AADT = 6382</t>
  </si>
  <si>
    <t>CY2022 ADOT | Derivation Code = 1 | MS2 TDMS;  Reference = {68_100794} | Previous AADT = 32151</t>
  </si>
  <si>
    <t>CY2022 ADOT | Derivation Code = 3 | MS2 TDMS;  Reference = {68_100799} | Previous AADT = 28307</t>
  </si>
  <si>
    <t>CY2022 ADOT | Derivation Code = 3 | MS2 TDMS;  Reference = {68_100801} | Previous AADT = 36124</t>
  </si>
  <si>
    <t>CY2022 ADOT | Derivation Code = 1 | MS2 TDMS;  Reference = {68_100803} | Previous AADT = 36626</t>
  </si>
  <si>
    <t>CY2022 ADOT | Derivation Code = 1 | MS2 TDMS;  Reference = {68_100808} | Previous AADT = 12530</t>
  </si>
  <si>
    <t>CY2022 ADOT | Derivation Code = 1 | MS2 TDMS;  Reference = {68_100809} | Previous AADT = 7568</t>
  </si>
  <si>
    <t>CY2022 ADOT | Derivation Code = 1 | MS2 TDMS;  Reference = {68_100812} | Previous AADT = 3653</t>
  </si>
  <si>
    <t>CY2022 ADOT | Derivation Code = 1 | MS2 TDMS;  Reference = {68_100818} | Previous AADT = 12818</t>
  </si>
  <si>
    <t>CY2022 ADOT | Derivation Code = 1 | MS2 TDMS;  Reference = {68_100820} | Previous AADT = 13951</t>
  </si>
  <si>
    <t>CY2022 ADOT | Derivation Code = 1 | MS2 TDMS;  Reference = {68_100846} | Previous AADT = 2855</t>
  </si>
  <si>
    <t>CY2022 ADOT | Derivation Code = 3 | MS2 TDMS;  Reference = {68_100849} | Previous AADT = 2979</t>
  </si>
  <si>
    <t>CY2022 ADOT | Derivation Code = 3 | MS2 TDMS;  Reference = {68_100852} | Previous AADT = 9732</t>
  </si>
  <si>
    <t>CY2022 ADOT | Derivation Code = 3 | MS2 TDMS;  Reference = {68_100853} | Previous AADT = 7047</t>
  </si>
  <si>
    <t>CY2022 ADOT | Derivation Code = 3 | MS2 TDMS;  Reference = {68_100857} | Previous AADT = 7068</t>
  </si>
  <si>
    <t>CY2022 ADOT | Derivation Code = 3 | MS2 TDMS;  Reference = {68_100866} | Previous AADT = 3046</t>
  </si>
  <si>
    <t>L14075</t>
  </si>
  <si>
    <t xml:space="preserve">  S 080317A                     </t>
  </si>
  <si>
    <t>SR-80 Exit 317 A-Ramp</t>
  </si>
  <si>
    <t>S2922</t>
  </si>
  <si>
    <t xml:space="preserve">  S 080339J                     </t>
  </si>
  <si>
    <t>SR-80 Exit 339 J-Ramp</t>
  </si>
  <si>
    <t>Tombstone Cyn</t>
  </si>
  <si>
    <t>CY2022 ADOT | Derivation Code = 3 | MS2 TDMS;  Reference = {68_7973} | Previous AADT = 448</t>
  </si>
  <si>
    <t>S2924</t>
  </si>
  <si>
    <t xml:space="preserve">  S 080341C                     </t>
  </si>
  <si>
    <t>SR-80 Exit 341 C-Ramp</t>
  </si>
  <si>
    <t>CY2022 ADOT | Derivation Code = 3 | MS2 TDMS;  Reference = {68_7952} | Previous AADT = 2419</t>
  </si>
  <si>
    <t>CY2022 ADOT | Derivation Code = 3 | MS2 TDMS;  Reference = {68_100884} | Previous AADT = 3960</t>
  </si>
  <si>
    <t>CY2022 ADOT | Derivation Code = 3 | MS2 TDMS;  Reference = {68_100888} | Previous AADT = 1974</t>
  </si>
  <si>
    <t>S2930</t>
  </si>
  <si>
    <t xml:space="preserve">  S 082032R                     </t>
  </si>
  <si>
    <t>SR-82 Exit 32 R-Ramp</t>
  </si>
  <si>
    <t>CY2022 ADOT | Derivation Code = 1 | MS2 TDMS;  Reference = {68_7935} | Previous AADT = 21</t>
  </si>
  <si>
    <t>CY2022 ADOT | Derivation Code = 1 | MS2 TDMS;  Reference = {68_100900} | Previous AADT = 2902</t>
  </si>
  <si>
    <t>CY2022 ADOT | Derivation Code = 3 | MS2 TDMS;  Reference = {265_SC1000} | Previous AADT = 4296</t>
  </si>
  <si>
    <t>CY2022 ADOT | Derivation Code = 3 | MS2 TDMS;  Reference = {68_100902} | Previous AADT = 5567</t>
  </si>
  <si>
    <t>CY2022 ADOT | Derivation Code = 3 | MS2 TDMS;  Reference = {68_100907} | Previous AADT = 2600</t>
  </si>
  <si>
    <t>CY2022 ADOT | Derivation Code = 3 | MS2 TDMS;  Reference = {68_100909} | Previous AADT = 2609</t>
  </si>
  <si>
    <t>CY2022 ADOT | Derivation Code = 3 | MS2 TDMS;  Reference = {68_100912} | Previous AADT = 2941</t>
  </si>
  <si>
    <t>CY2022 ADOT | Derivation Code = 1 | MS2 TDMS;  Reference = {68_100917} | Previous AADT = 14373</t>
  </si>
  <si>
    <t>CY2022 ADOT | Derivation Code = 1 | MS2 TDMS;  Reference = {68_100922} | Previous AADT = 15104</t>
  </si>
  <si>
    <t>CY2022 ADOT | Derivation Code = 1 | MS2 TDMS;  Reference = {68_100923} | Previous AADT = 20739</t>
  </si>
  <si>
    <t>CY2022 ADOT | Derivation Code = 1 | MS2 TDMS;  Reference = {68_100924} | Previous AADT = 18360</t>
  </si>
  <si>
    <t>CY2022 ADOT | Derivation Code = 1 | MS2 TDMS;  Reference = {68_100933} | Previous AADT = 2860</t>
  </si>
  <si>
    <t>CY2022 ADOT | Derivation Code = 1 | MS2 TDMS;  Reference = {68_100961} | Previous AADT = 11275</t>
  </si>
  <si>
    <t>CY2022 ADOT | Derivation Code = 1 | MS2 TDMS;  Reference = {68_100962} | Previous AADT = 10230</t>
  </si>
  <si>
    <t>CY2022 ADOT | Derivation Code = 1 | MS2 TDMS;  Reference = {68_100978} | Previous AADT = 15062</t>
  </si>
  <si>
    <t>CY2022 ADOT | Derivation Code = 1 | MS2 TDMS;  Reference = {68_100981} | Previous AADT = 8798</t>
  </si>
  <si>
    <t>CY2022 ADOT | Derivation Code = 1 | MS2 TDMS;  Reference = {68_100984} | Previous AADT = 16217</t>
  </si>
  <si>
    <t>CY2022 ADOT | Derivation Code = 1 | MS2 TDMS;  Reference = {68_100988} | Previous AADT = 23951</t>
  </si>
  <si>
    <t>CY2022 ADOT | Derivation Code = 1 | MS2 TDMS;  Reference = {68_100992} | Previous AADT = 5587</t>
  </si>
  <si>
    <t>CY2022 ADOT | Derivation Code = 1 | MS2 TDMS;  Reference = {68_100994} | Previous AADT = 4118</t>
  </si>
  <si>
    <t>CY2022 ADOT | Derivation Code = 1 | MS2 TDMS;  Reference = {68_100996} | Previous AADT = 1576</t>
  </si>
  <si>
    <t>CY2022 ADOT | Derivation Code = 1 | MS2 TDMS;  Reference = {68_101027} | Previous AADT = 4077</t>
  </si>
  <si>
    <t>CY2022 ADOT | Derivation Code = 1 | MS2 TDMS;  Reference = {68_101029} | Previous AADT = 1973</t>
  </si>
  <si>
    <t>CY2022 ADOT | Derivation Code = 1 | MS2 TDMS;  Reference = {68_101030} | Previous AADT = 2135</t>
  </si>
  <si>
    <t>CY2022 ADOT | Derivation Code = 1 | MS2 TDMS;  Reference = {68_101032} | Previous AADT = 2131</t>
  </si>
  <si>
    <t>CY2022 ADOT | Derivation Code = 1 | MS2 TDMS;  Reference = {68_101033} | Previous AADT = 1005</t>
  </si>
  <si>
    <t>CY2022 ADOT | Derivation Code = 1 | MS2 TDMS;  Reference = {68_101039} | Previous AADT = 2224</t>
  </si>
  <si>
    <t>CY2022 ADOT | Derivation Code = 1 | MS2 TDMS;  Reference = {68_101044} | Previous AADT = 6929</t>
  </si>
  <si>
    <t>CY2022 ADOT | Derivation Code = 1 | MS2 TDMS;  Reference = {68_101325} | Previous AADT = 17753</t>
  </si>
  <si>
    <t>CY2022 ADOT | Derivation Code = 1 | MS2 TDMS;  Reference = {68_102330} | Previous AADT = 20853</t>
  </si>
  <si>
    <t>CY2022 ADOT | Derivation Code = 1 | MS2 TDMS;  Reference = {68_101054} | Previous AADT = 23461</t>
  </si>
  <si>
    <t>CY2022 ADOT | Derivation Code = 1 | MS2 TDMS;  Reference = {68_101055} | Previous AADT = 29598</t>
  </si>
  <si>
    <t>CY2022 ADOT | Derivation Code = 1 | MS2 TDMS;  Reference = {68_101062} | Previous AADT = 14568</t>
  </si>
  <si>
    <t>S33509</t>
  </si>
  <si>
    <t xml:space="preserve">  S 089312J                     </t>
  </si>
  <si>
    <t>SR-89 Exit 312 J-Ramp</t>
  </si>
  <si>
    <t>SR-89 nonCard</t>
  </si>
  <si>
    <t>SR-89 Exit 312 C-Ramp</t>
  </si>
  <si>
    <t>S33684</t>
  </si>
  <si>
    <t xml:space="preserve">  S 089316J                     </t>
  </si>
  <si>
    <t>SR-89 Exit 316 J-Ramp</t>
  </si>
  <si>
    <t>CY2022 ADOT | Applied Growth Factor = -0.010 to Previous Year | Previous AADT = 3183</t>
  </si>
  <si>
    <t>S33685</t>
  </si>
  <si>
    <t xml:space="preserve">  S 089320C                     </t>
  </si>
  <si>
    <t>SR-89 Exit 320 C-Ramp</t>
  </si>
  <si>
    <t>Deep Well Ranch Rd WB</t>
  </si>
  <si>
    <t>S33686</t>
  </si>
  <si>
    <t xml:space="preserve">  S 089321A                     </t>
  </si>
  <si>
    <t>SR-89 Exit 321 A-Ramp</t>
  </si>
  <si>
    <t>S33687</t>
  </si>
  <si>
    <t xml:space="preserve">  S 089324C                     </t>
  </si>
  <si>
    <t>SR-89 Exit 324 C-Ramp</t>
  </si>
  <si>
    <t>S33688</t>
  </si>
  <si>
    <t xml:space="preserve">  S 089324C1                    </t>
  </si>
  <si>
    <t>SR-89 Exit 324 C1-Ramp</t>
  </si>
  <si>
    <t>S33690</t>
  </si>
  <si>
    <t xml:space="preserve">  S 089325A1                    </t>
  </si>
  <si>
    <t>SR-89 Exit 325 A1-Ramp</t>
  </si>
  <si>
    <t>S33691</t>
  </si>
  <si>
    <t xml:space="preserve">  S 089325C                     </t>
  </si>
  <si>
    <t>SR-89 Exit 325 C-Ramp</t>
  </si>
  <si>
    <t>S33696</t>
  </si>
  <si>
    <t xml:space="preserve">  S 089326C                     </t>
  </si>
  <si>
    <t>SR-89 Exit 326 C-Ramp</t>
  </si>
  <si>
    <t>S2944</t>
  </si>
  <si>
    <t>I-10 Exit 302 J-Ramp</t>
  </si>
  <si>
    <t>CY2022 ADOT | Derivation Code = 3 | MS2 TDMS;  Reference = {68_4534} | Previous AADT = 16072</t>
  </si>
  <si>
    <t>CY2022 ADOT | Derivation Code = 3 | MS2 TDMS;  Reference = {68_101071} | Previous AADT = 14354</t>
  </si>
  <si>
    <t>CY2022 ADOT | Derivation Code = 1 | MS2 TDMS;  Reference = {68_101093} | Previous AADT = 25827</t>
  </si>
  <si>
    <t>CY2022 ADOT | Derivation Code = 3 | MS2 TDMS;  Reference = {68_101099} | Previous AADT = 22879</t>
  </si>
  <si>
    <t>CY2022 ADOT | Derivation Code = 3 | MS2 TDMS;  Reference = {68_101108} | Previous AADT = 5382</t>
  </si>
  <si>
    <t>CY2022 ADOT | Derivation Code = 3 | MS2 TDMS;  Reference = {68_101110} | Previous AADT = 7272</t>
  </si>
  <si>
    <t>CY2022 ADOT | Derivation Code = 3 | MS2 TDMS;  Reference = {68_101114} | Previous AADT = 6620</t>
  </si>
  <si>
    <t>CY2022 ADOT | Derivation Code = 3 | MS2 TDMS;  Reference = {68_101118} | Previous AADT = 19408</t>
  </si>
  <si>
    <t>CY2022 ADOT | Derivation Code = 3 | MS2 TDMS;  Reference = {68_101131} | Previous AADT = 7294</t>
  </si>
  <si>
    <t>CY2022 ADOT | Derivation Code = 1 | MS2 TDMS;  Reference = {68_101133} | Previous AADT = 11730</t>
  </si>
  <si>
    <t>CY2022 ADOT | Derivation Code = 3 | MS2 TDMS;  Reference = {68_101135} | Previous AADT = 12282</t>
  </si>
  <si>
    <t>CY2022 ADOT | Derivation Code = 3 | MS2 TDMS;  Reference = {68_101137} | Previous AADT = 13010</t>
  </si>
  <si>
    <t>CY2022 ADOT | Derivation Code = 1 | MS2 TDMS;  Reference = {68_101149} | Previous AADT = 21930</t>
  </si>
  <si>
    <t>CY2022 ADOT | Derivation Code = 3 | MS2 TDMS;  Reference = {68_101156} | Previous AADT = 11956</t>
  </si>
  <si>
    <t>CY2022 ADOT | Derivation Code = 3 | MS2 TDMS;  Reference = {68_101157} | Previous AADT = 11057</t>
  </si>
  <si>
    <t>CY2022 ADOT | Derivation Code = 3 | MS2 TDMS;  Reference = {68_101158} | Previous AADT = 13842</t>
  </si>
  <si>
    <t>CY2022 ADOT | Derivation Code = 3 | MS2 TDMS;  Reference = {68_101174} | Previous AADT = 31933</t>
  </si>
  <si>
    <t>CY2022 ADOT | Derivation Code = 3 | MS2 TDMS;  Reference = {68_101178} | Previous AADT = 31747</t>
  </si>
  <si>
    <t>CY2022 ADOT | Derivation Code = 3 | MS2 TDMS;  Reference = {68_101192} | Previous AADT = 27528</t>
  </si>
  <si>
    <t>CY2022 ADOT | Applied Growth Factor = -0.012 to Previous Year | Previous AADT = 1585</t>
  </si>
  <si>
    <t>CY2022 ADOT | Derivation Code = 3 | MS2 TDMS;  Reference = {215_YYV-CG3065-1} | Previous AADT = 155</t>
  </si>
  <si>
    <t>CY2022 ADOT | Derivation Code = 3 | MS2 TDMS;  Reference = {68_101201} | Previous AADT = 2743</t>
  </si>
  <si>
    <t>CY2022 ADOT | Derivation Code = 1 | MS2 TDMS;  Reference = {68_101205} | Previous AADT = 126360</t>
  </si>
  <si>
    <t>CY2022 ADOT | Derivation Code = 1 | MS2 TDMS;  Reference = {68_101207} | Previous AADT = 145836</t>
  </si>
  <si>
    <t>CY2022 ADOT | Derivation Code = 1 | MS2 TDMS;  Reference = {68_101211} | Previous AADT = 117201</t>
  </si>
  <si>
    <t>CY2022 ADOT | Derivation Code = 1 | MS2 TDMS;  Reference = {68_101216} | Previous AADT = 113696</t>
  </si>
  <si>
    <t>CY2022 ADOT | Derivation Code = 1 | MS2 TDMS;  Reference = {68_101221} | Previous AADT = 173162</t>
  </si>
  <si>
    <t>CY2022 ADOT | Derivation Code = 1 | MS2 TDMS;  Reference = {68_101223} | Previous AADT = 77326</t>
  </si>
  <si>
    <t>CY2022 ADOT | Derivation Code = 1 | MS2 TDMS;  Reference = {68_101230} | Previous AADT = 118288</t>
  </si>
  <si>
    <t>CY2022 ADOT | Derivation Code = 1 | MS2 TDMS;  Reference = {68_101242} | Previous AADT = 142014</t>
  </si>
  <si>
    <t>CY2022 ADOT | Derivation Code = 1 | MS2 TDMS;  Reference = {68_101246} | Previous AADT = 155206</t>
  </si>
  <si>
    <t>CY2022 ADOT | Derivation Code = 1 | MS2 TDMS;  Reference = {68_101249} | Previous AADT = 171747</t>
  </si>
  <si>
    <t>S3812</t>
  </si>
  <si>
    <t>Beardsley Rd (C)</t>
  </si>
  <si>
    <t>SR-101 Front nonCard</t>
  </si>
  <si>
    <t>SR-101 Exit 22 J-Ramp</t>
  </si>
  <si>
    <t>CY2022 ADOT | Derivation Code = 3 | MS2 TDMS;  Reference = {68_7177} | Previous AADT = 3419</t>
  </si>
  <si>
    <t>S2953</t>
  </si>
  <si>
    <t xml:space="preserve">  S 101001C1                    </t>
  </si>
  <si>
    <t>SR-101 Exit 1 C1-Ramp</t>
  </si>
  <si>
    <t>SR-101 Exit 1 C-Ramp</t>
  </si>
  <si>
    <t>CY2022 ADOT | Derivation Code = 3 | MS2 TDMS;  Reference = {68_7015} | Previous AADT = 34790</t>
  </si>
  <si>
    <t>S2954</t>
  </si>
  <si>
    <t xml:space="preserve">  S 101002C                     </t>
  </si>
  <si>
    <t>SR-101 Exit 2 C-Ramp</t>
  </si>
  <si>
    <t>CY2022 ADOT | Derivation Code = 3 | MS2 TDMS;  Reference = {68_7012} | Previous AADT = 15070</t>
  </si>
  <si>
    <t>S2958</t>
  </si>
  <si>
    <t xml:space="preserve">  S 101003G                     </t>
  </si>
  <si>
    <t>SR-101 Exit 3 G-Ramp</t>
  </si>
  <si>
    <t>SR-101 Exit 3 A-Ramp</t>
  </si>
  <si>
    <t>CY2022 ADOT | Derivation Code = 3 | MS2 TDMS;  Reference = {68_7021} | Previous AADT = 9547</t>
  </si>
  <si>
    <t>S2960</t>
  </si>
  <si>
    <t xml:space="preserve">  S 101004A                     </t>
  </si>
  <si>
    <t>SR-101 Exit 4 A-Ramp</t>
  </si>
  <si>
    <t>SR-101 Exit 4 G-Ramp</t>
  </si>
  <si>
    <t>CY2022 ADOT | Derivation Code = 3 | MS2 TDMS;  Reference = {68_7030} | Previous AADT = 7900</t>
  </si>
  <si>
    <t>S2961</t>
  </si>
  <si>
    <t xml:space="preserve">  S 101004C                     </t>
  </si>
  <si>
    <t>SR-101 Exit 4 C-Ramp</t>
  </si>
  <si>
    <t>SR-101 Exit 4 J-Ramp</t>
  </si>
  <si>
    <t>CY2022 ADOT | Derivation Code = 3 | MS2 TDMS;  Reference = {68_7032} | Previous AADT = 8792</t>
  </si>
  <si>
    <t>S33621</t>
  </si>
  <si>
    <t xml:space="preserve">  S 101005L                     </t>
  </si>
  <si>
    <t>SR-101 Exit 5 L-Ramp</t>
  </si>
  <si>
    <t>SR-101 Exit 5 X-Ramp</t>
  </si>
  <si>
    <t>SR-101 Exit 5 J-Ramp</t>
  </si>
  <si>
    <t>S33528</t>
  </si>
  <si>
    <t xml:space="preserve">  S 101005P                     </t>
  </si>
  <si>
    <t>SR-101 Exit 5 P-Ramp</t>
  </si>
  <si>
    <t>SR-101 Exit 5 T-Ramp</t>
  </si>
  <si>
    <t>SR-101 Exit 5 G-Ramp</t>
  </si>
  <si>
    <t>S5013</t>
  </si>
  <si>
    <t xml:space="preserve">  S 101006Y                     </t>
  </si>
  <si>
    <t>S5014</t>
  </si>
  <si>
    <t xml:space="preserve">  S 101006Z                     </t>
  </si>
  <si>
    <t>S2973</t>
  </si>
  <si>
    <t xml:space="preserve">  S 101007C                     </t>
  </si>
  <si>
    <t>SR-101 Exit 7 C-Ramp</t>
  </si>
  <si>
    <t>SR-101 Exit 7 G-Ramp</t>
  </si>
  <si>
    <t>CY2022 ADOT | Derivation Code = 3 | MS2 TDMS;  Reference = {68_7052} | Previous AADT = 10596</t>
  </si>
  <si>
    <t>S2974</t>
  </si>
  <si>
    <t xml:space="preserve">  S 101007G                     </t>
  </si>
  <si>
    <t>SR-101 Exit 7 A-Ramp</t>
  </si>
  <si>
    <t>CY2022 ADOT | Derivation Code = 3 | MS2 TDMS;  Reference = {68_7051} | Previous AADT = 11263</t>
  </si>
  <si>
    <t>S2975</t>
  </si>
  <si>
    <t xml:space="preserve">  S 101007J                     </t>
  </si>
  <si>
    <t>SR-101 Exit 7 J-Ramp</t>
  </si>
  <si>
    <t>CY2022 ADOT | Derivation Code = 3 | MS2 TDMS;  Reference = {68_7053} | Previous AADT = 11543</t>
  </si>
  <si>
    <t>S33523</t>
  </si>
  <si>
    <t xml:space="preserve">  S 101007L                     </t>
  </si>
  <si>
    <t>SR-101 Exit 7 L-Ramp</t>
  </si>
  <si>
    <t>SR-101 Exit 7 X-Ramp</t>
  </si>
  <si>
    <t>S2981</t>
  </si>
  <si>
    <t xml:space="preserve">  S 101009C                     </t>
  </si>
  <si>
    <t>SR-101 Exit 9 C-Ramp</t>
  </si>
  <si>
    <t>SR-101 Exit 9 J-Ramp</t>
  </si>
  <si>
    <t>CY2022 ADOT | Derivation Code = 3 | MS2 TDMS;  Reference = {68_7072} | Previous AADT = 9802</t>
  </si>
  <si>
    <t>S2983</t>
  </si>
  <si>
    <t xml:space="preserve">  S 101009J                     </t>
  </si>
  <si>
    <t>CY2022 ADOT | Derivation Code = 3 | MS2 TDMS;  Reference = {68_7073} | Previous AADT = 12380</t>
  </si>
  <si>
    <t>S2988</t>
  </si>
  <si>
    <t>CY2022 ADOT | Derivation Code = 3 | MS2 TDMS;  Reference = {68_7090} | Previous AADT = 13325</t>
  </si>
  <si>
    <t>S2996</t>
  </si>
  <si>
    <t xml:space="preserve">  S 101014A                     </t>
  </si>
  <si>
    <t>SR-101 Exit 14 A-Ramp</t>
  </si>
  <si>
    <t>SR-101 Exit 14 G-Ramp</t>
  </si>
  <si>
    <t>CY2022 ADOT | Derivation Code = 3 | MS2 TDMS;  Reference = {68_7110} | Previous AADT = 20694</t>
  </si>
  <si>
    <t>S3008</t>
  </si>
  <si>
    <t xml:space="preserve">  S 101017J                     </t>
  </si>
  <si>
    <t>SR-101 Exit 17 J-Ramp</t>
  </si>
  <si>
    <t>CY2022 ADOT | Derivation Code = 3 | MS2 TDMS;  Reference = {68_7133} | Previous AADT = 10259</t>
  </si>
  <si>
    <t>S3013</t>
  </si>
  <si>
    <t xml:space="preserve">  S 101019A                     </t>
  </si>
  <si>
    <t>SR-101 Exit 19 A-Ramp</t>
  </si>
  <si>
    <t>SR-101 Front</t>
  </si>
  <si>
    <t>CY2022 ADOT | Derivation Code = 3 | MS2 TDMS;  Reference = {68_7150} | Previous AADT = 7925</t>
  </si>
  <si>
    <t>S3018</t>
  </si>
  <si>
    <t xml:space="preserve">  S 101020C                     </t>
  </si>
  <si>
    <t>SR-101 Exit 20 C-Ramp</t>
  </si>
  <si>
    <t>CY2022 ADOT | Derivation Code = 3 | MS2 TDMS;  Reference = {68_7162} | Previous AADT = 9889</t>
  </si>
  <si>
    <t>S3023</t>
  </si>
  <si>
    <t xml:space="preserve">  S 101023A                     </t>
  </si>
  <si>
    <t>SR-101 Exit 23 A-Ramp</t>
  </si>
  <si>
    <t>CY2022 ADOT | Derivation Code = 3 | MS2 TDMS;  Reference = {68_5026} | Previous AADT = 15278</t>
  </si>
  <si>
    <t>S3036</t>
  </si>
  <si>
    <t xml:space="preserve">  S 101025J                     </t>
  </si>
  <si>
    <t>SR-101 Exit 25 J-Ramp</t>
  </si>
  <si>
    <t>CY2022 ADOT | Derivation Code = 3 | MS2 TDMS;  Reference = {68_7213} | Previous AADT = 7723</t>
  </si>
  <si>
    <t>S3038</t>
  </si>
  <si>
    <t xml:space="preserve">  S 101026C                     </t>
  </si>
  <si>
    <t>SR-101 Exit 26 C-Ramp</t>
  </si>
  <si>
    <t>CY2022 ADOT | Derivation Code = 3 | MS2 TDMS;  Reference = {68_7222} | Previous AADT = 10842</t>
  </si>
  <si>
    <t>S33504</t>
  </si>
  <si>
    <t xml:space="preserve">  S 101028P                     </t>
  </si>
  <si>
    <t>SR-101 Exit 28 P-Ramp</t>
  </si>
  <si>
    <t>SR-101 Exit 28 G-Ramp</t>
  </si>
  <si>
    <t>S33373</t>
  </si>
  <si>
    <t xml:space="preserve">  S 101028T                     </t>
  </si>
  <si>
    <t>SR-101 Exit 28 T-Ramp</t>
  </si>
  <si>
    <t>SR-101 Exit 28 L-Ramp</t>
  </si>
  <si>
    <t>S33623</t>
  </si>
  <si>
    <t xml:space="preserve">  S 101028X                     </t>
  </si>
  <si>
    <t>SR-101 Exit 28 X-Ramp</t>
  </si>
  <si>
    <t>SR-101 Exit 28 C-Ramp</t>
  </si>
  <si>
    <t>S3048</t>
  </si>
  <si>
    <t xml:space="preserve">  S 101031C                     </t>
  </si>
  <si>
    <t>SR-101 Exit 31 C-Ramp</t>
  </si>
  <si>
    <t>SR-101 Exit 31 G-Ramp</t>
  </si>
  <si>
    <t xml:space="preserve">CY2022 ADOT | Derivation Code = 3 | MS2 TDMS;  Reference = {68_7262} | Previous AADT = </t>
  </si>
  <si>
    <t>S3050</t>
  </si>
  <si>
    <t xml:space="preserve">  S 101031J                     </t>
  </si>
  <si>
    <t>SR-101 Exit 31 J-Ramp</t>
  </si>
  <si>
    <t>CY2022 ADOT | Derivation Code = 3 | MS2 TDMS;  Reference = {68_7263} | Previous AADT = 17498</t>
  </si>
  <si>
    <t>S33643</t>
  </si>
  <si>
    <t xml:space="preserve">  S 101031P                     </t>
  </si>
  <si>
    <t>SR-101 Exit 31 P-Ramp</t>
  </si>
  <si>
    <t>SR-101 Exit 31 T-Ramp</t>
  </si>
  <si>
    <t>CY2022 ADOT | Applied Growth Factor = 0.011 to Previous Year | Previous AADT = 12992</t>
  </si>
  <si>
    <t>S3058</t>
  </si>
  <si>
    <t xml:space="preserve">  S 101033J                     </t>
  </si>
  <si>
    <t>SR-101 Exit 33 J-Ramp</t>
  </si>
  <si>
    <t>SR-101 Exit 33 C-Ramp</t>
  </si>
  <si>
    <t>CY2022 ADOT | Derivation Code = 3 | MS2 TDMS;  Reference = {68_7233} | Previous AADT = 4332</t>
  </si>
  <si>
    <t>S33346</t>
  </si>
  <si>
    <t xml:space="preserve">  S 101033L                     </t>
  </si>
  <si>
    <t>SR-101 Exit 33 L-Ramp</t>
  </si>
  <si>
    <t>160 ft NE of SR-101 Exit 33 J-R*</t>
  </si>
  <si>
    <t>S3059</t>
  </si>
  <si>
    <t xml:space="preserve">  S 101034A                     </t>
  </si>
  <si>
    <t>SR-101 Exit 34 A-Ramp</t>
  </si>
  <si>
    <t>SR-101 Exit 34 G-Ramp</t>
  </si>
  <si>
    <t>CY2022 ADOT | Derivation Code = 3 | MS2 TDMS;  Reference = {68_7290} | Previous AADT = 18969</t>
  </si>
  <si>
    <t>S3060_a</t>
  </si>
  <si>
    <t xml:space="preserve">  S 101034C                     </t>
  </si>
  <si>
    <t>SR-101 Exit 34 C-Ramp</t>
  </si>
  <si>
    <t>SR-101 Exit 34 J-Ramp</t>
  </si>
  <si>
    <t>S3065</t>
  </si>
  <si>
    <t xml:space="preserve">  S 101035G                     </t>
  </si>
  <si>
    <t>SR-101 Exit 35 G-Ramp</t>
  </si>
  <si>
    <t>SR-101 Exit 35 A-Ramp</t>
  </si>
  <si>
    <t>CY2022 ADOT | Derivation Code = 3 | MS2 TDMS;  Reference = {68_7301} | Previous AADT = 5903</t>
  </si>
  <si>
    <t>S3068</t>
  </si>
  <si>
    <t xml:space="preserve">  S 101036C                     </t>
  </si>
  <si>
    <t>SR-101 Exit 36 C-Ramp</t>
  </si>
  <si>
    <t>CY2022 ADOT | Derivation Code = 3 | MS2 TDMS;  Reference = {68_7312} | Previous AADT = 18451</t>
  </si>
  <si>
    <t>S33241</t>
  </si>
  <si>
    <t xml:space="preserve">  S 101037A                     </t>
  </si>
  <si>
    <t>SR-101 Exit 37 A-Ramp</t>
  </si>
  <si>
    <t>SR-101 Exit 37 J-Ramp</t>
  </si>
  <si>
    <t>CY2022 ADOT | VolGroup Estimate; Reference = {5} | Previous AADT = 16905</t>
  </si>
  <si>
    <t>S3073</t>
  </si>
  <si>
    <t xml:space="preserve">  S 101037J                     </t>
  </si>
  <si>
    <t>CY2022 ADOT | Derivation Code = 3 | MS2 TDMS;  Reference = {68_7323} | Previous AADT = 13730</t>
  </si>
  <si>
    <t>S33237</t>
  </si>
  <si>
    <t xml:space="preserve">  S 101038A                     </t>
  </si>
  <si>
    <t>SR-101 Exit 38 A-Ramp</t>
  </si>
  <si>
    <t>SR-101 Exit 38 G1-Ramp</t>
  </si>
  <si>
    <t>S3077</t>
  </si>
  <si>
    <t xml:space="preserve">  S 101038C                     </t>
  </si>
  <si>
    <t>SR-101 Exit 38 C-Ramp</t>
  </si>
  <si>
    <t>20 ft S of SR-101 Exit 38 J-Ramp</t>
  </si>
  <si>
    <t>CY2022 ADOT | Derivation Code = 3 | MS2 TDMS;  Reference = {68_7326} | Previous AADT = 11425</t>
  </si>
  <si>
    <t>S3085</t>
  </si>
  <si>
    <t xml:space="preserve">  S 101038J                     </t>
  </si>
  <si>
    <t>SR-101 Exit 38 J-Ramp</t>
  </si>
  <si>
    <t>CY2022 ADOT | Derivation Code = 3 | MS2 TDMS;  Reference = {68_7322} | Previous AADT = 8331</t>
  </si>
  <si>
    <t>L14150</t>
  </si>
  <si>
    <t xml:space="preserve">  S 101038X                     </t>
  </si>
  <si>
    <t>SR-101 Exit 38 X-Ramp</t>
  </si>
  <si>
    <t>SR-101 Exit 38 C1-Ramp</t>
  </si>
  <si>
    <t>S3088</t>
  </si>
  <si>
    <t xml:space="preserve">  S 101040G                     </t>
  </si>
  <si>
    <t>SR-101 Exit 40 G-Ramp</t>
  </si>
  <si>
    <t>SR-101 Exit 40 C-Ramp</t>
  </si>
  <si>
    <t>CY2022 ADOT | Derivation Code = 3 | MS2 TDMS;  Reference = {68_7341} | Previous AADT = 10026</t>
  </si>
  <si>
    <t>S33611</t>
  </si>
  <si>
    <t xml:space="preserve">  S 101040P                     </t>
  </si>
  <si>
    <t>SR-101 Exit 40 P-Ramp</t>
  </si>
  <si>
    <t>SR-101 Exit 40 T-Ramp</t>
  </si>
  <si>
    <t>S33333</t>
  </si>
  <si>
    <t xml:space="preserve">  S 101040X                     </t>
  </si>
  <si>
    <t>SR-101 Exit 40 X-Ramp</t>
  </si>
  <si>
    <t>SR-101 Exit 40 L-Ramp</t>
  </si>
  <si>
    <t>S33336</t>
  </si>
  <si>
    <t xml:space="preserve">  S 101041X                     </t>
  </si>
  <si>
    <t>SR-101 Exit 41 X-Ramp</t>
  </si>
  <si>
    <t>SR-101 Exit 41 C-Ramp</t>
  </si>
  <si>
    <t>SR-101 Exit 41 L-Ramp</t>
  </si>
  <si>
    <t>S3094</t>
  </si>
  <si>
    <t xml:space="preserve">  S 101042A                     </t>
  </si>
  <si>
    <t>SR-101 Exit 42 A-Ramp</t>
  </si>
  <si>
    <t>Pima Rd</t>
  </si>
  <si>
    <t>CY2022 ADOT | Derivation Code = 3 | MS2 TDMS;  Reference = {68_7740} | Previous AADT = 8864</t>
  </si>
  <si>
    <t>S3096</t>
  </si>
  <si>
    <t xml:space="preserve">  S 101042G                     </t>
  </si>
  <si>
    <t>SR-101 Exit 42 G-Ramp</t>
  </si>
  <si>
    <t>CY2022 ADOT | Derivation Code = 3 | MS2 TDMS;  Reference = {68_7441} | Previous AADT = 12238</t>
  </si>
  <si>
    <t>S33350</t>
  </si>
  <si>
    <t xml:space="preserve">  S 101042L                     </t>
  </si>
  <si>
    <t>SR-101 Exit 42 L-Ramp</t>
  </si>
  <si>
    <t>SR-101 Exit 42 J-Ramp</t>
  </si>
  <si>
    <t>S3101</t>
  </si>
  <si>
    <t xml:space="preserve">  S 101043J                     </t>
  </si>
  <si>
    <t>SR-101 Exit 43 J-Ramp</t>
  </si>
  <si>
    <t>SR-101 Exit 43 C-Ramp</t>
  </si>
  <si>
    <t>CY2022 ADOT | Derivation Code = 3 | MS2 TDMS;  Reference = {68_7363} | Previous AADT = 5866</t>
  </si>
  <si>
    <t>S3104</t>
  </si>
  <si>
    <t xml:space="preserve">  S 101044G                     </t>
  </si>
  <si>
    <t>SR-101 Exit 44 G-Ramp</t>
  </si>
  <si>
    <t>Indian Bend</t>
  </si>
  <si>
    <t>CY2022 ADOT | Derivation Code = 3 | MS2 TDMS;  Reference = {68_7371} | Previous AADT = 9581</t>
  </si>
  <si>
    <t>S3105</t>
  </si>
  <si>
    <t xml:space="preserve">  S 101044J                     </t>
  </si>
  <si>
    <t>SR-101 Exit 44 J-Ramp</t>
  </si>
  <si>
    <t>CY2022 ADOT | Derivation Code = 3 | MS2 TDMS;  Reference = {68_7373} | Previous AADT = 5749</t>
  </si>
  <si>
    <t>S3106</t>
  </si>
  <si>
    <t xml:space="preserve">  S 101045A                     </t>
  </si>
  <si>
    <t>SR-101 Exit 45 A-Ramp</t>
  </si>
  <si>
    <t>SR-101 Exit 45 G-Ramp</t>
  </si>
  <si>
    <t>CY2022 ADOT | Derivation Code = 3 | MS2 TDMS;  Reference = {68_7380} | Previous AADT = 5301</t>
  </si>
  <si>
    <t>S3113</t>
  </si>
  <si>
    <t xml:space="preserve">  S 101046J                     </t>
  </si>
  <si>
    <t>SR-101 Exit 46 J-Ramp</t>
  </si>
  <si>
    <t>Chaparral</t>
  </si>
  <si>
    <t>CY2022 ADOT | Derivation Code = 3 | MS2 TDMS;  Reference = {68_7393} | Previous AADT = 7756</t>
  </si>
  <si>
    <t>S3118</t>
  </si>
  <si>
    <t xml:space="preserve">  S 101048A                     </t>
  </si>
  <si>
    <t>SR-101 Exit 48 A-Ramp</t>
  </si>
  <si>
    <t>CY2022 ADOT | Derivation Code = 3 | MS2 TDMS;  Reference = {68_7410} | Previous AADT = 6233</t>
  </si>
  <si>
    <t>S3132</t>
  </si>
  <si>
    <t xml:space="preserve">  S 101051A2                    </t>
  </si>
  <si>
    <t>SR-101 Exit 51 A2-Ramp</t>
  </si>
  <si>
    <t>CY2022 ADOT | Derivation Code = 3 | MS2 TDMS;  Reference = {68_7844} | Previous AADT = 8878</t>
  </si>
  <si>
    <t>S3148</t>
  </si>
  <si>
    <t xml:space="preserve">  S 101055C2                    </t>
  </si>
  <si>
    <t>SR-101 Exit 55 C2-Ramp</t>
  </si>
  <si>
    <t>CY2022 ADOT | Derivation Code = 3 | MS2 TDMS;  Reference = {68_7482} | Previous AADT = 8134</t>
  </si>
  <si>
    <t>S3150</t>
  </si>
  <si>
    <t xml:space="preserve">  S 101056A                     </t>
  </si>
  <si>
    <t>SR-101 Exit 56 A-Ramp</t>
  </si>
  <si>
    <t>CY2022 ADOT | Derivation Code = 3 | MS2 TDMS;  Reference = {68_7500} | Previous AADT = 11609</t>
  </si>
  <si>
    <t>S3153</t>
  </si>
  <si>
    <t xml:space="preserve">  S 101056J                     </t>
  </si>
  <si>
    <t>SR-101 Exit 56 J-Ramp</t>
  </si>
  <si>
    <t>CY2022 ADOT | Derivation Code = 3 | MS2 TDMS;  Reference = {68_7503} | Previous AADT = 11598</t>
  </si>
  <si>
    <t>S33525</t>
  </si>
  <si>
    <t xml:space="preserve">  S 101056X                     </t>
  </si>
  <si>
    <t>SR-101 Exit 56 X-Ramp</t>
  </si>
  <si>
    <t>SR-101 Exit 56 L-Ramp</t>
  </si>
  <si>
    <t>S3154</t>
  </si>
  <si>
    <t xml:space="preserve">  S 101057A                     </t>
  </si>
  <si>
    <t>SR-101 Exit 57 A-Ramp</t>
  </si>
  <si>
    <t>CY2022 ADOT | Derivation Code = 3 | MS2 TDMS;  Reference = {68_7510} | Previous AADT = 12888</t>
  </si>
  <si>
    <t>S3165</t>
  </si>
  <si>
    <t xml:space="preserve">  S 101059G                     </t>
  </si>
  <si>
    <t>SR-101 Exit 59 G-Ramp</t>
  </si>
  <si>
    <t>CY2022 ADOT | Derivation Code = 3 | MS2 TDMS;  Reference = {68_8411} | Previous AADT = 6685</t>
  </si>
  <si>
    <t>S3167</t>
  </si>
  <si>
    <t xml:space="preserve">  S 101059J1                    </t>
  </si>
  <si>
    <t>SR-101 Exit 59 J1-Ramp</t>
  </si>
  <si>
    <t>Nb Sr101 Ex 60 On Ramp</t>
  </si>
  <si>
    <t>CY2022 ADOT | Derivation Code = 3 | MS2 TDMS;  Reference = {68_8213} | Previous AADT = 19974</t>
  </si>
  <si>
    <t>CY2022 ADOT | Derivation Code = 3 | MS2 TDMS;  Reference = {58_34263} | Previous AADT = 27480</t>
  </si>
  <si>
    <t>CY2022 ADOT | Derivation Code = 3 | MS2 TDMS;  Reference = {68_3914} | Previous AADT = 58721</t>
  </si>
  <si>
    <t>S3172</t>
  </si>
  <si>
    <t>CY2022 ADOT | Derivation Code = 3 | MS2 TDMS;  Reference = {68_7534} | Previous AADT = 73508</t>
  </si>
  <si>
    <t>S33537</t>
  </si>
  <si>
    <t xml:space="preserve">  S 143001L                     </t>
  </si>
  <si>
    <t>SR-143 Exit 1 L-Ramp</t>
  </si>
  <si>
    <t>SR-143 Exit 1 J-Ramp</t>
  </si>
  <si>
    <t>S33533</t>
  </si>
  <si>
    <t xml:space="preserve">  S 143002L                     </t>
  </si>
  <si>
    <t>SR-143 Exit 2 L-Ramp</t>
  </si>
  <si>
    <t>SR-143 Exit 2 J-Ramp</t>
  </si>
  <si>
    <t>S3190</t>
  </si>
  <si>
    <t xml:space="preserve">  S 143003C                     </t>
  </si>
  <si>
    <t>SR-143 Exit 3 C-Ramp</t>
  </si>
  <si>
    <t>CY2022 ADOT | Derivation Code = 3 | MS2 TDMS;  Reference = {68_7633} | Previous AADT = 4828</t>
  </si>
  <si>
    <t>S3197</t>
  </si>
  <si>
    <t xml:space="preserve">  S 153002E1                    </t>
  </si>
  <si>
    <t>SR-153 Exit 2 E1-Ramp</t>
  </si>
  <si>
    <t>Sky Train Yard Rd</t>
  </si>
  <si>
    <t>SR-153 Exit 2 J-Ramp</t>
  </si>
  <si>
    <t>CY2022 ADOT | Applied Growth Factor = 0.011 to Previous Year | Previous AADT = 63</t>
  </si>
  <si>
    <t>S3198</t>
  </si>
  <si>
    <t xml:space="preserve">  S 153002G1                    </t>
  </si>
  <si>
    <t>SR-153 Exit 2 G1-Ramp</t>
  </si>
  <si>
    <t>Sky Harbor Blvd</t>
  </si>
  <si>
    <t>SR-153</t>
  </si>
  <si>
    <t>CY2022 ADOT | Derivation Code = 1 | MS2 TDMS;  Reference = {68_7581} | Previous AADT = 6759</t>
  </si>
  <si>
    <t>S33520</t>
  </si>
  <si>
    <t xml:space="preserve">  S 153002J                     </t>
  </si>
  <si>
    <t>280 ft NW of SR-153 Exit 2 C1-R*</t>
  </si>
  <si>
    <t>SR-153 nonCard</t>
  </si>
  <si>
    <t>CY2022 ADOT | Applied Growth Factor = 0.101 to Previous Year | Previous AADT = 117</t>
  </si>
  <si>
    <t>CY2022 ADOT | Derivation Code = 1 | MS2 TDMS;  Reference = {68_101332} | Previous AADT = 2209</t>
  </si>
  <si>
    <t>CY2022 ADOT | Derivation Code = 1 | MS2 TDMS;  Reference = {68_101333} | Previous AADT = 2160</t>
  </si>
  <si>
    <t>CY2022 ADOT | Derivation Code = 3 | MS2 TDMS;  Reference = {68_101341} | Previous AADT = 13782</t>
  </si>
  <si>
    <t>CY2022 ADOT | Derivation Code = 3 | MS2 TDMS;  Reference = {68_101343} | Previous AADT = 14957</t>
  </si>
  <si>
    <t>CY2022 ADOT | Derivation Code = 3 | MS2 TDMS;  Reference = {68_101345} | Previous AADT = 19284</t>
  </si>
  <si>
    <t>CY2022 ADOT | Derivation Code = 3 | MS2 TDMS;  Reference = {68_101350} | Previous AADT = 201</t>
  </si>
  <si>
    <t>S3202</t>
  </si>
  <si>
    <t xml:space="preserve">  S 181061A                     </t>
  </si>
  <si>
    <t>SR-181 Exit 61 A-Ramp</t>
  </si>
  <si>
    <t>CY2022 ADOT | Derivation Code = 3 | MS2 TDMS;  Reference = {68_8003} | Previous AADT = 34</t>
  </si>
  <si>
    <t>CY2022 ADOT | Derivation Code = 1 | MS2 TDMS;  Reference = {68_101353} | Previous AADT = 1809</t>
  </si>
  <si>
    <t>CY2022 ADOT | Derivation Code = 3 | MS2 TDMS;  Reference = {68_101357} | Previous AADT = 3298</t>
  </si>
  <si>
    <t>CY2022 ADOT | Derivation Code = 3 | MS2 TDMS;  Reference = {68_101366} | Previous AADT = 10127</t>
  </si>
  <si>
    <t>CY2022 ADOT | Derivation Code = 3 | MS2 TDMS;  Reference = {68_101372} | Previous AADT = 16606</t>
  </si>
  <si>
    <t>CY2022 ADOT | Derivation Code = 1 | MS2 TDMS;  Reference = {68_102288} | Previous AADT = 5229</t>
  </si>
  <si>
    <t>CY2022 ADOT | Derivation Code = 3 | MS2 TDMS;  Reference = {68_101377} | Previous AADT = 9575</t>
  </si>
  <si>
    <t>CY2022 ADOT | Derivation Code = 1 | MS2 TDMS;  Reference = {68_101381}*2 | Previous AADT = 126474</t>
  </si>
  <si>
    <t>CY2022 ADOT | Derivation Code = 1 | MS2 TDMS;  Reference = {68_101384}*2 | Previous AADT = 125464</t>
  </si>
  <si>
    <t>CY2022 ADOT | Derivation Code = 1 | MS2 TDMS;  Reference = {68_101390} | Previous AADT = 173881</t>
  </si>
  <si>
    <t>CY2022 ADOT | Derivation Code = 1 | MS2 TDMS;  Reference = {68_101391} | Previous AADT = 173729</t>
  </si>
  <si>
    <t>CY2022 ADOT | Derivation Code = 1 | MS2 TDMS;  Reference = {68_101395} | Previous AADT = 76148</t>
  </si>
  <si>
    <t>CY2022 ADOT | Derivation Code = 12 | MS2 TDMS;  Reference = {68_101397} | Previous AADT = 82468</t>
  </si>
  <si>
    <t>CY2022 ADOT | Derivation Code = 3 | MS2 TDMS;  Reference = {68_101398} | Previous AADT = 86665</t>
  </si>
  <si>
    <t>CY2022 ADOT | Derivation Code = 3 | MS2 TDMS;  Reference = {68_101400} | Previous AADT = 76770</t>
  </si>
  <si>
    <t>CY2022 ADOT | Derivation Code = 3 | MS2 TDMS;  Reference = {68_101426} | Previous AADT = 70464</t>
  </si>
  <si>
    <t>CY2022 ADOT | Derivation Code = 3 | MS2 TDMS;  Reference = {68_101402} | Previous AADT = 81051</t>
  </si>
  <si>
    <t>CY2022 ADOT | Derivation Code = 3 | MS2 TDMS;  Reference = {68_101404} | Previous AADT = 28724</t>
  </si>
  <si>
    <t>CY2022 ADOT | Derivation Code = 3 | MS2 TDMS;  Reference = {68_101411} | Previous AADT = 63422</t>
  </si>
  <si>
    <t>CY2022 ADOT | Derivation Code = 12 | MS2 TDMS;  Reference = {68_101413} | Previous AADT = 115077</t>
  </si>
  <si>
    <t>CY2022 ADOT | Derivation Code = 3 | MS2 TDMS;  Reference = {68_101415} | Previous AADT = 86155</t>
  </si>
  <si>
    <t>CY2022 ADOT | Derivation Code = 1 | MS2 TDMS;  Reference = {68_101420} | Previous AADT = 71599</t>
  </si>
  <si>
    <t>CY2022 ADOT | Derivation Code = 1 | MS2 TDMS;  Reference = {68_104009} | Previous AADT = 60444</t>
  </si>
  <si>
    <t>S3211</t>
  </si>
  <si>
    <t xml:space="preserve">  S 202                       2 </t>
  </si>
  <si>
    <t>SR-202 Front nonCard</t>
  </si>
  <si>
    <t>SR-202 Exit 4 A-Ramp</t>
  </si>
  <si>
    <t>Wb Sr202 Ex 4 Front</t>
  </si>
  <si>
    <t>Taylor St</t>
  </si>
  <si>
    <t>CY2022 ADOT | Derivation Code = 3 | MS2 TDMS;  Reference = {68_7666} | Previous AADT = 8370</t>
  </si>
  <si>
    <t>S3212</t>
  </si>
  <si>
    <t>SR-202 Exit 6 C1-Ramp</t>
  </si>
  <si>
    <t>SR-202 Exit 6 C-Ramp</t>
  </si>
  <si>
    <t>CY2022 ADOT | Derivation Code = 3 | MS2 TDMS;  Reference = {68_7697} | Previous AADT = 1070</t>
  </si>
  <si>
    <t>S3214</t>
  </si>
  <si>
    <t xml:space="preserve">  S 202000W                     </t>
  </si>
  <si>
    <t>SR-202 Exit 0 W-Ramp</t>
  </si>
  <si>
    <t>CY2022 ADOT | Derivation Code = 3 | MS2 TDMS;  Reference = {68_7622} | Previous AADT = 15424</t>
  </si>
  <si>
    <t>S3218</t>
  </si>
  <si>
    <t xml:space="preserve">  S 202001A3                    </t>
  </si>
  <si>
    <t>SR-202 Exit 1 A3-Ramp</t>
  </si>
  <si>
    <t>SR-202 Exit 1 G2-Ramp</t>
  </si>
  <si>
    <t>CY2022 ADOT | Derivation Code = 3 | MS2 TDMS;  Reference = {68_3820} | Previous AADT = 8053</t>
  </si>
  <si>
    <t>S3221</t>
  </si>
  <si>
    <t xml:space="preserve">  S 202001C2                    </t>
  </si>
  <si>
    <t>SR-202 Exit 1 C2-Ramp</t>
  </si>
  <si>
    <t>SR-202 Exit 1 J1-Ramp</t>
  </si>
  <si>
    <t>CY2022 ADOT | Derivation Code = 3 | MS2 TDMS;  Reference = {68_6582} | Previous AADT = 10245</t>
  </si>
  <si>
    <t>S3222</t>
  </si>
  <si>
    <t xml:space="preserve">  S 202001C3                    </t>
  </si>
  <si>
    <t>SR-202 Exit 1 C3-Ramp</t>
  </si>
  <si>
    <t>CY2022 ADOT | Derivation Code = 3 | MS2 TDMS;  Reference = {68_3822} | Previous AADT = 13955</t>
  </si>
  <si>
    <t>S33530</t>
  </si>
  <si>
    <t xml:space="preserve">  S 202001P2                    </t>
  </si>
  <si>
    <t>SR-202 Exit 1 P2-Ramp</t>
  </si>
  <si>
    <t>S33536</t>
  </si>
  <si>
    <t xml:space="preserve">  S 202001T1                    </t>
  </si>
  <si>
    <t>SR-202 Exit 1 T1-Ramp</t>
  </si>
  <si>
    <t>S33600</t>
  </si>
  <si>
    <t xml:space="preserve">  S 202001X1                    </t>
  </si>
  <si>
    <t>SR-202 Exit 1 X1-Ramp</t>
  </si>
  <si>
    <t>S33622</t>
  </si>
  <si>
    <t xml:space="preserve">  S 202001X2                    </t>
  </si>
  <si>
    <t>SR-202 Exit 1 X2-Ramp</t>
  </si>
  <si>
    <t>S3230</t>
  </si>
  <si>
    <t xml:space="preserve">  S 202003A                     </t>
  </si>
  <si>
    <t>SR-202 Exit 3 A-Ramp</t>
  </si>
  <si>
    <t>CY2022 ADOT | Derivation Code = 3 | MS2 TDMS;  Reference = {68_7630} | Previous AADT = 17960</t>
  </si>
  <si>
    <t>S3231</t>
  </si>
  <si>
    <t>CY2022 ADOT | Derivation Code = 3 | MS2 TDMS;  Reference = {68_7635} | Previous AADT = 10531</t>
  </si>
  <si>
    <t>S33518</t>
  </si>
  <si>
    <t xml:space="preserve">  S 202003P                     </t>
  </si>
  <si>
    <t>SR-202 Exit 3 P-Ramp</t>
  </si>
  <si>
    <t>44th St</t>
  </si>
  <si>
    <t>SR-202 Exit 3 G-Ramp</t>
  </si>
  <si>
    <t>S33493</t>
  </si>
  <si>
    <t xml:space="preserve">  S 202003X                     </t>
  </si>
  <si>
    <t>SR-202 Exit 3 X-Ramp</t>
  </si>
  <si>
    <t>SR-202 Exit 3 C-Ramp</t>
  </si>
  <si>
    <t>S3235</t>
  </si>
  <si>
    <t xml:space="preserve">  S 202004C                     </t>
  </si>
  <si>
    <t>SR-202 Exit 4 C-Ramp</t>
  </si>
  <si>
    <t>CY2022 ADOT | Derivation Code = 3 | MS2 TDMS;  Reference = {68_7662} | Previous AADT = 8500</t>
  </si>
  <si>
    <t>S33496</t>
  </si>
  <si>
    <t xml:space="preserve">  S 202004L                     </t>
  </si>
  <si>
    <t>SR-202 Exit 4 L-Ramp</t>
  </si>
  <si>
    <t>52nd St</t>
  </si>
  <si>
    <t>SR-202 Exit 4 J-Ramp</t>
  </si>
  <si>
    <t>S33498</t>
  </si>
  <si>
    <t xml:space="preserve">  S 202006X                     </t>
  </si>
  <si>
    <t>SR-202 Exit 6 X-Ramp</t>
  </si>
  <si>
    <t>SR-202 Exit 6 L-Ramp</t>
  </si>
  <si>
    <t>S33534</t>
  </si>
  <si>
    <t xml:space="preserve">  S 202007P                     </t>
  </si>
  <si>
    <t>SR-202 Exit 7 P-Ramp</t>
  </si>
  <si>
    <t>SR-202 Exit 7 T-Ramp</t>
  </si>
  <si>
    <t>S33535</t>
  </si>
  <si>
    <t xml:space="preserve">  S 202007X                     </t>
  </si>
  <si>
    <t>SR-202 Exit 7 X-Ramp</t>
  </si>
  <si>
    <t>SR-202 Exit 7 C-Ramp</t>
  </si>
  <si>
    <t>SR-202 Exit 7 L-Ramp</t>
  </si>
  <si>
    <t>S3248</t>
  </si>
  <si>
    <t xml:space="preserve">  S 202008A                     </t>
  </si>
  <si>
    <t>SR-202 Exit 8 A-Ramp</t>
  </si>
  <si>
    <t>CY2022 ADOT | Derivation Code = 3 | MS2 TDMS;  Reference = {68_7750} | Previous AADT = 14401</t>
  </si>
  <si>
    <t>S3252</t>
  </si>
  <si>
    <t xml:space="preserve">  S 202009C                     </t>
  </si>
  <si>
    <t>SR-202 Exit 9 C-Ramp</t>
  </si>
  <si>
    <t>SR-202 Exit 9 A1-Ramp</t>
  </si>
  <si>
    <t>CY2022 ADOT | Derivation Code = 3 | MS2 TDMS;  Reference = {68_7832} | Previous AADT = 19575</t>
  </si>
  <si>
    <t>S3254</t>
  </si>
  <si>
    <t xml:space="preserve">  S 202010A                     </t>
  </si>
  <si>
    <t>SR-202 Exit 10 A-Ramp</t>
  </si>
  <si>
    <t>SR-202 Exit 10 G-Ramp</t>
  </si>
  <si>
    <t>CY2022 ADOT | Derivation Code = 3 | MS2 TDMS;  Reference = {68_7780} | Previous AADT = 9424</t>
  </si>
  <si>
    <t>S3257</t>
  </si>
  <si>
    <t xml:space="preserve">  S 202010J                     </t>
  </si>
  <si>
    <t>SR-202 Exit 10 J-Ramp</t>
  </si>
  <si>
    <t>SR-202 Exit 10 C-Ramp</t>
  </si>
  <si>
    <t>CY2022 ADOT | Derivation Code = 3 | MS2 TDMS;  Reference = {68_7783} | Previous AADT = 7699</t>
  </si>
  <si>
    <t>S3267</t>
  </si>
  <si>
    <t>SR-202 Exit 13 J-Ramp</t>
  </si>
  <si>
    <t>SR-202 Exit 13 C-Ramp</t>
  </si>
  <si>
    <t>CY2022 ADOT | Derivation Code = 3 | MS2 TDMS;  Reference = {68_7813} | Previous AADT = 9489</t>
  </si>
  <si>
    <t>S3269</t>
  </si>
  <si>
    <t xml:space="preserve">  S 202016J                     </t>
  </si>
  <si>
    <t>SR-202 Exit 16 J-Ramp</t>
  </si>
  <si>
    <t>CY2022 ADOT | Derivation Code = 3 | MS2 TDMS;  Reference = {68_7873} | Previous AADT = 12005</t>
  </si>
  <si>
    <t>S3271</t>
  </si>
  <si>
    <t xml:space="preserve">  S 202017G                     </t>
  </si>
  <si>
    <t>SR-202 Exit 17 G-Ramp</t>
  </si>
  <si>
    <t>CY2022 ADOT | Derivation Code = 3 | MS2 TDMS;  Reference = {68_7881} | Previous AADT = 4002</t>
  </si>
  <si>
    <t>S3272</t>
  </si>
  <si>
    <t xml:space="preserve">  S 202019A                     </t>
  </si>
  <si>
    <t>SR-202 Exit 19 A-Ramp</t>
  </si>
  <si>
    <t>SR-202 Exit 19 G-Ramp</t>
  </si>
  <si>
    <t>CY2022 ADOT | Derivation Code = 3 | MS2 TDMS;  Reference = {68_7900} | Previous AADT = 3487</t>
  </si>
  <si>
    <t>S3273</t>
  </si>
  <si>
    <t xml:space="preserve">  S 202019C                     </t>
  </si>
  <si>
    <t>SR-202 Exit 19 C-Ramp</t>
  </si>
  <si>
    <t>SR-202 Exit 19 J-Ramp</t>
  </si>
  <si>
    <t>CY2022 ADOT | Derivation Code = 3 | MS2 TDMS;  Reference = {68_7902} | Previous AADT = 1447</t>
  </si>
  <si>
    <t>S3275</t>
  </si>
  <si>
    <t xml:space="preserve">  S 202019J                     </t>
  </si>
  <si>
    <t>CY2022 ADOT | Derivation Code = 3 | MS2 TDMS;  Reference = {68_7903} | Previous AADT = 2954</t>
  </si>
  <si>
    <t>S3283</t>
  </si>
  <si>
    <t xml:space="preserve">  S 202021J                     </t>
  </si>
  <si>
    <t>SR-202 Exit 21 J-Ramp</t>
  </si>
  <si>
    <t>SR-202 Exit 21 C-Ramp</t>
  </si>
  <si>
    <t>CY2022 ADOT | Derivation Code = 3 | MS2 TDMS;  Reference = {68_7943} | Previous AADT = 4261</t>
  </si>
  <si>
    <t>S3284</t>
  </si>
  <si>
    <t xml:space="preserve">  S 202022A                     </t>
  </si>
  <si>
    <t>SR-202 Exit 22 A-Ramp</t>
  </si>
  <si>
    <t>SR-202 Exit 22 G-Ramp</t>
  </si>
  <si>
    <t>CY2022 ADOT | Derivation Code = 3 | MS2 TDMS;  Reference = {68_7960} | Previous AADT = 5612</t>
  </si>
  <si>
    <t>S3285</t>
  </si>
  <si>
    <t xml:space="preserve">  S 202022C                     </t>
  </si>
  <si>
    <t>SR-202 Exit 22 C-Ramp</t>
  </si>
  <si>
    <t>SR-202 Exit 22 J-Ramp</t>
  </si>
  <si>
    <t>CY2022 ADOT | Derivation Code = 3 | MS2 TDMS;  Reference = {68_7962} | Previous AADT = 1091</t>
  </si>
  <si>
    <t>S3290</t>
  </si>
  <si>
    <t xml:space="preserve">  S 202023G                     </t>
  </si>
  <si>
    <t>SR-202 Exit 23 G-Ramp</t>
  </si>
  <si>
    <t>CY2022 ADOT | Derivation Code = 3 | MS2 TDMS;  Reference = {68_7981} | Previous AADT = 7109</t>
  </si>
  <si>
    <t>S3296_a</t>
  </si>
  <si>
    <t xml:space="preserve">  S 202024J                     </t>
  </si>
  <si>
    <t>SR-202 Exit 24 J-Ramp</t>
  </si>
  <si>
    <t>Wb Sr202 Ex 24 Off Ramp</t>
  </si>
  <si>
    <t>SR-202 Exit 24 L-Ramp</t>
  </si>
  <si>
    <t>CY2022 ADOT | Derivation Code = 3 | MS2 TDMS;  Reference = {68_8013} | Previous AADT = 2357</t>
  </si>
  <si>
    <t>S33500</t>
  </si>
  <si>
    <t xml:space="preserve">  S 202024X                     </t>
  </si>
  <si>
    <t>SR-202 Exit 24 X-Ramp</t>
  </si>
  <si>
    <t>SR-202 Exit 24 C-Ramp</t>
  </si>
  <si>
    <t>S33634</t>
  </si>
  <si>
    <t xml:space="preserve">  S 202026L                     </t>
  </si>
  <si>
    <t>SR-202 Exit 26 L-Ramp</t>
  </si>
  <si>
    <t>450 ft E of SR-202 Exit 26 J-Ra*</t>
  </si>
  <si>
    <t>SR-202 Exit 26 J-Ramp</t>
  </si>
  <si>
    <t>CY2022 ADOT | Applied Growth Factor = 0.101 to Previous Year | Previous AADT = 5329</t>
  </si>
  <si>
    <t>S33603</t>
  </si>
  <si>
    <t xml:space="preserve">  S 202026T                     </t>
  </si>
  <si>
    <t>SR-202 Exit 26 T-Ramp</t>
  </si>
  <si>
    <t>SR-202 Exit 26 A-Ramp</t>
  </si>
  <si>
    <t>330 ft S of SR-202 Exit 26 A-Ra*</t>
  </si>
  <si>
    <t>S3306</t>
  </si>
  <si>
    <t xml:space="preserve">  S 202028C                     </t>
  </si>
  <si>
    <t>SR-202 Exit 28 C-Ramp</t>
  </si>
  <si>
    <t>CY2022 ADOT | Derivation Code = 3 | MS2 TDMS;  Reference = {68_8072} | Previous AADT = 7555</t>
  </si>
  <si>
    <t>S3307</t>
  </si>
  <si>
    <t xml:space="preserve">  S 202028G                     </t>
  </si>
  <si>
    <t>SR-202 Exit 28 G-Ramp</t>
  </si>
  <si>
    <t>SR-202 Front</t>
  </si>
  <si>
    <t>CY2022 ADOT | Derivation Code = 3 | MS2 TDMS;  Reference = {68_8071} | Previous AADT = 7014</t>
  </si>
  <si>
    <t>S3308</t>
  </si>
  <si>
    <t xml:space="preserve">  S 202028J                     </t>
  </si>
  <si>
    <t>SR-202 Exit 28 J-Ramp</t>
  </si>
  <si>
    <t>CY2022 ADOT | Derivation Code = 3 | MS2 TDMS;  Reference = {68_8073} | Previous AADT = 4184</t>
  </si>
  <si>
    <t>S3311</t>
  </si>
  <si>
    <t xml:space="preserve">  S 202029C1                    </t>
  </si>
  <si>
    <t>SR-202 Exit 29 C1-Ramp</t>
  </si>
  <si>
    <t>SR-202 Exit 29 A-Ramp</t>
  </si>
  <si>
    <t>US-60 Exit 190 C1-Ramp</t>
  </si>
  <si>
    <t>CY2022 ADOT | Derivation Code = 3 | MS2 TDMS;  Reference = {68_8105} | Previous AADT = 7938</t>
  </si>
  <si>
    <t>S3312</t>
  </si>
  <si>
    <t xml:space="preserve">  S 202029C2                    </t>
  </si>
  <si>
    <t>SR-202 Exit 29 C2-Ramp</t>
  </si>
  <si>
    <t>CY2022 ADOT | Derivation Code = 3 | MS2 TDMS;  Reference = {68_8102} | Previous AADT = 26075</t>
  </si>
  <si>
    <t>S3316</t>
  </si>
  <si>
    <t xml:space="preserve">  S 202032C                     </t>
  </si>
  <si>
    <t>SR-202 Exit 32 C-Ramp</t>
  </si>
  <si>
    <t>SR-202 Exit 32 J-Ramp</t>
  </si>
  <si>
    <t>CY2022 ADOT | Derivation Code = 3 | MS2 TDMS;  Reference = {68_8132} | Previous AADT = 4260</t>
  </si>
  <si>
    <t>S3321</t>
  </si>
  <si>
    <t xml:space="preserve">  S 202033G                     </t>
  </si>
  <si>
    <t>SR-202 Exit 33 G-Ramp</t>
  </si>
  <si>
    <t>SR-202 Exit 33 A-Ramp</t>
  </si>
  <si>
    <t>SR-202 Exit 32 G-Ramp</t>
  </si>
  <si>
    <t>CY2022 ADOT | Derivation Code = 3 | MS2 TDMS;  Reference = {68_8151} | Previous AADT = 1803</t>
  </si>
  <si>
    <t>S3322</t>
  </si>
  <si>
    <t xml:space="preserve">  S 202033J                     </t>
  </si>
  <si>
    <t>SR-202 Exit 33 J-Ramp</t>
  </si>
  <si>
    <t>SR-202 Exit 33 C-Ramp</t>
  </si>
  <si>
    <t>CY2022 ADOT | Derivation Code = 3 | MS2 TDMS;  Reference = {68_8153} | Previous AADT = 6871</t>
  </si>
  <si>
    <t>S3324</t>
  </si>
  <si>
    <t xml:space="preserve">  S 202034C                     </t>
  </si>
  <si>
    <t>SR-202 Exit 34 C-Ramp</t>
  </si>
  <si>
    <t>SR-202 Exit 34 J-Ramp</t>
  </si>
  <si>
    <t>CY2022 ADOT | Derivation Code = 3 | MS2 TDMS;  Reference = {68_8182} | Previous AADT = 222</t>
  </si>
  <si>
    <t>S3326</t>
  </si>
  <si>
    <t xml:space="preserve">  S 202034J                     </t>
  </si>
  <si>
    <t>CY2022 ADOT | Derivation Code = 3 | MS2 TDMS;  Reference = {68_8183} | Previous AADT = 1520</t>
  </si>
  <si>
    <t>S3329</t>
  </si>
  <si>
    <t xml:space="preserve">  S 202036G                     </t>
  </si>
  <si>
    <t>SR-202 Exit 36 G-Ramp</t>
  </si>
  <si>
    <t>SR-202 Exit 36 A-Ramp</t>
  </si>
  <si>
    <t>CY2022 ADOT | Derivation Code = 3 | MS2 TDMS;  Reference = {68_8231} | Previous AADT = 7914</t>
  </si>
  <si>
    <t>S3330</t>
  </si>
  <si>
    <t xml:space="preserve">  S 202036J                     </t>
  </si>
  <si>
    <t>SR-202 Exit 36 J-Ramp</t>
  </si>
  <si>
    <t>SR-202 Exit 36 C-Ramp</t>
  </si>
  <si>
    <t>CY2022 ADOT | Derivation Code = 3 | MS2 TDMS;  Reference = {68_8233} | Previous AADT = 7731</t>
  </si>
  <si>
    <t>S3333</t>
  </si>
  <si>
    <t xml:space="preserve">  S 202038G                     </t>
  </si>
  <si>
    <t>SR-202 Exit 38 G-Ramp</t>
  </si>
  <si>
    <t>SR-202 Exit 38 A-Ramp</t>
  </si>
  <si>
    <t>CY2022 ADOT | Derivation Code = 3 | MS2 TDMS;  Reference = {68_8271} | Previous AADT = 9541</t>
  </si>
  <si>
    <t>S3335</t>
  </si>
  <si>
    <t xml:space="preserve">  S 202040A                     </t>
  </si>
  <si>
    <t>SR-202 Exit 40 A-Ramp</t>
  </si>
  <si>
    <t>SR-202 Exit 40 G-Ramp</t>
  </si>
  <si>
    <t>CY2022 ADOT | Derivation Code = 3 | MS2 TDMS;  Reference = {68_8310} | Previous AADT = 6116</t>
  </si>
  <si>
    <t>S3941</t>
  </si>
  <si>
    <t xml:space="preserve">  S 202040C                     </t>
  </si>
  <si>
    <t>Eb Sr202 Ex 40 Off Ramp</t>
  </si>
  <si>
    <t>SR-202 Exit 40 C-Ramp</t>
  </si>
  <si>
    <t>SR-202 Exit 40 J-Ramp</t>
  </si>
  <si>
    <t>CY2022 ADOT | Derivation Code = 3 | MS2 TDMS;  Reference = {68_8312} | Previous AADT = 7265</t>
  </si>
  <si>
    <t>S3338</t>
  </si>
  <si>
    <t xml:space="preserve">  S 202040J                     </t>
  </si>
  <si>
    <t>CY2022 ADOT | Derivation Code = 3 | MS2 TDMS;  Reference = {68_8313} | Previous AADT = 5399</t>
  </si>
  <si>
    <t>S3341</t>
  </si>
  <si>
    <t xml:space="preserve">  S 202042A                     </t>
  </si>
  <si>
    <t>SR-202 Exit 42 A-Ramp</t>
  </si>
  <si>
    <t>SR-202 Exit 42 G-Ramp</t>
  </si>
  <si>
    <t>CY2022 ADOT | Derivation Code = 3 | MS2 TDMS;  Reference = {68_8340} | Previous AADT = 7524</t>
  </si>
  <si>
    <t>S3344</t>
  </si>
  <si>
    <t xml:space="preserve">  S 202042J                     </t>
  </si>
  <si>
    <t>SR-202 Exit 42 J-Ramp</t>
  </si>
  <si>
    <t>SR-202 Exit 42 C-Ramp</t>
  </si>
  <si>
    <t>CY2022 ADOT | Derivation Code = 3 | MS2 TDMS;  Reference = {68_8343} | Previous AADT = 6508</t>
  </si>
  <si>
    <t>S3359</t>
  </si>
  <si>
    <t xml:space="preserve">  S 202047G                     </t>
  </si>
  <si>
    <t>SR-202 Exit 47 G-Ramp</t>
  </si>
  <si>
    <t>SR-202 Exit 47 A-Ramp</t>
  </si>
  <si>
    <t>CY2022 ADOT | Derivation Code = 3 | MS2 TDMS;  Reference = {68_8441} | Previous AADT = 12392</t>
  </si>
  <si>
    <t>S3360</t>
  </si>
  <si>
    <t xml:space="preserve">  S 202047J                     </t>
  </si>
  <si>
    <t>SR-202 Exit 47 J-Ramp</t>
  </si>
  <si>
    <t>SR-202 Exit 47 C-Ramp</t>
  </si>
  <si>
    <t>CY2022 ADOT | Derivation Code = 3 | MS2 TDMS;  Reference = {68_8443} | Previous AADT = 8799</t>
  </si>
  <si>
    <t>S3364</t>
  </si>
  <si>
    <t xml:space="preserve">  S 202048J                     </t>
  </si>
  <si>
    <t>SR-202 Exit 48 J-Ramp</t>
  </si>
  <si>
    <t>SR-202 Exit 48 C-Ramp</t>
  </si>
  <si>
    <t>CY2022 ADOT | Derivation Code = 3 | MS2 TDMS;  Reference = {68_8463} | Previous AADT = 8783</t>
  </si>
  <si>
    <t>S3369</t>
  </si>
  <si>
    <t xml:space="preserve">  S 202050C                     </t>
  </si>
  <si>
    <t>SR-202 Exit 50 C-Ramp</t>
  </si>
  <si>
    <t>SR-202 Exit 50 J-Ramp</t>
  </si>
  <si>
    <t>CY2022 ADOT | Derivation Code = 3 | MS2 TDMS;  Reference = {58_35087} | Previous AADT = 5808</t>
  </si>
  <si>
    <t>S3376</t>
  </si>
  <si>
    <t xml:space="preserve">  S 202053G                     </t>
  </si>
  <si>
    <t>SR-202 Exit 53 G-Ramp</t>
  </si>
  <si>
    <t>SR-202 Exit 53 A-Ramp</t>
  </si>
  <si>
    <t>CY2022 ADOT | Derivation Code = 3 | MS2 TDMS;  Reference = {68_8551} | Previous AADT = 3955</t>
  </si>
  <si>
    <t>S3377</t>
  </si>
  <si>
    <t xml:space="preserve">  S 202053J                     </t>
  </si>
  <si>
    <t>SR-202 Exit 53 J-Ramp</t>
  </si>
  <si>
    <t>SR-202 Exit 53 C-Ramp</t>
  </si>
  <si>
    <t>CY2022 ADOT | Derivation Code = 3 | MS2 TDMS;  Reference = {68_8553} | Previous AADT = 15740</t>
  </si>
  <si>
    <t>S3379</t>
  </si>
  <si>
    <t xml:space="preserve">  S 202055A1                    </t>
  </si>
  <si>
    <t>SR-202 Exit 55 A1-Ramp</t>
  </si>
  <si>
    <t>SR-202 Exit 55 A-Ramp</t>
  </si>
  <si>
    <t>SR-202 Exit 55 C-Ramp</t>
  </si>
  <si>
    <t>CY2022 ADOT | Derivation Code = 3 | MS2 TDMS;  Reference = {68_8574} | Previous AADT = 12348</t>
  </si>
  <si>
    <t>S5023</t>
  </si>
  <si>
    <t xml:space="preserve">  S 202072C                     </t>
  </si>
  <si>
    <t>S5024</t>
  </si>
  <si>
    <t xml:space="preserve">  S 202072G                     </t>
  </si>
  <si>
    <t>CY2022 ADOT | Derivation Code = 3 | MS2 TDMS;  Reference = {68_101470} | Previous AADT = 31244</t>
  </si>
  <si>
    <t>CY2022 ADOT | Derivation Code = 3 | MS2 TDMS;  Reference = {68_101472} | Previous AADT = 27683</t>
  </si>
  <si>
    <t>S33542</t>
  </si>
  <si>
    <t xml:space="preserve">  S 210001P                     </t>
  </si>
  <si>
    <t>SR-210 Exit 1 P-Ramp</t>
  </si>
  <si>
    <t>E Broadway Blvd</t>
  </si>
  <si>
    <t>S33543</t>
  </si>
  <si>
    <t xml:space="preserve">  S 210001X                     </t>
  </si>
  <si>
    <t>SR-210 Exit 1 X-Ramp</t>
  </si>
  <si>
    <t>S3384</t>
  </si>
  <si>
    <t xml:space="preserve">  S 210002C                     </t>
  </si>
  <si>
    <t>SR-210 Exit 2 C-Ramp</t>
  </si>
  <si>
    <t>SR-210 Exit 2 G-Ramp</t>
  </si>
  <si>
    <t>CY2022 ADOT | Derivation Code = 3 | MS2 TDMS;  Reference = {68_8452} | Previous AADT = 4986</t>
  </si>
  <si>
    <t>CY2022 ADOT | Derivation Code = 3 | MS2 TDMS;  Reference = {68_101482} | Previous AADT = 6135</t>
  </si>
  <si>
    <t>CY2022 ADOT | Derivation Code = 3 | MS2 TDMS;  Reference = {68_102317} | Previous AADT = 31639</t>
  </si>
  <si>
    <t>CY2022 ADOT | Derivation Code = 3 | MS2 TDMS;  Reference = {68_101487} | Previous AADT = 16478</t>
  </si>
  <si>
    <t>S3388</t>
  </si>
  <si>
    <t>CY2022 ADOT | Derivation Code = 3 | MS2 TDMS;  Reference = {68_5234} | Previous AADT = 11429</t>
  </si>
  <si>
    <t>CY2022 ADOT | Derivation Code = 3 | MS2 TDMS;  Reference = {68_101496} | Previous AADT = 6300</t>
  </si>
  <si>
    <t>CY2022 ADOT | Derivation Code = 3 | MS2 TDMS;  Reference = {68_101497} | Previous AADT = 3321</t>
  </si>
  <si>
    <t>CY2022 ADOT | Derivation Code = 3 | MS2 TDMS;  Reference = {68_101498} | Previous AADT = 2601</t>
  </si>
  <si>
    <t>CY2022 ADOT | Derivation Code = 3 | MS2 TDMS;  Reference = {68_101500} | Previous AADT = 21717</t>
  </si>
  <si>
    <t>CY2022 ADOT | Derivation Code = 1 | MS2 TDMS;  Reference = {68_101507} | Previous AADT = 10942</t>
  </si>
  <si>
    <t>CY2022 ADOT | Derivation Code = 3 | MS2 TDMS;  Reference = {68_101518} | Previous AADT = 4782</t>
  </si>
  <si>
    <t>CY2022 ADOT | Derivation Code = 12 | MS2 TDMS;  Reference = {68_101520} | Previous AADT = 6660</t>
  </si>
  <si>
    <t>CY2022 ADOT | Derivation Code = 3 | MS2 TDMS;  Reference = {68_101528} | Previous AADT = 23694</t>
  </si>
  <si>
    <t>CY2022 ADOT | Derivation Code = 3 | MS2 TDMS;  Reference = {68_101531} | Previous AADT = 3579</t>
  </si>
  <si>
    <t>CY2022 ADOT | Derivation Code = 1 | MS2 TDMS;  Reference = {68_101548} | Previous AADT = 2670</t>
  </si>
  <si>
    <t>CY2022 ADOT | Derivation Code = 3 | MS2 TDMS;  Reference = {68_101551} | Previous AADT = 1591</t>
  </si>
  <si>
    <t>CY2022 ADOT | Derivation Code = 1 | MS2 TDMS;  Reference = {68_101552} | Previous AADT = 1706</t>
  </si>
  <si>
    <t>CY2022 ADOT | Derivation Code = 3 | MS2 TDMS;  Reference = {68_101553} | Previous AADT = 6138</t>
  </si>
  <si>
    <t>CY2022 ADOT | Derivation Code = 3 | MS2 TDMS;  Reference = {68_102311} | Previous AADT = 530</t>
  </si>
  <si>
    <t>CY2022 ADOT | Derivation Code = 1 | MS2 TDMS;  Reference = {68_101562} | Previous AADT = 3042</t>
  </si>
  <si>
    <t>CY2022 ADOT | Derivation Code = 3 | MS2 TDMS;  Reference = {68_101570} | Previous AADT = 9448</t>
  </si>
  <si>
    <t>CY2022 ADOT | Derivation Code = 3 | MS2 TDMS;  Reference = {68_101572} | Previous AADT = 17858</t>
  </si>
  <si>
    <t>S3389_a</t>
  </si>
  <si>
    <t>CY2022 ADOT | Derivation Code = 3 | MS2 TDMS;  Reference = {265_SC075} | Previous AADT = 24086</t>
  </si>
  <si>
    <t>S3389_b</t>
  </si>
  <si>
    <t>CY2022 ADOT | Derivation Code = 3 | MS2 TDMS;  Reference = {68_4064} | Previous AADT = 17390</t>
  </si>
  <si>
    <t>CY2022 ADOT | Derivation Code = 3 | MS2 TDMS;  Reference = {68_101584} | Previous AADT = 9516</t>
  </si>
  <si>
    <t>S33547</t>
  </si>
  <si>
    <t xml:space="preserve">  S 287143A                     </t>
  </si>
  <si>
    <t>SR-287 Exit 143 A-Ramp</t>
  </si>
  <si>
    <t>CY2022 ADOT | Applied Growth Factor = 0.053 to Previous Year | Previous AADT = 3321</t>
  </si>
  <si>
    <t>S3390</t>
  </si>
  <si>
    <t>CY2022 ADOT | Derivation Code = 3 | MS2 TDMS;  Reference = {68_5444} | Previous AADT = 9606</t>
  </si>
  <si>
    <t>CY2022 ADOT | Derivation Code = 3 | MS2 TDMS;  Reference = {68_101588} | Previous AADT = 290</t>
  </si>
  <si>
    <t>CY2022 ADOT | Derivation Code = 3 | MS2 TDMS;  Reference = {68_101589} | Previous AADT = 47731</t>
  </si>
  <si>
    <t>CY2022 ADOT | Derivation Code = 3 | MS2 TDMS;  Reference = {68_101595} | Previous AADT = 56853</t>
  </si>
  <si>
    <t>CY2022 ADOT | Derivation Code = 3 | MS2 TDMS;  Reference = {68_101597} | Previous AADT = 55177</t>
  </si>
  <si>
    <t>CY2022 ADOT | Derivation Code = 3 | MS2 TDMS;  Reference = {68_101599} | Previous AADT = 58238</t>
  </si>
  <si>
    <t>CY2022 ADOT | Derivation Code = 3 | MS2 TDMS;  Reference = {68_101606} | Previous AADT = 29450</t>
  </si>
  <si>
    <t>CY2022 ADOT | Derivation Code = 1 | MS2 TDMS;  Reference = {68_101612} | Previous AADT = 24112</t>
  </si>
  <si>
    <t>S33676</t>
  </si>
  <si>
    <t xml:space="preserve">  S 303104C2                    </t>
  </si>
  <si>
    <t>SR-303 Exit 104 C2-Ramp</t>
  </si>
  <si>
    <t>S3400</t>
  </si>
  <si>
    <t xml:space="preserve">  S 303106J                     </t>
  </si>
  <si>
    <t>SR-303 Exit 106 J-Ramp</t>
  </si>
  <si>
    <t>SR-303 Exit 106 C-Ramp</t>
  </si>
  <si>
    <t>CY2022 ADOT | Derivation Code = 3 | MS2 TDMS;  Reference = {68_8606} | Previous AADT = 2104</t>
  </si>
  <si>
    <t>S3402</t>
  </si>
  <si>
    <t xml:space="preserve">  S 303107C                     </t>
  </si>
  <si>
    <t>SR-303 Exit 107 C-Ramp</t>
  </si>
  <si>
    <t>SR-303 Exit 107 J-Ramp</t>
  </si>
  <si>
    <t>CY2022 ADOT | Derivation Code = 3 | MS2 TDMS;  Reference = {68_8610} | Previous AADT = 1710</t>
  </si>
  <si>
    <t>S3411</t>
  </si>
  <si>
    <t xml:space="preserve">  S 303109G                     </t>
  </si>
  <si>
    <t>SR-303 Exit 109 G-Ramp</t>
  </si>
  <si>
    <t>SR-303 Exit 109 A-Ramp</t>
  </si>
  <si>
    <t>CY2022 ADOT | Derivation Code = 3 | MS2 TDMS;  Reference = {68_8620} | Previous AADT = 1038</t>
  </si>
  <si>
    <t>S3414</t>
  </si>
  <si>
    <t xml:space="preserve">  S 303110A1                    </t>
  </si>
  <si>
    <t>SR-303 Exit 110 A1-Ramp</t>
  </si>
  <si>
    <t>SR-303 Exit 111 C-Ramp</t>
  </si>
  <si>
    <t>CY2022 ADOT | Derivation Code = 3 | MS2 TDMS;  Reference = {68_8628} | Previous AADT = 2801</t>
  </si>
  <si>
    <t>S3416</t>
  </si>
  <si>
    <t xml:space="preserve">  S 303111C                     </t>
  </si>
  <si>
    <t>CY2022 ADOT | Derivation Code = 1 | MS2 TDMS;  Reference = {68_8630} | Previous AADT = 6223</t>
  </si>
  <si>
    <t>S33627</t>
  </si>
  <si>
    <t xml:space="preserve">  S 303113X                     </t>
  </si>
  <si>
    <t>SR-303 Exit 113 X-Ramp</t>
  </si>
  <si>
    <t>SR-303 Exit 113 L-Ramp</t>
  </si>
  <si>
    <t>SR-303 Exit 113 C-Ramp</t>
  </si>
  <si>
    <t>S33545</t>
  </si>
  <si>
    <t xml:space="preserve">  S 303114X                     </t>
  </si>
  <si>
    <t>SR-303 Exit 114 X-Ramp</t>
  </si>
  <si>
    <t>SR-303 Exit 114 L-Ramp</t>
  </si>
  <si>
    <t>SR-303 Exit 114 C-Ramp</t>
  </si>
  <si>
    <t>S3433</t>
  </si>
  <si>
    <t xml:space="preserve">  S 303115J                     </t>
  </si>
  <si>
    <t>SR-303 Exit 115 J-Ramp</t>
  </si>
  <si>
    <t>SR-303 Exit 115 C-Ramp</t>
  </si>
  <si>
    <t>CY2022 ADOT | Derivation Code = 1 | MS2 TDMS;  Reference = {68_8650} | Previous AADT = 7975</t>
  </si>
  <si>
    <t>S33573</t>
  </si>
  <si>
    <t xml:space="preserve">  S 303116X                     </t>
  </si>
  <si>
    <t>SR-303 Exit 116 X-Ramp</t>
  </si>
  <si>
    <t>SR-303 Exit 116 L-Ramp</t>
  </si>
  <si>
    <t>SR-303 Exit 116 C-Ramp</t>
  </si>
  <si>
    <t>S3440</t>
  </si>
  <si>
    <t xml:space="preserve">  S 303119F                     </t>
  </si>
  <si>
    <t>SR-303 Exit 119 F-Ramp</t>
  </si>
  <si>
    <t>CY2022 ADOT | Derivation Code = 3 | MS2 TDMS;  Reference = {68_8658} | Previous AADT = 3543</t>
  </si>
  <si>
    <t>S3445</t>
  </si>
  <si>
    <t xml:space="preserve">  S 303123J                     </t>
  </si>
  <si>
    <t>SR-303 Exit 123 J-Ramp</t>
  </si>
  <si>
    <t>SR-303 Exit 123 C-Ramp</t>
  </si>
  <si>
    <t>CY2022 ADOT | Derivation Code = 3 | MS2 TDMS;  Reference = {68_8664} | Previous AADT = 1058</t>
  </si>
  <si>
    <t>S3451</t>
  </si>
  <si>
    <t xml:space="preserve">  S 303125T                     </t>
  </si>
  <si>
    <t>SR-303 Exit 125 T-Ramp</t>
  </si>
  <si>
    <t>SR-303 Exit 125 A-Ramp</t>
  </si>
  <si>
    <t>CY2022 ADOT | Derivation Code = 3 | MS2 TDMS;  Reference = {68_3370} | Previous AADT = 7486</t>
  </si>
  <si>
    <t>S33705</t>
  </si>
  <si>
    <t xml:space="preserve">  S 303126A                     </t>
  </si>
  <si>
    <t>S33706</t>
  </si>
  <si>
    <t xml:space="preserve">  S 303126C                     </t>
  </si>
  <si>
    <t>S3455</t>
  </si>
  <si>
    <t xml:space="preserve">  S 303127J                     </t>
  </si>
  <si>
    <t>SR-303 Exit 127 J-Ramp</t>
  </si>
  <si>
    <t>SR-303 Exit 127 C-Ramp</t>
  </si>
  <si>
    <t>CY2022 ADOT | Derivation Code = 3 | MS2 TDMS;  Reference = {68_8676} | Previous AADT = 2196</t>
  </si>
  <si>
    <t>S3457</t>
  </si>
  <si>
    <t xml:space="preserve">  S 303131A                     </t>
  </si>
  <si>
    <t>SR-303 Exit 131 A-Ramp</t>
  </si>
  <si>
    <t>SR-303 Exit 131 G-Ramp</t>
  </si>
  <si>
    <t>CY2022 ADOT | Derivation Code = 3 | MS2 TDMS;  Reference = {68_8679} | Previous AADT = 951</t>
  </si>
  <si>
    <t>CY2022 ADOT | Derivation Code = 3 | MS2 TDMS;  Reference = {68_102292} | Previous AADT = 15041</t>
  </si>
  <si>
    <t>CY2022 ADOT | Derivation Code = 3 | MS2 TDMS;  Reference = {68_102293} | Previous AADT = 16553</t>
  </si>
  <si>
    <t>CY2022 ADOT | Derivation Code = 3 | MS2 TDMS;  Reference = {68_102294} | Previous AADT = 25847</t>
  </si>
  <si>
    <t>CY2022 ADOT | Derivation Code = 3 | MS2 TDMS;  Reference = {68_101636} | Previous AADT = 1140</t>
  </si>
  <si>
    <t>CY2022 ADOT | Derivation Code = 1 | MS2 TDMS;  Reference = {68_101637} | Previous AADT = 3523</t>
  </si>
  <si>
    <t>CY2022 ADOT | Derivation Code = 3 | MS2 TDMS;  Reference = {68_102319} | Previous AADT = 16739</t>
  </si>
  <si>
    <t>CY2022 ADOT | Derivation Code = 1 | MS2 TDMS;  Reference = {68_101643} | Previous AADT = 23413</t>
  </si>
  <si>
    <t>S3462</t>
  </si>
  <si>
    <t>CY2022 ADOT | Derivation Code = 1 | MS2 TDMS;  Reference = {68_4044} | Previous AADT = 14112</t>
  </si>
  <si>
    <t>CY2022 ADOT | Derivation Code = 3 | MS2 TDMS;  Reference = {68_101648} | Previous AADT = 4640</t>
  </si>
  <si>
    <t>CY2022 ADOT | Derivation Code = 3 | MS2 TDMS;  Reference = {68_101654} | Previous AADT = 3398</t>
  </si>
  <si>
    <t>CY2022 ADOT | Derivation Code = 3 | MS2 TDMS;  Reference = {68_101655} | Previous AADT = 3818</t>
  </si>
  <si>
    <t>CY2022 ADOT | Derivation Code = 3 | MS2 TDMS;  Reference = {68_101665} | Previous AADT = 2658</t>
  </si>
  <si>
    <t>CY2022 ADOT | Derivation Code = 3 | MS2 TDMS;  Reference = {68_101668} | Previous AADT = 3623</t>
  </si>
  <si>
    <t>CY2022 ADOT | Derivation Code = 3 | MS2 TDMS;  Reference = {68_101671} | Previous AADT = 9409</t>
  </si>
  <si>
    <t>CY2022 ADOT | Derivation Code = 3 | MS2 TDMS;  Reference = {68_101673} | Previous AADT = 14941</t>
  </si>
  <si>
    <t>CY2022 ADOT | Derivation Code = 3 | MS2 TDMS;  Reference = {68_101675} | Previous AADT = 24912</t>
  </si>
  <si>
    <t>CY2022 ADOT | Derivation Code = 3 | MS2 TDMS;  Reference = {68_101681} | Previous AADT = 21687</t>
  </si>
  <si>
    <t>CY2022 ADOT | Derivation Code = 1 | MS2 TDMS;  Reference = {68_101693} | Previous AADT = 25327</t>
  </si>
  <si>
    <t>CY2022 ADOT | Derivation Code = 3 | MS2 TDMS;  Reference = {68_101695} | Previous AADT = 21755</t>
  </si>
  <si>
    <t>CY2022 ADOT | Derivation Code = 3 | MS2 TDMS;  Reference = {68_101700} | Previous AADT = 6378</t>
  </si>
  <si>
    <t>S3470</t>
  </si>
  <si>
    <t xml:space="preserve">  SA089318C                     </t>
  </si>
  <si>
    <t>SR-89A Exit 318 C-Ramp</t>
  </si>
  <si>
    <t>CY2022 ADOT | Derivation Code = 1 | MS2 TDMS;  Reference = {68_8693} | Previous AADT = 1677</t>
  </si>
  <si>
    <t>S3472</t>
  </si>
  <si>
    <t xml:space="preserve">  SA089319A                     </t>
  </si>
  <si>
    <t>SR-89A Exit 319 A-Ramp</t>
  </si>
  <si>
    <t>SR-89A Exit 319 G-Ramp</t>
  </si>
  <si>
    <t>CY2022 ADOT | Derivation Code = 1 | MS2 TDMS;  Reference = {68_8696} | Previous AADT = 787</t>
  </si>
  <si>
    <t>S33619</t>
  </si>
  <si>
    <t xml:space="preserve">  SA089319T                     </t>
  </si>
  <si>
    <t>SR-89A Exit 319 T-Ramp</t>
  </si>
  <si>
    <t>10 ft S of Granite Dells Pkwy SB</t>
  </si>
  <si>
    <t>S33483</t>
  </si>
  <si>
    <t xml:space="preserve">  SA089319X                     </t>
  </si>
  <si>
    <t>SR-89A Exit 319 X-Ramp</t>
  </si>
  <si>
    <t>SR-89A Exit 319 C-Ramp</t>
  </si>
  <si>
    <t>Granite Dells Pkwy SB</t>
  </si>
  <si>
    <t>S3476</t>
  </si>
  <si>
    <t xml:space="preserve">  SA089321A                     </t>
  </si>
  <si>
    <t>SR-89A Exit 321 A-Ramp</t>
  </si>
  <si>
    <t>SR-89A Exit 321 G-Ramp</t>
  </si>
  <si>
    <t>CY2022 ADOT | Derivation Code = 1 | MS2 TDMS;  Reference = {68_8701} | Previous AADT = 8024</t>
  </si>
  <si>
    <t>S3477</t>
  </si>
  <si>
    <t xml:space="preserve">  SA089321C                     </t>
  </si>
  <si>
    <t>SR-89A Exit 321 C-Ramp</t>
  </si>
  <si>
    <t>SR-89A Exit 321 J-Ramp</t>
  </si>
  <si>
    <t>CY2022 ADOT | Derivation Code = 1 | MS2 TDMS;  Reference = {68_8703} | Previous AADT = 4846</t>
  </si>
  <si>
    <t>S3478</t>
  </si>
  <si>
    <t xml:space="preserve">  SA089321G                     </t>
  </si>
  <si>
    <t>CY2022 ADOT | Derivation Code = 1 | MS2 TDMS;  Reference = {68_8702} | Previous AADT = 5605</t>
  </si>
  <si>
    <t>S3479</t>
  </si>
  <si>
    <t xml:space="preserve">  SA089321J                     </t>
  </si>
  <si>
    <t>CY2022 ADOT | Derivation Code = 1 | MS2 TDMS;  Reference = {68_8704} | Previous AADT = 7595</t>
  </si>
  <si>
    <t>S3482</t>
  </si>
  <si>
    <t xml:space="preserve">  SA089323G                     </t>
  </si>
  <si>
    <t>SR-89A Exit 323 G-Ramp</t>
  </si>
  <si>
    <t>SR-89A Exit 323 A-Ramp</t>
  </si>
  <si>
    <t>CY2022 ADOT | Derivation Code = 1 | MS2 TDMS;  Reference = {68_8707} | Previous AADT = 1142</t>
  </si>
  <si>
    <t>S3483</t>
  </si>
  <si>
    <t xml:space="preserve">  SA089323J                     </t>
  </si>
  <si>
    <t>SR-89A Exit 323 J-Ramp</t>
  </si>
  <si>
    <t>SR-89A Exit 323 C-Ramp</t>
  </si>
  <si>
    <t>CY2022 ADOT | Derivation Code = 1 | MS2 TDMS;  Reference = {68_8709} | Previous AADT = 7848</t>
  </si>
  <si>
    <t>S33631</t>
  </si>
  <si>
    <t xml:space="preserve">  SA089348C                     </t>
  </si>
  <si>
    <t>SR-89A Exit 348 C-Ramp</t>
  </si>
  <si>
    <t>Clarkdale Pkwy NB</t>
  </si>
  <si>
    <t>CY2022 ADOT | Applied Growth Factor = -0.010 to Previous Year | Previous AADT = 3209</t>
  </si>
  <si>
    <t>CY2022 ADOT | Derivation Code = 3 | MS2 TDMS;  Reference = {68_102173} | Previous AADT = 5523</t>
  </si>
  <si>
    <t>CY2022 ADOT | Derivation Code = 3 | MS2 TDMS;  Reference = {68_102286} | Previous AADT = 4673</t>
  </si>
  <si>
    <t>CY2022 ADOT | Derivation Code = 3 | MS2 TDMS;  Reference = {68_102179} | Previous AADT = 3224</t>
  </si>
  <si>
    <t>CY2022 ADOT | Derivation Code = 3 | MS2 TDMS;  Reference = {68_102182} | Previous AADT = 1918</t>
  </si>
  <si>
    <t>CY2022 ADOT | Derivation Code = 1 | MS2 TDMS;  Reference = {68_102185} | Previous AADT = 7363</t>
  </si>
  <si>
    <t>CY2022 ADOT | Derivation Code = 1 | MS2 TDMS;  Reference = {68_102195} | Previous AADT = 1279</t>
  </si>
  <si>
    <t>CY2022 ADOT | Derivation Code = 3 | MS2 TDMS;  Reference = {68_102196} | Previous AADT = 903</t>
  </si>
  <si>
    <t>CY2022 ADOT | Derivation Code = 3 | MS2 TDMS;  Reference = {68_102302} | Previous AADT = 1361</t>
  </si>
  <si>
    <t>CY2022 ADOT | Derivation Code = 1 | MS2 TDMS;  Reference = {68_102209} | Previous AADT = 1880</t>
  </si>
  <si>
    <t>CY2022 ADOT | Derivation Code = 3 | MS2 TDMS;  Reference = {68_102220} | Previous AADT = 2100</t>
  </si>
  <si>
    <t>CY2022 ADOT | Derivation Code = 3 | MS2 TDMS;  Reference = {68_102221} | Previous AADT = 1312</t>
  </si>
  <si>
    <t>S3659_a</t>
  </si>
  <si>
    <t>I-10 Exit 352 A-Ramp</t>
  </si>
  <si>
    <t>CY2022 ADOT | Derivation Code = 1 | MS2 TDMS;  Reference = {68_4654} | Previous AADT = 1503</t>
  </si>
  <si>
    <t>CY2022 ADOT | Derivation Code = 3 | MS2 TDMS;  Reference = {68_102233} | Previous AADT = 27</t>
  </si>
  <si>
    <t>CY2022 ADOT | Derivation Code = 1 | MS2 TDMS;  Reference = {68_102241} | Previous AADT = 3132</t>
  </si>
  <si>
    <t>CY2022 ADOT | Derivation Code = 3 | MS2 TDMS;  Reference = {68_102245} | Previous AADT = 4736</t>
  </si>
  <si>
    <t>CY2022 ADOT | Derivation Code = 3 | MS2 TDMS;  Reference = {68_102252} | Previous AADT = 1114</t>
  </si>
  <si>
    <t>CY2022 ADOT | Derivation Code = 3 | MS2 TDMS;  Reference = {68_102253} | Previous AADT = 1320</t>
  </si>
  <si>
    <t>CY2022 ADOT | Derivation Code = 1 | MS2 TDMS;  Reference = {68_102255} | Previous AADT = 5148</t>
  </si>
  <si>
    <t>CY2022 ADOT | Derivation Code = 3 | MS2 TDMS;  Reference = {68_102258} | Previous AADT = 12618</t>
  </si>
  <si>
    <t>S33656</t>
  </si>
  <si>
    <t xml:space="preserve">  UX060160P                     </t>
  </si>
  <si>
    <t>US-60X Exit 160 P-Ramp</t>
  </si>
  <si>
    <t>US-60 Exit 160 G-Ramp</t>
  </si>
  <si>
    <t>CY2022 ADOT | Derivation Code = 3 | MS2 TDMS;  Reference = {68_102283} | Previous AADT = 1038</t>
  </si>
  <si>
    <t>S3667</t>
  </si>
  <si>
    <t xml:space="preserve">01  I-40 EXIT 320 XING          </t>
  </si>
  <si>
    <t>CY2022 ADOT | Derivation Code = 1 | MS2 TDMS;  Reference = {68_6434} | Previous AADT = 29</t>
  </si>
  <si>
    <t>S3668</t>
  </si>
  <si>
    <t xml:space="preserve">01  I-40 EXIT 325 XING          </t>
  </si>
  <si>
    <t>CY2022 ADOT | Derivation Code = 1 | MS2 TDMS;  Reference = {68_6444} | Previous AADT = 686</t>
  </si>
  <si>
    <t>S3669</t>
  </si>
  <si>
    <t xml:space="preserve">01  I-40 FRONTAGE       RD      </t>
  </si>
  <si>
    <t>I-40 Frontage Rd</t>
  </si>
  <si>
    <t>Lupton Rest Area Ret</t>
  </si>
  <si>
    <t>CY2022 ADOT | Applied Growth Factor = -0.030 to Previous Year | Previous AADT = 517</t>
  </si>
  <si>
    <t>S3679</t>
  </si>
  <si>
    <t>I-40 Exit 357 A-Ramp</t>
  </si>
  <si>
    <t>CY2022 ADOT | Derivation Code = 1 | MS2 TDMS;  Reference = {68_6544} | Previous AADT = 1081</t>
  </si>
  <si>
    <t>S3680</t>
  </si>
  <si>
    <t>I-40 Exit 359 A-Ramp</t>
  </si>
  <si>
    <t>CY2022 ADOT | Derivation Code = 1 | MS2 TDMS;  Reference = {68_6564} | Previous AADT = 2789</t>
  </si>
  <si>
    <t>S3687</t>
  </si>
  <si>
    <t xml:space="preserve">02E OLGA                RD      </t>
  </si>
  <si>
    <t>E Olga Rd</t>
  </si>
  <si>
    <t>S Holt Rd</t>
  </si>
  <si>
    <t>CY2022 ADOT | Derivation Code = 3 | MS2 TDMS;  Reference = {68_4687} | Previous AADT = 167</t>
  </si>
  <si>
    <t>S3689</t>
  </si>
  <si>
    <t>20 ft SW of I-10 Front nonCard</t>
  </si>
  <si>
    <t>CY2022 ADOT | Derivation Code = 3 | MS2 TDMS;  Reference = {68_4566} | Previous AADT = 163</t>
  </si>
  <si>
    <t>S3694</t>
  </si>
  <si>
    <t xml:space="preserve">02N JOHNSON             RD      </t>
  </si>
  <si>
    <t>I-10 Exit 322 A-Ramp</t>
  </si>
  <si>
    <t>CY2022 ADOT | Derivation Code = 3 | MS2 TDMS;  Reference = {68_4604} | Previous AADT = 1017</t>
  </si>
  <si>
    <t>S3703</t>
  </si>
  <si>
    <t xml:space="preserve">02W BUCKEYE APACHE      RD      </t>
  </si>
  <si>
    <t>W Buckeye Apache Rd</t>
  </si>
  <si>
    <t>S Buckeye Apache Rd</t>
  </si>
  <si>
    <t>S Roberts Farm Rd</t>
  </si>
  <si>
    <t>CY2022 ADOT | Derivation Code = 3 | MS2 TDMS;  Reference = {68_4678} | Previous AADT = 343</t>
  </si>
  <si>
    <t>S3708</t>
  </si>
  <si>
    <t xml:space="preserve">02W MEADOWLARK          LN      </t>
  </si>
  <si>
    <t>W Meadowlark Ln</t>
  </si>
  <si>
    <t>Safford 8453/Tucson 8150 DB</t>
  </si>
  <si>
    <t>N Mescal Rd</t>
  </si>
  <si>
    <t>CY2022 ADOT | Derivation Code = 3 | MS2 TDMS;  Reference = {68_4507} | Previous AADT = 462</t>
  </si>
  <si>
    <t>S3707</t>
  </si>
  <si>
    <t>100 ft E of N Oak Dr</t>
  </si>
  <si>
    <t>CY2022 ADOT | Derivation Code = 3 | MS2 TDMS;  Reference = {68_4506} | Previous AADT = 1838</t>
  </si>
  <si>
    <t>S3713</t>
  </si>
  <si>
    <t xml:space="preserve">02W TITAN               DR      </t>
  </si>
  <si>
    <t>W Titan Dr</t>
  </si>
  <si>
    <t>S Stallion Ranch Rd</t>
  </si>
  <si>
    <t>S Village Loop</t>
  </si>
  <si>
    <t>CY2022 ADOT | Derivation Code = 3 | MS2 TDMS;  Reference = {68_4539} | Previous AADT = 91</t>
  </si>
  <si>
    <t>S3715</t>
  </si>
  <si>
    <t xml:space="preserve">03  BUFFALO RANGE       RD      </t>
  </si>
  <si>
    <t>160 ft SW of I-40 Exit 225 A-Ra*</t>
  </si>
  <si>
    <t>Indian Route 6910 A</t>
  </si>
  <si>
    <t>CY2022 ADOT | Derivation Code = 1 | MS2 TDMS;  Reference = {68_6184} | Previous AADT = 55</t>
  </si>
  <si>
    <t>S3724</t>
  </si>
  <si>
    <t xml:space="preserve">03  FS 772              RD      </t>
  </si>
  <si>
    <t>FS 253 Rd</t>
  </si>
  <si>
    <t>Interstate 17 NB</t>
  </si>
  <si>
    <t>CY2022 ADOT | Derivation Code = 1 | MS2 TDMS;  Reference = {68_5354} | Previous AADT = 43</t>
  </si>
  <si>
    <t>S3735</t>
  </si>
  <si>
    <t xml:space="preserve">03  HUGHES              AVE     </t>
  </si>
  <si>
    <t>I-40 Exit 185 A-Ramp</t>
  </si>
  <si>
    <t>I-40 Exit 185 J-Ramp</t>
  </si>
  <si>
    <t>CY2022 ADOT | Derivation Code = 1 | MS2 TDMS;  Reference = {68_6054} | Previous AADT = 5710</t>
  </si>
  <si>
    <t>McLellan Reservoir Rd</t>
  </si>
  <si>
    <t>I-40 Exit 157 J-Ramp</t>
  </si>
  <si>
    <t>150 ft S of I-40 Exit 157 A-Ramp</t>
  </si>
  <si>
    <t>I-40 Exit 157 A-Ramp</t>
  </si>
  <si>
    <t>CY2022 ADOT | Derivation Code = 1 | MS2 TDMS;  Reference = {68_5974} | Previous AADT = 60</t>
  </si>
  <si>
    <t>S3733</t>
  </si>
  <si>
    <t xml:space="preserve">03  ROCK PARK           RD      </t>
  </si>
  <si>
    <t>I-17 Exit 315 C-Ramp</t>
  </si>
  <si>
    <t>I-17 Exit 315 A-Ramp</t>
  </si>
  <si>
    <t>CY2022 ADOT | Derivation Code = 1 | MS2 TDMS;  Reference = {68_5294} | Previous AADT = 31</t>
  </si>
  <si>
    <t>S3738</t>
  </si>
  <si>
    <t xml:space="preserve">03  WINONA OVERPASS             </t>
  </si>
  <si>
    <t>CY2022 ADOT | Derivation Code = 1 | MS2 TDMS;  Reference = {68_6164} | Previous AADT = 1693</t>
  </si>
  <si>
    <t>S3742</t>
  </si>
  <si>
    <t xml:space="preserve">03N PARKS               RD      </t>
  </si>
  <si>
    <t>I-40 Exit 178 C-Ramp</t>
  </si>
  <si>
    <t>CY2022 ADOT | Derivation Code = 1 | MS2 TDMS;  Reference = {68_6034} | Previous AADT = 802</t>
  </si>
  <si>
    <t>S3744</t>
  </si>
  <si>
    <t>I-17 Exit 339 A-Ramp</t>
  </si>
  <si>
    <t>CY2022 ADOT | Derivation Code = 1 | MS2 TDMS;  Reference = {68_5394} | Previous AADT = 14516</t>
  </si>
  <si>
    <t>S3745</t>
  </si>
  <si>
    <t>I-17 Exit 322 A-Ramp</t>
  </si>
  <si>
    <t>CY2022 ADOT | Derivation Code = 1 | MS2 TDMS;  Reference = {68_5324} | Previous AADT = 1997</t>
  </si>
  <si>
    <t>S3767</t>
  </si>
  <si>
    <t xml:space="preserve">07  35TH                AVE     </t>
  </si>
  <si>
    <t>30 ft N of BNSF 6</t>
  </si>
  <si>
    <t>10 ft S of Indian School Front *</t>
  </si>
  <si>
    <t>CY2022 ADOT | Derivation Code = 3 | MS2 TDMS;  Reference = {68_3724} | Previous AADT = 45957</t>
  </si>
  <si>
    <t>S3770</t>
  </si>
  <si>
    <t xml:space="preserve">07  3RD                 ST      </t>
  </si>
  <si>
    <t>Wb I 10 Ex 145 On Ramp</t>
  </si>
  <si>
    <t>CY2022 ADOT | Derivation Code = 3 | MS2 TDMS;  Reference = {68_3785} | Previous AADT = 15922</t>
  </si>
  <si>
    <t>S3775</t>
  </si>
  <si>
    <t xml:space="preserve">07  44TH                ST      </t>
  </si>
  <si>
    <t>SR-202 Exit 3 L-Ramp</t>
  </si>
  <si>
    <t>CY2022 ADOT | Derivation Code = 3 | MS2 TDMS;  Reference = {68_7634} | Previous AADT = 29092</t>
  </si>
  <si>
    <t>S3778</t>
  </si>
  <si>
    <t xml:space="preserve">07  52ND                ST      </t>
  </si>
  <si>
    <t>30 ft N of Eb Sr202 Ex 4 Offs R*</t>
  </si>
  <si>
    <t>20 ft S of Nb 52nd Ex 4 On Ramp</t>
  </si>
  <si>
    <t>CY2022 ADOT | Derivation Code = 3 | MS2 TDMS;  Reference = {68_7664} | Previous AADT = 14546</t>
  </si>
  <si>
    <t>S3782</t>
  </si>
  <si>
    <t xml:space="preserve">07  5TH                 AVE     </t>
  </si>
  <si>
    <t>5th Ave</t>
  </si>
  <si>
    <t>Latham St</t>
  </si>
  <si>
    <t>20 ft S of Culver St</t>
  </si>
  <si>
    <t>CY2022 ADOT | Derivation Code = 3 | MS2 TDMS;  Reference = {68_3775} | Previous AADT = 4368</t>
  </si>
  <si>
    <t>S3785</t>
  </si>
  <si>
    <t>07  67TH                AVE    C</t>
  </si>
  <si>
    <t>67th Ave (C)</t>
  </si>
  <si>
    <t>67th Ave (A)</t>
  </si>
  <si>
    <t>0.11 mi NW of Phoenix 7871/Phoe*</t>
  </si>
  <si>
    <t xml:space="preserve">CY2022 ADOT | Derivation Code = 3 | MS2 TDMS;  Reference = {68_7856} | Previous AADT = </t>
  </si>
  <si>
    <t>S3786</t>
  </si>
  <si>
    <t xml:space="preserve">07  75TH                AVE     </t>
  </si>
  <si>
    <t>I-10 Exit 136 C-Ramp</t>
  </si>
  <si>
    <t>CY2022 ADOT | Derivation Code = 3 | MS2 TDMS;  Reference = {68_3674} | Previous AADT = 43953</t>
  </si>
  <si>
    <t>S3789</t>
  </si>
  <si>
    <t xml:space="preserve">07  7TH                 AVE     </t>
  </si>
  <si>
    <t>70 ft S of Apache St</t>
  </si>
  <si>
    <t>CY2022 ADOT | Derivation Code = 3 | MS2 TDMS;  Reference = {68_4794} | Previous AADT = 22422</t>
  </si>
  <si>
    <t>S3792</t>
  </si>
  <si>
    <t xml:space="preserve">07  7TH                 ST      </t>
  </si>
  <si>
    <t>7th St nonCard</t>
  </si>
  <si>
    <t>CY2022 ADOT | Derivation Code = 3 | MS2 TDMS;  Reference = {68_4784} | Previous AADT = 24663</t>
  </si>
  <si>
    <t>S3793</t>
  </si>
  <si>
    <t>CY2022 ADOT | Derivation Code = 3 | MS2 TDMS;  Reference = {68_7224} | Previous AADT = 30121</t>
  </si>
  <si>
    <t>S3794</t>
  </si>
  <si>
    <t xml:space="preserve">07  83RD                AVE     </t>
  </si>
  <si>
    <t>I-10 Exit 135 C-Ramp</t>
  </si>
  <si>
    <t>CY2022 ADOT | Derivation Code = 3 | MS2 TDMS;  Reference = {68_3654} | Previous AADT = 36791</t>
  </si>
  <si>
    <t>S3795</t>
  </si>
  <si>
    <t xml:space="preserve">07  88TH                ST      </t>
  </si>
  <si>
    <t>88th St</t>
  </si>
  <si>
    <t>Emelita Ave</t>
  </si>
  <si>
    <t>Carol Mes Ave</t>
  </si>
  <si>
    <t>CY2022 ADOT | Derivation Code = 3 | MS2 TDMS;  Reference = {68_8075} | Previous AADT = 415</t>
  </si>
  <si>
    <t>S3796</t>
  </si>
  <si>
    <t>CY2022 ADOT | Derivation Code = 3 | MS2 TDMS;  Reference = {68_3644} | Previous AADT = 24931</t>
  </si>
  <si>
    <t>S3805</t>
  </si>
  <si>
    <t xml:space="preserve">07  ALMA SCHOOL         RD      </t>
  </si>
  <si>
    <t>SR-202 Exit 48 C-Ra*</t>
  </si>
  <si>
    <t>40 ft N of SR-202 Exit 48 G-Ramp</t>
  </si>
  <si>
    <t>CY2022 ADOT | Derivation Code = 3 | MS2 TDMS;  Reference = {58_36494}+{58_36495} | Previous AADT = 32013</t>
  </si>
  <si>
    <t>CY2022 ADOT | Derivation Code = 3 | MS2 TDMS;  Reference = {68_102270} | Previous AADT = 13671</t>
  </si>
  <si>
    <t>S3811</t>
  </si>
  <si>
    <t>07  BEARDSLEY           RD     C</t>
  </si>
  <si>
    <t>CY2022 ADOT | Derivation Code = 3 | MS2 TDMS;  Reference = {68_7176} | Previous AADT = 8709</t>
  </si>
  <si>
    <t>S3813</t>
  </si>
  <si>
    <t>15th Ave</t>
  </si>
  <si>
    <t>CY2022 ADOT | Derivation Code = 3 | MS2 TDMS;  Reference = {68_7206} | Previous AADT = 3086</t>
  </si>
  <si>
    <t>S3814</t>
  </si>
  <si>
    <t>SR-101 Exit 25 C-Ramp</t>
  </si>
  <si>
    <t>CY2022 ADOT | Derivation Code = 3 | MS2 TDMS;  Reference = {68_7216} | Previous AADT = 4018</t>
  </si>
  <si>
    <t>S3819</t>
  </si>
  <si>
    <t xml:space="preserve">07  BELL                RD      </t>
  </si>
  <si>
    <t>SR-101 Exit 14 L-Ramp</t>
  </si>
  <si>
    <t>SR-101 Exit 14 P-Ramp</t>
  </si>
  <si>
    <t>CY2022 ADOT | Derivation Code = 3 | MS2 TDMS;  Reference = {68_7114} | Previous AADT = 44823</t>
  </si>
  <si>
    <t>S3823</t>
  </si>
  <si>
    <t xml:space="preserve">07  BETHANY HOME        RD      </t>
  </si>
  <si>
    <t>80 ft W of SR-51 Exit 4 L-Ramp</t>
  </si>
  <si>
    <t>SR-51 Exit 4 T-Ramp</t>
  </si>
  <si>
    <t>CY2022 ADOT | Applied Growth Factor = 0.053 to Previous Year | Previous AADT = 37664</t>
  </si>
  <si>
    <t>S3825</t>
  </si>
  <si>
    <t xml:space="preserve">07  BLACK CANYON        HWY     </t>
  </si>
  <si>
    <t>Black Canyon Hwy</t>
  </si>
  <si>
    <t>I-17 Exit 198 A-Ramp</t>
  </si>
  <si>
    <t>CY2022 ADOT | Derivation Code = 3 | MS2 TDMS;  Reference = {68_4807} | Previous AADT = 5202</t>
  </si>
  <si>
    <t>S3827</t>
  </si>
  <si>
    <t>CY2022 ADOT | Derivation Code = 3 | MS2 TDMS;  Reference = {68_4828} | Previous AADT = 2467</t>
  </si>
  <si>
    <t>S3830</t>
  </si>
  <si>
    <t>CY2022 ADOT | Derivation Code = 3 | MS2 TDMS;  Reference = {68_4849} | Previous AADT = 5306</t>
  </si>
  <si>
    <t>S3829</t>
  </si>
  <si>
    <t>CY2022 ADOT | Derivation Code = 3 | MS2 TDMS;  Reference = {68_4848} | Previous AADT = 3649</t>
  </si>
  <si>
    <t>S3832</t>
  </si>
  <si>
    <t>I-17 Exit 200 A2-Ramp</t>
  </si>
  <si>
    <t>CY2022 ADOT | Derivation Code = 3 | MS2 TDMS;  Reference = {68_4869} | Previous AADT = 4066</t>
  </si>
  <si>
    <t>S3838</t>
  </si>
  <si>
    <t>Hazelwood St</t>
  </si>
  <si>
    <t>I-17 Exit 203 A-Ramp</t>
  </si>
  <si>
    <t>CY2022 ADOT | Derivation Code = 3 | MS2 TDMS;  Reference = {68_4899} | Previous AADT = 5477</t>
  </si>
  <si>
    <t>S3837</t>
  </si>
  <si>
    <t>370 ft N of Colter St</t>
  </si>
  <si>
    <t>Missouri Ave</t>
  </si>
  <si>
    <t>CY2022 ADOT | Derivation Code = 3 | MS2 TDMS;  Reference = {68_4898} | Previous AADT = 4336</t>
  </si>
  <si>
    <t>S3841</t>
  </si>
  <si>
    <t>I-17 Exit 205 G-Ramp</t>
  </si>
  <si>
    <t>Vista Ave</t>
  </si>
  <si>
    <t>CY2022 ADOT | Derivation Code = 3 | MS2 TDMS;  Reference = {68_4918} | Previous AADT = 3522</t>
  </si>
  <si>
    <t>S3844</t>
  </si>
  <si>
    <t>I-17 Exit 206 A-Ramp</t>
  </si>
  <si>
    <t>CY2022 ADOT | Derivation Code = 3 | MS2 TDMS;  Reference = {68_4929} | Previous AADT = 3928</t>
  </si>
  <si>
    <t>S3845</t>
  </si>
  <si>
    <t>CY2022 ADOT | Derivation Code = 3 | MS2 TDMS;  Reference = {68_4938} | Previous AADT = 2956</t>
  </si>
  <si>
    <t>S3847</t>
  </si>
  <si>
    <t>25th Ave</t>
  </si>
  <si>
    <t>CY2022 ADOT | Derivation Code = 3 | MS2 TDMS;  Reference = {68_4948} | Previous AADT = 3358</t>
  </si>
  <si>
    <t>S3851</t>
  </si>
  <si>
    <t>CY2022 ADOT | Derivation Code = 3 | MS2 TDMS;  Reference = {68_4965} | Previous AADT = 13306</t>
  </si>
  <si>
    <t>S3855</t>
  </si>
  <si>
    <t>Acoma Dr</t>
  </si>
  <si>
    <t>CY2022 ADOT | Derivation Code = 3 | MS2 TDMS;  Reference = {68_4979} | Previous AADT = 2366</t>
  </si>
  <si>
    <t>S3854</t>
  </si>
  <si>
    <t>Paradise Ln</t>
  </si>
  <si>
    <t>CY2022 ADOT | Derivation Code = 3 | MS2 TDMS;  Reference = {68_4978} | Previous AADT = 2396</t>
  </si>
  <si>
    <t>S3858</t>
  </si>
  <si>
    <t>I-17 Exit 213 A1-Ramp</t>
  </si>
  <si>
    <t>CY2022 ADOT | Derivation Code = 3 | MS2 TDMS;  Reference = {68_5008} | Previous AADT = 5505</t>
  </si>
  <si>
    <t>S3862</t>
  </si>
  <si>
    <t>I-17 Exit 215 A1-Ramp</t>
  </si>
  <si>
    <t>CY2022 ADOT | Derivation Code = 3 | MS2 TDMS;  Reference = {68_5039} | Previous AADT = 6139</t>
  </si>
  <si>
    <t>S3868</t>
  </si>
  <si>
    <t>Circle Mountain Rd</t>
  </si>
  <si>
    <t>CY2022 ADOT | Derivation Code = 1 | MS2 TDMS;  Reference = {68_5094} | Previous AADT = 4161</t>
  </si>
  <si>
    <t>S3887</t>
  </si>
  <si>
    <t>07  BLACK CANYON        HWY    A</t>
  </si>
  <si>
    <t>Cheryl Dr</t>
  </si>
  <si>
    <t>CY2022 ADOT | Derivation Code = 3 | MS2 TDMS;  Reference = {68_4936} | Previous AADT = 4490</t>
  </si>
  <si>
    <t>S3890</t>
  </si>
  <si>
    <t>CY2022 ADOT | Derivation Code = 3 | MS2 TDMS;  Reference = {68_4947} | Previous AADT = 3065</t>
  </si>
  <si>
    <t>S3897</t>
  </si>
  <si>
    <t>Grovers Ave</t>
  </si>
  <si>
    <t>CY2022 ADOT | Derivation Code = 3 | MS2 TDMS;  Reference = {68_4986} | Previous AADT = 2024</t>
  </si>
  <si>
    <t>S3910</t>
  </si>
  <si>
    <t xml:space="preserve">07  BROADWAY            RD      </t>
  </si>
  <si>
    <t>CY2022 ADOT | Derivation Code = 3 | MS2 TDMS;  Reference = {68_8074} | Previous AADT = 10814</t>
  </si>
  <si>
    <t>S3914</t>
  </si>
  <si>
    <t xml:space="preserve">07  BULLARD             AVE     </t>
  </si>
  <si>
    <t>I-10 Exit 127 J-Ramp</t>
  </si>
  <si>
    <t>CY2022 ADOT | Derivation Code = 3 | MS2 TDMS;  Reference = {68_7734} | Previous AADT = 16525</t>
  </si>
  <si>
    <t>S3920</t>
  </si>
  <si>
    <t xml:space="preserve">07  CAMELBACK           RD      </t>
  </si>
  <si>
    <t>CY2022 ADOT | Derivation Code = 3 | MS2 TDMS;  Reference = {68_7044} | Previous AADT = 24936</t>
  </si>
  <si>
    <t>S3926</t>
  </si>
  <si>
    <t xml:space="preserve">07  CHAPARRAL           RD      </t>
  </si>
  <si>
    <t>170 ft W of S022-12</t>
  </si>
  <si>
    <t>40 ft W of Chaparral</t>
  </si>
  <si>
    <t>CY2022 ADOT | Derivation Code = 3 | MS2 TDMS;  Reference = {68_7394} | Previous AADT = 26134</t>
  </si>
  <si>
    <t>S3928</t>
  </si>
  <si>
    <t>I-8 Front</t>
  </si>
  <si>
    <t>Gila Bend TB</t>
  </si>
  <si>
    <t>CY2022 ADOT | Derivation Code = 1 | MS2 TDMS;  Reference = {68_3214} | Previous AADT = 352</t>
  </si>
  <si>
    <t>S3933</t>
  </si>
  <si>
    <t>30 ft E of 26th Ave</t>
  </si>
  <si>
    <t>280 ft W of 23rd Ave</t>
  </si>
  <si>
    <t>CY2022 ADOT | Derivation Code = 3 | MS2 TDMS;  Reference = {68_5034} | Previous AADT = 25236</t>
  </si>
  <si>
    <t>S3934</t>
  </si>
  <si>
    <t xml:space="preserve">07  DOBSON              RD      </t>
  </si>
  <si>
    <t>US-60 Exit 177 A-Ramp</t>
  </si>
  <si>
    <t>US-60 Exit 177 C-Ramp</t>
  </si>
  <si>
    <t>CY2022 ADOT | Derivation Code = 3 | MS2 TDMS;  Reference = {68_6804} | Previous AADT = 35734</t>
  </si>
  <si>
    <t>S3939</t>
  </si>
  <si>
    <t xml:space="preserve">07  EB I 10 EX 153 FRONTRAMP    </t>
  </si>
  <si>
    <t>Eb I 10 Ex 153 Front Ramp</t>
  </si>
  <si>
    <t>CY2022 ADOT | Derivation Code = 3 | MS2 TDMS;  Reference = {68_3916} | Previous AADT = 4920</t>
  </si>
  <si>
    <t>S3946</t>
  </si>
  <si>
    <t xml:space="preserve">07  ELLIOT              RD      </t>
  </si>
  <si>
    <t>CY2022 ADOT | Derivation Code = 3 | MS2 TDMS;  Reference = {58_36484}+{58_36485} | Previous AADT = 25715</t>
  </si>
  <si>
    <t>S3951</t>
  </si>
  <si>
    <t xml:space="preserve">07  GAVILAN PEAK        PKWY    </t>
  </si>
  <si>
    <t>Gavilan Peak Pkwy</t>
  </si>
  <si>
    <t>S3955</t>
  </si>
  <si>
    <t>SR-303 Exit 109 C-Ramp</t>
  </si>
  <si>
    <t>CY2022 ADOT | Derivation Code = 3 | MS2 TDMS;  Reference = {68_8623} | Previous AADT = 2679</t>
  </si>
  <si>
    <t>S3961</t>
  </si>
  <si>
    <t xml:space="preserve">07  GREENFIELD MES      RD      </t>
  </si>
  <si>
    <t>90 ft SW of US-60 Exit 185 A-Ra*</t>
  </si>
  <si>
    <t>110 ft N of US-60 Exit 185 J-Ra*</t>
  </si>
  <si>
    <t>CY2022 ADOT | Derivation Code = 3 | MS2 TDMS;  Reference = {68_6874} | Previous AADT = 35765</t>
  </si>
  <si>
    <t>S3964</t>
  </si>
  <si>
    <t>90 ft E of 34th St</t>
  </si>
  <si>
    <t>Nb Sr51 Ex 12 Ons Ramp</t>
  </si>
  <si>
    <t>CY2022 ADOT | Applied Growth Factor = 0.053 to Previous Year | Previous AADT = 36144</t>
  </si>
  <si>
    <t>S3969</t>
  </si>
  <si>
    <t>CY2022 ADOT | Derivation Code = 3 | MS2 TDMS;  Reference = {68_5054} | Previous AADT = 30292</t>
  </si>
  <si>
    <t>S3973_c</t>
  </si>
  <si>
    <t xml:space="preserve">07  HAYDEN              RD      </t>
  </si>
  <si>
    <t>S3973_b</t>
  </si>
  <si>
    <t>SR-101 Exit 35 J-Ramp</t>
  </si>
  <si>
    <t>S3974</t>
  </si>
  <si>
    <t xml:space="preserve">07  HIGHLAND            AVE     </t>
  </si>
  <si>
    <t>SR-51 Exit 3 J-Ramp</t>
  </si>
  <si>
    <t>SR-51 Exit 3 A-Ramp</t>
  </si>
  <si>
    <t>CY2022 ADOT | Derivation Code = 3 | MS2 TDMS;  Reference = {68_6614} | Previous AADT = 29188</t>
  </si>
  <si>
    <t>S3976</t>
  </si>
  <si>
    <t xml:space="preserve">07  HIGLEY              RD      </t>
  </si>
  <si>
    <t>220 ft S of SR-202 Exit 21 A-Ra*</t>
  </si>
  <si>
    <t>250 ft N of SR-202 Exit 21 J-Ra*</t>
  </si>
  <si>
    <t>CY2022 ADOT | Derivation Code = 3 | MS2 TDMS;  Reference = {68_7944} | Previous AADT = 6807</t>
  </si>
  <si>
    <t>S3981</t>
  </si>
  <si>
    <t xml:space="preserve">07  I 10 FRONT              EB  </t>
  </si>
  <si>
    <t>I 10 Front</t>
  </si>
  <si>
    <t>I-10 Exit 148 A-Ramp</t>
  </si>
  <si>
    <t>CY2022 ADOT | Derivation Code = 3 | MS2 TDMS;  Reference = {68_3849} | Previous AADT = 11244</t>
  </si>
  <si>
    <t>S4004</t>
  </si>
  <si>
    <t xml:space="preserve">07  LAKE PLEASANT       PKWY    </t>
  </si>
  <si>
    <t>SR-303 Exit 131 C-Ramp</t>
  </si>
  <si>
    <t>CY2022 ADOT | Derivation Code = 3 | MS2 TDMS;  Reference = {68_8683} | Previous AADT = 3961</t>
  </si>
  <si>
    <t>S4005</t>
  </si>
  <si>
    <t xml:space="preserve">07  LITCHFIELD          RD      </t>
  </si>
  <si>
    <t>I-10 Exit 128 A-Ramp</t>
  </si>
  <si>
    <t>I-10 Exit 128 J-Ramp</t>
  </si>
  <si>
    <t>CY2022 ADOT | Derivation Code = 3 | MS2 TDMS;  Reference = {68_3594} | Previous AADT = 29629</t>
  </si>
  <si>
    <t>S4006</t>
  </si>
  <si>
    <t xml:space="preserve">07  LONE MOUNTAIN PEO   PKWY    </t>
  </si>
  <si>
    <t>Lone Mountain Peo Pkwy nonCard</t>
  </si>
  <si>
    <t>CY2022 ADOT | Derivation Code = 3 | MS2 TDMS;  Reference = {58_35548} | Previous AADT = 10195</t>
  </si>
  <si>
    <t>S4017</t>
  </si>
  <si>
    <t>07  MARICOPA FWY I 17          A</t>
  </si>
  <si>
    <t>Maricopa Fwy I 17 (A)</t>
  </si>
  <si>
    <t>11th Ave</t>
  </si>
  <si>
    <t>CY2022 ADOT | Derivation Code = 3 | MS2 TDMS;  Reference = {68_4799} | Previous AADT = 1854</t>
  </si>
  <si>
    <t>S4021</t>
  </si>
  <si>
    <t xml:space="preserve">07  MCCLINTOCK          DR      </t>
  </si>
  <si>
    <t>40 ft S of SR-202 Front</t>
  </si>
  <si>
    <t>CY2022 ADOT | Derivation Code = 3 | MS2 TDMS;  Reference = {58_36483}*2 | Previous AADT = 5578</t>
  </si>
  <si>
    <t>S4019</t>
  </si>
  <si>
    <t>US-60 Exit 175 A-Ramp</t>
  </si>
  <si>
    <t>US-60 Exit 175 C-Ramp</t>
  </si>
  <si>
    <t>CY2022 ADOT | Derivation Code = 3 | MS2 TDMS;  Reference = {68_6774} | Previous AADT = 36655</t>
  </si>
  <si>
    <t>S4027</t>
  </si>
  <si>
    <t>20th St</t>
  </si>
  <si>
    <t>SR-51 Exit 1 T1-Ramp</t>
  </si>
  <si>
    <t>CY2022 ADOT | Derivation Code = 3 | MS2 TDMS;  Reference = {68_7774} | Previous AADT = 22858</t>
  </si>
  <si>
    <t>S1739</t>
  </si>
  <si>
    <t xml:space="preserve">  I 010131C                     </t>
  </si>
  <si>
    <t>I-10 Exit 131 C-Ramp</t>
  </si>
  <si>
    <t>I-10 Exit 131 J-Ramp</t>
  </si>
  <si>
    <t>CY2022 ADOT | Derivation Code = 3 | MS2 TDMS;  Reference = {68_3612} | Previous AADT = 16541</t>
  </si>
  <si>
    <t>S1745</t>
  </si>
  <si>
    <t xml:space="preserve">  I 010132J1                    </t>
  </si>
  <si>
    <t>I-10 Exit 132 J1-Ramp</t>
  </si>
  <si>
    <t>CY2022 ADOT | Derivation Code = 3 | MS2 TDMS;  Reference = {68_8512} | Previous AADT = 9283</t>
  </si>
  <si>
    <t>S1746</t>
  </si>
  <si>
    <t xml:space="preserve">  I 010133C                     </t>
  </si>
  <si>
    <t>I-10 Exit 133 C-Ramp</t>
  </si>
  <si>
    <t>CY2022 ADOT | Derivation Code = 3 | MS2 TDMS;  Reference = {68_3632} | Previous AADT = 14894</t>
  </si>
  <si>
    <t>S1749</t>
  </si>
  <si>
    <t xml:space="preserve">  I 010134A                     </t>
  </si>
  <si>
    <t>CY2022 ADOT | Derivation Code = 3 | MS2 TDMS;  Reference = {68_3640} | Previous AADT = 3516</t>
  </si>
  <si>
    <t>S1750</t>
  </si>
  <si>
    <t xml:space="preserve">  I 010134C                     </t>
  </si>
  <si>
    <t>I-10 Exit 134 C-Ramp</t>
  </si>
  <si>
    <t>CY2022 ADOT | Derivation Code = 3 | MS2 TDMS;  Reference = {68_3642} | Previous AADT = 6269</t>
  </si>
  <si>
    <t>S1753</t>
  </si>
  <si>
    <t xml:space="preserve">  I 010135C                     </t>
  </si>
  <si>
    <t>I-10 Exit 135 J-Ramp</t>
  </si>
  <si>
    <t>CY2022 ADOT | Derivation Code = 3 | MS2 TDMS;  Reference = {68_3652} | Previous AADT = 10439</t>
  </si>
  <si>
    <t>S1754</t>
  </si>
  <si>
    <t xml:space="preserve">  I 010135G                     </t>
  </si>
  <si>
    <t>CY2022 ADOT | Derivation Code = 1 | MS2 TDMS;  Reference = {68_3651} | Previous AADT = 13391</t>
  </si>
  <si>
    <t>S1759</t>
  </si>
  <si>
    <t xml:space="preserve">  I 010136J                     </t>
  </si>
  <si>
    <t>I-10 Exit 136 J-Ramp</t>
  </si>
  <si>
    <t>I 10 nonCard</t>
  </si>
  <si>
    <t>CY2022 ADOT | Derivation Code = 1 | MS2 TDMS;  Reference = {68_3673} | Previous AADT = 10041</t>
  </si>
  <si>
    <t>S1764</t>
  </si>
  <si>
    <t xml:space="preserve">  I 010139C                     </t>
  </si>
  <si>
    <t>I-10 Exit 139 C-Ramp</t>
  </si>
  <si>
    <t>CY2022 ADOT | Derivation Code = 1 | MS2 TDMS;  Reference = {68_3702} | Previous AADT = 12719</t>
  </si>
  <si>
    <t>S1765</t>
  </si>
  <si>
    <t xml:space="preserve">  I 010139G                     </t>
  </si>
  <si>
    <t>I-10 Exit 139 G-Ramp</t>
  </si>
  <si>
    <t>CY2022 ADOT | Derivation Code = 1 | MS2 TDMS;  Reference = {68_3701} | Previous AADT = 21311</t>
  </si>
  <si>
    <t>S1766</t>
  </si>
  <si>
    <t xml:space="preserve">  I 010140A                     </t>
  </si>
  <si>
    <t>I-10 Exit 140 A-Ramp</t>
  </si>
  <si>
    <t>I-10 Exit 140 G-Ramp</t>
  </si>
  <si>
    <t>CY2022 ADOT | Derivation Code = 1 | MS2 TDMS;  Reference = {68_3710} | Previous AADT = 9660</t>
  </si>
  <si>
    <t>S1769</t>
  </si>
  <si>
    <t xml:space="preserve">  I 010140J                     </t>
  </si>
  <si>
    <t>CY2022 ADOT | Derivation Code = 1 | MS2 TDMS;  Reference = {68_3713} | Previous AADT = 11614</t>
  </si>
  <si>
    <t>S1770</t>
  </si>
  <si>
    <t xml:space="preserve">  I 010141A                     </t>
  </si>
  <si>
    <t>I-10 Exit 141 A-Ramp</t>
  </si>
  <si>
    <t>I-10 Exit 141 G-Ramp</t>
  </si>
  <si>
    <t>CY2022 ADOT | Derivation Code = 3 | MS2 TDMS;  Reference = {68_3720} | Previous AADT = 7236</t>
  </si>
  <si>
    <t>S1777</t>
  </si>
  <si>
    <t xml:space="preserve">  I 010143A2                    </t>
  </si>
  <si>
    <t>I-10 Exit 143 A2-Ramp</t>
  </si>
  <si>
    <t>CY2022 ADOT | Derivation Code = 3 | MS2 TDMS;  Reference = {68_3744} | Previous AADT = 33377</t>
  </si>
  <si>
    <t>S1779</t>
  </si>
  <si>
    <t xml:space="preserve">  I 010143C11                   </t>
  </si>
  <si>
    <t>I-10 Exit 143 C11-Ramp</t>
  </si>
  <si>
    <t>CY2022 ADOT | Derivation Code = 1 | MS2 TDMS;  Reference = {68_3743} | Previous AADT = 3007</t>
  </si>
  <si>
    <t>S1781</t>
  </si>
  <si>
    <t xml:space="preserve">  I 010143G                     </t>
  </si>
  <si>
    <t>I-10 Exit 143 G-Ramp</t>
  </si>
  <si>
    <t>CY2022 ADOT | Derivation Code = 3 | MS2 TDMS;  Reference = {68_3751} | Previous AADT = 12047</t>
  </si>
  <si>
    <t>S1785</t>
  </si>
  <si>
    <t xml:space="preserve">  I 010144J                     </t>
  </si>
  <si>
    <t>I-10 Exit 144 J-Ramp</t>
  </si>
  <si>
    <t>CY2022 ADOT | Derivation Code = 3 | MS2 TDMS;  Reference = {68_3763} | Previous AADT = 15586</t>
  </si>
  <si>
    <t>S33321</t>
  </si>
  <si>
    <t xml:space="preserve">  I 010144T                     </t>
  </si>
  <si>
    <t>I-10 Exit 144 T-Ramp</t>
  </si>
  <si>
    <t>I-10 Exit 144 A-Ramp</t>
  </si>
  <si>
    <t>S1790</t>
  </si>
  <si>
    <t xml:space="preserve">  I 010145A                     </t>
  </si>
  <si>
    <t>I-10 Exit 145 J-Ramp</t>
  </si>
  <si>
    <t>CY2022 ADOT | Derivation Code = 3 | MS2 TDMS;  Reference = {68_3790} | Previous AADT = 12174</t>
  </si>
  <si>
    <t>S1791</t>
  </si>
  <si>
    <t xml:space="preserve">  I 010145C                     </t>
  </si>
  <si>
    <t>I-10 Exit 145 C-Ramp</t>
  </si>
  <si>
    <t>CY2022 ADOT | Derivation Code = 3 | MS2 TDMS;  Reference = {68_3792} | Previous AADT = 19605</t>
  </si>
  <si>
    <t>S33271</t>
  </si>
  <si>
    <t xml:space="preserve">  I 010145L                     </t>
  </si>
  <si>
    <t>I-10 Exit 145 L-Ramp</t>
  </si>
  <si>
    <t>S33308</t>
  </si>
  <si>
    <t xml:space="preserve">  I 010145P                     </t>
  </si>
  <si>
    <t>I-10 Exit 145 P-Ramp</t>
  </si>
  <si>
    <t>S1799</t>
  </si>
  <si>
    <t xml:space="preserve">  I 010148C                     </t>
  </si>
  <si>
    <t>I-10 Exit 148 C-Ramp</t>
  </si>
  <si>
    <t>CY2022 ADOT | Derivation Code = 3 | MS2 TDMS;  Reference = {68_3842} | Previous AADT = 7309</t>
  </si>
  <si>
    <t>S1801</t>
  </si>
  <si>
    <t xml:space="preserve">  I 010148J                     </t>
  </si>
  <si>
    <t>I-10 Exit 148 J-Ramp</t>
  </si>
  <si>
    <t>CY2022 ADOT | Derivation Code = 3 | MS2 TDMS;  Reference = {68_3843} | Previous AADT = 3631</t>
  </si>
  <si>
    <t>S1802</t>
  </si>
  <si>
    <t xml:space="preserve">  I 010149A                     </t>
  </si>
  <si>
    <t>I-10 Exit 149 A-Ramp</t>
  </si>
  <si>
    <t>Sky Harbor Blvd (A)</t>
  </si>
  <si>
    <t>CY2022 ADOT | Derivation Code = 3 | MS2 TDMS;  Reference = {68_3850} | Previous AADT = 18587</t>
  </si>
  <si>
    <t>S1811</t>
  </si>
  <si>
    <t xml:space="preserve">  I 010151G                     </t>
  </si>
  <si>
    <t>CY2022 ADOT | Derivation Code = 3 | MS2 TDMS;  Reference = {68_3891} | Previous AADT = 7907</t>
  </si>
  <si>
    <t>S1812</t>
  </si>
  <si>
    <t xml:space="preserve">  I 010151J                     </t>
  </si>
  <si>
    <t>I-10 Exit 151 J-Ramp</t>
  </si>
  <si>
    <t>I-10 Exit 151 C-Ramp</t>
  </si>
  <si>
    <t>CY2022 ADOT | Derivation Code = 3 | MS2 TDMS;  Reference = {68_3893} | Previous AADT = 15070</t>
  </si>
  <si>
    <t>S1816</t>
  </si>
  <si>
    <t xml:space="preserve">  I 010152G                     </t>
  </si>
  <si>
    <t>I-10 Exit 152 G-Ramp</t>
  </si>
  <si>
    <t>CY2022 ADOT | Derivation Code = 3 | MS2 TDMS;  Reference = {68_3901} | Previous AADT = 4819</t>
  </si>
  <si>
    <t>S1823</t>
  </si>
  <si>
    <t xml:space="preserve">  I 010153J1                    </t>
  </si>
  <si>
    <t>I-10 Exit 153 J1-Ramp</t>
  </si>
  <si>
    <t>CY2022 ADOT | Derivation Code = 3 | MS2 TDMS;  Reference = {68_3913} | Previous AADT = 8528</t>
  </si>
  <si>
    <t>S33285</t>
  </si>
  <si>
    <t xml:space="preserve">  I 010153X                     </t>
  </si>
  <si>
    <t>I-10 Exit 153 X-Ramp</t>
  </si>
  <si>
    <t>I-10 Exit 153 C2-Ramp</t>
  </si>
  <si>
    <t>S1838</t>
  </si>
  <si>
    <t xml:space="preserve">  I 010158C                     </t>
  </si>
  <si>
    <t>I-10 Exit 158 C-Ramp</t>
  </si>
  <si>
    <t>I-10 Exit 158 J-Ramp</t>
  </si>
  <si>
    <t>CY2022 ADOT | Derivation Code = 3 | MS2 TDMS;  Reference = {68_3962} | Previous AADT = 7254</t>
  </si>
  <si>
    <t>S1840</t>
  </si>
  <si>
    <t xml:space="preserve">  I 010158J                     </t>
  </si>
  <si>
    <t>CY2022 ADOT | Derivation Code = 3 | MS2 TDMS;  Reference = {68_3963} | Previous AADT = 14742</t>
  </si>
  <si>
    <t>S1841</t>
  </si>
  <si>
    <t xml:space="preserve">  I 010159A                     </t>
  </si>
  <si>
    <t>I-10 Exit 159 A-Ramp</t>
  </si>
  <si>
    <t>I-10 Exit 159 G-Ramp</t>
  </si>
  <si>
    <t>CY2022 ADOT | Derivation Code = 3 | MS2 TDMS;  Reference = {68_3970} | Previous AADT = 17081</t>
  </si>
  <si>
    <t>S1842</t>
  </si>
  <si>
    <t xml:space="preserve">  I 010159C                     </t>
  </si>
  <si>
    <t>I-10 Exit 159 C-Ramp</t>
  </si>
  <si>
    <t>I-10 Exit 159 J-Ramp</t>
  </si>
  <si>
    <t>CY2022 ADOT | Derivation Code = 3 | MS2 TDMS;  Reference = {68_3972} | Previous AADT = 10719</t>
  </si>
  <si>
    <t>S1847</t>
  </si>
  <si>
    <t xml:space="preserve">  I 010160G                     </t>
  </si>
  <si>
    <t>CY2022 ADOT | Derivation Code = 3 | MS2 TDMS;  Reference = {68_3981} | Previous AADT = 5249</t>
  </si>
  <si>
    <t>S1849</t>
  </si>
  <si>
    <t xml:space="preserve">  I 010161A                     </t>
  </si>
  <si>
    <t>I-10 Exit 161 A-Ramp</t>
  </si>
  <si>
    <t>50 ft SW of Wb Sr202 Ex 55 On R*</t>
  </si>
  <si>
    <t>CY2022 ADOT | Derivation Code = 3 | MS2 TDMS;  Reference = {68_8560} | Previous AADT = 6331</t>
  </si>
  <si>
    <t>S1852</t>
  </si>
  <si>
    <t xml:space="preserve">  I 010161C                     </t>
  </si>
  <si>
    <t>I-10 Exit 161 C-Ramp</t>
  </si>
  <si>
    <t>I-10 Exit 161 A1-Ramp</t>
  </si>
  <si>
    <t>CY2022 ADOT | Derivation Code = 3 | MS2 TDMS;  Reference = {68_8563} | Previous AADT = 23439</t>
  </si>
  <si>
    <t>S1853</t>
  </si>
  <si>
    <t xml:space="preserve">  I 010161C1                    </t>
  </si>
  <si>
    <t>I-10 Exit 161 C1-Ramp</t>
  </si>
  <si>
    <t>CY2022 ADOT | Derivation Code = 3 | MS2 TDMS;  Reference = {68_8564} | Previous AADT = 1652</t>
  </si>
  <si>
    <t>S1859</t>
  </si>
  <si>
    <t xml:space="preserve">  I 010164C                     </t>
  </si>
  <si>
    <t>I-10 Exit 164 C-Ramp</t>
  </si>
  <si>
    <t>CY2022 ADOT | Derivation Code = 3 | MS2 TDMS;  Reference = {68_4002} | Previous AADT = 579</t>
  </si>
  <si>
    <t>S1860</t>
  </si>
  <si>
    <t xml:space="preserve">  I 010164G                     </t>
  </si>
  <si>
    <t>I-10 Exit 164 G-Ramp</t>
  </si>
  <si>
    <t>CY2022 ADOT | Derivation Code = 3 | MS2 TDMS;  Reference = {68_4001} | Previous AADT = 701</t>
  </si>
  <si>
    <t>S1862</t>
  </si>
  <si>
    <t xml:space="preserve">  I 010167A                     </t>
  </si>
  <si>
    <t>I-10 Exit 167 A-Ramp</t>
  </si>
  <si>
    <t>CY2022 ADOT | Derivation Code = 3 | MS2 TDMS;  Reference = {68_4010} | Previous AADT = 7590</t>
  </si>
  <si>
    <t>S1868</t>
  </si>
  <si>
    <t xml:space="preserve">  I 010175G                     </t>
  </si>
  <si>
    <t>I-10 Exit 175 G-Ramp</t>
  </si>
  <si>
    <t>CY2022 ADOT | Derivation Code = 3 | MS2 TDMS;  Reference = {68_4021} | Previous AADT = 3579</t>
  </si>
  <si>
    <t>S1869</t>
  </si>
  <si>
    <t>I-10 Exit 175 J-Ramp</t>
  </si>
  <si>
    <t>CY2022 ADOT | Derivation Code = 3 | MS2 TDMS;  Reference = {68_4023} | Previous AADT = 1619</t>
  </si>
  <si>
    <t>L14035</t>
  </si>
  <si>
    <t xml:space="preserve">  I 010183S1                    </t>
  </si>
  <si>
    <t>I-10 Exit 183 S1-Ramp</t>
  </si>
  <si>
    <t>S1874</t>
  </si>
  <si>
    <t xml:space="preserve">  I 010185A                     </t>
  </si>
  <si>
    <t>I-10 Exit 185 A-Ramp</t>
  </si>
  <si>
    <t>CY2022 ADOT | Derivation Code = 3 | MS2 TDMS;  Reference = {68_4040} | Previous AADT = 7623</t>
  </si>
  <si>
    <t>S1876</t>
  </si>
  <si>
    <t>CY2022 ADOT | Derivation Code = 3 | MS2 TDMS;  Reference = {68_4041} | Previous AADT = 1639</t>
  </si>
  <si>
    <t>S1878</t>
  </si>
  <si>
    <t xml:space="preserve">  I 010190A                     </t>
  </si>
  <si>
    <t>I-10 Exit 190 A-Ramp</t>
  </si>
  <si>
    <t>I-10 Exit 190 G-Ramp</t>
  </si>
  <si>
    <t>CY2022 ADOT | Derivation Code = 3 | MS2 TDMS;  Reference = {68_4050} | Previous AADT = 2340</t>
  </si>
  <si>
    <t>S1881</t>
  </si>
  <si>
    <t xml:space="preserve">  I 010190J                     </t>
  </si>
  <si>
    <t>I-10 Exit 190 J-Ramp</t>
  </si>
  <si>
    <t>I-10 Exit 190 C-Ramp</t>
  </si>
  <si>
    <t>CY2022 ADOT | Derivation Code = 3 | MS2 TDMS;  Reference = {68_4053} | Previous AADT = 2525</t>
  </si>
  <si>
    <t>S1885</t>
  </si>
  <si>
    <t xml:space="preserve">  I 010194J                     </t>
  </si>
  <si>
    <t>I-10 Exit 194 J-Ramp</t>
  </si>
  <si>
    <t>I-10 Exit 194 C-Ramp</t>
  </si>
  <si>
    <t>CY2022 ADOT | Derivation Code = 3 | MS2 TDMS;  Reference = {68_4063} | Previous AADT = 4498</t>
  </si>
  <si>
    <t>S1887</t>
  </si>
  <si>
    <t xml:space="preserve">  I 010198D                     </t>
  </si>
  <si>
    <t>I-10 Exit 198 D-Ramp</t>
  </si>
  <si>
    <t>CY2022 ADOT | Derivation Code = 3 | MS2 TDMS;  Reference = {68_4072} | Previous AADT = 601</t>
  </si>
  <si>
    <t>S1888</t>
  </si>
  <si>
    <t xml:space="preserve">  I 010198F                     </t>
  </si>
  <si>
    <t>I-10 Exit 198 F-Ramp</t>
  </si>
  <si>
    <t>I-10 Exit 198 A-Ramp</t>
  </si>
  <si>
    <t>CY2022 ADOT | Derivation Code = 3 | MS2 TDMS;  Reference = {68_4071} | Previous AADT = 614</t>
  </si>
  <si>
    <t>S1890</t>
  </si>
  <si>
    <t xml:space="preserve">  I 010199A                     </t>
  </si>
  <si>
    <t>I-10 Exit 199 A-Ramp</t>
  </si>
  <si>
    <t>CY2022 ADOT | Derivation Code = 3 | MS2 TDMS;  Reference = {68_3170} | Previous AADT = 407</t>
  </si>
  <si>
    <t>S1892</t>
  </si>
  <si>
    <t xml:space="preserve">  I 010199C1                    </t>
  </si>
  <si>
    <t>I-10 Exit 199 C1-Ramp</t>
  </si>
  <si>
    <t>CY2022 ADOT | Derivation Code = 3 | MS2 TDMS;  Reference = {68_3172} | Previous AADT = 1794</t>
  </si>
  <si>
    <t>S1901</t>
  </si>
  <si>
    <t xml:space="preserve">  I 010208A                     </t>
  </si>
  <si>
    <t>I-10 Exit 208 A-Ramp</t>
  </si>
  <si>
    <t>I-10 Exit 208 G-Ramp</t>
  </si>
  <si>
    <t>CY2022 ADOT | Derivation Code = 1 | MS2 TDMS;  Reference = {68_4100} | Previous AADT = 2760</t>
  </si>
  <si>
    <t>S1904</t>
  </si>
  <si>
    <t xml:space="preserve">  I 010208J                     </t>
  </si>
  <si>
    <t>I-10 Exit 208 J-Ramp</t>
  </si>
  <si>
    <t>I-10 Exit 208 X-Ramp</t>
  </si>
  <si>
    <t>CY2022 ADOT | Derivation Code = 1 | MS2 TDMS;  Reference = {68_4103} | Previous AADT = 3090</t>
  </si>
  <si>
    <t>S164</t>
  </si>
  <si>
    <t xml:space="preserve">  I 010210G                     </t>
  </si>
  <si>
    <t>I-10 Exit 210 G-Ramp</t>
  </si>
  <si>
    <t>CY2022 ADOT | Applied Growth Factor = 0.011 to Previous Year | Previous AADT = 2602</t>
  </si>
  <si>
    <t>S1905</t>
  </si>
  <si>
    <t xml:space="preserve">  I 010219A                     </t>
  </si>
  <si>
    <t>I-10 Exit 219 A-Ramp</t>
  </si>
  <si>
    <t>I-10 Exit 219 G-Ramp</t>
  </si>
  <si>
    <t>CY2022 ADOT | Derivation Code = 3 | MS2 TDMS;  Reference = {68_4150} | Previous AADT = 1048</t>
  </si>
  <si>
    <t>S1908</t>
  </si>
  <si>
    <t xml:space="preserve">  I 010219J                     </t>
  </si>
  <si>
    <t>CY2022 ADOT | Derivation Code = 3 | MS2 TDMS;  Reference = {68_4153} | Previous AADT = 1591</t>
  </si>
  <si>
    <t>S1917</t>
  </si>
  <si>
    <t xml:space="preserve">  I 010232G                     </t>
  </si>
  <si>
    <t>I-10 Exit 232 G-Ramp</t>
  </si>
  <si>
    <t>CY2022 ADOT | Derivation Code = 3 | MS2 TDMS;  Reference = {68_4181} | Previous AADT = 369</t>
  </si>
  <si>
    <t>S1918</t>
  </si>
  <si>
    <t xml:space="preserve">  I 010232I                     </t>
  </si>
  <si>
    <t>I-10 Exit 232 I-Ramp</t>
  </si>
  <si>
    <t>E I-10 Exit 232 NB</t>
  </si>
  <si>
    <t>CY2022 ADOT | Derivation Code = 3 | MS2 TDMS;  Reference = {68_4183} | Previous AADT = 426</t>
  </si>
  <si>
    <t>S1921</t>
  </si>
  <si>
    <t xml:space="preserve">  I 010236G                     </t>
  </si>
  <si>
    <t>CY2022 ADOT | Derivation Code = 3 | MS2 TDMS;  Reference = {68_4191} | Previous AADT = 7500</t>
  </si>
  <si>
    <t>S1924</t>
  </si>
  <si>
    <t xml:space="preserve">  I 010240C                     </t>
  </si>
  <si>
    <t>I-10 Exit 240 C-Ramp</t>
  </si>
  <si>
    <t>CY2022 ADOT | Derivation Code = 3 | MS2 TDMS;  Reference = {68_4202} | Previous AADT = 3637</t>
  </si>
  <si>
    <t>S1929</t>
  </si>
  <si>
    <t xml:space="preserve">  I 010242G                     </t>
  </si>
  <si>
    <t>I-10 Exit 242 G-Ramp</t>
  </si>
  <si>
    <t>I-10 Exit 242 A-Ramp</t>
  </si>
  <si>
    <t>CY2022 ADOT | Derivation Code = 3 | MS2 TDMS;  Reference = {68_4211} | Previous AADT = 3610</t>
  </si>
  <si>
    <t>S1932</t>
  </si>
  <si>
    <t xml:space="preserve">  I 010244C                     </t>
  </si>
  <si>
    <t>I-10 Exit 244 C-Ramp</t>
  </si>
  <si>
    <t>CY2022 ADOT | Derivation Code = 3 | MS2 TDMS;  Reference = {68_8062} | Previous AADT = 11440</t>
  </si>
  <si>
    <t>S1935</t>
  </si>
  <si>
    <t xml:space="preserve">  I 010246A                     </t>
  </si>
  <si>
    <t>I-10 Exit 246 A-Ramp</t>
  </si>
  <si>
    <t>CY2022 ADOT | Derivation Code = 3 | MS2 TDMS;  Reference = {68_4220} | Previous AADT = 6047</t>
  </si>
  <si>
    <t>S1936</t>
  </si>
  <si>
    <t xml:space="preserve">  I 010246C                     </t>
  </si>
  <si>
    <t>I-10 Exit 246 C-Ramp</t>
  </si>
  <si>
    <t>CY2022 ADOT | Derivation Code = 3 | MS2 TDMS;  Reference = {68_4222} | Previous AADT = 11406</t>
  </si>
  <si>
    <t>S1937</t>
  </si>
  <si>
    <t xml:space="preserve">  I 010246G                     </t>
  </si>
  <si>
    <t>I-10 Exit 246 G-Ramp</t>
  </si>
  <si>
    <t>CY2022 ADOT | Derivation Code = 3 | MS2 TDMS;  Reference = {68_4221} | Previous AADT = 12737</t>
  </si>
  <si>
    <t>S1943</t>
  </si>
  <si>
    <t xml:space="preserve">  I 010250A                     </t>
  </si>
  <si>
    <t>I-10 Exit 250 A-Ramp</t>
  </si>
  <si>
    <t>CY2022 ADOT | Derivation Code = 3 | MS2 TDMS;  Reference = {68_4240} | Previous AADT = 6509</t>
  </si>
  <si>
    <t>S1947</t>
  </si>
  <si>
    <t xml:space="preserve">  I 010251A                     </t>
  </si>
  <si>
    <t>I-10 Exit 251 A-Ramp</t>
  </si>
  <si>
    <t>CY2022 ADOT | Derivation Code = 3 | MS2 TDMS;  Reference = {68_4250} | Previous AADT = 612</t>
  </si>
  <si>
    <t>S1948</t>
  </si>
  <si>
    <t xml:space="preserve">  I 010251C                     </t>
  </si>
  <si>
    <t>I-10 Exit 251 C-Ramp</t>
  </si>
  <si>
    <t>CY2022 ADOT | Derivation Code = 3 | MS2 TDMS;  Reference = {68_4252} | Previous AADT = 3921</t>
  </si>
  <si>
    <t>S1949</t>
  </si>
  <si>
    <t xml:space="preserve">  I 010251G                     </t>
  </si>
  <si>
    <t>I-10 Exit 251 G-Ramp</t>
  </si>
  <si>
    <t>CY2022 ADOT | Derivation Code = 3 | MS2 TDMS;  Reference = {68_4251} | Previous AADT = 742</t>
  </si>
  <si>
    <t>S1952</t>
  </si>
  <si>
    <t xml:space="preserve">  I 010252C                     </t>
  </si>
  <si>
    <t>I-10 Exit 252 C-Ramp</t>
  </si>
  <si>
    <t>CY2022 ADOT | Derivation Code = 3 | MS2 TDMS;  Reference = {68_4262} | Previous AADT = 9467</t>
  </si>
  <si>
    <t>S1954</t>
  </si>
  <si>
    <t xml:space="preserve">  I 010252J                     </t>
  </si>
  <si>
    <t>I-10 Exit 252 J-Ramp</t>
  </si>
  <si>
    <t>CY2022 ADOT | Derivation Code = 3 | MS2 TDMS;  Reference = {68_4263} | Previous AADT = 5784</t>
  </si>
  <si>
    <t>S1955</t>
  </si>
  <si>
    <t xml:space="preserve">  I 010254C                     </t>
  </si>
  <si>
    <t>I-10 Exit 254 C-Ramp</t>
  </si>
  <si>
    <t>CY2022 ADOT | Derivation Code = 3 | MS2 TDMS;  Reference = {68_4272} | Previous AADT = 9313</t>
  </si>
  <si>
    <t>S1958</t>
  </si>
  <si>
    <t xml:space="preserve">  I 010255A                     </t>
  </si>
  <si>
    <t>I-10 Exit 255 A-Ramp</t>
  </si>
  <si>
    <t>CY2022 ADOT | Derivation Code = 3 | MS2 TDMS;  Reference = {68_4280} | Previous AADT = 3108</t>
  </si>
  <si>
    <t>S1959</t>
  </si>
  <si>
    <t xml:space="preserve">  I 010255C                     </t>
  </si>
  <si>
    <t>I-10 Exit 255 C-Ramp</t>
  </si>
  <si>
    <t>CY2022 ADOT | Derivation Code = 3 | MS2 TDMS;  Reference = {68_4282} | Previous AADT = 15493</t>
  </si>
  <si>
    <t>S1963</t>
  </si>
  <si>
    <t xml:space="preserve">  I 010256A                     </t>
  </si>
  <si>
    <t>I-10 Exit 256 A-Ramp</t>
  </si>
  <si>
    <t>CY2022 ADOT | Derivation Code = 3 | MS2 TDMS;  Reference = {68_4290} | Previous AADT = 6910</t>
  </si>
  <si>
    <t>S1973</t>
  </si>
  <si>
    <t xml:space="preserve">  I 010258G                     </t>
  </si>
  <si>
    <t>I-10 Exit 258 G-Ramp</t>
  </si>
  <si>
    <t>CY2022 ADOT | Derivation Code = 3 | MS2 TDMS;  Reference = {68_4321} | Previous AADT = 11977</t>
  </si>
  <si>
    <t>S1975</t>
  </si>
  <si>
    <t xml:space="preserve">  I 010259A                     </t>
  </si>
  <si>
    <t>I-10 Exit 259 A-Ramp</t>
  </si>
  <si>
    <t>CY2022 ADOT | Derivation Code = 3 | MS2 TDMS;  Reference = {68_4330} | Previous AADT = 10030</t>
  </si>
  <si>
    <t>S1982</t>
  </si>
  <si>
    <t xml:space="preserve">  I 010261C                     </t>
  </si>
  <si>
    <t>I-10 Exit 261 C-Ramp</t>
  </si>
  <si>
    <t>CY2022 ADOT | Derivation Code = 3 | MS2 TDMS;  Reference = {68_4352} | Previous AADT = 2023</t>
  </si>
  <si>
    <t>S1984</t>
  </si>
  <si>
    <t xml:space="preserve">  I 010261J                     </t>
  </si>
  <si>
    <t>I-10 Exit 261 J-Ramp</t>
  </si>
  <si>
    <t>CY2022 ADOT | Derivation Code = 3 | MS2 TDMS;  Reference = {68_4353} | Previous AADT = 6403</t>
  </si>
  <si>
    <t>S1987</t>
  </si>
  <si>
    <t xml:space="preserve">  I 010262I                     </t>
  </si>
  <si>
    <t>I-10 Exit 262 I-Ramp</t>
  </si>
  <si>
    <t>CY2022 ADOT | Derivation Code = 3 | MS2 TDMS;  Reference = {68_4363} | Previous AADT = 6515</t>
  </si>
  <si>
    <t>S1990</t>
  </si>
  <si>
    <t xml:space="preserve">  I 010263C                     </t>
  </si>
  <si>
    <t>I-10 Exit 263 C-Ramp</t>
  </si>
  <si>
    <t>I-10 Exit 263 J2-Ramp</t>
  </si>
  <si>
    <t>CY2022 ADOT | Derivation Code = 3 | MS2 TDMS;  Reference = {68_4372} | Previous AADT = 4096</t>
  </si>
  <si>
    <t>S1995</t>
  </si>
  <si>
    <t xml:space="preserve">  I 010264A                     </t>
  </si>
  <si>
    <t>I-10 Exit 264 A-Ramp</t>
  </si>
  <si>
    <t>S Palo Verde Rd</t>
  </si>
  <si>
    <t>CY2022 ADOT | Derivation Code = 3 | MS2 TDMS;  Reference = {68_4380} | Previous AADT = 3421</t>
  </si>
  <si>
    <t>S1996</t>
  </si>
  <si>
    <t>CY2022 ADOT | Derivation Code = 3 | MS2 TDMS;  Reference = {68_4385} | Previous AADT = 4011</t>
  </si>
  <si>
    <t>S1998</t>
  </si>
  <si>
    <t xml:space="preserve">  I 010264F                     </t>
  </si>
  <si>
    <t>I-10 Exit 264 F-Ramp</t>
  </si>
  <si>
    <t>CY2022 ADOT | Derivation Code = 3 | MS2 TDMS;  Reference = {68_4381} | Previous AADT = 2039</t>
  </si>
  <si>
    <t>S2000</t>
  </si>
  <si>
    <t xml:space="preserve">  I 010264J                     </t>
  </si>
  <si>
    <t>I-10 Exit 264 J-Ramp</t>
  </si>
  <si>
    <t>CY2022 ADOT | Derivation Code = 3 | MS2 TDMS;  Reference = {68_4383} | Previous AADT = 3885</t>
  </si>
  <si>
    <t>S2002</t>
  </si>
  <si>
    <t xml:space="preserve">  I 010265C                     </t>
  </si>
  <si>
    <t>I-10 Exit 265 C-Ramp</t>
  </si>
  <si>
    <t>CY2022 ADOT | Derivation Code = 3 | MS2 TDMS;  Reference = {68_4392} | Previous AADT = 5633</t>
  </si>
  <si>
    <t>S2004</t>
  </si>
  <si>
    <t xml:space="preserve">  I 010267A                     </t>
  </si>
  <si>
    <t>I-10 Exit 267 A-Ramp</t>
  </si>
  <si>
    <t>CY2022 ADOT | Derivation Code = 3 | MS2 TDMS;  Reference = {68_4400} | Previous AADT = 3921</t>
  </si>
  <si>
    <t>S2010</t>
  </si>
  <si>
    <t xml:space="preserve">  I 010268C                     </t>
  </si>
  <si>
    <t>I-10 Exit 268 C-Ramp</t>
  </si>
  <si>
    <t>CY2022 ADOT | Derivation Code = 3 | MS2 TDMS;  Reference = {68_4412} | Previous AADT = 3350</t>
  </si>
  <si>
    <t>S2014</t>
  </si>
  <si>
    <t xml:space="preserve">  I 010269C                     </t>
  </si>
  <si>
    <t>I-10 Exit 269 C-Ramp</t>
  </si>
  <si>
    <t>CY2022 ADOT | Derivation Code = 3 | MS2 TDMS;  Reference = {68_4422} | Previous AADT = 1942</t>
  </si>
  <si>
    <t>S2016</t>
  </si>
  <si>
    <t xml:space="preserve">  I 010269J                     </t>
  </si>
  <si>
    <t>I-10 Exit 269 J-Ramp</t>
  </si>
  <si>
    <t>CY2022 ADOT | Derivation Code = 3 | MS2 TDMS;  Reference = {68_4423} | Previous AADT = 4649</t>
  </si>
  <si>
    <t>S2020</t>
  </si>
  <si>
    <t xml:space="preserve">  I 010270J                     </t>
  </si>
  <si>
    <t>I-10 Exit 270 J-Ramp</t>
  </si>
  <si>
    <t>CY2022 ADOT | Derivation Code = 3 | MS2 TDMS;  Reference = {68_4433} | Previous AADT = 2968</t>
  </si>
  <si>
    <t>S2024</t>
  </si>
  <si>
    <t xml:space="preserve">  I 010273J                     </t>
  </si>
  <si>
    <t>I-10 Exit 273 J-Ramp</t>
  </si>
  <si>
    <t>I-10 Exit 273 C-Ramp</t>
  </si>
  <si>
    <t>CY2022 ADOT | Derivation Code = 3 | MS2 TDMS;  Reference = {68_4443} | Previous AADT = 13004</t>
  </si>
  <si>
    <t>S2025</t>
  </si>
  <si>
    <t xml:space="preserve">  I 010275A                     </t>
  </si>
  <si>
    <t>I-10 Exit 275 A-Ramp</t>
  </si>
  <si>
    <t>I-10 Exit 275 G-Ramp</t>
  </si>
  <si>
    <t>CY2022 ADOT | Derivation Code = 3 | MS2 TDMS;  Reference = {68_4450} | Previous AADT = 3582</t>
  </si>
  <si>
    <t>S5019</t>
  </si>
  <si>
    <t xml:space="preserve">  I 010275L                     </t>
  </si>
  <si>
    <t>S5016</t>
  </si>
  <si>
    <t xml:space="preserve">  I 010275T                     </t>
  </si>
  <si>
    <t>S5020</t>
  </si>
  <si>
    <t xml:space="preserve">  I 010275X                     </t>
  </si>
  <si>
    <t>S2029</t>
  </si>
  <si>
    <t xml:space="preserve">  I 010279A                     </t>
  </si>
  <si>
    <t>I-10 Exit 279 A-Ramp</t>
  </si>
  <si>
    <t>I-10 Exit 279 G-Ramp</t>
  </si>
  <si>
    <t>CY2022 ADOT | Derivation Code = 3 | MS2 TDMS;  Reference = {68_4460} | Previous AADT = 4382</t>
  </si>
  <si>
    <t>S2030</t>
  </si>
  <si>
    <t xml:space="preserve">  I 010279C                     </t>
  </si>
  <si>
    <t>I-10 Exit 279 C-Ramp</t>
  </si>
  <si>
    <t>I-10 Exit 279 J-Ramp</t>
  </si>
  <si>
    <t>CY2022 ADOT | Derivation Code = 3 | MS2 TDMS;  Reference = {68_4462} | Previous AADT = 826</t>
  </si>
  <si>
    <t>S2035</t>
  </si>
  <si>
    <t xml:space="preserve">  I 010281G                     </t>
  </si>
  <si>
    <t>CY2022 ADOT | Derivation Code = 3 | MS2 TDMS;  Reference = {68_4471} | Previous AADT = 457</t>
  </si>
  <si>
    <t>S2037</t>
  </si>
  <si>
    <t xml:space="preserve">  I 010291A                     </t>
  </si>
  <si>
    <t>I-10 Exit 291 A-Ramp</t>
  </si>
  <si>
    <t>I-10 Exit 291 G-Ramp</t>
  </si>
  <si>
    <t>CY2022 ADOT | Derivation Code = 3 | MS2 TDMS;  Reference = {68_4480} | Previous AADT = 173</t>
  </si>
  <si>
    <t>S2042</t>
  </si>
  <si>
    <t xml:space="preserve">  I 010292C                     </t>
  </si>
  <si>
    <t>I-10 Exit 292 C-Ramp</t>
  </si>
  <si>
    <t>I-10 Exit 292 I-Ramp</t>
  </si>
  <si>
    <t>CY2022 ADOT | Derivation Code = 3 | MS2 TDMS;  Reference = {68_4492} | Previous AADT = 62</t>
  </si>
  <si>
    <t>S2043</t>
  </si>
  <si>
    <t xml:space="preserve">  I 010292G                     </t>
  </si>
  <si>
    <t>S Empirita Rd</t>
  </si>
  <si>
    <t>CY2022 ADOT | Derivation Code = 3 | MS2 TDMS;  Reference = {68_4491} | Previous AADT = 24</t>
  </si>
  <si>
    <t>S2049</t>
  </si>
  <si>
    <t xml:space="preserve">  I 010299A                     </t>
  </si>
  <si>
    <t>I-10 Exit 299 A-Ramp</t>
  </si>
  <si>
    <t>I-10 Exit 299 G-Ramp</t>
  </si>
  <si>
    <t>CY2022 ADOT | Derivation Code = 3 | MS2 TDMS;  Reference = {68_4510} | Previous AADT = 216</t>
  </si>
  <si>
    <t>S2051</t>
  </si>
  <si>
    <t xml:space="preserve">  I 010299G                     </t>
  </si>
  <si>
    <t>CY2022 ADOT | Derivation Code = 3 | MS2 TDMS;  Reference = {68_4511} | Previous AADT = 148</t>
  </si>
  <si>
    <t>S2055</t>
  </si>
  <si>
    <t xml:space="preserve">  I 010302G                     </t>
  </si>
  <si>
    <t>CY2022 ADOT | Derivation Code = 3 | MS2 TDMS;  Reference = {68_4531} | Previous AADT = 5746</t>
  </si>
  <si>
    <t>S2058</t>
  </si>
  <si>
    <t xml:space="preserve">  I 010304A                     </t>
  </si>
  <si>
    <t>CY2022 ADOT | Derivation Code = 3 | MS2 TDMS;  Reference = {68_4550} | Previous AADT = 668</t>
  </si>
  <si>
    <t>S2059</t>
  </si>
  <si>
    <t xml:space="preserve">  I 010304C                     </t>
  </si>
  <si>
    <t>I-10 Exit 304 C-Ramp</t>
  </si>
  <si>
    <t>I-10 Exit 304 J-Ramp</t>
  </si>
  <si>
    <t>CY2022 ADOT | Derivation Code = 3 | MS2 TDMS;  Reference = {68_4552} | Previous AADT = 599</t>
  </si>
  <si>
    <t>S2063</t>
  </si>
  <si>
    <t xml:space="preserve">  I 010306C                     </t>
  </si>
  <si>
    <t>I-10 Exit 306 C-Ramp</t>
  </si>
  <si>
    <t>I-10 Exit 306 J-Ramp</t>
  </si>
  <si>
    <t>CY2022 ADOT | Derivation Code = 3 | MS2 TDMS;  Reference = {68_4562} | Previous AADT = 694</t>
  </si>
  <si>
    <t>S2068</t>
  </si>
  <si>
    <t xml:space="preserve">  I 010312G                     </t>
  </si>
  <si>
    <t>CY2022 ADOT | Derivation Code = 3 | MS2 TDMS;  Reference = {68_4571} | Previous AADT = 85</t>
  </si>
  <si>
    <t>S2074</t>
  </si>
  <si>
    <t xml:space="preserve">  I 010320A                     </t>
  </si>
  <si>
    <t>I-10 Exit 320 A-Ramp</t>
  </si>
  <si>
    <t>I-10 Exit 320 R-Ramp</t>
  </si>
  <si>
    <t>CY2022 ADOT | Derivation Code = 3 | MS2 TDMS;  Reference = {68_9980} | Previous AADT = 1807</t>
  </si>
  <si>
    <t>L14041</t>
  </si>
  <si>
    <t xml:space="preserve">  I 010320R                     </t>
  </si>
  <si>
    <t>I-10 Exit 320 G-Ramp</t>
  </si>
  <si>
    <t>CY2022 ADOT | Derivation Code = 3 | MS2 TDMS;  Reference = {68_100001} | Previous AADT = 19054</t>
  </si>
  <si>
    <t>CY2022 ADOT | Derivation Code = 1 | MS2 TDMS;  Reference = {68_100002} | Previous AADT = 25050</t>
  </si>
  <si>
    <t>CY2022 ADOT | Derivation Code = 3 | MS2 TDMS;  Reference = {68_100006} | Previous AADT = 42276</t>
  </si>
  <si>
    <t>CY2022 ADOT | Derivation Code = 1 | MS2 TDMS;  Reference = {68_100007} | Previous AADT = 26502</t>
  </si>
  <si>
    <t>Exit 21 Dome Valley</t>
  </si>
  <si>
    <t>CY2022 ADOT | Derivation Code = 3 | MS2 TDMS;  Reference = {68_100009} | Previous AADT = 14374</t>
  </si>
  <si>
    <t>CY2022 ADOT | Derivation Code = 1 | MS2 TDMS;  Reference = {68_100012} | Previous AADT = 11704</t>
  </si>
  <si>
    <t>CY2022 ADOT | Derivation Code = 3 | MS2 TDMS;  Reference = {68_100016} | Previous AADT = 13339</t>
  </si>
  <si>
    <t>CY2022 ADOT | Derivation Code = 1 | MS2 TDMS;  Reference = {68_100018} | Previous AADT = 14463</t>
  </si>
  <si>
    <t>CY2022 ADOT | Derivation Code = 3 | MS2 TDMS;  Reference = {68_100020} | Previous AADT = 14459</t>
  </si>
  <si>
    <t>CY2022 ADOT | Derivation Code = 3 | MS2 TDMS;  Reference = {68_100027} | Previous AADT = 8324</t>
  </si>
  <si>
    <t>S1487</t>
  </si>
  <si>
    <t xml:space="preserve">  I 008001A                     </t>
  </si>
  <si>
    <t>I-8 Exit 1 A-Ramp</t>
  </si>
  <si>
    <t>CY2022 ADOT | Derivation Code = 3 | MS2 TDMS;  Reference = {68_3000} | Previous AADT = 289</t>
  </si>
  <si>
    <t>S33280</t>
  </si>
  <si>
    <t xml:space="preserve">  I 008001C1                    </t>
  </si>
  <si>
    <t>I-8 Exit 1 C1-Ramp</t>
  </si>
  <si>
    <t>S1490</t>
  </si>
  <si>
    <t xml:space="preserve">  I 008001J                     </t>
  </si>
  <si>
    <t>I-8 Exit 1 J-Ramp</t>
  </si>
  <si>
    <t>CY2022 ADOT | Derivation Code = 3 | MS2 TDMS;  Reference = {68_3003} | Previous AADT = 274</t>
  </si>
  <si>
    <t>S33279</t>
  </si>
  <si>
    <t xml:space="preserve">  I 008001L1                    </t>
  </si>
  <si>
    <t>I-8 Exit 1 L1-Ramp</t>
  </si>
  <si>
    <t>CY2022 ADOT | Applied Growth Factor = 0.053 to Previous Year | Previous AADT = 3317</t>
  </si>
  <si>
    <t>S33675</t>
  </si>
  <si>
    <t xml:space="preserve">  I 008001X                     </t>
  </si>
  <si>
    <t>I-8 Exit 1 X-Ramp</t>
  </si>
  <si>
    <t>I-8 Exit 1 C-Ramp</t>
  </si>
  <si>
    <t>I-8 Front nonCard (0)</t>
  </si>
  <si>
    <t>CY2022 ADOT | Derivation Code = 3 | MS2 TDMS;  Reference = {68_3002}/3 | Previous AADT = 574</t>
  </si>
  <si>
    <t>S1498</t>
  </si>
  <si>
    <t xml:space="preserve">  I 008003J                     </t>
  </si>
  <si>
    <t>I-8 Exit 3 J-Ramp</t>
  </si>
  <si>
    <t>CY2022 ADOT | Derivation Code = 3 | MS2 TDMS;  Reference = {68_3023} | Previous AADT = 3730</t>
  </si>
  <si>
    <t>S1499</t>
  </si>
  <si>
    <t xml:space="preserve">  I 008007A                     </t>
  </si>
  <si>
    <t>I-8 Exit 7 A-Ramp</t>
  </si>
  <si>
    <t>CY2022 ADOT | Derivation Code = 3 | MS2 TDMS;  Reference = {68_3030} | Previous AADT = 4839</t>
  </si>
  <si>
    <t>S1502</t>
  </si>
  <si>
    <t xml:space="preserve">  I 008007G                     </t>
  </si>
  <si>
    <t>I-8 Exit 7 G-Ramp</t>
  </si>
  <si>
    <t>CY2022 ADOT | Derivation Code = 3 | MS2 TDMS;  Reference = {68_3031} | Previous AADT = 3958</t>
  </si>
  <si>
    <t>S1509</t>
  </si>
  <si>
    <t xml:space="preserve">  I 008012C                     </t>
  </si>
  <si>
    <t>I-8 Exit 12 C-Ramp</t>
  </si>
  <si>
    <t>I-8 Exit 12 J-Ramp</t>
  </si>
  <si>
    <t>CY2022 ADOT | Derivation Code = 3 | MS2 TDMS;  Reference = {68_3052} | Previous AADT = 2026</t>
  </si>
  <si>
    <t>S1518</t>
  </si>
  <si>
    <t xml:space="preserve">  I 008021F                     </t>
  </si>
  <si>
    <t>I-8 Exit 21 F-Ramp</t>
  </si>
  <si>
    <t>I-8 Exit 21 A-Ramp</t>
  </si>
  <si>
    <t>Eb I 8 Exit 21 On Ramp</t>
  </si>
  <si>
    <t>CY2022 ADOT | Derivation Code = 3 | MS2 TDMS;  Reference = {68_3071} | Previous AADT = 21</t>
  </si>
  <si>
    <t>S1519</t>
  </si>
  <si>
    <t xml:space="preserve">  I 008021J                     </t>
  </si>
  <si>
    <t>I-8 Exit 21 J-Ramp</t>
  </si>
  <si>
    <t>CY2022 ADOT | Derivation Code = 3 | MS2 TDMS;  Reference = {68_3073} | Previous AADT = 857</t>
  </si>
  <si>
    <t>S33306</t>
  </si>
  <si>
    <t xml:space="preserve">  I 008022A                     </t>
  </si>
  <si>
    <t>I-8 Exit 22 A-Ramp</t>
  </si>
  <si>
    <t>I-8 Exit 22 R1-Ramp</t>
  </si>
  <si>
    <t>S1521</t>
  </si>
  <si>
    <t xml:space="preserve">  I 008030C                     </t>
  </si>
  <si>
    <t>I-8 Exit 30 C-Ramp</t>
  </si>
  <si>
    <t>I-8 Exit 30 J-Ramp</t>
  </si>
  <si>
    <t>CY2022 ADOT | Derivation Code = 3 | MS2 TDMS;  Reference = {68_3092} | Previous AADT = 335</t>
  </si>
  <si>
    <t>S1522</t>
  </si>
  <si>
    <t xml:space="preserve">  I 008030G                     </t>
  </si>
  <si>
    <t>I-8 Exit 30 G-Ramp</t>
  </si>
  <si>
    <t>I-8 Exit 30 A-Ramp</t>
  </si>
  <si>
    <t>CY2022 ADOT | Derivation Code = 3 | MS2 TDMS;  Reference = {68_3091} | Previous AADT = 493</t>
  </si>
  <si>
    <t>S1527</t>
  </si>
  <si>
    <t xml:space="preserve">  I 008037J                     </t>
  </si>
  <si>
    <t>CY2022 ADOT | Derivation Code = 3 | MS2 TDMS;  Reference = {68_3103} | Previous AADT = 679</t>
  </si>
  <si>
    <t>S1531</t>
  </si>
  <si>
    <t xml:space="preserve">  I 008042J                     </t>
  </si>
  <si>
    <t>I-8 Exit 42 J-Ramp</t>
  </si>
  <si>
    <t>I-8 Exit 42 C-Ramp</t>
  </si>
  <si>
    <t>CY2022 ADOT | Derivation Code = 3 | MS2 TDMS;  Reference = {68_3113} | Previous AADT = 1210</t>
  </si>
  <si>
    <t>S33309</t>
  </si>
  <si>
    <t xml:space="preserve">  I 008056C                     </t>
  </si>
  <si>
    <t>I-8 Exit 56 C-Ramp</t>
  </si>
  <si>
    <t>I-8 Exit 56 S2-Ramp</t>
  </si>
  <si>
    <t>S33292</t>
  </si>
  <si>
    <t xml:space="preserve">  I 008056G                     </t>
  </si>
  <si>
    <t>I-8 Exit 56 G-Ramp</t>
  </si>
  <si>
    <t>I-8 Exit 56 R2-Ramp</t>
  </si>
  <si>
    <t>S1539</t>
  </si>
  <si>
    <t xml:space="preserve">  I 008067J                     </t>
  </si>
  <si>
    <t>I-8 Exit 67 J-Ramp</t>
  </si>
  <si>
    <t>I-8 Exit 67 C-Ramp</t>
  </si>
  <si>
    <t>CY2022 ADOT | Derivation Code = 3 | MS2 TDMS;  Reference = {68_3143} | Previous AADT = 439</t>
  </si>
  <si>
    <t>S1540</t>
  </si>
  <si>
    <t xml:space="preserve">  I 008073A                     </t>
  </si>
  <si>
    <t>I-8 Exit 73 A-Ramp</t>
  </si>
  <si>
    <t>5 Route 9033</t>
  </si>
  <si>
    <t>CY2022 ADOT | Derivation Code = 3 | MS2 TDMS;  Reference = {68_3150} | Previous AADT = 67</t>
  </si>
  <si>
    <t>S1541</t>
  </si>
  <si>
    <t xml:space="preserve">  I 008073C                     </t>
  </si>
  <si>
    <t>I-8 Exit 73 C-Ramp</t>
  </si>
  <si>
    <t>I-8 Exit 73 J-Ramp</t>
  </si>
  <si>
    <t>CY2022 ADOT | Derivation Code = 3 | MS2 TDMS;  Reference = {68_3152} | Previous AADT = 52</t>
  </si>
  <si>
    <t>S1542</t>
  </si>
  <si>
    <t xml:space="preserve">  I 008073G                     </t>
  </si>
  <si>
    <t>I-8 Exit 73 G-Ramp</t>
  </si>
  <si>
    <t>CY2022 ADOT | Derivation Code = 3 | MS2 TDMS;  Reference = {68_3151} | Previous AADT = 59</t>
  </si>
  <si>
    <t>S1545</t>
  </si>
  <si>
    <t xml:space="preserve">  I 008078C                     </t>
  </si>
  <si>
    <t>I-8 Exit 78 C-Ramp</t>
  </si>
  <si>
    <t>I-8 Exit 78 J-Ramp</t>
  </si>
  <si>
    <t>CY2022 ADOT | Derivation Code = 3 | MS2 TDMS;  Reference = {68_3162} | Previous AADT = 133</t>
  </si>
  <si>
    <t>S1547</t>
  </si>
  <si>
    <t xml:space="preserve">  I 008078J                     </t>
  </si>
  <si>
    <t>CY2022 ADOT | Derivation Code = 3 | MS2 TDMS;  Reference = {68_3163} | Previous AADT = 82</t>
  </si>
  <si>
    <t>S33272</t>
  </si>
  <si>
    <t xml:space="preserve">  I 008084C                     </t>
  </si>
  <si>
    <t>I-8 Exit 84 C-Ramp</t>
  </si>
  <si>
    <t>I-8 Exit 84 S2-Ramp</t>
  </si>
  <si>
    <t>CY2022 ADOT | Applied Growth Factor = 0.011 to Previous Year | Previous AADT = 3210</t>
  </si>
  <si>
    <t>S1556</t>
  </si>
  <si>
    <t xml:space="preserve">  I 008102C                     </t>
  </si>
  <si>
    <t>CY2022 ADOT | Derivation Code = 3 | MS2 TDMS;  Reference = {68_3192} | Previous AADT = 289</t>
  </si>
  <si>
    <t>S1562</t>
  </si>
  <si>
    <t xml:space="preserve">  I 008106J                     </t>
  </si>
  <si>
    <t>I-8 Exit 106 J-Ramp</t>
  </si>
  <si>
    <t>I-8 Exit 106 C-Ramp</t>
  </si>
  <si>
    <t>CY2022 ADOT | Derivation Code = 3 | MS2 TDMS;  Reference = {68_3203} | Previous AADT = 29</t>
  </si>
  <si>
    <t>S1563</t>
  </si>
  <si>
    <t xml:space="preserve">  I 008111A                     </t>
  </si>
  <si>
    <t>I-8 Exit 111 A-Ramp</t>
  </si>
  <si>
    <t>I-8 Exit 111 G-Ramp</t>
  </si>
  <si>
    <t>CY2022 ADOT | Derivation Code = 3 | MS2 TDMS;  Reference = {68_3210} | Previous AADT = 69</t>
  </si>
  <si>
    <t>S33323</t>
  </si>
  <si>
    <t xml:space="preserve">  I 008115J                     </t>
  </si>
  <si>
    <t>I-8 Exit 115 J-Ramp</t>
  </si>
  <si>
    <t>S1570</t>
  </si>
  <si>
    <t xml:space="preserve">  I 008119C                     </t>
  </si>
  <si>
    <t>I-8 Exit 119 C-Ramp</t>
  </si>
  <si>
    <t>CY2022 ADOT | Derivation Code = 3 | MS2 TDMS;  Reference = {68_3242} | Previous AADT = 2739</t>
  </si>
  <si>
    <t>S1571</t>
  </si>
  <si>
    <t xml:space="preserve">  I 008119G                     </t>
  </si>
  <si>
    <t>I-8 Exit 119 G-Ramp</t>
  </si>
  <si>
    <t>CY2022 ADOT | Derivation Code = 3 | MS2 TDMS;  Reference = {68_3241} | Previous AADT = 3827</t>
  </si>
  <si>
    <t>S1572</t>
  </si>
  <si>
    <t>CY2022 ADOT | Derivation Code = 3 | MS2 TDMS;  Reference = {68_3243} | Previous AADT = 459</t>
  </si>
  <si>
    <t>S33269</t>
  </si>
  <si>
    <t xml:space="preserve">  I 008119X                     </t>
  </si>
  <si>
    <t>I-8 Exit 119 X-Ramp</t>
  </si>
  <si>
    <t>S1575</t>
  </si>
  <si>
    <t>I-8 Exit 140 Crossing</t>
  </si>
  <si>
    <t>I-8 Exit 140 G-Ramp</t>
  </si>
  <si>
    <t>CY2022 ADOT | Derivation Code = 1 | MS2 TDMS;  Reference = {68_3264} | Previous AADT = 32</t>
  </si>
  <si>
    <t>S1577</t>
  </si>
  <si>
    <t xml:space="preserve">  I 008140J                     </t>
  </si>
  <si>
    <t>CY2022 ADOT | Derivation Code = 3 | MS2 TDMS;  Reference = {68_3263} | Previous AADT = 54</t>
  </si>
  <si>
    <t>S33310</t>
  </si>
  <si>
    <t xml:space="preserve">  I 008148A                     </t>
  </si>
  <si>
    <t>I-8 Exit 148 A-Ramp</t>
  </si>
  <si>
    <t>I-8 Exit 148 R-Ramp</t>
  </si>
  <si>
    <t>S33317</t>
  </si>
  <si>
    <t xml:space="preserve">  I 008150J                     </t>
  </si>
  <si>
    <t>S1582</t>
  </si>
  <si>
    <t xml:space="preserve">  I 008151A                     </t>
  </si>
  <si>
    <t>CY2022 ADOT | Derivation Code = 1 | MS2 TDMS;  Reference = {68_3290} | Previous AADT = 480</t>
  </si>
  <si>
    <t>S33300</t>
  </si>
  <si>
    <t xml:space="preserve">  I 008151L                     </t>
  </si>
  <si>
    <t>I-8 Exit 151 L-Ramp</t>
  </si>
  <si>
    <t>CY2022 ADOT | Applied Growth Factor = 0.011 to Previous Year | Previous AADT = 515</t>
  </si>
  <si>
    <t>S1586</t>
  </si>
  <si>
    <t xml:space="preserve">  I 008161B                     </t>
  </si>
  <si>
    <t>I-8 Exit 161 B-Ramp</t>
  </si>
  <si>
    <t>CY2022 ADOT | Derivation Code = 3 | MS2 TDMS;  Reference = {68_3300} | Previous AADT = 22</t>
  </si>
  <si>
    <t>S1595</t>
  </si>
  <si>
    <t xml:space="preserve">  I 008169D                     </t>
  </si>
  <si>
    <t>I-8 Exit 169 D-Ramp</t>
  </si>
  <si>
    <t>CY2022 ADOT | Derivation Code = 3 | MS2 TDMS;  Reference = {68_3322} | Previous AADT = 11</t>
  </si>
  <si>
    <t>S1596</t>
  </si>
  <si>
    <t xml:space="preserve">  I 008169G                     </t>
  </si>
  <si>
    <t>I-8 Exit 169 G-Ramp</t>
  </si>
  <si>
    <t>CY2022 ADOT | Derivation Code = 3 | MS2 TDMS;  Reference = {68_3321} | Previous AADT = 15</t>
  </si>
  <si>
    <t>S1598</t>
  </si>
  <si>
    <t xml:space="preserve">  I 008172B                     </t>
  </si>
  <si>
    <t>I-8 Exit 172 B-Ramp</t>
  </si>
  <si>
    <t>CY2022 ADOT | Derivation Code = 3 | MS2 TDMS;  Reference = {68_3330} | Previous AADT = 697</t>
  </si>
  <si>
    <t>CY2022 ADOT | Derivation Code = 3 | MS2 TDMS;  Reference = {68_100068} | Previous AADT = 26008</t>
  </si>
  <si>
    <t>CY2022 ADOT | Derivation Code = 3 | MS2 TDMS;  Reference = {68_100069} | Previous AADT = 26606</t>
  </si>
  <si>
    <t>CY2022 ADOT | Derivation Code = 3 | MS2 TDMS;  Reference = {68_100071} | Previous AADT = 28055</t>
  </si>
  <si>
    <t>CY2022 ADOT | Derivation Code = 3 | MS2 TDMS;  Reference = {68_100074} | Previous AADT = 25744</t>
  </si>
  <si>
    <t>CY2022 ADOT | Derivation Code = 1 | MS2 TDMS;  Reference = {68_100075} | Previous AADT = 29437</t>
  </si>
  <si>
    <t>CY2022 ADOT | Derivation Code = 3 | MS2 TDMS;  Reference = {68_100080} | Previous AADT = 73548</t>
  </si>
  <si>
    <t>CY2022 ADOT | Derivation Code = 12 | MS2 TDMS;  Reference = {68_100082} | Previous AADT = 117310</t>
  </si>
  <si>
    <t>CY2022 ADOT | Derivation Code = 3 | MS2 TDMS;  Reference = {68_100089} | Previous AADT = 190817</t>
  </si>
  <si>
    <t>CY2022 ADOT | Derivation Code = 1 | MS2 TDMS;  Reference = {68_100093}*2 | Previous AADT = 225388</t>
  </si>
  <si>
    <t>CY2022 ADOT | Derivation Code = 1 | MS2 TDMS;  Reference = {68_100105}*2 | Previous AADT = 260032</t>
  </si>
  <si>
    <t>CY2022 ADOT | Derivation Code = 12 | MS2 TDMS;  Reference = {68_100106} | Previous AADT = 318644</t>
  </si>
  <si>
    <t>CY2022 ADOT | Derivation Code = 1 | MS2 TDMS;  Reference = {68_100109} | Previous AADT = 175917</t>
  </si>
  <si>
    <t>CY2022 ADOT | Derivation Code = 3 | MS2 TDMS;  Reference = {68_100114} | Previous AADT = 255898</t>
  </si>
  <si>
    <t>CY2022 ADOT | Derivation Code = 3 | MS2 TDMS;  Reference = {68_100116} | Previous AADT = 191894</t>
  </si>
  <si>
    <t>CY2022 ADOT | Derivation Code = 3 | MS2 TDMS;  Reference = {68_100118} | Previous AADT = 213963</t>
  </si>
  <si>
    <t>CY2022 ADOT | Derivation Code = 3 | MS2 TDMS;  Reference = {68_100120} | Previous AADT = 177271</t>
  </si>
  <si>
    <t>CY2022 ADOT | Derivation Code = 1 | MS2 TDMS;  Reference = {68_100122} | Previous AADT = 111071</t>
  </si>
  <si>
    <t>CY2022 ADOT | Derivation Code = 1 | MS2 TDMS;  Reference = {68_100124} | Previous AADT = 61788</t>
  </si>
  <si>
    <t>CY2022 ADOT | Derivation Code = 3 | MS2 TDMS;  Reference = {68_100127} | Previous AADT = 48853</t>
  </si>
  <si>
    <t>CY2022 ADOT | Derivation Code = 1 | MS2 TDMS;  Reference = {68_100128} | Previous AADT = 56871</t>
  </si>
  <si>
    <t>CY2022 ADOT | Derivation Code = 1 | MS2 TDMS;  Reference = {68_100132} | Previous AADT = 46164</t>
  </si>
  <si>
    <t>CY2022 ADOT | Derivation Code = 3 | MS2 TDMS;  Reference = {68_100138} | Previous AADT = 51386</t>
  </si>
  <si>
    <t>CY2022 ADOT | Derivation Code = 3 | MS2 TDMS;  Reference = {68_100142} | Previous AADT = 99881</t>
  </si>
  <si>
    <t>CY2022 ADOT | Derivation Code = 3 | MS2 TDMS;  Reference = {68_100148} | Previous AADT = 183997</t>
  </si>
  <si>
    <t>CY2022 ADOT | Derivation Code = 3 | MS2 TDMS;  Reference = {68_100150} | Previous AADT = 186311</t>
  </si>
  <si>
    <t>CY2022 ADOT | Derivation Code = 3 | MS2 TDMS;  Reference = {68_100156} | Previous AADT = 110858</t>
  </si>
  <si>
    <t>CY2022 ADOT | Derivation Code = 3 | MS2 TDMS;  Reference = {68_100161} | Previous AADT = 77849</t>
  </si>
  <si>
    <t>CY2022 ADOT | Derivation Code = 3 | MS2 TDMS;  Reference = {68_100170} | Previous AADT = 38424</t>
  </si>
  <si>
    <t>CY2022 ADOT | Derivation Code = 3 | MS2 TDMS;  Reference = {68_100173} | Previous AADT = 33415</t>
  </si>
  <si>
    <t>CY2022 ADOT | Derivation Code = 3 | MS2 TDMS;  Reference = {68_100185} | Previous AADT = 17936</t>
  </si>
  <si>
    <t>CY2022 ADOT | Derivation Code = 1 | MS2 TDMS;  Reference = {68_100188} | Previous AADT = 16802</t>
  </si>
  <si>
    <t>CY2022 ADOT | Applied Growth Factor = 0.047 to Previous Year | Previous AADT = 15031</t>
  </si>
  <si>
    <t>S1614</t>
  </si>
  <si>
    <t>Unknown Name</t>
  </si>
  <si>
    <t>0.41 mi E of Unknown Name</t>
  </si>
  <si>
    <t>I-10 Exit 11 C-Ramp</t>
  </si>
  <si>
    <t>CY2022 ADOT | Derivation Code = 3 | MS2 TDMS;  Reference = {68_3396} | Previous AADT = 24</t>
  </si>
  <si>
    <t>L53084b</t>
  </si>
  <si>
    <t>CY2022 ADOT | Derivation Code = 1 | MS2 TDMS;  Reference = {68_3693} | Previous AADT = 8966</t>
  </si>
  <si>
    <t>L53084c</t>
  </si>
  <si>
    <t>CY2022 ADOT | Derivation Code = 1 | MS2 TDMS;  Reference = {68_3692} | Previous AADT = 11103</t>
  </si>
  <si>
    <t>S1617</t>
  </si>
  <si>
    <t xml:space="preserve">  I 010001A                     </t>
  </si>
  <si>
    <t>I-10 Exit 1 A-Ramp</t>
  </si>
  <si>
    <t>I-10 Front (1)</t>
  </si>
  <si>
    <t>CY2022 ADOT | Derivation Code = 3 | MS2 TDMS;  Reference = {68_3360} | Previous AADT = 3978</t>
  </si>
  <si>
    <t>S1618</t>
  </si>
  <si>
    <t xml:space="preserve">  I 010001C                     </t>
  </si>
  <si>
    <t>CY2022 ADOT | Derivation Code = 3 | MS2 TDMS;  Reference = {68_3362} | Previous AADT = 1662</t>
  </si>
  <si>
    <t>S4557_b</t>
  </si>
  <si>
    <t xml:space="preserve">  I 010001E                   0 </t>
  </si>
  <si>
    <t>CY2022 ADOT | Derivation Code = 3 | MS2 TDMS;  Reference = {68_3364} | Previous AADT = 6734</t>
  </si>
  <si>
    <t>S1629</t>
  </si>
  <si>
    <t xml:space="preserve">  I 010005C1                    </t>
  </si>
  <si>
    <t>I-10 Exit 5 C1-Ramp</t>
  </si>
  <si>
    <t>I-10 Exit 5 S-Ramp</t>
  </si>
  <si>
    <t>CY2022 ADOT | Derivation Code = 3 | MS2 TDMS;  Reference = {68_9917} | Previous AADT = 745</t>
  </si>
  <si>
    <t>S1634</t>
  </si>
  <si>
    <t xml:space="preserve">  I 010011C                     </t>
  </si>
  <si>
    <t>CY2022 ADOT | Derivation Code = 3 | MS2 TDMS;  Reference = {68_3392} | Previous AADT = 72</t>
  </si>
  <si>
    <t>S1640</t>
  </si>
  <si>
    <t xml:space="preserve">  I 010017J                     </t>
  </si>
  <si>
    <t>I-10 Exit 17 J-Ramp</t>
  </si>
  <si>
    <t>I-10 Exit 17 C-Ramp</t>
  </si>
  <si>
    <t>CY2022 ADOT | Derivation Code = 3 | MS2 TDMS;  Reference = {68_3403} | Previous AADT = 3314</t>
  </si>
  <si>
    <t>S1642</t>
  </si>
  <si>
    <t>I-10 Exit 19 J-Ramp</t>
  </si>
  <si>
    <t>CY2022 ADOT | Derivation Code = 3 | MS2 TDMS;  Reference = {68_3412} | Previous AADT = 1749</t>
  </si>
  <si>
    <t>S1644</t>
  </si>
  <si>
    <t xml:space="preserve">  I 010019J                     </t>
  </si>
  <si>
    <t>CY2022 ADOT | Derivation Code = 3 | MS2 TDMS;  Reference = {68_3413} | Previous AADT = 1164</t>
  </si>
  <si>
    <t>S1661</t>
  </si>
  <si>
    <t xml:space="preserve">  I 010053A                     </t>
  </si>
  <si>
    <t>I-10 Exit 53 A-Ramp</t>
  </si>
  <si>
    <t>I-10 Exit 53 G-Ramp</t>
  </si>
  <si>
    <t>CY2022 ADOT | Derivation Code = 3 | MS2 TDMS;  Reference = {68_3460} | Previous AADT = 187</t>
  </si>
  <si>
    <t>S1664</t>
  </si>
  <si>
    <t xml:space="preserve">  I 010053J                     </t>
  </si>
  <si>
    <t>CY2022 ADOT | Derivation Code = 3 | MS2 TDMS;  Reference = {68_3463} | Previous AADT = 180</t>
  </si>
  <si>
    <t>S1673</t>
  </si>
  <si>
    <t xml:space="preserve">  I 010086A                     </t>
  </si>
  <si>
    <t>I-10 Exit 86 A-Ramp</t>
  </si>
  <si>
    <t>I-10 Exit 86 R1-Ramp</t>
  </si>
  <si>
    <t>CY2022 ADOT | Derivation Code = 3 | MS2 TDMS;  Reference = {68_9955} | Previous AADT = 1736</t>
  </si>
  <si>
    <t>S33290</t>
  </si>
  <si>
    <t xml:space="preserve">  I 010086J                     </t>
  </si>
  <si>
    <t>I-10 Exit 86 J-Ramp</t>
  </si>
  <si>
    <t>I-10 Exit 86 S-Ramp</t>
  </si>
  <si>
    <t>S1676</t>
  </si>
  <si>
    <t xml:space="preserve">  I 010086R                     </t>
  </si>
  <si>
    <t>I-10 Exit 86 R-Ramp</t>
  </si>
  <si>
    <t>CY2022 ADOT | Applied Growth Factor = 0.011 to Previous Year | Previous AADT = 2168</t>
  </si>
  <si>
    <t>S1677</t>
  </si>
  <si>
    <t xml:space="preserve">  I 010094A                     </t>
  </si>
  <si>
    <t>I-10 Exit 94 A-Ramp</t>
  </si>
  <si>
    <t>I-10 Exit 94 G-Ramp</t>
  </si>
  <si>
    <t>CY2022 ADOT | Derivation Code = 3 | MS2 TDMS;  Reference = {68_3500} | Previous AADT = 2141</t>
  </si>
  <si>
    <t>S1680</t>
  </si>
  <si>
    <t xml:space="preserve">  I 010094J                     </t>
  </si>
  <si>
    <t>I-10 Exit 94 J-Ramp</t>
  </si>
  <si>
    <t>I-10 Exit 94 C-Ramp</t>
  </si>
  <si>
    <t>CY2022 ADOT | Derivation Code = 3 | MS2 TDMS;  Reference = {68_3503} | Previous AADT = 926</t>
  </si>
  <si>
    <t>S1681</t>
  </si>
  <si>
    <t xml:space="preserve">  I 010098A                     </t>
  </si>
  <si>
    <t>I-10 Exit 98 A-Ramp</t>
  </si>
  <si>
    <t>I-10 Exit 98 G-Ramp</t>
  </si>
  <si>
    <t>CY2022 ADOT | Derivation Code = 3 | MS2 TDMS;  Reference = {68_3510} | Previous AADT = 245</t>
  </si>
  <si>
    <t>S1690</t>
  </si>
  <si>
    <t xml:space="preserve">  I 010109C                     </t>
  </si>
  <si>
    <t>I-10 Exit 109 C-Ramp</t>
  </si>
  <si>
    <t>I-10 Exit 109 J-Ramp</t>
  </si>
  <si>
    <t>CY2022 ADOT | Derivation Code = 3 | MS2 TDMS;  Reference = {68_3532} | Previous AADT = 5333</t>
  </si>
  <si>
    <t>S1693</t>
  </si>
  <si>
    <t xml:space="preserve">  I 010112A                     </t>
  </si>
  <si>
    <t>I-10 Exit 112 A-Ramp</t>
  </si>
  <si>
    <t>CY2022 ADOT | Derivation Code = 3 | MS2 TDMS;  Reference = {68_3540} | Previous AADT = 4171</t>
  </si>
  <si>
    <t>S1696</t>
  </si>
  <si>
    <t xml:space="preserve">  I 010114C                     </t>
  </si>
  <si>
    <t>I-10 Exit 114 C-Ramp</t>
  </si>
  <si>
    <t>I-10 Exit 114 J-Ramp</t>
  </si>
  <si>
    <t>CY2022 ADOT | Derivation Code = 3 | MS2 TDMS;  Reference = {68_3552} | Previous AADT = 8237</t>
  </si>
  <si>
    <t>S1700</t>
  </si>
  <si>
    <t xml:space="preserve">  I 010116C                     </t>
  </si>
  <si>
    <t>CY2022 ADOT | Derivation Code = 3 | MS2 TDMS;  Reference = {68_8582} | Previous AADT = 13490</t>
  </si>
  <si>
    <t>S1709</t>
  </si>
  <si>
    <t xml:space="preserve">  I 010121G                     </t>
  </si>
  <si>
    <t>I-10 Exit 121 G-Ramp</t>
  </si>
  <si>
    <t>I-10 Exit 121 A-Ramp</t>
  </si>
  <si>
    <t>CY2022 ADOT | Derivation Code = 3 | MS2 TDMS;  Reference = {68_3561} | Previous AADT = 6801</t>
  </si>
  <si>
    <t>S2076</t>
  </si>
  <si>
    <t xml:space="preserve">  I 010322A                     </t>
  </si>
  <si>
    <t>I-10 Exit 322 G-Ramp</t>
  </si>
  <si>
    <t>CY2022 ADOT | Derivation Code = 3 | MS2 TDMS;  Reference = {68_4600} | Previous AADT = 541</t>
  </si>
  <si>
    <t>S2079</t>
  </si>
  <si>
    <t xml:space="preserve">  I 010322J                     </t>
  </si>
  <si>
    <t>CY2022 ADOT | Derivation Code = 3 | MS2 TDMS;  Reference = {68_4603} | Previous AADT = 408</t>
  </si>
  <si>
    <t>S2080</t>
  </si>
  <si>
    <t xml:space="preserve">  I 010331A                     </t>
  </si>
  <si>
    <t>CY2022 ADOT | Derivation Code = 3 | MS2 TDMS;  Reference = {68_4610} | Previous AADT = 137</t>
  </si>
  <si>
    <t>S33314</t>
  </si>
  <si>
    <t xml:space="preserve">  I 010331P                     </t>
  </si>
  <si>
    <t>S2092</t>
  </si>
  <si>
    <t xml:space="preserve">  I 010344C                     </t>
  </si>
  <si>
    <t>I-10 Exit 344 C-Ramp</t>
  </si>
  <si>
    <t>CY2022 ADOT | Derivation Code = 3 | MS2 TDMS;  Reference = {68_4642} | Previous AADT = 481</t>
  </si>
  <si>
    <t>S2093</t>
  </si>
  <si>
    <t xml:space="preserve">  I 010344G                     </t>
  </si>
  <si>
    <t>I-10 Exit 344 G-Ramp</t>
  </si>
  <si>
    <t>40 ft SW of I-10</t>
  </si>
  <si>
    <t>I-10 Exit 344 B-Ramp</t>
  </si>
  <si>
    <t>CY2022 ADOT | Derivation Code = 3 | MS2 TDMS;  Reference = {68_4641} | Previous AADT = 416</t>
  </si>
  <si>
    <t>S2094</t>
  </si>
  <si>
    <t xml:space="preserve">  I 010352A                     </t>
  </si>
  <si>
    <t>I-10 Exit 352 G-Ramp</t>
  </si>
  <si>
    <t>CY2022 ADOT | Derivation Code = 3 | MS2 TDMS;  Reference = {68_4650} | Previous AADT = 1284</t>
  </si>
  <si>
    <t>S2101</t>
  </si>
  <si>
    <t>I-10 Exit 355 C-Ramp</t>
  </si>
  <si>
    <t>CY2022 ADOT | Derivation Code = 3 | MS2 TDMS;  Reference = {68_4663} | Previous AADT = 96</t>
  </si>
  <si>
    <t>S33330</t>
  </si>
  <si>
    <t xml:space="preserve">  I 010355P                     </t>
  </si>
  <si>
    <t>I-10 Exit 355 P-Ramp</t>
  </si>
  <si>
    <t>S2104</t>
  </si>
  <si>
    <t>Eb I-10 Exit 362 On Ramp</t>
  </si>
  <si>
    <t>CY2022 ADOT | Derivation Code = 3 | MS2 TDMS;  Reference = {68_4671} | Previous AADT = 48</t>
  </si>
  <si>
    <t>S2108</t>
  </si>
  <si>
    <t>I-10 Exit 366 C-Ramp</t>
  </si>
  <si>
    <t>CY2022 ADOT | Derivation Code = 3 | MS2 TDMS;  Reference = {68_4683} | Previous AADT = 180</t>
  </si>
  <si>
    <t>S2109</t>
  </si>
  <si>
    <t xml:space="preserve">  I 010378C                     </t>
  </si>
  <si>
    <t>I-10 Exit 378 C-Ramp</t>
  </si>
  <si>
    <t>CY2022 ADOT | Derivation Code = 3 | MS2 TDMS;  Reference = {68_4692} | Previous AADT = 790</t>
  </si>
  <si>
    <t>S2111</t>
  </si>
  <si>
    <t xml:space="preserve">  I 010382C                     </t>
  </si>
  <si>
    <t>I-10 Exit 382 C-Ramp</t>
  </si>
  <si>
    <t>CY2022 ADOT | Derivation Code = 3 | MS2 TDMS;  Reference = {68_4702} | Previous AADT = 111</t>
  </si>
  <si>
    <t>S33415</t>
  </si>
  <si>
    <t xml:space="preserve">  I 010383J                     </t>
  </si>
  <si>
    <t>I-10 Exit 383 J-Ramp</t>
  </si>
  <si>
    <t>I-10 Exit 383 S-Ramp</t>
  </si>
  <si>
    <t>S2117</t>
  </si>
  <si>
    <t xml:space="preserve">  I 010388G                     </t>
  </si>
  <si>
    <t>I-10 Exit 388 G-Ramp</t>
  </si>
  <si>
    <t>I-10 Exit 388 R2-Ramp</t>
  </si>
  <si>
    <t>I-10 Exit 388 A-Ramp</t>
  </si>
  <si>
    <t>CY2022 ADOT | Derivation Code = 3 | MS2 TDMS;  Reference = {68_4710} | Previous AADT = 1267</t>
  </si>
  <si>
    <t>S2119</t>
  </si>
  <si>
    <t xml:space="preserve">  I 010388R1                    </t>
  </si>
  <si>
    <t>I-10 Exit 388 R1-Ramp</t>
  </si>
  <si>
    <t>S2123</t>
  </si>
  <si>
    <t xml:space="preserve">  I 010390G                     </t>
  </si>
  <si>
    <t>I-10 Exit 390 G-Ramp</t>
  </si>
  <si>
    <t>I-10 Exit 390 A-Ramp</t>
  </si>
  <si>
    <t>CY2022 ADOT | Derivation Code = 3 | MS2 TDMS;  Reference = {68_4721} | Previous AADT = 94</t>
  </si>
  <si>
    <t>S2124</t>
  </si>
  <si>
    <t xml:space="preserve">  I 010390J                     </t>
  </si>
  <si>
    <t>I-10 Exit 390 J-Ramp</t>
  </si>
  <si>
    <t>I-10 Exit 390 C-Ramp</t>
  </si>
  <si>
    <t>CY2022 ADOT | Derivation Code = 3 | MS2 TDMS;  Reference = {68_4723} | Previous AADT = 101</t>
  </si>
  <si>
    <t>CY2022 ADOT | Derivation Code = 1 | MS2 TDMS;  Reference = {68_100325} | Previous AADT = 31738</t>
  </si>
  <si>
    <t>CY2022 ADOT | Derivation Code = 3 | MS2 TDMS;  Reference = {68_100327} | Previous AADT = 32192</t>
  </si>
  <si>
    <t>S2131</t>
  </si>
  <si>
    <t xml:space="preserve">  I 015009G                     </t>
  </si>
  <si>
    <t>CY2022 ADOT | Derivation Code = 3 | MS2 TDMS;  Reference = {68_4741} | Previous AADT = 387</t>
  </si>
  <si>
    <t>S2134</t>
  </si>
  <si>
    <t xml:space="preserve">  I 015018C                     </t>
  </si>
  <si>
    <t>CY2022 ADOT | Derivation Code = 3 | MS2 TDMS;  Reference = {68_4752} | Previous AADT = 176</t>
  </si>
  <si>
    <t>S33325</t>
  </si>
  <si>
    <t xml:space="preserve">  I 015030J                     </t>
  </si>
  <si>
    <t>CY2022 ADOT | Derivation Code = 1 | MS2 TDMS;  Reference = {68_100334} | Previous AADT = 117057</t>
  </si>
  <si>
    <t>CY2022 ADOT | Derivation Code = 1 | MS2 TDMS;  Reference = {68_100338}*2 | Previous AADT = 112314</t>
  </si>
  <si>
    <t>CY2022 ADOT | Derivation Code = 12 | MS2 TDMS;  Reference = {68_100341} | Previous AADT = 204493</t>
  </si>
  <si>
    <t>CY2022 ADOT | Derivation Code = 1 | MS2 TDMS;  Reference = {68_100342} | Previous AADT = 216465</t>
  </si>
  <si>
    <t>CY2022 ADOT | Derivation Code = 1 | MS2 TDMS;  Reference = {68_100344} | Previous AADT = 210319</t>
  </si>
  <si>
    <t>CY2022 ADOT | Derivation Code = 1 | MS2 TDMS;  Reference = {68_100345} | Previous AADT = 213867</t>
  </si>
  <si>
    <t>CY2022 ADOT | Derivation Code = 12 | MS2 TDMS;  Reference = {68_100352} | Previous AADT = 178274</t>
  </si>
  <si>
    <t>CY2022 ADOT | Derivation Code = 3 | MS2 TDMS;  Reference = {68_100354} | Previous AADT = 165974</t>
  </si>
  <si>
    <t>CY2022 ADOT | Derivation Code = 1 | MS2 TDMS;  Reference = {68_100395} | Previous AADT = 98108</t>
  </si>
  <si>
    <t>CY2022 ADOT | Derivation Code = 1 | MS2 TDMS;  Reference = {68_100396} | Previous AADT = 104429</t>
  </si>
  <si>
    <t>CY2022 ADOT | Derivation Code = 3 | MS2 TDMS;  Reference = {68_100366} | Previous AADT = 43958</t>
  </si>
  <si>
    <t>CY2022 ADOT | Derivation Code = 3 | MS2 TDMS;  Reference = {68_100372} | Previous AADT = 34640</t>
  </si>
  <si>
    <t>CY2022 ADOT | Derivation Code = 1 | MS2 TDMS;  Reference = {68_100373} | Previous AADT = 30041</t>
  </si>
  <si>
    <t>CY2022 ADOT | Derivation Code = 3 | MS2 TDMS;  Reference = {68_100374} | Previous AADT = 28379</t>
  </si>
  <si>
    <t>CY2022 ADOT | Derivation Code = 3 | MS2 TDMS;  Reference = {68_100376} | Previous AADT = 34711</t>
  </si>
  <si>
    <t>CY2022 ADOT | Derivation Code = 3 | MS2 TDMS;  Reference = {68_100378} | Previous AADT = 34797</t>
  </si>
  <si>
    <t>CY2022 ADOT | Derivation Code = 3 | MS2 TDMS;  Reference = {68_100379} | Previous AADT = 27607</t>
  </si>
  <si>
    <t>CY2022 ADOT | Derivation Code = 1 | MS2 TDMS;  Reference = {68_100380} | Previous AADT = 23521</t>
  </si>
  <si>
    <t>CY2022 ADOT | Derivation Code = 3 | MS2 TDMS;  Reference = {68_100384} | Previous AADT = 25035</t>
  </si>
  <si>
    <t>CY2022 ADOT | Derivation Code = 3 | MS2 TDMS;  Reference = {68_100388} | Previous AADT = 22624</t>
  </si>
  <si>
    <t>CY2022 ADOT | Derivation Code = 3 | MS2 TDMS;  Reference = {68_100389} | Previous AADT = 32496</t>
  </si>
  <si>
    <t>CY2022 ADOT | Derivation Code = 1 | MS2 TDMS;  Reference = {68_100390} | Previous AADT = 36116</t>
  </si>
  <si>
    <t>Stagecoach Trl</t>
  </si>
  <si>
    <t>E Lichen Ln</t>
  </si>
  <si>
    <t>S2146</t>
  </si>
  <si>
    <t xml:space="preserve">  I 017195A                     </t>
  </si>
  <si>
    <t>I-17 Exit 195 A-Ramp</t>
  </si>
  <si>
    <t>CY2022 ADOT | Derivation Code = 3 | MS2 TDMS;  Reference = {68_4780} | Previous AADT = 10819</t>
  </si>
  <si>
    <t>S2151</t>
  </si>
  <si>
    <t xml:space="preserve">  I 017195J                     </t>
  </si>
  <si>
    <t>I-17 Exit 195 J-Ramp</t>
  </si>
  <si>
    <t>CY2022 ADOT | Derivation Code = 3 | MS2 TDMS;  Reference = {68_4783} | Previous AADT = 11835</t>
  </si>
  <si>
    <t>S2152</t>
  </si>
  <si>
    <t xml:space="preserve">  I 017196A                     </t>
  </si>
  <si>
    <t>I-17 Exit 196 A-Ramp</t>
  </si>
  <si>
    <t>CY2022 ADOT | Derivation Code = 3 | MS2 TDMS;  Reference = {68_4790} | Previous AADT = 6376</t>
  </si>
  <si>
    <t>S2157</t>
  </si>
  <si>
    <t xml:space="preserve">  I 017197J                     </t>
  </si>
  <si>
    <t>I-17 Exit 197 J-Ramp</t>
  </si>
  <si>
    <t>CY2022 ADOT | Derivation Code = 3 | MS2 TDMS;  Reference = {68_4803} | Previous AADT = 17912</t>
  </si>
  <si>
    <t>S2165</t>
  </si>
  <si>
    <t xml:space="preserve">  I 017199G1                    </t>
  </si>
  <si>
    <t>I-17 Exit 199 G1-Ramp</t>
  </si>
  <si>
    <t>CY2022 ADOT | Derivation Code = 3 | MS2 TDMS;  Reference = {68_4821} | Previous AADT = 17206</t>
  </si>
  <si>
    <t>S33338</t>
  </si>
  <si>
    <t xml:space="preserve">  I 017200X                     </t>
  </si>
  <si>
    <t>I-17 Exit 200 X-Ramp</t>
  </si>
  <si>
    <t>S2179</t>
  </si>
  <si>
    <t xml:space="preserve">  I 017201J                     </t>
  </si>
  <si>
    <t>I-17 Exit 201 J-Ramp</t>
  </si>
  <si>
    <t>CY2022 ADOT | Derivation Code = 3 | MS2 TDMS;  Reference = {68_4873} | Previous AADT = 10206</t>
  </si>
  <si>
    <t>S2183</t>
  </si>
  <si>
    <t xml:space="preserve">  I 017202J                     </t>
  </si>
  <si>
    <t>I-17 Exit 202 J-Ramp</t>
  </si>
  <si>
    <t>CY2022 ADOT | Derivation Code = 3 | MS2 TDMS;  Reference = {68_4883} | Previous AADT = 13315</t>
  </si>
  <si>
    <t>S2187</t>
  </si>
  <si>
    <t xml:space="preserve">  I 017203J                     </t>
  </si>
  <si>
    <t>I-17 Exit 203 J-Ramp</t>
  </si>
  <si>
    <t>CY2022 ADOT | Derivation Code = 3 | MS2 TDMS;  Reference = {68_4893} | Previous AADT = 16238</t>
  </si>
  <si>
    <t>S2190</t>
  </si>
  <si>
    <t xml:space="preserve">  I 017204G                     </t>
  </si>
  <si>
    <t>I-17 Exit 204 G-Ramp</t>
  </si>
  <si>
    <t>CY2022 ADOT | Derivation Code = 3 | MS2 TDMS;  Reference = {68_4901} | Previous AADT = 12506</t>
  </si>
  <si>
    <t>S33364</t>
  </si>
  <si>
    <t xml:space="preserve">  I 017204P                     </t>
  </si>
  <si>
    <t>I-17 Exit 204 P-Ramp</t>
  </si>
  <si>
    <t>I-17 Exit 204 X-Ramp</t>
  </si>
  <si>
    <t>S2195</t>
  </si>
  <si>
    <t xml:space="preserve">  I 017205J                     </t>
  </si>
  <si>
    <t>I-17 Exit 205 J-Ramp</t>
  </si>
  <si>
    <t>CY2022 ADOT | Derivation Code = 3 | MS2 TDMS;  Reference = {68_4913} | Previous AADT = 10727</t>
  </si>
  <si>
    <t>S33369</t>
  </si>
  <si>
    <t xml:space="preserve">  I 017205X                     </t>
  </si>
  <si>
    <t>I-17 Exit 205 X-Ramp</t>
  </si>
  <si>
    <t>S2196</t>
  </si>
  <si>
    <t xml:space="preserve">  I 017206A                     </t>
  </si>
  <si>
    <t>CY2022 ADOT | Derivation Code = 3 | MS2 TDMS;  Reference = {68_4920} | Previous AADT = 10790</t>
  </si>
  <si>
    <t>S33375</t>
  </si>
  <si>
    <t xml:space="preserve">  I 017206P                     </t>
  </si>
  <si>
    <t>I-17 Exit 206 X-Ramp</t>
  </si>
  <si>
    <t>S2203</t>
  </si>
  <si>
    <t xml:space="preserve">  I 017207J                     </t>
  </si>
  <si>
    <t>I-17 Exit 207 J-Ramp</t>
  </si>
  <si>
    <t>CY2022 ADOT | Derivation Code = 3 | MS2 TDMS;  Reference = {68_4933} | Previous AADT = 16678</t>
  </si>
  <si>
    <t>S2204</t>
  </si>
  <si>
    <t xml:space="preserve">  I 017208A                     </t>
  </si>
  <si>
    <t>I-17 Exit 208 A-Ramp</t>
  </si>
  <si>
    <t>CY2022 ADOT | Derivation Code = 3 | MS2 TDMS;  Reference = {68_4940} | Previous AADT = 16953</t>
  </si>
  <si>
    <t>S2206</t>
  </si>
  <si>
    <t xml:space="preserve">  I 017208G                     </t>
  </si>
  <si>
    <t>I-17 Exit 208 G-Ramp</t>
  </si>
  <si>
    <t>CY2022 ADOT | Derivation Code = 3 | MS2 TDMS;  Reference = {68_4941} | Previous AADT = 11654</t>
  </si>
  <si>
    <t>S2211</t>
  </si>
  <si>
    <t xml:space="preserve">  I 017209J                     </t>
  </si>
  <si>
    <t>I-17 Exit 209 J-Ramp</t>
  </si>
  <si>
    <t>CY2022 ADOT | Derivation Code = 3 | MS2 TDMS;  Reference = {68_4953} | Previous AADT = 12257</t>
  </si>
  <si>
    <t>S2212</t>
  </si>
  <si>
    <t xml:space="preserve">  I 017210A                     </t>
  </si>
  <si>
    <t>I-17 Exit 210 A-Ramp</t>
  </si>
  <si>
    <t>CY2022 ADOT | Derivation Code = 3 | MS2 TDMS;  Reference = {68_4960} | Previous AADT = 13354</t>
  </si>
  <si>
    <t>S2213</t>
  </si>
  <si>
    <t xml:space="preserve">  I 017210C                     </t>
  </si>
  <si>
    <t>I-17 Exit 210 C-Ramp</t>
  </si>
  <si>
    <t>CY2022 ADOT | Derivation Code = 3 | MS2 TDMS;  Reference = {68_4962} | Previous AADT = 10731</t>
  </si>
  <si>
    <t>S2217</t>
  </si>
  <si>
    <t xml:space="preserve">  I 017211C                     </t>
  </si>
  <si>
    <t>I-17 Exit 211 C-Ramp</t>
  </si>
  <si>
    <t>CY2022 ADOT | Derivation Code = 3 | MS2 TDMS;  Reference = {68_4972} | Previous AADT = 6860</t>
  </si>
  <si>
    <t>S2218</t>
  </si>
  <si>
    <t xml:space="preserve">  I 017211G                     </t>
  </si>
  <si>
    <t>I-17 Exit 211 G-Ramp</t>
  </si>
  <si>
    <t>CY2022 ADOT | Derivation Code = 3 | MS2 TDMS;  Reference = {68_4971} | Previous AADT = 5896</t>
  </si>
  <si>
    <t>S2222</t>
  </si>
  <si>
    <t xml:space="preserve">  I 017212G                     </t>
  </si>
  <si>
    <t>I-17 Exit 212 G-Ramp</t>
  </si>
  <si>
    <t>CY2022 ADOT | Derivation Code = 3 | MS2 TDMS;  Reference = {68_4981} | Previous AADT = 10466</t>
  </si>
  <si>
    <t>S2225</t>
  </si>
  <si>
    <t xml:space="preserve">  I 017213A                     </t>
  </si>
  <si>
    <t>I-17 Exit 213 A-Ramp</t>
  </si>
  <si>
    <t>CY2022 ADOT | Derivation Code = 3 | MS2 TDMS;  Reference = {68_5000} | Previous AADT = 8435</t>
  </si>
  <si>
    <t>S3863</t>
  </si>
  <si>
    <t xml:space="preserve">  I 017217G                     </t>
  </si>
  <si>
    <t>I-17 Exit 217 G-Ramp</t>
  </si>
  <si>
    <t>CY2022 ADOT | Derivation Code = 3 | MS2 TDMS;  Reference = {68_5048} | Previous AADT = 2468</t>
  </si>
  <si>
    <t>S2242</t>
  </si>
  <si>
    <t>CY2022 ADOT | Derivation Code = 3 | MS2 TDMS;  Reference = {68_5041} | Previous AADT = 2243</t>
  </si>
  <si>
    <t>S2245</t>
  </si>
  <si>
    <t xml:space="preserve">  I 017218A                     </t>
  </si>
  <si>
    <t>I-17 Exit 218 A-Ramp</t>
  </si>
  <si>
    <t>CY2022 ADOT | Derivation Code = 3 | MS2 TDMS;  Reference = {68_5055} | Previous AADT = 16747</t>
  </si>
  <si>
    <t>S2247</t>
  </si>
  <si>
    <t>CY2022 ADOT | Derivation Code = 3 | MS2 TDMS;  Reference = {68_5052} | Previous AADT = 4863</t>
  </si>
  <si>
    <t>L14043</t>
  </si>
  <si>
    <t>S2254</t>
  </si>
  <si>
    <t xml:space="preserve">  I 017218J1                    </t>
  </si>
  <si>
    <t>CY2022 ADOT | Derivation Code = 3 | MS2 TDMS;  Reference = {68_7643} | Previous AADT = 7607</t>
  </si>
  <si>
    <t>S33286</t>
  </si>
  <si>
    <t xml:space="preserve">  I 017218L                     </t>
  </si>
  <si>
    <t>I-17 Exit 218 L-Ramp</t>
  </si>
  <si>
    <t>I-17 Exit 218 J-Ramp</t>
  </si>
  <si>
    <t>S2257</t>
  </si>
  <si>
    <t xml:space="preserve">  I 017219C                     </t>
  </si>
  <si>
    <t>I-17 Exit 219 C-Ramp</t>
  </si>
  <si>
    <t>CY2022 ADOT | Derivation Code = 3 | MS2 TDMS;  Reference = {68_7641} | Previous AADT = 3223</t>
  </si>
  <si>
    <t>S2258</t>
  </si>
  <si>
    <t xml:space="preserve">  I 017219G                     </t>
  </si>
  <si>
    <t>I-17 Exit 219 G-Ramp</t>
  </si>
  <si>
    <t>CY2022 ADOT | Derivation Code = 3 | MS2 TDMS;  Reference = {68_7642} | Previous AADT = 3485</t>
  </si>
  <si>
    <t>S33342</t>
  </si>
  <si>
    <t xml:space="preserve">  I 017220A                     </t>
  </si>
  <si>
    <t>I-17 Exit 220 A-Ramp</t>
  </si>
  <si>
    <t>S33343</t>
  </si>
  <si>
    <t xml:space="preserve">  I 017220J                     </t>
  </si>
  <si>
    <t>I-17 Exit 220 J-Ramp</t>
  </si>
  <si>
    <t>S2260</t>
  </si>
  <si>
    <t xml:space="preserve">  I 017221J                     </t>
  </si>
  <si>
    <t>I-17 Exit 221 J-Ramp</t>
  </si>
  <si>
    <t>CY2022 ADOT | Derivation Code = 3 | MS2 TDMS;  Reference = {68_9993} | Previous AADT = 9394</t>
  </si>
  <si>
    <t>S33389</t>
  </si>
  <si>
    <t xml:space="preserve">  I 017222C1                    </t>
  </si>
  <si>
    <t>I-17 Exit 222 C1-Ramp</t>
  </si>
  <si>
    <t>S2263</t>
  </si>
  <si>
    <t xml:space="preserve">  I 017222G                     </t>
  </si>
  <si>
    <t>I-17 Exit 222 G-Ramp</t>
  </si>
  <si>
    <t>CY2022 ADOT | Derivation Code = 3 | MS2 TDMS;  Reference = {68_9991} | Previous AADT = 4073</t>
  </si>
  <si>
    <t>S2267</t>
  </si>
  <si>
    <t xml:space="preserve">  I 017223G                     </t>
  </si>
  <si>
    <t>I-17 Exit 223 G-Ramp</t>
  </si>
  <si>
    <t>I-17 Exit 223 A-Ramp</t>
  </si>
  <si>
    <t>CY2022 ADOT | Derivation Code = 3 | MS2 TDMS;  Reference = {68_5061} | Previous AADT = 4615</t>
  </si>
  <si>
    <t>S2270</t>
  </si>
  <si>
    <t xml:space="preserve">  I 017225A                     </t>
  </si>
  <si>
    <t>I-17 Exit 225 A-Ramp</t>
  </si>
  <si>
    <t>I-17 Exit 225 G-Ramp</t>
  </si>
  <si>
    <t>CY2022 ADOT | Derivation Code = 1 | MS2 TDMS;  Reference = {68_5070} | Previous AADT = 1530</t>
  </si>
  <si>
    <t>S2273</t>
  </si>
  <si>
    <t xml:space="preserve">  I 017225J                     </t>
  </si>
  <si>
    <t>I-17 Exit 225 J-Ramp</t>
  </si>
  <si>
    <t>I-17 Exit 225 C-Ramp</t>
  </si>
  <si>
    <t>CY2022 ADOT | Derivation Code = 1 | MS2 TDMS;  Reference = {68_5073} | Previous AADT = 1895</t>
  </si>
  <si>
    <t>S2274</t>
  </si>
  <si>
    <t xml:space="preserve">  I 017227A                     </t>
  </si>
  <si>
    <t>I-17 Exit 227 A-Ramp</t>
  </si>
  <si>
    <t>I-17 Exit 227 G-Ramp</t>
  </si>
  <si>
    <t>CY2022 ADOT | Derivation Code = 1 | MS2 TDMS;  Reference = {68_5080} | Previous AADT = 7626</t>
  </si>
  <si>
    <t>S2277</t>
  </si>
  <si>
    <t xml:space="preserve">  I 017227J                     </t>
  </si>
  <si>
    <t>CY2022 ADOT | Derivation Code = 1 | MS2 TDMS;  Reference = {68_5083} | Previous AADT = 8907</t>
  </si>
  <si>
    <t>S2283</t>
  </si>
  <si>
    <t xml:space="preserve">  I 017232C                     </t>
  </si>
  <si>
    <t>I-17 Exit 232 C-Ramp</t>
  </si>
  <si>
    <t>Phoenix 7872/Prescott 8851 DB</t>
  </si>
  <si>
    <t>CY2022 ADOT | Derivation Code = 1 | MS2 TDMS;  Reference = {68_5102} | Previous AADT = 1099</t>
  </si>
  <si>
    <t>S2284</t>
  </si>
  <si>
    <t xml:space="preserve">  I 017232G                     </t>
  </si>
  <si>
    <t>I-17 Exit 232 G-Ramp</t>
  </si>
  <si>
    <t>I-17 Exit 232 A-Ramp</t>
  </si>
  <si>
    <t>CY2022 ADOT | Derivation Code = 1 | MS2 TDMS;  Reference = {68_5100} | Previous AADT = 3337</t>
  </si>
  <si>
    <t>S2287</t>
  </si>
  <si>
    <t xml:space="preserve">  I 017236D                     </t>
  </si>
  <si>
    <t>CY2022 ADOT | Derivation Code = 1 | MS2 TDMS;  Reference = {68_5114} | Previous AADT = 429</t>
  </si>
  <si>
    <t>Table Mesa Rd (A)</t>
  </si>
  <si>
    <t>Sb I 17 Ex 236 Off Ramp</t>
  </si>
  <si>
    <t>S2297</t>
  </si>
  <si>
    <t xml:space="preserve">  I 017244J                     </t>
  </si>
  <si>
    <t>I-17 Exit 244 J-Ramp</t>
  </si>
  <si>
    <t>CY2022 ADOT | Derivation Code = 1 | MS2 TDMS;  Reference = {68_5133} | Previous AADT = 521</t>
  </si>
  <si>
    <t>S2306</t>
  </si>
  <si>
    <t xml:space="preserve">  I 017256A                     </t>
  </si>
  <si>
    <t>I-17 Exit 256 A-Ramp</t>
  </si>
  <si>
    <t>I-17 Exit 256 G-Ramp</t>
  </si>
  <si>
    <t>CY2022 ADOT | Derivation Code = 1 | MS2 TDMS;  Reference = {68_5170} | Previous AADT = 78</t>
  </si>
  <si>
    <t>S2311</t>
  </si>
  <si>
    <t xml:space="preserve">  I 017259C                     </t>
  </si>
  <si>
    <t>I-17 Exit 259 C-Ramp</t>
  </si>
  <si>
    <t>I-17 Exit 259 J-Ramp</t>
  </si>
  <si>
    <t>CY2022 ADOT | Derivation Code = 1 | MS2 TDMS;  Reference = {68_5182} | Previous AADT = 169</t>
  </si>
  <si>
    <t>S2313</t>
  </si>
  <si>
    <t xml:space="preserve">  I 017259J                     </t>
  </si>
  <si>
    <t>CY2022 ADOT | Derivation Code = 1 | MS2 TDMS;  Reference = {68_5183} | Previous AADT = 87</t>
  </si>
  <si>
    <t>S33661</t>
  </si>
  <si>
    <t xml:space="preserve">  I 017280A                     </t>
  </si>
  <si>
    <t>I-17 Exit 280 A-Ramp</t>
  </si>
  <si>
    <t>S33662</t>
  </si>
  <si>
    <t xml:space="preserve">  I 017280C                     </t>
  </si>
  <si>
    <t>I-17 Exit 280 C-Ramp</t>
  </si>
  <si>
    <t>I-17 Exit 280 S-Ramp</t>
  </si>
  <si>
    <t>S2326</t>
  </si>
  <si>
    <t xml:space="preserve">  I 017285A                     </t>
  </si>
  <si>
    <t>I-17 Exit 285 A-Ramp</t>
  </si>
  <si>
    <t>I-17 Exit 285 G-Ramp</t>
  </si>
  <si>
    <t>CY2022 ADOT | Derivation Code = 1 | MS2 TDMS;  Reference = {68_5220} | Previous AADT = 1110</t>
  </si>
  <si>
    <t>S2330</t>
  </si>
  <si>
    <t xml:space="preserve">  I 017287A                     </t>
  </si>
  <si>
    <t>CY2022 ADOT | Derivation Code = 1 | MS2 TDMS;  Reference = {68_5230} | Previous AADT = 3912</t>
  </si>
  <si>
    <t>S2331</t>
  </si>
  <si>
    <t>I-17 Exit 287 J-Ramp</t>
  </si>
  <si>
    <t>CY2022 ADOT | Derivation Code = 1 | MS2 TDMS;  Reference = {68_5232} | Previous AADT = 3961</t>
  </si>
  <si>
    <t>S33410</t>
  </si>
  <si>
    <t xml:space="preserve">  I 017293L                     </t>
  </si>
  <si>
    <t>I-17 Exit 293 L-Ramp</t>
  </si>
  <si>
    <t>I-17 Exit 293 J-Ramp</t>
  </si>
  <si>
    <t>S33393</t>
  </si>
  <si>
    <t xml:space="preserve">  I 017293T                     </t>
  </si>
  <si>
    <t>I-17 Exit 293 T-Ramp</t>
  </si>
  <si>
    <t>I-17 Exit 293 A-Ramp</t>
  </si>
  <si>
    <t>S2343</t>
  </si>
  <si>
    <t xml:space="preserve">  I 017296G                     </t>
  </si>
  <si>
    <t>I-17 Exit 296 G-Ramp</t>
  </si>
  <si>
    <t>I-17 Exit 296 R-Ramp</t>
  </si>
  <si>
    <t>CY2022 ADOT | Derivation Code = 1 | MS2 TDMS;  Reference = {68_5260} | Previous AADT = 778</t>
  </si>
  <si>
    <t>S2350</t>
  </si>
  <si>
    <t xml:space="preserve">  I 017306C                     </t>
  </si>
  <si>
    <t>CY2022 ADOT | Derivation Code = 1 | MS2 TDMS;  Reference = {68_5282} | Previous AADT = 68</t>
  </si>
  <si>
    <t>S2354</t>
  </si>
  <si>
    <t xml:space="preserve">  I 017315A                     </t>
  </si>
  <si>
    <t>I-17 Exit 315 G-Ramp</t>
  </si>
  <si>
    <t>CY2022 ADOT | Derivation Code = 1 | MS2 TDMS;  Reference = {68_5290} | Previous AADT = 90</t>
  </si>
  <si>
    <t>S2355</t>
  </si>
  <si>
    <t xml:space="preserve">  I 017315C                     </t>
  </si>
  <si>
    <t>I-17 Exit 315 J-Ramp</t>
  </si>
  <si>
    <t>CY2022 ADOT | Derivation Code = 1 | MS2 TDMS;  Reference = {68_5292} | Previous AADT = 69</t>
  </si>
  <si>
    <t>S2356</t>
  </si>
  <si>
    <t xml:space="preserve">  I 017315G                     </t>
  </si>
  <si>
    <t>CY2022 ADOT | Derivation Code = 1 | MS2 TDMS;  Reference = {68_5291} | Previous AADT = 77</t>
  </si>
  <si>
    <t>S2361</t>
  </si>
  <si>
    <t xml:space="preserve">  I 017317J                     </t>
  </si>
  <si>
    <t>I-17 Exit 317 J-Ramp</t>
  </si>
  <si>
    <t>CY2022 ADOT | Derivation Code = 1 | MS2 TDMS;  Reference = {68_5303} | Previous AADT = 41</t>
  </si>
  <si>
    <t>S2362</t>
  </si>
  <si>
    <t xml:space="preserve">  I 017320A                     </t>
  </si>
  <si>
    <t>I-17 Exit 320 A-Ramp</t>
  </si>
  <si>
    <t>I-17 Exit 320 G-Ramp</t>
  </si>
  <si>
    <t>CY2022 ADOT | Derivation Code = 1 | MS2 TDMS;  Reference = {68_5310} | Previous AADT = 56</t>
  </si>
  <si>
    <t>S1710</t>
  </si>
  <si>
    <t xml:space="preserve">  I 010121J                     </t>
  </si>
  <si>
    <t>I-10 Exit 121 J-Ramp</t>
  </si>
  <si>
    <t>I-10 Exit 121 C-Ramp</t>
  </si>
  <si>
    <t>CY2022 ADOT | Derivation Code = 3 | MS2 TDMS;  Reference = {68_3563} | Previous AADT = 1980</t>
  </si>
  <si>
    <t>S1714</t>
  </si>
  <si>
    <t xml:space="preserve">  I 010122J                     </t>
  </si>
  <si>
    <t>I-10 Exit 122 J-Ramp</t>
  </si>
  <si>
    <t>I-10 Exit 122 C-Ramp</t>
  </si>
  <si>
    <t>CY2022 ADOT | Derivation Code = 3 | MS2 TDMS;  Reference = {68_3568} | Previous AADT = 783</t>
  </si>
  <si>
    <t>S1715</t>
  </si>
  <si>
    <t xml:space="preserve">  I 010123A                     </t>
  </si>
  <si>
    <t>I-10 Exit 123 A-Ramp</t>
  </si>
  <si>
    <t>CY2022 ADOT | Derivation Code = 3 | MS2 TDMS;  Reference = {68_3575} | Previous AADT = 1026</t>
  </si>
  <si>
    <t>S1719</t>
  </si>
  <si>
    <t xml:space="preserve">  I 010124C1                    </t>
  </si>
  <si>
    <t>I-10 Exit 124 C1-Ramp</t>
  </si>
  <si>
    <t>CY2022 ADOT | Derivation Code = 3 | MS2 TDMS;  Reference = {68_3572} | Previous AADT = 20855</t>
  </si>
  <si>
    <t>S1724</t>
  </si>
  <si>
    <t xml:space="preserve">  I 010126G                     </t>
  </si>
  <si>
    <t>I-10 Exit 126 G-Ramp</t>
  </si>
  <si>
    <t>I-10 Exit 126 A-Ramp</t>
  </si>
  <si>
    <t>CY2022 ADOT | Derivation Code = 3 | MS2 TDMS;  Reference = {68_3581} | Previous AADT = 12164</t>
  </si>
  <si>
    <t>S1727</t>
  </si>
  <si>
    <t xml:space="preserve">  I 010127C                     </t>
  </si>
  <si>
    <t>I-10 Exit 127 C-Ramp</t>
  </si>
  <si>
    <t>CY2022 ADOT | Derivation Code = 3 | MS2 TDMS;  Reference = {68_7732} | Previous AADT = 7955</t>
  </si>
  <si>
    <t>S1740</t>
  </si>
  <si>
    <t xml:space="preserve">  I 010131G                     </t>
  </si>
  <si>
    <t>I-10 Exit 131 G-Ramp</t>
  </si>
  <si>
    <t>I-10 Exit 131 A-Ramp</t>
  </si>
  <si>
    <t>CY2022 ADOT | Derivation Code = 3 | MS2 TDMS;  Reference = {68_3611} | Previous AADT = 16060</t>
  </si>
  <si>
    <t>S1741</t>
  </si>
  <si>
    <t xml:space="preserve">  I 010131J                     </t>
  </si>
  <si>
    <t>CY2022 ADOT | Derivation Code = 3 | MS2 TDMS;  Reference = {68_3613} | Previous AADT = 5685</t>
  </si>
  <si>
    <t>S1742</t>
  </si>
  <si>
    <t xml:space="preserve">  I 010132A                     </t>
  </si>
  <si>
    <t>I-10 Exit 132 A-Ramp</t>
  </si>
  <si>
    <t>CY2022 ADOT | Derivation Code = 3 | MS2 TDMS;  Reference = {68_8510} | Previous AADT = 6131</t>
  </si>
  <si>
    <t>S1744</t>
  </si>
  <si>
    <t xml:space="preserve">  I 010132J                     </t>
  </si>
  <si>
    <t>I-10 Exit 132 J-Ramp</t>
  </si>
  <si>
    <t>CY2022 ADOT | Derivation Code = 3 | MS2 TDMS;  Reference = {68_8513} | Previous AADT = 6885</t>
  </si>
  <si>
    <t>S1755</t>
  </si>
  <si>
    <t xml:space="preserve">  I 010135J                     </t>
  </si>
  <si>
    <t>CY2022 ADOT | Derivation Code = 1 | MS2 TDMS;  Reference = {68_3653} | Previous AADT = 10223</t>
  </si>
  <si>
    <t>S33699</t>
  </si>
  <si>
    <t xml:space="preserve">  I 010137C                     </t>
  </si>
  <si>
    <t>S1768</t>
  </si>
  <si>
    <t xml:space="preserve">  I 010140G                     </t>
  </si>
  <si>
    <t>CY2022 ADOT | Derivation Code = 1 | MS2 TDMS;  Reference = {68_3711} | Previous AADT = 15337</t>
  </si>
  <si>
    <t>S1771</t>
  </si>
  <si>
    <t xml:space="preserve">  I 010141C                     </t>
  </si>
  <si>
    <t>I-10 Exit 141 C-Ramp</t>
  </si>
  <si>
    <t>I-10 Exit 141 J-Ramp</t>
  </si>
  <si>
    <t>CY2022 ADOT | Derivation Code = 3 | MS2 TDMS;  Reference = {68_3722} | Previous AADT = 14492</t>
  </si>
  <si>
    <t>S1772</t>
  </si>
  <si>
    <t xml:space="preserve">  I 010141G                     </t>
  </si>
  <si>
    <t>CY2022 ADOT | Derivation Code = 1 | MS2 TDMS;  Reference = {68_3721} | Previous AADT = 12314</t>
  </si>
  <si>
    <t>S1774</t>
  </si>
  <si>
    <t xml:space="preserve">  I 010142A                     </t>
  </si>
  <si>
    <t>I-10 Exit 142 A-Ramp</t>
  </si>
  <si>
    <t>CY2022 ADOT | Derivation Code = 3 | MS2 TDMS;  Reference = {68_3730} | Previous AADT = 5349</t>
  </si>
  <si>
    <t>S1782</t>
  </si>
  <si>
    <t xml:space="preserve">  I 010144A                     </t>
  </si>
  <si>
    <t>CY2022 ADOT | Derivation Code = 3 | MS2 TDMS;  Reference = {68_3760} | Previous AADT = 12498</t>
  </si>
  <si>
    <t>S33324</t>
  </si>
  <si>
    <t xml:space="preserve">  I 010144L                     </t>
  </si>
  <si>
    <t>I-10 Exit 144 L-Ramp</t>
  </si>
  <si>
    <t>S1786</t>
  </si>
  <si>
    <t xml:space="preserve">  I 010144V1                    </t>
  </si>
  <si>
    <t>I-10 Exit 144 V1-Ramp</t>
  </si>
  <si>
    <t>I-10 Exit 144 V2-Ramp</t>
  </si>
  <si>
    <t>CY2022 ADOT | Derivation Code = 3 | MS2 TDMS;  Reference = {68_3770} | Previous AADT = 4418</t>
  </si>
  <si>
    <t>S1788</t>
  </si>
  <si>
    <t xml:space="preserve">  I 010144Z1                    </t>
  </si>
  <si>
    <t>I-10 Exit 144 Z1-Ramp</t>
  </si>
  <si>
    <t>I-10 Exit 144 Z2-Ramp</t>
  </si>
  <si>
    <t>CY2022 ADOT | Derivation Code = 3 | MS2 TDMS;  Reference = {68_3773} | Previous AADT = 2632</t>
  </si>
  <si>
    <t>S1789</t>
  </si>
  <si>
    <t xml:space="preserve">  I 010144Z2                    </t>
  </si>
  <si>
    <t>CY2022 ADOT | Derivation Code = 3 | MS2 TDMS;  Reference = {68_3772} | Previous AADT = 1698</t>
  </si>
  <si>
    <t>S1793</t>
  </si>
  <si>
    <t xml:space="preserve">  I 010145J                     </t>
  </si>
  <si>
    <t>CY2022 ADOT | Derivation Code = 3 | MS2 TDMS;  Reference = {68_3793} | Previous AADT = 12636</t>
  </si>
  <si>
    <t>S33311</t>
  </si>
  <si>
    <t xml:space="preserve">  I 010145X                     </t>
  </si>
  <si>
    <t>I-10 Exit 145 X-Ramp</t>
  </si>
  <si>
    <t>S1797</t>
  </si>
  <si>
    <t xml:space="preserve">  I 010146J                     </t>
  </si>
  <si>
    <t>I-10 Exit 146 J-Ramp</t>
  </si>
  <si>
    <t>CY2022 ADOT | Derivation Code = 3 | MS2 TDMS;  Reference = {68_3803} | Previous AADT = 7880</t>
  </si>
  <si>
    <t>S1798</t>
  </si>
  <si>
    <t xml:space="preserve">  I 010148A                     </t>
  </si>
  <si>
    <t>CY2022 ADOT | Derivation Code = 3 | MS2 TDMS;  Reference = {68_3840} | Previous AADT = 14929</t>
  </si>
  <si>
    <t>S1813</t>
  </si>
  <si>
    <t xml:space="preserve">  I 010152A                     </t>
  </si>
  <si>
    <t>I-10 Exit 152 A-Ramp</t>
  </si>
  <si>
    <t>CY2022 ADOT | Derivation Code = 3 | MS2 TDMS;  Reference = {68_3900} | Previous AADT = 10066</t>
  </si>
  <si>
    <t>S1814</t>
  </si>
  <si>
    <t xml:space="preserve">  I 010152C                     </t>
  </si>
  <si>
    <t>CY2022 ADOT | Derivation Code = 3 | MS2 TDMS;  Reference = {68_3902} | Previous AADT = 8721</t>
  </si>
  <si>
    <t>S1815</t>
  </si>
  <si>
    <t xml:space="preserve">  I 010152F                     </t>
  </si>
  <si>
    <t>I-10 Exit 152 F-Ramp</t>
  </si>
  <si>
    <t>CY2022 ADOT | Derivation Code = 3 | MS2 TDMS;  Reference = {68_3905} | Previous AADT = 4126</t>
  </si>
  <si>
    <t>S1818</t>
  </si>
  <si>
    <t>CY2022 ADOT | Derivation Code = 3 | MS2 TDMS;  Reference = {68_3910} | Previous AADT = 14643</t>
  </si>
  <si>
    <t>S1820</t>
  </si>
  <si>
    <t xml:space="preserve">  I 010153C2                    </t>
  </si>
  <si>
    <t>Wb I 10 Ex 153B On Ramp</t>
  </si>
  <si>
    <t>CY2022 ADOT | Derivation Code = 3 | MS2 TDMS;  Reference = {68_3922} | Previous AADT = 10719</t>
  </si>
  <si>
    <t>S1821</t>
  </si>
  <si>
    <t xml:space="preserve">  I 010153F                     </t>
  </si>
  <si>
    <t>CY2022 ADOT | Derivation Code = 3 | MS2 TDMS;  Reference = {68_3915} | Previous AADT = 22658</t>
  </si>
  <si>
    <t>S1830</t>
  </si>
  <si>
    <t xml:space="preserve">  I 010155G                     </t>
  </si>
  <si>
    <t>CY2022 ADOT | Derivation Code = 3 | MS2 TDMS;  Reference = {68_3941} | Previous AADT = 18670</t>
  </si>
  <si>
    <t>S1831</t>
  </si>
  <si>
    <t xml:space="preserve">  I 010155J1                    </t>
  </si>
  <si>
    <t>I-10 Exit 155 C1-Ramp</t>
  </si>
  <si>
    <t>CY2022 ADOT | Derivation Code = 3 | MS2 TDMS;  Reference = {68_3943} | Previous AADT = 18290</t>
  </si>
  <si>
    <t>S1832</t>
  </si>
  <si>
    <t>CY2022 ADOT | Derivation Code = 3 | MS2 TDMS;  Reference = {68_3948} | Previous AADT = 10686</t>
  </si>
  <si>
    <t>S1833</t>
  </si>
  <si>
    <t xml:space="preserve">  I 010157A                     </t>
  </si>
  <si>
    <t>I-10 Exit 157 A-Ramp</t>
  </si>
  <si>
    <t>I-10 Exit 157 G-Ramp</t>
  </si>
  <si>
    <t>CY2022 ADOT | Derivation Code = 3 | MS2 TDMS;  Reference = {68_3950} | Previous AADT = 20405</t>
  </si>
  <si>
    <t>S1834</t>
  </si>
  <si>
    <t xml:space="preserve">  I 010157C                     </t>
  </si>
  <si>
    <t>I-10 Exit 157 C-Ramp</t>
  </si>
  <si>
    <t>I-10 Exit 157 J-Ramp</t>
  </si>
  <si>
    <t>CY2022 ADOT | Derivation Code = 3 | MS2 TDMS;  Reference = {68_3952} | Previous AADT = 7633</t>
  </si>
  <si>
    <t>S1837</t>
  </si>
  <si>
    <t xml:space="preserve">  I 010158A                     </t>
  </si>
  <si>
    <t>I-10 Exit 158 A-Ramp</t>
  </si>
  <si>
    <t>I-10 Exit 158 G-Ramp</t>
  </si>
  <si>
    <t>CY2022 ADOT | Derivation Code = 3 | MS2 TDMS;  Reference = {68_3960} | Previous AADT = 11353</t>
  </si>
  <si>
    <t>S1839</t>
  </si>
  <si>
    <t xml:space="preserve">  I 010158G                     </t>
  </si>
  <si>
    <t>CY2022 ADOT | Derivation Code = 3 | MS2 TDMS;  Reference = {68_3961} | Previous AADT = 7216</t>
  </si>
  <si>
    <t>S1844</t>
  </si>
  <si>
    <t xml:space="preserve">  I 010159J                     </t>
  </si>
  <si>
    <t>CY2022 ADOT | Derivation Code = 3 | MS2 TDMS;  Reference = {68_3973} | Previous AADT = 18891</t>
  </si>
  <si>
    <t>S1850</t>
  </si>
  <si>
    <t xml:space="preserve">  I 010161A1                    </t>
  </si>
  <si>
    <t>CY2022 ADOT | Derivation Code = 3 | MS2 TDMS;  Reference = {68_8561} | Previous AADT = 22475</t>
  </si>
  <si>
    <t>S1851</t>
  </si>
  <si>
    <t>CY2022 ADOT | Derivation Code = 3 | MS2 TDMS;  Reference = {68_8562} | Previous AADT = 12614</t>
  </si>
  <si>
    <t>S1861</t>
  </si>
  <si>
    <t xml:space="preserve">  I 010164J                     </t>
  </si>
  <si>
    <t>I-10 Exit 164 J-Ramp</t>
  </si>
  <si>
    <t>CY2022 ADOT | Derivation Code = 3 | MS2 TDMS;  Reference = {68_4003} | Previous AADT = 18974</t>
  </si>
  <si>
    <t>S1864</t>
  </si>
  <si>
    <t xml:space="preserve">  I 010167G                     </t>
  </si>
  <si>
    <t>I-10 Exit 167 G-Ramp</t>
  </si>
  <si>
    <t>CY2022 ADOT | Derivation Code = 3 | MS2 TDMS;  Reference = {68_4011} | Previous AADT = 1618</t>
  </si>
  <si>
    <t>S1865</t>
  </si>
  <si>
    <t xml:space="preserve">  I 010167J                     </t>
  </si>
  <si>
    <t>I-10 Exit 167 J-Ramp</t>
  </si>
  <si>
    <t>CY2022 ADOT | Derivation Code = 3 | MS2 TDMS;  Reference = {68_4013} | Previous AADT = 6769</t>
  </si>
  <si>
    <t>S1867</t>
  </si>
  <si>
    <t xml:space="preserve">  I 010175D                     </t>
  </si>
  <si>
    <t>I-10 Exit 175 D-Ramp</t>
  </si>
  <si>
    <t>CY2022 ADOT | Derivation Code = 3 | MS2 TDMS;  Reference = {68_4022} | Previous AADT = 3299</t>
  </si>
  <si>
    <t>S1871</t>
  </si>
  <si>
    <t xml:space="preserve">  I 010181G                     </t>
  </si>
  <si>
    <t>I-10 Exit 181 G-Ramp</t>
  </si>
  <si>
    <t>S1873</t>
  </si>
  <si>
    <t xml:space="preserve">  I 010183C                     </t>
  </si>
  <si>
    <t>I-10 Exit 183 C-Ramp</t>
  </si>
  <si>
    <t>CY2022 ADOT | Derivation Code = 3 | MS2 TDMS;  Reference = {68_9924} | Previous AADT = 1691</t>
  </si>
  <si>
    <t>L14036</t>
  </si>
  <si>
    <t xml:space="preserve">  I 010183S2                    </t>
  </si>
  <si>
    <t>S1883</t>
  </si>
  <si>
    <t xml:space="preserve">  I 010194C                     </t>
  </si>
  <si>
    <t>CY2022 ADOT | Derivation Code = 3 | MS2 TDMS;  Reference = {68_4062} | Previous AADT = 4012</t>
  </si>
  <si>
    <t>S1886</t>
  </si>
  <si>
    <t xml:space="preserve">  I 010198A                     </t>
  </si>
  <si>
    <t>CY2022 ADOT | Derivation Code = 3 | MS2 TDMS;  Reference = {68_4070} | Previous AADT = 1488</t>
  </si>
  <si>
    <t>S1900</t>
  </si>
  <si>
    <t xml:space="preserve">  I 010203J                     </t>
  </si>
  <si>
    <t>CY2022 ADOT | Derivation Code = 1 | MS2 TDMS;  Reference = {68_4093} | Previous AADT = 2830</t>
  </si>
  <si>
    <t>S1903</t>
  </si>
  <si>
    <t xml:space="preserve">  I 010208G                     </t>
  </si>
  <si>
    <t>CY2022 ADOT | Derivation Code = 1 | MS2 TDMS;  Reference = {68_4101} | Previous AADT = 2802</t>
  </si>
  <si>
    <t>S1907</t>
  </si>
  <si>
    <t xml:space="preserve">  I 010219G                     </t>
  </si>
  <si>
    <t>CY2022 ADOT | Derivation Code = 3 | MS2 TDMS;  Reference = {68_4151} | Previous AADT = 917</t>
  </si>
  <si>
    <t>S1910</t>
  </si>
  <si>
    <t xml:space="preserve">  I 010226C                     </t>
  </si>
  <si>
    <t>I-10 Exit 226 C-Ramp</t>
  </si>
  <si>
    <t>I-10 Exit 226 J-Ramp</t>
  </si>
  <si>
    <t>CY2022 ADOT | Derivation Code = 3 | MS2 TDMS;  Reference = {68_4162} | Previous AADT = 2025</t>
  </si>
  <si>
    <t>S33268</t>
  </si>
  <si>
    <t xml:space="preserve">  I 010232T                     </t>
  </si>
  <si>
    <t>I-10 Exit 232 T-Ramp</t>
  </si>
  <si>
    <t>I-10 Exit 232 P-Ramp</t>
  </si>
  <si>
    <t>S1925</t>
  </si>
  <si>
    <t xml:space="preserve">  I 010240G                     </t>
  </si>
  <si>
    <t>CY2022 ADOT | Derivation Code = 1 | MS2 TDMS;  Reference = {68_4201} | Previous AADT = 4531</t>
  </si>
  <si>
    <t>S1926</t>
  </si>
  <si>
    <t xml:space="preserve">  I 010240J                     </t>
  </si>
  <si>
    <t>I-10 Exit 240 J-Ramp</t>
  </si>
  <si>
    <t>CY2022 ADOT | Derivation Code = 3 | MS2 TDMS;  Reference = {68_4203} | Previous AADT = 1851</t>
  </si>
  <si>
    <t>S1938</t>
  </si>
  <si>
    <t xml:space="preserve">  I 010246J                     </t>
  </si>
  <si>
    <t>I-10 Exit 246 J-Ramp</t>
  </si>
  <si>
    <t>CY2022 ADOT | Derivation Code = 3 | MS2 TDMS;  Reference = {68_4223} | Previous AADT = 855</t>
  </si>
  <si>
    <t>S1939</t>
  </si>
  <si>
    <t xml:space="preserve">  I 010248A                     </t>
  </si>
  <si>
    <t>I-10 Exit 248 A-Ramp</t>
  </si>
  <si>
    <t>CY2022 ADOT | Derivation Code = 3 | MS2 TDMS;  Reference = {68_4230} | Previous AADT = 4293</t>
  </si>
  <si>
    <t>S1946</t>
  </si>
  <si>
    <t xml:space="preserve">  I 010250J                     </t>
  </si>
  <si>
    <t>I-10 Exit 250 J-Ramp</t>
  </si>
  <si>
    <t>30 ft NW of W I10 Exit 250 On R*</t>
  </si>
  <si>
    <t>CY2022 ADOT | Derivation Code = 3 | MS2 TDMS;  Reference = {68_4243} | Previous AADT = 8334</t>
  </si>
  <si>
    <t>S1953</t>
  </si>
  <si>
    <t xml:space="preserve">  I 010252G                     </t>
  </si>
  <si>
    <t>I-10 Exit 252 G-Ramp</t>
  </si>
  <si>
    <t>CY2022 ADOT | Derivation Code = 3 | MS2 TDMS;  Reference = {68_4261} | Previous AADT = 9128</t>
  </si>
  <si>
    <t>S1961</t>
  </si>
  <si>
    <t xml:space="preserve">  I 010255J                     </t>
  </si>
  <si>
    <t>I-10 Exit 255 J-Ramp</t>
  </si>
  <si>
    <t>CY2022 ADOT | Derivation Code = 3 | MS2 TDMS;  Reference = {68_4283} | Previous AADT = 2976</t>
  </si>
  <si>
    <t>S1962</t>
  </si>
  <si>
    <t xml:space="preserve">  I 010255X                     </t>
  </si>
  <si>
    <t>I-10 Exit 255 X-Ramp</t>
  </si>
  <si>
    <t>CY2022 ADOT | Derivation Code = 3 | MS2 TDMS;  Reference = {68_4285} | Previous AADT = 20115</t>
  </si>
  <si>
    <t>S1967</t>
  </si>
  <si>
    <t xml:space="preserve">  I 010257A                     </t>
  </si>
  <si>
    <t>I-10 Exit 257 A-Ramp</t>
  </si>
  <si>
    <t>CY2022 ADOT | Derivation Code = 3 | MS2 TDMS;  Reference = {68_4300} | Previous AADT = 10080</t>
  </si>
  <si>
    <t>S1970</t>
  </si>
  <si>
    <t xml:space="preserve">  I 010257J                     </t>
  </si>
  <si>
    <t>I-10 Exit 257 J-Ramp</t>
  </si>
  <si>
    <t>CY2022 ADOT | Derivation Code = 3 | MS2 TDMS;  Reference = {68_4303} | Previous AADT = 12680</t>
  </si>
  <si>
    <t>S1971</t>
  </si>
  <si>
    <t xml:space="preserve">  I 010258A                     </t>
  </si>
  <si>
    <t>I-10 Exit 258 A-Ramp</t>
  </si>
  <si>
    <t>CY2022 ADOT | Derivation Code = 3 | MS2 TDMS;  Reference = {68_4320} | Previous AADT = 9583</t>
  </si>
  <si>
    <t>S1972</t>
  </si>
  <si>
    <t xml:space="preserve">  I 010258C                     </t>
  </si>
  <si>
    <t>I-10 Exit 258 C-Ramp</t>
  </si>
  <si>
    <t>CY2022 ADOT | Derivation Code = 3 | MS2 TDMS;  Reference = {68_4322} | Previous AADT = 10119</t>
  </si>
  <si>
    <t>S1979</t>
  </si>
  <si>
    <t xml:space="preserve">  I 010260G                     </t>
  </si>
  <si>
    <t>I-10 Exit 260 G-Ramp</t>
  </si>
  <si>
    <t>CY2022 ADOT | Derivation Code = 3 | MS2 TDMS;  Reference = {68_4341} | Previous AADT = 3609</t>
  </si>
  <si>
    <t>S1980</t>
  </si>
  <si>
    <t>CY2022 ADOT | Derivation Code = 3 | MS2 TDMS;  Reference = {68_4350} | Previous AADT = 7316</t>
  </si>
  <si>
    <t>S1985</t>
  </si>
  <si>
    <t xml:space="preserve">  I 010262C                     </t>
  </si>
  <si>
    <t>I-10 Exit 262 C-Ramp</t>
  </si>
  <si>
    <t>CY2022 ADOT | Derivation Code = 3 | MS2 TDMS;  Reference = {68_4362} | Previous AADT = 2088</t>
  </si>
  <si>
    <t>S1993</t>
  </si>
  <si>
    <t xml:space="preserve">  I 010263J1                    </t>
  </si>
  <si>
    <t>I-10 Exit 263 J1-Ramp</t>
  </si>
  <si>
    <t>30 ft N of W I10 Exit 263 On Ra*</t>
  </si>
  <si>
    <t>CY2022 ADOT | Derivation Code = 3 | MS2 TDMS;  Reference = {68_4373} | Previous AADT = 7563</t>
  </si>
  <si>
    <t>S2001</t>
  </si>
  <si>
    <t xml:space="preserve">  I 010265A                     </t>
  </si>
  <si>
    <t>I-10 Exit 265 A-Ramp</t>
  </si>
  <si>
    <t>CY2022 ADOT | Derivation Code = 3 | MS2 TDMS;  Reference = {68_4390} | Previous AADT = 7014</t>
  </si>
  <si>
    <t>S2003</t>
  </si>
  <si>
    <t xml:space="preserve">  I 010265G                     </t>
  </si>
  <si>
    <t>I-10 Exit 265 G-Ramp</t>
  </si>
  <si>
    <t>CY2022 ADOT | Derivation Code = 3 | MS2 TDMS;  Reference = {68_4391} | Previous AADT = 4097</t>
  </si>
  <si>
    <t>S2005</t>
  </si>
  <si>
    <t xml:space="preserve">  I 010267C                     </t>
  </si>
  <si>
    <t>I-10 Exit 267 C-Ramp</t>
  </si>
  <si>
    <t>I-10 Exit 267 J-Ramp</t>
  </si>
  <si>
    <t>CY2022 ADOT | Derivation Code = 3 | MS2 TDMS;  Reference = {68_4402} | Previous AADT = 5547</t>
  </si>
  <si>
    <t>S2006</t>
  </si>
  <si>
    <t xml:space="preserve">  I 010267G                     </t>
  </si>
  <si>
    <t>I-10 Exit 267 G-Ramp</t>
  </si>
  <si>
    <t>CY2022 ADOT | Derivation Code = 3 | MS2 TDMS;  Reference = {68_4401} | Previous AADT = 4486</t>
  </si>
  <si>
    <t>S2009</t>
  </si>
  <si>
    <t xml:space="preserve">  I 010268A                     </t>
  </si>
  <si>
    <t>I-10 Exit 268 A-Ramp</t>
  </si>
  <si>
    <t>CY2022 ADOT | Derivation Code = 3 | MS2 TDMS;  Reference = {68_4410} | Previous AADT = 4619</t>
  </si>
  <si>
    <t>S2018</t>
  </si>
  <si>
    <t xml:space="preserve">  I 010270C                     </t>
  </si>
  <si>
    <t>I-10 Exit 270 C-Ramp</t>
  </si>
  <si>
    <t>CY2022 ADOT | Derivation Code = 3 | MS2 TDMS;  Reference = {68_4432} | Previous AADT = 2811</t>
  </si>
  <si>
    <t>S2019</t>
  </si>
  <si>
    <t xml:space="preserve">  I 010270G                     </t>
  </si>
  <si>
    <t>I-10 Exit 270 G-Ramp</t>
  </si>
  <si>
    <t>CY2022 ADOT | Derivation Code = 3 | MS2 TDMS;  Reference = {68_4431} | Previous AADT = 3581</t>
  </si>
  <si>
    <t>S2027</t>
  </si>
  <si>
    <t xml:space="preserve">  I 010275G                     </t>
  </si>
  <si>
    <t>CY2022 ADOT | Derivation Code = 3 | MS2 TDMS;  Reference = {68_4451} | Previous AADT = 2621</t>
  </si>
  <si>
    <t>S5015</t>
  </si>
  <si>
    <t xml:space="preserve">  I 010275P                     </t>
  </si>
  <si>
    <t>S2032</t>
  </si>
  <si>
    <t xml:space="preserve">  I 010279J                     </t>
  </si>
  <si>
    <t>CY2022 ADOT | Derivation Code = 3 | MS2 TDMS;  Reference = {68_4463} | Previous AADT = 5116</t>
  </si>
  <si>
    <t>S2033</t>
  </si>
  <si>
    <t xml:space="preserve">  I 010281A                     </t>
  </si>
  <si>
    <t>CY2022 ADOT | Derivation Code = 3 | MS2 TDMS;  Reference = {68_4470} | Previous AADT = 2193</t>
  </si>
  <si>
    <t>S2038</t>
  </si>
  <si>
    <t xml:space="preserve">  I 010291C                     </t>
  </si>
  <si>
    <t>CY2022 ADOT | Derivation Code = 3 | MS2 TDMS;  Reference = {68_4482} | Previous AADT = 78</t>
  </si>
  <si>
    <t>S2039</t>
  </si>
  <si>
    <t xml:space="preserve">  I 010291G                     </t>
  </si>
  <si>
    <t>CY2022 ADOT | Derivation Code = 3 | MS2 TDMS;  Reference = {68_4481} | Previous AADT = 102</t>
  </si>
  <si>
    <t>S2047</t>
  </si>
  <si>
    <t xml:space="preserve">  I 010297G                     </t>
  </si>
  <si>
    <t>CY2022 ADOT | Derivation Code = 1 | MS2 TDMS;  Reference = {68_4501} | Previous AADT = 1687</t>
  </si>
  <si>
    <t>S2048</t>
  </si>
  <si>
    <t xml:space="preserve">  I 010297J                     </t>
  </si>
  <si>
    <t>CY2022 ADOT | Derivation Code = 3 | MS2 TDMS;  Reference = {68_4503} | Previous AADT = 990</t>
  </si>
  <si>
    <t>S2052</t>
  </si>
  <si>
    <t xml:space="preserve">  I 010299J                     </t>
  </si>
  <si>
    <t>I-10 Exit 299 J-Ramp</t>
  </si>
  <si>
    <t>I-10 Exit 299 C-Ramp</t>
  </si>
  <si>
    <t>CY2022 ADOT | Derivation Code = 3 | MS2 TDMS;  Reference = {68_4513} | Previous AADT = 142</t>
  </si>
  <si>
    <t>S2061</t>
  </si>
  <si>
    <t xml:space="preserve">  I 010304J                     </t>
  </si>
  <si>
    <t>CY2022 ADOT | Derivation Code = 3 | MS2 TDMS;  Reference = {68_4553} | Previous AADT = 686</t>
  </si>
  <si>
    <t>S2062</t>
  </si>
  <si>
    <t xml:space="preserve">  I 010306A                     </t>
  </si>
  <si>
    <t>I-10 Exit 306 A-Ramp</t>
  </si>
  <si>
    <t>CY2022 ADOT | Derivation Code = 3 | MS2 TDMS;  Reference = {68_4560} | Previous AADT = 547</t>
  </si>
  <si>
    <t>S2064</t>
  </si>
  <si>
    <t>CY2022 ADOT | Derivation Code = 3 | MS2 TDMS;  Reference = {68_4561} | Previous AADT = 877</t>
  </si>
  <si>
    <t>S2065</t>
  </si>
  <si>
    <t xml:space="preserve">  I 010306J                     </t>
  </si>
  <si>
    <t>CY2022 ADOT | Derivation Code = 3 | MS2 TDMS;  Reference = {68_4563} | Previous AADT = 470</t>
  </si>
  <si>
    <t>S2069</t>
  </si>
  <si>
    <t xml:space="preserve">  I 010312J                     </t>
  </si>
  <si>
    <t>I-10 Exit 312 J-Ramp</t>
  </si>
  <si>
    <t>CY2022 ADOT | Derivation Code = 3 | MS2 TDMS;  Reference = {68_4573} | Previous AADT = 116</t>
  </si>
  <si>
    <t>S33397</t>
  </si>
  <si>
    <t xml:space="preserve">  I 010320B1                    </t>
  </si>
  <si>
    <t>I-10 Exit 320 B1-Ramp</t>
  </si>
  <si>
    <t>I-10 Exit 320 S1-Ramp</t>
  </si>
  <si>
    <t>S2075</t>
  </si>
  <si>
    <t xml:space="preserve">  I 010320C                     </t>
  </si>
  <si>
    <t>I-10 Exit 320 C-Ramp</t>
  </si>
  <si>
    <t>CY2022 ADOT | Derivation Code = 3 | MS2 TDMS;  Reference = {68_9982} | Previous AADT = 1443</t>
  </si>
  <si>
    <t>L14042</t>
  </si>
  <si>
    <t xml:space="preserve">  I 010320S                     </t>
  </si>
  <si>
    <t>S2087</t>
  </si>
  <si>
    <t>I-10 Exit 340 G-Ramp</t>
  </si>
  <si>
    <t>CY2022 ADOT | Derivation Code = 3 | MS2 TDMS;  Reference = {68_4630} | Previous AADT = 1811</t>
  </si>
  <si>
    <t>S2089</t>
  </si>
  <si>
    <t xml:space="preserve">  I 010340G                     </t>
  </si>
  <si>
    <t>CY2022 ADOT | Derivation Code = 3 | MS2 TDMS;  Reference = {68_4631} | Previous AADT = 2083</t>
  </si>
  <si>
    <t>S2090</t>
  </si>
  <si>
    <t xml:space="preserve">  I 010340J                     </t>
  </si>
  <si>
    <t>CY2022 ADOT | Derivation Code = 3 | MS2 TDMS;  Reference = {68_4633} | Previous AADT = 2812</t>
  </si>
  <si>
    <t>S2095</t>
  </si>
  <si>
    <t>I-10 Exit 352 J-Ramp</t>
  </si>
  <si>
    <t>CY2022 ADOT | Derivation Code = 3 | MS2 TDMS;  Reference = {68_4652} | Previous AADT = 51</t>
  </si>
  <si>
    <t>S2096</t>
  </si>
  <si>
    <t xml:space="preserve">  I 010352G                     </t>
  </si>
  <si>
    <t>CY2022 ADOT | Derivation Code = 3 | MS2 TDMS;  Reference = {68_4651} | Previous AADT = 130</t>
  </si>
  <si>
    <t>S2097</t>
  </si>
  <si>
    <t xml:space="preserve">  I 010352J                     </t>
  </si>
  <si>
    <t>CY2022 ADOT | Derivation Code = 3 | MS2 TDMS;  Reference = {68_4653} | Previous AADT = 892</t>
  </si>
  <si>
    <t>S2105</t>
  </si>
  <si>
    <t xml:space="preserve">  I 010362J                     </t>
  </si>
  <si>
    <t>CY2022 ADOT | Derivation Code = 3 | MS2 TDMS;  Reference = {68_4673} | Previous AADT = 300</t>
  </si>
  <si>
    <t>S2106</t>
  </si>
  <si>
    <t xml:space="preserve">  I 010366B                     </t>
  </si>
  <si>
    <t>I-10 Exit 366 B-Ramp</t>
  </si>
  <si>
    <t>I-10 Exit 366 G-Ramp</t>
  </si>
  <si>
    <t>CY2022 ADOT | Derivation Code = 3 | MS2 TDMS;  Reference = {68_4680} | Previous AADT = 156</t>
  </si>
  <si>
    <t>S2107</t>
  </si>
  <si>
    <t xml:space="preserve">  I 010366C                     </t>
  </si>
  <si>
    <t>CY2022 ADOT | Derivation Code = 3 | MS2 TDMS;  Reference = {68_4682} | Previous AADT = 222</t>
  </si>
  <si>
    <t>S33294</t>
  </si>
  <si>
    <t xml:space="preserve">  I 010382L                     </t>
  </si>
  <si>
    <t>I-10 Exit 382 L-Ramp</t>
  </si>
  <si>
    <t>S33345</t>
  </si>
  <si>
    <t xml:space="preserve">  I 010382X                     </t>
  </si>
  <si>
    <t>I-10 Exit 382 X-Ramp</t>
  </si>
  <si>
    <t>S2113</t>
  </si>
  <si>
    <t xml:space="preserve">  I 010383A                     </t>
  </si>
  <si>
    <t>I-10 Exit 383 A-Ramp</t>
  </si>
  <si>
    <t>I-10 Exit 383 R1-Ramp</t>
  </si>
  <si>
    <t>I-10 Exit 383 R-Ramp</t>
  </si>
  <si>
    <t>CY2022 ADOT | Derivation Code = 3 | MS2 TDMS;  Reference = {68_9970} | Previous AADT = 86</t>
  </si>
  <si>
    <t>S2115</t>
  </si>
  <si>
    <t xml:space="preserve">  I 010388A                     </t>
  </si>
  <si>
    <t>S2120</t>
  </si>
  <si>
    <t xml:space="preserve">  I 010388S2                    </t>
  </si>
  <si>
    <t>I-10 Exit 388 S2-Ramp</t>
  </si>
  <si>
    <t>S2121</t>
  </si>
  <si>
    <t xml:space="preserve">  I 010390A                     </t>
  </si>
  <si>
    <t>CY2022 ADOT | Derivation Code = 3 | MS2 TDMS;  Reference = {68_4720} | Previous AADT = 65</t>
  </si>
  <si>
    <t>S2122</t>
  </si>
  <si>
    <t xml:space="preserve">  I 010390C                     </t>
  </si>
  <si>
    <t>CY2022 ADOT | Derivation Code = 3 | MS2 TDMS;  Reference = {68_4722} | Previous AADT = 119</t>
  </si>
  <si>
    <t>S2365</t>
  </si>
  <si>
    <t xml:space="preserve">  I 017320J                     </t>
  </si>
  <si>
    <t>I-17 Exit 320 J-Ramp</t>
  </si>
  <si>
    <t>I-17 Exit 320 C-Ramp</t>
  </si>
  <si>
    <t>CY2022 ADOT | Derivation Code = 1 | MS2 TDMS;  Reference = {68_5313} | Previous AADT = 50</t>
  </si>
  <si>
    <t>S2368</t>
  </si>
  <si>
    <t xml:space="preserve">  I 017322G                     </t>
  </si>
  <si>
    <t>I-17 Exit 322 G-Ramp</t>
  </si>
  <si>
    <t>CY2022 ADOT | Derivation Code = 1 | MS2 TDMS;  Reference = {68_5321} | Previous AADT = 1119</t>
  </si>
  <si>
    <t>S2377</t>
  </si>
  <si>
    <t xml:space="preserve">  I 017328J                     </t>
  </si>
  <si>
    <t>I-17 Exit 328 J-Ramp</t>
  </si>
  <si>
    <t>I-17 Exit 328 C-Ramp</t>
  </si>
  <si>
    <t>CY2022 ADOT | Derivation Code = 1 | MS2 TDMS;  Reference = {68_5353} | Previous AADT = 74</t>
  </si>
  <si>
    <t>S2381</t>
  </si>
  <si>
    <t xml:space="preserve">  I 017331J                     </t>
  </si>
  <si>
    <t>CY2022 ADOT | Derivation Code = 1 | MS2 TDMS;  Reference = {68_5363} | Previous AADT = 65</t>
  </si>
  <si>
    <t>S2386</t>
  </si>
  <si>
    <t xml:space="preserve">  I 017337A                     </t>
  </si>
  <si>
    <t>I-17 Exit 337 A-Ramp</t>
  </si>
  <si>
    <t>I-17 Exit 337 G-Ramp</t>
  </si>
  <si>
    <t>CY2022 ADOT | Derivation Code = 1 | MS2 TDMS;  Reference = {68_5380} | Previous AADT = 808</t>
  </si>
  <si>
    <t>S2387</t>
  </si>
  <si>
    <t>I-17 Exit 337 J-Ramp</t>
  </si>
  <si>
    <t>CY2022 ADOT | Derivation Code = 1 | MS2 TDMS;  Reference = {68_5382} | Previous AADT = 4354</t>
  </si>
  <si>
    <t>S33658</t>
  </si>
  <si>
    <t xml:space="preserve">  I 017337C1                    </t>
  </si>
  <si>
    <t>I-17 Exit 337 C1-Ramp</t>
  </si>
  <si>
    <t>W JW Powell Blvd WB</t>
  </si>
  <si>
    <t>CY2022 ADOT | Applied Growth Factor = -0.017 to Previous Year | Previous AADT = 2964</t>
  </si>
  <si>
    <t>S2390</t>
  </si>
  <si>
    <t xml:space="preserve">  I 017339A                     </t>
  </si>
  <si>
    <t>CY2022 ADOT | Derivation Code = 1 | MS2 TDMS;  Reference = {68_5390} | Previous AADT = 1041</t>
  </si>
  <si>
    <t>S33412</t>
  </si>
  <si>
    <t xml:space="preserve">  I 017341J                     </t>
  </si>
  <si>
    <t>I-17 Exit 341 J-Ramp</t>
  </si>
  <si>
    <t>I-17 Exit 341 A-Ramp</t>
  </si>
  <si>
    <t>W McConnell Dr</t>
  </si>
  <si>
    <t>CY2022 ADOT | Derivation Code = 3 | MS2 TDMS;  Reference = {68_100460} | Previous AADT = 19909</t>
  </si>
  <si>
    <t>CY2022 ADOT | Derivation Code = 3 | MS2 TDMS;  Reference = {68_100462} | Previous AADT = 21293</t>
  </si>
  <si>
    <t>CY2022 ADOT | Derivation Code = 3 | MS2 TDMS;  Reference = {68_100463} | Previous AADT = 21436</t>
  </si>
  <si>
    <t>CY2022 ADOT | Derivation Code = 3 | MS2 TDMS;  Reference = {68_100470} | Previous AADT = 46625</t>
  </si>
  <si>
    <t>CY2022 ADOT | Derivation Code = 3 | MS2 TDMS;  Reference = {68_100474} | Previous AADT = 97947</t>
  </si>
  <si>
    <t>S2393_a</t>
  </si>
  <si>
    <t>N I19 Frontage Rd</t>
  </si>
  <si>
    <t>S2404</t>
  </si>
  <si>
    <t xml:space="preserve">  I 019001G                     </t>
  </si>
  <si>
    <t>I-19 Exit 1 G-Ramp</t>
  </si>
  <si>
    <t>I-19 Exit 1 A-Ramp</t>
  </si>
  <si>
    <t>CY2022 ADOT | Derivation Code = 3 | MS2 TDMS;  Reference = {68_5411} | Previous AADT = 2417</t>
  </si>
  <si>
    <t>S2408</t>
  </si>
  <si>
    <t>I-19 Exit 4 A-Ramp</t>
  </si>
  <si>
    <t>CY2022 ADOT | Derivation Code = 3 | MS2 TDMS;  Reference = {68_5421} | Previous AADT = 5847</t>
  </si>
  <si>
    <t>S2414</t>
  </si>
  <si>
    <t xml:space="preserve">  I 019012J                     </t>
  </si>
  <si>
    <t>I-19 Exit 12 J-Ramp</t>
  </si>
  <si>
    <t>I-19 Exit 12 C-Ramp</t>
  </si>
  <si>
    <t>CY2022 ADOT | Derivation Code = 3 | MS2 TDMS;  Reference = {68_5443} | Previous AADT = 6429</t>
  </si>
  <si>
    <t>S2418</t>
  </si>
  <si>
    <t xml:space="preserve">  I 019017J                     </t>
  </si>
  <si>
    <t>CY2022 ADOT | Derivation Code = 3 | MS2 TDMS;  Reference = {68_5453} | Previous AADT = 5959</t>
  </si>
  <si>
    <t>S2426</t>
  </si>
  <si>
    <t xml:space="preserve">  I 019025J                     </t>
  </si>
  <si>
    <t>CY2022 ADOT | Derivation Code = 3 | MS2 TDMS;  Reference = {68_5473} | Previous AADT = 1191</t>
  </si>
  <si>
    <t>S2433</t>
  </si>
  <si>
    <t xml:space="preserve">  I 019034G                     </t>
  </si>
  <si>
    <t>I-19 Exit 34 G-Ramp</t>
  </si>
  <si>
    <t>I-19 Exit 34 A-Ramp</t>
  </si>
  <si>
    <t>CY2022 ADOT | Derivation Code = 3 | MS2 TDMS;  Reference = {68_5491} | Previous AADT = 638</t>
  </si>
  <si>
    <t>S2435</t>
  </si>
  <si>
    <t xml:space="preserve">  I 019040A                     </t>
  </si>
  <si>
    <t>I-19 Exit 40 A-Ramp</t>
  </si>
  <si>
    <t>I-19 Exit 40 G-Ramp</t>
  </si>
  <si>
    <t>CY2022 ADOT | Derivation Code = 3 | MS2 TDMS;  Reference = {68_5500} | Previous AADT = 53</t>
  </si>
  <si>
    <t>S2437</t>
  </si>
  <si>
    <t xml:space="preserve">  I 019040G                     </t>
  </si>
  <si>
    <t>CY2022 ADOT | Derivation Code = 3 | MS2 TDMS;  Reference = {68_5501} | Previous AADT = 897</t>
  </si>
  <si>
    <t>S2441</t>
  </si>
  <si>
    <t xml:space="preserve">  I 019042G                     </t>
  </si>
  <si>
    <t>CY2022 ADOT | Derivation Code = 3 | MS2 TDMS;  Reference = {68_5511} | Previous AADT = 59</t>
  </si>
  <si>
    <t>S2442</t>
  </si>
  <si>
    <t xml:space="preserve">  I 019042J                     </t>
  </si>
  <si>
    <t>CY2022 ADOT | Derivation Code = 3 | MS2 TDMS;  Reference = {68_5513} | Previous AADT = 425</t>
  </si>
  <si>
    <t>S2445</t>
  </si>
  <si>
    <t xml:space="preserve">  I 019048G                     </t>
  </si>
  <si>
    <t>I-19 Exit 48 G-Ramp</t>
  </si>
  <si>
    <t>I-19 Exit 48 A-Ramp</t>
  </si>
  <si>
    <t>CY2022 ADOT | Derivation Code = 3 | MS2 TDMS;  Reference = {68_5521} | Previous AADT = 1228</t>
  </si>
  <si>
    <t>S2446</t>
  </si>
  <si>
    <t xml:space="preserve">  I 019048J                     </t>
  </si>
  <si>
    <t>CY2022 ADOT | Derivation Code = 3 | MS2 TDMS;  Reference = {68_5523} | Previous AADT = 586</t>
  </si>
  <si>
    <t>S2452</t>
  </si>
  <si>
    <t xml:space="preserve">  I 019056C                     </t>
  </si>
  <si>
    <t>I-19 Exit 56 C-Ramp</t>
  </si>
  <si>
    <t>CY2022 ADOT | Derivation Code = 3 | MS2 TDMS;  Reference = {68_5542} | Previous AADT = 1197</t>
  </si>
  <si>
    <t>S33584</t>
  </si>
  <si>
    <t xml:space="preserve">  I 019056X1                    </t>
  </si>
  <si>
    <t>I-19 Exit 56 X1-Ramp</t>
  </si>
  <si>
    <t>I-19 Exit 56 J-Ramp</t>
  </si>
  <si>
    <t>CY2022 ADOT | Applied Growth Factor = 0.047 to Previous Year | Previous AADT = 561</t>
  </si>
  <si>
    <t>S2455</t>
  </si>
  <si>
    <t xml:space="preserve">  I 019063A                     </t>
  </si>
  <si>
    <t>I-19 Exit 63 A-Ramp</t>
  </si>
  <si>
    <t>CY2022 ADOT | Derivation Code = 3 | MS2 TDMS;  Reference = {68_5550} | Previous AADT = 209</t>
  </si>
  <si>
    <t>S2457</t>
  </si>
  <si>
    <t xml:space="preserve">  I 019063G                     </t>
  </si>
  <si>
    <t>I-19 Exit 63 G-Ramp</t>
  </si>
  <si>
    <t>CY2022 ADOT | Derivation Code = 3 | MS2 TDMS;  Reference = {68_5551} | Previous AADT = 5481</t>
  </si>
  <si>
    <t>S2460</t>
  </si>
  <si>
    <t xml:space="preserve">  I 019065C                     </t>
  </si>
  <si>
    <t>I-19 Exit 65 C-Ramp</t>
  </si>
  <si>
    <t>I-19 Exit 65 J-Ramp</t>
  </si>
  <si>
    <t>CY2022 ADOT | Derivation Code = 3 | MS2 TDMS;  Reference = {68_5562} | Previous AADT = 2120</t>
  </si>
  <si>
    <t>S2464</t>
  </si>
  <si>
    <t xml:space="preserve">  I 019069C                     </t>
  </si>
  <si>
    <t>I-19 Exit 69 C-Ramp</t>
  </si>
  <si>
    <t>I-19 Exit 69 J-Ramp</t>
  </si>
  <si>
    <t>CY2022 ADOT | Derivation Code = 3 | MS2 TDMS;  Reference = {68_5572} | Previous AADT = 6492</t>
  </si>
  <si>
    <t>S2466</t>
  </si>
  <si>
    <t xml:space="preserve">  I 019069J                     </t>
  </si>
  <si>
    <t>CY2022 ADOT | Derivation Code = 3 | MS2 TDMS;  Reference = {68_5573} | Previous AADT = 5244</t>
  </si>
  <si>
    <t>S2468</t>
  </si>
  <si>
    <t xml:space="preserve">  I 019075C                     </t>
  </si>
  <si>
    <t>I-19 Exit 75 C-Ramp</t>
  </si>
  <si>
    <t>I-19 Exit 75 J-Ramp</t>
  </si>
  <si>
    <t>CY2022 ADOT | Derivation Code = 3 | MS2 TDMS;  Reference = {68_5582} | Previous AADT = 4610</t>
  </si>
  <si>
    <t>S2471</t>
  </si>
  <si>
    <t xml:space="preserve">  I 019080B                     </t>
  </si>
  <si>
    <t>I-19 Exit 80 B-Ramp</t>
  </si>
  <si>
    <t>CY2022 ADOT | Derivation Code = 3 | MS2 TDMS;  Reference = {68_5590} | Previous AADT = 973</t>
  </si>
  <si>
    <t>S2472</t>
  </si>
  <si>
    <t xml:space="preserve">  I 019080C                     </t>
  </si>
  <si>
    <t>I-19 Exit 80 C-Ramp</t>
  </si>
  <si>
    <t>CY2022 ADOT | Derivation Code = 3 | MS2 TDMS;  Reference = {68_5592} | Previous AADT = 3370</t>
  </si>
  <si>
    <t>S2474</t>
  </si>
  <si>
    <t xml:space="preserve">  I 019080I                     </t>
  </si>
  <si>
    <t>I-19 Exit 80 I-Ramp</t>
  </si>
  <si>
    <t>CY2022 ADOT | Derivation Code = 3 | MS2 TDMS;  Reference = {68_5593} | Previous AADT = 5092</t>
  </si>
  <si>
    <t>S2475</t>
  </si>
  <si>
    <t xml:space="preserve">  I 019087A                     </t>
  </si>
  <si>
    <t>I-19 Exit 87 A-Ramp</t>
  </si>
  <si>
    <t>I-19 Exit 87 G-Ramp</t>
  </si>
  <si>
    <t>CY2022 ADOT | Derivation Code = 3 | MS2 TDMS;  Reference = {68_5600} | Previous AADT = 72</t>
  </si>
  <si>
    <t>S2476</t>
  </si>
  <si>
    <t xml:space="preserve">  I 019087C                     </t>
  </si>
  <si>
    <t>I-19 Exit 87 C-Ramp</t>
  </si>
  <si>
    <t>I-19 Exit 87 J-Ramp</t>
  </si>
  <si>
    <t>CY2022 ADOT | Derivation Code = 3 | MS2 TDMS;  Reference = {68_5602} | Previous AADT = 88</t>
  </si>
  <si>
    <t>S2478</t>
  </si>
  <si>
    <t xml:space="preserve">  I 019087G                     </t>
  </si>
  <si>
    <t>CY2022 ADOT | Derivation Code = 3 | MS2 TDMS;  Reference = {68_5601} | Previous AADT = 156</t>
  </si>
  <si>
    <t>S2480</t>
  </si>
  <si>
    <t xml:space="preserve">  I 019092B                     </t>
  </si>
  <si>
    <t>I-19 Exit 92 B-Ramp</t>
  </si>
  <si>
    <t>CY2022 ADOT | Derivation Code = 3 | MS2 TDMS;  Reference = {68_5610} | Previous AADT = 826</t>
  </si>
  <si>
    <t>S2482</t>
  </si>
  <si>
    <t xml:space="preserve">  I 019092G                     </t>
  </si>
  <si>
    <t>I-19 Exit 92 G-Ramp</t>
  </si>
  <si>
    <t>CY2022 ADOT | Derivation Code = 3 | MS2 TDMS;  Reference = {68_5611} | Previous AADT = 2837</t>
  </si>
  <si>
    <t>S33589</t>
  </si>
  <si>
    <t xml:space="preserve">  I 019095P                     </t>
  </si>
  <si>
    <t>I-19 Exit 95 P-Ramp</t>
  </si>
  <si>
    <t>I-19 Exit 95 T-Ramp</t>
  </si>
  <si>
    <t>S33384</t>
  </si>
  <si>
    <t xml:space="preserve">  I 019095T                     </t>
  </si>
  <si>
    <t>S2488</t>
  </si>
  <si>
    <t xml:space="preserve">  I 019098A                     </t>
  </si>
  <si>
    <t>I-19 Exit 98 A-Ramp</t>
  </si>
  <si>
    <t>I-19 Exit 98 G-Ramp</t>
  </si>
  <si>
    <t>CY2022 ADOT | Derivation Code = 3 | MS2 TDMS;  Reference = {68_5630} | Previous AADT = 2907</t>
  </si>
  <si>
    <t>S2490</t>
  </si>
  <si>
    <t xml:space="preserve">  I 019098G                     </t>
  </si>
  <si>
    <t>CY2022 ADOT | Derivation Code = 3 | MS2 TDMS;  Reference = {68_5631} | Previous AADT = 13105</t>
  </si>
  <si>
    <t>S2491</t>
  </si>
  <si>
    <t xml:space="preserve">  I 019098J                     </t>
  </si>
  <si>
    <t>I-19 Exit 98 J-Ramp</t>
  </si>
  <si>
    <t>I-19 Exit 98 C-Ramp</t>
  </si>
  <si>
    <t>CY2022 ADOT | Derivation Code = 3 | MS2 TDMS;  Reference = {68_5633} | Previous AADT = 3472</t>
  </si>
  <si>
    <t>S2493</t>
  </si>
  <si>
    <t xml:space="preserve">  I 019099C                     </t>
  </si>
  <si>
    <t>I-19 Exit 99 J-Ramp</t>
  </si>
  <si>
    <t>CY2022 ADOT | Derivation Code = 3 | MS2 TDMS;  Reference = {68_5642} | Previous AADT = 9950</t>
  </si>
  <si>
    <t>S2495</t>
  </si>
  <si>
    <t xml:space="preserve">  I 019099J                     </t>
  </si>
  <si>
    <t>CY2022 ADOT | Derivation Code = 3 | MS2 TDMS;  Reference = {68_5643} | Previous AADT = 3339</t>
  </si>
  <si>
    <t>S33679</t>
  </si>
  <si>
    <t xml:space="preserve">  I 019099T                     </t>
  </si>
  <si>
    <t>I-19 Exit 99 T-Ramp</t>
  </si>
  <si>
    <t>240 ft S of SR-86</t>
  </si>
  <si>
    <t>S2498</t>
  </si>
  <si>
    <t xml:space="preserve">  I 019101J                     </t>
  </si>
  <si>
    <t>I-19 Exit 101 J-Ramp</t>
  </si>
  <si>
    <t>CY2022 ADOT | Derivation Code = 3 | MS2 TDMS;  Reference = {68_4343} | Previous AADT = 5644</t>
  </si>
  <si>
    <t>CY2022 ADOT | Derivation Code = 3 | MS2 TDMS;  Reference = {68_100502} | Previous AADT = 18563</t>
  </si>
  <si>
    <t>CY2022 ADOT | Derivation Code = 3 | MS2 TDMS;  Reference = {68_100503} | Previous AADT = 15521</t>
  </si>
  <si>
    <t>CY2022 ADOT | Derivation Code = 3 | MS2 TDMS;  Reference = {68_100512} | Previous AADT = 24932</t>
  </si>
  <si>
    <t>CY2022 ADOT | Derivation Code = 1 | MS2 TDMS;  Reference = {68_100523} | Previous AADT = 18558</t>
  </si>
  <si>
    <t>CY2022 ADOT | Derivation Code = 3 | MS2 TDMS;  Reference = {68_100527} | Previous AADT = 17119</t>
  </si>
  <si>
    <t>CY2022 ADOT | Derivation Code = 3 | MS2 TDMS;  Reference = {68_100530} | Previous AADT = 21121</t>
  </si>
  <si>
    <t>CY2022 ADOT | Derivation Code = 3 | MS2 TDMS;  Reference = {68_100532} | Previous AADT = 21821</t>
  </si>
  <si>
    <t>CY2022 ADOT | Derivation Code = 3 | MS2 TDMS;  Reference = {68_100533} | Previous AADT = 22854</t>
  </si>
  <si>
    <t>CY2022 ADOT | Derivation Code = 3 | MS2 TDMS;  Reference = {68_100535} | Previous AADT = 20736</t>
  </si>
  <si>
    <t>CY2022 ADOT | Derivation Code = 3 | MS2 TDMS;  Reference = {68_100536} | Previous AADT = 22002</t>
  </si>
  <si>
    <t>CY2022 ADOT | Derivation Code = 1 | MS2 TDMS;  Reference = {68_100537} | Previous AADT = 25992</t>
  </si>
  <si>
    <t>CY2022 ADOT | Derivation Code = 3 | MS2 TDMS;  Reference = {68_100538} | Previous AADT = 25359</t>
  </si>
  <si>
    <t>CY2022 ADOT | Derivation Code = 3 | MS2 TDMS;  Reference = {68_100541} | Previous AADT = 51999</t>
  </si>
  <si>
    <t>CY2022 ADOT | Derivation Code = 3 | MS2 TDMS;  Reference = {68_100560} | Previous AADT = 24068</t>
  </si>
  <si>
    <t>CY2022 ADOT | Derivation Code = 3 | MS2 TDMS;  Reference = {68_100562} | Previous AADT = 23085</t>
  </si>
  <si>
    <t>CY2022 ADOT | Derivation Code = 3 | MS2 TDMS;  Reference = {68_100565} | Previous AADT = 21620</t>
  </si>
  <si>
    <t>CY2022 ADOT | Derivation Code = 3 | MS2 TDMS;  Reference = {68_100567} | Previous AADT = 18756</t>
  </si>
  <si>
    <t>CY2022 ADOT | Applied Growth Factor = -0.012 to Previous Year | Previous AADT = 24456</t>
  </si>
  <si>
    <t>CY2022 ADOT | Derivation Code = 3 | MS2 TDMS;  Reference = {68_100577} | Previous AADT = 26308</t>
  </si>
  <si>
    <t>CY2022 ADOT | Derivation Code = 3 | MS2 TDMS;  Reference = {68_100579} | Previous AADT = 25210</t>
  </si>
  <si>
    <t>CY2022 ADOT | Derivation Code = 3 | MS2 TDMS;  Reference = {68_100580} | Previous AADT = 22224</t>
  </si>
  <si>
    <t>S2502</t>
  </si>
  <si>
    <t xml:space="preserve">  I 040001J                     </t>
  </si>
  <si>
    <t>I-40 Exit 1 J-Ramp</t>
  </si>
  <si>
    <t>CY2022 ADOT | Derivation Code = 3 | MS2 TDMS;  Reference = {68_5653} | Previous AADT = 165</t>
  </si>
  <si>
    <t>S2504</t>
  </si>
  <si>
    <t xml:space="preserve">  I 040002C                     </t>
  </si>
  <si>
    <t>I-40 Exit 2 C-Ramp</t>
  </si>
  <si>
    <t>I-40 Exit 2 J-Ramp</t>
  </si>
  <si>
    <t>CY2022 ADOT | Derivation Code = 3 | MS2 TDMS;  Reference = {68_5662} | Previous AADT = 78</t>
  </si>
  <si>
    <t>S2507</t>
  </si>
  <si>
    <t xml:space="preserve">  I 040002J                     </t>
  </si>
  <si>
    <t>CY2022 ADOT | Derivation Code = 3 | MS2 TDMS;  Reference = {68_5663} | Previous AADT = 64</t>
  </si>
  <si>
    <t>S33407</t>
  </si>
  <si>
    <t xml:space="preserve">  I 040023C                     </t>
  </si>
  <si>
    <t>I-40 Exit 23 C-Ramp</t>
  </si>
  <si>
    <t>I-40 Exit 22 S1-Ramp</t>
  </si>
  <si>
    <t>S33591</t>
  </si>
  <si>
    <t xml:space="preserve">  I 040023J                     </t>
  </si>
  <si>
    <t>I-40 Exit 23 J-Ramp</t>
  </si>
  <si>
    <t>S2528</t>
  </si>
  <si>
    <t xml:space="preserve">  I 040028J                     </t>
  </si>
  <si>
    <t>I-40 Exit 28 J-Ramp</t>
  </si>
  <si>
    <t>I-40 Exit 28 C-Ramp</t>
  </si>
  <si>
    <t>CY2022 ADOT | Derivation Code = 3 | MS2 TDMS;  Reference = {68_5733} | Previous AADT = 80</t>
  </si>
  <si>
    <t>S2533</t>
  </si>
  <si>
    <t xml:space="preserve">  I 040044A                     </t>
  </si>
  <si>
    <t>CY2022 ADOT | Derivation Code = 3 | MS2 TDMS;  Reference = {68_5750} | Previous AADT = 723</t>
  </si>
  <si>
    <t>S2540</t>
  </si>
  <si>
    <t xml:space="preserve">  I 040048J                     </t>
  </si>
  <si>
    <t>CY2022 ADOT | Derivation Code = 3 | MS2 TDMS;  Reference = {68_5763} | Previous AADT = 1254</t>
  </si>
  <si>
    <t>S2544</t>
  </si>
  <si>
    <t xml:space="preserve">  I 040051J                     </t>
  </si>
  <si>
    <t>I-40 Exit 51 J-Ramp</t>
  </si>
  <si>
    <t>I-40 Exit 51 C-Ramp</t>
  </si>
  <si>
    <t>CY2022 ADOT | Derivation Code = 3 | MS2 TDMS;  Reference = {68_5773} | Previous AADT = 6232</t>
  </si>
  <si>
    <t>S2550</t>
  </si>
  <si>
    <t xml:space="preserve">  I 040059C                     </t>
  </si>
  <si>
    <t>I-40 Exit 59 C-Ramp</t>
  </si>
  <si>
    <t>I-40 Exit 59 J-Ramp</t>
  </si>
  <si>
    <t>CY2022 ADOT | Derivation Code = 3 | MS2 TDMS;  Reference = {68_5792} | Previous AADT = 1609</t>
  </si>
  <si>
    <t>S2551</t>
  </si>
  <si>
    <t xml:space="preserve">  I 040059G                     </t>
  </si>
  <si>
    <t>CY2022 ADOT | Derivation Code = 3 | MS2 TDMS;  Reference = {68_5791} | Previous AADT = 1598</t>
  </si>
  <si>
    <t>S2554</t>
  </si>
  <si>
    <t xml:space="preserve">  I 040066C                     </t>
  </si>
  <si>
    <t>I-40 Exit 66 C-Ramp</t>
  </si>
  <si>
    <t>I-40 Exit 66 J-Ramp</t>
  </si>
  <si>
    <t>CY2022 ADOT | Derivation Code = 3 | MS2 TDMS;  Reference = {68_5802} | Previous AADT = 2306</t>
  </si>
  <si>
    <t>S2560</t>
  </si>
  <si>
    <t xml:space="preserve">  I 040071J                     </t>
  </si>
  <si>
    <t>I-40 Exit 71 J-Ramp</t>
  </si>
  <si>
    <t>I-40 Exit 71 D-Ramp</t>
  </si>
  <si>
    <t>CY2022 ADOT | Derivation Code = 3 | MS2 TDMS;  Reference = {68_5813} | Previous AADT = 5063</t>
  </si>
  <si>
    <t>S2566</t>
  </si>
  <si>
    <t xml:space="preserve">  I 040087C                     </t>
  </si>
  <si>
    <t>CY2022 ADOT | Derivation Code = 3 | MS2 TDMS;  Reference = {68_5832} | Previous AADT = 53</t>
  </si>
  <si>
    <t>S2570</t>
  </si>
  <si>
    <t xml:space="preserve">  I 040091C                     </t>
  </si>
  <si>
    <t>I-40 Exit 91 C-Ramp</t>
  </si>
  <si>
    <t>I-40 Exit 91 J-Ramp</t>
  </si>
  <si>
    <t>CY2022 ADOT | Derivation Code = 3 | MS2 TDMS;  Reference = {68_5842} | Previous AADT = 137</t>
  </si>
  <si>
    <t>S2572</t>
  </si>
  <si>
    <t xml:space="preserve">  I 040091J                     </t>
  </si>
  <si>
    <t>CY2022 ADOT | Derivation Code = 3 | MS2 TDMS;  Reference = {68_5843} | Previous AADT = 54</t>
  </si>
  <si>
    <t>S2573</t>
  </si>
  <si>
    <t xml:space="preserve">  I 040096A                     </t>
  </si>
  <si>
    <t>I-40 Exit 96 A-Ramp</t>
  </si>
  <si>
    <t>I-40 Exit 96 G-Ramp</t>
  </si>
  <si>
    <t>CY2022 ADOT | Derivation Code = 3 | MS2 TDMS;  Reference = {68_5850} | Previous AADT = 44</t>
  </si>
  <si>
    <t>S2575</t>
  </si>
  <si>
    <t xml:space="preserve">  I 040096G                     </t>
  </si>
  <si>
    <t>CY2022 ADOT | Derivation Code = 3 | MS2 TDMS;  Reference = {68_5851} | Previous AADT = 41</t>
  </si>
  <si>
    <t>S2576</t>
  </si>
  <si>
    <t xml:space="preserve">  I 040096J                     </t>
  </si>
  <si>
    <t>I-40 Exit 96 J-Ramp</t>
  </si>
  <si>
    <t>I-40 Exit 96 C-Ramp</t>
  </si>
  <si>
    <t>CY2022 ADOT | Derivation Code = 3 | MS2 TDMS;  Reference = {68_5853} | Previous AADT = 56</t>
  </si>
  <si>
    <t>S2578</t>
  </si>
  <si>
    <t xml:space="preserve">  I 040103C                     </t>
  </si>
  <si>
    <t>I-40 Exit 103 C-Ramp</t>
  </si>
  <si>
    <t>I-40 Exit 103 J-Ramp</t>
  </si>
  <si>
    <t>CY2022 ADOT | Derivation Code = 3 | MS2 TDMS;  Reference = {68_5862} | Previous AADT = 121</t>
  </si>
  <si>
    <t>S2583</t>
  </si>
  <si>
    <t>I-40 Exit 109 Crossing</t>
  </si>
  <si>
    <t>CY2022 ADOT | Derivation Code = 1 | MS2 TDMS;  Reference = {68_5874} | Previous AADT = 98</t>
  </si>
  <si>
    <t>S2588</t>
  </si>
  <si>
    <t xml:space="preserve">  I 040121G                     </t>
  </si>
  <si>
    <t>I-40 Exit 121 G-Ramp</t>
  </si>
  <si>
    <t>CY2022 ADOT | Derivation Code = 3 | MS2 TDMS;  Reference = {68_5881} | Previous AADT = 161</t>
  </si>
  <si>
    <t>S2589</t>
  </si>
  <si>
    <t xml:space="preserve">  I 040121J                     </t>
  </si>
  <si>
    <t>I-40 Exit 121 J-Ramp</t>
  </si>
  <si>
    <t>CY2022 ADOT | Derivation Code = 3 | MS2 TDMS;  Reference = {68_5883} | Previous AADT = 380</t>
  </si>
  <si>
    <t>S2592</t>
  </si>
  <si>
    <t xml:space="preserve">  I 040123G                     </t>
  </si>
  <si>
    <t>I-40 Exit 123 G-Ramp</t>
  </si>
  <si>
    <t>CY2022 ADOT | Derivation Code = 3 | MS2 TDMS;  Reference = {68_5891} | Previous AADT = 2302</t>
  </si>
  <si>
    <t>S2593</t>
  </si>
  <si>
    <t>I-40 Exit 123 C-Ramp</t>
  </si>
  <si>
    <t>CY2022 ADOT | Derivation Code = 3 | MS2 TDMS;  Reference = {68_5893} | Previous AADT = 978</t>
  </si>
  <si>
    <t>S2602</t>
  </si>
  <si>
    <t>CY2022 ADOT | Derivation Code = 3 | MS2 TDMS;  Reference = {68_5930} | Previous AADT = 880</t>
  </si>
  <si>
    <t>S2605</t>
  </si>
  <si>
    <t>I-40 Exit 146 J-Ramp</t>
  </si>
  <si>
    <t>Flagstaff 8551/Kingman 8651 DB</t>
  </si>
  <si>
    <t>CY2022 ADOT | Derivation Code = 3 | MS2 TDMS;  Reference = {68_5933} | Previous AADT = 1209</t>
  </si>
  <si>
    <t>S2615</t>
  </si>
  <si>
    <t xml:space="preserve">  I 040151C                     </t>
  </si>
  <si>
    <t>I-40 Exit 151 C-Ramp</t>
  </si>
  <si>
    <t>Corva Rd</t>
  </si>
  <si>
    <t>CY2022 ADOT | Derivation Code = 3 | MS2 TDMS;  Reference = {68_5962} | Previous AADT = 23</t>
  </si>
  <si>
    <t>S2617</t>
  </si>
  <si>
    <t xml:space="preserve">  I 040151I                     </t>
  </si>
  <si>
    <t>I-40 Exit 151 I-Ramp</t>
  </si>
  <si>
    <t>CY2022 ADOT | Derivation Code = 3 | MS2 TDMS;  Reference = {68_5963} | Previous AADT = 20</t>
  </si>
  <si>
    <t>S2619</t>
  </si>
  <si>
    <t xml:space="preserve">  I 040157D                     </t>
  </si>
  <si>
    <t>I-40 Exit 157 D-Ramp</t>
  </si>
  <si>
    <t>CY2022 ADOT | Derivation Code = 3 | MS2 TDMS;  Reference = {68_5972} | Previous AADT = 20</t>
  </si>
  <si>
    <t>S2624</t>
  </si>
  <si>
    <t xml:space="preserve">  I 040161G                     </t>
  </si>
  <si>
    <t>CY2022 ADOT | Derivation Code = 3 | MS2 TDMS;  Reference = {68_5981} | Previous AADT = 2189</t>
  </si>
  <si>
    <t>S2627</t>
  </si>
  <si>
    <t xml:space="preserve">  I 040163C                     </t>
  </si>
  <si>
    <t>I-40 Exit 163 C-Ramp</t>
  </si>
  <si>
    <t>I-40 Exit 163 J-Ramp</t>
  </si>
  <si>
    <t>CY2022 ADOT | Derivation Code = 3 | MS2 TDMS;  Reference = {68_5992} | Previous AADT = 2266</t>
  </si>
  <si>
    <t>S2630</t>
  </si>
  <si>
    <t xml:space="preserve">  I 040165A                     </t>
  </si>
  <si>
    <t>CY2022 ADOT | Derivation Code = 3 | MS2 TDMS;  Reference = {68_6000} | Previous AADT = 1102</t>
  </si>
  <si>
    <t>S2634</t>
  </si>
  <si>
    <t xml:space="preserve">  I 040167A                     </t>
  </si>
  <si>
    <t>CY2022 ADOT | Derivation Code = 3 | MS2 TDMS;  Reference = {68_6010} | Previous AADT = 260</t>
  </si>
  <si>
    <t>S2637</t>
  </si>
  <si>
    <t xml:space="preserve">  I 040167J                     </t>
  </si>
  <si>
    <t>I-40 Exit 167 J-Ramp</t>
  </si>
  <si>
    <t>CY2022 ADOT | Derivation Code = 3 | MS2 TDMS;  Reference = {68_6013} | Previous AADT = 504</t>
  </si>
  <si>
    <t>S2638</t>
  </si>
  <si>
    <t xml:space="preserve">  I 040171A                     </t>
  </si>
  <si>
    <t>CY2022 ADOT | Derivation Code = 3 | MS2 TDMS;  Reference = {68_6020} | Previous AADT = 494</t>
  </si>
  <si>
    <t>S2641</t>
  </si>
  <si>
    <t xml:space="preserve">  I 040171J                     </t>
  </si>
  <si>
    <t>CY2022 ADOT | Derivation Code = 3 | MS2 TDMS;  Reference = {68_6023} | Previous AADT = 548</t>
  </si>
  <si>
    <t>CY2022 ADOT | Derivation Code = 3 | MS2 TDMS;  Reference = {68_102332} | Previous AADT = 32832</t>
  </si>
  <si>
    <t>S2128</t>
  </si>
  <si>
    <t xml:space="preserve">  I 015008J                     </t>
  </si>
  <si>
    <t>CY2022 ADOT | Derivation Code = 3 | MS2 TDMS;  Reference = {68_4733} | Previous AADT = 1350</t>
  </si>
  <si>
    <t>S2136</t>
  </si>
  <si>
    <t xml:space="preserve">  I 015018G                     </t>
  </si>
  <si>
    <t>CY2022 ADOT | Derivation Code = 3 | MS2 TDMS;  Reference = {68_4751} | Previous AADT = 195</t>
  </si>
  <si>
    <t>CY2022 ADOT | Derivation Code = 1 | MS2 TDMS;  Reference = {68_100335} | Previous AADT = 100493</t>
  </si>
  <si>
    <t>CY2022 ADOT | Derivation Code = 12 | MS2 TDMS;  Reference = {68_100336} | Previous AADT = 95313</t>
  </si>
  <si>
    <t>CY2022 ADOT | Derivation Code = 1 | MS2 TDMS;  Reference = {68_100348} | Previous AADT = 183216</t>
  </si>
  <si>
    <t>CY2022 ADOT | Derivation Code = 1 | MS2 TDMS;  Reference = {68_100349} | Previous AADT = 217740</t>
  </si>
  <si>
    <t>CY2022 ADOT | Derivation Code = 1 | MS2 TDMS;  Reference = {68_100353} | Previous AADT = 143312</t>
  </si>
  <si>
    <t>CY2022 ADOT | Derivation Code = 12 | MS2 TDMS;  Reference = {68_100356} | Previous AADT = 88073</t>
  </si>
  <si>
    <t>CY2022 ADOT | Derivation Code = 3 | MS2 TDMS;  Reference = {68_100357} | Previous AADT = 131034</t>
  </si>
  <si>
    <t>CY2022 ADOT | Derivation Code = 1 | MS2 TDMS;  Reference = {68_100358} | Previous AADT = 156060</t>
  </si>
  <si>
    <t>CY2022 ADOT | Derivation Code = 12 | MS2 TDMS;  Reference = {68_100359} | Previous AADT = 130937</t>
  </si>
  <si>
    <t>CY2022 ADOT | Derivation Code = 3 | MS2 TDMS;  Reference = {68_100367} | Previous AADT = 43660</t>
  </si>
  <si>
    <t>CY2022 ADOT | Derivation Code = 3 | MS2 TDMS;  Reference = {68_100368} | Previous AADT = 37919</t>
  </si>
  <si>
    <t>CY2022 ADOT | Derivation Code = 3 | MS2 TDMS;  Reference = {68_100382} | Previous AADT = 24191</t>
  </si>
  <si>
    <t>CY2022 ADOT | Derivation Code = 3 | MS2 TDMS;  Reference = {68_100385} | Previous AADT = 25275</t>
  </si>
  <si>
    <t>CY2022 ADOT | Derivation Code = 3 | MS2 TDMS;  Reference = {68_100391} | Previous AADT = 41536</t>
  </si>
  <si>
    <t>S2148</t>
  </si>
  <si>
    <t xml:space="preserve">  I 017195C2                    </t>
  </si>
  <si>
    <t>I-17 Exit 195 C2-Ramp</t>
  </si>
  <si>
    <t>CY2022 ADOT | Derivation Code = 3 | MS2 TDMS;  Reference = {68_4782} | Previous AADT = 6593</t>
  </si>
  <si>
    <t>S2150</t>
  </si>
  <si>
    <t xml:space="preserve">  I 017195G2                    </t>
  </si>
  <si>
    <t>I-17 Exit 195 G2-Ramp</t>
  </si>
  <si>
    <t>CY2022 ADOT | Derivation Code = 3 | MS2 TDMS;  Reference = {68_4781} | Previous AADT = 8151</t>
  </si>
  <si>
    <t>S2155</t>
  </si>
  <si>
    <t xml:space="preserve">  I 017196J                     </t>
  </si>
  <si>
    <t>I-17 Exit 196 J-Ramp</t>
  </si>
  <si>
    <t>CY2022 ADOT | Derivation Code = 3 | MS2 TDMS;  Reference = {68_4793} | Previous AADT = 10008</t>
  </si>
  <si>
    <t>S2158</t>
  </si>
  <si>
    <t xml:space="preserve">  I 017198A                     </t>
  </si>
  <si>
    <t>CY2022 ADOT | Derivation Code = 3 | MS2 TDMS;  Reference = {68_4810} | Previous AADT = 6952</t>
  </si>
  <si>
    <t>S2159</t>
  </si>
  <si>
    <t xml:space="preserve">  I 017198C                     </t>
  </si>
  <si>
    <t>I-17 Exit 198 C-Ramp</t>
  </si>
  <si>
    <t>CY2022 ADOT | Derivation Code = 3 | MS2 TDMS;  Reference = {68_4812} | Previous AADT = 14645</t>
  </si>
  <si>
    <t>S33278</t>
  </si>
  <si>
    <t xml:space="preserve">  I 017198L                     </t>
  </si>
  <si>
    <t>I-17 Exit 198 L-Ramp</t>
  </si>
  <si>
    <t>I-17 Exit 198 L1-Ramp</t>
  </si>
  <si>
    <t>Durango St</t>
  </si>
  <si>
    <t>S2160</t>
  </si>
  <si>
    <t xml:space="preserve">  I 017198L1                    </t>
  </si>
  <si>
    <t>CY2022 ADOT | Derivation Code = 3 | MS2 TDMS;  Reference = {68_4815} | Previous AADT = 10854</t>
  </si>
  <si>
    <t>S2162</t>
  </si>
  <si>
    <t xml:space="preserve">  I 017199A2                    </t>
  </si>
  <si>
    <t>I-17 Exit 199 A2-Ramp</t>
  </si>
  <si>
    <t>CY2022 ADOT | Derivation Code = 3 | MS2 TDMS;  Reference = {68_4840} | Previous AADT = 2620</t>
  </si>
  <si>
    <t>S2163</t>
  </si>
  <si>
    <t xml:space="preserve">  I 017199C1                    </t>
  </si>
  <si>
    <t>I-17 Exit 199 C1-Ramp</t>
  </si>
  <si>
    <t>CY2022 ADOT | Derivation Code = 3 | MS2 TDMS;  Reference = {68_4822} | Previous AADT = 7784</t>
  </si>
  <si>
    <t>S2166</t>
  </si>
  <si>
    <t xml:space="preserve">  I 017199G2                    </t>
  </si>
  <si>
    <t>I-17 Exit 199 G2-Ramp</t>
  </si>
  <si>
    <t>CY2022 ADOT | Derivation Code = 3 | MS2 TDMS;  Reference = {68_4841} | Previous AADT = 7130</t>
  </si>
  <si>
    <t>S2171</t>
  </si>
  <si>
    <t xml:space="preserve">  I 017200A2                    </t>
  </si>
  <si>
    <t>CY2022 ADOT | Derivation Code = 3 | MS2 TDMS;  Reference = {68_7615} | Previous AADT = 4263</t>
  </si>
  <si>
    <t>S2172</t>
  </si>
  <si>
    <t xml:space="preserve">  I 017200C1                    </t>
  </si>
  <si>
    <t>I-17 Exit 200 C1-Ramp</t>
  </si>
  <si>
    <t>CY2022 ADOT | Derivation Code = 3 | MS2 TDMS;  Reference = {68_4862} | Previous AADT = 17862</t>
  </si>
  <si>
    <t>S2186</t>
  </si>
  <si>
    <t xml:space="preserve">  I 017203G                     </t>
  </si>
  <si>
    <t>I-17 Exit 203 G-Ramp</t>
  </si>
  <si>
    <t>CY2022 ADOT | Derivation Code = 3 | MS2 TDMS;  Reference = {68_4891} | Previous AADT = 13361</t>
  </si>
  <si>
    <t>S33366</t>
  </si>
  <si>
    <t xml:space="preserve">  I 017203L                     </t>
  </si>
  <si>
    <t>I-17 Exit 203 L-Ramp</t>
  </si>
  <si>
    <t>S33367</t>
  </si>
  <si>
    <t xml:space="preserve">  I 017203P                     </t>
  </si>
  <si>
    <t>S33261</t>
  </si>
  <si>
    <t xml:space="preserve">  I 017204L                     </t>
  </si>
  <si>
    <t>S2192</t>
  </si>
  <si>
    <t xml:space="preserve">  I 017205A                     </t>
  </si>
  <si>
    <t>I-17 Exit 205 A-Ramp</t>
  </si>
  <si>
    <t>CY2022 ADOT | Derivation Code = 3 | MS2 TDMS;  Reference = {68_4910} | Previous AADT = 9427</t>
  </si>
  <si>
    <t>S33361</t>
  </si>
  <si>
    <t xml:space="preserve">  I 017205T                     </t>
  </si>
  <si>
    <t>S2198</t>
  </si>
  <si>
    <t xml:space="preserve">  I 017206G                     </t>
  </si>
  <si>
    <t>I-17 Exit 206 G-Ramp</t>
  </si>
  <si>
    <t>CY2022 ADOT | Derivation Code = 3 | MS2 TDMS;  Reference = {68_4921} | Previous AADT = 10869</t>
  </si>
  <si>
    <t>S33377</t>
  </si>
  <si>
    <t xml:space="preserve">  I 017206X                     </t>
  </si>
  <si>
    <t>S2201</t>
  </si>
  <si>
    <t xml:space="preserve">  I 017207C                     </t>
  </si>
  <si>
    <t>I-17 Exit 207 C-Ramp</t>
  </si>
  <si>
    <t>CY2022 ADOT | Derivation Code = 3 | MS2 TDMS;  Reference = {68_4932} | Previous AADT = 11639</t>
  </si>
  <si>
    <t>S2202</t>
  </si>
  <si>
    <t xml:space="preserve">  I 017207G                     </t>
  </si>
  <si>
    <t>I-17 Exit 207 G-Ramp</t>
  </si>
  <si>
    <t>CY2022 ADOT | Derivation Code = 3 | MS2 TDMS;  Reference = {68_4931} | Previous AADT = 10140</t>
  </si>
  <si>
    <t>S33372</t>
  </si>
  <si>
    <t xml:space="preserve">  I 017207X                     </t>
  </si>
  <si>
    <t>S2205</t>
  </si>
  <si>
    <t xml:space="preserve">  I 017208C                     </t>
  </si>
  <si>
    <t>I-17 Exit 208 C-Ramp</t>
  </si>
  <si>
    <t>CY2022 ADOT | Derivation Code = 3 | MS2 TDMS;  Reference = {68_4942} | Previous AADT = 12727</t>
  </si>
  <si>
    <t>S2207</t>
  </si>
  <si>
    <t xml:space="preserve">  I 017208J                     </t>
  </si>
  <si>
    <t>I-17 Exit 208 J-Ramp</t>
  </si>
  <si>
    <t>CY2022 ADOT | Derivation Code = 3 | MS2 TDMS;  Reference = {68_4943} | Previous AADT = 14787</t>
  </si>
  <si>
    <t>S2215</t>
  </si>
  <si>
    <t xml:space="preserve">  I 017210J                     </t>
  </si>
  <si>
    <t>I-17 Exit 210 J-Ramp</t>
  </si>
  <si>
    <t>CY2022 ADOT | Derivation Code = 3 | MS2 TDMS;  Reference = {68_4963} | Previous AADT = 14689</t>
  </si>
  <si>
    <t>S2216</t>
  </si>
  <si>
    <t xml:space="preserve">  I 017211A                     </t>
  </si>
  <si>
    <t>I-17 Exit 211 A-Ramp</t>
  </si>
  <si>
    <t>CY2022 ADOT | Derivation Code = 3 | MS2 TDMS;  Reference = {68_4970} | Previous AADT = 12668</t>
  </si>
  <si>
    <t>S2223</t>
  </si>
  <si>
    <t xml:space="preserve">  I 017212J                     </t>
  </si>
  <si>
    <t>I-17 Exit 212 J-Ramp</t>
  </si>
  <si>
    <t>CY2022 ADOT | Derivation Code = 3 | MS2 TDMS;  Reference = {68_4983} | Previous AADT = 18007</t>
  </si>
  <si>
    <t>S2227</t>
  </si>
  <si>
    <t xml:space="preserve">  I 017213C                     </t>
  </si>
  <si>
    <t>I-17 Exit 213 C-Ramp</t>
  </si>
  <si>
    <t>CY2022 ADOT | Derivation Code = 3 | MS2 TDMS;  Reference = {68_5012} | Previous AADT = 6044</t>
  </si>
  <si>
    <t>S2230</t>
  </si>
  <si>
    <t xml:space="preserve">  I 017214A                     </t>
  </si>
  <si>
    <t>I-17 Exit 214 C1-Ramp</t>
  </si>
  <si>
    <t>CY2022 ADOT | Derivation Code = 3 | MS2 TDMS;  Reference = {68_5020} | Previous AADT = 13894</t>
  </si>
  <si>
    <t>S2235</t>
  </si>
  <si>
    <t xml:space="preserve">  I 017215A2                    </t>
  </si>
  <si>
    <t>I-17 Exit 215 A2-Ramp</t>
  </si>
  <si>
    <t>CY2022 ADOT | Derivation Code = 3 | MS2 TDMS;  Reference = {68_5030} | Previous AADT = 4837</t>
  </si>
  <si>
    <t>S2237</t>
  </si>
  <si>
    <t xml:space="preserve">  I 017215G                     </t>
  </si>
  <si>
    <t>I-17 Exit 215 G-Ramp</t>
  </si>
  <si>
    <t>CY2022 ADOT | Derivation Code = 3 | MS2 TDMS;  Reference = {68_5031} | Previous AADT = 7997</t>
  </si>
  <si>
    <t>S2239</t>
  </si>
  <si>
    <t xml:space="preserve">  I 017215J1                    </t>
  </si>
  <si>
    <t>I-17 Exit 215 J1-Ramp</t>
  </si>
  <si>
    <t>CY2022 ADOT | Derivation Code = 3 | MS2 TDMS;  Reference = {68_7763} | Previous AADT = 7964</t>
  </si>
  <si>
    <t>S2243</t>
  </si>
  <si>
    <t xml:space="preserve">  I 017217J                     </t>
  </si>
  <si>
    <t>I-17 Exit 217 J-Ramp</t>
  </si>
  <si>
    <t>CY2022 ADOT | Derivation Code = 3 | MS2 TDMS;  Reference = {68_5043} | Previous AADT = 10066</t>
  </si>
  <si>
    <t>S2244</t>
  </si>
  <si>
    <t>CY2022 ADOT | Derivation Code = 3 | MS2 TDMS;  Reference = {68_5050} | Previous AADT = 17865</t>
  </si>
  <si>
    <t>S2252</t>
  </si>
  <si>
    <t>S2253</t>
  </si>
  <si>
    <t xml:space="preserve">  I 017218J                     </t>
  </si>
  <si>
    <t>CY2022 ADOT | Derivation Code = 3 | MS2 TDMS;  Reference = {68_5053} | Previous AADT = 16015</t>
  </si>
  <si>
    <t>S33381</t>
  </si>
  <si>
    <t xml:space="preserve">  I 017218T                     </t>
  </si>
  <si>
    <t>I-17 Exit 218 T-Ramp</t>
  </si>
  <si>
    <t>S2256</t>
  </si>
  <si>
    <t xml:space="preserve">  I 017218X                     </t>
  </si>
  <si>
    <t>I-17 Exit 218 X-Ramp</t>
  </si>
  <si>
    <t>Happy Valley Rd nonCard</t>
  </si>
  <si>
    <t>CY2022 ADOT | Derivation Code = 3 | MS2 TDMS;  Reference = ({68_5056}+{68_5052})/2 | Previous AADT = 3255</t>
  </si>
  <si>
    <t>S2261</t>
  </si>
  <si>
    <t xml:space="preserve">  I 017222A                     </t>
  </si>
  <si>
    <t>I-17 Exit 222 A-Ramp</t>
  </si>
  <si>
    <t>CY2022 ADOT | Derivation Code = 3 | MS2 TDMS;  Reference = {68_7190} | Previous AADT = 9540</t>
  </si>
  <si>
    <t>S2264</t>
  </si>
  <si>
    <t xml:space="preserve">  I 017223A                     </t>
  </si>
  <si>
    <t>CY2022 ADOT | Derivation Code = 3 | MS2 TDMS;  Reference = {68_5060} | Previous AADT = 12146</t>
  </si>
  <si>
    <t>S2272</t>
  </si>
  <si>
    <t xml:space="preserve">  I 017225G                     </t>
  </si>
  <si>
    <t>CY2022 ADOT | Derivation Code = 1 | MS2 TDMS;  Reference = {68_5071} | Previous AADT = 1254</t>
  </si>
  <si>
    <t>S2279</t>
  </si>
  <si>
    <t xml:space="preserve">  I 017229C                     </t>
  </si>
  <si>
    <t>CY2022 ADOT | Derivation Code = 1 | MS2 TDMS;  Reference = {68_5092} | Previous AADT = 2245</t>
  </si>
  <si>
    <t>S2280</t>
  </si>
  <si>
    <t xml:space="preserve">  I 017229G                     </t>
  </si>
  <si>
    <t>CY2022 ADOT | Derivation Code = 1 | MS2 TDMS;  Reference = {68_5091} | Previous AADT = 2896</t>
  </si>
  <si>
    <t>S2282</t>
  </si>
  <si>
    <t xml:space="preserve">  I 017232A                     </t>
  </si>
  <si>
    <t>CY2022 ADOT | Derivation Code = 1 | MS2 TDMS;  Reference = {68_5101} | Previous AADT = 1165</t>
  </si>
  <si>
    <t>S2285</t>
  </si>
  <si>
    <t xml:space="preserve">  I 017232J                     </t>
  </si>
  <si>
    <t>I-17 Exit 232 J-Ramp</t>
  </si>
  <si>
    <t>CY2022 ADOT | Derivation Code = 1 | MS2 TDMS;  Reference = {68_5103} | Previous AADT = 2988</t>
  </si>
  <si>
    <t>S2290</t>
  </si>
  <si>
    <t xml:space="preserve">  I 017242A                     </t>
  </si>
  <si>
    <t>I-17 Exit 242 A-Ramp</t>
  </si>
  <si>
    <t>CY2022 ADOT | Derivation Code = 1 | MS2 TDMS;  Reference = {68_5120} | Previous AADT = 1150</t>
  </si>
  <si>
    <t>S2295</t>
  </si>
  <si>
    <t xml:space="preserve">  I 017244C                     </t>
  </si>
  <si>
    <t>I-17 Exit 244 C-Ramp</t>
  </si>
  <si>
    <t>Coldwater Canyon Rd</t>
  </si>
  <si>
    <t>CY2022 ADOT | Derivation Code = 1 | MS2 TDMS;  Reference = {68_5132} | Previous AADT = 295</t>
  </si>
  <si>
    <t>S2305</t>
  </si>
  <si>
    <t xml:space="preserve">  I 017252G                     </t>
  </si>
  <si>
    <t>CY2022 ADOT | Derivation Code = 1 | MS2 TDMS;  Reference = {68_5161} | Previous AADT = 630</t>
  </si>
  <si>
    <t>S2307</t>
  </si>
  <si>
    <t xml:space="preserve">  I 017256C                     </t>
  </si>
  <si>
    <t>CY2022 ADOT | Derivation Code = 1 | MS2 TDMS;  Reference = {68_5172} | Previous AADT = 73</t>
  </si>
  <si>
    <t>S2308</t>
  </si>
  <si>
    <t xml:space="preserve">  I 017256G                     </t>
  </si>
  <si>
    <t>CY2022 ADOT | Derivation Code = 1 | MS2 TDMS;  Reference = {68_5171} | Previous AADT = 91</t>
  </si>
  <si>
    <t>L30974_b</t>
  </si>
  <si>
    <t xml:space="preserve">  I 017262E                     </t>
  </si>
  <si>
    <t>I-17 Exit 263 J-Ramp</t>
  </si>
  <si>
    <t>S2314</t>
  </si>
  <si>
    <t xml:space="preserve">  I 017263A                     </t>
  </si>
  <si>
    <t>I-17 Exit 263 A-Ramp</t>
  </si>
  <si>
    <t>CY2022 ADOT | Derivation Code = 1 | MS2 TDMS;  Reference = {68_5205} | Previous AADT = 75</t>
  </si>
  <si>
    <t>S2316</t>
  </si>
  <si>
    <t>CY2022 ADOT | Derivation Code = 1 | MS2 TDMS;  Reference = {68_5206} | Previous AADT = 1439</t>
  </si>
  <si>
    <t>S2320</t>
  </si>
  <si>
    <t xml:space="preserve">  I 017268G                     </t>
  </si>
  <si>
    <t>I-17 Exit 268 G-Ramp</t>
  </si>
  <si>
    <t>I-17 Exit 268 A-Ramp</t>
  </si>
  <si>
    <t>CY2022 ADOT | Derivation Code = 1 | MS2 TDMS;  Reference = {68_5201} | Previous AADT = 95</t>
  </si>
  <si>
    <t>S2325</t>
  </si>
  <si>
    <t>I-17 Exit 278 C-Ramp</t>
  </si>
  <si>
    <t>CY2022 ADOT | Derivation Code = 1 | MS2 TDMS;  Reference = {68_5213} | Previous AADT = 96</t>
  </si>
  <si>
    <t>S33663</t>
  </si>
  <si>
    <t xml:space="preserve">  I 017280J                     </t>
  </si>
  <si>
    <t>I-17 Exit 280 J-Ramp</t>
  </si>
  <si>
    <t>S33660</t>
  </si>
  <si>
    <t xml:space="preserve">  I 017283C                     </t>
  </si>
  <si>
    <t>S2328</t>
  </si>
  <si>
    <t xml:space="preserve">  I 017285G                     </t>
  </si>
  <si>
    <t>CY2022 ADOT | Derivation Code = 1 | MS2 TDMS;  Reference = {68_5221} | Previous AADT = 69</t>
  </si>
  <si>
    <t>S2334</t>
  </si>
  <si>
    <t xml:space="preserve">  I 017287J                     </t>
  </si>
  <si>
    <t>CY2022 ADOT | Derivation Code = 1 | MS2 TDMS;  Reference = {68_5233} | Previous AADT = 2460</t>
  </si>
  <si>
    <t>S2337</t>
  </si>
  <si>
    <t xml:space="preserve">  I 017289G                     </t>
  </si>
  <si>
    <t>CY2022 ADOT | Derivation Code = 1 | MS2 TDMS;  Reference = {68_5241} | Previous AADT = 1830</t>
  </si>
  <si>
    <t>S2339</t>
  </si>
  <si>
    <t xml:space="preserve">  I 017293A                     </t>
  </si>
  <si>
    <t>CY2022 ADOT | Derivation Code = 1 | MS2 TDMS;  Reference = {68_5250} | Previous AADT = 2367</t>
  </si>
  <si>
    <t>S33404</t>
  </si>
  <si>
    <t xml:space="preserve">  I 017293P                     </t>
  </si>
  <si>
    <t>I-17 Exit 293 P-Ramp</t>
  </si>
  <si>
    <t>S2353</t>
  </si>
  <si>
    <t xml:space="preserve">  I 017312S                     </t>
  </si>
  <si>
    <t>I-17 Exit 312 S-Ramp</t>
  </si>
  <si>
    <t>S2364</t>
  </si>
  <si>
    <t xml:space="preserve">  I 017320G                     </t>
  </si>
  <si>
    <t>CY2022 ADOT | Derivation Code = 1 | MS2 TDMS;  Reference = {68_5311} | Previous AADT = 90</t>
  </si>
  <si>
    <t>S2366</t>
  </si>
  <si>
    <t xml:space="preserve">  I 017322A                     </t>
  </si>
  <si>
    <t>CY2022 ADOT | Derivation Code = 1 | MS2 TDMS;  Reference = {68_5320} | Previous AADT = 445</t>
  </si>
  <si>
    <t>S2367</t>
  </si>
  <si>
    <t xml:space="preserve">  I 017322C                     </t>
  </si>
  <si>
    <t>CY2022 ADOT | Derivation Code = 1 | MS2 TDMS;  Reference = {68_5322} | Previous AADT = 1096</t>
  </si>
  <si>
    <t>S2374</t>
  </si>
  <si>
    <t xml:space="preserve">  I 017328A                     </t>
  </si>
  <si>
    <t>CY2022 ADOT | Derivation Code = 1 | MS2 TDMS;  Reference = {68_5350} | Previous AADT = 67</t>
  </si>
  <si>
    <t>S2375</t>
  </si>
  <si>
    <t xml:space="preserve">  I 017328C                     </t>
  </si>
  <si>
    <t>CY2022 ADOT | Derivation Code = 1 | MS2 TDMS;  Reference = {68_5352} | Previous AADT = 48</t>
  </si>
  <si>
    <t>S2378</t>
  </si>
  <si>
    <t xml:space="preserve">  I 017331A                     </t>
  </si>
  <si>
    <t>CY2022 ADOT | Derivation Code = 1 | MS2 TDMS;  Reference = {68_5360} | Previous AADT = 39</t>
  </si>
  <si>
    <t>S2382</t>
  </si>
  <si>
    <t xml:space="preserve">  I 017333A                     </t>
  </si>
  <si>
    <t>I-17 Exit 333 A-Ramp</t>
  </si>
  <si>
    <t>I-17 Exit 333 G-Ramp</t>
  </si>
  <si>
    <t>CY2022 ADOT | Derivation Code = 1 | MS2 TDMS;  Reference = {68_5370} | Previous AADT = 287</t>
  </si>
  <si>
    <t>S2383</t>
  </si>
  <si>
    <t xml:space="preserve">  I 017333C                     </t>
  </si>
  <si>
    <t>I-17 Exit 333 C-Ramp</t>
  </si>
  <si>
    <t>I-17 Exit 333 J-Ramp</t>
  </si>
  <si>
    <t>CY2022 ADOT | Derivation Code = 1 | MS2 TDMS;  Reference = {68_5372} | Previous AADT = 3207</t>
  </si>
  <si>
    <t>S2384</t>
  </si>
  <si>
    <t xml:space="preserve">  I 017333G                     </t>
  </si>
  <si>
    <t>CY2022 ADOT | Derivation Code = 1 | MS2 TDMS;  Reference = {68_5371} | Previous AADT = 2822</t>
  </si>
  <si>
    <t>S2385</t>
  </si>
  <si>
    <t xml:space="preserve">  I 017333J                     </t>
  </si>
  <si>
    <t>CY2022 ADOT | Derivation Code = 1 | MS2 TDMS;  Reference = {68_5373} | Previous AADT = 466</t>
  </si>
  <si>
    <t>S2388</t>
  </si>
  <si>
    <t xml:space="preserve">  I 017337G                     </t>
  </si>
  <si>
    <t>CY2022 ADOT | Derivation Code = 1 | MS2 TDMS;  Reference = {68_5381} | Previous AADT = 4585</t>
  </si>
  <si>
    <t>S2389</t>
  </si>
  <si>
    <t xml:space="preserve">  I 017337J                     </t>
  </si>
  <si>
    <t>CY2022 ADOT | Derivation Code = 1 | MS2 TDMS;  Reference = {68_5383} | Previous AADT = 1342</t>
  </si>
  <si>
    <t>S33398</t>
  </si>
  <si>
    <t xml:space="preserve">  I 017340C                     </t>
  </si>
  <si>
    <t>I-17 Exit 340 C-Ramp</t>
  </si>
  <si>
    <t>S33405</t>
  </si>
  <si>
    <t xml:space="preserve">  I 017340D                     </t>
  </si>
  <si>
    <t>I-17 Exit 340 D-Ramp</t>
  </si>
  <si>
    <t>CY2022 ADOT | Derivation Code = 3 | MS2 TDMS;  Reference = {68_100453} | Previous AADT = 23686</t>
  </si>
  <si>
    <t>CY2022 ADOT | Derivation Code = 3 | MS2 TDMS;  Reference = {68_100454} | Previous AADT = 37542</t>
  </si>
  <si>
    <t>CY2022 ADOT | Derivation Code = 3 | MS2 TDMS;  Reference = {68_100456} | Previous AADT = 19528</t>
  </si>
  <si>
    <t>CY2022 ADOT | Derivation Code = 3 | MS2 TDMS;  Reference = {68_100458} | Previous AADT = 19634</t>
  </si>
  <si>
    <t>CY2022 ADOT | Derivation Code = 3 | MS2 TDMS;  Reference = {68_100464} | Previous AADT = 25373</t>
  </si>
  <si>
    <t>CY2022 ADOT | Derivation Code = 3 | MS2 TDMS;  Reference = {68_100466} | Previous AADT = 36001</t>
  </si>
  <si>
    <t>CY2022 ADOT | Derivation Code = 3 | MS2 TDMS;  Reference = {68_100467} | Previous AADT = 41495</t>
  </si>
  <si>
    <t>CY2022 ADOT | Derivation Code = 3 | MS2 TDMS;  Reference = {68_100471} | Previous AADT = 53173</t>
  </si>
  <si>
    <t>S2392</t>
  </si>
  <si>
    <t xml:space="preserve">  I 019                       0 </t>
  </si>
  <si>
    <t>CY2022 ADOT | Derivation Code = 3 | MS2 TDMS;  Reference = {68_4340} | Previous AADT = 23895</t>
  </si>
  <si>
    <t>S2400</t>
  </si>
  <si>
    <t xml:space="preserve">  I 019000C                     </t>
  </si>
  <si>
    <t>I-19 Exit 0 C-Ramp</t>
  </si>
  <si>
    <t>W International St</t>
  </si>
  <si>
    <t>CY2022 ADOT | Derivation Code = 3 | MS2 TDMS;  Reference = {68_8042} | Previous AADT = 259</t>
  </si>
  <si>
    <t>S2405</t>
  </si>
  <si>
    <t xml:space="preserve">  I 019001J                     </t>
  </si>
  <si>
    <t>CY2022 ADOT | Derivation Code = 3 | MS2 TDMS;  Reference = {68_5413} | Previous AADT = 1151</t>
  </si>
  <si>
    <t>S2407</t>
  </si>
  <si>
    <t xml:space="preserve">  I 019004C                     </t>
  </si>
  <si>
    <t>I-19 Exit 4 C-Ramp</t>
  </si>
  <si>
    <t>CY2022 ADOT | Derivation Code = 3 | MS2 TDMS;  Reference = {68_5422} | Previous AADT = 7871</t>
  </si>
  <si>
    <t>S2412</t>
  </si>
  <si>
    <t xml:space="preserve">  I 019012C                     </t>
  </si>
  <si>
    <t>CY2022 ADOT | Derivation Code = 3 | MS2 TDMS;  Reference = {68_5442} | Previous AADT = 2957</t>
  </si>
  <si>
    <t>S2420</t>
  </si>
  <si>
    <t xml:space="preserve">  I 019022C                     </t>
  </si>
  <si>
    <t>I-19 Exit 22 C-Ramp</t>
  </si>
  <si>
    <t>I-19 Exit 22 J-Ramp</t>
  </si>
  <si>
    <t>CY2022 ADOT | Derivation Code = 3 | MS2 TDMS;  Reference = {68_5462} | Previous AADT = 1055</t>
  </si>
  <si>
    <t>S2422</t>
  </si>
  <si>
    <t xml:space="preserve">  I 019022J                     </t>
  </si>
  <si>
    <t>CY2022 ADOT | Derivation Code = 3 | MS2 TDMS;  Reference = {68_5463} | Previous AADT = 1983</t>
  </si>
  <si>
    <t>S2425</t>
  </si>
  <si>
    <t xml:space="preserve">  I 019025G                     </t>
  </si>
  <si>
    <t>I-19 Exit 25 G-Ramp</t>
  </si>
  <si>
    <t>I-19 Exit 25 A-Ramp</t>
  </si>
  <si>
    <t>CY2022 ADOT | Derivation Code = 3 | MS2 TDMS;  Reference = {68_5471} | Previous AADT = 786</t>
  </si>
  <si>
    <t>S2643</t>
  </si>
  <si>
    <t xml:space="preserve">  I 040178C                     </t>
  </si>
  <si>
    <t>I-40 Exit 178 J-Ramp</t>
  </si>
  <si>
    <t>CY2022 ADOT | Derivation Code = 3 | MS2 TDMS;  Reference = {68_6032} | Previous AADT = 818</t>
  </si>
  <si>
    <t>S2645</t>
  </si>
  <si>
    <t xml:space="preserve">  I 040178J                     </t>
  </si>
  <si>
    <t>CY2022 ADOT | Derivation Code = 3 | MS2 TDMS;  Reference = {68_6033} | Previous AADT = 201</t>
  </si>
  <si>
    <t>S33590</t>
  </si>
  <si>
    <t xml:space="preserve">  I 040182J                     </t>
  </si>
  <si>
    <t>I-40 Exit 182 J-Ramp</t>
  </si>
  <si>
    <t>I-40 Exit 182 S2-Ramp</t>
  </si>
  <si>
    <t>S2646</t>
  </si>
  <si>
    <t xml:space="preserve">  I 040185A                     </t>
  </si>
  <si>
    <t>I-40 Exit 185 G-Ramp</t>
  </si>
  <si>
    <t>CY2022 ADOT | Derivation Code = 3 | MS2 TDMS;  Reference = {68_6050} | Previous AADT = 2513</t>
  </si>
  <si>
    <t>S2650</t>
  </si>
  <si>
    <t xml:space="preserve">  I 040190A                     </t>
  </si>
  <si>
    <t>I-40 Exit 190 A-Ramp</t>
  </si>
  <si>
    <t>I-40 Exit 190 G-Ramp</t>
  </si>
  <si>
    <t>CY2022 ADOT | Derivation Code = 3 | MS2 TDMS;  Reference = {68_6060} | Previous AADT = 73</t>
  </si>
  <si>
    <t>S2652</t>
  </si>
  <si>
    <t xml:space="preserve">  I 040190G                     </t>
  </si>
  <si>
    <t>CY2022 ADOT | Derivation Code = 3 | MS2 TDMS;  Reference = {68_6061} | Previous AADT = 224</t>
  </si>
  <si>
    <t>S2654</t>
  </si>
  <si>
    <t xml:space="preserve">  I 040191A                     </t>
  </si>
  <si>
    <t>I-40 Exit 191 A-Ramp</t>
  </si>
  <si>
    <t>CY2022 ADOT | Derivation Code = 3 | MS2 TDMS;  Reference = {68_6070} | Previous AADT = 1697</t>
  </si>
  <si>
    <t>S2658</t>
  </si>
  <si>
    <t xml:space="preserve">  I 040192A                     </t>
  </si>
  <si>
    <t>I-40 Exit 192 A-Ramp</t>
  </si>
  <si>
    <t>I-40 Exit 192 G-Ramp</t>
  </si>
  <si>
    <t>CY2022 ADOT | Derivation Code = 3 | MS2 TDMS;  Reference = {68_6080} | Previous AADT = 361</t>
  </si>
  <si>
    <t>S2660</t>
  </si>
  <si>
    <t xml:space="preserve">  I 040192G                     </t>
  </si>
  <si>
    <t>CY2022 ADOT | Derivation Code = 3 | MS2 TDMS;  Reference = {68_6081} | Previous AADT = 1926</t>
  </si>
  <si>
    <t>S2661</t>
  </si>
  <si>
    <t xml:space="preserve">  I 040192J                     </t>
  </si>
  <si>
    <t>I-40 Exit 192 J-Ramp</t>
  </si>
  <si>
    <t>I-40 Exit 192 C-Ramp</t>
  </si>
  <si>
    <t>CY2022 ADOT | Derivation Code = 3 | MS2 TDMS;  Reference = {68_6083} | Previous AADT = 194</t>
  </si>
  <si>
    <t>S33479</t>
  </si>
  <si>
    <t xml:space="preserve">  I 040195A1                    </t>
  </si>
  <si>
    <t>S2665</t>
  </si>
  <si>
    <t xml:space="preserve">  I 040198J                     </t>
  </si>
  <si>
    <t>I-40 Exit 198 J-Ramp</t>
  </si>
  <si>
    <t>I-40 Exit 198 C-Ramp</t>
  </si>
  <si>
    <t>CY2022 ADOT | Derivation Code = 3 | MS2 TDMS;  Reference = ({216_140}+{68_6113})/2 | Previous AADT = 8727</t>
  </si>
  <si>
    <t>S2668</t>
  </si>
  <si>
    <t xml:space="preserve">  I 040201G                     </t>
  </si>
  <si>
    <t>I-40 Exit 201 G-Ramp</t>
  </si>
  <si>
    <t>I-40 Exit 201 A-Ramp</t>
  </si>
  <si>
    <t>CY2022 ADOT | Derivation Code = 3 | MS2 TDMS;  Reference = ({68_6121}+{216_157})/2 | Previous AADT = 1566</t>
  </si>
  <si>
    <t>S2669</t>
  </si>
  <si>
    <t xml:space="preserve">  I 040201J                     </t>
  </si>
  <si>
    <t>I-40 Exit 201 J-Ramp</t>
  </si>
  <si>
    <t>CY2022 ADOT | Derivation Code = 3 | MS2 TDMS;  Reference = ({68_6123}+{216_155})/2 | Previous AADT = 18544</t>
  </si>
  <si>
    <t>S2670</t>
  </si>
  <si>
    <t xml:space="preserve">  I 040204A                     </t>
  </si>
  <si>
    <t>I-40 Exit 204 A-Ramp</t>
  </si>
  <si>
    <t>I-40 Exit 204 G-Ramp</t>
  </si>
  <si>
    <t>CY2022 ADOT | Derivation Code = 3 | MS2 TDMS;  Reference = {68_6130} | Previous AADT = 356</t>
  </si>
  <si>
    <t>S2676</t>
  </si>
  <si>
    <t xml:space="preserve">  I 040207G1                    </t>
  </si>
  <si>
    <t>CY2022 ADOT | Derivation Code = 3 | MS2 TDMS;  Reference = ({68_6141}+{216_172})/2 | Previous AADT = 79</t>
  </si>
  <si>
    <t>S2677</t>
  </si>
  <si>
    <t xml:space="preserve">  I 040207J                     </t>
  </si>
  <si>
    <t>I-40 Exit 207 J-Ramp</t>
  </si>
  <si>
    <t>I-40 Exit 207 D-Ramp</t>
  </si>
  <si>
    <t>CY2022 ADOT | Derivation Code = 3 | MS2 TDMS;  Reference = {68_6143} | Previous AADT = 1214</t>
  </si>
  <si>
    <t>S2691</t>
  </si>
  <si>
    <t xml:space="preserve">  I 040230C                     </t>
  </si>
  <si>
    <t>CY2022 ADOT | Derivation Code = 3 | MS2 TDMS;  Reference = {68_6192} | Previous AADT = 51</t>
  </si>
  <si>
    <t>S2696</t>
  </si>
  <si>
    <t xml:space="preserve">  I 040233G                     </t>
  </si>
  <si>
    <t>I-40 Exit 233 G-Ramp</t>
  </si>
  <si>
    <t>I-40 Exit 233 A-Ramp</t>
  </si>
  <si>
    <t>CY2022 ADOT | Derivation Code = 3 | MS2 TDMS;  Reference = {68_6201} | Previous AADT = 354</t>
  </si>
  <si>
    <t>S33489</t>
  </si>
  <si>
    <t xml:space="preserve">  I 040235G                     </t>
  </si>
  <si>
    <t>I-40 Exit 235 G-Ramp</t>
  </si>
  <si>
    <t>I-40 Exit 235 R3-Ramp</t>
  </si>
  <si>
    <t>S33472</t>
  </si>
  <si>
    <t xml:space="preserve">  I 040236J                     </t>
  </si>
  <si>
    <t>I-40 Exit 236 J-Ramp</t>
  </si>
  <si>
    <t>I-40 Exit 235 S3-Ramp</t>
  </si>
  <si>
    <t>S2698</t>
  </si>
  <si>
    <t xml:space="preserve">  I 040239A                     </t>
  </si>
  <si>
    <t>I-40 Exit 239 A-Ramp</t>
  </si>
  <si>
    <t>I-40 Exit 239 G-Ramp</t>
  </si>
  <si>
    <t>CY2022 ADOT | Derivation Code = 1 | MS2 TDMS;  Reference = {68_6220} | Previous AADT = 50</t>
  </si>
  <si>
    <t>S2704</t>
  </si>
  <si>
    <t xml:space="preserve">  I 040245G                     </t>
  </si>
  <si>
    <t>I-40 Exit 245 G-Ramp</t>
  </si>
  <si>
    <t>I-40 Exit 245 A-Ramp</t>
  </si>
  <si>
    <t>CY2022 ADOT | Derivation Code = 1 | MS2 TDMS;  Reference = {68_6231} | Previous AADT = 452</t>
  </si>
  <si>
    <t>S2705</t>
  </si>
  <si>
    <t>CY2022 ADOT | Derivation Code = 3 | MS2 TDMS;  Reference = {68_6233} | Previous AADT = 99</t>
  </si>
  <si>
    <t>S2709</t>
  </si>
  <si>
    <t xml:space="preserve">  I 040252J                     </t>
  </si>
  <si>
    <t>CY2022 ADOT | Derivation Code = 3 | MS2 TDMS;  Reference = {68_6243} | Previous AADT = 1116</t>
  </si>
  <si>
    <t>S2710</t>
  </si>
  <si>
    <t xml:space="preserve">  I 040253A                     </t>
  </si>
  <si>
    <t>CY2022 ADOT | Derivation Code = 3 | MS2 TDMS;  Reference = {68_6250} | Previous AADT = 2004</t>
  </si>
  <si>
    <t>S2711</t>
  </si>
  <si>
    <t xml:space="preserve">  I 040253C                     </t>
  </si>
  <si>
    <t>I-40 Exit 253 C-Ramp</t>
  </si>
  <si>
    <t>CY2022 ADOT | Derivation Code = 3 | MS2 TDMS;  Reference = {68_6252} | Previous AADT = 1514</t>
  </si>
  <si>
    <t>S2712</t>
  </si>
  <si>
    <t xml:space="preserve">  I 040253G                     </t>
  </si>
  <si>
    <t>CY2022 ADOT | Derivation Code = 3 | MS2 TDMS;  Reference = {68_6251} | Previous AADT = 1946</t>
  </si>
  <si>
    <t>S2713</t>
  </si>
  <si>
    <t xml:space="preserve">  I 040253J                     </t>
  </si>
  <si>
    <t>I-40 Exit 253 J-Ramp</t>
  </si>
  <si>
    <t>CY2022 ADOT | Derivation Code = 3 | MS2 TDMS;  Reference = {68_6253} | Previous AADT = 1502</t>
  </si>
  <si>
    <t>S2717</t>
  </si>
  <si>
    <t xml:space="preserve">  I 040255J                     </t>
  </si>
  <si>
    <t>I-40 Exit 255 J-Ramp</t>
  </si>
  <si>
    <t>I-40 Exit 255 C-Ramp</t>
  </si>
  <si>
    <t>CY2022 ADOT | Derivation Code = 1 | MS2 TDMS;  Reference = {68_6263} | Previous AADT = 2380</t>
  </si>
  <si>
    <t>S2718</t>
  </si>
  <si>
    <t xml:space="preserve">  I 040257A                     </t>
  </si>
  <si>
    <t>I-40 Exit 257 A-Ramp</t>
  </si>
  <si>
    <t>CY2022 ADOT | Derivation Code = 3 | MS2 TDMS;  Reference = {68_6270} | Previous AADT = 1100</t>
  </si>
  <si>
    <t>S2719</t>
  </si>
  <si>
    <t xml:space="preserve">  I 040257C                     </t>
  </si>
  <si>
    <t>CY2022 ADOT | Derivation Code = 3 | MS2 TDMS;  Reference = {68_6272} | Previous AADT = 164</t>
  </si>
  <si>
    <t>S2722</t>
  </si>
  <si>
    <t xml:space="preserve">  I 040264C                     </t>
  </si>
  <si>
    <t>I-40 Exit 264 C-Ramp</t>
  </si>
  <si>
    <t>I-40 Exit 264 J-Ramp</t>
  </si>
  <si>
    <t>CY2022 ADOT | Derivation Code = 3 | MS2 TDMS;  Reference = {68_6282} | Previous AADT = 39</t>
  </si>
  <si>
    <t>S2725</t>
  </si>
  <si>
    <t xml:space="preserve">  I 040269A                     </t>
  </si>
  <si>
    <t>CY2022 ADOT | Derivation Code = 3 | MS2 TDMS;  Reference = {68_6290} | Previous AADT = 93</t>
  </si>
  <si>
    <t>S2726</t>
  </si>
  <si>
    <t xml:space="preserve">  I 040269C                     </t>
  </si>
  <si>
    <t>I-40 Exit 269 C-Ramp</t>
  </si>
  <si>
    <t>I-40 Exit 269 J-Ramp</t>
  </si>
  <si>
    <t>CY2022 ADOT | Derivation Code = 3 | MS2 TDMS;  Reference = {68_6292} | Previous AADT = 94</t>
  </si>
  <si>
    <t>S2728</t>
  </si>
  <si>
    <t xml:space="preserve">  I 040269J                     </t>
  </si>
  <si>
    <t>CY2022 ADOT | Derivation Code = 3 | MS2 TDMS;  Reference = {68_6293} | Previous AADT = 120</t>
  </si>
  <si>
    <t>S2734</t>
  </si>
  <si>
    <t xml:space="preserve">  I 040277C                     </t>
  </si>
  <si>
    <t>I-40 Exit 277 C-Ramp</t>
  </si>
  <si>
    <t>CY2022 ADOT | Derivation Code = 3 | MS2 TDMS;  Reference = {68_6312} | Previous AADT = 2797</t>
  </si>
  <si>
    <t>S2740</t>
  </si>
  <si>
    <t xml:space="preserve">  I 040280J                     </t>
  </si>
  <si>
    <t>I-40 Exit 280 J-Ramp</t>
  </si>
  <si>
    <t>CY2022 ADOT | Derivation Code = 1 | MS2 TDMS;  Reference = {68_6323} | Previous AADT = 68</t>
  </si>
  <si>
    <t>S2742</t>
  </si>
  <si>
    <t xml:space="preserve">  I 040283C                     </t>
  </si>
  <si>
    <t>I-40 Exit 283 C-Ramp</t>
  </si>
  <si>
    <t>I-40 Exit 283 J-Ramp</t>
  </si>
  <si>
    <t>CY2022 ADOT | Derivation Code = 1 | MS2 TDMS;  Reference = {68_6332} | Previous AADT = 227</t>
  </si>
  <si>
    <t>S2749</t>
  </si>
  <si>
    <t xml:space="preserve">  I 040286A                     </t>
  </si>
  <si>
    <t>CY2022 ADOT | Derivation Code = 3 | MS2 TDMS;  Reference = {68_6350} | Previous AADT = 1141</t>
  </si>
  <si>
    <t>S2754</t>
  </si>
  <si>
    <t xml:space="preserve">  I 040289C                     </t>
  </si>
  <si>
    <t>I-40 Exit 289 C-Ramp</t>
  </si>
  <si>
    <t>CY2022 ADOT | Derivation Code = 3 | MS2 TDMS;  Reference = {68_6362} | Previous AADT = 1190</t>
  </si>
  <si>
    <t>S2758</t>
  </si>
  <si>
    <t>I-40 Exit 292 J-Ramp</t>
  </si>
  <si>
    <t>CY2022 ADOT | Derivation Code = 3 | MS2 TDMS;  Reference = {68_6372} | Previous AADT = 620</t>
  </si>
  <si>
    <t>S2761</t>
  </si>
  <si>
    <t xml:space="preserve">  I 040294A                     </t>
  </si>
  <si>
    <t>I-40 Exit 294 A-Ramp</t>
  </si>
  <si>
    <t>I-40 Exit 294 G-Ramp</t>
  </si>
  <si>
    <t>CY2022 ADOT | Derivation Code = 3 | MS2 TDMS;  Reference = {68_6380} | Previous AADT = 237</t>
  </si>
  <si>
    <t>S2764</t>
  </si>
  <si>
    <t xml:space="preserve">  I 040294J                     </t>
  </si>
  <si>
    <t>I-40 Exit 294 J-Ramp</t>
  </si>
  <si>
    <t>I-40 Exit 294 C-Ramp</t>
  </si>
  <si>
    <t>CY2022 ADOT | Derivation Code = 3 | MS2 TDMS;  Reference = {68_6383} | Previous AADT = 352</t>
  </si>
  <si>
    <t>S2772</t>
  </si>
  <si>
    <t xml:space="preserve">  I 040303J                     </t>
  </si>
  <si>
    <t>CY2022 ADOT | Derivation Code = 3 | MS2 TDMS;  Reference = {68_6403} | Previous AADT = 140</t>
  </si>
  <si>
    <t>S2777</t>
  </si>
  <si>
    <t xml:space="preserve">  I 040320A                     </t>
  </si>
  <si>
    <t>I-40 Exit 320 A-Ramp</t>
  </si>
  <si>
    <t>CY2022 ADOT | Derivation Code = 3 | MS2 TDMS;  Reference = {68_6430} | Previous AADT = 135</t>
  </si>
  <si>
    <t>S2778</t>
  </si>
  <si>
    <t xml:space="preserve">  I 040320C                     </t>
  </si>
  <si>
    <t>I-40 Exit 320 C-Ramp</t>
  </si>
  <si>
    <t>CY2022 ADOT | Derivation Code = 3 | MS2 TDMS;  Reference = {68_6432} | Previous AADT = 80</t>
  </si>
  <si>
    <t>S2780</t>
  </si>
  <si>
    <t xml:space="preserve">  I 040320J                     </t>
  </si>
  <si>
    <t>I-40 Exit 320 J-Ramp</t>
  </si>
  <si>
    <t>CY2022 ADOT | Derivation Code = 3 | MS2 TDMS;  Reference = {68_6433} | Previous AADT = 97</t>
  </si>
  <si>
    <t>S2781</t>
  </si>
  <si>
    <t xml:space="preserve">  I 040325A                     </t>
  </si>
  <si>
    <t>I-40 Exit 325 A-Ramp</t>
  </si>
  <si>
    <t>CY2022 ADOT | Derivation Code = 3 | MS2 TDMS;  Reference = {68_6440} | Previous AADT = 576</t>
  </si>
  <si>
    <t>S2783</t>
  </si>
  <si>
    <t xml:space="preserve">  I 040325G                     </t>
  </si>
  <si>
    <t>I-40 Exit 325 G-Ramp</t>
  </si>
  <si>
    <t>CY2022 ADOT | Derivation Code = 3 | MS2 TDMS;  Reference = {68_6441} | Previous AADT = 750</t>
  </si>
  <si>
    <t>S2787</t>
  </si>
  <si>
    <t xml:space="preserve">  I 040330G                     </t>
  </si>
  <si>
    <t>I-40 Exit 330 G-Ramp</t>
  </si>
  <si>
    <t>CY2022 ADOT | Derivation Code = 3 | MS2 TDMS;  Reference = {68_6451} | Previous AADT = 74</t>
  </si>
  <si>
    <t>S2797</t>
  </si>
  <si>
    <t>CY2022 ADOT | Derivation Code = 3 | MS2 TDMS;  Reference = {68_6480} | Previous AADT = 213</t>
  </si>
  <si>
    <t>S2800</t>
  </si>
  <si>
    <t xml:space="preserve">  I 040341G                     </t>
  </si>
  <si>
    <t>I-40 Exit 341 G-Ramp</t>
  </si>
  <si>
    <t>CY2022 ADOT | Derivation Code = 3 | MS2 TDMS;  Reference = {68_6481} | Previous AADT = 98</t>
  </si>
  <si>
    <t>S2801</t>
  </si>
  <si>
    <t xml:space="preserve">  I 040341J                     </t>
  </si>
  <si>
    <t>I-40 Exit 341 J-Ramp</t>
  </si>
  <si>
    <t>I-40 Exit 341 C-Ramp</t>
  </si>
  <si>
    <t>CY2022 ADOT | Derivation Code = 1 | MS2 TDMS;  Reference = {68_6483} | Previous AADT = 410</t>
  </si>
  <si>
    <t>S2809</t>
  </si>
  <si>
    <t xml:space="preserve">  I 040346G                     </t>
  </si>
  <si>
    <t>I-40 Exit 346 G-Ramp</t>
  </si>
  <si>
    <t>I-40 Exit 346 A-Ramp</t>
  </si>
  <si>
    <t>CY2022 ADOT | Derivation Code = 3 | MS2 TDMS;  Reference = {68_6501} | Previous AADT = 110</t>
  </si>
  <si>
    <t>S2811</t>
  </si>
  <si>
    <t xml:space="preserve">  I 040348A1                    </t>
  </si>
  <si>
    <t>I-40 Exit 348 A1-Ramp</t>
  </si>
  <si>
    <t>CY2022 ADOT | Derivation Code = 1 | MS2 TDMS;  Reference = {68_6510} | Previous AADT = 151</t>
  </si>
  <si>
    <t>S2817</t>
  </si>
  <si>
    <t xml:space="preserve">  I 040351G                     </t>
  </si>
  <si>
    <t>CY2022 ADOT | Derivation Code = 3 | MS2 TDMS;  Reference = {68_6521} | Previous AADT = 285</t>
  </si>
  <si>
    <t>S2820</t>
  </si>
  <si>
    <t xml:space="preserve">  I 040354C                     </t>
  </si>
  <si>
    <t>CY2022 ADOT | Derivation Code = 3 | MS2 TDMS;  Reference = {68_6532} | Previous AADT = 66</t>
  </si>
  <si>
    <t>S2821</t>
  </si>
  <si>
    <t xml:space="preserve">  I 040354G                     </t>
  </si>
  <si>
    <t>CY2022 ADOT | Derivation Code = 3 | MS2 TDMS;  Reference = {68_6531} | Previous AADT = 73</t>
  </si>
  <si>
    <t>CY2022 ADOT | Derivation Code = 3 | MS2 TDMS;  Reference = {68_102322} | Previous AADT = 54249</t>
  </si>
  <si>
    <t>S5002</t>
  </si>
  <si>
    <t xml:space="preserve">  S 024001C                     </t>
  </si>
  <si>
    <t>CY2022 ADOT | Derivation Code = 3 | MS2 TDMS;  Reference = {68_100669} | Previous AADT = 44702</t>
  </si>
  <si>
    <t>S2834</t>
  </si>
  <si>
    <t>SR-51 Exit 0 Y-Ramp</t>
  </si>
  <si>
    <t>CY2022 ADOT | Derivation Code = 1 | MS2 TDMS;  Reference = {68_100670} | Previous AADT = 41976</t>
  </si>
  <si>
    <t>CY2022 ADOT | Derivation Code = 12 | MS2 TDMS;  Reference = {68_100675} | Previous AADT = 133383</t>
  </si>
  <si>
    <t>CY2022 ADOT | Derivation Code = 1 | MS2 TDMS;  Reference = {68_100676} | Previous AADT = 144527</t>
  </si>
  <si>
    <t>CY2022 ADOT | Derivation Code = 12 | MS2 TDMS;  Reference = {68_100677} | Previous AADT = 140540</t>
  </si>
  <si>
    <t>CY2022 ADOT | Derivation Code = 1 | MS2 TDMS;  Reference = {68_100678} | Previous AADT = 153514</t>
  </si>
  <si>
    <t>CY2022 ADOT | Derivation Code = 1 | MS2 TDMS;  Reference = {68_100680} | Previous AADT = 135323</t>
  </si>
  <si>
    <t>CY2022 ADOT | Derivation Code = 1 | MS2 TDMS;  Reference = {68_100684} | Previous AADT = 117811</t>
  </si>
  <si>
    <t>S2835</t>
  </si>
  <si>
    <t xml:space="preserve">  S 051                       0 </t>
  </si>
  <si>
    <t>SR-101 Exit 29 A-Ramp</t>
  </si>
  <si>
    <t>SR-101 Exit 29 C-Ramp</t>
  </si>
  <si>
    <t>CY2022 ADOT | Derivation Code = 3 | MS2 TDMS;  Reference = {68_7252} | Previous AADT = 23403</t>
  </si>
  <si>
    <t>S2838</t>
  </si>
  <si>
    <t xml:space="preserve">  S 051000G                     </t>
  </si>
  <si>
    <t>SR-51 Exit 0 G-Ramp</t>
  </si>
  <si>
    <t>CY2022 ADOT | Derivation Code = 3 | MS2 TDMS;  Reference = {68_3845} | Previous AADT = 10754</t>
  </si>
  <si>
    <t>S2840</t>
  </si>
  <si>
    <t xml:space="preserve">  S 051000Y                     </t>
  </si>
  <si>
    <t>CY2022 ADOT | Derivation Code = 3 | MS2 TDMS;  Reference = {68_7603} | Previous AADT = 7557</t>
  </si>
  <si>
    <t>S2843</t>
  </si>
  <si>
    <t>CY2022 ADOT | Derivation Code = 3 | MS2 TDMS;  Reference = {68_7820} | Previous AADT = 13476</t>
  </si>
  <si>
    <t>S2848</t>
  </si>
  <si>
    <t xml:space="preserve">  S 051001G                     </t>
  </si>
  <si>
    <t>SR-51 Exit 1 G-Ramp</t>
  </si>
  <si>
    <t>CY2022 ADOT | Derivation Code = 3 | MS2 TDMS;  Reference = {68_7821} | Previous AADT = 11577</t>
  </si>
  <si>
    <t>S2850</t>
  </si>
  <si>
    <t xml:space="preserve">  S 051001G1                    </t>
  </si>
  <si>
    <t>SR-51 Exit 1 G1-Ramp</t>
  </si>
  <si>
    <t>CY2022 ADOT | Derivation Code = 3 | MS2 TDMS;  Reference = {68_6591} | Previous AADT = 8624</t>
  </si>
  <si>
    <t>S33454</t>
  </si>
  <si>
    <t xml:space="preserve">  S 051001L3                    </t>
  </si>
  <si>
    <t>SR-51 Exit 1 L3-Ramp</t>
  </si>
  <si>
    <t>SR-51 Exit 1 X3-Ramp</t>
  </si>
  <si>
    <t>S33392</t>
  </si>
  <si>
    <t xml:space="preserve">  S 051001T1                    </t>
  </si>
  <si>
    <t>SR-51 Exit 1 A2-Ramp</t>
  </si>
  <si>
    <t>S2853</t>
  </si>
  <si>
    <t xml:space="preserve">  S 051002A                     </t>
  </si>
  <si>
    <t>CY2022 ADOT | Derivation Code = 3 | MS2 TDMS;  Reference = {68_6600} | Previous AADT = 10761</t>
  </si>
  <si>
    <t>S2855</t>
  </si>
  <si>
    <t xml:space="preserve">  S 051002G                     </t>
  </si>
  <si>
    <t>SR-51 Exit 2 G-Ramp</t>
  </si>
  <si>
    <t>CY2022 ADOT | Derivation Code = 3 | MS2 TDMS;  Reference = {68_6601} | Previous AADT = 12061</t>
  </si>
  <si>
    <t>S33428</t>
  </si>
  <si>
    <t xml:space="preserve">  S 051002P                     </t>
  </si>
  <si>
    <t>SR-51 Exit 2 P-Ramp</t>
  </si>
  <si>
    <t>S2863</t>
  </si>
  <si>
    <t xml:space="preserve">  S 051004G                     </t>
  </si>
  <si>
    <t>SR-51 Exit 4 G-Ramp</t>
  </si>
  <si>
    <t>SR-51 Exit 4 C-Ramp</t>
  </si>
  <si>
    <t>CY2022 ADOT | Derivation Code = 3 | MS2 TDMS;  Reference = {68_6631} | Previous AADT = 8725</t>
  </si>
  <si>
    <t>S33481</t>
  </si>
  <si>
    <t xml:space="preserve">  S 051004L                     </t>
  </si>
  <si>
    <t>SR-51 Exit 4 L-Ramp</t>
  </si>
  <si>
    <t>SR-51 Exit 4 J-Ramp</t>
  </si>
  <si>
    <t>S33645</t>
  </si>
  <si>
    <t xml:space="preserve">  S 051005L                     </t>
  </si>
  <si>
    <t>SR-51 Exit 5 L-Ramp</t>
  </si>
  <si>
    <t>SR-51 Exit 5 J-Ramp</t>
  </si>
  <si>
    <t>S2869</t>
  </si>
  <si>
    <t xml:space="preserve">  S 051007A                     </t>
  </si>
  <si>
    <t>SR-51 Exit 7 A-Ramp</t>
  </si>
  <si>
    <t>CY2022 ADOT | Derivation Code = 3 | MS2 TDMS;  Reference = {68_6650} | Previous AADT = 10932</t>
  </si>
  <si>
    <t>S2870</t>
  </si>
  <si>
    <t xml:space="preserve">  S 051007C                     </t>
  </si>
  <si>
    <t>SR-51 Exit 7 J-Ramp</t>
  </si>
  <si>
    <t>CY2022 ADOT | Derivation Code = 3 | MS2 TDMS;  Reference = {68_6652} | Previous AADT = 14201</t>
  </si>
  <si>
    <t>S2871</t>
  </si>
  <si>
    <t xml:space="preserve">  S 051007G                     </t>
  </si>
  <si>
    <t>SR-51 Exit 7 G-Ramp</t>
  </si>
  <si>
    <t>Northern Ave nonCard</t>
  </si>
  <si>
    <t>CY2022 ADOT | Derivation Code = 3 | MS2 TDMS;  Reference = {68_6651} | Previous AADT = 10591</t>
  </si>
  <si>
    <t>S2873</t>
  </si>
  <si>
    <t xml:space="preserve">  S 051007L                     </t>
  </si>
  <si>
    <t>SR-51 Exit 7 L-Ramp</t>
  </si>
  <si>
    <t>CY2022 ADOT | Derivation Code = 3 | MS2 TDMS;  Reference = {68_6655} | Previous AADT = 9275</t>
  </si>
  <si>
    <t>S2877</t>
  </si>
  <si>
    <t xml:space="preserve">  S 051008J2                    </t>
  </si>
  <si>
    <t>SR-51 Exit 8 J2-Ramp</t>
  </si>
  <si>
    <t>CY2022 ADOT | Derivation Code = 3 | MS2 TDMS;  Reference = {68_6663} | Previous AADT = 5990</t>
  </si>
  <si>
    <t>S33625</t>
  </si>
  <si>
    <t xml:space="preserve">  S 051009X1                    </t>
  </si>
  <si>
    <t>SR-51 Exit 9 X1-Ramp</t>
  </si>
  <si>
    <t>SR-51 Exit 9 X-Ramp</t>
  </si>
  <si>
    <t>S2884</t>
  </si>
  <si>
    <t xml:space="preserve">  S 051010C                     </t>
  </si>
  <si>
    <t>SR-51 Exit 10 C-Ramp</t>
  </si>
  <si>
    <t>SR-51 Exit 10 G-Ramp</t>
  </si>
  <si>
    <t>CY2022 ADOT | Derivation Code = 3 | MS2 TDMS;  Reference = {68_6682} | Previous AADT = 11274</t>
  </si>
  <si>
    <t>S2886</t>
  </si>
  <si>
    <t xml:space="preserve">  S 051010J                     </t>
  </si>
  <si>
    <t>SR-51 Exit 10 J-Ramp</t>
  </si>
  <si>
    <t>CY2022 ADOT | Derivation Code = 3 | MS2 TDMS;  Reference = {68_6683} | Previous AADT = 14040</t>
  </si>
  <si>
    <t>S33424</t>
  </si>
  <si>
    <t xml:space="preserve">  S 051010X                     </t>
  </si>
  <si>
    <t>SR-51 Exit 10 X-Ramp</t>
  </si>
  <si>
    <t>SR-51 Exit 10 L-Ramp</t>
  </si>
  <si>
    <t>S2889</t>
  </si>
  <si>
    <t xml:space="preserve">  S 051012A                     </t>
  </si>
  <si>
    <t>SR-51 Exit 12 A-Ramp</t>
  </si>
  <si>
    <t>SR-51 Exit 12 G-Ramp</t>
  </si>
  <si>
    <t>CY2022 ADOT | Derivation Code = 3 | MS2 TDMS;  Reference = {68_6700} | Previous AADT = 14617</t>
  </si>
  <si>
    <t>S2890</t>
  </si>
  <si>
    <t xml:space="preserve">  S 051012C                     </t>
  </si>
  <si>
    <t>SR-51 Exit 12 C-Ramp</t>
  </si>
  <si>
    <t>CY2022 ADOT | Derivation Code = 3 | MS2 TDMS;  Reference = {68_6702} | Previous AADT = 9697</t>
  </si>
  <si>
    <t>S2891</t>
  </si>
  <si>
    <t xml:space="preserve">  S 051012G                     </t>
  </si>
  <si>
    <t>CY2022 ADOT | Derivation Code = 3 | MS2 TDMS;  Reference = {68_6701} | Previous AADT = 9038</t>
  </si>
  <si>
    <t>S33328</t>
  </si>
  <si>
    <t xml:space="preserve">  S 051012L                     </t>
  </si>
  <si>
    <t>SR-51 Exit 12 L-Ramp</t>
  </si>
  <si>
    <t>SR-51 Exit 12 J-Ramp</t>
  </si>
  <si>
    <t>S33595</t>
  </si>
  <si>
    <t xml:space="preserve">  S 051012X                     </t>
  </si>
  <si>
    <t>SR-51 Exit 12 X-Ramp</t>
  </si>
  <si>
    <t>S2895</t>
  </si>
  <si>
    <t xml:space="preserve">  S 051013G                     </t>
  </si>
  <si>
    <t>SR-51 Exit 13 C-Ramp</t>
  </si>
  <si>
    <t>CY2022 ADOT | Derivation Code = 3 | MS2 TDMS;  Reference = {68_6711} | Previous AADT = 8316</t>
  </si>
  <si>
    <t>S33434</t>
  </si>
  <si>
    <t xml:space="preserve">  S 051013T                     </t>
  </si>
  <si>
    <t>SR-51 Exit 13 A-Ramp</t>
  </si>
  <si>
    <t>CY2022 ADOT | Derivation Code = 3 | MS2 TDMS;  Reference = {68_100704} | Previous AADT = 2161</t>
  </si>
  <si>
    <t>S2906</t>
  </si>
  <si>
    <t>I-40 Exit 53 A-Ramp</t>
  </si>
  <si>
    <t>CY2022 ADOT | Derivation Code = 3 | MS2 TDMS;  Reference = {68_5784} | Previous AADT = 15030</t>
  </si>
  <si>
    <t>CY2022 ADOT | Derivation Code = 3 | MS2 TDMS;  Reference = {68_100718} | Previous AADT = 1139</t>
  </si>
  <si>
    <t>CY2022 ADOT | Derivation Code = 3 | MS2 TDMS;  Reference = {68_100722} | Previous AADT = 210</t>
  </si>
  <si>
    <t>CY2022 ADOT | Derivation Code = 1 | MS2 TDMS;  Reference = {68_100726} | Previous AADT = 9040</t>
  </si>
  <si>
    <t>CY2022 ADOT | Derivation Code = 3 | MS2 TDMS;  Reference = {68_100727} | Previous AADT = 11231</t>
  </si>
  <si>
    <t>CY2022 ADOT | Derivation Code = 1 | MS2 TDMS;  Reference = {68_100738} | Previous AADT = 18011</t>
  </si>
  <si>
    <t>CY2022 ADOT | Derivation Code = 3 | MS2 TDMS;  Reference = {68_100749} | Previous AADT = 50700</t>
  </si>
  <si>
    <t>CY2022 ADOT | Derivation Code = 3 | MS2 TDMS;  Reference = {68_102326} | Previous AADT = 40728</t>
  </si>
  <si>
    <t>CY2022 ADOT | Derivation Code = 3 | MS2 TDMS;  Reference = {68_102327} | Previous AADT = 40895</t>
  </si>
  <si>
    <t>CY2022 ADOT | Derivation Code = 1 | MS2 TDMS;  Reference = {68_100754} | Previous AADT = 37931</t>
  </si>
  <si>
    <t>CY2022 ADOT | Derivation Code = 1 | MS2 TDMS;  Reference = {68_100755} | Previous AADT = 34650</t>
  </si>
  <si>
    <t>S2908</t>
  </si>
  <si>
    <t xml:space="preserve">  S 069                       0 </t>
  </si>
  <si>
    <t>CY2022 ADOT | Derivation Code = 1 | MS2 TDMS;  Reference = {68_5196} | Previous AADT = 5555</t>
  </si>
  <si>
    <t>S4508_b</t>
  </si>
  <si>
    <t xml:space="preserve">  S 069                       1 </t>
  </si>
  <si>
    <t>E Cordes Lakes Rd</t>
  </si>
  <si>
    <t>S33649</t>
  </si>
  <si>
    <t xml:space="preserve">  S 069288A                     </t>
  </si>
  <si>
    <t>S2428</t>
  </si>
  <si>
    <t xml:space="preserve">  I 019029C                     </t>
  </si>
  <si>
    <t>I-19 Exit 29 C-Ramp</t>
  </si>
  <si>
    <t>CY2022 ADOT | Derivation Code = 3 | MS2 TDMS;  Reference = {68_5482} | Previous AADT = 61</t>
  </si>
  <si>
    <t>S2430</t>
  </si>
  <si>
    <t xml:space="preserve">  I 019029J                     </t>
  </si>
  <si>
    <t>I-19 Exit 29 J-Ramp</t>
  </si>
  <si>
    <t>CY2022 ADOT | Derivation Code = 3 | MS2 TDMS;  Reference = {68_5483} | Previous AADT = 198</t>
  </si>
  <si>
    <t>S2436</t>
  </si>
  <si>
    <t xml:space="preserve">  I 019040C                     </t>
  </si>
  <si>
    <t>I-19 Exit 40 C-Ramp</t>
  </si>
  <si>
    <t>I-19 Exit 40 J-Ramp</t>
  </si>
  <si>
    <t>CY2022 ADOT | Derivation Code = 3 | MS2 TDMS;  Reference = {68_5502} | Previous AADT = 646</t>
  </si>
  <si>
    <t>S2438</t>
  </si>
  <si>
    <t xml:space="preserve">  I 019040J                     </t>
  </si>
  <si>
    <t>CY2022 ADOT | Derivation Code = 3 | MS2 TDMS;  Reference = {68_5503} | Previous AADT = 48</t>
  </si>
  <si>
    <t>S2451</t>
  </si>
  <si>
    <t xml:space="preserve">  I 019056A                     </t>
  </si>
  <si>
    <t>CY2022 ADOT | Derivation Code = 3 | MS2 TDMS;  Reference = {68_5540} | Previous AADT = 561</t>
  </si>
  <si>
    <t>S2454</t>
  </si>
  <si>
    <t xml:space="preserve">  I 019056J                     </t>
  </si>
  <si>
    <t>CY2022 ADOT | Derivation Code = 3 | MS2 TDMS;  Reference = {68_5543} | Previous AADT = 390</t>
  </si>
  <si>
    <t>S2461</t>
  </si>
  <si>
    <t xml:space="preserve">  I 019065G                     </t>
  </si>
  <si>
    <t>CY2022 ADOT | Derivation Code = 3 | MS2 TDMS;  Reference = {68_5561} | Previous AADT = 2568</t>
  </si>
  <si>
    <t>S2469</t>
  </si>
  <si>
    <t xml:space="preserve">  I 019075G                     </t>
  </si>
  <si>
    <t>CY2022 ADOT | Derivation Code = 3 | MS2 TDMS;  Reference = {68_5581} | Previous AADT = 7035</t>
  </si>
  <si>
    <t>S2470</t>
  </si>
  <si>
    <t xml:space="preserve">  I 019075J                     </t>
  </si>
  <si>
    <t>CY2022 ADOT | Derivation Code = 3 | MS2 TDMS;  Reference = {68_5583} | Previous AADT = 5458</t>
  </si>
  <si>
    <t>S2483</t>
  </si>
  <si>
    <t xml:space="preserve">  I 019092J                     </t>
  </si>
  <si>
    <t>I-19 Exit 92 J-Ramp</t>
  </si>
  <si>
    <t>CY2022 ADOT | Derivation Code = 3 | MS2 TDMS;  Reference = {68_5613} | Previous AADT = 804</t>
  </si>
  <si>
    <t>S33382</t>
  </si>
  <si>
    <t xml:space="preserve">  I 019095X                     </t>
  </si>
  <si>
    <t>I-19 Exit 95 X-Ramp</t>
  </si>
  <si>
    <t>I-19 Exit 95 L-Ramp</t>
  </si>
  <si>
    <t>S2492</t>
  </si>
  <si>
    <t xml:space="preserve">  I 019099A                     </t>
  </si>
  <si>
    <t>I-19 Exit 99 A-Ramp</t>
  </si>
  <si>
    <t>CY2022 ADOT | Derivation Code = 3 | MS2 TDMS;  Reference = {68_5640} | Previous AADT = 3562</t>
  </si>
  <si>
    <t>S26525</t>
  </si>
  <si>
    <t xml:space="preserve">  I 019099J2                    </t>
  </si>
  <si>
    <t>S33680</t>
  </si>
  <si>
    <t>I-19 Exit 99 L-Ramp</t>
  </si>
  <si>
    <t>S2496</t>
  </si>
  <si>
    <t>CY2022 ADOT | Derivation Code = 3 | MS2 TDMS;  Reference = {68_4347} | Previous AADT = 10398</t>
  </si>
  <si>
    <t>CY2022 ADOT | Derivation Code = 1 | MS2 TDMS;  Reference = {68_100500} | Previous AADT = 19256</t>
  </si>
  <si>
    <t>CY2022 ADOT | Derivation Code = 1 | MS2 TDMS;  Reference = {68_100507} | Previous AADT = 15746</t>
  </si>
  <si>
    <t>CY2022 ADOT | Derivation Code = 3 | MS2 TDMS;  Reference = {68_100508} | Previous AADT = 15127</t>
  </si>
  <si>
    <t>CY2022 ADOT | Derivation Code = 3 | MS2 TDMS;  Reference = {68_100513} | Previous AADT = 27894</t>
  </si>
  <si>
    <t>CY2022 ADOT | Derivation Code = 3 | MS2 TDMS;  Reference = {68_100514} | Previous AADT = 21949</t>
  </si>
  <si>
    <t>CY2022 ADOT | Derivation Code = 1 | MS2 TDMS;  Reference = {68_100515} | Previous AADT = 17518</t>
  </si>
  <si>
    <t>CY2022 ADOT | Derivation Code = 3 | MS2 TDMS;  Reference = {68_100529} | Previous AADT = 19537</t>
  </si>
  <si>
    <t>CY2022 ADOT | Derivation Code = 3 | MS2 TDMS;  Reference = {68_100531} | Previous AADT = 18209</t>
  </si>
  <si>
    <t>CY2022 ADOT | Derivation Code = 3 | MS2 TDMS;  Reference = {68_100545} | Previous AADT = 24473</t>
  </si>
  <si>
    <t>CY2022 ADOT | Derivation Code = 3 | MS2 TDMS;  Reference = {68_100551} | Previous AADT = 21703</t>
  </si>
  <si>
    <t>CY2022 ADOT | Derivation Code = 3 | MS2 TDMS;  Reference = {68_100553} | Previous AADT = 22407</t>
  </si>
  <si>
    <t>CY2022 ADOT | Derivation Code = 3 | MS2 TDMS;  Reference = {68_100554} | Previous AADT = 23602</t>
  </si>
  <si>
    <t>CY2022 ADOT | Derivation Code = 3 | MS2 TDMS;  Reference = {68_100568} | Previous AADT = 20230</t>
  </si>
  <si>
    <t>CY2022 ADOT | Derivation Code = 3 | MS2 TDMS;  Reference = {68_100569} | Previous AADT = 19643</t>
  </si>
  <si>
    <t>CY2022 ADOT | Derivation Code = 3 | MS2 TDMS;  Reference = {68_100570} | Previous AADT = 21011</t>
  </si>
  <si>
    <t>CY2022 ADOT | Derivation Code = 1 | MS2 TDMS;  Reference = {68_100571} | Previous AADT = 21920</t>
  </si>
  <si>
    <t>CY2022 ADOT | Derivation Code = 3 | MS2 TDMS;  Reference = {68_100573} | Previous AADT = 20902</t>
  </si>
  <si>
    <t>CY2022 ADOT | Derivation Code = 3 | MS2 TDMS;  Reference = {68_100576} | Previous AADT = 25270</t>
  </si>
  <si>
    <t>CY2022 ADOT | Derivation Code = 3 | MS2 TDMS;  Reference = {68_100578} | Previous AADT = 25862</t>
  </si>
  <si>
    <t>S2501</t>
  </si>
  <si>
    <t xml:space="preserve">  I 040001G                     </t>
  </si>
  <si>
    <t>I-40 Exit 1 G-Ramp</t>
  </si>
  <si>
    <t>CY2022 ADOT | Derivation Code = 3 | MS2 TDMS;  Reference = {68_5651} | Previous AADT = 473</t>
  </si>
  <si>
    <t>S2510</t>
  </si>
  <si>
    <t>CY2022 ADOT | Derivation Code = 3 | MS2 TDMS;  Reference = {68_5671} | Previous AADT = 4410</t>
  </si>
  <si>
    <t>S2512</t>
  </si>
  <si>
    <t xml:space="preserve">  I 040013A                     </t>
  </si>
  <si>
    <t>I-40 Exit 13 A-Ramp</t>
  </si>
  <si>
    <t>I-40 Exit 13 G-Ramp</t>
  </si>
  <si>
    <t>CY2022 ADOT | Derivation Code = 3 | MS2 TDMS;  Reference = {68_5680} | Previous AADT = 83</t>
  </si>
  <si>
    <t>S2517</t>
  </si>
  <si>
    <t xml:space="preserve">  I 040020G                     </t>
  </si>
  <si>
    <t>I-40 Exit 20 G-Ramp</t>
  </si>
  <si>
    <t>CY2022 ADOT | Derivation Code = 3 | MS2 TDMS;  Reference = {68_5691} | Previous AADT = 76</t>
  </si>
  <si>
    <t>S2518</t>
  </si>
  <si>
    <t xml:space="preserve">  I 040020I                     </t>
  </si>
  <si>
    <t>I-40 Exit 20 I-Ramp</t>
  </si>
  <si>
    <t>CY2022 ADOT | Derivation Code = 3 | MS2 TDMS;  Reference = {68_5693} | Previous AADT = 120</t>
  </si>
  <si>
    <t>S2524</t>
  </si>
  <si>
    <t xml:space="preserve">  I 040026G                     </t>
  </si>
  <si>
    <t>I-40 Exit 26 G-Ramp</t>
  </si>
  <si>
    <t>CY2022 ADOT | Derivation Code = 3 | MS2 TDMS;  Reference = {68_5721} | Previous AADT = 408</t>
  </si>
  <si>
    <t>S2529</t>
  </si>
  <si>
    <t xml:space="preserve">  I 040037A                     </t>
  </si>
  <si>
    <t>CY2022 ADOT | Derivation Code = 3 | MS2 TDMS;  Reference = {68_5740} | Previous AADT = 131</t>
  </si>
  <si>
    <t>S2532</t>
  </si>
  <si>
    <t xml:space="preserve">  I 040037J                     </t>
  </si>
  <si>
    <t>CY2022 ADOT | Derivation Code = 3 | MS2 TDMS;  Reference = {68_5743} | Previous AADT = 115</t>
  </si>
  <si>
    <t>S2537</t>
  </si>
  <si>
    <t>I-40 Exit 48 G-Ramp</t>
  </si>
  <si>
    <t>CY2022 ADOT | Derivation Code = 3 | MS2 TDMS;  Reference = {68_5760} | Previous AADT = 1268</t>
  </si>
  <si>
    <t>S2539</t>
  </si>
  <si>
    <t xml:space="preserve">  I 040048G                     </t>
  </si>
  <si>
    <t>CY2022 ADOT | Derivation Code = 3 | MS2 TDMS;  Reference = {68_5761} | Previous AADT = 14995</t>
  </si>
  <si>
    <t>S2541</t>
  </si>
  <si>
    <t xml:space="preserve">  I 040051A                     </t>
  </si>
  <si>
    <t>I-40 Exit 51 A-Ramp</t>
  </si>
  <si>
    <t>I-40 Exit 51 G-Ramp</t>
  </si>
  <si>
    <t>CY2022 ADOT | Derivation Code = 3 | MS2 TDMS;  Reference = {68_5770} | Previous AADT = 6183</t>
  </si>
  <si>
    <t>S2542</t>
  </si>
  <si>
    <t xml:space="preserve">  I 040051C                     </t>
  </si>
  <si>
    <t>CY2022 ADOT | Derivation Code = 3 | MS2 TDMS;  Reference = {68_5772} | Previous AADT = 2436</t>
  </si>
  <si>
    <t>S2543</t>
  </si>
  <si>
    <t xml:space="preserve">  I 040051G                     </t>
  </si>
  <si>
    <t>CY2022 ADOT | Derivation Code = 3 | MS2 TDMS;  Reference = {68_5771} | Previous AADT = 2585</t>
  </si>
  <si>
    <t>S2547</t>
  </si>
  <si>
    <t xml:space="preserve">  I 040053G                     </t>
  </si>
  <si>
    <t>I-40 Exit 53 G-Ramp</t>
  </si>
  <si>
    <t>CY2022 ADOT | Derivation Code = 3 | MS2 TDMS;  Reference = {68_5781} | Previous AADT = 2792</t>
  </si>
  <si>
    <t>S2564</t>
  </si>
  <si>
    <t xml:space="preserve">  I 040079J                     </t>
  </si>
  <si>
    <t>CY2022 ADOT | Derivation Code = 3 | MS2 TDMS;  Reference = {68_5823} | Previous AADT = 114</t>
  </si>
  <si>
    <t>S2571</t>
  </si>
  <si>
    <t xml:space="preserve">  I 040091G                     </t>
  </si>
  <si>
    <t>I-40 Exit 91 G-Ramp</t>
  </si>
  <si>
    <t>I-40 Exit 91 A-Ramp</t>
  </si>
  <si>
    <t>CY2022 ADOT | Derivation Code = 3 | MS2 TDMS;  Reference = {68_5841} | Previous AADT = 79</t>
  </si>
  <si>
    <t>S2580</t>
  </si>
  <si>
    <t xml:space="preserve">  I 040103J                     </t>
  </si>
  <si>
    <t>CY2022 ADOT | Derivation Code = 3 | MS2 TDMS;  Reference = {68_5863} | Previous AADT = 139</t>
  </si>
  <si>
    <t>S2594</t>
  </si>
  <si>
    <t xml:space="preserve">  I 040139A                     </t>
  </si>
  <si>
    <t>I-40 Exit 139 A-Ramp</t>
  </si>
  <si>
    <t>CY2022 ADOT | Derivation Code = 3 | MS2 TDMS;  Reference = {68_5910} | Previous AADT = 173</t>
  </si>
  <si>
    <t>S2595</t>
  </si>
  <si>
    <t xml:space="preserve">  I 040139C                     </t>
  </si>
  <si>
    <t>I-40 Exit 139 C-Ramp</t>
  </si>
  <si>
    <t>CY2022 ADOT | Derivation Code = 3 | MS2 TDMS;  Reference = {68_5912} | Previous AADT = 389</t>
  </si>
  <si>
    <t>S2596</t>
  </si>
  <si>
    <t xml:space="preserve">  I 040139G                     </t>
  </si>
  <si>
    <t>I-40 Exit 139 G-Ramp</t>
  </si>
  <si>
    <t>CY2022 ADOT | Derivation Code = 3 | MS2 TDMS;  Reference = {68_5911} | Previous AADT = 514</t>
  </si>
  <si>
    <t>S2607</t>
  </si>
  <si>
    <t xml:space="preserve">  I 040148C                     </t>
  </si>
  <si>
    <t>I-40 Exit 148 C-Ramp</t>
  </si>
  <si>
    <t>CY2022 ADOT | Derivation Code = 3 | MS2 TDMS;  Reference = {68_5942} | Previous AADT = 18</t>
  </si>
  <si>
    <t>S2609</t>
  </si>
  <si>
    <t xml:space="preserve">  I 040148I                     </t>
  </si>
  <si>
    <t>I-40 Exit 148 I-Ramp</t>
  </si>
  <si>
    <t>CY2022 ADOT | Derivation Code = 3 | MS2 TDMS;  Reference = {68_5943} | Previous AADT = 36</t>
  </si>
  <si>
    <t>S2612</t>
  </si>
  <si>
    <t xml:space="preserve">  I 040149F                     </t>
  </si>
  <si>
    <t>I-40 Exit 149 F-Ramp</t>
  </si>
  <si>
    <t>I-40 Exit 149 A-Ramp</t>
  </si>
  <si>
    <t>CY2022 ADOT | Derivation Code = 3 | MS2 TDMS;  Reference = {68_5951} | Previous AADT = 24</t>
  </si>
  <si>
    <t>S2618</t>
  </si>
  <si>
    <t xml:space="preserve">  I 040157A                     </t>
  </si>
  <si>
    <t>CY2022 ADOT | Derivation Code = 3 | MS2 TDMS;  Reference = {68_5970} | Previous AADT = 37</t>
  </si>
  <si>
    <t>S2620</t>
  </si>
  <si>
    <t xml:space="preserve">  I 040157F                     </t>
  </si>
  <si>
    <t>I-40 Exit 157 F-Ramp</t>
  </si>
  <si>
    <t>CY2022 ADOT | Derivation Code = 3 | MS2 TDMS;  Reference = {68_5971} | Previous AADT = 25</t>
  </si>
  <si>
    <t>S2623</t>
  </si>
  <si>
    <t xml:space="preserve">  I 040161C                     </t>
  </si>
  <si>
    <t>I-40 Exit 161 C-Ramp</t>
  </si>
  <si>
    <t>CY2022 ADOT | Derivation Code = 3 | MS2 TDMS;  Reference = {68_5982} | Previous AADT = 1180</t>
  </si>
  <si>
    <t>S2626</t>
  </si>
  <si>
    <t xml:space="preserve">  I 040163A                     </t>
  </si>
  <si>
    <t>I-40 Exit 163 A-Ramp</t>
  </si>
  <si>
    <t>I-40 Exit 163 G-Ramp</t>
  </si>
  <si>
    <t>CY2022 ADOT | Derivation Code = 3 | MS2 TDMS;  Reference = {68_5990} | Previous AADT = 2014</t>
  </si>
  <si>
    <t>S2631</t>
  </si>
  <si>
    <t xml:space="preserve">  I 040165C                     </t>
  </si>
  <si>
    <t>I-40 Exit 165 C-Ramp</t>
  </si>
  <si>
    <t>CY2022 ADOT | Derivation Code = 3 | MS2 TDMS;  Reference = {68_6002} | Previous AADT = 3117</t>
  </si>
  <si>
    <t>S33588</t>
  </si>
  <si>
    <t xml:space="preserve">  I 040181A                     </t>
  </si>
  <si>
    <t>I-40 Exit 181 A-Ramp</t>
  </si>
  <si>
    <t>I-40 Exit 181 R2-Ramp</t>
  </si>
  <si>
    <t>S2647</t>
  </si>
  <si>
    <t xml:space="preserve">  I 040185C                     </t>
  </si>
  <si>
    <t>I-40 Exit 185 C-Ramp</t>
  </si>
  <si>
    <t>CY2022 ADOT | Derivation Code = 3 | MS2 TDMS;  Reference = {68_6052} | Previous AADT = 2797</t>
  </si>
  <si>
    <t>S2648</t>
  </si>
  <si>
    <t xml:space="preserve">  I 040185G                     </t>
  </si>
  <si>
    <t>CY2022 ADOT | Derivation Code = 3 | MS2 TDMS;  Reference = {68_6051} | Previous AADT = 2482</t>
  </si>
  <si>
    <t>S2663</t>
  </si>
  <si>
    <t xml:space="preserve">  I 040198C                     </t>
  </si>
  <si>
    <t>CY2022 ADOT | Derivation Code = 3 | MS2 TDMS;  Reference = {68_6112} | Previous AADT = 4076</t>
  </si>
  <si>
    <t>S2667</t>
  </si>
  <si>
    <t xml:space="preserve">  I 040201C                     </t>
  </si>
  <si>
    <t>I-40 Exit 201 C-Ramp</t>
  </si>
  <si>
    <t>CY2022 ADOT | Derivation Code = 3 | MS2 TDMS;  Reference = ({68_6122}+{216_154})/2 | Previous AADT = 3114</t>
  </si>
  <si>
    <t>S2686</t>
  </si>
  <si>
    <t xml:space="preserve">  I 040225A                     </t>
  </si>
  <si>
    <t>I-40 Exit 225 A-Ramp</t>
  </si>
  <si>
    <t>I-40 Exit 225 G-Ramp</t>
  </si>
  <si>
    <t>CY2022 ADOT | Derivation Code = 3 | MS2 TDMS;  Reference = {68_6180} | Previous AADT = 93</t>
  </si>
  <si>
    <t>S2687</t>
  </si>
  <si>
    <t xml:space="preserve">  I 040225C                     </t>
  </si>
  <si>
    <t>I-40 Exit 225 C-Ramp</t>
  </si>
  <si>
    <t>I-40 Exit 225 J-Ramp</t>
  </si>
  <si>
    <t>CY2022 ADOT | Derivation Code = 3 | MS2 TDMS;  Reference = {68_6182} | Previous AADT = 67</t>
  </si>
  <si>
    <t>S2688</t>
  </si>
  <si>
    <t xml:space="preserve">  I 040225G                     </t>
  </si>
  <si>
    <t>CY2022 ADOT | Derivation Code = 3 | MS2 TDMS;  Reference = {68_6181} | Previous AADT = 111</t>
  </si>
  <si>
    <t>S2689</t>
  </si>
  <si>
    <t xml:space="preserve">  I 040225J                     </t>
  </si>
  <si>
    <t>CY2022 ADOT | Derivation Code = 3 | MS2 TDMS;  Reference = {68_6183} | Previous AADT = 85</t>
  </si>
  <si>
    <t>S2692</t>
  </si>
  <si>
    <t xml:space="preserve">  I 040230G                     </t>
  </si>
  <si>
    <t>I-40 Exit 230 G-Ramp</t>
  </si>
  <si>
    <t>I-40 Exit 230 A-Ramp</t>
  </si>
  <si>
    <t>CY2022 ADOT | Derivation Code = 1 | MS2 TDMS;  Reference = {68_6191} | Previous AADT = 72</t>
  </si>
  <si>
    <t>S2694</t>
  </si>
  <si>
    <t xml:space="preserve">  I 040233A                     </t>
  </si>
  <si>
    <t>CY2022 ADOT | Derivation Code = 3 | MS2 TDMS;  Reference = {68_6200} | Previous AADT = 346</t>
  </si>
  <si>
    <t>S2695</t>
  </si>
  <si>
    <t xml:space="preserve">  I 040233C                     </t>
  </si>
  <si>
    <t>I-40 Exit 233 C-Ramp</t>
  </si>
  <si>
    <t>I-40 Exit 233 J-Ramp</t>
  </si>
  <si>
    <t>CY2022 ADOT | Derivation Code = 3 | MS2 TDMS;  Reference = {68_6202} | Previous AADT = 334</t>
  </si>
  <si>
    <t>S33651</t>
  </si>
  <si>
    <t xml:space="preserve">  I 040235A                     </t>
  </si>
  <si>
    <t>I-40 Exit 235 A-Ramp</t>
  </si>
  <si>
    <t>I-40 Exit 235 R5-Ramp</t>
  </si>
  <si>
    <t>S33638</t>
  </si>
  <si>
    <t xml:space="preserve">  I 040236S                     </t>
  </si>
  <si>
    <t>CY2022 ADOT | Applied Growth Factor = 0.011 to Previous Year | Previous AADT = 3461</t>
  </si>
  <si>
    <t>S2701</t>
  </si>
  <si>
    <t xml:space="preserve">  I 040239J                     </t>
  </si>
  <si>
    <t>I-40 Exit 239 J-Ramp</t>
  </si>
  <si>
    <t>I-40 Exit 239 C-Ramp</t>
  </si>
  <si>
    <t>CY2022 ADOT | Derivation Code = 1 | MS2 TDMS;  Reference = {68_6223} | Previous AADT = 74</t>
  </si>
  <si>
    <t>S2702</t>
  </si>
  <si>
    <t xml:space="preserve">  I 040245A                     </t>
  </si>
  <si>
    <t>CY2022 ADOT | Derivation Code = 3 | MS2 TDMS;  Reference = {68_6230} | Previous AADT = 115</t>
  </si>
  <si>
    <t>S2708</t>
  </si>
  <si>
    <t xml:space="preserve">  I 040252G                     </t>
  </si>
  <si>
    <t>CY2022 ADOT | Derivation Code = 3 | MS2 TDMS;  Reference = {68_6241} | Previous AADT = 1035</t>
  </si>
  <si>
    <t>S33609</t>
  </si>
  <si>
    <t xml:space="preserve">  I 040253L                     </t>
  </si>
  <si>
    <t>I-40 Exit 253 L-Ramp</t>
  </si>
  <si>
    <t>I-40 Exit 253 X-Ramp</t>
  </si>
  <si>
    <t>S33441</t>
  </si>
  <si>
    <t xml:space="preserve">  I 040253X                     </t>
  </si>
  <si>
    <t>S2714</t>
  </si>
  <si>
    <t xml:space="preserve">  I 040255A                     </t>
  </si>
  <si>
    <t>I-40 Exit 255 A-Ramp</t>
  </si>
  <si>
    <t>I-40 Exit 255 G-Ramp</t>
  </si>
  <si>
    <t>CY2022 ADOT | Derivation Code = 3 | MS2 TDMS;  Reference = {68_6260} | Previous AADT = 2207</t>
  </si>
  <si>
    <t>S2715</t>
  </si>
  <si>
    <t xml:space="preserve">  I 040255C                     </t>
  </si>
  <si>
    <t>CY2022 ADOT | Derivation Code = 3 | MS2 TDMS;  Reference = {68_6262} | Previous AADT = 1320</t>
  </si>
  <si>
    <t>S2716</t>
  </si>
  <si>
    <t xml:space="preserve">  I 040255G                     </t>
  </si>
  <si>
    <t>CY2022 ADOT | Derivation Code = 1 | MS2 TDMS;  Reference = {68_6261} | Previous AADT = 4170</t>
  </si>
  <si>
    <t>S2731</t>
  </si>
  <si>
    <t xml:space="preserve">  I 040274G                     </t>
  </si>
  <si>
    <t>I-40 Exit 274 G-Ramp</t>
  </si>
  <si>
    <t>I-40 Exit 274 A-Ramp</t>
  </si>
  <si>
    <t>CY2022 ADOT | Derivation Code = 1 | MS2 TDMS;  Reference = {68_6301} | Previous AADT = 264</t>
  </si>
  <si>
    <t>S2733</t>
  </si>
  <si>
    <t xml:space="preserve">  I 040277A                     </t>
  </si>
  <si>
    <t>CY2022 ADOT | Derivation Code = 3 | MS2 TDMS;  Reference = {68_6310} | Previous AADT = 1165</t>
  </si>
  <si>
    <t>S2736</t>
  </si>
  <si>
    <t>CY2022 ADOT | Derivation Code = 3 | MS2 TDMS;  Reference = {68_6313} | Previous AADT = 1788</t>
  </si>
  <si>
    <t>S2737</t>
  </si>
  <si>
    <t xml:space="preserve">  I 040280A                     </t>
  </si>
  <si>
    <t>I-40 Exit 280 A-Ramp</t>
  </si>
  <si>
    <t>I-40 Exit 280 G-Ramp</t>
  </si>
  <si>
    <t>CY2022 ADOT | Derivation Code = 3 | MS2 TDMS;  Reference = {68_6320} | Previous AADT = 127</t>
  </si>
  <si>
    <t>S2739</t>
  </si>
  <si>
    <t xml:space="preserve">  I 040280G                     </t>
  </si>
  <si>
    <t>CY2022 ADOT | Derivation Code = 3 | MS2 TDMS;  Reference = {68_6321} | Previous AADT = 77</t>
  </si>
  <si>
    <t>S2745</t>
  </si>
  <si>
    <t xml:space="preserve">  I 040285A                     </t>
  </si>
  <si>
    <t>CY2022 ADOT | Derivation Code = 3 | MS2 TDMS;  Reference = {68_6340} | Previous AADT = 1615</t>
  </si>
  <si>
    <t>S2748</t>
  </si>
  <si>
    <t xml:space="preserve">  I 040285J                     </t>
  </si>
  <si>
    <t>CY2022 ADOT | Derivation Code = 3 | MS2 TDMS;  Reference = {68_6343} | Previous AADT = 1562</t>
  </si>
  <si>
    <t>S2755</t>
  </si>
  <si>
    <t xml:space="preserve">  I 040289G                     </t>
  </si>
  <si>
    <t>I-40 Exit 289 G-Ramp</t>
  </si>
  <si>
    <t>I-40 Exit 289 A-Ramp</t>
  </si>
  <si>
    <t>CY2022 ADOT | Derivation Code = 3 | MS2 TDMS;  Reference = {68_6361} | Previous AADT = 1050</t>
  </si>
  <si>
    <t>S2756</t>
  </si>
  <si>
    <t>CY2022 ADOT | Derivation Code = 3 | MS2 TDMS;  Reference = {68_6363} | Previous AADT = 260</t>
  </si>
  <si>
    <t>S2760</t>
  </si>
  <si>
    <t xml:space="preserve">  I 040292J                     </t>
  </si>
  <si>
    <t>CY2022 ADOT | Derivation Code = 3 | MS2 TDMS;  Reference = {68_6373} | Previous AADT = 1741</t>
  </si>
  <si>
    <t>S2763</t>
  </si>
  <si>
    <t xml:space="preserve">  I 040294G                     </t>
  </si>
  <si>
    <t>CY2022 ADOT | Derivation Code = 3 | MS2 TDMS;  Reference = {68_6381} | Previous AADT = 66</t>
  </si>
  <si>
    <t>S2765</t>
  </si>
  <si>
    <t xml:space="preserve">  I 040300A                     </t>
  </si>
  <si>
    <t>CY2022 ADOT | Derivation Code = 3 | MS2 TDMS;  Reference = {68_6390} | Previous AADT = 86</t>
  </si>
  <si>
    <t>S2768</t>
  </si>
  <si>
    <t xml:space="preserve">  I 040300J                     </t>
  </si>
  <si>
    <t>CY2022 ADOT | Derivation Code = 3 | MS2 TDMS;  Reference = {68_6393} | Previous AADT = 86</t>
  </si>
  <si>
    <t>S2773</t>
  </si>
  <si>
    <t xml:space="preserve">  I 040311A                     </t>
  </si>
  <si>
    <t>CY2022 ADOT | Derivation Code = 3 | MS2 TDMS;  Reference = {68_6410} | Previous AADT = 291</t>
  </si>
  <si>
    <t>S2784</t>
  </si>
  <si>
    <t xml:space="preserve">  I 040325J                     </t>
  </si>
  <si>
    <t>I-40 Exit 325 J-Ramp</t>
  </si>
  <si>
    <t>CY2022 ADOT | Derivation Code = 3 | MS2 TDMS;  Reference = {68_6443} | Previous AADT = 508</t>
  </si>
  <si>
    <t>S2789</t>
  </si>
  <si>
    <t xml:space="preserve">  I 040333A                     </t>
  </si>
  <si>
    <t>I-40 Exit 333 A-Ramp</t>
  </si>
  <si>
    <t>CY2022 ADOT | Derivation Code = 3 | MS2 TDMS;  Reference = {68_6460} | Previous AADT = 464</t>
  </si>
  <si>
    <t>S2790</t>
  </si>
  <si>
    <t xml:space="preserve">  I 040333C                     </t>
  </si>
  <si>
    <t>I-40 Exit 333 C-Ramp</t>
  </si>
  <si>
    <t>CY2022 ADOT | Derivation Code = 3 | MS2 TDMS;  Reference = {68_6462} | Previous AADT = 492</t>
  </si>
  <si>
    <t>S2791</t>
  </si>
  <si>
    <t xml:space="preserve">  I 040333G                     </t>
  </si>
  <si>
    <t>I-40 Exit 333 G-Ramp</t>
  </si>
  <si>
    <t>CY2022 ADOT | Derivation Code = 3 | MS2 TDMS;  Reference = {68_6461} | Previous AADT = 517</t>
  </si>
  <si>
    <t>S2792</t>
  </si>
  <si>
    <t>CY2022 ADOT | Derivation Code = 3 | MS2 TDMS;  Reference = {68_6463} | Previous AADT = 437</t>
  </si>
  <si>
    <t>S2793</t>
  </si>
  <si>
    <t>I-40 Exit 339 G-Ramp</t>
  </si>
  <si>
    <t>CY2022 ADOT | Derivation Code = 3 | MS2 TDMS;  Reference = {68_6470} | Previous AADT = 240</t>
  </si>
  <si>
    <t>S2794</t>
  </si>
  <si>
    <t xml:space="preserve">  I 040339C                     </t>
  </si>
  <si>
    <t>I-40 Exit 339 C-Ramp</t>
  </si>
  <si>
    <t>I-40 Exit 339 J-Ramp</t>
  </si>
  <si>
    <t>CY2022 ADOT | Derivation Code = 3 | MS2 TDMS;  Reference = {68_6472} | Previous AADT = 864</t>
  </si>
  <si>
    <t>S2795</t>
  </si>
  <si>
    <t xml:space="preserve">  I 040339G                     </t>
  </si>
  <si>
    <t>CY2022 ADOT | Derivation Code = 3 | MS2 TDMS;  Reference = {68_6471} | Previous AADT = 914</t>
  </si>
  <si>
    <t>S33487</t>
  </si>
  <si>
    <t xml:space="preserve">  I 040340C                     </t>
  </si>
  <si>
    <t>I-40 Exit 340 C-Ramp</t>
  </si>
  <si>
    <t>I-40 Exit 340 S-Ramp</t>
  </si>
  <si>
    <t>S33468</t>
  </si>
  <si>
    <t xml:space="preserve">  I 040340J                     </t>
  </si>
  <si>
    <t>I-40 Exit 340 J-Ramp</t>
  </si>
  <si>
    <t>S2798</t>
  </si>
  <si>
    <t xml:space="preserve">  I 040341C                     </t>
  </si>
  <si>
    <t>CY2022 ADOT | Derivation Code = 3 | MS2 TDMS;  Reference = {68_6482} | Previous AADT = 121</t>
  </si>
  <si>
    <t>S2802</t>
  </si>
  <si>
    <t xml:space="preserve">  I 040343A                     </t>
  </si>
  <si>
    <t>I-40 Exit 343 A-Ramp</t>
  </si>
  <si>
    <t>I-40 Exit 343 G-Ramp</t>
  </si>
  <si>
    <t>CY2022 ADOT | Derivation Code = 3 | MS2 TDMS;  Reference = {68_6490} | Previous AADT = 79</t>
  </si>
  <si>
    <t>S2810</t>
  </si>
  <si>
    <t xml:space="preserve">  I 040346J                     </t>
  </si>
  <si>
    <t>CY2022 ADOT | Derivation Code = 3 | MS2 TDMS;  Reference = {68_6503} | Previous AADT = 112</t>
  </si>
  <si>
    <t>S33607</t>
  </si>
  <si>
    <t>CY2022 ADOT | Derivation Code = 3 | MS2 TDMS;  Reference = {68_100763} | Previous AADT = 730</t>
  </si>
  <si>
    <t>CY2022 ADOT | Derivation Code = 3 | MS2 TDMS;  Reference = {68_100764} | Previous AADT = 951</t>
  </si>
  <si>
    <t>CY2022 ADOT | Derivation Code = 3 | MS2 TDMS;  Reference = {68_100770} | Previous AADT = 3534</t>
  </si>
  <si>
    <t>CY2022 ADOT | Derivation Code = 3 | MS2 TDMS;  Reference = {68_100776} | Previous AADT = 11075</t>
  </si>
  <si>
    <t>CY2022 ADOT | Derivation Code = 1 | MS2 TDMS;  Reference = {68_100782} | Previous AADT = 4184</t>
  </si>
  <si>
    <t>CY2022 ADOT | Derivation Code = 1 | MS2 TDMS;  Reference = {68_100785} | Previous AADT = 6675</t>
  </si>
  <si>
    <t>S2914</t>
  </si>
  <si>
    <t>CY2022 ADOT | Derivation Code = 3 | MS2 TDMS;  Reference = {68_4284} | Previous AADT = 34300</t>
  </si>
  <si>
    <t>CY2022 ADOT | Derivation Code = 3 | MS2 TDMS;  Reference = {68_100795} | Previous AADT = 37343</t>
  </si>
  <si>
    <t>CY2022 ADOT | Derivation Code = 1 | MS2 TDMS;  Reference = {68_100797} | Previous AADT = 32707</t>
  </si>
  <si>
    <t>CY2022 ADOT | Derivation Code = 1 | MS2 TDMS;  Reference = {68_100805} | Previous AADT = 26325</t>
  </si>
  <si>
    <t>CY2022 ADOT | Derivation Code = 1 | MS2 TDMS;  Reference = {68_100824} | Previous AADT = 4015</t>
  </si>
  <si>
    <t>CY2022 ADOT | Derivation Code = 1 | MS2 TDMS;  Reference = {68_100827} | Previous AADT = 10484</t>
  </si>
  <si>
    <t>S2916</t>
  </si>
  <si>
    <t xml:space="preserve">  S 077069A                     </t>
  </si>
  <si>
    <t>SR-77 Exit 69 A-Ramp</t>
  </si>
  <si>
    <t>CY2022 ADOT | Derivation Code = 1 | MS2 TDMS;  Reference = {68_7915} | Previous AADT = 3377</t>
  </si>
  <si>
    <t>S2917</t>
  </si>
  <si>
    <t xml:space="preserve">  S 077069J                     </t>
  </si>
  <si>
    <t>SR-77 Exit 69 J-Ramp</t>
  </si>
  <si>
    <t>SR-77 nonCard</t>
  </si>
  <si>
    <t>CY2022 ADOT | Derivation Code = 1 | MS2 TDMS;  Reference = {68_7916} | Previous AADT = 13712</t>
  </si>
  <si>
    <t>S33444</t>
  </si>
  <si>
    <t xml:space="preserve">  S 077109A                     </t>
  </si>
  <si>
    <t>SR-77 Exit 109 A-Ramp</t>
  </si>
  <si>
    <t>SR-77 Exit 109 J-Ramp</t>
  </si>
  <si>
    <t>SR-77 Exit 109 G-Ramp</t>
  </si>
  <si>
    <t>CY2022 ADOT | Applied Growth Factor = 0.010 to Previous Year | Previous AADT = 3358</t>
  </si>
  <si>
    <t>CY2022 ADOT | Derivation Code = 3 | MS2 TDMS;  Reference = {68_100850} | Previous AADT = 6710</t>
  </si>
  <si>
    <t>CY2022 ADOT | Derivation Code = 3 | MS2 TDMS;  Reference = {68_100855} | Previous AADT = 8766</t>
  </si>
  <si>
    <t>CY2022 ADOT | Derivation Code = 3 | MS2 TDMS;  Reference = {68_100856} | Previous AADT = 7223</t>
  </si>
  <si>
    <t>CY2022 ADOT | Derivation Code = 3 | MS2 TDMS;  Reference = {68_100862} | Previous AADT = 5911</t>
  </si>
  <si>
    <t>CY2022 ADOT | Derivation Code = 3 | MS2 TDMS;  Reference = {68_100869} | Previous AADT = 5093</t>
  </si>
  <si>
    <t>CY2022 ADOT | Derivation Code = 3 | MS2 TDMS;  Reference = {68_100870} | Previous AADT = 4722</t>
  </si>
  <si>
    <t>CY2022 ADOT | Derivation Code = 3 | MS2 TDMS;  Reference = {68_100873} | Previous AADT = 6176</t>
  </si>
  <si>
    <t>CY2022 ADOT | Derivation Code = 3 | MS2 TDMS;  Reference = {68_100876} | Previous AADT = 2739</t>
  </si>
  <si>
    <t>CY2022 ADOT | Derivation Code = 3 | MS2 TDMS;  Reference = {68_100878} | Previous AADT = 2064</t>
  </si>
  <si>
    <t>S33363</t>
  </si>
  <si>
    <t xml:space="preserve">  S 080341T                     </t>
  </si>
  <si>
    <t>SR-80 Exit 341 T-Ramp</t>
  </si>
  <si>
    <t>SR-80 Exit 341 G-Ramp</t>
  </si>
  <si>
    <t>CY2022 ADOT | Applied Growth Factor = 0.022 to Previous Year | Previous AADT = 106</t>
  </si>
  <si>
    <t>CY2022 ADOT | Derivation Code = 3 | MS2 TDMS;  Reference = {68_100886} | Previous AADT = 2449</t>
  </si>
  <si>
    <t>CY2022 ADOT | Derivation Code = 3 | MS2 TDMS;  Reference = {68_100892} | Previous AADT = 665</t>
  </si>
  <si>
    <t>CY2022 ADOT | Derivation Code = 3 | MS2 TDMS;  Reference = {68_100895} | Previous AADT = 471</t>
  </si>
  <si>
    <t>CY2022 ADOT | Derivation Code = 1 | MS2 TDMS;  Reference = {68_100897} | Previous AADT = 2471</t>
  </si>
  <si>
    <t>S2931</t>
  </si>
  <si>
    <t>CY2022 ADOT | Derivation Code = 1 | MS2 TDMS;  Reference = {68_3294} | Previous AADT = 622</t>
  </si>
  <si>
    <t>CY2022 ADOT | Derivation Code = 3 | MS2 TDMS;  Reference = {68_100908} | Previous AADT = 2546</t>
  </si>
  <si>
    <t>CY2022 ADOT | Derivation Code = 3 | MS2 TDMS;  Reference = {68_100913} | Previous AADT = 2582</t>
  </si>
  <si>
    <t>CY2022 ADOT | Derivation Code = 1 | MS2 TDMS;  Reference = {68_100914} | Previous AADT = 2780</t>
  </si>
  <si>
    <t>CY2022 ADOT | Derivation Code = 3 | MS2 TDMS;  Reference = {68_100915} | Previous AADT = 1483</t>
  </si>
  <si>
    <t>CY2022 ADOT | Derivation Code = 3 | MS2 TDMS;  Reference = {68_100916} | Previous AADT = 2828</t>
  </si>
  <si>
    <t>CY2022 ADOT | Derivation Code = 1 | MS2 TDMS;  Reference = {68_100921} | Previous AADT = 19300</t>
  </si>
  <si>
    <t>CY2022 ADOT | Derivation Code = 1 | MS2 TDMS;  Reference = {68_100925} | Previous AADT = 22649</t>
  </si>
  <si>
    <t>L14115</t>
  </si>
  <si>
    <t xml:space="preserve">  S 085062S                   0 </t>
  </si>
  <si>
    <t>SR-85 Exit 62 S-Ramp nonCard</t>
  </si>
  <si>
    <t>SR-85 Exit 62 S-Ramp</t>
  </si>
  <si>
    <t>CY2022 ADOT | VolGroup Estimate; Reference = {1b} | Previous AADT = 79</t>
  </si>
  <si>
    <t>L14117</t>
  </si>
  <si>
    <t xml:space="preserve">  S 085072R                   0 </t>
  </si>
  <si>
    <t>SR-85 Exit 72 R-Ramp nonCard</t>
  </si>
  <si>
    <t>SR-85 Exit 72 R-Ramp</t>
  </si>
  <si>
    <t>S33642</t>
  </si>
  <si>
    <t xml:space="preserve">  S 085120C                     </t>
  </si>
  <si>
    <t>SR-85 Exit 120 C-Ramp</t>
  </si>
  <si>
    <t>S33353</t>
  </si>
  <si>
    <t xml:space="preserve">  S 085138C                     </t>
  </si>
  <si>
    <t>SR-85 Exit 138 C-Ramp</t>
  </si>
  <si>
    <t>SR-85 Exit 138 J-Ramp</t>
  </si>
  <si>
    <t>CY2022 ADOT | Derivation Code = 1 | MS2 TDMS;  Reference = {68_102299} | Previous AADT = 2841</t>
  </si>
  <si>
    <t>CY2022 ADOT | Derivation Code = 1 | MS2 TDMS;  Reference = {68_100934} | Previous AADT = 2926</t>
  </si>
  <si>
    <t>CY2022 ADOT | Derivation Code = 1 | MS2 TDMS;  Reference = {68_100935} | Previous AADT = 7102</t>
  </si>
  <si>
    <t>CY2022 ADOT | Derivation Code = 3 | MS2 TDMS;  Reference = {68_100939} | Previous AADT = 21984</t>
  </si>
  <si>
    <t>CY2022 ADOT | Derivation Code = 1 | MS2 TDMS;  Reference = {68_100948} | Previous AADT = 5400</t>
  </si>
  <si>
    <t>CY2022 ADOT | Derivation Code = 1 | MS2 TDMS;  Reference = {68_100953} | Previous AADT = 11839</t>
  </si>
  <si>
    <t>CY2022 ADOT | Derivation Code = 1 | MS2 TDMS;  Reference = {68_100955} | Previous AADT = 14126</t>
  </si>
  <si>
    <t>CY2022 ADOT | Derivation Code = 1 | MS2 TDMS;  Reference = {68_100959} | Previous AADT = 18436</t>
  </si>
  <si>
    <t>CY2022 ADOT | Derivation Code = 1 | MS2 TDMS;  Reference = {68_100963} | Previous AADT = 11585</t>
  </si>
  <si>
    <t>CY2022 ADOT | Derivation Code = 1 | MS2 TDMS;  Reference = {68_100965} | Previous AADT = 7507</t>
  </si>
  <si>
    <t>CY2022 ADOT | Derivation Code = 1 | MS2 TDMS;  Reference = {68_100966} | Previous AADT = 10206</t>
  </si>
  <si>
    <t>CY2022 ADOT | Derivation Code = 3 | MS2 TDMS;  Reference = {68_100973} | Previous AADT = 16493</t>
  </si>
  <si>
    <t>S2940</t>
  </si>
  <si>
    <t>CY2022 ADOT | Derivation Code = 3 | MS2 TDMS;  Reference = {68_7814} | Previous AADT = 22241</t>
  </si>
  <si>
    <t>CY2022 ADOT | Derivation Code = 1 | MS2 TDMS;  Reference = {68_100980} | Previous AADT = 13794</t>
  </si>
  <si>
    <t>CY2022 ADOT | Derivation Code = 1 | MS2 TDMS;  Reference = {68_100983} | Previous AADT = 14793</t>
  </si>
  <si>
    <t>CY2022 ADOT | Derivation Code = 1 | MS2 TDMS;  Reference = {68_100986} | Previous AADT = 17305</t>
  </si>
  <si>
    <t>CY2022 ADOT | Derivation Code = 1 | MS2 TDMS;  Reference = {68_100990} | Previous AADT = 19502</t>
  </si>
  <si>
    <t>CY2022 ADOT | Derivation Code = 1 | MS2 TDMS;  Reference = {68_100993} | Previous AADT = 6001</t>
  </si>
  <si>
    <t>CY2022 ADOT | Derivation Code = 1 | MS2 TDMS;  Reference = {68_100997} | Previous AADT = 1081</t>
  </si>
  <si>
    <t>CY2022 ADOT | Derivation Code = 1 | MS2 TDMS;  Reference = {68_100999} | Previous AADT = 1852</t>
  </si>
  <si>
    <t>CY2022 ADOT | Derivation Code = 1 | MS2 TDMS;  Reference = {68_101002} | Previous AADT = 2506</t>
  </si>
  <si>
    <t>CY2022 ADOT | Derivation Code = 1 | MS2 TDMS;  Reference = {68_101003} | Previous AADT = 1863</t>
  </si>
  <si>
    <t>S33517</t>
  </si>
  <si>
    <t xml:space="preserve">  S 087199G                     </t>
  </si>
  <si>
    <t>SR-87 Exit 199 G-Ramp</t>
  </si>
  <si>
    <t>SR-87 Exit 199 A-Ramp</t>
  </si>
  <si>
    <t>S2942</t>
  </si>
  <si>
    <t>US-60 Exit 196 G-Ramp</t>
  </si>
  <si>
    <t>CY2022 ADOT | Derivation Code = 3 | MS2 TDMS;  Reference = {68_6964} | Previous AADT = 8615</t>
  </si>
  <si>
    <t>CY2022 ADOT | Derivation Code = 1 | MS2 TDMS;  Reference = {68_101019} | Previous AADT = 13865</t>
  </si>
  <si>
    <t>CY2022 ADOT | Derivation Code = 1 | MS2 TDMS;  Reference = {68_101021} | Previous AADT = 12156</t>
  </si>
  <si>
    <t>CY2022 ADOT | Derivation Code = 1 | MS2 TDMS;  Reference = {68_101023} | Previous AADT = 11498</t>
  </si>
  <si>
    <t>CY2022 ADOT | Derivation Code = 1 | MS2 TDMS;  Reference = {68_101031} | Previous AADT = 3374</t>
  </si>
  <si>
    <t>CY2022 ADOT | Derivation Code = 1 | MS2 TDMS;  Reference = {68_101036} | Previous AADT = 3284</t>
  </si>
  <si>
    <t>CY2022 ADOT | Derivation Code = 1 | MS2 TDMS;  Reference = {68_101038} | Previous AADT = 2615</t>
  </si>
  <si>
    <t>CY2022 ADOT | Derivation Code = 1 | MS2 TDMS;  Reference = {68_101043} | Previous AADT = 4426</t>
  </si>
  <si>
    <t>CY2022 ADOT | Derivation Code = 3 | MS2 TDMS;  Reference = {68_101047} | Previous AADT = 10645</t>
  </si>
  <si>
    <t>CY2022 ADOT | Derivation Code = 1 | MS2 TDMS;  Reference = {68_101048} | Previous AADT = 15635</t>
  </si>
  <si>
    <t>CY2022 ADOT | Derivation Code = 1 | MS2 TDMS;  Reference = {68_101050} | Previous AADT = 23943</t>
  </si>
  <si>
    <t>CY2022 ADOT | Derivation Code = 1 | MS2 TDMS;  Reference = {68_101052} | Previous AADT = 27808</t>
  </si>
  <si>
    <t>CY2022 ADOT | Derivation Code = 1 | MS2 TDMS;  Reference = {68_101053} | Previous AADT = 23977</t>
  </si>
  <si>
    <t>CY2022 ADOT | Derivation Code = 1 | MS2 TDMS;  Reference = {68_101061} | Previous AADT = 14468</t>
  </si>
  <si>
    <t>W Big Chino Rd</t>
  </si>
  <si>
    <t>CY2022 ADOT | Derivation Code = 1 | MS2 TDMS;  Reference = {68_101063} | Previous AADT = 6437</t>
  </si>
  <si>
    <t>S3509</t>
  </si>
  <si>
    <t>CY2022 ADOT | Derivation Code = 1 | MS2 TDMS;  Reference = {68_5934} | Previous AADT = 3055</t>
  </si>
  <si>
    <t>S33666</t>
  </si>
  <si>
    <t xml:space="preserve">  S 089274J                     </t>
  </si>
  <si>
    <t>SR-89 Exit 274 J-Ramp</t>
  </si>
  <si>
    <t>SR-89 Exit 274 S-Ramp</t>
  </si>
  <si>
    <t>CY2022 ADOT | Applied Growth Factor = -0.012 to Previous Year | Previous AADT = 1677</t>
  </si>
  <si>
    <t>S33695</t>
  </si>
  <si>
    <t xml:space="preserve">  S 089326A1                    </t>
  </si>
  <si>
    <t>SR-89 Exit 326 A1-Ramp</t>
  </si>
  <si>
    <t>CY2022 ADOT | Derivation Code = 3 | MS2 TDMS;  Reference = {68_101080} | Previous AADT = 13595</t>
  </si>
  <si>
    <t>CY2022 ADOT | Derivation Code = 3 | MS2 TDMS;  Reference = {68_101084} | Previous AADT = 15544</t>
  </si>
  <si>
    <t>CY2022 ADOT | Derivation Code = 3 | MS2 TDMS;  Reference = {68_101087} | Previous AADT = 3835</t>
  </si>
  <si>
    <t>S2945</t>
  </si>
  <si>
    <t xml:space="preserve">  S 090336A                     </t>
  </si>
  <si>
    <t>SR-90 Exit 336 A-Ramp</t>
  </si>
  <si>
    <t>CY2022 ADOT | Derivation Code = 1 | MS2 TDMS;  Reference = {68_8000} | Previous AADT = 111</t>
  </si>
  <si>
    <t>CY2022 ADOT | Derivation Code = 3 | MS2 TDMS;  Reference = {68_101095} | Previous AADT = 24431</t>
  </si>
  <si>
    <t>CY2022 ADOT | Derivation Code = 3 | MS2 TDMS;  Reference = {68_101101} | Previous AADT = 21164</t>
  </si>
  <si>
    <t>CY2022 ADOT | Derivation Code = 1 | MS2 TDMS;  Reference = {68_101103} | Previous AADT = 11654</t>
  </si>
  <si>
    <t>CY2022 ADOT | Derivation Code = 1 | MS2 TDMS;  Reference = {68_101113} | Previous AADT = 2872</t>
  </si>
  <si>
    <t>CY2022 ADOT | Derivation Code = 3 | MS2 TDMS;  Reference = {68_101115} | Previous AADT = 6671</t>
  </si>
  <si>
    <t>CY2022 ADOT | Derivation Code = 1 | MS2 TDMS;  Reference = {68_101120} | Previous AADT = 11776</t>
  </si>
  <si>
    <t>CY2022 ADOT | Derivation Code = 3 | MS2 TDMS;  Reference = {68_101124} | Previous AADT = 6518</t>
  </si>
  <si>
    <t>CY2022 ADOT | Derivation Code = 3 | MS2 TDMS;  Reference = {68_101129} | Previous AADT = 5994</t>
  </si>
  <si>
    <t>CY2022 ADOT | Derivation Code = 3 | MS2 TDMS;  Reference = {68_101145} | Previous AADT = 23493</t>
  </si>
  <si>
    <t>CY2022 ADOT | Derivation Code = 3 | MS2 TDMS;  Reference = {68_101147} | Previous AADT = 23102</t>
  </si>
  <si>
    <t>CY2022 ADOT | Derivation Code = 3 | MS2 TDMS;  Reference = {68_101151} | Previous AADT = 16974</t>
  </si>
  <si>
    <t>CY2022 ADOT | Derivation Code = 3 | MS2 TDMS;  Reference = {68_101153} | Previous AADT = 17568</t>
  </si>
  <si>
    <t>CY2022 ADOT | Derivation Code = 3 | MS2 TDMS;  Reference = {68_101160} | Previous AADT = 15691</t>
  </si>
  <si>
    <t>CY2022 ADOT | Derivation Code = 3 | MS2 TDMS;  Reference = {68_101172} | Previous AADT = 33166</t>
  </si>
  <si>
    <t>CY2022 ADOT | Derivation Code = 3 | MS2 TDMS;  Reference = {68_101176} | Previous AADT = 34261</t>
  </si>
  <si>
    <t>CY2022 ADOT | Derivation Code = 3 | MS2 TDMS;  Reference = {68_101182} | Previous AADT = 31566</t>
  </si>
  <si>
    <t>CY2022 ADOT | Derivation Code = 3 | MS2 TDMS;  Reference = {68_101188} | Previous AADT = 29094</t>
  </si>
  <si>
    <t>S33529</t>
  </si>
  <si>
    <t xml:space="preserve">  S 095158J                     </t>
  </si>
  <si>
    <t>SR-95 Exit 158 J-Ramp</t>
  </si>
  <si>
    <t>CY2022 ADOT | Derivation Code = 3 | MS2 TDMS;  Reference = {68_101203} | Previous AADT = 573</t>
  </si>
  <si>
    <t>CY2022 ADOT | Derivation Code = 12 | MS2 TDMS;  Reference = {68_101208} | Previous AADT = 121017</t>
  </si>
  <si>
    <t>CY2022 ADOT | Derivation Code = 12 | MS2 TDMS;  Reference = {68_101218} | Previous AADT = 84241</t>
  </si>
  <si>
    <t>CY2022 ADOT | Derivation Code = 1 | MS2 TDMS;  Reference = {68_101225} | Previous AADT = 110047</t>
  </si>
  <si>
    <t>CY2022 ADOT | Derivation Code = 1 | MS2 TDMS;  Reference = {68_101232} | Previous AADT = 143700</t>
  </si>
  <si>
    <t>CY2022 ADOT | Derivation Code = 12 | MS2 TDMS;  Reference = {68_101234} | Previous AADT = 129289</t>
  </si>
  <si>
    <t>CY2022 ADOT | Derivation Code = 1 | MS2 TDMS;  Reference = {68_101235} | Previous AADT = 129289</t>
  </si>
  <si>
    <t>CY2022 ADOT | Derivation Code = 1 | MS2 TDMS;  Reference = {68_101236} | Previous AADT = 129289</t>
  </si>
  <si>
    <t>CY2022 ADOT | Derivation Code = 3 | MS2 TDMS;  Reference = {68_101238} | Previous AADT = 212169</t>
  </si>
  <si>
    <t>CY2022 ADOT | Derivation Code = 12 | MS2 TDMS;  Reference = {68_101241} | Previous AADT = 126392</t>
  </si>
  <si>
    <t>CY2022 ADOT | Derivation Code = 1 | MS2 TDMS;  Reference = {68_100945} | Previous AADT = 3067</t>
  </si>
  <si>
    <t>CY2022 ADOT | Derivation Code = 1 | MS2 TDMS;  Reference = {68_100947} | Previous AADT = 4146</t>
  </si>
  <si>
    <t>CY2022 ADOT | Derivation Code = 1 | MS2 TDMS;  Reference = {68_100949} | Previous AADT = 7183</t>
  </si>
  <si>
    <t>CY2022 ADOT | Derivation Code = 1 | MS2 TDMS;  Reference = {68_100950} | Previous AADT = 7752</t>
  </si>
  <si>
    <t>CY2022 ADOT | Derivation Code = 1 | MS2 TDMS;  Reference = {68_100952} | Previous AADT = 6821</t>
  </si>
  <si>
    <t>CY2022 ADOT | Derivation Code = 1 | MS2 TDMS;  Reference = {68_100964} | Previous AADT = 9670</t>
  </si>
  <si>
    <t>CY2022 ADOT | Derivation Code = 1 | MS2 TDMS;  Reference = {68_100967} | Previous AADT = 4834</t>
  </si>
  <si>
    <t>CY2022 ADOT | Derivation Code = 1 | MS2 TDMS;  Reference = {68_100968} | Previous AADT = 11681</t>
  </si>
  <si>
    <t>CY2022 ADOT | Derivation Code = 1 | MS2 TDMS;  Reference = {68_100970} | Previous AADT = 26984</t>
  </si>
  <si>
    <t>CY2022 ADOT | Derivation Code = 1 | MS2 TDMS;  Reference = {68_100971} | Previous AADT = 30123</t>
  </si>
  <si>
    <t>S2939</t>
  </si>
  <si>
    <t>20 ft S of Holmes Ave</t>
  </si>
  <si>
    <t>CY2022 ADOT | Derivation Code = 3 | MS2 TDMS;  Reference = {68_6824} | Previous AADT = 53748</t>
  </si>
  <si>
    <t>CY2022 ADOT | Derivation Code = 1 | MS2 TDMS;  Reference = {68_100977} | Previous AADT = 15555</t>
  </si>
  <si>
    <t>CY2022 ADOT | Derivation Code = 1 | MS2 TDMS;  Reference = {68_100982} | Previous AADT = 15062</t>
  </si>
  <si>
    <t>CY2022 ADOT | Derivation Code = 1 | MS2 TDMS;  Reference = {68_100985} | Previous AADT = 13159</t>
  </si>
  <si>
    <t>CY2022 ADOT | Derivation Code = 1 | MS2 TDMS;  Reference = {68_100995} | Previous AADT = 2542</t>
  </si>
  <si>
    <t>CY2022 ADOT | Derivation Code = 1 | MS2 TDMS;  Reference = {68_101000} | Previous AADT = 861</t>
  </si>
  <si>
    <t>S2938</t>
  </si>
  <si>
    <t>CY2022 ADOT | Derivation Code = 1 | MS2 TDMS;  Reference = {68_6274} | Previous AADT = 1028</t>
  </si>
  <si>
    <t>S33435</t>
  </si>
  <si>
    <t xml:space="preserve">  S 087252A                     </t>
  </si>
  <si>
    <t>SR-87 Exit 252 A-Ramp</t>
  </si>
  <si>
    <t>S33632</t>
  </si>
  <si>
    <t xml:space="preserve">  S 087253J                     </t>
  </si>
  <si>
    <t>SR-87 Exit 253 J-Ramp</t>
  </si>
  <si>
    <t>W Airport Rd</t>
  </si>
  <si>
    <t>CY2022 ADOT | Derivation Code = 1 | MS2 TDMS;  Reference = {68_101035} | Previous AADT = 150</t>
  </si>
  <si>
    <t>CY2022 ADOT | Derivation Code = 1 | MS2 TDMS;  Reference = {68_101041} | Previous AADT = 1181</t>
  </si>
  <si>
    <t>CY2022 ADOT | Derivation Code = 1 | MS2 TDMS;  Reference = {68_101326} | Previous AADT = 18950</t>
  </si>
  <si>
    <t>CY2022 ADOT | Derivation Code = 1 | MS2 TDMS;  Reference = {68_101049} | Previous AADT = 19093</t>
  </si>
  <si>
    <t>CY2022 ADOT | Derivation Code = 1 | MS2 TDMS;  Reference = {68_101057} | Previous AADT = 25054</t>
  </si>
  <si>
    <t>CY2022 ADOT | Derivation Code = 1 | MS2 TDMS;  Reference = {68_101059} | Previous AADT = 21286</t>
  </si>
  <si>
    <t>CY2022 ADOT | Derivation Code = 1 | MS2 TDMS;  Reference = {68_101065} | Previous AADT = 3766</t>
  </si>
  <si>
    <t>S33665</t>
  </si>
  <si>
    <t xml:space="preserve">  S 089274C                     </t>
  </si>
  <si>
    <t>SR-89 Exit 274 C-Ramp</t>
  </si>
  <si>
    <t>S33508</t>
  </si>
  <si>
    <t xml:space="preserve">  S 089312C                     </t>
  </si>
  <si>
    <t>S33689</t>
  </si>
  <si>
    <t xml:space="preserve">  S 089325A                     </t>
  </si>
  <si>
    <t>SR-89 Exit 325 A-Ramp</t>
  </si>
  <si>
    <t>S33693</t>
  </si>
  <si>
    <t xml:space="preserve">  S 089325J                     </t>
  </si>
  <si>
    <t>SR-89 Exit 325 J-Ramp</t>
  </si>
  <si>
    <t>SR-89 Exit 325 C1-Ramp</t>
  </si>
  <si>
    <t>S33694</t>
  </si>
  <si>
    <t xml:space="preserve">  S 089326A                     </t>
  </si>
  <si>
    <t>SR-89 Exit 326 A-Ramp</t>
  </si>
  <si>
    <t>S33697</t>
  </si>
  <si>
    <t xml:space="preserve">  S 089326C1                    </t>
  </si>
  <si>
    <t>SR-89 Exit 326 C1-Ramp</t>
  </si>
  <si>
    <t>CY2022 ADOT | Derivation Code = 3 | MS2 TDMS;  Reference = {68_101074} | Previous AADT = 14626</t>
  </si>
  <si>
    <t>CY2022 ADOT | Derivation Code = 3 | MS2 TDMS;  Reference = {68_101078} | Previous AADT = 14989</t>
  </si>
  <si>
    <t>CY2022 ADOT | Derivation Code = 3 | MS2 TDMS;  Reference = {68_101082} | Previous AADT = 18683</t>
  </si>
  <si>
    <t>CY2022 ADOT | Derivation Code = 3 | MS2 TDMS;  Reference = {68_101086} | Previous AADT = 8502</t>
  </si>
  <si>
    <t>CY2022 ADOT | Derivation Code = 3 | MS2 TDMS;  Reference = {68_101106} | Previous AADT = 4510</t>
  </si>
  <si>
    <t>CY2022 ADOT | Derivation Code = 3 | MS2 TDMS;  Reference = {68_101107} | Previous AADT = 4634</t>
  </si>
  <si>
    <t>CY2022 ADOT | Derivation Code = 3 | MS2 TDMS;  Reference = {68_101122} | Previous AADT = 9884</t>
  </si>
  <si>
    <t>CY2022 ADOT | Derivation Code = 3 | MS2 TDMS;  Reference = {68_101126} | Previous AADT = 6265</t>
  </si>
  <si>
    <t>CY2022 ADOT | Derivation Code = 1 | MS2 TDMS;  Reference = {68_101127} | Previous AADT = 5034</t>
  </si>
  <si>
    <t>CY2022 ADOT | Derivation Code = 3 | MS2 TDMS;  Reference = {68_101128} | Previous AADT = 6614</t>
  </si>
  <si>
    <t>CY2022 ADOT | Derivation Code = 3 | MS2 TDMS;  Reference = {68_101130} | Previous AADT = 4798</t>
  </si>
  <si>
    <t>CY2022 ADOT | Derivation Code = 3 | MS2 TDMS;  Reference = {68_101141} | Previous AADT = 20101</t>
  </si>
  <si>
    <t>CY2022 ADOT | Derivation Code = 3 | MS2 TDMS;  Reference = {68_101143} | Previous AADT = 21010</t>
  </si>
  <si>
    <t>CY2022 ADOT | Derivation Code = 3 | MS2 TDMS;  Reference = {68_101155} | Previous AADT = 9967</t>
  </si>
  <si>
    <t>CY2022 ADOT | Derivation Code = 3 | MS2 TDMS;  Reference = {68_101164} | Previous AADT = 19302</t>
  </si>
  <si>
    <t>CY2022 ADOT | Derivation Code = 3 | MS2 TDMS;  Reference = {68_101168} | Previous AADT = 36035</t>
  </si>
  <si>
    <t>CY2022 ADOT | Derivation Code = 3 | MS2 TDMS;  Reference = {68_101170} | Previous AADT = 38406</t>
  </si>
  <si>
    <t>CY2022 ADOT | Derivation Code = 1 | MS2 TDMS;  Reference = {68_101190} | Previous AADT = 27407</t>
  </si>
  <si>
    <t>CY2022 ADOT | Derivation Code = 3 | MS2 TDMS;  Reference = {68_101196} | Previous AADT = 458</t>
  </si>
  <si>
    <t>CY2022 ADOT | Derivation Code = 3 | MS2 TDMS;  Reference = {68_101199} | Previous AADT = 9367</t>
  </si>
  <si>
    <t>S2947</t>
  </si>
  <si>
    <t>CY2022 ADOT | Derivation Code = 1 | MS2 TDMS;  Reference = {68_6234} | Previous AADT = 378</t>
  </si>
  <si>
    <t>S2948</t>
  </si>
  <si>
    <t>I-10 Exit 133 A-Ramp</t>
  </si>
  <si>
    <t>CY2022 ADOT | Derivation Code = 3 | MS2 TDMS;  Reference = {68_3630} | Previous AADT = 27196</t>
  </si>
  <si>
    <t>CY2022 ADOT | Derivation Code = 1 | MS2 TDMS;  Reference = {68_101206} | Previous AADT = 160961</t>
  </si>
  <si>
    <t>CY2022 ADOT | Derivation Code = 1 | MS2 TDMS;  Reference = {68_101209} | Previous AADT = 130084</t>
  </si>
  <si>
    <t>CY2022 ADOT | Derivation Code = 3 | MS2 TDMS;  Reference = {68_101212} | Previous AADT = 154210</t>
  </si>
  <si>
    <t>CY2022 ADOT | Derivation Code = 1 | MS2 TDMS;  Reference = {68_101213} | Previous AADT = 141908</t>
  </si>
  <si>
    <t>CY2022 ADOT | Derivation Code = 1 | MS2 TDMS;  Reference = {68_101215}*2 | Previous AADT = 100228</t>
  </si>
  <si>
    <t>CY2022 ADOT | Derivation Code = 12 | MS2 TDMS;  Reference = {68_101219} | Previous AADT = 129871</t>
  </si>
  <si>
    <t>CY2022 ADOT | Derivation Code = 12 | MS2 TDMS;  Reference = {68_101222} | Previous AADT = 180146</t>
  </si>
  <si>
    <t>CY2022 ADOT | Derivation Code = 1 | MS2 TDMS;  Reference = {68_101226} | Previous AADT = 153801</t>
  </si>
  <si>
    <t>CY2022 ADOT | Derivation Code = 1 | MS2 TDMS;  Reference = {68_101229} | Previous AADT = 136269</t>
  </si>
  <si>
    <t>CY2022 ADOT | Derivation Code = 1 | MS2 TDMS;  Reference = {68_101239} | Previous AADT = 165624</t>
  </si>
  <si>
    <t>CY2022 ADOT | Derivation Code = 1 | MS2 TDMS;  Reference = {68_101247} | Previous AADT = 168650</t>
  </si>
  <si>
    <t>CY2022 ADOT | Derivation Code = 1 | MS2 TDMS;  Reference = {68_101251} | Previous AADT = 124276</t>
  </si>
  <si>
    <t>CY2022 ADOT | Derivation Code = 1 | MS2 TDMS;  Reference = {68_101252}*2 | Previous AADT = 225822</t>
  </si>
  <si>
    <t>CY2022 ADOT | Derivation Code = 12 | MS2 TDMS;  Reference = {68_101254} | Previous AADT = 135190</t>
  </si>
  <si>
    <t>CY2022 ADOT | Derivation Code = 1 | MS2 TDMS;  Reference = {68_101256} | Previous AADT = 172633</t>
  </si>
  <si>
    <t>CY2022 ADOT | Derivation Code = 1 | MS2 TDMS;  Reference = {68_101257} | Previous AADT = 162526</t>
  </si>
  <si>
    <t>S2951</t>
  </si>
  <si>
    <t>CY2022 ADOT | Derivation Code = 3 | MS2 TDMS;  Reference = {68_8503} | Previous AADT = 13524</t>
  </si>
  <si>
    <t>S2956</t>
  </si>
  <si>
    <t xml:space="preserve">  S 101003A                     </t>
  </si>
  <si>
    <t>CY2022 ADOT | Derivation Code = 3 | MS2 TDMS;  Reference = {68_7020} | Previous AADT = 4570</t>
  </si>
  <si>
    <t>S2959</t>
  </si>
  <si>
    <t xml:space="preserve">  S 101003J                     </t>
  </si>
  <si>
    <t>SR-101 Exit 3 J-Ramp</t>
  </si>
  <si>
    <t>SR-101 Exit 3 C-Ramp</t>
  </si>
  <si>
    <t>CY2022 ADOT | Derivation Code = 3 | MS2 TDMS;  Reference = {68_7023} | Previous AADT = 4661</t>
  </si>
  <si>
    <t>S33359</t>
  </si>
  <si>
    <t xml:space="preserve">  S 101005X                     </t>
  </si>
  <si>
    <t>SR-101 Exit 5 C-Ramp</t>
  </si>
  <si>
    <t>S2969</t>
  </si>
  <si>
    <t xml:space="preserve">  S 101006C                     </t>
  </si>
  <si>
    <t>SR-101 Exit 6 C-Ramp</t>
  </si>
  <si>
    <t>SR-101 Exit 6 J-Ramp</t>
  </si>
  <si>
    <t>CY2022 ADOT | Derivation Code = 3 | MS2 TDMS;  Reference = {68_7712} | Previous AADT = 2121</t>
  </si>
  <si>
    <t>S2971</t>
  </si>
  <si>
    <t xml:space="preserve">  S 101006J                     </t>
  </si>
  <si>
    <t>CY2022 ADOT | Derivation Code = 3 | MS2 TDMS;  Reference = {68_7713} | Previous AADT = 1389</t>
  </si>
  <si>
    <t>S2979</t>
  </si>
  <si>
    <t xml:space="preserve">  S 101008J                     </t>
  </si>
  <si>
    <t>SR-101 Exit 8 J-Ramp</t>
  </si>
  <si>
    <t>SR-101 Exit 8 C-Ramp</t>
  </si>
  <si>
    <t>CY2022 ADOT | Derivation Code = 3 | MS2 TDMS;  Reference = {68_7063} | Previous AADT = 10302</t>
  </si>
  <si>
    <t>S33414</t>
  </si>
  <si>
    <t xml:space="preserve">  S 101008P                     </t>
  </si>
  <si>
    <t>SR-101 Exit 8 P-Ramp</t>
  </si>
  <si>
    <t>SR-101 Exit 8 G-Ramp</t>
  </si>
  <si>
    <t>S2980</t>
  </si>
  <si>
    <t xml:space="preserve">  S 101009A                     </t>
  </si>
  <si>
    <t>SR-101 Exit 9 A-Ramp</t>
  </si>
  <si>
    <t>SR-101 Exit 9 G-Ramp</t>
  </si>
  <si>
    <t>CY2022 ADOT | Derivation Code = 3 | MS2 TDMS;  Reference = {68_7070} | Previous AADT = 13218</t>
  </si>
  <si>
    <t>S2984</t>
  </si>
  <si>
    <t xml:space="preserve">  S 101010A                     </t>
  </si>
  <si>
    <t>SR-101 Exit 10 A-Ramp</t>
  </si>
  <si>
    <t>SR-101 Exit 10 G-Ramp</t>
  </si>
  <si>
    <t>CY2022 ADOT | Derivation Code = 3 | MS2 TDMS;  Reference = {68_7080} | Previous AADT = 6096</t>
  </si>
  <si>
    <t>S2992</t>
  </si>
  <si>
    <t xml:space="preserve">  S 101012A                     </t>
  </si>
  <si>
    <t>SR-101 Exit 12 A-Ramp</t>
  </si>
  <si>
    <t>SR-101 Exit 12 G-Ramp</t>
  </si>
  <si>
    <t>CY2022 ADOT | Derivation Code = 3 | MS2 TDMS;  Reference = {68_7100} | Previous AADT = 16819</t>
  </si>
  <si>
    <t>S2997</t>
  </si>
  <si>
    <t xml:space="preserve">  S 101014C                     </t>
  </si>
  <si>
    <t>SR-101 Exit 14 C-Ramp</t>
  </si>
  <si>
    <t>CY2022 ADOT | Derivation Code = 3 | MS2 TDMS;  Reference = {68_7112} | Previous AADT = 19153</t>
  </si>
  <si>
    <t>S2998</t>
  </si>
  <si>
    <t xml:space="preserve">  S 101014G                     </t>
  </si>
  <si>
    <t>CY2022 ADOT | Derivation Code = 3 | MS2 TDMS;  Reference = {68_7111} | Previous AADT = 15916</t>
  </si>
  <si>
    <t>S33655</t>
  </si>
  <si>
    <t xml:space="preserve">  S 101014X                     </t>
  </si>
  <si>
    <t>SR-101 Exit 14 X-Ramp</t>
  </si>
  <si>
    <t>S3000</t>
  </si>
  <si>
    <t xml:space="preserve">  S 101015A                     </t>
  </si>
  <si>
    <t>SR-101 Exit 15 A-Ramp</t>
  </si>
  <si>
    <t>SR-101 Exit 15 G-Ramp</t>
  </si>
  <si>
    <t>CY2022 ADOT | Derivation Code = 3 | MS2 TDMS;  Reference = {68_7120} | Previous AADT = 13744</t>
  </si>
  <si>
    <t>S3002</t>
  </si>
  <si>
    <t xml:space="preserve">  S 101015F                     </t>
  </si>
  <si>
    <t>SR-101 Exit 15 F-Ramp</t>
  </si>
  <si>
    <t>CY2022 ADOT | Derivation Code = 3 | MS2 TDMS;  Reference = {68_7125} | Previous AADT = 4731</t>
  </si>
  <si>
    <t>S3006</t>
  </si>
  <si>
    <t xml:space="preserve">  S 101017C                     </t>
  </si>
  <si>
    <t>SR-101 Exit 17 C-Ramp</t>
  </si>
  <si>
    <t>CY2022 ADOT | Derivation Code = 3 | MS2 TDMS;  Reference = {68_7132} | Previous AADT = 14590</t>
  </si>
  <si>
    <t>S3009</t>
  </si>
  <si>
    <t xml:space="preserve">  S 101018A                     </t>
  </si>
  <si>
    <t>SR-101 Exit 18 A-Ramp</t>
  </si>
  <si>
    <t>CY2022 ADOT | Derivation Code = 3 | MS2 TDMS;  Reference = {68_7140} | Previous AADT = 7375</t>
  </si>
  <si>
    <t>S3011</t>
  </si>
  <si>
    <t xml:space="preserve">  S 101018G                     </t>
  </si>
  <si>
    <t>SR-101 Exit 18 G-Ramp</t>
  </si>
  <si>
    <t>CY2022 ADOT | Derivation Code = 3 | MS2 TDMS;  Reference = {68_7141} | Previous AADT = 14991</t>
  </si>
  <si>
    <t>S3014</t>
  </si>
  <si>
    <t xml:space="preserve">  S 101019C                     </t>
  </si>
  <si>
    <t>SR-101 Exit 19 C-Ramp</t>
  </si>
  <si>
    <t>CY2022 ADOT | Derivation Code = 3 | MS2 TDMS;  Reference = {68_7152} | Previous AADT = 10402</t>
  </si>
  <si>
    <t>S3015</t>
  </si>
  <si>
    <t xml:space="preserve">  S 101019G                     </t>
  </si>
  <si>
    <t>SR-101 Exit 19 G-Ramp</t>
  </si>
  <si>
    <t>CY2022 ADOT | Derivation Code = 3 | MS2 TDMS;  Reference = {68_7151} | Previous AADT = 8424</t>
  </si>
  <si>
    <t>S3020</t>
  </si>
  <si>
    <t xml:space="preserve">  S 101020J                     </t>
  </si>
  <si>
    <t>SR-101 Exit 20 J-Ramp</t>
  </si>
  <si>
    <t>CY2022 ADOT | Derivation Code = 3 | MS2 TDMS;  Reference = {68_7163} | Previous AADT = 6846</t>
  </si>
  <si>
    <t>S3025</t>
  </si>
  <si>
    <t xml:space="preserve">  S 101023A2                    </t>
  </si>
  <si>
    <t>SR-101 Exit 23 A2-Ramp</t>
  </si>
  <si>
    <t>SR-101 Exit 23 C2-Ramp</t>
  </si>
  <si>
    <t>CY2022 ADOT | Derivation Code = 3 | MS2 TDMS;  Reference = {68_5028} | Previous AADT = 15166</t>
  </si>
  <si>
    <t>S3031</t>
  </si>
  <si>
    <t xml:space="preserve">  S 101024C                     </t>
  </si>
  <si>
    <t>SR-101 Exit 24 C-Ramp</t>
  </si>
  <si>
    <t>CY2022 ADOT | Derivation Code = 3 | MS2 TDMS;  Reference = {68_7203} | Previous AADT = 8511</t>
  </si>
  <si>
    <t>S3033</t>
  </si>
  <si>
    <t xml:space="preserve">  S 101025A                     </t>
  </si>
  <si>
    <t>SR-101 Exit 25 A-Ramp</t>
  </si>
  <si>
    <t>CY2022 ADOT | Derivation Code = 3 | MS2 TDMS;  Reference = {68_7210} | Previous AADT = 9289</t>
  </si>
  <si>
    <t>S3034</t>
  </si>
  <si>
    <t xml:space="preserve">  S 101025C                     </t>
  </si>
  <si>
    <t>CY2022 ADOT | Derivation Code = 3 | MS2 TDMS;  Reference = {68_7212} | Previous AADT = 5732</t>
  </si>
  <si>
    <t>S3035</t>
  </si>
  <si>
    <t xml:space="preserve">  S 101025G                     </t>
  </si>
  <si>
    <t>SR-101 Exit 25 G-Ramp</t>
  </si>
  <si>
    <t>CY2022 ADOT | Derivation Code = 3 | MS2 TDMS;  Reference = {68_7211} | Previous AADT = 5717</t>
  </si>
  <si>
    <t>S3037</t>
  </si>
  <si>
    <t xml:space="preserve">  S 101026A                     </t>
  </si>
  <si>
    <t>SR-101 Exit 26 A-Ramp</t>
  </si>
  <si>
    <t>CY2022 ADOT | Derivation Code = 3 | MS2 TDMS;  Reference = {68_7220} | Previous AADT = 10530</t>
  </si>
  <si>
    <t>S3039</t>
  </si>
  <si>
    <t xml:space="preserve">  S 101026G                     </t>
  </si>
  <si>
    <t>SR-101 Exit 26 G-Ramp</t>
  </si>
  <si>
    <t>CY2022 ADOT | Derivation Code = 3 | MS2 TDMS;  Reference = {68_7221} | Previous AADT = 9904</t>
  </si>
  <si>
    <t>S3040</t>
  </si>
  <si>
    <t xml:space="preserve">  S 101026J                     </t>
  </si>
  <si>
    <t>SR-101 Exit 26 J-Ramp</t>
  </si>
  <si>
    <t>CY2022 ADOT | Derivation Code = 3 | MS2 TDMS;  Reference = {68_7223} | Previous AADT = 10813</t>
  </si>
  <si>
    <t>S3051</t>
  </si>
  <si>
    <t xml:space="preserve">  S 101032A                     </t>
  </si>
  <si>
    <t>SR-101 Exit 32 A-Ramp</t>
  </si>
  <si>
    <t>SR-101 Exit 32 G-Ramp</t>
  </si>
  <si>
    <t>CY2022 ADOT | Derivation Code = 3 | MS2 TDMS;  Reference = {68_7270} | Previous AADT = 7144</t>
  </si>
  <si>
    <t>S3053</t>
  </si>
  <si>
    <t xml:space="preserve">  S 101032G                     </t>
  </si>
  <si>
    <t xml:space="preserve">CY2022 ADOT | Derivation Code = 3 | MS2 TDMS;  Reference = {68_7271} | Previous AADT = </t>
  </si>
  <si>
    <t>S33354</t>
  </si>
  <si>
    <t xml:space="preserve">  S 101032L                     </t>
  </si>
  <si>
    <t>SR-101 Exit 32 L-Ramp</t>
  </si>
  <si>
    <t>SR-101 Exit 32 J-Ramp</t>
  </si>
  <si>
    <t>S33516</t>
  </si>
  <si>
    <t xml:space="preserve">  S 101032P                     </t>
  </si>
  <si>
    <t>SR-101 Exit 32 P-Ramp</t>
  </si>
  <si>
    <t>S3055</t>
  </si>
  <si>
    <t xml:space="preserve">  S 101033A                     </t>
  </si>
  <si>
    <t>SR-101 Exit 33 A-Ramp</t>
  </si>
  <si>
    <t>SR-101 Exit 33 G-Ramp</t>
  </si>
  <si>
    <t>CY2022 ADOT | Derivation Code = 3 | MS2 TDMS;  Reference = {68_7230} | Previous AADT = 4547</t>
  </si>
  <si>
    <t>S3064</t>
  </si>
  <si>
    <t xml:space="preserve">  S 101035C                     </t>
  </si>
  <si>
    <t>SR-101 Exit 35 C-Ramp</t>
  </si>
  <si>
    <t>CY2022 ADOT | Derivation Code = 3 | MS2 TDMS;  Reference = {68_7302} | Previous AADT = 8681</t>
  </si>
  <si>
    <t>S3067_b</t>
  </si>
  <si>
    <t xml:space="preserve">  S 101036A                     </t>
  </si>
  <si>
    <t>SR-101 Exit 36 A-Ramp</t>
  </si>
  <si>
    <t>S3072</t>
  </si>
  <si>
    <t>CY2022 ADOT | Derivation Code = 3 | MS2 TDMS;  Reference = {68_7329} | Previous AADT = 8423</t>
  </si>
  <si>
    <t>S33236</t>
  </si>
  <si>
    <t xml:space="preserve">  S 101038G1                    </t>
  </si>
  <si>
    <t>S3089</t>
  </si>
  <si>
    <t xml:space="preserve">  S 101040J                     </t>
  </si>
  <si>
    <t>SR-101 Exit 40 J-Ramp</t>
  </si>
  <si>
    <t>CY2022 ADOT | Derivation Code = 3 | MS2 TDMS;  Reference = {68_7343} | Previous AADT = 6551</t>
  </si>
  <si>
    <t>S3090</t>
  </si>
  <si>
    <t xml:space="preserve">  S 101041A                     </t>
  </si>
  <si>
    <t>SR-101 Exit 41 A-Ramp</t>
  </si>
  <si>
    <t>SR-101 Exit 41 J-Ramp</t>
  </si>
  <si>
    <t>CY2022 ADOT | Derivation Code = 3 | MS2 TDMS;  Reference = {68_7350} | Previous AADT = 20066</t>
  </si>
  <si>
    <t>S3091</t>
  </si>
  <si>
    <t xml:space="preserve">  S 101041C                     </t>
  </si>
  <si>
    <t>CY2022 ADOT | Derivation Code = 3 | MS2 TDMS;  Reference = {68_7352} | Previous AADT = 15498</t>
  </si>
  <si>
    <t>S3092</t>
  </si>
  <si>
    <t xml:space="preserve">  S 101041G                     </t>
  </si>
  <si>
    <t>SR-101 Exit 41 G-Ramp</t>
  </si>
  <si>
    <t>CY2022 ADOT | Derivation Code = 3 | MS2 TDMS;  Reference = {68_7351} | Previous AADT = 13376</t>
  </si>
  <si>
    <t>S33494</t>
  </si>
  <si>
    <t xml:space="preserve">  S 101041L                     </t>
  </si>
  <si>
    <t>S33531</t>
  </si>
  <si>
    <t xml:space="preserve">  S 202001T2                    </t>
  </si>
  <si>
    <t>SR-202 Exit 1 T2-Ramp</t>
  </si>
  <si>
    <t>S3227</t>
  </si>
  <si>
    <t xml:space="preserve">  S 202002A                     </t>
  </si>
  <si>
    <t>SR-202 Exit 2 A-Ramp</t>
  </si>
  <si>
    <t>CY2022 ADOT | Derivation Code = 3 | MS2 TDMS;  Reference = {68_7650} | Previous AADT = 13974</t>
  </si>
  <si>
    <t>S3228</t>
  </si>
  <si>
    <t xml:space="preserve">  S 202002J                     </t>
  </si>
  <si>
    <t>SR-202 Exit 2 J-Ramp</t>
  </si>
  <si>
    <t>CY2022 ADOT | Derivation Code = 3 | MS2 TDMS;  Reference = {68_7653} | Previous AADT = 12757</t>
  </si>
  <si>
    <t>S33497</t>
  </si>
  <si>
    <t xml:space="preserve">  S 202005J1                    </t>
  </si>
  <si>
    <t>SR-202 Exit 5 J1-Ramp</t>
  </si>
  <si>
    <t>SR-202 Exit 5 J-Ramp</t>
  </si>
  <si>
    <t>S3243</t>
  </si>
  <si>
    <t xml:space="preserve">  S 202006G                     </t>
  </si>
  <si>
    <t>SR-202 Exit 6 G-Ramp</t>
  </si>
  <si>
    <t>CY2022 ADOT | Derivation Code = 3 | MS2 TDMS;  Reference = {68_7691} | Previous AADT = 4851</t>
  </si>
  <si>
    <t>S3244</t>
  </si>
  <si>
    <t xml:space="preserve">  S 202007A                     </t>
  </si>
  <si>
    <t>SR-202 Exit 7 A-Ramp</t>
  </si>
  <si>
    <t>CY2022 ADOT | Derivation Code = 3 | MS2 TDMS;  Reference = {68_7700} | Previous AADT = 20461</t>
  </si>
  <si>
    <t>S3245</t>
  </si>
  <si>
    <t xml:space="preserve">  S 202007C                     </t>
  </si>
  <si>
    <t>CY2022 ADOT | Derivation Code = 3 | MS2 TDMS;  Reference = {68_7702} | Previous AADT = 17960</t>
  </si>
  <si>
    <t>S3246</t>
  </si>
  <si>
    <t>CY2022 ADOT | Derivation Code = 3 | MS2 TDMS;  Reference = {68_7701} | Previous AADT = 16867</t>
  </si>
  <si>
    <t>S3247</t>
  </si>
  <si>
    <t xml:space="preserve">  S 202007J                     </t>
  </si>
  <si>
    <t>SR-202 Exit 7 J-Ramp</t>
  </si>
  <si>
    <t>CY2022 ADOT | Derivation Code = 3 | MS2 TDMS;  Reference = {68_7703} | Previous AADT = 18140</t>
  </si>
  <si>
    <t>S3249</t>
  </si>
  <si>
    <t xml:space="preserve">  S 202008J                     </t>
  </si>
  <si>
    <t>SR-202 Exit 8 J-Ramp</t>
  </si>
  <si>
    <t>CY2022 ADOT | Derivation Code = 3 | MS2 TDMS;  Reference = {68_7753} | Previous AADT = 13324</t>
  </si>
  <si>
    <t>S3250</t>
  </si>
  <si>
    <t xml:space="preserve">  S 202009A                     </t>
  </si>
  <si>
    <t>SR-202 Exit 9 A-Ramp</t>
  </si>
  <si>
    <t>CY2022 ADOT | Derivation Code = 3 | MS2 TDMS;  Reference = {68_7830} | Previous AADT = 46275</t>
  </si>
  <si>
    <t>S3253</t>
  </si>
  <si>
    <t xml:space="preserve">  S 202009C1                    </t>
  </si>
  <si>
    <t>SR-202 Exit 9 C1-Ramp</t>
  </si>
  <si>
    <t>CY2022 ADOT | Derivation Code = 3 | MS2 TDMS;  Reference = {68_7833} | Previous AADT = 11586</t>
  </si>
  <si>
    <t>S3255</t>
  </si>
  <si>
    <t xml:space="preserve">  S 202010C                     </t>
  </si>
  <si>
    <t>CY2022 ADOT | Derivation Code = 3 | MS2 TDMS;  Reference = {68_7782} | Previous AADT = 5163</t>
  </si>
  <si>
    <t>S3276</t>
  </si>
  <si>
    <t xml:space="preserve">  S 202020A                     </t>
  </si>
  <si>
    <t>SR-202 Exit 20 A-Ramp</t>
  </si>
  <si>
    <t>SR-202 Exit 20 G-Ramp</t>
  </si>
  <si>
    <t>CY2022 ADOT | Derivation Code = 3 | MS2 TDMS;  Reference = {68_7920} | Previous AADT = 5316</t>
  </si>
  <si>
    <t>S3286</t>
  </si>
  <si>
    <t xml:space="preserve">  S 202022G                     </t>
  </si>
  <si>
    <t>CY2022 ADOT | Derivation Code = 3 | MS2 TDMS;  Reference = {68_7961} | Previous AADT = 971</t>
  </si>
  <si>
    <t>S3289</t>
  </si>
  <si>
    <t xml:space="preserve">  S 202023C                     </t>
  </si>
  <si>
    <t>SR-202 Exit 23 C-Ramp</t>
  </si>
  <si>
    <t>CY2022 ADOT | Derivation Code = 3 | MS2 TDMS;  Reference = {68_7982} | Previous AADT = 6191</t>
  </si>
  <si>
    <t>S3296</t>
  </si>
  <si>
    <t>S33521</t>
  </si>
  <si>
    <t xml:space="preserve">  S 202024L                     </t>
  </si>
  <si>
    <t>350 ft E of SR-202 Exit 24 J-Ra*</t>
  </si>
  <si>
    <t>CY2022 ADOT | Applied Growth Factor = 0.101 to Previous Year | Previous AADT = 2563</t>
  </si>
  <si>
    <t>S33522</t>
  </si>
  <si>
    <t xml:space="preserve">  S 202024P                     </t>
  </si>
  <si>
    <t>SR-202 Exit 24 P-Ramp</t>
  </si>
  <si>
    <t>SR-202 Exit 24 G-Ramp</t>
  </si>
  <si>
    <t>CY2022 ADOT | Applied Growth Factor = 0.101 to Previous Year | Previous AADT = 7910</t>
  </si>
  <si>
    <t>S3298</t>
  </si>
  <si>
    <t xml:space="preserve">  S 202026C                     </t>
  </si>
  <si>
    <t>SR-202 Exit 26 C-Ramp</t>
  </si>
  <si>
    <t>CY2022 ADOT | Derivation Code = 3 | MS2 TDMS;  Reference = {68_8032} | Previous AADT = 4740</t>
  </si>
  <si>
    <t>S33633</t>
  </si>
  <si>
    <t xml:space="preserve">  S 202026P                     </t>
  </si>
  <si>
    <t>SR-202 Exit 26 P-Ramp</t>
  </si>
  <si>
    <t>SR-202 Exit 26 G-Ramp</t>
  </si>
  <si>
    <t>CY2022 ADOT | Applied Growth Factor = 0.101 to Previous Year | Previous AADT = 5085</t>
  </si>
  <si>
    <t>S3304</t>
  </si>
  <si>
    <t xml:space="preserve">  S 202027J                     </t>
  </si>
  <si>
    <t>SR-202 Exit 27 J-Ramp</t>
  </si>
  <si>
    <t>CY2022 ADOT | Derivation Code = 3 | MS2 TDMS;  Reference = {68_8053} | Previous AADT = 5377</t>
  </si>
  <si>
    <t>S3309</t>
  </si>
  <si>
    <t xml:space="preserve">  S 202029A                     </t>
  </si>
  <si>
    <t>CY2022 ADOT | Derivation Code = 3 | MS2 TDMS;  Reference = {68_8100} | Previous AADT = 10499</t>
  </si>
  <si>
    <t>S3318</t>
  </si>
  <si>
    <t xml:space="preserve">  S 202032J                     </t>
  </si>
  <si>
    <t>CY2022 ADOT | Derivation Code = 3 | MS2 TDMS;  Reference = {68_8133} | Previous AADT = 8701</t>
  </si>
  <si>
    <t>S3327</t>
  </si>
  <si>
    <t xml:space="preserve">  S 202036A                     </t>
  </si>
  <si>
    <t>CY2022 ADOT | Derivation Code = 3 | MS2 TDMS;  Reference = {68_8230} | Previous AADT = 7581</t>
  </si>
  <si>
    <t>S3331</t>
  </si>
  <si>
    <t xml:space="preserve">  S 202038A                     </t>
  </si>
  <si>
    <t>CY2022 ADOT | Derivation Code = 3 | MS2 TDMS;  Reference = {68_8270} | Previous AADT = 7086</t>
  </si>
  <si>
    <t>S3332</t>
  </si>
  <si>
    <t xml:space="preserve">  S 202038C                     </t>
  </si>
  <si>
    <t>SR-202 Exit 38 C-Ramp</t>
  </si>
  <si>
    <t>SR-202 Exit 38 J-Ramp</t>
  </si>
  <si>
    <t>CY2022 ADOT | Derivation Code = 3 | MS2 TDMS;  Reference = {68_8272} | Previous AADT = 9141</t>
  </si>
  <si>
    <t>S5007</t>
  </si>
  <si>
    <t xml:space="preserve">  S 202043C                     </t>
  </si>
  <si>
    <t>S3348</t>
  </si>
  <si>
    <t xml:space="preserve">  S 202044J                     </t>
  </si>
  <si>
    <t>SR-202 Exit 44 J-Ramp</t>
  </si>
  <si>
    <t>SR-202 Exit 44 C-Ramp</t>
  </si>
  <si>
    <t>CY2022 ADOT | Derivation Code = 3 | MS2 TDMS;  Reference = {68_8383} | Previous AADT = 10603</t>
  </si>
  <si>
    <t>S3349</t>
  </si>
  <si>
    <t xml:space="preserve">  S 202045A                     </t>
  </si>
  <si>
    <t>SR-202 Exit 45 A-Ramp</t>
  </si>
  <si>
    <t>SR-202 Exit 45 G-Ramp</t>
  </si>
  <si>
    <t>CY2022 ADOT | Derivation Code = 3 | MS2 TDMS;  Reference = {58_35271} | Previous AADT = 3204</t>
  </si>
  <si>
    <t>S3352</t>
  </si>
  <si>
    <t xml:space="preserve">  S 202045J                     </t>
  </si>
  <si>
    <t>SR-202 Exit 45 J-Ramp</t>
  </si>
  <si>
    <t>SR-202 Exit 45 C-Ramp</t>
  </si>
  <si>
    <t>CY2022 ADOT | Derivation Code = 3 | MS2 TDMS;  Reference = {68_8403} | Previous AADT = 3823</t>
  </si>
  <si>
    <t>S3357</t>
  </si>
  <si>
    <t xml:space="preserve">  S 202047A                     </t>
  </si>
  <si>
    <t>CY2022 ADOT | Derivation Code = 3 | MS2 TDMS;  Reference = {58_35193} | Previous AADT = 7577</t>
  </si>
  <si>
    <t>S3363</t>
  </si>
  <si>
    <t xml:space="preserve">  S 202048G                     </t>
  </si>
  <si>
    <t>SR-202 Exit 48 G-Ramp</t>
  </si>
  <si>
    <t>SR-202 Exit 48 A-Ramp</t>
  </si>
  <si>
    <t>CY2022 ADOT | Derivation Code = 3 | MS2 TDMS;  Reference = {68_8461} | Previous AADT = 13287</t>
  </si>
  <si>
    <t>S3366</t>
  </si>
  <si>
    <t xml:space="preserve">  S 202049J                     </t>
  </si>
  <si>
    <t>SR-202 Exit 49 J-Ramp</t>
  </si>
  <si>
    <t>CY2022 ADOT | Derivation Code = 3 | MS2 TDMS;  Reference = {68_8483} | Previous AADT = 9373</t>
  </si>
  <si>
    <t>S3368</t>
  </si>
  <si>
    <t xml:space="preserve">  S 202050A1                    </t>
  </si>
  <si>
    <t>SR-202 Exit 50 A1-Ramp</t>
  </si>
  <si>
    <t>CY2022 ADOT | Derivation Code = 3 | MS2 TDMS;  Reference = {58_35086} | Previous AADT = 6464</t>
  </si>
  <si>
    <t>S3371</t>
  </si>
  <si>
    <t xml:space="preserve">  S 202050J                     </t>
  </si>
  <si>
    <t>CY2022 ADOT | Derivation Code = 3 | MS2 TDMS;  Reference = {68_8523} | Previous AADT = 7953</t>
  </si>
  <si>
    <t>S3373</t>
  </si>
  <si>
    <t xml:space="preserve">  S 202051G                     </t>
  </si>
  <si>
    <t>SR-202 Exit 51 G-Ramp</t>
  </si>
  <si>
    <t>CY2022 ADOT | Derivation Code = 3 | MS2 TDMS;  Reference = {58_35062} | Previous AADT = 3332</t>
  </si>
  <si>
    <t>S3374</t>
  </si>
  <si>
    <t xml:space="preserve">  S 202053A                     </t>
  </si>
  <si>
    <t>CY2022 ADOT | Derivation Code = 3 | MS2 TDMS;  Reference = {58_35043} | Previous AADT = 12176</t>
  </si>
  <si>
    <t>S3378</t>
  </si>
  <si>
    <t xml:space="preserve">  S 202055A                     </t>
  </si>
  <si>
    <t>CY2022 ADOT | Derivation Code = 3 | MS2 TDMS;  Reference = {68_8570} | Previous AADT = 28346</t>
  </si>
  <si>
    <t>S3942</t>
  </si>
  <si>
    <t xml:space="preserve">  S 202055C                     </t>
  </si>
  <si>
    <t>Eb Sr202 Ex55 Off Ramp</t>
  </si>
  <si>
    <t>CY2022 ADOT | Derivation Code = 3 | MS2 TDMS;  Reference = {68_8572} | Previous AADT = 1414</t>
  </si>
  <si>
    <t>S3382</t>
  </si>
  <si>
    <t xml:space="preserve">  S 202055C1                    </t>
  </si>
  <si>
    <t>SR-202 Exit 55 C1-Ramp</t>
  </si>
  <si>
    <t>CY2022 ADOT | Derivation Code = 3 | MS2 TDMS;  Reference = {68_8575} | Previous AADT = 6581</t>
  </si>
  <si>
    <t>S5022</t>
  </si>
  <si>
    <t xml:space="preserve">  S 202072A                     </t>
  </si>
  <si>
    <t>S5025</t>
  </si>
  <si>
    <t xml:space="preserve">  S 202072J                     </t>
  </si>
  <si>
    <t>CY2022 ADOT | Derivation Code = 3 | MS2 TDMS;  Reference = {68_101471} | Previous AADT = 21681</t>
  </si>
  <si>
    <t>CY2022 ADOT | Derivation Code = 1 | MS2 TDMS;  Reference = {68_101473} | Previous AADT = 24944</t>
  </si>
  <si>
    <t>S3383</t>
  </si>
  <si>
    <t xml:space="preserve">  S 210002A                     </t>
  </si>
  <si>
    <t>SR-210 Exit 2 A-Ramp</t>
  </si>
  <si>
    <t>CY2022 ADOT | Derivation Code = 3 | MS2 TDMS;  Reference = {68_8450} | Previous AADT = 4157</t>
  </si>
  <si>
    <t>S33604</t>
  </si>
  <si>
    <t xml:space="preserve">  S 210002C1                    </t>
  </si>
  <si>
    <t>SR-210 Exit 2 C1-Ramp</t>
  </si>
  <si>
    <t>E 22nd St Eb On Ramp</t>
  </si>
  <si>
    <t>S33605</t>
  </si>
  <si>
    <t xml:space="preserve">  S 210002J1                    </t>
  </si>
  <si>
    <t>SR-210 Exit 2 J1-Ramp</t>
  </si>
  <si>
    <t>30 ft E of W 22nd St Wb Off Ram*</t>
  </si>
  <si>
    <t>S33501</t>
  </si>
  <si>
    <t xml:space="preserve">  S 210002X                     </t>
  </si>
  <si>
    <t>SR-210 Exit 2 X-Ramp</t>
  </si>
  <si>
    <t>CY2022 ADOT | Derivation Code = 3 | MS2 TDMS;  Reference = {68_101479} | Previous AADT = 2169</t>
  </si>
  <si>
    <t>CY2022 ADOT | Derivation Code = 3 | MS2 TDMS;  Reference = {68_101489} | Previous AADT = 12187</t>
  </si>
  <si>
    <t>CY2022 ADOT | Derivation Code = 3 | MS2 TDMS;  Reference = {68_101490} | Previous AADT = 6383</t>
  </si>
  <si>
    <t>CY2022 ADOT | Derivation Code = 3 | MS2 TDMS;  Reference = {68_101491} | Previous AADT = 7718</t>
  </si>
  <si>
    <t>CY2022 ADOT | Derivation Code = 3 | MS2 TDMS;  Reference = {68_101501} | Previous AADT = 25361</t>
  </si>
  <si>
    <t>CY2022 ADOT | Derivation Code = 3 | MS2 TDMS;  Reference = {68_101510} | Previous AADT = 8972</t>
  </si>
  <si>
    <t>CY2022 ADOT | Derivation Code = 3 | MS2 TDMS;  Reference = {68_101512} | Previous AADT = 10754</t>
  </si>
  <si>
    <t>CY2022 ADOT | Derivation Code = 1 | MS2 TDMS;  Reference = {68_101519} | Previous AADT = 5139</t>
  </si>
  <si>
    <t>CY2022 ADOT | Derivation Code = 3 | MS2 TDMS;  Reference = {68_101522} | Previous AADT = 21452</t>
  </si>
  <si>
    <t>CY2022 ADOT | Derivation Code = 1 | MS2 TDMS;  Reference = {68_101536} | Previous AADT = 1891</t>
  </si>
  <si>
    <t>CY2022 ADOT | Derivation Code = 3 | MS2 TDMS;  Reference = {68_101545} | Previous AADT = 2284</t>
  </si>
  <si>
    <t>CY2022 ADOT | Derivation Code = 3 | MS2 TDMS;  Reference = {68_101549} | Previous AADT = 2693</t>
  </si>
  <si>
    <t>CY2022 ADOT | Derivation Code = 3 | MS2 TDMS;  Reference = {68_101559} | Previous AADT = 225</t>
  </si>
  <si>
    <t>CY2022 ADOT | Derivation Code = 3 | MS2 TDMS;  Reference = {68_101560} | Previous AADT = 757</t>
  </si>
  <si>
    <t>CY2022 ADOT | Derivation Code = 3 | MS2 TDMS;  Reference = {68_101561} | Previous AADT = 650</t>
  </si>
  <si>
    <t>CY2022 ADOT | Derivation Code = 3 | MS2 TDMS;  Reference = {68_101564} | Previous AADT = 1921</t>
  </si>
  <si>
    <t>CY2022 ADOT | Derivation Code = 1 | MS2 TDMS;  Reference = {68_101565} | Previous AADT = 1089</t>
  </si>
  <si>
    <t>CY2022 ADOT | Derivation Code = 1 | MS2 TDMS;  Reference = {68_101568} | Previous AADT = 363</t>
  </si>
  <si>
    <t>CY2022 ADOT | Derivation Code = 1 | MS2 TDMS;  Reference = {68_101569} | Previous AADT = 1432</t>
  </si>
  <si>
    <t>CY2022 ADOT | Derivation Code = 3 | MS2 TDMS;  Reference = {68_101578} | Previous AADT = 23806</t>
  </si>
  <si>
    <t>CY2022 ADOT | Derivation Code = 3 | MS2 TDMS;  Reference = {68_101580} | Previous AADT = 7121</t>
  </si>
  <si>
    <t>CY2022 ADOT | Derivation Code = 1 | MS2 TDMS;  Reference = {68_101585} | Previous AADT = 105</t>
  </si>
  <si>
    <t>CY2022 ADOT | Derivation Code = 3 | MS2 TDMS;  Reference = {68_101587} | Previous AADT = 1208</t>
  </si>
  <si>
    <t>CY2022 ADOT | Derivation Code = 3 | MS2 TDMS;  Reference = {68_101592} | Previous AADT = 61490</t>
  </si>
  <si>
    <t>CY2022 ADOT | Derivation Code = 3 | MS2 TDMS;  Reference = {68_101608} | Previous AADT = 35763</t>
  </si>
  <si>
    <t>S3396</t>
  </si>
  <si>
    <t xml:space="preserve">  S 303105G                     </t>
  </si>
  <si>
    <t>SR-303 Exit 105 G-Ramp</t>
  </si>
  <si>
    <t>CY2022 ADOT | Derivation Code = 3 | MS2 TDMS;  Reference = {68_8601} | Previous AADT = 2160</t>
  </si>
  <si>
    <t>S3398</t>
  </si>
  <si>
    <t xml:space="preserve">  S 303106C                     </t>
  </si>
  <si>
    <t>CY2022 ADOT | Derivation Code = 3 | MS2 TDMS;  Reference = {68_8605} | Previous AADT = 2633</t>
  </si>
  <si>
    <t>S3403</t>
  </si>
  <si>
    <t xml:space="preserve">  S 303107G                     </t>
  </si>
  <si>
    <t>SR-303 Exit 107 G-Ramp</t>
  </si>
  <si>
    <t>SR-303 Exit 107 A-Ramp</t>
  </si>
  <si>
    <t>CY2022 ADOT | Derivation Code = 3 | MS2 TDMS;  Reference = {68_8609} | Previous AADT = 1723</t>
  </si>
  <si>
    <t>S3406</t>
  </si>
  <si>
    <t xml:space="preserve">  S 303108C                     </t>
  </si>
  <si>
    <t>SR-303 Exit 108 C-Ramp</t>
  </si>
  <si>
    <t>SR-303 Exit 108 J-Ramp</t>
  </si>
  <si>
    <t>CY2022 ADOT | Derivation Code = 3 | MS2 TDMS;  Reference = {68_8615} | Previous AADT = 414</t>
  </si>
  <si>
    <t>S3409</t>
  </si>
  <si>
    <t xml:space="preserve">  S 303109A                     </t>
  </si>
  <si>
    <t>CY2022 ADOT | Derivation Code = 3 | MS2 TDMS;  Reference = {68_8619} | Previous AADT = 1072</t>
  </si>
  <si>
    <t>S3415</t>
  </si>
  <si>
    <t xml:space="preserve">  S 303110J                     </t>
  </si>
  <si>
    <t>SR-303 Exit 110 J-Ramp</t>
  </si>
  <si>
    <t>CY2022 ADOT | Derivation Code = 3 | MS2 TDMS;  Reference = {68_8631} | Previous AADT = 2657</t>
  </si>
  <si>
    <t>S3419</t>
  </si>
  <si>
    <t xml:space="preserve">  S 303112C                     </t>
  </si>
  <si>
    <t>SR-303 Exit 112 C-Ramp</t>
  </si>
  <si>
    <t>SR-303 Exit 112 J-Ramp</t>
  </si>
  <si>
    <t>CY2022 ADOT | Derivation Code = 3 | MS2 TDMS;  Reference = {68_8634} | Previous AADT = 2331</t>
  </si>
  <si>
    <t>S3420</t>
  </si>
  <si>
    <t xml:space="preserve">  S 303112G                     </t>
  </si>
  <si>
    <t>SR-303 Exit 112 G-Ramp</t>
  </si>
  <si>
    <t>SR-303 Exit 112 A-Ramp</t>
  </si>
  <si>
    <t>CY2022 ADOT | Derivation Code = 3 | MS2 TDMS;  Reference = {68_8633} | Previous AADT = 2412</t>
  </si>
  <si>
    <t>S3424</t>
  </si>
  <si>
    <t xml:space="preserve">  S 303113G                     </t>
  </si>
  <si>
    <t>SR-303 Exit 113 G-Ramp</t>
  </si>
  <si>
    <t>SR-303 Exit 113 A-Ramp</t>
  </si>
  <si>
    <t>CY2022 ADOT | Derivation Code = 3 | MS2 TDMS;  Reference = {68_8638} | Previous AADT = 3062</t>
  </si>
  <si>
    <t>S33641</t>
  </si>
  <si>
    <t xml:space="preserve">  S 303113P                     </t>
  </si>
  <si>
    <t>SR-303 Exit 113 P-Ramp</t>
  </si>
  <si>
    <t>SR-303 Exit 113 T-Ramp</t>
  </si>
  <si>
    <t>S33550</t>
  </si>
  <si>
    <t xml:space="preserve">  S 303114L                     </t>
  </si>
  <si>
    <t>SR-303 Exit 114 J-Ramp</t>
  </si>
  <si>
    <t>S33554</t>
  </si>
  <si>
    <t xml:space="preserve">  S 303114P                     </t>
  </si>
  <si>
    <t>SR-303 Exit 114 P-Ramp</t>
  </si>
  <si>
    <t>SR-303 Exit 114 T-Ramp</t>
  </si>
  <si>
    <t>SR-303 Exit 114 G-Ramp</t>
  </si>
  <si>
    <t>S3432</t>
  </si>
  <si>
    <t xml:space="preserve">  S 303115G                     </t>
  </si>
  <si>
    <t>SR-303 Exit 115 G-Ramp</t>
  </si>
  <si>
    <t>SR-303 Exit 115 A-Ramp</t>
  </si>
  <si>
    <t>CY2022 ADOT | Derivation Code = 1 | MS2 TDMS;  Reference = {68_8648} | Previous AADT = 3353</t>
  </si>
  <si>
    <t>S3437</t>
  </si>
  <si>
    <t xml:space="preserve">  S 303116J                     </t>
  </si>
  <si>
    <t>SR-303 Exit 116 J-Ramp</t>
  </si>
  <si>
    <t>CY2022 ADOT | Derivation Code = 1 | MS2 TDMS;  Reference = {68_8655} | Previous AADT = 12026</t>
  </si>
  <si>
    <t>S3439</t>
  </si>
  <si>
    <t xml:space="preserve">  S 303119D                     </t>
  </si>
  <si>
    <t>SR-303 Exit 119 D-Ramp</t>
  </si>
  <si>
    <t>CY2022 ADOT | Derivation Code = 3 | MS2 TDMS;  Reference = {68_8659} | Previous AADT = 3392</t>
  </si>
  <si>
    <t>S3446</t>
  </si>
  <si>
    <t xml:space="preserve">  S 303125A                     </t>
  </si>
  <si>
    <t>SR-303 Exit 125 J-Ramp</t>
  </si>
  <si>
    <t>CY2022 ADOT | Derivation Code = 3 | MS2 TDMS;  Reference = {68_8668} | Previous AADT = 5984</t>
  </si>
  <si>
    <t>S3449</t>
  </si>
  <si>
    <t xml:space="preserve">  S 303125J                     </t>
  </si>
  <si>
    <t>CY2022 ADOT | Derivation Code = 3 | MS2 TDMS;  Reference = {68_8671} | Previous AADT = 6459</t>
  </si>
  <si>
    <t>S33708</t>
  </si>
  <si>
    <t xml:space="preserve">  S 303126J                     </t>
  </si>
  <si>
    <t>S3453</t>
  </si>
  <si>
    <t xml:space="preserve">  S 303127C                     </t>
  </si>
  <si>
    <t>SR-303 Exit 127 G-Ramp</t>
  </si>
  <si>
    <t>CY2022 ADOT | Derivation Code = 3 | MS2 TDMS;  Reference = {68_8675} | Previous AADT = 2551</t>
  </si>
  <si>
    <t>S33457</t>
  </si>
  <si>
    <t xml:space="preserve">  S 303127L                     </t>
  </si>
  <si>
    <t>SR-303 Exit 127 L-Ramp</t>
  </si>
  <si>
    <t>S33437</t>
  </si>
  <si>
    <t xml:space="preserve">  S 303127P                     </t>
  </si>
  <si>
    <t>SR-303 Exit 127 P-Ramp</t>
  </si>
  <si>
    <t>S3460</t>
  </si>
  <si>
    <t xml:space="preserve">  S 303131J                     </t>
  </si>
  <si>
    <t>SR-303 Exit 131 J-Ramp</t>
  </si>
  <si>
    <t>CY2022 ADOT | Derivation Code = 3 | MS2 TDMS;  Reference = {68_8682} | Previous AADT = 1002</t>
  </si>
  <si>
    <t>CY2022 ADOT | Derivation Code = 3 | MS2 TDMS;  Reference = {68_101616} | Previous AADT = 7451</t>
  </si>
  <si>
    <t>CY2022 ADOT | Derivation Code = 1 | MS2 TDMS;  Reference = {68_101617} | Previous AADT = 13865</t>
  </si>
  <si>
    <t>CY2022 ADOT | Derivation Code = 3 | MS2 TDMS;  Reference = {68_101622} | Previous AADT = 55448</t>
  </si>
  <si>
    <t>CY2022 ADOT | Derivation Code = 3 | MS2 TDMS;  Reference = {68_101645} | Previous AADT = 26362</t>
  </si>
  <si>
    <t>CY2022 ADOT | Derivation Code = 3 | MS2 TDMS;  Reference = {68_101647} | Previous AADT = 13065</t>
  </si>
  <si>
    <t>CY2022 ADOT | Derivation Code = 3 | MS2 TDMS;  Reference = {68_101653} | Previous AADT = 2526</t>
  </si>
  <si>
    <t>CY2022 ADOT | Derivation Code = 3 | MS2 TDMS;  Reference = {68_102295} | Previous AADT = 3943</t>
  </si>
  <si>
    <t>CY2022 ADOT | Derivation Code = 1 | MS2 TDMS;  Reference = {68_101662} | Previous AADT = 35866</t>
  </si>
  <si>
    <t>CY2022 ADOT | Derivation Code = 3 | MS2 TDMS;  Reference = {68_101670} | Previous AADT = 4852</t>
  </si>
  <si>
    <t>CY2022 ADOT | Derivation Code = 3 | MS2 TDMS;  Reference = {68_101676} | Previous AADT = 21963</t>
  </si>
  <si>
    <t>CY2022 ADOT | Derivation Code = 3 | MS2 TDMS;  Reference = {68_101683} | Previous AADT = 17316</t>
  </si>
  <si>
    <t>CY2022 ADOT | Derivation Code = 3 | MS2 TDMS;  Reference = {68_101684} | Previous AADT = 14186</t>
  </si>
  <si>
    <t>CY2022 ADOT | Derivation Code = 1 | MS2 TDMS;  Reference = {68_101686} | Previous AADT = 17885</t>
  </si>
  <si>
    <t>CY2022 ADOT | Derivation Code = 3 | MS2 TDMS;  Reference = {68_101689} | Previous AADT = 27575</t>
  </si>
  <si>
    <t>CY2022 ADOT | Derivation Code = 3 | MS2 TDMS;  Reference = {68_101691} | Previous AADT = 24078</t>
  </si>
  <si>
    <t>CY2022 ADOT | Derivation Code = 1 | MS2 TDMS;  Reference = {68_101697} | Previous AADT = 16968</t>
  </si>
  <si>
    <t>CY2022 ADOT | Derivation Code = 3 | MS2 TDMS;  Reference = {68_101699} | Previous AADT = 7961</t>
  </si>
  <si>
    <t>CY2022 ADOT | Derivation Code = 3 | MS2 TDMS;  Reference = {68_101702} | Previous AADT = 32497</t>
  </si>
  <si>
    <t>CY2022 ADOT | Derivation Code = 3 | MS2 TDMS;  Reference = {68_101532} | Previous AADT = 2239</t>
  </si>
  <si>
    <t>CY2022 ADOT | Derivation Code = 1 | MS2 TDMS;  Reference = {68_101533} | Previous AADT = 1755</t>
  </si>
  <si>
    <t>CY2022 ADOT | Derivation Code = 3 | MS2 TDMS;  Reference = {68_101535} | Previous AADT = 1818</t>
  </si>
  <si>
    <t>CY2022 ADOT | Derivation Code = 1 | MS2 TDMS;  Reference = {68_101538} | Previous AADT = 1729</t>
  </si>
  <si>
    <t>S33467</t>
  </si>
  <si>
    <t xml:space="preserve">  S 260272J                     </t>
  </si>
  <si>
    <t>SR-260 Exit 272 J-Ramp</t>
  </si>
  <si>
    <t>E Christopher Creek Loop</t>
  </si>
  <si>
    <t>CY2022 ADOT | Derivation Code = 3 | MS2 TDMS;  Reference = {68_101546} | Previous AADT = 725</t>
  </si>
  <si>
    <t>CY2022 ADOT | Derivation Code = 3 | MS2 TDMS;  Reference = {68_101550} | Previous AADT = 1854</t>
  </si>
  <si>
    <t>CY2022 ADOT | Derivation Code = 1 | MS2 TDMS;  Reference = {68_101554} | Previous AADT = 5899</t>
  </si>
  <si>
    <t>S33451</t>
  </si>
  <si>
    <t xml:space="preserve">  S 277326A                     </t>
  </si>
  <si>
    <t>SR-277 Exit 326 A-Ramp</t>
  </si>
  <si>
    <t>Papermill Rd</t>
  </si>
  <si>
    <t>CY2022 ADOT | Applied Growth Factor = -0.030 to Previous Year | Previous AADT = 661</t>
  </si>
  <si>
    <t>S971_a</t>
  </si>
  <si>
    <t>CY2022 ADOT | Derivation Code = 3 | MS2 TDMS;  Reference = {68_101582} | Previous AADT = 2919</t>
  </si>
  <si>
    <t>CY2022 ADOT | Derivation Code = 1 | MS2 TDMS;  Reference = {68_101586} | Previous AADT = 815</t>
  </si>
  <si>
    <t>CY2022 ADOT | Derivation Code = 3 | MS2 TDMS;  Reference = {68_101591} | Previous AADT = 55885</t>
  </si>
  <si>
    <t>CY2022 ADOT | Derivation Code = 3 | MS2 TDMS;  Reference = {68_101593} | Previous AADT = 61376</t>
  </si>
  <si>
    <t>CY2022 ADOT | Derivation Code = 3 | MS2 TDMS;  Reference = {68_101594} | Previous AADT = 58047</t>
  </si>
  <si>
    <t>CY2022 ADOT | Derivation Code = 3 | MS2 TDMS;  Reference = {68_101600} | Previous AADT = 64509</t>
  </si>
  <si>
    <t>CY2022 ADOT | Derivation Code = 3 | MS2 TDMS;  Reference = {68_101601} | Previous AADT = 51445</t>
  </si>
  <si>
    <t>CY2022 ADOT | Derivation Code = 3 | MS2 TDMS;  Reference = {68_101603} | Previous AADT = 37940</t>
  </si>
  <si>
    <t>CY2022 ADOT | Derivation Code = 3 | MS2 TDMS;  Reference = {68_101610} | Previous AADT = 20361</t>
  </si>
  <si>
    <t>S3392</t>
  </si>
  <si>
    <t xml:space="preserve">  S 303104A2                    </t>
  </si>
  <si>
    <t>SR-303 Exit 104 A2-Ramp</t>
  </si>
  <si>
    <t>CY2022 ADOT | Applied Growth Factor = 0.011 to Previous Year | Previous AADT = 8675</t>
  </si>
  <si>
    <t>S3393</t>
  </si>
  <si>
    <t xml:space="preserve">  S 303104C1                    </t>
  </si>
  <si>
    <t>SR-303 Exit 104 C1-Ramp</t>
  </si>
  <si>
    <t>SR-303 Noncard</t>
  </si>
  <si>
    <t>CY2022 ADOT | Derivation Code = 3 | MS2 TDMS;  Reference = {68_3573} | Previous AADT = 7215</t>
  </si>
  <si>
    <t>S3394</t>
  </si>
  <si>
    <t xml:space="preserve">  S 303105C                     </t>
  </si>
  <si>
    <t>SR-303 Exit 105 C-Ramp</t>
  </si>
  <si>
    <t>CY2022 ADOT | Derivation Code = 3 | MS2 TDMS;  Reference = {68_8600} | Previous AADT = 1882</t>
  </si>
  <si>
    <t>S3405</t>
  </si>
  <si>
    <t xml:space="preserve">  S 303108A                     </t>
  </si>
  <si>
    <t>SR-303 Exit 108 A-Ramp</t>
  </si>
  <si>
    <t>SR-303 Exit 108 G-Ramp</t>
  </si>
  <si>
    <t>CY2022 ADOT | Derivation Code = 3 | MS2 TDMS;  Reference = {68_8613} | Previous AADT = 795</t>
  </si>
  <si>
    <t>S3407</t>
  </si>
  <si>
    <t xml:space="preserve">  S 303108G                     </t>
  </si>
  <si>
    <t>CY2022 ADOT | Derivation Code = 3 | MS2 TDMS;  Reference = {68_8614} | Previous AADT = 433</t>
  </si>
  <si>
    <t>S3408</t>
  </si>
  <si>
    <t xml:space="preserve">  S 303108J                     </t>
  </si>
  <si>
    <t>CY2022 ADOT | Derivation Code = 3 | MS2 TDMS;  Reference = {68_8617} | Previous AADT = 754</t>
  </si>
  <si>
    <t>S3413</t>
  </si>
  <si>
    <t xml:space="preserve">  S 303110A                     </t>
  </si>
  <si>
    <t>SR-303 Exit 110 A-Ramp</t>
  </si>
  <si>
    <t>CY2022 ADOT | Derivation Code = 3 | MS2 TDMS;  Reference = {68_8624} | Previous AADT = 2366</t>
  </si>
  <si>
    <t>S3418</t>
  </si>
  <si>
    <t xml:space="preserve">  S 303112A                     </t>
  </si>
  <si>
    <t>CY2022 ADOT | Derivation Code = 3 | MS2 TDMS;  Reference = {68_8632} | Previous AADT = 1591</t>
  </si>
  <si>
    <t>S33555</t>
  </si>
  <si>
    <t xml:space="preserve">  S 303113T                     </t>
  </si>
  <si>
    <t>S3427_a</t>
  </si>
  <si>
    <t xml:space="preserve">  S 303114C                     </t>
  </si>
  <si>
    <t>CY2022 ADOT | Derivation Code = 1 | MS2 TDMS;  Reference = {68_8644} | Previous AADT = 4701</t>
  </si>
  <si>
    <t>S3431</t>
  </si>
  <si>
    <t xml:space="preserve">  S 303115C                     </t>
  </si>
  <si>
    <t>CY2022 ADOT | Derivation Code = 1 | MS2 TDMS;  Reference = {68_8649} | Previous AADT = 3238</t>
  </si>
  <si>
    <t>S3436</t>
  </si>
  <si>
    <t xml:space="preserve">  S 303116G                     </t>
  </si>
  <si>
    <t>SR-303 Exit 116 G-Ramp</t>
  </si>
  <si>
    <t>CY2022 ADOT | Derivation Code = 1 | MS2 TDMS;  Reference = {68_8653} | Previous AADT = 3773</t>
  </si>
  <si>
    <t>S33575</t>
  </si>
  <si>
    <t xml:space="preserve">  S 303116L                     </t>
  </si>
  <si>
    <t>S33570</t>
  </si>
  <si>
    <t xml:space="preserve">  S 303116P                     </t>
  </si>
  <si>
    <t>SR-303 Exit 116 P-Ramp</t>
  </si>
  <si>
    <t>SR-303 Exit 116 T-Ramp</t>
  </si>
  <si>
    <t>S33466</t>
  </si>
  <si>
    <t xml:space="preserve">  S 303116T                     </t>
  </si>
  <si>
    <t>SR-303 Exit 116 A-Ramp</t>
  </si>
  <si>
    <t>S3443</t>
  </si>
  <si>
    <t xml:space="preserve">  S 303123C                     </t>
  </si>
  <si>
    <t>CY2022 ADOT | Derivation Code = 3 | MS2 TDMS;  Reference = {68_8663} | Previous AADT = 3846</t>
  </si>
  <si>
    <t>S3444</t>
  </si>
  <si>
    <t xml:space="preserve">  S 303123G                     </t>
  </si>
  <si>
    <t>SR-303 Exit 123 G-Ramp</t>
  </si>
  <si>
    <t>SR-303 Exit 123 A-Ramp</t>
  </si>
  <si>
    <t>CY2022 ADOT | Derivation Code = 3 | MS2 TDMS;  Reference = {68_8662} | Previous AADT = 4017</t>
  </si>
  <si>
    <t>S3450</t>
  </si>
  <si>
    <t xml:space="preserve">  S 303125L                     </t>
  </si>
  <si>
    <t>SR-303 Exit 125 L-Ramp</t>
  </si>
  <si>
    <t>Vistancia Blvd nonCard</t>
  </si>
  <si>
    <t>CY2022 ADOT | Derivation Code = 3 | MS2 TDMS;  Reference = {68_3373} | Previous AADT = 7238</t>
  </si>
  <si>
    <t>S33548</t>
  </si>
  <si>
    <t xml:space="preserve">  S 303125P                     </t>
  </si>
  <si>
    <t>SR-303 Exit 125 P-Ramp</t>
  </si>
  <si>
    <t>SR-303 Exit 125 G-Ramp</t>
  </si>
  <si>
    <t>S33567</t>
  </si>
  <si>
    <t xml:space="preserve">  S 303125X                     </t>
  </si>
  <si>
    <t>SR-303 Exit 125 X-Ramp</t>
  </si>
  <si>
    <t>SR-303 Exit 125 C-Ramp</t>
  </si>
  <si>
    <t>Vistancia Blvd</t>
  </si>
  <si>
    <t>S3452</t>
  </si>
  <si>
    <t xml:space="preserve">  S 303127A                     </t>
  </si>
  <si>
    <t>SR-303 Exit 127 A-Ramp</t>
  </si>
  <si>
    <t>CY2022 ADOT | Derivation Code = 3 | MS2 TDMS;  Reference = {68_6273} | Previous AADT = 2281</t>
  </si>
  <si>
    <t>S3456</t>
  </si>
  <si>
    <t xml:space="preserve">  S 303127T                     </t>
  </si>
  <si>
    <t>SR-303 Exit 127 T-Ramp</t>
  </si>
  <si>
    <t>CY2022 ADOT | Derivation Code = 3 | MS2 TDMS;  Reference = {68_8673} | Previous AADT = 1895</t>
  </si>
  <si>
    <t>S33630</t>
  </si>
  <si>
    <t xml:space="preserve">  S 303127X                     </t>
  </si>
  <si>
    <t>SR-303 Exit 127 X-Ramp</t>
  </si>
  <si>
    <t>CY2022 ADOT | Derivation Code = 3 | MS2 TDMS;  Reference = {68_101614} | Previous AADT = 3564</t>
  </si>
  <si>
    <t>CY2022 ADOT | Derivation Code = 3 | MS2 TDMS;  Reference = {68_101620} | Previous AADT = 34141</t>
  </si>
  <si>
    <t>CY2022 ADOT | Derivation Code = 3 | MS2 TDMS;  Reference = {68_101621} | Previous AADT = 42442</t>
  </si>
  <si>
    <t>CY2022 ADOT | Derivation Code = 3 | MS2 TDMS;  Reference = {68_101623} | Previous AADT = 43760</t>
  </si>
  <si>
    <t>NC382</t>
  </si>
  <si>
    <t xml:space="preserve">  S 347173G                     </t>
  </si>
  <si>
    <t>CY2022 ADOT | Derivation Code = 3 | MS2 TDMS;  Reference = {68_101634} | Previous AADT = 668</t>
  </si>
  <si>
    <t>CY2022 ADOT | Derivation Code = 1 | MS2 TDMS;  Reference = {68_101635} | Previous AADT = 105</t>
  </si>
  <si>
    <t>CY2022 ADOT | Derivation Code = 3 | MS2 TDMS;  Reference = {68_101641} | Previous AADT = 18851</t>
  </si>
  <si>
    <t>CY2022 ADOT | Derivation Code = 3 | MS2 TDMS;  Reference = {68_101651} | Previous AADT = 4656</t>
  </si>
  <si>
    <t>CY2022 ADOT | Derivation Code = 3 | MS2 TDMS;  Reference = {68_101652} | Previous AADT = 3380</t>
  </si>
  <si>
    <t>CY2022 ADOT | Derivation Code = 3 | MS2 TDMS;  Reference = {68_101656} | Previous AADT = 138</t>
  </si>
  <si>
    <t>CY2022 ADOT | Derivation Code = 3 | MS2 TDMS;  Reference = {68_101657} | Previous AADT = 398</t>
  </si>
  <si>
    <t>S3463</t>
  </si>
  <si>
    <t>Casa Blanca Rd</t>
  </si>
  <si>
    <t>CY2022 ADOT | Derivation Code = 1 | MS2 TDMS;  Reference = {68_4024} | Previous AADT = 6505</t>
  </si>
  <si>
    <t>CY2022 ADOT | Derivation Code = 1 | MS2 TDMS;  Reference = {68_101666} | Previous AADT = 1866</t>
  </si>
  <si>
    <t>CY2022 ADOT | Derivation Code = 3 | MS2 TDMS;  Reference = {68_101669} | Previous AADT = 3833</t>
  </si>
  <si>
    <t>CY2022 ADOT | Derivation Code = 3 | MS2 TDMS;  Reference = {68_101672} | Previous AADT = 14420</t>
  </si>
  <si>
    <t>CY2022 ADOT | Derivation Code = 3 | MS2 TDMS;  Reference = {68_101678} | Previous AADT = 17887</t>
  </si>
  <si>
    <t>CY2022 ADOT | Derivation Code = 1 | MS2 TDMS;  Reference = {68_101690} | Previous AADT = 32269</t>
  </si>
  <si>
    <t>CY2022 ADOT | Derivation Code = 3 | MS2 TDMS;  Reference = {68_101701} | Previous AADT = 7967</t>
  </si>
  <si>
    <t>S3464</t>
  </si>
  <si>
    <t>CY2022 ADOT | Derivation Code = 1 | MS2 TDMS;  Reference = {68_5384} | Previous AADT = 5307</t>
  </si>
  <si>
    <t>S3469</t>
  </si>
  <si>
    <t xml:space="preserve">  SA089318A                     </t>
  </si>
  <si>
    <t>SR-89A Exit 318 A-Ramp</t>
  </si>
  <si>
    <t>SR-89A Exit 318 G-Ramp</t>
  </si>
  <si>
    <t>CY2022 ADOT | Derivation Code = 1 | MS2 TDMS;  Reference = {68_8690} | Previous AADT = 2382</t>
  </si>
  <si>
    <t>S3471</t>
  </si>
  <si>
    <t xml:space="preserve">  SA089318G                     </t>
  </si>
  <si>
    <t>CY2022 ADOT | Derivation Code = 1 | MS2 TDMS;  Reference = {68_8692} | Previous AADT = 1592</t>
  </si>
  <si>
    <t>S33581</t>
  </si>
  <si>
    <t xml:space="preserve">  SA089362J                     </t>
  </si>
  <si>
    <t>SR-89A Exit 362 C-Ramp</t>
  </si>
  <si>
    <t>CY2022 ADOT | Derivation Code = 3 | MS2 TDMS;  Reference = {68_101716} | Previous AADT = 11482</t>
  </si>
  <si>
    <t>CY2022 ADOT | Derivation Code = 3 | MS2 TDMS;  Reference = {68_101729} | Previous AADT = 11944</t>
  </si>
  <si>
    <t>CY2022 ADOT | Derivation Code = 3 | MS2 TDMS;  Reference = {68_101730} | Previous AADT = 14896</t>
  </si>
  <si>
    <t>CY2022 ADOT | Derivation Code = 3 | MS2 TDMS;  Reference = {68_101733} | Previous AADT = 3344</t>
  </si>
  <si>
    <t>S3484</t>
  </si>
  <si>
    <t>CY2022 ADOT | Derivation Code = 1 | MS2 TDMS;  Reference = {68_3244} | Previous AADT = 4296</t>
  </si>
  <si>
    <t>S33471</t>
  </si>
  <si>
    <t xml:space="preserve">  SB008120A                    3</t>
  </si>
  <si>
    <t>SR-8B Exit 120 A-Ramp (3)</t>
  </si>
  <si>
    <t>Butterfield Gbd Trl</t>
  </si>
  <si>
    <t>CY2022 ADOT | Applied Growth Factor = 0.011 to Previous Year | Previous AADT = 12815</t>
  </si>
  <si>
    <t>S3489</t>
  </si>
  <si>
    <t>CY2022 ADOT | Derivation Code = 3 | MS2 TDMS;  Reference = {68_4540} | Previous AADT = 4282</t>
  </si>
  <si>
    <t>CY2022 ADOT | Derivation Code = 3 | MS2 TDMS;  Reference = {68_101747} | Previous AADT = 4285</t>
  </si>
  <si>
    <t>CY2022 ADOT | Derivation Code = 3 | MS2 TDMS;  Reference = {68_101748} | Previous AADT = 1590</t>
  </si>
  <si>
    <t>CY2022 ADOT | Derivation Code = 3 | MS2 TDMS;  Reference = {68_101752} | Previous AADT = 674</t>
  </si>
  <si>
    <t>S3496</t>
  </si>
  <si>
    <t>I-10 Exit 378 F-Ramp</t>
  </si>
  <si>
    <t>CY2022 ADOT | Derivation Code = 3 | MS2 TDMS;  Reference = {68_4694} | Previous AADT = 1155</t>
  </si>
  <si>
    <t>CY2022 ADOT | Derivation Code = 3 | MS2 TDMS;  Reference = {68_101755} | Previous AADT = 510</t>
  </si>
  <si>
    <t>L14191</t>
  </si>
  <si>
    <t xml:space="preserve">  SB010                       03</t>
  </si>
  <si>
    <t>SR-10B nonCard (3)</t>
  </si>
  <si>
    <t>CY2022 ADOT | Derivation Code = 3 | MS2 TDMS;  Reference = {68_4543}+{68_4541} | Previous AADT = 4157</t>
  </si>
  <si>
    <t>CY2022 ADOT | Derivation Code = 3 | MS2 TDMS;  Reference = {68_101756_NB} | Previous AADT = 6346</t>
  </si>
  <si>
    <t>CY2022 ADOT | Derivation Code = 3 | MS2 TDMS;  Reference = {68_101764} | Previous AADT = 11797</t>
  </si>
  <si>
    <t>S3503</t>
  </si>
  <si>
    <t>I-19 Exit 8 G-Ramp</t>
  </si>
  <si>
    <t>CY2022 ADOT | Derivation Code = 3 | MS2 TDMS;  Reference = {68_5431} | Previous AADT = 5358</t>
  </si>
  <si>
    <t>S2410</t>
  </si>
  <si>
    <t>CY2022 ADOT | Derivation Code = 3 | MS2 TDMS;  Reference = {68_5432} | Previous AADT = 4292</t>
  </si>
  <si>
    <t>CY2022 ADOT | Derivation Code = 3 | MS2 TDMS;  Reference = {68_101774} | Previous AADT = 2195</t>
  </si>
  <si>
    <t>CY2022 ADOT | Derivation Code = 3 | MS2 TDMS;  Reference = {68_101785} | Previous AADT = 23996</t>
  </si>
  <si>
    <t>CY2022 ADOT | Derivation Code = 3 | MS2 TDMS;  Reference = {68_101787} | Previous AADT = 30860</t>
  </si>
  <si>
    <t>S3513</t>
  </si>
  <si>
    <t xml:space="preserve">  SB040                        5</t>
  </si>
  <si>
    <t>SR-40B (5)</t>
  </si>
  <si>
    <t>CY2022 ADOT | Derivation Code = 1 | MS2 TDMS;  Reference = {68_6134} | Previous AADT = 949</t>
  </si>
  <si>
    <t>S3514</t>
  </si>
  <si>
    <t xml:space="preserve">  SB040                        6</t>
  </si>
  <si>
    <t>SR-40B (6)</t>
  </si>
  <si>
    <t>CY2022 ADOT | Derivation Code = 1 | MS2 TDMS;  Reference = {68_6244} | Previous AADT = 5383</t>
  </si>
  <si>
    <t>CY2022 ADOT | Derivation Code = 3 | MS2 TDMS;  Reference = {68_101790} | Previous AADT = 775</t>
  </si>
  <si>
    <t>CY2022 ADOT | Derivation Code = 3 | MS2 TDMS;  Reference = {68_101794} | Previous AADT = 12540</t>
  </si>
  <si>
    <t>S3519</t>
  </si>
  <si>
    <t>CY2022 ADOT | Derivation Code = 1 | MS2 TDMS;  Reference = {68_6354} | Previous AADT = 14366</t>
  </si>
  <si>
    <t>S3520_b</t>
  </si>
  <si>
    <t>Unidentified (352) Rd</t>
  </si>
  <si>
    <t>S33440</t>
  </si>
  <si>
    <t xml:space="preserve">  SB079132C                     </t>
  </si>
  <si>
    <t>SR-79B Exit 132 C-Ramp</t>
  </si>
  <si>
    <t>SR-287 nonCard</t>
  </si>
  <si>
    <t>S3525</t>
  </si>
  <si>
    <t xml:space="preserve">  SS089327J                    A</t>
  </si>
  <si>
    <t>SR-89S Exit 327 J-Ramp (A)</t>
  </si>
  <si>
    <t>SR-89S Exit 327 C-Ramp (A)</t>
  </si>
  <si>
    <t>SR-89S nonCard (A)</t>
  </si>
  <si>
    <t>CY2022 ADOT | Derivation Code = 1 | MS2 TDMS;  Reference = {68_8712} | Previous AADT = 409</t>
  </si>
  <si>
    <t>CY2022 ADOT | Derivation Code = 3 | MS2 TDMS;  Reference = {68_100195} | Previous AADT = 12032</t>
  </si>
  <si>
    <t>CY2022 ADOT | Derivation Code = 1 | MS2 TDMS;  Reference = {68_101810} | Previous AADT = 1031</t>
  </si>
  <si>
    <t>SR-202S nonCard</t>
  </si>
  <si>
    <t>SR-202S Exit 5 C-Ramp</t>
  </si>
  <si>
    <t>CY2022 ADOT | Derivation Code = 3 | MS2 TDMS;  Reference = {68_7671} | Previous AADT = 28017</t>
  </si>
  <si>
    <t>S3529</t>
  </si>
  <si>
    <t xml:space="preserve">  SS202006C                     </t>
  </si>
  <si>
    <t>SR-202S Exit 6 C-Ramp</t>
  </si>
  <si>
    <t>CY2022 ADOT | Derivation Code = 3 | MS2 TDMS;  Reference = {68_7537} | Previous AADT = 6905</t>
  </si>
  <si>
    <t>CY2022 ADOT | Derivation Code = 1 | MS2 TDMS;  Reference = {68_101814} | Previous AADT = 241</t>
  </si>
  <si>
    <t>CY2022 ADOT | Derivation Code = 3 | MS2 TDMS;  Reference = {68_101817} | Previous AADT = 1343</t>
  </si>
  <si>
    <t>CY2022 ADOT | Derivation Code = 1 | MS2 TDMS;  Reference = {68_101818} | Previous AADT = 1523</t>
  </si>
  <si>
    <t>CY2022 ADOT | Derivation Code = 3 | MS2 TDMS;  Reference = {68_101822} | Previous AADT = 2156</t>
  </si>
  <si>
    <t>CY2022 ADOT | Derivation Code = 3 | MS2 TDMS;  Reference = {68_101831} | Previous AADT = 14608</t>
  </si>
  <si>
    <t>CY2022 ADOT | Derivation Code = 3 | MS2 TDMS;  Reference = {68_101833} | Previous AADT = 12137</t>
  </si>
  <si>
    <t>CY2022 ADOT | Derivation Code = 3 | MS2 TDMS;  Reference = {68_101838} | Previous AADT = 16374</t>
  </si>
  <si>
    <t>CY2022 ADOT | Derivation Code = 3 | MS2 TDMS;  Reference = {68_101843} | Previous AADT = 14447</t>
  </si>
  <si>
    <t>CY2022 ADOT | Derivation Code = 3 | MS2 TDMS;  Reference = {68_101844} | Previous AADT = 17549</t>
  </si>
  <si>
    <t>CY2022 ADOT | Derivation Code = 3 | MS2 TDMS;  Reference = {68_101847} | Previous AADT = 24543</t>
  </si>
  <si>
    <t>CY2022 ADOT | Derivation Code = 3 | MS2 TDMS;  Reference = {68_101848} | Previous AADT = 26267</t>
  </si>
  <si>
    <t>CY2022 ADOT | Derivation Code = 3 | MS2 TDMS;  Reference = {68_101863} | Previous AADT = 30353</t>
  </si>
  <si>
    <t>CY2022 ADOT | Derivation Code = 3 | MS2 TDMS;  Reference = {68_101871} | Previous AADT = 38989</t>
  </si>
  <si>
    <t>CY2022 ADOT | Derivation Code = 3 | MS2 TDMS;  Reference = {68_101872} | Previous AADT = 124310</t>
  </si>
  <si>
    <t>CY2022 ADOT | Derivation Code = 1 | MS2 TDMS;  Reference = {68_101874} | Previous AADT = 176844</t>
  </si>
  <si>
    <t>CY2022 ADOT | Derivation Code = 1 | MS2 TDMS;  Reference = {68_101879} | Previous AADT = 222546</t>
  </si>
  <si>
    <t>CY2022 ADOT | Derivation Code = 3 | MS2 TDMS;  Reference = {68_102030} | Previous AADT = 3720</t>
  </si>
  <si>
    <t>CY2022 ADOT | Derivation Code = 3 | MS2 TDMS;  Reference = {68_102031} | Previous AADT = 5342</t>
  </si>
  <si>
    <t>CY2022 ADOT | Derivation Code = 1 | MS2 TDMS;  Reference = {68_102034} | Previous AADT = 7276</t>
  </si>
  <si>
    <t>CY2022 ADOT | Derivation Code = 3 | MS2 TDMS;  Reference = {68_102057} | Previous AADT = 6763</t>
  </si>
  <si>
    <t>CY2022 ADOT | Derivation Code = 3 | MS2 TDMS;  Reference = {68_102062} | Previous AADT = 1506</t>
  </si>
  <si>
    <t>CY2022 ADOT | Derivation Code = 1 | MS2 TDMS;  Reference = {68_102073} | Previous AADT = 8203</t>
  </si>
  <si>
    <t>CY2022 ADOT | Derivation Code = 1 | MS2 TDMS;  Reference = {68_102076} | Previous AADT = 4518</t>
  </si>
  <si>
    <t>CY2022 ADOT | Derivation Code = 3 | MS2 TDMS;  Reference = {68_102081} | Previous AADT = 8052</t>
  </si>
  <si>
    <t>CY2022 ADOT | Derivation Code = 3 | MS2 TDMS;  Reference = {68_102082} | Previous AADT = 5426</t>
  </si>
  <si>
    <t>CY2022 ADOT | Derivation Code = 3 | MS2 TDMS;  Reference = {68_102091} | Previous AADT = 9388</t>
  </si>
  <si>
    <t>CY2022 ADOT | Derivation Code = 3 | MS2 TDMS;  Reference = {68_102290} | Previous AADT = 13845</t>
  </si>
  <si>
    <t>S3652</t>
  </si>
  <si>
    <t xml:space="preserve">  U 093                       0 </t>
  </si>
  <si>
    <t>CY2022 ADOT | Derivation Code = 1 | MS2 TDMS;  Reference = {68_5814} | Previous AADT = 5167</t>
  </si>
  <si>
    <t>S3656</t>
  </si>
  <si>
    <t xml:space="preserve">  U 093002J                     </t>
  </si>
  <si>
    <t>US-93 Exit 2 J-Ramp</t>
  </si>
  <si>
    <t>US-93 Exit 2 C-Ramp</t>
  </si>
  <si>
    <t>CY2022 ADOT | Derivation Code = 3 | MS2 TDMS;  Reference = {68_8802} | Previous AADT = 628</t>
  </si>
  <si>
    <t>S33462</t>
  </si>
  <si>
    <t xml:space="preserve">  U 093182J                     </t>
  </si>
  <si>
    <t>US-93 Exit 182 J-Ramp</t>
  </si>
  <si>
    <t>US-93 Exit 182 C-Ramp</t>
  </si>
  <si>
    <t>S33615</t>
  </si>
  <si>
    <t xml:space="preserve">  U 093193C                     </t>
  </si>
  <si>
    <t>US-93 Exit 193 C-Ramp</t>
  </si>
  <si>
    <t>S33443</t>
  </si>
  <si>
    <t xml:space="preserve">  U 093193J                     </t>
  </si>
  <si>
    <t>US-93 Exit 193 J-Ramp</t>
  </si>
  <si>
    <t>CY2022 ADOT | Derivation Code = 3 | MS2 TDMS;  Reference = {68_102264} | Previous AADT = 11429</t>
  </si>
  <si>
    <t>CY2022 ADOT | Derivation Code = 3 | MS2 TDMS;  Reference = {68_102265} | Previous AADT = 16147</t>
  </si>
  <si>
    <t>CY2022 ADOT | Derivation Code = 3 | MS2 TDMS;  Reference = {68_102106} | Previous AADT = 13540</t>
  </si>
  <si>
    <t>CY2022 ADOT | Derivation Code = 3 | MS2 TDMS;  Reference = {68_102134} | Previous AADT = 17149</t>
  </si>
  <si>
    <t>CY2022 ADOT | Derivation Code = 3 | MS2 TDMS;  Reference = {68_102144} | Previous AADT = 32953</t>
  </si>
  <si>
    <t>CY2022 ADOT | Derivation Code = 3 | MS2 TDMS;  Reference = {68_102152} | Previous AADT = 12313</t>
  </si>
  <si>
    <t>CY2022 ADOT | Derivation Code = 3 | MS2 TDMS;  Reference = {68_102154} | Previous AADT = 12405</t>
  </si>
  <si>
    <t>CY2022 ADOT | Derivation Code = 3 | MS2 TDMS;  Reference = {68_102166} | Previous AADT = 2365</t>
  </si>
  <si>
    <t>CY2022 ADOT | Derivation Code = 1 | MS2 TDMS;  Reference = {68_102167} | Previous AADT = 1738</t>
  </si>
  <si>
    <t>CY2022 ADOT | Derivation Code = 1 | MS2 TDMS;  Reference = {68_102168} | Previous AADT = 3136</t>
  </si>
  <si>
    <t>CY2022 ADOT | Derivation Code = 3 | MS2 TDMS;  Reference = {68_102169} | Previous AADT = 2349</t>
  </si>
  <si>
    <t>S33635</t>
  </si>
  <si>
    <t xml:space="preserve">  U 095054A                     </t>
  </si>
  <si>
    <t>US-95 Exit 54 A-Ramp</t>
  </si>
  <si>
    <t>CY2022 ADOT | Derivation Code = 3 | MS2 TDMS;  Reference = {68_102172} | Previous AADT = 6523</t>
  </si>
  <si>
    <t>CY2022 ADOT | Derivation Code = 1 | MS2 TDMS;  Reference = {68_102174} | Previous AADT = 4523</t>
  </si>
  <si>
    <t>CY2022 ADOT | Derivation Code = 3 | MS2 TDMS;  Reference = {68_102180} | Previous AADT = 3792</t>
  </si>
  <si>
    <t>CY2022 ADOT | Derivation Code = 3 | MS2 TDMS;  Reference = {68_102183} | Previous AADT = 9157</t>
  </si>
  <si>
    <t>CY2022 ADOT | Derivation Code = 3 | MS2 TDMS;  Reference = {68_102188} | Previous AADT = 12368</t>
  </si>
  <si>
    <t>CY2022 ADOT | Derivation Code = 3 | MS2 TDMS;  Reference = {68_102198} | Previous AADT = 431</t>
  </si>
  <si>
    <t>CY2022 ADOT | Derivation Code = 1 | MS2 TDMS;  Reference = {68_102199} | Previous AADT = 598</t>
  </si>
  <si>
    <t>CY2022 ADOT | Derivation Code = 1 | MS2 TDMS;  Reference = {68_102216} | Previous AADT = 1294</t>
  </si>
  <si>
    <t>CY2022 ADOT | Derivation Code = 3 | MS2 TDMS;  Reference = {68_102222} | Previous AADT = 2428</t>
  </si>
  <si>
    <t>CY2022 ADOT | Derivation Code = 3 | MS2 TDMS;  Reference = {68_102226} | Previous AADT = 7845</t>
  </si>
  <si>
    <t>CY2022 ADOT | Derivation Code = 1 | MS2 TDMS;  Reference = {68_102231} | Previous AADT = 4954</t>
  </si>
  <si>
    <t>S3660</t>
  </si>
  <si>
    <t>CY2022 ADOT | Derivation Code = 1 | MS2 TDMS;  Reference = {68_6474} | Previous AADT = 2697</t>
  </si>
  <si>
    <t>CY2022 ADOT | Derivation Code = 1 | MS2 TDMS;  Reference = {68_102238} | Previous AADT = 966</t>
  </si>
  <si>
    <t>CY2022 ADOT | Derivation Code = 1 | MS2 TDMS;  Reference = {68_102240} | Previous AADT = 1349</t>
  </si>
  <si>
    <t>CY2022 ADOT | Derivation Code = 3 | MS2 TDMS;  Reference = {68_102243} | Previous AADT = 4619</t>
  </si>
  <si>
    <t>CY2022 ADOT | Derivation Code = 3 | MS2 TDMS;  Reference = {68_102247} | Previous AADT = 1191</t>
  </si>
  <si>
    <t>S33701</t>
  </si>
  <si>
    <t xml:space="preserve">  U 191 OLD ALIGNMENT           </t>
  </si>
  <si>
    <t>US-191 Exit OLD ALIGNMENT-Ramp</t>
  </si>
  <si>
    <t>200 ft SW of Chase Creek</t>
  </si>
  <si>
    <t>CY2022 ADOT | Applied Growth Factor = 0.011 to Previous Year | Previous AADT = 1795</t>
  </si>
  <si>
    <t>L14279</t>
  </si>
  <si>
    <t xml:space="preserve">  U 191131C                     </t>
  </si>
  <si>
    <t>US-191 Exit 131 C-Ramp</t>
  </si>
  <si>
    <t>20 ft W of US-191</t>
  </si>
  <si>
    <t>40 ft E of US-191</t>
  </si>
  <si>
    <t>CY2022 ADOT | VolGroup Estimate; Reference = {2d} | Previous AADT = 1562</t>
  </si>
  <si>
    <t>CY2022 ADOT | Derivation Code = 3 | MS2 TDMS;  Reference = {68_102251} | Previous AADT = 1463</t>
  </si>
  <si>
    <t>CY2022 ADOT | Derivation Code = 3 | MS2 TDMS;  Reference = {68_102306} | Previous AADT = 5253</t>
  </si>
  <si>
    <t>CY2022 ADOT | Derivation Code = 3 | MS2 TDMS;  Reference = {68_102256} | Previous AADT = 12829</t>
  </si>
  <si>
    <t>CY2022 ADOT | Derivation Code = 1 | MS2 TDMS;  Reference = {68_102260} | Previous AADT = 14061</t>
  </si>
  <si>
    <t>CY2022 ADOT | Derivation Code = 3 | MS2 TDMS;  Reference = {68_102266} | Previous AADT = 28263</t>
  </si>
  <si>
    <t>CY2022 ADOT | Derivation Code = 3 | MS2 TDMS;  Reference = {68_102267} | Previous AADT = 18639</t>
  </si>
  <si>
    <t>S3663</t>
  </si>
  <si>
    <t xml:space="preserve">  UX060160G                     </t>
  </si>
  <si>
    <t>US-60X Exit 160 G-Ramp</t>
  </si>
  <si>
    <t>CY2022 ADOT | Derivation Code = 3 | MS2 TDMS;  Reference = {68_7721} | Previous AADT = 1858</t>
  </si>
  <si>
    <t>CY2022 ADOT | Derivation Code = 3 | MS2 TDMS;  Reference = {68_102280} | Previous AADT = 8797</t>
  </si>
  <si>
    <t>CY2022 ADOT | Derivation Code = 1 | MS2 TDMS;  Reference = {68_102284} | Previous AADT = 588</t>
  </si>
  <si>
    <t>S3671</t>
  </si>
  <si>
    <t xml:space="preserve">01  MCCARROL            RD      </t>
  </si>
  <si>
    <t>CY2022 ADOT | Derivation Code = 1 | MS2 TDMS;  Reference = {68_6454} | Previous AADT = 20</t>
  </si>
  <si>
    <t>S3672</t>
  </si>
  <si>
    <t xml:space="preserve">01  PETRIFIED FOREST    RD      </t>
  </si>
  <si>
    <t>CY2022 ADOT | Derivation Code = 1 | MS2 TDMS;  Reference = {68_6420} | Previous AADT = 573</t>
  </si>
  <si>
    <t>S3675</t>
  </si>
  <si>
    <t>CY2022 ADOT | Derivation Code = 1 | MS2 TDMS;  Reference = {68_6504} | Previous AADT = 302</t>
  </si>
  <si>
    <t>S3676</t>
  </si>
  <si>
    <t>CY2022 ADOT | Derivation Code = 1 | MS2 TDMS;  Reference = {68_6514} | Previous AADT = 458</t>
  </si>
  <si>
    <t>S3686</t>
  </si>
  <si>
    <t xml:space="preserve">02E MUSIC               RD      </t>
  </si>
  <si>
    <t>E Music Rd</t>
  </si>
  <si>
    <t>0.43 mi E of S Hammers Rd</t>
  </si>
  <si>
    <t>CY2022 ADOT | Derivation Code = 3 | MS2 TDMS;  Reference = {68_4688} | Previous AADT = 62</t>
  </si>
  <si>
    <t>CY2022 ADOT | Derivation Code = 3 | MS2 TDMS;  Reference = {68_100194} | Previous AADT = 10312</t>
  </si>
  <si>
    <t>S3691</t>
  </si>
  <si>
    <t xml:space="preserve">02N CIRCLE I            RD      </t>
  </si>
  <si>
    <t>N Circle I Rd</t>
  </si>
  <si>
    <t>CY2022 ADOT | Derivation Code = 3 | MS2 TDMS;  Reference = {68_4636} | Previous AADT = 1518</t>
  </si>
  <si>
    <t>S3693</t>
  </si>
  <si>
    <t xml:space="preserve">02N HASKELL             AVE     </t>
  </si>
  <si>
    <t>N Haskell Ave</t>
  </si>
  <si>
    <t>S3697</t>
  </si>
  <si>
    <t xml:space="preserve">02N PAGE RANCH          RD      </t>
  </si>
  <si>
    <t>N Page Ranch Rd</t>
  </si>
  <si>
    <t>50 ft SE of N Gold Gulch Rd</t>
  </si>
  <si>
    <t>CY2022 ADOT | Derivation Code = 1 | MS2 TDMS;  Reference = {68_4668} | Previous AADT = 110</t>
  </si>
  <si>
    <t>S3698</t>
  </si>
  <si>
    <t xml:space="preserve">02N SIBYL               RD      </t>
  </si>
  <si>
    <t>CY2022 ADOT | Derivation Code = 3 | MS2 TDMS;  Reference = {68_4574} | Previous AADT = 137</t>
  </si>
  <si>
    <t>S3709</t>
  </si>
  <si>
    <t xml:space="preserve">02W OLGA                RD      </t>
  </si>
  <si>
    <t>W Olga Rd</t>
  </si>
  <si>
    <t>CY2022 ADOT | Derivation Code = 3 | MS2 TDMS;  Reference = {68_4696} | Previous AADT = 100</t>
  </si>
  <si>
    <t>S3712</t>
  </si>
  <si>
    <t>02W SKYLINE             RD     A</t>
  </si>
  <si>
    <t>W Skyline Rd</t>
  </si>
  <si>
    <t>CY2022 ADOT | Derivation Code = 3 | MS2 TDMS;  Reference = {68_4514} | Previous AADT = 315</t>
  </si>
  <si>
    <t>S3714</t>
  </si>
  <si>
    <t xml:space="preserve">03  A1 MOUNTAIN         RD      </t>
  </si>
  <si>
    <t>I-40 Exit 190 J-Ramp</t>
  </si>
  <si>
    <t>CY2022 ADOT | Derivation Code = 1 | MS2 TDMS;  Reference = {68_6064} | Previous AADT = 241</t>
  </si>
  <si>
    <t>S3717</t>
  </si>
  <si>
    <t xml:space="preserve">03  CIRCLE PINES        RD      </t>
  </si>
  <si>
    <t>CY2022 ADOT | Derivation Code = 1 | MS2 TDMS;  Reference = {68_6014} | Previous AADT = 863</t>
  </si>
  <si>
    <t>S3719</t>
  </si>
  <si>
    <t>03  CORVA               RD     A</t>
  </si>
  <si>
    <t>CY2022 ADOT | Derivation Code = 1 | MS2 TDMS;  Reference = {68_5964} | Previous AADT = 39</t>
  </si>
  <si>
    <t>S3726</t>
  </si>
  <si>
    <t xml:space="preserve">03  KACHINA VILLAGE UNDE        </t>
  </si>
  <si>
    <t>CY2022 ADOT | Derivation Code = 1 | MS2 TDMS;  Reference = {68_5374} | Previous AADT = 3937</t>
  </si>
  <si>
    <t>S4569</t>
  </si>
  <si>
    <t xml:space="preserve">03  TWIN ARROWS                 </t>
  </si>
  <si>
    <t>CY2022 ADOT | Derivation Code = 1 | MS2 TDMS;  Reference = {68_6174} | Previous AADT = 2085</t>
  </si>
  <si>
    <t>S3740</t>
  </si>
  <si>
    <t xml:space="preserve">03N COSNINO             RD      </t>
  </si>
  <si>
    <t>CY2022 ADOT | Derivation Code = 1 | MS2 TDMS;  Reference = {68_6144} | Previous AADT = 1042</t>
  </si>
  <si>
    <t>S3741</t>
  </si>
  <si>
    <t xml:space="preserve">03N GRAND CANYON        BLVD    </t>
  </si>
  <si>
    <t>CY2022 ADOT | Derivation Code = 1 | MS2 TDMS;  Reference = {68_5994} | Previous AADT = 5017</t>
  </si>
  <si>
    <t>S3743</t>
  </si>
  <si>
    <t xml:space="preserve">03S FLAGSTAFF RANCH     RD      </t>
  </si>
  <si>
    <t>170 ft S of I-40 Exit 192 G-Ramp</t>
  </si>
  <si>
    <t>160 ft N of I-40 Exit 192 J-Ramp</t>
  </si>
  <si>
    <t>CY2022 ADOT | Derivation Code = 1 | MS2 TDMS;  Reference = {68_6084} | Previous AADT = 3043</t>
  </si>
  <si>
    <t>S3746</t>
  </si>
  <si>
    <t xml:space="preserve">03W PINE SPRINGS        RD      </t>
  </si>
  <si>
    <t>W Pine Springs Rd</t>
  </si>
  <si>
    <t>S3747</t>
  </si>
  <si>
    <t>CY2022 ADOT | Derivation Code = 3 | MS2 TDMS;  Reference = {68_8511} | Previous AADT = 25401</t>
  </si>
  <si>
    <t>S3750</t>
  </si>
  <si>
    <t xml:space="preserve">07  16TH                ST      </t>
  </si>
  <si>
    <t>CY2022 ADOT | Derivation Code = 3 | MS2 TDMS;  Reference = {68_7234} | Previous AADT = 4431</t>
  </si>
  <si>
    <t>S3752</t>
  </si>
  <si>
    <t xml:space="preserve">07  19TH                AVE     </t>
  </si>
  <si>
    <t>30 ft N of Hilton Ave</t>
  </si>
  <si>
    <t>10 ft S of Durango St</t>
  </si>
  <si>
    <t>CY2022 ADOT | Derivation Code = 3 | MS2 TDMS;  Reference = {68_4804} | Previous AADT = 31940</t>
  </si>
  <si>
    <t>S3755</t>
  </si>
  <si>
    <t>CY2022 ADOT | Derivation Code = 3 | MS2 TDMS;  Reference = {68_4819} | Previous AADT = 3888</t>
  </si>
  <si>
    <t>S3759</t>
  </si>
  <si>
    <t>CY2022 ADOT | Derivation Code = 3 | MS2 TDMS;  Reference = {68_4847} | Previous AADT = 2958</t>
  </si>
  <si>
    <t>S3761</t>
  </si>
  <si>
    <t xml:space="preserve">07  24TH                ST      </t>
  </si>
  <si>
    <t>SR-202 Exit 1 P1-Ramp</t>
  </si>
  <si>
    <t>CY2022 ADOT | Applied Growth Factor = 0.053 to Previous Year | Previous AADT = 27393</t>
  </si>
  <si>
    <t>S3763</t>
  </si>
  <si>
    <t xml:space="preserve">07  27TH                AVE     </t>
  </si>
  <si>
    <t>CY2022 ADOT | Derivation Code = 3 | MS2 TDMS;  Reference = {68_7184} | Previous AADT = 20301</t>
  </si>
  <si>
    <t>L17569_b</t>
  </si>
  <si>
    <t>S3769</t>
  </si>
  <si>
    <t>Culver St</t>
  </si>
  <si>
    <t>CY2022 ADOT | Derivation Code = 3 | MS2 TDMS;  Reference = {68_3774} | Previous AADT = 5640</t>
  </si>
  <si>
    <t>S3773</t>
  </si>
  <si>
    <t xml:space="preserve">07  411TH               AVE     </t>
  </si>
  <si>
    <t>CY2022 ADOT | Derivation Code = 3 | MS2 TDMS;  Reference = {68_3504} | Previous AADT = 2377</t>
  </si>
  <si>
    <t>S3779</t>
  </si>
  <si>
    <t xml:space="preserve">07  56TH                ST      </t>
  </si>
  <si>
    <t>CY2022 ADOT | Derivation Code = 3 | MS2 TDMS;  Reference = {68_7274} | Previous AADT = 21234</t>
  </si>
  <si>
    <t>S3780</t>
  </si>
  <si>
    <t xml:space="preserve">07  59TH                AVE     </t>
  </si>
  <si>
    <t>Eb I 10 Ex 138 Off Ramp</t>
  </si>
  <si>
    <t>CY2022 ADOT | Derivation Code = 3 | MS2 TDMS;  Reference = {68_3694} | Previous AADT = 40463</t>
  </si>
  <si>
    <t>S3783</t>
  </si>
  <si>
    <t xml:space="preserve">07  67TH                AVE     </t>
  </si>
  <si>
    <t>CY2022 ADOT | Derivation Code = 3 | MS2 TDMS;  Reference = {68_3684} | Previous AADT = 49045</t>
  </si>
  <si>
    <t>S3788</t>
  </si>
  <si>
    <t>CY2022 ADOT | Derivation Code = 3 | MS2 TDMS;  Reference = {68_3764} | Previous AADT = 48410</t>
  </si>
  <si>
    <t>S3798</t>
  </si>
  <si>
    <t xml:space="preserve">07  ADAMS               ST      </t>
  </si>
  <si>
    <t>CY2022 ADOT | Derivation Code = 3 | MS2 TDMS;  Reference = {68_4844} | Previous AADT = 6270</t>
  </si>
  <si>
    <t>S3800</t>
  </si>
  <si>
    <t xml:space="preserve">07  AGUA FRIA FWY SR 101    EB  </t>
  </si>
  <si>
    <t>Agua Fria Fwy SR 101</t>
  </si>
  <si>
    <t>SR-101 Exit 23 G-Ramp</t>
  </si>
  <si>
    <t>CY2022 ADOT | Derivation Code = 3 | MS2 TDMS;  Reference = {68_7188} | Previous AADT = 7209</t>
  </si>
  <si>
    <t>S3803</t>
  </si>
  <si>
    <t>US-60 Exit 178 A-Ramp</t>
  </si>
  <si>
    <t>US-60 Exit 178 C-Ramp</t>
  </si>
  <si>
    <t>CY2022 ADOT | Derivation Code = 3 | MS2 TDMS;  Reference = {68_6814} | Previous AADT = 41412</t>
  </si>
  <si>
    <t>CY2022 ADOT | Derivation Code = 3 | MS2 TDMS;  Reference = {68_102272} | Previous AADT = 14037</t>
  </si>
  <si>
    <t>S3810</t>
  </si>
  <si>
    <t>07  BEARDSLEY           RD     B</t>
  </si>
  <si>
    <t>Beardsley Rd (B)</t>
  </si>
  <si>
    <t xml:space="preserve">CY2022 ADOT | Derivation Code = 3 | MS2 TDMS;  Reference = {68_7219} | Previous AADT = </t>
  </si>
  <si>
    <t>S3816</t>
  </si>
  <si>
    <t>CY2022 ADOT | Derivation Code = 3 | MS2 TDMS;  Reference = {68_7227} | Previous AADT = 4028</t>
  </si>
  <si>
    <t>S3820</t>
  </si>
  <si>
    <t>CY2022 ADOT | Derivation Code = 3 | MS2 TDMS;  Reference = {68_7315} | Previous AADT = 17913</t>
  </si>
  <si>
    <t>S3828</t>
  </si>
  <si>
    <t>I-17 Exit 199 A1-Ramp</t>
  </si>
  <si>
    <t>CY2022 ADOT | Derivation Code = 3 | MS2 TDMS;  Reference = {68_4829} | Previous AADT = 12946</t>
  </si>
  <si>
    <t>S3831</t>
  </si>
  <si>
    <t>CY2022 ADOT | Derivation Code = 3 | MS2 TDMS;  Reference = {68_4868} | Previous AADT = 3816</t>
  </si>
  <si>
    <t>S3835</t>
  </si>
  <si>
    <t>Campbell Ave</t>
  </si>
  <si>
    <t>CY2022 ADOT | Derivation Code = 3 | MS2 TDMS;  Reference = {68_4888} | Previous AADT = 4551</t>
  </si>
  <si>
    <t>S3842</t>
  </si>
  <si>
    <t>Maryland Phx Ave</t>
  </si>
  <si>
    <t>CY2022 ADOT | Derivation Code = 3 | MS2 TDMS;  Reference = {68_4919} | Previous AADT = 3699</t>
  </si>
  <si>
    <t>S3859</t>
  </si>
  <si>
    <t>Morningside Dr</t>
  </si>
  <si>
    <t>CY2022 ADOT | Derivation Code = 3 | MS2 TDMS;  Reference = {68_5009} | Previous AADT = 2497</t>
  </si>
  <si>
    <t>S3860</t>
  </si>
  <si>
    <t>I-17 Exit 213 G-Ramp</t>
  </si>
  <si>
    <t>CY2022 ADOT | Derivation Code = 3 | MS2 TDMS;  Reference = {68_5019} | Previous AADT = 5663</t>
  </si>
  <si>
    <t>S3869</t>
  </si>
  <si>
    <t>CY2022 ADOT | Derivation Code = 3 | MS2 TDMS;  Reference = {68_7649} | Previous AADT = 2743</t>
  </si>
  <si>
    <t>S3870</t>
  </si>
  <si>
    <t>CY2022 ADOT | Derivation Code = 3 | MS2 TDMS;  Reference = {68_9998} | Previous AADT = 4604</t>
  </si>
  <si>
    <t>S3872</t>
  </si>
  <si>
    <t>S3875</t>
  </si>
  <si>
    <t>Osborn Rd</t>
  </si>
  <si>
    <t>CY2022 ADOT | Derivation Code = 3 | MS2 TDMS;  Reference = {68_4876} | Previous AADT = 3080</t>
  </si>
  <si>
    <t>S3878</t>
  </si>
  <si>
    <t>CY2022 ADOT | Derivation Code = 3 | MS2 TDMS;  Reference = {68_4887} | Previous AADT = 3411</t>
  </si>
  <si>
    <t>S3880</t>
  </si>
  <si>
    <t>CY2022 ADOT | Derivation Code = 3 | MS2 TDMS;  Reference = {68_4897} | Previous AADT = 3490</t>
  </si>
  <si>
    <t>S3882</t>
  </si>
  <si>
    <t>Montebello Ave</t>
  </si>
  <si>
    <t>CY2022 ADOT | Derivation Code = 3 | MS2 TDMS;  Reference = {68_4907} | Previous AADT = 3345</t>
  </si>
  <si>
    <t>S3884</t>
  </si>
  <si>
    <t>CY2022 ADOT | Derivation Code = 3 | MS2 TDMS;  Reference = {68_4917} | Previous AADT = 4017</t>
  </si>
  <si>
    <t>S3883</t>
  </si>
  <si>
    <t>I-17 Exit 205 C-Ramp</t>
  </si>
  <si>
    <t>CY2022 ADOT | Derivation Code = 3 | MS2 TDMS;  Reference = {68_4916} | Previous AADT = 2695</t>
  </si>
  <si>
    <t>S3886</t>
  </si>
  <si>
    <t>CY2022 ADOT | Derivation Code = 3 | MS2 TDMS;  Reference = {68_4927} | Previous AADT = 2421</t>
  </si>
  <si>
    <t>S3885</t>
  </si>
  <si>
    <t>Butler Dr</t>
  </si>
  <si>
    <t>CY2022 ADOT | Derivation Code = 3 | MS2 TDMS;  Reference = {68_4926} | Previous AADT = 4229</t>
  </si>
  <si>
    <t>S3888</t>
  </si>
  <si>
    <t>CY2022 ADOT | Derivation Code = 3 | MS2 TDMS;  Reference = {68_4937} | Previous AADT = 7207</t>
  </si>
  <si>
    <t>S3895</t>
  </si>
  <si>
    <t>Kathleen Rd</t>
  </si>
  <si>
    <t>CY2022 ADOT | Derivation Code = 3 | MS2 TDMS;  Reference = {68_4976} | Previous AADT = 2333</t>
  </si>
  <si>
    <t>S3904</t>
  </si>
  <si>
    <t>Adobe Dr</t>
  </si>
  <si>
    <t>I-17 Exit 217 C-Ramp</t>
  </si>
  <si>
    <t>CY2022 ADOT | Derivation Code = 3 | MS2 TDMS;  Reference = {68_5047} | Previous AADT = 1342</t>
  </si>
  <si>
    <t>S3909</t>
  </si>
  <si>
    <t>190 ft W of SR-101 Front</t>
  </si>
  <si>
    <t>130 ft W of Cottonwood Tmp Dr</t>
  </si>
  <si>
    <t>CY2022 ADOT | Derivation Code = 3 | MS2 TDMS;  Reference = {68_7464} | Previous AADT = 45035</t>
  </si>
  <si>
    <t>S3918</t>
  </si>
  <si>
    <t xml:space="preserve">07  CACTUS              RD      </t>
  </si>
  <si>
    <t>360 ft E of Cactus Rd nonCard</t>
  </si>
  <si>
    <t>270 ft W of Cactus Rd nonCard</t>
  </si>
  <si>
    <t>CY2022 ADOT | Derivation Code = 3 | MS2 TDMS;  Reference = {68_8641} | Previous AADT = 10390</t>
  </si>
  <si>
    <t>S3915</t>
  </si>
  <si>
    <t>50 ft E of I-17 Front</t>
  </si>
  <si>
    <t>CY2022 ADOT | Derivation Code = 3 | MS2 TDMS;  Reference = {68_4954} | Previous AADT = 34195</t>
  </si>
  <si>
    <t>S3917</t>
  </si>
  <si>
    <t>CY2022 ADOT | Derivation Code = 3 | MS2 TDMS;  Reference = {68_7344} | Previous AADT = 18703</t>
  </si>
  <si>
    <t>S3922</t>
  </si>
  <si>
    <t xml:space="preserve">07  CAVE CREEK          RD      </t>
  </si>
  <si>
    <t>CY2022 ADOT | Derivation Code = 3 | MS2 TDMS;  Reference = {68_7244} | Previous AADT = 28053</t>
  </si>
  <si>
    <t>S3924</t>
  </si>
  <si>
    <t xml:space="preserve">07  CHANDLER            BLVD    </t>
  </si>
  <si>
    <t>90 ft W of Phoenix TB</t>
  </si>
  <si>
    <t>40 ft E of Chandler TB</t>
  </si>
  <si>
    <t>CY2022 ADOT | Derivation Code = 3 | MS2 TDMS;  Reference = {68_3984} | Previous AADT = 42859</t>
  </si>
  <si>
    <t>S3927</t>
  </si>
  <si>
    <t xml:space="preserve">07  CITRUS              RD      </t>
  </si>
  <si>
    <t>Citrus Rd</t>
  </si>
  <si>
    <t>CY2022 ADOT | Derivation Code = 3 | MS2 TDMS;  Reference = {68_3579} | Previous AADT = 2379</t>
  </si>
  <si>
    <t>S3935</t>
  </si>
  <si>
    <t>CY2022 ADOT | Derivation Code = 3 | MS2 TDMS;  Reference = {68_7784} | Previous AADT = 12139</t>
  </si>
  <si>
    <t>S3937</t>
  </si>
  <si>
    <t xml:space="preserve">07  DUNLAP              AVE     </t>
  </si>
  <si>
    <t>230 ft E of 28th Ave</t>
  </si>
  <si>
    <t>280 ft E of I-17 Front</t>
  </si>
  <si>
    <t>CY2022 ADOT | Derivation Code = 3 | MS2 TDMS;  Reference = {68_4934} | Previous AADT = 46645</t>
  </si>
  <si>
    <t>S3945</t>
  </si>
  <si>
    <t>Elliot Rd nonCard</t>
  </si>
  <si>
    <t>CY2022 ADOT | Derivation Code = 3 | MS2 TDMS;  Reference = {68_3954} | Previous AADT = 38956</t>
  </si>
  <si>
    <t>S3947</t>
  </si>
  <si>
    <t>CY2022 ADOT | Applied Growth Factor = 0.053 to Previous Year | Previous AADT = 14812</t>
  </si>
  <si>
    <t>S3949</t>
  </si>
  <si>
    <t xml:space="preserve">07  ESTRELLA            PKWY    </t>
  </si>
  <si>
    <t>CY2022 ADOT | Derivation Code = 3 | MS2 TDMS;  Reference = {68_3584} | Previous AADT = 32484</t>
  </si>
  <si>
    <t>S3954</t>
  </si>
  <si>
    <t>SR-202 Exit 44 A-Ramp</t>
  </si>
  <si>
    <t>CY2022 ADOT | Derivation Code = 3 | MS2 TDMS;  Reference = {58_36499}+{58_36500} | Previous AADT = 42386</t>
  </si>
  <si>
    <t>S3953</t>
  </si>
  <si>
    <t>Southern Csr nonCard</t>
  </si>
  <si>
    <t>110 ft N of SR-202 nonCard</t>
  </si>
  <si>
    <t>CY2022 ADOT | Derivation Code = 3 | MS2 TDMS;  Reference = {68_7874} | Previous AADT = 16857</t>
  </si>
  <si>
    <t>S3959_a</t>
  </si>
  <si>
    <t>07  GRAND               AVE    A</t>
  </si>
  <si>
    <t>Grand Ave (A)</t>
  </si>
  <si>
    <t>US-60 Front</t>
  </si>
  <si>
    <t>S3962</t>
  </si>
  <si>
    <t>Virginia Mes St</t>
  </si>
  <si>
    <t>180 ft N of SR-202 Exit 20 C-Ra*</t>
  </si>
  <si>
    <t>CY2022 ADOT | Derivation Code = 3 | MS2 TDMS;  Reference = {68_7924} | Previous AADT = 6059</t>
  </si>
  <si>
    <t>S3963</t>
  </si>
  <si>
    <t>CY2022 ADOT | Derivation Code = 3 | MS2 TDMS;  Reference = {68_4974} | Previous AADT = 31805</t>
  </si>
  <si>
    <t>S3968</t>
  </si>
  <si>
    <t xml:space="preserve">07  HAPPY VALLEY        PKWY    </t>
  </si>
  <si>
    <t>CY2022 ADOT | Derivation Code = 3 | MS2 TDMS;  Reference = {68_8672} | Previous AADT = 24722</t>
  </si>
  <si>
    <t>S3975</t>
  </si>
  <si>
    <t>US-60 Exit 186 A-Ramp</t>
  </si>
  <si>
    <t>US-60 Exit 186 J-Ramp</t>
  </si>
  <si>
    <t>CY2022 ADOT | Derivation Code = 3 | MS2 TDMS;  Reference = {68_6884} | Previous AADT = 39843</t>
  </si>
  <si>
    <t>S3980</t>
  </si>
  <si>
    <t>Sky Harbor Cir</t>
  </si>
  <si>
    <t>I-10 Exit 148 G-Ramp</t>
  </si>
  <si>
    <t>CY2022 ADOT | Derivation Code = 3 | MS2 TDMS;  Reference = {68_3848} | Previous AADT = 6245</t>
  </si>
  <si>
    <t>S3984</t>
  </si>
  <si>
    <t xml:space="preserve">07  I 10 FRONT              WB  </t>
  </si>
  <si>
    <t>I 10 Front (A)</t>
  </si>
  <si>
    <t>403rd Ave</t>
  </si>
  <si>
    <t>CY2022 ADOT | Derivation Code = 3 | MS2 TDMS;  Reference = {68_3506} | Previous AADT = 426</t>
  </si>
  <si>
    <t>S3986</t>
  </si>
  <si>
    <t>SR-303 Front</t>
  </si>
  <si>
    <t>I-10 Exit 125 C-Ramp</t>
  </si>
  <si>
    <t>CY2022 ADOT | Derivation Code = 3 | MS2 TDMS;  Reference = {68_3586} | Previous AADT = 1026</t>
  </si>
  <si>
    <t>S3990</t>
  </si>
  <si>
    <t>CY2022 ADOT | Derivation Code = 3 | MS2 TDMS;  Reference = {68_8516} | Previous AADT = 3040</t>
  </si>
  <si>
    <t>S3987</t>
  </si>
  <si>
    <t>CY2022 ADOT | Derivation Code = 3 | MS2 TDMS;  Reference = {68_3647} | Previous AADT = 3088</t>
  </si>
  <si>
    <t>S3992</t>
  </si>
  <si>
    <t xml:space="preserve">07  I 8 FRONT               EB  </t>
  </si>
  <si>
    <t>I 8 Front</t>
  </si>
  <si>
    <t>CY2022 ADOT | Derivation Code = 3 | MS2 TDMS;  Reference = {68_3199} | Previous AADT = 141</t>
  </si>
  <si>
    <t>S3997</t>
  </si>
  <si>
    <t xml:space="preserve">07  INDIAN SCHOOL       RD      </t>
  </si>
  <si>
    <t>Indian School</t>
  </si>
  <si>
    <t>Indian School Rd nonCard</t>
  </si>
  <si>
    <t>CY2022 ADOT | Derivation Code = 3 | MS2 TDMS;  Reference = {68_7404} | Previous AADT = 18822</t>
  </si>
  <si>
    <t>S4002</t>
  </si>
  <si>
    <t xml:space="preserve">07  JEFFERSON           ST      </t>
  </si>
  <si>
    <t>CY2022 ADOT | Derivation Code = 3 | MS2 TDMS;  Reference = {68_4834} | Previous AADT = 9830</t>
  </si>
  <si>
    <t>S4001</t>
  </si>
  <si>
    <t>CY2022 ADOT | Derivation Code = 3 | MS2 TDMS;  Reference = {68_3839} | Previous AADT = 10826</t>
  </si>
  <si>
    <t>S4012</t>
  </si>
  <si>
    <t xml:space="preserve">07  MARICOPA FWY I 17           </t>
  </si>
  <si>
    <t>Maricopa Fwy I 17</t>
  </si>
  <si>
    <t>CY2022 ADOT | Derivation Code = 3 | MS2 TDMS;  Reference = {68_4806} | Previous AADT = 1907</t>
  </si>
  <si>
    <t>S4011</t>
  </si>
  <si>
    <t>CY2022 ADOT | Derivation Code = 3 | MS2 TDMS;  Reference = {68_4797} | Previous AADT = 1383</t>
  </si>
  <si>
    <t>S4010</t>
  </si>
  <si>
    <t>Central Phx Ave</t>
  </si>
  <si>
    <t>CY2022 ADOT | Derivation Code = 3 | MS2 TDMS;  Reference = {68_4796} | Previous AADT = 3309</t>
  </si>
  <si>
    <t>S4008</t>
  </si>
  <si>
    <t>12th St</t>
  </si>
  <si>
    <t>CY2022 ADOT | Derivation Code = 3 | MS2 TDMS;  Reference = {68_4786} | Previous AADT = 1419</t>
  </si>
  <si>
    <t>S4020</t>
  </si>
  <si>
    <t>60 ft N of Tempe TB</t>
  </si>
  <si>
    <t>CY2022 ADOT | Derivation Code = 3 | MS2 TDMS;  Reference = {68_7754} | Previous AADT = 30656</t>
  </si>
  <si>
    <t>S4026</t>
  </si>
  <si>
    <t>190 ft W of McDowell Rd</t>
  </si>
  <si>
    <t>CY2022 ADOT | Applied Growth Factor = 0.053 to Previous Year | Previous AADT = 20116</t>
  </si>
  <si>
    <t>S4033</t>
  </si>
  <si>
    <t xml:space="preserve">07  MERIDIAN            RD      </t>
  </si>
  <si>
    <t>US-60 Exit 194 A-Ramp</t>
  </si>
  <si>
    <t>US-60 Exit 194 J-Ramp</t>
  </si>
  <si>
    <t>CY2022 ADOT | Derivation Code = 3 | MS2 TDMS;  Reference = {68_6947} | Previous AADT = 7660</t>
  </si>
  <si>
    <t>S3865_b</t>
  </si>
  <si>
    <t xml:space="preserve">07  NB I 17 EX 218 ONS  RAMP    </t>
  </si>
  <si>
    <t>S4040</t>
  </si>
  <si>
    <t xml:space="preserve">07  NB SR143 EX 4 ON    RAMP    </t>
  </si>
  <si>
    <t>Nb Sr143 Ex 4 On Ramp</t>
  </si>
  <si>
    <t>SR-143 Front</t>
  </si>
  <si>
    <t>CY2022 ADOT | Derivation Code = 3 | MS2 TDMS;  Reference = {68_7546} | Previous AADT = 3836</t>
  </si>
  <si>
    <t>S4045</t>
  </si>
  <si>
    <t xml:space="preserve">07  NORTHERN            AVE     </t>
  </si>
  <si>
    <t>CY2022 ADOT | Derivation Code = 3 | MS2 TDMS;  Reference = {68_4924} | Previous AADT = 37043</t>
  </si>
  <si>
    <t>S4046</t>
  </si>
  <si>
    <t>CY2022 ADOT | Derivation Code = 3 | MS2 TDMS;  Reference = {68_6654} | Previous AADT = 21057</t>
  </si>
  <si>
    <t>S4049</t>
  </si>
  <si>
    <t xml:space="preserve">07  OLIVE PEO           AVE     </t>
  </si>
  <si>
    <t>CY2022 ADOT | Derivation Code = 3 | MS2 TDMS;  Reference = {68_7074} | Previous AADT = 40542</t>
  </si>
  <si>
    <t>S4051</t>
  </si>
  <si>
    <t xml:space="preserve">07  PALO VERDE          RD      </t>
  </si>
  <si>
    <t>I-10 Exit 109 G-Ramp</t>
  </si>
  <si>
    <t>CY2022 ADOT | Derivation Code = 3 | MS2 TDMS;  Reference = {68_3534} | Previous AADT = 5121</t>
  </si>
  <si>
    <t>S4052</t>
  </si>
  <si>
    <t xml:space="preserve">07  PALOMA              RD      </t>
  </si>
  <si>
    <t>I 8 Front (A)</t>
  </si>
  <si>
    <t>CY2022 ADOT | Derivation Code = 1 | MS2 TDMS;  Reference = {68_3204} | Previous AADT = 494</t>
  </si>
  <si>
    <t>S4055</t>
  </si>
  <si>
    <t>CY2022 ADOT | Derivation Code = 3 | MS2 TDMS;  Reference = {68_8636} | Previous AADT = 4723</t>
  </si>
  <si>
    <t>S4062</t>
  </si>
  <si>
    <t xml:space="preserve">07  PIMA                RD      </t>
  </si>
  <si>
    <t>CY2022 ADOT | Derivation Code = 3 | MS2 TDMS;  Reference = {68_7327} | Previous AADT = 10504</t>
  </si>
  <si>
    <t>S4068</t>
  </si>
  <si>
    <t xml:space="preserve">07  PIMA                RD    0 </t>
  </si>
  <si>
    <t>Pima Rd nonCard</t>
  </si>
  <si>
    <t>CY2022 ADOT | Derivation Code = 3 | MS2 TDMS;  Reference = {68_7338} | Previous AADT = 2298</t>
  </si>
  <si>
    <t>S4071</t>
  </si>
  <si>
    <t xml:space="preserve">07  POWER               RD      </t>
  </si>
  <si>
    <t>190 ft S of SR-202 Exit 23 A-Ra*</t>
  </si>
  <si>
    <t>210 ft N of SR-202 Exit 23 J-Ra*</t>
  </si>
  <si>
    <t>CY2022 ADOT | Derivation Code = 3 | MS2 TDMS;  Reference = {68_7984} | Previous AADT = 20780</t>
  </si>
  <si>
    <t>S4091</t>
  </si>
  <si>
    <t>CY2022 ADOT | Derivation Code = 3 | MS2 TDMS;  Reference = {58_35077} | Previous AADT = 10198</t>
  </si>
  <si>
    <t>S4088</t>
  </si>
  <si>
    <t>Galveston St</t>
  </si>
  <si>
    <t>CY2022 ADOT | Derivation Code = 3 | MS2 TDMS;  Reference = {68_8217} | Previous AADT = 4063</t>
  </si>
  <si>
    <t>S4089</t>
  </si>
  <si>
    <t>CY2022 ADOT | Derivation Code = 3 | MS2 TDMS;  Reference = {58_35073} | Previous AADT = 10565</t>
  </si>
  <si>
    <t>S4090</t>
  </si>
  <si>
    <t>Calle Del Norte Chn</t>
  </si>
  <si>
    <t>CY2022 ADOT | Derivation Code = 3 | MS2 TDMS;  Reference = {68_8417} | Previous AADT = 5013</t>
  </si>
  <si>
    <t>S4085</t>
  </si>
  <si>
    <t>Curry St</t>
  </si>
  <si>
    <t>CY2022 ADOT | Derivation Code = 3 | MS2 TDMS;  Reference = {68_7526} | Previous AADT = 5713</t>
  </si>
  <si>
    <t>S4106</t>
  </si>
  <si>
    <t xml:space="preserve">07  PRICE               RD    0 </t>
  </si>
  <si>
    <t>Price Rd nonCard</t>
  </si>
  <si>
    <t>CY2022 ADOT | Derivation Code = 3 | MS2 TDMS;  Reference = {58_35076} | Previous AADT = 19360</t>
  </si>
  <si>
    <t>S4112</t>
  </si>
  <si>
    <t xml:space="preserve">07  PRIEST              DR      </t>
  </si>
  <si>
    <t>180 ft S of SR-202 Front</t>
  </si>
  <si>
    <t>140 ft N of SR-202 Front nonCard</t>
  </si>
  <si>
    <t>CY2022 ADOT | Derivation Code = 3 | MS2 TDMS;  Reference = {68_7684} | Previous AADT = 33127</t>
  </si>
  <si>
    <t>S4113</t>
  </si>
  <si>
    <t xml:space="preserve">07  PRINCESS SCT        DR      </t>
  </si>
  <si>
    <t>CY2022 ADOT | Derivation Code = 3 | MS2 TDMS;  Reference = {68_7314} | Previous AADT = 26219</t>
  </si>
  <si>
    <t>S4114</t>
  </si>
  <si>
    <t xml:space="preserve">07  RAINTREE            DR      </t>
  </si>
  <si>
    <t>CY2022 ADOT | Derivation Code = 3 | MS2 TDMS;  Reference = {68_7334} | Previous AADT = 19724</t>
  </si>
  <si>
    <t>S4119_a</t>
  </si>
  <si>
    <t>Beltline Rd</t>
  </si>
  <si>
    <t>I10 Exit Ramp</t>
  </si>
  <si>
    <t>CY2022 ADOT | Derivation Code = 1 | MS2 TDMS;  Reference = {58_MMA-3581} | Previous AADT = 5018</t>
  </si>
  <si>
    <t>S4119_c</t>
  </si>
  <si>
    <t>I10 exit ramp</t>
  </si>
  <si>
    <t>Old Price Rd</t>
  </si>
  <si>
    <t>CY2022 ADOT | Derivation Code = 3 | MS2 TDMS;  Reference = {58_34476} | Previous AADT = 14348</t>
  </si>
  <si>
    <t>S4124</t>
  </si>
  <si>
    <t xml:space="preserve">07  SARIVAL             AVE     </t>
  </si>
  <si>
    <t>Sarival Ave</t>
  </si>
  <si>
    <t>CY2022 ADOT | Derivation Code = 3 | MS2 TDMS;  Reference = {68_3589} | Previous AADT = 11932</t>
  </si>
  <si>
    <t>S4125</t>
  </si>
  <si>
    <t xml:space="preserve">07  SB I 17 EX 223 OFF  RAMP    </t>
  </si>
  <si>
    <t>Sb I 17 Ex 223 Off Ramp</t>
  </si>
  <si>
    <t>I-17 Exit 223 J-Ramp</t>
  </si>
  <si>
    <t>I-17 Exit 223 C-Ramp</t>
  </si>
  <si>
    <t>CY2022 ADOT | Derivation Code = 3 | MS2 TDMS;  Reference = {68_5062} | Previous AADT = 2691</t>
  </si>
  <si>
    <t>S4130</t>
  </si>
  <si>
    <t xml:space="preserve">07  SENTINEL            RD      </t>
  </si>
  <si>
    <t>CY2022 ADOT | Derivation Code = 1 | MS2 TDMS;  Reference = {68_3184} | Previous AADT = 100</t>
  </si>
  <si>
    <t>S4131</t>
  </si>
  <si>
    <t>Shea Blvd nonCard</t>
  </si>
  <si>
    <t>30 ft W of Phoenix 7872/Phoenix*</t>
  </si>
  <si>
    <t>CY2022 ADOT | Applied Growth Factor = 0.053 to Previous Year | Previous AADT = 25109</t>
  </si>
  <si>
    <t>S4134</t>
  </si>
  <si>
    <t xml:space="preserve">07  SKY HARBOR          BLVD    </t>
  </si>
  <si>
    <t>S4135</t>
  </si>
  <si>
    <t>07  SKY HARBOR          BLVD   A</t>
  </si>
  <si>
    <t>CY2022 ADOT | Derivation Code = 3 | MS2 TDMS;  Reference = {68_7682} | Previous AADT = 4117</t>
  </si>
  <si>
    <t>CY2022 ADOT | Derivation Code = 3 | MS2 TDMS;  Reference = {68_101812} | Previous AADT = 48604</t>
  </si>
  <si>
    <t>S4136</t>
  </si>
  <si>
    <t>CY2022 ADOT | Derivation Code = 3 | MS2 TDMS;  Reference = {68_7672} | Previous AADT = 30121</t>
  </si>
  <si>
    <t>S4141</t>
  </si>
  <si>
    <t xml:space="preserve">07  SR 101 FRONT            EB  </t>
  </si>
  <si>
    <t>SR 101 Front</t>
  </si>
  <si>
    <t>63rd Ave</t>
  </si>
  <si>
    <t>CY2022 ADOT | Derivation Code = 3 | MS2 TDMS;  Reference = {68_7148} | Previous AADT = 5046</t>
  </si>
  <si>
    <t>S4145</t>
  </si>
  <si>
    <t>SR-101 Exit 20 G-Ramp</t>
  </si>
  <si>
    <t>CY2022 ADOT | Derivation Code = 3 | MS2 TDMS;  Reference = {68_7168} | Previous AADT = 5322</t>
  </si>
  <si>
    <t>S4174</t>
  </si>
  <si>
    <t xml:space="preserve">07  SUPERSTITION SPRINGSBLVD    </t>
  </si>
  <si>
    <t>US-60 Exit 188 S-Ramp</t>
  </si>
  <si>
    <t>US-60 Exit 187 A-Ramp</t>
  </si>
  <si>
    <t>CY2022 ADOT | Derivation Code = 3 | MS2 TDMS;  Reference = {68_6894} | Previous AADT = 13707</t>
  </si>
  <si>
    <t>S4176_a</t>
  </si>
  <si>
    <t>07  TABLE MESA          RD     A</t>
  </si>
  <si>
    <t>S4177</t>
  </si>
  <si>
    <t xml:space="preserve">07  TATUM               BLVD    </t>
  </si>
  <si>
    <t>SR-101 Exit 31 X-Ramp</t>
  </si>
  <si>
    <t>CY2022 ADOT | Derivation Code = 3 | MS2 TDMS;  Reference = {68_7264} | Previous AADT = 39482</t>
  </si>
  <si>
    <t>S4183</t>
  </si>
  <si>
    <t>50 ft E of SR-303</t>
  </si>
  <si>
    <t>CY2022 ADOT | Derivation Code = 3 | MS2 TDMS;  Reference = {68_8602} | Previous AADT = 2124</t>
  </si>
  <si>
    <t>S4178</t>
  </si>
  <si>
    <t>50 ft W of I-17 Front nonCard</t>
  </si>
  <si>
    <t>40 ft E of I-17 Front</t>
  </si>
  <si>
    <t>CY2022 ADOT | Derivation Code = 3 | MS2 TDMS;  Reference = {68_4874} | Previous AADT = 38857</t>
  </si>
  <si>
    <t>S4182</t>
  </si>
  <si>
    <t>270 ft W of SR-202 nonCard</t>
  </si>
  <si>
    <t>340 ft E of SR-202</t>
  </si>
  <si>
    <t>CY2022 ADOT | Derivation Code = 3 | MS2 TDMS;  Reference = {68_7839} | Previous AADT = 140</t>
  </si>
  <si>
    <t>S4184</t>
  </si>
  <si>
    <t xml:space="preserve">07  THUNDERBIRD         RD      </t>
  </si>
  <si>
    <t>CY2022 ADOT | Derivation Code = 3 | MS2 TDMS;  Reference = {68_4964} | Previous AADT = 43056</t>
  </si>
  <si>
    <t>S4189</t>
  </si>
  <si>
    <t xml:space="preserve">07  UNION HILLS         DR      </t>
  </si>
  <si>
    <t>400 ft E of SR-101 Exit 15 G-Ra*</t>
  </si>
  <si>
    <t>CY2022 ADOT | Derivation Code = 3 | MS2 TDMS;  Reference = {58_34822} | Previous AADT = 18237</t>
  </si>
  <si>
    <t>S4190</t>
  </si>
  <si>
    <t xml:space="preserve">07  UNIVERSITY          DR      </t>
  </si>
  <si>
    <t>CY2022 ADOT | Derivation Code = 3 | MS2 TDMS;  Reference = {68_3894} | Previous AADT = 29408</t>
  </si>
  <si>
    <t>S4192</t>
  </si>
  <si>
    <t>SR-143 Exit 1 P-Ramp</t>
  </si>
  <si>
    <t>CY2022 ADOT | Derivation Code = 3 | MS2 TDMS;  Reference = {68_7524} | Previous AADT = 33969</t>
  </si>
  <si>
    <t>S4194</t>
  </si>
  <si>
    <t>CY2022 ADOT | Derivation Code = 3 | MS2 TDMS;  Reference = {68_8054} | Previous AADT = 20262</t>
  </si>
  <si>
    <t>S4201</t>
  </si>
  <si>
    <t xml:space="preserve">07  VEKOL VALLEY        RD      </t>
  </si>
  <si>
    <t>Wb I 8 Ex 144 Ons Ramp</t>
  </si>
  <si>
    <t>CY2022 ADOT | Derivation Code = 1 | MS2 TDMS;  Reference = {68_3274} | Previous AADT = 19</t>
  </si>
  <si>
    <t>S4202</t>
  </si>
  <si>
    <t xml:space="preserve">07  VERRADO             WAY     </t>
  </si>
  <si>
    <t>I-10 Exit 120 C-Ramp</t>
  </si>
  <si>
    <t>CY2022 ADOT | Derivation Code = 3 | MS2 TDMS;  Reference = {68_8594} | Previous AADT = 19113</t>
  </si>
  <si>
    <t>S4203</t>
  </si>
  <si>
    <t xml:space="preserve">07  VIA DE VENTURA              </t>
  </si>
  <si>
    <t>CY2022 ADOT | Derivation Code = 3 | MS2 TDMS;  Reference = {68_7364} | Previous AADT = 19356</t>
  </si>
  <si>
    <t>S4207</t>
  </si>
  <si>
    <t xml:space="preserve">07  WARNER              RD      </t>
  </si>
  <si>
    <t>Chandler/Tempe TB</t>
  </si>
  <si>
    <t>170 ft E of SR-101 Front nonCard</t>
  </si>
  <si>
    <t>CY2022 ADOT | Derivation Code = 3 | MS2 TDMS;  Reference = {58_36486}+{58_36487} | Previous AADT = 28191</t>
  </si>
  <si>
    <t>S4210</t>
  </si>
  <si>
    <t xml:space="preserve">07  WATSON              RD      </t>
  </si>
  <si>
    <t>CY2022 ADOT | Derivation Code = 3 | MS2 TDMS;  Reference = {58_36035}+{58_36036}-{68_8581} | Previous AADT = 26100</t>
  </si>
  <si>
    <t>S4213</t>
  </si>
  <si>
    <t xml:space="preserve">07  WB SR202 EX 4 FRONT         </t>
  </si>
  <si>
    <t>CY2022 ADOT | Derivation Code = 3 | MS2 TDMS;  Reference = {68_7667} | Previous AADT = 8294</t>
  </si>
  <si>
    <t>S4215</t>
  </si>
  <si>
    <t xml:space="preserve">07  WILLIAMS FIELD      RD      </t>
  </si>
  <si>
    <t>190 ft W of SR-202 Exit 40 A-Ra*</t>
  </si>
  <si>
    <t>CY2022 ADOT | Derivation Code = 3 | MS2 TDMS;  Reference = {68_8314} | Previous AADT = 28790</t>
  </si>
  <si>
    <t>S4216</t>
  </si>
  <si>
    <t xml:space="preserve">07  WINTERSBURG         RD      </t>
  </si>
  <si>
    <t>CY2022 ADOT | Derivation Code = 3 | MS2 TDMS;  Reference = {68_3514} | Previous AADT = 1890</t>
  </si>
  <si>
    <t>L68297</t>
  </si>
  <si>
    <t>CY2022 ADOT | Applied Growth Factor = 0.053 to Previous Year | Previous AADT = 3284</t>
  </si>
  <si>
    <t>S4219</t>
  </si>
  <si>
    <t xml:space="preserve">07  YUMA                RD      </t>
  </si>
  <si>
    <t>CY2022 ADOT | Derivation Code = 3 | MS2 TDMS;  Reference = {68_3559} | Previous AADT = 268</t>
  </si>
  <si>
    <t>S4225</t>
  </si>
  <si>
    <t xml:space="preserve">08N WILLOWS RANCH       RD      </t>
  </si>
  <si>
    <t>CY2022 ADOT | Derivation Code = 1 | MS2 TDMS;  Reference = {68_5834} | Previous AADT = 107</t>
  </si>
  <si>
    <t>S4226</t>
  </si>
  <si>
    <t xml:space="preserve">08S BLAKE RANCH         RD      </t>
  </si>
  <si>
    <t>CY2022 ADOT | Derivation Code = 1 | MS2 TDMS;  Reference = {68_5804} | Previous AADT = 5331</t>
  </si>
  <si>
    <t>S4231</t>
  </si>
  <si>
    <t xml:space="preserve">08W DEAN                DR      </t>
  </si>
  <si>
    <t>CY2022 ADOT | Derivation Code = 3 | MS2 TDMS;  Reference = {68_5734} | Previous AADT = 77</t>
  </si>
  <si>
    <t>S4232</t>
  </si>
  <si>
    <t xml:space="preserve">08W GRIFFITH            RD      </t>
  </si>
  <si>
    <t>CY2022 ADOT | Derivation Code = 3 | MS2 TDMS;  Reference = {68_5744} | Previous AADT = 629</t>
  </si>
  <si>
    <t>S4240</t>
  </si>
  <si>
    <t xml:space="preserve">09  HUNT                RD      </t>
  </si>
  <si>
    <t>CY2022 ADOT | Derivation Code = 1 | MS2 TDMS;  Reference = {68_6324} | Previous AADT = 87</t>
  </si>
  <si>
    <t>S4241</t>
  </si>
  <si>
    <t>CY2022 ADOT | Derivation Code = 3 | MS2 TDMS;  Reference = {68_6254} | Previous AADT = 4570</t>
  </si>
  <si>
    <t>S4244</t>
  </si>
  <si>
    <t xml:space="preserve">09  SUN VALLEY          RD      </t>
  </si>
  <si>
    <t>Arntz Rd</t>
  </si>
  <si>
    <t>CY2022 ADOT | Derivation Code = 1 | MS2 TDMS;  Reference = {68_6384} | Previous AADT = 792</t>
  </si>
  <si>
    <t>S4251</t>
  </si>
  <si>
    <t xml:space="preserve">10E BENSON              HWY     </t>
  </si>
  <si>
    <t>E Benson Hwy</t>
  </si>
  <si>
    <t>CY2022 ADOT | Derivation Code = 3 | MS2 TDMS;  Reference = {68_4426} | Previous AADT = 613</t>
  </si>
  <si>
    <t>S4250</t>
  </si>
  <si>
    <t>CY2022 ADOT | Derivation Code = 3 | MS2 TDMS;  Reference = {68_4416} | Previous AADT = 1323</t>
  </si>
  <si>
    <t>S4249</t>
  </si>
  <si>
    <t>CY2022 ADOT | Derivation Code = 3 | MS2 TDMS;  Reference = {68_4406} | Previous AADT = 761</t>
  </si>
  <si>
    <t>S4317</t>
  </si>
  <si>
    <t xml:space="preserve">10E FREEWAY                     </t>
  </si>
  <si>
    <t>N Freeway</t>
  </si>
  <si>
    <t>W Fort Lowell Rd</t>
  </si>
  <si>
    <t>CY2022 ADOT | Derivation Code = 3 | MS2 TDMS;  Reference = {68_4278} | Previous AADT = 1313</t>
  </si>
  <si>
    <t xml:space="preserve">10E I10 EB              RAMP    </t>
  </si>
  <si>
    <t>E I10 Ramp</t>
  </si>
  <si>
    <t>S4265</t>
  </si>
  <si>
    <t xml:space="preserve">10E I10 EB FRONTAGE     RD      </t>
  </si>
  <si>
    <t>E I10 Eb Frontage Rd</t>
  </si>
  <si>
    <t>CY2022 ADOT | Derivation Code = 3 | MS2 TDMS;  Reference = {68_4438} | Previous AADT = 887</t>
  </si>
  <si>
    <t>CY2022 ADOT | Derivation Code = 3 | MS2 TDMS;  Reference = {68_4239}+{68_4230} | Previous AADT = 8075</t>
  </si>
  <si>
    <t>S4283</t>
  </si>
  <si>
    <t xml:space="preserve">10E I10 FRONTAGE        RD  S   </t>
  </si>
  <si>
    <t>E I10 Frontage Rd S</t>
  </si>
  <si>
    <t>E I10 Exit 257 Off Ramp</t>
  </si>
  <si>
    <t>CY2022 ADOT | Derivation Code = 3 | MS2 TDMS;  Reference = {68_4309} | Previous AADT = 2814</t>
  </si>
  <si>
    <t>S4280</t>
  </si>
  <si>
    <t>I-10 Exit 256 G-Ramp</t>
  </si>
  <si>
    <t>CY2022 ADOT | Derivation Code = 3 | MS2 TDMS;  Reference = {68_4298} | Previous AADT = 2778</t>
  </si>
  <si>
    <t>S4271</t>
  </si>
  <si>
    <t>0.21 mi NW of Canada Del Oro</t>
  </si>
  <si>
    <t>CY2022 ADOT | Derivation Code = 3 | MS2 TDMS;  Reference = {68_4238} | Previous AADT = 1931</t>
  </si>
  <si>
    <t>S4272</t>
  </si>
  <si>
    <t>E I10 Frontage Rd</t>
  </si>
  <si>
    <t>S4269</t>
  </si>
  <si>
    <t>CY2022 ADOT | Derivation Code = 3 | MS2 TDMS;  Reference = {68_4228} | Previous AADT = 3183</t>
  </si>
  <si>
    <t>S4286</t>
  </si>
  <si>
    <t>CY2022 ADOT | Derivation Code = 3 | MS2 TDMS;  Reference = {68_4419} | Previous AADT = 734</t>
  </si>
  <si>
    <t>S4294</t>
  </si>
  <si>
    <t xml:space="preserve">10E MARSH STATION       RD      </t>
  </si>
  <si>
    <t>20 ft NW of I-10 Front nonCard</t>
  </si>
  <si>
    <t>CY2022 ADOT | Derivation Code = 3 | MS2 TDMS;  Reference = {68_4487} | Previous AADT = 80</t>
  </si>
  <si>
    <t>S4292</t>
  </si>
  <si>
    <t>CY2022 ADOT | Derivation Code = 3 | MS2 TDMS;  Reference = {68_4484} | Previous AADT = 183</t>
  </si>
  <si>
    <t>L68853_c</t>
  </si>
  <si>
    <t xml:space="preserve">10N 12TH AV NB OFF      RAMP    </t>
  </si>
  <si>
    <t>CY2022 ADOT | Derivation Code = 3 | MS2 TDMS;  Reference = {68_4348}+{68_4344} | Previous AADT = 12351</t>
  </si>
  <si>
    <t>S4305</t>
  </si>
  <si>
    <t xml:space="preserve">10N CASA GRANDE         HWY     </t>
  </si>
  <si>
    <t>N Casa Grande Hwy</t>
  </si>
  <si>
    <t>N Cement Plant Rd</t>
  </si>
  <si>
    <t>CY2022 ADOT | Derivation Code = 3 | MS2 TDMS;  Reference = {68_4219} | Previous AADT = 1752</t>
  </si>
  <si>
    <t>S4302</t>
  </si>
  <si>
    <t>0.65 mi NW of Union Pacific</t>
  </si>
  <si>
    <t>CY2022 ADOT | Derivation Code = 3 | MS2 TDMS;  Reference = {68_4206} | Previous AADT = 5314</t>
  </si>
  <si>
    <t>S4309</t>
  </si>
  <si>
    <t>CY2022 ADOT | Derivation Code = 3 | MS2 TDMS;  Reference = {68_4239} | Previous AADT = 3782</t>
  </si>
  <si>
    <t>S4311</t>
  </si>
  <si>
    <t>W Curtis St</t>
  </si>
  <si>
    <t>CY2022 ADOT | Derivation Code = 3 | MS2 TDMS;  Reference = {68_4258} | Previous AADT = 1203</t>
  </si>
  <si>
    <t>S4324</t>
  </si>
  <si>
    <t xml:space="preserve">10N FREEWAY                 SB  </t>
  </si>
  <si>
    <t>N Freeway SB</t>
  </si>
  <si>
    <t>0.12 mi S of W Saint Marys Rd</t>
  </si>
  <si>
    <t>CY2022 ADOT | Derivation Code = 3 | MS2 TDMS;  Reference = {68_4311} | Previous AADT = 10282</t>
  </si>
  <si>
    <t>S4266_b</t>
  </si>
  <si>
    <t xml:space="preserve">10N I10 EB FRONTAGE     RD      </t>
  </si>
  <si>
    <t>S4330</t>
  </si>
  <si>
    <t xml:space="preserve">10N I19 FRONTAGE        RD  E   </t>
  </si>
  <si>
    <t>N I19 Frontage Rd E</t>
  </si>
  <si>
    <t>W Pecan Valley Dr</t>
  </si>
  <si>
    <t>N I19 Exit 63 Off Ramp</t>
  </si>
  <si>
    <t>CY2022 ADOT | Derivation Code = 3 | MS2 TDMS;  Reference = {68_5559}-{68_5550} | Previous AADT = 3285</t>
  </si>
  <si>
    <t>S2394</t>
  </si>
  <si>
    <t>S Avenida Valle Verde</t>
  </si>
  <si>
    <t>CY2022 ADOT | Derivation Code = 3 | MS2 TDMS;  Reference = {68_5578} | Previous AADT = 1833</t>
  </si>
  <si>
    <t>S4334</t>
  </si>
  <si>
    <t xml:space="preserve">10N SANDARIO            RD      </t>
  </si>
  <si>
    <t>W Marana Rd</t>
  </si>
  <si>
    <t>CY2022 ADOT | Derivation Code = 1 | MS2 TDMS;  Reference = {68_4194} | Previous AADT = 10221</t>
  </si>
  <si>
    <t>S4337</t>
  </si>
  <si>
    <t>CY2022 ADOT | Derivation Code = 3 | MS2 TDMS;  Reference = {68_4494} | Previous AADT = 48</t>
  </si>
  <si>
    <t>S4339</t>
  </si>
  <si>
    <t xml:space="preserve">10S EMPIRITA            RD      </t>
  </si>
  <si>
    <t>S4344</t>
  </si>
  <si>
    <t xml:space="preserve">10S FREEWAY                 SB  </t>
  </si>
  <si>
    <t>S Freeway SB</t>
  </si>
  <si>
    <t>0.12 mi S of W Starr Pass Blvd</t>
  </si>
  <si>
    <t>W Starr Pass Blvd</t>
  </si>
  <si>
    <t>CY2022 ADOT | Derivation Code = 3 | MS2 TDMS;  Reference = {68_4338} | Previous AADT = 12257</t>
  </si>
  <si>
    <t>S4349</t>
  </si>
  <si>
    <t xml:space="preserve">10S I19 EXIT 56 ON      RAMP    </t>
  </si>
  <si>
    <t>S I19 Exit 56 On Ramp</t>
  </si>
  <si>
    <t>W Calle Tres</t>
  </si>
  <si>
    <t>CY2022 ADOT | Derivation Code = 3 | MS2 TDMS;  Reference = {68_5546} | Previous AADT = 1870</t>
  </si>
  <si>
    <t xml:space="preserve">10S I19 FRONTAGE        RD  W   </t>
  </si>
  <si>
    <t>S I19 Frontage Rd W</t>
  </si>
  <si>
    <t>CY2022 ADOT | Derivation Code = 3 | MS2 TDMS;  Reference = {68_5544} | Previous AADT = 2378</t>
  </si>
  <si>
    <t>S4355</t>
  </si>
  <si>
    <t xml:space="preserve">10S I19 SB ON           RAMP    </t>
  </si>
  <si>
    <t>S I19 On Ramp</t>
  </si>
  <si>
    <t>W Silverlake Rd</t>
  </si>
  <si>
    <t>CY2022 ADOT | Derivation Code = 3 | MS2 TDMS;  Reference = {68_4349} | Previous AADT = 4427</t>
  </si>
  <si>
    <t>S4356</t>
  </si>
  <si>
    <t xml:space="preserve">10S KINO                PKWY    </t>
  </si>
  <si>
    <t>W I10 Exit 263 On Ramp (A)</t>
  </si>
  <si>
    <t>CY2022 ADOT | Derivation Code = 3 | MS2 TDMS;  Reference = {68_4374} | Previous AADT = 33048</t>
  </si>
  <si>
    <t>S4357</t>
  </si>
  <si>
    <t xml:space="preserve">10S KOLB                RD      </t>
  </si>
  <si>
    <t>120 ft S of I-10 Front nonCard</t>
  </si>
  <si>
    <t>CY2022 ADOT | Derivation Code = 3 | MS2 TDMS;  Reference = {68_4434} | Previous AADT = 9604</t>
  </si>
  <si>
    <t>S2395</t>
  </si>
  <si>
    <t xml:space="preserve">10S NOGALES             HWY     </t>
  </si>
  <si>
    <t>W Arivaca Rd</t>
  </si>
  <si>
    <t>W Elephant Head Rd</t>
  </si>
  <si>
    <t>CY2022 ADOT | Derivation Code = 3 | MS2 TDMS;  Reference = {68_5526} | Previous AADT = 2771</t>
  </si>
  <si>
    <t>S3505_a</t>
  </si>
  <si>
    <t>SR-19B (2)</t>
  </si>
  <si>
    <t>CY2022 ADOT | Derivation Code = 3 | MS2 TDMS;  Reference = {68_5574} | Previous AADT = 22658</t>
  </si>
  <si>
    <t>S4362</t>
  </si>
  <si>
    <t xml:space="preserve">10S WENTWORTH           RD      </t>
  </si>
  <si>
    <t>CY2022 ADOT | Derivation Code = 3 | MS2 TDMS;  Reference = {68_4464} | Previous AADT = 7143</t>
  </si>
  <si>
    <t>S4368</t>
  </si>
  <si>
    <t xml:space="preserve">10W CANOA RANCH         DR      </t>
  </si>
  <si>
    <t>S4373</t>
  </si>
  <si>
    <t xml:space="preserve">10W GRANT               RD      </t>
  </si>
  <si>
    <t>CY2022 ADOT | Derivation Code = 3 | MS2 TDMS;  Reference = {68_4294} | Previous AADT = 25122</t>
  </si>
  <si>
    <t>S4393</t>
  </si>
  <si>
    <t>W I10 Frontage Rd N</t>
  </si>
  <si>
    <t>I-10 Exit 256 J-Ramp</t>
  </si>
  <si>
    <t>CY2022 ADOT | Derivation Code = 3 | MS2 TDMS;  Reference = {68_4286} | Previous AADT = 1599</t>
  </si>
  <si>
    <t>S4389</t>
  </si>
  <si>
    <t>0.13 mi NW of Tucson TB</t>
  </si>
  <si>
    <t>W Ruthrauff Rd</t>
  </si>
  <si>
    <t>CY2022 ADOT | Derivation Code = 3 | MS2 TDMS;  Reference = {68_4266} | Previous AADT = 1148</t>
  </si>
  <si>
    <t>S4385</t>
  </si>
  <si>
    <t>W Sydney Theresa Way</t>
  </si>
  <si>
    <t>CY2022 ADOT | Derivation Code = 3 | MS2 TDMS;  Reference = {68_4246} | Previous AADT = 2440</t>
  </si>
  <si>
    <t>S4381</t>
  </si>
  <si>
    <t>W Massingale Rd</t>
  </si>
  <si>
    <t>CY2022 ADOT | Derivation Code = 3 | MS2 TDMS;  Reference = {68_4226} | Previous AADT = 1417</t>
  </si>
  <si>
    <t>S4378</t>
  </si>
  <si>
    <t>N Patton Rd</t>
  </si>
  <si>
    <t>CY2022 ADOT | Derivation Code = 3 | MS2 TDMS;  Reference = {68_4207} | Previous AADT = 364</t>
  </si>
  <si>
    <t>S4376</t>
  </si>
  <si>
    <t>W Cochie Canyon Trl</t>
  </si>
  <si>
    <t>CY2022 ADOT | Derivation Code = 3 | MS2 TDMS;  Reference = {68_4197} | Previous AADT = 551</t>
  </si>
  <si>
    <t>S4374</t>
  </si>
  <si>
    <t xml:space="preserve">10W I10 WB EXIT 267 OFF RAMP    </t>
  </si>
  <si>
    <t>W I10 Exit 267 Off Ramp</t>
  </si>
  <si>
    <t>S4404</t>
  </si>
  <si>
    <t>CY2022 ADOT | Derivation Code = 3 | MS2 TDMS;  Reference = {68_4244} | Previous AADT = 20620</t>
  </si>
  <si>
    <t>S4420_a</t>
  </si>
  <si>
    <t xml:space="preserve">11E CAMINO ADELANTE             </t>
  </si>
  <si>
    <t>E Park Link Dr</t>
  </si>
  <si>
    <t>CY2022 ADOT | Derivation Code = 1 | MS2 TDMS;  Reference = {68_4167} | Previous AADT = 748</t>
  </si>
  <si>
    <t>S4422</t>
  </si>
  <si>
    <t xml:space="preserve">11E I-10 FRONTAGE               </t>
  </si>
  <si>
    <t>E I-10 Frontage</t>
  </si>
  <si>
    <t>I-10 Exit 226 G-Ramp</t>
  </si>
  <si>
    <t>I-10 Exit 226 A-Ramp</t>
  </si>
  <si>
    <t>CY2022 ADOT | Derivation Code = 3 | MS2 TDMS;  Reference = {68_4169} | Previous AADT = 3898</t>
  </si>
  <si>
    <t>S4427</t>
  </si>
  <si>
    <t xml:space="preserve">11E PEAK                LN      </t>
  </si>
  <si>
    <t>E Peak Ln</t>
  </si>
  <si>
    <t>CY2022 ADOT | Derivation Code = 3 | MS2 TDMS;  Reference = {68_4159} | Previous AADT = 48</t>
  </si>
  <si>
    <t>S4425_a</t>
  </si>
  <si>
    <t xml:space="preserve">11E PHILLIPS            RD      </t>
  </si>
  <si>
    <t>CY2022 ADOT | Derivation Code = 3 | MS2 TDMS;  Reference = {68_4139} | Previous AADT = 526</t>
  </si>
  <si>
    <t>S4434</t>
  </si>
  <si>
    <t xml:space="preserve">11S GOLDFIELD           RD      </t>
  </si>
  <si>
    <t>US-60 Exit 198 A-Ra*</t>
  </si>
  <si>
    <t>190 ft N of US-60 Exit 198 C-Ra*</t>
  </si>
  <si>
    <t>CY2022 ADOT | Derivation Code = 3 | MS2 TDMS;  Reference = {68_6984} | Previous AADT = 3636</t>
  </si>
  <si>
    <t>S4440</t>
  </si>
  <si>
    <t xml:space="preserve">11S TOMAHAWK            RD      </t>
  </si>
  <si>
    <t>E 34th Ave</t>
  </si>
  <si>
    <t>E 29th Ave</t>
  </si>
  <si>
    <t>CY2022 ADOT | Derivation Code = 3 | MS2 TDMS;  Reference = {68_6974} | Previous AADT = 8054</t>
  </si>
  <si>
    <t>S4443</t>
  </si>
  <si>
    <t xml:space="preserve">11W HOUSER              RD      </t>
  </si>
  <si>
    <t>W Houser Rd</t>
  </si>
  <si>
    <t>N Topawa Dr</t>
  </si>
  <si>
    <t>CY2022 ADOT | Derivation Code = 3 | MS2 TDMS;  Reference = {68_4099} | Previous AADT = 108</t>
  </si>
  <si>
    <t>S4444</t>
  </si>
  <si>
    <t xml:space="preserve">11W MCCARTNEY           RD      </t>
  </si>
  <si>
    <t>N Cox Rd</t>
  </si>
  <si>
    <t>CY2022 ADOT | Derivation Code = 3 | MS2 TDMS;  Reference = {68_4054} | Previous AADT = 8126</t>
  </si>
  <si>
    <t>S4446</t>
  </si>
  <si>
    <t xml:space="preserve">12  CHAVEZ SIDING ACCESS        </t>
  </si>
  <si>
    <t>CY2022 ADOT | Derivation Code = 3 | MS2 TDMS;  Reference = {68_5504} | Previous AADT = 1495</t>
  </si>
  <si>
    <t>S4454</t>
  </si>
  <si>
    <t xml:space="preserve">12E FRONTAGE            RD      </t>
  </si>
  <si>
    <t>E Frontage Rd</t>
  </si>
  <si>
    <t>Kipper St</t>
  </si>
  <si>
    <t>CY2022 ADOT | Derivation Code = 3 | MS2 TDMS;  Reference = {68_5448} | Previous AADT = 12075</t>
  </si>
  <si>
    <t>S4457</t>
  </si>
  <si>
    <t>CY2022 ADOT | Derivation Code = 3 | MS2 TDMS;  Reference = {68_5459} | Previous AADT = 117</t>
  </si>
  <si>
    <t>S4458</t>
  </si>
  <si>
    <t>CY2022 ADOT | Derivation Code = 3 | MS2 TDMS;  Reference = {68_5469} | Previous AADT = 39</t>
  </si>
  <si>
    <t>S4460</t>
  </si>
  <si>
    <t>0.35 mi SE of Palo Parado Rd</t>
  </si>
  <si>
    <t>CY2022 ADOT | Derivation Code = 3 | MS2 TDMS;  Reference = {68_5479} | Previous AADT = 57</t>
  </si>
  <si>
    <t>S4459</t>
  </si>
  <si>
    <t>Rock Corral Ranch Rd</t>
  </si>
  <si>
    <t>CY2022 ADOT | Derivation Code = 3 | MS2 TDMS;  Reference = {68_5478} | Previous AADT = 496</t>
  </si>
  <si>
    <t>S4462</t>
  </si>
  <si>
    <t>CY2022 ADOT | Derivation Code = 3 | MS2 TDMS;  Reference = {68_5489} | Previous AADT = 434</t>
  </si>
  <si>
    <t>S4463</t>
  </si>
  <si>
    <t>Calle Barrio De Tuba</t>
  </si>
  <si>
    <t>Avenida De Otero</t>
  </si>
  <si>
    <t>CY2022 ADOT | Derivation Code = 3 | MS2 TDMS;  Reference = {68_5498} | Previous AADT = 2945</t>
  </si>
  <si>
    <t>S4474</t>
  </si>
  <si>
    <t xml:space="preserve">12W FRONTAGE            RD      </t>
  </si>
  <si>
    <t>W Frontage Rd</t>
  </si>
  <si>
    <t>30 ft SE of I-19 Front nonCard</t>
  </si>
  <si>
    <t>CY2022 ADOT | Derivation Code = 3 | MS2 TDMS;  Reference = {68_5446} | Previous AADT = 3114</t>
  </si>
  <si>
    <t>S4477</t>
  </si>
  <si>
    <t>Camino Hombre De Oro</t>
  </si>
  <si>
    <t>CY2022 ADOT | Derivation Code = 3 | MS2 TDMS;  Reference = {68_5467} | Previous AADT = 3324</t>
  </si>
  <si>
    <t>S4479</t>
  </si>
  <si>
    <t>100 ft E of I-19 Front nonCard</t>
  </si>
  <si>
    <t>CY2022 ADOT | Derivation Code = 3 | MS2 TDMS;  Reference = {68_5476} | Previous AADT = 7</t>
  </si>
  <si>
    <t>S4480</t>
  </si>
  <si>
    <t>Puerto Canyon Rd</t>
  </si>
  <si>
    <t>CY2022 ADOT | Derivation Code = 3 | MS2 TDMS;  Reference = {68_5496} | Previous AADT = 651</t>
  </si>
  <si>
    <t>S4486</t>
  </si>
  <si>
    <t>Whitehead Ln</t>
  </si>
  <si>
    <t>CY2022 ADOT | Derivation Code = 3 | MS2 TDMS;  Reference = {68_5527} | Previous AADT = 516</t>
  </si>
  <si>
    <t>S4488</t>
  </si>
  <si>
    <t xml:space="preserve">13  BADGER SPRINGS      RD      </t>
  </si>
  <si>
    <t>330 ft E of Unidrd Cordes Lakes</t>
  </si>
  <si>
    <t>CY2022 ADOT | Derivation Code = 1 | MS2 TDMS;  Reference = {68_5174} | Previous AADT = 26</t>
  </si>
  <si>
    <t>S4491</t>
  </si>
  <si>
    <t>CY2022 ADOT | Derivation Code = 1 | MS2 TDMS;  Reference = {68_5854} | Previous AADT = 16</t>
  </si>
  <si>
    <t>S4498</t>
  </si>
  <si>
    <t xml:space="preserve">13  STAGECOACH          TRL     </t>
  </si>
  <si>
    <t>E Cordes Lakes Rd WB</t>
  </si>
  <si>
    <t>CY2022 ADOT | Derivation Code = 3 | MS2 TDMS;  Reference = {215_YYV-CL114-2} | Previous AADT = 3381</t>
  </si>
  <si>
    <t>S4500</t>
  </si>
  <si>
    <t xml:space="preserve">13  SUNSET              PATH    </t>
  </si>
  <si>
    <t>CY2022 ADOT | Derivation Code = 1 | MS2 TDMS;  Reference = {68_5164} | Previous AADT = 1568</t>
  </si>
  <si>
    <t>S4507</t>
  </si>
  <si>
    <t xml:space="preserve">13E BLOODY BASIN        RD  W   </t>
  </si>
  <si>
    <t>CY2022 ADOT | Derivation Code = 1 | MS2 TDMS;  Reference = {68_5184} | Previous AADT = 81</t>
  </si>
  <si>
    <t>S4508_a</t>
  </si>
  <si>
    <t xml:space="preserve">13E CORDES LAKES        RD      </t>
  </si>
  <si>
    <t>S4510</t>
  </si>
  <si>
    <t xml:space="preserve">13E DUGAS               RD      </t>
  </si>
  <si>
    <t>E Dugas Rd</t>
  </si>
  <si>
    <t>350 ft SE of Ash Creek</t>
  </si>
  <si>
    <t>CY2022 ADOT | Derivation Code = 1 | MS2 TDMS;  Reference = {68_5204} | Previous AADT = 55</t>
  </si>
  <si>
    <t>S4515</t>
  </si>
  <si>
    <t xml:space="preserve">13N GLASSFORD HILL      RD      </t>
  </si>
  <si>
    <t>CY2022 ADOT | Derivation Code = 1 | MS2 TDMS;  Reference = {68_8705} | Previous AADT = 12064</t>
  </si>
  <si>
    <t>S4516</t>
  </si>
  <si>
    <t xml:space="preserve">13N VIEWPOINT           DR  SB  </t>
  </si>
  <si>
    <t>N Viewpoint Dr SB</t>
  </si>
  <si>
    <t>CY2022 ADOT | Derivation Code = 1 | MS2 TDMS;  Reference = {68_8710} | Previous AADT = 11252</t>
  </si>
  <si>
    <t>S4520</t>
  </si>
  <si>
    <t xml:space="preserve">13S STAGECOACH          TRL     </t>
  </si>
  <si>
    <t>S Stagecoach Trl</t>
  </si>
  <si>
    <t>CY2022 ADOT | Derivation Code = 1 | MS2 TDMS;  Reference = {68_5197} | Previous AADT = 3294</t>
  </si>
  <si>
    <t>S4526</t>
  </si>
  <si>
    <t xml:space="preserve">14  AZTEC               RD      </t>
  </si>
  <si>
    <t>CY2022 ADOT | Derivation Code = 1 | MS2 TDMS;  Reference = {68_3154} | Previous AADT = 122</t>
  </si>
  <si>
    <t>S4531</t>
  </si>
  <si>
    <t xml:space="preserve">14E GISS                PKWY    </t>
  </si>
  <si>
    <t>CY2022 ADOT | Derivation Code = 1 | MS2 TDMS;  Reference = {68_3004} | Previous AADT = 12078</t>
  </si>
  <si>
    <t>S4536_a</t>
  </si>
  <si>
    <t xml:space="preserve">14E NORTH FRONTAGE      RD      </t>
  </si>
  <si>
    <t>E North Frontage Rd</t>
  </si>
  <si>
    <t>S Avenue 14 1/2 E</t>
  </si>
  <si>
    <t>CY2022 ADOT | Derivation Code = 3 | MS2 TDMS;  Reference = {68_3066} | Previous AADT = 1725</t>
  </si>
  <si>
    <t>S4539</t>
  </si>
  <si>
    <t xml:space="preserve">14E SOUTH FRONTAGE      RD      </t>
  </si>
  <si>
    <t>E South Frontage Rd</t>
  </si>
  <si>
    <t>S Avenue 12 E</t>
  </si>
  <si>
    <t>CY2022 ADOT | Derivation Code = 3 | MS2 TDMS;  Reference = {68_3059} | Previous AADT = 11027</t>
  </si>
  <si>
    <t>S4542</t>
  </si>
  <si>
    <t xml:space="preserve">14S AVE 3                   E   </t>
  </si>
  <si>
    <t>CY2022 ADOT | Derivation Code = 3 | MS2 TDMS;  Reference = {68_3024} | Previous AADT = 11910</t>
  </si>
  <si>
    <t>S4544</t>
  </si>
  <si>
    <t xml:space="preserve">14S AVE 40                  E   </t>
  </si>
  <si>
    <t>I-8 Exit 42 A-Ramp</t>
  </si>
  <si>
    <t>CY2022 ADOT | Derivation Code = 1 | MS2 TDMS;  Reference = {68_3114} | Previous AADT = 1563</t>
  </si>
  <si>
    <t>S4545</t>
  </si>
  <si>
    <t xml:space="preserve">14S AVE 64                  E   </t>
  </si>
  <si>
    <t>I-8 Exit 67 A-Ramp</t>
  </si>
  <si>
    <t>CY2022 ADOT | Derivation Code = 1 | MS2 TDMS;  Reference = {68_3144} | Previous AADT = 1093</t>
  </si>
  <si>
    <t>CY2022 ADOT | Derivation Code = 3 | MS2 TDMS;  Reference = {68_3369} | Previous AADT = 10839</t>
  </si>
  <si>
    <t>S4552</t>
  </si>
  <si>
    <t xml:space="preserve">15  FLYING J            RD      </t>
  </si>
  <si>
    <t>Flying J Rd</t>
  </si>
  <si>
    <t>S4554</t>
  </si>
  <si>
    <t xml:space="preserve">15  GOLD NUGGET         RD      </t>
  </si>
  <si>
    <t>CY2022 ADOT | Derivation Code = 3 | MS2 TDMS;  Reference = {68_3424} | Previous AADT = 68</t>
  </si>
  <si>
    <t>S4564</t>
  </si>
  <si>
    <t xml:space="preserve">15W DOME ROCK           RD      </t>
  </si>
  <si>
    <t>CY2022 ADOT | Derivation Code = 3 | MS2 TDMS;  Reference = {68_3394} | Previous AADT = 83</t>
  </si>
  <si>
    <t>CY2022 ADOT | Derivation Code = 3 | MS2 TDMS;  Reference = {68_100005} | Previous AADT = 45840</t>
  </si>
  <si>
    <t>CY2022 ADOT | Derivation Code = 1 | MS2 TDMS;  Reference = {68_100008} | Previous AADT = 19049</t>
  </si>
  <si>
    <t>CY2022 ADOT | Derivation Code = 3 | MS2 TDMS;  Reference = {68_100013} | Previous AADT = 9836</t>
  </si>
  <si>
    <t>CY2022 ADOT | Derivation Code = 1 | MS2 TDMS;  Reference = {68_100019} | Previous AADT = 12032</t>
  </si>
  <si>
    <t>CY2022 ADOT | Derivation Code = 3 | MS2 TDMS;  Reference = {68_100025} | Previous AADT = 6732</t>
  </si>
  <si>
    <t>CY2022 ADOT | Derivation Code = 1 | MS2 TDMS;  Reference = {68_100026} | Previous AADT = 6648</t>
  </si>
  <si>
    <t>CY2022 ADOT | Derivation Code = 3 | MS2 TDMS;  Reference = {68_100028} | Previous AADT = 6315</t>
  </si>
  <si>
    <t>S1486</t>
  </si>
  <si>
    <t>CY2022 ADOT | Derivation Code = 1 | MS2 TDMS;  Reference = {68_3351} | Previous AADT = 492</t>
  </si>
  <si>
    <t>S1488</t>
  </si>
  <si>
    <t xml:space="preserve">  I 008001C                     </t>
  </si>
  <si>
    <t>CY2022 ADOT | Derivation Code = 3 | MS2 TDMS;  Reference = {68_3002} | Previous AADT = 1723</t>
  </si>
  <si>
    <t>S1489</t>
  </si>
  <si>
    <t xml:space="preserve">  I 008001G                     </t>
  </si>
  <si>
    <t>CY2022 ADOT | Derivation Code = 3 | MS2 TDMS;  Reference = {68_3001} | Previous AADT = 3146</t>
  </si>
  <si>
    <t>S1493</t>
  </si>
  <si>
    <t xml:space="preserve">  I 008002G                     </t>
  </si>
  <si>
    <t>CY2022 ADOT | Derivation Code = 3 | MS2 TDMS;  Reference = {68_3011} | Previous AADT = 6773</t>
  </si>
  <si>
    <t>S1494</t>
  </si>
  <si>
    <t xml:space="preserve">  I 008002J                     </t>
  </si>
  <si>
    <t>I-8 Exit 2 J-Ramp</t>
  </si>
  <si>
    <t>CY2022 ADOT | Derivation Code = 3 | MS2 TDMS;  Reference = {68_3013} | Previous AADT = 2705</t>
  </si>
  <si>
    <t>S1495</t>
  </si>
  <si>
    <t xml:space="preserve">  I 008003A                     </t>
  </si>
  <si>
    <t>I-8 Exit 3 A-Ramp</t>
  </si>
  <si>
    <t>CY2022 ADOT | Derivation Code = 3 | MS2 TDMS;  Reference = {68_3020} | Previous AADT = 3315</t>
  </si>
  <si>
    <t>S1501</t>
  </si>
  <si>
    <t>10 ft SE of I-8 Exit 7 J-Ramp</t>
  </si>
  <si>
    <t>S1506</t>
  </si>
  <si>
    <t xml:space="preserve">  I 008009G                     </t>
  </si>
  <si>
    <t>CY2022 ADOT | Derivation Code = 3 | MS2 TDMS;  Reference = {68_3041} | Previous AADT = 3344</t>
  </si>
  <si>
    <t>S1508</t>
  </si>
  <si>
    <t xml:space="preserve">  I 008012A                     </t>
  </si>
  <si>
    <t>I-8 Exit 12 A-Ramp</t>
  </si>
  <si>
    <t>I-8 Exit 12 G-Ramp</t>
  </si>
  <si>
    <t>CY2022 ADOT | Derivation Code = 3 | MS2 TDMS;  Reference = {68_3050} | Previous AADT = 5513</t>
  </si>
  <si>
    <t>S1515</t>
  </si>
  <si>
    <t xml:space="preserve">  I 008014J                     </t>
  </si>
  <si>
    <t>I-8 Exit 14 J-Ramp</t>
  </si>
  <si>
    <t>I-8 Exit 14 C-Ramp</t>
  </si>
  <si>
    <t>CY2022 ADOT | Derivation Code = 3 | MS2 TDMS;  Reference = {68_3063} | Previous AADT = 2847</t>
  </si>
  <si>
    <t>S33302</t>
  </si>
  <si>
    <t xml:space="preserve">  I 008022C                     </t>
  </si>
  <si>
    <t>I-8 Exit 22 C-Ramp</t>
  </si>
  <si>
    <t>I-8 Exit 22 S1-Ramp</t>
  </si>
  <si>
    <t>S1524</t>
  </si>
  <si>
    <t xml:space="preserve">  I 008037A                     </t>
  </si>
  <si>
    <t>I-8 Exit 37 A-Ramp</t>
  </si>
  <si>
    <t>I-8 Exit 37 G-Ramp</t>
  </si>
  <si>
    <t>CY2022 ADOT | Derivation Code = 3 | MS2 TDMS;  Reference = {68_3100} | Previous AADT = 484</t>
  </si>
  <si>
    <t>S1528</t>
  </si>
  <si>
    <t xml:space="preserve">  I 008042A                     </t>
  </si>
  <si>
    <t>I-8 Exit 42 G-Ramp</t>
  </si>
  <si>
    <t>CY2022 ADOT | Derivation Code = 3 | MS2 TDMS;  Reference = {68_3110} | Previous AADT = 697</t>
  </si>
  <si>
    <t>S1532</t>
  </si>
  <si>
    <t xml:space="preserve">  I 008054B                     </t>
  </si>
  <si>
    <t>I-8 Exit 54 B-Ramp</t>
  </si>
  <si>
    <t>I-8 Exit 54 G-Ramp</t>
  </si>
  <si>
    <t>CY2022 ADOT | Derivation Code = 3 | MS2 TDMS;  Reference = {68_3120} | Previous AADT = 29</t>
  </si>
  <si>
    <t>S1534</t>
  </si>
  <si>
    <t xml:space="preserve">  I 008054G                     </t>
  </si>
  <si>
    <t>CY2022 ADOT | Derivation Code = 3 | MS2 TDMS;  Reference = {68_3121} | Previous AADT = 92</t>
  </si>
  <si>
    <t>S33266</t>
  </si>
  <si>
    <t xml:space="preserve">  I 008056A                     </t>
  </si>
  <si>
    <t>I-8 Exit 56 A-Ramp</t>
  </si>
  <si>
    <t>S1536</t>
  </si>
  <si>
    <t xml:space="preserve">  I 008067A                     </t>
  </si>
  <si>
    <t>I-8 Exit 67 G-Ramp</t>
  </si>
  <si>
    <t>CY2022 ADOT | Derivation Code = 3 | MS2 TDMS;  Reference = {68_3140} | Previous AADT = 520</t>
  </si>
  <si>
    <t>S1537</t>
  </si>
  <si>
    <t xml:space="preserve">  I 008067C                     </t>
  </si>
  <si>
    <t>CY2022 ADOT | Derivation Code = 3 | MS2 TDMS;  Reference = {68_3142} | Previous AADT = 387</t>
  </si>
  <si>
    <t>S1538</t>
  </si>
  <si>
    <t xml:space="preserve">  I 008067G                     </t>
  </si>
  <si>
    <t>CY2022 ADOT | Derivation Code = 3 | MS2 TDMS;  Reference = {68_3141} | Previous AADT = 728</t>
  </si>
  <si>
    <t>S1543</t>
  </si>
  <si>
    <t xml:space="preserve">  I 008073J                     </t>
  </si>
  <si>
    <t>CY2022 ADOT | Derivation Code = 3 | MS2 TDMS;  Reference = {68_3153} | Previous AADT = 67</t>
  </si>
  <si>
    <t>S1548</t>
  </si>
  <si>
    <t xml:space="preserve">  I 008083A                     </t>
  </si>
  <si>
    <t>S33291</t>
  </si>
  <si>
    <t xml:space="preserve">  I 008084J                     </t>
  </si>
  <si>
    <t>I-8 Exit 84 J-Ramp</t>
  </si>
  <si>
    <t>S1557</t>
  </si>
  <si>
    <t xml:space="preserve">  I 008102G                     </t>
  </si>
  <si>
    <t>CY2022 ADOT | Derivation Code = 3 | MS2 TDMS;  Reference = {68_3191} | Previous AADT = 325</t>
  </si>
  <si>
    <t>S1566</t>
  </si>
  <si>
    <t xml:space="preserve">  I 008111J                     </t>
  </si>
  <si>
    <t>CY2022 ADOT | Derivation Code = 3 | MS2 TDMS;  Reference = {68_3213} | Previous AADT = 50</t>
  </si>
  <si>
    <t>S1569</t>
  </si>
  <si>
    <t xml:space="preserve">  I 008119A                     </t>
  </si>
  <si>
    <t>I-8 Exit 119 A-Ramp</t>
  </si>
  <si>
    <t>CY2022 ADOT | Derivation Code = 3 | MS2 TDMS;  Reference = {68_3240} | Previous AADT = 361</t>
  </si>
  <si>
    <t>S1573</t>
  </si>
  <si>
    <t xml:space="preserve">  I 008140A                     </t>
  </si>
  <si>
    <t>I-8 Exit 140 A-Ramp</t>
  </si>
  <si>
    <t>CY2022 ADOT | Derivation Code = 1 | MS2 TDMS;  Reference = {68_3260} | Previous AADT = 48</t>
  </si>
  <si>
    <t>S1576</t>
  </si>
  <si>
    <t xml:space="preserve">  I 008140G                     </t>
  </si>
  <si>
    <t>CY2022 ADOT | Derivation Code = 3 | MS2 TDMS;  Reference = {68_3261} | Previous AADT = 49</t>
  </si>
  <si>
    <t>S33305</t>
  </si>
  <si>
    <t xml:space="preserve">  I 008148R                     </t>
  </si>
  <si>
    <t>I-8 Exit 148 G-Ramp</t>
  </si>
  <si>
    <t>S1590</t>
  </si>
  <si>
    <t xml:space="preserve">  I 008167A                     </t>
  </si>
  <si>
    <t>I-8 Exit 167 A-Ramp</t>
  </si>
  <si>
    <t>I-8 Exit 167 G-Ramp</t>
  </si>
  <si>
    <t>CY2022 ADOT | Derivation Code = 3 | MS2 TDMS;  Reference = {68_3310} | Previous AADT = 52</t>
  </si>
  <si>
    <t>S1594</t>
  </si>
  <si>
    <t xml:space="preserve">  I 008169B                     </t>
  </si>
  <si>
    <t>I-8 Exit 169 B-Ramp</t>
  </si>
  <si>
    <t>CY2022 ADOT | Derivation Code = 3 | MS2 TDMS;  Reference = {68_3320} | Previous AADT = 7</t>
  </si>
  <si>
    <t>S1597</t>
  </si>
  <si>
    <t xml:space="preserve">  I 008169J                     </t>
  </si>
  <si>
    <t>I-8 Exit 169 J-Ramp</t>
  </si>
  <si>
    <t>CY2022 ADOT | Derivation Code = 3 | MS2 TDMS;  Reference = {68_3323} | Previous AADT = 20</t>
  </si>
  <si>
    <t>S33318</t>
  </si>
  <si>
    <t xml:space="preserve">  I 008172T                     </t>
  </si>
  <si>
    <t>I-8 Exit 172 T-Ramp</t>
  </si>
  <si>
    <t>S1602</t>
  </si>
  <si>
    <t xml:space="preserve">  I 008174A                     </t>
  </si>
  <si>
    <t>I-8 Exit 174 A-Ramp</t>
  </si>
  <si>
    <t>I-8 Exit 174 G-Ramp</t>
  </si>
  <si>
    <t>CY2022 ADOT | Derivation Code = 3 | MS2 TDMS;  Reference = {68_3340} | Previous AADT = 225</t>
  </si>
  <si>
    <t>S1603</t>
  </si>
  <si>
    <t xml:space="preserve">  I 008174C                     </t>
  </si>
  <si>
    <t>I-8 Exit 174 C-Ramp</t>
  </si>
  <si>
    <t>I-8 Exit 174 J-Ramp</t>
  </si>
  <si>
    <t>CY2022 ADOT | Derivation Code = 3 | MS2 TDMS;  Reference = {68_3342} | Previous AADT = 1021</t>
  </si>
  <si>
    <t>S1606</t>
  </si>
  <si>
    <t>50 ft SE of I-8 Exit 199 Sb I-1*</t>
  </si>
  <si>
    <t>CY2022 ADOT | Derivation Code = 3 | MS2 TDMS;  Reference = {68_3350} | Previous AADT = 4306</t>
  </si>
  <si>
    <t>CY2022 ADOT | Derivation Code = 3 | MS2 TDMS;  Reference = {68_100063} | Previous AADT = 31408</t>
  </si>
  <si>
    <t>CY2022 ADOT | Derivation Code = 1 | MS2 TDMS;  Reference = {68_100064} | Previous AADT = 29642</t>
  </si>
  <si>
    <t>CY2022 ADOT | Derivation Code = 3 | MS2 TDMS;  Reference = {68_100072} | Previous AADT = 24300</t>
  </si>
  <si>
    <t>CY2022 ADOT | Derivation Code = 3 | MS2 TDMS;  Reference = {68_100076} | Previous AADT = 27459</t>
  </si>
  <si>
    <t>CY2022 ADOT | Derivation Code = 3 | MS2 TDMS;  Reference = {68_100078} | Previous AADT = 44738</t>
  </si>
  <si>
    <t>CY2022 ADOT | Derivation Code = 3 | MS2 TDMS;  Reference = {68_100084} | Previous AADT = 150215</t>
  </si>
  <si>
    <t>CY2022 ADOT | Derivation Code = 3 | MS2 TDMS;  Reference = {68_100085} | Previous AADT = 156996</t>
  </si>
  <si>
    <t>CY2022 ADOT | Derivation Code = 3 | MS2 TDMS;  Reference = {68_100091} | Previous AADT = 232893</t>
  </si>
  <si>
    <t>CY2022 ADOT | Derivation Code = 12 | MS2 TDMS;  Reference = {68_100092} | Previous AADT = 225388</t>
  </si>
  <si>
    <t>CY2022 ADOT | Derivation Code = 1 | MS2 TDMS;  Reference = {68_100096} | Previous AADT = 210140</t>
  </si>
  <si>
    <t>CY2022 ADOT | Derivation Code = 7 | MS2 TDMS;  Reference = {68_100097} | Previous AADT = 231550</t>
  </si>
  <si>
    <t>CY2022 ADOT | Derivation Code = 12 | MS2 TDMS;  Reference = {68_100102} | Previous AADT = 195170</t>
  </si>
  <si>
    <t>CY2022 ADOT | Derivation Code = 1 | MS2 TDMS;  Reference = {68_100110} | Previous AADT = 161774</t>
  </si>
  <si>
    <t>CY2022 ADOT | Derivation Code = 3 | MS2 TDMS;  Reference = {68_100115} | Previous AADT = 306211</t>
  </si>
  <si>
    <t>CY2022 ADOT | Derivation Code = 3 | MS2 TDMS;  Reference = {68_100119} | Previous AADT = 179987</t>
  </si>
  <si>
    <t>CY2022 ADOT | Derivation Code = 3 | MS2 TDMS;  Reference = {68_100126} | Previous AADT = 48004</t>
  </si>
  <si>
    <t>CY2022 ADOT | Derivation Code = 1 | MS2 TDMS;  Reference = {68_100131} | Previous AADT = 54373</t>
  </si>
  <si>
    <t>CY2022 ADOT | Derivation Code = 3 | MS2 TDMS;  Reference = {68_100134} | Previous AADT = 54337</t>
  </si>
  <si>
    <t>CY2022 ADOT | Derivation Code = 1 | MS2 TDMS;  Reference = {68_100135} | Previous AADT = 54971</t>
  </si>
  <si>
    <t>CY2022 ADOT | Derivation Code = 1 | MS2 TDMS;  Reference = {68_100139} | Previous AADT = 64719</t>
  </si>
  <si>
    <t>CY2022 ADOT | Derivation Code = 3 | MS2 TDMS;  Reference = {68_100140} | Previous AADT = 68233</t>
  </si>
  <si>
    <t>CY2022 ADOT | Derivation Code = 3 | MS2 TDMS;  Reference = {68_100143} | Previous AADT = 114449</t>
  </si>
  <si>
    <t>CY2022 ADOT | Derivation Code = 3 | MS2 TDMS;  Reference = {68_100144} | Previous AADT = 126622</t>
  </si>
  <si>
    <t>CY2022 ADOT | Derivation Code = 3 | MS2 TDMS;  Reference = {68_100145} | Previous AADT = 130942</t>
  </si>
  <si>
    <t>CY2022 ADOT | Derivation Code = 3 | MS2 TDMS;  Reference = {68_100149} | Previous AADT = 184182</t>
  </si>
  <si>
    <t>CY2022 ADOT | Derivation Code = 3 | MS2 TDMS;  Reference = {68_100157} | Previous AADT = 103619</t>
  </si>
  <si>
    <t>CY2022 ADOT | Derivation Code = 3 | MS2 TDMS;  Reference = {68_100158} | Previous AADT = 107116</t>
  </si>
  <si>
    <t>CY2022 ADOT | Derivation Code = 1 | MS2 TDMS;  Reference = {68_100160} | Previous AADT = 74761</t>
  </si>
  <si>
    <t>CY2022 ADOT | Derivation Code = 3 | MS2 TDMS;  Reference = {68_100163} | Previous AADT = 76698</t>
  </si>
  <si>
    <t>CY2022 ADOT | Derivation Code = 3 | MS2 TDMS;  Reference = {68_100164} | Previous AADT = 74165</t>
  </si>
  <si>
    <t>CY2022 ADOT | Derivation Code = 1 | MS2 TDMS;  Reference = {68_100166} | Previous AADT = 56895</t>
  </si>
  <si>
    <t>CY2022 ADOT | Derivation Code = 3 | MS2 TDMS;  Reference = {68_100171} | Previous AADT = 28943</t>
  </si>
  <si>
    <t>CY2022 ADOT | Derivation Code = 3 | MS2 TDMS;  Reference = {68_100174} | Previous AADT = 33122</t>
  </si>
  <si>
    <t>CY2022 ADOT | Derivation Code = 3 | MS2 TDMS;  Reference = {68_100175} | Previous AADT = 27363</t>
  </si>
  <si>
    <t>CY2022 ADOT | Derivation Code = 3 | MS2 TDMS;  Reference = {68_100176} | Previous AADT = 30417</t>
  </si>
  <si>
    <t>CY2022 ADOT | Derivation Code = 1 | MS2 TDMS;  Reference = {68_100180} | Previous AADT = 21828</t>
  </si>
  <si>
    <t>CY2022 ADOT | Derivation Code = 3 | MS2 TDMS;  Reference = {68_100182} | Previous AADT = 19301</t>
  </si>
  <si>
    <t>CY2022 ADOT | Derivation Code = 3 | MS2 TDMS;  Reference = {68_100186} | Previous AADT = 19148</t>
  </si>
  <si>
    <t>CY2022 ADOT | Derivation Code = 3 | MS2 TDMS;  Reference = {68_100187} | Previous AADT = 15874</t>
  </si>
  <si>
    <t>CY2022 ADOT | Derivation Code = 3 | MS2 TDMS;  Reference = {68_100189} | Previous AADT = 15250</t>
  </si>
  <si>
    <t>CY2022 ADOT | Derivation Code = 3 | MS2 TDMS;  Reference = {68_100190} | Previous AADT = 15946</t>
  </si>
  <si>
    <t>CY2022 ADOT | Derivation Code = 12 | MS2 TDMS;  Reference = {68_100193} | Previous AADT = 15480</t>
  </si>
  <si>
    <t>S1608</t>
  </si>
  <si>
    <t>480 ft W of Yuma Rd</t>
  </si>
  <si>
    <t>L53085c</t>
  </si>
  <si>
    <t>CY2022 ADOT | Derivation Code = 1 | MS2 TDMS;  Reference = {68_3691} | Previous AADT = 14078</t>
  </si>
  <si>
    <t>S1609</t>
  </si>
  <si>
    <t>N Rillito Village Trl</t>
  </si>
  <si>
    <t>CY2022 ADOT | Derivation Code = 3 | MS2 TDMS;  Reference = {68_4208} | Previous AADT = 2085</t>
  </si>
  <si>
    <t>S1612</t>
  </si>
  <si>
    <t>CY2022 ADOT | Derivation Code = 3 | MS2 TDMS;  Reference = {68_4360} | Previous AADT = 6916</t>
  </si>
  <si>
    <t>S4255_a</t>
  </si>
  <si>
    <t>CY2022 ADOT | Derivation Code = 3 | MS2 TDMS;  Reference = {68_4466} | Previous AADT = 1316</t>
  </si>
  <si>
    <t>S1619</t>
  </si>
  <si>
    <t xml:space="preserve">  I 010001G                     </t>
  </si>
  <si>
    <t>I-10 Exit 1 G-Ramp</t>
  </si>
  <si>
    <t>CY2022 ADOT | Derivation Code = 3 | MS2 TDMS;  Reference = {68_3361} | Previous AADT = 2009</t>
  </si>
  <si>
    <t>S1627</t>
  </si>
  <si>
    <t xml:space="preserve">  I 010004A                     </t>
  </si>
  <si>
    <t>I-10 Exit 4 A-Ramp</t>
  </si>
  <si>
    <t>I-10 Exit 4 R-Ramp</t>
  </si>
  <si>
    <t>CY2022 ADOT | Derivation Code = 3 | MS2 TDMS;  Reference = {68_9916} | Previous AADT = 1247</t>
  </si>
  <si>
    <t>S33267</t>
  </si>
  <si>
    <t xml:space="preserve">  I 010004G                     </t>
  </si>
  <si>
    <t>I-10 Exit 4 G-Ramp</t>
  </si>
  <si>
    <t>S1628</t>
  </si>
  <si>
    <t xml:space="preserve">  I 010005A                     </t>
  </si>
  <si>
    <t>I-10 Exit 5 A-Ramp</t>
  </si>
  <si>
    <t>CY2022 ADOT | Derivation Code = 3 | MS2 TDMS;  Reference = {68_3380} | Previous AADT = 1679</t>
  </si>
  <si>
    <t>S1630</t>
  </si>
  <si>
    <t xml:space="preserve">  I 010005C2                    </t>
  </si>
  <si>
    <t>I-10 Exit 5 C2-Ramp</t>
  </si>
  <si>
    <t>CY2022 ADOT | Derivation Code = 3 | MS2 TDMS;  Reference = {68_3382} | Previous AADT = 1336</t>
  </si>
  <si>
    <t>S1631</t>
  </si>
  <si>
    <t xml:space="preserve">  I 010005G                     </t>
  </si>
  <si>
    <t>I-10 Exit 5 G-Ramp</t>
  </si>
  <si>
    <t>CY2022 ADOT | Derivation Code = 3 | MS2 TDMS;  Reference = {68_3381} | Previous AADT = 1160</t>
  </si>
  <si>
    <t>S1639</t>
  </si>
  <si>
    <t xml:space="preserve">  I 010017G                     </t>
  </si>
  <si>
    <t>CY2022 ADOT | Derivation Code = 3 | MS2 TDMS;  Reference = {68_3401} | Previous AADT = 3126</t>
  </si>
  <si>
    <t>S1645</t>
  </si>
  <si>
    <t xml:space="preserve">  I 010026A                     </t>
  </si>
  <si>
    <t>CY2022 ADOT | Derivation Code = 3 | MS2 TDMS;  Reference = {68_3420} | Previous AADT = 189</t>
  </si>
  <si>
    <t>S1646</t>
  </si>
  <si>
    <t xml:space="preserve">  I 010026C                     </t>
  </si>
  <si>
    <t>I-10 Exit 26 C-Ramp</t>
  </si>
  <si>
    <t>CY2022 ADOT | Derivation Code = 3 | MS2 TDMS;  Reference = {68_3422} | Previous AADT = 124</t>
  </si>
  <si>
    <t>S1652</t>
  </si>
  <si>
    <t>Wb I10 Exit 31 On Ramp</t>
  </si>
  <si>
    <t>CY2022 ADOT | Derivation Code = 3 | MS2 TDMS;  Reference = {68_3433} | Previous AADT = 878</t>
  </si>
  <si>
    <t>S1653</t>
  </si>
  <si>
    <t xml:space="preserve">  I 010045A                     </t>
  </si>
  <si>
    <t>CY2022 ADOT | Derivation Code = 3 | MS2 TDMS;  Reference = {68_3440} | Previous AADT = 2991</t>
  </si>
  <si>
    <t>S1657</t>
  </si>
  <si>
    <t xml:space="preserve">  I 010052A                     </t>
  </si>
  <si>
    <t>CY2022 ADOT | Derivation Code = 3 | MS2 TDMS;  Reference = {68_9918} | Previous AADT = 1101</t>
  </si>
  <si>
    <t>S1663</t>
  </si>
  <si>
    <t xml:space="preserve">  I 010053G                     </t>
  </si>
  <si>
    <t>CY2022 ADOT | Derivation Code = 3 | MS2 TDMS;  Reference = {68_3461} | Previous AADT = 290</t>
  </si>
  <si>
    <t>S1666</t>
  </si>
  <si>
    <t xml:space="preserve">  I 010069C                     </t>
  </si>
  <si>
    <t>I-10 Exit 69 C-Ramp</t>
  </si>
  <si>
    <t>I-10 Exit 69 J-Ramp</t>
  </si>
  <si>
    <t>CY2022 ADOT | Derivation Code = 3 | MS2 TDMS;  Reference = {68_3472} | Previous AADT = 269</t>
  </si>
  <si>
    <t>S1669</t>
  </si>
  <si>
    <t xml:space="preserve">  I 010081A                     </t>
  </si>
  <si>
    <t>CY2022 ADOT | Derivation Code = 3 | MS2 TDMS;  Reference = {68_3480} | Previous AADT = 697</t>
  </si>
  <si>
    <t>S1672</t>
  </si>
  <si>
    <t xml:space="preserve">  I 010081J                     </t>
  </si>
  <si>
    <t>CY2022 ADOT | Derivation Code = 3 | MS2 TDMS;  Reference = {68_3483} | Previous AADT = 460</t>
  </si>
  <si>
    <t>S1675</t>
  </si>
  <si>
    <t xml:space="preserve">  I 010086G                     </t>
  </si>
  <si>
    <t>I-10 Exit 86 G-Ramp</t>
  </si>
  <si>
    <t>S1678</t>
  </si>
  <si>
    <t xml:space="preserve">  I 010094C                     </t>
  </si>
  <si>
    <t>CY2022 ADOT | Derivation Code = 3 | MS2 TDMS;  Reference = {68_3502} | Previous AADT = 2257</t>
  </si>
  <si>
    <t>S1679</t>
  </si>
  <si>
    <t xml:space="preserve">  I 010094G                     </t>
  </si>
  <si>
    <t>CY2022 ADOT | Derivation Code = 1 | MS2 TDMS;  Reference = {68_3501} | Previous AADT = 1857</t>
  </si>
  <si>
    <t>S1687</t>
  </si>
  <si>
    <t xml:space="preserve">  I 010103G                     </t>
  </si>
  <si>
    <t>CY2022 ADOT | Derivation Code = 3 | MS2 TDMS;  Reference = {68_3521} | Previous AADT = 6345</t>
  </si>
  <si>
    <t>S1689</t>
  </si>
  <si>
    <t xml:space="preserve">  I 010109A                     </t>
  </si>
  <si>
    <t>I-10 Exit 109 A-Ramp</t>
  </si>
  <si>
    <t>CY2022 ADOT | Derivation Code = 3 | MS2 TDMS;  Reference = {68_3530} | Previous AADT = 618</t>
  </si>
  <si>
    <t>S1692</t>
  </si>
  <si>
    <t xml:space="preserve">  I 010109J                     </t>
  </si>
  <si>
    <t>CY2022 ADOT | Derivation Code = 3 | MS2 TDMS;  Reference = {68_3533} | Previous AADT = 618</t>
  </si>
  <si>
    <t>S1694</t>
  </si>
  <si>
    <t xml:space="preserve">  I 010112G                     </t>
  </si>
  <si>
    <t>I-10 Exit 112 G-Ramp</t>
  </si>
  <si>
    <t>CY2022 ADOT | Derivation Code = 3 | MS2 TDMS;  Reference = {68_3541} | Previous AADT = 7023</t>
  </si>
  <si>
    <t>S1697</t>
  </si>
  <si>
    <t xml:space="preserve">  I 010114G                     </t>
  </si>
  <si>
    <t>CY2022 ADOT | Derivation Code = 3 | MS2 TDMS;  Reference = {68_3551} | Previous AADT = 8099</t>
  </si>
  <si>
    <t>S1698</t>
  </si>
  <si>
    <t xml:space="preserve">  I 010114J                     </t>
  </si>
  <si>
    <t>CY2022 ADOT | Derivation Code = 3 | MS2 TDMS;  Reference = {68_3553} | Previous AADT = 3496</t>
  </si>
  <si>
    <t>S1701</t>
  </si>
  <si>
    <t xml:space="preserve">  I 010116G                     </t>
  </si>
  <si>
    <t>CY2022 ADOT | Derivation Code = 3 | MS2 TDMS;  Reference = {68_8581} | Previous AADT = 12914</t>
  </si>
  <si>
    <t>S1703</t>
  </si>
  <si>
    <t xml:space="preserve">  I 010120A                     </t>
  </si>
  <si>
    <t>CY2022 ADOT | Derivation Code = 3 | MS2 TDMS;  Reference = {68_8590} | Previous AADT = 1914</t>
  </si>
  <si>
    <t>S1706</t>
  </si>
  <si>
    <t xml:space="preserve">  I 010120J                     </t>
  </si>
  <si>
    <t>I-10 Exit 120 J-Ramp</t>
  </si>
  <si>
    <t>CY2022 ADOT | Derivation Code = 3 | MS2 TDMS;  Reference = {68_8593} | Previous AADT = 2544</t>
  </si>
  <si>
    <t>S1707</t>
  </si>
  <si>
    <t xml:space="preserve">  I 010121A                     </t>
  </si>
  <si>
    <t>CY2022 ADOT | Derivation Code = 3 | MS2 TDMS;  Reference = {68_3560} | Previous AADT = 1922</t>
  </si>
  <si>
    <t>S1711</t>
  </si>
  <si>
    <t xml:space="preserve">  I 010122A                     </t>
  </si>
  <si>
    <t>I-10 Exit 122 A-Ramp</t>
  </si>
  <si>
    <t>I-10 Exit 122 G-Ramp</t>
  </si>
  <si>
    <t>CY2022 ADOT | Derivation Code = 3 | MS2 TDMS;  Reference = {68_3565} | Previous AADT = 612</t>
  </si>
  <si>
    <t>S1712</t>
  </si>
  <si>
    <t xml:space="preserve">  I 010122C                     </t>
  </si>
  <si>
    <t>CY2022 ADOT | Derivation Code = 3 | MS2 TDMS;  Reference = {68_3567} | Previous AADT = 4263</t>
  </si>
  <si>
    <t>S1713</t>
  </si>
  <si>
    <t xml:space="preserve">  I 010122G                     </t>
  </si>
  <si>
    <t>CY2022 ADOT | Derivation Code = 3 | MS2 TDMS;  Reference = {68_3566} | Previous AADT = 4155</t>
  </si>
  <si>
    <t>S70104</t>
  </si>
  <si>
    <t xml:space="preserve">  I 010124A2                    </t>
  </si>
  <si>
    <t>I-10 Exit 124 A2-Ramp</t>
  </si>
  <si>
    <t>S1718</t>
  </si>
  <si>
    <t xml:space="preserve">  I 010124C                     </t>
  </si>
  <si>
    <t>I-10 Exit 124 C-Ramp</t>
  </si>
  <si>
    <t>CY2022 ADOT | Applied Growth Factor = -0.002 to Previous Year | Previous AADT = 20074</t>
  </si>
  <si>
    <t>S1722</t>
  </si>
  <si>
    <t xml:space="preserve">  I 010126A                     </t>
  </si>
  <si>
    <t>CY2022 ADOT | Derivation Code = 3 | MS2 TDMS;  Reference = {68_3580} | Previous AADT = 7303</t>
  </si>
  <si>
    <t>S1731</t>
  </si>
  <si>
    <t xml:space="preserve">  I 010128C                     </t>
  </si>
  <si>
    <t>I-10 Exit 128 C-Ramp</t>
  </si>
  <si>
    <t>CY2022 ADOT | Derivation Code = 3 | MS2 TDMS;  Reference = {68_3592} | Previous AADT = 12495</t>
  </si>
  <si>
    <t>S1732</t>
  </si>
  <si>
    <t xml:space="preserve">  I 010128G                     </t>
  </si>
  <si>
    <t>I-10 Exit 128 G-Ramp</t>
  </si>
  <si>
    <t>CY2022 ADOT | Derivation Code = 3 | MS2 TDMS;  Reference = {68_3591} | Previous AADT = 12932</t>
  </si>
  <si>
    <t>S1736</t>
  </si>
  <si>
    <t xml:space="preserve">  I 010129G                     </t>
  </si>
  <si>
    <t>CY2022 ADOT | Derivation Code = 3 | MS2 TDMS;  Reference = {68_3601} | Previous AADT = 16314</t>
  </si>
  <si>
    <t>S26519</t>
  </si>
  <si>
    <t xml:space="preserve">  I 010130J                     </t>
  </si>
  <si>
    <t>I-10 Exit 130 J-Ramp</t>
  </si>
  <si>
    <t>N Fairway Dr</t>
  </si>
  <si>
    <t>S1747</t>
  </si>
  <si>
    <t>CY2022 ADOT | Derivation Code = 3 | MS2 TDMS;  Reference = {68_3635} | Previous AADT = 34841</t>
  </si>
  <si>
    <t>S1748</t>
  </si>
  <si>
    <t xml:space="preserve">  I 010133G                     </t>
  </si>
  <si>
    <t>I-10 Exit 133 G-Ramp</t>
  </si>
  <si>
    <t>CY2022 ADOT | Derivation Code = 3 | MS2 TDMS;  Reference = {68_3631} | Previous AADT = 14195</t>
  </si>
  <si>
    <t>S1756</t>
  </si>
  <si>
    <t xml:space="preserve">  I 010136A                     </t>
  </si>
  <si>
    <t>CY2022 ADOT | Derivation Code = 1 | MS2 TDMS;  Reference = {68_3670} | Previous AADT = 10086</t>
  </si>
  <si>
    <t>S1757</t>
  </si>
  <si>
    <t xml:space="preserve">  I 010136C                     </t>
  </si>
  <si>
    <t>CY2022 ADOT | Derivation Code = 1 | MS2 TDMS;  Reference = {68_3672} | Previous AADT = 14204</t>
  </si>
  <si>
    <t>S1760</t>
  </si>
  <si>
    <t xml:space="preserve">  I 010136W                     </t>
  </si>
  <si>
    <t>I-10 Exit 136 W-Ramp</t>
  </si>
  <si>
    <t>CY2022 ADOT | Derivation Code = 1 | MS2 TDMS;  Reference = {68_3662} | Previous AADT = 747</t>
  </si>
  <si>
    <t>S1762</t>
  </si>
  <si>
    <t xml:space="preserve">  I 010137A                     </t>
  </si>
  <si>
    <t>I-10 Exit 137 A-Ramp</t>
  </si>
  <si>
    <t>CY2022 ADOT | Derivation Code = 1 | MS2 TDMS;  Reference = {68_3680} | Previous AADT = 8359</t>
  </si>
  <si>
    <t>S33683</t>
  </si>
  <si>
    <t xml:space="preserve">  I 010137G                     </t>
  </si>
  <si>
    <t>S1773</t>
  </si>
  <si>
    <t xml:space="preserve">  I 010141J                     </t>
  </si>
  <si>
    <t>CY2022 ADOT | Derivation Code = 1 | MS2 TDMS;  Reference = {68_3723} | Previous AADT = 10693</t>
  </si>
  <si>
    <t>S1776</t>
  </si>
  <si>
    <t xml:space="preserve">  I 010143A1                    </t>
  </si>
  <si>
    <t>CY2022 ADOT | Derivation Code = 3 | MS2 TDMS;  Reference = {68_3740} | Previous AADT = 20437</t>
  </si>
  <si>
    <t>S1783</t>
  </si>
  <si>
    <t xml:space="preserve">  I 010144C                     </t>
  </si>
  <si>
    <t>CY2022 ADOT | Derivation Code = 3 | MS2 TDMS;  Reference = {68_3762} | Previous AADT = 13115</t>
  </si>
  <si>
    <t>S1787</t>
  </si>
  <si>
    <t xml:space="preserve">  I 010144V2                    </t>
  </si>
  <si>
    <t>CY2022 ADOT | Derivation Code = 3 | MS2 TDMS;  Reference = {68_3771} | Previous AADT = 1758</t>
  </si>
  <si>
    <t>S1795</t>
  </si>
  <si>
    <t xml:space="preserve">  I 010145Y                     </t>
  </si>
  <si>
    <t>I-10 Exit 145 Y-Ramp</t>
  </si>
  <si>
    <t>CY2022 ADOT | Derivation Code = 3 | MS2 TDMS;  Reference = {68_3781} | Previous AADT = 6171</t>
  </si>
  <si>
    <t>S1800</t>
  </si>
  <si>
    <t xml:space="preserve">  I 010148G                     </t>
  </si>
  <si>
    <t>CY2022 ADOT | Derivation Code = 3 | MS2 TDMS;  Reference = {68_3841} | Previous AADT = 6883</t>
  </si>
  <si>
    <t>S1803</t>
  </si>
  <si>
    <t xml:space="preserve">  I 010149C                     </t>
  </si>
  <si>
    <t>I-10 Exit 149 C-Ramp</t>
  </si>
  <si>
    <t>CY2022 ADOT | Derivation Code = 3 | MS2 TDMS;  Reference = {68_3852} | Previous AADT = 7339</t>
  </si>
  <si>
    <t>S1804</t>
  </si>
  <si>
    <t xml:space="preserve">  I 010149G                     </t>
  </si>
  <si>
    <t>I-10 Exit 149 G-Ramp</t>
  </si>
  <si>
    <t>CY2022 ADOT | Derivation Code = 3 | MS2 TDMS;  Reference = {68_3851} | Previous AADT = 9002</t>
  </si>
  <si>
    <t>S1807</t>
  </si>
  <si>
    <t xml:space="preserve">  I 010150C                     </t>
  </si>
  <si>
    <t>I-10 Exit 150 C-Ramp</t>
  </si>
  <si>
    <t>CY2022 ADOT | Derivation Code = 3 | MS2 TDMS;  Reference = {68_3872} | Previous AADT = 11844</t>
  </si>
  <si>
    <t>S1808</t>
  </si>
  <si>
    <t xml:space="preserve">  I 010150G                     </t>
  </si>
  <si>
    <t>I-10 Exit 150 G-Ramp</t>
  </si>
  <si>
    <t>CY2022 ADOT | Derivation Code = 3 | MS2 TDMS;  Reference = {68_3871} | Previous AADT = 7448</t>
  </si>
  <si>
    <t>S1810</t>
  </si>
  <si>
    <t xml:space="preserve">  I 010151C                     </t>
  </si>
  <si>
    <t>CY2022 ADOT | Derivation Code = 3 | MS2 TDMS;  Reference = {68_3892} | Previous AADT = 6965</t>
  </si>
  <si>
    <t>S1819</t>
  </si>
  <si>
    <t xml:space="preserve">  I 010153C1                    </t>
  </si>
  <si>
    <t>I-10 Exit 153 C1-Ramp</t>
  </si>
  <si>
    <t>CY2022 ADOT | Derivation Code = 3 | MS2 TDMS;  Reference = {68_3912} | Previous AADT = 25354</t>
  </si>
  <si>
    <t>S1822</t>
  </si>
  <si>
    <t>CY2022 ADOT | Derivation Code = 3 | MS2 TDMS;  Reference = {68_3911} | Previous AADT = 16546</t>
  </si>
  <si>
    <t>S33263</t>
  </si>
  <si>
    <t xml:space="preserve">  I 010153P                     </t>
  </si>
  <si>
    <t>I-10 Exit 153 P-Ramp</t>
  </si>
  <si>
    <t>S1828</t>
  </si>
  <si>
    <t xml:space="preserve">  I 010155C1                    </t>
  </si>
  <si>
    <t>CY2022 ADOT | Derivation Code = 3 | MS2 TDMS;  Reference = {68_3947} | Previous AADT = 17715</t>
  </si>
  <si>
    <t>S1827</t>
  </si>
  <si>
    <t>CY2022 ADOT | Derivation Code = 3 | MS2 TDMS;  Reference = {68_3946} | Previous AADT = 24205</t>
  </si>
  <si>
    <t>S1835</t>
  </si>
  <si>
    <t xml:space="preserve">  I 010157G                     </t>
  </si>
  <si>
    <t>CY2022 ADOT | Derivation Code = 3 | MS2 TDMS;  Reference = {68_3951} | Previous AADT = 10565</t>
  </si>
  <si>
    <t>S1836</t>
  </si>
  <si>
    <t xml:space="preserve">  I 010157J                     </t>
  </si>
  <si>
    <t>CY2022 ADOT | Derivation Code = 3 | MS2 TDMS;  Reference = {68_3953} | Previous AADT = 21338</t>
  </si>
  <si>
    <t>S1843</t>
  </si>
  <si>
    <t xml:space="preserve">  I 010159G                     </t>
  </si>
  <si>
    <t>CY2022 ADOT | Derivation Code = 3 | MS2 TDMS;  Reference = {68_3971} | Previous AADT = 9587</t>
  </si>
  <si>
    <t>S1846</t>
  </si>
  <si>
    <t xml:space="preserve">  I 010160C                     </t>
  </si>
  <si>
    <t>CY2022 ADOT | Derivation Code = 3 | MS2 TDMS;  Reference = {68_3982} | Previous AADT = 4548</t>
  </si>
  <si>
    <t>S1854</t>
  </si>
  <si>
    <t xml:space="preserve">  I 010162A                     </t>
  </si>
  <si>
    <t>I-10 Exit 162 A-Ramp</t>
  </si>
  <si>
    <t>Wild Horse Pass (0) Blvd</t>
  </si>
  <si>
    <t>CY2022 ADOT | Derivation Code = 3 | MS2 TDMS;  Reference = {68_3990} | Previous AADT = 11562</t>
  </si>
  <si>
    <t>S1855</t>
  </si>
  <si>
    <t xml:space="preserve">  I 010162C                     </t>
  </si>
  <si>
    <t>I-10 Exit 162 C-Ramp</t>
  </si>
  <si>
    <t>I-10 Exit 162 J-Ramp</t>
  </si>
  <si>
    <t>CY2022 ADOT | Derivation Code = 3 | MS2 TDMS;  Reference = {68_3992} | Previous AADT = 4162</t>
  </si>
  <si>
    <t>S1856</t>
  </si>
  <si>
    <t xml:space="preserve">  I 010162G                     </t>
  </si>
  <si>
    <t>I-10 Exit 162 G-Ramp</t>
  </si>
  <si>
    <t>CY2022 ADOT | Derivation Code = 3 | MS2 TDMS;  Reference = {68_3991} | Previous AADT = 4572</t>
  </si>
  <si>
    <t>S1857</t>
  </si>
  <si>
    <t xml:space="preserve">  I 010162J                     </t>
  </si>
  <si>
    <t>CY2022 ADOT | Derivation Code = 3 | MS2 TDMS;  Reference = {68_3993} | Previous AADT = 10415</t>
  </si>
  <si>
    <t>S1870</t>
  </si>
  <si>
    <t xml:space="preserve">  I 010181A                     </t>
  </si>
  <si>
    <t>I-10 Exit 181 A-Ramp</t>
  </si>
  <si>
    <t>CY2022 ADOT | Derivation Code = 3 | MS2 TDMS;  Reference = {68_9925} | Previous AADT = 1554</t>
  </si>
  <si>
    <t>S1877</t>
  </si>
  <si>
    <t>CY2022 ADOT | Derivation Code = 3 | MS2 TDMS;  Reference = {68_4043} | Previous AADT = 5265</t>
  </si>
  <si>
    <t>S33297</t>
  </si>
  <si>
    <t xml:space="preserve">  I 010185T                     </t>
  </si>
  <si>
    <t>I-10 Exit 185 T-Ramp</t>
  </si>
  <si>
    <t>S1879</t>
  </si>
  <si>
    <t xml:space="preserve">  I 010190C                     </t>
  </si>
  <si>
    <t>CY2022 ADOT | Derivation Code = 3 | MS2 TDMS;  Reference = {68_4052} | Previous AADT = 1480</t>
  </si>
  <si>
    <t>S1880</t>
  </si>
  <si>
    <t xml:space="preserve">  I 010190G                     </t>
  </si>
  <si>
    <t>CY2022 ADOT | Derivation Code = 3 | MS2 TDMS;  Reference = {68_4051} | Previous AADT = 1846</t>
  </si>
  <si>
    <t>S1889</t>
  </si>
  <si>
    <t xml:space="preserve">  I 010198J                     </t>
  </si>
  <si>
    <t>I-10 Exit 198 J-Ramp</t>
  </si>
  <si>
    <t>CY2022 ADOT | Derivation Code = 3 | MS2 TDMS;  Reference = {68_4073} | Previous AADT = 1745</t>
  </si>
  <si>
    <t>S1896</t>
  </si>
  <si>
    <t xml:space="preserve">  I 010200J                     </t>
  </si>
  <si>
    <t>CY2022 ADOT | Derivation Code = 1 | MS2 TDMS;  Reference = {68_4083} | Previous AADT = 6929</t>
  </si>
  <si>
    <t>S1897</t>
  </si>
  <si>
    <t xml:space="preserve">  I 010203A                     </t>
  </si>
  <si>
    <t>CY2022 ADOT | Derivation Code = 3 | MS2 TDMS;  Reference = {68_4090} | Previous AADT = 2179</t>
  </si>
  <si>
    <t>S33289</t>
  </si>
  <si>
    <t xml:space="preserve">  I 010208X                     </t>
  </si>
  <si>
    <t>CY2022 ADOT | Applied Growth Factor = 0.047 to Previous Year | Previous AADT = 2791</t>
  </si>
  <si>
    <t>S1909</t>
  </si>
  <si>
    <t xml:space="preserve">  I 010226A                     </t>
  </si>
  <si>
    <t>CY2022 ADOT | Derivation Code = 3 | MS2 TDMS;  Reference = {68_4160} | Previous AADT = 381</t>
  </si>
  <si>
    <t>S1911</t>
  </si>
  <si>
    <t xml:space="preserve">  I 010226G                     </t>
  </si>
  <si>
    <t>CY2022 ADOT | Derivation Code = 3 | MS2 TDMS;  Reference = {68_4161} | Previous AADT = 1694</t>
  </si>
  <si>
    <t>S1912</t>
  </si>
  <si>
    <t xml:space="preserve">  I 010226J                     </t>
  </si>
  <si>
    <t>CY2022 ADOT | Derivation Code = 3 | MS2 TDMS;  Reference = {68_4163} | Previous AADT = 385</t>
  </si>
  <si>
    <t>S1915</t>
  </si>
  <si>
    <t xml:space="preserve">  I 010232D                     </t>
  </si>
  <si>
    <t>CY2022 ADOT | Derivation Code = 3 | MS2 TDMS;  Reference = {68_4182} | Previous AADT = 850</t>
  </si>
  <si>
    <t>S33312</t>
  </si>
  <si>
    <t xml:space="preserve">  I 010232P                     </t>
  </si>
  <si>
    <t>S1922</t>
  </si>
  <si>
    <t xml:space="preserve">  I 010236J                     </t>
  </si>
  <si>
    <t>CY2022 ADOT | Derivation Code = 3 | MS2 TDMS;  Reference = {68_4193} | Previous AADT = 2186</t>
  </si>
  <si>
    <t>S1927</t>
  </si>
  <si>
    <t xml:space="preserve">  I 010242A                     </t>
  </si>
  <si>
    <t>CY2022 ADOT | Derivation Code = 3 | MS2 TDMS;  Reference = {68_4210} | Previous AADT = 403</t>
  </si>
  <si>
    <t>S1931</t>
  </si>
  <si>
    <t xml:space="preserve">  I 010244A                     </t>
  </si>
  <si>
    <t>I-10 Exit 244 A-Ramp</t>
  </si>
  <si>
    <t>CY2022 ADOT | Derivation Code = 3 | MS2 TDMS;  Reference = {68_8060} | Previous AADT = 2483</t>
  </si>
  <si>
    <t>S1941</t>
  </si>
  <si>
    <t xml:space="preserve">  I 010248G                     </t>
  </si>
  <si>
    <t>I-10 Exit 248 G-Ramp</t>
  </si>
  <si>
    <t>CY2022 ADOT | Derivation Code = 3 | MS2 TDMS;  Reference = {68_4231} | Previous AADT = 10024</t>
  </si>
  <si>
    <t>S1942</t>
  </si>
  <si>
    <t xml:space="preserve">  I 010248J                     </t>
  </si>
  <si>
    <t>I-10 Exit 248 J-Ramp</t>
  </si>
  <si>
    <t>50 ft NW of W I10 Exit 248 On R*</t>
  </si>
  <si>
    <t>CY2022 ADOT | Derivation Code = 3 | MS2 TDMS;  Reference = {68_4233} | Previous AADT = 8446</t>
  </si>
  <si>
    <t>S1944</t>
  </si>
  <si>
    <t xml:space="preserve">  I 010250C                     </t>
  </si>
  <si>
    <t>I-10 Exit 250 C-Ramp</t>
  </si>
  <si>
    <t>CY2022 ADOT | Derivation Code = 3 | MS2 TDMS;  Reference = {68_4242} | Previous AADT = 7829</t>
  </si>
  <si>
    <t>S1950</t>
  </si>
  <si>
    <t xml:space="preserve">  I 010251J                     </t>
  </si>
  <si>
    <t>I-10 Exit 251 J-Ramp</t>
  </si>
  <si>
    <t>CY2022 ADOT | Derivation Code = 3 | MS2 TDMS;  Reference = {68_4253} | Previous AADT = 301</t>
  </si>
  <si>
    <t>S1965</t>
  </si>
  <si>
    <t xml:space="preserve">  I 010256G                     </t>
  </si>
  <si>
    <t>CY2022 ADOT | Derivation Code = 3 | MS2 TDMS;  Reference = {68_4291} | Previous AADT = 2951</t>
  </si>
  <si>
    <t>S1966</t>
  </si>
  <si>
    <t xml:space="preserve">  I 010256J                     </t>
  </si>
  <si>
    <t>CY2022 ADOT | Derivation Code = 3 | MS2 TDMS;  Reference = {68_4293} | Previous AADT = 7773</t>
  </si>
  <si>
    <t>S1974</t>
  </si>
  <si>
    <t xml:space="preserve">  I 010258J                     </t>
  </si>
  <si>
    <t>I-10 Exit 258 J-Ramp</t>
  </si>
  <si>
    <t>CY2022 ADOT | Derivation Code = 3 | MS2 TDMS;  Reference = {68_4323} | Previous AADT = 10669</t>
  </si>
  <si>
    <t>S1977</t>
  </si>
  <si>
    <t xml:space="preserve">  I 010260C                     </t>
  </si>
  <si>
    <t>I-10 Exit 260 C-Ramp</t>
  </si>
  <si>
    <t>CY2022 ADOT | Derivation Code = 3 | MS2 TDMS;  Reference = {68_4342} | Previous AADT = 3454</t>
  </si>
  <si>
    <t>S1978</t>
  </si>
  <si>
    <t xml:space="preserve">  I 010260C1                    </t>
  </si>
  <si>
    <t>I-10 Exit 260 C1-Ramp</t>
  </si>
  <si>
    <t>CY2022 ADOT | Derivation Code = 3 | MS2 TDMS;  Reference = {68_4346} | Previous AADT = 9906</t>
  </si>
  <si>
    <t>S1991</t>
  </si>
  <si>
    <t xml:space="preserve">  I 010263F                     </t>
  </si>
  <si>
    <t>I-10 Exit 263 F-Ramp</t>
  </si>
  <si>
    <t>40 ft NE of E I10 Exit 263 On R*</t>
  </si>
  <si>
    <t>CY2022 ADOT | Derivation Code = 3 | MS2 TDMS;  Reference = {68_4375} | Previous AADT = 2833</t>
  </si>
  <si>
    <t>S1992</t>
  </si>
  <si>
    <t>CY2022 ADOT | Derivation Code = 3 | MS2 TDMS;  Reference = {68_4371} | Previous AADT = 843</t>
  </si>
  <si>
    <t>S1994</t>
  </si>
  <si>
    <t xml:space="preserve">  I 010263J2                    </t>
  </si>
  <si>
    <t>I-10 Exit 263 T-Ramp</t>
  </si>
  <si>
    <t>CY2022 ADOT | Derivation Code = 3 | MS2 TDMS;  Reference = {68_4377} | Previous AADT = 6299</t>
  </si>
  <si>
    <t>S1997</t>
  </si>
  <si>
    <t xml:space="preserve">  I 010264C                     </t>
  </si>
  <si>
    <t>I-10 Exit 264 C-Ramp</t>
  </si>
  <si>
    <t>CY2022 ADOT | Derivation Code = 3 | MS2 TDMS;  Reference = {68_4382} | Previous AADT = 2345</t>
  </si>
  <si>
    <t>S2007</t>
  </si>
  <si>
    <t xml:space="preserve">  I 010267J                     </t>
  </si>
  <si>
    <t>CY2022 ADOT | Derivation Code = 3 | MS2 TDMS;  Reference = {68_4403} | Previous AADT = 7764</t>
  </si>
  <si>
    <t>S2015</t>
  </si>
  <si>
    <t xml:space="preserve">  I 010269G                     </t>
  </si>
  <si>
    <t>I-10 Exit 269 G-Ramp</t>
  </si>
  <si>
    <t>CY2022 ADOT | Derivation Code = 3 | MS2 TDMS;  Reference = {68_4421} | Previous AADT = 1600</t>
  </si>
  <si>
    <t>S2021</t>
  </si>
  <si>
    <t xml:space="preserve">  I 010273A                     </t>
  </si>
  <si>
    <t>I-10 Exit 273 A-Ramp</t>
  </si>
  <si>
    <t>I-10 Exit 273 G-Ramp</t>
  </si>
  <si>
    <t>CY2022 ADOT | Derivation Code = 3 | MS2 TDMS;  Reference = {68_4440} | Previous AADT = 8716</t>
  </si>
  <si>
    <t>S2022</t>
  </si>
  <si>
    <t xml:space="preserve">  I 010273C                     </t>
  </si>
  <si>
    <t>CY2022 ADOT | Derivation Code = 3 | MS2 TDMS;  Reference = {68_4442} | Previous AADT = 997</t>
  </si>
  <si>
    <t>S2023</t>
  </si>
  <si>
    <t xml:space="preserve">  I 010273G                     </t>
  </si>
  <si>
    <t>CY2022 ADOT | Derivation Code = 3 | MS2 TDMS;  Reference = {68_4441} | Previous AADT = 1286</t>
  </si>
  <si>
    <t>S2026</t>
  </si>
  <si>
    <t xml:space="preserve">  I 010275C                     </t>
  </si>
  <si>
    <t>I-10 Exit 275 C-Ramp</t>
  </si>
  <si>
    <t>I-10 Exit 275 J-Ramp</t>
  </si>
  <si>
    <t>CY2022 ADOT | Derivation Code = 3 | MS2 TDMS;  Reference = {68_4452} | Previous AADT = 1857</t>
  </si>
  <si>
    <t>S2028</t>
  </si>
  <si>
    <t xml:space="preserve">  I 010275J                     </t>
  </si>
  <si>
    <t>CY2022 ADOT | Derivation Code = 3 | MS2 TDMS;  Reference = {68_4453} | Previous AADT = 5472</t>
  </si>
  <si>
    <t>S2031</t>
  </si>
  <si>
    <t xml:space="preserve">  I 010279G                     </t>
  </si>
  <si>
    <t>CY2022 ADOT | Derivation Code = 3 | MS2 TDMS;  Reference = {68_4461} | Previous AADT = 710</t>
  </si>
  <si>
    <t>S2034</t>
  </si>
  <si>
    <t xml:space="preserve">  I 010281D                     </t>
  </si>
  <si>
    <t>I-10 Exit 281 D-Ramp</t>
  </si>
  <si>
    <t>I-10 Exit 281 J-Ramp</t>
  </si>
  <si>
    <t>CY2022 ADOT | Derivation Code = 3 | MS2 TDMS;  Reference = {68_4472} | Previous AADT = 318</t>
  </si>
  <si>
    <t>S2036</t>
  </si>
  <si>
    <t xml:space="preserve">  I 010281J                     </t>
  </si>
  <si>
    <t>CY2022 ADOT | Derivation Code = 3 | MS2 TDMS;  Reference = {68_4473} | Previous AADT = 2300</t>
  </si>
  <si>
    <t>S2044</t>
  </si>
  <si>
    <t xml:space="preserve">  I 010292I                     </t>
  </si>
  <si>
    <t>CY2022 ADOT | Derivation Code = 3 | MS2 TDMS;  Reference = {68_4493} | Previous AADT = 20</t>
  </si>
  <si>
    <t>S2050</t>
  </si>
  <si>
    <t xml:space="preserve">  I 010299C                     </t>
  </si>
  <si>
    <t>CY2022 ADOT | Derivation Code = 3 | MS2 TDMS;  Reference = {68_4512} | Previous AADT = 159</t>
  </si>
  <si>
    <t>S2054</t>
  </si>
  <si>
    <t xml:space="preserve">  I 010302C                     </t>
  </si>
  <si>
    <t>I-10 Exit 302 C-Ramp</t>
  </si>
  <si>
    <t>CY2022 ADOT | Derivation Code = 3 | MS2 TDMS;  Reference = {68_4532} | Previous AADT = 3194</t>
  </si>
  <si>
    <t>S2056</t>
  </si>
  <si>
    <t xml:space="preserve">  I 010302J                     </t>
  </si>
  <si>
    <t>CY2022 ADOT | Derivation Code = 3 | MS2 TDMS;  Reference = {68_4533} | Previous AADT = 5551</t>
  </si>
  <si>
    <t>S2070</t>
  </si>
  <si>
    <t xml:space="preserve">  I 010318A                     </t>
  </si>
  <si>
    <t>CY2022 ADOT | Derivation Code = 3 | MS2 TDMS;  Reference = {68_4580} | Previous AADT = 1096</t>
  </si>
  <si>
    <t>S2071</t>
  </si>
  <si>
    <t xml:space="preserve">  I 010318D                     </t>
  </si>
  <si>
    <t>CY2022 ADOT | Derivation Code = 3 | MS2 TDMS;  Reference = {68_4582} | Previous AADT = 41</t>
  </si>
  <si>
    <t>S33274</t>
  </si>
  <si>
    <t xml:space="preserve">  I 010320B                     </t>
  </si>
  <si>
    <t>I-10 Exit 320 B-Ramp</t>
  </si>
  <si>
    <t>S2078</t>
  </si>
  <si>
    <t xml:space="preserve">  I 010322G                     </t>
  </si>
  <si>
    <t>CY2022 ADOT | Derivation Code = 1 | MS2 TDMS;  Reference = {68_4601} | Previous AADT = 552</t>
  </si>
  <si>
    <t>S2081</t>
  </si>
  <si>
    <t xml:space="preserve">  I 010331C                     </t>
  </si>
  <si>
    <t>CY2022 ADOT | Derivation Code = 3 | MS2 TDMS;  Reference = {68_4612} | Previous AADT = 461</t>
  </si>
  <si>
    <t>S2084</t>
  </si>
  <si>
    <t xml:space="preserve">  I 010336C                     </t>
  </si>
  <si>
    <t>I-10 Exit 336 C-Ramp</t>
  </si>
  <si>
    <t>CY2022 ADOT | Derivation Code = 3 | MS2 TDMS;  Reference = {68_4622} | Previous AADT = 113</t>
  </si>
  <si>
    <t>S2086</t>
  </si>
  <si>
    <t xml:space="preserve">  I 010336J                     </t>
  </si>
  <si>
    <t>I-10 Exit 336 J-Ramp</t>
  </si>
  <si>
    <t>CY2022 ADOT | Derivation Code = 3 | MS2 TDMS;  Reference = {68_4623} | Previous AADT = 901</t>
  </si>
  <si>
    <t>S2091</t>
  </si>
  <si>
    <t xml:space="preserve">  I 010344B                     </t>
  </si>
  <si>
    <t>CY2022 ADOT | Derivation Code = 3 | MS2 TDMS;  Reference = {68_4640} | Previous AADT = 40</t>
  </si>
  <si>
    <t>S2099</t>
  </si>
  <si>
    <t xml:space="preserve">  I 010355C                     </t>
  </si>
  <si>
    <t>CY2022 ADOT | Derivation Code = 3 | MS2 TDMS;  Reference = {68_4662} | Previous AADT = 219</t>
  </si>
  <si>
    <t>S2100</t>
  </si>
  <si>
    <t xml:space="preserve">  I 010355G                     </t>
  </si>
  <si>
    <t>CY2022 ADOT | Derivation Code = 3 | MS2 TDMS;  Reference = {68_4661} | Previous AADT = 196</t>
  </si>
  <si>
    <t>S2103</t>
  </si>
  <si>
    <t>I-10 Exit 362 D-Ramp</t>
  </si>
  <si>
    <t>CY2022 ADOT | Derivation Code = 3 | MS2 TDMS;  Reference = {68_4672} | Previous AADT = 37</t>
  </si>
  <si>
    <t>S33265</t>
  </si>
  <si>
    <t xml:space="preserve">  I 010366X                     </t>
  </si>
  <si>
    <t>I-10 Exit 366 X-Ramp</t>
  </si>
  <si>
    <t>S2114</t>
  </si>
  <si>
    <t xml:space="preserve">  I 010383C                     </t>
  </si>
  <si>
    <t>I-10 Exit 383 C-Ramp</t>
  </si>
  <si>
    <t>CY2022 ADOT | Derivation Code = 3 | MS2 TDMS;  Reference = {68_9971} | Previous AADT = 2989</t>
  </si>
  <si>
    <t>S33264</t>
  </si>
  <si>
    <t xml:space="preserve">  I 010383G                     </t>
  </si>
  <si>
    <t>I-10 Exit 383 G-Ramp</t>
  </si>
  <si>
    <t>CY2022 ADOT | Derivation Code = 3 | MS2 TDMS;  Reference = {68_100328} | Previous AADT = 29512</t>
  </si>
  <si>
    <t>S2130</t>
  </si>
  <si>
    <t xml:space="preserve">  I 015009C                     </t>
  </si>
  <si>
    <t>CY2022 ADOT | Derivation Code = 3 | MS2 TDMS;  Reference = {68_4742} | Previous AADT = 578</t>
  </si>
  <si>
    <t>S2135</t>
  </si>
  <si>
    <t>I-15 Exit 18 Crossing</t>
  </si>
  <si>
    <t>CY2022 ADOT | Derivation Code = 1 | MS2 TDMS;  Reference = {68_4754} | Previous AADT = 203</t>
  </si>
  <si>
    <t>S2138</t>
  </si>
  <si>
    <t xml:space="preserve">  I 015027A                     </t>
  </si>
  <si>
    <t>CY2022 ADOT | Derivation Code = 3 | MS2 TDMS;  Reference = {68_4760} | Previous AADT = 399</t>
  </si>
  <si>
    <t>S2139</t>
  </si>
  <si>
    <t xml:space="preserve">  I 015027C                     </t>
  </si>
  <si>
    <t>CY2022 ADOT | Derivation Code = 3 | MS2 TDMS;  Reference = {68_4762} | Previous AADT = 577</t>
  </si>
  <si>
    <t>S2140</t>
  </si>
  <si>
    <t>I-15 Exit 27 Crossing</t>
  </si>
  <si>
    <t>380 ft S of I-15 Exit 27 A-Ramp</t>
  </si>
  <si>
    <t>CY2022 ADOT | Derivation Code = 3 | MS2 TDMS;  Reference = {68_4764} | Previous AADT = 752</t>
  </si>
  <si>
    <t>CY2022 ADOT | Derivation Code = 1 | MS2 TDMS;  Reference = {68_100333} | Previous AADT = 91551</t>
  </si>
  <si>
    <t>CY2022 ADOT | Derivation Code = 3 | MS2 TDMS;  Reference = {68_100337} | Previous AADT = 126081</t>
  </si>
  <si>
    <t>CY2022 ADOT | Derivation Code = 7 | MS2 TDMS;  Reference = {68_100339} | Previous AADT = 96444</t>
  </si>
  <si>
    <t>CY2022 ADOT | Derivation Code = 1 | MS2 TDMS;  Reference = {68_100340}*2 | Previous AADT = 71860</t>
  </si>
  <si>
    <t>CY2022 ADOT | Derivation Code = 1 | MS2 TDMS;  Reference = {68_100343} | Previous AADT = 220005</t>
  </si>
  <si>
    <t>CY2022 ADOT | Derivation Code = 1 | MS2 TDMS;  Reference = {68_100346} | Previous AADT = 205186</t>
  </si>
  <si>
    <t>CY2022 ADOT | Applied Growth Factor = 0.052 to Previous Year | Previous AADT = 123042</t>
  </si>
  <si>
    <t>CY2022 ADOT | Derivation Code = 1 | MS2 TDMS;  Reference = {68_100392} | Previous AADT = 122506</t>
  </si>
  <si>
    <t>CY2022 ADOT | Derivation Code = 3 | MS2 TDMS;  Reference = {68_100397} | Previous AADT = 63086</t>
  </si>
  <si>
    <t>CY2022 ADOT | Derivation Code = 3 | MS2 TDMS;  Reference = {68_100398} | Previous AADT = 78361</t>
  </si>
  <si>
    <t>CY2022 ADOT | Derivation Code = 1 | MS2 TDMS;  Reference = {68_100399} | Previous AADT = 67404</t>
  </si>
  <si>
    <t>CY2022 ADOT | Derivation Code = 3 | MS2 TDMS;  Reference = {68_100370} | Previous AADT = 40404</t>
  </si>
  <si>
    <t>CY2022 ADOT | Derivation Code = 3 | MS2 TDMS;  Reference = {68_102331} | Previous AADT = 24472</t>
  </si>
  <si>
    <t>CY2022 ADOT | Derivation Code = 1 | MS2 TDMS;  Reference = {68_100375} | Previous AADT = 35806</t>
  </si>
  <si>
    <t>CY2022 ADOT | Derivation Code = 3 | MS2 TDMS;  Reference = {68_100381} | Previous AADT = 24141</t>
  </si>
  <si>
    <t>CY2022 ADOT | Derivation Code = 3 | MS2 TDMS;  Reference = {68_100383} | Previous AADT = 23072</t>
  </si>
  <si>
    <t>CY2022 ADOT | Derivation Code = 3 | MS2 TDMS;  Reference = {68_100386} | Previous AADT = 25584</t>
  </si>
  <si>
    <t>S2161</t>
  </si>
  <si>
    <t xml:space="preserve">  I 017199A1                    </t>
  </si>
  <si>
    <t>CY2022 ADOT | Derivation Code = 3 | MS2 TDMS;  Reference = {68_4820} | Previous AADT = 559</t>
  </si>
  <si>
    <t>S2164</t>
  </si>
  <si>
    <t xml:space="preserve">  I 017199C2                    </t>
  </si>
  <si>
    <t>I-17 Exit 199 C2-Ramp</t>
  </si>
  <si>
    <t>CY2022 ADOT | Derivation Code = 3 | MS2 TDMS;  Reference = {68_4842} | Previous AADT = 7937</t>
  </si>
  <si>
    <t>S2173</t>
  </si>
  <si>
    <t xml:space="preserve">  I 017200C11                   </t>
  </si>
  <si>
    <t>I-17 Exit 200 C11-Ramp</t>
  </si>
  <si>
    <t>CY2022 ADOT | Derivation Code = 3 | MS2 TDMS;  Reference = {68_7612} | Previous AADT = 37148</t>
  </si>
  <si>
    <t>S2176</t>
  </si>
  <si>
    <t xml:space="preserve">  I 017201A                     </t>
  </si>
  <si>
    <t>I-17 Exit 201 A-Ramp</t>
  </si>
  <si>
    <t>CY2022 ADOT | Derivation Code = 3 | MS2 TDMS;  Reference = {68_4870} | Previous AADT = 12087</t>
  </si>
  <si>
    <t>S2180</t>
  </si>
  <si>
    <t xml:space="preserve">  I 017202A                     </t>
  </si>
  <si>
    <t>I-17 Exit 202 A-Ramp</t>
  </si>
  <si>
    <t>CY2022 ADOT | Derivation Code = 3 | MS2 TDMS;  Reference = {68_4880} | Previous AADT = 12755</t>
  </si>
  <si>
    <t>S2181</t>
  </si>
  <si>
    <t xml:space="preserve">  I 017202C                     </t>
  </si>
  <si>
    <t>I-17 Exit 202 C-Ramp</t>
  </si>
  <si>
    <t>CY2022 ADOT | Derivation Code = 3 | MS2 TDMS;  Reference = {68_4882} | Previous AADT = 14744</t>
  </si>
  <si>
    <t>S2184</t>
  </si>
  <si>
    <t xml:space="preserve">  I 017203A                     </t>
  </si>
  <si>
    <t>CY2022 ADOT | Derivation Code = 3 | MS2 TDMS;  Reference = {68_4890} | Previous AADT = 12319</t>
  </si>
  <si>
    <t>S2188</t>
  </si>
  <si>
    <t xml:space="preserve">  I 017204A                     </t>
  </si>
  <si>
    <t>I-17 Exit 204 A-Ramp</t>
  </si>
  <si>
    <t>CY2022 ADOT | Derivation Code = 3 | MS2 TDMS;  Reference = {68_4900} | Previous AADT = 10954</t>
  </si>
  <si>
    <t>S2189</t>
  </si>
  <si>
    <t xml:space="preserve">  I 017204C                     </t>
  </si>
  <si>
    <t>I-17 Exit 204 C-Ramp</t>
  </si>
  <si>
    <t>CY2022 ADOT | Derivation Code = 3 | MS2 TDMS;  Reference = {68_4902} | Previous AADT = 16461</t>
  </si>
  <si>
    <t>S33262</t>
  </si>
  <si>
    <t xml:space="preserve">  I 017204X                     </t>
  </si>
  <si>
    <t>S2193</t>
  </si>
  <si>
    <t xml:space="preserve">  I 017205C                     </t>
  </si>
  <si>
    <t>CY2022 ADOT | Derivation Code = 3 | MS2 TDMS;  Reference = {68_4912} | Previous AADT = 12100</t>
  </si>
  <si>
    <t>S2194</t>
  </si>
  <si>
    <t xml:space="preserve">  I 017205G                     </t>
  </si>
  <si>
    <t>CY2022 ADOT | Derivation Code = 3 | MS2 TDMS;  Reference = {68_4911} | Previous AADT = 11551</t>
  </si>
  <si>
    <t>S33378</t>
  </si>
  <si>
    <t xml:space="preserve">  I 017207L                     </t>
  </si>
  <si>
    <t>I-17 Exit 207 L-Ramp</t>
  </si>
  <si>
    <t>S2210</t>
  </si>
  <si>
    <t xml:space="preserve">  I 017209G                     </t>
  </si>
  <si>
    <t>I-17 Exit 209 G-Ramp</t>
  </si>
  <si>
    <t>CY2022 ADOT | Derivation Code = 3 | MS2 TDMS;  Reference = {68_4951} | Previous AADT = 10782</t>
  </si>
  <si>
    <t>S2221</t>
  </si>
  <si>
    <t xml:space="preserve">  I 017212C                     </t>
  </si>
  <si>
    <t>I-17 Exit 212 C-Ramp</t>
  </si>
  <si>
    <t>CY2022 ADOT | Derivation Code = 3 | MS2 TDMS;  Reference = {68_4982} | Previous AADT = 11869</t>
  </si>
  <si>
    <t>S2224</t>
  </si>
  <si>
    <t xml:space="preserve">  I 017212Z                     </t>
  </si>
  <si>
    <t>I-17 Exit 212 Z-Ramp</t>
  </si>
  <si>
    <t>CY2022 ADOT | Derivation Code = 3 | MS2 TDMS;  Reference = {68_4985} | Previous AADT = 344</t>
  </si>
  <si>
    <t>S2226</t>
  </si>
  <si>
    <t xml:space="preserve">  I 017213A1                    </t>
  </si>
  <si>
    <t>CY2022 ADOT | Derivation Code = 3 | MS2 TDMS;  Reference = {68_5010} | Previous AADT = 6945</t>
  </si>
  <si>
    <t>S2228</t>
  </si>
  <si>
    <t xml:space="preserve">  I 017213G                     </t>
  </si>
  <si>
    <t>CY2022 ADOT | Derivation Code = 3 | MS2 TDMS;  Reference = {68_5011} | Previous AADT = 6265</t>
  </si>
  <si>
    <t>S2229</t>
  </si>
  <si>
    <t xml:space="preserve">  I 017213J                     </t>
  </si>
  <si>
    <t>I-17 Exit 213 J-Ramp</t>
  </si>
  <si>
    <t>CY2022 ADOT | Derivation Code = 3 | MS2 TDMS;  Reference = {68_5003} | Previous AADT = 7646</t>
  </si>
  <si>
    <t>S2233</t>
  </si>
  <si>
    <t xml:space="preserve">  I 017214C1                    </t>
  </si>
  <si>
    <t>CY2022 ADOT | Derivation Code = 3 | MS2 TDMS;  Reference = {68_5022} | Previous AADT = 23267</t>
  </si>
  <si>
    <t>S2234</t>
  </si>
  <si>
    <t xml:space="preserve">  I 017215A1                    </t>
  </si>
  <si>
    <t>CY2022 ADOT | Derivation Code = 3 | MS2 TDMS;  Reference = {68_7760} | Previous AADT = 9623</t>
  </si>
  <si>
    <t>S2240</t>
  </si>
  <si>
    <t xml:space="preserve">  I 017217A                     </t>
  </si>
  <si>
    <t>I-17 Exit 217 A-Ramp</t>
  </si>
  <si>
    <t>CY2022 ADOT | Derivation Code = 3 | MS2 TDMS;  Reference = {68_5040} | Previous AADT = 12322</t>
  </si>
  <si>
    <t>S3864_b</t>
  </si>
  <si>
    <t>CY2022 ADOT | Derivation Code = 3 | MS2 TDMS;  Reference = {68_5049} | Previous AADT = 2065</t>
  </si>
  <si>
    <t>S2241</t>
  </si>
  <si>
    <t xml:space="preserve">  I 017217C                     </t>
  </si>
  <si>
    <t>CY2022 ADOT | Derivation Code = 3 | MS2 TDMS;  Reference = {68_5042} | Previous AADT = 2609</t>
  </si>
  <si>
    <t>S3904_a</t>
  </si>
  <si>
    <t>CY2022 ADOT | Derivation Code = 3 | MS2 TDMS;  Reference = {68_5047}+{68_5043} | Previous AADT = 11408</t>
  </si>
  <si>
    <t>S33380</t>
  </si>
  <si>
    <t xml:space="preserve">  I 017218L1                    </t>
  </si>
  <si>
    <t>I-17 Exit 218 L1-Ramp</t>
  </si>
  <si>
    <t>S33385</t>
  </si>
  <si>
    <t xml:space="preserve">  I 017218P                     </t>
  </si>
  <si>
    <t>S2255</t>
  </si>
  <si>
    <t xml:space="preserve">  I 017218P1                    </t>
  </si>
  <si>
    <t>I-17 Exit 218 P1-Ramp</t>
  </si>
  <si>
    <t>CY2022 ADOT | Derivation Code = 3 | MS2 TDMS;  Reference = ({68_5058}+{68_5051})/2 | Previous AADT = 3979</t>
  </si>
  <si>
    <t>S2259</t>
  </si>
  <si>
    <t xml:space="preserve">  I 017221A                     </t>
  </si>
  <si>
    <t>I-17 Exit 221 A-Ramp</t>
  </si>
  <si>
    <t>CY2022 ADOT | Derivation Code = 3 | MS2 TDMS;  Reference = {68_9990} | Previous AADT = 8459</t>
  </si>
  <si>
    <t>S2262</t>
  </si>
  <si>
    <t xml:space="preserve">  I 017222C                     </t>
  </si>
  <si>
    <t>I-17 Exit 222 C-Ramp</t>
  </si>
  <si>
    <t>CY2022 ADOT | Derivation Code = 3 | MS2 TDMS;  Reference = {68_9992} | Previous AADT = 5445</t>
  </si>
  <si>
    <t>S33288</t>
  </si>
  <si>
    <t xml:space="preserve">  I 017222J                     </t>
  </si>
  <si>
    <t>I-17 Exit 222 J-Ramp</t>
  </si>
  <si>
    <t>S2269</t>
  </si>
  <si>
    <t xml:space="preserve">  I 017223J                     </t>
  </si>
  <si>
    <t>CY2022 ADOT | Derivation Code = 3 | MS2 TDMS;  Reference = {68_5063} | Previous AADT = 9944</t>
  </si>
  <si>
    <t>S2271</t>
  </si>
  <si>
    <t xml:space="preserve">  I 017225C                     </t>
  </si>
  <si>
    <t>CY2022 ADOT | Derivation Code = 1 | MS2 TDMS;  Reference = {68_5072} | Previous AADT = 1390</t>
  </si>
  <si>
    <t>S2276</t>
  </si>
  <si>
    <t xml:space="preserve">  I 017227G                     </t>
  </si>
  <si>
    <t>CY2022 ADOT | Derivation Code = 1 | MS2 TDMS;  Reference = {68_5081} | Previous AADT = 2178</t>
  </si>
  <si>
    <t>S2286</t>
  </si>
  <si>
    <t xml:space="preserve">  I 017236A                     </t>
  </si>
  <si>
    <t>I-17 Exit 236 A-Ramp</t>
  </si>
  <si>
    <t>I-17 Exit 236 G-Ramp</t>
  </si>
  <si>
    <t>CY2022 ADOT | Derivation Code = 1 | MS2 TDMS;  Reference = {68_5110} | Previous AADT = 353</t>
  </si>
  <si>
    <t>S2288</t>
  </si>
  <si>
    <t xml:space="preserve">  I 017236G                     </t>
  </si>
  <si>
    <t>CY2022 ADOT | Derivation Code = 1 | MS2 TDMS;  Reference = {68_5111} | Previous AADT = 247</t>
  </si>
  <si>
    <t>S2291</t>
  </si>
  <si>
    <t xml:space="preserve">  I 017242C                     </t>
  </si>
  <si>
    <t>I-17 Exit 242 C-Ramp</t>
  </si>
  <si>
    <t>CY2022 ADOT | Derivation Code = 1 | MS2 TDMS;  Reference = {68_5122} | Previous AADT = 288</t>
  </si>
  <si>
    <t>S2293</t>
  </si>
  <si>
    <t xml:space="preserve">  I 017242J                     </t>
  </si>
  <si>
    <t>I-17 Exit 242 J-Ramp</t>
  </si>
  <si>
    <t>CY2022 ADOT | Derivation Code = 1 | MS2 TDMS;  Reference = {68_5123} | Previous AADT = 1667</t>
  </si>
  <si>
    <t>S2298</t>
  </si>
  <si>
    <t xml:space="preserve">  I 017248A                     </t>
  </si>
  <si>
    <t>CY2022 ADOT | Derivation Code = 1 | MS2 TDMS;  Reference = {68_5140} | Previous AADT = 82</t>
  </si>
  <si>
    <t>S2302</t>
  </si>
  <si>
    <t xml:space="preserve">  I 017251J                     </t>
  </si>
  <si>
    <t>I-17 Exit 251 J-Ramp</t>
  </si>
  <si>
    <t>I-17 Exit 251 S-Ramp</t>
  </si>
  <si>
    <t>CY2022 ADOT | Derivation Code = 1 | MS2 TDMS;  Reference = {68_5163} | Previous AADT = 1230</t>
  </si>
  <si>
    <t>S33388</t>
  </si>
  <si>
    <t xml:space="preserve">  I 017251X                     </t>
  </si>
  <si>
    <t>I-17 Exit 251 X-Ramp</t>
  </si>
  <si>
    <t>S2304</t>
  </si>
  <si>
    <t xml:space="preserve">  I 017252C                     </t>
  </si>
  <si>
    <t>I-17 Exit 252 C-Ramp</t>
  </si>
  <si>
    <t>CY2022 ADOT | Derivation Code = 1 | MS2 TDMS;  Reference = {68_5162} | Previous AADT = 1689</t>
  </si>
  <si>
    <t>S2315</t>
  </si>
  <si>
    <t xml:space="preserve">  I 017263C                     </t>
  </si>
  <si>
    <t>I-17 Exit 263 C-Ramp</t>
  </si>
  <si>
    <t>I-17 Exit 263 Sb On Ramp</t>
  </si>
  <si>
    <t>CY2022 ADOT | Derivation Code = 1 | MS2 TDMS;  Reference = {68_5207} | Previous AADT = 1403</t>
  </si>
  <si>
    <t>S2317</t>
  </si>
  <si>
    <t xml:space="preserve">  I 017263J                     </t>
  </si>
  <si>
    <t>CY2022 ADOT | Derivation Code = 1 | MS2 TDMS;  Reference = {68_5208} | Previous AADT = 1462</t>
  </si>
  <si>
    <t>S2318</t>
  </si>
  <si>
    <t xml:space="preserve">  I 017268A                     </t>
  </si>
  <si>
    <t>CY2022 ADOT | Derivation Code = 1 | MS2 TDMS;  Reference = {68_5200} | Previous AADT = 131</t>
  </si>
  <si>
    <t>S2322</t>
  </si>
  <si>
    <t xml:space="preserve">  I 017278A                     </t>
  </si>
  <si>
    <t>CY2022 ADOT | Derivation Code = 1 | MS2 TDMS;  Reference = {68_5210} | Previous AADT = 131</t>
  </si>
  <si>
    <t>S2323</t>
  </si>
  <si>
    <t xml:space="preserve">  I 017278C                     </t>
  </si>
  <si>
    <t>CY2022 ADOT | Derivation Code = 1 | MS2 TDMS;  Reference = {68_5212} | Previous AADT = 2844</t>
  </si>
  <si>
    <t>S2338</t>
  </si>
  <si>
    <t xml:space="preserve">  I 017289J                     </t>
  </si>
  <si>
    <t>CY2022 ADOT | Derivation Code = 1 | MS2 TDMS;  Reference = {68_5243} | Previous AADT = 1847</t>
  </si>
  <si>
    <t>S2340</t>
  </si>
  <si>
    <t xml:space="preserve">  I 017293D                     </t>
  </si>
  <si>
    <t>I-17 Exit 293 D-Ramp</t>
  </si>
  <si>
    <t>CY2022 ADOT | Derivation Code = 3 | MS2 TDMS;  Reference = {68_5152} | Previous AADT = 972</t>
  </si>
  <si>
    <t>S2342</t>
  </si>
  <si>
    <t xml:space="preserve">  I 017293J                     </t>
  </si>
  <si>
    <t>CY2022 ADOT | Derivation Code = 1 | MS2 TDMS;  Reference = {68_5253} | Previous AADT = 2264</t>
  </si>
  <si>
    <t>S2346</t>
  </si>
  <si>
    <t xml:space="preserve">  I 017298C                     </t>
  </si>
  <si>
    <t>I-17 Exit 298 C-Ramp</t>
  </si>
  <si>
    <t>CY2022 ADOT | Derivation Code = 1 | MS2 TDMS;  Reference = {68_5272} | Previous AADT = 641</t>
  </si>
  <si>
    <t>S2347</t>
  </si>
  <si>
    <t xml:space="preserve">  I 017298G                     </t>
  </si>
  <si>
    <t>CY2022 ADOT | Derivation Code = 1 | MS2 TDMS;  Reference = {68_5271} | Previous AADT = 585</t>
  </si>
  <si>
    <t>S2348</t>
  </si>
  <si>
    <t>CY2022 ADOT | Derivation Code = 1 | MS2 TDMS;  Reference = {68_5273} | Previous AADT = 2402</t>
  </si>
  <si>
    <t>S2357</t>
  </si>
  <si>
    <t xml:space="preserve">  I 017315J                     </t>
  </si>
  <si>
    <t>CY2022 ADOT | Derivation Code = 1 | MS2 TDMS;  Reference = {68_5293} | Previous AADT = 52</t>
  </si>
  <si>
    <t>S2363</t>
  </si>
  <si>
    <t xml:space="preserve">  I 017320C                     </t>
  </si>
  <si>
    <t>CY2022 ADOT | Derivation Code = 1 | MS2 TDMS;  Reference = {68_5312} | Previous AADT = 82</t>
  </si>
  <si>
    <t>S33587</t>
  </si>
  <si>
    <t xml:space="preserve">  I 017322T                     </t>
  </si>
  <si>
    <t>I-17 Exit 322 T-Ramp</t>
  </si>
  <si>
    <t>W Pinewood Blvd</t>
  </si>
  <si>
    <t>S2370</t>
  </si>
  <si>
    <t xml:space="preserve">  I 017326A                     </t>
  </si>
  <si>
    <t>CY2022 ADOT | Derivation Code = 1 | MS2 TDMS;  Reference = {68_5340} | Previous AADT = 78</t>
  </si>
  <si>
    <t>S33391</t>
  </si>
  <si>
    <t xml:space="preserve">  I 017340A                     </t>
  </si>
  <si>
    <t>I-17 Exit 340 A-Ramp</t>
  </si>
  <si>
    <t>S33411</t>
  </si>
  <si>
    <t xml:space="preserve">  I 017340B                     </t>
  </si>
  <si>
    <t>I-17 Exit 340 B-Ramp</t>
  </si>
  <si>
    <t>S33352</t>
  </si>
  <si>
    <t>CY2022 ADOT | Derivation Code = 3 | MS2 TDMS;  Reference = {68_100451} | Previous AADT = 11028</t>
  </si>
  <si>
    <t>CY2022 ADOT | Derivation Code = 1 | MS2 TDMS;  Reference = {68_100455} | Previous AADT = 27816</t>
  </si>
  <si>
    <t>CY2022 ADOT | Derivation Code = 1 | MS2 TDMS;  Reference = {68_100468} | Previous AADT = 43216</t>
  </si>
  <si>
    <t>CY2022 ADOT | Derivation Code = 3 | MS2 TDMS;  Reference = {68_100469} | Previous AADT = 46146</t>
  </si>
  <si>
    <t>CY2022 ADOT | Derivation Code = 3 | MS2 TDMS;  Reference = {68_100473} | Previous AADT = 94757</t>
  </si>
  <si>
    <t>S2398</t>
  </si>
  <si>
    <t>200 ft S of S I19 Frontage Rd W</t>
  </si>
  <si>
    <t>S Calle Santa Cruz</t>
  </si>
  <si>
    <t>CY2022 ADOT | Derivation Code = 3 | MS2 TDMS;  Reference = {68_5627} | Previous AADT = 453</t>
  </si>
  <si>
    <t>S2401</t>
  </si>
  <si>
    <t xml:space="preserve">  I 019000X                     </t>
  </si>
  <si>
    <t>I-19 Exit 0 X-Ramp</t>
  </si>
  <si>
    <t>N West St</t>
  </si>
  <si>
    <t>CY2022 ADOT | Derivation Code = 3 | MS2 TDMS;  Reference = {68_8044} | Previous AADT = 86</t>
  </si>
  <si>
    <t>S2402</t>
  </si>
  <si>
    <t xml:space="preserve">  I 019001A                     </t>
  </si>
  <si>
    <t>CY2022 ADOT | Derivation Code = 3 | MS2 TDMS;  Reference = {68_5410} | Previous AADT = 1080</t>
  </si>
  <si>
    <t>S2406</t>
  </si>
  <si>
    <t xml:space="preserve">  I 019004A                     </t>
  </si>
  <si>
    <t>CY2022 ADOT | Derivation Code = 3 | MS2 TDMS;  Reference = {68_5420} | Previous AADT = 2544</t>
  </si>
  <si>
    <t>S4998</t>
  </si>
  <si>
    <t xml:space="preserve">  I 019004C1                    </t>
  </si>
  <si>
    <t>S4999</t>
  </si>
  <si>
    <t xml:space="preserve">  I 019004G1                    </t>
  </si>
  <si>
    <t>S2409</t>
  </si>
  <si>
    <t>CY2022 ADOT | Derivation Code = 3 | MS2 TDMS;  Reference = {68_5423} | Previous AADT = 2662</t>
  </si>
  <si>
    <t>S2413</t>
  </si>
  <si>
    <t xml:space="preserve">  I 019012G                     </t>
  </si>
  <si>
    <t>CY2022 ADOT | Derivation Code = 3 | MS2 TDMS;  Reference = {68_5441} | Previous AADT = 3161</t>
  </si>
  <si>
    <t>S2423</t>
  </si>
  <si>
    <t xml:space="preserve">  I 019025A                     </t>
  </si>
  <si>
    <t>CY2022 ADOT | Derivation Code = 3 | MS2 TDMS;  Reference = {68_5470} | Previous AADT = 1142</t>
  </si>
  <si>
    <t>S2427</t>
  </si>
  <si>
    <t xml:space="preserve">  I 019029A                     </t>
  </si>
  <si>
    <t>CY2022 ADOT | Derivation Code = 3 | MS2 TDMS;  Reference = {68_5480} | Previous AADT = 381</t>
  </si>
  <si>
    <t>S2431</t>
  </si>
  <si>
    <t xml:space="preserve">  I 019034A                     </t>
  </si>
  <si>
    <t>CY2022 ADOT | Derivation Code = 3 | MS2 TDMS;  Reference = {68_5490} | Previous AADT = 841</t>
  </si>
  <si>
    <t>S2434</t>
  </si>
  <si>
    <t xml:space="preserve">  I 019034J                     </t>
  </si>
  <si>
    <t>CY2022 ADOT | Derivation Code = 3 | MS2 TDMS;  Reference = {68_5493} | Previous AADT = 1060</t>
  </si>
  <si>
    <t>S2443</t>
  </si>
  <si>
    <t xml:space="preserve">  I 019048A                     </t>
  </si>
  <si>
    <t>CY2022 ADOT | Derivation Code = 3 | MS2 TDMS;  Reference = {68_5520} | Previous AADT = 430</t>
  </si>
  <si>
    <t>S2447</t>
  </si>
  <si>
    <t xml:space="preserve">  I 019053A                     </t>
  </si>
  <si>
    <t>I-19 Exit 53 A-Ramp</t>
  </si>
  <si>
    <t>CY2022 ADOT | Derivation Code = 3 | MS2 TDMS;  Reference = {68_5530} | Previous AADT = 470</t>
  </si>
  <si>
    <t>S33347</t>
  </si>
  <si>
    <t xml:space="preserve">  I 019056L                     </t>
  </si>
  <si>
    <t>I-19 Exit 56 L-Ramp</t>
  </si>
  <si>
    <t>I-19 Front nonCard (0)</t>
  </si>
  <si>
    <t>CY2022 ADOT | Applied Growth Factor = 0.022 to Previous Year | Previous AADT = 3066</t>
  </si>
  <si>
    <t>S33400</t>
  </si>
  <si>
    <t xml:space="preserve">  I 019056L1                    </t>
  </si>
  <si>
    <t>I-19 Exit 56 L1-Ramp</t>
  </si>
  <si>
    <t>CY2022 ADOT | Applied Growth Factor = 0.047 to Previous Year | Previous AADT = 2222</t>
  </si>
  <si>
    <t>S33348</t>
  </si>
  <si>
    <t xml:space="preserve">  I 019056X                     </t>
  </si>
  <si>
    <t>I-19 Exit 56 X-Ramp</t>
  </si>
  <si>
    <t>S2462</t>
  </si>
  <si>
    <t xml:space="preserve">  I 019065J                     </t>
  </si>
  <si>
    <t>CY2022 ADOT | Derivation Code = 3 | MS2 TDMS;  Reference = {68_5563} | Previous AADT = 2574</t>
  </si>
  <si>
    <t>S2463</t>
  </si>
  <si>
    <t xml:space="preserve">  I 019069A                     </t>
  </si>
  <si>
    <t>CY2022 ADOT | Derivation Code = 3 | MS2 TDMS;  Reference = {68_5570} | Previous AADT = 3699</t>
  </si>
  <si>
    <t>S2473</t>
  </si>
  <si>
    <t xml:space="preserve">  I 019080G                     </t>
  </si>
  <si>
    <t>I-19 Exit 80 G-Ramp</t>
  </si>
  <si>
    <t>CY2022 ADOT | Derivation Code = 3 | MS2 TDMS;  Reference = {68_5591} | Previous AADT = 4110</t>
  </si>
  <si>
    <t>S2477</t>
  </si>
  <si>
    <t>I-19 Exit 87 Crossing</t>
  </si>
  <si>
    <t>150 ft W of I-19 Exit 87 C-Ramp</t>
  </si>
  <si>
    <t>160 ft E of I-19 Exit 87 A-Ramp</t>
  </si>
  <si>
    <t>CY2022 ADOT | Derivation Code = 3 | MS2 TDMS;  Reference = {68_5604} | Previous AADT = 73</t>
  </si>
  <si>
    <t>S2479</t>
  </si>
  <si>
    <t xml:space="preserve">  I 019087J                     </t>
  </si>
  <si>
    <t>CY2022 ADOT | Derivation Code = 3 | MS2 TDMS;  Reference = {68_5603} | Previous AADT = 91</t>
  </si>
  <si>
    <t>S2484</t>
  </si>
  <si>
    <t>CY2022 ADOT | Derivation Code = 3 | MS2 TDMS;  Reference = {68_5620} | Previous AADT = 5069</t>
  </si>
  <si>
    <t>S33383</t>
  </si>
  <si>
    <t xml:space="preserve">  I 019095L                     </t>
  </si>
  <si>
    <t>S2489</t>
  </si>
  <si>
    <t xml:space="preserve">  I 019098C                     </t>
  </si>
  <si>
    <t>CY2022 ADOT | Derivation Code = 3 | MS2 TDMS;  Reference = {68_5632} | Previous AADT = 11297</t>
  </si>
  <si>
    <t>S2494</t>
  </si>
  <si>
    <t xml:space="preserve">  I 019099G                     </t>
  </si>
  <si>
    <t>I-19 Exit 99 G-Ramp</t>
  </si>
  <si>
    <t>CY2022 ADOT | Derivation Code = 3 | MS2 TDMS;  Reference = {68_5641} | Previous AADT = 3624</t>
  </si>
  <si>
    <t>S33681</t>
  </si>
  <si>
    <t xml:space="preserve">  I 019099P                     </t>
  </si>
  <si>
    <t>I-19 Exit 99 P-Ramp</t>
  </si>
  <si>
    <t>S2497</t>
  </si>
  <si>
    <t>CY2022 ADOT | Derivation Code = 3 | MS2 TDMS;  Reference = {68_4344} | Previous AADT = 5284</t>
  </si>
  <si>
    <t>CY2022 ADOT | Derivation Code = 3 | MS2 TDMS;  Reference = {68_100505} | Previous AADT = 15075</t>
  </si>
  <si>
    <t>CY2022 ADOT | Derivation Code = 3 | MS2 TDMS;  Reference = {68_100506} | Previous AADT = 16860</t>
  </si>
  <si>
    <t>CY2022 ADOT | Derivation Code = 1 | MS2 TDMS;  Reference = {68_100509} | Previous AADT = 17565</t>
  </si>
  <si>
    <t>CY2022 ADOT | Derivation Code = 3 | MS2 TDMS;  Reference = {68_100510} | Previous AADT = 42316</t>
  </si>
  <si>
    <t>CY2022 ADOT | Derivation Code = 3 | MS2 TDMS;  Reference = {68_100511} | Previous AADT = 32763</t>
  </si>
  <si>
    <t>CY2022 ADOT | Derivation Code = 3 | MS2 TDMS;  Reference = {68_100521} | Previous AADT = 18069</t>
  </si>
  <si>
    <t>CY2022 ADOT | Derivation Code = 3 | MS2 TDMS;  Reference = {68_100522} | Previous AADT = 16681</t>
  </si>
  <si>
    <t>CY2022 ADOT | Derivation Code = 1 | MS2 TDMS;  Reference = {68_100526} | Previous AADT = 18495</t>
  </si>
  <si>
    <t>CY2022 ADOT | Derivation Code = 3 | MS2 TDMS;  Reference = {68_100539} | Previous AADT = 23576</t>
  </si>
  <si>
    <t>CY2022 ADOT | Derivation Code = 3 | MS2 TDMS;  Reference = {68_100542} | Previous AADT = 47873</t>
  </si>
  <si>
    <t>CY2022 ADOT | Derivation Code = 1 | MS2 TDMS;  Reference = {68_100544} | Previous AADT = 24932</t>
  </si>
  <si>
    <t>CY2022 ADOT | Derivation Code = 3 | MS2 TDMS;  Reference = {68_100546} | Previous AADT = 25030</t>
  </si>
  <si>
    <t>CY2022 ADOT | Derivation Code = 3 | MS2 TDMS;  Reference = {68_100547} | Previous AADT = 21960</t>
  </si>
  <si>
    <t>CY2022 ADOT | Derivation Code = 3 | MS2 TDMS;  Reference = {68_100548} | Previous AADT = 22701</t>
  </si>
  <si>
    <t>CY2022 ADOT | Derivation Code = 1 | MS2 TDMS;  Reference = {68_100556} | Previous AADT = 21480</t>
  </si>
  <si>
    <t>CY2022 ADOT | Derivation Code = 3 | MS2 TDMS;  Reference = {68_100558} | Previous AADT = 22053</t>
  </si>
  <si>
    <t>CY2022 ADOT | Derivation Code = 3 | MS2 TDMS;  Reference = {68_100559} | Previous AADT = 21568</t>
  </si>
  <si>
    <t>CY2022 ADOT | Derivation Code = 3 | MS2 TDMS;  Reference = {68_100561} | Previous AADT = 21198</t>
  </si>
  <si>
    <t>CY2022 ADOT | Derivation Code = 3 | MS2 TDMS;  Reference = {68_100563} | Previous AADT = 18995</t>
  </si>
  <si>
    <t>CY2022 ADOT | Derivation Code = 3 | MS2 TDMS;  Reference = {68_100564} | Previous AADT = 21388</t>
  </si>
  <si>
    <t>CY2022 ADOT | Derivation Code = 3 | MS2 TDMS;  Reference = {68_100581} | Previous AADT = 19692</t>
  </si>
  <si>
    <t>CY2022 ADOT | Derivation Code = 3 | MS2 TDMS;  Reference = {68_100582} | Previous AADT = 22521</t>
  </si>
  <si>
    <t>CY2022 ADOT | Derivation Code = 3 | MS2 TDMS;  Reference = {68_100583} | Previous AADT = 24652</t>
  </si>
  <si>
    <t>S2505</t>
  </si>
  <si>
    <t>I-40 Exit 2 Crossing</t>
  </si>
  <si>
    <t>420 ft S of I-40 Front</t>
  </si>
  <si>
    <t>0.11 mi N of I-40 Exit 2 C-Ramp</t>
  </si>
  <si>
    <t>CY2022 ADOT | Derivation Code = 3 | MS2 TDMS;  Reference = {68_5664} | Previous AADT = 123</t>
  </si>
  <si>
    <t>S2506</t>
  </si>
  <si>
    <t xml:space="preserve">  I 040002G                     </t>
  </si>
  <si>
    <t>CY2022 ADOT | Derivation Code = 1 | MS2 TDMS;  Reference = {68_5661} | Previous AADT = 80</t>
  </si>
  <si>
    <t>S33344</t>
  </si>
  <si>
    <t xml:space="preserve">  I 040003G                     </t>
  </si>
  <si>
    <t>I-40 Exit 3 G-Ramp</t>
  </si>
  <si>
    <t>I-40 Exit 3 R-Ramp</t>
  </si>
  <si>
    <t>S2509</t>
  </si>
  <si>
    <t xml:space="preserve">  I 040009C                     </t>
  </si>
  <si>
    <t>I-40 Exit 9 C-Ramp</t>
  </si>
  <si>
    <t>I-40 Exit 9 J-Ramp</t>
  </si>
  <si>
    <t>CY2022 ADOT | Derivation Code = 3 | MS2 TDMS;  Reference = {68_5672} | Previous AADT = 3565</t>
  </si>
  <si>
    <t>S2511</t>
  </si>
  <si>
    <t xml:space="preserve">  I 040009J                     </t>
  </si>
  <si>
    <t>CY2022 ADOT | Derivation Code = 3 | MS2 TDMS;  Reference = {68_5673} | Previous AADT = 4473</t>
  </si>
  <si>
    <t>S2514</t>
  </si>
  <si>
    <t xml:space="preserve">  I 040013G                     </t>
  </si>
  <si>
    <t>CY2022 ADOT | Derivation Code = 3 | MS2 TDMS;  Reference = {68_5681} | Previous AADT = 75</t>
  </si>
  <si>
    <t>S2516</t>
  </si>
  <si>
    <t xml:space="preserve">  I 040020C                     </t>
  </si>
  <si>
    <t>I-40 Exit 20 C-Ramp</t>
  </si>
  <si>
    <t>CY2022 ADOT | Derivation Code = 3 | MS2 TDMS;  Reference = {68_5692} | Previous AADT = 74</t>
  </si>
  <si>
    <t>S2519</t>
  </si>
  <si>
    <t xml:space="preserve">  I 040025A                     </t>
  </si>
  <si>
    <t>I-40 Exit 25 A-Ramp</t>
  </si>
  <si>
    <t>W Mohave Center Blvd</t>
  </si>
  <si>
    <t>CY2022 ADOT | Derivation Code = 3 | MS2 TDMS;  Reference = {68_5710} | Previous AADT = 175</t>
  </si>
  <si>
    <t>S2522</t>
  </si>
  <si>
    <t xml:space="preserve">  I 040026A                     </t>
  </si>
  <si>
    <t>I-40 Exit 26 A-Ramp</t>
  </si>
  <si>
    <t>CY2022 ADOT | Derivation Code = 3 | MS2 TDMS;  Reference = {68_5720} | Previous AADT = 76</t>
  </si>
  <si>
    <t>S2523</t>
  </si>
  <si>
    <t xml:space="preserve">  I 040026C                     </t>
  </si>
  <si>
    <t>I-40 Exit 26 C-Ramp</t>
  </si>
  <si>
    <t>CY2022 ADOT | Derivation Code = 3 | MS2 TDMS;  Reference = {68_5722} | Previous AADT = 256</t>
  </si>
  <si>
    <t>S2526</t>
  </si>
  <si>
    <t xml:space="preserve">  I 040028C                     </t>
  </si>
  <si>
    <t>CY2022 ADOT | Derivation Code = 3 | MS2 TDMS;  Reference = {68_5732} | Previous AADT = 65</t>
  </si>
  <si>
    <t>S2527</t>
  </si>
  <si>
    <t xml:space="preserve">  I 040028G                     </t>
  </si>
  <si>
    <t>CY2022 ADOT | Derivation Code = 3 | MS2 TDMS;  Reference = {68_5731} | Previous AADT = 41</t>
  </si>
  <si>
    <t>S2534</t>
  </si>
  <si>
    <t xml:space="preserve">  I 040044C                     </t>
  </si>
  <si>
    <t>CY2022 ADOT | Derivation Code = 3 | MS2 TDMS;  Reference = {68_5752} | Previous AADT = 1099</t>
  </si>
  <si>
    <t>S2545</t>
  </si>
  <si>
    <t xml:space="preserve">  I 040053A                     </t>
  </si>
  <si>
    <t>CY2022 ADOT | Derivation Code = 3 | MS2 TDMS;  Reference = {68_5780} | Previous AADT = 5352</t>
  </si>
  <si>
    <t>S33386</t>
  </si>
  <si>
    <t xml:space="preserve">  I 040053P                     </t>
  </si>
  <si>
    <t>I-40 Exit 53 P-Ramp</t>
  </si>
  <si>
    <t>S33401</t>
  </si>
  <si>
    <t xml:space="preserve">  I 040053X                     </t>
  </si>
  <si>
    <t>I-40 Exit 53 X-Ramp</t>
  </si>
  <si>
    <t>S2552</t>
  </si>
  <si>
    <t xml:space="preserve">  I 040059J                     </t>
  </si>
  <si>
    <t>CY2022 ADOT | Derivation Code = 3 | MS2 TDMS;  Reference = {68_5793} | Previous AADT = 2163</t>
  </si>
  <si>
    <t>S2555</t>
  </si>
  <si>
    <t xml:space="preserve">  I 040066G                     </t>
  </si>
  <si>
    <t>CY2022 ADOT | Derivation Code = 3 | MS2 TDMS;  Reference = {68_5801} | Previous AADT = 2124</t>
  </si>
  <si>
    <t>S2556</t>
  </si>
  <si>
    <t xml:space="preserve">  I 040066J                     </t>
  </si>
  <si>
    <t>CY2022 ADOT | Derivation Code = 3 | MS2 TDMS;  Reference = {68_5803} | Previous AADT = 2792</t>
  </si>
  <si>
    <t>S2558</t>
  </si>
  <si>
    <t xml:space="preserve">  I 040071D                     </t>
  </si>
  <si>
    <t>CY2022 ADOT | Derivation Code = 3 | MS2 TDMS;  Reference = {68_5812} | Previous AADT = 170</t>
  </si>
  <si>
    <t>S33583</t>
  </si>
  <si>
    <t xml:space="preserve">  I 040071T                     </t>
  </si>
  <si>
    <t>I-40 Exit 71 T-Ramp</t>
  </si>
  <si>
    <t>S2561</t>
  </si>
  <si>
    <t xml:space="preserve">  I 040079A                     </t>
  </si>
  <si>
    <t>I-40 Exit 79 A-Ramp</t>
  </si>
  <si>
    <t>I-40 Exit 79 G-Ramp</t>
  </si>
  <si>
    <t>CY2022 ADOT | Derivation Code = 3 | MS2 TDMS;  Reference = {68_5820} | Previous AADT = 155</t>
  </si>
  <si>
    <t>S2563</t>
  </si>
  <si>
    <t xml:space="preserve">  I 040079G                     </t>
  </si>
  <si>
    <t>CY2022 ADOT | Derivation Code = 3 | MS2 TDMS;  Reference = {68_5821} | Previous AADT = 70</t>
  </si>
  <si>
    <t>S2569</t>
  </si>
  <si>
    <t xml:space="preserve">  I 040091A                     </t>
  </si>
  <si>
    <t>CY2022 ADOT | Derivation Code = 3 | MS2 TDMS;  Reference = {68_5840} | Previous AADT = 125</t>
  </si>
  <si>
    <t>S2574</t>
  </si>
  <si>
    <t xml:space="preserve">  I 040096C                     </t>
  </si>
  <si>
    <t>CY2022 ADOT | Derivation Code = 3 | MS2 TDMS;  Reference = {68_5852} | Previous AADT = 54</t>
  </si>
  <si>
    <t>S2584</t>
  </si>
  <si>
    <t xml:space="preserve">  I 040109G                     </t>
  </si>
  <si>
    <t>CY2022 ADOT | Derivation Code = 1 | MS2 TDMS;  Reference = {68_5871} | Previous AADT = 191</t>
  </si>
  <si>
    <t>S2585</t>
  </si>
  <si>
    <t xml:space="preserve">  I 040109J                     </t>
  </si>
  <si>
    <t>CY2022 ADOT | Derivation Code = 3 | MS2 TDMS;  Reference = {68_5873} | Previous AADT = 153</t>
  </si>
  <si>
    <t>S2586</t>
  </si>
  <si>
    <t xml:space="preserve">  I 040121A                     </t>
  </si>
  <si>
    <t>I-40 Exit 121 A-Ramp</t>
  </si>
  <si>
    <t>CY2022 ADOT | Derivation Code = 3 | MS2 TDMS;  Reference = {68_5880} | Previous AADT = 620</t>
  </si>
  <si>
    <t>S2587</t>
  </si>
  <si>
    <t>CY2022 ADOT | Derivation Code = 3 | MS2 TDMS;  Reference = {68_5882} | Previous AADT = 163</t>
  </si>
  <si>
    <t>S2591</t>
  </si>
  <si>
    <t xml:space="preserve">  I 040123C                     </t>
  </si>
  <si>
    <t>CY2022 ADOT | Derivation Code = 3 | MS2 TDMS;  Reference = {68_5892} | Previous AADT = 1128</t>
  </si>
  <si>
    <t>S2597</t>
  </si>
  <si>
    <t xml:space="preserve">  I 040139J                     </t>
  </si>
  <si>
    <t>I-40 Exit 139 J-Ramp</t>
  </si>
  <si>
    <t>CY2022 ADOT | Derivation Code = 3 | MS2 TDMS;  Reference = {68_5913} | Previous AADT = 106</t>
  </si>
  <si>
    <t>S2598</t>
  </si>
  <si>
    <t xml:space="preserve">  I 040144A                     </t>
  </si>
  <si>
    <t>I-40 Exit 144 A-Ramp</t>
  </si>
  <si>
    <t>CY2022 ADOT | Derivation Code = 3 | MS2 TDMS;  Reference = {68_5920} | Previous AADT = 819</t>
  </si>
  <si>
    <t>S2599</t>
  </si>
  <si>
    <t>I-40 Exit 144 J-Ramp</t>
  </si>
  <si>
    <t>CY2022 ADOT | Derivation Code = 3 | MS2 TDMS;  Reference = {68_5922} | Previous AADT = 261</t>
  </si>
  <si>
    <t>S2600</t>
  </si>
  <si>
    <t xml:space="preserve">  I 040144G                     </t>
  </si>
  <si>
    <t>I-40 Exit 144 G-Ramp</t>
  </si>
  <si>
    <t>CY2022 ADOT | Derivation Code = 3 | MS2 TDMS;  Reference = {68_5921} | Previous AADT = 678</t>
  </si>
  <si>
    <t>S2601</t>
  </si>
  <si>
    <t xml:space="preserve">  I 040144J                     </t>
  </si>
  <si>
    <t>CY2022 ADOT | Derivation Code = 3 | MS2 TDMS;  Reference = {68_5923} | Previous AADT = 468</t>
  </si>
  <si>
    <t>S2603</t>
  </si>
  <si>
    <t xml:space="preserve">  I 040146C                     </t>
  </si>
  <si>
    <t>I-40 Exit 146 C-Ramp</t>
  </si>
  <si>
    <t>CY2022 ADOT | Derivation Code = 3 | MS2 TDMS;  Reference = {68_5932} | Previous AADT = 826</t>
  </si>
  <si>
    <t>S2606</t>
  </si>
  <si>
    <t xml:space="preserve">  I 040148B                     </t>
  </si>
  <si>
    <t>I-40 Exit 148 B-Ramp</t>
  </si>
  <si>
    <t>CY2022 ADOT | Derivation Code = 3 | MS2 TDMS;  Reference = {68_5940} | Previous AADT = 11</t>
  </si>
  <si>
    <t>S2608</t>
  </si>
  <si>
    <t xml:space="preserve">  I 040148G                     </t>
  </si>
  <si>
    <t>I-40 Exit 148 G-Ramp</t>
  </si>
  <si>
    <t>CY2022 ADOT | Derivation Code = 3 | MS2 TDMS;  Reference = {68_5941} | Previous AADT = 8</t>
  </si>
  <si>
    <t>S2610</t>
  </si>
  <si>
    <t xml:space="preserve">  I 040149A                     </t>
  </si>
  <si>
    <t>CY2022 ADOT | Derivation Code = 3 | MS2 TDMS;  Reference = {68_5950} | Previous AADT = 24</t>
  </si>
  <si>
    <t>S2616</t>
  </si>
  <si>
    <t xml:space="preserve">  I 040151F                     </t>
  </si>
  <si>
    <t>I-40 Exit 151 F-Ramp</t>
  </si>
  <si>
    <t>CY2022 ADOT | Derivation Code = 3 | MS2 TDMS;  Reference = {68_5961} | Previous AADT = 26</t>
  </si>
  <si>
    <t>S2621</t>
  </si>
  <si>
    <t xml:space="preserve">  I 040157J                     </t>
  </si>
  <si>
    <t>CY2022 ADOT | Derivation Code = 3 | MS2 TDMS;  Reference = {68_5973} | Previous AADT = 32</t>
  </si>
  <si>
    <t>S2625</t>
  </si>
  <si>
    <t xml:space="preserve">  I 040161J                     </t>
  </si>
  <si>
    <t>I-40 Exit 161 J-Ramp</t>
  </si>
  <si>
    <t>CY2022 ADOT | Derivation Code = 3 | MS2 TDMS;  Reference = {68_5983} | Previous AADT = 935</t>
  </si>
  <si>
    <t>S2628</t>
  </si>
  <si>
    <t xml:space="preserve">  I 040163G                     </t>
  </si>
  <si>
    <t>CY2022 ADOT | Derivation Code = 3 | MS2 TDMS;  Reference = {68_5991} | Previous AADT = 2774</t>
  </si>
  <si>
    <t>S2629</t>
  </si>
  <si>
    <t xml:space="preserve">  I 040163J                     </t>
  </si>
  <si>
    <t>CY2022 ADOT | Derivation Code = 3 | MS2 TDMS;  Reference = {68_5993} | Previous AADT = 828</t>
  </si>
  <si>
    <t>S2633</t>
  </si>
  <si>
    <t>CY2022 ADOT | Derivation Code = 3 | MS2 TDMS;  Reference = {68_6003} | Previous AADT = 1536</t>
  </si>
  <si>
    <t>S33485</t>
  </si>
  <si>
    <t xml:space="preserve">  I 040181G                     </t>
  </si>
  <si>
    <t>I-40 Exit 181 G-Ramp</t>
  </si>
  <si>
    <t>S33396</t>
  </si>
  <si>
    <t xml:space="preserve">  I 040182C                     </t>
  </si>
  <si>
    <t>I-40 Exit 182 C-Ramp</t>
  </si>
  <si>
    <t>S2649</t>
  </si>
  <si>
    <t xml:space="preserve">  I 040185J                     </t>
  </si>
  <si>
    <t>CY2022 ADOT | Derivation Code = 3 | MS2 TDMS;  Reference = {68_6053} | Previous AADT = 1649</t>
  </si>
  <si>
    <t>S2651</t>
  </si>
  <si>
    <t xml:space="preserve">  I 040190C                     </t>
  </si>
  <si>
    <t>I-40 Exit 190 C-Ramp</t>
  </si>
  <si>
    <t>CY2022 ADOT | Derivation Code = 3 | MS2 TDMS;  Reference = {68_6062} | Previous AADT = 228</t>
  </si>
  <si>
    <t>S2653</t>
  </si>
  <si>
    <t xml:space="preserve">  I 040190J                     </t>
  </si>
  <si>
    <t>CY2022 ADOT | Derivation Code = 3 | MS2 TDMS;  Reference = {68_6063} | Previous AADT = 66</t>
  </si>
  <si>
    <t>S2655</t>
  </si>
  <si>
    <t xml:space="preserve">  I 040191D                     </t>
  </si>
  <si>
    <t>I-40 Exit 191 D-Ramp</t>
  </si>
  <si>
    <t>CY2022 ADOT | Derivation Code = 3 | MS2 TDMS;  Reference = {68_6072} | Previous AADT = 55</t>
  </si>
  <si>
    <t>S2656</t>
  </si>
  <si>
    <t>Eb I-40 Exit 191 On Ramp</t>
  </si>
  <si>
    <t>CY2022 ADOT | Derivation Code = 3 | MS2 TDMS;  Reference = {68_6071} | Previous AADT = 85</t>
  </si>
  <si>
    <t>S2659</t>
  </si>
  <si>
    <t xml:space="preserve">  I 040192C                     </t>
  </si>
  <si>
    <t>CY2022 ADOT | Derivation Code = 3 | MS2 TDMS;  Reference = {68_6082} | Previous AADT = 1744</t>
  </si>
  <si>
    <t>S33418</t>
  </si>
  <si>
    <t xml:space="preserve">  I 040195C1                    </t>
  </si>
  <si>
    <t>S2662</t>
  </si>
  <si>
    <t xml:space="preserve">  I 040198A                     </t>
  </si>
  <si>
    <t>CY2022 ADOT | Derivation Code = 3 | MS2 TDMS;  Reference = {68_6110} | Previous AADT = 8950</t>
  </si>
  <si>
    <t>S2666</t>
  </si>
  <si>
    <t xml:space="preserve">  I 040201A                     </t>
  </si>
  <si>
    <t>CY2022 ADOT | Derivation Code = 3 | MS2 TDMS;  Reference = ({68_6120}+{216_156})/2 | Previous AADT = 16648</t>
  </si>
  <si>
    <t>S2671</t>
  </si>
  <si>
    <t xml:space="preserve">  I 040204C                     </t>
  </si>
  <si>
    <t>I-40 Exit 204 C-Ramp</t>
  </si>
  <si>
    <t>CY2022 ADOT | Derivation Code = 3 | MS2 TDMS;  Reference = {68_6132} | Previous AADT = 788</t>
  </si>
  <si>
    <t>S2672</t>
  </si>
  <si>
    <t xml:space="preserve">  I 040204G                     </t>
  </si>
  <si>
    <t>CY2022 ADOT | Derivation Code = 3 | MS2 TDMS;  Reference = {68_6131} | Previous AADT = 1494</t>
  </si>
  <si>
    <t>S2675</t>
  </si>
  <si>
    <t xml:space="preserve">  I 040207D                     </t>
  </si>
  <si>
    <t>CY2022 ADOT | Derivation Code = 3 | MS2 TDMS;  Reference = {68_6142} | Previous AADT = 104</t>
  </si>
  <si>
    <t>S2678</t>
  </si>
  <si>
    <t xml:space="preserve">  I 040211A                     </t>
  </si>
  <si>
    <t>CY2022 ADOT | Derivation Code = 3 | MS2 TDMS;  Reference = {68_6160} | Previous AADT = 1336</t>
  </si>
  <si>
    <t>S2681</t>
  </si>
  <si>
    <t xml:space="preserve">  I 040211J                     </t>
  </si>
  <si>
    <t>CY2022 ADOT | Derivation Code = 3 | MS2 TDMS;  Reference = {68_6163} | Previous AADT = 1387</t>
  </si>
  <si>
    <t>S2690</t>
  </si>
  <si>
    <t xml:space="preserve">  I 040230A                     </t>
  </si>
  <si>
    <t>CY2022 ADOT | Derivation Code = 3 | MS2 TDMS;  Reference = {68_6190} | Previous AADT = 74</t>
  </si>
  <si>
    <t>S2697</t>
  </si>
  <si>
    <t xml:space="preserve">  I 040233J                     </t>
  </si>
  <si>
    <t>CY2022 ADOT | Derivation Code = 3 | MS2 TDMS;  Reference = {68_6203} | Previous AADT = 340</t>
  </si>
  <si>
    <t>S2699</t>
  </si>
  <si>
    <t xml:space="preserve">  I 040239C                     </t>
  </si>
  <si>
    <t>CY2022 ADOT | Derivation Code = 1 | MS2 TDMS;  Reference = {68_6222} | Previous AADT = 50</t>
  </si>
  <si>
    <t>S2700</t>
  </si>
  <si>
    <t xml:space="preserve">  I 040239G                     </t>
  </si>
  <si>
    <t>CY2022 ADOT | Derivation Code = 1 | MS2 TDMS;  Reference = {68_6221} | Previous AADT = 68</t>
  </si>
  <si>
    <t>S2720</t>
  </si>
  <si>
    <t>CY2022 ADOT | Derivation Code = 1 | MS2 TDMS;  Reference = {68_6271} | Previous AADT = 332</t>
  </si>
  <si>
    <t>S2724</t>
  </si>
  <si>
    <t xml:space="preserve">  I 040264J                     </t>
  </si>
  <si>
    <t>CY2022 ADOT | Derivation Code = 1 | MS2 TDMS;  Reference = {68_6283} | Previous AADT = 383</t>
  </si>
  <si>
    <t>S2729</t>
  </si>
  <si>
    <t xml:space="preserve">  I 040274A                     </t>
  </si>
  <si>
    <t>CY2022 ADOT | Derivation Code = 3 | MS2 TDMS;  Reference = {68_6300} | Previous AADT = 318</t>
  </si>
  <si>
    <t>S2732</t>
  </si>
  <si>
    <t xml:space="preserve">  I 040274J                     </t>
  </si>
  <si>
    <t>CY2022 ADOT | Derivation Code = 1 | MS2 TDMS;  Reference = {68_6303} | Previous AADT = 459</t>
  </si>
  <si>
    <t>S2744</t>
  </si>
  <si>
    <t xml:space="preserve">  I 040283J                     </t>
  </si>
  <si>
    <t>CY2022 ADOT | Derivation Code = 3 | MS2 TDMS;  Reference = {68_6333} | Previous AADT = 1331</t>
  </si>
  <si>
    <t>S2752</t>
  </si>
  <si>
    <t xml:space="preserve">  I 040286I                     </t>
  </si>
  <si>
    <t>I-40 Exit 286 I-Ramp</t>
  </si>
  <si>
    <t>I-40 West On Ramp</t>
  </si>
  <si>
    <t>CY2022 ADOT | Derivation Code = 3 | MS2 TDMS;  Reference = {68_6353} | Previous AADT = 1596</t>
  </si>
  <si>
    <t>S2753</t>
  </si>
  <si>
    <t xml:space="preserve">  I 040289A                     </t>
  </si>
  <si>
    <t>CY2022 ADOT | Derivation Code = 3 | MS2 TDMS;  Reference = {68_6360} | Previous AADT = 212</t>
  </si>
  <si>
    <t>S2757</t>
  </si>
  <si>
    <t xml:space="preserve">  I 040292A                     </t>
  </si>
  <si>
    <t>CY2022 ADOT | Derivation Code = 3 | MS2 TDMS;  Reference = {68_6370} | Previous AADT = 1042</t>
  </si>
  <si>
    <t>S2762</t>
  </si>
  <si>
    <t xml:space="preserve">  I 040294C                     </t>
  </si>
  <si>
    <t>CY2022 ADOT | Derivation Code = 3 | MS2 TDMS;  Reference = {68_6382} | Previous AADT = 120</t>
  </si>
  <si>
    <t>S2776</t>
  </si>
  <si>
    <t xml:space="preserve">  I 040311J                     </t>
  </si>
  <si>
    <t>CY2022 ADOT | Derivation Code = 3 | MS2 TDMS;  Reference = {68_6413} | Previous AADT = 294</t>
  </si>
  <si>
    <t>S2779</t>
  </si>
  <si>
    <t xml:space="preserve">  I 040320G                     </t>
  </si>
  <si>
    <t>I-40 Exit 320 G-Ramp</t>
  </si>
  <si>
    <t>CY2022 ADOT | Derivation Code = 3 | MS2 TDMS;  Reference = {68_6431} | Previous AADT = 124</t>
  </si>
  <si>
    <t>S2782</t>
  </si>
  <si>
    <t xml:space="preserve">  I 040325C                     </t>
  </si>
  <si>
    <t>I-40 Exit 325 C-Ramp</t>
  </si>
  <si>
    <t>CY2022 ADOT | Derivation Code = 3 | MS2 TDMS;  Reference = {68_6442} | Previous AADT = 449</t>
  </si>
  <si>
    <t>S2785</t>
  </si>
  <si>
    <t xml:space="preserve">  I 040330A                     </t>
  </si>
  <si>
    <t>I-40 Exit 330 A-Ramp</t>
  </si>
  <si>
    <t>CY2022 ADOT | Derivation Code = 3 | MS2 TDMS;  Reference = {68_6450} | Previous AADT = 39</t>
  </si>
  <si>
    <t>S2786</t>
  </si>
  <si>
    <t xml:space="preserve">  I 040330C                     </t>
  </si>
  <si>
    <t>I-40 Exit 330 C-Ramp</t>
  </si>
  <si>
    <t>CY2022 ADOT | Derivation Code = 3 | MS2 TDMS;  Reference = {68_6452} | Previous AADT = 43</t>
  </si>
  <si>
    <t>S2788</t>
  </si>
  <si>
    <t xml:space="preserve">  I 040330J                     </t>
  </si>
  <si>
    <t>I-40 Exit 330 J-Ramp</t>
  </si>
  <si>
    <t>CY2022 ADOT | Derivation Code = 3 | MS2 TDMS;  Reference = {68_6453} | Previous AADT = 36</t>
  </si>
  <si>
    <t>S2796</t>
  </si>
  <si>
    <t xml:space="preserve">  I 040339J                     </t>
  </si>
  <si>
    <t>CY2022 ADOT | Derivation Code = 3 | MS2 TDMS;  Reference = {68_6473} | Previous AADT = 386</t>
  </si>
  <si>
    <t>S33475</t>
  </si>
  <si>
    <t xml:space="preserve">  I 040340A                     </t>
  </si>
  <si>
    <t>I-40 Exit 340 A-Ramp</t>
  </si>
  <si>
    <t>S2799</t>
  </si>
  <si>
    <t xml:space="preserve">  I 040341E                     </t>
  </si>
  <si>
    <t>I-40 Exit 341 Crossing</t>
  </si>
  <si>
    <t>CY2022 ADOT | Derivation Code = 1 | MS2 TDMS;  Reference = {68_6484} | Previous AADT = 598</t>
  </si>
  <si>
    <t>S2803</t>
  </si>
  <si>
    <t xml:space="preserve">  I 040343C                     </t>
  </si>
  <si>
    <t>I-40 Exit 343 C-Ramp</t>
  </si>
  <si>
    <t>I-40 Exit 343 J-Ramp</t>
  </si>
  <si>
    <t>CY2022 ADOT | Derivation Code = 3 | MS2 TDMS;  Reference = {68_6492} | Previous AADT = 118</t>
  </si>
  <si>
    <t>S2805</t>
  </si>
  <si>
    <t xml:space="preserve">  I 040343G                     </t>
  </si>
  <si>
    <t>CY2022 ADOT | Derivation Code = 3 | MS2 TDMS;  Reference = {68_6491} | Previous AADT = 97</t>
  </si>
  <si>
    <t>S2806</t>
  </si>
  <si>
    <t xml:space="preserve">  I 040343J                     </t>
  </si>
  <si>
    <t>CY2022 ADOT | Derivation Code = 3 | MS2 TDMS;  Reference = {68_6493} | Previous AADT = 93</t>
  </si>
  <si>
    <t>S2807</t>
  </si>
  <si>
    <t xml:space="preserve">  I 040346A                     </t>
  </si>
  <si>
    <t>CY2022 ADOT | Derivation Code = 3 | MS2 TDMS;  Reference = {68_6500} | Previous AADT = 72</t>
  </si>
  <si>
    <t>S2818</t>
  </si>
  <si>
    <t xml:space="preserve">  I 040351J                     </t>
  </si>
  <si>
    <t>CY2022 ADOT | Derivation Code = 1 | MS2 TDMS;  Reference = {68_6523} | Previous AADT = 390</t>
  </si>
  <si>
    <t>S2823</t>
  </si>
  <si>
    <t xml:space="preserve">  I 040357A                     </t>
  </si>
  <si>
    <t>I-40 Exit 357 G-Ramp</t>
  </si>
  <si>
    <t>CY2022 ADOT | Derivation Code = 3 | MS2 TDMS;  Reference = {68_6540} | Previous AADT = 563</t>
  </si>
  <si>
    <t>S2828</t>
  </si>
  <si>
    <t xml:space="preserve">  I 040358S1                    </t>
  </si>
  <si>
    <t>I-40 Exit 358 S1-Ramp</t>
  </si>
  <si>
    <t>I-40 Exit 358 J-Ramp</t>
  </si>
  <si>
    <t>CY2022 ADOT | Derivation Code = 12 | MS2 TDMS;  Reference = {68_100672} | Previous AADT = 151261</t>
  </si>
  <si>
    <t>CY2022 ADOT | Derivation Code = 12 | MS2 TDMS;  Reference = {68_100681} | Previous AADT = 115110</t>
  </si>
  <si>
    <t>CY2022 ADOT | Derivation Code = 12 | MS2 TDMS;  Reference = {68_100685} | Previous AADT = 109559</t>
  </si>
  <si>
    <t>S2833</t>
  </si>
  <si>
    <t>CY2022 ADOT | Derivation Code = 3 | MS2 TDMS;  Reference = {68_7253} | Previous AADT = 29477</t>
  </si>
  <si>
    <t>S2836</t>
  </si>
  <si>
    <t>SR-202 Exit 1 C11-Ramp</t>
  </si>
  <si>
    <t>SR-51 Exit 1 J1-Ramp</t>
  </si>
  <si>
    <t>CY2022 ADOT | Derivation Code = 3 | MS2 TDMS;  Reference = {68_7601} | Previous AADT = 45034</t>
  </si>
  <si>
    <t>S2842</t>
  </si>
  <si>
    <t xml:space="preserve">  S 051001A2                    </t>
  </si>
  <si>
    <t>CY2022 ADOT | Derivation Code = 3 | MS2 TDMS;  Reference = {68_7770} | Previous AADT = 3096</t>
  </si>
  <si>
    <t>S33482</t>
  </si>
  <si>
    <t xml:space="preserve">  S 051001C3                    </t>
  </si>
  <si>
    <t>SR-51 Exit 1 C3-Ramp</t>
  </si>
  <si>
    <t>S33339</t>
  </si>
  <si>
    <t xml:space="preserve">  S 051001L1                    </t>
  </si>
  <si>
    <t>SR-51 Exit 1 L1-Ramp</t>
  </si>
  <si>
    <t>S33480</t>
  </si>
  <si>
    <t xml:space="preserve">  S 051001P1                    </t>
  </si>
  <si>
    <t>SR-51 Exit 1 P1-Ramp</t>
  </si>
  <si>
    <t>S33447</t>
  </si>
  <si>
    <t xml:space="preserve">  S 051001X                     </t>
  </si>
  <si>
    <t>S33331</t>
  </si>
  <si>
    <t xml:space="preserve">  S 051002T                     </t>
  </si>
  <si>
    <t>SR-51 Exit 2 T-Ramp</t>
  </si>
  <si>
    <t>S2857</t>
  </si>
  <si>
    <t xml:space="preserve">  S 051003A                     </t>
  </si>
  <si>
    <t>CY2022 ADOT | Derivation Code = 3 | MS2 TDMS;  Reference = {68_6610} | Previous AADT = 20223</t>
  </si>
  <si>
    <t>S2861</t>
  </si>
  <si>
    <t xml:space="preserve">  S 051004A                     </t>
  </si>
  <si>
    <t>SR-51 Exit 4 A-Ramp</t>
  </si>
  <si>
    <t>CY2022 ADOT | Derivation Code = 3 | MS2 TDMS;  Reference = {68_6630} | Previous AADT = 9844</t>
  </si>
  <si>
    <t>S2862</t>
  </si>
  <si>
    <t xml:space="preserve">  S 051004C                     </t>
  </si>
  <si>
    <t>CY2022 ADOT | Derivation Code = 3 | MS2 TDMS;  Reference = {68_6632} | Previous AADT = 7357</t>
  </si>
  <si>
    <t>S2864</t>
  </si>
  <si>
    <t xml:space="preserve">  S 051004J                     </t>
  </si>
  <si>
    <t>CY2022 ADOT | Derivation Code = 3 | MS2 TDMS;  Reference = {68_6633} | Previous AADT = 7719</t>
  </si>
  <si>
    <t>S33473</t>
  </si>
  <si>
    <t xml:space="preserve">  S 051004X                     </t>
  </si>
  <si>
    <t>SR-51 Exit 4 X-Ramp</t>
  </si>
  <si>
    <t>S2865</t>
  </si>
  <si>
    <t xml:space="preserve">  S 051005A                     </t>
  </si>
  <si>
    <t>SR-51 Exit 5 A-Ramp</t>
  </si>
  <si>
    <t>CY2022 ADOT | Derivation Code = 3 | MS2 TDMS;  Reference = {68_6640} | Previous AADT = 12740</t>
  </si>
  <si>
    <t>S33488</t>
  </si>
  <si>
    <t xml:space="preserve">  S 051005X                     </t>
  </si>
  <si>
    <t>SR-51 Exit 5 X-Ramp</t>
  </si>
  <si>
    <t>SR-51 Exit 5 C-Ramp</t>
  </si>
  <si>
    <t>S2875</t>
  </si>
  <si>
    <t xml:space="preserve">  S 051008A                     </t>
  </si>
  <si>
    <t>SR-51 Exit 8 A-Ramp</t>
  </si>
  <si>
    <t>CY2022 ADOT | Derivation Code = 3 | MS2 TDMS;  Reference = {68_6660} | Previous AADT = 3943</t>
  </si>
  <si>
    <t>S2878</t>
  </si>
  <si>
    <t xml:space="preserve">  S 051009A                     </t>
  </si>
  <si>
    <t>SR-51 Exit 9 J-Ramp</t>
  </si>
  <si>
    <t>CY2022 ADOT | Derivation Code = 3 | MS2 TDMS;  Reference = {68_6670} | Previous AADT = 14195</t>
  </si>
  <si>
    <t>S2879</t>
  </si>
  <si>
    <t xml:space="preserve">  S 051009C                     </t>
  </si>
  <si>
    <t>SR-51 Exit 9 C-Ramp</t>
  </si>
  <si>
    <t>CY2022 ADOT | Derivation Code = 3 | MS2 TDMS;  Reference = {68_6672} | Previous AADT = 9983</t>
  </si>
  <si>
    <t>S33593</t>
  </si>
  <si>
    <t xml:space="preserve">  S 051009L                     </t>
  </si>
  <si>
    <t>SR-51 Exit 9 L-Ramp</t>
  </si>
  <si>
    <t>S33436</t>
  </si>
  <si>
    <t xml:space="preserve">  S 051009L1                    </t>
  </si>
  <si>
    <t>SR-51 Exit 9 L1-Ramp</t>
  </si>
  <si>
    <t>S33327</t>
  </si>
  <si>
    <t xml:space="preserve">  S 051010L                     </t>
  </si>
  <si>
    <t>S33430</t>
  </si>
  <si>
    <t xml:space="preserve">  S 051010T                     </t>
  </si>
  <si>
    <t>SR-51 Exit 10 T-Ramp</t>
  </si>
  <si>
    <t>SR-51 Exit 10 A-Ramp</t>
  </si>
  <si>
    <t>SR-51 Exit 10 P-Ramp</t>
  </si>
  <si>
    <t>S2894</t>
  </si>
  <si>
    <t xml:space="preserve">  S 051013C                     </t>
  </si>
  <si>
    <t>CY2022 ADOT | Derivation Code = 3 | MS2 TDMS;  Reference = {68_6712} | Previous AADT = 8573</t>
  </si>
  <si>
    <t>S2896</t>
  </si>
  <si>
    <t xml:space="preserve">  S 051013J                     </t>
  </si>
  <si>
    <t>CY2022 ADOT | Derivation Code = 3 | MS2 TDMS;  Reference = {68_6713} | Previous AADT = 13759</t>
  </si>
  <si>
    <t>S2897</t>
  </si>
  <si>
    <t xml:space="preserve">  S 051013J1                    </t>
  </si>
  <si>
    <t>SR-51 Exit 13 J1-Ramp</t>
  </si>
  <si>
    <t>CY2022 ADOT | Derivation Code = 3 | MS2 TDMS;  Reference = {68_6715} | Previous AADT = 49</t>
  </si>
  <si>
    <t>S33486</t>
  </si>
  <si>
    <t xml:space="preserve">  S 051013X                     </t>
  </si>
  <si>
    <t>SR-51 Exit 13 X-Ramp</t>
  </si>
  <si>
    <t>S2900</t>
  </si>
  <si>
    <t xml:space="preserve">  S 051014G                     </t>
  </si>
  <si>
    <t>CY2022 ADOT | Derivation Code = 3 | MS2 TDMS;  Reference = {68_6721} | Previous AADT = 6858</t>
  </si>
  <si>
    <t>S33417</t>
  </si>
  <si>
    <t xml:space="preserve">  S 051014L                     </t>
  </si>
  <si>
    <t>SR-51 Exit 14 L-Ramp</t>
  </si>
  <si>
    <t>SR-51 Exit 14 J-Ramp</t>
  </si>
  <si>
    <t>S33399</t>
  </si>
  <si>
    <t xml:space="preserve">  S 051014T                     </t>
  </si>
  <si>
    <t>SR-51 Exit 14 T-Ramp</t>
  </si>
  <si>
    <t>SR-51 Exit 14 A-Ramp</t>
  </si>
  <si>
    <t>S2903</t>
  </si>
  <si>
    <t xml:space="preserve">  S 051015A2                    </t>
  </si>
  <si>
    <t>SR-51 Exit 15 A2-Ramp</t>
  </si>
  <si>
    <t>Black Mountain Tfway</t>
  </si>
  <si>
    <t>CY2022 ADOT | Derivation Code = 3 | MS2 TDMS;  Reference = {68_7254} | Previous AADT = 5242</t>
  </si>
  <si>
    <t>CY2022 ADOT | Derivation Code = 3 | MS2 TDMS;  Reference = {68_100703} | Previous AADT = 1987</t>
  </si>
  <si>
    <t>L14061</t>
  </si>
  <si>
    <t xml:space="preserve">  S 061352C                     </t>
  </si>
  <si>
    <t>SR-61 Exit 352 C-Ramp</t>
  </si>
  <si>
    <t>CY2022 ADOT | VolGroup Estimate; Reference = {2b} | Previous AADT = 904</t>
  </si>
  <si>
    <t>S3511</t>
  </si>
  <si>
    <t>CY2022 ADOT | Derivation Code = 1 | MS2 TDMS;  Reference = {68_6004} | Previous AADT = 5685</t>
  </si>
  <si>
    <t>CY2022 ADOT | Derivation Code = 3 | MS2 TDMS;  Reference = {68_100708} | Previous AADT = 4648</t>
  </si>
  <si>
    <t>CY2022 ADOT | Derivation Code = 1 | MS2 TDMS;  Reference = {68_100709} | Previous AADT = 5681</t>
  </si>
  <si>
    <t>CY2022 ADOT | Derivation Code = 3 | MS2 TDMS;  Reference = {68_100711} | Previous AADT = 1605</t>
  </si>
  <si>
    <t>CY2022 ADOT | Derivation Code = 3 | MS2 TDMS;  Reference = {68_100724} | Previous AADT = 11633</t>
  </si>
  <si>
    <t>CY2022 ADOT | Derivation Code = 3 | MS2 TDMS;  Reference = {68_100728} | Previous AADT = 15725</t>
  </si>
  <si>
    <t>CY2022 ADOT | Derivation Code = 1 | MS2 TDMS;  Reference = {68_100736} | Previous AADT = 16027</t>
  </si>
  <si>
    <t>CY2022 ADOT | Derivation Code = 1 | MS2 TDMS;  Reference = {68_100757} | Previous AADT = 20273</t>
  </si>
  <si>
    <t>CY2022 ADOT | Derivation Code = 3 | MS2 TDMS;  Reference = {68_100741} | Previous AADT = 26643</t>
  </si>
  <si>
    <t>CY2022 ADOT | Derivation Code = 3 | MS2 TDMS;  Reference = {68_100747} | Previous AADT = 51975</t>
  </si>
  <si>
    <t>CY2022 ADOT | Derivation Code = 3 | MS2 TDMS;  Reference = {68_100765} | Previous AADT = 3083</t>
  </si>
  <si>
    <t>CY2022 ADOT | Derivation Code = 1 | MS2 TDMS;  Reference = {68_100767} | Previous AADT = 2643</t>
  </si>
  <si>
    <t>CY2022 ADOT | Derivation Code = 3 | MS2 TDMS;  Reference = {68_102323} | Previous AADT = 714</t>
  </si>
  <si>
    <t>CY2022 ADOT | Derivation Code = 3 | MS2 TDMS;  Reference = {68_100772} | Previous AADT = 11498</t>
  </si>
  <si>
    <t>CY2022 ADOT | Derivation Code = 3 | MS2 TDMS;  Reference = {68_100780} | Previous AADT = 5755</t>
  </si>
  <si>
    <t>CY2022 ADOT | Derivation Code = 1 | MS2 TDMS;  Reference = {68_100781} | Previous AADT = 5745</t>
  </si>
  <si>
    <t>CY2022 ADOT | Derivation Code = 1 | MS2 TDMS;  Reference = {68_100788} | Previous AADT = 9804</t>
  </si>
  <si>
    <t>CY2022 ADOT | Derivation Code = 3 | MS2 TDMS;  Reference = {68_100790} | Previous AADT = 2316</t>
  </si>
  <si>
    <t>CY2022 ADOT | Derivation Code = 3 | MS2 TDMS;  Reference = {68_100792} | Previous AADT = 1763</t>
  </si>
  <si>
    <t>S3490_a</t>
  </si>
  <si>
    <t xml:space="preserve">  S 076                         </t>
  </si>
  <si>
    <t>CY2022 ADOT | Derivation Code = 3 | MS2 TDMS;  Reference = {68_4564} | Previous AADT = 1496</t>
  </si>
  <si>
    <t>CY2022 ADOT | Derivation Code = 1 | MS2 TDMS;  Reference = {68_100796} | Previous AADT = 44065</t>
  </si>
  <si>
    <t>CY2022 ADOT | Derivation Code = 3 | MS2 TDMS;  Reference = {68_100800} | Previous AADT = 42007</t>
  </si>
  <si>
    <t>CY2022 ADOT | Derivation Code = 1 | MS2 TDMS;  Reference = {68_100802} | Previous AADT = 35030</t>
  </si>
  <si>
    <t>CY2022 ADOT | Derivation Code = 1 | MS2 TDMS;  Reference = {68_100806} | Previous AADT = 29543</t>
  </si>
  <si>
    <t>CY2022 ADOT | Derivation Code = 1 | MS2 TDMS;  Reference = {68_100810} | Previous AADT = 4569</t>
  </si>
  <si>
    <t>CY2022 ADOT | Derivation Code = 1 | MS2 TDMS;  Reference = {68_100817} | Previous AADT = 7780</t>
  </si>
  <si>
    <t>S2915</t>
  </si>
  <si>
    <t>Petrified Forest Dr</t>
  </si>
  <si>
    <t>CY2022 ADOT | Derivation Code = 1 | MS2 TDMS;  Reference = {68_6374} | Previous AADT = 2027</t>
  </si>
  <si>
    <t>CY2022 ADOT | Derivation Code = 1 | MS2 TDMS;  Reference = {68_100828} | Previous AADT = 1564</t>
  </si>
  <si>
    <t>S33519</t>
  </si>
  <si>
    <t xml:space="preserve">  S 077109C                     </t>
  </si>
  <si>
    <t>SR-77 Exit 109 C-Ramp</t>
  </si>
  <si>
    <t>S33460</t>
  </si>
  <si>
    <t xml:space="preserve">  S 077109G                     </t>
  </si>
  <si>
    <t>S33620</t>
  </si>
  <si>
    <t xml:space="preserve">  S 077155C                     </t>
  </si>
  <si>
    <t>SR-77 Exit 155 C-Ramp</t>
  </si>
  <si>
    <t>0.24 mi S of SR-77</t>
  </si>
  <si>
    <t>CY2022 ADOT | Applied Growth Factor = 0.010 to Previous Year | Previous AADT = 3347</t>
  </si>
  <si>
    <t>CY2022 ADOT | Derivation Code = 3 | MS2 TDMS;  Reference = {265_SC1047} | Previous AADT = 2829</t>
  </si>
  <si>
    <t>CY2022 ADOT | Derivation Code = 3 | MS2 TDMS;  Reference = {68_100851} | Previous AADT = 12919</t>
  </si>
  <si>
    <t>CY2022 ADOT | Derivation Code = 3 | MS2 TDMS;  Reference = {68_100854} | Previous AADT = 6578</t>
  </si>
  <si>
    <t>CY2022 ADOT | Derivation Code = 3 | MS2 TDMS;  Reference = {68_100858} | Previous AADT = 6095</t>
  </si>
  <si>
    <t>CY2022 ADOT | Derivation Code = 3 | MS2 TDMS;  Reference = {68_100859} | Previous AADT = 4308</t>
  </si>
  <si>
    <t>CY2022 ADOT | Derivation Code = 1 | MS2 TDMS;  Reference = {68_100860} | Previous AADT = 4083</t>
  </si>
  <si>
    <t>CY2022 ADOT | Derivation Code = 1 | MS2 TDMS;  Reference = {68_100864} | Previous AADT = 1743</t>
  </si>
  <si>
    <t>CY2022 ADOT | Derivation Code = 1 | MS2 TDMS;  Reference = {68_100871} | Previous AADT = 4562</t>
  </si>
  <si>
    <t>CY2022 ADOT | Derivation Code = 3 | MS2 TDMS;  Reference = {68_100872} | Previous AADT = 8317</t>
  </si>
  <si>
    <t>CY2022 ADOT | Derivation Code = 3 | MS2 TDMS;  Reference = {68_100874} | Previous AADT = 9693</t>
  </si>
  <si>
    <t>L14076</t>
  </si>
  <si>
    <t xml:space="preserve">  S 080317D                     </t>
  </si>
  <si>
    <t>SR-80 Exit 317 D-Ramp</t>
  </si>
  <si>
    <t>S2918</t>
  </si>
  <si>
    <t xml:space="preserve">  S 080332A                     </t>
  </si>
  <si>
    <t>SR-80 Exit 332 A-Ramp</t>
  </si>
  <si>
    <t>CY2022 ADOT | Derivation Code = 3 | MS2 TDMS;  Reference = {68_8001} | Previous AADT = 100</t>
  </si>
  <si>
    <t>S2919</t>
  </si>
  <si>
    <t xml:space="preserve">  S 080339B                     </t>
  </si>
  <si>
    <t>SR-80 Exit 339 B-Ramp</t>
  </si>
  <si>
    <t>CY2022 ADOT | Derivation Code = 3 | MS2 TDMS;  Reference = {68_7970} | Previous AADT = 423</t>
  </si>
  <si>
    <t>S33670</t>
  </si>
  <si>
    <t xml:space="preserve">  S 080339J2                    </t>
  </si>
  <si>
    <t>SR-80 Exit 339 J2-Ramp</t>
  </si>
  <si>
    <t>S2923</t>
  </si>
  <si>
    <t>CY2022 ADOT | Derivation Code = 3 | MS2 TDMS;  Reference = {68_7950} | Previous AADT = 282</t>
  </si>
  <si>
    <t>CY2022 ADOT | Derivation Code = 3 | MS2 TDMS;  Reference = {68_100889} | Previous AADT = 2212</t>
  </si>
  <si>
    <t>CY2022 ADOT | Derivation Code = 3 | MS2 TDMS;  Reference = {68_100891} | Previous AADT = 2366</t>
  </si>
  <si>
    <t>S33439</t>
  </si>
  <si>
    <t xml:space="preserve">  S 082001G                     </t>
  </si>
  <si>
    <t>SR-82 Exit 1 G-Ramp</t>
  </si>
  <si>
    <t>N Perkins Ave</t>
  </si>
  <si>
    <t>CY2022 ADOT | Applied Growth Factor = 0.022 to Previous Year | Previous AADT = 3271</t>
  </si>
  <si>
    <t>CY2022 ADOT | Derivation Code = 3 | MS2 TDMS;  Reference = {68_100894} | Previous AADT = 338</t>
  </si>
  <si>
    <t>CY2022 ADOT | Derivation Code = 1 | MS2 TDMS;  Reference = {265_SC086} | Previous AADT = 9867</t>
  </si>
  <si>
    <t>S2934</t>
  </si>
  <si>
    <t>CY2022 ADOT | Derivation Code = 1 | MS2 TDMS;  Reference = {68_3234} | Previous AADT = 2516</t>
  </si>
  <si>
    <t>CY2022 ADOT | Derivation Code = 3 | MS2 TDMS;  Reference = {68_100911} | Previous AADT = 2420</t>
  </si>
  <si>
    <t>CY2022 ADOT | Derivation Code = 1 | MS2 TDMS;  Reference = {68_100918} | Previous AADT = 10090</t>
  </si>
  <si>
    <t>CY2022 ADOT | Derivation Code = 1 | MS2 TDMS;  Reference = {68_100920} | Previous AADT = 13672</t>
  </si>
  <si>
    <t>L14116</t>
  </si>
  <si>
    <t xml:space="preserve">  S 085072R                     </t>
  </si>
  <si>
    <t>S33478</t>
  </si>
  <si>
    <t xml:space="preserve">  S 085138G                     </t>
  </si>
  <si>
    <t>SR-85 Exit 138 G-Ramp</t>
  </si>
  <si>
    <t>SR-85 Exit 138 A-Ramp</t>
  </si>
  <si>
    <t>S33442</t>
  </si>
  <si>
    <t xml:space="preserve">  S 085138J                     </t>
  </si>
  <si>
    <t>CY2022 ADOT | Derivation Code = 1 | MS2 TDMS;  Reference = {68_102297} | Previous AADT = 3063</t>
  </si>
  <si>
    <t>CY2022 ADOT | Derivation Code = 1 | MS2 TDMS;  Reference = {68_102298} | Previous AADT = 2860</t>
  </si>
  <si>
    <t>CY2022 ADOT | Derivation Code = 1 | MS2 TDMS;  Reference = {68_100936} | Previous AADT = 7712</t>
  </si>
  <si>
    <t>CY2022 ADOT | Derivation Code = 1 | MS2 TDMS;  Reference = {68_100937} | Previous AADT = 18047</t>
  </si>
  <si>
    <t>CY2022 ADOT | Derivation Code = 3 | MS2 TDMS;  Reference = {68_5644} | Previous AADT = 43357</t>
  </si>
  <si>
    <t>CY2022 ADOT | Derivation Code = 1 | MS2 TDMS;  Reference = {68_100946} | Previous AADT = 4544</t>
  </si>
  <si>
    <t>CY2022 ADOT | Derivation Code = 1 | MS2 TDMS;  Reference = {68_100951} | Previous AADT = 7988</t>
  </si>
  <si>
    <t>CY2022 ADOT | Derivation Code = 1 | MS2 TDMS;  Reference = {68_100957} | Previous AADT = 15466</t>
  </si>
  <si>
    <t>CY2022 ADOT | Derivation Code = 1 | MS2 TDMS;  Reference = {68_100969} | Previous AADT = 19950</t>
  </si>
  <si>
    <t>S2941</t>
  </si>
  <si>
    <t>190 ft S of SR-202 Exit 47 J-Ra*</t>
  </si>
  <si>
    <t>50 ft S of Phoenix 7873/Phoenix*</t>
  </si>
  <si>
    <t>CY2022 ADOT | Derivation Code = 3 | MS2 TDMS;  Reference = {58_36462}+{58_36496} | Previous AADT = 37314</t>
  </si>
  <si>
    <t>CY2022 ADOT | Derivation Code = 3 | MS2 TDMS;  Reference = {68_100972} | Previous AADT = 40424</t>
  </si>
  <si>
    <t>CY2022 ADOT | Derivation Code = 1 | MS2 TDMS;  Reference = {68_100974} | Previous AADT = 24418</t>
  </si>
  <si>
    <t>CY2022 ADOT | Derivation Code = 1 | MS2 TDMS;  Reference = {68_100976} | Previous AADT = 16861</t>
  </si>
  <si>
    <t>CY2022 ADOT | Derivation Code = 1 | MS2 TDMS;  Reference = {68_100979} | Previous AADT = 24585</t>
  </si>
  <si>
    <t>CY2022 ADOT | Derivation Code = 1 | MS2 TDMS;  Reference = {68_100998} | Previous AADT = 594</t>
  </si>
  <si>
    <t>CY2022 ADOT | Derivation Code = 1 | MS2 TDMS;  Reference = {68_101001} | Previous AADT = 2401</t>
  </si>
  <si>
    <t>CY2022 ADOT | Derivation Code = 1 | MS2 TDMS;  Reference = {68_102300} | Previous AADT = 1084</t>
  </si>
  <si>
    <t>S33337</t>
  </si>
  <si>
    <t xml:space="preserve">  S 087199A                     </t>
  </si>
  <si>
    <t>S33606</t>
  </si>
  <si>
    <t xml:space="preserve">  S 087199C                     </t>
  </si>
  <si>
    <t>SR-87 Exit 199 C-Ramp</t>
  </si>
  <si>
    <t>State Route 87 West</t>
  </si>
  <si>
    <t>SR-87 Exit 199 J-Ramp</t>
  </si>
  <si>
    <t>S33507</t>
  </si>
  <si>
    <t xml:space="preserve">  S 087199J                     </t>
  </si>
  <si>
    <t>S33659</t>
  </si>
  <si>
    <t xml:space="preserve">  S 087227A                     </t>
  </si>
  <si>
    <t>SR-87 Exit 227 A-Ramp</t>
  </si>
  <si>
    <t>CY2022 ADOT | Derivation Code = 1 | MS2 TDMS;  Reference = {68_101025} | Previous AADT = 10373</t>
  </si>
  <si>
    <t>CY2022 ADOT | Derivation Code = 3 | MS2 TDMS;  Reference = {68_101034} | Previous AADT = 234</t>
  </si>
  <si>
    <t>CY2022 ADOT | Derivation Code = 1 | MS2 TDMS;  Reference = {68_102301} | Previous AADT = 3457</t>
  </si>
  <si>
    <t>CY2022 ADOT | Derivation Code = 1 | MS2 TDMS;  Reference = {68_101037} | Previous AADT = 2654</t>
  </si>
  <si>
    <t>CY2022 ADOT | Derivation Code = 1 | MS2 TDMS;  Reference = {68_101040} | Previous AADT = 1125</t>
  </si>
  <si>
    <t>CY2022 ADOT | Derivation Code = 1 | MS2 TDMS;  Reference = {68_101042} | Previous AADT = 2099</t>
  </si>
  <si>
    <t>CY2022 ADOT | Derivation Code = 3 | MS2 TDMS;  Reference = {68_101045} | Previous AADT = 28853</t>
  </si>
  <si>
    <t>CY2022 ADOT | Derivation Code = 1 | MS2 TDMS;  Reference = {68_102329} | Previous AADT = 20622</t>
  </si>
  <si>
    <t>S2943</t>
  </si>
  <si>
    <t>CY2022 ADOT | Derivation Code = 1 | MS2 TDMS;  Reference = {68_8688} | Previous AADT = 4892</t>
  </si>
  <si>
    <t>CY2022 ADOT | Derivation Code = 1 | MS2 TDMS;  Reference = {68_101051} | Previous AADT = 23180</t>
  </si>
  <si>
    <t>CY2022 ADOT | Derivation Code = 1 | MS2 TDMS;  Reference = {68_101064} | Previous AADT = 3698</t>
  </si>
  <si>
    <t>S33692</t>
  </si>
  <si>
    <t xml:space="preserve">  S 089325C1                    </t>
  </si>
  <si>
    <t>CY2022 ADOT | Derivation Code = 3 | MS2 TDMS;  Reference = {68_101069} | Previous AADT = 10163</t>
  </si>
  <si>
    <t>CY2022 ADOT | Derivation Code = 1 | MS2 TDMS;  Reference = {68_101070} | Previous AADT = 10167</t>
  </si>
  <si>
    <t>CY2022 ADOT | Derivation Code = 3 | MS2 TDMS;  Reference = {68_101072} | Previous AADT = 14927</t>
  </si>
  <si>
    <t>CY2022 ADOT | Derivation Code = 3 | MS2 TDMS;  Reference = {68_101076} | Previous AADT = 14710</t>
  </si>
  <si>
    <t>CY2022 ADOT | Derivation Code = 3 | MS2 TDMS;  Reference = {68_101091} | Previous AADT = 26562</t>
  </si>
  <si>
    <t>CY2022 ADOT | Derivation Code = 3 | MS2 TDMS;  Reference = {68_101097} | Previous AADT = 22204</t>
  </si>
  <si>
    <t>CY2022 ADOT | Derivation Code = 1 | MS2 TDMS;  Reference = {68_101105} | Previous AADT = 5087</t>
  </si>
  <si>
    <t>CY2022 ADOT | Derivation Code = 3 | MS2 TDMS;  Reference = {68_101109} | Previous AADT = 9048</t>
  </si>
  <si>
    <t>CY2022 ADOT | Derivation Code = 3 | MS2 TDMS;  Reference = {68_101111} | Previous AADT = 2942</t>
  </si>
  <si>
    <t>CY2022 ADOT | Derivation Code = 3 | MS2 TDMS;  Reference = {68_101116} | Previous AADT = 12453</t>
  </si>
  <si>
    <t>CY2022 ADOT | Derivation Code = 3 | MS2 TDMS;  Reference = {68_101132} | Previous AADT = 6132</t>
  </si>
  <si>
    <t>CY2022 ADOT | Derivation Code = 3 | MS2 TDMS;  Reference = {68_101139} | Previous AADT = 18003</t>
  </si>
  <si>
    <t>CY2022 ADOT | Derivation Code = 3 | MS2 TDMS;  Reference = {68_101154} | Previous AADT = 10475</t>
  </si>
  <si>
    <t>S2946</t>
  </si>
  <si>
    <t>CY2022 ADOT | Derivation Code = 1 | MS2 TDMS;  Reference = {68_5674} | Previous AADT = 13277</t>
  </si>
  <si>
    <t>CY2022 ADOT | Derivation Code = 3 | MS2 TDMS;  Reference = {68_101162} | Previous AADT = 16415</t>
  </si>
  <si>
    <t>CY2022 ADOT | Derivation Code = 3 | MS2 TDMS;  Reference = {68_101166} | Previous AADT = 20834</t>
  </si>
  <si>
    <t>CY2022 ADOT | Derivation Code = 3 | MS2 TDMS;  Reference = {68_101173} | Previous AADT = 34111</t>
  </si>
  <si>
    <t>CY2022 ADOT | Derivation Code = 3 | MS2 TDMS;  Reference = {68_101180} | Previous AADT = 32732</t>
  </si>
  <si>
    <t>CY2022 ADOT | Derivation Code = 3 | MS2 TDMS;  Reference = {68_101184} | Previous AADT = 34996</t>
  </si>
  <si>
    <t>CY2022 ADOT | Derivation Code = 3 | MS2 TDMS;  Reference = {68_101186} | Previous AADT = 32040</t>
  </si>
  <si>
    <t>CY2022 ADOT | Derivation Code = 3 | MS2 TDMS;  Reference = {68_101197} | Previous AADT = 1045</t>
  </si>
  <si>
    <t>CY2022 ADOT | Derivation Code = 3 | MS2 TDMS;  Reference = {68_101198} | Previous AADT = 2858</t>
  </si>
  <si>
    <t>CY2022 ADOT | Derivation Code = 3 | MS2 TDMS;  Reference = {68_101200} | Previous AADT = 3019</t>
  </si>
  <si>
    <t>CY2022 ADOT | Derivation Code = 1 | MS2 TDMS;  Reference = {68_101202} | Previous AADT = 53</t>
  </si>
  <si>
    <t>CY2022 ADOT | Derivation Code = 1 | MS2 TDMS;  Reference = {68_101204} | Previous AADT = 763</t>
  </si>
  <si>
    <t>CY2022 ADOT | Derivation Code = 1 | MS2 TDMS;  Reference = {68_101210} | Previous AADT = 145584</t>
  </si>
  <si>
    <t>CY2022 ADOT | Derivation Code = 1 | MS2 TDMS;  Reference = {68_101217} | Previous AADT = 97312</t>
  </si>
  <si>
    <t>CY2022 ADOT | Derivation Code = 1 | MS2 TDMS;  Reference = {68_101220} | Previous AADT = 150676</t>
  </si>
  <si>
    <t>CY2022 ADOT | Derivation Code = 1 | MS2 TDMS;  Reference = {68_101224} | Previous AADT = 88239</t>
  </si>
  <si>
    <t>CY2022 ADOT | Derivation Code = 1 | MS2 TDMS;  Reference = {68_101227} | Previous AADT = 145035</t>
  </si>
  <si>
    <t>CY2022 ADOT | Derivation Code = 3 | MS2 TDMS;  Reference = {68_101231} | Previous AADT = 186773</t>
  </si>
  <si>
    <t>CY2022 ADOT | Derivation Code = 1 | MS2 TDMS;  Reference = {68_101233} | Previous AADT = 157661</t>
  </si>
  <si>
    <t>CY2022 ADOT | Derivation Code = 3 | MS2 TDMS;  Reference = {68_101237} | Previous AADT = 131900</t>
  </si>
  <si>
    <t>CY2022 ADOT | Derivation Code = 1 | MS2 TDMS;  Reference = {68_101240} | Previous AADT = 144877</t>
  </si>
  <si>
    <t>CY2022 ADOT | Derivation Code = 1 | MS2 TDMS;  Reference = {68_101243} | Previous AADT = 167016</t>
  </si>
  <si>
    <t>CY2022 ADOT | Derivation Code = 1 | MS2 TDMS;  Reference = {68_101244} | Previous AADT = 166759</t>
  </si>
  <si>
    <t>CY2022 ADOT | Derivation Code = 12 | MS2 TDMS;  Reference = {68_101248} | Previous AADT = 159200</t>
  </si>
  <si>
    <t>CY2022 ADOT | Derivation Code = 1 | MS2 TDMS;  Reference = {68_101250} | Previous AADT = 107516</t>
  </si>
  <si>
    <t>CY2022 ADOT | Derivation Code = 1 | MS2 TDMS;  Reference = {68_101258} | Previous AADT = 160354</t>
  </si>
  <si>
    <t>CY2022 ADOT | Derivation Code = 3 | MS2 TDMS;  Reference = {68_101259} | Previous AADT = 123847</t>
  </si>
  <si>
    <t>CY2022 ADOT | Derivation Code = 3 | MS2 TDMS;  Reference = {68_101260} | Previous AADT = 99721</t>
  </si>
  <si>
    <t>S2949</t>
  </si>
  <si>
    <t>SR-101 Exit 61 A1-Ramp</t>
  </si>
  <si>
    <t>CY2022 ADOT | Derivation Code = 3 | MS2 TDMS;  Reference = {68_8434} | Previous AADT = 32109</t>
  </si>
  <si>
    <t>S2950</t>
  </si>
  <si>
    <t>CY2022 ADOT | Derivation Code = 3 | MS2 TDMS;  Reference = {68_7016} | Previous AADT = 27443</t>
  </si>
  <si>
    <t>S2957</t>
  </si>
  <si>
    <t xml:space="preserve">  S 101003C                     </t>
  </si>
  <si>
    <t>CY2022 ADOT | Derivation Code = 3 | MS2 TDMS;  Reference = {68_7022} | Previous AADT = 10044</t>
  </si>
  <si>
    <t>S2963</t>
  </si>
  <si>
    <t xml:space="preserve">  S 101004J                     </t>
  </si>
  <si>
    <t>CY2022 ADOT | Derivation Code = 3 | MS2 TDMS;  Reference = {68_7033} | Previous AADT = 8507</t>
  </si>
  <si>
    <t>S2966</t>
  </si>
  <si>
    <t xml:space="preserve">  S 101005G                     </t>
  </si>
  <si>
    <t>SR-101 Exit 5 A-Ramp</t>
  </si>
  <si>
    <t>CY2022 ADOT | Derivation Code = 3 | MS2 TDMS;  Reference = {68_7041} | Previous AADT = 10598</t>
  </si>
  <si>
    <t>S33527</t>
  </si>
  <si>
    <t xml:space="preserve">  S 101005T                     </t>
  </si>
  <si>
    <t>S2968</t>
  </si>
  <si>
    <t xml:space="preserve">  S 101006A                     </t>
  </si>
  <si>
    <t>SR-101 Exit 6 A-Ramp</t>
  </si>
  <si>
    <t>SR-101 Exit 6 G-Ramp</t>
  </si>
  <si>
    <t>CY2022 ADOT | Derivation Code = 3 | MS2 TDMS;  Reference = {68_7710} | Previous AADT = 2431</t>
  </si>
  <si>
    <t>S5012</t>
  </si>
  <si>
    <t xml:space="preserve">  S 101006W                     </t>
  </si>
  <si>
    <t>S33492</t>
  </si>
  <si>
    <t xml:space="preserve">  S 101007X                     </t>
  </si>
  <si>
    <t>S2976</t>
  </si>
  <si>
    <t xml:space="preserve">  S 101008A                     </t>
  </si>
  <si>
    <t>SR-101 Exit 8 A-Ramp</t>
  </si>
  <si>
    <t>CY2022 ADOT | Derivation Code = 3 | MS2 TDMS;  Reference = {68_7060} | Previous AADT = 10865</t>
  </si>
  <si>
    <t>S2982</t>
  </si>
  <si>
    <t xml:space="preserve">  S 101009G                     </t>
  </si>
  <si>
    <t>CY2022 ADOT | Derivation Code = 3 | MS2 TDMS;  Reference = {68_7071} | Previous AADT = 9677</t>
  </si>
  <si>
    <t>S2987</t>
  </si>
  <si>
    <t xml:space="preserve">  S 101010J                     </t>
  </si>
  <si>
    <t>SR-101 Exit 10 J-Ramp</t>
  </si>
  <si>
    <t>SR-101 Exit 10 C-Ramp</t>
  </si>
  <si>
    <t>CY2022 ADOT | Derivation Code = 3 | MS2 TDMS;  Reference = {68_7083} | Previous AADT = 4814</t>
  </si>
  <si>
    <t>S2989</t>
  </si>
  <si>
    <t xml:space="preserve">  S 101011C                     </t>
  </si>
  <si>
    <t>SR-101 Exit 11 C-Ramp</t>
  </si>
  <si>
    <t>SR-101 Exit 11 G-Ramp</t>
  </si>
  <si>
    <t>CY2022 ADOT | Derivation Code = 3 | MS2 TDMS;  Reference = {68_7092} | Previous AADT = 12108</t>
  </si>
  <si>
    <t>S2990</t>
  </si>
  <si>
    <t xml:space="preserve">  S 101011G                     </t>
  </si>
  <si>
    <t>CY2022 ADOT | Derivation Code = 3 | MS2 TDMS;  Reference = {68_7091} | Previous AADT = 12968</t>
  </si>
  <si>
    <t>S2995</t>
  </si>
  <si>
    <t xml:space="preserve">  S 101012J                     </t>
  </si>
  <si>
    <t>SR-101 Exit 12 J-Ramp</t>
  </si>
  <si>
    <t>SR-101 Exit 12 C-Ramp</t>
  </si>
  <si>
    <t>CY2022 ADOT | Derivation Code = 3 | MS2 TDMS;  Reference = {68_7103} | Previous AADT = 16464</t>
  </si>
  <si>
    <t>S33624</t>
  </si>
  <si>
    <t xml:space="preserve">  S 101012L                     </t>
  </si>
  <si>
    <t>SR-101 Exit 12 L-Ramp</t>
  </si>
  <si>
    <t>S33379</t>
  </si>
  <si>
    <t xml:space="preserve">  S 101012P                     </t>
  </si>
  <si>
    <t>SR-101 Exit 12 P-Ramp</t>
  </si>
  <si>
    <t>S33532</t>
  </si>
  <si>
    <t xml:space="preserve">  S 101014L                     </t>
  </si>
  <si>
    <t>SR-101 Exit 14 J-Ramp</t>
  </si>
  <si>
    <t>S33491</t>
  </si>
  <si>
    <t xml:space="preserve">  S 101014T                     </t>
  </si>
  <si>
    <t>SR-101 Exit 14 T-Ramp</t>
  </si>
  <si>
    <t>S3001</t>
  </si>
  <si>
    <t xml:space="preserve">  S 101015C                     </t>
  </si>
  <si>
    <t>SR-101 Exit 15 C-Ramp</t>
  </si>
  <si>
    <t>CY2022 ADOT | Derivation Code = 3 | MS2 TDMS;  Reference = {68_7135} | Previous AADT = 18474</t>
  </si>
  <si>
    <t>S3010</t>
  </si>
  <si>
    <t xml:space="preserve">  S 101018C                     </t>
  </si>
  <si>
    <t>SR-101 Exit 18 C-Ramp</t>
  </si>
  <si>
    <t>CY2022 ADOT | Derivation Code = 3 | MS2 TDMS;  Reference = {68_7142} | Previous AADT = 14633</t>
  </si>
  <si>
    <t>S3012</t>
  </si>
  <si>
    <t xml:space="preserve">  S 101018J                     </t>
  </si>
  <si>
    <t>SR-101 Exit 18 J-Ramp</t>
  </si>
  <si>
    <t>CY2022 ADOT | Derivation Code = 3 | MS2 TDMS;  Reference = {68_7143} | Previous AADT = 8132</t>
  </si>
  <si>
    <t>S3016</t>
  </si>
  <si>
    <t xml:space="preserve">  S 101019J                     </t>
  </si>
  <si>
    <t>SR-101 Exit 19 J-Ramp</t>
  </si>
  <si>
    <t>CY2022 ADOT | Derivation Code = 3 | MS2 TDMS;  Reference = {68_7153} | Previous AADT = 8503</t>
  </si>
  <si>
    <t>S3019</t>
  </si>
  <si>
    <t xml:space="preserve">  S 101020G                     </t>
  </si>
  <si>
    <t>CY2022 ADOT | Derivation Code = 3 | MS2 TDMS;  Reference = {68_7161} | Previous AADT = 8973</t>
  </si>
  <si>
    <t>S3024</t>
  </si>
  <si>
    <t xml:space="preserve">  S 101023A1                    </t>
  </si>
  <si>
    <t>SR-101 Exit 23 A1-Ramp</t>
  </si>
  <si>
    <t>CY2022 ADOT | Derivation Code = 3 | MS2 TDMS;  Reference = {68_7180} | Previous AADT = 7652</t>
  </si>
  <si>
    <t>S3026</t>
  </si>
  <si>
    <t xml:space="preserve">  S 101023C1                    </t>
  </si>
  <si>
    <t>SR-101 Exit 23 C1-Ramp</t>
  </si>
  <si>
    <t>CY2022 ADOT | Derivation Code = 3 | MS2 TDMS;  Reference = {68_7182} | Previous AADT = 8152</t>
  </si>
  <si>
    <t>S3027</t>
  </si>
  <si>
    <t xml:space="preserve">  S 101023C2                    </t>
  </si>
  <si>
    <t>CY2022 ADOT | Derivation Code = 3 | MS2 TDMS;  Reference = {68_5029} | Previous AADT = 15241</t>
  </si>
  <si>
    <t>S3028</t>
  </si>
  <si>
    <t xml:space="preserve">  S 101023C21                   </t>
  </si>
  <si>
    <t>SR-101 Exit 23 C21-Ramp</t>
  </si>
  <si>
    <t>CY2022 ADOT | Derivation Code = 3 | MS2 TDMS;  Reference = {68_5027} | Previous AADT = 24848</t>
  </si>
  <si>
    <t>S3029</t>
  </si>
  <si>
    <t xml:space="preserve">  S 101023G                     </t>
  </si>
  <si>
    <t>CY2022 ADOT | Derivation Code = 3 | MS2 TDMS;  Reference = {68_7181} | Previous AADT = 8655</t>
  </si>
  <si>
    <t>S3030</t>
  </si>
  <si>
    <t xml:space="preserve">  S 101023J                     </t>
  </si>
  <si>
    <t>SR-101 Exit 23 J-Ramp</t>
  </si>
  <si>
    <t>CY2022 ADOT | Derivation Code = 3 | MS2 TDMS;  Reference = {68_7183} | Previous AADT = 9183</t>
  </si>
  <si>
    <t>S3032</t>
  </si>
  <si>
    <t xml:space="preserve">  S 101024G                     </t>
  </si>
  <si>
    <t>SR-101 Exit 24 G-Ramp</t>
  </si>
  <si>
    <t>CY2022 ADOT | Derivation Code = 3 | MS2 TDMS;  Reference = {68_7202} | Previous AADT = 10602</t>
  </si>
  <si>
    <t>S3042</t>
  </si>
  <si>
    <t xml:space="preserve">  S 101028C                     </t>
  </si>
  <si>
    <t>CY2022 ADOT | Derivation Code = 3 | MS2 TDMS;  Reference = {68_7242} | Previous AADT = 15095</t>
  </si>
  <si>
    <t>S3043</t>
  </si>
  <si>
    <t xml:space="preserve">  S 101028G                     </t>
  </si>
  <si>
    <t>CY2022 ADOT | Derivation Code = 3 | MS2 TDMS;  Reference = {68_7241} | Previous AADT = 14660</t>
  </si>
  <si>
    <t>S3044</t>
  </si>
  <si>
    <t xml:space="preserve">  S 101028J                     </t>
  </si>
  <si>
    <t>SR-101 Exit 28 J-Ramp</t>
  </si>
  <si>
    <t>CY2022 ADOT | Derivation Code = 3 | MS2 TDMS;  Reference = {68_7243} | Previous AADT = 13470</t>
  </si>
  <si>
    <t>S3046</t>
  </si>
  <si>
    <t xml:space="preserve">  S 101029V                     </t>
  </si>
  <si>
    <t>SR-101 Exit 29 V-Ramp</t>
  </si>
  <si>
    <t>60 ft W of SR-101 nonCard</t>
  </si>
  <si>
    <t>50 ft N of SR-51 nonCard</t>
  </si>
  <si>
    <t>CY2022 ADOT | Derivation Code = 3 | MS2 TDMS;  Reference = {68_6733} | Previous AADT = 5353</t>
  </si>
  <si>
    <t>S3047</t>
  </si>
  <si>
    <t xml:space="preserve">  S 101031A                     </t>
  </si>
  <si>
    <t>SR-101 Exit 31 A-Ramp</t>
  </si>
  <si>
    <t>CY2022 ADOT | Derivation Code = 3 | MS2 TDMS;  Reference = {68_7260} | Previous AADT = 19023</t>
  </si>
  <si>
    <t>S33515</t>
  </si>
  <si>
    <t xml:space="preserve">  S 101031L                     </t>
  </si>
  <si>
    <t>SR-101 Exit 31 L-Ramp</t>
  </si>
  <si>
    <t>S33652</t>
  </si>
  <si>
    <t xml:space="preserve">  S 101031T                     </t>
  </si>
  <si>
    <t>S33514</t>
  </si>
  <si>
    <t xml:space="preserve">  S 101031X                     </t>
  </si>
  <si>
    <t>S3052</t>
  </si>
  <si>
    <t xml:space="preserve">  S 101032C                     </t>
  </si>
  <si>
    <t>SR-101 Exit 32 C-Ramp</t>
  </si>
  <si>
    <t>CY2022 ADOT | Derivation Code = 3 | MS2 TDMS;  Reference = {68_7272} | Previous AADT = 8654</t>
  </si>
  <si>
    <t>S3054</t>
  </si>
  <si>
    <t xml:space="preserve">  S 101032J                     </t>
  </si>
  <si>
    <t>CY2022 ADOT | Derivation Code = 3 | MS2 TDMS;  Reference = {68_7273} | Previous AADT = 6586</t>
  </si>
  <si>
    <t>S3056</t>
  </si>
  <si>
    <t xml:space="preserve">  S 101033C                     </t>
  </si>
  <si>
    <t>CY2022 ADOT | Derivation Code = 3 | MS2 TDMS;  Reference = {68_7232} | Previous AADT = 2145</t>
  </si>
  <si>
    <t>S3057</t>
  </si>
  <si>
    <t xml:space="preserve">  S 101033G                     </t>
  </si>
  <si>
    <t>CY2022 ADOT | Derivation Code = 3 | MS2 TDMS;  Reference = {68_7231} | Previous AADT = 1867</t>
  </si>
  <si>
    <t>S33510</t>
  </si>
  <si>
    <t xml:space="preserve">  S 101033P                     </t>
  </si>
  <si>
    <t>SR-101 Exit 33 P-Ramp</t>
  </si>
  <si>
    <t>160 ft SW of SR-101 Exit 33 G-R*</t>
  </si>
  <si>
    <t>S3060_b</t>
  </si>
  <si>
    <t>S3061</t>
  </si>
  <si>
    <t xml:space="preserve">  S 101034G                     </t>
  </si>
  <si>
    <t>CY2022 ADOT | Derivation Code = 3 | MS2 TDMS;  Reference = {68_7291} | Previous AADT = 12799</t>
  </si>
  <si>
    <t>S3062</t>
  </si>
  <si>
    <t xml:space="preserve">  S 101034J                     </t>
  </si>
  <si>
    <t>CY2022 ADOT | Derivation Code = 3 | MS2 TDMS;  Reference = {68_7293} | Previous AADT = 15625</t>
  </si>
  <si>
    <t>S3063</t>
  </si>
  <si>
    <t xml:space="preserve">  S 101035A                     </t>
  </si>
  <si>
    <t>CY2022 ADOT | Derivation Code = 3 | MS2 TDMS;  Reference = {68_7300} | Previous AADT = 10157</t>
  </si>
  <si>
    <t>S3066</t>
  </si>
  <si>
    <t xml:space="preserve">  S 101035J                     </t>
  </si>
  <si>
    <t>CY2022 ADOT | Derivation Code = 3 | MS2 TDMS;  Reference = {68_7303} | Previous AADT = 7512</t>
  </si>
  <si>
    <t>S3069</t>
  </si>
  <si>
    <t xml:space="preserve">  S 101036G                     </t>
  </si>
  <si>
    <t>SR-101 Exit 36 G-Ramp</t>
  </si>
  <si>
    <t>CY2022 ADOT | Derivation Code = 3 | MS2 TDMS;  Reference = {68_7311} | Previous AADT = 23152</t>
  </si>
  <si>
    <t>S3070</t>
  </si>
  <si>
    <t xml:space="preserve">  S 101036J                     </t>
  </si>
  <si>
    <t>SR-101 Exit 36 J-Ramp</t>
  </si>
  <si>
    <t>CY2022 ADOT | Derivation Code = 3 | MS2 TDMS;  Reference = {68_7313} | Previous AADT = 10990</t>
  </si>
  <si>
    <t>S33242</t>
  </si>
  <si>
    <t>CY2022 ADOT | VolGroup Estimate; Reference = {4} | Previous AADT = 8452</t>
  </si>
  <si>
    <t>S3076</t>
  </si>
  <si>
    <t>SR-101 Exit 38 G-Ramp</t>
  </si>
  <si>
    <t>CY2022 ADOT | Derivation Code = 3 | MS2 TDMS;  Reference = {68_7328} | Previous AADT = 14615</t>
  </si>
  <si>
    <t>S3078</t>
  </si>
  <si>
    <t>S3080</t>
  </si>
  <si>
    <t xml:space="preserve">  S 101038C1                    </t>
  </si>
  <si>
    <t>CY2022 ADOT | Derivation Code = 3 | MS2 TDMS;  Reference = {68_7332} | Previous AADT = 17792</t>
  </si>
  <si>
    <t>S33240</t>
  </si>
  <si>
    <t xml:space="preserve">  S 101038G                     </t>
  </si>
  <si>
    <t>S3081</t>
  </si>
  <si>
    <t>S33238</t>
  </si>
  <si>
    <t>CY2022 ADOT | Applied Growth Factor = 0.053 to Previous Year | Previous AADT = 8533</t>
  </si>
  <si>
    <t>S3087</t>
  </si>
  <si>
    <t xml:space="preserve">  S 101040C                     </t>
  </si>
  <si>
    <t>CY2022 ADOT | Derivation Code = 3 | MS2 TDMS;  Reference = {68_7342} | Previous AADT = 14519</t>
  </si>
  <si>
    <t>S3093</t>
  </si>
  <si>
    <t xml:space="preserve">  S 101041J                     </t>
  </si>
  <si>
    <t>CY2022 ADOT | Derivation Code = 3 | MS2 TDMS;  Reference = {68_7353} | Previous AADT = 22813</t>
  </si>
  <si>
    <t>S33512</t>
  </si>
  <si>
    <t xml:space="preserve">  S 101041P                     </t>
  </si>
  <si>
    <t>SR-101 Exit 41 P-Ramp</t>
  </si>
  <si>
    <t>SR-101 Exit 41 T-Ramp</t>
  </si>
  <si>
    <t>S33351</t>
  </si>
  <si>
    <t xml:space="preserve">  S 101042T                     </t>
  </si>
  <si>
    <t>SR-101 Exit 42 T-Ramp</t>
  </si>
  <si>
    <t>S3098</t>
  </si>
  <si>
    <t xml:space="preserve">  S 101043A                     </t>
  </si>
  <si>
    <t>SR-101 Exit 43 A-Ramp</t>
  </si>
  <si>
    <t>CY2022 ADOT | Derivation Code = 3 | MS2 TDMS;  Reference = {68_7360} | Previous AADT = 5199</t>
  </si>
  <si>
    <t>S3099</t>
  </si>
  <si>
    <t xml:space="preserve">  S 101043C                     </t>
  </si>
  <si>
    <t>CY2022 ADOT | Derivation Code = 3 | MS2 TDMS;  Reference = {68_7362} | Previous AADT = 9217</t>
  </si>
  <si>
    <t>S3100</t>
  </si>
  <si>
    <t xml:space="preserve">  S 101043G                     </t>
  </si>
  <si>
    <t>SR-101 Exit 43 G-Ramp</t>
  </si>
  <si>
    <t>CY2022 ADOT | Derivation Code = 3 | MS2 TDMS;  Reference = {68_7361} | Previous AADT = 8197</t>
  </si>
  <si>
    <t>S3107</t>
  </si>
  <si>
    <t xml:space="preserve">  S 101045C                     </t>
  </si>
  <si>
    <t>SR-101 Exit 45 C-Ramp</t>
  </si>
  <si>
    <t>SR-101 Exit 45 J-Ramp</t>
  </si>
  <si>
    <t>CY2022 ADOT | Derivation Code = 3 | MS2 TDMS;  Reference = {68_7382} | Previous AADT = 6038</t>
  </si>
  <si>
    <t>S3108</t>
  </si>
  <si>
    <t xml:space="preserve">  S 101045G                     </t>
  </si>
  <si>
    <t>CY2022 ADOT | Derivation Code = 3 | MS2 TDMS;  Reference = {68_7381} | Previous AADT = 5719</t>
  </si>
  <si>
    <t>S3110</t>
  </si>
  <si>
    <t xml:space="preserve">  S 101046A                     </t>
  </si>
  <si>
    <t>SR-101 Exit 46 A-Ramp</t>
  </si>
  <si>
    <t>S022-12</t>
  </si>
  <si>
    <t>CY2022 ADOT | Derivation Code = 3 | MS2 TDMS;  Reference = {68_7390} | Previous AADT = 9102</t>
  </si>
  <si>
    <t>S3111</t>
  </si>
  <si>
    <t xml:space="preserve">  S 101046C                     </t>
  </si>
  <si>
    <t>SR-101 Exit 46 C-Ramp</t>
  </si>
  <si>
    <t>CY2022 ADOT | Derivation Code = 3 | MS2 TDMS;  Reference = {68_7392} | Previous AADT = 7643</t>
  </si>
  <si>
    <t>S3114</t>
  </si>
  <si>
    <t xml:space="preserve">  S 101047A                     </t>
  </si>
  <si>
    <t>SR-101 Exit 47 A-Ramp</t>
  </si>
  <si>
    <t>CY2022 ADOT | Derivation Code = 3 | MS2 TDMS;  Reference = {68_7400} | Previous AADT = 10273</t>
  </si>
  <si>
    <t>S3116</t>
  </si>
  <si>
    <t xml:space="preserve">  S 101047G                     </t>
  </si>
  <si>
    <t>SR-101 Exit 47 G-Ramp</t>
  </si>
  <si>
    <t>CY2022 ADOT | Derivation Code = 3 | MS2 TDMS;  Reference = {68_7401} | Previous AADT = 10025</t>
  </si>
  <si>
    <t>S3119</t>
  </si>
  <si>
    <t xml:space="preserve">  S 101048C                     </t>
  </si>
  <si>
    <t>SR-101 Exit 48 C-Ramp</t>
  </si>
  <si>
    <t>CY2022 ADOT | Derivation Code = 3 | MS2 TDMS;  Reference = {68_7412} | Previous AADT = 8822</t>
  </si>
  <si>
    <t>S3120</t>
  </si>
  <si>
    <t xml:space="preserve">  S 101048G                     </t>
  </si>
  <si>
    <t>SR-101 Exit 48 G-Ramp</t>
  </si>
  <si>
    <t>CY2022 ADOT | Derivation Code = 3 | MS2 TDMS;  Reference = {68_7411} | Previous AADT = 8118</t>
  </si>
  <si>
    <t>S3127</t>
  </si>
  <si>
    <t xml:space="preserve">  S 101050C                     </t>
  </si>
  <si>
    <t>SR-101 Exit 50 C-Ramp</t>
  </si>
  <si>
    <t>McKellips</t>
  </si>
  <si>
    <t>CY2022 ADOT | Derivation Code = 3 | MS2 TDMS;  Reference = {68_7432} | Previous AADT = 7581</t>
  </si>
  <si>
    <t>S3129</t>
  </si>
  <si>
    <t xml:space="preserve">  S 101050J                     </t>
  </si>
  <si>
    <t>SR-101 Exit 50 J-Ramp</t>
  </si>
  <si>
    <t>CY2022 ADOT | Derivation Code = 3 | MS2 TDMS;  Reference = {68_7433} | Previous AADT = 5310</t>
  </si>
  <si>
    <t>S3136</t>
  </si>
  <si>
    <t xml:space="preserve">  S 101052C                     </t>
  </si>
  <si>
    <t>SR-101 Exit 52 C-Ramp</t>
  </si>
  <si>
    <t>CY2022 ADOT | Derivation Code = 3 | MS2 TDMS;  Reference = {68_7452} | Previous AADT = 17056</t>
  </si>
  <si>
    <t>S3144</t>
  </si>
  <si>
    <t xml:space="preserve">  S 101055A                     </t>
  </si>
  <si>
    <t>SR-101 Exit 55 A-Ramp</t>
  </si>
  <si>
    <t>CY2022 ADOT | Derivation Code = 3 | MS2 TDMS;  Reference = {68_7484} | Previous AADT = 45609</t>
  </si>
  <si>
    <t>S3146</t>
  </si>
  <si>
    <t>CY2022 ADOT | Derivation Code = 3 | MS2 TDMS;  Reference = {68_7485} | Previous AADT = 24751</t>
  </si>
  <si>
    <t>S3147</t>
  </si>
  <si>
    <t xml:space="preserve">  S 101055C1                    </t>
  </si>
  <si>
    <t>SR-101 Exit 55 C1-Ramp</t>
  </si>
  <si>
    <t>CY2022 ADOT | Derivation Code = 3 | MS2 TDMS;  Reference = {68_7483} | Previous AADT = 16450</t>
  </si>
  <si>
    <t>S33362</t>
  </si>
  <si>
    <t xml:space="preserve">  S 101056L                     </t>
  </si>
  <si>
    <t>S33511</t>
  </si>
  <si>
    <t xml:space="preserve">  S 101056P                     </t>
  </si>
  <si>
    <t>SR-101 Exit 56 P-Ramp</t>
  </si>
  <si>
    <t>SR-101 Exit 56 T-Ramp</t>
  </si>
  <si>
    <t>S3166</t>
  </si>
  <si>
    <t xml:space="preserve">  S 101059J                     </t>
  </si>
  <si>
    <t>SR-101 Exit 59 J-Ramp</t>
  </si>
  <si>
    <t>CY2022 ADOT | Derivation Code = 3 | MS2 TDMS;  Reference = {68_8413} | Previous AADT = 16483</t>
  </si>
  <si>
    <t>CY2022 ADOT | Derivation Code = 3 | MS2 TDMS;  Reference = {68_101319} | Previous AADT = 60056</t>
  </si>
  <si>
    <t>CY2022 ADOT | Derivation Code = 12 | MS2 TDMS;  Reference = {68_101321} | Previous AADT = 27111</t>
  </si>
  <si>
    <t>S3173</t>
  </si>
  <si>
    <t>CY2022 ADOT | Derivation Code = 1 | MS2 TDMS;  Reference = {68_7562} | Previous AADT = 10441</t>
  </si>
  <si>
    <t>S3178</t>
  </si>
  <si>
    <t xml:space="preserve">  S 143001A                     </t>
  </si>
  <si>
    <t>SR-143 Exit 1 A-Ramp</t>
  </si>
  <si>
    <t>CY2022 ADOT | Derivation Code = 3 | MS2 TDMS;  Reference = {68_7520} | Previous AADT = 11751</t>
  </si>
  <si>
    <t>S3179</t>
  </si>
  <si>
    <t>CY2022 ADOT | Derivation Code = 3 | MS2 TDMS;  Reference = {68_7530} | Previous AADT = 14741</t>
  </si>
  <si>
    <t>S3180</t>
  </si>
  <si>
    <t xml:space="preserve">  S 143001C                     </t>
  </si>
  <si>
    <t>SR-143 Exit 1 C-Ramp</t>
  </si>
  <si>
    <t>CY2022 ADOT | Derivation Code = 3 | MS2 TDMS;  Reference = {68_7522} | Previous AADT = 16354</t>
  </si>
  <si>
    <t>S3183</t>
  </si>
  <si>
    <t xml:space="preserve">  S 143001J                     </t>
  </si>
  <si>
    <t>CY2022 ADOT | Derivation Code = 3 | MS2 TDMS;  Reference = {68_7523} | Previous AADT = 8972</t>
  </si>
  <si>
    <t>S33640</t>
  </si>
  <si>
    <t xml:space="preserve">  S 143001T                     </t>
  </si>
  <si>
    <t>SR-143 Exit 1 T-Ramp</t>
  </si>
  <si>
    <t>S3184</t>
  </si>
  <si>
    <t xml:space="preserve">  S 143002A1                    </t>
  </si>
  <si>
    <t>SR-143 Exit 2 A1-Ramp</t>
  </si>
  <si>
    <t>CY2022 ADOT | Derivation Code = 3 | MS2 TDMS;  Reference = {68_7540} | Previous AADT = 9811</t>
  </si>
  <si>
    <t>S3186</t>
  </si>
  <si>
    <t>CY2022 ADOT | Derivation Code = 3 | MS2 TDMS;  Reference = {68_7535} | Previous AADT = 8997</t>
  </si>
  <si>
    <t>S3188</t>
  </si>
  <si>
    <t xml:space="preserve">  S 143002P                     </t>
  </si>
  <si>
    <t>SR-143 Exit 2 P-Ramp</t>
  </si>
  <si>
    <t>CY2022 ADOT | Derivation Code = 3 | MS2 TDMS;  Reference = {68_7541} | Previous AADT = 3435</t>
  </si>
  <si>
    <t>S33499</t>
  </si>
  <si>
    <t xml:space="preserve">  S 143002T                     </t>
  </si>
  <si>
    <t>SR-143 Exit 2 T-Ramp</t>
  </si>
  <si>
    <t>S3189</t>
  </si>
  <si>
    <t xml:space="preserve">  S 143002X                     </t>
  </si>
  <si>
    <t>SR-143 Exit 2 X-Ramp</t>
  </si>
  <si>
    <t>SR-143 Front nonCard</t>
  </si>
  <si>
    <t>CY2022 ADOT | Derivation Code = 3 | MS2 TDMS;  Reference = {68_7542} | Previous AADT = 1281</t>
  </si>
  <si>
    <t>S3191</t>
  </si>
  <si>
    <t xml:space="preserve">  S 143003L                     </t>
  </si>
  <si>
    <t>SR-143 Exit 3 L-Ramp</t>
  </si>
  <si>
    <t>CY2022 ADOT | Derivation Code = 3 | MS2 TDMS;  Reference = {68_7563} | Previous AADT = 8281</t>
  </si>
  <si>
    <t>S3196</t>
  </si>
  <si>
    <t xml:space="preserve">  S 153002A1                    </t>
  </si>
  <si>
    <t>SR-153 Exit 2 A1-Ramp</t>
  </si>
  <si>
    <t>CY2022 ADOT | Derivation Code = 1 | MS2 TDMS;  Reference = {68_7580} | Previous AADT = 1982</t>
  </si>
  <si>
    <t>S33506</t>
  </si>
  <si>
    <t xml:space="preserve">  S 153002C1                    </t>
  </si>
  <si>
    <t>SR-153 Exit 2 C1-Ramp</t>
  </si>
  <si>
    <t>CY2022 ADOT | Derivation Code = 3 | MS2 TDMS;  Reference = {68_7582} | Previous AADT = 5497</t>
  </si>
  <si>
    <t>CY2022 ADOT | Derivation Code = 3 | MS2 TDMS;  Reference = {68_101327} | Previous AADT = 10915</t>
  </si>
  <si>
    <t>CY2022 ADOT | Derivation Code = 3 | MS2 TDMS;  Reference = {68_101328} | Previous AADT = 9474</t>
  </si>
  <si>
    <t>CY2022 ADOT | Derivation Code = 1 | MS2 TDMS;  Reference = {68_101330} | Previous AADT = 3520</t>
  </si>
  <si>
    <t>CY2022 ADOT | Derivation Code = 1 | MS2 TDMS;  Reference = {68_101331} | Previous AADT = 2321</t>
  </si>
  <si>
    <t>CY2022 ADOT | Derivation Code = 1 | MS2 TDMS;  Reference = {68_101334} | Previous AADT = 1592</t>
  </si>
  <si>
    <t>CY2022 ADOT | Derivation Code = 1 | MS2 TDMS;  Reference = {68_101335} | Previous AADT = 2770</t>
  </si>
  <si>
    <t>S3201</t>
  </si>
  <si>
    <t>CY2022 ADOT | Derivation Code = 1 | MS2 TDMS;  Reference = {68_5274} | Previous AADT = 4016</t>
  </si>
  <si>
    <t>CY2022 ADOT | Derivation Code = 3 | MS2 TDMS;  Reference = {68_101337} | Previous AADT = 11055</t>
  </si>
  <si>
    <t>CY2022 ADOT | Derivation Code = 3 | MS2 TDMS;  Reference = {68_101338} | Previous AADT = 12862</t>
  </si>
  <si>
    <t>CY2022 ADOT | Derivation Code = 3 | MS2 TDMS;  Reference = {68_101340} | Previous AADT = 13592</t>
  </si>
  <si>
    <t>CY2022 ADOT | Derivation Code = 3 | MS2 TDMS;  Reference = {68_101348} | Previous AADT = 609</t>
  </si>
  <si>
    <t>CY2022 ADOT | Derivation Code = 3 | MS2 TDMS;  Reference = {68_101349} | Previous AADT = 262</t>
  </si>
  <si>
    <t>S3203</t>
  </si>
  <si>
    <t xml:space="preserve">  S 181061C                     </t>
  </si>
  <si>
    <t>SR-181 Exit 61 C-Ramp</t>
  </si>
  <si>
    <t>CY2022 ADOT | Derivation Code = 3 | MS2 TDMS;  Reference = {68_8004} | Previous AADT = 68</t>
  </si>
  <si>
    <t>CY2022 ADOT | Derivation Code = 3 | MS2 TDMS;  Reference = {68_101354} | Previous AADT = 296</t>
  </si>
  <si>
    <t>CY2022 ADOT | Derivation Code = 3 | MS2 TDMS;  Reference = {68_101361} | Previous AADT = 1126</t>
  </si>
  <si>
    <t>CY2022 ADOT | Derivation Code = 3 | MS2 TDMS;  Reference = {68_101365} | Previous AADT = 1889</t>
  </si>
  <si>
    <t>CY2022 ADOT | Derivation Code = 3 | MS2 TDMS;  Reference = {68_101368} | Previous AADT = 9472</t>
  </si>
  <si>
    <t>S5026</t>
  </si>
  <si>
    <t xml:space="preserve">  S 189001A                     </t>
  </si>
  <si>
    <t>S3208</t>
  </si>
  <si>
    <t>CY2022 ADOT | Derivation Code = 1 | MS2 TDMS;  Reference = {68_7620} | Previous AADT = 61394</t>
  </si>
  <si>
    <t>CY2022 ADOT | Derivation Code = 1 | MS2 TDMS;  Reference = {68_101382} | Previous AADT = 206290</t>
  </si>
  <si>
    <t>CY2022 ADOT | Derivation Code = 12 | MS2 TDMS;  Reference = {68_101401} | Previous AADT = 45285</t>
  </si>
  <si>
    <t>CY2022 ADOT | Derivation Code = 3 | MS2 TDMS;  Reference = {68_101409} | Previous AADT = 62220</t>
  </si>
  <si>
    <t>CY2022 ADOT | Derivation Code = 12 | MS2 TDMS;  Reference = {68_101410} | Previous AADT = 64979</t>
  </si>
  <si>
    <t>CY2022 ADOT | Derivation Code = 7 | MS2 TDMS;  Reference = {68_101414} | Previous AADT = 96589</t>
  </si>
  <si>
    <t>L69661</t>
  </si>
  <si>
    <t xml:space="preserve">  S 202                       1 </t>
  </si>
  <si>
    <t>S3210</t>
  </si>
  <si>
    <t>Chandler Village Dr S</t>
  </si>
  <si>
    <t>CY2022 ADOT | Derivation Code = 3 | MS2 TDMS;  Reference = {68_8546} | Previous AADT = 3222</t>
  </si>
  <si>
    <t>S3220</t>
  </si>
  <si>
    <t xml:space="preserve">  S 202001C11                   </t>
  </si>
  <si>
    <t>SR-202 Exit 1 C1-Ramp</t>
  </si>
  <si>
    <t>CY2022 ADOT | Derivation Code = 3 | MS2 TDMS;  Reference = {68_3824} | Previous AADT = 6372</t>
  </si>
  <si>
    <t>S3225</t>
  </si>
  <si>
    <t xml:space="preserve">  S 202001J1                    </t>
  </si>
  <si>
    <t>CY2022 ADOT | Derivation Code = 3 | MS2 TDMS;  Reference = {68_6575} | Previous AADT = 4935</t>
  </si>
  <si>
    <t>S33599</t>
  </si>
  <si>
    <t xml:space="preserve">  S 202001L1                    </t>
  </si>
  <si>
    <t>SR-202 Exit 1 L1-Ramp</t>
  </si>
  <si>
    <t>S33646</t>
  </si>
  <si>
    <t xml:space="preserve">  S 202001L2                    </t>
  </si>
  <si>
    <t>SR-202 Exit 1 L2-Ramp</t>
  </si>
  <si>
    <t>SR-202 Exit 1 J2-Ramp</t>
  </si>
  <si>
    <t>S3229</t>
  </si>
  <si>
    <t>CY2022 ADOT | Derivation Code = 3 | MS2 TDMS;  Reference = {68_7629} | Previous AADT = 17081</t>
  </si>
  <si>
    <t>S3234</t>
  </si>
  <si>
    <t xml:space="preserve">  S 202004A                     </t>
  </si>
  <si>
    <t>CY2022 ADOT | Derivation Code = 3 | MS2 TDMS;  Reference = {68_7660} | Previous AADT = 9136</t>
  </si>
  <si>
    <t>S3236</t>
  </si>
  <si>
    <t xml:space="preserve">  S 202004G                     </t>
  </si>
  <si>
    <t>SR-202 Exit 4 G-Ramp</t>
  </si>
  <si>
    <t>CY2022 ADOT | Derivation Code = 3 | MS2 TDMS;  Reference = {68_7661} | Previous AADT = 10717</t>
  </si>
  <si>
    <t>S33636</t>
  </si>
  <si>
    <t xml:space="preserve">  S 202004T                     </t>
  </si>
  <si>
    <t>SR-202 Exit 4 T-Ramp</t>
  </si>
  <si>
    <t>S3238</t>
  </si>
  <si>
    <t xml:space="preserve">  S 202005A                     </t>
  </si>
  <si>
    <t>SR-202 Exit 5 A-Ramp</t>
  </si>
  <si>
    <t>CY2022 ADOT | Derivation Code = 3 | MS2 TDMS;  Reference = {68_7680} | Previous AADT = 21980</t>
  </si>
  <si>
    <t>S3239</t>
  </si>
  <si>
    <t xml:space="preserve">  S 202005G                     </t>
  </si>
  <si>
    <t>SR-202 Exit 5 G-Ramp</t>
  </si>
  <si>
    <t>CY2022 ADOT | Derivation Code = 3 | MS2 TDMS;  Reference = {68_7681} | Previous AADT = 11950</t>
  </si>
  <si>
    <t>S3240</t>
  </si>
  <si>
    <t xml:space="preserve">  S 202005J                     </t>
  </si>
  <si>
    <t>CY2022 ADOT | Derivation Code = 3 | MS2 TDMS;  Reference = {68_7683} | Previous AADT = 15436</t>
  </si>
  <si>
    <t>S3242</t>
  </si>
  <si>
    <t xml:space="preserve">  S 202006C1                    </t>
  </si>
  <si>
    <t>CY2022 ADOT | Derivation Code = 3 | MS2 TDMS;  Reference = {68_7693} | Previous AADT = 9389</t>
  </si>
  <si>
    <t>S3256</t>
  </si>
  <si>
    <t xml:space="preserve">  S 202010G                     </t>
  </si>
  <si>
    <t>CY2022 ADOT | Derivation Code = 3 | MS2 TDMS;  Reference = {68_7781} | Previous AADT = 5917</t>
  </si>
  <si>
    <t>S3259</t>
  </si>
  <si>
    <t xml:space="preserve">  S 202011C                     </t>
  </si>
  <si>
    <t>SR-202 Exit 11 C-Ramp</t>
  </si>
  <si>
    <t>SR-202 Exit 11 J-Ramp</t>
  </si>
  <si>
    <t>CY2022 ADOT | Derivation Code = 3 | MS2 TDMS;  Reference = {68_7792} | Previous AADT = 4563</t>
  </si>
  <si>
    <t>S3260</t>
  </si>
  <si>
    <t xml:space="preserve">  S 202011G                     </t>
  </si>
  <si>
    <t>SR-202 Exit 11 G-Ramp</t>
  </si>
  <si>
    <t>SR-202 Exit 11 A-Ramp</t>
  </si>
  <si>
    <t>CY2022 ADOT | Derivation Code = 3 | MS2 TDMS;  Reference = {68_7791} | Previous AADT = 3964</t>
  </si>
  <si>
    <t>S3261</t>
  </si>
  <si>
    <t xml:space="preserve">  S 202011J                     </t>
  </si>
  <si>
    <t>CY2022 ADOT | Derivation Code = 3 | MS2 TDMS;  Reference = {68_7793} | Previous AADT = 7215</t>
  </si>
  <si>
    <t>S3263</t>
  </si>
  <si>
    <t xml:space="preserve">  S 202012J                     </t>
  </si>
  <si>
    <t>SR-202 Exit 12 J-Ramp</t>
  </si>
  <si>
    <t>CY2022 ADOT | Derivation Code = 3 | MS2 TDMS;  Reference = {68_7803} | Previous AADT = 11939</t>
  </si>
  <si>
    <t>S3264</t>
  </si>
  <si>
    <t>SR-202 Exit 13 G-Ramp</t>
  </si>
  <si>
    <t>CY2022 ADOT | Derivation Code = 3 | MS2 TDMS;  Reference = {68_7810} | Previous AADT = 8545</t>
  </si>
  <si>
    <t>S3265</t>
  </si>
  <si>
    <t xml:space="preserve">  S 202013C                     </t>
  </si>
  <si>
    <t>CY2022 ADOT | Derivation Code = 3 | MS2 TDMS;  Reference = {68_7812} | Previous AADT = 6330</t>
  </si>
  <si>
    <t>S3266</t>
  </si>
  <si>
    <t xml:space="preserve">  S 202013G                     </t>
  </si>
  <si>
    <t>CY2022 ADOT | Derivation Code = 3 | MS2 TDMS;  Reference = {68_7811} | Previous AADT = 4500</t>
  </si>
  <si>
    <t>S3277</t>
  </si>
  <si>
    <t xml:space="preserve">  S 202020C                     </t>
  </si>
  <si>
    <t>SR-202 Exit 20 C-Ramp</t>
  </si>
  <si>
    <t>SR-202 Exit 20 J-Ramp</t>
  </si>
  <si>
    <t>CY2022 ADOT | Derivation Code = 3 | MS2 TDMS;  Reference = {68_7922} | Previous AADT = 1993</t>
  </si>
  <si>
    <t>S3278</t>
  </si>
  <si>
    <t xml:space="preserve">  S 202020G                     </t>
  </si>
  <si>
    <t>CY2022 ADOT | Derivation Code = 3 | MS2 TDMS;  Reference = {68_7921} | Previous AADT = 1823</t>
  </si>
  <si>
    <t>S3279</t>
  </si>
  <si>
    <t xml:space="preserve">  S 202020J                     </t>
  </si>
  <si>
    <t>CY2022 ADOT | Derivation Code = 3 | MS2 TDMS;  Reference = {68_7923} | Previous AADT = 4714</t>
  </si>
  <si>
    <t>S3281</t>
  </si>
  <si>
    <t xml:space="preserve">  S 202021C                     </t>
  </si>
  <si>
    <t>CY2022 ADOT | Derivation Code = 3 | MS2 TDMS;  Reference = {68_7942} | Previous AADT = 1353</t>
  </si>
  <si>
    <t>S3282</t>
  </si>
  <si>
    <t xml:space="preserve">  S 202021G                     </t>
  </si>
  <si>
    <t>SR-202 Exit 21 G-Ramp</t>
  </si>
  <si>
    <t>SR-202 Exit 21 A-Ramp</t>
  </si>
  <si>
    <t>CY2022 ADOT | Derivation Code = 3 | MS2 TDMS;  Reference = {68_7941} | Previous AADT = 1162</t>
  </si>
  <si>
    <t>S3291</t>
  </si>
  <si>
    <t xml:space="preserve">  S 202023J                     </t>
  </si>
  <si>
    <t>SR-202 Exit 23 J-Ramp</t>
  </si>
  <si>
    <t>CY2022 ADOT | Derivation Code = 3 | MS2 TDMS;  Reference = {68_7983} | Previous AADT = 7157</t>
  </si>
  <si>
    <t>S3292</t>
  </si>
  <si>
    <t xml:space="preserve">  S 202024A                     </t>
  </si>
  <si>
    <t>SR-202 Exit 24 A-Ramp</t>
  </si>
  <si>
    <t>CY2022 ADOT | Derivation Code = 3 | MS2 TDMS;  Reference = {68_8010} | Previous AADT = 2575</t>
  </si>
  <si>
    <t>S3293</t>
  </si>
  <si>
    <t xml:space="preserve">  S 202024C                     </t>
  </si>
  <si>
    <t>CY2022 ADOT | Derivation Code = 3 | MS2 TDMS;  Reference = {68_8012} | Previous AADT = 7239</t>
  </si>
  <si>
    <t>S3295</t>
  </si>
  <si>
    <t xml:space="preserve">  S 202024G                     </t>
  </si>
  <si>
    <t>CY2022 ADOT | Derivation Code = 3 | MS2 TDMS;  Reference = {68_8011} | Previous AADT = 6045</t>
  </si>
  <si>
    <t>S33459</t>
  </si>
  <si>
    <t xml:space="preserve">  S 202024T                     </t>
  </si>
  <si>
    <t>SR-202 Exit 24 T-Ramp</t>
  </si>
  <si>
    <t>350 ft SW of SR-202 Exit 24 A-R*</t>
  </si>
  <si>
    <t>S3297</t>
  </si>
  <si>
    <t xml:space="preserve">  S 202026A                     </t>
  </si>
  <si>
    <t>CY2022 ADOT | Derivation Code = 3 | MS2 TDMS;  Reference = {68_8030} | Previous AADT = 6173</t>
  </si>
  <si>
    <t>S3299</t>
  </si>
  <si>
    <t xml:space="preserve">  S 202026G                     </t>
  </si>
  <si>
    <t>CY2022 ADOT | Derivation Code = 3 | MS2 TDMS;  Reference = {68_8031} | Previous AADT = 4668</t>
  </si>
  <si>
    <t>S33453</t>
  </si>
  <si>
    <t xml:space="preserve">  S 202026X                     </t>
  </si>
  <si>
    <t>SR-202 Exit 26 X-Ramp</t>
  </si>
  <si>
    <t>S3301</t>
  </si>
  <si>
    <t xml:space="preserve">  S 202027A                     </t>
  </si>
  <si>
    <t>SR-202 Exit 27 A-Ramp</t>
  </si>
  <si>
    <t>CY2022 ADOT | Derivation Code = 3 | MS2 TDMS;  Reference = {68_8050} | Previous AADT = 5244</t>
  </si>
  <si>
    <t>S3314</t>
  </si>
  <si>
    <t xml:space="preserve">  S 202031G                     </t>
  </si>
  <si>
    <t>SR-202 Exit 31 G-Ramp</t>
  </si>
  <si>
    <t>CY2022 ADOT | Derivation Code = 3 | MS2 TDMS;  Reference = {68_8111} | Previous AADT = 3374</t>
  </si>
  <si>
    <t>S3319</t>
  </si>
  <si>
    <t xml:space="preserve">  S 202033A                     </t>
  </si>
  <si>
    <t>SR-202 Exit 32 A-Ramp</t>
  </si>
  <si>
    <t>CY2022 ADOT | Derivation Code = 3 | MS2 TDMS;  Reference = {68_8150} | Previous AADT = 5655</t>
  </si>
  <si>
    <t>S3323</t>
  </si>
  <si>
    <t>SR-202 Exit 34 G-Ramp</t>
  </si>
  <si>
    <t>CY2022 ADOT | Derivation Code = 3 | MS2 TDMS;  Reference = {68_8180} | Previous AADT = 1797</t>
  </si>
  <si>
    <t>S3325</t>
  </si>
  <si>
    <t xml:space="preserve">  S 202034G                     </t>
  </si>
  <si>
    <t>CY2022 ADOT | Derivation Code = 3 | MS2 TDMS;  Reference = {68_8181} | Previous AADT = 324</t>
  </si>
  <si>
    <t>S3328</t>
  </si>
  <si>
    <t xml:space="preserve">  S 202036C                     </t>
  </si>
  <si>
    <t>CY2022 ADOT | Derivation Code = 3 | MS2 TDMS;  Reference = {68_8232} | Previous AADT = 8784</t>
  </si>
  <si>
    <t>S3337</t>
  </si>
  <si>
    <t xml:space="preserve">  S 202040G                     </t>
  </si>
  <si>
    <t>CY2022 ADOT | Derivation Code = 3 | MS2 TDMS;  Reference = {68_8311} | Previous AADT = 7474</t>
  </si>
  <si>
    <t>S3340</t>
  </si>
  <si>
    <t xml:space="preserve">  S 202041G                     </t>
  </si>
  <si>
    <t>SR-202 Exit 41 G-Ramp</t>
  </si>
  <si>
    <t>CY2022 ADOT | Derivation Code = 3 | MS2 TDMS;  Reference = {68_8321} | Previous AADT = 14366</t>
  </si>
  <si>
    <t>S3343</t>
  </si>
  <si>
    <t xml:space="preserve">  S 202042G                     </t>
  </si>
  <si>
    <t>CY2022 ADOT | Derivation Code = 3 | MS2 TDMS;  Reference = {68_8341} | Previous AADT = 23338</t>
  </si>
  <si>
    <t>S5006</t>
  </si>
  <si>
    <t xml:space="preserve">  S 202043A                     </t>
  </si>
  <si>
    <t>S5008</t>
  </si>
  <si>
    <t xml:space="preserve">  S 202043G                     </t>
  </si>
  <si>
    <t>S5009</t>
  </si>
  <si>
    <t xml:space="preserve">  S 202043J                     </t>
  </si>
  <si>
    <t>S3346</t>
  </si>
  <si>
    <t xml:space="preserve">  S 202044C                     </t>
  </si>
  <si>
    <t>CY2022 ADOT | Derivation Code = 3 | MS2 TDMS;  Reference = {58_35307} | Previous AADT = 14531</t>
  </si>
  <si>
    <t>S3350</t>
  </si>
  <si>
    <t xml:space="preserve">  S 202045C                     </t>
  </si>
  <si>
    <t>CY2022 ADOT | Derivation Code = 3 | MS2 TDMS;  Reference = {58_35272} | Previous AADT = 9213</t>
  </si>
  <si>
    <t>S3354</t>
  </si>
  <si>
    <t xml:space="preserve">  S 202046C                     </t>
  </si>
  <si>
    <t>SR-202 Exit 46 C-Ramp</t>
  </si>
  <si>
    <t>SR-202 Exit 46 J-Ramp</t>
  </si>
  <si>
    <t>CY2022 ADOT | Derivation Code = 3 | MS2 TDMS;  Reference = {58_35233} | Previous AADT = 10465</t>
  </si>
  <si>
    <t>S3361</t>
  </si>
  <si>
    <t xml:space="preserve">  S 202048A                     </t>
  </si>
  <si>
    <t>CY2022 ADOT | Derivation Code = 3 | MS2 TDMS;  Reference = {58_35166} | Previous AADT = 7441</t>
  </si>
  <si>
    <t>S3365</t>
  </si>
  <si>
    <t xml:space="preserve">  S 202049A                     </t>
  </si>
  <si>
    <t>SR-202 Exit 49 A-Ramp</t>
  </si>
  <si>
    <t>CY2022 ADOT | Derivation Code = 3 | MS2 TDMS;  Reference = {58_35126} | Previous AADT = 7196</t>
  </si>
  <si>
    <t>S3367</t>
  </si>
  <si>
    <t>SR-202 Exit 50 C1-Ramp</t>
  </si>
  <si>
    <t>CY2022 ADOT | Derivation Code = 3 | MS2 TDMS;  Reference = {68_8520} | Previous AADT = 37166</t>
  </si>
  <si>
    <t>S3372</t>
  </si>
  <si>
    <t xml:space="preserve">  S 202051C                     </t>
  </si>
  <si>
    <t>SR-202 Exit 51 C-Ramp</t>
  </si>
  <si>
    <t>CY2022 ADOT | Derivation Code = 3 | MS2 TDMS;  Reference = {58_35063} | Previous AADT = 5016</t>
  </si>
  <si>
    <t>S3375</t>
  </si>
  <si>
    <t xml:space="preserve">  S 202053C                     </t>
  </si>
  <si>
    <t>CY2022 ADOT | Derivation Code = 3 | MS2 TDMS;  Reference = {58_35044} | Previous AADT = 4356</t>
  </si>
  <si>
    <t>CY2022 ADOT | Derivation Code = 3 | MS2 TDMS;  Reference = {68_101469} | Previous AADT = 26349</t>
  </si>
  <si>
    <t>S33596</t>
  </si>
  <si>
    <t xml:space="preserve">  S 210002T                     </t>
  </si>
  <si>
    <t>SR-210 Exit 2 T-Ramp</t>
  </si>
  <si>
    <t>CY2022 ADOT | Derivation Code = 3 | MS2 TDMS;  Reference = {68_101480} | Previous AADT = 5119</t>
  </si>
  <si>
    <t>CY2022 ADOT | Derivation Code = 3 | MS2 TDMS;  Reference = {68_101485} | Previous AADT = 22339</t>
  </si>
  <si>
    <t>CY2022 ADOT | Derivation Code = 3 | MS2 TDMS;  Reference = {68_101493} | Previous AADT = 10594</t>
  </si>
  <si>
    <t>CY2022 ADOT | Derivation Code = 3 | MS2 TDMS;  Reference = {68_101495} | Previous AADT = 6833</t>
  </si>
  <si>
    <t>CY2022 ADOT | Derivation Code = 3 | MS2 TDMS;  Reference = {68_101499} | Previous AADT = 1386</t>
  </si>
  <si>
    <t>CY2022 ADOT | Derivation Code = 3 | MS2 TDMS;  Reference = {68_101503} | Previous AADT = 16119</t>
  </si>
  <si>
    <t>CY2022 ADOT | Derivation Code = 3 | MS2 TDMS;  Reference = {68_101508} | Previous AADT = 10171</t>
  </si>
  <si>
    <t>CY2022 ADOT | Derivation Code = 3 | MS2 TDMS;  Reference = {68_101511} | Previous AADT = 8466</t>
  </si>
  <si>
    <t>CY2022 ADOT | Derivation Code = 1 | MS2 TDMS;  Reference = {68_101524} | Previous AADT = 30180</t>
  </si>
  <si>
    <t>CY2022 ADOT | Derivation Code = 3 | MS2 TDMS;  Reference = {68_101526} | Previous AADT = 25224</t>
  </si>
  <si>
    <t>CY2022 ADOT | Derivation Code = 12 | MS2 TDMS;  Reference = {68_101530} | Previous AADT = 8959</t>
  </si>
  <si>
    <t>CY2022 ADOT | Derivation Code = 1 | MS2 TDMS;  Reference = {68_101534} | Previous AADT = 1151</t>
  </si>
  <si>
    <t>CY2022 ADOT | Derivation Code = 3 | MS2 TDMS;  Reference = {68_101537} | Previous AADT = 3446</t>
  </si>
  <si>
    <t>CY2022 ADOT | Derivation Code = 3 | MS2 TDMS;  Reference = {68_101543} | Previous AADT = 253</t>
  </si>
  <si>
    <t>CY2022 ADOT | Derivation Code = 3 | MS2 TDMS;  Reference = {68_101544} | Previous AADT = 385</t>
  </si>
  <si>
    <t>CY2022 ADOT | Derivation Code = 1 | MS2 TDMS;  Reference = {68_101547} | Previous AADT = 1541</t>
  </si>
  <si>
    <t>CY2022 ADOT | Derivation Code = 1 | MS2 TDMS;  Reference = {68_101555} | Previous AADT = 5287</t>
  </si>
  <si>
    <t>CY2022 ADOT | Derivation Code = 3 | MS2 TDMS;  Reference = {68_101556} | Previous AADT = 6110</t>
  </si>
  <si>
    <t>CY2022 ADOT | Derivation Code = 3 | MS2 TDMS;  Reference = {68_101557} | Previous AADT = 16297</t>
  </si>
  <si>
    <t>CY2022 ADOT | Derivation Code = 12 | MS2 TDMS;  Reference = {68_101563} | Previous AADT = 1514</t>
  </si>
  <si>
    <t>CY2022 ADOT | Derivation Code = 3 | MS2 TDMS;  Reference = {68_101566} | Previous AADT = 6200</t>
  </si>
  <si>
    <t>CY2022 ADOT | Derivation Code = 3 | MS2 TDMS;  Reference = {68_101574} | Previous AADT = 23688</t>
  </si>
  <si>
    <t>CY2022 ADOT | Derivation Code = 3 | MS2 TDMS;  Reference = {68_101576} | Previous AADT = 23661</t>
  </si>
  <si>
    <t>S3389_c</t>
  </si>
  <si>
    <t>CY2022 ADOT | Derivation Code = 3 | MS2 TDMS;  Reference = {265_SC076} | Previous AADT = 20381</t>
  </si>
  <si>
    <t>CY2022 ADOT | Derivation Code = 1 | MS2 TDMS;  Reference = {68_101581} | Previous AADT = 5542</t>
  </si>
  <si>
    <t>CY2022 ADOT | Derivation Code = 1 | MS2 TDMS;  Reference = {68_101583} | Previous AADT = 14228</t>
  </si>
  <si>
    <t>CY2022 ADOT | Derivation Code = 3 | MS2 TDMS;  Reference = {68_101596} | Previous AADT = 58347</t>
  </si>
  <si>
    <t>CY2022 ADOT | Derivation Code = 3 | MS2 TDMS;  Reference = {68_101598} | Previous AADT = 51529</t>
  </si>
  <si>
    <t>CY2022 ADOT | Derivation Code = 1 | MS2 TDMS;  Reference = {68_101602} | Previous AADT = 72699</t>
  </si>
  <si>
    <t>CY2022 ADOT | Derivation Code = 3 | MS2 TDMS;  Reference = {68_101607} | Previous AADT = 15478</t>
  </si>
  <si>
    <t>CY2022 ADOT | Derivation Code = 1 | MS2 TDMS;  Reference = {68_101611} | Previous AADT = 26814</t>
  </si>
  <si>
    <t>CY2022 ADOT | Derivation Code = 3 | MS2 TDMS;  Reference = {68_102291} | Previous AADT = 26750</t>
  </si>
  <si>
    <t>S3391</t>
  </si>
  <si>
    <t xml:space="preserve">  S 303104A1                    </t>
  </si>
  <si>
    <t>SR-303 Exit 104 A1-Ramp</t>
  </si>
  <si>
    <t>CY2022 ADOT | Derivation Code = 3 | MS2 TDMS;  Reference = {68_3571} | Previous AADT = 18920</t>
  </si>
  <si>
    <t>S3397</t>
  </si>
  <si>
    <t xml:space="preserve">  S 303106A                     </t>
  </si>
  <si>
    <t>SR-303 Exit 106 A-Ramp</t>
  </si>
  <si>
    <t>SR-303 Exit 106 G-Ramp</t>
  </si>
  <si>
    <t>CY2022 ADOT | Derivation Code = 3 | MS2 TDMS;  Reference = {68_8603} | Previous AADT = 2239</t>
  </si>
  <si>
    <t>S3399</t>
  </si>
  <si>
    <t xml:space="preserve">  S 303106G                     </t>
  </si>
  <si>
    <t>CY2022 ADOT | Derivation Code = 3 | MS2 TDMS;  Reference = {68_8604} | Previous AADT = 3238</t>
  </si>
  <si>
    <t>S3401</t>
  </si>
  <si>
    <t xml:space="preserve">  S 303107A                     </t>
  </si>
  <si>
    <t>CY2022 ADOT | Derivation Code = 3 | MS2 TDMS;  Reference = {68_8608} | Previous AADT = 1790</t>
  </si>
  <si>
    <t>S3404</t>
  </si>
  <si>
    <t xml:space="preserve">  S 303107J                     </t>
  </si>
  <si>
    <t>CY2022 ADOT | Derivation Code = 3 | MS2 TDMS;  Reference = {68_8611} | Previous AADT = 2092</t>
  </si>
  <si>
    <t>S3410</t>
  </si>
  <si>
    <t xml:space="preserve">  S 303109C                     </t>
  </si>
  <si>
    <t>SR-303 Exit 109 J-Ramp</t>
  </si>
  <si>
    <t>CY2022 ADOT | Derivation Code = 3 | MS2 TDMS;  Reference = {68_8621} | Previous AADT = 1073</t>
  </si>
  <si>
    <t>S3412</t>
  </si>
  <si>
    <t xml:space="preserve">  S 303109J                     </t>
  </si>
  <si>
    <t>CY2022 ADOT | Derivation Code = 3 | MS2 TDMS;  Reference = {68_8622} | Previous AADT = 1203</t>
  </si>
  <si>
    <t>S5000</t>
  </si>
  <si>
    <t xml:space="preserve">  S 303110X                     </t>
  </si>
  <si>
    <t>S3417</t>
  </si>
  <si>
    <t xml:space="preserve">  S 303111G                     </t>
  </si>
  <si>
    <t>SR-303 Exit 111 G-Ramp</t>
  </si>
  <si>
    <t>CY2022 ADOT | Derivation Code = 3 | MS2 TDMS;  Reference = {68_8629} | Previous AADT = 5262</t>
  </si>
  <si>
    <t>S3421</t>
  </si>
  <si>
    <t xml:space="preserve">  S 303112J                     </t>
  </si>
  <si>
    <t>CY2022 ADOT | Derivation Code = 3 | MS2 TDMS;  Reference = {68_8635} | Previous AADT = 1459</t>
  </si>
  <si>
    <t>S3422</t>
  </si>
  <si>
    <t xml:space="preserve">  S 303113A                     </t>
  </si>
  <si>
    <t>SR-303 Exit 113 J-Ramp</t>
  </si>
  <si>
    <t>CY2022 ADOT | Derivation Code = 3 | MS2 TDMS;  Reference = {68_8637} | Previous AADT = 2476</t>
  </si>
  <si>
    <t>S3423</t>
  </si>
  <si>
    <t xml:space="preserve">  S 303113C                     </t>
  </si>
  <si>
    <t>CY2022 ADOT | Derivation Code = 3 | MS2 TDMS;  Reference = {68_8639} | Previous AADT = 3036</t>
  </si>
  <si>
    <t>S3425</t>
  </si>
  <si>
    <t xml:space="preserve">  S 303113J                     </t>
  </si>
  <si>
    <t>CY2022 ADOT | Derivation Code = 3 | MS2 TDMS;  Reference = {68_8640} | Previous AADT = 2367</t>
  </si>
  <si>
    <t>S33571</t>
  </si>
  <si>
    <t xml:space="preserve">  S 303113L                     </t>
  </si>
  <si>
    <t>S3426_b</t>
  </si>
  <si>
    <t xml:space="preserve">  S 303114A                     </t>
  </si>
  <si>
    <t>SR-303 Exit 114 A-Ramp</t>
  </si>
  <si>
    <t>CY2022 ADOT | Derivation Code = 1 | MS2 TDMS;  Reference = {68_8642} | Previous AADT = 8561</t>
  </si>
  <si>
    <t>S3428</t>
  </si>
  <si>
    <t xml:space="preserve">  S 303114G                     </t>
  </si>
  <si>
    <t>CY2022 ADOT | Derivation Code = 1 | MS2 TDMS;  Reference = {68_8643} | Previous AADT = 4356</t>
  </si>
  <si>
    <t>S3429_a</t>
  </si>
  <si>
    <t xml:space="preserve">  S 303114J                     </t>
  </si>
  <si>
    <t>CY2022 ADOT | Derivation Code = 1 | MS2 TDMS;  Reference = {68_8645} | Previous AADT = 5746</t>
  </si>
  <si>
    <t>S3430</t>
  </si>
  <si>
    <t xml:space="preserve">  S 303115A                     </t>
  </si>
  <si>
    <t>CY2022 ADOT | Derivation Code = 3 | MS2 TDMS;  Reference = {68_8647} | Previous AADT = 6982</t>
  </si>
  <si>
    <t>S3434</t>
  </si>
  <si>
    <t xml:space="preserve">  S 303116A                     </t>
  </si>
  <si>
    <t>CY2022 ADOT | Derivation Code = 1 | MS2 TDMS;  Reference = {68_8652} | Previous AADT = 12263</t>
  </si>
  <si>
    <t>S3435</t>
  </si>
  <si>
    <t xml:space="preserve">  S 303116C                     </t>
  </si>
  <si>
    <t>CY2022 ADOT | Derivation Code = 1 | MS2 TDMS;  Reference = {68_8654} | Previous AADT = 3799</t>
  </si>
  <si>
    <t>S3438</t>
  </si>
  <si>
    <t xml:space="preserve">  S 303119A                     </t>
  </si>
  <si>
    <t>SR-303 Exit 119 A-Ramp</t>
  </si>
  <si>
    <t>CY2022 ADOT | Derivation Code = 3 | MS2 TDMS;  Reference = {68_8657} | Previous AADT = 8699</t>
  </si>
  <si>
    <t>S3441</t>
  </si>
  <si>
    <t xml:space="preserve">  S 303119J                     </t>
  </si>
  <si>
    <t>SR-303 Exit 119 J-Ramp</t>
  </si>
  <si>
    <t>CY2022 ADOT | Derivation Code = 3 | MS2 TDMS;  Reference = {68_8660} | Previous AADT = 10474</t>
  </si>
  <si>
    <t>S3442</t>
  </si>
  <si>
    <t xml:space="preserve">  S 303123A                     </t>
  </si>
  <si>
    <t>CY2022 ADOT | Derivation Code = 3 | MS2 TDMS;  Reference = {68_8661} | Previous AADT = 1088</t>
  </si>
  <si>
    <t>S3447</t>
  </si>
  <si>
    <t xml:space="preserve">  S 303125C                     </t>
  </si>
  <si>
    <t>CY2022 ADOT | Derivation Code = 3 | MS2 TDMS;  Reference = {68_8670} | Previous AADT = 2526</t>
  </si>
  <si>
    <t>S3448</t>
  </si>
  <si>
    <t xml:space="preserve">  S 303125G                     </t>
  </si>
  <si>
    <t>CY2022 ADOT | Derivation Code = 3 | MS2 TDMS;  Reference = {68_8669} | Previous AADT = 2662</t>
  </si>
  <si>
    <t>S33707</t>
  </si>
  <si>
    <t xml:space="preserve">  S 303126G                     </t>
  </si>
  <si>
    <t>S3454</t>
  </si>
  <si>
    <t xml:space="preserve">  S 303127G                     </t>
  </si>
  <si>
    <t>CY2022 ADOT | Derivation Code = 3 | MS2 TDMS;  Reference = {68_8674} | Previous AADT = 2806</t>
  </si>
  <si>
    <t>S3458</t>
  </si>
  <si>
    <t xml:space="preserve">  S 303131C                     </t>
  </si>
  <si>
    <t>CY2022 ADOT | Derivation Code = 3 | MS2 TDMS;  Reference = {68_8681} | Previous AADT = 2147</t>
  </si>
  <si>
    <t>S3459</t>
  </si>
  <si>
    <t xml:space="preserve">  S 303131G                     </t>
  </si>
  <si>
    <t>CY2022 ADOT | Derivation Code = 3 | MS2 TDMS;  Reference = {68_8680} | Previous AADT = 2238</t>
  </si>
  <si>
    <t>CY2022 ADOT | Derivation Code = 3 | MS2 TDMS;  Reference = {68_101615} | Previous AADT = 5281</t>
  </si>
  <si>
    <t>CY2022 ADOT | Derivation Code = 3 | MS2 TDMS;  Reference = {68_101618} | Previous AADT = 32164</t>
  </si>
  <si>
    <t>CY2022 ADOT | Derivation Code = 3 | MS2 TDMS;  Reference = {68_101624} | Previous AADT = 35352</t>
  </si>
  <si>
    <t>CY2022 ADOT | Derivation Code = 1 | MS2 TDMS;  Reference = {68_101638} | Previous AADT = 199</t>
  </si>
  <si>
    <t>CY2022 ADOT | Derivation Code = 3 | MS2 TDMS;  Reference = {68_101639} | Previous AADT = 14844</t>
  </si>
  <si>
    <t>CY2022 ADOT | Derivation Code = 1 | MS2 TDMS;  Reference = {265_SC869} | Previous AADT = 20852</t>
  </si>
  <si>
    <t>CY2022 ADOT | Derivation Code = 3 | MS2 TDMS;  Reference = {68_101658} | Previous AADT = 11229</t>
  </si>
  <si>
    <t>CY2022 ADOT | Derivation Code = 3 | MS2 TDMS;  Reference = {68_101661} | Previous AADT = 43655</t>
  </si>
  <si>
    <t>CY2022 ADOT | Derivation Code = 3 | MS2 TDMS;  Reference = {68_101663} | Previous AADT = 40385</t>
  </si>
  <si>
    <t>CY2022 ADOT | Derivation Code = 3 | MS2 TDMS;  Reference = {68_101664} | Previous AADT = 23833</t>
  </si>
  <si>
    <t>CY2022 ADOT | Derivation Code = 3 | MS2 TDMS;  Reference = {68_101667} | Previous AADT = 2503</t>
  </si>
  <si>
    <t>CY2022 ADOT | Derivation Code = 3 | MS2 TDMS;  Reference = {68_101685} | Previous AADT = 12940</t>
  </si>
  <si>
    <t>CY2022 ADOT | Derivation Code = 3 | MS2 TDMS;  Reference = {68_101687} | Previous AADT = 22830</t>
  </si>
  <si>
    <t>CY2022 ADOT | Derivation Code = 3 | MS2 TDMS;  Reference = {68_101704} | Previous AADT = 30283</t>
  </si>
  <si>
    <t>S3465</t>
  </si>
  <si>
    <t xml:space="preserve">  SA089317A                     </t>
  </si>
  <si>
    <t>SR-89A Exit 317 A-Ramp</t>
  </si>
  <si>
    <t>CY2022 ADOT | Derivation Code = 1 | MS2 TDMS;  Reference = {68_8684} | Previous AADT = 1805</t>
  </si>
  <si>
    <t>S3468</t>
  </si>
  <si>
    <t xml:space="preserve">  SA089317J                     </t>
  </si>
  <si>
    <t>SR-89A Exit 317 J-Ramp</t>
  </si>
  <si>
    <t>CY2022 ADOT | Derivation Code = 1 | MS2 TDMS;  Reference = {68_8687} | Previous AADT = 1604</t>
  </si>
  <si>
    <t>S3473</t>
  </si>
  <si>
    <t xml:space="preserve">  SA089319C                     </t>
  </si>
  <si>
    <t>SR-89A Exit 319 J-Ramp</t>
  </si>
  <si>
    <t>CY2022 ADOT | Derivation Code = 1 | MS2 TDMS;  Reference = {68_8698} | Previous AADT = 972</t>
  </si>
  <si>
    <t>S3474</t>
  </si>
  <si>
    <t xml:space="preserve">  SA089319G                     </t>
  </si>
  <si>
    <t>CY2022 ADOT | Derivation Code = 1 | MS2 TDMS;  Reference = {68_8697} | Previous AADT = 951</t>
  </si>
  <si>
    <t>S3475</t>
  </si>
  <si>
    <t xml:space="preserve">  SA089319J                     </t>
  </si>
  <si>
    <t>CY2022 ADOT | Derivation Code = 1 | MS2 TDMS;  Reference = {68_8699} | Previous AADT = 1355</t>
  </si>
  <si>
    <t>S3481</t>
  </si>
  <si>
    <t xml:space="preserve">  SA089323C                     </t>
  </si>
  <si>
    <t>CY2022 ADOT | Derivation Code = 1 | MS2 TDMS;  Reference = {68_8708} | Previous AADT = 1066</t>
  </si>
  <si>
    <t>S33450</t>
  </si>
  <si>
    <t xml:space="preserve">  SA089324C                     </t>
  </si>
  <si>
    <t>SR-89A Exit 324 C-Ramp</t>
  </si>
  <si>
    <t>CY2022 ADOT | Derivation Code = 3 | MS2 TDMS;  Reference = {68_101719} | Previous AADT = 16049</t>
  </si>
  <si>
    <t>CY2022 ADOT | Derivation Code = 1 | MS2 TDMS;  Reference = {68_101721} | Previous AADT = 29549</t>
  </si>
  <si>
    <t>CY2022 ADOT | Derivation Code = 3 | MS2 TDMS;  Reference = {68_101726} | Previous AADT = 19366</t>
  </si>
  <si>
    <t>CY2022 ADOT | Derivation Code = 3 | MS2 TDMS;  Reference = {218_1369} | Previous AADT = 19828</t>
  </si>
  <si>
    <t>CY2022 ADOT | Derivation Code = 3 | MS2 TDMS;  Reference = {68_101739} | Previous AADT = 3605</t>
  </si>
  <si>
    <t>CY2022 ADOT | Derivation Code = 3 | MS2 TDMS;  Reference = {68_101741} | Previous AADT = 3566</t>
  </si>
  <si>
    <t>S1611_a</t>
  </si>
  <si>
    <t xml:space="preserve">  SB010                        2</t>
  </si>
  <si>
    <t>E Benson Hwy S</t>
  </si>
  <si>
    <t>CY2022 ADOT | Derivation Code = 3 | MS2 TDMS;  Reference = {68_4358} | Previous AADT = 9080</t>
  </si>
  <si>
    <t>S3490</t>
  </si>
  <si>
    <t>CY2022 ADOT | Derivation Code = 3 | MS2 TDMS;  Reference = {68_101751} | Previous AADT = 1705</t>
  </si>
  <si>
    <t>S3492</t>
  </si>
  <si>
    <t>CY2022 ADOT | Derivation Code = 3 | MS2 TDMS;  Reference = {68_4643} | Previous AADT = 34</t>
  </si>
  <si>
    <t>S3498</t>
  </si>
  <si>
    <t>I-10 Exit 382 B-Ramp</t>
  </si>
  <si>
    <t>CY2022 ADOT | Derivation Code = 3 | MS2 TDMS;  Reference = {68_4704} | Previous AADT = 488</t>
  </si>
  <si>
    <t>S3497</t>
  </si>
  <si>
    <t>CY2022 ADOT | Derivation Code = 3 | MS2 TDMS;  Reference = {68_4701} | Previous AADT = 106</t>
  </si>
  <si>
    <t>S3499</t>
  </si>
  <si>
    <t>Wb I-10 Exit 303 On Ramp</t>
  </si>
  <si>
    <t>CY2022 ADOT | Derivation Code = 3 | MS2 TDMS;  Reference = {68_4543} | Previous AADT = 4021</t>
  </si>
  <si>
    <t>S3501</t>
  </si>
  <si>
    <t xml:space="preserve">  SB010                       06</t>
  </si>
  <si>
    <t>CY2022 ADOT | Derivation Code = 3 | MS2 TDMS;  Reference = {68_4691} | Previous AADT = 506</t>
  </si>
  <si>
    <t>S3502</t>
  </si>
  <si>
    <t>CY2022 ADOT | Derivation Code = 3 | MS2 TDMS;  Reference = {68_4700} | Previous AADT = 118</t>
  </si>
  <si>
    <t>CY2022 ADOT | Derivation Code = 3 | MS2 TDMS;  Reference = {68_101757} | Previous AADT = 14117</t>
  </si>
  <si>
    <t>CY2022 ADOT | Derivation Code = 3 | MS2 TDMS;  Reference = {68_101761} | Previous AADT = 21067</t>
  </si>
  <si>
    <t>CY2022 ADOT | Derivation Code = 3 | MS2 TDMS;  Reference = {68_101771} | Previous AADT = 1083</t>
  </si>
  <si>
    <t>CY2022 ADOT | Derivation Code = 3 | MS2 TDMS;  Reference = {68_101772} | Previous AADT = 1062</t>
  </si>
  <si>
    <t>CY2022 ADOT | Derivation Code = 3 | MS2 TDMS;  Reference = {68_101773_EB} | Previous AADT = 1443</t>
  </si>
  <si>
    <t>CY2022 ADOT | Derivation Code = 3 | MS2 TDMS;  Reference = {68_101778} | Previous AADT = 20990</t>
  </si>
  <si>
    <t>CY2022 ADOT | Derivation Code = 3 | MS2 TDMS;  Reference = {68_101781} | Previous AADT = 18538</t>
  </si>
  <si>
    <t>S3512</t>
  </si>
  <si>
    <t>CY2022 ADOT | Derivation Code = 3 | MS2 TDMS;  Reference = {68_6124} | Previous AADT = 13289</t>
  </si>
  <si>
    <t>S3515</t>
  </si>
  <si>
    <t>CY2022 ADOT | Derivation Code = 1 | MS2 TDMS;  Reference = {68_6264} | Previous AADT = 4946</t>
  </si>
  <si>
    <t>S3516</t>
  </si>
  <si>
    <t>CY2022 ADOT | Derivation Code = 1 | MS2 TDMS;  Reference = {68_6304} | Previous AADT = 478</t>
  </si>
  <si>
    <t>CY2022 ADOT | Derivation Code = 3 | MS2 TDMS;  Reference = {68_101796} | Previous AADT = 13780</t>
  </si>
  <si>
    <t>CY2022 ADOT | Derivation Code = 3 | MS2 TDMS;  Reference = {68_101805} | Previous AADT = 6649</t>
  </si>
  <si>
    <t>S3521</t>
  </si>
  <si>
    <t xml:space="preserve">  SS010                         </t>
  </si>
  <si>
    <t>SR-10S</t>
  </si>
  <si>
    <t>CY2022 ADOT | Derivation Code = 3 | MS2 TDMS;  Reference = {68_4554} | Previous AADT = 2568</t>
  </si>
  <si>
    <t>CY2022 ADOT | Derivation Code = 1 | MS2 TDMS;  Reference = {68_101807} | Previous AADT = 13155</t>
  </si>
  <si>
    <t>CY2022 ADOT | Derivation Code = 3 | MS2 TDMS;  Reference = {68_102289} | Previous AADT = 10949</t>
  </si>
  <si>
    <t>S3524</t>
  </si>
  <si>
    <t xml:space="preserve">  SS089327G                    A</t>
  </si>
  <si>
    <t>SR-89S Exit 327 G-Ramp (A)</t>
  </si>
  <si>
    <t>SR-89S Exit 327 A-Ramp (A)</t>
  </si>
  <si>
    <t>CY2022 ADOT | Derivation Code = 1 | MS2 TDMS;  Reference = {68_8714} | Previous AADT = 512</t>
  </si>
  <si>
    <t>CY2022 ADOT | Derivation Code = 3 | MS2 TDMS;  Reference = {68_101815} | Previous AADT = 518</t>
  </si>
  <si>
    <t>S3530</t>
  </si>
  <si>
    <t xml:space="preserve">  SX093                         </t>
  </si>
  <si>
    <t>SR-93X</t>
  </si>
  <si>
    <t>US-93 Exit 2 G-Ramp</t>
  </si>
  <si>
    <t>CY2022 ADOT | Derivation Code = 3 | MS2 TDMS;  Reference = {68_8800} | Previous AADT = 572</t>
  </si>
  <si>
    <t>CY2022 ADOT | Derivation Code = 1 | MS2 TDMS;  Reference = {68_101823} | Previous AADT = 1922</t>
  </si>
  <si>
    <t>CY2022 ADOT | Derivation Code = 3 | MS2 TDMS;  Reference = {68_101825} | Previous AADT = 1690</t>
  </si>
  <si>
    <t>CY2022 ADOT | Derivation Code = 3 | MS2 TDMS;  Reference = {68_101826} | Previous AADT = 4916</t>
  </si>
  <si>
    <t>CY2022 ADOT | Derivation Code = 3 | MS2 TDMS;  Reference = {68_101840} | Previous AADT = 15158</t>
  </si>
  <si>
    <t>CY2022 ADOT | Derivation Code = 3 | MS2 TDMS;  Reference = {68_101842} | Previous AADT = 18033</t>
  </si>
  <si>
    <t>CY2022 ADOT | Derivation Code = 3 | MS2 TDMS;  Reference = {68_101846} | Previous AADT = 23798</t>
  </si>
  <si>
    <t>CY2022 ADOT | Derivation Code = 3 | MS2 TDMS;  Reference = {68_101850} | Previous AADT = 29939</t>
  </si>
  <si>
    <t>CY2022 ADOT | Derivation Code = 1 | MS2 TDMS;  Reference = {68_101853} | Previous AADT = 37344</t>
  </si>
  <si>
    <t>CY2022 ADOT | Derivation Code = 3 | MS2 TDMS;  Reference = {68_101856} | Previous AADT = 26374</t>
  </si>
  <si>
    <t>CY2022 ADOT | Derivation Code = 3 | MS2 TDMS;  Reference = {68_101862} | Previous AADT = 38569</t>
  </si>
  <si>
    <t>CY2022 ADOT | Derivation Code = 1 | MS2 TDMS;  Reference = {68_101864} | Previous AADT = 31478</t>
  </si>
  <si>
    <t>CY2022 ADOT | Derivation Code = 3 | MS2 TDMS;  Reference = {68_102303} | Previous AADT = 30458</t>
  </si>
  <si>
    <t>CY2022 ADOT | Derivation Code = 3 | MS2 TDMS;  Reference = {68_102304} | Previous AADT = 29058</t>
  </si>
  <si>
    <t>CY2022 ADOT | Derivation Code = 3 | MS2 TDMS;  Reference = {68_101870} | Previous AADT = 44420</t>
  </si>
  <si>
    <t>S3532</t>
  </si>
  <si>
    <t>CY2022 ADOT | Derivation Code = 3 | MS2 TDMS;  Reference = {68_3930} | Previous AADT = 48063</t>
  </si>
  <si>
    <t>CY2022 ADOT | Derivation Code = 1 | MS2 TDMS;  Reference = {68_101873} | Previous AADT = 187267</t>
  </si>
  <si>
    <t>CY2022 ADOT | Derivation Code = 1 | MS2 TDMS;  Reference = {68_101881} | Previous AADT = 248739</t>
  </si>
  <si>
    <t>CY2022 ADOT | Derivation Code = 12 | MS2 TDMS;  Reference = {68_101889} | Previous AADT = 96088</t>
  </si>
  <si>
    <t>CY2022 ADOT | Derivation Code = 1 | MS2 TDMS;  Reference = {68_101893} | Previous AADT = 81347</t>
  </si>
  <si>
    <t>CY2022 ADOT | Derivation Code = 3 | MS2 TDMS;  Reference = {68_101899} | Previous AADT = 24956</t>
  </si>
  <si>
    <t>CY2022 ADOT | Derivation Code = 3 | MS2 TDMS;  Reference = {68_101900} | Previous AADT = 22647</t>
  </si>
  <si>
    <t>CY2022 ADOT | Derivation Code = 1 | MS2 TDMS;  Reference = {68_101905} | Previous AADT = 11204</t>
  </si>
  <si>
    <t>CY2022 ADOT | Derivation Code = 3 | MS2 TDMS;  Reference = {68_101909} | Previous AADT = 14365</t>
  </si>
  <si>
    <t>CY2022 ADOT | Derivation Code = 3 | MS2 TDMS;  Reference = {68_101930} | Previous AADT = 17381</t>
  </si>
  <si>
    <t>CY2022 ADOT | Derivation Code = 3 | MS2 TDMS;  Reference = {68_101939} | Previous AADT = 6678</t>
  </si>
  <si>
    <t>CY2022 ADOT | Derivation Code = 3 | MS2 TDMS;  Reference = {68_101940} | Previous AADT = 3853</t>
  </si>
  <si>
    <t>CY2022 ADOT | Derivation Code = 3 | MS2 TDMS;  Reference = {68_101942} | Previous AADT = 2147</t>
  </si>
  <si>
    <t>CY2022 ADOT | Derivation Code = 1 | MS2 TDMS;  Reference = {68_101947} | Previous AADT = 2073</t>
  </si>
  <si>
    <t>S3534</t>
  </si>
  <si>
    <t>S33628</t>
  </si>
  <si>
    <t xml:space="preserve">  U 060110A                     </t>
  </si>
  <si>
    <t>US-60 Exit 110 A-Ramp</t>
  </si>
  <si>
    <t>US-60 Exit 110 J-Ramp</t>
  </si>
  <si>
    <t>Washington Wbg St</t>
  </si>
  <si>
    <t>CY2022 ADOT | Applied Growth Factor = 0.011 to Previous Year | Previous AADT = 3236</t>
  </si>
  <si>
    <t>S33629</t>
  </si>
  <si>
    <t xml:space="preserve">  U 060110C                     </t>
  </si>
  <si>
    <t>US-60 Exit 110 C-Ramp</t>
  </si>
  <si>
    <t>US-60 Exit 110 G-Ramp</t>
  </si>
  <si>
    <t>Frontier Wbg St</t>
  </si>
  <si>
    <t>S33556</t>
  </si>
  <si>
    <t xml:space="preserve">  U 060153P                     </t>
  </si>
  <si>
    <t>US-60 Exit 153 P-Ramp</t>
  </si>
  <si>
    <t>S33648</t>
  </si>
  <si>
    <t xml:space="preserve">  U 060156G                     </t>
  </si>
  <si>
    <t>US-60 Exit 156 G-Ramp</t>
  </si>
  <si>
    <t>51st Ave (A)</t>
  </si>
  <si>
    <t>S3541</t>
  </si>
  <si>
    <t xml:space="preserve">  U 060157C                     </t>
  </si>
  <si>
    <t>US-60 Exit 157 C-Ramp</t>
  </si>
  <si>
    <t>CY2022 ADOT | Derivation Code = 3 | MS2 TDMS;  Reference = {68_8172} | Previous AADT = 4295</t>
  </si>
  <si>
    <t>S3543</t>
  </si>
  <si>
    <t xml:space="preserve">  U 060157J                     </t>
  </si>
  <si>
    <t>US-60 Exit 157 J-Ramp</t>
  </si>
  <si>
    <t>CY2022 ADOT | Derivation Code = 3 | MS2 TDMS;  Reference = {68_8173} | Previous AADT = 3218</t>
  </si>
  <si>
    <t>S33558</t>
  </si>
  <si>
    <t xml:space="preserve">  U 060160P                     </t>
  </si>
  <si>
    <t>US-60 Exit 160 P-Ramp</t>
  </si>
  <si>
    <t>S3553</t>
  </si>
  <si>
    <t xml:space="preserve">  U 060173C                     </t>
  </si>
  <si>
    <t>US-60 Exit 173 C-Ramp</t>
  </si>
  <si>
    <t>US-60 Exit 173 J-Ramp</t>
  </si>
  <si>
    <t>CY2022 ADOT | Derivation Code = 3 | MS2 TDMS;  Reference = {68_6752} | Previous AADT = 12826</t>
  </si>
  <si>
    <t>S3554</t>
  </si>
  <si>
    <t xml:space="preserve">  U 060173G                     </t>
  </si>
  <si>
    <t>US-60 Exit 173 G-Ramp</t>
  </si>
  <si>
    <t>US-60 Exit 173 A-Ramp</t>
  </si>
  <si>
    <t>CY2022 ADOT | Derivation Code = 3 | MS2 TDMS;  Reference = {68_6751} | Previous AADT = 13105</t>
  </si>
  <si>
    <t>S3555</t>
  </si>
  <si>
    <t xml:space="preserve">  U 060173J                     </t>
  </si>
  <si>
    <t>CY2022 ADOT | Derivation Code = 3 | MS2 TDMS;  Reference = {68_6753} | Previous AADT = 6794</t>
  </si>
  <si>
    <t>S3557</t>
  </si>
  <si>
    <t xml:space="preserve">  U 060174C                     </t>
  </si>
  <si>
    <t>US-60 Exit 174 C-Ramp</t>
  </si>
  <si>
    <t>US-60 Exit 174 J-Ramp</t>
  </si>
  <si>
    <t>CY2022 ADOT | Derivation Code = 3 | MS2 TDMS;  Reference = {68_6762} | Previous AADT = 11955</t>
  </si>
  <si>
    <t>S3560</t>
  </si>
  <si>
    <t xml:space="preserve">  U 060175A                     </t>
  </si>
  <si>
    <t>US-60 Exit 175 G-Ramp</t>
  </si>
  <si>
    <t>CY2022 ADOT | Derivation Code = 3 | MS2 TDMS;  Reference = {68_6770} | Previous AADT = 8206</t>
  </si>
  <si>
    <t>S3562</t>
  </si>
  <si>
    <t xml:space="preserve">  U 060175C                     </t>
  </si>
  <si>
    <t>SR-101 Exit 55 A0-Ramp</t>
  </si>
  <si>
    <t>CY2022 ADOT | Derivation Code = 3 | MS2 TDMS;  Reference = {68_6775} | Previous AADT = 6021</t>
  </si>
  <si>
    <t>S3563</t>
  </si>
  <si>
    <t xml:space="preserve">  U 060175G                     </t>
  </si>
  <si>
    <t>CY2022 ADOT | Derivation Code = 3 | MS2 TDMS;  Reference = {68_6771} | Previous AADT = 7245</t>
  </si>
  <si>
    <t>S3568</t>
  </si>
  <si>
    <t xml:space="preserve">  U 060176C1                    </t>
  </si>
  <si>
    <t>US-60 Exit 176 C1-Ramp</t>
  </si>
  <si>
    <t>CY2022 ADOT | Derivation Code = 3 | MS2 TDMS;  Reference = {68_6793} | Previous AADT = 18069</t>
  </si>
  <si>
    <t>S3574</t>
  </si>
  <si>
    <t xml:space="preserve">  U 060178C                     </t>
  </si>
  <si>
    <t>US-60 Exit 178 J-Ramp</t>
  </si>
  <si>
    <t>CY2022 ADOT | Derivation Code = 3 | MS2 TDMS;  Reference = {68_6812} | Previous AADT = 10920</t>
  </si>
  <si>
    <t>S3578</t>
  </si>
  <si>
    <t xml:space="preserve">  U 060179C                     </t>
  </si>
  <si>
    <t>US-60 Exit 179 C-Ramp</t>
  </si>
  <si>
    <t>US-60 Exit 179 J-Ramp</t>
  </si>
  <si>
    <t>CY2022 ADOT | Derivation Code = 3 | MS2 TDMS;  Reference = {68_6822} | Previous AADT = 17885</t>
  </si>
  <si>
    <t>S3580</t>
  </si>
  <si>
    <t xml:space="preserve">  U 060179J                     </t>
  </si>
  <si>
    <t>CY2022 ADOT | Derivation Code = 3 | MS2 TDMS;  Reference = {68_6823} | Previous AADT = 18486</t>
  </si>
  <si>
    <t>S3585</t>
  </si>
  <si>
    <t xml:space="preserve">  U 060181A                     </t>
  </si>
  <si>
    <t>US-60 Exit 181 A-Ramp</t>
  </si>
  <si>
    <t>US-60 Exit 181 G-Ramp</t>
  </si>
  <si>
    <t>CY2022 ADOT | Derivation Code = 3 | MS2 TDMS;  Reference = {68_6840} | Previous AADT = 17696</t>
  </si>
  <si>
    <t>S3588</t>
  </si>
  <si>
    <t xml:space="preserve">  U 060181J                     </t>
  </si>
  <si>
    <t>US-60 Exit 181 J-Ramp</t>
  </si>
  <si>
    <t>US-60 Exit 181 C-Ramp</t>
  </si>
  <si>
    <t>CY2022 ADOT | Derivation Code = 3 | MS2 TDMS;  Reference = {68_6843} | Previous AADT = 16257</t>
  </si>
  <si>
    <t>S3589</t>
  </si>
  <si>
    <t xml:space="preserve">  U 060182A                     </t>
  </si>
  <si>
    <t>US-60 Exit 182 A-Ramp</t>
  </si>
  <si>
    <t>US-60 Exit 182 G-Ramp</t>
  </si>
  <si>
    <t>CY2022 ADOT | Derivation Code = 3 | MS2 TDMS;  Reference = {68_6850} | Previous AADT = 25143</t>
  </si>
  <si>
    <t>S3593</t>
  </si>
  <si>
    <t xml:space="preserve">  U 060184A                     </t>
  </si>
  <si>
    <t>US-60 Exit 184 A-Ramp</t>
  </si>
  <si>
    <t>US-60 Exit 184 G-Ramp</t>
  </si>
  <si>
    <t>CY2022 ADOT | Derivation Code = 3 | MS2 TDMS;  Reference = {68_6860} | Previous AADT = 21269</t>
  </si>
  <si>
    <t>S3594</t>
  </si>
  <si>
    <t xml:space="preserve">  U 060184C                     </t>
  </si>
  <si>
    <t>US-60 Exit 184 C-Ramp</t>
  </si>
  <si>
    <t>US-60 Exit 184 J-Ramp</t>
  </si>
  <si>
    <t>CY2022 ADOT | Derivation Code = 3 | MS2 TDMS;  Reference = {68_6862} | Previous AADT = 10960</t>
  </si>
  <si>
    <t>S3601</t>
  </si>
  <si>
    <t xml:space="preserve">  U 060186A                     </t>
  </si>
  <si>
    <t>US-60 Exit 186 G-Ramp</t>
  </si>
  <si>
    <t>CY2022 ADOT | Derivation Code = 3 | MS2 TDMS;  Reference = {68_6880} | Previous AADT = 24821</t>
  </si>
  <si>
    <t>S3607</t>
  </si>
  <si>
    <t xml:space="preserve">  U 060188A                     </t>
  </si>
  <si>
    <t>US-60 Exit 188 A-Ramp</t>
  </si>
  <si>
    <t>US-60 Exit 188 G-Ramp</t>
  </si>
  <si>
    <t>CY2022 ADOT | Derivation Code = 3 | MS2 TDMS;  Reference = {68_6900} | Previous AADT = 13058</t>
  </si>
  <si>
    <t>S3608</t>
  </si>
  <si>
    <t xml:space="preserve">  U 060188C                     </t>
  </si>
  <si>
    <t>US-60 Exit 188 C-Ramp</t>
  </si>
  <si>
    <t>US-60 Exit 188 J-Ramp</t>
  </si>
  <si>
    <t>CY2022 ADOT | Derivation Code = 3 | MS2 TDMS;  Reference = {68_6902} | Previous AADT = 13442</t>
  </si>
  <si>
    <t>S3610</t>
  </si>
  <si>
    <t xml:space="preserve">  U 060188J                     </t>
  </si>
  <si>
    <t>CY2022 ADOT | Derivation Code = 3 | MS2 TDMS;  Reference = {68_6903} | Previous AADT = 14110</t>
  </si>
  <si>
    <t>S3615</t>
  </si>
  <si>
    <t xml:space="preserve">  U 060189J                     </t>
  </si>
  <si>
    <t>US-60 Exit 189 J-Ramp</t>
  </si>
  <si>
    <t>CY2022 ADOT | Derivation Code = 3 | MS2 TDMS;  Reference = {68_6913} | Previous AADT = 9759</t>
  </si>
  <si>
    <t>S3629</t>
  </si>
  <si>
    <t xml:space="preserve">  U 060193C                     </t>
  </si>
  <si>
    <t>US-60 Exit 193 C-Ramp</t>
  </si>
  <si>
    <t>US-60 Exit 193 J-Ramp</t>
  </si>
  <si>
    <t>CY2022 ADOT | Derivation Code = 3 | MS2 TDMS;  Reference = {68_6942} | Previous AADT = 4071</t>
  </si>
  <si>
    <t>S3630</t>
  </si>
  <si>
    <t xml:space="preserve">  U 060193G                     </t>
  </si>
  <si>
    <t>US-60 Exit 193 G-Ramp</t>
  </si>
  <si>
    <t>US-60 Exit 193 A-Ramp</t>
  </si>
  <si>
    <t>CY2022 ADOT | Derivation Code = 3 | MS2 TDMS;  Reference = {68_6941} | Previous AADT = 4878</t>
  </si>
  <si>
    <t>S3638</t>
  </si>
  <si>
    <t xml:space="preserve">  U 060196A                     </t>
  </si>
  <si>
    <t>US-60 Exit 196 A-Ramp</t>
  </si>
  <si>
    <t>CY2022 ADOT | Derivation Code = 3 | MS2 TDMS;  Reference = {68_6960} | Previous AADT = 6257</t>
  </si>
  <si>
    <t>S3649</t>
  </si>
  <si>
    <t xml:space="preserve">  U 060198J                     </t>
  </si>
  <si>
    <t>US-60 Exit 198 J-Ramp</t>
  </si>
  <si>
    <t>US-60 Exit 198 C-Ramp</t>
  </si>
  <si>
    <t>CY2022 ADOT | Derivation Code = 3 | MS2 TDMS;  Reference = {68_6983} | Previous AADT = 1172</t>
  </si>
  <si>
    <t>S33546</t>
  </si>
  <si>
    <t xml:space="preserve">  U 060212T                     </t>
  </si>
  <si>
    <t>US-60 Exit 212 T-Ramp</t>
  </si>
  <si>
    <t>US-60 Exit 212 A-Ramp</t>
  </si>
  <si>
    <t>S33552</t>
  </si>
  <si>
    <t xml:space="preserve">  U 060226A                     </t>
  </si>
  <si>
    <t>US-60 Exit 226 A-Ramp</t>
  </si>
  <si>
    <t>S33559</t>
  </si>
  <si>
    <t xml:space="preserve">  U 060278G                     </t>
  </si>
  <si>
    <t>US-60 Exit 278 G-Ramp</t>
  </si>
  <si>
    <t>US-60 Exit 278 A-Ramp</t>
  </si>
  <si>
    <t>S077-13</t>
  </si>
  <si>
    <t>CY2022 ADOT | Derivation Code = 3 | MS2 TDMS;  Reference = {68_102023} | Previous AADT = 6273</t>
  </si>
  <si>
    <t>CY2022 ADOT | Derivation Code = 1 | MS2 TDMS;  Reference = {68_102026} | Previous AADT = 4047</t>
  </si>
  <si>
    <t>CY2022 ADOT | Derivation Code = 3 | MS2 TDMS;  Reference = {68_102029} | Previous AADT = 3486</t>
  </si>
  <si>
    <t>CY2022 ADOT | Derivation Code = 1 | MS2 TDMS;  Reference = {68_102032} | Previous AADT = 5809</t>
  </si>
  <si>
    <t>CY2022 ADOT | Derivation Code = 3 | MS2 TDMS;  Reference = {68_102040} | Previous AADT = 12142</t>
  </si>
  <si>
    <t>CY2022 ADOT | Derivation Code = 3 | MS2 TDMS;  Reference = {68_102042} | Previous AADT = 13892</t>
  </si>
  <si>
    <t>CY2022 ADOT | Derivation Code = 3 | MS2 TDMS;  Reference = {68_102046} | Previous AADT = 21038</t>
  </si>
  <si>
    <t>CY2022 ADOT | Derivation Code = 3 | MS2 TDMS;  Reference = {68_102050} | Previous AADT = 16340</t>
  </si>
  <si>
    <t>CY2022 ADOT | Derivation Code = 3 | MS2 TDMS;  Reference = {68_102054} | Previous AADT = 13965</t>
  </si>
  <si>
    <t>CY2022 ADOT | Derivation Code = 3 | MS2 TDMS;  Reference = {68_102059} | Previous AADT = 4846</t>
  </si>
  <si>
    <t>CY2022 ADOT | Derivation Code = 3 | MS2 TDMS;  Reference = {68_102060} | Previous AADT = 1052</t>
  </si>
  <si>
    <t>CY2022 ADOT | Derivation Code = 3 | MS2 TDMS;  Reference = {68_102061} | Previous AADT = 1590</t>
  </si>
  <si>
    <t>CY2022 ADOT | Derivation Code = 1 | MS2 TDMS;  Reference = {68_102077} | Previous AADT = 4206</t>
  </si>
  <si>
    <t>CY2022 ADOT | Derivation Code = 3 | MS2 TDMS;  Reference = {68_102079} | Previous AADT = 10177</t>
  </si>
  <si>
    <t>CY2022 ADOT | Derivation Code = 3 | MS2 TDMS;  Reference = {68_102096} | Previous AADT = 19709</t>
  </si>
  <si>
    <t>CY2022 ADOT | Derivation Code = 1 | MS2 TDMS;  Reference = {68_102087} | Previous AADT = 15661</t>
  </si>
  <si>
    <t>S3650</t>
  </si>
  <si>
    <t>CY2022 ADOT | Derivation Code = 3 | MS2 TDMS;  Reference = {68_5764} | Previous AADT = 20575</t>
  </si>
  <si>
    <t>CY2022 ADOT | Derivation Code = 1 | MS2 TDMS;  Reference = {68_102089} | Previous AADT = 9775</t>
  </si>
  <si>
    <t>CY2022 ADOT | Derivation Code = 3 | MS2 TDMS;  Reference = {68_102090} | Previous AADT = 9507</t>
  </si>
  <si>
    <t>CY2022 ADOT | Derivation Code = 3 | MS2 TDMS;  Reference = {68_102092} | Previous AADT = 9329</t>
  </si>
  <si>
    <t>CY2022 ADOT | Derivation Code = 3 | MS2 TDMS;  Reference = {68_102095} | Previous AADT = 14657</t>
  </si>
  <si>
    <t>S33560</t>
  </si>
  <si>
    <t xml:space="preserve">  U 093182C                     </t>
  </si>
  <si>
    <t>S33668</t>
  </si>
  <si>
    <t xml:space="preserve">  U 093194C                     </t>
  </si>
  <si>
    <t>US-93 Exit 194 C-Ramp</t>
  </si>
  <si>
    <t>Wickenburg Ranch Way</t>
  </si>
  <si>
    <t>CY2022 ADOT | Derivation Code = 3 | MS2 TDMS;  Reference = {68_102104} | Previous AADT = 19726</t>
  </si>
  <si>
    <t>CY2022 ADOT | Derivation Code = 3 | MS2 TDMS;  Reference = {68_102108} | Previous AADT = 17648</t>
  </si>
  <si>
    <t>CY2022 ADOT | Derivation Code = 3 | MS2 TDMS;  Reference = {68_102112} | Previous AADT = 11626</t>
  </si>
  <si>
    <t>CY2022 ADOT | Derivation Code = 1 | MS2 TDMS;  Reference = {68_102114} | Previous AADT = 10346</t>
  </si>
  <si>
    <t>CY2022 ADOT | Derivation Code = 3 | MS2 TDMS;  Reference = {68_102122} | Previous AADT = 14291</t>
  </si>
  <si>
    <t>CY2022 ADOT | Derivation Code = 3 | MS2 TDMS;  Reference = {68_102132} | Previous AADT = 15915</t>
  </si>
  <si>
    <t>CY2022 ADOT | Derivation Code = 3 | MS2 TDMS;  Reference = {68_102138} | Previous AADT = 26213</t>
  </si>
  <si>
    <t>CY2022 ADOT | Derivation Code = 3 | MS2 TDMS;  Reference = {68_102140} | Previous AADT = 27539</t>
  </si>
  <si>
    <t>CY2022 ADOT | Derivation Code = 3 | MS2 TDMS;  Reference = {68_102146} | Previous AADT = 39033</t>
  </si>
  <si>
    <t>CY2022 ADOT | Derivation Code = 3 | MS2 TDMS;  Reference = {68_102162} | Previous AADT = 8765</t>
  </si>
  <si>
    <t>CY2022 ADOT | Derivation Code = 3 | MS2 TDMS;  Reference = {68_102164} | Previous AADT = 7148</t>
  </si>
  <si>
    <t>CY2022 ADOT | Derivation Code = 3 | MS2 TDMS;  Reference = {68_102165} | Previous AADT = 4782</t>
  </si>
  <si>
    <t>CY2022 ADOT | Derivation Code = 3 | MS2 TDMS;  Reference = {68_100003} | Previous AADT = 41981</t>
  </si>
  <si>
    <t>CY2022 ADOT | Derivation Code = 3 | MS2 TDMS;  Reference = {68_100004} | Previous AADT = 48563</t>
  </si>
  <si>
    <t>CY2022 ADOT | Derivation Code = 3 | MS2 TDMS;  Reference = {68_100011} | Previous AADT = 12940</t>
  </si>
  <si>
    <t>CY2022 ADOT | Derivation Code = 3 | MS2 TDMS;  Reference = {68_100015} | Previous AADT = 11016</t>
  </si>
  <si>
    <t>CY2022 ADOT | Derivation Code = 3 | MS2 TDMS;  Reference = {68_100017} | Previous AADT = 12912</t>
  </si>
  <si>
    <t>CY2022 ADOT | Derivation Code = 3 | MS2 TDMS;  Reference = {68_100022} | Previous AADT = 2825</t>
  </si>
  <si>
    <t>CY2022 ADOT | Derivation Code = 3 | MS2 TDMS;  Reference = {68_100029} | Previous AADT = 7102</t>
  </si>
  <si>
    <t>S33282</t>
  </si>
  <si>
    <t xml:space="preserve">  I 008001A1                    </t>
  </si>
  <si>
    <t>I-8 Exit 1 A1-Ramp</t>
  </si>
  <si>
    <t>I-8 Exit 1 R1-Ramp Front</t>
  </si>
  <si>
    <t>S1492</t>
  </si>
  <si>
    <t>CY2022 ADOT | Derivation Code = 3 | MS2 TDMS;  Reference = {68_3012} | Previous AADT = 6597</t>
  </si>
  <si>
    <t>S1496</t>
  </si>
  <si>
    <t xml:space="preserve">  I 008003C                     </t>
  </si>
  <si>
    <t>I-8 Exit 3 C-Ramp</t>
  </si>
  <si>
    <t>CY2022 ADOT | Derivation Code = 3 | MS2 TDMS;  Reference = {68_3022} | Previous AADT = 4718</t>
  </si>
  <si>
    <t>S1505</t>
  </si>
  <si>
    <t xml:space="preserve">  I 008009C                     </t>
  </si>
  <si>
    <t>I-8 Exit 9 C-Ramp</t>
  </si>
  <si>
    <t>CY2022 ADOT | Derivation Code = 3 | MS2 TDMS;  Reference = {68_3042} | Previous AADT = 1181</t>
  </si>
  <si>
    <t>S1510</t>
  </si>
  <si>
    <t xml:space="preserve">  I 008012G                     </t>
  </si>
  <si>
    <t>CY2022 ADOT | Derivation Code = 3 | MS2 TDMS;  Reference = {68_3051} | Previous AADT = 2991</t>
  </si>
  <si>
    <t>S1511</t>
  </si>
  <si>
    <t xml:space="preserve">  I 008012J                     </t>
  </si>
  <si>
    <t>CY2022 ADOT | Derivation Code = 3 | MS2 TDMS;  Reference = {68_3053} | Previous AADT = 6463</t>
  </si>
  <si>
    <t>S1512</t>
  </si>
  <si>
    <t xml:space="preserve">  I 008014A                     </t>
  </si>
  <si>
    <t>I-8 Exit 14 A-Ramp</t>
  </si>
  <si>
    <t>I-8 Exit 14 G-Ramp</t>
  </si>
  <si>
    <t>CY2022 ADOT | Derivation Code = 3 | MS2 TDMS;  Reference = {68_3060} | Previous AADT = 2551</t>
  </si>
  <si>
    <t>S1513</t>
  </si>
  <si>
    <t xml:space="preserve">  I 008014C                     </t>
  </si>
  <si>
    <t>CY2022 ADOT | Derivation Code = 3 | MS2 TDMS;  Reference = {68_3062} | Previous AADT = 401</t>
  </si>
  <si>
    <t>S1514</t>
  </si>
  <si>
    <t xml:space="preserve">  I 008014G                     </t>
  </si>
  <si>
    <t>CY2022 ADOT | Derivation Code = 3 | MS2 TDMS;  Reference = {68_3061} | Previous AADT = 385</t>
  </si>
  <si>
    <t>S1516</t>
  </si>
  <si>
    <t xml:space="preserve">  I 008021A                     </t>
  </si>
  <si>
    <t>CY2022 ADOT | Derivation Code = 3 | MS2 TDMS;  Reference = {68_3070} | Previous AADT = 1536</t>
  </si>
  <si>
    <t>S1517</t>
  </si>
  <si>
    <t xml:space="preserve">  I 008021C                     </t>
  </si>
  <si>
    <t>I-8 Exit 21 C-Ramp</t>
  </si>
  <si>
    <t>CY2022 ADOT | Derivation Code = 3 | MS2 TDMS;  Reference = {68_3072} | Previous AADT = 36</t>
  </si>
  <si>
    <t>S33303</t>
  </si>
  <si>
    <t xml:space="preserve">  I 008022J                     </t>
  </si>
  <si>
    <t>I-8 Exit 22 J-Ramp</t>
  </si>
  <si>
    <t>I-8 Exit 22 S2-Ramp</t>
  </si>
  <si>
    <t>S1520</t>
  </si>
  <si>
    <t xml:space="preserve">  I 008030A                     </t>
  </si>
  <si>
    <t>CY2022 ADOT | Derivation Code = 3 | MS2 TDMS;  Reference = {68_3090} | Previous AADT = 466</t>
  </si>
  <si>
    <t>S1523</t>
  </si>
  <si>
    <t xml:space="preserve">  I 008030J                     </t>
  </si>
  <si>
    <t>CY2022 ADOT | Derivation Code = 3 | MS2 TDMS;  Reference = {68_3093} | Previous AADT = 1417</t>
  </si>
  <si>
    <t>S1526</t>
  </si>
  <si>
    <t xml:space="preserve">  I 008037G                     </t>
  </si>
  <si>
    <t>CY2022 ADOT | Derivation Code = 3 | MS2 TDMS;  Reference = {68_3101} | Previous AADT = 101</t>
  </si>
  <si>
    <t>S1529</t>
  </si>
  <si>
    <t xml:space="preserve">  I 008042C                     </t>
  </si>
  <si>
    <t>CY2022 ADOT | Derivation Code = 3 | MS2 TDMS;  Reference = {68_3112} | Previous AADT = 430</t>
  </si>
  <si>
    <t>S1530</t>
  </si>
  <si>
    <t xml:space="preserve">  I 008042G                     </t>
  </si>
  <si>
    <t>CY2022 ADOT | Derivation Code = 3 | MS2 TDMS;  Reference = {68_3111} | Previous AADT = 272</t>
  </si>
  <si>
    <t>S1533</t>
  </si>
  <si>
    <t xml:space="preserve">  I 008054C                     </t>
  </si>
  <si>
    <t>I-8 Exit 54 C-Ramp</t>
  </si>
  <si>
    <t>CY2022 ADOT | Derivation Code = 3 | MS2 TDMS;  Reference = {68_3122} | Previous AADT = 42</t>
  </si>
  <si>
    <t>S1535</t>
  </si>
  <si>
    <t xml:space="preserve">  I 008054J                     </t>
  </si>
  <si>
    <t>I-8 Exit 54 J-Ramp</t>
  </si>
  <si>
    <t>CY2022 ADOT | Derivation Code = 3 | MS2 TDMS;  Reference = {68_3123} | Previous AADT = 29</t>
  </si>
  <si>
    <t>S33313</t>
  </si>
  <si>
    <t xml:space="preserve">  I 008056J                     </t>
  </si>
  <si>
    <t>I-8 Exit 56 J-Ramp</t>
  </si>
  <si>
    <t>S1549</t>
  </si>
  <si>
    <t xml:space="preserve">  I 008083G                     </t>
  </si>
  <si>
    <t>CY2022 ADOT | Derivation Code = 3 | MS2 TDMS;  Reference = {68_9951} | Previous AADT = 527</t>
  </si>
  <si>
    <t>S1551</t>
  </si>
  <si>
    <t xml:space="preserve">  I 008087A                     </t>
  </si>
  <si>
    <t>CY2022 ADOT | Derivation Code = 3 | MS2 TDMS;  Reference = {68_3180} | Previous AADT = 76</t>
  </si>
  <si>
    <t>S1552</t>
  </si>
  <si>
    <t xml:space="preserve">  I 008087C                     </t>
  </si>
  <si>
    <t>CY2022 ADOT | Derivation Code = 3 | MS2 TDMS;  Reference = {68_3182} | Previous AADT = 268</t>
  </si>
  <si>
    <t>S1559</t>
  </si>
  <si>
    <t xml:space="preserve">  I 008106A                     </t>
  </si>
  <si>
    <t>CY2022 ADOT | Derivation Code = 3 | MS2 TDMS;  Reference = {68_3200} | Previous AADT = 32</t>
  </si>
  <si>
    <t>S1560</t>
  </si>
  <si>
    <t xml:space="preserve">  I 008106C                     </t>
  </si>
  <si>
    <t>CY2022 ADOT | Derivation Code = 3 | MS2 TDMS;  Reference = {68_3202} | Previous AADT = 168</t>
  </si>
  <si>
    <t>S1565</t>
  </si>
  <si>
    <t xml:space="preserve">  I 008111G                     </t>
  </si>
  <si>
    <t>CY2022 ADOT | Derivation Code = 3 | MS2 TDMS;  Reference = {68_3211} | Previous AADT = 333</t>
  </si>
  <si>
    <t>S1567</t>
  </si>
  <si>
    <t>CY2022 ADOT | Derivation Code = 3 | MS2 TDMS;  Reference = {68_3232} | Previous AADT = 497</t>
  </si>
  <si>
    <t>S1580</t>
  </si>
  <si>
    <t xml:space="preserve">  I 008144F                     </t>
  </si>
  <si>
    <t>CY2022 ADOT | Derivation Code = 1 | MS2 TDMS;  Reference = {68_3271} | Previous AADT = 34</t>
  </si>
  <si>
    <t>S1581</t>
  </si>
  <si>
    <t xml:space="preserve">  I 008144J                     </t>
  </si>
  <si>
    <t>CY2022 ADOT | Derivation Code = 3 | MS2 TDMS;  Reference = {68_3273} | Previous AADT = 19</t>
  </si>
  <si>
    <t>S33319</t>
  </si>
  <si>
    <t xml:space="preserve">  I 008148G                     </t>
  </si>
  <si>
    <t>S1583</t>
  </si>
  <si>
    <t xml:space="preserve">  I 008151C                     </t>
  </si>
  <si>
    <t>I-8 Exit 151 C-Ramp</t>
  </si>
  <si>
    <t>CY2022 ADOT | Derivation Code = 3 | MS2 TDMS;  Reference = {68_3292} | Previous AADT = 468</t>
  </si>
  <si>
    <t>S1585</t>
  </si>
  <si>
    <t xml:space="preserve">  I 008151J                     </t>
  </si>
  <si>
    <t>CY2022 ADOT | Derivation Code = 3 | MS2 TDMS;  Reference = {68_3293} | Previous AADT = 535</t>
  </si>
  <si>
    <t>S1592</t>
  </si>
  <si>
    <t xml:space="preserve">  I 008167G                     </t>
  </si>
  <si>
    <t>CY2022 ADOT | Derivation Code = 3 | MS2 TDMS;  Reference = {68_3311} | Previous AADT = 164</t>
  </si>
  <si>
    <t>S1593</t>
  </si>
  <si>
    <t xml:space="preserve">  I 008167J                     </t>
  </si>
  <si>
    <t>CY2022 ADOT | Derivation Code = 3 | MS2 TDMS;  Reference = {68_3313} | Previous AADT = 40</t>
  </si>
  <si>
    <t>S1599</t>
  </si>
  <si>
    <t xml:space="preserve">  I 008172C                     </t>
  </si>
  <si>
    <t>I-8 Exit 172 C-Ramp</t>
  </si>
  <si>
    <t>I-8 Exit 172 J-Ramp</t>
  </si>
  <si>
    <t>CY2022 ADOT | Derivation Code = 3 | MS2 TDMS;  Reference = {68_3332} | Previous AADT = 1211</t>
  </si>
  <si>
    <t>S1600</t>
  </si>
  <si>
    <t xml:space="preserve">  I 008172G                     </t>
  </si>
  <si>
    <t>I-8 Exit 172 G-Ramp</t>
  </si>
  <si>
    <t>CY2022 ADOT | Derivation Code = 3 | MS2 TDMS;  Reference = {68_3331} | Previous AADT = 1129</t>
  </si>
  <si>
    <t>S1601</t>
  </si>
  <si>
    <t xml:space="preserve">  I 008172J                     </t>
  </si>
  <si>
    <t>CY2022 ADOT | Derivation Code = 3 | MS2 TDMS;  Reference = {68_3333} | Previous AADT = 929</t>
  </si>
  <si>
    <t>S33301</t>
  </si>
  <si>
    <t xml:space="preserve">  I 008172P                     </t>
  </si>
  <si>
    <t>I-8 Exit 172 P-Ramp</t>
  </si>
  <si>
    <t>S1604</t>
  </si>
  <si>
    <t xml:space="preserve">  I 008174G                     </t>
  </si>
  <si>
    <t>CY2022 ADOT | Derivation Code = 3 | MS2 TDMS;  Reference = {68_3341} | Previous AADT = 973</t>
  </si>
  <si>
    <t>S1605</t>
  </si>
  <si>
    <t xml:space="preserve">  I 008174J                     </t>
  </si>
  <si>
    <t>CY2022 ADOT | Derivation Code = 3 | MS2 TDMS;  Reference = {68_3343} | Previous AADT = 172</t>
  </si>
  <si>
    <t>CY2022 ADOT | Derivation Code = 3 | MS2 TDMS;  Reference = {68_100066} | Previous AADT = 26425</t>
  </si>
  <si>
    <t>CY2022 ADOT | Derivation Code = 3 | MS2 TDMS;  Reference = {68_100077} | Previous AADT = 49073</t>
  </si>
  <si>
    <t>CY2022 ADOT | Derivation Code = 3 | MS2 TDMS;  Reference = {68_100081} | Previous AADT = 93425</t>
  </si>
  <si>
    <t>CY2022 ADOT | Derivation Code = 3 | MS2 TDMS;  Reference = {68_100083} | Previous AADT = 114791</t>
  </si>
  <si>
    <t>CY2022 ADOT | Derivation Code = 1 | MS2 TDMS;  Reference = {68_100086} | Previous AADT = 222327</t>
  </si>
  <si>
    <t>CY2022 ADOT | Derivation Code = 12 | MS2 TDMS;  Reference = {68_100095} | Previous AADT = 206140</t>
  </si>
  <si>
    <t>CY2022 ADOT | Derivation Code = 1 | MS2 TDMS;  Reference = {68_100098} | Previous AADT = 257000</t>
  </si>
  <si>
    <t>CY2022 ADOT | Derivation Code = 3 | MS2 TDMS;  Reference = {68_100101_WB}*2 | Previous AADT = 136158</t>
  </si>
  <si>
    <t>CY2022 ADOT | Derivation Code = 3 | MS2 TDMS;  Reference = {68_100103}*2 | Previous AADT = 256164</t>
  </si>
  <si>
    <t>CY2022 ADOT | Derivation Code = 3 | MS2 TDMS;  Reference = {68_100104} | Previous AADT = 258475</t>
  </si>
  <si>
    <t>CY2022 ADOT | Derivation Code = 3 | MS2 TDMS;  Reference = {68_100112} | Previous AADT = 248795</t>
  </si>
  <si>
    <t>CY2022 ADOT | Derivation Code = 3 | MS2 TDMS;  Reference = {68_100113} | Previous AADT = 238060</t>
  </si>
  <si>
    <t>CY2022 ADOT | Derivation Code = 3 | MS2 TDMS;  Reference = {68_100117} | Previous AADT = 185898</t>
  </si>
  <si>
    <t>CY2022 ADOT | Derivation Code = 1 | MS2 TDMS;  Reference = {68_100133} | Previous AADT = 53768</t>
  </si>
  <si>
    <t>CY2022 ADOT | Derivation Code = 12 | MS2 TDMS;  Reference = {68_100136} | Previous AADT = 47244</t>
  </si>
  <si>
    <t>CY2022 ADOT | Derivation Code = 3 | MS2 TDMS;  Reference = {68_100137} | Previous AADT = 49583</t>
  </si>
  <si>
    <t>CY2022 ADOT | Derivation Code = 3 | MS2 TDMS;  Reference = {68_100141} | Previous AADT = 82202</t>
  </si>
  <si>
    <t>CY2022 ADOT | Derivation Code = 3 | MS2 TDMS;  Reference = {68_100152} | Previous AADT = 199875</t>
  </si>
  <si>
    <t>CY2022 ADOT | Derivation Code = 3 | MS2 TDMS;  Reference = {68_100162} | Previous AADT = 65709</t>
  </si>
  <si>
    <t>CY2022 ADOT | Derivation Code = 3 | MS2 TDMS;  Reference = {68_100168} | Previous AADT = 44071</t>
  </si>
  <si>
    <t>CY2022 ADOT | Derivation Code = 3 | MS2 TDMS;  Reference = {68_100177} | Previous AADT = 19088</t>
  </si>
  <si>
    <t>CY2022 ADOT | Derivation Code = 3 | MS2 TDMS;  Reference = {68_100178} | Previous AADT = 15334</t>
  </si>
  <si>
    <t>CY2022 ADOT | Derivation Code = 3 | MS2 TDMS;  Reference = {68_100179} | Previous AADT = 20173</t>
  </si>
  <si>
    <t>CY2022 ADOT | Derivation Code = 1 | MS2 TDMS;  Reference = {68_100183} | Previous AADT = 21270</t>
  </si>
  <si>
    <t>L53085a</t>
  </si>
  <si>
    <t>CY2022 ADOT | Derivation Code = 1 | MS2 TDMS;  Reference = {68_3681} | Previous AADT = 16967</t>
  </si>
  <si>
    <t>S1610</t>
  </si>
  <si>
    <t>W Crossroads Trl</t>
  </si>
  <si>
    <t>CY2022 ADOT | Derivation Code = 3 | MS2 TDMS;  Reference = {68_4209} | Previous AADT = 1975</t>
  </si>
  <si>
    <t>S1611_b</t>
  </si>
  <si>
    <t>CY2022 ADOT | Derivation Code = 3 | MS2 TDMS;  Reference = {68_4388} | Previous AADT = 435</t>
  </si>
  <si>
    <t>S33702</t>
  </si>
  <si>
    <t>20 ft W of E Marsh Station Rd</t>
  </si>
  <si>
    <t>0.17 mi E of E Marsh Station Rd</t>
  </si>
  <si>
    <t>CY2022 ADOT | Applied Growth Factor = 0.010 to Previous Year | Previous AADT = 367</t>
  </si>
  <si>
    <t>S1616</t>
  </si>
  <si>
    <t>W Dark Star Rd</t>
  </si>
  <si>
    <t>360 ft E of W Dark Star Rd</t>
  </si>
  <si>
    <t>CY2022 ADOT | Applied Growth Factor = 0.010 to Previous Year | Previous AADT = 19</t>
  </si>
  <si>
    <t>S1621</t>
  </si>
  <si>
    <t xml:space="preserve">  I 010003A                     </t>
  </si>
  <si>
    <t>I-10 Exit 3 A-Ramp</t>
  </si>
  <si>
    <t>Inspection Station</t>
  </si>
  <si>
    <t>CY2022 ADOT | Derivation Code = 3 | MS2 TDMS;  Reference = {68_9922} | Previous AADT = 1197</t>
  </si>
  <si>
    <t>S1622</t>
  </si>
  <si>
    <t xml:space="preserve">  I 010003C                     </t>
  </si>
  <si>
    <t>S1623</t>
  </si>
  <si>
    <t xml:space="preserve">  I 010003G                     </t>
  </si>
  <si>
    <t>I-10 Exit 3 G-Ramp</t>
  </si>
  <si>
    <t>S33304</t>
  </si>
  <si>
    <t xml:space="preserve">  I 010005J1                    </t>
  </si>
  <si>
    <t>I-10 Exit 5 J1-Ramp</t>
  </si>
  <si>
    <t>S1633</t>
  </si>
  <si>
    <t xml:space="preserve">  I 010011A                     </t>
  </si>
  <si>
    <t>I-10 Exit 11 A-Ramp</t>
  </si>
  <si>
    <t>CY2022 ADOT | Derivation Code = 3 | MS2 TDMS;  Reference = {68_3390} | Previous AADT = 102</t>
  </si>
  <si>
    <t>S1635</t>
  </si>
  <si>
    <t xml:space="preserve">  I 010011G                     </t>
  </si>
  <si>
    <t>I-10 Exit 11 G-Ramp</t>
  </si>
  <si>
    <t>CY2022 ADOT | Derivation Code = 3 | MS2 TDMS;  Reference = {68_3391} | Previous AADT = 66</t>
  </si>
  <si>
    <t>S1636</t>
  </si>
  <si>
    <t xml:space="preserve">  I 010011J                     </t>
  </si>
  <si>
    <t>I-10 Exit 11 J-Ramp</t>
  </si>
  <si>
    <t>CY2022 ADOT | Derivation Code = 3 | MS2 TDMS;  Reference = {68_3393} | Previous AADT = 146</t>
  </si>
  <si>
    <t>S33322</t>
  </si>
  <si>
    <t xml:space="preserve">  I 010011P                     </t>
  </si>
  <si>
    <t>I-10 Exit 11 P-Ramp</t>
  </si>
  <si>
    <t>S1638</t>
  </si>
  <si>
    <t xml:space="preserve">  I 010017C                     </t>
  </si>
  <si>
    <t>CY2022 ADOT | Derivation Code = 3 | MS2 TDMS;  Reference = {68_3402} | Previous AADT = 3953</t>
  </si>
  <si>
    <t>S1648</t>
  </si>
  <si>
    <t xml:space="preserve">  I 010026J                     </t>
  </si>
  <si>
    <t>I-10 Exit 26 J-Ramp</t>
  </si>
  <si>
    <t>CY2022 ADOT | Derivation Code = 3 | MS2 TDMS;  Reference = {68_3423} | Previous AADT = 136</t>
  </si>
  <si>
    <t>S1649</t>
  </si>
  <si>
    <t xml:space="preserve">  I 010031C                     </t>
  </si>
  <si>
    <t>I-10 Exit 31 C-Ramp</t>
  </si>
  <si>
    <t>CY2022 ADOT | Derivation Code = 3 | MS2 TDMS;  Reference = {68_3432} | Previous AADT = 74</t>
  </si>
  <si>
    <t>S1650</t>
  </si>
  <si>
    <t>I-10 Exit 31 A-Ramp</t>
  </si>
  <si>
    <t>CY2022 ADOT | Derivation Code = 3 | MS2 TDMS;  Reference = {68_3431} | Previous AADT = 755</t>
  </si>
  <si>
    <t>S1654</t>
  </si>
  <si>
    <t xml:space="preserve">  I 010045C                     </t>
  </si>
  <si>
    <t>I-10 Exit 45 C-Ramp</t>
  </si>
  <si>
    <t>I-10 Exit 45 J-Ramp</t>
  </si>
  <si>
    <t>CY2022 ADOT | Derivation Code = 3 | MS2 TDMS;  Reference = {68_3442} | Previous AADT = 3581</t>
  </si>
  <si>
    <t>S1656</t>
  </si>
  <si>
    <t xml:space="preserve">  I 010045J                     </t>
  </si>
  <si>
    <t>CY2022 ADOT | Derivation Code = 3 | MS2 TDMS;  Reference = {68_3443} | Previous AADT = 3841</t>
  </si>
  <si>
    <t>S1665</t>
  </si>
  <si>
    <t xml:space="preserve">  I 010069A                     </t>
  </si>
  <si>
    <t>I-10 Exit 69 A-Ramp</t>
  </si>
  <si>
    <t>I-10 Exit 69 G-Ramp</t>
  </si>
  <si>
    <t>CY2022 ADOT | Derivation Code = 3 | MS2 TDMS;  Reference = {68_3470} | Previous AADT = 257</t>
  </si>
  <si>
    <t>S1667</t>
  </si>
  <si>
    <t xml:space="preserve">  I 010069G                     </t>
  </si>
  <si>
    <t>CY2022 ADOT | Derivation Code = 3 | MS2 TDMS;  Reference = {68_3471} | Previous AADT = 443</t>
  </si>
  <si>
    <t>S1668</t>
  </si>
  <si>
    <t xml:space="preserve">  I 010069J                     </t>
  </si>
  <si>
    <t>CY2022 ADOT | Derivation Code = 3 | MS2 TDMS;  Reference = {68_3473} | Previous AADT = 131</t>
  </si>
  <si>
    <t>S1683</t>
  </si>
  <si>
    <t xml:space="preserve">  I 010098G                     </t>
  </si>
  <si>
    <t>CY2022 ADOT | Derivation Code = 3 | MS2 TDMS;  Reference = {68_3511} | Previous AADT = 2871</t>
  </si>
  <si>
    <t>S1684</t>
  </si>
  <si>
    <t xml:space="preserve">  I 010098J                     </t>
  </si>
  <si>
    <t>CY2022 ADOT | Derivation Code = 1 | MS2 TDMS;  Reference = {68_3513} | Previous AADT = 67</t>
  </si>
  <si>
    <t>S1686</t>
  </si>
  <si>
    <t xml:space="preserve">  I 010103C                     </t>
  </si>
  <si>
    <t>CY2022 ADOT | Derivation Code = 3 | MS2 TDMS;  Reference = {68_3522} | Previous AADT = 4645</t>
  </si>
  <si>
    <t>S1691</t>
  </si>
  <si>
    <t xml:space="preserve">  I 010109G                     </t>
  </si>
  <si>
    <t>CY2022 ADOT | Derivation Code = 3 | MS2 TDMS;  Reference = {68_3531} | Previous AADT = 4288</t>
  </si>
  <si>
    <t>S1704</t>
  </si>
  <si>
    <t xml:space="preserve">  I 010120C                     </t>
  </si>
  <si>
    <t>CY2022 ADOT | Derivation Code = 3 | MS2 TDMS;  Reference = {68_8592} | Previous AADT = 12571</t>
  </si>
  <si>
    <t>S1708</t>
  </si>
  <si>
    <t xml:space="preserve">  I 010121C                     </t>
  </si>
  <si>
    <t>CY2022 ADOT | Derivation Code = 3 | MS2 TDMS;  Reference = {68_3562} | Previous AADT = 7060</t>
  </si>
  <si>
    <t>S1716</t>
  </si>
  <si>
    <t xml:space="preserve">  I 010123J                     </t>
  </si>
  <si>
    <t>I-10 Exit 123 J-Ramp</t>
  </si>
  <si>
    <t>CY2022 ADOT | Derivation Code = 3 | MS2 TDMS;  Reference = {68_3578} | Previous AADT = 1208</t>
  </si>
  <si>
    <t>S1717</t>
  </si>
  <si>
    <t>CY2022 ADOT | Derivation Code = 3 | MS2 TDMS;  Reference = {68_3570} | Previous AADT = 9098</t>
  </si>
  <si>
    <t>S1720</t>
  </si>
  <si>
    <t xml:space="preserve">  I 010125C                     </t>
  </si>
  <si>
    <t>CY2022 ADOT | Derivation Code = 3 | MS2 TDMS;  Reference = {68_3585} | Previous AADT = 8236</t>
  </si>
  <si>
    <t>S1729</t>
  </si>
  <si>
    <t xml:space="preserve">  I 010127J                     </t>
  </si>
  <si>
    <t>CY2022 ADOT | Derivation Code = 3 | MS2 TDMS;  Reference = {68_7733} | Previous AADT = 2732</t>
  </si>
  <si>
    <t>S1730</t>
  </si>
  <si>
    <t xml:space="preserve">  I 010128A                     </t>
  </si>
  <si>
    <t>CY2022 ADOT | Derivation Code = 3 | MS2 TDMS;  Reference = {68_3590} | Previous AADT = 8436</t>
  </si>
  <si>
    <t>S1733</t>
  </si>
  <si>
    <t xml:space="preserve">  I 010128J                     </t>
  </si>
  <si>
    <t>CY2022 ADOT | Derivation Code = 3 | MS2 TDMS;  Reference = {68_3593} | Previous AADT = 8428</t>
  </si>
  <si>
    <t>S1735</t>
  </si>
  <si>
    <t xml:space="preserve">  I 010129C                     </t>
  </si>
  <si>
    <t>I-10 Exit 129 C-Ramp</t>
  </si>
  <si>
    <t>I-10 Exit 129 J-Ramp</t>
  </si>
  <si>
    <t>CY2022 ADOT | Derivation Code = 3 | MS2 TDMS;  Reference = {68_3602} | Previous AADT = 16996</t>
  </si>
  <si>
    <t>S1737</t>
  </si>
  <si>
    <t xml:space="preserve">  I 010129J                     </t>
  </si>
  <si>
    <t>CY2022 ADOT | Derivation Code = 3 | MS2 TDMS;  Reference = {68_3603} | Previous AADT = 11143</t>
  </si>
  <si>
    <t>S26520</t>
  </si>
  <si>
    <t xml:space="preserve">  I 010130A                     </t>
  </si>
  <si>
    <t>I-10 Exit 130 A-Ramp</t>
  </si>
  <si>
    <t>S26521</t>
  </si>
  <si>
    <t xml:space="preserve">  I 010130C                     </t>
  </si>
  <si>
    <t>I-10 Exit 130 C-Ramp</t>
  </si>
  <si>
    <t>S26522</t>
  </si>
  <si>
    <t xml:space="preserve">  I 010130G                     </t>
  </si>
  <si>
    <t>I-10 Exit 130 G-Ramp</t>
  </si>
  <si>
    <t>S1738</t>
  </si>
  <si>
    <t xml:space="preserve">  I 010131A                     </t>
  </si>
  <si>
    <t>CY2022 ADOT | Derivation Code = 3 | MS2 TDMS;  Reference = {68_3610} | Previous AADT = 5114</t>
  </si>
  <si>
    <t>S33698</t>
  </si>
  <si>
    <t xml:space="preserve">  SA089362J1                    </t>
  </si>
  <si>
    <t>SR-89A Exit 362 J1-Ramp</t>
  </si>
  <si>
    <t>CY2022 ADOT | Derivation Code = 1 | MS2 TDMS;  Reference = {68_101715} | Previous AADT = 199</t>
  </si>
  <si>
    <t>CY2022 ADOT | Derivation Code = 3 | MS2 TDMS;  Reference = {68_101717} | Previous AADT = 14723</t>
  </si>
  <si>
    <t>CY2022 ADOT | Derivation Code = 1 | MS2 TDMS;  Reference = {68_101724} | Previous AADT = 45700</t>
  </si>
  <si>
    <t>CY2022 ADOT | Derivation Code = 3 | MS2 TDMS;  Reference = {68_101725} | Previous AADT = 26177</t>
  </si>
  <si>
    <t>S3485</t>
  </si>
  <si>
    <t>CY2022 ADOT | Derivation Code = 3 | MS2 TDMS;  Reference = {68_3404} | Previous AADT = 5288</t>
  </si>
  <si>
    <t>S3491</t>
  </si>
  <si>
    <t>CY2022 ADOT | Derivation Code = 3 | MS2 TDMS;  Reference = {68_4624} | Previous AADT = 1046</t>
  </si>
  <si>
    <t>CY2022 ADOT | Derivation Code = 3 | MS2 TDMS;  Reference = {68_101750} | Previous AADT = 1766</t>
  </si>
  <si>
    <t>S3495</t>
  </si>
  <si>
    <t>CY2022 ADOT | Derivation Code = 3 | MS2 TDMS;  Reference = {68_4690} | Previous AADT = 810</t>
  </si>
  <si>
    <t>CY2022 ADOT | Derivation Code = 3 | MS2 TDMS;  Reference = {68_101754} | Previous AADT = 890</t>
  </si>
  <si>
    <t>S3506</t>
  </si>
  <si>
    <t>CY2022 ADOT | Derivation Code = 1 | MS2 TDMS;  Reference = {68_5884} | Previous AADT = 1306</t>
  </si>
  <si>
    <t>CY2022 ADOT | Derivation Code = 3 | MS2 TDMS;  Reference = {68_101768} | Previous AADT = 1450</t>
  </si>
  <si>
    <t>S3510</t>
  </si>
  <si>
    <t xml:space="preserve">  SB040                        3</t>
  </si>
  <si>
    <t>SR-40B (3)</t>
  </si>
  <si>
    <t>CY2022 ADOT | Derivation Code = 1 | MS2 TDMS;  Reference = {68_5984} | Previous AADT = 1953</t>
  </si>
  <si>
    <t>CY2022 ADOT | Derivation Code = 3 | MS2 TDMS;  Reference = {68_101776} | Previous AADT = 5989</t>
  </si>
  <si>
    <t>CY2022 ADOT | Derivation Code = 1 | MS2 TDMS;  Reference = {68_101777} | Previous AADT = 14009</t>
  </si>
  <si>
    <t>CY2022 ADOT | Derivation Code = 3 | MS2 TDMS;  Reference = {68_101783} | Previous AADT = 24017</t>
  </si>
  <si>
    <t>CY2022 ADOT | Derivation Code = 3 | MS2 TDMS;  Reference = {68_101791} | Previous AADT = 1635</t>
  </si>
  <si>
    <t>CY2022 ADOT | Derivation Code = 3 | MS2 TDMS;  Reference = {68_101773_WB} | Previous AADT = 1532</t>
  </si>
  <si>
    <t>CY2022 ADOT | Derivation Code = 3 | MS2 TDMS;  Reference = {68_101804} | Previous AADT = 6370</t>
  </si>
  <si>
    <t>S3523</t>
  </si>
  <si>
    <t xml:space="preserve">  SS089327C                    A</t>
  </si>
  <si>
    <t>CY2022 ADOT | Derivation Code = 1 | MS2 TDMS;  Reference = {68_8711} | Previous AADT = 531</t>
  </si>
  <si>
    <t>S3528</t>
  </si>
  <si>
    <t xml:space="preserve">  SS202005C                     </t>
  </si>
  <si>
    <t>S33549</t>
  </si>
  <si>
    <t>CY2022 ADOT | Derivation Code = 3 | MS2 TDMS;  Reference = {68_7538} | Previous AADT = 13445</t>
  </si>
  <si>
    <t>CY2022 ADOT | Derivation Code = 1 | MS2 TDMS;  Reference = {68_101816} | Previous AADT = 1776</t>
  </si>
  <si>
    <t>CY2022 ADOT | Derivation Code = 3 | MS2 TDMS;  Reference = {68_101819} | Previous AADT = 1320</t>
  </si>
  <si>
    <t>CY2022 ADOT | Derivation Code = 3 | MS2 TDMS;  Reference = {68_101821} | Previous AADT = 2303</t>
  </si>
  <si>
    <t>CY2022 ADOT | Derivation Code = 3 | MS2 TDMS;  Reference = {68_101824} | Previous AADT = 2835</t>
  </si>
  <si>
    <t>CY2022 ADOT | Derivation Code = 3 | MS2 TDMS;  Reference = {68_101829} | Previous AADT = 16019</t>
  </si>
  <si>
    <t>CY2022 ADOT | Derivation Code = 3 | MS2 TDMS;  Reference = {68_101837} | Previous AADT = 19325</t>
  </si>
  <si>
    <t>CY2022 ADOT | Derivation Code = 3 | MS2 TDMS;  Reference = {68_101839} | Previous AADT = 16035</t>
  </si>
  <si>
    <t>CY2022 ADOT | Derivation Code = 1 | MS2 TDMS;  Reference = {68_101851} | Previous AADT = 29677</t>
  </si>
  <si>
    <t>CY2022 ADOT | Derivation Code = 3 | MS2 TDMS;  Reference = {68_101854} | Previous AADT = 36329</t>
  </si>
  <si>
    <t>CY2022 ADOT | Derivation Code = 3 | MS2 TDMS;  Reference = {68_101857} | Previous AADT = 48522</t>
  </si>
  <si>
    <t>CY2022 ADOT | Derivation Code = 3 | MS2 TDMS;  Reference = {68_101859} | Previous AADT = 33378</t>
  </si>
  <si>
    <t>CY2022 ADOT | Derivation Code = 1 | MS2 TDMS;  Reference = {68_101866} | Previous AADT = 35650</t>
  </si>
  <si>
    <t>CY2022 ADOT | Derivation Code = 12 | MS2 TDMS;  Reference = {68_101877} | Previous AADT = 174255</t>
  </si>
  <si>
    <t>CY2022 ADOT | Derivation Code = 1 | MS2 TDMS;  Reference = {68_101880} | Previous AADT = 239120</t>
  </si>
  <si>
    <t>CY2022 ADOT | Derivation Code = 1 | MS2 TDMS;  Reference = {68_101883} | Previous AADT = 214890</t>
  </si>
  <si>
    <t>CY2022 ADOT | Derivation Code = 1 | MS2 TDMS;  Reference = {68_101885} | Previous AADT = 205469</t>
  </si>
  <si>
    <t>CY2022 ADOT | Derivation Code = 3 | MS2 TDMS;  Reference = {68_101894} | Previous AADT = 53487</t>
  </si>
  <si>
    <t>CY2022 ADOT | Derivation Code = 3 | MS2 TDMS;  Reference = {68_101895} | Previous AADT = 37632</t>
  </si>
  <si>
    <t>CY2022 ADOT | Derivation Code = 3 | MS2 TDMS;  Reference = {68_101896} | Previous AADT = 34718</t>
  </si>
  <si>
    <t>CY2022 ADOT | Derivation Code = 3 | MS2 TDMS;  Reference = {68_101908} | Previous AADT = 9430</t>
  </si>
  <si>
    <t>CY2022 ADOT | Derivation Code = 3 | MS2 TDMS;  Reference = {68_101911} | Previous AADT = 14965</t>
  </si>
  <si>
    <t>CY2022 ADOT | Derivation Code = 3 | MS2 TDMS;  Reference = {68_101914} | Previous AADT = 22122</t>
  </si>
  <si>
    <t>CY2022 ADOT | Derivation Code = 3 | MS2 TDMS;  Reference = {68_101916} | Previous AADT = 24021</t>
  </si>
  <si>
    <t>CY2022 ADOT | Derivation Code = 3 | MS2 TDMS;  Reference = {68_101920} | Previous AADT = 18131</t>
  </si>
  <si>
    <t>CY2022 ADOT | Derivation Code = 3 | MS2 TDMS;  Reference = {68_101928} | Previous AADT = 3143</t>
  </si>
  <si>
    <t>CY2022 ADOT | Derivation Code = 3 | MS2 TDMS;  Reference = {68_101934} | Previous AADT = 17546</t>
  </si>
  <si>
    <t>CY2022 ADOT | Derivation Code = 3 | MS2 TDMS;  Reference = {68_101944} | Previous AADT = 3544</t>
  </si>
  <si>
    <t>CY2022 ADOT | Derivation Code = 1 | MS2 TDMS;  Reference = {68_101948} | Previous AADT = 1095</t>
  </si>
  <si>
    <t>S33448</t>
  </si>
  <si>
    <t xml:space="preserve">  U 060049C                     </t>
  </si>
  <si>
    <t>US-60 Exit 49 C-Ramp</t>
  </si>
  <si>
    <t>S33566</t>
  </si>
  <si>
    <t xml:space="preserve">  U 060110J                     </t>
  </si>
  <si>
    <t>CY2022 ADOT | Applied Growth Factor = 0.011 to Previous Year | Previous AADT = 3194</t>
  </si>
  <si>
    <t>S33673</t>
  </si>
  <si>
    <t xml:space="preserve">  U 060142C                     </t>
  </si>
  <si>
    <t>US-60 Exit 142 C-Ramp</t>
  </si>
  <si>
    <t>US-60 Exit 142 J-Ramp</t>
  </si>
  <si>
    <t>S33674</t>
  </si>
  <si>
    <t xml:space="preserve">  U 060142J                     </t>
  </si>
  <si>
    <t>S3540</t>
  </si>
  <si>
    <t xml:space="preserve">  U 060157A                     </t>
  </si>
  <si>
    <t>US-60 Exit 157 A-Ramp</t>
  </si>
  <si>
    <t>CY2022 ADOT | Derivation Code = 3 | MS2 TDMS;  Reference = {68_8170} | Previous AADT = 3760</t>
  </si>
  <si>
    <t>S33544</t>
  </si>
  <si>
    <t xml:space="preserve">  U 060157P1                    </t>
  </si>
  <si>
    <t>US-60 Exit 157 P1-Ramp</t>
  </si>
  <si>
    <t>S3545</t>
  </si>
  <si>
    <t xml:space="preserve">  U 060160C                     </t>
  </si>
  <si>
    <t>US-60 Exit 160 C-Ramp</t>
  </si>
  <si>
    <t>US-60 Exit 160 J-Ramp</t>
  </si>
  <si>
    <t>CY2022 ADOT | Derivation Code = 3 | MS2 TDMS;  Reference = {68_7722} | Previous AADT = 1906</t>
  </si>
  <si>
    <t>S3548</t>
  </si>
  <si>
    <t xml:space="preserve">  U 060172C2                    </t>
  </si>
  <si>
    <t>US-60 Exit 172 C2-Ramp</t>
  </si>
  <si>
    <t>CY2022 ADOT | Derivation Code = 3 | MS2 TDMS;  Reference = {68_6742} | Previous AADT = 14929</t>
  </si>
  <si>
    <t>S3552</t>
  </si>
  <si>
    <t xml:space="preserve">  U 060173A                     </t>
  </si>
  <si>
    <t>CY2022 ADOT | Derivation Code = 3 | MS2 TDMS;  Reference = {68_6750} | Previous AADT = 7131</t>
  </si>
  <si>
    <t>S3556</t>
  </si>
  <si>
    <t xml:space="preserve">  U 060174A                     </t>
  </si>
  <si>
    <t>US-60 Exit 174 A-Ramp</t>
  </si>
  <si>
    <t>US-60 Exit 174 G-Ramp</t>
  </si>
  <si>
    <t>CY2022 ADOT | Derivation Code = 3 | MS2 TDMS;  Reference = {68_6760} | Previous AADT = 9902</t>
  </si>
  <si>
    <t>S3558</t>
  </si>
  <si>
    <t xml:space="preserve">  U 060174G                     </t>
  </si>
  <si>
    <t>CY2022 ADOT | Derivation Code = 3 | MS2 TDMS;  Reference = {68_6761} | Previous AADT = 12002</t>
  </si>
  <si>
    <t>S33704</t>
  </si>
  <si>
    <t>US-60 Exit 175 J-Ramp</t>
  </si>
  <si>
    <t>CY2022 ADOT | Derivation Code = 3 | MS2 TDMS;  Reference = {68_6772} | Previous AADT = 7262</t>
  </si>
  <si>
    <t>S3566</t>
  </si>
  <si>
    <t xml:space="preserve">  U 060176A2                    </t>
  </si>
  <si>
    <t>US-60 Exit 176 A2-Ramp</t>
  </si>
  <si>
    <t>CY2022 ADOT | Derivation Code = 3 | MS2 TDMS;  Reference = {68_6790} | Previous AADT = 16105</t>
  </si>
  <si>
    <t>S3570</t>
  </si>
  <si>
    <t xml:space="preserve">  U 060177C                     </t>
  </si>
  <si>
    <t>US-60 Exit 177 J-Ramp</t>
  </si>
  <si>
    <t>CY2022 ADOT | Derivation Code = 1 | MS2 TDMS;  Reference = {58_30883} | Previous AADT = 12128</t>
  </si>
  <si>
    <t>S3572</t>
  </si>
  <si>
    <t xml:space="preserve">  U 060177J                     </t>
  </si>
  <si>
    <t>CY2022 ADOT | Derivation Code = 3 | MS2 TDMS;  Reference = {68_6803} | Previous AADT = 10065</t>
  </si>
  <si>
    <t>S3573</t>
  </si>
  <si>
    <t xml:space="preserve">  U 060178A                     </t>
  </si>
  <si>
    <t>US-60 Exit 178 G-Ramp</t>
  </si>
  <si>
    <t>CY2022 ADOT | Derivation Code = 3 | MS2 TDMS;  Reference = {68_6810} | Previous AADT = 15004</t>
  </si>
  <si>
    <t>S3575</t>
  </si>
  <si>
    <t xml:space="preserve">  U 060178G                     </t>
  </si>
  <si>
    <t>CY2022 ADOT | Derivation Code = 3 | MS2 TDMS;  Reference = {68_6811} | Previous AADT = 13964</t>
  </si>
  <si>
    <t>Wb Us60 Ex 181 Off Ramp</t>
  </si>
  <si>
    <t>CY2022 ADOT | Derivation Code = 3 | MS2 TDMS;  Reference = {68_6842} | Previous AADT = 9654</t>
  </si>
  <si>
    <t>S3587</t>
  </si>
  <si>
    <t xml:space="preserve">  U 060181G                     </t>
  </si>
  <si>
    <t>CY2022 ADOT | Derivation Code = 3 | MS2 TDMS;  Reference = {68_6841} | Previous AADT = 10777</t>
  </si>
  <si>
    <t>S3595</t>
  </si>
  <si>
    <t xml:space="preserve">  U 060184G                     </t>
  </si>
  <si>
    <t>CY2022 ADOT | Derivation Code = 3 | MS2 TDMS;  Reference = {68_6861} | Previous AADT = 13512</t>
  </si>
  <si>
    <t>S3596</t>
  </si>
  <si>
    <t xml:space="preserve">  U 060184J                     </t>
  </si>
  <si>
    <t>CY2022 ADOT | Derivation Code = 3 | MS2 TDMS;  Reference = {68_6863} | Previous AADT = 18517</t>
  </si>
  <si>
    <t>S3598</t>
  </si>
  <si>
    <t xml:space="preserve">  U 060185C                     </t>
  </si>
  <si>
    <t>US-60 Exit 185 C-Ramp</t>
  </si>
  <si>
    <t>US-60 Exit 185 J-Ramp</t>
  </si>
  <si>
    <t>CY2022 ADOT | Derivation Code = 3 | MS2 TDMS;  Reference = {68_6872} | Previous AADT = 10796</t>
  </si>
  <si>
    <t>S3599</t>
  </si>
  <si>
    <t xml:space="preserve">  U 060185G                     </t>
  </si>
  <si>
    <t>US-60 Exit 185 G-Ramp</t>
  </si>
  <si>
    <t>CY2022 ADOT | Derivation Code = 3 | MS2 TDMS;  Reference = {68_6871} | Previous AADT = 7117</t>
  </si>
  <si>
    <t>S3600</t>
  </si>
  <si>
    <t xml:space="preserve">  U 060185J                     </t>
  </si>
  <si>
    <t>CY2022 ADOT | Derivation Code = 3 | MS2 TDMS;  Reference = {68_6873} | Previous AADT = 15405</t>
  </si>
  <si>
    <t>S3604</t>
  </si>
  <si>
    <t xml:space="preserve">  U 060186J                     </t>
  </si>
  <si>
    <t>US-60 Exit 186 C-Ramp</t>
  </si>
  <si>
    <t>CY2022 ADOT | Derivation Code = 3 | MS2 TDMS;  Reference = {68_6883} | Previous AADT = 24414</t>
  </si>
  <si>
    <t>S3612</t>
  </si>
  <si>
    <t xml:space="preserve">  U 060188S                     </t>
  </si>
  <si>
    <t>US-60 Exit 188 S1-Ramp</t>
  </si>
  <si>
    <t>CY2022 ADOT | Derivation Code = 3 | MS2 TDMS;  Reference = {68_6905} | Previous AADT = 1355</t>
  </si>
  <si>
    <t>S3613</t>
  </si>
  <si>
    <t xml:space="preserve">  U 060188S1                    </t>
  </si>
  <si>
    <t>CY2022 ADOT | Derivation Code = 3 | MS2 TDMS;  Reference = {68_6906} | Previous AADT = 1491</t>
  </si>
  <si>
    <t>S3616</t>
  </si>
  <si>
    <t xml:space="preserve">  U 060190A1                    </t>
  </si>
  <si>
    <t>US-60 Exit 190 A1-Ramp</t>
  </si>
  <si>
    <t>CY2022 ADOT | Derivation Code = 3 | MS2 TDMS;  Reference = {68_8120} | Previous AADT = 12905</t>
  </si>
  <si>
    <t>S3621</t>
  </si>
  <si>
    <t xml:space="preserve">  U 060191C                     </t>
  </si>
  <si>
    <t>US-60 Exit 191 C-Ramp</t>
  </si>
  <si>
    <t>US-60 Exit 191 J-Ramp</t>
  </si>
  <si>
    <t>CY2022 ADOT | Derivation Code = 3 | MS2 TDMS;  Reference = {68_6922} | Previous AADT = 2944</t>
  </si>
  <si>
    <t>S3623</t>
  </si>
  <si>
    <t xml:space="preserve">  U 060191J                     </t>
  </si>
  <si>
    <t>CY2022 ADOT | Derivation Code = 3 | MS2 TDMS;  Reference = {68_6923} | Previous AADT = 6065</t>
  </si>
  <si>
    <t>S3625</t>
  </si>
  <si>
    <t xml:space="preserve">  U 060192C                     </t>
  </si>
  <si>
    <t>US-60 Exit 192 C-Ramp</t>
  </si>
  <si>
    <t>US-60 Exit 192 J-Ramp</t>
  </si>
  <si>
    <t>CY2022 ADOT | Derivation Code = 3 | MS2 TDMS;  Reference = {68_6932} | Previous AADT = 2888</t>
  </si>
  <si>
    <t>S3631</t>
  </si>
  <si>
    <t xml:space="preserve">  U 060193J                     </t>
  </si>
  <si>
    <t>CY2022 ADOT | Derivation Code = 3 | MS2 TDMS;  Reference = {68_6943} | Previous AADT = 9795</t>
  </si>
  <si>
    <t>S3633</t>
  </si>
  <si>
    <t xml:space="preserve">  U 060194J                     </t>
  </si>
  <si>
    <t>S Meridian Dr</t>
  </si>
  <si>
    <t>CY2022 ADOT | Derivation Code = 3 | MS2 TDMS;  Reference = {68_6946} | Previous AADT = 4611</t>
  </si>
  <si>
    <t>S3642</t>
  </si>
  <si>
    <t xml:space="preserve">  U 060197A                     </t>
  </si>
  <si>
    <t>US-60 Exit 197 A-Ramp</t>
  </si>
  <si>
    <t>US-60 Exit 197 G-Ramp</t>
  </si>
  <si>
    <t>CY2022 ADOT | Derivation Code = 3 | MS2 TDMS;  Reference = {68_6970} | Previous AADT = 4543</t>
  </si>
  <si>
    <t>S3647</t>
  </si>
  <si>
    <t xml:space="preserve">  U 060198C                     </t>
  </si>
  <si>
    <t>CY2022 ADOT | Derivation Code = 3 | MS2 TDMS;  Reference = {68_6982} | Previous AADT = 345</t>
  </si>
  <si>
    <t>S33618</t>
  </si>
  <si>
    <t xml:space="preserve">  U 060201J                     </t>
  </si>
  <si>
    <t>US-60 Exit 201 J-Ramp</t>
  </si>
  <si>
    <t>220 ft E of US-60 nonCard</t>
  </si>
  <si>
    <t>S33576</t>
  </si>
  <si>
    <t xml:space="preserve">  U 060212G                     </t>
  </si>
  <si>
    <t>US-60 Exit 212 G-Ramp</t>
  </si>
  <si>
    <t>S33463</t>
  </si>
  <si>
    <t xml:space="preserve">  U 060226C                     </t>
  </si>
  <si>
    <t>US-60 Exit 226 C-Ramp</t>
  </si>
  <si>
    <t>S33551</t>
  </si>
  <si>
    <t xml:space="preserve">  U 060226G                     </t>
  </si>
  <si>
    <t>US-60 Exit 226 G-Ramp</t>
  </si>
  <si>
    <t>S33461</t>
  </si>
  <si>
    <t>S33465</t>
  </si>
  <si>
    <t xml:space="preserve">  U 060245X                     </t>
  </si>
  <si>
    <t>US-60 Exit 245 X-Ramp</t>
  </si>
  <si>
    <t>S33568</t>
  </si>
  <si>
    <t xml:space="preserve">  U 060278A                     </t>
  </si>
  <si>
    <t>CY2022 ADOT | Derivation Code = 3 | MS2 TDMS;  Reference = {68_102019} | Previous AADT = 10211</t>
  </si>
  <si>
    <t>CY2022 ADOT | Derivation Code = 3 | MS2 TDMS;  Reference = {68_102027} | Previous AADT = 6461</t>
  </si>
  <si>
    <t>CY2022 ADOT | Derivation Code = 3 | MS2 TDMS;  Reference = {68_102038} | Previous AADT = 10053</t>
  </si>
  <si>
    <t>CY2022 ADOT | Derivation Code = 1 | MS2 TDMS;  Reference = {68_102044} | Previous AADT = 17832</t>
  </si>
  <si>
    <t>CY2022 ADOT | Derivation Code = 3 | MS2 TDMS;  Reference = {68_102048} | Previous AADT = 20857</t>
  </si>
  <si>
    <t>CY2022 ADOT | Derivation Code = 3 | MS2 TDMS;  Reference = {68_102052} | Previous AADT = 13166</t>
  </si>
  <si>
    <t>CY2022 ADOT | Derivation Code = 3 | MS2 TDMS;  Reference = {68_102058} | Previous AADT = 6068</t>
  </si>
  <si>
    <t>CY2022 ADOT | Derivation Code = 3 | MS2 TDMS;  Reference = {68_102063} | Previous AADT = 2587</t>
  </si>
  <si>
    <t>CY2022 ADOT | Derivation Code = 3 | MS2 TDMS;  Reference = {68_102064} | Previous AADT = 1046</t>
  </si>
  <si>
    <t>S33598</t>
  </si>
  <si>
    <t xml:space="preserve">  U 070254A                     </t>
  </si>
  <si>
    <t>US-70 Exit 254 A-Ramp</t>
  </si>
  <si>
    <t>CY2022 ADOT | Derivation Code = 1 | MS2 TDMS;  Reference = {68_102068} | Previous AADT = 18974</t>
  </si>
  <si>
    <t>CY2022 ADOT | Derivation Code = 3 | MS2 TDMS;  Reference = {68_102070} | Previous AADT = 11265</t>
  </si>
  <si>
    <t>CY2022 ADOT | Derivation Code = 3 | MS2 TDMS;  Reference = {68_102078} | Previous AADT = 5859</t>
  </si>
  <si>
    <t>CY2022 ADOT | Derivation Code = 1 | MS2 TDMS;  Reference = {68_102094} | Previous AADT = 14350</t>
  </si>
  <si>
    <t>S3653</t>
  </si>
  <si>
    <t xml:space="preserve">  U 093002A                     </t>
  </si>
  <si>
    <t>US-93 Exit 2 A-Ramp</t>
  </si>
  <si>
    <t>CY2022 ADOT | Derivation Code = 3 | MS2 TDMS;  Reference = {68_8803} | Previous AADT = 547</t>
  </si>
  <si>
    <t>S33578</t>
  </si>
  <si>
    <t>S33579</t>
  </si>
  <si>
    <t xml:space="preserve">  U 093182A                     </t>
  </si>
  <si>
    <t>US-93 Exit 182 A-Ramp</t>
  </si>
  <si>
    <t>US-93 Exit 182 G-Ramp</t>
  </si>
  <si>
    <t>S33616</t>
  </si>
  <si>
    <t xml:space="preserve">  U 093182G                     </t>
  </si>
  <si>
    <t>CY2022 ADOT | Derivation Code = 3 | MS2 TDMS;  Reference = {68_102124} | Previous AADT = 17785</t>
  </si>
  <si>
    <t>CY2022 ADOT | Derivation Code = 3 | MS2 TDMS;  Reference = {68_102126} | Previous AADT = 13576</t>
  </si>
  <si>
    <t>CY2022 ADOT | Derivation Code = 3 | MS2 TDMS;  Reference = {68_102128} | Previous AADT = 15680</t>
  </si>
  <si>
    <t>CY2022 ADOT | Derivation Code = 3 | MS2 TDMS;  Reference = {68_102136} | Previous AADT = 17449</t>
  </si>
  <si>
    <t>CY2022 ADOT | Derivation Code = 3 | MS2 TDMS;  Reference = {68_102150} | Previous AADT = 15778</t>
  </si>
  <si>
    <t>S4029</t>
  </si>
  <si>
    <t>CY2022 ADOT | Derivation Code = 3 | MS2 TDMS;  Reference = {68_7434} | Previous AADT = 20669</t>
  </si>
  <si>
    <t>S4030</t>
  </si>
  <si>
    <t>SR-202 Exit 12 A-Ramp</t>
  </si>
  <si>
    <t>CY2022 ADOT | Derivation Code = 3 | MS2 TDMS;  Reference = {68_7804} | Previous AADT = 21457</t>
  </si>
  <si>
    <t>S4031</t>
  </si>
  <si>
    <t>CY2022 ADOT | Derivation Code = 3 | MS2 TDMS;  Reference = {68_8014} | Previous AADT = 14119</t>
  </si>
  <si>
    <t>S4034</t>
  </si>
  <si>
    <t>US-60 Exit 180 A-Ramp</t>
  </si>
  <si>
    <t>US-60 Exit 180 J-Ramp</t>
  </si>
  <si>
    <t>CY2022 ADOT | Derivation Code = 3 | MS2 TDMS;  Reference = {68_6834} | Previous AADT = 44221</t>
  </si>
  <si>
    <t>S4036</t>
  </si>
  <si>
    <t xml:space="preserve">07  MILLER BKY          RD      </t>
  </si>
  <si>
    <t>CY2022 ADOT | Derivation Code = 3 | MS2 TDMS;  Reference = {68_3554} | Previous AADT = 19502</t>
  </si>
  <si>
    <t>S4042</t>
  </si>
  <si>
    <t xml:space="preserve">07  NB SR303 EX 105 ON  RAMP    </t>
  </si>
  <si>
    <t>50 ft NE of SR-303</t>
  </si>
  <si>
    <t>S4056</t>
  </si>
  <si>
    <t xml:space="preserve">07  PERRYVILLE          RD      </t>
  </si>
  <si>
    <t>Perryville Rd</t>
  </si>
  <si>
    <t>CY2022 ADOT | Derivation Code = 3 | MS2 TDMS;  Reference = {68_3569} | Previous AADT = 5479</t>
  </si>
  <si>
    <t>S4058</t>
  </si>
  <si>
    <t>S4061</t>
  </si>
  <si>
    <t>CY2022 ADOT | Derivation Code = 3 | MS2 TDMS;  Reference = {68_7327}+{68_7323} | Previous AADT = 24234</t>
  </si>
  <si>
    <t>S4065</t>
  </si>
  <si>
    <t>S4067</t>
  </si>
  <si>
    <t>S4069</t>
  </si>
  <si>
    <t xml:space="preserve">07  PINNACLE PEAK       RD      </t>
  </si>
  <si>
    <t>CY2022 ADOT | Derivation Code = 3 | MS2 TDMS;  Reference = {68_5044} | Previous AADT = 19180</t>
  </si>
  <si>
    <t>S4070</t>
  </si>
  <si>
    <t>CY2022 ADOT | Derivation Code = 3 | MS2 TDMS;  Reference = {68_6904} | Previous AADT = 38560</t>
  </si>
  <si>
    <t>S4086</t>
  </si>
  <si>
    <t>CY2022 ADOT | Derivation Code = 3 | MS2 TDMS;  Reference = {58_35069} | Previous AADT = 8221</t>
  </si>
  <si>
    <t>S4087</t>
  </si>
  <si>
    <t>Conference Dr</t>
  </si>
  <si>
    <t>CY2022 ADOT | Derivation Code = 3 | MS2 TDMS;  Reference = {68_8207} | Previous AADT = 5245</t>
  </si>
  <si>
    <t>S4083</t>
  </si>
  <si>
    <t>CY2022 ADOT | Derivation Code = 3 | MS2 TDMS;  Reference = {68_7507} | Previous AADT = 4261</t>
  </si>
  <si>
    <t>S4078</t>
  </si>
  <si>
    <t>Manhatton Dr</t>
  </si>
  <si>
    <t>CY2022 ADOT | Derivation Code = 3 | MS2 TDMS;  Reference = {68_7476} | Previous AADT = 10995</t>
  </si>
  <si>
    <t>S4076</t>
  </si>
  <si>
    <t>Concorda Dr</t>
  </si>
  <si>
    <t>CY2022 ADOT | Derivation Code = 3 | MS2 TDMS;  Reference = {68_7466} | Previous AADT = 7287</t>
  </si>
  <si>
    <t>S4109</t>
  </si>
  <si>
    <t>CY2022 ADOT | Derivation Code = 3 | MS2 TDMS;  Reference = {58_35080} | Previous AADT = 12291</t>
  </si>
  <si>
    <t>S4107</t>
  </si>
  <si>
    <t>CY2022 ADOT | Derivation Code = 3 | MS2 TDMS;  Reference = {68_8418} | Previous AADT = 4671</t>
  </si>
  <si>
    <t>S4104</t>
  </si>
  <si>
    <t>Seville Blvd</t>
  </si>
  <si>
    <t>CY2022 ADOT | Derivation Code = 3 | MS2 TDMS;  Reference = {68_8208} | Previous AADT = 4242</t>
  </si>
  <si>
    <t>S4101</t>
  </si>
  <si>
    <t>Yale Tmp Dr</t>
  </si>
  <si>
    <t>CY2022 ADOT | Derivation Code = 3 | MS2 TDMS;  Reference = {68_7509} | Previous AADT = 5525</t>
  </si>
  <si>
    <t>S4099</t>
  </si>
  <si>
    <t>Malibu Dr</t>
  </si>
  <si>
    <t>CY2022 ADOT | Derivation Code = 3 | MS2 TDMS;  Reference = {68_7499} | Previous AADT = 10755</t>
  </si>
  <si>
    <t>S4092</t>
  </si>
  <si>
    <t>CY2022 ADOT | Derivation Code = 3 | MS2 TDMS;  Reference = {68_7458} | Previous AADT = 6670</t>
  </si>
  <si>
    <t>S4121</t>
  </si>
  <si>
    <t xml:space="preserve">07  RURAL               RD      </t>
  </si>
  <si>
    <t>CY2022 ADOT | Derivation Code = 3 | MS2 TDMS;  Reference = {68_6764} | Previous AADT = 39291</t>
  </si>
  <si>
    <t>S4126</t>
  </si>
  <si>
    <t xml:space="preserve">07  SB I 17 EX 236 ON   RAMP    </t>
  </si>
  <si>
    <t>Sb I 17 Ex 236 On Ramp</t>
  </si>
  <si>
    <t>CY2022 ADOT | Derivation Code = 1 | MS2 TDMS;  Reference = {68_5124} | Previous AADT = 721</t>
  </si>
  <si>
    <t>S4127</t>
  </si>
  <si>
    <t xml:space="preserve">07  SB SR143 EX 4 OFF   RAMP    </t>
  </si>
  <si>
    <t>Sb Sr143 Ex 4 Off Ramp</t>
  </si>
  <si>
    <t>CY2022 ADOT | Derivation Code = 3 | MS2 TDMS;  Reference = {68_7547} | Previous AADT = 3287</t>
  </si>
  <si>
    <t>S4133</t>
  </si>
  <si>
    <t>160 ft S of US-60 Exit 193 A-Ra*</t>
  </si>
  <si>
    <t>160 ft N of US-60 Exit 193 J-Ra*</t>
  </si>
  <si>
    <t>CY2022 ADOT | Derivation Code = 3 | MS2 TDMS;  Reference = {68_6944} | Previous AADT = 24170</t>
  </si>
  <si>
    <t>S4138</t>
  </si>
  <si>
    <t>US-60 Exit 189 A-Ra*</t>
  </si>
  <si>
    <t>CY2022 ADOT | Derivation Code = 3 | MS2 TDMS;  Reference = {68_6914} | Previous AADT = 18736</t>
  </si>
  <si>
    <t>S4150_a</t>
  </si>
  <si>
    <t xml:space="preserve">07  SR 101 FRONT                </t>
  </si>
  <si>
    <t>S4144</t>
  </si>
  <si>
    <t>CY2022 ADOT | Derivation Code = 3 | MS2 TDMS;  Reference = {68_7159} | Previous AADT = 5529</t>
  </si>
  <si>
    <t>S4146</t>
  </si>
  <si>
    <t>55th Ave</t>
  </si>
  <si>
    <t>SR-101 Exit 20 A-Ramp</t>
  </si>
  <si>
    <t>CY2022 ADOT | Derivation Code = 3 | MS2 TDMS;  Reference = {68_7169} | Previous AADT = 3348</t>
  </si>
  <si>
    <t>S4148</t>
  </si>
  <si>
    <t>SR-101 Exit 22 A-Ramp</t>
  </si>
  <si>
    <t>CY2022 ADOT | Derivation Code = 3 | MS2 TDMS;  Reference = {68_7179} | Previous AADT = 5556</t>
  </si>
  <si>
    <t>S4147</t>
  </si>
  <si>
    <t>CY2022 ADOT | Derivation Code = 3 | MS2 TDMS;  Reference = {68_7178} | Previous AADT = 11024</t>
  </si>
  <si>
    <t>S4150_b</t>
  </si>
  <si>
    <t>S4151_b</t>
  </si>
  <si>
    <t>S4153</t>
  </si>
  <si>
    <t>CY2022 ADOT | Derivation Code = 3 | MS2 TDMS;  Reference = {68_7229} | Previous AADT = 3780</t>
  </si>
  <si>
    <t>S4154</t>
  </si>
  <si>
    <t>CY2022 ADOT | Derivation Code = 3 | MS2 TDMS;  Reference = {68_7249} | Previous AADT = 7510</t>
  </si>
  <si>
    <t>S4156</t>
  </si>
  <si>
    <t xml:space="preserve">07  SR 101 FRONT            WB  </t>
  </si>
  <si>
    <t>SR 101 Front (A)</t>
  </si>
  <si>
    <t>71st Ave</t>
  </si>
  <si>
    <t>CY2022 ADOT | Derivation Code = 3 | MS2 TDMS;  Reference = {68_7136} | Previous AADT = 2700</t>
  </si>
  <si>
    <t>S4162</t>
  </si>
  <si>
    <t>CY2022 ADOT | Derivation Code = 3 | MS2 TDMS;  Reference = {68_7167} | Previous AADT = 3309</t>
  </si>
  <si>
    <t>S4163</t>
  </si>
  <si>
    <t>CY2022 ADOT | Derivation Code = 3 | MS2 TDMS;  Reference = {68_7185} | Previous AADT = 8922</t>
  </si>
  <si>
    <t>S4166</t>
  </si>
  <si>
    <t>CY2022 ADOT | Derivation Code = 3 | MS2 TDMS;  Reference = {68_7247} | Previous AADT = 5627</t>
  </si>
  <si>
    <t>S4169</t>
  </si>
  <si>
    <t xml:space="preserve">07  SR 202 RED MOUNTAIN RD      </t>
  </si>
  <si>
    <t>SR 202 Red Mountain Rd</t>
  </si>
  <si>
    <t>CY2022 ADOT | Derivation Code = 3 | MS2 TDMS;  Reference = {68_8078} | Previous AADT = 2821</t>
  </si>
  <si>
    <t>S4168</t>
  </si>
  <si>
    <t>CY2022 ADOT | Derivation Code = 3 | MS2 TDMS;  Reference = {68_8059} | Previous AADT = 1030</t>
  </si>
  <si>
    <t>S4171</t>
  </si>
  <si>
    <t xml:space="preserve">07  SR 202 RED MOUNTAIN RD    0 </t>
  </si>
  <si>
    <t>SR 202 Red Mountain Rd nonCard</t>
  </si>
  <si>
    <t>CY2022 ADOT | Derivation Code = 3 | MS2 TDMS;  Reference = {68_8076} | Previous AADT = 1556</t>
  </si>
  <si>
    <t>S4175_a</t>
  </si>
  <si>
    <t xml:space="preserve">07  TABLE MESA          RD      </t>
  </si>
  <si>
    <t>CY2022 ADOT | Derivation Code = 1 | MS2 TDMS;  Reference = {68_5113}+{68_5114} | Previous AADT = 721</t>
  </si>
  <si>
    <t>S4179</t>
  </si>
  <si>
    <t>Sb Sr51 Ex 2 Ons Ramp</t>
  </si>
  <si>
    <t>30 ft E of Nb Sr51 Ex 2 Offs Ra*</t>
  </si>
  <si>
    <t>CY2022 ADOT | Applied Growth Factor = 0.053 to Previous Year | Previous AADT = 49225</t>
  </si>
  <si>
    <t>S4181</t>
  </si>
  <si>
    <t>140 ft E of Pima Rd</t>
  </si>
  <si>
    <t>190 ft E of Thomas Rd</t>
  </si>
  <si>
    <t>CY2022 ADOT | Derivation Code = 3 | MS2 TDMS;  Reference = {68_7414} | Previous AADT = 13619</t>
  </si>
  <si>
    <t>S4185</t>
  </si>
  <si>
    <t>Thunderbird Rd nonCard</t>
  </si>
  <si>
    <t>CY2022 ADOT | Derivation Code = 3 | MS2 TDMS;  Reference = {68_6694} | Previous AADT = 24405</t>
  </si>
  <si>
    <t>S4187</t>
  </si>
  <si>
    <t>CY2022 ADOT | Derivation Code = 3 | MS2 TDMS;  Reference = {68_5004} | Previous AADT = 28453</t>
  </si>
  <si>
    <t>S4191</t>
  </si>
  <si>
    <t>CY2022 ADOT | Derivation Code = 3 | MS2 TDMS;  Reference = {68_7454} | Previous AADT = 35922</t>
  </si>
  <si>
    <t>S4196</t>
  </si>
  <si>
    <t xml:space="preserve">07  VAL VISTA           DR      </t>
  </si>
  <si>
    <t>CY2022 ADOT | Derivation Code = 3 | MS2 TDMS;  Reference = {68_6864} | Previous AADT = 40498</t>
  </si>
  <si>
    <t>S4200</t>
  </si>
  <si>
    <t xml:space="preserve">07  VAN BUREN           ST      </t>
  </si>
  <si>
    <t>CY2022 ADOT | Derivation Code = 3 | MS2 TDMS;  Reference = {68_7665} | Previous AADT = 16396</t>
  </si>
  <si>
    <t>S4205</t>
  </si>
  <si>
    <t xml:space="preserve">07  WADDELL             RD      </t>
  </si>
  <si>
    <t>CY2022 ADOT | Derivation Code = 3 | MS2 TDMS;  Reference = {68_8646} | Previous AADT = 20738</t>
  </si>
  <si>
    <t>S4209</t>
  </si>
  <si>
    <t xml:space="preserve">07  WASHINGTON          ST      </t>
  </si>
  <si>
    <t>CY2022 ADOT | Applied Growth Factor = 0.053 to Previous Year | Previous AADT = 27489</t>
  </si>
  <si>
    <t>S4211</t>
  </si>
  <si>
    <t xml:space="preserve">07  WB SR202 EX 3 ON    RD      </t>
  </si>
  <si>
    <t>Wb Sr202 Ex 3 On Rd</t>
  </si>
  <si>
    <t>CY2022 ADOT | Derivation Code = 3 | MS2 TDMS;  Reference = {68_7656} | Previous AADT = 5406</t>
  </si>
  <si>
    <t>S3345_b</t>
  </si>
  <si>
    <t xml:space="preserve">07  WB SR202 EX 44 OFF  RAMP    </t>
  </si>
  <si>
    <t>SR-202 Exit 44 G-Ramp</t>
  </si>
  <si>
    <t>S4214</t>
  </si>
  <si>
    <t xml:space="preserve">07  WB US60 EX 181 OFF  RAMP    </t>
  </si>
  <si>
    <t>S4217</t>
  </si>
  <si>
    <t>Utopia Rd</t>
  </si>
  <si>
    <t>CY2022 ADOT | Derivation Code = 3 | MS2 TDMS;  Reference = {68_5014} | Previous AADT = 14663</t>
  </si>
  <si>
    <t>S4222_c</t>
  </si>
  <si>
    <t xml:space="preserve">08  FRANCONIA EXIT              </t>
  </si>
  <si>
    <t>450 ft S of Sacramento Wash</t>
  </si>
  <si>
    <t>CY2022 ADOT | Derivation Code = 3 | MS2 TDMS;  Reference = {68_5684} | Previous AADT = 42</t>
  </si>
  <si>
    <t>S4222_a</t>
  </si>
  <si>
    <t xml:space="preserve">08N FRANCONIA           RD      </t>
  </si>
  <si>
    <t>S4222_b</t>
  </si>
  <si>
    <t>S4224</t>
  </si>
  <si>
    <t xml:space="preserve">08N STOCKTON HILL       RD      </t>
  </si>
  <si>
    <t>170 ft S of I-40 Exit 51 A-Ramp</t>
  </si>
  <si>
    <t>CY2022 ADOT | Derivation Code = 3 | MS2 TDMS;  Reference = {68_5774} | Previous AADT = 29945</t>
  </si>
  <si>
    <t>S4228</t>
  </si>
  <si>
    <t xml:space="preserve">08S HISTORIC RTE 66             </t>
  </si>
  <si>
    <t>CY2022 ADOT | Derivation Code = 3 | MS2 TDMS;  Reference = {68_5654} | Previous AADT = 661</t>
  </si>
  <si>
    <t>S4234</t>
  </si>
  <si>
    <t xml:space="preserve">08W MOHAVE CENTER       BLVD    </t>
  </si>
  <si>
    <t>CY2022 ADOT | Derivation Code = 3 | MS2 TDMS;  Reference = {68_5714} | Previous AADT = 475</t>
  </si>
  <si>
    <t>S4238</t>
  </si>
  <si>
    <t xml:space="preserve">09  ARNTZ               RD      </t>
  </si>
  <si>
    <t>S4246</t>
  </si>
  <si>
    <t xml:space="preserve">10E AJO                 WAY     </t>
  </si>
  <si>
    <t>E Ajo Way</t>
  </si>
  <si>
    <t>CY2022 ADOT | Derivation Code = 3 | MS2 TDMS;  Reference = {68_4379} | Previous AADT = 26294</t>
  </si>
  <si>
    <t>S4252</t>
  </si>
  <si>
    <t>CY2022 ADOT | Derivation Code = 3 | MS2 TDMS;  Reference = {68_4427} | Previous AADT = 945</t>
  </si>
  <si>
    <t>S4258</t>
  </si>
  <si>
    <t xml:space="preserve">10E BENSON              HWY N   </t>
  </si>
  <si>
    <t>E Benson Hwy N</t>
  </si>
  <si>
    <t>S 4th Ave</t>
  </si>
  <si>
    <t>CY2022 ADOT | Derivation Code = 3 | MS2 TDMS;  Reference = {68_4357} | Previous AADT = 9211</t>
  </si>
  <si>
    <t>S4257</t>
  </si>
  <si>
    <t>CY2022 ADOT | Derivation Code = 3 | MS2 TDMS;  Reference = {68_4356}+{68_4352} | Previous AADT = 2948</t>
  </si>
  <si>
    <t>S4266_a</t>
  </si>
  <si>
    <t>S4282</t>
  </si>
  <si>
    <t>S4278</t>
  </si>
  <si>
    <t>W Sweetwater Dr</t>
  </si>
  <si>
    <t>CY2022 ADOT | Derivation Code = 3 | MS2 TDMS;  Reference = {68_4279} | Previous AADT = 2951</t>
  </si>
  <si>
    <t>S4277_b</t>
  </si>
  <si>
    <t>W Calle Agua Nueva</t>
  </si>
  <si>
    <t>CY2022 ADOT | Derivation Code = 3 | MS2 TDMS;  Reference = {68_4268} | Previous AADT = 147</t>
  </si>
  <si>
    <t>S4277_a</t>
  </si>
  <si>
    <t>S4284</t>
  </si>
  <si>
    <t>CY2022 ADOT | Derivation Code = 3 | MS2 TDMS;  Reference = {68_4408} | Previous AADT = 698</t>
  </si>
  <si>
    <t>S4285</t>
  </si>
  <si>
    <t>E Los Reales Rd</t>
  </si>
  <si>
    <t>CY2022 ADOT | Derivation Code = 3 | MS2 TDMS;  Reference = {68_4418} | Previous AADT = 1252</t>
  </si>
  <si>
    <t>S4287</t>
  </si>
  <si>
    <t>CY2022 ADOT | Derivation Code = 3 | MS2 TDMS;  Reference = {68_4428} | Previous AADT = 426</t>
  </si>
  <si>
    <t>S4290</t>
  </si>
  <si>
    <t>S Sonoita Ranch Cir</t>
  </si>
  <si>
    <t>CY2022 ADOT | Derivation Code = 3 | MS2 TDMS;  Reference = {68_4479} | Previous AADT = 804</t>
  </si>
  <si>
    <t xml:space="preserve">10E PALO VERDE RD NB OFFRAMP    </t>
  </si>
  <si>
    <t>S4295</t>
  </si>
  <si>
    <t>E Palo Verde Rd Nb Off Ramp</t>
  </si>
  <si>
    <t>L68853_b</t>
  </si>
  <si>
    <t>CY2022 ADOT | Derivation Code = 3 | MS2 TDMS;  Reference = {68_4348}+{68_4344}+{68_4342} | Previous AADT = 15805</t>
  </si>
  <si>
    <t>S4260</t>
  </si>
  <si>
    <t xml:space="preserve">10N BUSINESS CENTER     DR      </t>
  </si>
  <si>
    <t>E Business Center Dr</t>
  </si>
  <si>
    <t>S4307</t>
  </si>
  <si>
    <t>N Norway Spruce Rd</t>
  </si>
  <si>
    <t>CY2022 ADOT | Derivation Code = 3 | MS2 TDMS;  Reference = {68_4229} | Previous AADT = 2970</t>
  </si>
  <si>
    <t>S4325</t>
  </si>
  <si>
    <t>CY2022 ADOT | Derivation Code = 3 | MS2 TDMS;  Reference = {68_4318} | Previous AADT = 9552</t>
  </si>
  <si>
    <t>S4329</t>
  </si>
  <si>
    <t>CY2022 ADOT | Derivation Code = 3 | MS2 TDMS;  Reference = {68_5549} | Previous AADT = 1018</t>
  </si>
  <si>
    <t>L68853_a</t>
  </si>
  <si>
    <t xml:space="preserve">10N I19 NB OFF          RAMP    </t>
  </si>
  <si>
    <t>S4342</t>
  </si>
  <si>
    <t>CY2022 ADOT | Derivation Code = 3 | MS2 TDMS;  Reference = {68_4328} | Previous AADT = 4398</t>
  </si>
  <si>
    <t>S2397</t>
  </si>
  <si>
    <t>CY2022 ADOT | Derivation Code = 3 | MS2 TDMS;  Reference = {68_5547} | Previous AADT = 670</t>
  </si>
  <si>
    <t>S4354</t>
  </si>
  <si>
    <t>S4360</t>
  </si>
  <si>
    <t xml:space="preserve">10S PARK                AVE     </t>
  </si>
  <si>
    <t>CY2022 ADOT | Derivation Code = 3 | MS2 TDMS;  Reference = {68_4364} | Previous AADT = 33086</t>
  </si>
  <si>
    <t>S4363</t>
  </si>
  <si>
    <t xml:space="preserve">10S WILMOT              RD      </t>
  </si>
  <si>
    <t>CY2022 ADOT | Derivation Code = 3 | MS2 TDMS;  Reference = {68_4424} | Previous AADT = 10052</t>
  </si>
  <si>
    <t>S4365</t>
  </si>
  <si>
    <t xml:space="preserve">10W ARIVACA             RD      </t>
  </si>
  <si>
    <t>CY2022 ADOT | Derivation Code = 3 | MS2 TDMS;  Reference = {68_5524} | Previous AADT = 2453</t>
  </si>
  <si>
    <t>S4366</t>
  </si>
  <si>
    <t xml:space="preserve">10W AVRA VALLEY         RD      </t>
  </si>
  <si>
    <t>CY2022 ADOT | Derivation Code = 1 | MS2 TDMS;  Reference = {68_4214} | Previous AADT = 4290</t>
  </si>
  <si>
    <t>S4369</t>
  </si>
  <si>
    <t>CY2022 ADOT | Derivation Code = 3 | MS2 TDMS;  Reference = {68_4324} | Previous AADT = 24764</t>
  </si>
  <si>
    <t>S3505</t>
  </si>
  <si>
    <t xml:space="preserve">10W DUVAL MINE          RD      </t>
  </si>
  <si>
    <t>S4397</t>
  </si>
  <si>
    <t>CY2022 ADOT | Derivation Code = 3 | MS2 TDMS;  Reference = {68_4307} | Previous AADT = 2374</t>
  </si>
  <si>
    <t>S4390</t>
  </si>
  <si>
    <t>0.27 mi SE of I-10 Exit 251 C-R*</t>
  </si>
  <si>
    <t>CY2022 ADOT | Derivation Code = 3 | MS2 TDMS;  Reference = {68_4267} | Previous AADT = 137</t>
  </si>
  <si>
    <t>S4388</t>
  </si>
  <si>
    <t>CY2022 ADOT | Derivation Code = 3 | MS2 TDMS;  Reference = {68_4257} | Previous AADT = 5933</t>
  </si>
  <si>
    <t>S4383_b</t>
  </si>
  <si>
    <t>0.23 mi SE of I-10 Exit 248 C-R*</t>
  </si>
  <si>
    <t>CY2022 ADOT | Derivation Code = 3 | MS2 TDMS;  Reference = {68_4236}+{68_4232} | Previous AADT = 9712</t>
  </si>
  <si>
    <t>S4384_a</t>
  </si>
  <si>
    <t>CY2022 ADOT | Derivation Code = 3 | MS2 TDMS;  Reference = {68_4237}+{68_4233} | Previous AADT = 9872</t>
  </si>
  <si>
    <t>S4382</t>
  </si>
  <si>
    <t>CY2022 ADOT | Derivation Code = 3 | MS2 TDMS;  Reference = {68_4227} | Previous AADT = 2450</t>
  </si>
  <si>
    <t>S4399</t>
  </si>
  <si>
    <t>CY2022 ADOT | Derivation Code = 3 | MS2 TDMS;  Reference = {68_8066} | Previous AADT = 1253</t>
  </si>
  <si>
    <t>S4379</t>
  </si>
  <si>
    <t>CY2022 ADOT | Derivation Code = 3 | MS2 TDMS;  Reference = {68_4216} | Previous AADT = 572</t>
  </si>
  <si>
    <t>S4380</t>
  </si>
  <si>
    <t>CY2022 ADOT | Derivation Code = 3 | MS2 TDMS;  Reference = {68_4217} | Previous AADT = 687</t>
  </si>
  <si>
    <t>S4402b</t>
  </si>
  <si>
    <t>N Silverbell Rd</t>
  </si>
  <si>
    <t>N Camino De Oeste</t>
  </si>
  <si>
    <t>CY2022 ADOT | Derivation Code = 3 | MS2 TDMS;  Reference = {68_4234} | Previous AADT = 11257</t>
  </si>
  <si>
    <t>S4409</t>
  </si>
  <si>
    <t xml:space="preserve">10W SAINT MARYS         RD      </t>
  </si>
  <si>
    <t>CY2022 ADOT | Derivation Code = 3 | MS2 TDMS;  Reference = {68_4314} | Previous AADT = 28806</t>
  </si>
  <si>
    <t>CY2022 ADOT | Derivation Code = 3 | MS2 TDMS;  Reference = ({218_1284}+{218_1289})/2 | Previous AADT = 6785</t>
  </si>
  <si>
    <t>CY2022 ADOT | Derivation Code = 3 | MS2 TDMS;  Reference = {218_1207} | Previous AADT = 6016</t>
  </si>
  <si>
    <t>CY2022 ADOT | Derivation Code = 1 | MS2 TDMS;  Reference = {68_102171} | Previous AADT = 5921</t>
  </si>
  <si>
    <t>CY2022 ADOT | Derivation Code = 3 | MS2 TDMS;  Reference = {68_102176} | Previous AADT = 4481</t>
  </si>
  <si>
    <t>CY2022 ADOT | Derivation Code = 1 | MS2 TDMS;  Reference = {68_102287} | Previous AADT = 3207</t>
  </si>
  <si>
    <t>CY2022 ADOT | Derivation Code = 1 | MS2 TDMS;  Reference = {68_102190} | Previous AADT = 12392</t>
  </si>
  <si>
    <t>CY2022 ADOT | Derivation Code = 3 | MS2 TDMS;  Reference = {68_102191} | Previous AADT = 6772</t>
  </si>
  <si>
    <t>CY2022 ADOT | Derivation Code = 3 | MS2 TDMS;  Reference = {68_102192} | Previous AADT = 5164</t>
  </si>
  <si>
    <t>CY2022 ADOT | Derivation Code = 3 | MS2 TDMS;  Reference = {68_102193} | Previous AADT = 3603</t>
  </si>
  <si>
    <t>CY2022 ADOT | Derivation Code = 3 | MS2 TDMS;  Reference = {68_102194} | Previous AADT = 1686</t>
  </si>
  <si>
    <t>CY2022 ADOT | Derivation Code = 3 | MS2 TDMS;  Reference = {68_102197} | Previous AADT = 741</t>
  </si>
  <si>
    <t>CY2022 ADOT | Derivation Code = 3 | MS2 TDMS;  Reference = {68_102203} | Previous AADT = 5052</t>
  </si>
  <si>
    <t>CY2022 ADOT | Derivation Code = 3 | MS2 TDMS;  Reference = {68_102207} | Previous AADT = 1754</t>
  </si>
  <si>
    <t>CY2022 ADOT | Derivation Code = 1 | MS2 TDMS;  Reference = {68_102208} | Previous AADT = 2706</t>
  </si>
  <si>
    <t>CY2022 ADOT | Derivation Code = 1 | MS2 TDMS;  Reference = {68_102212} | Previous AADT = 977</t>
  </si>
  <si>
    <t>CY2022 ADOT | Derivation Code = 3 | MS2 TDMS;  Reference = {68_102213} | Previous AADT = 3399</t>
  </si>
  <si>
    <t>CY2022 ADOT | Derivation Code = 3 | MS2 TDMS;  Reference = {68_102214} | Previous AADT = 3385</t>
  </si>
  <si>
    <t>S3658</t>
  </si>
  <si>
    <t>CY2022 ADOT | Derivation Code = 3 | MS2 TDMS;  Reference = {68_4611} | Previous AADT = 699</t>
  </si>
  <si>
    <t>CY2022 ADOT | Derivation Code = 3 | MS2 TDMS;  Reference = {68_102224} | Previous AADT = 2872</t>
  </si>
  <si>
    <t>CY2022 ADOT | Derivation Code = 1 | MS2 TDMS;  Reference = {68_102228} | Previous AADT = 10746</t>
  </si>
  <si>
    <t>CY2022 ADOT | Derivation Code = 1 | MS2 TDMS;  Reference = {68_102230} | Previous AADT = 4160</t>
  </si>
  <si>
    <t>CY2022 ADOT | Derivation Code = 3 | MS2 TDMS;  Reference = {68_102232} | Previous AADT = 7962</t>
  </si>
  <si>
    <t>CY2022 ADOT | Derivation Code = 1 | MS2 TDMS;  Reference = {68_102234} | Previous AADT = 210</t>
  </si>
  <si>
    <t>CY2022 ADOT | Derivation Code = 3 | MS2 TDMS;  Reference = {68_102235} | Previous AADT = 1284</t>
  </si>
  <si>
    <t>CY2022 ADOT | Derivation Code = 3 | MS2 TDMS;  Reference = {68_102239} | Previous AADT = 861</t>
  </si>
  <si>
    <t>CY2022 ADOT | Derivation Code = 3 | MS2 TDMS;  Reference = {68_102246} | Previous AADT = 1550</t>
  </si>
  <si>
    <t>CY2022 ADOT | Derivation Code = 3 | MS2 TDMS;  Reference = {68_102248} | Previous AADT = 1147</t>
  </si>
  <si>
    <t>S3661</t>
  </si>
  <si>
    <t>CY2022 ADOT | Derivation Code = 3 | MS2 TDMS;  Reference = {68_4614} | Previous AADT = 792</t>
  </si>
  <si>
    <t>S33438</t>
  </si>
  <si>
    <t xml:space="preserve">  U 191104C                     </t>
  </si>
  <si>
    <t>US-191 Exit 104 C-Ramp</t>
  </si>
  <si>
    <t>S33667</t>
  </si>
  <si>
    <t xml:space="preserve">  U 191120C                     </t>
  </si>
  <si>
    <t>US-191 Exit 120 C-Ramp</t>
  </si>
  <si>
    <t>CY2022 ADOT | Derivation Code = 3 | MS2 TDMS;  Reference = {68_102254} | Previous AADT = 1652</t>
  </si>
  <si>
    <t>CY2022 ADOT | Derivation Code = 3 | MS2 TDMS;  Reference = {68_102262} | Previous AADT = 9868</t>
  </si>
  <si>
    <t>CY2022 ADOT | Derivation Code = 3 | MS2 TDMS;  Reference = {68_102281} | Previous AADT = 7561</t>
  </si>
  <si>
    <t>CY2022 ADOT | Derivation Code = 3 | MS2 TDMS;  Reference = {68_102282} | Previous AADT = 7266</t>
  </si>
  <si>
    <t>S3664</t>
  </si>
  <si>
    <t>CY2022 ADOT | Derivation Code = 3 | MS2 TDMS;  Reference = {68_4664} | Previous AADT = 155</t>
  </si>
  <si>
    <t>S3665</t>
  </si>
  <si>
    <t xml:space="preserve">00  W FRONTAGE          RD      </t>
  </si>
  <si>
    <t>W Continental Rd</t>
  </si>
  <si>
    <t>CY2022 ADOT | Derivation Code = 3 | MS2 TDMS;  Reference = {68_5557} | Previous AADT = 4269</t>
  </si>
  <si>
    <t>S3666</t>
  </si>
  <si>
    <t xml:space="preserve">01  ADAMANA             RD      </t>
  </si>
  <si>
    <t>CY2022 ADOT | Derivation Code = 1 | MS2 TDMS;  Reference = {68_6404} | Previous AADT = 151</t>
  </si>
  <si>
    <t>S3673</t>
  </si>
  <si>
    <t>S3678</t>
  </si>
  <si>
    <t>CY2022 ADOT | Derivation Code = 1 | MS2 TDMS;  Reference = {68_6534} | Previous AADT = 212</t>
  </si>
  <si>
    <t>S3690</t>
  </si>
  <si>
    <t xml:space="preserve">02N CAVOT               RD      </t>
  </si>
  <si>
    <t>CY2022 ADOT | Derivation Code = 3 | MS2 TDMS;  Reference = {68_4724} | Previous AADT = 41</t>
  </si>
  <si>
    <t>S3700</t>
  </si>
  <si>
    <t xml:space="preserve">02N ZR RANCH            RD      </t>
  </si>
  <si>
    <t>N Zr Ranch Rd</t>
  </si>
  <si>
    <t>CY2022 ADOT | Derivation Code = 3 | MS2 TDMS;  Reference = {68_4576} | Previous AADT = 29</t>
  </si>
  <si>
    <t>S3681</t>
  </si>
  <si>
    <t xml:space="preserve">02S 080343B                     </t>
  </si>
  <si>
    <t>Sb Sr-80 Exit 343 U Ramp</t>
  </si>
  <si>
    <t>CY2022 ADOT | Derivation Code = 3 | MS2 TDMS;  Reference = {68_7892} | Previous AADT = 127</t>
  </si>
  <si>
    <t>S3701</t>
  </si>
  <si>
    <t xml:space="preserve">02S J SIX RANCH         RD      </t>
  </si>
  <si>
    <t>CY2022 ADOT | Derivation Code = 3 | MS2 TDMS;  Reference = {68_4504} | Previous AADT = 2885</t>
  </si>
  <si>
    <t>S3704</t>
  </si>
  <si>
    <t xml:space="preserve">02W DARK STAR           RD      </t>
  </si>
  <si>
    <t>N Wildcat Pl</t>
  </si>
  <si>
    <t>CY2022 ADOT | Applied Growth Factor = 0.010 to Previous Year | Previous AADT = 191</t>
  </si>
  <si>
    <t>S3705</t>
  </si>
  <si>
    <t>0.75 mi E of N Indian Springs Rd</t>
  </si>
  <si>
    <t>CY2022 ADOT | Derivation Code = 3 | MS2 TDMS;  Reference = {68_4707} | Previous AADT = 84</t>
  </si>
  <si>
    <t>S3710_a</t>
  </si>
  <si>
    <t xml:space="preserve">02W POWER               RD      </t>
  </si>
  <si>
    <t>W Power Rd</t>
  </si>
  <si>
    <t>CY2022 ADOT | Derivation Code = 3 | MS2 TDMS;  Reference = {68_4708} | Previous AADT = 605</t>
  </si>
  <si>
    <t>S3716</t>
  </si>
  <si>
    <t xml:space="preserve">03  CANYON DIABLO OVERPA        </t>
  </si>
  <si>
    <t>CY2022 ADOT | Derivation Code = 1 | MS2 TDMS;  Reference = {68_6194} | Previous AADT = 72</t>
  </si>
  <si>
    <t>S3720</t>
  </si>
  <si>
    <t xml:space="preserve">03  COUNTY LINE         RD      </t>
  </si>
  <si>
    <t>CY2022 ADOT | Derivation Code = 1 | MS2 TDMS;  Reference = {68_5944} | Previous AADT = 33</t>
  </si>
  <si>
    <t>S3722</t>
  </si>
  <si>
    <t xml:space="preserve">03  FS 253              RD      </t>
  </si>
  <si>
    <t>130 ft SW of I-17 Exit 328 J-Ra*</t>
  </si>
  <si>
    <t>60 ft SW of I-17 Exit 326 J-Ramp</t>
  </si>
  <si>
    <t>CY2022 ADOT | Derivation Code = 1 | MS2 TDMS;  Reference = {68_5344} | Previous AADT = 57</t>
  </si>
  <si>
    <t>S3727</t>
  </si>
  <si>
    <t>CY2022 ADOT | Derivation Code = 1 | MS2 TDMS;  Reference = {68_5364} | Previous AADT = 56</t>
  </si>
  <si>
    <t>S3730</t>
  </si>
  <si>
    <t xml:space="preserve">03  METEOR CITY         RD      </t>
  </si>
  <si>
    <t>CY2022 ADOT | Derivation Code = 1 | MS2 TDMS;  Reference = {68_6224} | Previous AADT = 56</t>
  </si>
  <si>
    <t>S3734</t>
  </si>
  <si>
    <t>CY2022 ADOT | Derivation Code = 1 | MS2 TDMS;  Reference = {68_5314} | Previous AADT = 94</t>
  </si>
  <si>
    <t>S3737</t>
  </si>
  <si>
    <t xml:space="preserve">03  WILLARD SPRINGS     RD      </t>
  </si>
  <si>
    <t>S3718</t>
  </si>
  <si>
    <t xml:space="preserve">03N COOL PINES          RD      </t>
  </si>
  <si>
    <t>CY2022 ADOT | Derivation Code = 1 | MS2 TDMS;  Reference = {68_6024} | Previous AADT = 595</t>
  </si>
  <si>
    <t>S3748</t>
  </si>
  <si>
    <t>CY2022 ADOT | Derivation Code = 3 | MS2 TDMS;  Reference = {68_3804} | Previous AADT = 26951</t>
  </si>
  <si>
    <t>S3757</t>
  </si>
  <si>
    <t>Tonto St</t>
  </si>
  <si>
    <t>CY2022 ADOT | Derivation Code = 3 | MS2 TDMS;  Reference = {68_4827} | Previous AADT = 9909</t>
  </si>
  <si>
    <t>S3760</t>
  </si>
  <si>
    <t>CY2022 ADOT | Derivation Code = 3 | MS2 TDMS;  Reference = {68_3884} | Previous AADT = 24584</t>
  </si>
  <si>
    <t>S3765</t>
  </si>
  <si>
    <t xml:space="preserve">07  32ND                ST      </t>
  </si>
  <si>
    <t>CY2022 ADOT | Derivation Code = 3 | MS2 TDMS;  Reference = {68_6664} | Previous AADT = 9958</t>
  </si>
  <si>
    <t>S3766</t>
  </si>
  <si>
    <t xml:space="preserve">07  339TH               AVE     </t>
  </si>
  <si>
    <t>CY2022 ADOT | Derivation Code = 3 | MS2 TDMS;  Reference = {68_3524} | Previous AADT = 6525</t>
  </si>
  <si>
    <t>S3771</t>
  </si>
  <si>
    <t>CY2022 ADOT | Derivation Code = 3 | MS2 TDMS;  Reference = {68_3904} | Previous AADT = 27881</t>
  </si>
  <si>
    <t>S3772</t>
  </si>
  <si>
    <t>150 ft S of Portland St</t>
  </si>
  <si>
    <t>CY2022 ADOT | Derivation Code = 3 | MS2 TDMS;  Reference = {68_7654} | Previous AADT = 16356</t>
  </si>
  <si>
    <t>S3776</t>
  </si>
  <si>
    <t xml:space="preserve">07  51ST                AVE     </t>
  </si>
  <si>
    <t>CY2022 ADOT | Derivation Code = 3 | MS2 TDMS;  Reference = {68_3704} | Previous AADT = 57833</t>
  </si>
  <si>
    <t>S3777</t>
  </si>
  <si>
    <t>210 ft N of SR-101 Front nonCard</t>
  </si>
  <si>
    <t>CY2022 ADOT | Derivation Code = 3 | MS2 TDMS;  Reference = {68_7164} | Previous AADT = 17524</t>
  </si>
  <si>
    <t>S3784</t>
  </si>
  <si>
    <t>210 ft S of SR-101 Front</t>
  </si>
  <si>
    <t>180 ft N of SR-101 Front nonCard</t>
  </si>
  <si>
    <t>CY2022 ADOT | Applied Growth Factor = 0.053 to Previous Year | Previous AADT = 33234</t>
  </si>
  <si>
    <t>S3797</t>
  </si>
  <si>
    <t>CY2022 ADOT | Derivation Code = 3 | MS2 TDMS;  Reference = {68_3633} | Previous AADT = 38062</t>
  </si>
  <si>
    <t>S3799</t>
  </si>
  <si>
    <t xml:space="preserve">07  AGUA CALIENTE       RD      </t>
  </si>
  <si>
    <t>Agua Caliente Rd</t>
  </si>
  <si>
    <t>S3802</t>
  </si>
  <si>
    <t xml:space="preserve">07  AGUA FRIA FWY SR 101    WB  </t>
  </si>
  <si>
    <t>Agua Fria Fwy SR 101 (A)</t>
  </si>
  <si>
    <t>CY2022 ADOT | Derivation Code = 3 | MS2 TDMS;  Reference = {68_7187} | Previous AADT = 7328</t>
  </si>
  <si>
    <t>CY2022 ADOT | Derivation Code = 3 | MS2 TDMS;  Reference = {68_102268} | Previous AADT = 10951</t>
  </si>
  <si>
    <t>CY2022 ADOT | Derivation Code = 3 | MS2 TDMS;  Reference = {68_102271} | Previous AADT = 12105</t>
  </si>
  <si>
    <t>S3806</t>
  </si>
  <si>
    <t xml:space="preserve">07  AVONDALE            BLVD    </t>
  </si>
  <si>
    <t>CY2022 ADOT | Derivation Code = 3 | MS2 TDMS;  Reference = {68_3614} | Previous AADT = 30438</t>
  </si>
  <si>
    <t>S4411</t>
  </si>
  <si>
    <t xml:space="preserve">10W SPEEDWAY            BLVD    </t>
  </si>
  <si>
    <t>CY2022 ADOT | Derivation Code = 3 | MS2 TDMS;  Reference = {68_4304} | Previous AADT = 31730</t>
  </si>
  <si>
    <t>S4412</t>
  </si>
  <si>
    <t xml:space="preserve">10W STARR PASS          BLVD    </t>
  </si>
  <si>
    <t>CY2022 ADOT | Derivation Code = 3 | MS2 TDMS;  Reference = {68_4334} | Previous AADT = 29270</t>
  </si>
  <si>
    <t>S4413</t>
  </si>
  <si>
    <t>CY2022 ADOT | Derivation Code = 3 | MS2 TDMS;  Reference = {68_4254} | Previous AADT = 680</t>
  </si>
  <si>
    <t>S4415</t>
  </si>
  <si>
    <t xml:space="preserve">10W TWIN PEAKS          RD      </t>
  </si>
  <si>
    <t>N Tiffany Loop</t>
  </si>
  <si>
    <t>W Marana Center Blvd</t>
  </si>
  <si>
    <t>CY2022 ADOT | Derivation Code = 3 | MS2 TDMS;  Reference = {68_8064} | Previous AADT = 19286</t>
  </si>
  <si>
    <t>S4416</t>
  </si>
  <si>
    <t xml:space="preserve">10W VALENCIA            RD      </t>
  </si>
  <si>
    <t>CY2022 ADOT | Derivation Code = 3 | MS2 TDMS;  Reference = {68_5624} | Previous AADT = 57074</t>
  </si>
  <si>
    <t>S4429</t>
  </si>
  <si>
    <t xml:space="preserve">11E PICACHO PEAK        RD      </t>
  </si>
  <si>
    <t>CY2022 ADOT | Derivation Code = 3 | MS2 TDMS;  Reference = {68_4154} | Previous AADT = 1550</t>
  </si>
  <si>
    <t>S4430</t>
  </si>
  <si>
    <t xml:space="preserve">11E PINAL AIRPARK       RD      </t>
  </si>
  <si>
    <t>20 ft W of S Jet Dr (A)</t>
  </si>
  <si>
    <t>CY2022 ADOT | Derivation Code = 3 | MS2 TDMS;  Reference = {265_SC1035} | Previous AADT = 1449</t>
  </si>
  <si>
    <t>S4437</t>
  </si>
  <si>
    <t>W Beggs Rd</t>
  </si>
  <si>
    <t>390 ft N of I-8 Exit 161 C-Ramp</t>
  </si>
  <si>
    <t>CY2022 ADOT | Derivation Code = 1 | MS2 TDMS;  Reference = {68_3304} | Previous AADT = 679</t>
  </si>
  <si>
    <t>S4439</t>
  </si>
  <si>
    <t xml:space="preserve">11S THORNTON            RD      </t>
  </si>
  <si>
    <t>I-8 Exit 172 Eb On Ramp</t>
  </si>
  <si>
    <t>350 ft N of I-8 Exit 172 C-Ramp</t>
  </si>
  <si>
    <t>CY2022 ADOT | Derivation Code = 1 | MS2 TDMS;  Reference = {68_3334} | Previous AADT = 2533</t>
  </si>
  <si>
    <t>S4455</t>
  </si>
  <si>
    <t>CY2022 ADOT | Derivation Code = 3 | MS2 TDMS;  Reference = {68_5449} | Previous AADT = 2973</t>
  </si>
  <si>
    <t>S4453</t>
  </si>
  <si>
    <t>CY2022 ADOT | Derivation Code = 3 | MS2 TDMS;  Reference = {68_5438} | Previous AADT = 2214</t>
  </si>
  <si>
    <t>S4464</t>
  </si>
  <si>
    <t>Clark Crossing Rd</t>
  </si>
  <si>
    <t>CY2022 ADOT | Derivation Code = 3 | MS2 TDMS;  Reference = {68_5499} | Previous AADT = 1178</t>
  </si>
  <si>
    <t>S4469</t>
  </si>
  <si>
    <t>0.21 mi N of Unresolved Rd</t>
  </si>
  <si>
    <t>CY2022 ADOT | Derivation Code = 3 | MS2 TDMS;  Reference = {68_5529} | Previous AADT = 938</t>
  </si>
  <si>
    <t>S4470</t>
  </si>
  <si>
    <t xml:space="preserve">12N WESTERN             AVE     </t>
  </si>
  <si>
    <t>CY2022 ADOT | Derivation Code = 3 | MS2 TDMS;  Reference = {68_5414} | Previous AADT = 8301</t>
  </si>
  <si>
    <t>S4475</t>
  </si>
  <si>
    <t>Boulevard Del Rey Da</t>
  </si>
  <si>
    <t>CY2022 ADOT | Derivation Code = 3 | MS2 TDMS;  Reference = {68_5447} | Previous AADT = 1927</t>
  </si>
  <si>
    <t>S4481</t>
  </si>
  <si>
    <t>CY2022 ADOT | Derivation Code = 3 | MS2 TDMS;  Reference = {68_5497} | Previous AADT = 256</t>
  </si>
  <si>
    <t>S4484</t>
  </si>
  <si>
    <t>CY2022 ADOT | Derivation Code = 3 | MS2 TDMS;  Reference = {68_5516} | Previous AADT = 217</t>
  </si>
  <si>
    <t>S4487</t>
  </si>
  <si>
    <t xml:space="preserve">12W MCKEOWN             AVE     </t>
  </si>
  <si>
    <t>W McKeown Ave</t>
  </si>
  <si>
    <t>SR-82 Front</t>
  </si>
  <si>
    <t>CY2022 ADOT | Derivation Code = 1 | MS2 TDMS;  Reference = {68_7936} | Previous AADT = 169</t>
  </si>
  <si>
    <t>S4490</t>
  </si>
  <si>
    <t xml:space="preserve">13  CORDES LAKES        RD      </t>
  </si>
  <si>
    <t>Cordes Lakes Rd</t>
  </si>
  <si>
    <t>CY2022 ADOT | Derivation Code = 1 | MS2 TDMS;  Reference = {68_5195} | Previous AADT = 1978</t>
  </si>
  <si>
    <t>S4494</t>
  </si>
  <si>
    <t xml:space="preserve">13  I 17 FRONT NONCARD          </t>
  </si>
  <si>
    <t>I 17 Front Noncard</t>
  </si>
  <si>
    <t>CY2022 ADOT | Derivation Code = 1 | MS2 TDMS;  Reference = {68_5153} | Previous AADT = 2505</t>
  </si>
  <si>
    <t>S4502</t>
  </si>
  <si>
    <t xml:space="preserve">13  UNIDRD SEDONA               </t>
  </si>
  <si>
    <t>CY2022 ADOT | Derivation Code = 1 | MS2 TDMS;  Reference = {68_5284} | Previous AADT = 108</t>
  </si>
  <si>
    <t>S4504</t>
  </si>
  <si>
    <t xml:space="preserve">13  UNIDRD SELIGMAN(162)        </t>
  </si>
  <si>
    <t>S4506</t>
  </si>
  <si>
    <t xml:space="preserve">13E ARCOSANTI           RD      </t>
  </si>
  <si>
    <t>CY2022 ADOT | Derivation Code = 1 | MS2 TDMS;  Reference = {68_8718} | Previous AADT = 10743</t>
  </si>
  <si>
    <t>L30974_c</t>
  </si>
  <si>
    <t>S4509</t>
  </si>
  <si>
    <t>I-17 Exit 293 Crossing</t>
  </si>
  <si>
    <t>CY2022 ADOT | Derivation Code = 1 | MS2 TDMS;  Reference = {68_5254} | Previous AADT = 5508</t>
  </si>
  <si>
    <t>S4517</t>
  </si>
  <si>
    <t xml:space="preserve">13S COLDWATER           RD      </t>
  </si>
  <si>
    <t>S Coldwater Rd</t>
  </si>
  <si>
    <t>90 ft W of Unidrd Black Canyon</t>
  </si>
  <si>
    <t>CY2022 ADOT | Derivation Code = 3 | MS2 TDMS;  Reference = {215_YYV-BC3173-1} | Previous AADT = 879</t>
  </si>
  <si>
    <t>S4519</t>
  </si>
  <si>
    <t xml:space="preserve">13S ORME                RD      </t>
  </si>
  <si>
    <t>110 ft NW of I-17 Exit 268 C-Ra*</t>
  </si>
  <si>
    <t>S4521</t>
  </si>
  <si>
    <t xml:space="preserve">13W FORT ROCK           RD      </t>
  </si>
  <si>
    <t>80 ft NW of I-40 Exit 103 J-Ramp</t>
  </si>
  <si>
    <t>CY2022 ADOT | Derivation Code = 1 | MS2 TDMS;  Reference = {68_5864} | Previous AADT = 59</t>
  </si>
  <si>
    <t>S4527</t>
  </si>
  <si>
    <t xml:space="preserve">14  CALLE CANANEA               </t>
  </si>
  <si>
    <t>Calle Cananea</t>
  </si>
  <si>
    <t>Coronado Rd</t>
  </si>
  <si>
    <t>CY2022 ADOT | Derivation Code = 3 | MS2 TDMS;  Reference = {68_3146} | Previous AADT = 4</t>
  </si>
  <si>
    <t>S4525</t>
  </si>
  <si>
    <t xml:space="preserve">14  TBD                         </t>
  </si>
  <si>
    <t>El Camino De Sol</t>
  </si>
  <si>
    <t>CY2022 ADOT | Derivation Code = 3 | MS2 TDMS;  Reference = {68_3147} | Previous AADT = 4</t>
  </si>
  <si>
    <t>S4530</t>
  </si>
  <si>
    <t>14  UNIDENTIFIED        RD     I</t>
  </si>
  <si>
    <t>CY2022 ADOT | Derivation Code = 3 | MS2 TDMS;  Reference = {68_3164} | Previous AADT = 77</t>
  </si>
  <si>
    <t>S4532</t>
  </si>
  <si>
    <t xml:space="preserve">14E HWY 80                      </t>
  </si>
  <si>
    <t>CY2022 ADOT | Derivation Code = 1 | MS2 TDMS;  Reference = {68_3074} | Previous AADT = 962</t>
  </si>
  <si>
    <t>S4538</t>
  </si>
  <si>
    <t>S Avenue 10 E</t>
  </si>
  <si>
    <t>CY2022 ADOT | Derivation Code = 3 | MS2 TDMS;  Reference = {68_3058} | Previous AADT = 9948</t>
  </si>
  <si>
    <t>S4562</t>
  </si>
  <si>
    <t>CY2022 ADOT | Derivation Code = 3 | MS2 TDMS;  Reference = {68_3444} | Previous AADT = 3967</t>
  </si>
  <si>
    <t>S3815</t>
  </si>
  <si>
    <t>CY2022 ADOT | Derivation Code = 1 | MS2 TDMS;  Reference = {68_7217} | Previous AADT = 8332</t>
  </si>
  <si>
    <t>S3821</t>
  </si>
  <si>
    <t>CY2022 ADOT | Derivation Code = 3 | MS2 TDMS;  Reference = {68_8656} | Previous AADT = 45562</t>
  </si>
  <si>
    <t>S3817</t>
  </si>
  <si>
    <t>CY2022 ADOT | Derivation Code = 3 | MS2 TDMS;  Reference = {68_4984} | Previous AADT = 44853</t>
  </si>
  <si>
    <t>S3826</t>
  </si>
  <si>
    <t>CY2022 ADOT | Derivation Code = 3 | MS2 TDMS;  Reference = {68_4816} | Previous AADT = 11232</t>
  </si>
  <si>
    <t>S3833</t>
  </si>
  <si>
    <t>CY2022 ADOT | Derivation Code = 3 | MS2 TDMS;  Reference = {68_4878} | Previous AADT = 3848</t>
  </si>
  <si>
    <t>S3840</t>
  </si>
  <si>
    <t>CY2022 ADOT | Derivation Code = 3 | MS2 TDMS;  Reference = {68_4909} | Previous AADT = 5464</t>
  </si>
  <si>
    <t>S3846</t>
  </si>
  <si>
    <t>CY2022 ADOT | Derivation Code = 3 | MS2 TDMS;  Reference = {68_4939} | Previous AADT = 4562</t>
  </si>
  <si>
    <t>S3848</t>
  </si>
  <si>
    <t>CY2022 ADOT | Derivation Code = 3 | MS2 TDMS;  Reference = {68_4949} | Previous AADT = 3787</t>
  </si>
  <si>
    <t>S3849</t>
  </si>
  <si>
    <t>Sweetwater Ave</t>
  </si>
  <si>
    <t>CY2022 ADOT | Derivation Code = 3 | MS2 TDMS;  Reference = {68_4958} | Previous AADT = 2171</t>
  </si>
  <si>
    <t>S3861</t>
  </si>
  <si>
    <t>CY2022 ADOT | Derivation Code = 3 | MS2 TDMS;  Reference = {68_5038} | Previous AADT = 1956</t>
  </si>
  <si>
    <t>S3864_a</t>
  </si>
  <si>
    <t>S3865_a</t>
  </si>
  <si>
    <t>S3874</t>
  </si>
  <si>
    <t>CY2022 ADOT | Derivation Code = 3 | MS2 TDMS;  Reference = {68_4867} | Previous AADT = 3126</t>
  </si>
  <si>
    <t>S3873</t>
  </si>
  <si>
    <t>CY2022 ADOT | Derivation Code = 3 | MS2 TDMS;  Reference = {68_4866} | Previous AADT = 4559</t>
  </si>
  <si>
    <t>S3879</t>
  </si>
  <si>
    <t>CY2022 ADOT | Derivation Code = 3 | MS2 TDMS;  Reference = {68_4896} | Previous AADT = 4510</t>
  </si>
  <si>
    <t>S3881</t>
  </si>
  <si>
    <t>CY2022 ADOT | Derivation Code = 3 | MS2 TDMS;  Reference = {68_4906} | Previous AADT = 4996</t>
  </si>
  <si>
    <t>S3893</t>
  </si>
  <si>
    <t>Country Gables Dr</t>
  </si>
  <si>
    <t>CY2022 ADOT | Derivation Code = 3 | MS2 TDMS;  Reference = {68_4966} | Previous AADT = 3670</t>
  </si>
  <si>
    <t>S3898</t>
  </si>
  <si>
    <t>CY2022 ADOT | Derivation Code = 3 | MS2 TDMS;  Reference = {68_4987} | Previous AADT = 2987</t>
  </si>
  <si>
    <t>S3901</t>
  </si>
  <si>
    <t>Wescott Dr</t>
  </si>
  <si>
    <t>CY2022 ADOT | Derivation Code = 3 | MS2 TDMS;  Reference = {68_5017} | Previous AADT = 11229</t>
  </si>
  <si>
    <t>S3902</t>
  </si>
  <si>
    <t>CY2022 ADOT | Derivation Code = 3 | MS2 TDMS;  Reference = {68_5036} | Previous AADT = 1397</t>
  </si>
  <si>
    <t>S3905</t>
  </si>
  <si>
    <t>CY2022 ADOT | Derivation Code = 3 | MS2 TDMS;  Reference = {68_5056} | Previous AADT = 1647</t>
  </si>
  <si>
    <t>S3907</t>
  </si>
  <si>
    <t>CY2022 ADOT | Derivation Code = 3 | MS2 TDMS;  Reference = {68_7647} | Previous AADT = 1872</t>
  </si>
  <si>
    <t>S3908</t>
  </si>
  <si>
    <t>CY2022 ADOT | Derivation Code = 3 | MS2 TDMS;  Reference = {68_3924} | Previous AADT = 35236</t>
  </si>
  <si>
    <t>S3911</t>
  </si>
  <si>
    <t xml:space="preserve">07  BROWN               RD      </t>
  </si>
  <si>
    <t>CY2022 ADOT | Derivation Code = 3 | MS2 TDMS;  Reference = {68_8034} | Previous AADT = 13377</t>
  </si>
  <si>
    <t>S3913</t>
  </si>
  <si>
    <t xml:space="preserve">07  BUCKEYE             RD      </t>
  </si>
  <si>
    <t>CY2022 ADOT | Derivation Code = 3 | MS2 TDMS;  Reference = {68_4814} | Previous AADT = 27775</t>
  </si>
  <si>
    <t>S3921</t>
  </si>
  <si>
    <t>CY2022 ADOT | Derivation Code = 3 | MS2 TDMS;  Reference = {68_8612} | Previous AADT = 5593</t>
  </si>
  <si>
    <t>S3919</t>
  </si>
  <si>
    <t>280 ft W of I-17 Front nonCard</t>
  </si>
  <si>
    <t>270 ft E of I-17 Front</t>
  </si>
  <si>
    <t>CY2022 ADOT | Derivation Code = 3 | MS2 TDMS;  Reference = {68_4894} | Previous AADT = 42418</t>
  </si>
  <si>
    <t>S3930</t>
  </si>
  <si>
    <t xml:space="preserve">07  COOPER              RD      </t>
  </si>
  <si>
    <t>190 ft S of SR-202 Exit 45 C-Ra*</t>
  </si>
  <si>
    <t>180 ft N of SR-202 Exit 45 A-Ra*</t>
  </si>
  <si>
    <t>CY2022 ADOT | Derivation Code = 3 | MS2 TDMS;  Reference = {58_36463}+{58_36464} | Previous AADT = 21184</t>
  </si>
  <si>
    <t>S3936</t>
  </si>
  <si>
    <t>140 ft S of SR-202 Exit 49 J-Ra*</t>
  </si>
  <si>
    <t>210 ft N of SR-202 Exit 49 A-Ra*</t>
  </si>
  <si>
    <t>CY2022 ADOT | Derivation Code = 3 | MS2 TDMS;  Reference = {58_36492}+{58_36493} | Previous AADT = 23536</t>
  </si>
  <si>
    <t>S3944</t>
  </si>
  <si>
    <t>CY2022 ADOT | Derivation Code = 3 | MS2 TDMS;  Reference = {68_8667} | Previous AADT = 4822</t>
  </si>
  <si>
    <t>S3950</t>
  </si>
  <si>
    <t xml:space="preserve">07  FRANK LLOYD WRIGHT  BLVD    </t>
  </si>
  <si>
    <t>CY2022 ADOT | Derivation Code = 3 | MS2 TDMS;  Reference = {68_7324} | Previous AADT = 20780</t>
  </si>
  <si>
    <t>S3952</t>
  </si>
  <si>
    <t>20 ft N of Inverness Ave</t>
  </si>
  <si>
    <t>US-60 Exit 182 J-Ramp</t>
  </si>
  <si>
    <t>CY2022 ADOT | Derivation Code = 3 | MS2 TDMS;  Reference = {68_6854} | Previous AADT = 42365</t>
  </si>
  <si>
    <t>S3958</t>
  </si>
  <si>
    <t>SR-101 Exit 7 T-Ramp</t>
  </si>
  <si>
    <t>CY2022 ADOT | Derivation Code = 3 | MS2 TDMS;  Reference = {68_7054} | Previous AADT = 39482</t>
  </si>
  <si>
    <t>S3967</t>
  </si>
  <si>
    <t xml:space="preserve">07  GUADALUPE           RD      </t>
  </si>
  <si>
    <t>200 ft W of SR-202 Exit 32 A-Ra*</t>
  </si>
  <si>
    <t>160 ft E of SR-202 Exit 32 C-Ra*</t>
  </si>
  <si>
    <t>CY2022 ADOT | Derivation Code = 3 | MS2 TDMS;  Reference = {68_8134} | Previous AADT = 22526</t>
  </si>
  <si>
    <t>S3970</t>
  </si>
  <si>
    <t>80 ft W of I-17 Exit 218 L-Ramp</t>
  </si>
  <si>
    <t>CY2022 ADOT | Derivation Code = 3 | MS2 TDMS;  Reference = {58_35473} | Previous AADT = 39674</t>
  </si>
  <si>
    <t>L21326</t>
  </si>
  <si>
    <t>S3973_a</t>
  </si>
  <si>
    <t>S3977</t>
  </si>
  <si>
    <t>110 ft N of Gilbert/Maricopa Cn*</t>
  </si>
  <si>
    <t>CY2022 ADOT | Derivation Code = 3 | MS2 TDMS;  Reference = {68_8274} | Previous AADT = 30074</t>
  </si>
  <si>
    <t>S3978</t>
  </si>
  <si>
    <t>CY2022 ADOT | Derivation Code = 3 | MS2 TDMS;  Reference = {68_3576} | Previous AADT = 1054</t>
  </si>
  <si>
    <t>S3979</t>
  </si>
  <si>
    <t>CY2022 ADOT | Derivation Code = 3 | MS2 TDMS;  Reference = {68_3587} | Previous AADT = 1267</t>
  </si>
  <si>
    <t>S3983</t>
  </si>
  <si>
    <t>20 ft W of Central Arizona Proj*</t>
  </si>
  <si>
    <t>CY2022 ADOT | Derivation Code = 3 | MS2 TDMS;  Reference = {68_3486} | Previous AADT = 20</t>
  </si>
  <si>
    <t>S3985</t>
  </si>
  <si>
    <t>CY2022 ADOT | Derivation Code = 3 | MS2 TDMS;  Reference = {68_3577} | Previous AADT = 1076</t>
  </si>
  <si>
    <t>S3989</t>
  </si>
  <si>
    <t>CY2022 ADOT | Derivation Code = 3 | MS2 TDMS;  Reference = {68_3847} | Previous AADT = 17021</t>
  </si>
  <si>
    <t>S3998</t>
  </si>
  <si>
    <t>SR-303 Exit 106 J-R*</t>
  </si>
  <si>
    <t>CY2022 ADOT | Derivation Code = 3 | MS2 TDMS;  Reference = {68_8607} | Previous AADT = 6892</t>
  </si>
  <si>
    <t>S3996</t>
  </si>
  <si>
    <t>CY2022 ADOT | Derivation Code = 3 | MS2 TDMS;  Reference = {68_7034} | Previous AADT = 29535</t>
  </si>
  <si>
    <t>S3994</t>
  </si>
  <si>
    <t>CY2022 ADOT | Derivation Code = 3 | MS2 TDMS;  Reference = {68_4884} | Previous AADT = 53626</t>
  </si>
  <si>
    <t>S3995</t>
  </si>
  <si>
    <t>17th St</t>
  </si>
  <si>
    <t>CY2022 ADOT | Derivation Code = 3 | MS2 TDMS;  Reference = {68_6604} | Previous AADT = 24936</t>
  </si>
  <si>
    <t>S4000</t>
  </si>
  <si>
    <t xml:space="preserve">07  JACKRABBIT          TRL     </t>
  </si>
  <si>
    <t>CY2022 ADOT | Derivation Code = 3 | MS2 TDMS;  Reference = {68_3564} | Previous AADT = 10057</t>
  </si>
  <si>
    <t>S4003_b</t>
  </si>
  <si>
    <t xml:space="preserve">07  KYRENE              RD      </t>
  </si>
  <si>
    <t>Chandler TB</t>
  </si>
  <si>
    <t>80 ft S of Kesler Ln</t>
  </si>
  <si>
    <t>CY2022 ADOT | Derivation Code = 3 | MS2 TDMS;  Reference = {58_36479}+{58_36480} | Previous AADT = 17651</t>
  </si>
  <si>
    <t>S4003_c</t>
  </si>
  <si>
    <t>SR 202 ramp</t>
  </si>
  <si>
    <t>Kesler Ln</t>
  </si>
  <si>
    <t>CY2022 ADOT | Derivation Code = 3 | MS2 TDMS;  Reference = {58_35041}*2 | Previous AADT = 24072</t>
  </si>
  <si>
    <t>S4009</t>
  </si>
  <si>
    <t>CY2022 ADOT | Derivation Code = 3 | MS2 TDMS;  Reference = {68_4787} | Previous AADT = 2618</t>
  </si>
  <si>
    <t>S4015</t>
  </si>
  <si>
    <t>CY2022 ADOT | Derivation Code = 3 | MS2 TDMS;  Reference = {68_4789} | Previous AADT = 2910</t>
  </si>
  <si>
    <t>S4014</t>
  </si>
  <si>
    <t>CY2022 ADOT | Derivation Code = 3 | MS2 TDMS;  Reference = {68_4788} | Previous AADT = 1437</t>
  </si>
  <si>
    <t>S4022</t>
  </si>
  <si>
    <t xml:space="preserve">07  MCDONALD            DR      </t>
  </si>
  <si>
    <t>CY2022 ADOT | Derivation Code = 3 | MS2 TDMS;  Reference = {68_7384} | Previous AADT = 10853</t>
  </si>
  <si>
    <t>S4025</t>
  </si>
  <si>
    <t>330 ft W of SR-101 Exit 2 C-Ramp</t>
  </si>
  <si>
    <t>310 ft W of 95th Ln</t>
  </si>
  <si>
    <t>CY2022 ADOT | Derivation Code = 3 | MS2 TDMS;  Reference = {68_7014} | Previous AADT = 31304</t>
  </si>
  <si>
    <t>S4024</t>
  </si>
  <si>
    <t>20 ft E of 25th Ave</t>
  </si>
  <si>
    <t>10 ft W of 23rd Ave</t>
  </si>
  <si>
    <t>CY2022 ADOT | Derivation Code = 3 | MS2 TDMS;  Reference = {68_4864} | Previous AADT = 28181</t>
  </si>
  <si>
    <t>S4023</t>
  </si>
  <si>
    <t>CY2022 ADOT | Derivation Code = 3 | MS2 TDMS;  Reference = {68_7884} | Previous AADT = 15491</t>
  </si>
  <si>
    <t>S4028</t>
  </si>
  <si>
    <t>CY2022 ADOT | Derivation Code = 3 | MS2 TDMS;  Reference = {68_7995} | Previous AADT = 17218</t>
  </si>
  <si>
    <t>S4035</t>
  </si>
  <si>
    <t xml:space="preserve">07  MILL                AVE     </t>
  </si>
  <si>
    <t>CY2022 ADOT | Derivation Code = 3 | MS2 TDMS;  Reference = {68_6754} | Previous AADT = 33284</t>
  </si>
  <si>
    <t>S4039</t>
  </si>
  <si>
    <t>S4043_a</t>
  </si>
  <si>
    <t xml:space="preserve">07  NB SR51 EX 4A ON    RAMP    </t>
  </si>
  <si>
    <t>S4044</t>
  </si>
  <si>
    <t>60 ft SW of Phoenix 7872/Presco*</t>
  </si>
  <si>
    <t>80 ft NE of I-17 Exit 232 G-Ramp</t>
  </si>
  <si>
    <t>CY2022 ADOT | Derivation Code = 1 | MS2 TDMS;  Reference = {68_5104} | Previous AADT = 4184</t>
  </si>
  <si>
    <t>S4048</t>
  </si>
  <si>
    <t>CY2022 ADOT | Derivation Code = 3 | MS2 TDMS;  Reference = {68_8627} | Previous AADT = 2309</t>
  </si>
  <si>
    <t>S4054</t>
  </si>
  <si>
    <t>CY2022 ADOT | Derivation Code = 3 | MS2 TDMS;  Reference = {68_7084} | Previous AADT = 20215</t>
  </si>
  <si>
    <t>S4053</t>
  </si>
  <si>
    <t>300 ft E of 27th Dr</t>
  </si>
  <si>
    <t>310 ft E of I-17 Front</t>
  </si>
  <si>
    <t>CY2022 ADOT | Derivation Code = 3 | MS2 TDMS;  Reference = {68_4944} | Previous AADT = 48747</t>
  </si>
  <si>
    <t>S4060</t>
  </si>
  <si>
    <t>S4064</t>
  </si>
  <si>
    <t>S4066</t>
  </si>
  <si>
    <t>S4063</t>
  </si>
  <si>
    <t>CY2022 ADOT | Derivation Code = 3 | MS2 TDMS;  Reference = {68_7318} | Previous AADT = 6096</t>
  </si>
  <si>
    <t>S4073</t>
  </si>
  <si>
    <t>CY2022 ADOT | Derivation Code = 3 | MS2 TDMS;  Reference = {58_36481}+{58_36482} | Previous AADT = 37524</t>
  </si>
  <si>
    <t>S4082</t>
  </si>
  <si>
    <t>CY2022 ADOT | Derivation Code = 3 | MS2 TDMS;  Reference = {68_7506} | Previous AADT = 5148</t>
  </si>
  <si>
    <t>S4080</t>
  </si>
  <si>
    <t>CY2022 ADOT | Derivation Code = 3 | MS2 TDMS;  Reference = {68_7496} | Previous AADT = 3839</t>
  </si>
  <si>
    <t>S4081</t>
  </si>
  <si>
    <t>CY2022 ADOT | Derivation Code = 3 | MS2 TDMS;  Reference = {68_7497} | Previous AADT = 11059</t>
  </si>
  <si>
    <t>S4077</t>
  </si>
  <si>
    <t>CY2022 ADOT | Derivation Code = 3 | MS2 TDMS;  Reference = {68_7467} | Previous AADT = 9747</t>
  </si>
  <si>
    <t>S4074</t>
  </si>
  <si>
    <t>Victory Dr</t>
  </si>
  <si>
    <t>CY2022 ADOT | Derivation Code = 3 | MS2 TDMS;  Reference = {68_7456} | Previous AADT = 5458</t>
  </si>
  <si>
    <t>S4110</t>
  </si>
  <si>
    <t>SR-101 Exit 60 A-Ramp</t>
  </si>
  <si>
    <t>CY2022 ADOT | Derivation Code = 3 | MS2 TDMS;  Reference = {68_8429} | Previous AADT = 10921</t>
  </si>
  <si>
    <t>S4108</t>
  </si>
  <si>
    <t>CY2022 ADOT | Derivation Code = 3 | MS2 TDMS;  Reference = {58_35072} | Previous AADT = 16770</t>
  </si>
  <si>
    <t>S4102</t>
  </si>
  <si>
    <t>CY2022 ADOT | Derivation Code = 3 | MS2 TDMS;  Reference = {68_7518} | Previous AADT = 4412</t>
  </si>
  <si>
    <t>S4103</t>
  </si>
  <si>
    <t>Western Csr nonCard</t>
  </si>
  <si>
    <t>SR-101 Exit 56 G-Ramp</t>
  </si>
  <si>
    <t>CY2022 ADOT | Derivation Code = 3 | MS2 TDMS;  Reference = {68_7528} | Previous AADT = 4617</t>
  </si>
  <si>
    <t>S4098</t>
  </si>
  <si>
    <t>SR-101 Exit 55 G-Ramp</t>
  </si>
  <si>
    <t>CY2022 ADOT | Derivation Code = 3 | MS2 TDMS;  Reference = {68_7498} | Previous AADT = 4793</t>
  </si>
  <si>
    <t>S4097</t>
  </si>
  <si>
    <t>Balboa Tmp Dr</t>
  </si>
  <si>
    <t>CY2022 ADOT | Derivation Code = 3 | MS2 TDMS;  Reference = {68_7479} | Previous AADT = 5726</t>
  </si>
  <si>
    <t>S4094</t>
  </si>
  <si>
    <t>CY2022 ADOT | Derivation Code = 3 | MS2 TDMS;  Reference = {68_7468} | Previous AADT = 6762</t>
  </si>
  <si>
    <t>S4095</t>
  </si>
  <si>
    <t>CY2022 ADOT | Derivation Code = 3 | MS2 TDMS;  Reference = {68_7469} | Previous AADT = 11094</t>
  </si>
  <si>
    <t>S4093</t>
  </si>
  <si>
    <t>CY2022 ADOT | Derivation Code = 3 | MS2 TDMS;  Reference = {68_7459} | Previous AADT = 11868</t>
  </si>
  <si>
    <t>S4116</t>
  </si>
  <si>
    <t xml:space="preserve">07  RAY                 RD      </t>
  </si>
  <si>
    <t>CY2022 ADOT | Derivation Code = 3 | MS2 TDMS;  Reference = {68_3974} | Previous AADT = 33909</t>
  </si>
  <si>
    <t>S4117</t>
  </si>
  <si>
    <t>210 ft W of SR-101 Front</t>
  </si>
  <si>
    <t>200 ft E of SR-101 Front nonCard</t>
  </si>
  <si>
    <t>CY2022 ADOT | Derivation Code = 3 | MS2 TDMS;  Reference = {58_36488}+{58_36489} | Previous AADT = 36957</t>
  </si>
  <si>
    <t>S4119_b</t>
  </si>
  <si>
    <t>CY2022 ADOT | Derivation Code = 1 | MS2 TDMS;  Reference = {58_MMA-3583} | Previous AADT = 10140</t>
  </si>
  <si>
    <t>S4120</t>
  </si>
  <si>
    <t xml:space="preserve">07  ROSE GARDEN         LN      </t>
  </si>
  <si>
    <t>200 ft E of 26th Ave</t>
  </si>
  <si>
    <t>24th Ave</t>
  </si>
  <si>
    <t>CY2022 ADOT | Derivation Code = 3 | MS2 TDMS;  Reference = {68_7764} | Previous AADT = 11138</t>
  </si>
  <si>
    <t>S4122</t>
  </si>
  <si>
    <t xml:space="preserve">07  SALOME              HWY     </t>
  </si>
  <si>
    <t>CY2022 ADOT | Derivation Code = 3 | MS2 TDMS;  Reference = {68_3484} | Previous AADT = 423</t>
  </si>
  <si>
    <t>S4123</t>
  </si>
  <si>
    <t xml:space="preserve">07  SANTAN VILLAGE      PKWY    </t>
  </si>
  <si>
    <t>200 ft SE of SR-202 Exit 41 C-R*</t>
  </si>
  <si>
    <t>200 ft NW of SR-202 Exit 41 G-R*</t>
  </si>
  <si>
    <t>CY2022 ADOT | Derivation Code = 3 | MS2 TDMS;  Reference = {68_8324} | Previous AADT = 29645</t>
  </si>
  <si>
    <t>S4139</t>
  </si>
  <si>
    <t xml:space="preserve">07  SOUTHERN            AVE     </t>
  </si>
  <si>
    <t>CY2022 ADOT | Derivation Code = 3 | MS2 TDMS;  Reference = {68_7474} | Previous AADT = 27929</t>
  </si>
  <si>
    <t>S4151_a</t>
  </si>
  <si>
    <t>S4142</t>
  </si>
  <si>
    <t>73rd Ave</t>
  </si>
  <si>
    <t>CY2022 ADOT | Derivation Code = 3 | MS2 TDMS;  Reference = {68_7149} | Previous AADT = 3682</t>
  </si>
  <si>
    <t>S4143</t>
  </si>
  <si>
    <t>CY2022 ADOT | Derivation Code = 3 | MS2 TDMS;  Reference = {68_7158} | Previous AADT = 3462</t>
  </si>
  <si>
    <t>S4149</t>
  </si>
  <si>
    <t>S4152</t>
  </si>
  <si>
    <t>CY2022 ADOT | Derivation Code = 3 | MS2 TDMS;  Reference = {68_7228} | Previous AADT = 4639</t>
  </si>
  <si>
    <t>S4158</t>
  </si>
  <si>
    <t>CY2022 ADOT | Derivation Code = 3 | MS2 TDMS;  Reference = {68_7147} | Previous AADT = 2996</t>
  </si>
  <si>
    <t>S4160</t>
  </si>
  <si>
    <t>190 ft E of 63rd Ave</t>
  </si>
  <si>
    <t>CY2022 ADOT | Derivation Code = 3 | MS2 TDMS;  Reference = {68_7157} | Previous AADT = 5502</t>
  </si>
  <si>
    <t>S4159</t>
  </si>
  <si>
    <t>CY2022 ADOT | Derivation Code = 3 | MS2 TDMS;  Reference = {68_7156} | Previous AADT = 3786</t>
  </si>
  <si>
    <t>S4165</t>
  </si>
  <si>
    <t>CY2022 ADOT | Derivation Code = 3 | MS2 TDMS;  Reference = {68_7226} | Previous AADT = 6218</t>
  </si>
  <si>
    <t>S4173</t>
  </si>
  <si>
    <t xml:space="preserve">07  SUN VALLEY          PKWY    </t>
  </si>
  <si>
    <t>Sun Valley Pkwy</t>
  </si>
  <si>
    <t>S4186</t>
  </si>
  <si>
    <t>CY2022 ADOT | Derivation Code = 3 | MS2 TDMS;  Reference = {68_7104} | Previous AADT = 43848</t>
  </si>
  <si>
    <t>S4198</t>
  </si>
  <si>
    <t>230 ft S of SR-202 Exit 42 C-Ra*</t>
  </si>
  <si>
    <t>240 ft N of SR-202 Exit 42 G-Ra*</t>
  </si>
  <si>
    <t>CY2022 ADOT | Derivation Code = 3 | MS2 TDMS;  Reference = {68_8344} | Previous AADT = 43884</t>
  </si>
  <si>
    <t>S4199</t>
  </si>
  <si>
    <t>CY2022 ADOT | Derivation Code = 3 | MS2 TDMS;  Reference = {68_4854} | Previous AADT = 20072</t>
  </si>
  <si>
    <t>S4208</t>
  </si>
  <si>
    <t>CY2022 ADOT | Derivation Code = 3 | MS2 TDMS;  Reference = {68_3844} | Previous AADT = 12731</t>
  </si>
  <si>
    <t>S4220</t>
  </si>
  <si>
    <t xml:space="preserve">08E FORT ROCK RANCH     RD      </t>
  </si>
  <si>
    <t>CY2022 ADOT | Derivation Code = 1 | MS2 TDMS;  Reference = {68_5844} | Previous AADT = 119</t>
  </si>
  <si>
    <t>S4235</t>
  </si>
  <si>
    <t xml:space="preserve">08E PROVING GROUND      RD      </t>
  </si>
  <si>
    <t>CY2022 ADOT | Derivation Code = 3 | MS2 TDMS;  Reference = {68_5724} | Previous AADT = 330</t>
  </si>
  <si>
    <t>S4222_d</t>
  </si>
  <si>
    <t xml:space="preserve">08N FRANCONIA EXIT              </t>
  </si>
  <si>
    <t>S4223</t>
  </si>
  <si>
    <t>320 ft N of E Highway 91</t>
  </si>
  <si>
    <t>100 ft S of E Rincon Rd</t>
  </si>
  <si>
    <t>CY2022 ADOT | Derivation Code = 3 | MS2 TDMS;  Reference = {68_4734} | Previous AADT = 2361</t>
  </si>
  <si>
    <t>S4236</t>
  </si>
  <si>
    <t xml:space="preserve">08W SANTA FE RANCH      RD      </t>
  </si>
  <si>
    <t>CY2022 ADOT | Derivation Code = 3 | MS2 TDMS;  Reference = {68_5694} | Previous AADT = 195</t>
  </si>
  <si>
    <t>S4237_a</t>
  </si>
  <si>
    <t xml:space="preserve">08W SHINARUMP           DR      </t>
  </si>
  <si>
    <t>I40</t>
  </si>
  <si>
    <t>CY2022 ADOT | Derivation Code = 3 | MS2 TDMS;  Reference = {214_MC-8082p} | Previous AADT = 2961</t>
  </si>
  <si>
    <t>S4242</t>
  </si>
  <si>
    <t xml:space="preserve">09  OVERPASS                    </t>
  </si>
  <si>
    <t>Overpass</t>
  </si>
  <si>
    <t>CY2022 ADOT | Derivation Code = 1 | MS2 TDMS;  Reference = {68_6294} | Previous AADT = 110</t>
  </si>
  <si>
    <t>S4243</t>
  </si>
  <si>
    <t>CY2022 ADOT | Derivation Code = 1 | MS2 TDMS;  Reference = {68_6334} | Previous AADT = 2705</t>
  </si>
  <si>
    <t>S4247_a</t>
  </si>
  <si>
    <t xml:space="preserve">10E AVIATION EB OFF     RAMP    </t>
  </si>
  <si>
    <t>E Aviation Eb Off Ramp</t>
  </si>
  <si>
    <t>S Dodge Blvd</t>
  </si>
  <si>
    <t>E Golf Links Eb On Ramp</t>
  </si>
  <si>
    <t>CY2022 ADOT | Derivation Code = 3 | MS2 TDMS;  Reference = {68_8490} | Previous AADT = 3097</t>
  </si>
  <si>
    <t>S4247_b</t>
  </si>
  <si>
    <t>10E AVIATION EB OFF     RAMP   A</t>
  </si>
  <si>
    <t>S4254</t>
  </si>
  <si>
    <t>Unnamed (0)</t>
  </si>
  <si>
    <t>S4253</t>
  </si>
  <si>
    <t>CY2022 ADOT | Derivation Code = 3 | MS2 TDMS;  Reference = {68_4437} | Previous AADT = 718</t>
  </si>
  <si>
    <t>S4256</t>
  </si>
  <si>
    <t>CY2022 ADOT | Derivation Code = 3 | MS2 TDMS;  Reference = {68_4477} | Previous AADT = 676</t>
  </si>
  <si>
    <t>S4261</t>
  </si>
  <si>
    <t xml:space="preserve">10E COLOSSAL CAVE       RD      </t>
  </si>
  <si>
    <t>E Colossal Cave Rd</t>
  </si>
  <si>
    <t>S4318</t>
  </si>
  <si>
    <t>CY2022 ADOT | Derivation Code = 3 | MS2 TDMS;  Reference = {68_4289} | Previous AADT = 1229</t>
  </si>
  <si>
    <t>S4263</t>
  </si>
  <si>
    <t>E Freeway</t>
  </si>
  <si>
    <t>CY2022 ADOT | Derivation Code = 3 | MS2 TDMS;  Reference = {68_4308} | Previous AADT = 6689</t>
  </si>
  <si>
    <t>S4279</t>
  </si>
  <si>
    <t>CY2022 ADOT | Derivation Code = 3 | MS2 TDMS;  Reference = {68_4288} | Previous AADT = 3831</t>
  </si>
  <si>
    <t>S4278_a</t>
  </si>
  <si>
    <t>S4275</t>
  </si>
  <si>
    <t>CY2022 ADOT | Derivation Code = 3 | MS2 TDMS;  Reference = {68_4258}+{68_4251} | Previous AADT = 1945</t>
  </si>
  <si>
    <t>S4276</t>
  </si>
  <si>
    <t>120 ft NW of Marana TB</t>
  </si>
  <si>
    <t>CY2022 ADOT | Derivation Code = 3 | MS2 TDMS;  Reference = {68_4259} | Previous AADT = 2106</t>
  </si>
  <si>
    <t>S4270</t>
  </si>
  <si>
    <t>S4288</t>
  </si>
  <si>
    <t>CY2022 ADOT | Derivation Code = 3 | MS2 TDMS;  Reference = {68_4429} | Previous AADT = 800</t>
  </si>
  <si>
    <t>S4296_b</t>
  </si>
  <si>
    <t>S4299</t>
  </si>
  <si>
    <t>N Business Center Dr</t>
  </si>
  <si>
    <t>S4297</t>
  </si>
  <si>
    <t>0.41 mi SE of I-10 Front</t>
  </si>
  <si>
    <t>S4315</t>
  </si>
  <si>
    <t>CY2022 ADOT | Derivation Code = 3 | MS2 TDMS;  Reference = {68_8069} | Previous AADT = 3549</t>
  </si>
  <si>
    <t>S4303</t>
  </si>
  <si>
    <t>S4300</t>
  </si>
  <si>
    <t>N McDuff Rd</t>
  </si>
  <si>
    <t>CY2022 ADOT | Derivation Code = 3 | MS2 TDMS;  Reference = {68_4198} | Previous AADT = 1213</t>
  </si>
  <si>
    <t>S4301</t>
  </si>
  <si>
    <t>W Sagebrush Rd</t>
  </si>
  <si>
    <t>CY2022 ADOT | Derivation Code = 3 | MS2 TDMS;  Reference = {68_4199} | Previous AADT = 1385</t>
  </si>
  <si>
    <t>S4308</t>
  </si>
  <si>
    <t>S4312</t>
  </si>
  <si>
    <t>CY2022 ADOT | Derivation Code = 3 | MS2 TDMS;  Reference = {68_4269} | Previous AADT = 2202</t>
  </si>
  <si>
    <t>S4313</t>
  </si>
  <si>
    <t>CY2022 ADOT | Derivation Code = 3 | MS2 TDMS;  Reference = {68_4276} | Previous AADT = 1644</t>
  </si>
  <si>
    <t>S4316</t>
  </si>
  <si>
    <t xml:space="preserve">10N CORTARO             RD      </t>
  </si>
  <si>
    <t>CY2022 ADOT | Derivation Code = 3 | MS2 TDMS;  Reference = {68_4224} | Previous AADT = 29195</t>
  </si>
  <si>
    <t>S4322</t>
  </si>
  <si>
    <t xml:space="preserve">10N FREEWAY                 NB  </t>
  </si>
  <si>
    <t>N Freeway NB</t>
  </si>
  <si>
    <t>CY2022 ADOT | Derivation Code = 3 | MS2 TDMS;  Reference = {68_4327} | Previous AADT = 6057</t>
  </si>
  <si>
    <t>S4323</t>
  </si>
  <si>
    <t>S4331</t>
  </si>
  <si>
    <t>S4327</t>
  </si>
  <si>
    <t xml:space="preserve">10N I19 NB EXIT 63 OFF  RAMP    </t>
  </si>
  <si>
    <t>CY2022 ADOT | Derivation Code = 3 | MS2 TDMS;  Reference = {68_5559} | Previous AADT = 3494</t>
  </si>
  <si>
    <t>S3504</t>
  </si>
  <si>
    <t xml:space="preserve">10S 6TH                 AVE     </t>
  </si>
  <si>
    <t>140 ft S of I-10 Front</t>
  </si>
  <si>
    <t>90 ft N of South Tucson/Tucson *</t>
  </si>
  <si>
    <t>CY2022 ADOT | Derivation Code = 3 | MS2 TDMS;  Reference = {68_4354} | Previous AADT = 30437</t>
  </si>
  <si>
    <t>S4345</t>
  </si>
  <si>
    <t>W 18th St</t>
  </si>
  <si>
    <t>CY2022 ADOT | Derivation Code = 3 | MS2 TDMS;  Reference = {68_4339} | Previous AADT = 7479</t>
  </si>
  <si>
    <t>S4346</t>
  </si>
  <si>
    <t xml:space="preserve">10S FREEWAY             RD      </t>
  </si>
  <si>
    <t>S Freeway Rd</t>
  </si>
  <si>
    <t>W 25th St</t>
  </si>
  <si>
    <t>CY2022 ADOT | Derivation Code = 3 | MS2 TDMS;  Reference = {68_4336} | Previous AADT = 15679</t>
  </si>
  <si>
    <t>S4341</t>
  </si>
  <si>
    <t>S Freeway NB</t>
  </si>
  <si>
    <t>CY2022 ADOT | Derivation Code = 3 | MS2 TDMS;  Reference = {68_4337} | Previous AADT = 5670</t>
  </si>
  <si>
    <t>S4340</t>
  </si>
  <si>
    <t>CY2022 ADOT | Derivation Code = 3 | MS2 TDMS;  Reference = {68_4326} | Previous AADT = 3669</t>
  </si>
  <si>
    <t>S4351</t>
  </si>
  <si>
    <t>S4472</t>
  </si>
  <si>
    <t>S Nogales Hwy</t>
  </si>
  <si>
    <t xml:space="preserve">CY2022 ADOT | Derivation Code = 3 | MS2 TDMS;  Reference = {68_5526} | Previous AADT = </t>
  </si>
  <si>
    <t>S4371</t>
  </si>
  <si>
    <t xml:space="preserve">10W ESPERANZA           BLVD    </t>
  </si>
  <si>
    <t>CY2022 ADOT | Derivation Code = 1 | MS2 TDMS;  Reference = ({169_M-967-W}+{169_M-966-E})/2 | Previous AADT = 7534</t>
  </si>
  <si>
    <t>S4394</t>
  </si>
  <si>
    <t>CY2022 ADOT | Derivation Code = 3 | MS2 TDMS;  Reference = {68_4287} | Previous AADT = 1334</t>
  </si>
  <si>
    <t>S4386</t>
  </si>
  <si>
    <t>CY2022 ADOT | Derivation Code = 3 | MS2 TDMS;  Reference = {68_4247} | Previous AADT = 4631</t>
  </si>
  <si>
    <t>S4383_a</t>
  </si>
  <si>
    <t>CY2022 ADOT | Derivation Code = 3 | MS2 TDMS;  Reference = {68_4236} | Previous AADT = 1058</t>
  </si>
  <si>
    <t>S4401_a</t>
  </si>
  <si>
    <t xml:space="preserve">10W I10 WB OFF          RAMP    </t>
  </si>
  <si>
    <t>W I10 Off Ramp</t>
  </si>
  <si>
    <t>S4403</t>
  </si>
  <si>
    <t xml:space="preserve">10W IRVINGTON           RD      </t>
  </si>
  <si>
    <t>CY2022 ADOT | Derivation Code = 3 | MS2 TDMS;  Reference = {68_5634} | Previous AADT = 24898</t>
  </si>
  <si>
    <t>S4405</t>
  </si>
  <si>
    <t xml:space="preserve">10W PIMA MINE           RD      </t>
  </si>
  <si>
    <t>S I19 Exit 80 Off Ramp</t>
  </si>
  <si>
    <t>N I19 Exit 80 On Ramp</t>
  </si>
  <si>
    <t>CY2022 ADOT | Derivation Code = 3 | MS2 TDMS;  Reference = {68_5594} | Previous AADT = 4469</t>
  </si>
  <si>
    <t>S4571_c</t>
  </si>
  <si>
    <t xml:space="preserve">10W RUTHRAUFF           RD      </t>
  </si>
  <si>
    <t>W I-10 Front</t>
  </si>
  <si>
    <t>N Plane Ave</t>
  </si>
  <si>
    <t>E I-10 Front</t>
  </si>
  <si>
    <t>S4410</t>
  </si>
  <si>
    <t xml:space="preserve">10W SAN XAVIER LOOP     RD      </t>
  </si>
  <si>
    <t>CY2022 ADOT | Derivation Code = 3 | MS2 TDMS;  Reference = {68_5614} | Previous AADT = 5198</t>
  </si>
  <si>
    <t>S4419</t>
  </si>
  <si>
    <t>CY2022 ADOT | Derivation Code = 3 | MS2 TDMS;  Reference = {68_4166} | Previous AADT = 2177</t>
  </si>
  <si>
    <t>S4421</t>
  </si>
  <si>
    <t xml:space="preserve">11E I-10 EXIT 226 BRIDGE        </t>
  </si>
  <si>
    <t>CY2022 ADOT | Derivation Code = 3 | MS2 TDMS;  Reference = {68_4164} | Previous AADT = 767</t>
  </si>
  <si>
    <t>S4423</t>
  </si>
  <si>
    <t xml:space="preserve">11E MCCARTNEY           RD      </t>
  </si>
  <si>
    <t>E McCartney Rd</t>
  </si>
  <si>
    <t>N Tucker Rd</t>
  </si>
  <si>
    <t>CY2022 ADOT | Derivation Code = 3 | MS2 TDMS;  Reference = {265_SC131} | Previous AADT = 11086</t>
  </si>
  <si>
    <t>S4425_b</t>
  </si>
  <si>
    <t>S4431</t>
  </si>
  <si>
    <t xml:space="preserve">11N SUNLAND GIN         RD      </t>
  </si>
  <si>
    <t>CY2022 ADOT | Derivation Code = 3 | MS2 TDMS;  Reference = {68_4084} | Previous AADT = 13347</t>
  </si>
  <si>
    <t>S4432</t>
  </si>
  <si>
    <t xml:space="preserve">11N TOLTEC              RD      </t>
  </si>
  <si>
    <t>N Toltec Rd</t>
  </si>
  <si>
    <t>CY2022 ADOT | Derivation Code = 3 | MS2 TDMS;  Reference = {68_4094} | Previous AADT = 3419</t>
  </si>
  <si>
    <t>S4433</t>
  </si>
  <si>
    <t xml:space="preserve">11S BIANCO              RD      </t>
  </si>
  <si>
    <t>330 ft S of I-8 Exit 169 G-Ramp</t>
  </si>
  <si>
    <t>300 ft N of I-8 Exit 169 J-Ramp</t>
  </si>
  <si>
    <t>CY2022 ADOT | Derivation Code = 1 | MS2 TDMS;  Reference = {68_3324} | Previous AADT = 177</t>
  </si>
  <si>
    <t>S4435</t>
  </si>
  <si>
    <t xml:space="preserve">11S IRONWOOD            DR      </t>
  </si>
  <si>
    <t>30 ft S of Apache Junction/Pina*</t>
  </si>
  <si>
    <t>40 ft S of Apache Junction/Pina*</t>
  </si>
  <si>
    <t>CY2022 ADOT | Derivation Code = 3 | MS2 TDMS;  Reference = {68_6954} | Previous AADT = 21513</t>
  </si>
  <si>
    <t>S4441</t>
  </si>
  <si>
    <t xml:space="preserve">11S TREKELL             RD      </t>
  </si>
  <si>
    <t>80 ft S of W Boxelder Dr</t>
  </si>
  <si>
    <t>0.11 mi N of I-8 Exit 174 C-Ramp</t>
  </si>
  <si>
    <t>CY2022 ADOT | Derivation Code = 1 | MS2 TDMS;  Reference = {68_3344} | Previous AADT = 2849</t>
  </si>
  <si>
    <t>S4442</t>
  </si>
  <si>
    <t>N Curry Rd (A)</t>
  </si>
  <si>
    <t>CY2022 ADOT | Derivation Code = 3 | MS2 TDMS;  Reference = {68_4096} | Previous AADT = 1534</t>
  </si>
  <si>
    <t>S4445</t>
  </si>
  <si>
    <t xml:space="preserve">12  AGUA LINDA          RD      </t>
  </si>
  <si>
    <t>CY2022 ADOT | Derivation Code = 3 | MS2 TDMS;  Reference = {68_5514} | Previous AADT = 352</t>
  </si>
  <si>
    <t>S4452</t>
  </si>
  <si>
    <t xml:space="preserve">12  EXIT 34             RD      </t>
  </si>
  <si>
    <t>CY2022 ADOT | Derivation Code = 3 | MS2 TDMS;  Reference = {68_5494} | Previous AADT = 1807</t>
  </si>
  <si>
    <t>S4447</t>
  </si>
  <si>
    <t xml:space="preserve">12  PALO PARADO         RD      </t>
  </si>
  <si>
    <t>CY2022 ADOT | Derivation Code = 3 | MS2 TDMS;  Reference = {68_5474} | Previous AADT = 1635</t>
  </si>
  <si>
    <t>S4448</t>
  </si>
  <si>
    <t xml:space="preserve">12  PECK CANYON         DR      </t>
  </si>
  <si>
    <t>CY2022 ADOT | Derivation Code = 3 | MS2 TDMS;  Reference = {68_5464} | Previous AADT = 2150</t>
  </si>
  <si>
    <t>S4466</t>
  </si>
  <si>
    <t>CY2022 ADOT | Derivation Code = 3 | MS2 TDMS;  Reference = {68_5509} | Previous AADT = 1303</t>
  </si>
  <si>
    <t>S4468</t>
  </si>
  <si>
    <t>CY2022 ADOT | Derivation Code = 3 | MS2 TDMS;  Reference = {68_5519} | Previous AADT = 48</t>
  </si>
  <si>
    <t>S4467</t>
  </si>
  <si>
    <t>CY2022 ADOT | Derivation Code = 3 | MS2 TDMS;  Reference = {68_5518} | Previous AADT = 418</t>
  </si>
  <si>
    <t>S4473</t>
  </si>
  <si>
    <t>CY2022 ADOT | Derivation Code = 3 | MS2 TDMS;  Reference = {68_5436} | Previous AADT = 1142</t>
  </si>
  <si>
    <t>S4483</t>
  </si>
  <si>
    <t>CY2022 ADOT | Derivation Code = 3 | MS2 TDMS;  Reference = {68_5507} | Previous AADT = 233</t>
  </si>
  <si>
    <t>S4485</t>
  </si>
  <si>
    <t>0.29 mi S of Agua Linda Rd</t>
  </si>
  <si>
    <t>CY2022 ADOT | Derivation Code = 3 | MS2 TDMS;  Reference = {68_5517} | Previous AADT = 2</t>
  </si>
  <si>
    <t>S4495</t>
  </si>
  <si>
    <t xml:space="preserve">13  LARRY CALDWELL      DR      </t>
  </si>
  <si>
    <t>CY2022 ADOT | Derivation Code = 1 | MS2 TDMS;  Reference = {68_8695} | Previous AADT = 3642</t>
  </si>
  <si>
    <t>S4501</t>
  </si>
  <si>
    <t>S4518</t>
  </si>
  <si>
    <t xml:space="preserve">13S OLD BLACK CANYON    HWY     </t>
  </si>
  <si>
    <t>CY2022 ADOT | Derivation Code = 1 | MS2 TDMS;  Reference = {68_5134} | Previous AADT = 1216</t>
  </si>
  <si>
    <t>S4523</t>
  </si>
  <si>
    <t xml:space="preserve">13W MIDDLE VERDE        RD      </t>
  </si>
  <si>
    <t>CY2022 ADOT | Derivation Code = 1 | MS2 TDMS;  Reference = {68_5244} | Previous AADT = 5588</t>
  </si>
  <si>
    <t>S4524</t>
  </si>
  <si>
    <t>CY2022 ADOT | Derivation Code = 1 | MS2 TDMS;  Reference = {68_5914} | Previous AADT = 409</t>
  </si>
  <si>
    <t>S4528</t>
  </si>
  <si>
    <t>S4533</t>
  </si>
  <si>
    <t>S Avenue 55 E</t>
  </si>
  <si>
    <t>CY2022 ADOT | Derivation Code = 3 | MS2 TDMS;  Reference = {68_3125} | Previous AADT = 86</t>
  </si>
  <si>
    <t>S4537</t>
  </si>
  <si>
    <t>S Camino Del Sol Ave</t>
  </si>
  <si>
    <t>CY2022 ADOT | Derivation Code = 3 | MS2 TDMS;  Reference = {68_3067} | Previous AADT = 3354</t>
  </si>
  <si>
    <t>S4541</t>
  </si>
  <si>
    <t>S Avenue 15 E</t>
  </si>
  <si>
    <t>CY2022 ADOT | Derivation Code = 3 | MS2 TDMS;  Reference = {68_3069} | Previous AADT = 3205</t>
  </si>
  <si>
    <t>S4543</t>
  </si>
  <si>
    <t xml:space="preserve">14S AVE 36                  E   </t>
  </si>
  <si>
    <t>CY2022 ADOT | Derivation Code = 1 | MS2 TDMS;  Reference = {68_3104} | Previous AADT = 709</t>
  </si>
  <si>
    <t>S4546</t>
  </si>
  <si>
    <t xml:space="preserve">14S FOOTHILLS           BLVD    </t>
  </si>
  <si>
    <t>CY2022 ADOT | Derivation Code = 3 | MS2 TDMS;  Reference = {68_3064} | Previous AADT = 9419</t>
  </si>
  <si>
    <t>S4547</t>
  </si>
  <si>
    <t>CY2022 ADOT | Derivation Code = 3 | MS2 TDMS;  Reference = {218_19} | Previous AADT = 16467</t>
  </si>
  <si>
    <t>S4549</t>
  </si>
  <si>
    <t xml:space="preserve">15  AVENUE 75               E   </t>
  </si>
  <si>
    <t>60 ft N of 52nd St</t>
  </si>
  <si>
    <t>CY2022 ADOT | Derivation Code = 3 | MS2 TDMS;  Reference = {68_3474} | Previous AADT = 102</t>
  </si>
  <si>
    <t>S4550</t>
  </si>
  <si>
    <t xml:space="preserve">15  CIBOLA EHRENBERG    RD      </t>
  </si>
  <si>
    <t>Cibola Ehrenberg Rd</t>
  </si>
  <si>
    <t>CY2022 ADOT | Derivation Code = 3 | MS2 TDMS;  Reference = {68_3368} | Previous AADT = 145</t>
  </si>
  <si>
    <t>S4556</t>
  </si>
  <si>
    <t xml:space="preserve">15  I-10 FRONTAGE       RD  N   </t>
  </si>
  <si>
    <t>I-10 Frontage Rd N</t>
  </si>
  <si>
    <t>CY2022 ADOT | Derivation Code = 3 | MS2 TDMS;  Reference = {68_3367} | Previous AADT = 235</t>
  </si>
  <si>
    <t>S4557_a</t>
  </si>
  <si>
    <t xml:space="preserve">15  JUNEAU              AVE     </t>
  </si>
  <si>
    <t>S4560</t>
  </si>
  <si>
    <t xml:space="preserve">15  TOM WELLS           RD      </t>
  </si>
  <si>
    <t>CY2022 ADOT | Derivation Code = 3 | MS2 TDMS;  Reference = {68_3389} | Previous AADT = 207</t>
  </si>
  <si>
    <t>S4561</t>
  </si>
  <si>
    <t xml:space="preserve">15  UNKNOWN NAME                </t>
  </si>
  <si>
    <t>S4565</t>
  </si>
  <si>
    <t>CY2022 ADOT | Derivation Code = 3 | MS2 TDMS;  Reference = {68_3398} | Previous AADT = 78</t>
  </si>
  <si>
    <t>S2825</t>
  </si>
  <si>
    <t xml:space="preserve">  I 040357G                     </t>
  </si>
  <si>
    <t>CY2022 ADOT | Derivation Code = 3 | MS2 TDMS;  Reference = {68_6541} | Previous AADT = 205</t>
  </si>
  <si>
    <t>S2826</t>
  </si>
  <si>
    <t xml:space="preserve">  I 040357J                     </t>
  </si>
  <si>
    <t>CY2022 ADOT | Derivation Code = 3 | MS2 TDMS;  Reference = {68_6543} | Previous AADT = 537</t>
  </si>
  <si>
    <t>S2827</t>
  </si>
  <si>
    <t xml:space="preserve">  I 040358J                     </t>
  </si>
  <si>
    <t>I-40 Exit 358 S2-Ramp</t>
  </si>
  <si>
    <t>S2829</t>
  </si>
  <si>
    <t xml:space="preserve">  I 040359A                     </t>
  </si>
  <si>
    <t>CY2022 ADOT | Derivation Code = 3 | MS2 TDMS;  Reference = {68_6560} | Previous AADT = 553</t>
  </si>
  <si>
    <t>S2830</t>
  </si>
  <si>
    <t xml:space="preserve">  I 040359C                     </t>
  </si>
  <si>
    <t>CY2022 ADOT | Derivation Code = 3 | MS2 TDMS;  Reference = {68_6562} | Previous AADT = 950</t>
  </si>
  <si>
    <t>S2831</t>
  </si>
  <si>
    <t xml:space="preserve">  I 040359G                     </t>
  </si>
  <si>
    <t>I-40 Exit 359 G-Ramp</t>
  </si>
  <si>
    <t>CY2022 ADOT | Derivation Code = 3 | MS2 TDMS;  Reference = {68_6561} | Previous AADT = 702</t>
  </si>
  <si>
    <t>S33677</t>
  </si>
  <si>
    <t xml:space="preserve">  S 024000C1                    </t>
  </si>
  <si>
    <t>SR-24 Exit 0 C1-Ramp</t>
  </si>
  <si>
    <t>SR-24 Exit 1 J-Ramp</t>
  </si>
  <si>
    <t>S5003</t>
  </si>
  <si>
    <t xml:space="preserve">  S 024001G                     </t>
  </si>
  <si>
    <t>CY2022 ADOT | Derivation Code = 12 | MS2 TDMS;  Reference = {68_100671} | Previous AADT = 161312</t>
  </si>
  <si>
    <t>CY2022 ADOT | Derivation Code = 1 | MS2 TDMS;  Reference = {68_100679}*2 | Previous AADT = 140316</t>
  </si>
  <si>
    <t>CY2022 ADOT | Derivation Code = 1 | MS2 TDMS;  Reference = {68_100683} | Previous AADT = 107960</t>
  </si>
  <si>
    <t>S2844</t>
  </si>
  <si>
    <t xml:space="preserve">  S 051001C1                    </t>
  </si>
  <si>
    <t>CY2022 ADOT | Derivation Code = 3 | MS2 TDMS;  Reference = {68_6592} | Previous AADT = 19679</t>
  </si>
  <si>
    <t>S2846</t>
  </si>
  <si>
    <t xml:space="preserve">  S 051001C2                    </t>
  </si>
  <si>
    <t>CY2022 ADOT | Derivation Code = 3 | MS2 TDMS;  Reference = {68_7771} | Previous AADT = 6094</t>
  </si>
  <si>
    <t>S33234</t>
  </si>
  <si>
    <t>S2849</t>
  </si>
  <si>
    <t>CY2022 ADOT | Derivation Code = 3 | MS2 TDMS;  Reference = {68_7828} | Previous AADT = 15146</t>
  </si>
  <si>
    <t>S2851</t>
  </si>
  <si>
    <t xml:space="preserve">  S 051001J1                    </t>
  </si>
  <si>
    <t>CY2022 ADOT | Derivation Code = 3 | MS2 TDMS;  Reference = {68_6593} | Previous AADT = 4433</t>
  </si>
  <si>
    <t>S33617</t>
  </si>
  <si>
    <t xml:space="preserve">  S 051001P3                    </t>
  </si>
  <si>
    <t>SR-51 Exit 1 P3-Ramp</t>
  </si>
  <si>
    <t>S33647</t>
  </si>
  <si>
    <t xml:space="preserve">  S 051002L                     </t>
  </si>
  <si>
    <t>S2860</t>
  </si>
  <si>
    <t xml:space="preserve">  S 051003J                     </t>
  </si>
  <si>
    <t>CY2022 ADOT | Derivation Code = 3 | MS2 TDMS;  Reference = {68_6613} | Previous AADT = 20772</t>
  </si>
  <si>
    <t>S33429</t>
  </si>
  <si>
    <t xml:space="preserve">  S 051004T                     </t>
  </si>
  <si>
    <t>S2866</t>
  </si>
  <si>
    <t xml:space="preserve">  S 051005C                     </t>
  </si>
  <si>
    <t>CY2022 ADOT | Derivation Code = 3 | MS2 TDMS;  Reference = {68_6642} | Previous AADT = 14426</t>
  </si>
  <si>
    <t>S2867</t>
  </si>
  <si>
    <t xml:space="preserve">  S 051005G                     </t>
  </si>
  <si>
    <t>CY2022 ADOT | Derivation Code = 3 | MS2 TDMS;  Reference = {68_6641} | Previous AADT = 15930</t>
  </si>
  <si>
    <t>S2868</t>
  </si>
  <si>
    <t xml:space="preserve">  S 051005J                     </t>
  </si>
  <si>
    <t>CY2022 ADOT | Derivation Code = 3 | MS2 TDMS;  Reference = {68_6643} | Previous AADT = 10509</t>
  </si>
  <si>
    <t>S33426</t>
  </si>
  <si>
    <t xml:space="preserve">  S 051005T                     </t>
  </si>
  <si>
    <t>SR-51 Exit 5 T-Ramp</t>
  </si>
  <si>
    <t>S2872</t>
  </si>
  <si>
    <t xml:space="preserve">  S 051007J                     </t>
  </si>
  <si>
    <t>CY2022 ADOT | Derivation Code = 3 | MS2 TDMS;  Reference = {68_6653} | Previous AADT = 9136</t>
  </si>
  <si>
    <t>S2876</t>
  </si>
  <si>
    <t xml:space="preserve">  S 051008J1                    </t>
  </si>
  <si>
    <t>SR-51 Exit 8 J1-Ramp</t>
  </si>
  <si>
    <t>26th St</t>
  </si>
  <si>
    <t>CY2022 ADOT | Derivation Code = 3 | MS2 TDMS;  Reference = {68_6665} | Previous AADT = 2446</t>
  </si>
  <si>
    <t>S33446</t>
  </si>
  <si>
    <t xml:space="preserve">  S 051008L                     </t>
  </si>
  <si>
    <t>SR-51 Exit 8 L-Ramp</t>
  </si>
  <si>
    <t>S2880</t>
  </si>
  <si>
    <t xml:space="preserve">  S 051009G                     </t>
  </si>
  <si>
    <t>SR-51 Exit 9 G-Ramp</t>
  </si>
  <si>
    <t>CY2022 ADOT | Derivation Code = 3 | MS2 TDMS;  Reference = {68_6671} | Previous AADT = 8844</t>
  </si>
  <si>
    <t>S2881</t>
  </si>
  <si>
    <t xml:space="preserve">  S 051009J                     </t>
  </si>
  <si>
    <t>Sb Sr51 Ex 9 On Ramp</t>
  </si>
  <si>
    <t>CY2022 ADOT | Derivation Code = 3 | MS2 TDMS;  Reference = {68_6673} | Previous AADT = 12258</t>
  </si>
  <si>
    <t>S2882</t>
  </si>
  <si>
    <t xml:space="preserve">  S 051009J1                    </t>
  </si>
  <si>
    <t>SR-51 Exit 9 J1-Ramp</t>
  </si>
  <si>
    <t>CY2022 ADOT | Derivation Code = 3 | MS2 TDMS;  Reference = {68_6675} | Previous AADT = 19</t>
  </si>
  <si>
    <t>S33335</t>
  </si>
  <si>
    <t xml:space="preserve">  S 051009P                     </t>
  </si>
  <si>
    <t>S33610</t>
  </si>
  <si>
    <t xml:space="preserve">  S 051009X                     </t>
  </si>
  <si>
    <t>S2883</t>
  </si>
  <si>
    <t xml:space="preserve">  S 051010A                     </t>
  </si>
  <si>
    <t>CY2022 ADOT | Derivation Code = 3 | MS2 TDMS;  Reference = {68_6680} | Previous AADT = 14635</t>
  </si>
  <si>
    <t>S2885</t>
  </si>
  <si>
    <t xml:space="preserve">  S 051010G                     </t>
  </si>
  <si>
    <t>CY2022 ADOT | Derivation Code = 3 | MS2 TDMS;  Reference = {68_6681} | Previous AADT = 10162</t>
  </si>
  <si>
    <t>S33431</t>
  </si>
  <si>
    <t xml:space="preserve">  S 051010P                     </t>
  </si>
  <si>
    <t>S2887</t>
  </si>
  <si>
    <t xml:space="preserve">  S 051011A                     </t>
  </si>
  <si>
    <t>SR-51 Exit 11 A-Ramp</t>
  </si>
  <si>
    <t>CY2022 ADOT | Derivation Code = 3 | MS2 TDMS;  Reference = {68_6690} | Previous AADT = 8736</t>
  </si>
  <si>
    <t>S33456</t>
  </si>
  <si>
    <t xml:space="preserve">  S 051011L                     </t>
  </si>
  <si>
    <t>SR-51 Exit 11 L-Ramp</t>
  </si>
  <si>
    <t>S2892</t>
  </si>
  <si>
    <t xml:space="preserve">  S 051012J                     </t>
  </si>
  <si>
    <t>CY2022 ADOT | Derivation Code = 3 | MS2 TDMS;  Reference = {68_6703} | Previous AADT = 14410</t>
  </si>
  <si>
    <t>S33432</t>
  </si>
  <si>
    <t xml:space="preserve">  S 051012P                     </t>
  </si>
  <si>
    <t>SR-51 Exit 12 P-Ramp</t>
  </si>
  <si>
    <t>40 ft SE of Nb Sr51 Ex 12 Ons R*</t>
  </si>
  <si>
    <t>S33433</t>
  </si>
  <si>
    <t xml:space="preserve">  S 051012T                     </t>
  </si>
  <si>
    <t>SR-51 Exit 12 T-Ramp</t>
  </si>
  <si>
    <t>S2893</t>
  </si>
  <si>
    <t xml:space="preserve">  S 051013A                     </t>
  </si>
  <si>
    <t>CY2022 ADOT | Derivation Code = 3 | MS2 TDMS;  Reference = {68_6710} | Previous AADT = 14395</t>
  </si>
  <si>
    <t>S2898</t>
  </si>
  <si>
    <t xml:space="preserve">  S 051014A                     </t>
  </si>
  <si>
    <t>CY2022 ADOT | Derivation Code = 3 | MS2 TDMS;  Reference = {68_6720} | Previous AADT = 10901</t>
  </si>
  <si>
    <t>S2901</t>
  </si>
  <si>
    <t xml:space="preserve">  S 051014J                     </t>
  </si>
  <si>
    <t>CY2022 ADOT | Derivation Code = 3 | MS2 TDMS;  Reference = {68_6723} | Previous AADT = 9733</t>
  </si>
  <si>
    <t>S2902</t>
  </si>
  <si>
    <t>CY2022 ADOT | Derivation Code = 3 | MS2 TDMS;  Reference = {68_7251} | Previous AADT = 26535</t>
  </si>
  <si>
    <t>S2904</t>
  </si>
  <si>
    <t xml:space="preserve">  S 051015J                     </t>
  </si>
  <si>
    <t>SR-51 Exit 15 J-Ramp</t>
  </si>
  <si>
    <t>Black Mountain Tfway nonCard</t>
  </si>
  <si>
    <t>CY2022 ADOT | Derivation Code = 3 | MS2 TDMS;  Reference = {68_7255} | Previous AADT = 4867</t>
  </si>
  <si>
    <t>CY2022 ADOT | Derivation Code = 3 | MS2 TDMS;  Reference = {68_100707} | Previous AADT = 7115</t>
  </si>
  <si>
    <t>CY2022 ADOT | Derivation Code = 1 | MS2 TDMS;  Reference = {68_100710} | Previous AADT = 6666</t>
  </si>
  <si>
    <t>CY2022 ADOT | Derivation Code = 3 | MS2 TDMS;  Reference = {68_100715} | Previous AADT = 3787</t>
  </si>
  <si>
    <t>CY2022 ADOT | Derivation Code = 3 | MS2 TDMS;  Reference = {68_100716} | Previous AADT = 1996</t>
  </si>
  <si>
    <t>CY2022 ADOT | Derivation Code = 3 | MS2 TDMS;  Reference = {68_100725} | Previous AADT = 10435</t>
  </si>
  <si>
    <t>S33449</t>
  </si>
  <si>
    <t xml:space="preserve">  S 068005C                     </t>
  </si>
  <si>
    <t>SR-68 Exit 5 C-Ramp</t>
  </si>
  <si>
    <t>CY2022 ADOT | Derivation Code = 1 | MS2 TDMS;  Reference = {68_100735} | Previous AADT = 16524</t>
  </si>
  <si>
    <t>CY2022 ADOT | Derivation Code = 1 | MS2 TDMS;  Reference = {68_100737} | Previous AADT = 11704</t>
  </si>
  <si>
    <t>CY2022 ADOT | Derivation Code = 1 | MS2 TDMS;  Reference = {68_102315} | Previous AADT = 36062</t>
  </si>
  <si>
    <t>S2909</t>
  </si>
  <si>
    <t xml:space="preserve">  S 069262A                     </t>
  </si>
  <si>
    <t>CY2022 ADOT | Derivation Code = 1 | MS2 TDMS;  Reference = {68_5191} | Previous AADT = 3774</t>
  </si>
  <si>
    <t>S2912</t>
  </si>
  <si>
    <t>S33650</t>
  </si>
  <si>
    <t xml:space="preserve">  S 069288C1                    </t>
  </si>
  <si>
    <t>SR-69 Exit 288 C1-Ramp</t>
  </si>
  <si>
    <t>E 1st St</t>
  </si>
  <si>
    <t>S33469</t>
  </si>
  <si>
    <t xml:space="preserve">  S 069296J                     </t>
  </si>
  <si>
    <t>SR-69 Exit 296 J-Ramp</t>
  </si>
  <si>
    <t>SR-89 Exit 312 A-Ramp</t>
  </si>
  <si>
    <t>CY2022 ADOT | Derivation Code = 3 | MS2 TDMS;  Reference = {68_100768} | Previous AADT = 814</t>
  </si>
  <si>
    <t>CY2022 ADOT | Derivation Code = 3 | MS2 TDMS;  Reference = {68_100769} | Previous AADT = 1235</t>
  </si>
  <si>
    <t>CY2022 ADOT | Derivation Code = 3 | MS2 TDMS;  Reference = {68_100771} | Previous AADT = 4441</t>
  </si>
  <si>
    <t>CY2022 ADOT | Derivation Code = 3 | MS2 TDMS;  Reference = {68_100774} | Previous AADT = 11416</t>
  </si>
  <si>
    <t>CY2022 ADOT | Derivation Code = 1 | MS2 TDMS;  Reference = {68_102296} | Previous AADT = 4192</t>
  </si>
  <si>
    <t>CY2022 ADOT | Derivation Code = 1 | MS2 TDMS;  Reference = {68_100786} | Previous AADT = 5460</t>
  </si>
  <si>
    <t>CY2022 ADOT | Derivation Code = 3 | MS2 TDMS;  Reference = {68_100789} | Previous AADT = 34618</t>
  </si>
  <si>
    <t>CY2022 ADOT | Derivation Code = 3 | MS2 TDMS;  Reference = {68_100791} | Previous AADT = 1030</t>
  </si>
  <si>
    <t>CY2022 ADOT | Derivation Code = 3 | MS2 TDMS;  Reference = {68_100793} | Previous AADT = 22611</t>
  </si>
  <si>
    <t>CY2022 ADOT | Derivation Code = 3 | MS2 TDMS;  Reference = {68_100798} | Previous AADT = 40037</t>
  </si>
  <si>
    <t>CY2022 ADOT | Derivation Code = 1 | MS2 TDMS;  Reference = {68_100804} | Previous AADT = 34228</t>
  </si>
  <si>
    <t>CY2022 ADOT | Derivation Code = 1 | MS2 TDMS;  Reference = {68_100807} | Previous AADT = 28705</t>
  </si>
  <si>
    <t>CY2022 ADOT | Derivation Code = 1 | MS2 TDMS;  Reference = {68_100811} | Previous AADT = 4889</t>
  </si>
  <si>
    <t>CY2022 ADOT | Derivation Code = 1 | MS2 TDMS;  Reference = {68_100813} | Previous AADT = 3697</t>
  </si>
  <si>
    <t>CY2022 ADOT | Derivation Code = 1 | MS2 TDMS;  Reference = {68_100814} | Previous AADT = 2411</t>
  </si>
  <si>
    <t>CY2022 ADOT | Derivation Code = 1 | MS2 TDMS;  Reference = {68_100815} | Previous AADT = 1566</t>
  </si>
  <si>
    <t>CY2022 ADOT | Derivation Code = 1 | MS2 TDMS;  Reference = {68_100816} | Previous AADT = 10310</t>
  </si>
  <si>
    <t>CY2022 ADOT | Derivation Code = 1 | MS2 TDMS;  Reference = {68_102309} | Previous AADT = 9548</t>
  </si>
  <si>
    <t>CY2022 ADOT | Derivation Code = 1 | MS2 TDMS;  Reference = {68_100822} | Previous AADT = 15189</t>
  </si>
  <si>
    <t>CY2022 ADOT | Derivation Code = 1 | MS2 TDMS;  Reference = {68_100825} | Previous AADT = 3684</t>
  </si>
  <si>
    <t>CY2022 ADOT | Derivation Code = 1 | MS2 TDMS;  Reference = {68_100826} | Previous AADT = 7229</t>
  </si>
  <si>
    <t>CY2022 ADOT | Derivation Code = 1 | MS2 TDMS;  Reference = {68_102308} | Previous AADT = 1442</t>
  </si>
  <si>
    <t>S33524</t>
  </si>
  <si>
    <t xml:space="preserve">  S 077109J                     </t>
  </si>
  <si>
    <t>CY2022 ADOT | Derivation Code = 1 | MS2 TDMS;  Reference = {68_100845} | Previous AADT = 387</t>
  </si>
  <si>
    <t>CY2022 ADOT | Derivation Code = 3 | MS2 TDMS;  Reference = {68_100848} | Previous AADT = 3367</t>
  </si>
  <si>
    <t>CY2022 ADOT | Derivation Code = 3 | MS2 TDMS;  Reference = {68_100861} | Previous AADT = 4006</t>
  </si>
  <si>
    <t>CY2022 ADOT | Derivation Code = 3 | MS2 TDMS;  Reference = {68_100863} | Previous AADT = 2806</t>
  </si>
  <si>
    <t>CY2022 ADOT | Derivation Code = 3 | MS2 TDMS;  Reference = {68_100865} | Previous AADT = 5372</t>
  </si>
  <si>
    <t>CY2022 ADOT | Derivation Code = 3 | MS2 TDMS;  Reference = {68_100867} | Previous AADT = 7178</t>
  </si>
  <si>
    <t>CY2022 ADOT | Derivation Code = 3 | MS2 TDMS;  Reference = {68_100868} | Previous AADT = 4792</t>
  </si>
  <si>
    <t>CY2022 ADOT | Derivation Code = 1 | MS2 TDMS;  Reference = {68_100879} | Previous AADT = 577</t>
  </si>
  <si>
    <t>S2920</t>
  </si>
  <si>
    <t xml:space="preserve">  S 080339D                     </t>
  </si>
  <si>
    <t>SR-80 Exit 339 D-Ramp</t>
  </si>
  <si>
    <t>CY2022 ADOT | Derivation Code = 3 | MS2 TDMS;  Reference = {68_7972} | Previous AADT = 129</t>
  </si>
  <si>
    <t>S33669</t>
  </si>
  <si>
    <t xml:space="preserve">  S 080339D2                    </t>
  </si>
  <si>
    <t>SR-80 Exit 339 D2-Ramp</t>
  </si>
  <si>
    <t>S2921</t>
  </si>
  <si>
    <t xml:space="preserve">  S 080339G                     </t>
  </si>
  <si>
    <t>SR-80 Exit 339 G-Ramp</t>
  </si>
  <si>
    <t xml:space="preserve">CY2022 ADOT | Derivation Code = 3 | MS2 TDMS;  Reference = {68_7971} | Previous AADT = </t>
  </si>
  <si>
    <t>S2925</t>
  </si>
  <si>
    <t xml:space="preserve">  S 080341G                     </t>
  </si>
  <si>
    <t>CY2022 ADOT | Derivation Code = 3 | MS2 TDMS;  Reference = {68_7951} | Previous AADT = 1646</t>
  </si>
  <si>
    <t>S2926</t>
  </si>
  <si>
    <t xml:space="preserve">  S 080341I                     </t>
  </si>
  <si>
    <t>SR-80 Exit 341 I-Ramp</t>
  </si>
  <si>
    <t>CY2022 ADOT | Derivation Code = 3 | MS2 TDMS;  Reference = {68_7953} | Previous AADT = 220</t>
  </si>
  <si>
    <t>CY2022 ADOT | Derivation Code = 3 | MS2 TDMS;  Reference = {68_100883} | Previous AADT = 5331</t>
  </si>
  <si>
    <t>CY2022 ADOT | Derivation Code = 3 | MS2 TDMS;  Reference = {68_100887} | Previous AADT = 1813</t>
  </si>
  <si>
    <t>CY2022 ADOT | Derivation Code = 1 | MS2 TDMS;  Reference = {68_100890} | Previous AADT = 2044</t>
  </si>
  <si>
    <t>CY2022 ADOT | Derivation Code = 1 | MS2 TDMS;  Reference = {68_100896} | Previous AADT = 1439</t>
  </si>
  <si>
    <t>CY2022 ADOT | Derivation Code = 3 | MS2 TDMS;  Reference = {68_100898} | Previous AADT = 3191</t>
  </si>
  <si>
    <t>CY2022 ADOT | Derivation Code = 3 | MS2 TDMS;  Reference = {68_100899} | Previous AADT = 1516</t>
  </si>
  <si>
    <t>CY2022 ADOT | Derivation Code = 3 | MS2 TDMS;  Reference = {265_SC083} | Previous AADT = 7436</t>
  </si>
  <si>
    <t>CY2022 ADOT | Derivation Code = 3 | MS2 TDMS;  Reference = {265_SC084} | Previous AADT = 8954</t>
  </si>
  <si>
    <t>S2932</t>
  </si>
  <si>
    <t>CY2022 ADOT | Derivation Code = 3 | MS2 TDMS;  Reference = {68_4074} | Previous AADT = 9379</t>
  </si>
  <si>
    <t>CY2022 ADOT | Derivation Code = 3 | MS2 TDMS;  Reference = {68_4123} | Previous AADT = 186</t>
  </si>
  <si>
    <t>CY2022 ADOT | Derivation Code = 3 | MS2 TDMS;  Reference = {68_4120} | Previous AADT = 182</t>
  </si>
  <si>
    <t>CY2022 ADOT | Derivation Code = 3 | MS2 TDMS;  Reference = {68_100910} | Previous AADT = 1625</t>
  </si>
  <si>
    <t>CY2022 ADOT | Derivation Code = 1 | MS2 TDMS;  Reference = {68_100919} | Previous AADT = 11755</t>
  </si>
  <si>
    <t>CY2022 ADOT | Derivation Code = 1 | MS2 TDMS;  Reference = {68_100926} | Previous AADT = 20980</t>
  </si>
  <si>
    <t>S2935</t>
  </si>
  <si>
    <t>Wb I 10 Ex 112 On Ramp</t>
  </si>
  <si>
    <t>CY2022 ADOT | Derivation Code = 3 | MS2 TDMS;  Reference = {68_3543} | Previous AADT = 3092</t>
  </si>
  <si>
    <t>S2936</t>
  </si>
  <si>
    <t xml:space="preserve">  S 085                       02</t>
  </si>
  <si>
    <t>SR-85 nonCard (2)</t>
  </si>
  <si>
    <t>CY2022 ADOT | Derivation Code = 3 | MS2 TDMS;  Reference = {68_3542} | Previous AADT = 7534</t>
  </si>
  <si>
    <t>L14114</t>
  </si>
  <si>
    <t xml:space="preserve">  S 085062S                     </t>
  </si>
  <si>
    <t>S33484</t>
  </si>
  <si>
    <t xml:space="preserve">  S 085138A                     </t>
  </si>
  <si>
    <t>CY2022 ADOT | Derivation Code = 1 | MS2 TDMS;  Reference = {68_100931} | Previous AADT = 1174</t>
  </si>
  <si>
    <t>CY2022 ADOT | Derivation Code = 1 | MS2 TDMS;  Reference = {68_100932} | Previous AADT = 1705</t>
  </si>
  <si>
    <t>CY2022 ADOT | Derivation Code = 1 | MS2 TDMS;  Reference = {68_100938} | Previous AADT = 33089</t>
  </si>
  <si>
    <t>CY2022 ADOT | Derivation Code = 3 | MS2 TDMS;  Reference = {68_100941} | Previous AADT = 34803</t>
  </si>
  <si>
    <t>CY2022 ADOT | Derivation Code = 1 | MS2 TDMS;  Reference = {68_100944} | Previous AADT = 3531</t>
  </si>
  <si>
    <t>CY2022 ADOT | Derivation Code = 1 | MS2 TDMS;  Reference = {68_101245} | Previous AADT = 148038</t>
  </si>
  <si>
    <t>CY2022 ADOT | Derivation Code = 3 | MS2 TDMS;  Reference = {68_101253}*2 | Previous AADT = 146944</t>
  </si>
  <si>
    <t>CY2022 ADOT | Derivation Code = 1 | MS2 TDMS;  Reference = {68_101255} | Previous AADT = 173946</t>
  </si>
  <si>
    <t>S2955</t>
  </si>
  <si>
    <t xml:space="preserve">  S 101002G                     </t>
  </si>
  <si>
    <t>SR-101 Exit 2 G-Ramp</t>
  </si>
  <si>
    <t>CY2022 ADOT | Derivation Code = 3 | MS2 TDMS;  Reference = {68_7011} | Previous AADT = 14366</t>
  </si>
  <si>
    <t>S2962</t>
  </si>
  <si>
    <t xml:space="preserve">  S 101004G                     </t>
  </si>
  <si>
    <t>CY2022 ADOT | Derivation Code = 3 | MS2 TDMS;  Reference = {68_7031} | Previous AADT = 9781</t>
  </si>
  <si>
    <t>S2964</t>
  </si>
  <si>
    <t xml:space="preserve">  S 101005A                     </t>
  </si>
  <si>
    <t>CY2022 ADOT | Derivation Code = 3 | MS2 TDMS;  Reference = {68_7040} | Previous AADT = 11767</t>
  </si>
  <si>
    <t>S2965</t>
  </si>
  <si>
    <t xml:space="preserve">  S 101005C                     </t>
  </si>
  <si>
    <t>CY2022 ADOT | Derivation Code = 3 | MS2 TDMS;  Reference = {68_7042} | Previous AADT = 11985</t>
  </si>
  <si>
    <t>S2967</t>
  </si>
  <si>
    <t xml:space="preserve">  S 101005J                     </t>
  </si>
  <si>
    <t>CY2022 ADOT | Derivation Code = 3 | MS2 TDMS;  Reference = {68_7043} | Previous AADT = 9897</t>
  </si>
  <si>
    <t>S2970</t>
  </si>
  <si>
    <t xml:space="preserve">  S 101006G                     </t>
  </si>
  <si>
    <t>CY2022 ADOT | Derivation Code = 3 | MS2 TDMS;  Reference = {68_7711} | Previous AADT = 1544</t>
  </si>
  <si>
    <t>S5011</t>
  </si>
  <si>
    <t xml:space="preserve">  S 101006V                     </t>
  </si>
  <si>
    <t>S2972</t>
  </si>
  <si>
    <t xml:space="preserve">  S 101007A                     </t>
  </si>
  <si>
    <t>CY2022 ADOT | Derivation Code = 3 | MS2 TDMS;  Reference = {68_7050} | Previous AADT = 12327</t>
  </si>
  <si>
    <t>S33329</t>
  </si>
  <si>
    <t xml:space="preserve">  S 101007P                     </t>
  </si>
  <si>
    <t>SR-101 Exit 7 P-Ramp</t>
  </si>
  <si>
    <t>S33594</t>
  </si>
  <si>
    <t xml:space="preserve">  S 101007T                     </t>
  </si>
  <si>
    <t>S2977</t>
  </si>
  <si>
    <t xml:space="preserve">  S 101008C                     </t>
  </si>
  <si>
    <t>CY2022 ADOT | Derivation Code = 3 | MS2 TDMS;  Reference = {68_7062} | Previous AADT = 8972</t>
  </si>
  <si>
    <t>S2978</t>
  </si>
  <si>
    <t xml:space="preserve">  S 101008G                     </t>
  </si>
  <si>
    <t>CY2022 ADOT | Derivation Code = 3 | MS2 TDMS;  Reference = {68_7061} | Previous AADT = 8732</t>
  </si>
  <si>
    <t>S33538</t>
  </si>
  <si>
    <t xml:space="preserve">  S 101008L                     </t>
  </si>
  <si>
    <t>SR-101 Exit 8 L-Ramp</t>
  </si>
  <si>
    <t>S2985</t>
  </si>
  <si>
    <t xml:space="preserve">  S 101010C                     </t>
  </si>
  <si>
    <t>CY2022 ADOT | Derivation Code = 3 | MS2 TDMS;  Reference = {68_7082} | Previous AADT = 6036</t>
  </si>
  <si>
    <t>S2986</t>
  </si>
  <si>
    <t xml:space="preserve">  S 101010G                     </t>
  </si>
  <si>
    <t>CY2022 ADOT | Derivation Code = 3 | MS2 TDMS;  Reference = {68_7081} | Previous AADT = 5494</t>
  </si>
  <si>
    <t>S2991</t>
  </si>
  <si>
    <t>CY2022 ADOT | Derivation Code = 3 | MS2 TDMS;  Reference = {68_7093} | Previous AADT = 12093</t>
  </si>
  <si>
    <t>S2993</t>
  </si>
  <si>
    <t xml:space="preserve">  S 101012C                     </t>
  </si>
  <si>
    <t>CY2022 ADOT | Derivation Code = 3 | MS2 TDMS;  Reference = {68_7102} | Previous AADT = 11305</t>
  </si>
  <si>
    <t>S2994</t>
  </si>
  <si>
    <t xml:space="preserve">  S 101012G                     </t>
  </si>
  <si>
    <t>CY2022 ADOT | Derivation Code = 3 | MS2 TDMS;  Reference = {68_7101} | Previous AADT = 10103</t>
  </si>
  <si>
    <t>S2999</t>
  </si>
  <si>
    <t xml:space="preserve">  S 101014J                     </t>
  </si>
  <si>
    <t>CY2022 ADOT | Derivation Code = 3 | MS2 TDMS;  Reference = {68_7113} | Previous AADT = 16257</t>
  </si>
  <si>
    <t>S33495</t>
  </si>
  <si>
    <t xml:space="preserve">  S 101014P                     </t>
  </si>
  <si>
    <t>S3003</t>
  </si>
  <si>
    <t xml:space="preserve">  S 101015G                     </t>
  </si>
  <si>
    <t>CY2022 ADOT | Derivation Code = 3 | MS2 TDMS;  Reference = {68_7121} | Previous AADT = 8959</t>
  </si>
  <si>
    <t>S3004</t>
  </si>
  <si>
    <t xml:space="preserve">  S 101015J                     </t>
  </si>
  <si>
    <t>SR-101 Exit 15 J-Ramp</t>
  </si>
  <si>
    <t>CY2022 ADOT | Derivation Code = 3 | MS2 TDMS;  Reference = {68_7123} | Previous AADT = 8360</t>
  </si>
  <si>
    <t>S3005</t>
  </si>
  <si>
    <t xml:space="preserve">  S 101017A                     </t>
  </si>
  <si>
    <t>SR-101 Exit 17 A-Ramp</t>
  </si>
  <si>
    <t>CY2022 ADOT | Derivation Code = 3 | MS2 TDMS;  Reference = {68_7130} | Previous AADT = 6281</t>
  </si>
  <si>
    <t>S3007</t>
  </si>
  <si>
    <t xml:space="preserve">  S 101017G                     </t>
  </si>
  <si>
    <t>SR-101 Exit 17 G-Ramp</t>
  </si>
  <si>
    <t>CY2022 ADOT | Derivation Code = 3 | MS2 TDMS;  Reference = {68_7131} | Previous AADT = 14118</t>
  </si>
  <si>
    <t>S3017</t>
  </si>
  <si>
    <t xml:space="preserve">  S 101020A                     </t>
  </si>
  <si>
    <t>CY2022 ADOT | Derivation Code = 3 | MS2 TDMS;  Reference = {68_7160} | Previous AADT = 6476</t>
  </si>
  <si>
    <t>S3021</t>
  </si>
  <si>
    <t xml:space="preserve">  S 101022A                     </t>
  </si>
  <si>
    <t>CY2022 ADOT | Derivation Code = 3 | MS2 TDMS;  Reference = {68_7170} | Previous AADT = 9388</t>
  </si>
  <si>
    <t>S3022</t>
  </si>
  <si>
    <t xml:space="preserve">  S 101022J                     </t>
  </si>
  <si>
    <t>CY2022 ADOT | Derivation Code = 3 | MS2 TDMS;  Reference = {68_7173} | Previous AADT = 8406</t>
  </si>
  <si>
    <t>S3041</t>
  </si>
  <si>
    <t xml:space="preserve">  S 101028A                     </t>
  </si>
  <si>
    <t>SR-101 Exit 28 A-Ramp</t>
  </si>
  <si>
    <t>CY2022 ADOT | Derivation Code = 3 | MS2 TDMS;  Reference = {68_7240} | Previous AADT = 14679</t>
  </si>
  <si>
    <t>S33341</t>
  </si>
  <si>
    <t xml:space="preserve">  S 101028L                     </t>
  </si>
  <si>
    <t>S3045</t>
  </si>
  <si>
    <t xml:space="preserve">  S 101029A                     </t>
  </si>
  <si>
    <t>CY2022 ADOT | Derivation Code = 3 | MS2 TDMS;  Reference = {68_7250} | Previous AADT = 30431</t>
  </si>
  <si>
    <t>S3049</t>
  </si>
  <si>
    <t xml:space="preserve">  S 101031G                     </t>
  </si>
  <si>
    <t>CY2022 ADOT | Derivation Code = 3 | MS2 TDMS;  Reference = {68_7261} | Previous AADT = 10787</t>
  </si>
  <si>
    <t>S3071</t>
  </si>
  <si>
    <t>CY2022 ADOT | Derivation Code = 3 | MS2 TDMS;  Reference = {68_7320} | Previous AADT = 11803</t>
  </si>
  <si>
    <t>S3074</t>
  </si>
  <si>
    <t>S3075</t>
  </si>
  <si>
    <t>CY2022 ADOT | Derivation Code = 3 | MS2 TDMS;  Reference = {68_7321} | Previous AADT = 10105</t>
  </si>
  <si>
    <t>S3079</t>
  </si>
  <si>
    <t>CY2022 ADOT | Derivation Code = 3 | MS2 TDMS;  Reference = {68_7333} | Previous AADT = 14914</t>
  </si>
  <si>
    <t>S33239</t>
  </si>
  <si>
    <t>S3082</t>
  </si>
  <si>
    <t>CY2022 ADOT | Derivation Code = 3 | MS2 TDMS;  Reference = {68_7330} | Previous AADT = 15578</t>
  </si>
  <si>
    <t>S3084</t>
  </si>
  <si>
    <t>Sb Sr101 Ex 39 Ons Ramp</t>
  </si>
  <si>
    <t>CY2022 ADOT | Derivation Code = 3 | MS2 TDMS;  Reference = {68_7338}+{68_7331} | Previous AADT = 17754</t>
  </si>
  <si>
    <t>S3083</t>
  </si>
  <si>
    <t>CY2022 ADOT | Derivation Code = 3 | MS2 TDMS;  Reference = {68_7331} | Previous AADT = 15456</t>
  </si>
  <si>
    <t>S3086</t>
  </si>
  <si>
    <t xml:space="preserve">  S 101040A                     </t>
  </si>
  <si>
    <t>SR-101 Exit 40 A-Ramp</t>
  </si>
  <si>
    <t>CY2022 ADOT | Derivation Code = 3 | MS2 TDMS;  Reference = {68_7340} | Previous AADT = 8566</t>
  </si>
  <si>
    <t>S33505</t>
  </si>
  <si>
    <t xml:space="preserve">  S 101040L                     </t>
  </si>
  <si>
    <t>S33597</t>
  </si>
  <si>
    <t xml:space="preserve">  S 101040T                     </t>
  </si>
  <si>
    <t>S3095</t>
  </si>
  <si>
    <t xml:space="preserve">  S 101042C                     </t>
  </si>
  <si>
    <t>SR-101 Exit 42 C-Ramp</t>
  </si>
  <si>
    <t>CY2022 ADOT | Derivation Code = 3 | MS2 TDMS;  Reference = {68_7442} | Previous AADT = 14664</t>
  </si>
  <si>
    <t>S3097</t>
  </si>
  <si>
    <t xml:space="preserve">  S 101042J                     </t>
  </si>
  <si>
    <t>CY2022 ADOT | Derivation Code = 3 | MS2 TDMS;  Reference = {68_7443} | Previous AADT = 6658</t>
  </si>
  <si>
    <t>S33349</t>
  </si>
  <si>
    <t xml:space="preserve">  S 101042P                     </t>
  </si>
  <si>
    <t>SR-101 Exit 42 P-Ramp</t>
  </si>
  <si>
    <t>S3109</t>
  </si>
  <si>
    <t xml:space="preserve">  S 101045J                     </t>
  </si>
  <si>
    <t>CY2022 ADOT | Derivation Code = 3 | MS2 TDMS;  Reference = {68_7383} | Previous AADT = 5152</t>
  </si>
  <si>
    <t>S3112</t>
  </si>
  <si>
    <t xml:space="preserve">  S 101046G                     </t>
  </si>
  <si>
    <t>SR-101 Exit 46 G-Ramp</t>
  </si>
  <si>
    <t>CY2022 ADOT | Derivation Code = 3 | MS2 TDMS;  Reference = {68_7391} | Previous AADT = 6243</t>
  </si>
  <si>
    <t>S3117</t>
  </si>
  <si>
    <t xml:space="preserve">  S 101047J                     </t>
  </si>
  <si>
    <t>SR-101 Exit 47 J-Ramp</t>
  </si>
  <si>
    <t>CY2022 ADOT | Derivation Code = 3 | MS2 TDMS;  Reference = {68_7403} | Previous AADT = 7255</t>
  </si>
  <si>
    <t>S3121</t>
  </si>
  <si>
    <t xml:space="preserve">  S 101048J                     </t>
  </si>
  <si>
    <t>SR-101 Exit 48 J-Ramp</t>
  </si>
  <si>
    <t>CY2022 ADOT | Derivation Code = 3 | MS2 TDMS;  Reference = {68_7413} | Previous AADT = 5501</t>
  </si>
  <si>
    <t>S3122</t>
  </si>
  <si>
    <t xml:space="preserve">  S 101049A                     </t>
  </si>
  <si>
    <t>SR-101 Exit 49 A-Ramp</t>
  </si>
  <si>
    <t>CY2022 ADOT | Derivation Code = 3 | MS2 TDMS;  Reference = {68_7420} | Previous AADT = 7344</t>
  </si>
  <si>
    <t>S3123</t>
  </si>
  <si>
    <t xml:space="preserve">  S 101049C                     </t>
  </si>
  <si>
    <t>SR-101 Exit 49 C-Ramp</t>
  </si>
  <si>
    <t>CY2022 ADOT | Derivation Code = 3 | MS2 TDMS;  Reference = {68_7422} | Previous AADT = 6699</t>
  </si>
  <si>
    <t>S3124</t>
  </si>
  <si>
    <t xml:space="preserve">  S 101049G                     </t>
  </si>
  <si>
    <t>SR-101 Exit 49 G-Ramp</t>
  </si>
  <si>
    <t>CY2022 ADOT | Derivation Code = 3 | MS2 TDMS;  Reference = {68_7421} | Previous AADT = 7081</t>
  </si>
  <si>
    <t>S3128</t>
  </si>
  <si>
    <t xml:space="preserve">  S 101050G                     </t>
  </si>
  <si>
    <t>SR-101 Exit 50 G-Ramp</t>
  </si>
  <si>
    <t>CY2022 ADOT | Derivation Code = 3 | MS2 TDMS;  Reference = {68_7431} | Previous AADT = 7519</t>
  </si>
  <si>
    <t>S3130</t>
  </si>
  <si>
    <t>CY2022 ADOT | Derivation Code = 3 | MS2 TDMS;  Reference = {68_7840} | Previous AADT = 21066</t>
  </si>
  <si>
    <t>S3133</t>
  </si>
  <si>
    <t xml:space="preserve">  S 101051C                     </t>
  </si>
  <si>
    <t>SR-101 Exit 51 C-Ramp</t>
  </si>
  <si>
    <t>CY2022 ADOT | Derivation Code = 3 | MS2 TDMS;  Reference = {68_7842} | Previous AADT = 40026</t>
  </si>
  <si>
    <t>S3138</t>
  </si>
  <si>
    <t xml:space="preserve">  S 101053A                     </t>
  </si>
  <si>
    <t>SR-101 Exit 53 A-Ramp</t>
  </si>
  <si>
    <t>CY2022 ADOT | Derivation Code = 3 | MS2 TDMS;  Reference = {68_7460} | Previous AADT = 15690</t>
  </si>
  <si>
    <t>S3142</t>
  </si>
  <si>
    <t xml:space="preserve">  S 101054A                     </t>
  </si>
  <si>
    <t>SR-101 Exit 54 A-Ramp</t>
  </si>
  <si>
    <t>CY2022 ADOT | Derivation Code = 3 | MS2 TDMS;  Reference = {68_7470} | Previous AADT = 8232</t>
  </si>
  <si>
    <t>S3143</t>
  </si>
  <si>
    <t xml:space="preserve">  S 101054J                     </t>
  </si>
  <si>
    <t>SR-101 Exit 54 J-Ramp</t>
  </si>
  <si>
    <t>CY2022 ADOT | Derivation Code = 3 | MS2 TDMS;  Reference = {68_7473} | Previous AADT = 9555</t>
  </si>
  <si>
    <t>S3145</t>
  </si>
  <si>
    <t xml:space="preserve">  S 101055A0                    </t>
  </si>
  <si>
    <t>CY2022 ADOT | Derivation Code = 3 | MS2 TDMS;  Reference = {68_7480} | Previous AADT = 14737</t>
  </si>
  <si>
    <t>S3149</t>
  </si>
  <si>
    <t xml:space="preserve">  S 101055G                     </t>
  </si>
  <si>
    <t>CY2022 ADOT | Derivation Code = 3 | MS2 TDMS;  Reference = {68_7481} | Previous AADT = 8141</t>
  </si>
  <si>
    <t>S3151</t>
  </si>
  <si>
    <t xml:space="preserve">  S 101056C                     </t>
  </si>
  <si>
    <t>SR-101 Exit 56 C-Ramp</t>
  </si>
  <si>
    <t>CY2022 ADOT | Derivation Code = 3 | MS2 TDMS;  Reference = {68_7502} | Previous AADT = 5775</t>
  </si>
  <si>
    <t>S3152</t>
  </si>
  <si>
    <t xml:space="preserve">  S 101056G                     </t>
  </si>
  <si>
    <t>CY2022 ADOT | Derivation Code = 3 | MS2 TDMS;  Reference = {68_7501} | Previous AADT = 4874</t>
  </si>
  <si>
    <t>S33395</t>
  </si>
  <si>
    <t xml:space="preserve">  S 101056T                     </t>
  </si>
  <si>
    <t>S3158</t>
  </si>
  <si>
    <t xml:space="preserve">  S 101058A                     </t>
  </si>
  <si>
    <t>SR-101 Exit 58 A-Ramp</t>
  </si>
  <si>
    <t>CY2022 ADOT | Derivation Code = 3 | MS2 TDMS;  Reference = {68_8200} | Previous AADT = 14668</t>
  </si>
  <si>
    <t>S3161</t>
  </si>
  <si>
    <t xml:space="preserve">  S 101058J                     </t>
  </si>
  <si>
    <t>SR-101 Exit 58 J-Ramp</t>
  </si>
  <si>
    <t>CY2022 ADOT | Derivation Code = 3 | MS2 TDMS;  Reference = {68_8203} | Previous AADT = 14802</t>
  </si>
  <si>
    <t>S3162</t>
  </si>
  <si>
    <t xml:space="preserve">  S 101059A                     </t>
  </si>
  <si>
    <t>SR-101 Exit 59 A-Ramp</t>
  </si>
  <si>
    <t>CY2022 ADOT | Derivation Code = 3 | MS2 TDMS;  Reference = {68_8410} | Previous AADT = 16905</t>
  </si>
  <si>
    <t>S3163</t>
  </si>
  <si>
    <t xml:space="preserve">  S 101059A1                    </t>
  </si>
  <si>
    <t>SR-101 Exit 59 A1-Ramp</t>
  </si>
  <si>
    <t>Sb Sr101 Ex 60 Off Ramp</t>
  </si>
  <si>
    <t>CY2022 ADOT | Derivation Code = 3 | MS2 TDMS;  Reference = {68_8210} | Previous AADT = 21230</t>
  </si>
  <si>
    <t>S3164</t>
  </si>
  <si>
    <t xml:space="preserve">  S 101059C                     </t>
  </si>
  <si>
    <t>SR-101 Exit 59 C-Ramp</t>
  </si>
  <si>
    <t>CY2022 ADOT | Derivation Code = 3 | MS2 TDMS;  Reference = {68_8412} | Previous AADT = 8117</t>
  </si>
  <si>
    <t>S3169</t>
  </si>
  <si>
    <t xml:space="preserve">  S 101060J                     </t>
  </si>
  <si>
    <t>SR-101 Exit 60 J-Ramp</t>
  </si>
  <si>
    <t>CY2022 ADOT | Derivation Code = 3 | MS2 TDMS;  Reference = {68_8433} | Previous AADT = 11528</t>
  </si>
  <si>
    <t>CY2022 ADOT | Derivation Code = 12 | MS2 TDMS;  Reference = {68_101317} | Previous AADT = 93508</t>
  </si>
  <si>
    <t>CY2022 ADOT | Derivation Code = 12 | MS2 TDMS;  Reference = {68_101318} | Previous AADT = 110587</t>
  </si>
  <si>
    <t>CY2022 ADOT | Derivation Code = 1 | MS2 TDMS;  Reference = {68_101320}*2 | Previous AADT = 25080</t>
  </si>
  <si>
    <t>S3181</t>
  </si>
  <si>
    <t xml:space="preserve">  S 143001C2                    </t>
  </si>
  <si>
    <t>SR-143 Exit 1 C2-Ramp</t>
  </si>
  <si>
    <t>CY2022 ADOT | Derivation Code = 3 | MS2 TDMS;  Reference = {68_7536} | Previous AADT = 1583</t>
  </si>
  <si>
    <t>S3182</t>
  </si>
  <si>
    <t xml:space="preserve">  S 143001G                     </t>
  </si>
  <si>
    <t>SR-143 Exit 1 G-Ramp</t>
  </si>
  <si>
    <t>CY2022 ADOT | Derivation Code = 3 | MS2 TDMS;  Reference = {68_7521} | Previous AADT = 13393</t>
  </si>
  <si>
    <t>S33644</t>
  </si>
  <si>
    <t xml:space="preserve">  S 143001P                     </t>
  </si>
  <si>
    <t>CY2022 ADOT | Derivation Code = 1 | MS2 TDMS;  Reference = {68_101342} | Previous AADT = 13555</t>
  </si>
  <si>
    <t>CY2022 ADOT | Derivation Code = 3 | MS2 TDMS;  Reference = {68_101344} | Previous AADT = 16200</t>
  </si>
  <si>
    <t>CY2022 ADOT | Derivation Code = 3 | MS2 TDMS;  Reference = {68_101356} | Previous AADT = 4322</t>
  </si>
  <si>
    <t>CY2022 ADOT | Derivation Code = 1 | MS2 TDMS;  Reference = {68_101370} | Previous AADT = 11172</t>
  </si>
  <si>
    <t>S3205</t>
  </si>
  <si>
    <t>CY2022 ADOT | Derivation Code = 3 | MS2 TDMS;  Reference = {68_5424} | Previous AADT = 23398</t>
  </si>
  <si>
    <t>CY2022 ADOT | Derivation Code = 1 | MS2 TDMS;  Reference = {68_101374} | Previous AADT = 19361</t>
  </si>
  <si>
    <t>CY2022 ADOT | Derivation Code = 3 | MS2 TDMS;  Reference = {68_8024} | Previous AADT = 150</t>
  </si>
  <si>
    <t>S5017</t>
  </si>
  <si>
    <t xml:space="preserve">  S 189001G                     </t>
  </si>
  <si>
    <t>CY2022 ADOT | Derivation Code = 3 | MS2 TDMS;  Reference = {68_101376} | Previous AADT = 9889</t>
  </si>
  <si>
    <t>CY2022 ADOT | Derivation Code = 3 | MS2 TDMS;  Reference = {68_101379} | Previous AADT = 14538</t>
  </si>
  <si>
    <t>CY2022 ADOT | Derivation Code = 1 | MS2 TDMS;  Reference = {68_101385} | Previous AADT = 143194</t>
  </si>
  <si>
    <t>CY2022 ADOT | Derivation Code = 1 | MS2 TDMS;  Reference = {68_101386} | Previous AADT = 123353</t>
  </si>
  <si>
    <t>CY2022 ADOT | Derivation Code = 1 | MS2 TDMS;  Reference = {68_101387}*2 | Previous AADT = 189306</t>
  </si>
  <si>
    <t>CY2022 ADOT | Derivation Code = 1 | MS2 TDMS;  Reference = {68_101388} | Previous AADT = 188424</t>
  </si>
  <si>
    <t>CY2022 ADOT | Derivation Code = 12 | MS2 TDMS;  Reference = {68_101393} | Previous AADT = 127865</t>
  </si>
  <si>
    <t>CY2022 ADOT | Derivation Code = 1 | MS2 TDMS;  Reference = {68_101394}*2 | Previous AADT = 73916</t>
  </si>
  <si>
    <t>CY2022 ADOT | Derivation Code = 3 | MS2 TDMS;  Reference = {68_101396} | Previous AADT = 92134</t>
  </si>
  <si>
    <t>CY2022 ADOT | Derivation Code = 3 | MS2 TDMS;  Reference = {68_101427} | Previous AADT = 67559</t>
  </si>
  <si>
    <t>CY2022 ADOT | Derivation Code = 3 | MS2 TDMS;  Reference = {68_101405} | Previous AADT = 97842</t>
  </si>
  <si>
    <t>CY2022 ADOT | Derivation Code = 3 | MS2 TDMS;  Reference = {68_101406} | Previous AADT = 101262</t>
  </si>
  <si>
    <t>CY2022 ADOT | Derivation Code = 1 | MS2 TDMS;  Reference = {68_101408} | Previous AADT = 86629</t>
  </si>
  <si>
    <t>CY2022 ADOT | Derivation Code = 3 | MS2 TDMS;  Reference = {68_101412} | Previous AADT = 100020</t>
  </si>
  <si>
    <t>CY2022 ADOT | Derivation Code = 12 | MS2 TDMS;  Reference = {68_101416} | Previous AADT = 179907</t>
  </si>
  <si>
    <t>CY2022 ADOT | Derivation Code = 1 | MS2 TDMS;  Reference = {68_101417} | Previous AADT = 166184</t>
  </si>
  <si>
    <t>CY2022 ADOT | Derivation Code = 1 | MS2 TDMS;  Reference = {68_101418} | Previous AADT = 181754</t>
  </si>
  <si>
    <t>CY2022 ADOT | Derivation Code = 3 | MS2 TDMS;  Reference = {68_101419} | Previous AADT = 181717</t>
  </si>
  <si>
    <t>CY2022 ADOT | Derivation Code = 3 | MS2 TDMS;  Reference = {68_101421} | Previous AADT = 94564</t>
  </si>
  <si>
    <t>CY2022 ADOT | Derivation Code = 12 | MS2 TDMS;  Reference = {68_101423} | Previous AADT = 95134</t>
  </si>
  <si>
    <t>S3209</t>
  </si>
  <si>
    <t xml:space="preserve">  S 202                       0 </t>
  </si>
  <si>
    <t>CY2022 ADOT | Derivation Code = 3 | MS2 TDMS;  Reference = {68_7621} | Previous AADT = 68261</t>
  </si>
  <si>
    <t>S3213</t>
  </si>
  <si>
    <t>CY2022 ADOT | Derivation Code = 3 | MS2 TDMS;  Reference = {68_8548} | Previous AADT = 3482</t>
  </si>
  <si>
    <t>S3216</t>
  </si>
  <si>
    <t>CY2022 ADOT | Derivation Code = 3 | MS2 TDMS;  Reference = {68_6570} | Previous AADT = 22505</t>
  </si>
  <si>
    <t>S3219</t>
  </si>
  <si>
    <t xml:space="preserve">  S 202001C1                    </t>
  </si>
  <si>
    <t>CY2022 ADOT | Derivation Code = 3 | MS2 TDMS;  Reference = {68_6572} | Previous AADT = 32845</t>
  </si>
  <si>
    <t>S3223</t>
  </si>
  <si>
    <t xml:space="preserve">  S 202001G1                    </t>
  </si>
  <si>
    <t>SR-202 Exit 1 G1-Ramp</t>
  </si>
  <si>
    <t>CY2022 ADOT | Derivation Code = 3 | MS2 TDMS;  Reference = {68_6571} | Previous AADT = 9734</t>
  </si>
  <si>
    <t>S33513</t>
  </si>
  <si>
    <t xml:space="preserve">  S 202001P1                    </t>
  </si>
  <si>
    <t>S33539</t>
  </si>
  <si>
    <t xml:space="preserve">  S 101041T                     </t>
  </si>
  <si>
    <t>S33612</t>
  </si>
  <si>
    <t xml:space="preserve">  S 101042X                     </t>
  </si>
  <si>
    <t>SR-101 Exit 42 X-Ramp</t>
  </si>
  <si>
    <t>S3102</t>
  </si>
  <si>
    <t xml:space="preserve">  S 101044A                     </t>
  </si>
  <si>
    <t>SR-101 Exit 44 A-Ramp</t>
  </si>
  <si>
    <t>CY2022 ADOT | Derivation Code = 3 | MS2 TDMS;  Reference = {68_7370} | Previous AADT = 6400</t>
  </si>
  <si>
    <t>S3103</t>
  </si>
  <si>
    <t xml:space="preserve">  S 101044C                     </t>
  </si>
  <si>
    <t>SR-101 Exit 44 C-Ramp</t>
  </si>
  <si>
    <t>CY2022 ADOT | Derivation Code = 3 | MS2 TDMS;  Reference = {68_7372} | Previous AADT = 9856</t>
  </si>
  <si>
    <t>S3115</t>
  </si>
  <si>
    <t xml:space="preserve">  S 101047C                     </t>
  </si>
  <si>
    <t>SR-101 Exit 47 C-Ramp</t>
  </si>
  <si>
    <t>S101-12</t>
  </si>
  <si>
    <t>CY2022 ADOT | Derivation Code = 3 | MS2 TDMS;  Reference = {68_7402} | Previous AADT = 10513</t>
  </si>
  <si>
    <t>S3125</t>
  </si>
  <si>
    <t xml:space="preserve">  S 101049J                     </t>
  </si>
  <si>
    <t>SR-101 Exit 49 J-Ramp</t>
  </si>
  <si>
    <t>CY2022 ADOT | Derivation Code = 3 | MS2 TDMS;  Reference = {68_7423} | Previous AADT = 7506</t>
  </si>
  <si>
    <t>S3126</t>
  </si>
  <si>
    <t xml:space="preserve">  S 101050A                     </t>
  </si>
  <si>
    <t>SR-101 Exit 50 A-Ramp</t>
  </si>
  <si>
    <t>CY2022 ADOT | Derivation Code = 3 | MS2 TDMS;  Reference = {68_7430} | Previous AADT = 5902</t>
  </si>
  <si>
    <t>S3131</t>
  </si>
  <si>
    <t xml:space="preserve">  S 101051A1                    </t>
  </si>
  <si>
    <t>SR-101 Exit 51 A1-Ramp</t>
  </si>
  <si>
    <t>CY2022 ADOT | Derivation Code = 3 | MS2 TDMS;  Reference = {68_7841} | Previous AADT = 22723</t>
  </si>
  <si>
    <t>S3134</t>
  </si>
  <si>
    <t xml:space="preserve">  S 101051C0                    </t>
  </si>
  <si>
    <t>SR-101 Exit 51 C0-Ramp</t>
  </si>
  <si>
    <t>CY2022 ADOT | Derivation Code = 3 | MS2 TDMS;  Reference = {68_7843} | Previous AADT = 15555</t>
  </si>
  <si>
    <t>S3135</t>
  </si>
  <si>
    <t xml:space="preserve">  S 101051J                     </t>
  </si>
  <si>
    <t>SR-101 Exit 51 J-Ramp</t>
  </si>
  <si>
    <t>CY2022 ADOT | Derivation Code = 3 | MS2 TDMS;  Reference = {68_7845} | Previous AADT = 8034</t>
  </si>
  <si>
    <t>S3137</t>
  </si>
  <si>
    <t xml:space="preserve">  S 101052G                     </t>
  </si>
  <si>
    <t>SR-101 Exit 52 G-Ramp</t>
  </si>
  <si>
    <t>CY2022 ADOT | Derivation Code = 3 | MS2 TDMS;  Reference = {68_7451} | Previous AADT = 17046</t>
  </si>
  <si>
    <t>S3139</t>
  </si>
  <si>
    <t xml:space="preserve">  S 101053C                     </t>
  </si>
  <si>
    <t>SR-101 Exit 53 C-Ramp</t>
  </si>
  <si>
    <t>CY2022 ADOT | Derivation Code = 3 | MS2 TDMS;  Reference = {68_7462} | Previous AADT = 14459</t>
  </si>
  <si>
    <t>S3140</t>
  </si>
  <si>
    <t xml:space="preserve">  S 101053G                     </t>
  </si>
  <si>
    <t>SR-101 Exit 53 G-Ramp</t>
  </si>
  <si>
    <t>CY2022 ADOT | Derivation Code = 3 | MS2 TDMS;  Reference = {68_7461} | Previous AADT = 14074</t>
  </si>
  <si>
    <t>S3141</t>
  </si>
  <si>
    <t xml:space="preserve">  S 101053J                     </t>
  </si>
  <si>
    <t>SR-101 Exit 53 J-Ramp</t>
  </si>
  <si>
    <t>CY2022 ADOT | Derivation Code = 3 | MS2 TDMS;  Reference = {68_7463} | Previous AADT = 14634</t>
  </si>
  <si>
    <t>S3155</t>
  </si>
  <si>
    <t xml:space="preserve">  S 101057C                     </t>
  </si>
  <si>
    <t>SR-101 Exit 57 C-Ramp</t>
  </si>
  <si>
    <t>CY2022 ADOT | Derivation Code = 3 | MS2 TDMS;  Reference = {68_7512} | Previous AADT = 6430</t>
  </si>
  <si>
    <t>S3156</t>
  </si>
  <si>
    <t xml:space="preserve">  S 101057G                     </t>
  </si>
  <si>
    <t>SR-101 Exit 57 G-Ramp</t>
  </si>
  <si>
    <t>CY2022 ADOT | Derivation Code = 3 | MS2 TDMS;  Reference = {68_7511} | Previous AADT = 7130</t>
  </si>
  <si>
    <t>S3157</t>
  </si>
  <si>
    <t xml:space="preserve">  S 101057J                     </t>
  </si>
  <si>
    <t>SR-101 Exit 57 J-Ramp</t>
  </si>
  <si>
    <t>CY2022 ADOT | Derivation Code = 3 | MS2 TDMS;  Reference = {68_7513} | Previous AADT = 12301</t>
  </si>
  <si>
    <t>S3159</t>
  </si>
  <si>
    <t xml:space="preserve">  S 101058C                     </t>
  </si>
  <si>
    <t>SR-101 Exit 58 C-Ramp</t>
  </si>
  <si>
    <t>CY2022 ADOT | Derivation Code = 3 | MS2 TDMS;  Reference = {68_8202} | Previous AADT = 6859</t>
  </si>
  <si>
    <t>S3160</t>
  </si>
  <si>
    <t xml:space="preserve">  S 101058G                     </t>
  </si>
  <si>
    <t>SR-101 Exit 58 G-Ramp</t>
  </si>
  <si>
    <t>CY2022 ADOT | Derivation Code = 3 | MS2 TDMS;  Reference = {68_8201} | Previous AADT = 6954</t>
  </si>
  <si>
    <t>S3168</t>
  </si>
  <si>
    <t xml:space="preserve">  S 101060A                     </t>
  </si>
  <si>
    <t>CY2022 ADOT | Derivation Code = 3 | MS2 TDMS;  Reference = {68_8430} | Previous AADT = 11980</t>
  </si>
  <si>
    <t>S3170</t>
  </si>
  <si>
    <t>CY2022 ADOT | Derivation Code = 3 | MS2 TDMS;  Reference = {68_8500} | Previous AADT = 12294</t>
  </si>
  <si>
    <t>S3176</t>
  </si>
  <si>
    <t xml:space="preserve">  S 143                       0 </t>
  </si>
  <si>
    <t>CY2022 ADOT | Derivation Code = 3 | MS2 TDMS;  Reference = {68_7636} | Previous AADT = 13612</t>
  </si>
  <si>
    <t>S3175</t>
  </si>
  <si>
    <t>CY2022 ADOT | Derivation Code = 3 | MS2 TDMS;  Reference = {68_7561} | Previous AADT = 10920</t>
  </si>
  <si>
    <t>S33413</t>
  </si>
  <si>
    <t xml:space="preserve">  S 143001X                     </t>
  </si>
  <si>
    <t>SR-143 Exit 1 X-Ramp</t>
  </si>
  <si>
    <t>S3185</t>
  </si>
  <si>
    <t>CY2022 ADOT | Derivation Code = 3 | MS2 TDMS;  Reference = {68_7545} | Previous AADT = 17107</t>
  </si>
  <si>
    <t>S3187</t>
  </si>
  <si>
    <t xml:space="preserve">  S 143002J                     </t>
  </si>
  <si>
    <t>CY2022 ADOT | Derivation Code = 3 | MS2 TDMS;  Reference = {68_7543} | Previous AADT = 8850</t>
  </si>
  <si>
    <t>S3192</t>
  </si>
  <si>
    <t>CY2022 ADOT | Derivation Code = 3 | MS2 TDMS;  Reference = {68_7560} | Previous AADT = 15061</t>
  </si>
  <si>
    <t>S3199</t>
  </si>
  <si>
    <t xml:space="preserve">  S 153002J1                    </t>
  </si>
  <si>
    <t>SR-153 Exit 2 J1-Ramp</t>
  </si>
  <si>
    <t>CY2022 ADOT | Derivation Code = 1 | MS2 TDMS;  Reference = {68_7583} | Previous AADT = 2297</t>
  </si>
  <si>
    <t>CY2022 ADOT | Derivation Code = 1 | MS2 TDMS;  Reference = {68_101329} | Previous AADT = 6285</t>
  </si>
  <si>
    <t>S3200</t>
  </si>
  <si>
    <t>CY2022 ADOT | Derivation Code = 1 | MS2 TDMS;  Reference = {68_5214} | Previous AADT = 3052</t>
  </si>
  <si>
    <t>CY2022 ADOT | Derivation Code = 3 | MS2 TDMS;  Reference = {68_101336} | Previous AADT = 7582</t>
  </si>
  <si>
    <t>CY2022 ADOT | Derivation Code = 3 | MS2 TDMS;  Reference = {68_101339} | Previous AADT = 13937</t>
  </si>
  <si>
    <t>CY2022 ADOT | Derivation Code = 3 | MS2 TDMS;  Reference = {68_101347} | Previous AADT = 994</t>
  </si>
  <si>
    <t>S3204</t>
  </si>
  <si>
    <t>CY2022 ADOT | Derivation Code = 3 | MS2 TDMS;  Reference = {68_4634} | Previous AADT = 13863</t>
  </si>
  <si>
    <t>CY2022 ADOT | Derivation Code = 3 | MS2 TDMS;  Reference = {68_101351} | Previous AADT = 4740</t>
  </si>
  <si>
    <t>CY2022 ADOT | Derivation Code = 3 | MS2 TDMS;  Reference = {68_101355} | Previous AADT = 197</t>
  </si>
  <si>
    <t>CY2022 ADOT | Derivation Code = 3 | MS2 TDMS;  Reference = {68_101359} | Previous AADT = 2267</t>
  </si>
  <si>
    <t>CY2022 ADOT | Derivation Code = 3 | MS2 TDMS;  Reference = {68_101360} | Previous AADT = 1323</t>
  </si>
  <si>
    <t>CY2022 ADOT | Derivation Code = 3 | MS2 TDMS;  Reference = {68_101362} | Previous AADT = 1119</t>
  </si>
  <si>
    <t>CY2022 ADOT | Derivation Code = 1 | MS2 TDMS;  Reference = {68_101363} | Previous AADT = 911</t>
  </si>
  <si>
    <t>CY2022 ADOT | Derivation Code = 3 | MS2 TDMS;  Reference = {68_101364} | Previous AADT = 1032</t>
  </si>
  <si>
    <t>S3207</t>
  </si>
  <si>
    <t>CY2022 ADOT | Derivation Code = 1 | MS2 TDMS;  Reference = {68_3034} | Previous AADT = 15336</t>
  </si>
  <si>
    <t>CY2022 ADOT | Derivation Code = 12 | MS2 TDMS;  Reference = {68_101383} | Previous AADT = 209354</t>
  </si>
  <si>
    <t>CY2022 ADOT | Derivation Code = 3 | MS2 TDMS;  Reference = {68_101389} | Previous AADT = 214784</t>
  </si>
  <si>
    <t>CY2022 ADOT | Derivation Code = 1 | MS2 TDMS;  Reference = {68_101392} | Previous AADT = 98075</t>
  </si>
  <si>
    <t>CY2022 ADOT | Derivation Code = 3 | MS2 TDMS;  Reference = {68_101399} | Previous AADT = 95627</t>
  </si>
  <si>
    <t>CY2022 ADOT | Derivation Code = 12 | MS2 TDMS;  Reference = {68_101425} | Previous AADT = 71467</t>
  </si>
  <si>
    <t>CY2022 ADOT | Derivation Code = 3 | MS2 TDMS;  Reference = {68_101403} | Previous AADT = 90023</t>
  </si>
  <si>
    <t>CY2022 ADOT | Derivation Code = 1 | MS2 TDMS;  Reference = {68_101407} | Previous AADT = 104609</t>
  </si>
  <si>
    <t>CY2022 ADOT | Derivation Code = 1 | MS2 TDMS;  Reference = {68_101422} | Previous AADT = 88102</t>
  </si>
  <si>
    <t>CY2022 ADOT | Derivation Code = 3 | MS2 TDMS;  Reference = {68_101424} | Previous AADT = 41423</t>
  </si>
  <si>
    <t>CY2022 ADOT | Derivation Code = 1 | MS2 TDMS;  Reference = {68_104004} | Previous AADT = 61297</t>
  </si>
  <si>
    <t>S3215</t>
  </si>
  <si>
    <t xml:space="preserve">  S 202000Y                     </t>
  </si>
  <si>
    <t>SR-202 Exit 0 Y-Ramp</t>
  </si>
  <si>
    <t>Eb SR 202 Hov</t>
  </si>
  <si>
    <t>CY2022 ADOT | Derivation Code = 3 | MS2 TDMS;  Reference = {68_7623} | Previous AADT = 17269</t>
  </si>
  <si>
    <t>S3217</t>
  </si>
  <si>
    <t>CY2022 ADOT | Derivation Code = 3 | MS2 TDMS;  Reference = {68_6580} | Previous AADT = 4960</t>
  </si>
  <si>
    <t>S3224</t>
  </si>
  <si>
    <t xml:space="preserve">  S 202001G2                    </t>
  </si>
  <si>
    <t>CY2022 ADOT | Derivation Code = 3 | MS2 TDMS;  Reference = {68_6581} | Previous AADT = 11364</t>
  </si>
  <si>
    <t>S3226</t>
  </si>
  <si>
    <t xml:space="preserve">  S 202001J2                    </t>
  </si>
  <si>
    <t>CY2022 ADOT | Derivation Code = 3 | MS2 TDMS;  Reference = {68_6583} | Previous AADT = 7808</t>
  </si>
  <si>
    <t>S3232</t>
  </si>
  <si>
    <t xml:space="preserve">  S 202003C                     </t>
  </si>
  <si>
    <t>CY2022 ADOT | Derivation Code = 3 | MS2 TDMS;  Reference = {68_7632} | Previous AADT = 12264</t>
  </si>
  <si>
    <t>S3233</t>
  </si>
  <si>
    <t xml:space="preserve">  S 202003G                     </t>
  </si>
  <si>
    <t>CY2022 ADOT | Derivation Code = 3 | MS2 TDMS;  Reference = {68_7631} | Previous AADT = 12369</t>
  </si>
  <si>
    <t>S3237</t>
  </si>
  <si>
    <t xml:space="preserve">  S 202004J                     </t>
  </si>
  <si>
    <t>CY2022 ADOT | Derivation Code = 3 | MS2 TDMS;  Reference = {68_7663} | Previous AADT = 8907</t>
  </si>
  <si>
    <t>S3241</t>
  </si>
  <si>
    <t xml:space="preserve">  S 202006C                     </t>
  </si>
  <si>
    <t>CY2022 ADOT | Derivation Code = 3 | MS2 TDMS;  Reference = {68_7692} | Previous AADT = 2887</t>
  </si>
  <si>
    <t>L14162</t>
  </si>
  <si>
    <t xml:space="preserve">  S 202006L                     </t>
  </si>
  <si>
    <t>CY2022 ADOT | Applied Growth Factor = 0.053 to Previous Year | Previous AADT = 3172</t>
  </si>
  <si>
    <t>S33503</t>
  </si>
  <si>
    <t xml:space="preserve">  S 202007L                     </t>
  </si>
  <si>
    <t>S33455</t>
  </si>
  <si>
    <t xml:space="preserve">  S 202007T                     </t>
  </si>
  <si>
    <t>S3251</t>
  </si>
  <si>
    <t xml:space="preserve">  S 202009A1                    </t>
  </si>
  <si>
    <t>CY2022 ADOT | Derivation Code = 3 | MS2 TDMS;  Reference = {68_7831} | Previous AADT = 21943</t>
  </si>
  <si>
    <t>S3258</t>
  </si>
  <si>
    <t xml:space="preserve">  S 202011A                     </t>
  </si>
  <si>
    <t>CY2022 ADOT | Derivation Code = 3 | MS2 TDMS;  Reference = {68_7790} | Previous AADT = 8585</t>
  </si>
  <si>
    <t>S3262</t>
  </si>
  <si>
    <t xml:space="preserve">  S 202012A                     </t>
  </si>
  <si>
    <t>CY2022 ADOT | Derivation Code = 3 | MS2 TDMS;  Reference = {68_7800} | Previous AADT = 15483</t>
  </si>
  <si>
    <t>S3268</t>
  </si>
  <si>
    <t xml:space="preserve">  S 202016A                     </t>
  </si>
  <si>
    <t>SR-202 Exit 16 A-Ramp</t>
  </si>
  <si>
    <t>CY2022 ADOT | Derivation Code = 3 | MS2 TDMS;  Reference = {68_7870} | Previous AADT = 14382</t>
  </si>
  <si>
    <t>S3270</t>
  </si>
  <si>
    <t xml:space="preserve">  S 202017C                     </t>
  </si>
  <si>
    <t>SR-202 Exit 17 C-Ramp</t>
  </si>
  <si>
    <t>CY2022 ADOT | Derivation Code = 3 | MS2 TDMS;  Reference = {68_7882} | Previous AADT = 4510</t>
  </si>
  <si>
    <t>S3274</t>
  </si>
  <si>
    <t xml:space="preserve">  S 202019G                     </t>
  </si>
  <si>
    <t>CY2022 ADOT | Derivation Code = 3 | MS2 TDMS;  Reference = {68_7901} | Previous AADT = 1413</t>
  </si>
  <si>
    <t>S3280</t>
  </si>
  <si>
    <t xml:space="preserve">  S 202021A                     </t>
  </si>
  <si>
    <t>CY2022 ADOT | Derivation Code = 3 | MS2 TDMS;  Reference = {68_7940} | Previous AADT = 5041</t>
  </si>
  <si>
    <t>S3287</t>
  </si>
  <si>
    <t xml:space="preserve">  S 202022J                     </t>
  </si>
  <si>
    <t>CY2022 ADOT | Derivation Code = 3 | MS2 TDMS;  Reference = {68_7963} | Previous AADT = 5671</t>
  </si>
  <si>
    <t>S3288</t>
  </si>
  <si>
    <t xml:space="preserve">  S 202023A                     </t>
  </si>
  <si>
    <t>SR-202 Exit 23 A-Ramp</t>
  </si>
  <si>
    <t>CY2022 ADOT | Derivation Code = 3 | MS2 TDMS;  Reference = {68_7980} | Previous AADT = 6982</t>
  </si>
  <si>
    <t>S3296_b</t>
  </si>
  <si>
    <t>S3300</t>
  </si>
  <si>
    <t xml:space="preserve">  S 202026J                     </t>
  </si>
  <si>
    <t>CY2022 ADOT | Derivation Code = 3 | MS2 TDMS;  Reference = {68_8033} | Previous AADT = 5480</t>
  </si>
  <si>
    <t>S3302</t>
  </si>
  <si>
    <t xml:space="preserve">  S 202027C                     </t>
  </si>
  <si>
    <t>SR-202 Exit 27 C-Ramp</t>
  </si>
  <si>
    <t>CY2022 ADOT | Derivation Code = 3 | MS2 TDMS;  Reference = {68_8052} | Previous AADT = 8201</t>
  </si>
  <si>
    <t>S3303</t>
  </si>
  <si>
    <t xml:space="preserve">  S 202027G                     </t>
  </si>
  <si>
    <t>SR-202 Exit 27 G-Ramp</t>
  </si>
  <si>
    <t>CY2022 ADOT | Derivation Code = 3 | MS2 TDMS;  Reference = {68_8051} | Previous AADT = 8878</t>
  </si>
  <si>
    <t>S3305</t>
  </si>
  <si>
    <t xml:space="preserve">  S 202028A                     </t>
  </si>
  <si>
    <t>SR-202 Exit 28 A-Ramp</t>
  </si>
  <si>
    <t>CY2022 ADOT | Derivation Code = 3 | MS2 TDMS;  Reference = {68_8070} | Previous AADT = 4407</t>
  </si>
  <si>
    <t>S3310</t>
  </si>
  <si>
    <t xml:space="preserve">  S 202029A1                    </t>
  </si>
  <si>
    <t>SR-202 Exit 29 A1-Ramp</t>
  </si>
  <si>
    <t>CY2022 ADOT | Derivation Code = 3 | MS2 TDMS;  Reference = {68_8104} | Previous AADT = 12830</t>
  </si>
  <si>
    <t>S3313</t>
  </si>
  <si>
    <t xml:space="preserve">  S 202031C                     </t>
  </si>
  <si>
    <t>SR-202 Exit 31 C-Ramp</t>
  </si>
  <si>
    <t>CY2022 ADOT | Derivation Code = 3 | MS2 TDMS;  Reference = {68_8112} | Previous AADT = 2931</t>
  </si>
  <si>
    <t>S3315</t>
  </si>
  <si>
    <t xml:space="preserve">  S 202032A                     </t>
  </si>
  <si>
    <t>CY2022 ADOT | Derivation Code = 3 | MS2 TDMS;  Reference = {68_8130} | Previous AADT = 8718</t>
  </si>
  <si>
    <t>S3317</t>
  </si>
  <si>
    <t xml:space="preserve">  S 202032G                     </t>
  </si>
  <si>
    <t>CY2022 ADOT | Derivation Code = 3 | MS2 TDMS;  Reference = {68_8131} | Previous AADT = 4086</t>
  </si>
  <si>
    <t>S3320</t>
  </si>
  <si>
    <t xml:space="preserve">  S 202033C                     </t>
  </si>
  <si>
    <t>CY2022 ADOT | Derivation Code = 3 | MS2 TDMS;  Reference = {68_8152} | Previous AADT = 2301</t>
  </si>
  <si>
    <t>S33526</t>
  </si>
  <si>
    <t xml:space="preserve">  S 202034A1                    </t>
  </si>
  <si>
    <t>SR-202 Exit 34 A1-Ramp</t>
  </si>
  <si>
    <t>SR-24 Exit 1 A-Ramp</t>
  </si>
  <si>
    <t>CY2022 ADOT | Applied Growth Factor = 0.101 to Previous Year | Previous AADT = 11633</t>
  </si>
  <si>
    <t>S3334</t>
  </si>
  <si>
    <t xml:space="preserve">  S 202038J                     </t>
  </si>
  <si>
    <t>CY2022 ADOT | Derivation Code = 3 | MS2 TDMS;  Reference = {68_8273} | Previous AADT = 6303</t>
  </si>
  <si>
    <t>S3339</t>
  </si>
  <si>
    <t xml:space="preserve">  S 202041C                     </t>
  </si>
  <si>
    <t>SR-202 Exit 41 C-Ramp</t>
  </si>
  <si>
    <t>CY2022 ADOT | Derivation Code = 3 | MS2 TDMS;  Reference = {68_8322} | Previous AADT = 15384</t>
  </si>
  <si>
    <t>S3342</t>
  </si>
  <si>
    <t xml:space="preserve">  S 202042C                     </t>
  </si>
  <si>
    <t>CY2022 ADOT | Derivation Code = 3 | MS2 TDMS;  Reference = {68_8342} | Previous AADT = 26166</t>
  </si>
  <si>
    <t>S3345_a</t>
  </si>
  <si>
    <t xml:space="preserve">  S 202044A                     </t>
  </si>
  <si>
    <t>S3347</t>
  </si>
  <si>
    <t xml:space="preserve">  S 202044G                     </t>
  </si>
  <si>
    <t>CY2022 ADOT | Derivation Code = 3 | MS2 TDMS;  Reference = {68_8381} | Previous AADT = 18478</t>
  </si>
  <si>
    <t>S3351</t>
  </si>
  <si>
    <t xml:space="preserve">  S 202045G                     </t>
  </si>
  <si>
    <t>CY2022 ADOT | Derivation Code = 3 | MS2 TDMS;  Reference = {68_8401} | Previous AADT = 9113</t>
  </si>
  <si>
    <t>S3353</t>
  </si>
  <si>
    <t xml:space="preserve">  S 202046A                     </t>
  </si>
  <si>
    <t>SR-202 Exit 46 A-Ramp</t>
  </si>
  <si>
    <t>SR-202 Exit 46 G-Ramp</t>
  </si>
  <si>
    <t>CY2022 ADOT | Derivation Code = 3 | MS2 TDMS;  Reference = {58_35232} | Previous AADT = 5859</t>
  </si>
  <si>
    <t>S3355</t>
  </si>
  <si>
    <t xml:space="preserve">  S 202046G                     </t>
  </si>
  <si>
    <t>CY2022 ADOT | Derivation Code = 3 | MS2 TDMS;  Reference = {68_8421} | Previous AADT = 12841</t>
  </si>
  <si>
    <t>S3356</t>
  </si>
  <si>
    <t xml:space="preserve">  S 202046J                     </t>
  </si>
  <si>
    <t>CY2022 ADOT | Derivation Code = 3 | MS2 TDMS;  Reference = {68_8423} | Previous AADT = 5699</t>
  </si>
  <si>
    <t>S3358</t>
  </si>
  <si>
    <t xml:space="preserve">  S 202047C                     </t>
  </si>
  <si>
    <t>CY2022 ADOT | Derivation Code = 3 | MS2 TDMS;  Reference = {58_35194} | Previous AADT = 10359</t>
  </si>
  <si>
    <t>S3362</t>
  </si>
  <si>
    <t xml:space="preserve">  S 202048C                     </t>
  </si>
  <si>
    <t>CY2022 ADOT | Derivation Code = 3 | MS2 TDMS;  Reference = {58_35167} | Previous AADT = 10450</t>
  </si>
  <si>
    <t>S3370</t>
  </si>
  <si>
    <t xml:space="preserve">  S 202050G                     </t>
  </si>
  <si>
    <t>SR-202 Exit 50 G-Ramp</t>
  </si>
  <si>
    <t>CY2022 ADOT | Derivation Code = 3 | MS2 TDMS;  Reference = {68_8521} | Previous AADT = 8660</t>
  </si>
  <si>
    <t>S3380</t>
  </si>
  <si>
    <t>60 ft W of Eb Sr202 Ex55 Off Ra*</t>
  </si>
  <si>
    <t>S3381</t>
  </si>
  <si>
    <t>Eb Sr202 Ex55 Off Wb Ramp</t>
  </si>
  <si>
    <t>S4568</t>
  </si>
  <si>
    <t xml:space="preserve">  S 202066E                     </t>
  </si>
  <si>
    <t>CY2022 ADOT | Applied Growth Factor = 0.053 to Previous Year | Previous AADT = 200</t>
  </si>
  <si>
    <t>S3385</t>
  </si>
  <si>
    <t xml:space="preserve">  S 210002G                     </t>
  </si>
  <si>
    <t>CY2022 ADOT | Derivation Code = 3 | MS2 TDMS;  Reference = {68_8451} | Previous AADT = 5230</t>
  </si>
  <si>
    <t>S3386</t>
  </si>
  <si>
    <t xml:space="preserve">  S 210002J                     </t>
  </si>
  <si>
    <t>SR-210 Exit 2 J-Ramp</t>
  </si>
  <si>
    <t>CY2022 ADOT | Derivation Code = 3 | MS2 TDMS;  Reference = {68_8453} | Previous AADT = 3109</t>
  </si>
  <si>
    <t>S33502</t>
  </si>
  <si>
    <t xml:space="preserve">  S 210002L                     </t>
  </si>
  <si>
    <t>SR-210 Exit 2 L-Ramp</t>
  </si>
  <si>
    <t>N Kino Pw Nb On Ramp N</t>
  </si>
  <si>
    <t>S33602</t>
  </si>
  <si>
    <t xml:space="preserve">  S 210002P                     </t>
  </si>
  <si>
    <t>SR-210 Exit 2 P-Ramp</t>
  </si>
  <si>
    <t>CY2022 ADOT | Derivation Code = 1 | MS2 TDMS;  Reference = {68_101481} | Previous AADT = 7366</t>
  </si>
  <si>
    <t>CY2022 ADOT | Derivation Code = 1 | MS2 TDMS;  Reference = {68_101483} | Previous AADT = 26813</t>
  </si>
  <si>
    <t>CY2022 ADOT | Derivation Code = 3 | MS2 TDMS;  Reference = {68_101488} | Previous AADT = 16153</t>
  </si>
  <si>
    <t>CY2022 ADOT | Derivation Code = 3 | MS2 TDMS;  Reference = {68_101505} | Previous AADT = 12358</t>
  </si>
  <si>
    <t>CY2022 ADOT | Derivation Code = 3 | MS2 TDMS;  Reference = {68_101506} | Previous AADT = 8651</t>
  </si>
  <si>
    <t>CY2022 ADOT | Derivation Code = 3 | MS2 TDMS;  Reference = {68_101514} | Previous AADT = 7417</t>
  </si>
  <si>
    <t>CY2022 ADOT | Derivation Code = 1 | MS2 TDMS;  Reference = {68_101516} | Previous AADT = 5550</t>
  </si>
  <si>
    <t>CY2022 ADOT | Derivation Code = 3 | MS2 TDMS;  Reference = {68_102312} | Previous AADT = 4762</t>
  </si>
  <si>
    <t>CY2022 ADOT | Derivation Code = 3 | MS2 TDMS;  Reference = {68_101521} | Previous AADT = 14747</t>
  </si>
  <si>
    <t>CY2022 ADOT | Derivation Code = 3 | MS2 TDMS;  Reference = {68_101706} | Previous AADT = 28236</t>
  </si>
  <si>
    <t>S3466</t>
  </si>
  <si>
    <t xml:space="preserve">  SA089317C                     </t>
  </si>
  <si>
    <t>SR-89A Exit 317 C-Ramp</t>
  </si>
  <si>
    <t>CY2022 ADOT | Derivation Code = 1 | MS2 TDMS;  Reference = {68_8686} | Previous AADT = 9050</t>
  </si>
  <si>
    <t>S3467</t>
  </si>
  <si>
    <t xml:space="preserve">  SA089317G                     </t>
  </si>
  <si>
    <t>SR-89A Exit 317 G-Ramp</t>
  </si>
  <si>
    <t>CY2022 ADOT | Derivation Code = 1 | MS2 TDMS;  Reference = {68_8685} | Previous AADT = 11419</t>
  </si>
  <si>
    <t>S33458</t>
  </si>
  <si>
    <t xml:space="preserve">  SA089319L                     </t>
  </si>
  <si>
    <t>SR-89A Exit 319 L-Ramp</t>
  </si>
  <si>
    <t>Granite Dells Pkwy *</t>
  </si>
  <si>
    <t>S33577</t>
  </si>
  <si>
    <t xml:space="preserve">  SA089319L1                    </t>
  </si>
  <si>
    <t>SR-89A Exit 319 L1-Ramp</t>
  </si>
  <si>
    <t>Granite Dells Pkwy</t>
  </si>
  <si>
    <t>S33614</t>
  </si>
  <si>
    <t xml:space="preserve">  SA089319P                     </t>
  </si>
  <si>
    <t>SR-89A Exit 319 P-Ramp</t>
  </si>
  <si>
    <t>S33561</t>
  </si>
  <si>
    <t xml:space="preserve">  SA089319P1                    </t>
  </si>
  <si>
    <t>SR-89A Exit 319 P1-Ramp</t>
  </si>
  <si>
    <t>S3480</t>
  </si>
  <si>
    <t xml:space="preserve">  SA089323A                     </t>
  </si>
  <si>
    <t>CY2022 ADOT | Derivation Code = 1 | MS2 TDMS;  Reference = {68_8706} | Previous AADT = 8031</t>
  </si>
  <si>
    <t>S33557</t>
  </si>
  <si>
    <t xml:space="preserve">  SA089362C                     </t>
  </si>
  <si>
    <t>CY2022 ADOT | Derivation Code = 1 | MS2 TDMS;  Reference = {68_101808} | Previous AADT = 7859</t>
  </si>
  <si>
    <t>CY2022 ADOT | Derivation Code = 3 | MS2 TDMS;  Reference = {68_101723} | Previous AADT = 14654</t>
  </si>
  <si>
    <t>CY2022 ADOT | Derivation Code = 3 | MS2 TDMS;  Reference = {68_101727} | Previous AADT = 20233</t>
  </si>
  <si>
    <t>S3486</t>
  </si>
  <si>
    <t>CY2022 ADOT | Derivation Code = 3 | MS2 TDMS;  Reference = {68_3414} | Previous AADT = 3541</t>
  </si>
  <si>
    <t>S3487</t>
  </si>
  <si>
    <t>SR-10B (2)</t>
  </si>
  <si>
    <t>90 ft W of I-10 Front</t>
  </si>
  <si>
    <t>CY2022 ADOT | Derivation Code = 3 | MS2 TDMS;  Reference = {68_4404} | Previous AADT = 28498</t>
  </si>
  <si>
    <t>CY2022 ADOT | Derivation Code = 3 | MS2 TDMS;  Reference = {68_101743} | Previous AADT = 9173</t>
  </si>
  <si>
    <t>CY2022 ADOT | Derivation Code = 3 | MS2 TDMS;  Reference = {68_101745} | Previous AADT = 13542</t>
  </si>
  <si>
    <t>CY2022 ADOT | Derivation Code = 1 | MS2 TDMS;  Reference = {68_101746} | Previous AADT = 14766</t>
  </si>
  <si>
    <t>CY2022 ADOT | Applied Growth Factor = 0.010 to Previous Year | Previous AADT = 1678</t>
  </si>
  <si>
    <t>CY2022 ADOT | Derivation Code = 3 | MS2 TDMS;  Reference = {68_101753} | Previous AADT = 559</t>
  </si>
  <si>
    <t>S3494</t>
  </si>
  <si>
    <t>CY2022 ADOT | Derivation Code = 3 | MS2 TDMS;  Reference = {68_4684} | Previous AADT = 448</t>
  </si>
  <si>
    <t>S3493</t>
  </si>
  <si>
    <t>CY2022 ADOT | Derivation Code = 3 | MS2 TDMS;  Reference = {68_4681} | Previous AADT = 225</t>
  </si>
  <si>
    <t>CY2022 ADOT | Derivation Code = 3 | MS2 TDMS;  Reference = {68_101759} | Previous AADT = 18221</t>
  </si>
  <si>
    <t>CY2022 ADOT | Derivation Code = 1 | MS2 TDMS;  Reference = {68_101763} | Previous AADT = 19648</t>
  </si>
  <si>
    <t>CY2022 ADOT | Derivation Code = 3 | MS2 TDMS;  Reference = {68_101757_SB} | Previous AADT = 6502</t>
  </si>
  <si>
    <t>CY2022 ADOT | Derivation Code = 3 | MS2 TDMS;  Reference = {68_102098} | Previous AADT = 9156</t>
  </si>
  <si>
    <t>CY2022 ADOT | Derivation Code = 3 | MS2 TDMS;  Reference = {68_101769} | Previous AADT = 2701</t>
  </si>
  <si>
    <t>S3507</t>
  </si>
  <si>
    <t>CY2022 ADOT | Derivation Code = 1 | MS2 TDMS;  Reference = {68_5894} | Previous AADT = 2392</t>
  </si>
  <si>
    <t>S3508</t>
  </si>
  <si>
    <t>CY2022 ADOT | Derivation Code = 1 | MS2 TDMS;  Reference = {68_5924} | Previous AADT = 979</t>
  </si>
  <si>
    <t>CY2022 ADOT | Derivation Code = 3 | MS2 TDMS;  Reference = {68_101775} | Previous AADT = 2480</t>
  </si>
  <si>
    <t>S1127_a</t>
  </si>
  <si>
    <t>S3517</t>
  </si>
  <si>
    <t>CY2022 ADOT | Derivation Code = 1 | MS2 TDMS;  Reference = {68_6314} | Previous AADT = 3192</t>
  </si>
  <si>
    <t>S3518</t>
  </si>
  <si>
    <t>CY2022 ADOT | Derivation Code = 1 | MS2 TDMS;  Reference = {68_6344} | Previous AADT = 1910</t>
  </si>
  <si>
    <t>CY2022 ADOT | Derivation Code = 3 | MS2 TDMS;  Reference = {68_101792} | Previous AADT = 4813</t>
  </si>
  <si>
    <t>CY2022 ADOT | Derivation Code = 3 | MS2 TDMS;  Reference = {68_101798} | Previous AADT = 9150</t>
  </si>
  <si>
    <t>CY2022 ADOT | Derivation Code = 3 | MS2 TDMS;  Reference = {68_101800} | Previous AADT = 4700</t>
  </si>
  <si>
    <t>S3520_a</t>
  </si>
  <si>
    <t>CY2022 ADOT | Derivation Code = 3 | MS2 TDMS;  Reference = {68_101803} | Previous AADT = 2176</t>
  </si>
  <si>
    <t>S3522</t>
  </si>
  <si>
    <t xml:space="preserve">  SS089327A                    A</t>
  </si>
  <si>
    <t>CY2022 ADOT | Derivation Code = 1 | MS2 TDMS;  Reference = {68_8713} | Previous AADT = 386</t>
  </si>
  <si>
    <t>S3531</t>
  </si>
  <si>
    <t>CY2022 ADOT | Derivation Code = 3 | MS2 TDMS;  Reference = {68_3430} | Previous AADT = 1102</t>
  </si>
  <si>
    <t>CY2022 ADOT | Derivation Code = 3 | MS2 TDMS;  Reference = {68_101820} | Previous AADT = 1365</t>
  </si>
  <si>
    <t>CY2022 ADOT | Derivation Code = 1 | MS2 TDMS;  Reference = {68_101827} | Previous AADT = 13276</t>
  </si>
  <si>
    <t>CY2022 ADOT | Derivation Code = 1 | MS2 TDMS;  Reference = {68_101835} | Previous AADT = 21017</t>
  </si>
  <si>
    <t>CY2022 ADOT | Derivation Code = 3 | MS2 TDMS;  Reference = {68_101841} | Previous AADT = 15928</t>
  </si>
  <si>
    <t>CY2022 ADOT | Derivation Code = 3 | MS2 TDMS;  Reference = {68_101845} | Previous AADT = 20143</t>
  </si>
  <si>
    <t>CY2022 ADOT | Derivation Code = 3 | MS2 TDMS;  Reference = {68_101849} | Previous AADT = 21467</t>
  </si>
  <si>
    <t>CY2022 ADOT | Derivation Code = 1 | MS2 TDMS;  Reference = {68_101852} | Previous AADT = 28077</t>
  </si>
  <si>
    <t>CY2022 ADOT | Derivation Code = 1 | MS2 TDMS;  Reference = {68_101855} | Previous AADT = 25614</t>
  </si>
  <si>
    <t>CY2022 ADOT | Derivation Code = 3 | MS2 TDMS;  Reference = {68_101858} | Previous AADT = 50901</t>
  </si>
  <si>
    <t>CY2022 ADOT | Derivation Code = 3 | MS2 TDMS;  Reference = {68_101860} | Previous AADT = 51712</t>
  </si>
  <si>
    <t>CY2022 ADOT | Derivation Code = 3 | MS2 TDMS;  Reference = {68_101861} | Previous AADT = 56682</t>
  </si>
  <si>
    <t>S3533</t>
  </si>
  <si>
    <t>CY2022 ADOT | Derivation Code = 3 | MS2 TDMS;  Reference = {68_7094} | Previous AADT = 45710</t>
  </si>
  <si>
    <t>CY2022 ADOT | Derivation Code = 3 | MS2 TDMS;  Reference = {68_101865} | Previous AADT = 29151</t>
  </si>
  <si>
    <t>CY2022 ADOT | Derivation Code = 3 | MS2 TDMS;  Reference = {68_101867} | Previous AADT = 26340</t>
  </si>
  <si>
    <t>CY2022 ADOT | Derivation Code = 3 | MS2 TDMS;  Reference = {68_101868} | Previous AADT = 45903</t>
  </si>
  <si>
    <t>CY2022 ADOT | Derivation Code = 1 | MS2 TDMS;  Reference = {68_101869} | Previous AADT = 43882</t>
  </si>
  <si>
    <t>CY2022 ADOT | Derivation Code = 3 | MS2 TDMS;  Reference = {68_102316} | Previous AADT = 36391</t>
  </si>
  <si>
    <t>CY2022 ADOT | Derivation Code = 12 | MS2 TDMS;  Reference = {68_101875} | Previous AADT = 173226</t>
  </si>
  <si>
    <t>CY2022 ADOT | Derivation Code = 3 | MS2 TDMS;  Reference = {68_101876}*2 | Previous AADT = 169608</t>
  </si>
  <si>
    <t>CY2022 ADOT | Derivation Code = 1 | MS2 TDMS;  Reference = {68_101878} | Previous AADT = 253356</t>
  </si>
  <si>
    <t>CY2022 ADOT | Derivation Code = 1 | MS2 TDMS;  Reference = {68_101882} | Previous AADT = 230716</t>
  </si>
  <si>
    <t>CY2022 ADOT | Derivation Code = 1 | MS2 TDMS;  Reference = {68_101887}*2 | Previous AADT = 167624</t>
  </si>
  <si>
    <t>CY2022 ADOT | Derivation Code = 3 | MS2 TDMS;  Reference = {68_101891} | Previous AADT = 111700</t>
  </si>
  <si>
    <t>CY2022 ADOT | Derivation Code = 1 | MS2 TDMS;  Reference = {68_101898} | Previous AADT = 32327</t>
  </si>
  <si>
    <t>CY2022 ADOT | Derivation Code = 3 | MS2 TDMS;  Reference = {68_101901} | Previous AADT = 21889</t>
  </si>
  <si>
    <t>CY2022 ADOT | Derivation Code = 3 | MS2 TDMS;  Reference = {68_101902} | Previous AADT = 14038</t>
  </si>
  <si>
    <t>CY2022 ADOT | Derivation Code = 1 | MS2 TDMS;  Reference = {68_101903} | Previous AADT = 16853</t>
  </si>
  <si>
    <t>CY2022 ADOT | Derivation Code = 3 | MS2 TDMS;  Reference = {68_101912} | Previous AADT = 18859</t>
  </si>
  <si>
    <t>CY2022 ADOT | Derivation Code = 1 | MS2 TDMS;  Reference = {68_101922} | Previous AADT = 16481</t>
  </si>
  <si>
    <t>CY2022 ADOT | Derivation Code = 3 | MS2 TDMS;  Reference = {68_101932} | Previous AADT = 21063</t>
  </si>
  <si>
    <t>CY2022 ADOT | Derivation Code = 3 | MS2 TDMS;  Reference = {68_101936} | Previous AADT = 5242</t>
  </si>
  <si>
    <t>CY2022 ADOT | Derivation Code = 1 | MS2 TDMS;  Reference = {68_101937} | Previous AADT = 9276</t>
  </si>
  <si>
    <t>CY2022 ADOT | Derivation Code = 3 | MS2 TDMS;  Reference = {68_101941} | Previous AADT = 2726</t>
  </si>
  <si>
    <t>CY2022 ADOT | Derivation Code = 3 | MS2 TDMS;  Reference = {68_101943} | Previous AADT = 2027</t>
  </si>
  <si>
    <t>S33564</t>
  </si>
  <si>
    <t xml:space="preserve">  U 060110G                     </t>
  </si>
  <si>
    <t>S3536</t>
  </si>
  <si>
    <t xml:space="preserve">  U 060151A                     </t>
  </si>
  <si>
    <t>US-60 Exit 151 A-Ramp</t>
  </si>
  <si>
    <t>CY2022 ADOT | Derivation Code = 3 | MS2 TDMS;  Reference = {68_7850} | Previous AADT = 2647</t>
  </si>
  <si>
    <t>S3537</t>
  </si>
  <si>
    <t xml:space="preserve">  U 060151G                     </t>
  </si>
  <si>
    <t>US-60 Exit 151 G-Ramp</t>
  </si>
  <si>
    <t>CY2022 ADOT | Derivation Code = 3 | MS2 TDMS;  Reference = {68_7851} | Previous AADT = 1543</t>
  </si>
  <si>
    <t>S3538</t>
  </si>
  <si>
    <t xml:space="preserve">  U 060151J                     </t>
  </si>
  <si>
    <t>US-60 Exit 151 J-Ramp</t>
  </si>
  <si>
    <t>CY2022 ADOT | Derivation Code = 3 | MS2 TDMS;  Reference = {68_7853} | Previous AADT = 704</t>
  </si>
  <si>
    <t>S5010</t>
  </si>
  <si>
    <t xml:space="preserve">  U 060151T                     </t>
  </si>
  <si>
    <t>S5005</t>
  </si>
  <si>
    <t xml:space="preserve">  U 060151X                     </t>
  </si>
  <si>
    <t>S3539</t>
  </si>
  <si>
    <t xml:space="preserve">  U 060153T                     </t>
  </si>
  <si>
    <t>US-60 Exit 153 T-Ramp</t>
  </si>
  <si>
    <t>CY2022 ADOT | Derivation Code = 3 | MS2 TDMS;  Reference = {68_7854} | Previous AADT = 232</t>
  </si>
  <si>
    <t>S3542</t>
  </si>
  <si>
    <t xml:space="preserve">  U 060157G                     </t>
  </si>
  <si>
    <t>US-60 Exit 157 G-Ramp</t>
  </si>
  <si>
    <t>CY2022 ADOT | Derivation Code = 3 | MS2 TDMS;  Reference = {68_8171} | Previous AADT = 5504</t>
  </si>
  <si>
    <t>S33565</t>
  </si>
  <si>
    <t xml:space="preserve">  U 060157P                     </t>
  </si>
  <si>
    <t>US-60 Exit 157 P-Ramp</t>
  </si>
  <si>
    <t>S3544</t>
  </si>
  <si>
    <t xml:space="preserve">  U 060160A                     </t>
  </si>
  <si>
    <t>US-60 Exit 160 A-Ramp</t>
  </si>
  <si>
    <t>CY2022 ADOT | Derivation Code = 3 | MS2 TDMS;  Reference = {68_7720} | Previous AADT = 4941</t>
  </si>
  <si>
    <t>S3546</t>
  </si>
  <si>
    <t xml:space="preserve">  U 060160J                     </t>
  </si>
  <si>
    <t>CY2022 ADOT | Derivation Code = 3 | MS2 TDMS;  Reference = {68_7723} | Previous AADT = 3745</t>
  </si>
  <si>
    <t>S3551</t>
  </si>
  <si>
    <t>Eb Us 60 Hov</t>
  </si>
  <si>
    <t>CY2022 ADOT | Derivation Code = 3 | MS2 TDMS;  Reference = {68_6731} | Previous AADT = 14093</t>
  </si>
  <si>
    <t>S3559</t>
  </si>
  <si>
    <t xml:space="preserve">  U 060174J                     </t>
  </si>
  <si>
    <t>CY2022 ADOT | Derivation Code = 3 | MS2 TDMS;  Reference = {68_6763} | Previous AADT = 9753</t>
  </si>
  <si>
    <t>S3561</t>
  </si>
  <si>
    <t>S3564</t>
  </si>
  <si>
    <t xml:space="preserve">  U 060175J                     </t>
  </si>
  <si>
    <t>CY2022 ADOT | Derivation Code = 3 | MS2 TDMS;  Reference = {68_6773} | Previous AADT = 8699</t>
  </si>
  <si>
    <t>S3569</t>
  </si>
  <si>
    <t xml:space="preserve">  U 060177A                     </t>
  </si>
  <si>
    <t>US-60 Exit 177 G-Ramp</t>
  </si>
  <si>
    <t>CY2022 ADOT | Derivation Code = 3 | MS2 TDMS;  Reference = {68_6800} | Previous AADT = 7184</t>
  </si>
  <si>
    <t>S3571</t>
  </si>
  <si>
    <t xml:space="preserve">  U 060177G                     </t>
  </si>
  <si>
    <t>CY2022 ADOT | Derivation Code = 3 | MS2 TDMS;  Reference = {68_6801} | Previous AADT = 12505</t>
  </si>
  <si>
    <t>S3577</t>
  </si>
  <si>
    <t xml:space="preserve">  U 060179A                     </t>
  </si>
  <si>
    <t>US-60 Exit 179 A-Ramp</t>
  </si>
  <si>
    <t>CY2022 ADOT | Derivation Code = 3 | MS2 TDMS;  Reference = {68_6820} | Previous AADT = 20979</t>
  </si>
  <si>
    <t>S3583</t>
  </si>
  <si>
    <t xml:space="preserve">  U 060180G                     </t>
  </si>
  <si>
    <t>US-60 Exit 180 G-Ramp</t>
  </si>
  <si>
    <t>CY2022 ADOT | Derivation Code = 3 | MS2 TDMS;  Reference = {68_6831} | Previous AADT = 12992</t>
  </si>
  <si>
    <t>S3584</t>
  </si>
  <si>
    <t xml:space="preserve">  U 060180J                     </t>
  </si>
  <si>
    <t>US-60 Exit 180 C-Ramp</t>
  </si>
  <si>
    <t>CY2022 ADOT | Derivation Code = 3 | MS2 TDMS;  Reference = {68_6833} | Previous AADT = 17562</t>
  </si>
  <si>
    <t>S3597</t>
  </si>
  <si>
    <t xml:space="preserve">  U 060185A                     </t>
  </si>
  <si>
    <t>US-60 Exit 185 A-Ramp</t>
  </si>
  <si>
    <t>CY2022 ADOT | Derivation Code = 3 | MS2 TDMS;  Reference = {68_6870} | Previous AADT = 14442</t>
  </si>
  <si>
    <t>S3606</t>
  </si>
  <si>
    <t xml:space="preserve">  U 060187J                     </t>
  </si>
  <si>
    <t>US-60 Exit 187 J-Ramp</t>
  </si>
  <si>
    <t>CY2022 ADOT | Derivation Code = 3 | MS2 TDMS;  Reference = {68_6893} | Previous AADT = 7241</t>
  </si>
  <si>
    <t>S3617</t>
  </si>
  <si>
    <t xml:space="preserve">  U 060190A2                    </t>
  </si>
  <si>
    <t>US-60 Exit 190 A2-Ramp</t>
  </si>
  <si>
    <t>CY2022 ADOT | Derivation Code = 3 | MS2 TDMS;  Reference = {68_8124} | Previous AADT = 21904</t>
  </si>
  <si>
    <t>S3620</t>
  </si>
  <si>
    <t xml:space="preserve">  U 060191A                     </t>
  </si>
  <si>
    <t>US-60 Exit 191 A-Ramp</t>
  </si>
  <si>
    <t>US-60 Exit 191 G-Ramp</t>
  </si>
  <si>
    <t>CY2022 ADOT | Derivation Code = 3 | MS2 TDMS;  Reference = {68_6920} | Previous AADT = 5568</t>
  </si>
  <si>
    <t>S3622</t>
  </si>
  <si>
    <t xml:space="preserve">  U 060191G                     </t>
  </si>
  <si>
    <t>CY2022 ADOT | Derivation Code = 3 | MS2 TDMS;  Reference = {68_6921} | Previous AADT = 3053</t>
  </si>
  <si>
    <t>S3628</t>
  </si>
  <si>
    <t xml:space="preserve">  U 060193A                     </t>
  </si>
  <si>
    <t>CY2022 ADOT | Derivation Code = 3 | MS2 TDMS;  Reference = {68_6940} | Previous AADT = 10800</t>
  </si>
  <si>
    <t>S3635</t>
  </si>
  <si>
    <t xml:space="preserve">  U 060195C                     </t>
  </si>
  <si>
    <t>US-60 Exit 195 C-Ramp</t>
  </si>
  <si>
    <t>US-60 Exit 195 J-Ramp</t>
  </si>
  <si>
    <t>CY2022 ADOT | Derivation Code = 3 | MS2 TDMS;  Reference = {68_6952} | Previous AADT = 1939</t>
  </si>
  <si>
    <t>S3639</t>
  </si>
  <si>
    <t xml:space="preserve">  U 060196C                     </t>
  </si>
  <si>
    <t>US-60 Exit 196 C-Ramp</t>
  </si>
  <si>
    <t>CY2022 ADOT | Derivation Code = 3 | MS2 TDMS;  Reference = {68_6962} | Previous AADT = 892</t>
  </si>
  <si>
    <t>S3640</t>
  </si>
  <si>
    <t xml:space="preserve">  U 060196G                     </t>
  </si>
  <si>
    <t>CY2022 ADOT | Derivation Code = 3 | MS2 TDMS;  Reference = {68_6961} | Previous AADT = 1020</t>
  </si>
  <si>
    <t>S3643</t>
  </si>
  <si>
    <t xml:space="preserve">  U 060197C                     </t>
  </si>
  <si>
    <t>US-60 Exit 197 C-Ramp</t>
  </si>
  <si>
    <t>US-60 Exit 197 J-Ramp</t>
  </si>
  <si>
    <t>CY2022 ADOT | Derivation Code = 3 | MS2 TDMS;  Reference = {68_6972} | Previous AADT = 1100</t>
  </si>
  <si>
    <t>S3645</t>
  </si>
  <si>
    <t xml:space="preserve">  U 060197J                     </t>
  </si>
  <si>
    <t>CY2022 ADOT | Derivation Code = 3 | MS2 TDMS;  Reference = {68_6973} | Previous AADT = 5134</t>
  </si>
  <si>
    <t>S3648</t>
  </si>
  <si>
    <t xml:space="preserve">  U 060198G                     </t>
  </si>
  <si>
    <t>US-60 Exit 198 G-Ramp</t>
  </si>
  <si>
    <t>US-60 Exit 198 A-Ramp</t>
  </si>
  <si>
    <t>CY2022 ADOT | Derivation Code = 3 | MS2 TDMS;  Reference = {68_6981} | Previous AADT = 2342</t>
  </si>
  <si>
    <t>S33657</t>
  </si>
  <si>
    <t xml:space="preserve">  U 060212C                     </t>
  </si>
  <si>
    <t>US-60 Exit 212 C-Ramp</t>
  </si>
  <si>
    <t>US-60 Exit 212 J-Ramp</t>
  </si>
  <si>
    <t>S33574</t>
  </si>
  <si>
    <t xml:space="preserve">  U 060212J                     </t>
  </si>
  <si>
    <t>S33553</t>
  </si>
  <si>
    <t xml:space="preserve">  U 060226J                     </t>
  </si>
  <si>
    <t>US-60 Exit 226 J-Ramp</t>
  </si>
  <si>
    <t>CY2022 ADOT | Derivation Code = 3 | MS2 TDMS;  Reference = {68_102018} | Previous AADT = 2361</t>
  </si>
  <si>
    <t>CY2022 ADOT | Derivation Code = 3 | MS2 TDMS;  Reference = {68_102024} | Previous AADT = 7434</t>
  </si>
  <si>
    <t>CY2022 ADOT | Derivation Code = 3 | MS2 TDMS;  Reference = {68_102025} | Previous AADT = 6132</t>
  </si>
  <si>
    <t>CY2022 ADOT | Derivation Code = 3 | MS2 TDMS;  Reference = {68_102028} | Previous AADT = 2911</t>
  </si>
  <si>
    <t>CY2022 ADOT | Derivation Code = 12 | MS2 TDMS;  Reference = {68_101884} | Previous AADT = 197896</t>
  </si>
  <si>
    <t>CY2022 ADOT | Derivation Code = 1 | MS2 TDMS;  Reference = {68_101886} | Previous AADT = 179831</t>
  </si>
  <si>
    <t>CY2022 ADOT | Derivation Code = 12 | MS2 TDMS;  Reference = {68_101888} | Previous AADT = 161085</t>
  </si>
  <si>
    <t>CY2022 ADOT | Derivation Code = 12 | MS2 TDMS;  Reference = {68_101890} | Previous AADT = 103126</t>
  </si>
  <si>
    <t>CY2022 ADOT | Derivation Code = 3 | MS2 TDMS;  Reference = {68_101892} | Previous AADT = 104309</t>
  </si>
  <si>
    <t>CY2022 ADOT | Derivation Code = 3 | MS2 TDMS;  Reference = {68_101897} | Previous AADT = 30286</t>
  </si>
  <si>
    <t>CY2022 ADOT | Derivation Code = 3 | MS2 TDMS;  Reference = {68_101904} | Previous AADT = 16440</t>
  </si>
  <si>
    <t>CY2022 ADOT | Derivation Code = 3 | MS2 TDMS;  Reference = {68_101906} | Previous AADT = 6929</t>
  </si>
  <si>
    <t>CY2022 ADOT | Derivation Code = 3 | MS2 TDMS;  Reference = {68_101907} | Previous AADT = 7999</t>
  </si>
  <si>
    <t>CY2022 ADOT | Derivation Code = 3 | MS2 TDMS;  Reference = {68_101918} | Previous AADT = 20113</t>
  </si>
  <si>
    <t>CY2022 ADOT | Derivation Code = 3 | MS2 TDMS;  Reference = {68_101924} | Previous AADT = 3631</t>
  </si>
  <si>
    <t>CY2022 ADOT | Derivation Code = 1 | MS2 TDMS;  Reference = {68_101926} | Previous AADT = 2904</t>
  </si>
  <si>
    <t>CY2022 ADOT | Derivation Code = 1 | MS2 TDMS;  Reference = {68_101927} | Previous AADT = 3166</t>
  </si>
  <si>
    <t>CY2022 ADOT | Derivation Code = 3 | MS2 TDMS;  Reference = {68_101929} | Previous AADT = 6719</t>
  </si>
  <si>
    <t>CY2022 ADOT | Derivation Code = 3 | MS2 TDMS;  Reference = {68_101938} | Previous AADT = 8033</t>
  </si>
  <si>
    <t>CY2022 ADOT | Derivation Code = 3 | MS2 TDMS;  Reference = {68_101945} | Previous AADT = 6690</t>
  </si>
  <si>
    <t>S3535</t>
  </si>
  <si>
    <t>CY2022 ADOT | Derivation Code = 3 | MS2 TDMS;  Reference = {68_3936} | Previous AADT = 52774</t>
  </si>
  <si>
    <t>S33671</t>
  </si>
  <si>
    <t xml:space="preserve">  U 060142A                     </t>
  </si>
  <si>
    <t>US-60 Exit 142 A-Ramp</t>
  </si>
  <si>
    <t>US-60 Exit 142 G-Ramp</t>
  </si>
  <si>
    <t>S33672</t>
  </si>
  <si>
    <t xml:space="preserve">  U 060142G                     </t>
  </si>
  <si>
    <t>S3547</t>
  </si>
  <si>
    <t xml:space="preserve">  U 060172C1                    </t>
  </si>
  <si>
    <t>CY2022 ADOT | Derivation Code = 3 | MS2 TDMS;  Reference = {68_6743} | Previous AADT = 26476</t>
  </si>
  <si>
    <t>S3549</t>
  </si>
  <si>
    <t xml:space="preserve">  U 060172G                     </t>
  </si>
  <si>
    <t>US-60 Exit 172 G-Ramp</t>
  </si>
  <si>
    <t>CY2022 ADOT | Derivation Code = 3 | MS2 TDMS;  Reference = {68_6740} | Previous AADT = 14543</t>
  </si>
  <si>
    <t>S3550</t>
  </si>
  <si>
    <t xml:space="preserve">  U 060172W                     </t>
  </si>
  <si>
    <t>US-60 Exit 172 W-Ramp</t>
  </si>
  <si>
    <t>Wb I 10 Hov A</t>
  </si>
  <si>
    <t>CY2022 ADOT | Derivation Code = 3 | MS2 TDMS;  Reference = {68_6732} | Previous AADT = 9630</t>
  </si>
  <si>
    <t>S3565</t>
  </si>
  <si>
    <t xml:space="preserve">  U 060176A1                    </t>
  </si>
  <si>
    <t>US-60 Exit 176 A1-Ramp</t>
  </si>
  <si>
    <t>CY2022 ADOT | Derivation Code = 3 | MS2 TDMS;  Reference = {68_6791} | Previous AADT = 23090</t>
  </si>
  <si>
    <t>S3567</t>
  </si>
  <si>
    <t xml:space="preserve">  U 060176C                     </t>
  </si>
  <si>
    <t>US-60 Exit 176 C-Ramp</t>
  </si>
  <si>
    <t>CY2022 ADOT | Derivation Code = 3 | MS2 TDMS;  Reference = {68_6792} | Previous AADT = 42512</t>
  </si>
  <si>
    <t>S3576</t>
  </si>
  <si>
    <t xml:space="preserve">  U 060178J                     </t>
  </si>
  <si>
    <t>CY2022 ADOT | Derivation Code = 3 | MS2 TDMS;  Reference = {68_6813} | Previous AADT = 14003</t>
  </si>
  <si>
    <t>S3579</t>
  </si>
  <si>
    <t>CY2022 ADOT | Derivation Code = 3 | MS2 TDMS;  Reference = {68_6821} | Previous AADT = 13673</t>
  </si>
  <si>
    <t>S3581</t>
  </si>
  <si>
    <t xml:space="preserve">  U 060180A                     </t>
  </si>
  <si>
    <t>CY2022 ADOT | Derivation Code = 3 | MS2 TDMS;  Reference = {68_6830} | Previous AADT = 19419</t>
  </si>
  <si>
    <t>S3582</t>
  </si>
  <si>
    <t xml:space="preserve">  U 060180C                     </t>
  </si>
  <si>
    <t>CY2022 ADOT | Derivation Code = 3 | MS2 TDMS;  Reference = {68_6832} | Previous AADT = 12978</t>
  </si>
  <si>
    <t>S3590</t>
  </si>
  <si>
    <t xml:space="preserve">  U 060182C                     </t>
  </si>
  <si>
    <t>US-60 Exit 182 C-Ramp</t>
  </si>
  <si>
    <t>CY2022 ADOT | Derivation Code = 3 | MS2 TDMS;  Reference = {68_6852} | Previous AADT = 12366</t>
  </si>
  <si>
    <t>S3591</t>
  </si>
  <si>
    <t xml:space="preserve">  U 060182G                     </t>
  </si>
  <si>
    <t>CY2022 ADOT | Derivation Code = 3 | MS2 TDMS;  Reference = {68_6851} | Previous AADT = 12503</t>
  </si>
  <si>
    <t>S3592</t>
  </si>
  <si>
    <t xml:space="preserve">  U 060182J                     </t>
  </si>
  <si>
    <t>CY2022 ADOT | Derivation Code = 3 | MS2 TDMS;  Reference = {68_6853} | Previous AADT = 22666</t>
  </si>
  <si>
    <t>S3602</t>
  </si>
  <si>
    <t xml:space="preserve">  U 060186C                     </t>
  </si>
  <si>
    <t>CY2022 ADOT | Derivation Code = 3 | MS2 TDMS;  Reference = {68_6882} | Previous AADT = 8610</t>
  </si>
  <si>
    <t>S3603</t>
  </si>
  <si>
    <t xml:space="preserve">  U 060186G                     </t>
  </si>
  <si>
    <t>CY2022 ADOT | Derivation Code = 3 | MS2 TDMS;  Reference = {68_6881} | Previous AADT = 7294</t>
  </si>
  <si>
    <t>S3605</t>
  </si>
  <si>
    <t xml:space="preserve">  U 060187A                     </t>
  </si>
  <si>
    <t>CY2022 ADOT | Derivation Code = 3 | MS2 TDMS;  Reference = {68_6890} | Previous AADT = 10563</t>
  </si>
  <si>
    <t>S3609</t>
  </si>
  <si>
    <t xml:space="preserve">  U 060188G                     </t>
  </si>
  <si>
    <t>CY2022 ADOT | Derivation Code = 3 | MS2 TDMS;  Reference = {68_6901} | Previous AADT = 11164</t>
  </si>
  <si>
    <t>S3611</t>
  </si>
  <si>
    <t>CY2022 ADOT | Derivation Code = 3 | MS2 TDMS;  Reference = {68_6892} | Previous AADT = 1940</t>
  </si>
  <si>
    <t>S3614</t>
  </si>
  <si>
    <t xml:space="preserve">  U 060189A                     </t>
  </si>
  <si>
    <t>US-60 Exit 189 A-Ramp</t>
  </si>
  <si>
    <t>CY2022 ADOT | Derivation Code = 3 | MS2 TDMS;  Reference = {68_6910} | Previous AADT = 9023</t>
  </si>
  <si>
    <t>S3618</t>
  </si>
  <si>
    <t xml:space="preserve">  U 060190C                     </t>
  </si>
  <si>
    <t>US-60 Exit 190 C-Ramp</t>
  </si>
  <si>
    <t>CY2022 ADOT | Derivation Code = 3 | MS2 TDMS;  Reference = {68_8122} | Previous AADT = 7100</t>
  </si>
  <si>
    <t>S3619</t>
  </si>
  <si>
    <t xml:space="preserve">  U 060190C1                    </t>
  </si>
  <si>
    <t>CY2022 ADOT | Derivation Code = 3 | MS2 TDMS;  Reference = {68_8125} | Previous AADT = 9953</t>
  </si>
  <si>
    <t>S3624</t>
  </si>
  <si>
    <t xml:space="preserve">  U 060192A                     </t>
  </si>
  <si>
    <t>US-60 Exit 192 A-Ramp</t>
  </si>
  <si>
    <t>US-60 Exit 192 G-Ramp</t>
  </si>
  <si>
    <t>CY2022 ADOT | Derivation Code = 3 | MS2 TDMS;  Reference = {68_6930} | Previous AADT = 11896</t>
  </si>
  <si>
    <t>S3626</t>
  </si>
  <si>
    <t xml:space="preserve">  U 060192G                     </t>
  </si>
  <si>
    <t>CY2022 ADOT | Derivation Code = 3 | MS2 TDMS;  Reference = {68_6931} | Previous AADT = 2627</t>
  </si>
  <si>
    <t>S3627</t>
  </si>
  <si>
    <t xml:space="preserve">  U 060192J                     </t>
  </si>
  <si>
    <t>CY2022 ADOT | Derivation Code = 3 | MS2 TDMS;  Reference = {68_6933} | Previous AADT = 10587</t>
  </si>
  <si>
    <t>S3632</t>
  </si>
  <si>
    <t xml:space="preserve">  U 060194A                     </t>
  </si>
  <si>
    <t>CY2022 ADOT | Derivation Code = 3 | MS2 TDMS;  Reference = {68_6945} | Previous AADT = 5240</t>
  </si>
  <si>
    <t>S3634</t>
  </si>
  <si>
    <t xml:space="preserve">  U 060195A                     </t>
  </si>
  <si>
    <t>US-60 Exit 195 A-Ramp</t>
  </si>
  <si>
    <t>US-60 Exit 195 G-Ramp</t>
  </si>
  <si>
    <t>CY2022 ADOT | Derivation Code = 3 | MS2 TDMS;  Reference = {68_6950} | Previous AADT = 15559</t>
  </si>
  <si>
    <t>S3636</t>
  </si>
  <si>
    <t xml:space="preserve">  U 060195G                     </t>
  </si>
  <si>
    <t>CY2022 ADOT | Derivation Code = 3 | MS2 TDMS;  Reference = {68_6951} | Previous AADT = 1966</t>
  </si>
  <si>
    <t>S3637</t>
  </si>
  <si>
    <t xml:space="preserve">  U 060195J                     </t>
  </si>
  <si>
    <t>CY2022 ADOT | Derivation Code = 3 | MS2 TDMS;  Reference = {68_6953} | Previous AADT = 16457</t>
  </si>
  <si>
    <t>S3641</t>
  </si>
  <si>
    <t>CY2022 ADOT | Derivation Code = 3 | MS2 TDMS;  Reference = {68_6963} | Previous AADT = 6385</t>
  </si>
  <si>
    <t>S3644</t>
  </si>
  <si>
    <t xml:space="preserve">  U 060197G                     </t>
  </si>
  <si>
    <t>CY2022 ADOT | Derivation Code = 3 | MS2 TDMS;  Reference = {68_6971} | Previous AADT = 1028</t>
  </si>
  <si>
    <t>S3646</t>
  </si>
  <si>
    <t xml:space="preserve">  U 060198A                     </t>
  </si>
  <si>
    <t>CY2022 ADOT | Derivation Code = 3 | MS2 TDMS;  Reference = {68_6980} | Previous AADT = 1250</t>
  </si>
  <si>
    <t>S33637</t>
  </si>
  <si>
    <t xml:space="preserve">  U 060212A                     </t>
  </si>
  <si>
    <t>S33601</t>
  </si>
  <si>
    <t xml:space="preserve">  U 060228C                     </t>
  </si>
  <si>
    <t>US-60 Exit 228 C-Ramp</t>
  </si>
  <si>
    <t>0.2 mi W of US-60</t>
  </si>
  <si>
    <t>S33582</t>
  </si>
  <si>
    <t xml:space="preserve">  U 060246P                     </t>
  </si>
  <si>
    <t>US-60 Exit 246 P-Ramp</t>
  </si>
  <si>
    <t>E Broadway</t>
  </si>
  <si>
    <t>S33541</t>
  </si>
  <si>
    <t xml:space="preserve">  U 060247P                     </t>
  </si>
  <si>
    <t>US-60 Exit 247 P-Ramp</t>
  </si>
  <si>
    <t>US-60 Exit 247 T-Ramp</t>
  </si>
  <si>
    <t>S33540</t>
  </si>
  <si>
    <t xml:space="preserve">  U 060247T                     </t>
  </si>
  <si>
    <t>S33608</t>
  </si>
  <si>
    <t xml:space="preserve">  U 060247X                     </t>
  </si>
  <si>
    <t>US-60 Exit 247 X-Ramp</t>
  </si>
  <si>
    <t>S33563</t>
  </si>
  <si>
    <t xml:space="preserve">  U 060290A                     </t>
  </si>
  <si>
    <t>US-60 Exit 290 A-Ramp</t>
  </si>
  <si>
    <t>390 ft S of S077-13</t>
  </si>
  <si>
    <t>CY2022 ADOT | Derivation Code = 3 | MS2 TDMS;  Reference = {68_102021} | Previous AADT = 8904</t>
  </si>
  <si>
    <t>CY2022 ADOT | Derivation Code = 3 | MS2 TDMS;  Reference = {68_102036} | Previous AADT = 9787</t>
  </si>
  <si>
    <t>CY2022 ADOT | Derivation Code = 3 | MS2 TDMS;  Reference = {68_102056} | Previous AADT = 8456</t>
  </si>
  <si>
    <t>CY2022 ADOT | Derivation Code = 3 | MS2 TDMS;  Reference = {216_FLA-03146} | Previous AADT = 29961</t>
  </si>
  <si>
    <t>CY2022 ADOT | Derivation Code = 1 | MS2 TDMS;  Reference = {68_102065} | Previous AADT = 29332</t>
  </si>
  <si>
    <t>CY2022 ADOT | Derivation Code = 3 | MS2 TDMS;  Reference = {68_102066} | Previous AADT = 27620</t>
  </si>
  <si>
    <t>CY2022 ADOT | Derivation Code = 3 | MS2 TDMS;  Reference = {68_102072} | Previous AADT = 8261</t>
  </si>
  <si>
    <t>CY2022 ADOT | Derivation Code = 3 | MS2 TDMS;  Reference = {68_102074} | Previous AADT = 6097</t>
  </si>
  <si>
    <t>CY2022 ADOT | Derivation Code = 3 | MS2 TDMS;  Reference = {68_102075} | Previous AADT = 9038</t>
  </si>
  <si>
    <t>CY2022 ADOT | Derivation Code = 3 | MS2 TDMS;  Reference = {68_102320} | Previous AADT = 3424</t>
  </si>
  <si>
    <t>CY2022 ADOT | Derivation Code = 3 | MS2 TDMS;  Reference = {68_102080} | Previous AADT = 6672</t>
  </si>
  <si>
    <t>S33562</t>
  </si>
  <si>
    <t>0.25 mi NW of US-89</t>
  </si>
  <si>
    <t>CY2022 ADOT | Derivation Code = 1 | MS2 TDMS;  Reference = {68_102084} | Previous AADT = 18367</t>
  </si>
  <si>
    <t>CY2022 ADOT | Derivation Code = 1 | MS2 TDMS;  Reference = {68_102086} | Previous AADT = 17273</t>
  </si>
  <si>
    <t>CY2022 ADOT | Derivation Code = 1 | MS2 TDMS;  Reference = {68_102086} | Previous AADT = 16180</t>
  </si>
  <si>
    <t>CY2022 ADOT | Derivation Code = 3 | MS2 TDMS;  Reference = {68_102088} | Previous AADT = 30982</t>
  </si>
  <si>
    <t>CY2022 ADOT | Derivation Code = 3 | MS2 TDMS;  Reference = {68_102093} | Previous AADT = 13219</t>
  </si>
  <si>
    <t>S3654</t>
  </si>
  <si>
    <t xml:space="preserve">  U 093002C                     </t>
  </si>
  <si>
    <t>CY2022 ADOT | Derivation Code = 3 | MS2 TDMS;  Reference = {68_8801} | Previous AADT = 182</t>
  </si>
  <si>
    <t>S3655</t>
  </si>
  <si>
    <t xml:space="preserve">  U 093002G                     </t>
  </si>
  <si>
    <t>CY2022 ADOT | Derivation Code = 3 | MS2 TDMS;  Reference = {68_8804} | Previous AADT = 50</t>
  </si>
  <si>
    <t>S33580</t>
  </si>
  <si>
    <t xml:space="preserve">  U 093066A                     </t>
  </si>
  <si>
    <t>US-93 Exit 66 A-Ramp</t>
  </si>
  <si>
    <t>CY2022 ADOT | Derivation Code = 3 | MS2 TDMS;  Reference = {68_102110} | Previous AADT = 17248</t>
  </si>
  <si>
    <t>CY2022 ADOT | Derivation Code = 3 | MS2 TDMS;  Reference = {68_102116} | Previous AADT = 8071</t>
  </si>
  <si>
    <t>CY2022 ADOT | Derivation Code = 3 | MS2 TDMS;  Reference = {68_102118} | Previous AADT = 10275</t>
  </si>
  <si>
    <t>CY2022 ADOT | Derivation Code = 3 | MS2 TDMS;  Reference = {68_102120} | Previous AADT = 13912</t>
  </si>
  <si>
    <t>CY2022 ADOT | Derivation Code = 3 | MS2 TDMS;  Reference = {68_102130} | Previous AADT = 15376</t>
  </si>
  <si>
    <t>CY2022 ADOT | Derivation Code = 3 | MS2 TDMS;  Reference = {68_102142} | Previous AADT = 30908</t>
  </si>
  <si>
    <t>S3657</t>
  </si>
  <si>
    <t>170 ft W of I-8 Exit 2 G-Ramp</t>
  </si>
  <si>
    <t>CY2022 ADOT | Derivation Code = 3 | MS2 TDMS;  Reference = {68_3014} | Previous AADT = 33971</t>
  </si>
  <si>
    <t>CY2022 ADOT | Derivation Code = 3 | MS2 TDMS;  Reference = {68_102148} | Previous AADT = 22749</t>
  </si>
  <si>
    <t>CY2022 ADOT | Derivation Code = 3 | MS2 TDMS;  Reference = {68_102156} | Previous AADT = 13862</t>
  </si>
  <si>
    <t>CY2022 ADOT | Derivation Code = 3 | MS2 TDMS;  Reference = {68_102158} | Previous AADT = 10923</t>
  </si>
  <si>
    <t>CY2022 ADOT | Derivation Code = 3 | MS2 TDMS;  Reference = {68_102160} | Previous AADT = 9592</t>
  </si>
  <si>
    <t>CY2022 ADOT | Derivation Code = 3 | MS2 TDMS;  Reference = {68_102163} | Previous AADT = 6796</t>
  </si>
  <si>
    <t>CY2022 ADOT | Derivation Code = 3 | MS2 TDMS;  Reference = {68_102175} | Previous AADT = 3400</t>
  </si>
  <si>
    <t>CY2022 ADOT | Derivation Code = 3 | MS2 TDMS;  Reference = {68_102177} | Previous AADT = 4834</t>
  </si>
  <si>
    <t>CY2022 ADOT | Derivation Code = 1 | MS2 TDMS;  Reference = {68_102178} | Previous AADT = 5183</t>
  </si>
  <si>
    <t>CY2022 ADOT | Derivation Code = 1 | MS2 TDMS;  Reference = {68_102181} | Previous AADT = 3603</t>
  </si>
  <si>
    <t>CY2022 ADOT | Derivation Code = 3 | MS2 TDMS;  Reference = {68_102186} | Previous AADT = 2060</t>
  </si>
  <si>
    <t>CY2022 ADOT | Derivation Code = 1 | MS2 TDMS;  Reference = {68_102189} | Previous AADT = 12454</t>
  </si>
  <si>
    <t>CY2022 ADOT | Derivation Code = 3 | MS2 TDMS;  Reference = {68_102200} | Previous AADT = 2111</t>
  </si>
  <si>
    <t>CY2022 ADOT | Derivation Code = 3 | MS2 TDMS;  Reference = {68_102201} | Previous AADT = 2898</t>
  </si>
  <si>
    <t>CY2022 ADOT | Derivation Code = 3 | MS2 TDMS;  Reference = {68_102202} | Previous AADT = 5440</t>
  </si>
  <si>
    <t>CY2022 ADOT | Derivation Code = 3 | MS2 TDMS;  Reference = {68_102204} | Previous AADT = 1614</t>
  </si>
  <si>
    <t>CY2022 ADOT | Derivation Code = 3 | MS2 TDMS;  Reference = {68_102205} | Previous AADT = 1461</t>
  </si>
  <si>
    <t>CY2022 ADOT | Derivation Code = 3 | MS2 TDMS;  Reference = {68_102206} | Previous AADT = 1524</t>
  </si>
  <si>
    <t>CY2022 ADOT | Derivation Code = 1 | MS2 TDMS;  Reference = {68_102210} | Previous AADT = 1585</t>
  </si>
  <si>
    <t>CY2022 ADOT | Derivation Code = 12 | MS2 TDMS;  Reference = {68_102211} | Previous AADT = 1205</t>
  </si>
  <si>
    <t>S33464</t>
  </si>
  <si>
    <t xml:space="preserve">  U 180394J                     </t>
  </si>
  <si>
    <t>US-180 Exit 394 J-Ramp</t>
  </si>
  <si>
    <t>S33572</t>
  </si>
  <si>
    <t xml:space="preserve">  U 180402J                     </t>
  </si>
  <si>
    <t>US-180 Exit 402 J-Ramp</t>
  </si>
  <si>
    <t>CY2022 ADOT | Applied Growth Factor = -0.017 to Previous Year | Previous AADT = 2940</t>
  </si>
  <si>
    <t>CY2022 ADOT | Derivation Code = 3 | MS2 TDMS;  Reference = {68_102215} | Previous AADT = 1943</t>
  </si>
  <si>
    <t>CY2022 ADOT | Derivation Code = 3 | MS2 TDMS;  Reference = {68_102217} | Previous AADT = 1711</t>
  </si>
  <si>
    <t>CY2022 ADOT | Derivation Code = 3 | MS2 TDMS;  Reference = {68_102218} | Previous AADT = 1826</t>
  </si>
  <si>
    <t>CY2022 ADOT | Derivation Code = 1 | MS2 TDMS;  Reference = {68_102219} | Previous AADT = 1139</t>
  </si>
  <si>
    <t>CY2022 ADOT | Derivation Code = 3 | MS2 TDMS;  Reference = {68_102223} | Previous AADT = 2832</t>
  </si>
  <si>
    <t>CY2022 ADOT | Derivation Code = 1 | MS2 TDMS;  Reference = {68_102225} | Previous AADT = 7650</t>
  </si>
  <si>
    <t>CY2022 ADOT | Derivation Code = 1 | MS2 TDMS;  Reference = {68_102236} | Previous AADT = 773</t>
  </si>
  <si>
    <t>CY2022 ADOT | Derivation Code = 1 | MS2 TDMS;  Reference = {68_102237} | Previous AADT = 434</t>
  </si>
  <si>
    <t>CY2022 ADOT | Derivation Code = 3 | MS2 TDMS;  Reference = {68_102242} | Previous AADT = 4502</t>
  </si>
  <si>
    <t>S3662</t>
  </si>
  <si>
    <t>CY2022 ADOT | Derivation Code = 1 | MS2 TDMS;  Reference = {68_6464} | Previous AADT = 1531</t>
  </si>
  <si>
    <t>S33700</t>
  </si>
  <si>
    <t>0.29 mi SW of Chase Creek</t>
  </si>
  <si>
    <t>L14283</t>
  </si>
  <si>
    <t xml:space="preserve">  UX191167A                     </t>
  </si>
  <si>
    <t>US-191X Exit 167 A-Ramp</t>
  </si>
  <si>
    <t>CY2022 ADOT | VolGroup Estimate; Reference = {21r} | Previous AADT = 26</t>
  </si>
  <si>
    <t>CY2022 ADOT | Derivation Code = 3 | MS2 TDMS;  Reference = {68_102285} | Previous AADT = 189</t>
  </si>
  <si>
    <t>L14284</t>
  </si>
  <si>
    <t xml:space="preserve">  UY191090A                     </t>
  </si>
  <si>
    <t>US-191Y Exit 90 A-Ramp</t>
  </si>
  <si>
    <t>30 ft NW of US-191Y</t>
  </si>
  <si>
    <t>30 ft S of US-191</t>
  </si>
  <si>
    <t>CY2022 ADOT | VolGroup Estimate; Reference = {1c} | Previous AADT = 158</t>
  </si>
  <si>
    <t>S3674</t>
  </si>
  <si>
    <t>CY2022 ADOT | Derivation Code = 1 | MS2 TDMS;  Reference = {68_6494} | Previous AADT = 233</t>
  </si>
  <si>
    <t>S3677</t>
  </si>
  <si>
    <t>CY2022 ADOT | Derivation Code = 1 | MS2 TDMS;  Reference = {68_6524} | Previous AADT = 52</t>
  </si>
  <si>
    <t>S3683</t>
  </si>
  <si>
    <t xml:space="preserve">02E 4TH                 ST      </t>
  </si>
  <si>
    <t>E 4th St</t>
  </si>
  <si>
    <t>0.5 mi NE of N Aacco Trl</t>
  </si>
  <si>
    <t>CY2022 ADOT | Derivation Code = 3 | MS2 TDMS;  Reference = {68_4568} | Previous AADT = 748</t>
  </si>
  <si>
    <t>S3685</t>
  </si>
  <si>
    <t>N 4 Y Ranch Rd</t>
  </si>
  <si>
    <t>CY2022 ADOT | Derivation Code = 3 | MS2 TDMS;  Reference = {68_4584} | Previous AADT = 822</t>
  </si>
  <si>
    <t>S3688</t>
  </si>
  <si>
    <t>S3695</t>
  </si>
  <si>
    <t xml:space="preserve">02N MESCAL              RD      </t>
  </si>
  <si>
    <t>S3699</t>
  </si>
  <si>
    <t xml:space="preserve">02N VIRGINIA            AVE     </t>
  </si>
  <si>
    <t>N Virginia Ave</t>
  </si>
  <si>
    <t>S3706</t>
  </si>
  <si>
    <t xml:space="preserve">02W JACKSON             RD      </t>
  </si>
  <si>
    <t>W Jackson Rd</t>
  </si>
  <si>
    <t>N Adams St</t>
  </si>
  <si>
    <t>CY2022 ADOT | Derivation Code = 3 | MS2 TDMS;  Reference = {68_4558} | Previous AADT = 513</t>
  </si>
  <si>
    <t>S3710_b</t>
  </si>
  <si>
    <t>S3721</t>
  </si>
  <si>
    <t xml:space="preserve">03  FOX RANCH           RD      </t>
  </si>
  <si>
    <t>CY2022 ADOT | Derivation Code = 1 | MS2 TDMS;  Reference = {68_5304} | Previous AADT = 53</t>
  </si>
  <si>
    <t>S3725</t>
  </si>
  <si>
    <t xml:space="preserve">03  I 40 METEOR CRATER O        </t>
  </si>
  <si>
    <t>CY2022 ADOT | Derivation Code = 1 | MS2 TDMS;  Reference = {68_6204} | Previous AADT = 643</t>
  </si>
  <si>
    <t>S3729</t>
  </si>
  <si>
    <t xml:space="preserve">03  MCLELLAN RESERVOIR U        </t>
  </si>
  <si>
    <t>S3731</t>
  </si>
  <si>
    <t xml:space="preserve">03  MONTE CARLO         RD      </t>
  </si>
  <si>
    <t>CY2022 ADOT | Derivation Code = 1 | MS2 TDMS;  Reference = {68_5954} | Previous AADT = 23</t>
  </si>
  <si>
    <t>S3732</t>
  </si>
  <si>
    <t xml:space="preserve">03  POLLOCK RANCH       RD      </t>
  </si>
  <si>
    <t>Pollock Ranch Rd</t>
  </si>
  <si>
    <t>S3736</t>
  </si>
  <si>
    <t xml:space="preserve">03  TWIN ARROWS OVERPASS        </t>
  </si>
  <si>
    <t>L15875</t>
  </si>
  <si>
    <t>SR-87 nonCard</t>
  </si>
  <si>
    <t>CY2022 ADOT | Derivation Code = 1 | MS2 TDMS;  Reference = {68_4171} | Previous AADT = 166</t>
  </si>
  <si>
    <t>S3749</t>
  </si>
  <si>
    <t>40 ft S of I-17 Front nonCard</t>
  </si>
  <si>
    <t>40 ft N of I-17 Front</t>
  </si>
  <si>
    <t>CY2022 ADOT | Derivation Code = 3 | MS2 TDMS;  Reference = {68_4774} | Previous AADT = 26470</t>
  </si>
  <si>
    <t>S3751</t>
  </si>
  <si>
    <t>CY2022 ADOT | Derivation Code = 3 | MS2 TDMS;  Reference = {68_3754} | Previous AADT = 26002</t>
  </si>
  <si>
    <t>S3753</t>
  </si>
  <si>
    <t>150 ft S of SR-101 Front</t>
  </si>
  <si>
    <t>CY2022 ADOT | Derivation Code = 3 | MS2 TDMS;  Reference = {68_7204} | Previous AADT = 25807</t>
  </si>
  <si>
    <t>S3754</t>
  </si>
  <si>
    <t>CY2022 ADOT | Derivation Code = 3 | MS2 TDMS;  Reference = {68_4817} | Previous AADT = 5899</t>
  </si>
  <si>
    <t>S3756</t>
  </si>
  <si>
    <t>CY2022 ADOT | Derivation Code = 3 | MS2 TDMS;  Reference = {68_4826} | Previous AADT = 5520</t>
  </si>
  <si>
    <t>S3758</t>
  </si>
  <si>
    <t>CY2022 ADOT | Derivation Code = 3 | MS2 TDMS;  Reference = {68_4846}+{68_4845} | Previous AADT = 5008</t>
  </si>
  <si>
    <t>S3762</t>
  </si>
  <si>
    <t>CY2022 ADOT | Derivation Code = 3 | MS2 TDMS;  Reference = {68_3734} | Previous AADT = 23666</t>
  </si>
  <si>
    <t>S3764</t>
  </si>
  <si>
    <t>CY2022 ADOT | Derivation Code = 3 | MS2 TDMS;  Reference = {68_6584} | Previous AADT = 31171</t>
  </si>
  <si>
    <t>S3768</t>
  </si>
  <si>
    <t>CY2022 ADOT | Derivation Code = 3 | MS2 TDMS;  Reference = {68_7174} | Previous AADT = 22313</t>
  </si>
  <si>
    <t>S3774</t>
  </si>
  <si>
    <t>CY2022 ADOT | Derivation Code = 3 | MS2 TDMS;  Reference = {68_3714} | Previous AADT = 54898</t>
  </si>
  <si>
    <t>S3781</t>
  </si>
  <si>
    <t>CY2022 ADOT | Derivation Code = 3 | MS2 TDMS;  Reference = {68_7154} | Previous AADT = 36112</t>
  </si>
  <si>
    <t>S3787</t>
  </si>
  <si>
    <t>CY2022 ADOT | Derivation Code = 3 | MS2 TDMS;  Reference = {68_7134} | Previous AADT = 34834</t>
  </si>
  <si>
    <t>S3790</t>
  </si>
  <si>
    <t>170 ft S of SR-101 Front</t>
  </si>
  <si>
    <t>190 ft N of SR-101 Front nonCard</t>
  </si>
  <si>
    <t>CY2022 ADOT | Derivation Code = 3 | MS2 TDMS;  Reference = {68_7214} | Previous AADT = 20778</t>
  </si>
  <si>
    <t>S3791</t>
  </si>
  <si>
    <t>CY2022 ADOT | Derivation Code = 3 | MS2 TDMS;  Reference = {68_3794} | Previous AADT = 58619</t>
  </si>
  <si>
    <t>S3801</t>
  </si>
  <si>
    <t>CY2022 ADOT | Derivation Code = 3 | MS2 TDMS;  Reference = {68_7189} | Previous AADT = 11350</t>
  </si>
  <si>
    <t>S3804</t>
  </si>
  <si>
    <t>SR-202 Exit 11 A-Ra*</t>
  </si>
  <si>
    <t>CY2022 ADOT | Derivation Code = 1 | MS2 TDMS;  Reference = {58_MMA-8293}*2 | Previous AADT = 26504</t>
  </si>
  <si>
    <t>CY2022 ADOT | Derivation Code = 3 | MS2 TDMS;  Reference = {68_102269} | Previous AADT = 11602</t>
  </si>
  <si>
    <t>S3808</t>
  </si>
  <si>
    <t xml:space="preserve">07  BASELINE            RD      </t>
  </si>
  <si>
    <t>CY2022 ADOT | Derivation Code = 3 | MS2 TDMS;  Reference = {68_3944} | Previous AADT = 61942</t>
  </si>
  <si>
    <t>S3807</t>
  </si>
  <si>
    <t>CY2022 ADOT | Derivation Code = 3 | MS2 TDMS;  Reference = {68_7494} | Previous AADT = 22768</t>
  </si>
  <si>
    <t>S3809</t>
  </si>
  <si>
    <t xml:space="preserve">CY2022 ADOT | Derivation Code = 3 | MS2 TDMS;  Reference = {68_7208} | Previous AADT = </t>
  </si>
  <si>
    <t>S3818</t>
  </si>
  <si>
    <t>CY2022 ADOT | Derivation Code = 3 | MS2 TDMS;  Reference = {68_6714} | Previous AADT = 41560</t>
  </si>
  <si>
    <t>S3824</t>
  </si>
  <si>
    <t>CY2022 ADOT | Derivation Code = 3 | MS2 TDMS;  Reference = {68_8618} | Previous AADT = 1341</t>
  </si>
  <si>
    <t>S3822</t>
  </si>
  <si>
    <t>26th Ave</t>
  </si>
  <si>
    <t>80 ft W of 24th Ave</t>
  </si>
  <si>
    <t>CY2022 ADOT | Derivation Code = 3 | MS2 TDMS;  Reference = {68_4904} | Previous AADT = 44781</t>
  </si>
  <si>
    <t>S3834</t>
  </si>
  <si>
    <t>CY2022 ADOT | Derivation Code = 3 | MS2 TDMS;  Reference = {68_4879} | Previous AADT = 3824</t>
  </si>
  <si>
    <t>S3836</t>
  </si>
  <si>
    <t>CY2022 ADOT | Derivation Code = 3 | MS2 TDMS;  Reference = {68_4889} | Previous AADT = 6985</t>
  </si>
  <si>
    <t>S3839</t>
  </si>
  <si>
    <t>CY2022 ADOT | Derivation Code = 3 | MS2 TDMS;  Reference = {68_4908} | Previous AADT = 2935</t>
  </si>
  <si>
    <t>S3843</t>
  </si>
  <si>
    <t>CY2022 ADOT | Derivation Code = 3 | MS2 TDMS;  Reference = {68_4928} | Previous AADT = 4339</t>
  </si>
  <si>
    <t>S3850</t>
  </si>
  <si>
    <t>CY2022 ADOT | Derivation Code = 3 | MS2 TDMS;  Reference = {68_4959} | Previous AADT = 3954</t>
  </si>
  <si>
    <t>S3853</t>
  </si>
  <si>
    <t>CY2022 ADOT | Derivation Code = 3 | MS2 TDMS;  Reference = {68_4969} | Previous AADT = 2579</t>
  </si>
  <si>
    <t>S3852</t>
  </si>
  <si>
    <t>CY2022 ADOT | Derivation Code = 3 | MS2 TDMS;  Reference = {68_4968} | Previous AADT = 1866</t>
  </si>
  <si>
    <t>S3857</t>
  </si>
  <si>
    <t>CY2022 ADOT | Derivation Code = 3 | MS2 TDMS;  Reference = {68_4989} | Previous AADT = 3533</t>
  </si>
  <si>
    <t>S3856</t>
  </si>
  <si>
    <t>CY2022 ADOT | Derivation Code = 3 | MS2 TDMS;  Reference = {68_4988} | Previous AADT = 2354</t>
  </si>
  <si>
    <t>S3866</t>
  </si>
  <si>
    <t>CY2022 ADOT | Derivation Code = 3 | MS2 TDMS;  Reference = {68_5059} | Previous AADT = 2282</t>
  </si>
  <si>
    <t>S3867</t>
  </si>
  <si>
    <t>CY2022 ADOT | Derivation Code = 3 | MS2 TDMS;  Reference = {68_5067} | Previous AADT = 344</t>
  </si>
  <si>
    <t>S3876</t>
  </si>
  <si>
    <t>CY2022 ADOT | Derivation Code = 3 | MS2 TDMS;  Reference = {68_4877} | Previous AADT = 4645</t>
  </si>
  <si>
    <t>S3877</t>
  </si>
  <si>
    <t>CY2022 ADOT | Derivation Code = 3 | MS2 TDMS;  Reference = {68_4886} | Previous AADT = 4134</t>
  </si>
  <si>
    <t>S3889</t>
  </si>
  <si>
    <t>0.12 mi N of I-17 Exit 208 C-Ra*</t>
  </si>
  <si>
    <t>CY2022 ADOT | Derivation Code = 3 | MS2 TDMS;  Reference = {68_4946} | Previous AADT = 3116</t>
  </si>
  <si>
    <t>S3892</t>
  </si>
  <si>
    <t>CY2022 ADOT | Derivation Code = 3 | MS2 TDMS;  Reference = {68_4957} | Previous AADT = 2739</t>
  </si>
  <si>
    <t>S3891</t>
  </si>
  <si>
    <t>CY2022 ADOT | Derivation Code = 3 | MS2 TDMS;  Reference = {68_4956} | Previous AADT = 4336</t>
  </si>
  <si>
    <t>S3894</t>
  </si>
  <si>
    <t>CY2022 ADOT | Derivation Code = 3 | MS2 TDMS;  Reference = {68_4967} | Previous AADT = 3868</t>
  </si>
  <si>
    <t>S3896</t>
  </si>
  <si>
    <t>CY2022 ADOT | Derivation Code = 3 | MS2 TDMS;  Reference = {68_4977} | Previous AADT = 2878</t>
  </si>
  <si>
    <t>S3900</t>
  </si>
  <si>
    <t>CY2022 ADOT | Derivation Code = 3 | MS2 TDMS;  Reference = {68_5007} | Previous AADT = 1647</t>
  </si>
  <si>
    <t>S3899</t>
  </si>
  <si>
    <t>CY2022 ADOT | Derivation Code = 3 | MS2 TDMS;  Reference = {68_5006} | Previous AADT = 4887</t>
  </si>
  <si>
    <t>S3903</t>
  </si>
  <si>
    <t>CY2022 ADOT | Derivation Code = 3 | MS2 TDMS;  Reference = {68_5037} | Previous AADT = 4627</t>
  </si>
  <si>
    <t>S3906</t>
  </si>
  <si>
    <t>Old West Trl</t>
  </si>
  <si>
    <t>CY2022 ADOT | Derivation Code = 1 | MS2 TDMS;  Reference = {68_5096} | Previous AADT = 336</t>
  </si>
  <si>
    <t>S3912</t>
  </si>
  <si>
    <t>CY2022 ADOT | Derivation Code = 3 | MS2 TDMS;  Reference = {68_3854} | Previous AADT = 17561</t>
  </si>
  <si>
    <t>S3916</t>
  </si>
  <si>
    <t>CY2022 ADOT | Derivation Code = 3 | MS2 TDMS;  Reference = {68_6684} | Previous AADT = 46755</t>
  </si>
  <si>
    <t>S3923</t>
  </si>
  <si>
    <t xml:space="preserve">07  CENTER              PKWY    </t>
  </si>
  <si>
    <t>80 ft N of Grand Csr nonCard</t>
  </si>
  <si>
    <t>CY2022 ADOT | Derivation Code = 3 | MS2 TDMS;  Reference = {68_7694} | Previous AADT = 6235</t>
  </si>
  <si>
    <t>S3925</t>
  </si>
  <si>
    <t>CY2022 ADOT | Derivation Code = 3 | MS2 TDMS;  Reference = {58_36490}+{58_36491} | Previous AADT = 34856</t>
  </si>
  <si>
    <t>S3929</t>
  </si>
  <si>
    <t>Nb Sr51 Front SB</t>
  </si>
  <si>
    <t>CY2022 ADOT | Derivation Code = 3 | MS2 TDMS;  Reference = {68_6624} | Previous AADT = 12773</t>
  </si>
  <si>
    <t>S3931</t>
  </si>
  <si>
    <t xml:space="preserve">07  COTTON              LN    0 </t>
  </si>
  <si>
    <t>Cotton Ln nonCard</t>
  </si>
  <si>
    <t>S3932</t>
  </si>
  <si>
    <t>190 ft S of US-60 Exit 192 A-Ra*</t>
  </si>
  <si>
    <t>CY2022 ADOT | Derivation Code = 3 | MS2 TDMS;  Reference = {68_6934} | Previous AADT = 19298</t>
  </si>
  <si>
    <t>S3938</t>
  </si>
  <si>
    <t>CY2022 ADOT | Derivation Code = 3 | MS2 TDMS;  Reference = {68_3604} | Previous AADT = 55714</t>
  </si>
  <si>
    <t>S3940</t>
  </si>
  <si>
    <t xml:space="preserve">07  EB SR202 EX 3 OFF   RD      </t>
  </si>
  <si>
    <t>Eb Sr202 Ex 3 Off Rd</t>
  </si>
  <si>
    <t>CY2022 ADOT | Derivation Code = 3 | MS2 TDMS;  Reference = {68_7658} | Previous AADT = 5853</t>
  </si>
  <si>
    <t>S3943</t>
  </si>
  <si>
    <t xml:space="preserve">07  EB SR202 FRONTAGE           </t>
  </si>
  <si>
    <t>Eb Sr202 Frontage</t>
  </si>
  <si>
    <t>CY2022 ADOT | Derivation Code = 3 | MS2 TDMS;  Reference = {68_7699} | Previous AADT = 2563</t>
  </si>
  <si>
    <t>S3948</t>
  </si>
  <si>
    <t>440 ft S of US-60 Exit 191 A-Ra*</t>
  </si>
  <si>
    <t>50 ft N of Wb Us60 Ex 190A Off *</t>
  </si>
  <si>
    <t>CY2022 ADOT | Derivation Code = 3 | MS2 TDMS;  Reference = {68_6924} | Previous AADT = 16842</t>
  </si>
  <si>
    <t>S3956</t>
  </si>
  <si>
    <t>25th Dr</t>
  </si>
  <si>
    <t>30 ft W of 24th Ave</t>
  </si>
  <si>
    <t>CY2022 ADOT | Derivation Code = 3 | MS2 TDMS;  Reference = {68_4914} | Previous AADT = 44240</t>
  </si>
  <si>
    <t>S3957</t>
  </si>
  <si>
    <t>CY2022 ADOT | Derivation Code = 3 | MS2 TDMS;  Reference = {68_6644} | Previous AADT = 25975</t>
  </si>
  <si>
    <t>S3960</t>
  </si>
  <si>
    <t xml:space="preserve">07  GRANT               ST      </t>
  </si>
  <si>
    <t>CY2022 ADOT | Derivation Code = 3 | MS2 TDMS;  Reference = {68_4824} | Previous AADT = 5829</t>
  </si>
  <si>
    <t>S3965</t>
  </si>
  <si>
    <t>CY2022 ADOT | Derivation Code = 3 | MS2 TDMS;  Reference = {68_8651} | Previous AADT = 29053</t>
  </si>
  <si>
    <t>S3966</t>
  </si>
  <si>
    <t>CY2022 ADOT | Derivation Code = 3 | MS2 TDMS;  Reference = {68_7504} | Previous AADT = 16437</t>
  </si>
  <si>
    <t>L21327</t>
  </si>
  <si>
    <t>Nb I 17 Ex 218 Ons Ramp</t>
  </si>
  <si>
    <t>S3972</t>
  </si>
  <si>
    <t>SR-202 Exit 34 C1-Ramp</t>
  </si>
  <si>
    <t>160 ft N of SR-24 Exit 0 C-Ramp</t>
  </si>
  <si>
    <t>CY2022 ADOT | Derivation Code = 3 | MS2 TDMS;  Reference = {68_8184} | Previous AADT = 1942</t>
  </si>
  <si>
    <t>S3982</t>
  </si>
  <si>
    <t>CY2022 ADOT | Derivation Code = 3 | MS2 TDMS;  Reference = {68_8518} | Previous AADT = 4053</t>
  </si>
  <si>
    <t>S3988</t>
  </si>
  <si>
    <t>CY2022 ADOT | Derivation Code = 3 | MS2 TDMS;  Reference = {68_3846} | Previous AADT = 6815</t>
  </si>
  <si>
    <t>S3991</t>
  </si>
  <si>
    <t>1.55 mi W of Painted Rock Dam Rd</t>
  </si>
  <si>
    <t>CY2022 ADOT | Derivation Code = 3 | MS2 TDMS;  Reference = {68_3198} | Previous AADT = 2</t>
  </si>
  <si>
    <t>S3993</t>
  </si>
  <si>
    <t xml:space="preserve">07  INDIAN BEND         RD      </t>
  </si>
  <si>
    <t>CY2022 ADOT | Derivation Code = 3 | MS2 TDMS;  Reference = {68_7374} | Previous AADT = 17405</t>
  </si>
  <si>
    <t>S4003_a</t>
  </si>
  <si>
    <t>Pecos Rd</t>
  </si>
  <si>
    <t>CY2022 ADOT | Derivation Code = 3 | MS2 TDMS;  Reference = {58_35042}*2 | Previous AADT = 10954</t>
  </si>
  <si>
    <t>S4007</t>
  </si>
  <si>
    <t>CY2022 ADOT | Derivation Code = 3 | MS2 TDMS;  Reference = {68_4777} | Previous AADT = 1037</t>
  </si>
  <si>
    <t>S4018</t>
  </si>
  <si>
    <t>CY2022 ADOT | Derivation Code = 3 | MS2 TDMS;  Reference = {68_4808} | Previous AADT = 2745</t>
  </si>
  <si>
    <t>S4016</t>
  </si>
  <si>
    <t>CY2022 ADOT | Derivation Code = 3 | MS2 TDMS;  Reference = {68_4798} | Previous AADT = 3843</t>
  </si>
  <si>
    <t>S4013</t>
  </si>
  <si>
    <t>CY2022 ADOT | Derivation Code = 3 | MS2 TDMS;  Reference = {68_4779} | Previous AADT = 1472</t>
  </si>
  <si>
    <t>S4032</t>
  </si>
  <si>
    <t xml:space="preserve">07  MCQUEEN             RD      </t>
  </si>
  <si>
    <t>McQueen Rd</t>
  </si>
  <si>
    <t>200 ft S of SR-202 Exit 46 J-Ra*</t>
  </si>
  <si>
    <t>190 ft N of SR-202 Exit 46 G-Ra*</t>
  </si>
  <si>
    <t>CY2022 ADOT | Derivation Code = 3 | MS2 TDMS;  Reference = {58_36497}+{58_36498} | Previous AADT = 33077</t>
  </si>
  <si>
    <t>S4037</t>
  </si>
  <si>
    <t xml:space="preserve">07  MOHAWK              LN      </t>
  </si>
  <si>
    <t>Mohawk Ln</t>
  </si>
  <si>
    <t>CY2022 ADOT | Derivation Code = 3 | MS2 TDMS;  Reference = {68_7246} | Previous AADT = 771</t>
  </si>
  <si>
    <t>S3395</t>
  </si>
  <si>
    <t>SR-303 Exit 105 Crossing</t>
  </si>
  <si>
    <t>S4047</t>
  </si>
  <si>
    <t>CY2022 ADOT | Derivation Code = 3 | MS2 TDMS;  Reference = {68_7064} | Previous AADT = 34259</t>
  </si>
  <si>
    <t>S4050</t>
  </si>
  <si>
    <t xml:space="preserve">07  PAINTED ROCK DAM    RD      </t>
  </si>
  <si>
    <t>10 ft S of Lateral A</t>
  </si>
  <si>
    <t>CY2022 ADOT | Derivation Code = 1 | MS2 TDMS;  Reference = {68_3194} | Previous AADT = 609</t>
  </si>
  <si>
    <t>S4057</t>
  </si>
  <si>
    <t>CY2022 ADOT | Derivation Code = 3 | MS2 TDMS;  Reference = {68_7316} | Previous AADT = 6560</t>
  </si>
  <si>
    <t>S4072</t>
  </si>
  <si>
    <t>CY2022 ADOT | Derivation Code = 3 | MS2 TDMS;  Reference = {68_8234} | Previous AADT = 33266</t>
  </si>
  <si>
    <t>S4084</t>
  </si>
  <si>
    <t>CY2022 ADOT | Derivation Code = 3 | MS2 TDMS;  Reference = {58_35065} | Previous AADT = 7526</t>
  </si>
  <si>
    <t>S4079</t>
  </si>
  <si>
    <t>CY2022 ADOT | Derivation Code = 3 | MS2 TDMS;  Reference = {68_7477} | Previous AADT = 4622</t>
  </si>
  <si>
    <t>S4075</t>
  </si>
  <si>
    <t>CY2022 ADOT | Derivation Code = 3 | MS2 TDMS;  Reference = {68_7457} | Previous AADT = 9600</t>
  </si>
  <si>
    <t>S4105</t>
  </si>
  <si>
    <t>CY2022 ADOT | Derivation Code = 3 | MS2 TDMS;  Reference = {58_35068} | Previous AADT = 12857</t>
  </si>
  <si>
    <t>S4100</t>
  </si>
  <si>
    <t>CY2022 ADOT | Derivation Code = 3 | MS2 TDMS;  Reference = {58_35064} | Previous AADT = 11763</t>
  </si>
  <si>
    <t>S4096</t>
  </si>
  <si>
    <t>CY2022 ADOT | Derivation Code = 3 | MS2 TDMS;  Reference = {68_7478} | Previous AADT = 11000</t>
  </si>
  <si>
    <t>S4111</t>
  </si>
  <si>
    <t>CY2022 ADOT | Derivation Code = 3 | MS2 TDMS;  Reference = {68_6744} | Previous AADT = 29137</t>
  </si>
  <si>
    <t>S4115</t>
  </si>
  <si>
    <t xml:space="preserve">07  RAIRDAN             LN      </t>
  </si>
  <si>
    <t>Rairdan Ln</t>
  </si>
  <si>
    <t>0.15 mi E of I-17 Front nonCard</t>
  </si>
  <si>
    <t>CY2022 ADOT | Derivation Code = 3 | MS2 TDMS;  Reference = {68_4778} | Previous AADT = 281</t>
  </si>
  <si>
    <t>S4118</t>
  </si>
  <si>
    <t xml:space="preserve">07  RECKER              RD      </t>
  </si>
  <si>
    <t>CY2022 ADOT | Derivation Code = 3 | MS2 TDMS;  Reference = {68_7964} | Previous AADT = 10305</t>
  </si>
  <si>
    <t>S4129</t>
  </si>
  <si>
    <t xml:space="preserve">07  SCOTTSDALE          RD      </t>
  </si>
  <si>
    <t>CY2022 ADOT | Applied Growth Factor = 0.053 to Previous Year | Previous AADT = 39947</t>
  </si>
  <si>
    <t>S4128</t>
  </si>
  <si>
    <t xml:space="preserve">CY2022 ADOT | Derivation Code = 3 | MS2 TDMS;  Reference = {68_7294} | Previous AADT = </t>
  </si>
  <si>
    <t>S4132</t>
  </si>
  <si>
    <t>CY2022 ADOT | Applied Growth Factor = 0.053 to Previous Year | Previous AADT = 44399</t>
  </si>
  <si>
    <t>S4140</t>
  </si>
  <si>
    <t>CY2022 ADOT | Derivation Code = 3 | MS2 TDMS;  Reference = {68_7138} | Previous AADT = 3142</t>
  </si>
  <si>
    <t>S4155</t>
  </si>
  <si>
    <t>CY2022 ADOT | Derivation Code = 3 | MS2 TDMS;  Reference = {68_7122} | Previous AADT = 7101</t>
  </si>
  <si>
    <t>S4157</t>
  </si>
  <si>
    <t>CY2022 ADOT | Derivation Code = 3 | MS2 TDMS;  Reference = {68_7146} | Previous AADT = 4742</t>
  </si>
  <si>
    <t>S4161</t>
  </si>
  <si>
    <t>CY2022 ADOT | Derivation Code = 3 | MS2 TDMS;  Reference = {68_7166} | Previous AADT = 3248</t>
  </si>
  <si>
    <t>S4164</t>
  </si>
  <si>
    <t>CY2022 ADOT | Derivation Code = 3 | MS2 TDMS;  Reference = {68_7186} | Previous AADT = 9152</t>
  </si>
  <si>
    <t>S4167</t>
  </si>
  <si>
    <t>CY2022 ADOT | Derivation Code = 3 | MS2 TDMS;  Reference = {68_7307} | Previous AADT = 1086</t>
  </si>
  <si>
    <t>S4170</t>
  </si>
  <si>
    <t>CY2022 ADOT | Derivation Code = 3 | MS2 TDMS;  Reference = {68_8057} | Previous AADT = 1471</t>
  </si>
  <si>
    <t>S4172</t>
  </si>
  <si>
    <t xml:space="preserve">07  STAPLEY             DR      </t>
  </si>
  <si>
    <t>CY2022 ADOT | Derivation Code = 3 | MS2 TDMS;  Reference = {68_6844} | Previous AADT = 34860</t>
  </si>
  <si>
    <t>S4180</t>
  </si>
  <si>
    <t>CY2022 ADOT | Derivation Code = 3 | MS2 TDMS;  Reference = {68_7024} | Previous AADT = 23542</t>
  </si>
  <si>
    <t>S4188</t>
  </si>
  <si>
    <t>CY2022 ADOT | Applied Growth Factor = 0.053 to Previous Year | Previous AADT = 24803</t>
  </si>
  <si>
    <t>S4195</t>
  </si>
  <si>
    <t xml:space="preserve">07  UTOPIA              RD      </t>
  </si>
  <si>
    <t>S4197</t>
  </si>
  <si>
    <t>CY2022 ADOT | Derivation Code = 3 | MS2 TDMS;  Reference = {68_7904} | Previous AADT = 4462</t>
  </si>
  <si>
    <t>S4204</t>
  </si>
  <si>
    <t xml:space="preserve">07  VISTANCIA           BLVD    </t>
  </si>
  <si>
    <t>S4206</t>
  </si>
  <si>
    <t>80 ft W of I-10 Exit 158 G-Ramp</t>
  </si>
  <si>
    <t>130 ft E of I-10 Exit 158 J-Ramp</t>
  </si>
  <si>
    <t>CY2022 ADOT | Derivation Code = 3 | MS2 TDMS;  Reference = {68_3964} | Previous AADT = 19477</t>
  </si>
  <si>
    <t>S4221</t>
  </si>
  <si>
    <t xml:space="preserve">08E NEEDLE MOUNTAIN     RD      </t>
  </si>
  <si>
    <t>S4227</t>
  </si>
  <si>
    <t xml:space="preserve">08S DW RANCH            RD      </t>
  </si>
  <si>
    <t>CY2022 ADOT | Derivation Code = 1 | MS2 TDMS;  Reference = {68_5794} | Previous AADT = 3266</t>
  </si>
  <si>
    <t>S4229</t>
  </si>
  <si>
    <t xml:space="preserve">08S SILVER SPRINGS      RD      </t>
  </si>
  <si>
    <t>50 ft S of I-40 Exit 79 A-Ramp</t>
  </si>
  <si>
    <t>70 ft N of I-40 Exit 79 J-Ramp</t>
  </si>
  <si>
    <t>CY2022 ADOT | Derivation Code = 1 | MS2 TDMS;  Reference = {68_5824} | Previous AADT = 379</t>
  </si>
  <si>
    <t>S4230</t>
  </si>
  <si>
    <t xml:space="preserve">08S YUCCA FRONTAGE      RD      </t>
  </si>
  <si>
    <t>S Yucca Frontage Rd</t>
  </si>
  <si>
    <t>CY2022 ADOT | Derivation Code = 1 | MS2 TDMS;  Reference = {68_5711} | Previous AADT = 142</t>
  </si>
  <si>
    <t>S4233</t>
  </si>
  <si>
    <t xml:space="preserve">08W INDUSTRY            DR      </t>
  </si>
  <si>
    <t>S4237_b</t>
  </si>
  <si>
    <t>CY2022 ADOT | Derivation Code = 3 | MS2 TDMS;  Reference = {68_5754} | Previous AADT = 2854</t>
  </si>
  <si>
    <t>S4239</t>
  </si>
  <si>
    <t xml:space="preserve">09  HIBBARD SIDING      RD      </t>
  </si>
  <si>
    <t>220 ft S of I-40 Exit 264 A-Ramp</t>
  </si>
  <si>
    <t>CY2022 ADOT | Derivation Code = 1 | MS2 TDMS;  Reference = {68_6284} | Previous AADT = 26</t>
  </si>
  <si>
    <t>S4259</t>
  </si>
  <si>
    <t>S4255_b</t>
  </si>
  <si>
    <t>S4262</t>
  </si>
  <si>
    <t xml:space="preserve">10E CONTINENTAL         RD      </t>
  </si>
  <si>
    <t>CY2022 ADOT | Derivation Code = 3 | MS2 TDMS;  Reference = {68_5554} | Previous AADT = 12880</t>
  </si>
  <si>
    <t>S4281</t>
  </si>
  <si>
    <t>CY2022 ADOT | Derivation Code = 3 | MS2 TDMS;  Reference = {68_4299} | Previous AADT = 2874</t>
  </si>
  <si>
    <t>S4273</t>
  </si>
  <si>
    <t>Marana TB</t>
  </si>
  <si>
    <t>CY2022 ADOT | Derivation Code = 3 | MS2 TDMS;  Reference = {68_4248} | Previous AADT = 3222</t>
  </si>
  <si>
    <t>S4274</t>
  </si>
  <si>
    <t>CY2022 ADOT | Derivation Code = 3 | MS2 TDMS;  Reference = {68_4249}+{68_4240} | Previous AADT = 7841</t>
  </si>
  <si>
    <t>S4289</t>
  </si>
  <si>
    <t>CY2022 ADOT | Derivation Code = 3 | MS2 TDMS;  Reference = {68_4439} | Previous AADT = 433</t>
  </si>
  <si>
    <t>S4293</t>
  </si>
  <si>
    <t>S Sundown Ranch Rd</t>
  </si>
  <si>
    <t>CY2022 ADOT | Derivation Code = 3 | MS2 TDMS;  Reference = {68_4476} | Previous AADT = 725</t>
  </si>
  <si>
    <t>S4298</t>
  </si>
  <si>
    <t>CY2022 ADOT | Derivation Code = 3 | MS2 TDMS;  Reference = {68_4270} | Previous AADT = 2456</t>
  </si>
  <si>
    <t>S4314</t>
  </si>
  <si>
    <t>CY2022 ADOT | Derivation Code = 3 | MS2 TDMS;  Reference = {68_8068} | Previous AADT = 2107</t>
  </si>
  <si>
    <t>S4304</t>
  </si>
  <si>
    <t>CY2022 ADOT | Derivation Code = 3 | MS2 TDMS;  Reference = {68_4218} | Previous AADT = 702</t>
  </si>
  <si>
    <t>S4306</t>
  </si>
  <si>
    <t>S4310</t>
  </si>
  <si>
    <t>CY2022 ADOT | Derivation Code = 3 | MS2 TDMS;  Reference = {68_4249} | Previous AADT = 1332</t>
  </si>
  <si>
    <t>S4311_a</t>
  </si>
  <si>
    <t>S4321</t>
  </si>
  <si>
    <t>0.18 mi S of W Saint Marys Rd</t>
  </si>
  <si>
    <t>CY2022 ADOT | Derivation Code = 3 | MS2 TDMS;  Reference = {68_4316} | Previous AADT = 7166</t>
  </si>
  <si>
    <t>S4320</t>
  </si>
  <si>
    <t>CY2022 ADOT | Derivation Code = 3 | MS2 TDMS;  Reference = {68_4312} | Previous AADT = 7408</t>
  </si>
  <si>
    <t>S4319</t>
  </si>
  <si>
    <t>CY2022 ADOT | Derivation Code = 3 | MS2 TDMS;  Reference = {68_4306} | Previous AADT = 4217</t>
  </si>
  <si>
    <t>S4326</t>
  </si>
  <si>
    <t>CY2022 ADOT | Derivation Code = 3 | MS2 TDMS;  Reference = {68_4329} | Previous AADT = 5335</t>
  </si>
  <si>
    <t>S4267_a</t>
  </si>
  <si>
    <t>S4328</t>
  </si>
  <si>
    <t>W Calle Torres Blancas</t>
  </si>
  <si>
    <t>CY2022 ADOT | Derivation Code = 3 | MS2 TDMS;  Reference = {68_5548} | Previous AADT = 1122</t>
  </si>
  <si>
    <t>S4332</t>
  </si>
  <si>
    <t xml:space="preserve">10N NOGALES             HWY     </t>
  </si>
  <si>
    <t>N Nogales Hwy</t>
  </si>
  <si>
    <t>CY2022 ADOT | Derivation Code = 3 | MS2 TDMS;  Reference = {68_5528} | Previous AADT = 411</t>
  </si>
  <si>
    <t>S4335</t>
  </si>
  <si>
    <t xml:space="preserve">10S 12TH AV SB ON       RAMP    </t>
  </si>
  <si>
    <t>S 12th Av Sb On Ramp</t>
  </si>
  <si>
    <t>CY2022 ADOT | Derivation Code = 3 | MS2 TDMS;  Reference = {68_4332}-{68_4349} | Previous AADT = 3756</t>
  </si>
  <si>
    <t>S4336</t>
  </si>
  <si>
    <t xml:space="preserve">10S ALVERNON            WAY     </t>
  </si>
  <si>
    <t>CY2022 ADOT | Derivation Code = 3 | MS2 TDMS;  Reference = {68_4394} | Previous AADT = 24113</t>
  </si>
  <si>
    <t>S4338</t>
  </si>
  <si>
    <t xml:space="preserve">10S CRAYCROFT           RD      </t>
  </si>
  <si>
    <t>CY2022 ADOT | Derivation Code = 3 | MS2 TDMS;  Reference = {68_4414} | Previous AADT = 9378</t>
  </si>
  <si>
    <t>S4343</t>
  </si>
  <si>
    <t>CY2022 ADOT | Derivation Code = 3 | MS2 TDMS;  Reference = {68_4331} | Previous AADT = 18831</t>
  </si>
  <si>
    <t>S4347</t>
  </si>
  <si>
    <t xml:space="preserve">10S HOUGHTON            RD      </t>
  </si>
  <si>
    <t>130 ft S of I-10 Exit 275 X-Ramp</t>
  </si>
  <si>
    <t>CY2022 ADOT | Derivation Code = 3 | MS2 TDMS;  Reference = {68_4454} | Previous AADT = 12357</t>
  </si>
  <si>
    <t>S4352</t>
  </si>
  <si>
    <t>S4353</t>
  </si>
  <si>
    <t>W Duval Rd</t>
  </si>
  <si>
    <t>CY2022 ADOT | Derivation Code = 3 | MS2 TDMS;  Reference = {68_5577} | Previous AADT = 5271</t>
  </si>
  <si>
    <t>S4359</t>
  </si>
  <si>
    <t xml:space="preserve">10S PALO VERDE          RD      </t>
  </si>
  <si>
    <t>CY2022 ADOT | Derivation Code = 3 | MS2 TDMS;  Reference = {68_4384} | Previous AADT = 22279</t>
  </si>
  <si>
    <t>S4361</t>
  </si>
  <si>
    <t xml:space="preserve">10S RITA                RD      </t>
  </si>
  <si>
    <t>CY2022 ADOT | Derivation Code = 3 | MS2 TDMS;  Reference = {68_4444} | Previous AADT = 7410</t>
  </si>
  <si>
    <t>S4364</t>
  </si>
  <si>
    <t>S4570</t>
  </si>
  <si>
    <t>CY2022 ADOT | Applied Growth Factor = 0.022 to Previous Year | Previous AADT = 11028</t>
  </si>
  <si>
    <t>S4571_a</t>
  </si>
  <si>
    <t xml:space="preserve">CY2022 ADOT | Derivation Code = 1 | MS2 TDMS;  Reference = {169_M-163-W} | Previous AADT = </t>
  </si>
  <si>
    <t>S4395</t>
  </si>
  <si>
    <t>CY2022 ADOT | Derivation Code = 3 | MS2 TDMS;  Reference = {68_4296} | Previous AADT = 1791</t>
  </si>
  <si>
    <t>S4396</t>
  </si>
  <si>
    <t>CY2022 ADOT | Derivation Code = 3 | MS2 TDMS;  Reference = {68_4297} | Previous AADT = 1708</t>
  </si>
  <si>
    <t>S4391</t>
  </si>
  <si>
    <t>S4392</t>
  </si>
  <si>
    <t>CY2022 ADOT | Derivation Code = 3 | MS2 TDMS;  Reference = {68_4277} | Previous AADT = 1163</t>
  </si>
  <si>
    <t>S4387</t>
  </si>
  <si>
    <t>CY2022 ADOT | Derivation Code = 3 | MS2 TDMS;  Reference = {68_4256} | Previous AADT = 1139</t>
  </si>
  <si>
    <t>S4384_b</t>
  </si>
  <si>
    <t>CY2022 ADOT | Derivation Code = 3 | MS2 TDMS;  Reference = {68_4237} | Previous AADT = 1426</t>
  </si>
  <si>
    <t>S4400</t>
  </si>
  <si>
    <t>CY2022 ADOT | Derivation Code = 3 | MS2 TDMS;  Reference = {68_8067} | Previous AADT = 568</t>
  </si>
  <si>
    <t>S4377</t>
  </si>
  <si>
    <t>S4375</t>
  </si>
  <si>
    <t>CY2022 ADOT | Derivation Code = 3 | MS2 TDMS;  Reference = {68_4196} | Previous AADT = 394</t>
  </si>
  <si>
    <t>S4401</t>
  </si>
  <si>
    <t>CY2022 ADOT | Derivation Code = 3 | MS2 TDMS;  Reference = {68_4356} | Previous AADT = 925</t>
  </si>
  <si>
    <t>S4406</t>
  </si>
  <si>
    <t>CY2022 ADOT | Derivation Code = 3 | MS2 TDMS;  Reference = {68_4274} | Previous AADT = 14056</t>
  </si>
  <si>
    <t>S4571_b</t>
  </si>
  <si>
    <t>Ruthrauff Rd</t>
  </si>
  <si>
    <t>CY2022 ADOT | Derivation Code = 1 | MS2 TDMS;  Reference = {169_M-163-W} | Previous AADT = 11028</t>
  </si>
  <si>
    <t>S4408</t>
  </si>
  <si>
    <t xml:space="preserve">10W SAHUARITA           RD      </t>
  </si>
  <si>
    <t>CY2022 ADOT | Derivation Code = 3 | MS2 TDMS;  Reference = {68_5584} | Previous AADT = 13564</t>
  </si>
  <si>
    <t>S4414</t>
  </si>
  <si>
    <t xml:space="preserve">10W TANGERINE           RD      </t>
  </si>
  <si>
    <t>W Tangerine Farms Rd</t>
  </si>
  <si>
    <t>CY2022 ADOT | Derivation Code = 3 | MS2 TDMS;  Reference = {68_4204} | Previous AADT = 7471</t>
  </si>
  <si>
    <t>S4420_b</t>
  </si>
  <si>
    <t>S4417</t>
  </si>
  <si>
    <t>CY2022 ADOT | Derivation Code = 3 | MS2 TDMS;  Reference = {68_4156} | Previous AADT = 1512</t>
  </si>
  <si>
    <t>S4418</t>
  </si>
  <si>
    <t>E Bar Rd</t>
  </si>
  <si>
    <t>CY2022 ADOT | Derivation Code = 3 | MS2 TDMS;  Reference = {68_4157} | Previous AADT = 1899</t>
  </si>
  <si>
    <t>S33547a</t>
  </si>
  <si>
    <t xml:space="preserve">11E CHERYL              LN      </t>
  </si>
  <si>
    <t>Cheryl Lane</t>
  </si>
  <si>
    <t>N Woods Ln</t>
  </si>
  <si>
    <t>S4424</t>
  </si>
  <si>
    <t>E Milligan Rd</t>
  </si>
  <si>
    <t>CY2022 ADOT | Derivation Code = 3 | MS2 TDMS;  Reference = {68_4106} | Previous AADT = 2</t>
  </si>
  <si>
    <t>S4426</t>
  </si>
  <si>
    <t>CY2022 ADOT | Derivation Code = 3 | MS2 TDMS;  Reference = {68_4158} | Previous AADT = 462</t>
  </si>
  <si>
    <t>S4436</t>
  </si>
  <si>
    <t xml:space="preserve">11S MONTGOMERY          RD      </t>
  </si>
  <si>
    <t>0.14 mi S of I-8 Exit 167 G-Ramp</t>
  </si>
  <si>
    <t>0.15 mi N of I-8 Exit 167 J-Ramp</t>
  </si>
  <si>
    <t>CY2022 ADOT | Derivation Code = 1 | MS2 TDMS;  Reference = {68_3314} | Previous AADT = 216</t>
  </si>
  <si>
    <t>S4438</t>
  </si>
  <si>
    <t xml:space="preserve">11S SUNSHINE            BLVD    </t>
  </si>
  <si>
    <t>CY2022 ADOT | Derivation Code = 1 | MS2 TDMS;  Reference = {68_4104} | Previous AADT = 8615</t>
  </si>
  <si>
    <t>S4449</t>
  </si>
  <si>
    <t xml:space="preserve">12  RIO RICO            DR      </t>
  </si>
  <si>
    <t>CY2022 ADOT | Derivation Code = 3 | MS2 TDMS;  Reference = {68_5454} | Previous AADT = 9156</t>
  </si>
  <si>
    <t>S4451</t>
  </si>
  <si>
    <t xml:space="preserve">12  TUMACACORI OVERPASS         </t>
  </si>
  <si>
    <t>CY2022 ADOT | Derivation Code = 3 | MS2 TDMS;  Reference = {68_5484} | Previous AADT = 214</t>
  </si>
  <si>
    <t>S4456</t>
  </si>
  <si>
    <t>0.55 mi NW of Rio Rico Dr</t>
  </si>
  <si>
    <t>CY2022 ADOT | Derivation Code = 3 | MS2 TDMS;  Reference = {68_5458} | Previous AADT = 43</t>
  </si>
  <si>
    <t>S4461</t>
  </si>
  <si>
    <t>CY2022 ADOT | Derivation Code = 3 | MS2 TDMS;  Reference = {68_5488} | Previous AADT = 573</t>
  </si>
  <si>
    <t>S4465</t>
  </si>
  <si>
    <t>20 ft S of Inspection Station M*</t>
  </si>
  <si>
    <t>CY2022 ADOT | Derivation Code = 3 | MS2 TDMS;  Reference = {68_5508} | Previous AADT = 268</t>
  </si>
  <si>
    <t>S4476</t>
  </si>
  <si>
    <t>Yavapai Dr</t>
  </si>
  <si>
    <t>CY2022 ADOT | Derivation Code = 1 | MS2 TDMS;  Reference = {68_5456} | Previous AADT = 6959</t>
  </si>
  <si>
    <t>S4478</t>
  </si>
  <si>
    <t>0.5 mi SE of Palo Parado Rd</t>
  </si>
  <si>
    <t>CY2022 ADOT | Derivation Code = 3 | MS2 TDMS;  Reference = {68_5466} | Previous AADT = 2883</t>
  </si>
  <si>
    <t>S4482</t>
  </si>
  <si>
    <t>0.17 mi N of Unresolved Rd</t>
  </si>
  <si>
    <t>CY2022 ADOT | Derivation Code = 3 | MS2 TDMS;  Reference = {68_5506} | Previous AADT = 77</t>
  </si>
  <si>
    <t>S4489</t>
  </si>
  <si>
    <t xml:space="preserve">13  BUMBLE BEE          RD      </t>
  </si>
  <si>
    <t>CY2022 ADOT | Derivation Code = 1 | MS2 TDMS;  Reference = {68_5144} | Previous AADT = 121</t>
  </si>
  <si>
    <t>S4492</t>
  </si>
  <si>
    <t>CY2022 ADOT | Derivation Code = 1 | MS2 TDMS;  Reference = {68_5224} | Previous AADT = 774</t>
  </si>
  <si>
    <t>S4496_a</t>
  </si>
  <si>
    <t>S4505</t>
  </si>
  <si>
    <t>CY2022 ADOT | Derivation Code = 1 | MS2 TDMS;  Reference = {68_5209} | Previous AADT = 2336</t>
  </si>
  <si>
    <t>S4508_c</t>
  </si>
  <si>
    <t>S4511</t>
  </si>
  <si>
    <t xml:space="preserve">13E LAKESHORE           DR      </t>
  </si>
  <si>
    <t>SR-89S Exit 327 A-R*</t>
  </si>
  <si>
    <t>CY2022 ADOT | Derivation Code = 1 | MS2 TDMS;  Reference = {68_8715} | Previous AADT = 845</t>
  </si>
  <si>
    <t>S4513</t>
  </si>
  <si>
    <t xml:space="preserve">13E SR-89A WB FRONTAGE  RD      </t>
  </si>
  <si>
    <t>E Sr-89A Wb Frontage Rd</t>
  </si>
  <si>
    <t>CY2022 ADOT | Derivation Code = 1 | MS2 TDMS;  Reference = {68_8694} | Previous AADT = 2411</t>
  </si>
  <si>
    <t>S4522</t>
  </si>
  <si>
    <t>S4529</t>
  </si>
  <si>
    <t xml:space="preserve">14  I 8 EXIT 54 ACCESS  RAMP    </t>
  </si>
  <si>
    <t>CY2022 ADOT | Derivation Code = 1 | MS2 TDMS;  Reference = {68_3124} | Previous AADT = 109</t>
  </si>
  <si>
    <t>S4534</t>
  </si>
  <si>
    <t>CY2022 ADOT | Derivation Code = 3 | MS2 TDMS;  Reference = {68_3056} | Previous AADT = 9634</t>
  </si>
  <si>
    <t>S4536_b</t>
  </si>
  <si>
    <t>S4540</t>
  </si>
  <si>
    <t>CY2022 ADOT | Derivation Code = 3 | MS2 TDMS;  Reference = {68_3068} | Previous AADT = 4137</t>
  </si>
  <si>
    <t>S4548</t>
  </si>
  <si>
    <t xml:space="preserve">14S WILLIAM             ST      </t>
  </si>
  <si>
    <t>50 ft N of Wellton Canal</t>
  </si>
  <si>
    <t>E County 11th St S</t>
  </si>
  <si>
    <t>CY2022 ADOT | Derivation Code = 1 | MS2 TDMS;  Reference = {68_3094} | Previous AADT = 2678</t>
  </si>
  <si>
    <t>S4553</t>
  </si>
  <si>
    <t>S4555</t>
  </si>
  <si>
    <t xml:space="preserve">15  HOVATTER            RD      </t>
  </si>
  <si>
    <t>CY2022 ADOT | Derivation Code = 3 | MS2 TDMS;  Reference = {68_3464} | Previous AADT = 58</t>
  </si>
  <si>
    <t>S4558</t>
  </si>
  <si>
    <t xml:space="preserve">15  MORGAN              DR      </t>
  </si>
  <si>
    <t>Morgan Dr</t>
  </si>
  <si>
    <t>CY2022 ADOT | Derivation Code = 3 | MS2 TDMS;  Reference = {68_3387} | Previous AADT = 6194</t>
  </si>
  <si>
    <t>S4559</t>
  </si>
  <si>
    <t>CY2022 ADOT | Derivation Code = 3 | MS2 TDMS;  Reference = {68_3384} | Previous AADT = 1930</t>
  </si>
  <si>
    <t>S4566</t>
  </si>
  <si>
    <t>CY2022 ADOT | Derivation Code = 3 | MS2 TDMS;  Reference = {68_3409} | Previous AADT = 688</t>
  </si>
  <si>
    <t>S4567</t>
  </si>
  <si>
    <t>Access (34) Rd</t>
  </si>
  <si>
    <t>CY2022 ADOT | Derivation Code = 3 | MS2 TDMS;  Reference = {68_3408} | Previous AADT = 984</t>
  </si>
  <si>
    <t>AADT 2022</t>
  </si>
  <si>
    <t>AVERAGE ANNUAL DAILY TRAFFIC REPORT 2022</t>
  </si>
  <si>
    <t>AADT Source Dataset</t>
  </si>
  <si>
    <t>CY2022 ADOT | Applied Growth Factor = 0.011 to Previous Year | Previous AADT = 24938</t>
  </si>
  <si>
    <t>CY2022 ADOT | Applied Growth Factor = 0.011 to Previous Year | Previous AADT = 18791</t>
  </si>
  <si>
    <t>CY2022 ADOT | Applied Growth Factor = 0.101 to Previous Year | Previous AADT = 9083</t>
  </si>
  <si>
    <t>CY2022 ADOT | Derivation Code = 3 | MS2 TDMS;  Reference = {58_35306} | Previous AADT = 9083</t>
  </si>
  <si>
    <t xml:space="preserve">CY2022 ADOT | Derivation Code = 1 | MS2 TDMS;  Reference = {58_35900_WB}-{68_8629} | Previous AADT = </t>
  </si>
  <si>
    <t>CY2022 ADOT | Derivation Code = 1 | MS2 TDMS;  Reference = {68_101567} | Previous AADT = 306</t>
  </si>
  <si>
    <t xml:space="preserve">CY2022 ADOT | Derivation Code = 3 | MS2 TDMS;  Reference = {68_101779} | Previous AADT = </t>
  </si>
  <si>
    <t>CY2022 ADOT | Derivation Code = 3 | MS2 TDMS;  Reference = {68_3459} | Previous AADT = 3605</t>
  </si>
  <si>
    <t>CY2022 ADOT | Derivation Code = 3 | MS2 TDMS;  Reference = {68_5058} | Previous AADT = 1450</t>
  </si>
  <si>
    <t>CY2022 ADOT | Derivation Code = 1 | MS2 TDMS;  Reference = {68_5190} | Previous AADT = 3381</t>
  </si>
  <si>
    <t>CY2022 ADOT | Applied Growth Factor = -0.030 to Previous Year | Previous AADT = 6296</t>
  </si>
  <si>
    <t>CY2022 ADOT | Derivation Code = 1 | MS2 TDMS;  Reference = {68_6364} | Previous AADT = 1401</t>
  </si>
  <si>
    <t>CY2022 ADOT | Derivation Code = 3 | MS2 TDMS;  Reference = {58_PHX-5056} | Previous AADT = 24654</t>
  </si>
  <si>
    <t>CY2022 ADOT | Derivation Code = 3 | MS2 TDMS;  Reference = {68_7209} | Previous AADT = 7209</t>
  </si>
  <si>
    <t xml:space="preserve">CY2022 ADOT | Derivation Code = 3 | MS2 TDMS;  Reference = {68_7218} | Previous AADT = </t>
  </si>
  <si>
    <t>CY2022 ADOT | Derivation Code = 3 | MS2 TDMS;  Reference = {68_7292} | Previous AADT = 11585</t>
  </si>
  <si>
    <t>CY2022 ADOT | Derivation Code = 3 | MS2 TDMS;  Reference = {68_7304} | Previous AADT = 17213</t>
  </si>
  <si>
    <t>CY2022 ADOT | Derivation Code = 3 | MS2 TDMS;  Reference = {68_7310} | Previous AADT = 10717</t>
  </si>
  <si>
    <t>CY2022 ADOT | Estimate</t>
  </si>
  <si>
    <t>1 - Mainline</t>
  </si>
  <si>
    <t>2 - Mainline Ramp</t>
  </si>
  <si>
    <t>3- Crossing Ramp</t>
  </si>
  <si>
    <t>4 - Frontage</t>
  </si>
  <si>
    <t>Miles</t>
  </si>
  <si>
    <t>Reference</t>
  </si>
  <si>
    <t>{214_MC-8082p}</t>
  </si>
  <si>
    <t>{215_YYV-BC3173-1}</t>
  </si>
  <si>
    <t>{215_YYV-CG3065-1}</t>
  </si>
  <si>
    <t>{215_YYV-CL114-2}</t>
  </si>
  <si>
    <t>{218_1207}</t>
  </si>
  <si>
    <t>({218_1284}+{218_1289})/2</t>
  </si>
  <si>
    <t>{218_19}</t>
  </si>
  <si>
    <t>{265_SC076}</t>
  </si>
  <si>
    <t>{265_SC1035}</t>
  </si>
  <si>
    <t>{265_SC131}</t>
  </si>
  <si>
    <t>{68_4096}</t>
  </si>
  <si>
    <t>{58_34263}</t>
  </si>
  <si>
    <t>{58_34476}</t>
  </si>
  <si>
    <t>{58_34822}</t>
  </si>
  <si>
    <t>{58_35041}*2</t>
  </si>
  <si>
    <t>{58_35042}*2</t>
  </si>
  <si>
    <t>{58_35043}</t>
  </si>
  <si>
    <t>{58_35044}</t>
  </si>
  <si>
    <t>{58_35062}</t>
  </si>
  <si>
    <t>{58_35063}</t>
  </si>
  <si>
    <t>{58_35064}</t>
  </si>
  <si>
    <t>{58_35065}</t>
  </si>
  <si>
    <t>{58_35068}</t>
  </si>
  <si>
    <t>{58_35069}</t>
  </si>
  <si>
    <t>{58_35072}</t>
  </si>
  <si>
    <t>{58_35076}</t>
  </si>
  <si>
    <t>{58_35077}</t>
  </si>
  <si>
    <t>{58_35080}</t>
  </si>
  <si>
    <t>{58_35086}</t>
  </si>
  <si>
    <t>{58_35087}</t>
  </si>
  <si>
    <t>{58_35126}</t>
  </si>
  <si>
    <t>{58_35166}</t>
  </si>
  <si>
    <t>{58_35167}</t>
  </si>
  <si>
    <t>{58_35193}</t>
  </si>
  <si>
    <t>{58_35194}</t>
  </si>
  <si>
    <t>{58_35232}</t>
  </si>
  <si>
    <t>{58_35233}</t>
  </si>
  <si>
    <t>{58_35271}</t>
  </si>
  <si>
    <t>{58_35272}</t>
  </si>
  <si>
    <t>{58_35306}</t>
  </si>
  <si>
    <t>{58_35307}</t>
  </si>
  <si>
    <t>{58_35473}</t>
  </si>
  <si>
    <t>{58_35548}</t>
  </si>
  <si>
    <t>{58_35900_WB}-{68_8629}</t>
  </si>
  <si>
    <t>{58_36483}*2</t>
  </si>
  <si>
    <t>{58_MMA-3581}</t>
  </si>
  <si>
    <t>{58_MMA-3583}</t>
  </si>
  <si>
    <t>{58_36035}+{58_36036}-{68_8581}</t>
  </si>
  <si>
    <t>{68_100001}</t>
  </si>
  <si>
    <t>{68_100002}</t>
  </si>
  <si>
    <t>{68_100003}</t>
  </si>
  <si>
    <t>{68_100004}</t>
  </si>
  <si>
    <t>{68_100005}</t>
  </si>
  <si>
    <t>{68_100006}</t>
  </si>
  <si>
    <t>{68_100007}</t>
  </si>
  <si>
    <t>{68_100008}</t>
  </si>
  <si>
    <t>{68_100009}</t>
  </si>
  <si>
    <t>{68_100010}</t>
  </si>
  <si>
    <t>{68_100011}</t>
  </si>
  <si>
    <t>{68_100012}</t>
  </si>
  <si>
    <t>{68_100013}</t>
  </si>
  <si>
    <t>{68_100014}</t>
  </si>
  <si>
    <t>{68_100015}</t>
  </si>
  <si>
    <t>{68_100016}</t>
  </si>
  <si>
    <t>{68_100017}</t>
  </si>
  <si>
    <t>{68_100018}</t>
  </si>
  <si>
    <t>{68_100019}</t>
  </si>
  <si>
    <t>{68_100020}</t>
  </si>
  <si>
    <t>{68_100021}</t>
  </si>
  <si>
    <t>{68_100022}</t>
  </si>
  <si>
    <t>{68_100023}</t>
  </si>
  <si>
    <t>{68_100024}</t>
  </si>
  <si>
    <t>{68_100025}</t>
  </si>
  <si>
    <t>{68_100026}</t>
  </si>
  <si>
    <t>{68_100027}</t>
  </si>
  <si>
    <t>{68_100028}</t>
  </si>
  <si>
    <t>{68_100029}</t>
  </si>
  <si>
    <t>{68_100030}</t>
  </si>
  <si>
    <t>{68_100031}</t>
  </si>
  <si>
    <t>{68_100063}</t>
  </si>
  <si>
    <t>{68_100064}</t>
  </si>
  <si>
    <t>{68_100065}</t>
  </si>
  <si>
    <t>{68_100066}</t>
  </si>
  <si>
    <t>{68_100067}</t>
  </si>
  <si>
    <t>{68_100068}</t>
  </si>
  <si>
    <t>{68_100069}</t>
  </si>
  <si>
    <t>{68_100070}</t>
  </si>
  <si>
    <t>{68_100071}</t>
  </si>
  <si>
    <t>{68_100072}</t>
  </si>
  <si>
    <t>{68_100073}</t>
  </si>
  <si>
    <t>{68_100074}</t>
  </si>
  <si>
    <t>{68_100075}</t>
  </si>
  <si>
    <t>{68_100076}</t>
  </si>
  <si>
    <t>{68_100077}</t>
  </si>
  <si>
    <t>{68_100078}</t>
  </si>
  <si>
    <t>{68_100079}</t>
  </si>
  <si>
    <t>{68_100080}</t>
  </si>
  <si>
    <t>{68_100081}</t>
  </si>
  <si>
    <t>{68_100082}</t>
  </si>
  <si>
    <t>{68_100083}</t>
  </si>
  <si>
    <t>{68_100084}</t>
  </si>
  <si>
    <t>{68_100085}</t>
  </si>
  <si>
    <t>{68_100086}</t>
  </si>
  <si>
    <t>{68_100087}</t>
  </si>
  <si>
    <t>{68_100088}</t>
  </si>
  <si>
    <t>{68_100089}</t>
  </si>
  <si>
    <t>{68_100090}</t>
  </si>
  <si>
    <t>{68_100091}</t>
  </si>
  <si>
    <t>{68_100092}</t>
  </si>
  <si>
    <t>{68_100093}*2</t>
  </si>
  <si>
    <t>{68_100094}</t>
  </si>
  <si>
    <t>{68_100095}</t>
  </si>
  <si>
    <t>{68_100096}</t>
  </si>
  <si>
    <t>{68_100097}</t>
  </si>
  <si>
    <t>{68_100098}</t>
  </si>
  <si>
    <t>{68_100099}</t>
  </si>
  <si>
    <t>{68_100100}*2</t>
  </si>
  <si>
    <t>{68_100101_WB}*2</t>
  </si>
  <si>
    <t>{68_100102}</t>
  </si>
  <si>
    <t>{68_100103}*2</t>
  </si>
  <si>
    <t>{68_100104}</t>
  </si>
  <si>
    <t>{68_100105}*2</t>
  </si>
  <si>
    <t>{68_100106}</t>
  </si>
  <si>
    <t>{68_100107}</t>
  </si>
  <si>
    <t>{68_100108}</t>
  </si>
  <si>
    <t>{68_100109}</t>
  </si>
  <si>
    <t>{68_100110}</t>
  </si>
  <si>
    <t>{68_100111}</t>
  </si>
  <si>
    <t>{68_100112}</t>
  </si>
  <si>
    <t>{68_100113}</t>
  </si>
  <si>
    <t>{68_100114}</t>
  </si>
  <si>
    <t>{68_100115}</t>
  </si>
  <si>
    <t>{68_100116}</t>
  </si>
  <si>
    <t>{68_100117}</t>
  </si>
  <si>
    <t>{68_100118}</t>
  </si>
  <si>
    <t>{68_100119}</t>
  </si>
  <si>
    <t>{68_100120}</t>
  </si>
  <si>
    <t>{68_100121}</t>
  </si>
  <si>
    <t>{68_100122}</t>
  </si>
  <si>
    <t>{68_100123}</t>
  </si>
  <si>
    <t>{68_100124}</t>
  </si>
  <si>
    <t>{68_100125}</t>
  </si>
  <si>
    <t>{68_100126}</t>
  </si>
  <si>
    <t>{68_100127}</t>
  </si>
  <si>
    <t>{68_100128}</t>
  </si>
  <si>
    <t>{68_100129}</t>
  </si>
  <si>
    <t>{68_100130}</t>
  </si>
  <si>
    <t>{68_100131}</t>
  </si>
  <si>
    <t>{68_100132}</t>
  </si>
  <si>
    <t>{68_100133}</t>
  </si>
  <si>
    <t>{68_100134}</t>
  </si>
  <si>
    <t>{68_100135}</t>
  </si>
  <si>
    <t>{68_100136}</t>
  </si>
  <si>
    <t>{68_100137}</t>
  </si>
  <si>
    <t>{68_100138}</t>
  </si>
  <si>
    <t>{68_100139}</t>
  </si>
  <si>
    <t>{68_100140}</t>
  </si>
  <si>
    <t>{68_100141}</t>
  </si>
  <si>
    <t>{68_100142}</t>
  </si>
  <si>
    <t>{68_100143}</t>
  </si>
  <si>
    <t>{68_100144}</t>
  </si>
  <si>
    <t>{68_100145}</t>
  </si>
  <si>
    <t>{68_100146}</t>
  </si>
  <si>
    <t>{68_100147}</t>
  </si>
  <si>
    <t>{68_100148}</t>
  </si>
  <si>
    <t>{68_100149}</t>
  </si>
  <si>
    <t>{68_100150}</t>
  </si>
  <si>
    <t>{68_100151}</t>
  </si>
  <si>
    <t>{68_100152}</t>
  </si>
  <si>
    <t>{68_100153}</t>
  </si>
  <si>
    <t>{68_100154}</t>
  </si>
  <si>
    <t>{68_100155}</t>
  </si>
  <si>
    <t>{68_100156}</t>
  </si>
  <si>
    <t>{68_100157}</t>
  </si>
  <si>
    <t>{68_100158}</t>
  </si>
  <si>
    <t>{68_100159}</t>
  </si>
  <si>
    <t>{68_100160}</t>
  </si>
  <si>
    <t>{68_100161}</t>
  </si>
  <si>
    <t>{68_100162}</t>
  </si>
  <si>
    <t>{68_100163}</t>
  </si>
  <si>
    <t>{68_100164}</t>
  </si>
  <si>
    <t>{68_100165}</t>
  </si>
  <si>
    <t>{68_100166}</t>
  </si>
  <si>
    <t>{68_100167}</t>
  </si>
  <si>
    <t>{68_100168}</t>
  </si>
  <si>
    <t>{68_100169}</t>
  </si>
  <si>
    <t>{68_100170}</t>
  </si>
  <si>
    <t>{68_100171}</t>
  </si>
  <si>
    <t>{68_100172}</t>
  </si>
  <si>
    <t>{68_100173}</t>
  </si>
  <si>
    <t>{68_100174}</t>
  </si>
  <si>
    <t>{68_100175}</t>
  </si>
  <si>
    <t>{68_100176}</t>
  </si>
  <si>
    <t>{68_100177}</t>
  </si>
  <si>
    <t>{68_100178}</t>
  </si>
  <si>
    <t>{68_100179}</t>
  </si>
  <si>
    <t>{68_100180}</t>
  </si>
  <si>
    <t>{68_100181}</t>
  </si>
  <si>
    <t>{68_100182}</t>
  </si>
  <si>
    <t>{68_100183}</t>
  </si>
  <si>
    <t>{68_100184}</t>
  </si>
  <si>
    <t>{68_100185}</t>
  </si>
  <si>
    <t>{68_100186}</t>
  </si>
  <si>
    <t>{68_100187}</t>
  </si>
  <si>
    <t>{68_100188}</t>
  </si>
  <si>
    <t>{68_100189}</t>
  </si>
  <si>
    <t>{68_100190}</t>
  </si>
  <si>
    <t>{68_100191}</t>
  </si>
  <si>
    <t>{68_100193}</t>
  </si>
  <si>
    <t>{68_100194}</t>
  </si>
  <si>
    <t>{68_100195}</t>
  </si>
  <si>
    <t>{68_100325}</t>
  </si>
  <si>
    <t>{68_100326}</t>
  </si>
  <si>
    <t>{68_100327}</t>
  </si>
  <si>
    <t>{68_100328}</t>
  </si>
  <si>
    <t>{68_100333}</t>
  </si>
  <si>
    <t>{68_100334}</t>
  </si>
  <si>
    <t>{68_100335}</t>
  </si>
  <si>
    <t>{68_100336}</t>
  </si>
  <si>
    <t>{68_100337}</t>
  </si>
  <si>
    <t>{68_100338}*2</t>
  </si>
  <si>
    <t>{68_100339}</t>
  </si>
  <si>
    <t>{68_100340}*2</t>
  </si>
  <si>
    <t>{68_100341}</t>
  </si>
  <si>
    <t>{68_100342}</t>
  </si>
  <si>
    <t>{68_100343}</t>
  </si>
  <si>
    <t>{68_100344}</t>
  </si>
  <si>
    <t>{68_100345}</t>
  </si>
  <si>
    <t>{68_100346}</t>
  </si>
  <si>
    <t>{68_100347}</t>
  </si>
  <si>
    <t>{68_100348}</t>
  </si>
  <si>
    <t>{68_100349}</t>
  </si>
  <si>
    <t>{68_100350}</t>
  </si>
  <si>
    <t>{68_100351}</t>
  </si>
  <si>
    <t>{68_100352}</t>
  </si>
  <si>
    <t>{68_100353}</t>
  </si>
  <si>
    <t>{68_100354}</t>
  </si>
  <si>
    <t>{68_100356}</t>
  </si>
  <si>
    <t>{68_100357}</t>
  </si>
  <si>
    <t>{68_100358}</t>
  </si>
  <si>
    <t>{68_100359}</t>
  </si>
  <si>
    <t>{68_100365}</t>
  </si>
  <si>
    <t>{68_100366}</t>
  </si>
  <si>
    <t>{68_100367}</t>
  </si>
  <si>
    <t>{68_100368}</t>
  </si>
  <si>
    <t>{68_100369}</t>
  </si>
  <si>
    <t>{68_100370}</t>
  </si>
  <si>
    <t>{68_100371}</t>
  </si>
  <si>
    <t>{68_100372}</t>
  </si>
  <si>
    <t>{68_100373}</t>
  </si>
  <si>
    <t>{68_100374}</t>
  </si>
  <si>
    <t>{68_100375}</t>
  </si>
  <si>
    <t>{68_100376}</t>
  </si>
  <si>
    <t>{68_100377}</t>
  </si>
  <si>
    <t>{68_100378}</t>
  </si>
  <si>
    <t>{68_100379}</t>
  </si>
  <si>
    <t>{68_100380}</t>
  </si>
  <si>
    <t>{68_100381}</t>
  </si>
  <si>
    <t>{68_100382}</t>
  </si>
  <si>
    <t>{68_100383}</t>
  </si>
  <si>
    <t>{68_100384}</t>
  </si>
  <si>
    <t>{68_100385}</t>
  </si>
  <si>
    <t>{68_100386}</t>
  </si>
  <si>
    <t>{68_100387}</t>
  </si>
  <si>
    <t>{68_100388}</t>
  </si>
  <si>
    <t>{68_100389}</t>
  </si>
  <si>
    <t>{68_100390}</t>
  </si>
  <si>
    <t>{68_100391}</t>
  </si>
  <si>
    <t>{68_100392}</t>
  </si>
  <si>
    <t>{68_100393}</t>
  </si>
  <si>
    <t>{68_100394}</t>
  </si>
  <si>
    <t>{68_100395}</t>
  </si>
  <si>
    <t>{68_100396}</t>
  </si>
  <si>
    <t>{68_100397}</t>
  </si>
  <si>
    <t>{68_100398}</t>
  </si>
  <si>
    <t>{68_100399}</t>
  </si>
  <si>
    <t>{68_100400}</t>
  </si>
  <si>
    <t>{68_100401}</t>
  </si>
  <si>
    <t>{68_100451}</t>
  </si>
  <si>
    <t>{68_100452}</t>
  </si>
  <si>
    <t>{68_100453}</t>
  </si>
  <si>
    <t>{68_100454}</t>
  </si>
  <si>
    <t>{68_100455}</t>
  </si>
  <si>
    <t>{68_100456}</t>
  </si>
  <si>
    <t>{68_100457}</t>
  </si>
  <si>
    <t>{68_100458}</t>
  </si>
  <si>
    <t>{68_100459}</t>
  </si>
  <si>
    <t>{68_100460}</t>
  </si>
  <si>
    <t>{68_100461}</t>
  </si>
  <si>
    <t>{68_100462}</t>
  </si>
  <si>
    <t>{68_100463}</t>
  </si>
  <si>
    <t>{68_100464}</t>
  </si>
  <si>
    <t>{68_100465}</t>
  </si>
  <si>
    <t>{68_100466}</t>
  </si>
  <si>
    <t>{68_100467}</t>
  </si>
  <si>
    <t>{68_100468}</t>
  </si>
  <si>
    <t>{68_100469}</t>
  </si>
  <si>
    <t>{68_100470}</t>
  </si>
  <si>
    <t>{68_100471}</t>
  </si>
  <si>
    <t>{68_100472}</t>
  </si>
  <si>
    <t>{68_100473}</t>
  </si>
  <si>
    <t>{68_100474}</t>
  </si>
  <si>
    <t>{68_100499}</t>
  </si>
  <si>
    <t>{68_100500}</t>
  </si>
  <si>
    <t>{68_100501}</t>
  </si>
  <si>
    <t>{68_100502}</t>
  </si>
  <si>
    <t>{68_100503}</t>
  </si>
  <si>
    <t>{68_100504}</t>
  </si>
  <si>
    <t>{68_100505}</t>
  </si>
  <si>
    <t>{68_100506}</t>
  </si>
  <si>
    <t>{68_100507}</t>
  </si>
  <si>
    <t>{68_100508}</t>
  </si>
  <si>
    <t>{68_100509}</t>
  </si>
  <si>
    <t>{68_100510}</t>
  </si>
  <si>
    <t>{68_100511}</t>
  </si>
  <si>
    <t>{68_100512}</t>
  </si>
  <si>
    <t>{68_100513}</t>
  </si>
  <si>
    <t>{68_100514}</t>
  </si>
  <si>
    <t>{68_100515}</t>
  </si>
  <si>
    <t>{68_100516}</t>
  </si>
  <si>
    <t>{68_100517}</t>
  </si>
  <si>
    <t>{68_100518}</t>
  </si>
  <si>
    <t>{68_100519}</t>
  </si>
  <si>
    <t>{68_100520}</t>
  </si>
  <si>
    <t>{68_100521}</t>
  </si>
  <si>
    <t>{68_100522}</t>
  </si>
  <si>
    <t>{68_100523}</t>
  </si>
  <si>
    <t>{68_100524}</t>
  </si>
  <si>
    <t>{68_100525}</t>
  </si>
  <si>
    <t>{68_100526}</t>
  </si>
  <si>
    <t>{68_100527}</t>
  </si>
  <si>
    <t>{68_100528}</t>
  </si>
  <si>
    <t>{68_100529}</t>
  </si>
  <si>
    <t>{68_100530}</t>
  </si>
  <si>
    <t>{68_100531}</t>
  </si>
  <si>
    <t>{68_100532}</t>
  </si>
  <si>
    <t>{68_100533}</t>
  </si>
  <si>
    <t>{68_100534}</t>
  </si>
  <si>
    <t>{68_100535}</t>
  </si>
  <si>
    <t>{68_100536}</t>
  </si>
  <si>
    <t>{68_100537}</t>
  </si>
  <si>
    <t>{68_100538}</t>
  </si>
  <si>
    <t>{68_100539}</t>
  </si>
  <si>
    <t>{68_100540}</t>
  </si>
  <si>
    <t>{68_100541}</t>
  </si>
  <si>
    <t>{68_100542}</t>
  </si>
  <si>
    <t>{68_100543}</t>
  </si>
  <si>
    <t>{68_100544}</t>
  </si>
  <si>
    <t>{68_100545}</t>
  </si>
  <si>
    <t>{68_100546}</t>
  </si>
  <si>
    <t>{68_100547}</t>
  </si>
  <si>
    <t>{68_100548}</t>
  </si>
  <si>
    <t>{68_100549}</t>
  </si>
  <si>
    <t>{68_100550}</t>
  </si>
  <si>
    <t>{68_100551}</t>
  </si>
  <si>
    <t>{68_100552}</t>
  </si>
  <si>
    <t>{68_100553}</t>
  </si>
  <si>
    <t>{68_100554}</t>
  </si>
  <si>
    <t>{68_100555}</t>
  </si>
  <si>
    <t>{68_100556}</t>
  </si>
  <si>
    <t>{68_100557}</t>
  </si>
  <si>
    <t>{68_100558}</t>
  </si>
  <si>
    <t>{68_100559}</t>
  </si>
  <si>
    <t>{68_100560}</t>
  </si>
  <si>
    <t>{68_100561}</t>
  </si>
  <si>
    <t>{68_100562}</t>
  </si>
  <si>
    <t>{68_100563}</t>
  </si>
  <si>
    <t>{68_100564}</t>
  </si>
  <si>
    <t>{68_100565}</t>
  </si>
  <si>
    <t>{68_100566}</t>
  </si>
  <si>
    <t>{68_100567}</t>
  </si>
  <si>
    <t>{68_100568}</t>
  </si>
  <si>
    <t>{68_100569}</t>
  </si>
  <si>
    <t>{68_100570}</t>
  </si>
  <si>
    <t>{68_100571}</t>
  </si>
  <si>
    <t>{68_100572}</t>
  </si>
  <si>
    <t>{68_100573}</t>
  </si>
  <si>
    <t>{68_100574}</t>
  </si>
  <si>
    <t>{68_100576}</t>
  </si>
  <si>
    <t>{68_100577}</t>
  </si>
  <si>
    <t>{68_100578}</t>
  </si>
  <si>
    <t>{68_100579}</t>
  </si>
  <si>
    <t>{68_100580}</t>
  </si>
  <si>
    <t>{68_100581}</t>
  </si>
  <si>
    <t>{68_100582}</t>
  </si>
  <si>
    <t>{68_100583}</t>
  </si>
  <si>
    <t>{68_100669}</t>
  </si>
  <si>
    <t>{68_100670}</t>
  </si>
  <si>
    <t>{68_100671}</t>
  </si>
  <si>
    <t>{68_100672}</t>
  </si>
  <si>
    <t>{68_100673}</t>
  </si>
  <si>
    <t>{68_100674}</t>
  </si>
  <si>
    <t>{68_100675}</t>
  </si>
  <si>
    <t>{68_100676}</t>
  </si>
  <si>
    <t>{68_100677}</t>
  </si>
  <si>
    <t>{68_100678}</t>
  </si>
  <si>
    <t>{68_100679}*2</t>
  </si>
  <si>
    <t>{68_100680}</t>
  </si>
  <si>
    <t>{68_100681}</t>
  </si>
  <si>
    <t>{68_100682}</t>
  </si>
  <si>
    <t>{68_100683}</t>
  </si>
  <si>
    <t>{68_100684}</t>
  </si>
  <si>
    <t>{68_100685}</t>
  </si>
  <si>
    <t>{68_100703}</t>
  </si>
  <si>
    <t>{68_100704}</t>
  </si>
  <si>
    <t>{68_100705}</t>
  </si>
  <si>
    <t>{68_100706}</t>
  </si>
  <si>
    <t>{68_100707}</t>
  </si>
  <si>
    <t>{68_100708}</t>
  </si>
  <si>
    <t>{68_100709}</t>
  </si>
  <si>
    <t>{68_100710}</t>
  </si>
  <si>
    <t>{68_100711}</t>
  </si>
  <si>
    <t>{68_100712}</t>
  </si>
  <si>
    <t>{68_100713}</t>
  </si>
  <si>
    <t>{68_100714}</t>
  </si>
  <si>
    <t>{68_100715}</t>
  </si>
  <si>
    <t>{68_100716}</t>
  </si>
  <si>
    <t>{68_100717}</t>
  </si>
  <si>
    <t>{68_100718}</t>
  </si>
  <si>
    <t>{68_100722}</t>
  </si>
  <si>
    <t>{68_100723}</t>
  </si>
  <si>
    <t>{68_100724}</t>
  </si>
  <si>
    <t>{68_100725}</t>
  </si>
  <si>
    <t>{68_100726}</t>
  </si>
  <si>
    <t>{68_100727}</t>
  </si>
  <si>
    <t>{68_100728}</t>
  </si>
  <si>
    <t>{68_100735}</t>
  </si>
  <si>
    <t>{68_100736}</t>
  </si>
  <si>
    <t>{68_100737}</t>
  </si>
  <si>
    <t>{68_100738}</t>
  </si>
  <si>
    <t>{68_100739}</t>
  </si>
  <si>
    <t>{68_100741}</t>
  </si>
  <si>
    <t>{68_100743}</t>
  </si>
  <si>
    <t>{68_100745}</t>
  </si>
  <si>
    <t>{68_100747}</t>
  </si>
  <si>
    <t>{68_100749}</t>
  </si>
  <si>
    <t>{68_100751}</t>
  </si>
  <si>
    <t>{68_100754}</t>
  </si>
  <si>
    <t>{68_100755}</t>
  </si>
  <si>
    <t>{68_100757}</t>
  </si>
  <si>
    <t>{68_100763}</t>
  </si>
  <si>
    <t>{68_100764}</t>
  </si>
  <si>
    <t>{68_100765}</t>
  </si>
  <si>
    <t>{68_100766}</t>
  </si>
  <si>
    <t>{68_100767}</t>
  </si>
  <si>
    <t>{68_100768}</t>
  </si>
  <si>
    <t>{68_100769}</t>
  </si>
  <si>
    <t>{68_100770}</t>
  </si>
  <si>
    <t>{68_100771}</t>
  </si>
  <si>
    <t>{68_100772}</t>
  </si>
  <si>
    <t>{68_100774}</t>
  </si>
  <si>
    <t>{68_100776}</t>
  </si>
  <si>
    <t>{68_100778}</t>
  </si>
  <si>
    <t>{68_100780}</t>
  </si>
  <si>
    <t>{68_100781}</t>
  </si>
  <si>
    <t>{68_100782}</t>
  </si>
  <si>
    <t>{68_100783}</t>
  </si>
  <si>
    <t>{68_100784}</t>
  </si>
  <si>
    <t>{68_100785}</t>
  </si>
  <si>
    <t>{68_100786}</t>
  </si>
  <si>
    <t>{68_100787}</t>
  </si>
  <si>
    <t>{68_100788}</t>
  </si>
  <si>
    <t>{68_100789}</t>
  </si>
  <si>
    <t>{68_100790}</t>
  </si>
  <si>
    <t>{68_100791}</t>
  </si>
  <si>
    <t>{68_100792}</t>
  </si>
  <si>
    <t>{68_100793}</t>
  </si>
  <si>
    <t>{68_100794}</t>
  </si>
  <si>
    <t>{68_100795}</t>
  </si>
  <si>
    <t>{68_100796}</t>
  </si>
  <si>
    <t>{68_100797}</t>
  </si>
  <si>
    <t>{68_100798}</t>
  </si>
  <si>
    <t>{68_100799}</t>
  </si>
  <si>
    <t>{68_100800}</t>
  </si>
  <si>
    <t>{68_100801}</t>
  </si>
  <si>
    <t>{68_100802}</t>
  </si>
  <si>
    <t>{68_100803}</t>
  </si>
  <si>
    <t>{68_100804}</t>
  </si>
  <si>
    <t>{68_100805}</t>
  </si>
  <si>
    <t>{68_100806}</t>
  </si>
  <si>
    <t>{68_100807}</t>
  </si>
  <si>
    <t>{68_100808}</t>
  </si>
  <si>
    <t>{68_100809}</t>
  </si>
  <si>
    <t>{68_100810}</t>
  </si>
  <si>
    <t>{68_100811}</t>
  </si>
  <si>
    <t>{68_100812}</t>
  </si>
  <si>
    <t>{68_100813}</t>
  </si>
  <si>
    <t>{68_100814}</t>
  </si>
  <si>
    <t>{68_100815}</t>
  </si>
  <si>
    <t>{68_100816}</t>
  </si>
  <si>
    <t>{68_100817}</t>
  </si>
  <si>
    <t>{68_100818}</t>
  </si>
  <si>
    <t>{68_100820}</t>
  </si>
  <si>
    <t>{68_100822}</t>
  </si>
  <si>
    <t>{68_100824}</t>
  </si>
  <si>
    <t>{68_100825}</t>
  </si>
  <si>
    <t>{68_100826}</t>
  </si>
  <si>
    <t>{68_100827}</t>
  </si>
  <si>
    <t>{68_100828}</t>
  </si>
  <si>
    <t>{68_100845}</t>
  </si>
  <si>
    <t>{68_100846}</t>
  </si>
  <si>
    <t>{265_SC1047}</t>
  </si>
  <si>
    <t>{68_100848}</t>
  </si>
  <si>
    <t>{68_100849}</t>
  </si>
  <si>
    <t>{68_100850}</t>
  </si>
  <si>
    <t>{68_100851}</t>
  </si>
  <si>
    <t>{68_100852}</t>
  </si>
  <si>
    <t>{68_100853}</t>
  </si>
  <si>
    <t>{68_100854}</t>
  </si>
  <si>
    <t>{68_100855}</t>
  </si>
  <si>
    <t>{68_100856}</t>
  </si>
  <si>
    <t>{68_100857}</t>
  </si>
  <si>
    <t>{68_100858}</t>
  </si>
  <si>
    <t>{68_100859}</t>
  </si>
  <si>
    <t>{68_100860}</t>
  </si>
  <si>
    <t>{68_100861}</t>
  </si>
  <si>
    <t>{68_100862}</t>
  </si>
  <si>
    <t>{68_100863}</t>
  </si>
  <si>
    <t>{68_100864}</t>
  </si>
  <si>
    <t>{68_100865}</t>
  </si>
  <si>
    <t>{68_100866}</t>
  </si>
  <si>
    <t>{68_100867}</t>
  </si>
  <si>
    <t>{68_100868}</t>
  </si>
  <si>
    <t>{68_100869}</t>
  </si>
  <si>
    <t>{68_100870}</t>
  </si>
  <si>
    <t>{68_100871}</t>
  </si>
  <si>
    <t>{68_100872}</t>
  </si>
  <si>
    <t>{68_100873}</t>
  </si>
  <si>
    <t>{68_100874}</t>
  </si>
  <si>
    <t>{68_100876}</t>
  </si>
  <si>
    <t>{68_100878}</t>
  </si>
  <si>
    <t>{68_100879}</t>
  </si>
  <si>
    <t>{68_100883}</t>
  </si>
  <si>
    <t>{68_100884}</t>
  </si>
  <si>
    <t>{68_100886}</t>
  </si>
  <si>
    <t>{68_100887}</t>
  </si>
  <si>
    <t>{68_100888}</t>
  </si>
  <si>
    <t>{68_100889}</t>
  </si>
  <si>
    <t>{68_100890}</t>
  </si>
  <si>
    <t>{68_100891}</t>
  </si>
  <si>
    <t>{68_100892}</t>
  </si>
  <si>
    <t>{68_100894}</t>
  </si>
  <si>
    <t>{68_100895}</t>
  </si>
  <si>
    <t>{68_100896}</t>
  </si>
  <si>
    <t>{68_100897}</t>
  </si>
  <si>
    <t>{68_100898}</t>
  </si>
  <si>
    <t>{68_100899}</t>
  </si>
  <si>
    <t>{68_100900}</t>
  </si>
  <si>
    <t>{265_SC1000}</t>
  </si>
  <si>
    <t>{68_100902}</t>
  </si>
  <si>
    <t>{265_SC083}</t>
  </si>
  <si>
    <t>{265_SC084}</t>
  </si>
  <si>
    <t>{265_SC086}</t>
  </si>
  <si>
    <t>{68_100907}</t>
  </si>
  <si>
    <t>{68_100908}</t>
  </si>
  <si>
    <t>{68_100909}</t>
  </si>
  <si>
    <t>{68_100910}</t>
  </si>
  <si>
    <t>{68_100911}</t>
  </si>
  <si>
    <t>{68_100912}</t>
  </si>
  <si>
    <t>{68_100913}</t>
  </si>
  <si>
    <t>{68_100914}</t>
  </si>
  <si>
    <t>{68_100915}</t>
  </si>
  <si>
    <t>{68_100916}</t>
  </si>
  <si>
    <t>{68_100917}</t>
  </si>
  <si>
    <t>{68_100918}</t>
  </si>
  <si>
    <t>{68_100919}</t>
  </si>
  <si>
    <t>{68_100920}</t>
  </si>
  <si>
    <t>{68_100921}</t>
  </si>
  <si>
    <t>{68_100922}</t>
  </si>
  <si>
    <t>{68_100923}</t>
  </si>
  <si>
    <t>{68_100924}</t>
  </si>
  <si>
    <t>{68_100925}</t>
  </si>
  <si>
    <t>{68_100926}</t>
  </si>
  <si>
    <t>{68_100931}</t>
  </si>
  <si>
    <t>{68_100932}</t>
  </si>
  <si>
    <t>{68_100933}</t>
  </si>
  <si>
    <t>{68_100934}</t>
  </si>
  <si>
    <t>{68_100935}</t>
  </si>
  <si>
    <t>{68_100936}</t>
  </si>
  <si>
    <t>{68_100937}</t>
  </si>
  <si>
    <t>{68_100938}</t>
  </si>
  <si>
    <t>{68_100939}</t>
  </si>
  <si>
    <t>{68_100941}</t>
  </si>
  <si>
    <t>{68_100944}</t>
  </si>
  <si>
    <t>{68_100945}</t>
  </si>
  <si>
    <t>{68_100946}</t>
  </si>
  <si>
    <t>{68_100947}</t>
  </si>
  <si>
    <t>{68_100948}</t>
  </si>
  <si>
    <t>{68_100949}</t>
  </si>
  <si>
    <t>{68_100950}</t>
  </si>
  <si>
    <t>{68_100951}</t>
  </si>
  <si>
    <t>{68_100952}</t>
  </si>
  <si>
    <t>{68_100953}</t>
  </si>
  <si>
    <t>{68_100955}</t>
  </si>
  <si>
    <t>{68_100957}</t>
  </si>
  <si>
    <t>{68_100959}</t>
  </si>
  <si>
    <t>{68_100961}</t>
  </si>
  <si>
    <t>{68_100962}</t>
  </si>
  <si>
    <t>{68_100963}</t>
  </si>
  <si>
    <t>{68_100964}</t>
  </si>
  <si>
    <t>{68_100965}</t>
  </si>
  <si>
    <t>{68_100966}</t>
  </si>
  <si>
    <t>{68_100967}</t>
  </si>
  <si>
    <t>{68_100968}</t>
  </si>
  <si>
    <t>{68_100969}</t>
  </si>
  <si>
    <t>{68_100970}</t>
  </si>
  <si>
    <t>{68_100971}</t>
  </si>
  <si>
    <t>{68_100972}</t>
  </si>
  <si>
    <t>{68_100973}</t>
  </si>
  <si>
    <t>{68_100974}</t>
  </si>
  <si>
    <t>{68_100976}</t>
  </si>
  <si>
    <t>{68_100977}</t>
  </si>
  <si>
    <t>{68_100978}</t>
  </si>
  <si>
    <t>{68_100979}</t>
  </si>
  <si>
    <t>{68_100980}</t>
  </si>
  <si>
    <t>{68_100981}</t>
  </si>
  <si>
    <t>{68_100982}</t>
  </si>
  <si>
    <t>{68_100983}</t>
  </si>
  <si>
    <t>{68_100984}</t>
  </si>
  <si>
    <t>{68_100985}</t>
  </si>
  <si>
    <t>{68_100986}</t>
  </si>
  <si>
    <t>{68_100988}</t>
  </si>
  <si>
    <t>{68_100990}</t>
  </si>
  <si>
    <t>{68_100992}</t>
  </si>
  <si>
    <t>{68_100993}</t>
  </si>
  <si>
    <t>{68_100994}</t>
  </si>
  <si>
    <t>{68_100995}</t>
  </si>
  <si>
    <t>{68_100996}</t>
  </si>
  <si>
    <t>{68_100997}</t>
  </si>
  <si>
    <t>{68_100998}</t>
  </si>
  <si>
    <t>{68_100999}</t>
  </si>
  <si>
    <t>{68_101000}</t>
  </si>
  <si>
    <t>{68_101001}</t>
  </si>
  <si>
    <t>{68_101002}</t>
  </si>
  <si>
    <t>{68_101003}</t>
  </si>
  <si>
    <t>{68_101019}</t>
  </si>
  <si>
    <t>{68_101021}</t>
  </si>
  <si>
    <t>{68_101023}</t>
  </si>
  <si>
    <t>{68_101025}</t>
  </si>
  <si>
    <t>{68_101027}</t>
  </si>
  <si>
    <t>{68_101029}</t>
  </si>
  <si>
    <t>{68_101030}</t>
  </si>
  <si>
    <t>{68_101031}</t>
  </si>
  <si>
    <t>{68_101032}</t>
  </si>
  <si>
    <t>{68_101033}</t>
  </si>
  <si>
    <t>{68_101034}</t>
  </si>
  <si>
    <t>{68_101035}</t>
  </si>
  <si>
    <t>{68_101036}</t>
  </si>
  <si>
    <t>{68_101037}</t>
  </si>
  <si>
    <t>{68_101038}</t>
  </si>
  <si>
    <t>{68_101039}</t>
  </si>
  <si>
    <t>{68_101040}</t>
  </si>
  <si>
    <t>{68_101041}</t>
  </si>
  <si>
    <t>{68_101042}</t>
  </si>
  <si>
    <t>{68_101043}</t>
  </si>
  <si>
    <t>{68_101044}</t>
  </si>
  <si>
    <t>{68_101045}</t>
  </si>
  <si>
    <t>{68_101047}</t>
  </si>
  <si>
    <t>{68_101048}</t>
  </si>
  <si>
    <t>{68_101049}</t>
  </si>
  <si>
    <t>{68_101050}</t>
  </si>
  <si>
    <t>{68_101051}</t>
  </si>
  <si>
    <t>{68_101052}</t>
  </si>
  <si>
    <t>{68_101053}</t>
  </si>
  <si>
    <t>{68_101054}</t>
  </si>
  <si>
    <t>{68_101055}</t>
  </si>
  <si>
    <t>{68_101057}</t>
  </si>
  <si>
    <t>{68_101059}</t>
  </si>
  <si>
    <t>{68_101061}</t>
  </si>
  <si>
    <t>{68_101062}</t>
  </si>
  <si>
    <t>{68_101063}</t>
  </si>
  <si>
    <t>{68_101064}</t>
  </si>
  <si>
    <t>{68_101065}</t>
  </si>
  <si>
    <t>{68_101069}</t>
  </si>
  <si>
    <t>{68_101070}</t>
  </si>
  <si>
    <t>{68_101071}</t>
  </si>
  <si>
    <t>{68_101072}</t>
  </si>
  <si>
    <t>{68_101074}</t>
  </si>
  <si>
    <t>{68_101076}</t>
  </si>
  <si>
    <t>{68_101078}</t>
  </si>
  <si>
    <t>{68_101080}</t>
  </si>
  <si>
    <t>{68_101082}</t>
  </si>
  <si>
    <t>{68_101084}</t>
  </si>
  <si>
    <t>{68_101086}</t>
  </si>
  <si>
    <t>{68_101087}</t>
  </si>
  <si>
    <t>{68_101091}</t>
  </si>
  <si>
    <t>{68_101093}</t>
  </si>
  <si>
    <t>{68_101095}</t>
  </si>
  <si>
    <t>{68_101097}</t>
  </si>
  <si>
    <t>{68_101099}</t>
  </si>
  <si>
    <t>{68_101101}</t>
  </si>
  <si>
    <t>{68_101103}</t>
  </si>
  <si>
    <t>{68_101105}</t>
  </si>
  <si>
    <t>{68_101106}</t>
  </si>
  <si>
    <t>{68_101107}</t>
  </si>
  <si>
    <t>{68_101108}</t>
  </si>
  <si>
    <t>{68_101109}</t>
  </si>
  <si>
    <t>{68_101110}</t>
  </si>
  <si>
    <t>{68_101111}</t>
  </si>
  <si>
    <t>{68_101113}</t>
  </si>
  <si>
    <t>{68_101114}</t>
  </si>
  <si>
    <t>{68_101115}</t>
  </si>
  <si>
    <t>{68_101116}</t>
  </si>
  <si>
    <t>{68_101118}</t>
  </si>
  <si>
    <t>{68_101120}</t>
  </si>
  <si>
    <t>{68_101122}</t>
  </si>
  <si>
    <t>{68_101124}</t>
  </si>
  <si>
    <t>{68_101126}</t>
  </si>
  <si>
    <t>{68_101127}</t>
  </si>
  <si>
    <t>{68_101128}</t>
  </si>
  <si>
    <t>{68_101129}</t>
  </si>
  <si>
    <t>{68_101130}</t>
  </si>
  <si>
    <t>{68_101131}</t>
  </si>
  <si>
    <t>{68_101132}</t>
  </si>
  <si>
    <t>{68_101133}</t>
  </si>
  <si>
    <t>{68_101135}</t>
  </si>
  <si>
    <t>{68_101137}</t>
  </si>
  <si>
    <t>{68_101139}</t>
  </si>
  <si>
    <t>{68_101141}</t>
  </si>
  <si>
    <t>{68_101143}</t>
  </si>
  <si>
    <t>{68_101145}</t>
  </si>
  <si>
    <t>{68_101147}</t>
  </si>
  <si>
    <t>{68_101149}</t>
  </si>
  <si>
    <t>{68_101151}</t>
  </si>
  <si>
    <t>{68_101153}</t>
  </si>
  <si>
    <t>{68_101154}</t>
  </si>
  <si>
    <t>{68_101155}</t>
  </si>
  <si>
    <t>{68_101156}</t>
  </si>
  <si>
    <t>{68_101157}</t>
  </si>
  <si>
    <t>{68_101158}</t>
  </si>
  <si>
    <t>{68_101160}</t>
  </si>
  <si>
    <t>{68_101162}</t>
  </si>
  <si>
    <t>{68_101164}</t>
  </si>
  <si>
    <t>{68_101166}</t>
  </si>
  <si>
    <t>{68_101168}</t>
  </si>
  <si>
    <t>{68_101170}</t>
  </si>
  <si>
    <t>{68_101172}</t>
  </si>
  <si>
    <t>{68_101173}</t>
  </si>
  <si>
    <t>{68_101174}</t>
  </si>
  <si>
    <t>{68_101176}</t>
  </si>
  <si>
    <t>{68_101178}</t>
  </si>
  <si>
    <t>{68_101180}</t>
  </si>
  <si>
    <t>{68_101182}</t>
  </si>
  <si>
    <t>{68_101184}</t>
  </si>
  <si>
    <t>{68_101186}</t>
  </si>
  <si>
    <t>{68_101188}</t>
  </si>
  <si>
    <t>{68_101190}</t>
  </si>
  <si>
    <t>{68_101192}</t>
  </si>
  <si>
    <t>{68_101196}</t>
  </si>
  <si>
    <t>{68_101197}</t>
  </si>
  <si>
    <t>{68_101198}</t>
  </si>
  <si>
    <t>{68_101199}</t>
  </si>
  <si>
    <t>{68_101200}</t>
  </si>
  <si>
    <t>{68_101201}</t>
  </si>
  <si>
    <t>{68_101202}</t>
  </si>
  <si>
    <t>{68_101203}</t>
  </si>
  <si>
    <t>{68_101204}</t>
  </si>
  <si>
    <t>{68_101205}</t>
  </si>
  <si>
    <t>{68_101206}</t>
  </si>
  <si>
    <t>{68_101207}</t>
  </si>
  <si>
    <t>{68_101208}</t>
  </si>
  <si>
    <t>{68_101209}</t>
  </si>
  <si>
    <t>{68_101210}</t>
  </si>
  <si>
    <t>{68_101211}</t>
  </si>
  <si>
    <t>{68_101212}</t>
  </si>
  <si>
    <t>{68_101213}</t>
  </si>
  <si>
    <t>{68_101215}*2</t>
  </si>
  <si>
    <t>{68_101216}</t>
  </si>
  <si>
    <t>{68_101217}</t>
  </si>
  <si>
    <t>{68_101218}</t>
  </si>
  <si>
    <t>{68_101219}</t>
  </si>
  <si>
    <t>{68_101220}</t>
  </si>
  <si>
    <t>{68_101221}</t>
  </si>
  <si>
    <t>{68_101222}</t>
  </si>
  <si>
    <t>{68_101223}</t>
  </si>
  <si>
    <t>{68_101224}</t>
  </si>
  <si>
    <t>{68_101225}</t>
  </si>
  <si>
    <t>{68_101226}</t>
  </si>
  <si>
    <t>{68_101227}</t>
  </si>
  <si>
    <t>{68_101229}</t>
  </si>
  <si>
    <t>{68_101230}</t>
  </si>
  <si>
    <t>{68_101231}</t>
  </si>
  <si>
    <t>{68_101232}</t>
  </si>
  <si>
    <t>{68_101233}</t>
  </si>
  <si>
    <t>{68_101234}</t>
  </si>
  <si>
    <t>{68_101235}</t>
  </si>
  <si>
    <t>{68_101236}</t>
  </si>
  <si>
    <t>{68_101237}</t>
  </si>
  <si>
    <t>{68_101238}</t>
  </si>
  <si>
    <t>{68_101239}</t>
  </si>
  <si>
    <t>{68_101240}</t>
  </si>
  <si>
    <t>{68_101241}</t>
  </si>
  <si>
    <t>{68_101242}</t>
  </si>
  <si>
    <t>{68_101243}</t>
  </si>
  <si>
    <t>{68_101244}</t>
  </si>
  <si>
    <t>{68_101245}</t>
  </si>
  <si>
    <t>{68_101246}</t>
  </si>
  <si>
    <t>{68_101247}</t>
  </si>
  <si>
    <t>{68_101248}</t>
  </si>
  <si>
    <t>{68_101249}</t>
  </si>
  <si>
    <t>{68_101250}</t>
  </si>
  <si>
    <t>{68_101251}</t>
  </si>
  <si>
    <t>{68_101252}*2</t>
  </si>
  <si>
    <t>{68_101253}*2</t>
  </si>
  <si>
    <t>{68_101254}</t>
  </si>
  <si>
    <t>{68_101255}</t>
  </si>
  <si>
    <t>{68_101256}</t>
  </si>
  <si>
    <t>{68_101257}</t>
  </si>
  <si>
    <t>{68_101258}</t>
  </si>
  <si>
    <t>{68_101259}</t>
  </si>
  <si>
    <t>{68_101260}</t>
  </si>
  <si>
    <t>{68_101317}</t>
  </si>
  <si>
    <t>{68_101318}</t>
  </si>
  <si>
    <t>{68_101319}</t>
  </si>
  <si>
    <t>{68_101320}*2</t>
  </si>
  <si>
    <t>{68_101321}</t>
  </si>
  <si>
    <t>{68_101325}</t>
  </si>
  <si>
    <t>{68_101326}</t>
  </si>
  <si>
    <t>{68_101327}</t>
  </si>
  <si>
    <t>{68_101328}</t>
  </si>
  <si>
    <t>{68_101329}</t>
  </si>
  <si>
    <t>{68_101330}</t>
  </si>
  <si>
    <t>{68_101331}</t>
  </si>
  <si>
    <t>{68_101332}</t>
  </si>
  <si>
    <t>{68_101333}</t>
  </si>
  <si>
    <t>{68_101334}</t>
  </si>
  <si>
    <t>{68_101335}</t>
  </si>
  <si>
    <t>{68_101336}</t>
  </si>
  <si>
    <t>{68_101337}</t>
  </si>
  <si>
    <t>{68_101338}</t>
  </si>
  <si>
    <t>{68_101339}</t>
  </si>
  <si>
    <t>{68_101340}</t>
  </si>
  <si>
    <t>{68_101341}</t>
  </si>
  <si>
    <t>{68_101342}</t>
  </si>
  <si>
    <t>{68_101343}</t>
  </si>
  <si>
    <t>{68_101344}</t>
  </si>
  <si>
    <t>{68_101345}</t>
  </si>
  <si>
    <t>{68_101347}</t>
  </si>
  <si>
    <t>{68_101348}</t>
  </si>
  <si>
    <t>{68_101349}</t>
  </si>
  <si>
    <t>{68_101350}</t>
  </si>
  <si>
    <t>{68_101351}</t>
  </si>
  <si>
    <t>{68_101353}</t>
  </si>
  <si>
    <t>{68_101354}</t>
  </si>
  <si>
    <t>{68_101355}</t>
  </si>
  <si>
    <t>{68_101356}</t>
  </si>
  <si>
    <t>{68_101357}</t>
  </si>
  <si>
    <t>{68_101359}</t>
  </si>
  <si>
    <t>{68_101360}</t>
  </si>
  <si>
    <t>{68_101361}</t>
  </si>
  <si>
    <t>{68_101362}</t>
  </si>
  <si>
    <t>{68_101363}</t>
  </si>
  <si>
    <t>{68_101364}</t>
  </si>
  <si>
    <t>{68_101365}</t>
  </si>
  <si>
    <t>{68_101366}</t>
  </si>
  <si>
    <t>{68_101368}</t>
  </si>
  <si>
    <t>{68_101370}</t>
  </si>
  <si>
    <t>{68_101372}</t>
  </si>
  <si>
    <t>{68_101374}</t>
  </si>
  <si>
    <t>{68_101376}</t>
  </si>
  <si>
    <t>{68_101377}</t>
  </si>
  <si>
    <t>{68_101379}</t>
  </si>
  <si>
    <t>{68_101381}*2</t>
  </si>
  <si>
    <t>{68_101382}</t>
  </si>
  <si>
    <t>{68_101383}</t>
  </si>
  <si>
    <t>{68_101384}*2</t>
  </si>
  <si>
    <t>{68_101385}</t>
  </si>
  <si>
    <t>{68_101386}</t>
  </si>
  <si>
    <t>{68_101387}*2</t>
  </si>
  <si>
    <t>{68_101388}</t>
  </si>
  <si>
    <t>{68_101389}</t>
  </si>
  <si>
    <t>{68_101390}</t>
  </si>
  <si>
    <t>{68_101391}</t>
  </si>
  <si>
    <t>{68_101392}</t>
  </si>
  <si>
    <t>{68_101393}</t>
  </si>
  <si>
    <t>{68_101394}*2</t>
  </si>
  <si>
    <t>{68_101395}</t>
  </si>
  <si>
    <t>{68_101396}</t>
  </si>
  <si>
    <t>{68_101397}</t>
  </si>
  <si>
    <t>{68_101398}</t>
  </si>
  <si>
    <t>{68_101399}</t>
  </si>
  <si>
    <t>{68_101400}</t>
  </si>
  <si>
    <t>{68_101401}</t>
  </si>
  <si>
    <t>{68_101402}</t>
  </si>
  <si>
    <t>{68_101403}</t>
  </si>
  <si>
    <t>{68_101404}</t>
  </si>
  <si>
    <t>{68_101405}</t>
  </si>
  <si>
    <t>{68_101406}</t>
  </si>
  <si>
    <t>{68_101407}</t>
  </si>
  <si>
    <t>{68_101408}</t>
  </si>
  <si>
    <t>{68_101409}</t>
  </si>
  <si>
    <t>{68_101410}</t>
  </si>
  <si>
    <t>{68_101411}</t>
  </si>
  <si>
    <t>{68_101412}</t>
  </si>
  <si>
    <t>{68_101413}</t>
  </si>
  <si>
    <t>{68_101414}</t>
  </si>
  <si>
    <t>{68_101415}</t>
  </si>
  <si>
    <t>{68_101416}</t>
  </si>
  <si>
    <t>{68_101417}</t>
  </si>
  <si>
    <t>{68_101418}</t>
  </si>
  <si>
    <t>{68_101419}</t>
  </si>
  <si>
    <t>{68_101420}</t>
  </si>
  <si>
    <t>{68_101421}</t>
  </si>
  <si>
    <t>{68_101422}</t>
  </si>
  <si>
    <t>{68_101423}</t>
  </si>
  <si>
    <t>{68_101424}</t>
  </si>
  <si>
    <t>{68_101425}</t>
  </si>
  <si>
    <t>{68_101426}</t>
  </si>
  <si>
    <t>{68_101427}</t>
  </si>
  <si>
    <t>{68_101469}</t>
  </si>
  <si>
    <t>{68_101470}</t>
  </si>
  <si>
    <t>{68_101471}</t>
  </si>
  <si>
    <t>{68_101472}</t>
  </si>
  <si>
    <t>{68_101473}</t>
  </si>
  <si>
    <t>{68_101479}</t>
  </si>
  <si>
    <t>{68_101480}</t>
  </si>
  <si>
    <t>{68_101481}</t>
  </si>
  <si>
    <t>{68_101482}</t>
  </si>
  <si>
    <t>{68_101483}</t>
  </si>
  <si>
    <t>{68_101485}</t>
  </si>
  <si>
    <t>{68_101487}</t>
  </si>
  <si>
    <t>{68_101488}</t>
  </si>
  <si>
    <t>{68_101489}</t>
  </si>
  <si>
    <t>{68_101490}</t>
  </si>
  <si>
    <t>{68_101491}</t>
  </si>
  <si>
    <t>{68_101493}</t>
  </si>
  <si>
    <t>{68_101495}</t>
  </si>
  <si>
    <t>{68_101496}</t>
  </si>
  <si>
    <t>{68_101497}</t>
  </si>
  <si>
    <t>{68_101498}</t>
  </si>
  <si>
    <t>{68_101499}</t>
  </si>
  <si>
    <t>{68_101500}</t>
  </si>
  <si>
    <t>{68_101501}</t>
  </si>
  <si>
    <t>{68_101503}</t>
  </si>
  <si>
    <t>{68_101505}</t>
  </si>
  <si>
    <t>{68_101506}</t>
  </si>
  <si>
    <t>{68_101507}</t>
  </si>
  <si>
    <t>{68_101508}</t>
  </si>
  <si>
    <t>{68_101510}</t>
  </si>
  <si>
    <t>{68_101511}</t>
  </si>
  <si>
    <t>{68_101512}</t>
  </si>
  <si>
    <t>{68_101514}</t>
  </si>
  <si>
    <t>{68_101516}</t>
  </si>
  <si>
    <t>{68_101518}</t>
  </si>
  <si>
    <t>{68_101519}</t>
  </si>
  <si>
    <t>{68_101520}</t>
  </si>
  <si>
    <t>{68_101521}</t>
  </si>
  <si>
    <t>{68_101522}</t>
  </si>
  <si>
    <t>{68_101524}</t>
  </si>
  <si>
    <t>{68_101526}</t>
  </si>
  <si>
    <t>{68_101528}</t>
  </si>
  <si>
    <t>{68_101530}</t>
  </si>
  <si>
    <t>{68_101531}</t>
  </si>
  <si>
    <t>{68_101532}</t>
  </si>
  <si>
    <t>{68_101533}</t>
  </si>
  <si>
    <t>{68_101534}</t>
  </si>
  <si>
    <t>{68_101535}</t>
  </si>
  <si>
    <t>{68_101536}</t>
  </si>
  <si>
    <t>{68_101537}</t>
  </si>
  <si>
    <t>{68_101538}</t>
  </si>
  <si>
    <t>{68_101543}</t>
  </si>
  <si>
    <t>{68_101544}</t>
  </si>
  <si>
    <t>{68_101545}</t>
  </si>
  <si>
    <t>{68_101546}</t>
  </si>
  <si>
    <t>{68_101547}</t>
  </si>
  <si>
    <t>{68_101548}</t>
  </si>
  <si>
    <t>{68_101549}</t>
  </si>
  <si>
    <t>{68_101550}</t>
  </si>
  <si>
    <t>{68_101551}</t>
  </si>
  <si>
    <t>{68_101552}</t>
  </si>
  <si>
    <t>{68_101553}</t>
  </si>
  <si>
    <t>{68_101554}</t>
  </si>
  <si>
    <t>{68_101555}</t>
  </si>
  <si>
    <t>{68_101556}</t>
  </si>
  <si>
    <t>{68_101557}</t>
  </si>
  <si>
    <t>{68_101559}</t>
  </si>
  <si>
    <t>{68_101560}</t>
  </si>
  <si>
    <t>{68_101561}</t>
  </si>
  <si>
    <t>{68_101562}</t>
  </si>
  <si>
    <t>{68_101563}</t>
  </si>
  <si>
    <t>{68_101564}</t>
  </si>
  <si>
    <t>{68_101565}</t>
  </si>
  <si>
    <t>{68_101566}</t>
  </si>
  <si>
    <t>{68_101567}</t>
  </si>
  <si>
    <t>{68_101568}</t>
  </si>
  <si>
    <t>{68_101569}</t>
  </si>
  <si>
    <t>{68_101570}</t>
  </si>
  <si>
    <t>{68_101572}</t>
  </si>
  <si>
    <t>{68_101574}</t>
  </si>
  <si>
    <t>{68_101576}</t>
  </si>
  <si>
    <t>{68_101578}</t>
  </si>
  <si>
    <t>{265_SC075}</t>
  </si>
  <si>
    <t>{68_101580}</t>
  </si>
  <si>
    <t>{68_101581}</t>
  </si>
  <si>
    <t>{68_101582}</t>
  </si>
  <si>
    <t>{68_101583}</t>
  </si>
  <si>
    <t>{68_101584}</t>
  </si>
  <si>
    <t>{68_101585}</t>
  </si>
  <si>
    <t>{68_101586}</t>
  </si>
  <si>
    <t>{68_101587}</t>
  </si>
  <si>
    <t>{68_101588}</t>
  </si>
  <si>
    <t>{68_101589}</t>
  </si>
  <si>
    <t>{68_101591}</t>
  </si>
  <si>
    <t>{68_101592}</t>
  </si>
  <si>
    <t>{68_101593}</t>
  </si>
  <si>
    <t>{68_101594}</t>
  </si>
  <si>
    <t>{68_101595}</t>
  </si>
  <si>
    <t>{68_101596}</t>
  </si>
  <si>
    <t>{68_101597}</t>
  </si>
  <si>
    <t>{68_101598}</t>
  </si>
  <si>
    <t>{68_101599}</t>
  </si>
  <si>
    <t>{68_101600}</t>
  </si>
  <si>
    <t>{68_101601}</t>
  </si>
  <si>
    <t>{68_101602}</t>
  </si>
  <si>
    <t>{68_101603}</t>
  </si>
  <si>
    <t>{68_101606}</t>
  </si>
  <si>
    <t>{68_101607}</t>
  </si>
  <si>
    <t>{68_101608}</t>
  </si>
  <si>
    <t>{68_101610}</t>
  </si>
  <si>
    <t>{68_101611}</t>
  </si>
  <si>
    <t>{68_101612}</t>
  </si>
  <si>
    <t>{68_101614}</t>
  </si>
  <si>
    <t>{68_101615}</t>
  </si>
  <si>
    <t>{68_101616}</t>
  </si>
  <si>
    <t>{68_101617}</t>
  </si>
  <si>
    <t>{68_101618}</t>
  </si>
  <si>
    <t>{68_101620}</t>
  </si>
  <si>
    <t>{68_101621}</t>
  </si>
  <si>
    <t>{68_101622}</t>
  </si>
  <si>
    <t>{68_101623}</t>
  </si>
  <si>
    <t>{68_101624}</t>
  </si>
  <si>
    <t>{68_101634}</t>
  </si>
  <si>
    <t>{68_101635}</t>
  </si>
  <si>
    <t>{68_101636}</t>
  </si>
  <si>
    <t>{68_101637}</t>
  </si>
  <si>
    <t>{68_101638}</t>
  </si>
  <si>
    <t>{68_101639}</t>
  </si>
  <si>
    <t>{68_101641}</t>
  </si>
  <si>
    <t>{68_101643}</t>
  </si>
  <si>
    <t>{68_101645}</t>
  </si>
  <si>
    <t>{265_SC869}</t>
  </si>
  <si>
    <t>{68_101647}</t>
  </si>
  <si>
    <t>{68_101648}</t>
  </si>
  <si>
    <t>{68_101651}</t>
  </si>
  <si>
    <t>{68_101652}</t>
  </si>
  <si>
    <t>{68_101653}</t>
  </si>
  <si>
    <t>{68_101654}</t>
  </si>
  <si>
    <t>{68_101655}</t>
  </si>
  <si>
    <t>{68_101656}</t>
  </si>
  <si>
    <t>{68_101657}</t>
  </si>
  <si>
    <t>{68_101658}</t>
  </si>
  <si>
    <t>{68_101661}</t>
  </si>
  <si>
    <t>{68_101662}</t>
  </si>
  <si>
    <t>{68_101663}</t>
  </si>
  <si>
    <t>{68_101664}</t>
  </si>
  <si>
    <t>{68_101665}</t>
  </si>
  <si>
    <t>{68_101666}</t>
  </si>
  <si>
    <t>{68_101667}</t>
  </si>
  <si>
    <t>{68_101668}</t>
  </si>
  <si>
    <t>{68_101669}</t>
  </si>
  <si>
    <t>{68_101670}</t>
  </si>
  <si>
    <t>{68_101671}</t>
  </si>
  <si>
    <t>{68_101672}</t>
  </si>
  <si>
    <t>{68_101673}</t>
  </si>
  <si>
    <t>{68_101675}</t>
  </si>
  <si>
    <t>{68_101676}</t>
  </si>
  <si>
    <t>{68_101678}</t>
  </si>
  <si>
    <t>{68_101681}</t>
  </si>
  <si>
    <t>{68_101683}</t>
  </si>
  <si>
    <t>{68_101684}</t>
  </si>
  <si>
    <t>{68_101685}</t>
  </si>
  <si>
    <t>{68_101686}</t>
  </si>
  <si>
    <t>{68_101687}</t>
  </si>
  <si>
    <t>{68_101689}</t>
  </si>
  <si>
    <t>{68_101690}</t>
  </si>
  <si>
    <t>{68_101691}</t>
  </si>
  <si>
    <t>{68_101693}</t>
  </si>
  <si>
    <t>{68_101695}</t>
  </si>
  <si>
    <t>{68_101697}</t>
  </si>
  <si>
    <t>{68_101699}</t>
  </si>
  <si>
    <t>{68_101700}</t>
  </si>
  <si>
    <t>{68_101701}</t>
  </si>
  <si>
    <t>{68_101702}</t>
  </si>
  <si>
    <t>{68_101704}</t>
  </si>
  <si>
    <t>{68_101706}</t>
  </si>
  <si>
    <t>{68_101715}</t>
  </si>
  <si>
    <t>{68_101716}</t>
  </si>
  <si>
    <t>{68_101717}</t>
  </si>
  <si>
    <t>{68_101719}</t>
  </si>
  <si>
    <t>{68_101721}</t>
  </si>
  <si>
    <t>{68_101723}</t>
  </si>
  <si>
    <t>{68_101724}</t>
  </si>
  <si>
    <t>{68_101725}</t>
  </si>
  <si>
    <t>{68_101726}</t>
  </si>
  <si>
    <t>{218_1369}</t>
  </si>
  <si>
    <t>{68_101727}</t>
  </si>
  <si>
    <t>{68_101729}</t>
  </si>
  <si>
    <t>{68_101730}</t>
  </si>
  <si>
    <t>{68_101733}</t>
  </si>
  <si>
    <t>{68_101739}</t>
  </si>
  <si>
    <t>{68_101741}</t>
  </si>
  <si>
    <t>{68_101743}</t>
  </si>
  <si>
    <t>{68_101745}</t>
  </si>
  <si>
    <t>{68_101746}</t>
  </si>
  <si>
    <t>{68_101747}</t>
  </si>
  <si>
    <t>{68_101748}</t>
  </si>
  <si>
    <t>{68_101750}</t>
  </si>
  <si>
    <t>{68_101751}</t>
  </si>
  <si>
    <t>{68_101752}</t>
  </si>
  <si>
    <t>{68_101753}</t>
  </si>
  <si>
    <t>{68_101754}</t>
  </si>
  <si>
    <t>{68_101755}</t>
  </si>
  <si>
    <t>{68_101756_NB}</t>
  </si>
  <si>
    <t>{68_101757}</t>
  </si>
  <si>
    <t>{68_101757_SB}</t>
  </si>
  <si>
    <t>{68_101759}</t>
  </si>
  <si>
    <t>{68_101761}</t>
  </si>
  <si>
    <t>{68_101763}</t>
  </si>
  <si>
    <t>{68_101764}</t>
  </si>
  <si>
    <t>{68_101768}</t>
  </si>
  <si>
    <t>{68_101769}</t>
  </si>
  <si>
    <t>{68_101771}</t>
  </si>
  <si>
    <t>{68_101772}</t>
  </si>
  <si>
    <t>{68_101773_EB}</t>
  </si>
  <si>
    <t>{68_101773_WB}</t>
  </si>
  <si>
    <t>{68_101774}</t>
  </si>
  <si>
    <t>{68_101775}</t>
  </si>
  <si>
    <t>{68_101776}</t>
  </si>
  <si>
    <t>{68_101777}</t>
  </si>
  <si>
    <t>{68_101778}</t>
  </si>
  <si>
    <t>{68_101779}</t>
  </si>
  <si>
    <t>{68_101781}</t>
  </si>
  <si>
    <t>{68_101783}</t>
  </si>
  <si>
    <t>{68_101785}</t>
  </si>
  <si>
    <t>{68_101787}</t>
  </si>
  <si>
    <t>{216_FLA-03146}</t>
  </si>
  <si>
    <t>{68_101790}</t>
  </si>
  <si>
    <t>{68_101791}</t>
  </si>
  <si>
    <t>{68_101792}</t>
  </si>
  <si>
    <t>{68_101794}</t>
  </si>
  <si>
    <t>{68_101796}</t>
  </si>
  <si>
    <t>{68_101798}</t>
  </si>
  <si>
    <t>{68_101800}</t>
  </si>
  <si>
    <t>{68_101803}</t>
  </si>
  <si>
    <t>{68_101804}</t>
  </si>
  <si>
    <t>{68_101805}</t>
  </si>
  <si>
    <t>{68_101807}</t>
  </si>
  <si>
    <t>{68_101808}</t>
  </si>
  <si>
    <t>{68_101810}</t>
  </si>
  <si>
    <t>{68_101812}</t>
  </si>
  <si>
    <t>{68_101814}</t>
  </si>
  <si>
    <t>{68_101815}</t>
  </si>
  <si>
    <t>{68_101816}</t>
  </si>
  <si>
    <t>{68_101817}</t>
  </si>
  <si>
    <t>{68_101818}</t>
  </si>
  <si>
    <t>{68_101819}</t>
  </si>
  <si>
    <t>{68_101820}</t>
  </si>
  <si>
    <t>{68_101821}</t>
  </si>
  <si>
    <t>{68_101822}</t>
  </si>
  <si>
    <t>{68_101823}</t>
  </si>
  <si>
    <t>{68_101824}</t>
  </si>
  <si>
    <t>{68_101825}</t>
  </si>
  <si>
    <t>{68_101826}</t>
  </si>
  <si>
    <t>{68_101827}</t>
  </si>
  <si>
    <t>{68_101829}</t>
  </si>
  <si>
    <t>{68_101831}</t>
  </si>
  <si>
    <t>{68_101833}</t>
  </si>
  <si>
    <t>{68_101835}</t>
  </si>
  <si>
    <t>{68_101837}</t>
  </si>
  <si>
    <t>{68_101838}</t>
  </si>
  <si>
    <t>{68_101839}</t>
  </si>
  <si>
    <t>{68_101840}</t>
  </si>
  <si>
    <t>{68_101841}</t>
  </si>
  <si>
    <t>{68_101842}</t>
  </si>
  <si>
    <t>{68_101843}</t>
  </si>
  <si>
    <t>{68_101844}</t>
  </si>
  <si>
    <t>{68_101845}</t>
  </si>
  <si>
    <t>{68_101846}</t>
  </si>
  <si>
    <t>{68_101847}</t>
  </si>
  <si>
    <t>{68_101848}</t>
  </si>
  <si>
    <t>{68_101849}</t>
  </si>
  <si>
    <t>{68_101850}</t>
  </si>
  <si>
    <t>{68_101851}</t>
  </si>
  <si>
    <t>{68_101852}</t>
  </si>
  <si>
    <t>{68_101853}</t>
  </si>
  <si>
    <t>{68_101854}</t>
  </si>
  <si>
    <t>{68_101855}</t>
  </si>
  <si>
    <t>{68_101856}</t>
  </si>
  <si>
    <t>{68_101857}</t>
  </si>
  <si>
    <t>{68_101858}</t>
  </si>
  <si>
    <t>{68_101859}</t>
  </si>
  <si>
    <t>{68_101860}</t>
  </si>
  <si>
    <t>{68_101861}</t>
  </si>
  <si>
    <t>{68_101862}</t>
  </si>
  <si>
    <t>{68_101863}</t>
  </si>
  <si>
    <t>{68_101864}</t>
  </si>
  <si>
    <t>{68_101865}</t>
  </si>
  <si>
    <t>{68_101866}</t>
  </si>
  <si>
    <t>{68_101867}</t>
  </si>
  <si>
    <t>{68_101868}</t>
  </si>
  <si>
    <t>{68_101869}</t>
  </si>
  <si>
    <t>{68_101870}</t>
  </si>
  <si>
    <t>{68_101871}</t>
  </si>
  <si>
    <t>{68_101872}</t>
  </si>
  <si>
    <t>{68_101873}</t>
  </si>
  <si>
    <t>{68_101874}</t>
  </si>
  <si>
    <t>{68_101875}</t>
  </si>
  <si>
    <t>{68_101876}*2</t>
  </si>
  <si>
    <t>{68_101877}</t>
  </si>
  <si>
    <t>{68_101878}</t>
  </si>
  <si>
    <t>{68_101879}</t>
  </si>
  <si>
    <t>{68_101880}</t>
  </si>
  <si>
    <t>{68_101881}</t>
  </si>
  <si>
    <t>{68_101882}</t>
  </si>
  <si>
    <t>{68_101883}</t>
  </si>
  <si>
    <t>{68_101884}</t>
  </si>
  <si>
    <t>{68_101885}</t>
  </si>
  <si>
    <t>{68_101886}</t>
  </si>
  <si>
    <t>{68_101887}*2</t>
  </si>
  <si>
    <t>{68_101888}</t>
  </si>
  <si>
    <t>{68_101889}</t>
  </si>
  <si>
    <t>{68_101890}</t>
  </si>
  <si>
    <t>{68_101891}</t>
  </si>
  <si>
    <t>{68_101892}</t>
  </si>
  <si>
    <t>{68_101893}</t>
  </si>
  <si>
    <t>{68_101894}</t>
  </si>
  <si>
    <t>{68_101895}</t>
  </si>
  <si>
    <t>{68_101896}</t>
  </si>
  <si>
    <t>{68_101897}</t>
  </si>
  <si>
    <t>{68_101898}</t>
  </si>
  <si>
    <t>{68_101899}</t>
  </si>
  <si>
    <t>{68_101900}</t>
  </si>
  <si>
    <t>{68_101901}</t>
  </si>
  <si>
    <t>{68_101902}</t>
  </si>
  <si>
    <t>{68_101903}</t>
  </si>
  <si>
    <t>{68_101904}</t>
  </si>
  <si>
    <t>{68_101905}</t>
  </si>
  <si>
    <t>{68_101906}</t>
  </si>
  <si>
    <t>{68_101907}</t>
  </si>
  <si>
    <t>{68_101908}</t>
  </si>
  <si>
    <t>{68_101909}</t>
  </si>
  <si>
    <t>{68_101911}</t>
  </si>
  <si>
    <t>{68_101912}</t>
  </si>
  <si>
    <t>{68_101914}</t>
  </si>
  <si>
    <t>{68_101916}</t>
  </si>
  <si>
    <t>{68_101918}</t>
  </si>
  <si>
    <t>{68_101920}</t>
  </si>
  <si>
    <t>{68_101922}</t>
  </si>
  <si>
    <t>{68_101924}</t>
  </si>
  <si>
    <t>{68_101926}</t>
  </si>
  <si>
    <t>{68_101927}</t>
  </si>
  <si>
    <t>{68_101928}</t>
  </si>
  <si>
    <t>{68_101929}</t>
  </si>
  <si>
    <t>{68_101930}</t>
  </si>
  <si>
    <t>{68_101932}</t>
  </si>
  <si>
    <t>{68_101934}</t>
  </si>
  <si>
    <t>{68_101936}</t>
  </si>
  <si>
    <t>{68_101937}</t>
  </si>
  <si>
    <t>{68_101938}</t>
  </si>
  <si>
    <t>{68_101939}</t>
  </si>
  <si>
    <t>{68_101940}</t>
  </si>
  <si>
    <t>{68_101941}</t>
  </si>
  <si>
    <t>{68_101942}</t>
  </si>
  <si>
    <t>{68_101943}</t>
  </si>
  <si>
    <t>{68_101944}</t>
  </si>
  <si>
    <t>{68_101945}</t>
  </si>
  <si>
    <t>{68_101947}</t>
  </si>
  <si>
    <t>{68_101948}</t>
  </si>
  <si>
    <t>{68_102018}</t>
  </si>
  <si>
    <t>{68_102019}</t>
  </si>
  <si>
    <t>{68_102021}</t>
  </si>
  <si>
    <t>{68_102023}</t>
  </si>
  <si>
    <t>{68_102024}</t>
  </si>
  <si>
    <t>{68_102025}</t>
  </si>
  <si>
    <t>{68_102026}</t>
  </si>
  <si>
    <t>{68_102027}</t>
  </si>
  <si>
    <t>{68_102028}</t>
  </si>
  <si>
    <t>{68_102029}</t>
  </si>
  <si>
    <t>{68_102030}</t>
  </si>
  <si>
    <t>{68_102031}</t>
  </si>
  <si>
    <t>{68_102032}</t>
  </si>
  <si>
    <t>{68_102034}</t>
  </si>
  <si>
    <t>{68_102036}</t>
  </si>
  <si>
    <t>{68_102038}</t>
  </si>
  <si>
    <t>{68_102040}</t>
  </si>
  <si>
    <t>{68_102042}</t>
  </si>
  <si>
    <t>{68_102044}</t>
  </si>
  <si>
    <t>{68_102046}</t>
  </si>
  <si>
    <t>{68_102048}</t>
  </si>
  <si>
    <t>{68_102050}</t>
  </si>
  <si>
    <t>{68_102052}</t>
  </si>
  <si>
    <t>{68_102054}</t>
  </si>
  <si>
    <t>{68_102056}</t>
  </si>
  <si>
    <t>{68_102057}</t>
  </si>
  <si>
    <t>{68_102058}</t>
  </si>
  <si>
    <t>{68_102059}</t>
  </si>
  <si>
    <t>{68_102060}</t>
  </si>
  <si>
    <t>{68_102061}</t>
  </si>
  <si>
    <t>{68_102062}</t>
  </si>
  <si>
    <t>{68_102063}</t>
  </si>
  <si>
    <t>{68_102064}</t>
  </si>
  <si>
    <t>{68_102065}</t>
  </si>
  <si>
    <t>{68_102066}</t>
  </si>
  <si>
    <t>{68_102068}</t>
  </si>
  <si>
    <t>{68_102070}</t>
  </si>
  <si>
    <t>{68_102072}</t>
  </si>
  <si>
    <t>{68_102073}</t>
  </si>
  <si>
    <t>{68_102074}</t>
  </si>
  <si>
    <t>{68_102075}</t>
  </si>
  <si>
    <t>{68_102076}</t>
  </si>
  <si>
    <t>{68_102077}</t>
  </si>
  <si>
    <t>{68_102078}</t>
  </si>
  <si>
    <t>{68_102079}</t>
  </si>
  <si>
    <t>{68_102080}</t>
  </si>
  <si>
    <t>{68_102081}</t>
  </si>
  <si>
    <t>{68_102082}</t>
  </si>
  <si>
    <t>{68_102084}</t>
  </si>
  <si>
    <t>{68_102086}</t>
  </si>
  <si>
    <t>{68_102087}</t>
  </si>
  <si>
    <t>{68_102088}</t>
  </si>
  <si>
    <t>{68_102089}</t>
  </si>
  <si>
    <t>{68_102090}</t>
  </si>
  <si>
    <t>{68_102091}</t>
  </si>
  <si>
    <t>{68_102092}</t>
  </si>
  <si>
    <t>{68_102093}</t>
  </si>
  <si>
    <t>{68_102094}</t>
  </si>
  <si>
    <t>{68_102095}</t>
  </si>
  <si>
    <t>{68_102096}</t>
  </si>
  <si>
    <t>{68_102098}</t>
  </si>
  <si>
    <t>{68_102104}</t>
  </si>
  <si>
    <t>{68_102106}</t>
  </si>
  <si>
    <t>{68_102108}</t>
  </si>
  <si>
    <t>{68_102110}</t>
  </si>
  <si>
    <t>{68_102112}</t>
  </si>
  <si>
    <t>{68_102114}</t>
  </si>
  <si>
    <t>{68_102116}</t>
  </si>
  <si>
    <t>{68_102118}</t>
  </si>
  <si>
    <t>{68_102120}</t>
  </si>
  <si>
    <t>{68_102122}</t>
  </si>
  <si>
    <t>{68_102124}</t>
  </si>
  <si>
    <t>{68_102126}</t>
  </si>
  <si>
    <t>{68_102128}</t>
  </si>
  <si>
    <t>{68_102130}</t>
  </si>
  <si>
    <t>{68_102132}</t>
  </si>
  <si>
    <t>{68_102134}</t>
  </si>
  <si>
    <t>{68_102136}</t>
  </si>
  <si>
    <t>{68_102138}</t>
  </si>
  <si>
    <t>{68_102140}</t>
  </si>
  <si>
    <t>{68_102142}</t>
  </si>
  <si>
    <t>{68_102144}</t>
  </si>
  <si>
    <t>{68_102146}</t>
  </si>
  <si>
    <t>{68_102148}</t>
  </si>
  <si>
    <t>{68_102150}</t>
  </si>
  <si>
    <t>{68_102152}</t>
  </si>
  <si>
    <t>{68_102154}</t>
  </si>
  <si>
    <t>{68_102156}</t>
  </si>
  <si>
    <t>{68_102158}</t>
  </si>
  <si>
    <t>{68_102160}</t>
  </si>
  <si>
    <t>{68_102162}</t>
  </si>
  <si>
    <t>{68_102163}</t>
  </si>
  <si>
    <t>{68_102164}</t>
  </si>
  <si>
    <t>{68_102165}</t>
  </si>
  <si>
    <t>{68_102166}</t>
  </si>
  <si>
    <t>{68_102167}</t>
  </si>
  <si>
    <t>{68_102168}</t>
  </si>
  <si>
    <t>{68_102169}</t>
  </si>
  <si>
    <t>{68_102171}</t>
  </si>
  <si>
    <t>{68_102172}</t>
  </si>
  <si>
    <t>{68_102173}</t>
  </si>
  <si>
    <t>{68_102174}</t>
  </si>
  <si>
    <t>{68_102175}</t>
  </si>
  <si>
    <t>{68_102176}</t>
  </si>
  <si>
    <t>{68_102177}</t>
  </si>
  <si>
    <t>{68_102178}</t>
  </si>
  <si>
    <t>{68_102179}</t>
  </si>
  <si>
    <t>{68_102180}</t>
  </si>
  <si>
    <t>{68_102181}</t>
  </si>
  <si>
    <t>{68_102182}</t>
  </si>
  <si>
    <t>{68_102183}</t>
  </si>
  <si>
    <t>{68_102185}</t>
  </si>
  <si>
    <t>{68_102186}</t>
  </si>
  <si>
    <t>{68_102188}</t>
  </si>
  <si>
    <t>{68_102189}</t>
  </si>
  <si>
    <t>{68_102190}</t>
  </si>
  <si>
    <t>{68_102191}</t>
  </si>
  <si>
    <t>{68_102192}</t>
  </si>
  <si>
    <t>{68_102193}</t>
  </si>
  <si>
    <t>{68_102194}</t>
  </si>
  <si>
    <t>{68_102195}</t>
  </si>
  <si>
    <t>{68_102196}</t>
  </si>
  <si>
    <t>{68_102197}</t>
  </si>
  <si>
    <t>{68_102198}</t>
  </si>
  <si>
    <t>{68_102199}</t>
  </si>
  <si>
    <t>{68_102200}</t>
  </si>
  <si>
    <t>{68_102201}</t>
  </si>
  <si>
    <t>{68_102202}</t>
  </si>
  <si>
    <t>{68_102203}</t>
  </si>
  <si>
    <t>{68_102204}</t>
  </si>
  <si>
    <t>{68_102205}</t>
  </si>
  <si>
    <t>{68_102206}</t>
  </si>
  <si>
    <t>{68_102207}</t>
  </si>
  <si>
    <t>{68_102208}</t>
  </si>
  <si>
    <t>{68_102209}</t>
  </si>
  <si>
    <t>{68_102210}</t>
  </si>
  <si>
    <t>{68_102211}</t>
  </si>
  <si>
    <t>{68_102212}</t>
  </si>
  <si>
    <t>{68_102213}</t>
  </si>
  <si>
    <t>{68_102214}</t>
  </si>
  <si>
    <t>{68_102215}</t>
  </si>
  <si>
    <t>{68_102216}</t>
  </si>
  <si>
    <t>{68_102217}</t>
  </si>
  <si>
    <t>{68_102218}</t>
  </si>
  <si>
    <t>{68_102219}</t>
  </si>
  <si>
    <t>{68_102220}</t>
  </si>
  <si>
    <t>{68_102221}</t>
  </si>
  <si>
    <t>{68_102222}</t>
  </si>
  <si>
    <t>{68_102223}</t>
  </si>
  <si>
    <t>{68_102224}</t>
  </si>
  <si>
    <t>{68_102225}</t>
  </si>
  <si>
    <t>{68_102226}</t>
  </si>
  <si>
    <t>{68_102228}</t>
  </si>
  <si>
    <t>{68_102230}</t>
  </si>
  <si>
    <t>{68_102231}</t>
  </si>
  <si>
    <t>{68_102232}</t>
  </si>
  <si>
    <t>{68_102233}</t>
  </si>
  <si>
    <t>{68_102234}</t>
  </si>
  <si>
    <t>{68_102235}</t>
  </si>
  <si>
    <t>{68_102236}</t>
  </si>
  <si>
    <t>{68_102237}</t>
  </si>
  <si>
    <t>{68_102238}</t>
  </si>
  <si>
    <t>{68_102239}</t>
  </si>
  <si>
    <t>{68_102240}</t>
  </si>
  <si>
    <t>{68_102241}</t>
  </si>
  <si>
    <t>{68_102242}</t>
  </si>
  <si>
    <t>{68_102243}</t>
  </si>
  <si>
    <t>{68_102245}</t>
  </si>
  <si>
    <t>{68_102246}</t>
  </si>
  <si>
    <t>{68_102247}</t>
  </si>
  <si>
    <t>{68_102248}</t>
  </si>
  <si>
    <t>{68_102251}</t>
  </si>
  <si>
    <t>{68_102252}</t>
  </si>
  <si>
    <t>{68_102253}</t>
  </si>
  <si>
    <t>{68_102254}</t>
  </si>
  <si>
    <t>{68_102255}</t>
  </si>
  <si>
    <t>{68_102256}</t>
  </si>
  <si>
    <t>{68_102258}</t>
  </si>
  <si>
    <t>{68_102260}</t>
  </si>
  <si>
    <t>{68_102262}</t>
  </si>
  <si>
    <t>{68_102264}</t>
  </si>
  <si>
    <t>{68_102265}</t>
  </si>
  <si>
    <t>{68_102266}</t>
  </si>
  <si>
    <t>{68_102267}</t>
  </si>
  <si>
    <t>{68_102268}</t>
  </si>
  <si>
    <t>{68_102269}</t>
  </si>
  <si>
    <t>{68_102270}</t>
  </si>
  <si>
    <t>{68_102271}</t>
  </si>
  <si>
    <t>{68_102272}</t>
  </si>
  <si>
    <t>{68_102280}</t>
  </si>
  <si>
    <t>{68_102281}</t>
  </si>
  <si>
    <t>{68_102282}</t>
  </si>
  <si>
    <t>{68_102283}</t>
  </si>
  <si>
    <t>{68_102284}</t>
  </si>
  <si>
    <t>{68_102285}</t>
  </si>
  <si>
    <t>{68_102286}</t>
  </si>
  <si>
    <t>{68_102287}</t>
  </si>
  <si>
    <t>{68_102288}</t>
  </si>
  <si>
    <t>{68_102289}</t>
  </si>
  <si>
    <t>{68_102290}</t>
  </si>
  <si>
    <t>{68_102291}</t>
  </si>
  <si>
    <t>{68_102292}</t>
  </si>
  <si>
    <t>{68_102293}</t>
  </si>
  <si>
    <t>{68_102294}</t>
  </si>
  <si>
    <t>{68_102295}</t>
  </si>
  <si>
    <t>{68_102296}</t>
  </si>
  <si>
    <t>{68_102297}</t>
  </si>
  <si>
    <t>{68_102298}</t>
  </si>
  <si>
    <t>{68_102299}</t>
  </si>
  <si>
    <t>{68_102300}</t>
  </si>
  <si>
    <t>{68_102301}</t>
  </si>
  <si>
    <t>{68_102302}</t>
  </si>
  <si>
    <t>{68_102303}</t>
  </si>
  <si>
    <t>{68_102304}</t>
  </si>
  <si>
    <t>{68_102306}</t>
  </si>
  <si>
    <t>{68_102308}</t>
  </si>
  <si>
    <t>{68_102309}</t>
  </si>
  <si>
    <t>{68_102311}</t>
  </si>
  <si>
    <t>{68_102312}</t>
  </si>
  <si>
    <t>{68_102313}</t>
  </si>
  <si>
    <t>{68_102314}</t>
  </si>
  <si>
    <t>{68_102315}</t>
  </si>
  <si>
    <t>{68_102316}</t>
  </si>
  <si>
    <t>{68_102317}</t>
  </si>
  <si>
    <t>{68_102319}</t>
  </si>
  <si>
    <t>{68_102320}</t>
  </si>
  <si>
    <t>{68_102321}</t>
  </si>
  <si>
    <t>{68_102322}</t>
  </si>
  <si>
    <t>{68_102323}</t>
  </si>
  <si>
    <t>{68_102325}</t>
  </si>
  <si>
    <t>{68_102326}</t>
  </si>
  <si>
    <t>{68_102327}</t>
  </si>
  <si>
    <t>{68_102328}</t>
  </si>
  <si>
    <t>{68_102329}</t>
  </si>
  <si>
    <t>{68_102330}</t>
  </si>
  <si>
    <t>{68_102331}</t>
  </si>
  <si>
    <t>{68_102332}</t>
  </si>
  <si>
    <t>{68_103996}*2</t>
  </si>
  <si>
    <t>{68_104004}</t>
  </si>
  <si>
    <t>{68_104009}</t>
  </si>
  <si>
    <t>{68_3000}</t>
  </si>
  <si>
    <t>{68_3001}</t>
  </si>
  <si>
    <t>{68_3002}</t>
  </si>
  <si>
    <t>{68_3002}/3</t>
  </si>
  <si>
    <t>{68_3003}</t>
  </si>
  <si>
    <t>{68_3004}</t>
  </si>
  <si>
    <t>{68_3010}</t>
  </si>
  <si>
    <t>{68_3011}</t>
  </si>
  <si>
    <t>{68_3012}</t>
  </si>
  <si>
    <t>{68_3013}</t>
  </si>
  <si>
    <t>{68_3014}</t>
  </si>
  <si>
    <t>{68_3020}</t>
  </si>
  <si>
    <t>{68_3021}</t>
  </si>
  <si>
    <t>{68_3022}</t>
  </si>
  <si>
    <t>{68_3023}</t>
  </si>
  <si>
    <t>{68_3024}</t>
  </si>
  <si>
    <t>{68_3030}</t>
  </si>
  <si>
    <t>{68_3031}</t>
  </si>
  <si>
    <t>{68_3032}</t>
  </si>
  <si>
    <t>{68_3033}</t>
  </si>
  <si>
    <t>{68_3034}</t>
  </si>
  <si>
    <t>{68_3040}</t>
  </si>
  <si>
    <t>{68_3041}</t>
  </si>
  <si>
    <t>{68_3042}</t>
  </si>
  <si>
    <t>{68_3043}</t>
  </si>
  <si>
    <t>{68_3050}</t>
  </si>
  <si>
    <t>{68_3051}</t>
  </si>
  <si>
    <t>{68_3052}</t>
  </si>
  <si>
    <t>{68_3053}</t>
  </si>
  <si>
    <t>{68_3056}</t>
  </si>
  <si>
    <t>{68_3058}</t>
  </si>
  <si>
    <t>{68_3059}</t>
  </si>
  <si>
    <t>{68_3060}</t>
  </si>
  <si>
    <t>{68_3061}</t>
  </si>
  <si>
    <t>{68_3062}</t>
  </si>
  <si>
    <t>{68_3063}</t>
  </si>
  <si>
    <t>{68_3064}</t>
  </si>
  <si>
    <t>{68_3066}</t>
  </si>
  <si>
    <t>{68_3067}</t>
  </si>
  <si>
    <t>{68_3068}</t>
  </si>
  <si>
    <t>{68_3069}</t>
  </si>
  <si>
    <t>{68_3070}</t>
  </si>
  <si>
    <t>{68_3071}</t>
  </si>
  <si>
    <t>{68_3072}</t>
  </si>
  <si>
    <t>{68_3073}</t>
  </si>
  <si>
    <t>{68_3074}</t>
  </si>
  <si>
    <t>{68_3090}</t>
  </si>
  <si>
    <t>{68_3091}</t>
  </si>
  <si>
    <t>{68_3092}</t>
  </si>
  <si>
    <t>{68_3093}</t>
  </si>
  <si>
    <t>{68_3094}</t>
  </si>
  <si>
    <t>{68_3100}</t>
  </si>
  <si>
    <t>{68_3101}</t>
  </si>
  <si>
    <t>{68_3102}</t>
  </si>
  <si>
    <t>{68_3103}</t>
  </si>
  <si>
    <t>{68_3104}</t>
  </si>
  <si>
    <t>{68_3110}</t>
  </si>
  <si>
    <t>{68_3111}</t>
  </si>
  <si>
    <t>{68_3112}</t>
  </si>
  <si>
    <t>{68_3113}</t>
  </si>
  <si>
    <t>{68_3114}</t>
  </si>
  <si>
    <t>{68_3120}</t>
  </si>
  <si>
    <t>{68_3121}</t>
  </si>
  <si>
    <t>{68_3122}</t>
  </si>
  <si>
    <t>{68_3123}</t>
  </si>
  <si>
    <t>{68_3124}</t>
  </si>
  <si>
    <t>{68_3125}</t>
  </si>
  <si>
    <t>{68_3140}</t>
  </si>
  <si>
    <t>{68_3141}</t>
  </si>
  <si>
    <t>{68_3142}</t>
  </si>
  <si>
    <t>{68_3143}</t>
  </si>
  <si>
    <t>{68_3144}</t>
  </si>
  <si>
    <t>{68_3146}</t>
  </si>
  <si>
    <t>{68_3147}</t>
  </si>
  <si>
    <t>{68_3150}</t>
  </si>
  <si>
    <t>{68_3151}</t>
  </si>
  <si>
    <t>{68_3152}</t>
  </si>
  <si>
    <t>{68_3153}</t>
  </si>
  <si>
    <t>{68_3154}</t>
  </si>
  <si>
    <t>{68_3160}</t>
  </si>
  <si>
    <t>{68_3161}</t>
  </si>
  <si>
    <t>{68_3162}</t>
  </si>
  <si>
    <t>{68_3163}</t>
  </si>
  <si>
    <t>{68_3164}</t>
  </si>
  <si>
    <t>{68_3170}</t>
  </si>
  <si>
    <t>{68_3172}</t>
  </si>
  <si>
    <t>{68_3180}</t>
  </si>
  <si>
    <t>{68_3181}</t>
  </si>
  <si>
    <t>{68_3182}</t>
  </si>
  <si>
    <t>{68_3183}</t>
  </si>
  <si>
    <t>{68_3184}</t>
  </si>
  <si>
    <t>{68_3190}</t>
  </si>
  <si>
    <t>{68_3191}</t>
  </si>
  <si>
    <t>{68_3192}</t>
  </si>
  <si>
    <t>{68_3193}</t>
  </si>
  <si>
    <t>{68_3194}</t>
  </si>
  <si>
    <t>{68_3198}</t>
  </si>
  <si>
    <t>{68_3199}</t>
  </si>
  <si>
    <t>{68_3200}</t>
  </si>
  <si>
    <t>{68_3201}</t>
  </si>
  <si>
    <t>{68_3202}</t>
  </si>
  <si>
    <t>{68_3203}</t>
  </si>
  <si>
    <t>{68_3204}</t>
  </si>
  <si>
    <t>{68_3210}</t>
  </si>
  <si>
    <t>{68_3211}</t>
  </si>
  <si>
    <t>{68_3212}</t>
  </si>
  <si>
    <t>{68_3213}</t>
  </si>
  <si>
    <t>{68_3214}</t>
  </si>
  <si>
    <t>{68_3231}</t>
  </si>
  <si>
    <t>{68_3232}</t>
  </si>
  <si>
    <t>{68_3234}</t>
  </si>
  <si>
    <t>{68_3240}</t>
  </si>
  <si>
    <t>{68_3241}</t>
  </si>
  <si>
    <t>{68_3242}</t>
  </si>
  <si>
    <t>{68_3243}</t>
  </si>
  <si>
    <t>{68_3244}</t>
  </si>
  <si>
    <t>{68_3260}</t>
  </si>
  <si>
    <t>{68_3261}</t>
  </si>
  <si>
    <t>{68_3262}</t>
  </si>
  <si>
    <t>{68_3263}</t>
  </si>
  <si>
    <t>{68_3264}</t>
  </si>
  <si>
    <t>{68_3270}</t>
  </si>
  <si>
    <t>{68_3271}</t>
  </si>
  <si>
    <t>{68_3272}</t>
  </si>
  <si>
    <t>{68_3273}</t>
  </si>
  <si>
    <t>{68_3274}</t>
  </si>
  <si>
    <t>{68_3290}</t>
  </si>
  <si>
    <t>{68_3291}</t>
  </si>
  <si>
    <t>{68_3292}</t>
  </si>
  <si>
    <t>{68_3293}</t>
  </si>
  <si>
    <t>{68_3294}</t>
  </si>
  <si>
    <t>{68_3300}</t>
  </si>
  <si>
    <t>{68_3301}</t>
  </si>
  <si>
    <t>{68_3302}</t>
  </si>
  <si>
    <t>{68_3303}</t>
  </si>
  <si>
    <t>{68_3304}</t>
  </si>
  <si>
    <t>{68_3310}</t>
  </si>
  <si>
    <t>{68_3311}</t>
  </si>
  <si>
    <t>{68_3312}</t>
  </si>
  <si>
    <t>{68_3313}</t>
  </si>
  <si>
    <t>{68_3314}</t>
  </si>
  <si>
    <t>{68_3320}</t>
  </si>
  <si>
    <t>{68_3321}</t>
  </si>
  <si>
    <t>{68_3322}</t>
  </si>
  <si>
    <t>{68_3323}</t>
  </si>
  <si>
    <t>{68_3324}</t>
  </si>
  <si>
    <t>{68_3330}</t>
  </si>
  <si>
    <t>{68_3331}</t>
  </si>
  <si>
    <t>{68_3332}</t>
  </si>
  <si>
    <t>{68_3333}</t>
  </si>
  <si>
    <t>{68_3334}</t>
  </si>
  <si>
    <t>{68_3340}</t>
  </si>
  <si>
    <t>{68_3341}</t>
  </si>
  <si>
    <t>{68_3342}</t>
  </si>
  <si>
    <t>{68_3343}</t>
  </si>
  <si>
    <t>{68_3344}</t>
  </si>
  <si>
    <t>{68_3350}</t>
  </si>
  <si>
    <t>{68_3351}</t>
  </si>
  <si>
    <t>{68_3360}</t>
  </si>
  <si>
    <t>{68_3361}</t>
  </si>
  <si>
    <t>{68_3362}</t>
  </si>
  <si>
    <t>{68_3363}</t>
  </si>
  <si>
    <t>{68_3364}</t>
  </si>
  <si>
    <t>{68_3367}</t>
  </si>
  <si>
    <t>{68_3368}</t>
  </si>
  <si>
    <t>{68_3369}</t>
  </si>
  <si>
    <t>{68_3370}</t>
  </si>
  <si>
    <t>{68_3373}</t>
  </si>
  <si>
    <t>{68_3380}</t>
  </si>
  <si>
    <t>{68_3381}</t>
  </si>
  <si>
    <t>{68_3382}</t>
  </si>
  <si>
    <t>{68_3383}</t>
  </si>
  <si>
    <t>{68_3384}</t>
  </si>
  <si>
    <t>{68_3387}</t>
  </si>
  <si>
    <t>{68_3389}</t>
  </si>
  <si>
    <t>{68_3390}</t>
  </si>
  <si>
    <t>{68_3391}</t>
  </si>
  <si>
    <t>{68_3392}</t>
  </si>
  <si>
    <t>{68_3393}</t>
  </si>
  <si>
    <t>{68_3394}</t>
  </si>
  <si>
    <t>{68_3396}</t>
  </si>
  <si>
    <t>{68_3398}</t>
  </si>
  <si>
    <t>{68_3400}</t>
  </si>
  <si>
    <t>{68_3401}</t>
  </si>
  <si>
    <t>{68_3402}</t>
  </si>
  <si>
    <t>{68_3403}</t>
  </si>
  <si>
    <t>{68_3404}</t>
  </si>
  <si>
    <t>{68_3408}</t>
  </si>
  <si>
    <t>{68_3409}</t>
  </si>
  <si>
    <t>{68_3410}</t>
  </si>
  <si>
    <t>{68_3411}</t>
  </si>
  <si>
    <t>{68_3412}</t>
  </si>
  <si>
    <t>{68_3413}</t>
  </si>
  <si>
    <t>{68_3414}</t>
  </si>
  <si>
    <t>{68_3420}</t>
  </si>
  <si>
    <t>{68_3421}</t>
  </si>
  <si>
    <t>{68_3422}</t>
  </si>
  <si>
    <t>{68_3423}</t>
  </si>
  <si>
    <t>{68_3424}</t>
  </si>
  <si>
    <t>{68_3430}</t>
  </si>
  <si>
    <t>{68_3431}</t>
  </si>
  <si>
    <t>{68_3432}</t>
  </si>
  <si>
    <t>{68_3433}</t>
  </si>
  <si>
    <t>{68_3440}</t>
  </si>
  <si>
    <t>{68_3441}</t>
  </si>
  <si>
    <t>{68_3442}</t>
  </si>
  <si>
    <t>{68_3443}</t>
  </si>
  <si>
    <t>{68_3444}</t>
  </si>
  <si>
    <t>{68_3459}</t>
  </si>
  <si>
    <t>{68_3460}</t>
  </si>
  <si>
    <t>{68_3461}</t>
  </si>
  <si>
    <t>{68_3462}</t>
  </si>
  <si>
    <t>{68_3463}</t>
  </si>
  <si>
    <t>{68_3464}</t>
  </si>
  <si>
    <t>{68_3470}</t>
  </si>
  <si>
    <t>{68_3471}</t>
  </si>
  <si>
    <t>{68_3472}</t>
  </si>
  <si>
    <t>{68_3473}</t>
  </si>
  <si>
    <t>{68_3474}</t>
  </si>
  <si>
    <t>{68_3480}</t>
  </si>
  <si>
    <t>{68_3481}</t>
  </si>
  <si>
    <t>{68_3482}</t>
  </si>
  <si>
    <t>{68_3483}</t>
  </si>
  <si>
    <t>{68_3484}</t>
  </si>
  <si>
    <t>{68_3486}</t>
  </si>
  <si>
    <t>{68_3500}</t>
  </si>
  <si>
    <t>{68_3501}</t>
  </si>
  <si>
    <t>{68_3502}</t>
  </si>
  <si>
    <t>{68_3503}</t>
  </si>
  <si>
    <t>{68_3504}</t>
  </si>
  <si>
    <t>{68_3506}</t>
  </si>
  <si>
    <t>{68_3510}</t>
  </si>
  <si>
    <t>{68_3511}</t>
  </si>
  <si>
    <t>{68_3512}</t>
  </si>
  <si>
    <t>{68_3513}</t>
  </si>
  <si>
    <t>{68_3514}</t>
  </si>
  <si>
    <t>{68_3520}</t>
  </si>
  <si>
    <t>{68_3521}</t>
  </si>
  <si>
    <t>{68_3522}</t>
  </si>
  <si>
    <t>{68_3523}</t>
  </si>
  <si>
    <t>{68_3524}</t>
  </si>
  <si>
    <t>{68_3530}</t>
  </si>
  <si>
    <t>{68_3531}</t>
  </si>
  <si>
    <t>{68_3532}</t>
  </si>
  <si>
    <t>{68_3533}</t>
  </si>
  <si>
    <t>{68_3534}</t>
  </si>
  <si>
    <t>{68_3540}</t>
  </si>
  <si>
    <t>{68_3541}</t>
  </si>
  <si>
    <t>{68_3542}</t>
  </si>
  <si>
    <t>{68_3543}</t>
  </si>
  <si>
    <t>{68_3550}</t>
  </si>
  <si>
    <t>{68_3551}</t>
  </si>
  <si>
    <t>{68_3552}</t>
  </si>
  <si>
    <t>{68_3553}</t>
  </si>
  <si>
    <t>{68_3554}</t>
  </si>
  <si>
    <t>{68_3558}</t>
  </si>
  <si>
    <t>{68_3559}</t>
  </si>
  <si>
    <t>{68_3560}</t>
  </si>
  <si>
    <t>{68_3561}</t>
  </si>
  <si>
    <t>{68_3562}</t>
  </si>
  <si>
    <t>{68_3563}</t>
  </si>
  <si>
    <t>{68_3564}</t>
  </si>
  <si>
    <t>{68_3565}</t>
  </si>
  <si>
    <t>{68_3566}</t>
  </si>
  <si>
    <t>{68_3567}</t>
  </si>
  <si>
    <t>{68_3568}</t>
  </si>
  <si>
    <t>{68_3569}</t>
  </si>
  <si>
    <t>{68_3570}</t>
  </si>
  <si>
    <t>{68_3571}</t>
  </si>
  <si>
    <t>{68_3572}</t>
  </si>
  <si>
    <t>{68_3573}</t>
  </si>
  <si>
    <t>{68_3575}</t>
  </si>
  <si>
    <t>{68_3576}</t>
  </si>
  <si>
    <t>{68_3577}</t>
  </si>
  <si>
    <t>{68_3578}</t>
  </si>
  <si>
    <t>{68_3579}</t>
  </si>
  <si>
    <t>{68_3580}</t>
  </si>
  <si>
    <t>{68_3581}</t>
  </si>
  <si>
    <t>{68_3582}</t>
  </si>
  <si>
    <t>{68_3583}</t>
  </si>
  <si>
    <t>{68_3584}</t>
  </si>
  <si>
    <t>{68_3585}</t>
  </si>
  <si>
    <t>{68_3586}</t>
  </si>
  <si>
    <t>{68_3587}</t>
  </si>
  <si>
    <t>{68_3588}</t>
  </si>
  <si>
    <t>{68_3589}</t>
  </si>
  <si>
    <t>{68_3590}</t>
  </si>
  <si>
    <t>{68_3591}</t>
  </si>
  <si>
    <t>{68_3592}</t>
  </si>
  <si>
    <t>{68_3593}</t>
  </si>
  <si>
    <t>{68_3594}</t>
  </si>
  <si>
    <t>{68_3600}</t>
  </si>
  <si>
    <t>{68_3601}</t>
  </si>
  <si>
    <t>{68_3602}</t>
  </si>
  <si>
    <t>{68_3603}</t>
  </si>
  <si>
    <t>{68_3604}</t>
  </si>
  <si>
    <t>{68_3610}</t>
  </si>
  <si>
    <t>{68_3611}</t>
  </si>
  <si>
    <t>{68_3612}</t>
  </si>
  <si>
    <t>{68_3613}</t>
  </si>
  <si>
    <t>{68_3614}</t>
  </si>
  <si>
    <t>{68_3630}</t>
  </si>
  <si>
    <t>{68_3631}</t>
  </si>
  <si>
    <t>{68_3632}</t>
  </si>
  <si>
    <t>{68_3633}</t>
  </si>
  <si>
    <t>{68_3635}</t>
  </si>
  <si>
    <t>{68_3640}</t>
  </si>
  <si>
    <t>{68_3641}</t>
  </si>
  <si>
    <t>{68_3642}</t>
  </si>
  <si>
    <t>{68_3644}</t>
  </si>
  <si>
    <t>{68_3647}</t>
  </si>
  <si>
    <t>{68_3650}</t>
  </si>
  <si>
    <t>{68_3651}</t>
  </si>
  <si>
    <t>{68_3652}</t>
  </si>
  <si>
    <t>{68_3653}</t>
  </si>
  <si>
    <t>{68_3654}</t>
  </si>
  <si>
    <t>{68_3661}</t>
  </si>
  <si>
    <t>{68_3662}</t>
  </si>
  <si>
    <t>{68_3670}</t>
  </si>
  <si>
    <t>{68_3671}</t>
  </si>
  <si>
    <t>{68_3672}</t>
  </si>
  <si>
    <t>{68_3673}</t>
  </si>
  <si>
    <t>{68_3674}</t>
  </si>
  <si>
    <t>{68_3680}</t>
  </si>
  <si>
    <t>{68_3681}</t>
  </si>
  <si>
    <t>{68_3682}</t>
  </si>
  <si>
    <t>{68_3683}</t>
  </si>
  <si>
    <t>{68_3684}</t>
  </si>
  <si>
    <t>{68_3690}</t>
  </si>
  <si>
    <t>{68_3691}</t>
  </si>
  <si>
    <t>{68_3692}</t>
  </si>
  <si>
    <t>{68_3693}</t>
  </si>
  <si>
    <t>{68_3694}</t>
  </si>
  <si>
    <t>{68_3701}</t>
  </si>
  <si>
    <t>{68_3702}</t>
  </si>
  <si>
    <t>{68_3704}</t>
  </si>
  <si>
    <t>{68_3710}</t>
  </si>
  <si>
    <t>{68_3711}</t>
  </si>
  <si>
    <t>{68_3712}</t>
  </si>
  <si>
    <t>{68_3713}</t>
  </si>
  <si>
    <t>{68_3714}</t>
  </si>
  <si>
    <t>{68_3720}</t>
  </si>
  <si>
    <t>{68_3721}</t>
  </si>
  <si>
    <t>{68_3722}</t>
  </si>
  <si>
    <t>{68_3723}</t>
  </si>
  <si>
    <t>{68_3730}</t>
  </si>
  <si>
    <t>{68_3733}</t>
  </si>
  <si>
    <t>{68_3734}</t>
  </si>
  <si>
    <t>{68_3740}</t>
  </si>
  <si>
    <t>{68_3742}</t>
  </si>
  <si>
    <t>{68_3743}</t>
  </si>
  <si>
    <t>{68_3744}</t>
  </si>
  <si>
    <t>{68_3751}</t>
  </si>
  <si>
    <t>{68_3752}</t>
  </si>
  <si>
    <t>{68_3754}</t>
  </si>
  <si>
    <t>{68_3760}</t>
  </si>
  <si>
    <t>{68_3761}</t>
  </si>
  <si>
    <t>{68_3762}</t>
  </si>
  <si>
    <t>{68_3763}</t>
  </si>
  <si>
    <t>{68_3764}</t>
  </si>
  <si>
    <t>{68_3770}</t>
  </si>
  <si>
    <t>{68_3771}</t>
  </si>
  <si>
    <t>{68_3772}</t>
  </si>
  <si>
    <t>{68_3773}</t>
  </si>
  <si>
    <t>{68_3774}</t>
  </si>
  <si>
    <t>{68_3775}</t>
  </si>
  <si>
    <t>{68_3781}</t>
  </si>
  <si>
    <t>{68_3782}</t>
  </si>
  <si>
    <t>{68_3785}</t>
  </si>
  <si>
    <t>{68_3790}</t>
  </si>
  <si>
    <t>{68_3791}</t>
  </si>
  <si>
    <t>{68_3792}</t>
  </si>
  <si>
    <t>{68_3793}</t>
  </si>
  <si>
    <t>{68_3794}</t>
  </si>
  <si>
    <t>{68_3800}</t>
  </si>
  <si>
    <t>{68_3803}</t>
  </si>
  <si>
    <t>{68_3804}</t>
  </si>
  <si>
    <t>{68_3820}</t>
  </si>
  <si>
    <t>{68_3822}</t>
  </si>
  <si>
    <t>{68_3824}</t>
  </si>
  <si>
    <t>{68_3839}</t>
  </si>
  <si>
    <t>{68_3840}</t>
  </si>
  <si>
    <t>{68_3841}</t>
  </si>
  <si>
    <t>{68_3842}</t>
  </si>
  <si>
    <t>{68_3843}</t>
  </si>
  <si>
    <t>{68_3844}</t>
  </si>
  <si>
    <t>{68_3845}</t>
  </si>
  <si>
    <t>{68_3846}</t>
  </si>
  <si>
    <t>{68_3847}</t>
  </si>
  <si>
    <t>{68_3848}</t>
  </si>
  <si>
    <t>{68_3849}</t>
  </si>
  <si>
    <t>{68_3850}</t>
  </si>
  <si>
    <t>{68_3851}</t>
  </si>
  <si>
    <t>{68_3852}</t>
  </si>
  <si>
    <t>{68_3853}</t>
  </si>
  <si>
    <t>{68_3854}</t>
  </si>
  <si>
    <t>{68_3862}</t>
  </si>
  <si>
    <t>{68_3870}</t>
  </si>
  <si>
    <t>{68_3871}</t>
  </si>
  <si>
    <t>{68_3872}</t>
  </si>
  <si>
    <t>{68_3884}</t>
  </si>
  <si>
    <t>{68_3890}</t>
  </si>
  <si>
    <t>{68_3891}</t>
  </si>
  <si>
    <t>{68_3892}</t>
  </si>
  <si>
    <t>{68_3893}</t>
  </si>
  <si>
    <t>{68_3894}</t>
  </si>
  <si>
    <t>{68_3900}</t>
  </si>
  <si>
    <t>{68_3901}</t>
  </si>
  <si>
    <t>{68_3902}</t>
  </si>
  <si>
    <t>{68_3903}</t>
  </si>
  <si>
    <t>{68_3904}</t>
  </si>
  <si>
    <t>{68_3905}</t>
  </si>
  <si>
    <t>{68_3910}</t>
  </si>
  <si>
    <t>{68_3911}</t>
  </si>
  <si>
    <t>{68_3912}</t>
  </si>
  <si>
    <t>{68_3913}</t>
  </si>
  <si>
    <t>{68_3914}</t>
  </si>
  <si>
    <t>{68_3915}</t>
  </si>
  <si>
    <t>{68_3916}</t>
  </si>
  <si>
    <t>{68_3922}</t>
  </si>
  <si>
    <t>{68_3923}</t>
  </si>
  <si>
    <t>{68_3924}</t>
  </si>
  <si>
    <t>{68_3930}</t>
  </si>
  <si>
    <t>{68_3936}</t>
  </si>
  <si>
    <t>{68_3940}</t>
  </si>
  <si>
    <t>{68_3941}</t>
  </si>
  <si>
    <t>{68_3942}</t>
  </si>
  <si>
    <t>{68_3943}</t>
  </si>
  <si>
    <t>{68_3944}</t>
  </si>
  <si>
    <t>{68_3945}</t>
  </si>
  <si>
    <t>{68_3946}</t>
  </si>
  <si>
    <t>{68_3947}</t>
  </si>
  <si>
    <t>{68_3948}</t>
  </si>
  <si>
    <t>{68_3950}</t>
  </si>
  <si>
    <t>{68_3951}</t>
  </si>
  <si>
    <t>{68_3952}</t>
  </si>
  <si>
    <t>{68_3953}</t>
  </si>
  <si>
    <t>{68_3954}</t>
  </si>
  <si>
    <t>{68_3960}</t>
  </si>
  <si>
    <t>{68_3961}</t>
  </si>
  <si>
    <t>{68_3962}</t>
  </si>
  <si>
    <t>{68_3963}</t>
  </si>
  <si>
    <t>{68_3964}</t>
  </si>
  <si>
    <t>{68_3970}</t>
  </si>
  <si>
    <t>{68_3971}</t>
  </si>
  <si>
    <t>{68_3972}</t>
  </si>
  <si>
    <t>{68_3973}</t>
  </si>
  <si>
    <t>{68_3974}</t>
  </si>
  <si>
    <t>{68_3980}</t>
  </si>
  <si>
    <t>{68_3981}</t>
  </si>
  <si>
    <t>{68_3982}</t>
  </si>
  <si>
    <t>{68_3983}</t>
  </si>
  <si>
    <t>{68_3984}</t>
  </si>
  <si>
    <t>{68_3990}</t>
  </si>
  <si>
    <t>{68_3991}</t>
  </si>
  <si>
    <t>{68_3992}</t>
  </si>
  <si>
    <t>{68_3993}</t>
  </si>
  <si>
    <t>{68_4000}</t>
  </si>
  <si>
    <t>{68_4001}</t>
  </si>
  <si>
    <t>{68_4002}</t>
  </si>
  <si>
    <t>{68_4003}</t>
  </si>
  <si>
    <t>{68_4010}</t>
  </si>
  <si>
    <t>{68_4011}</t>
  </si>
  <si>
    <t>{68_4012}</t>
  </si>
  <si>
    <t>{68_4013}</t>
  </si>
  <si>
    <t>{68_4020}</t>
  </si>
  <si>
    <t>{68_4021}</t>
  </si>
  <si>
    <t>{68_4022}</t>
  </si>
  <si>
    <t>{68_4023}</t>
  </si>
  <si>
    <t>{68_4024}</t>
  </si>
  <si>
    <t>{68_4040}</t>
  </si>
  <si>
    <t>{68_4041}</t>
  </si>
  <si>
    <t>{68_4042}</t>
  </si>
  <si>
    <t>{68_4043}</t>
  </si>
  <si>
    <t>{68_4044}</t>
  </si>
  <si>
    <t>{68_4050}</t>
  </si>
  <si>
    <t>{68_4051}</t>
  </si>
  <si>
    <t>{68_4052}</t>
  </si>
  <si>
    <t>{68_4053}</t>
  </si>
  <si>
    <t>{68_4054}</t>
  </si>
  <si>
    <t>{68_4060}</t>
  </si>
  <si>
    <t>{68_4061}</t>
  </si>
  <si>
    <t>{68_4062}</t>
  </si>
  <si>
    <t>{68_4063}</t>
  </si>
  <si>
    <t>{68_4064}</t>
  </si>
  <si>
    <t>{68_4070}</t>
  </si>
  <si>
    <t>{68_4071}</t>
  </si>
  <si>
    <t>{68_4072}</t>
  </si>
  <si>
    <t>{68_4073}</t>
  </si>
  <si>
    <t>{68_4074}</t>
  </si>
  <si>
    <t>{68_4080}</t>
  </si>
  <si>
    <t>{68_4081}</t>
  </si>
  <si>
    <t>{68_4082}</t>
  </si>
  <si>
    <t>{68_4083}</t>
  </si>
  <si>
    <t>{68_4084}</t>
  </si>
  <si>
    <t>{68_4090}</t>
  </si>
  <si>
    <t>{68_4091}</t>
  </si>
  <si>
    <t>{68_4092}</t>
  </si>
  <si>
    <t>{68_4093}</t>
  </si>
  <si>
    <t>{68_4094}</t>
  </si>
  <si>
    <t>{68_4099}</t>
  </si>
  <si>
    <t>{68_4100}</t>
  </si>
  <si>
    <t>{68_4101}</t>
  </si>
  <si>
    <t>{68_4102}</t>
  </si>
  <si>
    <t>{68_4103}</t>
  </si>
  <si>
    <t>{68_4104}</t>
  </si>
  <si>
    <t>{68_4106}</t>
  </si>
  <si>
    <t>{68_4120}</t>
  </si>
  <si>
    <t>{68_4123}</t>
  </si>
  <si>
    <t>{68_4139}</t>
  </si>
  <si>
    <t>{68_4150}</t>
  </si>
  <si>
    <t>{68_4151}</t>
  </si>
  <si>
    <t>{68_4152}</t>
  </si>
  <si>
    <t>{68_4153}</t>
  </si>
  <si>
    <t>{68_4154}</t>
  </si>
  <si>
    <t>{68_4156}</t>
  </si>
  <si>
    <t>{68_4157}</t>
  </si>
  <si>
    <t>{68_4158}</t>
  </si>
  <si>
    <t>{68_4159}</t>
  </si>
  <si>
    <t>{68_4160}</t>
  </si>
  <si>
    <t>{68_4161}</t>
  </si>
  <si>
    <t>{68_4162}</t>
  </si>
  <si>
    <t>{68_4163}</t>
  </si>
  <si>
    <t>{68_4164}</t>
  </si>
  <si>
    <t>{68_4165}</t>
  </si>
  <si>
    <t>{68_4166}</t>
  </si>
  <si>
    <t>{68_4167}</t>
  </si>
  <si>
    <t>{68_4169}</t>
  </si>
  <si>
    <t>{68_4171}</t>
  </si>
  <si>
    <t>{68_4180}</t>
  </si>
  <si>
    <t>{68_4181}</t>
  </si>
  <si>
    <t>{68_4182}</t>
  </si>
  <si>
    <t>{68_4183}</t>
  </si>
  <si>
    <t>{68_4184}</t>
  </si>
  <si>
    <t>{68_4190}</t>
  </si>
  <si>
    <t>{68_4191}</t>
  </si>
  <si>
    <t>{68_4192}</t>
  </si>
  <si>
    <t>{68_4193}</t>
  </si>
  <si>
    <t>{68_4194}</t>
  </si>
  <si>
    <t>{68_4196}</t>
  </si>
  <si>
    <t>{68_4197}</t>
  </si>
  <si>
    <t>{68_4198}</t>
  </si>
  <si>
    <t>{68_4199}</t>
  </si>
  <si>
    <t>{68_4200}</t>
  </si>
  <si>
    <t>{68_4201}</t>
  </si>
  <si>
    <t>{68_4202}</t>
  </si>
  <si>
    <t>{68_4203}</t>
  </si>
  <si>
    <t>{68_4204}</t>
  </si>
  <si>
    <t>{68_4206}</t>
  </si>
  <si>
    <t>{68_4207}</t>
  </si>
  <si>
    <t>{68_4208}</t>
  </si>
  <si>
    <t>{68_4209}</t>
  </si>
  <si>
    <t>{68_4210}</t>
  </si>
  <si>
    <t>{68_4211}</t>
  </si>
  <si>
    <t>{68_4212}</t>
  </si>
  <si>
    <t>{68_4213}</t>
  </si>
  <si>
    <t>{68_4214}</t>
  </si>
  <si>
    <t>{68_4216}</t>
  </si>
  <si>
    <t>{68_4217}</t>
  </si>
  <si>
    <t>{68_4218}</t>
  </si>
  <si>
    <t>{68_4219}</t>
  </si>
  <si>
    <t>{68_4220}</t>
  </si>
  <si>
    <t>{68_4221}</t>
  </si>
  <si>
    <t>{68_4222}</t>
  </si>
  <si>
    <t>{68_4223}</t>
  </si>
  <si>
    <t>{68_4224}</t>
  </si>
  <si>
    <t>{68_4226}</t>
  </si>
  <si>
    <t>{68_4227}</t>
  </si>
  <si>
    <t>{68_4228}</t>
  </si>
  <si>
    <t>{68_4229}</t>
  </si>
  <si>
    <t>{68_4230}</t>
  </si>
  <si>
    <t>{68_4231}</t>
  </si>
  <si>
    <t>{68_4232}</t>
  </si>
  <si>
    <t>{68_4233}</t>
  </si>
  <si>
    <t>{68_4234}</t>
  </si>
  <si>
    <t>{68_4236}</t>
  </si>
  <si>
    <t>{68_4236}+{68_4232}</t>
  </si>
  <si>
    <t>{68_4237}+{68_4233}</t>
  </si>
  <si>
    <t>{68_4237}</t>
  </si>
  <si>
    <t>{68_4238}</t>
  </si>
  <si>
    <t>{68_4239}+{68_4230}</t>
  </si>
  <si>
    <t>{68_4239}</t>
  </si>
  <si>
    <t>{68_4240}</t>
  </si>
  <si>
    <t>{68_4241}</t>
  </si>
  <si>
    <t>{68_4242}</t>
  </si>
  <si>
    <t>{68_4243}</t>
  </si>
  <si>
    <t>{68_4244}</t>
  </si>
  <si>
    <t>{68_4246}</t>
  </si>
  <si>
    <t>{68_4247}</t>
  </si>
  <si>
    <t>{68_4248}</t>
  </si>
  <si>
    <t>{68_4249}+{68_4240}</t>
  </si>
  <si>
    <t>{68_4249}</t>
  </si>
  <si>
    <t>{68_4250}</t>
  </si>
  <si>
    <t>{68_4251}</t>
  </si>
  <si>
    <t>{68_4252}</t>
  </si>
  <si>
    <t>{68_4253}</t>
  </si>
  <si>
    <t>{68_4254}</t>
  </si>
  <si>
    <t>{68_4256}</t>
  </si>
  <si>
    <t>{68_4257}</t>
  </si>
  <si>
    <t>{68_4258}+{68_4251}</t>
  </si>
  <si>
    <t>{68_4258}</t>
  </si>
  <si>
    <t>{68_4259}</t>
  </si>
  <si>
    <t>{68_4260}</t>
  </si>
  <si>
    <t>{68_4261}</t>
  </si>
  <si>
    <t>{68_4262}</t>
  </si>
  <si>
    <t>{68_4263}</t>
  </si>
  <si>
    <t>{169_M-163-W}</t>
  </si>
  <si>
    <t>{68_4266}</t>
  </si>
  <si>
    <t>{68_4267}</t>
  </si>
  <si>
    <t>{68_4268}</t>
  </si>
  <si>
    <t>{68_4269}</t>
  </si>
  <si>
    <t>{68_4270}</t>
  </si>
  <si>
    <t>{68_4271}</t>
  </si>
  <si>
    <t>{68_4272}</t>
  </si>
  <si>
    <t>{68_4273}</t>
  </si>
  <si>
    <t>{68_4274}</t>
  </si>
  <si>
    <t>{68_4276}</t>
  </si>
  <si>
    <t>{68_4277}</t>
  </si>
  <si>
    <t>{68_4278}</t>
  </si>
  <si>
    <t>{68_4279}</t>
  </si>
  <si>
    <t>{68_4280}</t>
  </si>
  <si>
    <t>{68_4281}</t>
  </si>
  <si>
    <t>{68_4282}</t>
  </si>
  <si>
    <t>{68_4283}</t>
  </si>
  <si>
    <t>{68_4284}</t>
  </si>
  <si>
    <t>{68_4285}</t>
  </si>
  <si>
    <t>{68_4286}</t>
  </si>
  <si>
    <t>{68_4287}</t>
  </si>
  <si>
    <t>{68_4288}</t>
  </si>
  <si>
    <t>{68_4289}</t>
  </si>
  <si>
    <t>{68_4290}</t>
  </si>
  <si>
    <t>{68_4291}</t>
  </si>
  <si>
    <t>{68_4292}</t>
  </si>
  <si>
    <t>{68_4293}</t>
  </si>
  <si>
    <t>{68_4294}</t>
  </si>
  <si>
    <t>{68_4296}</t>
  </si>
  <si>
    <t>{68_4297}</t>
  </si>
  <si>
    <t>{68_4298}</t>
  </si>
  <si>
    <t>{68_4299}</t>
  </si>
  <si>
    <t>{68_4300}</t>
  </si>
  <si>
    <t>{68_4301}</t>
  </si>
  <si>
    <t>{68_4302}</t>
  </si>
  <si>
    <t>{68_4303}</t>
  </si>
  <si>
    <t>{68_4304}</t>
  </si>
  <si>
    <t>{68_4306}</t>
  </si>
  <si>
    <t>{68_4307}</t>
  </si>
  <si>
    <t>{68_4308}</t>
  </si>
  <si>
    <t>{68_4309}</t>
  </si>
  <si>
    <t>{68_4311}</t>
  </si>
  <si>
    <t>{68_4312}</t>
  </si>
  <si>
    <t>{68_4314}</t>
  </si>
  <si>
    <t>{68_4316}</t>
  </si>
  <si>
    <t>{68_4318}</t>
  </si>
  <si>
    <t>{68_4320}</t>
  </si>
  <si>
    <t>{68_4321}</t>
  </si>
  <si>
    <t>{68_4322}</t>
  </si>
  <si>
    <t>{68_4323}</t>
  </si>
  <si>
    <t>{68_4324}</t>
  </si>
  <si>
    <t>{68_4326}</t>
  </si>
  <si>
    <t>{68_4327}</t>
  </si>
  <si>
    <t>{68_4328}</t>
  </si>
  <si>
    <t>{68_4329}</t>
  </si>
  <si>
    <t>{68_4330}</t>
  </si>
  <si>
    <t>{68_4331}</t>
  </si>
  <si>
    <t>{68_4332}</t>
  </si>
  <si>
    <t>{68_4333}</t>
  </si>
  <si>
    <t>{68_4334}</t>
  </si>
  <si>
    <t>{68_4336}</t>
  </si>
  <si>
    <t>{68_4337}</t>
  </si>
  <si>
    <t>{68_4338}</t>
  </si>
  <si>
    <t>{68_4339}</t>
  </si>
  <si>
    <t>{68_4340}</t>
  </si>
  <si>
    <t>{68_4341}</t>
  </si>
  <si>
    <t>{68_4342}</t>
  </si>
  <si>
    <t>{68_4343}</t>
  </si>
  <si>
    <t>{68_4344}</t>
  </si>
  <si>
    <t>{68_4345}</t>
  </si>
  <si>
    <t>{68_4346}</t>
  </si>
  <si>
    <t>{68_4347}</t>
  </si>
  <si>
    <t>{68_4348}</t>
  </si>
  <si>
    <t>{68_4348}+{68_4344}</t>
  </si>
  <si>
    <t>{68_4348}+{68_4344}+{68_4342}</t>
  </si>
  <si>
    <t>{68_4332}-{68_4349}</t>
  </si>
  <si>
    <t>{68_4349}</t>
  </si>
  <si>
    <t>{68_4350}</t>
  </si>
  <si>
    <t>{68_4351}</t>
  </si>
  <si>
    <t>{68_4352}</t>
  </si>
  <si>
    <t>{68_4353}</t>
  </si>
  <si>
    <t>{68_4354}</t>
  </si>
  <si>
    <t>{68_4355}</t>
  </si>
  <si>
    <t>{68_4356}+{68_4352}</t>
  </si>
  <si>
    <t>{68_4356}</t>
  </si>
  <si>
    <t>{68_4357}</t>
  </si>
  <si>
    <t>{68_4358}</t>
  </si>
  <si>
    <t>{68_4359}</t>
  </si>
  <si>
    <t>{68_4360}</t>
  </si>
  <si>
    <t>{68_4361}</t>
  </si>
  <si>
    <t>{68_4362}</t>
  </si>
  <si>
    <t>{68_4363}</t>
  </si>
  <si>
    <t>{68_4364}</t>
  </si>
  <si>
    <t>{68_4370}</t>
  </si>
  <si>
    <t>{68_4371}</t>
  </si>
  <si>
    <t>{68_4372}</t>
  </si>
  <si>
    <t>{68_4373}</t>
  </si>
  <si>
    <t>{68_4374}</t>
  </si>
  <si>
    <t>{68_4375}</t>
  </si>
  <si>
    <t>{68_4376}</t>
  </si>
  <si>
    <t>{68_4377}</t>
  </si>
  <si>
    <t>{68_4379}</t>
  </si>
  <si>
    <t>{68_4380}</t>
  </si>
  <si>
    <t>{68_4381}</t>
  </si>
  <si>
    <t>{68_4382}</t>
  </si>
  <si>
    <t>{68_4383}</t>
  </si>
  <si>
    <t>{68_4384}</t>
  </si>
  <si>
    <t>{68_4385}</t>
  </si>
  <si>
    <t>{68_4386}</t>
  </si>
  <si>
    <t>{68_4388}</t>
  </si>
  <si>
    <t>{68_4390}</t>
  </si>
  <si>
    <t>{68_4391}</t>
  </si>
  <si>
    <t>{68_4392}</t>
  </si>
  <si>
    <t>{68_4394}</t>
  </si>
  <si>
    <t>{68_4400}</t>
  </si>
  <si>
    <t>{68_4401}</t>
  </si>
  <si>
    <t>{68_4402}</t>
  </si>
  <si>
    <t>{68_4403}</t>
  </si>
  <si>
    <t>{68_4404}</t>
  </si>
  <si>
    <t>{68_4405}</t>
  </si>
  <si>
    <t>{68_4406}</t>
  </si>
  <si>
    <t>{68_4408}</t>
  </si>
  <si>
    <t>{68_4410}</t>
  </si>
  <si>
    <t>{68_4411}</t>
  </si>
  <si>
    <t>{68_4412}</t>
  </si>
  <si>
    <t>{68_4413}</t>
  </si>
  <si>
    <t>{68_4414}</t>
  </si>
  <si>
    <t>{68_4416}</t>
  </si>
  <si>
    <t>{68_4418}</t>
  </si>
  <si>
    <t>{68_4419}</t>
  </si>
  <si>
    <t>{68_4420}</t>
  </si>
  <si>
    <t>{68_4421}</t>
  </si>
  <si>
    <t>{68_4422}</t>
  </si>
  <si>
    <t>{68_4423}</t>
  </si>
  <si>
    <t>{68_4424}</t>
  </si>
  <si>
    <t>{68_4426}</t>
  </si>
  <si>
    <t>{68_4427}</t>
  </si>
  <si>
    <t>{68_4428}</t>
  </si>
  <si>
    <t>{68_4429}</t>
  </si>
  <si>
    <t>{68_4430}</t>
  </si>
  <si>
    <t>{68_4431}</t>
  </si>
  <si>
    <t>{68_4432}</t>
  </si>
  <si>
    <t>{68_4433}</t>
  </si>
  <si>
    <t>{68_4434}</t>
  </si>
  <si>
    <t>{68_4437}</t>
  </si>
  <si>
    <t>{68_4438}</t>
  </si>
  <si>
    <t>{68_4439}</t>
  </si>
  <si>
    <t>{68_4440}</t>
  </si>
  <si>
    <t>{68_4441}</t>
  </si>
  <si>
    <t>{68_4442}</t>
  </si>
  <si>
    <t>{68_4443}</t>
  </si>
  <si>
    <t>{68_4444}</t>
  </si>
  <si>
    <t>{68_4450}</t>
  </si>
  <si>
    <t>{68_4451}</t>
  </si>
  <si>
    <t>{68_4452}</t>
  </si>
  <si>
    <t>{68_4453}</t>
  </si>
  <si>
    <t>{68_4454}</t>
  </si>
  <si>
    <t>{68_4460}</t>
  </si>
  <si>
    <t>{68_4461}</t>
  </si>
  <si>
    <t>{68_4462}</t>
  </si>
  <si>
    <t>{68_4463}</t>
  </si>
  <si>
    <t>{68_4464}</t>
  </si>
  <si>
    <t>{68_4466}</t>
  </si>
  <si>
    <t>{68_4470}</t>
  </si>
  <si>
    <t>{68_4471}</t>
  </si>
  <si>
    <t>{68_4472}</t>
  </si>
  <si>
    <t>{68_4473}</t>
  </si>
  <si>
    <t>{68_4476}</t>
  </si>
  <si>
    <t>{68_4477}</t>
  </si>
  <si>
    <t>{68_4479}</t>
  </si>
  <si>
    <t>{68_4480}</t>
  </si>
  <si>
    <t>{68_4481}</t>
  </si>
  <si>
    <t>{68_4482}</t>
  </si>
  <si>
    <t>{68_4483}</t>
  </si>
  <si>
    <t>{68_4484}</t>
  </si>
  <si>
    <t>{68_4487}</t>
  </si>
  <si>
    <t>{68_4490}</t>
  </si>
  <si>
    <t>{68_4491}</t>
  </si>
  <si>
    <t>{68_4492}</t>
  </si>
  <si>
    <t>{68_4493}</t>
  </si>
  <si>
    <t>{68_4494}</t>
  </si>
  <si>
    <t>{68_4500}</t>
  </si>
  <si>
    <t>{68_4501}</t>
  </si>
  <si>
    <t>{68_4502}</t>
  </si>
  <si>
    <t>{68_4503}</t>
  </si>
  <si>
    <t>{68_4504}</t>
  </si>
  <si>
    <t>{68_4506}</t>
  </si>
  <si>
    <t>{68_4507}</t>
  </si>
  <si>
    <t>{68_4510}</t>
  </si>
  <si>
    <t>{68_4511}</t>
  </si>
  <si>
    <t>{68_4512}</t>
  </si>
  <si>
    <t>{68_4513}</t>
  </si>
  <si>
    <t>{68_4514}</t>
  </si>
  <si>
    <t>{68_4530}</t>
  </si>
  <si>
    <t>{68_4531}</t>
  </si>
  <si>
    <t>{68_4532}</t>
  </si>
  <si>
    <t>{68_4533}</t>
  </si>
  <si>
    <t>{68_4534}</t>
  </si>
  <si>
    <t>{68_4539}</t>
  </si>
  <si>
    <t>{68_4540}</t>
  </si>
  <si>
    <t>{68_4541}</t>
  </si>
  <si>
    <t>{68_4543}</t>
  </si>
  <si>
    <t>{68_4543}+{68_4541}</t>
  </si>
  <si>
    <t>{68_4550}</t>
  </si>
  <si>
    <t>{68_4551}</t>
  </si>
  <si>
    <t>{68_4552}</t>
  </si>
  <si>
    <t>{68_4553}</t>
  </si>
  <si>
    <t>{68_4554}</t>
  </si>
  <si>
    <t>{68_4558}</t>
  </si>
  <si>
    <t>{68_4560}</t>
  </si>
  <si>
    <t>{68_4561}</t>
  </si>
  <si>
    <t>{68_4562}</t>
  </si>
  <si>
    <t>{68_4563}</t>
  </si>
  <si>
    <t>{68_4564}</t>
  </si>
  <si>
    <t>{68_4566}</t>
  </si>
  <si>
    <t>{68_4568}</t>
  </si>
  <si>
    <t>{68_4570}</t>
  </si>
  <si>
    <t>{68_4571}</t>
  </si>
  <si>
    <t>{68_4572}</t>
  </si>
  <si>
    <t>{68_4573}</t>
  </si>
  <si>
    <t>{68_4574}</t>
  </si>
  <si>
    <t>{68_4576}</t>
  </si>
  <si>
    <t>{68_4580}</t>
  </si>
  <si>
    <t>{68_4581}</t>
  </si>
  <si>
    <t>{68_4582}</t>
  </si>
  <si>
    <t>{68_4583}</t>
  </si>
  <si>
    <t>{68_4584}</t>
  </si>
  <si>
    <t>{68_4600}</t>
  </si>
  <si>
    <t>{68_4601}</t>
  </si>
  <si>
    <t>{68_4602}</t>
  </si>
  <si>
    <t>{68_4603}</t>
  </si>
  <si>
    <t>{68_4604}</t>
  </si>
  <si>
    <t>{68_4610}</t>
  </si>
  <si>
    <t>{68_4611}</t>
  </si>
  <si>
    <t>{68_4612}</t>
  </si>
  <si>
    <t>{68_4613}</t>
  </si>
  <si>
    <t>{68_4614}</t>
  </si>
  <si>
    <t>{68_4620}</t>
  </si>
  <si>
    <t>{68_4621}</t>
  </si>
  <si>
    <t>{68_4622}</t>
  </si>
  <si>
    <t>{68_4623}</t>
  </si>
  <si>
    <t>{68_4624}</t>
  </si>
  <si>
    <t>{68_4626}</t>
  </si>
  <si>
    <t>{68_4630}</t>
  </si>
  <si>
    <t>{68_4631}</t>
  </si>
  <si>
    <t>{68_4632}</t>
  </si>
  <si>
    <t>{68_4633}</t>
  </si>
  <si>
    <t>{68_4634}</t>
  </si>
  <si>
    <t>{68_4636}</t>
  </si>
  <si>
    <t>{68_4640}</t>
  </si>
  <si>
    <t>{68_4641}</t>
  </si>
  <si>
    <t>{68_4642}</t>
  </si>
  <si>
    <t>{68_4643}</t>
  </si>
  <si>
    <t>{68_4650}</t>
  </si>
  <si>
    <t>{68_4651}</t>
  </si>
  <si>
    <t>{68_4652}</t>
  </si>
  <si>
    <t>{68_4653}</t>
  </si>
  <si>
    <t>{68_4654}</t>
  </si>
  <si>
    <t>{68_4660}</t>
  </si>
  <si>
    <t>{68_4661}</t>
  </si>
  <si>
    <t>{68_4662}</t>
  </si>
  <si>
    <t>{68_4663}</t>
  </si>
  <si>
    <t>{68_4664}</t>
  </si>
  <si>
    <t>{68_4668}</t>
  </si>
  <si>
    <t>{68_4670}</t>
  </si>
  <si>
    <t>{68_4671}</t>
  </si>
  <si>
    <t>{68_4672}</t>
  </si>
  <si>
    <t>{68_4673}/2</t>
  </si>
  <si>
    <t>{68_4673}</t>
  </si>
  <si>
    <t>{68_4678}</t>
  </si>
  <si>
    <t>{68_4680}</t>
  </si>
  <si>
    <t>{68_4681}</t>
  </si>
  <si>
    <t>{68_4682}</t>
  </si>
  <si>
    <t>{68_4683}</t>
  </si>
  <si>
    <t>{68_4684}</t>
  </si>
  <si>
    <t>{68_4687}</t>
  </si>
  <si>
    <t>{68_4688}</t>
  </si>
  <si>
    <t>{68_4690}</t>
  </si>
  <si>
    <t>{68_4691}</t>
  </si>
  <si>
    <t>{68_4692}</t>
  </si>
  <si>
    <t>{68_4693}</t>
  </si>
  <si>
    <t>{68_4694}</t>
  </si>
  <si>
    <t>{68_4696}</t>
  </si>
  <si>
    <t>{68_4700}</t>
  </si>
  <si>
    <t>{68_4701}</t>
  </si>
  <si>
    <t>{68_4702}</t>
  </si>
  <si>
    <t>{68_4703}</t>
  </si>
  <si>
    <t>{68_4704}</t>
  </si>
  <si>
    <t>{68_4707}</t>
  </si>
  <si>
    <t>{68_4708}</t>
  </si>
  <si>
    <t>{68_4710}</t>
  </si>
  <si>
    <t>{68_4711}</t>
  </si>
  <si>
    <t>{68_4720}</t>
  </si>
  <si>
    <t>{68_4721}</t>
  </si>
  <si>
    <t>{68_4722}</t>
  </si>
  <si>
    <t>{68_4723}</t>
  </si>
  <si>
    <t>{68_4724}</t>
  </si>
  <si>
    <t>{68_4730}</t>
  </si>
  <si>
    <t>{68_4731}</t>
  </si>
  <si>
    <t>{68_4732}</t>
  </si>
  <si>
    <t>{68_4733}</t>
  </si>
  <si>
    <t>{68_4734}</t>
  </si>
  <si>
    <t>{68_4740}</t>
  </si>
  <si>
    <t>{68_4741}</t>
  </si>
  <si>
    <t>{68_4742}</t>
  </si>
  <si>
    <t>{68_4743}</t>
  </si>
  <si>
    <t>{68_4750}</t>
  </si>
  <si>
    <t>{68_4751}</t>
  </si>
  <si>
    <t>{68_4752}</t>
  </si>
  <si>
    <t>{68_4753}</t>
  </si>
  <si>
    <t>{68_4754}</t>
  </si>
  <si>
    <t>{68_4760}</t>
  </si>
  <si>
    <t>{68_4761}</t>
  </si>
  <si>
    <t>{68_4762}</t>
  </si>
  <si>
    <t>{68_4763}</t>
  </si>
  <si>
    <t>{68_4764}</t>
  </si>
  <si>
    <t>{68_4771}</t>
  </si>
  <si>
    <t>{68_4772}</t>
  </si>
  <si>
    <t>{68_4774}</t>
  </si>
  <si>
    <t>{68_4777}</t>
  </si>
  <si>
    <t>{68_4778}</t>
  </si>
  <si>
    <t>{68_4779}</t>
  </si>
  <si>
    <t>{68_4780}</t>
  </si>
  <si>
    <t>{68_4781}</t>
  </si>
  <si>
    <t>{68_4782}</t>
  </si>
  <si>
    <t>{68_4783}</t>
  </si>
  <si>
    <t>{68_4784}</t>
  </si>
  <si>
    <t>{68_4786}</t>
  </si>
  <si>
    <t>{68_4787}</t>
  </si>
  <si>
    <t>{68_4788}</t>
  </si>
  <si>
    <t>{68_4789}</t>
  </si>
  <si>
    <t>{68_4790}</t>
  </si>
  <si>
    <t>{68_4791}</t>
  </si>
  <si>
    <t>{68_4792}</t>
  </si>
  <si>
    <t>{68_4793}</t>
  </si>
  <si>
    <t>{68_4794}</t>
  </si>
  <si>
    <t>{68_4796}</t>
  </si>
  <si>
    <t>{68_4797}</t>
  </si>
  <si>
    <t>{68_4798}</t>
  </si>
  <si>
    <t>{68_4799}</t>
  </si>
  <si>
    <t>{68_4800}</t>
  </si>
  <si>
    <t>{68_4803}</t>
  </si>
  <si>
    <t>{68_4804}</t>
  </si>
  <si>
    <t>{68_4806}</t>
  </si>
  <si>
    <t>{68_4807}</t>
  </si>
  <si>
    <t>{68_4808}</t>
  </si>
  <si>
    <t>{68_4810}</t>
  </si>
  <si>
    <t>{68_4812}</t>
  </si>
  <si>
    <t>{68_4814}</t>
  </si>
  <si>
    <t>{68_4815}</t>
  </si>
  <si>
    <t>{68_4816}</t>
  </si>
  <si>
    <t>{68_4817}</t>
  </si>
  <si>
    <t>{68_4819}</t>
  </si>
  <si>
    <t>{68_4820}</t>
  </si>
  <si>
    <t>{68_4821}</t>
  </si>
  <si>
    <t>{68_4822}</t>
  </si>
  <si>
    <t>{68_4823}</t>
  </si>
  <si>
    <t>{68_4824}</t>
  </si>
  <si>
    <t>{68_4826}</t>
  </si>
  <si>
    <t>{68_4827}</t>
  </si>
  <si>
    <t>{68_4828}</t>
  </si>
  <si>
    <t>{68_4829}</t>
  </si>
  <si>
    <t>{68_4834}</t>
  </si>
  <si>
    <t>{68_4840}</t>
  </si>
  <si>
    <t>{68_4841}</t>
  </si>
  <si>
    <t>{68_4842}</t>
  </si>
  <si>
    <t>{68_4844}</t>
  </si>
  <si>
    <t>{68_4845}</t>
  </si>
  <si>
    <t>{68_4846}+{68_4845}</t>
  </si>
  <si>
    <t>{68_4846}</t>
  </si>
  <si>
    <t>{68_4847}</t>
  </si>
  <si>
    <t>{68_4848}</t>
  </si>
  <si>
    <t>{68_4849}</t>
  </si>
  <si>
    <t>{68_4854}</t>
  </si>
  <si>
    <t>{68_4860}</t>
  </si>
  <si>
    <t>{68_4862}</t>
  </si>
  <si>
    <t>{68_4863}</t>
  </si>
  <si>
    <t>{68_4864}</t>
  </si>
  <si>
    <t>{68_4865}</t>
  </si>
  <si>
    <t>{68_4866}</t>
  </si>
  <si>
    <t>{68_4867}</t>
  </si>
  <si>
    <t>{68_4868}</t>
  </si>
  <si>
    <t>{68_4869}</t>
  </si>
  <si>
    <t>{68_4870}</t>
  </si>
  <si>
    <t>{68_4871}</t>
  </si>
  <si>
    <t>{68_4872}</t>
  </si>
  <si>
    <t>{68_4873}</t>
  </si>
  <si>
    <t>{68_4874}</t>
  </si>
  <si>
    <t>{68_4876}</t>
  </si>
  <si>
    <t>{68_4877}</t>
  </si>
  <si>
    <t>{68_4878}</t>
  </si>
  <si>
    <t>{68_4879}</t>
  </si>
  <si>
    <t>{68_4880}</t>
  </si>
  <si>
    <t>{68_4881}</t>
  </si>
  <si>
    <t>{68_4882}</t>
  </si>
  <si>
    <t>{68_4883}</t>
  </si>
  <si>
    <t>{68_4884}</t>
  </si>
  <si>
    <t>{68_4886}</t>
  </si>
  <si>
    <t>{68_4887}</t>
  </si>
  <si>
    <t>{68_4888}</t>
  </si>
  <si>
    <t>{68_4889}</t>
  </si>
  <si>
    <t>{68_4890}</t>
  </si>
  <si>
    <t>{68_4891}</t>
  </si>
  <si>
    <t>{68_4892}</t>
  </si>
  <si>
    <t>{68_4893}</t>
  </si>
  <si>
    <t>{68_4894}</t>
  </si>
  <si>
    <t>{68_4896}</t>
  </si>
  <si>
    <t>{68_4897}</t>
  </si>
  <si>
    <t>{68_4898}</t>
  </si>
  <si>
    <t>{68_4899}</t>
  </si>
  <si>
    <t>{68_4900}</t>
  </si>
  <si>
    <t>{68_4901}</t>
  </si>
  <si>
    <t>{68_4902}</t>
  </si>
  <si>
    <t>{68_4903}</t>
  </si>
  <si>
    <t>{68_4904}</t>
  </si>
  <si>
    <t>{68_4906}</t>
  </si>
  <si>
    <t>{68_4907}</t>
  </si>
  <si>
    <t>{68_4908}</t>
  </si>
  <si>
    <t>{68_4909}</t>
  </si>
  <si>
    <t>{68_4910}</t>
  </si>
  <si>
    <t>{68_4911}</t>
  </si>
  <si>
    <t>{68_4912}</t>
  </si>
  <si>
    <t>{68_4913}</t>
  </si>
  <si>
    <t>{68_4914}</t>
  </si>
  <si>
    <t>{68_4916}</t>
  </si>
  <si>
    <t>{68_4917}</t>
  </si>
  <si>
    <t>{68_4918}</t>
  </si>
  <si>
    <t>{68_4919}</t>
  </si>
  <si>
    <t>{68_4920}</t>
  </si>
  <si>
    <t>{68_4921}</t>
  </si>
  <si>
    <t>{68_4922}</t>
  </si>
  <si>
    <t>{68_4923}</t>
  </si>
  <si>
    <t>{68_4924}</t>
  </si>
  <si>
    <t>{68_4926}</t>
  </si>
  <si>
    <t>{68_4927}</t>
  </si>
  <si>
    <t>{68_4928}</t>
  </si>
  <si>
    <t>{68_4929}</t>
  </si>
  <si>
    <t>{68_4930}</t>
  </si>
  <si>
    <t>{68_4931}</t>
  </si>
  <si>
    <t>{68_4932}</t>
  </si>
  <si>
    <t>{68_4933}</t>
  </si>
  <si>
    <t>{68_4934}</t>
  </si>
  <si>
    <t>{68_4936}</t>
  </si>
  <si>
    <t>{68_4937}</t>
  </si>
  <si>
    <t>{68_4938}</t>
  </si>
  <si>
    <t>{68_4939}</t>
  </si>
  <si>
    <t>{68_4940}</t>
  </si>
  <si>
    <t>{68_4941}</t>
  </si>
  <si>
    <t>{68_4942}</t>
  </si>
  <si>
    <t>{68_4943}</t>
  </si>
  <si>
    <t>{68_4944}</t>
  </si>
  <si>
    <t>{68_4946}</t>
  </si>
  <si>
    <t>{68_4947}</t>
  </si>
  <si>
    <t>{68_4948}</t>
  </si>
  <si>
    <t>{68_4949}</t>
  </si>
  <si>
    <t>{68_4950}</t>
  </si>
  <si>
    <t>{68_4951}</t>
  </si>
  <si>
    <t>{68_4952}</t>
  </si>
  <si>
    <t>{68_4953}</t>
  </si>
  <si>
    <t>{68_4954}</t>
  </si>
  <si>
    <t>{68_4956}</t>
  </si>
  <si>
    <t>{68_4957}</t>
  </si>
  <si>
    <t>{68_4958}</t>
  </si>
  <si>
    <t>{68_4959}</t>
  </si>
  <si>
    <t>{68_4960}</t>
  </si>
  <si>
    <t>{68_4961}</t>
  </si>
  <si>
    <t>{68_4962}</t>
  </si>
  <si>
    <t>{68_4963}</t>
  </si>
  <si>
    <t>{68_4964}</t>
  </si>
  <si>
    <t>{68_4965}</t>
  </si>
  <si>
    <t>{68_4966}</t>
  </si>
  <si>
    <t>{68_4967}</t>
  </si>
  <si>
    <t>{68_4968}</t>
  </si>
  <si>
    <t>{68_4969}</t>
  </si>
  <si>
    <t>{68_4970}</t>
  </si>
  <si>
    <t>{68_4971}</t>
  </si>
  <si>
    <t>{68_4972}</t>
  </si>
  <si>
    <t>{68_4973}</t>
  </si>
  <si>
    <t>{68_4974}</t>
  </si>
  <si>
    <t>{68_4976}</t>
  </si>
  <si>
    <t>{68_4977}</t>
  </si>
  <si>
    <t>{68_4978}</t>
  </si>
  <si>
    <t>{68_4979}</t>
  </si>
  <si>
    <t>{68_4980}</t>
  </si>
  <si>
    <t>{68_4981}</t>
  </si>
  <si>
    <t>{68_4982}</t>
  </si>
  <si>
    <t>{68_4983}</t>
  </si>
  <si>
    <t>{68_4984}</t>
  </si>
  <si>
    <t>{68_4985}</t>
  </si>
  <si>
    <t>{68_4986}</t>
  </si>
  <si>
    <t>{68_4987}</t>
  </si>
  <si>
    <t>{68_4988}</t>
  </si>
  <si>
    <t>{68_4989}</t>
  </si>
  <si>
    <t>{68_5000}</t>
  </si>
  <si>
    <t>{68_5003}</t>
  </si>
  <si>
    <t>{68_5004}</t>
  </si>
  <si>
    <t>{68_5007}</t>
  </si>
  <si>
    <t>{68_5008}</t>
  </si>
  <si>
    <t>{68_5009}</t>
  </si>
  <si>
    <t>{68_5010}</t>
  </si>
  <si>
    <t>{68_5011}</t>
  </si>
  <si>
    <t>{68_5012}</t>
  </si>
  <si>
    <t>{68_5006}</t>
  </si>
  <si>
    <t>{68_5014}</t>
  </si>
  <si>
    <t>{68_5017}</t>
  </si>
  <si>
    <t>{68_5019}</t>
  </si>
  <si>
    <t>{68_5020}</t>
  </si>
  <si>
    <t>{68_5021}</t>
  </si>
  <si>
    <t>{68_5022}</t>
  </si>
  <si>
    <t>{68_5023}</t>
  </si>
  <si>
    <t>{68_5026}</t>
  </si>
  <si>
    <t>{68_5027}</t>
  </si>
  <si>
    <t>{68_5028}</t>
  </si>
  <si>
    <t>{68_5029}</t>
  </si>
  <si>
    <t>{68_5030}</t>
  </si>
  <si>
    <t>{68_5031}</t>
  </si>
  <si>
    <t>{68_5032}</t>
  </si>
  <si>
    <t>{68_5033}</t>
  </si>
  <si>
    <t>{68_5034}</t>
  </si>
  <si>
    <t>{68_5036}</t>
  </si>
  <si>
    <t>{68_5037}</t>
  </si>
  <si>
    <t>{68_5038}</t>
  </si>
  <si>
    <t>{68_5039}</t>
  </si>
  <si>
    <t>{68_5040}</t>
  </si>
  <si>
    <t>{68_5041}</t>
  </si>
  <si>
    <t>{68_5042}</t>
  </si>
  <si>
    <t>{68_5043}</t>
  </si>
  <si>
    <t>{68_5044}</t>
  </si>
  <si>
    <t>{68_5047}+{68_5043}</t>
  </si>
  <si>
    <t>{68_5047}</t>
  </si>
  <si>
    <t>{68_5048}</t>
  </si>
  <si>
    <t>{68_5049}</t>
  </si>
  <si>
    <t>{68_5050}</t>
  </si>
  <si>
    <t>{68_5051}</t>
  </si>
  <si>
    <t>{68_5052}</t>
  </si>
  <si>
    <t>{68_5053}</t>
  </si>
  <si>
    <t>{68_5054}</t>
  </si>
  <si>
    <t>{68_5055}</t>
  </si>
  <si>
    <t>{68_5056}+{68_5052}</t>
  </si>
  <si>
    <t>({68_5056}+{68_5052})/2</t>
  </si>
  <si>
    <t>{68_5056}</t>
  </si>
  <si>
    <t>({68_5058}+{68_5051})/2</t>
  </si>
  <si>
    <t>{68_5058}</t>
  </si>
  <si>
    <t>{68_5059}</t>
  </si>
  <si>
    <t>{68_5060}</t>
  </si>
  <si>
    <t>{68_5061}</t>
  </si>
  <si>
    <t>{68_5062}</t>
  </si>
  <si>
    <t>{68_5063}</t>
  </si>
  <si>
    <t>{68_5065}</t>
  </si>
  <si>
    <t>{68_5066}</t>
  </si>
  <si>
    <t>{68_5067}</t>
  </si>
  <si>
    <t>{68_5070}</t>
  </si>
  <si>
    <t>{68_5071}</t>
  </si>
  <si>
    <t>{68_5072}</t>
  </si>
  <si>
    <t>{68_5073}</t>
  </si>
  <si>
    <t>{68_5080}</t>
  </si>
  <si>
    <t>{68_5081}</t>
  </si>
  <si>
    <t>{68_5082}</t>
  </si>
  <si>
    <t>{68_5083}</t>
  </si>
  <si>
    <t>{68_5090}</t>
  </si>
  <si>
    <t>{68_5091}</t>
  </si>
  <si>
    <t>{68_5092}</t>
  </si>
  <si>
    <t>{68_5093}</t>
  </si>
  <si>
    <t>{68_5094}</t>
  </si>
  <si>
    <t>{68_5096}</t>
  </si>
  <si>
    <t>{68_5101}</t>
  </si>
  <si>
    <t>{68_5100}</t>
  </si>
  <si>
    <t>{68_5102}</t>
  </si>
  <si>
    <t>{68_5103}</t>
  </si>
  <si>
    <t>{68_5104}</t>
  </si>
  <si>
    <t>{68_5110}</t>
  </si>
  <si>
    <t>{68_5111}</t>
  </si>
  <si>
    <t>{68_5113}</t>
  </si>
  <si>
    <t>{68_5114}</t>
  </si>
  <si>
    <t>{68_5120}</t>
  </si>
  <si>
    <t>{68_5121}</t>
  </si>
  <si>
    <t>{68_5122}</t>
  </si>
  <si>
    <t>{68_5123}</t>
  </si>
  <si>
    <t>{68_5124}</t>
  </si>
  <si>
    <t>{68_5130}</t>
  </si>
  <si>
    <t>{68_5131}</t>
  </si>
  <si>
    <t>{68_5132}</t>
  </si>
  <si>
    <t>{68_5133}</t>
  </si>
  <si>
    <t>{68_5134}</t>
  </si>
  <si>
    <t>{68_5140}</t>
  </si>
  <si>
    <t>{68_5141}</t>
  </si>
  <si>
    <t>{68_5142}</t>
  </si>
  <si>
    <t>{68_5143}</t>
  </si>
  <si>
    <t>{68_5144}</t>
  </si>
  <si>
    <t>{68_5152}</t>
  </si>
  <si>
    <t>{68_5153}</t>
  </si>
  <si>
    <t>{68_5160}</t>
  </si>
  <si>
    <t>{68_5161}</t>
  </si>
  <si>
    <t>{68_5162}</t>
  </si>
  <si>
    <t>{68_5163}</t>
  </si>
  <si>
    <t>{68_5164}</t>
  </si>
  <si>
    <t>{68_5170}</t>
  </si>
  <si>
    <t>{68_5171}</t>
  </si>
  <si>
    <t>{68_5172}</t>
  </si>
  <si>
    <t>{68_5173}</t>
  </si>
  <si>
    <t>{68_5174}</t>
  </si>
  <si>
    <t>{68_5180}</t>
  </si>
  <si>
    <t>{68_5181}</t>
  </si>
  <si>
    <t>{68_5182}</t>
  </si>
  <si>
    <t>{68_5183}</t>
  </si>
  <si>
    <t>{68_5184}</t>
  </si>
  <si>
    <t>{68_5190}</t>
  </si>
  <si>
    <t>{68_5191}</t>
  </si>
  <si>
    <t>{68_5194}</t>
  </si>
  <si>
    <t>{68_5195}</t>
  </si>
  <si>
    <t>{68_5196}</t>
  </si>
  <si>
    <t>{68_5197}</t>
  </si>
  <si>
    <t>{68_5200}</t>
  </si>
  <si>
    <t>{68_5201}</t>
  </si>
  <si>
    <t>{68_5202}</t>
  </si>
  <si>
    <t>{68_5203}</t>
  </si>
  <si>
    <t>{68_5204}</t>
  </si>
  <si>
    <t>{68_5205}</t>
  </si>
  <si>
    <t>{68_5206}</t>
  </si>
  <si>
    <t>{68_5207}</t>
  </si>
  <si>
    <t>{68_5208}</t>
  </si>
  <si>
    <t>{68_5209}</t>
  </si>
  <si>
    <t>{68_5210}</t>
  </si>
  <si>
    <t>{68_5211}</t>
  </si>
  <si>
    <t>{68_5212}</t>
  </si>
  <si>
    <t>{68_5213}</t>
  </si>
  <si>
    <t>{68_5214}</t>
  </si>
  <si>
    <t>{68_5221}</t>
  </si>
  <si>
    <t>{68_5222}</t>
  </si>
  <si>
    <t>{68_5223}</t>
  </si>
  <si>
    <t>{68_5220}</t>
  </si>
  <si>
    <t>{68_5224}</t>
  </si>
  <si>
    <t>{68_5230}</t>
  </si>
  <si>
    <t>{68_5231}</t>
  </si>
  <si>
    <t>{68_5232}</t>
  </si>
  <si>
    <t>{68_5233}</t>
  </si>
  <si>
    <t>{68_5234}</t>
  </si>
  <si>
    <t>{68_5240}</t>
  </si>
  <si>
    <t>{68_5241}</t>
  </si>
  <si>
    <t>{68_5242}</t>
  </si>
  <si>
    <t>{68_5243}</t>
  </si>
  <si>
    <t>{68_5244}</t>
  </si>
  <si>
    <t>{68_5250}</t>
  </si>
  <si>
    <t>{68_5251}</t>
  </si>
  <si>
    <t>{68_5253}</t>
  </si>
  <si>
    <t>{68_5254}</t>
  </si>
  <si>
    <t>{68_5260}</t>
  </si>
  <si>
    <t>{68_5261}</t>
  </si>
  <si>
    <t>{68_5270}</t>
  </si>
  <si>
    <t>{68_5271}</t>
  </si>
  <si>
    <t>{68_5272}</t>
  </si>
  <si>
    <t>{68_5273}</t>
  </si>
  <si>
    <t>{68_5274}</t>
  </si>
  <si>
    <t>{68_5280}</t>
  </si>
  <si>
    <t>{68_5281}</t>
  </si>
  <si>
    <t>{68_5282}</t>
  </si>
  <si>
    <t>{68_5283}</t>
  </si>
  <si>
    <t>{68_5284}</t>
  </si>
  <si>
    <t>{68_5290}</t>
  </si>
  <si>
    <t>{68_5291}</t>
  </si>
  <si>
    <t>{68_5292}</t>
  </si>
  <si>
    <t>{68_5293}</t>
  </si>
  <si>
    <t>{68_5294}</t>
  </si>
  <si>
    <t>{68_5300}</t>
  </si>
  <si>
    <t>{68_5301}</t>
  </si>
  <si>
    <t>{68_5302}</t>
  </si>
  <si>
    <t>{68_5303}</t>
  </si>
  <si>
    <t>{68_5304}</t>
  </si>
  <si>
    <t>{68_5310}</t>
  </si>
  <si>
    <t>{68_5311}</t>
  </si>
  <si>
    <t>{68_5312}</t>
  </si>
  <si>
    <t>{68_5313}</t>
  </si>
  <si>
    <t>{68_5314}</t>
  </si>
  <si>
    <t>{68_5320}</t>
  </si>
  <si>
    <t>{68_5321}</t>
  </si>
  <si>
    <t>{68_5322}</t>
  </si>
  <si>
    <t>{68_5323}</t>
  </si>
  <si>
    <t>{68_5324}</t>
  </si>
  <si>
    <t>{68_5340}</t>
  </si>
  <si>
    <t>{68_5341}</t>
  </si>
  <si>
    <t>{68_5342}</t>
  </si>
  <si>
    <t>{68_5343}</t>
  </si>
  <si>
    <t>{68_5344}</t>
  </si>
  <si>
    <t>{68_5350}</t>
  </si>
  <si>
    <t>{68_5351}</t>
  </si>
  <si>
    <t>{68_5352}</t>
  </si>
  <si>
    <t>{68_5353}</t>
  </si>
  <si>
    <t>{68_5354}</t>
  </si>
  <si>
    <t>{68_5360}</t>
  </si>
  <si>
    <t>{68_5361}</t>
  </si>
  <si>
    <t>{68_5362}</t>
  </si>
  <si>
    <t>{68_5363}</t>
  </si>
  <si>
    <t>{68_5364}</t>
  </si>
  <si>
    <t>{68_5370}</t>
  </si>
  <si>
    <t>{68_5371}</t>
  </si>
  <si>
    <t>{68_5372}</t>
  </si>
  <si>
    <t>{68_5373}</t>
  </si>
  <si>
    <t>{68_5374}</t>
  </si>
  <si>
    <t>{68_5380}</t>
  </si>
  <si>
    <t>{68_5381}</t>
  </si>
  <si>
    <t>{68_5382}</t>
  </si>
  <si>
    <t>{68_5383}</t>
  </si>
  <si>
    <t>{68_5384}</t>
  </si>
  <si>
    <t>{68_5390}</t>
  </si>
  <si>
    <t>{68_5394}</t>
  </si>
  <si>
    <t>{68_5410}</t>
  </si>
  <si>
    <t>{68_5411}</t>
  </si>
  <si>
    <t>{68_5412}</t>
  </si>
  <si>
    <t>{68_5413}</t>
  </si>
  <si>
    <t>{68_5414}</t>
  </si>
  <si>
    <t>{68_5420}</t>
  </si>
  <si>
    <t>{68_5421}</t>
  </si>
  <si>
    <t>{68_5422}</t>
  </si>
  <si>
    <t>{68_5423}</t>
  </si>
  <si>
    <t>{68_5424}</t>
  </si>
  <si>
    <t>{68_5431}</t>
  </si>
  <si>
    <t>{68_5432}</t>
  </si>
  <si>
    <t>{68_5436}</t>
  </si>
  <si>
    <t>{68_5438}</t>
  </si>
  <si>
    <t>{68_5440}</t>
  </si>
  <si>
    <t>{68_5441}</t>
  </si>
  <si>
    <t>{68_5442}</t>
  </si>
  <si>
    <t>{68_5443}</t>
  </si>
  <si>
    <t>{68_5444}</t>
  </si>
  <si>
    <t>{68_5446}</t>
  </si>
  <si>
    <t>{68_5447}</t>
  </si>
  <si>
    <t>{68_5448}</t>
  </si>
  <si>
    <t>{68_5449}</t>
  </si>
  <si>
    <t>{68_5450}</t>
  </si>
  <si>
    <t>{68_5451}</t>
  </si>
  <si>
    <t>{68_5452}</t>
  </si>
  <si>
    <t>{68_5453}</t>
  </si>
  <si>
    <t>{68_5454}</t>
  </si>
  <si>
    <t>{68_5456}</t>
  </si>
  <si>
    <t>{68_5458}</t>
  </si>
  <si>
    <t>{68_5459}</t>
  </si>
  <si>
    <t>{68_5460}</t>
  </si>
  <si>
    <t>{68_5461}</t>
  </si>
  <si>
    <t>{68_5462}</t>
  </si>
  <si>
    <t>{68_5463}</t>
  </si>
  <si>
    <t>{68_5464}</t>
  </si>
  <si>
    <t>{68_5466}</t>
  </si>
  <si>
    <t>{68_5467}</t>
  </si>
  <si>
    <t>{68_5469}</t>
  </si>
  <si>
    <t>{68_5470}</t>
  </si>
  <si>
    <t>{68_5471}</t>
  </si>
  <si>
    <t>{68_5472}</t>
  </si>
  <si>
    <t>{68_5473}</t>
  </si>
  <si>
    <t>{68_5474}</t>
  </si>
  <si>
    <t>{68_5476}</t>
  </si>
  <si>
    <t>{68_5478}</t>
  </si>
  <si>
    <t>{68_5479}</t>
  </si>
  <si>
    <t>{68_5480}</t>
  </si>
  <si>
    <t>{68_5481}</t>
  </si>
  <si>
    <t>{68_5482}</t>
  </si>
  <si>
    <t>{68_5483}</t>
  </si>
  <si>
    <t>{68_5484}</t>
  </si>
  <si>
    <t>{68_5488}</t>
  </si>
  <si>
    <t>{68_5489}</t>
  </si>
  <si>
    <t>{68_5490}</t>
  </si>
  <si>
    <t>{68_5491}</t>
  </si>
  <si>
    <t>{68_5492}</t>
  </si>
  <si>
    <t>{68_5493}</t>
  </si>
  <si>
    <t>{68_5494}</t>
  </si>
  <si>
    <t>{68_5496}</t>
  </si>
  <si>
    <t>{68_5497}</t>
  </si>
  <si>
    <t>{68_5498}</t>
  </si>
  <si>
    <t>{68_5499}</t>
  </si>
  <si>
    <t>{68_5500}</t>
  </si>
  <si>
    <t>{68_5501}</t>
  </si>
  <si>
    <t>{68_5502}</t>
  </si>
  <si>
    <t>{68_5503}</t>
  </si>
  <si>
    <t>{68_5504}</t>
  </si>
  <si>
    <t>{68_5506}</t>
  </si>
  <si>
    <t>{68_5507}</t>
  </si>
  <si>
    <t>{68_5508}</t>
  </si>
  <si>
    <t>{68_5509}</t>
  </si>
  <si>
    <t>{68_5510}</t>
  </si>
  <si>
    <t>{68_5511}</t>
  </si>
  <si>
    <t>{68_5512}</t>
  </si>
  <si>
    <t>{68_5513}</t>
  </si>
  <si>
    <t>{68_5514}</t>
  </si>
  <si>
    <t>{68_5516}</t>
  </si>
  <si>
    <t>{68_5517}</t>
  </si>
  <si>
    <t>{68_5518}</t>
  </si>
  <si>
    <t>{68_5519}</t>
  </si>
  <si>
    <t>{68_5520}</t>
  </si>
  <si>
    <t>{68_5521}</t>
  </si>
  <si>
    <t>{68_5522}</t>
  </si>
  <si>
    <t>{68_5523}</t>
  </si>
  <si>
    <t>{68_5524}</t>
  </si>
  <si>
    <t>{68_5526}</t>
  </si>
  <si>
    <t>{68_5527}</t>
  </si>
  <si>
    <t>{68_5528}</t>
  </si>
  <si>
    <t>{68_5529}</t>
  </si>
  <si>
    <t>{68_5530}</t>
  </si>
  <si>
    <t>{68_5532}</t>
  </si>
  <si>
    <t>{68_5540}</t>
  </si>
  <si>
    <t>{68_5541}</t>
  </si>
  <si>
    <t>{68_5542}</t>
  </si>
  <si>
    <t>{68_5543}</t>
  </si>
  <si>
    <t>{68_5544}</t>
  </si>
  <si>
    <t>{68_5546}</t>
  </si>
  <si>
    <t>{68_5547}</t>
  </si>
  <si>
    <t>{68_5548}</t>
  </si>
  <si>
    <t>{68_5549}</t>
  </si>
  <si>
    <t>{68_5550}</t>
  </si>
  <si>
    <t>{68_5551}</t>
  </si>
  <si>
    <t>{68_5552}</t>
  </si>
  <si>
    <t>{68_5553}</t>
  </si>
  <si>
    <t>{68_5554}</t>
  </si>
  <si>
    <t>{68_5557}</t>
  </si>
  <si>
    <t>{68_5559}-{68_5550}</t>
  </si>
  <si>
    <t>{68_5559}</t>
  </si>
  <si>
    <t>{68_5560}</t>
  </si>
  <si>
    <t>{68_5561}</t>
  </si>
  <si>
    <t>{68_5562}</t>
  </si>
  <si>
    <t>{68_5563}</t>
  </si>
  <si>
    <t>({169_M-967-W}+{169_M-966-E})/2</t>
  </si>
  <si>
    <t>{68_5570}</t>
  </si>
  <si>
    <t>{68_5571}</t>
  </si>
  <si>
    <t>{68_5572}</t>
  </si>
  <si>
    <t>{68_5573}</t>
  </si>
  <si>
    <t>{68_5574}</t>
  </si>
  <si>
    <t>{68_5577}</t>
  </si>
  <si>
    <t>{68_5578}</t>
  </si>
  <si>
    <t>{68_5580}</t>
  </si>
  <si>
    <t>{68_5581}</t>
  </si>
  <si>
    <t>{68_5582}</t>
  </si>
  <si>
    <t>{68_5583}</t>
  </si>
  <si>
    <t>{68_5584}</t>
  </si>
  <si>
    <t>{68_5590}</t>
  </si>
  <si>
    <t>{68_5591}</t>
  </si>
  <si>
    <t>{68_5592}</t>
  </si>
  <si>
    <t>{68_5593}</t>
  </si>
  <si>
    <t>{68_5594}</t>
  </si>
  <si>
    <t>{68_5600}</t>
  </si>
  <si>
    <t>{68_5601}</t>
  </si>
  <si>
    <t>{68_5602}</t>
  </si>
  <si>
    <t>{68_5603}</t>
  </si>
  <si>
    <t>{68_5604}</t>
  </si>
  <si>
    <t>{68_5610}</t>
  </si>
  <si>
    <t>{68_5611}</t>
  </si>
  <si>
    <t>{68_5612}</t>
  </si>
  <si>
    <t>{68_5613}</t>
  </si>
  <si>
    <t>{68_5614}</t>
  </si>
  <si>
    <t>{68_5620}</t>
  </si>
  <si>
    <t>{68_5621}</t>
  </si>
  <si>
    <t>{68_5622}</t>
  </si>
  <si>
    <t>{68_5623}</t>
  </si>
  <si>
    <t>{68_5624}</t>
  </si>
  <si>
    <t>{68_5627}</t>
  </si>
  <si>
    <t>{68_5630}</t>
  </si>
  <si>
    <t>{68_5631}</t>
  </si>
  <si>
    <t>{68_5632}</t>
  </si>
  <si>
    <t>{68_5633}</t>
  </si>
  <si>
    <t>{68_5634}</t>
  </si>
  <si>
    <t>{68_5640}</t>
  </si>
  <si>
    <t>{68_5641}</t>
  </si>
  <si>
    <t>{68_5642}</t>
  </si>
  <si>
    <t>{68_5643}</t>
  </si>
  <si>
    <t>{68_5644}</t>
  </si>
  <si>
    <t>{68_5650}</t>
  </si>
  <si>
    <t>{68_5651}</t>
  </si>
  <si>
    <t>{68_5652}</t>
  </si>
  <si>
    <t>{68_5653}</t>
  </si>
  <si>
    <t>{68_5654}</t>
  </si>
  <si>
    <t>{68_5660}</t>
  </si>
  <si>
    <t>{68_5661}</t>
  </si>
  <si>
    <t>{68_5662}</t>
  </si>
  <si>
    <t>{68_5663}</t>
  </si>
  <si>
    <t>{68_5664}</t>
  </si>
  <si>
    <t>{68_5670}</t>
  </si>
  <si>
    <t>{68_5671}</t>
  </si>
  <si>
    <t>{68_5672}</t>
  </si>
  <si>
    <t>{68_5673}</t>
  </si>
  <si>
    <t>{68_5674}</t>
  </si>
  <si>
    <t>{68_5680}</t>
  </si>
  <si>
    <t>{68_5681}</t>
  </si>
  <si>
    <t>{68_5682}</t>
  </si>
  <si>
    <t>{68_5684}</t>
  </si>
  <si>
    <t>{68_5690}</t>
  </si>
  <si>
    <t>{68_5691}</t>
  </si>
  <si>
    <t>{68_5692}</t>
  </si>
  <si>
    <t>{68_5693}</t>
  </si>
  <si>
    <t>{68_5694}</t>
  </si>
  <si>
    <t>{68_5710}</t>
  </si>
  <si>
    <t>{68_5711}</t>
  </si>
  <si>
    <t>{68_5712}</t>
  </si>
  <si>
    <t>{68_5713}</t>
  </si>
  <si>
    <t>{68_5714}</t>
  </si>
  <si>
    <t>{68_5720}</t>
  </si>
  <si>
    <t>{68_5721}</t>
  </si>
  <si>
    <t>{68_5722}</t>
  </si>
  <si>
    <t>{68_5724}</t>
  </si>
  <si>
    <t>{68_5730}</t>
  </si>
  <si>
    <t>{68_5731}</t>
  </si>
  <si>
    <t>{68_5732}</t>
  </si>
  <si>
    <t>{68_5733}</t>
  </si>
  <si>
    <t>{68_5734}</t>
  </si>
  <si>
    <t>{68_5740}</t>
  </si>
  <si>
    <t>{68_5741}</t>
  </si>
  <si>
    <t>{68_5742}</t>
  </si>
  <si>
    <t>{68_5743}</t>
  </si>
  <si>
    <t>{68_5744}</t>
  </si>
  <si>
    <t>{68_5750}</t>
  </si>
  <si>
    <t>{68_5751}</t>
  </si>
  <si>
    <t>{68_5752}</t>
  </si>
  <si>
    <t>{68_5753}</t>
  </si>
  <si>
    <t>{68_5754}</t>
  </si>
  <si>
    <t>{68_5760}</t>
  </si>
  <si>
    <t>{68_5761}</t>
  </si>
  <si>
    <t>{68_5762}</t>
  </si>
  <si>
    <t>{68_5763}</t>
  </si>
  <si>
    <t>{68_5764}</t>
  </si>
  <si>
    <t>{68_5770}</t>
  </si>
  <si>
    <t>{68_5771}</t>
  </si>
  <si>
    <t>{68_5772}</t>
  </si>
  <si>
    <t>{68_5773}</t>
  </si>
  <si>
    <t>{68_5774}</t>
  </si>
  <si>
    <t>{68_5780}</t>
  </si>
  <si>
    <t>{68_5781}</t>
  </si>
  <si>
    <t>{68_5782}</t>
  </si>
  <si>
    <t>{68_5784}</t>
  </si>
  <si>
    <t>{68_5790}</t>
  </si>
  <si>
    <t>{68_5791}</t>
  </si>
  <si>
    <t>{68_5792}</t>
  </si>
  <si>
    <t>{68_5793}</t>
  </si>
  <si>
    <t>{68_5794}</t>
  </si>
  <si>
    <t>{68_5800}</t>
  </si>
  <si>
    <t>{68_5801}</t>
  </si>
  <si>
    <t>{68_5802}</t>
  </si>
  <si>
    <t>{68_5803}</t>
  </si>
  <si>
    <t>{68_5804}</t>
  </si>
  <si>
    <t>{68_5810}</t>
  </si>
  <si>
    <t>{68_5811}</t>
  </si>
  <si>
    <t>{68_5812}</t>
  </si>
  <si>
    <t>{68_5813}</t>
  </si>
  <si>
    <t>{68_5814}</t>
  </si>
  <si>
    <t>{68_5820}</t>
  </si>
  <si>
    <t>{68_5821}</t>
  </si>
  <si>
    <t>{68_5822}</t>
  </si>
  <si>
    <t>{68_5823}</t>
  </si>
  <si>
    <t>{68_5824}</t>
  </si>
  <si>
    <t>{68_5830}</t>
  </si>
  <si>
    <t>{68_5831}</t>
  </si>
  <si>
    <t>{68_5832}</t>
  </si>
  <si>
    <t>{68_5833}</t>
  </si>
  <si>
    <t>{68_5834}</t>
  </si>
  <si>
    <t>{68_5840}</t>
  </si>
  <si>
    <t>{68_5841}</t>
  </si>
  <si>
    <t>{68_5842}</t>
  </si>
  <si>
    <t>{68_5843}</t>
  </si>
  <si>
    <t>{68_5844}</t>
  </si>
  <si>
    <t>{68_5850}</t>
  </si>
  <si>
    <t>{68_5851}</t>
  </si>
  <si>
    <t>{68_5852}</t>
  </si>
  <si>
    <t>{68_5853}</t>
  </si>
  <si>
    <t>{68_5854}</t>
  </si>
  <si>
    <t>{68_5860}</t>
  </si>
  <si>
    <t>{68_5861}</t>
  </si>
  <si>
    <t>{68_5862}</t>
  </si>
  <si>
    <t>{68_5863}</t>
  </si>
  <si>
    <t>{68_5864}</t>
  </si>
  <si>
    <t>{68_5870}</t>
  </si>
  <si>
    <t>{68_5871}</t>
  </si>
  <si>
    <t>{68_5872}</t>
  </si>
  <si>
    <t>{68_5873}</t>
  </si>
  <si>
    <t>{68_5874}</t>
  </si>
  <si>
    <t>{68_5880}</t>
  </si>
  <si>
    <t>{68_5881}</t>
  </si>
  <si>
    <t>{68_5882}</t>
  </si>
  <si>
    <t>{68_5883}</t>
  </si>
  <si>
    <t>{68_5884}</t>
  </si>
  <si>
    <t>{68_5890}</t>
  </si>
  <si>
    <t>{68_5891}</t>
  </si>
  <si>
    <t>{68_5892}</t>
  </si>
  <si>
    <t>{68_5893}</t>
  </si>
  <si>
    <t>{68_5894}</t>
  </si>
  <si>
    <t>{68_5910}</t>
  </si>
  <si>
    <t>{68_5911}</t>
  </si>
  <si>
    <t>{68_5912}</t>
  </si>
  <si>
    <t>{68_5913}</t>
  </si>
  <si>
    <t>{68_5914}</t>
  </si>
  <si>
    <t>{68_5920}</t>
  </si>
  <si>
    <t>{68_5921}</t>
  </si>
  <si>
    <t>{68_5922}</t>
  </si>
  <si>
    <t>{68_5923}</t>
  </si>
  <si>
    <t>{68_5924}</t>
  </si>
  <si>
    <t>{68_5930}</t>
  </si>
  <si>
    <t>{68_5931}</t>
  </si>
  <si>
    <t>{68_5932}</t>
  </si>
  <si>
    <t>{68_5933}</t>
  </si>
  <si>
    <t>{68_5934}</t>
  </si>
  <si>
    <t>{68_5940}</t>
  </si>
  <si>
    <t>{68_5941}</t>
  </si>
  <si>
    <t>{68_5942}</t>
  </si>
  <si>
    <t>{68_5943}</t>
  </si>
  <si>
    <t>{68_5944}</t>
  </si>
  <si>
    <t>{68_5950}</t>
  </si>
  <si>
    <t>{68_5951}</t>
  </si>
  <si>
    <t>{68_5952}</t>
  </si>
  <si>
    <t>{68_5953}</t>
  </si>
  <si>
    <t>{68_5954}</t>
  </si>
  <si>
    <t>{68_5960}</t>
  </si>
  <si>
    <t>{68_5961}</t>
  </si>
  <si>
    <t>{68_5962}</t>
  </si>
  <si>
    <t>{68_5963}</t>
  </si>
  <si>
    <t>{68_5964}</t>
  </si>
  <si>
    <t>{68_5970}</t>
  </si>
  <si>
    <t>{68_5971}</t>
  </si>
  <si>
    <t>{68_5972}</t>
  </si>
  <si>
    <t>{68_5973}</t>
  </si>
  <si>
    <t>{68_5974}</t>
  </si>
  <si>
    <t>{68_5980}</t>
  </si>
  <si>
    <t>{68_5981}</t>
  </si>
  <si>
    <t>{68_5982}</t>
  </si>
  <si>
    <t>{68_5983}</t>
  </si>
  <si>
    <t>{68_5984}</t>
  </si>
  <si>
    <t>{68_5990}</t>
  </si>
  <si>
    <t>{68_5991}</t>
  </si>
  <si>
    <t>{68_5992}</t>
  </si>
  <si>
    <t>{68_5993}</t>
  </si>
  <si>
    <t>{68_5994}</t>
  </si>
  <si>
    <t>{68_6000}</t>
  </si>
  <si>
    <t>{68_6001}</t>
  </si>
  <si>
    <t>{68_6002}</t>
  </si>
  <si>
    <t>{68_6003}</t>
  </si>
  <si>
    <t>{68_6004}</t>
  </si>
  <si>
    <t>{68_6010}</t>
  </si>
  <si>
    <t>{68_6011}</t>
  </si>
  <si>
    <t>{68_6012}</t>
  </si>
  <si>
    <t>{68_6013}</t>
  </si>
  <si>
    <t>{68_6014}</t>
  </si>
  <si>
    <t>{68_6020}</t>
  </si>
  <si>
    <t>{68_6021}</t>
  </si>
  <si>
    <t>{68_6022}</t>
  </si>
  <si>
    <t>{68_6023}</t>
  </si>
  <si>
    <t>{68_6024}</t>
  </si>
  <si>
    <t>{68_6030}</t>
  </si>
  <si>
    <t>{68_6031}</t>
  </si>
  <si>
    <t>{68_6032}</t>
  </si>
  <si>
    <t>{68_6033}</t>
  </si>
  <si>
    <t>{68_6034}</t>
  </si>
  <si>
    <t>{68_6050}</t>
  </si>
  <si>
    <t>{68_6051}</t>
  </si>
  <si>
    <t>{68_6052}</t>
  </si>
  <si>
    <t>{68_6053}</t>
  </si>
  <si>
    <t>{68_6054}</t>
  </si>
  <si>
    <t>{68_6060}</t>
  </si>
  <si>
    <t>{68_6061}</t>
  </si>
  <si>
    <t>{68_6062}</t>
  </si>
  <si>
    <t>{68_6063}</t>
  </si>
  <si>
    <t>{68_6064}</t>
  </si>
  <si>
    <t>{68_6070}</t>
  </si>
  <si>
    <t>{68_6071}</t>
  </si>
  <si>
    <t>{68_6072}</t>
  </si>
  <si>
    <t>{68_6073}</t>
  </si>
  <si>
    <t>{68_6080}</t>
  </si>
  <si>
    <t>{68_6081}</t>
  </si>
  <si>
    <t>{68_6082}</t>
  </si>
  <si>
    <t>{68_6083}</t>
  </si>
  <si>
    <t>{68_6084}</t>
  </si>
  <si>
    <t>{68_6110}</t>
  </si>
  <si>
    <t>{68_6111}</t>
  </si>
  <si>
    <t>{68_6112}</t>
  </si>
  <si>
    <t>({216_140}+{68_6113})/2</t>
  </si>
  <si>
    <t>({68_6120}+{216_156})/2</t>
  </si>
  <si>
    <t>({68_6121}+{216_157})/2</t>
  </si>
  <si>
    <t>({68_6122}+{216_154})/2</t>
  </si>
  <si>
    <t>({68_6123}+{216_155})/2</t>
  </si>
  <si>
    <t>{68_6124}</t>
  </si>
  <si>
    <t>{68_6130}</t>
  </si>
  <si>
    <t>{68_6131}</t>
  </si>
  <si>
    <t>{68_6132}</t>
  </si>
  <si>
    <t>{68_6133}</t>
  </si>
  <si>
    <t>{68_6134}</t>
  </si>
  <si>
    <t>({68_6140}+{216_171})/2</t>
  </si>
  <si>
    <t>({68_6141}+{216_172})/2</t>
  </si>
  <si>
    <t>{68_6142}</t>
  </si>
  <si>
    <t>{68_6143}</t>
  </si>
  <si>
    <t>{68_6144}</t>
  </si>
  <si>
    <t>{68_6160}</t>
  </si>
  <si>
    <t>{68_6161}</t>
  </si>
  <si>
    <t>{68_6162}</t>
  </si>
  <si>
    <t>{68_6163}</t>
  </si>
  <si>
    <t>{68_6164}</t>
  </si>
  <si>
    <t>{68_6170}</t>
  </si>
  <si>
    <t>{68_6171}</t>
  </si>
  <si>
    <t>{68_6172}</t>
  </si>
  <si>
    <t>{68_6173}</t>
  </si>
  <si>
    <t>{68_6174}</t>
  </si>
  <si>
    <t>{68_6180}</t>
  </si>
  <si>
    <t>{68_6181}</t>
  </si>
  <si>
    <t>{68_6182}</t>
  </si>
  <si>
    <t>{68_6183}</t>
  </si>
  <si>
    <t>{68_6184}</t>
  </si>
  <si>
    <t>{68_6190}</t>
  </si>
  <si>
    <t>{68_6191}</t>
  </si>
  <si>
    <t>{68_6192}</t>
  </si>
  <si>
    <t>{68_6193}</t>
  </si>
  <si>
    <t>{68_6194}</t>
  </si>
  <si>
    <t>{68_6200}</t>
  </si>
  <si>
    <t>{68_6201}</t>
  </si>
  <si>
    <t>{68_6202}</t>
  </si>
  <si>
    <t>{68_6203}</t>
  </si>
  <si>
    <t>{68_6204}</t>
  </si>
  <si>
    <t>{68_6220}</t>
  </si>
  <si>
    <t>{68_6221}</t>
  </si>
  <si>
    <t>{68_6222}</t>
  </si>
  <si>
    <t>{68_6223}</t>
  </si>
  <si>
    <t>{68_6224}</t>
  </si>
  <si>
    <t>{68_6230}</t>
  </si>
  <si>
    <t>{68_6231}</t>
  </si>
  <si>
    <t>{68_6232}</t>
  </si>
  <si>
    <t>{68_6233}</t>
  </si>
  <si>
    <t>{68_6234}</t>
  </si>
  <si>
    <t>{68_6240}</t>
  </si>
  <si>
    <t>{68_6241}</t>
  </si>
  <si>
    <t>{68_6242}</t>
  </si>
  <si>
    <t>{68_6243}</t>
  </si>
  <si>
    <t>{68_6244}</t>
  </si>
  <si>
    <t>{68_6250}</t>
  </si>
  <si>
    <t>{68_6251}</t>
  </si>
  <si>
    <t>{68_6252}</t>
  </si>
  <si>
    <t>{68_6253}</t>
  </si>
  <si>
    <t>{68_6254}</t>
  </si>
  <si>
    <t>{68_6260}</t>
  </si>
  <si>
    <t>{68_6261}</t>
  </si>
  <si>
    <t>{68_6262}</t>
  </si>
  <si>
    <t>{68_6263}</t>
  </si>
  <si>
    <t>{68_6264}</t>
  </si>
  <si>
    <t>{68_6270}</t>
  </si>
  <si>
    <t>{68_6271}</t>
  </si>
  <si>
    <t>{68_6272}</t>
  </si>
  <si>
    <t>{68_6273}</t>
  </si>
  <si>
    <t>{68_6274}</t>
  </si>
  <si>
    <t>{68_6280}</t>
  </si>
  <si>
    <t>{68_6281}</t>
  </si>
  <si>
    <t>{68_6282}</t>
  </si>
  <si>
    <t>{68_6283}</t>
  </si>
  <si>
    <t>{68_6284}</t>
  </si>
  <si>
    <t>{68_6290}</t>
  </si>
  <si>
    <t>{68_6291}</t>
  </si>
  <si>
    <t>{68_6292}</t>
  </si>
  <si>
    <t>{68_6293}</t>
  </si>
  <si>
    <t>{68_6294}</t>
  </si>
  <si>
    <t>{68_6300}</t>
  </si>
  <si>
    <t>{68_6301}</t>
  </si>
  <si>
    <t>{68_6302}</t>
  </si>
  <si>
    <t>{68_6303}</t>
  </si>
  <si>
    <t>{68_6304}</t>
  </si>
  <si>
    <t>{68_6310}</t>
  </si>
  <si>
    <t>{68_6311}</t>
  </si>
  <si>
    <t>{68_6312}</t>
  </si>
  <si>
    <t>{68_6313}</t>
  </si>
  <si>
    <t>{68_6314}</t>
  </si>
  <si>
    <t>{68_6320}</t>
  </si>
  <si>
    <t>{68_6321}</t>
  </si>
  <si>
    <t>{68_6322}</t>
  </si>
  <si>
    <t>{68_6323}</t>
  </si>
  <si>
    <t>{68_6324}</t>
  </si>
  <si>
    <t>{68_6330}</t>
  </si>
  <si>
    <t>{68_6331}</t>
  </si>
  <si>
    <t>{68_6332}</t>
  </si>
  <si>
    <t>{68_6333}</t>
  </si>
  <si>
    <t>{68_6334}</t>
  </si>
  <si>
    <t>{68_6340}</t>
  </si>
  <si>
    <t>{68_6341}</t>
  </si>
  <si>
    <t>{68_6342}</t>
  </si>
  <si>
    <t>{68_6343}</t>
  </si>
  <si>
    <t>{68_6344}</t>
  </si>
  <si>
    <t>{68_6350}</t>
  </si>
  <si>
    <t>{68_6351}</t>
  </si>
  <si>
    <t>{68_6352}</t>
  </si>
  <si>
    <t>{68_6353}</t>
  </si>
  <si>
    <t>{68_6354}</t>
  </si>
  <si>
    <t>{68_6360}</t>
  </si>
  <si>
    <t>{68_6361}</t>
  </si>
  <si>
    <t>{68_6362}</t>
  </si>
  <si>
    <t>{68_6363}</t>
  </si>
  <si>
    <t>{68_6364}</t>
  </si>
  <si>
    <t>{68_6370}</t>
  </si>
  <si>
    <t>{68_6371}</t>
  </si>
  <si>
    <t>{68_6372}</t>
  </si>
  <si>
    <t>{68_6373}</t>
  </si>
  <si>
    <t>{68_6374}</t>
  </si>
  <si>
    <t>{68_6380}</t>
  </si>
  <si>
    <t>{68_6381}</t>
  </si>
  <si>
    <t>{68_6382}</t>
  </si>
  <si>
    <t>{68_6383}</t>
  </si>
  <si>
    <t>{68_6384}</t>
  </si>
  <si>
    <t>{68_6390}</t>
  </si>
  <si>
    <t>{68_6391}</t>
  </si>
  <si>
    <t>{68_6392}</t>
  </si>
  <si>
    <t>{68_6393}</t>
  </si>
  <si>
    <t>{68_6400}</t>
  </si>
  <si>
    <t>{68_6401}</t>
  </si>
  <si>
    <t>{68_6402}</t>
  </si>
  <si>
    <t>{68_6403}</t>
  </si>
  <si>
    <t>{68_6404}</t>
  </si>
  <si>
    <t>{68_6410}</t>
  </si>
  <si>
    <t>{68_6411}</t>
  </si>
  <si>
    <t>{68_6412}</t>
  </si>
  <si>
    <t>{68_6413}</t>
  </si>
  <si>
    <t>{68_6420}</t>
  </si>
  <si>
    <t>{68_6430}</t>
  </si>
  <si>
    <t>{68_6431}</t>
  </si>
  <si>
    <t>{68_6432}</t>
  </si>
  <si>
    <t>{68_6433}</t>
  </si>
  <si>
    <t>{68_6434}</t>
  </si>
  <si>
    <t>{68_6440}</t>
  </si>
  <si>
    <t>{68_6441}</t>
  </si>
  <si>
    <t>{68_6442}</t>
  </si>
  <si>
    <t>{68_6443}</t>
  </si>
  <si>
    <t>{68_6444}</t>
  </si>
  <si>
    <t>{68_6450}</t>
  </si>
  <si>
    <t>{68_6451}</t>
  </si>
  <si>
    <t>{68_6452}</t>
  </si>
  <si>
    <t>{68_6453}</t>
  </si>
  <si>
    <t>{68_6454}</t>
  </si>
  <si>
    <t>{68_6460}</t>
  </si>
  <si>
    <t>{68_6461}</t>
  </si>
  <si>
    <t>{68_6462}</t>
  </si>
  <si>
    <t>{68_6463}</t>
  </si>
  <si>
    <t>{68_6464}</t>
  </si>
  <si>
    <t>{68_6470}</t>
  </si>
  <si>
    <t>{68_6471}</t>
  </si>
  <si>
    <t>{68_6472}</t>
  </si>
  <si>
    <t>{68_6473}</t>
  </si>
  <si>
    <t>{68_6474}</t>
  </si>
  <si>
    <t>{68_6480}</t>
  </si>
  <si>
    <t>{68_6481}</t>
  </si>
  <si>
    <t>{68_6482}</t>
  </si>
  <si>
    <t>{68_6483}</t>
  </si>
  <si>
    <t>{68_6484}</t>
  </si>
  <si>
    <t>{68_6490}</t>
  </si>
  <si>
    <t>{68_6491}</t>
  </si>
  <si>
    <t>{68_6492}</t>
  </si>
  <si>
    <t>{68_6493}</t>
  </si>
  <si>
    <t>{68_6494}</t>
  </si>
  <si>
    <t>{68_6500}</t>
  </si>
  <si>
    <t>{68_6501}</t>
  </si>
  <si>
    <t>{68_6502}</t>
  </si>
  <si>
    <t>{68_6503}</t>
  </si>
  <si>
    <t>{68_6504}</t>
  </si>
  <si>
    <t>{68_6510}</t>
  </si>
  <si>
    <t>{68_6511}</t>
  </si>
  <si>
    <t>{68_6512}</t>
  </si>
  <si>
    <t>{68_6513}</t>
  </si>
  <si>
    <t>{68_6514}</t>
  </si>
  <si>
    <t>{68_6520}</t>
  </si>
  <si>
    <t>{68_6521}</t>
  </si>
  <si>
    <t>{68_6522}</t>
  </si>
  <si>
    <t>{68_6523}</t>
  </si>
  <si>
    <t>{68_6524}</t>
  </si>
  <si>
    <t>{68_6530}</t>
  </si>
  <si>
    <t>{68_6531}</t>
  </si>
  <si>
    <t>{68_6532}</t>
  </si>
  <si>
    <t>{68_6533}</t>
  </si>
  <si>
    <t>{68_6534}</t>
  </si>
  <si>
    <t>{68_6540}</t>
  </si>
  <si>
    <t>{68_6541}</t>
  </si>
  <si>
    <t>{68_6542}</t>
  </si>
  <si>
    <t>{68_6543}</t>
  </si>
  <si>
    <t>{68_6544}</t>
  </si>
  <si>
    <t>{68_6560}</t>
  </si>
  <si>
    <t>{68_6561}</t>
  </si>
  <si>
    <t>{68_6562}</t>
  </si>
  <si>
    <t>{68_6563}</t>
  </si>
  <si>
    <t>{68_6564}</t>
  </si>
  <si>
    <t>{68_6570}</t>
  </si>
  <si>
    <t>{68_6571}</t>
  </si>
  <si>
    <t>{68_6572}</t>
  </si>
  <si>
    <t>{68_6573}</t>
  </si>
  <si>
    <t>{68_6575}</t>
  </si>
  <si>
    <t>{68_6580}</t>
  </si>
  <si>
    <t>{68_6581}</t>
  </si>
  <si>
    <t>{68_6582}</t>
  </si>
  <si>
    <t>{68_6583}</t>
  </si>
  <si>
    <t>{68_6584}</t>
  </si>
  <si>
    <t>{68_6590}</t>
  </si>
  <si>
    <t>{68_6591}</t>
  </si>
  <si>
    <t>{68_6592}</t>
  </si>
  <si>
    <t>{68_6593}</t>
  </si>
  <si>
    <t>{68_6600}</t>
  </si>
  <si>
    <t>{68_6601}</t>
  </si>
  <si>
    <t>{68_6602}</t>
  </si>
  <si>
    <t>{68_6603}</t>
  </si>
  <si>
    <t>{68_6604}</t>
  </si>
  <si>
    <t>{68_6610}</t>
  </si>
  <si>
    <t>{68_6613}</t>
  </si>
  <si>
    <t>{68_6614}</t>
  </si>
  <si>
    <t>{68_6620}</t>
  </si>
  <si>
    <t>{68_6622}</t>
  </si>
  <si>
    <t>{68_6624}</t>
  </si>
  <si>
    <t>{68_6630}</t>
  </si>
  <si>
    <t>{68_6631}</t>
  </si>
  <si>
    <t>{68_6632}</t>
  </si>
  <si>
    <t>{68_6633}</t>
  </si>
  <si>
    <t>{68_6640}</t>
  </si>
  <si>
    <t>{68_6641}</t>
  </si>
  <si>
    <t>{68_6642}</t>
  </si>
  <si>
    <t>{68_6643}</t>
  </si>
  <si>
    <t>{68_6644}</t>
  </si>
  <si>
    <t>{68_6650}</t>
  </si>
  <si>
    <t>{68_6651}</t>
  </si>
  <si>
    <t>{68_6652}</t>
  </si>
  <si>
    <t>{68_6653}</t>
  </si>
  <si>
    <t>{68_6654}</t>
  </si>
  <si>
    <t>{68_6655}</t>
  </si>
  <si>
    <t>{68_6656}</t>
  </si>
  <si>
    <t>{68_6660}</t>
  </si>
  <si>
    <t>{68_6663}</t>
  </si>
  <si>
    <t>{68_6664}</t>
  </si>
  <si>
    <t>{68_6665}</t>
  </si>
  <si>
    <t>{68_6670}</t>
  </si>
  <si>
    <t>{68_6671}</t>
  </si>
  <si>
    <t>{68_6672}</t>
  </si>
  <si>
    <t>{68_6673}</t>
  </si>
  <si>
    <t>{68_6675}</t>
  </si>
  <si>
    <t>{68_6680}</t>
  </si>
  <si>
    <t>{68_6681}</t>
  </si>
  <si>
    <t>{68_6682}</t>
  </si>
  <si>
    <t>{68_6683}</t>
  </si>
  <si>
    <t>{68_6684}</t>
  </si>
  <si>
    <t>{68_6690}</t>
  </si>
  <si>
    <t>{68_6693}</t>
  </si>
  <si>
    <t>{68_6694}</t>
  </si>
  <si>
    <t>{68_6700}</t>
  </si>
  <si>
    <t>{68_6701}</t>
  </si>
  <si>
    <t>{68_6702}</t>
  </si>
  <si>
    <t>{68_6703}</t>
  </si>
  <si>
    <t>{68_6710}</t>
  </si>
  <si>
    <t>{68_6711}</t>
  </si>
  <si>
    <t>{68_6712}</t>
  </si>
  <si>
    <t>{68_6713}</t>
  </si>
  <si>
    <t>{68_6714}</t>
  </si>
  <si>
    <t>{68_6715}</t>
  </si>
  <si>
    <t>{68_6720}</t>
  </si>
  <si>
    <t>{68_6721}</t>
  </si>
  <si>
    <t>{68_6722}</t>
  </si>
  <si>
    <t>{68_6723}</t>
  </si>
  <si>
    <t>{68_6730}</t>
  </si>
  <si>
    <t>{68_6731}</t>
  </si>
  <si>
    <t>{68_6732}</t>
  </si>
  <si>
    <t>{68_6733}</t>
  </si>
  <si>
    <t>{68_6740}</t>
  </si>
  <si>
    <t>{68_6742}</t>
  </si>
  <si>
    <t>{68_6743}</t>
  </si>
  <si>
    <t>{68_6744}</t>
  </si>
  <si>
    <t>{68_6750}</t>
  </si>
  <si>
    <t>{68_6751}</t>
  </si>
  <si>
    <t>{68_6752}</t>
  </si>
  <si>
    <t>{68_6753}</t>
  </si>
  <si>
    <t>{68_6754}</t>
  </si>
  <si>
    <t>{68_6760}</t>
  </si>
  <si>
    <t>{68_6761}</t>
  </si>
  <si>
    <t>{68_6762}</t>
  </si>
  <si>
    <t>{68_6763}</t>
  </si>
  <si>
    <t>{68_6764}</t>
  </si>
  <si>
    <t>{68_6770}</t>
  </si>
  <si>
    <t>{68_6771}</t>
  </si>
  <si>
    <t>{68_6772}</t>
  </si>
  <si>
    <t>{68_6773}</t>
  </si>
  <si>
    <t>{68_6774}</t>
  </si>
  <si>
    <t>{68_6775}</t>
  </si>
  <si>
    <t>{68_6790}</t>
  </si>
  <si>
    <t>{68_6791}</t>
  </si>
  <si>
    <t>{68_6792}</t>
  </si>
  <si>
    <t>{68_6793}</t>
  </si>
  <si>
    <t>{68_6800}</t>
  </si>
  <si>
    <t>{68_6801}</t>
  </si>
  <si>
    <t>{58_30883}</t>
  </si>
  <si>
    <t>{68_6803}</t>
  </si>
  <si>
    <t>{68_6804}</t>
  </si>
  <si>
    <t>{68_6810}</t>
  </si>
  <si>
    <t>{68_6811}</t>
  </si>
  <si>
    <t>{68_6812}</t>
  </si>
  <si>
    <t>{68_6813}</t>
  </si>
  <si>
    <t>{68_6814}</t>
  </si>
  <si>
    <t>{68_6820}</t>
  </si>
  <si>
    <t>{68_6821}</t>
  </si>
  <si>
    <t>{68_6822}</t>
  </si>
  <si>
    <t>{68_6823}</t>
  </si>
  <si>
    <t>{68_6824}</t>
  </si>
  <si>
    <t>{68_6830}</t>
  </si>
  <si>
    <t>{68_6831}</t>
  </si>
  <si>
    <t>{68_6832}</t>
  </si>
  <si>
    <t>{68_6833}</t>
  </si>
  <si>
    <t>{68_6834}</t>
  </si>
  <si>
    <t>{68_6840}</t>
  </si>
  <si>
    <t>{68_6841}</t>
  </si>
  <si>
    <t>{68_6842}</t>
  </si>
  <si>
    <t>{68_6843}</t>
  </si>
  <si>
    <t>{68_6844}</t>
  </si>
  <si>
    <t>{68_6850}</t>
  </si>
  <si>
    <t>{68_6851}</t>
  </si>
  <si>
    <t>{68_6852}</t>
  </si>
  <si>
    <t>{68_6853}</t>
  </si>
  <si>
    <t>{68_6854}</t>
  </si>
  <si>
    <t>{68_6860}</t>
  </si>
  <si>
    <t>{68_6861}</t>
  </si>
  <si>
    <t>{68_6862}</t>
  </si>
  <si>
    <t>{68_6863}</t>
  </si>
  <si>
    <t>{68_6864}</t>
  </si>
  <si>
    <t>{68_6870}</t>
  </si>
  <si>
    <t>{68_6871}</t>
  </si>
  <si>
    <t>{68_6872}</t>
  </si>
  <si>
    <t>{68_6873}</t>
  </si>
  <si>
    <t>{68_6874}</t>
  </si>
  <si>
    <t>{68_6880}</t>
  </si>
  <si>
    <t>{68_6881}</t>
  </si>
  <si>
    <t>{68_6882}</t>
  </si>
  <si>
    <t>{68_6883}</t>
  </si>
  <si>
    <t>{68_6884}</t>
  </si>
  <si>
    <t>{68_6890}</t>
  </si>
  <si>
    <t>{68_6892}</t>
  </si>
  <si>
    <t>{68_6893}</t>
  </si>
  <si>
    <t>{68_6894}</t>
  </si>
  <si>
    <t>{68_6900}</t>
  </si>
  <si>
    <t>{68_6901}</t>
  </si>
  <si>
    <t>{68_6902}</t>
  </si>
  <si>
    <t>{68_6903}</t>
  </si>
  <si>
    <t>{68_6904}</t>
  </si>
  <si>
    <t>{68_6905}</t>
  </si>
  <si>
    <t>{68_6906}</t>
  </si>
  <si>
    <t>{68_6910}</t>
  </si>
  <si>
    <t>{68_6913}</t>
  </si>
  <si>
    <t>{68_6914}</t>
  </si>
  <si>
    <t>{68_6920}</t>
  </si>
  <si>
    <t>{68_6921}</t>
  </si>
  <si>
    <t>{68_6922}</t>
  </si>
  <si>
    <t>{68_6923}</t>
  </si>
  <si>
    <t>{68_6924}</t>
  </si>
  <si>
    <t>{68_6930}</t>
  </si>
  <si>
    <t>{68_6931}</t>
  </si>
  <si>
    <t>{68_6932}</t>
  </si>
  <si>
    <t>{68_6933}</t>
  </si>
  <si>
    <t>{68_6934}</t>
  </si>
  <si>
    <t>{68_6940}</t>
  </si>
  <si>
    <t>{68_6941}</t>
  </si>
  <si>
    <t>{68_6942}</t>
  </si>
  <si>
    <t>{68_6943}</t>
  </si>
  <si>
    <t>{68_6944}</t>
  </si>
  <si>
    <t>{68_6945}</t>
  </si>
  <si>
    <t>{68_6946}</t>
  </si>
  <si>
    <t>{68_6947}</t>
  </si>
  <si>
    <t>{68_6950}</t>
  </si>
  <si>
    <t>{68_6951}</t>
  </si>
  <si>
    <t>{68_6952}</t>
  </si>
  <si>
    <t>{68_6953}</t>
  </si>
  <si>
    <t>{68_6954}</t>
  </si>
  <si>
    <t>{68_6960}</t>
  </si>
  <si>
    <t>{68_6961}</t>
  </si>
  <si>
    <t>{68_6962}</t>
  </si>
  <si>
    <t>{68_6963}</t>
  </si>
  <si>
    <t>{68_6964}</t>
  </si>
  <si>
    <t>{68_6970}</t>
  </si>
  <si>
    <t>{68_6971}</t>
  </si>
  <si>
    <t>{68_6972}</t>
  </si>
  <si>
    <t>{68_6973}</t>
  </si>
  <si>
    <t>{68_6974}</t>
  </si>
  <si>
    <t>{68_6980}</t>
  </si>
  <si>
    <t>{68_6981}</t>
  </si>
  <si>
    <t>{68_6982}</t>
  </si>
  <si>
    <t>{68_6983}</t>
  </si>
  <si>
    <t>{68_6984}</t>
  </si>
  <si>
    <t>{68_7011}</t>
  </si>
  <si>
    <t>{68_7012}</t>
  </si>
  <si>
    <t>{68_7014}</t>
  </si>
  <si>
    <t>{68_7015}</t>
  </si>
  <si>
    <t>{68_7016}</t>
  </si>
  <si>
    <t>{68_7020}</t>
  </si>
  <si>
    <t>{68_7021}</t>
  </si>
  <si>
    <t>{68_7022}</t>
  </si>
  <si>
    <t>{68_7023}</t>
  </si>
  <si>
    <t>{68_7024}</t>
  </si>
  <si>
    <t>{68_7030}</t>
  </si>
  <si>
    <t>{68_7031}</t>
  </si>
  <si>
    <t>{68_7032}</t>
  </si>
  <si>
    <t>{68_7033}</t>
  </si>
  <si>
    <t>{68_7034}</t>
  </si>
  <si>
    <t>{68_7040}</t>
  </si>
  <si>
    <t>{68_7041}</t>
  </si>
  <si>
    <t>{68_7042}</t>
  </si>
  <si>
    <t>{68_7043}</t>
  </si>
  <si>
    <t>{68_7044}</t>
  </si>
  <si>
    <t>{68_7050}</t>
  </si>
  <si>
    <t>{68_7051}</t>
  </si>
  <si>
    <t>{68_7052}</t>
  </si>
  <si>
    <t>{68_7053}</t>
  </si>
  <si>
    <t>{68_7054}</t>
  </si>
  <si>
    <t>{68_7060}</t>
  </si>
  <si>
    <t>{68_7061}</t>
  </si>
  <si>
    <t>{68_7062}</t>
  </si>
  <si>
    <t>{68_7063}</t>
  </si>
  <si>
    <t>{68_7064}</t>
  </si>
  <si>
    <t>{68_7070}</t>
  </si>
  <si>
    <t>{68_7071}</t>
  </si>
  <si>
    <t>{68_7072}</t>
  </si>
  <si>
    <t>{68_7073}</t>
  </si>
  <si>
    <t>{68_7074}</t>
  </si>
  <si>
    <t>{68_7080}</t>
  </si>
  <si>
    <t>{68_7081}</t>
  </si>
  <si>
    <t>{68_7082}</t>
  </si>
  <si>
    <t>{68_7083}</t>
  </si>
  <si>
    <t>{68_7084}</t>
  </si>
  <si>
    <t>{68_7090}</t>
  </si>
  <si>
    <t>{68_7091}</t>
  </si>
  <si>
    <t>{68_7092}</t>
  </si>
  <si>
    <t>{68_7093}</t>
  </si>
  <si>
    <t>{68_7094}</t>
  </si>
  <si>
    <t>{68_7100}</t>
  </si>
  <si>
    <t>{68_7101}</t>
  </si>
  <si>
    <t>{68_7102}</t>
  </si>
  <si>
    <t>{68_7103}</t>
  </si>
  <si>
    <t>{68_7104}</t>
  </si>
  <si>
    <t>{68_7110}</t>
  </si>
  <si>
    <t>{68_7111}</t>
  </si>
  <si>
    <t>{68_7112}</t>
  </si>
  <si>
    <t>{68_7113}</t>
  </si>
  <si>
    <t>{68_7114}</t>
  </si>
  <si>
    <t>{68_7120}</t>
  </si>
  <si>
    <t>{68_7121}</t>
  </si>
  <si>
    <t>{68_7122}</t>
  </si>
  <si>
    <t>{68_7123}</t>
  </si>
  <si>
    <t>{68_7125}</t>
  </si>
  <si>
    <t>{68_7130}</t>
  </si>
  <si>
    <t>{68_7131}</t>
  </si>
  <si>
    <t>{68_7132}</t>
  </si>
  <si>
    <t>{68_7133}</t>
  </si>
  <si>
    <t>{68_7134}</t>
  </si>
  <si>
    <t>{68_7135}</t>
  </si>
  <si>
    <t>{68_7136}</t>
  </si>
  <si>
    <t>{68_7138}</t>
  </si>
  <si>
    <t>{68_7140}</t>
  </si>
  <si>
    <t>{68_7141}</t>
  </si>
  <si>
    <t>{68_7142}</t>
  </si>
  <si>
    <t>{68_7143}</t>
  </si>
  <si>
    <t>{68_7146}</t>
  </si>
  <si>
    <t>{68_7147}</t>
  </si>
  <si>
    <t>{68_7148}</t>
  </si>
  <si>
    <t>{68_7149}</t>
  </si>
  <si>
    <t>{68_7150}</t>
  </si>
  <si>
    <t>{68_7151}</t>
  </si>
  <si>
    <t>{68_7152}</t>
  </si>
  <si>
    <t>{68_7153}</t>
  </si>
  <si>
    <t>{68_7154}</t>
  </si>
  <si>
    <t>{68_7156}</t>
  </si>
  <si>
    <t>{68_7157}</t>
  </si>
  <si>
    <t>{68_7158}</t>
  </si>
  <si>
    <t>{68_7159}</t>
  </si>
  <si>
    <t>{68_7160}</t>
  </si>
  <si>
    <t>{68_7161}</t>
  </si>
  <si>
    <t>{68_7162}</t>
  </si>
  <si>
    <t>{68_7163}</t>
  </si>
  <si>
    <t>{68_7164}</t>
  </si>
  <si>
    <t>{68_7166}</t>
  </si>
  <si>
    <t>{68_7167}</t>
  </si>
  <si>
    <t>{68_7168}</t>
  </si>
  <si>
    <t>{68_7169}</t>
  </si>
  <si>
    <t>{68_7170}</t>
  </si>
  <si>
    <t>{68_7173}</t>
  </si>
  <si>
    <t>{58_PHX-5056}</t>
  </si>
  <si>
    <t>{68_7176}</t>
  </si>
  <si>
    <t>{68_7177}</t>
  </si>
  <si>
    <t>{68_7178}</t>
  </si>
  <si>
    <t>{68_7179}</t>
  </si>
  <si>
    <t>{68_7180}</t>
  </si>
  <si>
    <t>{68_7181}</t>
  </si>
  <si>
    <t>{68_7182}</t>
  </si>
  <si>
    <t>{68_7183}</t>
  </si>
  <si>
    <t>{68_7184}</t>
  </si>
  <si>
    <t>{68_7185}</t>
  </si>
  <si>
    <t>{68_7186}</t>
  </si>
  <si>
    <t>{68_7187}</t>
  </si>
  <si>
    <t>{68_7188}</t>
  </si>
  <si>
    <t>{68_7189}</t>
  </si>
  <si>
    <t>{68_7190}</t>
  </si>
  <si>
    <t>{68_7202}</t>
  </si>
  <si>
    <t>{68_7203}</t>
  </si>
  <si>
    <t>{68_7204}</t>
  </si>
  <si>
    <t>{68_7206}</t>
  </si>
  <si>
    <t>{68_7208}</t>
  </si>
  <si>
    <t>{68_7209}</t>
  </si>
  <si>
    <t>{68_7210}</t>
  </si>
  <si>
    <t>{68_7211}</t>
  </si>
  <si>
    <t>{68_7212}</t>
  </si>
  <si>
    <t>{68_7213}</t>
  </si>
  <si>
    <t>{68_7214}</t>
  </si>
  <si>
    <t>{68_7216}</t>
  </si>
  <si>
    <t>{68_7217}</t>
  </si>
  <si>
    <t>{68_7218}</t>
  </si>
  <si>
    <t>{68_7219}</t>
  </si>
  <si>
    <t>{68_7220}</t>
  </si>
  <si>
    <t>{68_7221}</t>
  </si>
  <si>
    <t>{68_7222}</t>
  </si>
  <si>
    <t>{68_7223}</t>
  </si>
  <si>
    <t>{68_7224}</t>
  </si>
  <si>
    <t>{68_7226}</t>
  </si>
  <si>
    <t>{68_7227}</t>
  </si>
  <si>
    <t>{68_7228}</t>
  </si>
  <si>
    <t>{68_7229}</t>
  </si>
  <si>
    <t>{68_7230}</t>
  </si>
  <si>
    <t>{68_7231}</t>
  </si>
  <si>
    <t>{68_7232}</t>
  </si>
  <si>
    <t>{68_7233}</t>
  </si>
  <si>
    <t>{68_7234}</t>
  </si>
  <si>
    <t>{68_7240}</t>
  </si>
  <si>
    <t>{68_7241}</t>
  </si>
  <si>
    <t>{68_7242}</t>
  </si>
  <si>
    <t>{68_7243}</t>
  </si>
  <si>
    <t>{68_7244}</t>
  </si>
  <si>
    <t>{68_7246}</t>
  </si>
  <si>
    <t>{68_7247}</t>
  </si>
  <si>
    <t>{68_7249}</t>
  </si>
  <si>
    <t>{68_7250}</t>
  </si>
  <si>
    <t>{68_7251}</t>
  </si>
  <si>
    <t>{68_7252}</t>
  </si>
  <si>
    <t>{68_7253}</t>
  </si>
  <si>
    <t>{68_7254}</t>
  </si>
  <si>
    <t>{68_7255}</t>
  </si>
  <si>
    <t>{68_7260}</t>
  </si>
  <si>
    <t>{68_7261}</t>
  </si>
  <si>
    <t>{68_7262}</t>
  </si>
  <si>
    <t>{68_7263}</t>
  </si>
  <si>
    <t>{68_7264}</t>
  </si>
  <si>
    <t>{68_7270}</t>
  </si>
  <si>
    <t>{68_7271}</t>
  </si>
  <si>
    <t>{68_7272}</t>
  </si>
  <si>
    <t>{68_7273}</t>
  </si>
  <si>
    <t>{68_7274}</t>
  </si>
  <si>
    <t>{68_7290}</t>
  </si>
  <si>
    <t>{68_7291}</t>
  </si>
  <si>
    <t>{68_7292}</t>
  </si>
  <si>
    <t>{68_7293}</t>
  </si>
  <si>
    <t>{68_7294}</t>
  </si>
  <si>
    <t>{68_7300}</t>
  </si>
  <si>
    <t>{68_7301}</t>
  </si>
  <si>
    <t>{68_7302}</t>
  </si>
  <si>
    <t>{68_7303}</t>
  </si>
  <si>
    <t>{68_7304}</t>
  </si>
  <si>
    <t>{68_7307}</t>
  </si>
  <si>
    <t>{68_7310}</t>
  </si>
  <si>
    <t>{68_7311}</t>
  </si>
  <si>
    <t>{68_7312}</t>
  </si>
  <si>
    <t>{68_7313}</t>
  </si>
  <si>
    <t>{68_7314}</t>
  </si>
  <si>
    <t>{68_7315}</t>
  </si>
  <si>
    <t>{68_7316}</t>
  </si>
  <si>
    <t>{68_7318}</t>
  </si>
  <si>
    <t>{68_7320}</t>
  </si>
  <si>
    <t>{68_7321}</t>
  </si>
  <si>
    <t>{68_7322}</t>
  </si>
  <si>
    <t>{68_7323}</t>
  </si>
  <si>
    <t>{68_7324}</t>
  </si>
  <si>
    <t>{68_7326}</t>
  </si>
  <si>
    <t>{68_7327}+{68_7323}</t>
  </si>
  <si>
    <t>{68_7327}</t>
  </si>
  <si>
    <t>{68_7328}</t>
  </si>
  <si>
    <t>{68_7329}</t>
  </si>
  <si>
    <t>{68_7330}</t>
  </si>
  <si>
    <t>{68_7331}</t>
  </si>
  <si>
    <t>{68_7332}</t>
  </si>
  <si>
    <t>{68_7333}</t>
  </si>
  <si>
    <t>{68_7334}</t>
  </si>
  <si>
    <t>{68_7338}+{68_7331}</t>
  </si>
  <si>
    <t>{68_7338}</t>
  </si>
  <si>
    <t>{68_7340}</t>
  </si>
  <si>
    <t>{68_7341}</t>
  </si>
  <si>
    <t>{68_7342}</t>
  </si>
  <si>
    <t>{68_7343}</t>
  </si>
  <si>
    <t>{68_7344}</t>
  </si>
  <si>
    <t>{68_7350}</t>
  </si>
  <si>
    <t>{68_7351}</t>
  </si>
  <si>
    <t>{68_7352}</t>
  </si>
  <si>
    <t>{68_7353}</t>
  </si>
  <si>
    <t>{68_7360}</t>
  </si>
  <si>
    <t>{68_7361}</t>
  </si>
  <si>
    <t>{68_7362}</t>
  </si>
  <si>
    <t>{68_7363}</t>
  </si>
  <si>
    <t>{68_7364}</t>
  </si>
  <si>
    <t>{68_7370}</t>
  </si>
  <si>
    <t>{68_7371}</t>
  </si>
  <si>
    <t>{68_7372}</t>
  </si>
  <si>
    <t>{68_7373}</t>
  </si>
  <si>
    <t>{68_7374}</t>
  </si>
  <si>
    <t>{68_7380}</t>
  </si>
  <si>
    <t>{68_7381}</t>
  </si>
  <si>
    <t>{68_7382}</t>
  </si>
  <si>
    <t>{68_7383}</t>
  </si>
  <si>
    <t>{68_7384}</t>
  </si>
  <si>
    <t>{68_7390}</t>
  </si>
  <si>
    <t>{68_7391}</t>
  </si>
  <si>
    <t>{68_7392}</t>
  </si>
  <si>
    <t>{68_7393}</t>
  </si>
  <si>
    <t>{68_7394}</t>
  </si>
  <si>
    <t>{68_7400}</t>
  </si>
  <si>
    <t>{68_7401}</t>
  </si>
  <si>
    <t>{68_7402}</t>
  </si>
  <si>
    <t>{68_7403}</t>
  </si>
  <si>
    <t>{68_7404}</t>
  </si>
  <si>
    <t>{68_7410}</t>
  </si>
  <si>
    <t>{68_7411}</t>
  </si>
  <si>
    <t>{68_7412}</t>
  </si>
  <si>
    <t>{68_7413}</t>
  </si>
  <si>
    <t>{68_7414}</t>
  </si>
  <si>
    <t>{68_7420}</t>
  </si>
  <si>
    <t>{68_7421}</t>
  </si>
  <si>
    <t>{68_7422}</t>
  </si>
  <si>
    <t>{68_7423}</t>
  </si>
  <si>
    <t>{68_7430}</t>
  </si>
  <si>
    <t>{68_7431}</t>
  </si>
  <si>
    <t>{68_7432}</t>
  </si>
  <si>
    <t>{68_7433}</t>
  </si>
  <si>
    <t>{68_7434}</t>
  </si>
  <si>
    <t>{68_7441}</t>
  </si>
  <si>
    <t>{68_7442}</t>
  </si>
  <si>
    <t>{68_7443}</t>
  </si>
  <si>
    <t>{68_7451}</t>
  </si>
  <si>
    <t>{68_7452}</t>
  </si>
  <si>
    <t>{68_7454}</t>
  </si>
  <si>
    <t>{68_7456}</t>
  </si>
  <si>
    <t>{68_7457}</t>
  </si>
  <si>
    <t>{68_7458}</t>
  </si>
  <si>
    <t>{68_7459}</t>
  </si>
  <si>
    <t>{68_7460}</t>
  </si>
  <si>
    <t>{68_7461}</t>
  </si>
  <si>
    <t>{68_7462}</t>
  </si>
  <si>
    <t>{68_7463}</t>
  </si>
  <si>
    <t>{68_7464}</t>
  </si>
  <si>
    <t>{68_7466}</t>
  </si>
  <si>
    <t>{68_7467}</t>
  </si>
  <si>
    <t>{68_7468}</t>
  </si>
  <si>
    <t>{68_7469}</t>
  </si>
  <si>
    <t>{68_7470}</t>
  </si>
  <si>
    <t>{68_7473}</t>
  </si>
  <si>
    <t>{68_7474}</t>
  </si>
  <si>
    <t>{68_7476}</t>
  </si>
  <si>
    <t>{68_7477}</t>
  </si>
  <si>
    <t>{68_7478}</t>
  </si>
  <si>
    <t>{68_7479}</t>
  </si>
  <si>
    <t>{68_7480}</t>
  </si>
  <si>
    <t>{68_7481}</t>
  </si>
  <si>
    <t>{68_7482}</t>
  </si>
  <si>
    <t>{68_7483}</t>
  </si>
  <si>
    <t>{68_7484}</t>
  </si>
  <si>
    <t>{68_7485}</t>
  </si>
  <si>
    <t>{68_7494}</t>
  </si>
  <si>
    <t>{68_7496}</t>
  </si>
  <si>
    <t>{68_7497}</t>
  </si>
  <si>
    <t>{68_7498}</t>
  </si>
  <si>
    <t>{68_7499}</t>
  </si>
  <si>
    <t>{68_7500}</t>
  </si>
  <si>
    <t>{68_7501}</t>
  </si>
  <si>
    <t>{68_7502}</t>
  </si>
  <si>
    <t>{68_7503}</t>
  </si>
  <si>
    <t>{68_7504}</t>
  </si>
  <si>
    <t>{68_7506}</t>
  </si>
  <si>
    <t>{68_7507}</t>
  </si>
  <si>
    <t>{68_7509}</t>
  </si>
  <si>
    <t>{68_7510}</t>
  </si>
  <si>
    <t>{68_7511}</t>
  </si>
  <si>
    <t>{68_7512}</t>
  </si>
  <si>
    <t>{68_7513}</t>
  </si>
  <si>
    <t>{58_36484}+{58_36485}</t>
  </si>
  <si>
    <t>{68_7518}</t>
  </si>
  <si>
    <t>{68_7520}</t>
  </si>
  <si>
    <t>{68_7521}</t>
  </si>
  <si>
    <t>{68_7522}</t>
  </si>
  <si>
    <t>{68_7523}</t>
  </si>
  <si>
    <t>{68_7524}</t>
  </si>
  <si>
    <t>{68_7526}</t>
  </si>
  <si>
    <t>{68_7528}</t>
  </si>
  <si>
    <t>{68_7530}</t>
  </si>
  <si>
    <t>{68_7534}</t>
  </si>
  <si>
    <t>{68_7535}</t>
  </si>
  <si>
    <t>{68_7536}</t>
  </si>
  <si>
    <t>{68_7537}</t>
  </si>
  <si>
    <t>{68_7538}</t>
  </si>
  <si>
    <t>{68_7540}</t>
  </si>
  <si>
    <t>{68_7541}</t>
  </si>
  <si>
    <t>{68_7542}</t>
  </si>
  <si>
    <t>{68_7543}</t>
  </si>
  <si>
    <t>{68_7545}</t>
  </si>
  <si>
    <t>{68_7546}</t>
  </si>
  <si>
    <t>{68_7547}</t>
  </si>
  <si>
    <t>{68_7560}</t>
  </si>
  <si>
    <t>{68_7561}</t>
  </si>
  <si>
    <t>{68_7562}</t>
  </si>
  <si>
    <t>{68_7563}</t>
  </si>
  <si>
    <t>{68_7580}</t>
  </si>
  <si>
    <t>{68_7581}</t>
  </si>
  <si>
    <t>{68_7582}</t>
  </si>
  <si>
    <t>{68_7583}</t>
  </si>
  <si>
    <t>{68_7601}</t>
  </si>
  <si>
    <t>{68_7602}</t>
  </si>
  <si>
    <t>{68_7603}</t>
  </si>
  <si>
    <t>{68_7610}</t>
  </si>
  <si>
    <t>{68_7612}</t>
  </si>
  <si>
    <t>{68_7615}</t>
  </si>
  <si>
    <t>{68_7620}</t>
  </si>
  <si>
    <t>{68_7621}</t>
  </si>
  <si>
    <t>{68_7622}</t>
  </si>
  <si>
    <t>{68_7623}</t>
  </si>
  <si>
    <t>{68_7629}</t>
  </si>
  <si>
    <t>{68_7630}</t>
  </si>
  <si>
    <t>{68_7631}</t>
  </si>
  <si>
    <t>{68_7632}</t>
  </si>
  <si>
    <t>{68_7633}</t>
  </si>
  <si>
    <t>{68_7634}</t>
  </si>
  <si>
    <t>{68_7635}</t>
  </si>
  <si>
    <t>{68_7636}</t>
  </si>
  <si>
    <t>{68_7640}</t>
  </si>
  <si>
    <t>{68_7641}</t>
  </si>
  <si>
    <t>{68_7642}</t>
  </si>
  <si>
    <t>{68_7643}</t>
  </si>
  <si>
    <t>{68_7647}</t>
  </si>
  <si>
    <t>{68_7649}</t>
  </si>
  <si>
    <t>{68_7650}</t>
  </si>
  <si>
    <t>{68_7653}</t>
  </si>
  <si>
    <t>{68_7654}</t>
  </si>
  <si>
    <t>{68_7656}</t>
  </si>
  <si>
    <t>{68_7658}</t>
  </si>
  <si>
    <t>{68_7660}</t>
  </si>
  <si>
    <t>{68_7661}</t>
  </si>
  <si>
    <t>{68_7662}</t>
  </si>
  <si>
    <t>{68_7663}</t>
  </si>
  <si>
    <t>{68_7664}</t>
  </si>
  <si>
    <t>{68_7665}</t>
  </si>
  <si>
    <t>{68_7666}</t>
  </si>
  <si>
    <t>{68_7667}</t>
  </si>
  <si>
    <t>{68_7671}</t>
  </si>
  <si>
    <t>{68_7672}</t>
  </si>
  <si>
    <t>{68_7680}</t>
  </si>
  <si>
    <t>{68_7681}</t>
  </si>
  <si>
    <t>{68_7682}</t>
  </si>
  <si>
    <t>{68_7683}</t>
  </si>
  <si>
    <t>{68_7684}</t>
  </si>
  <si>
    <t>{68_7691}</t>
  </si>
  <si>
    <t>{68_7692}</t>
  </si>
  <si>
    <t>{68_7693}</t>
  </si>
  <si>
    <t>{68_7694}</t>
  </si>
  <si>
    <t>{68_7697}</t>
  </si>
  <si>
    <t>{68_7699}</t>
  </si>
  <si>
    <t>{68_7700}</t>
  </si>
  <si>
    <t>{68_7701}</t>
  </si>
  <si>
    <t>{68_7702}</t>
  </si>
  <si>
    <t>{68_7703}</t>
  </si>
  <si>
    <t>{68_7710}</t>
  </si>
  <si>
    <t>{68_7711}</t>
  </si>
  <si>
    <t>{68_7712}</t>
  </si>
  <si>
    <t>{68_7713}</t>
  </si>
  <si>
    <t>{68_7720}</t>
  </si>
  <si>
    <t>{68_7721}</t>
  </si>
  <si>
    <t>{68_7722}</t>
  </si>
  <si>
    <t>{68_7723}</t>
  </si>
  <si>
    <t>{68_7730}</t>
  </si>
  <si>
    <t>{68_7731}</t>
  </si>
  <si>
    <t>{68_7732}</t>
  </si>
  <si>
    <t>{68_7733}</t>
  </si>
  <si>
    <t>{68_7734}</t>
  </si>
  <si>
    <t>{68_7740}</t>
  </si>
  <si>
    <t>{68_7750}</t>
  </si>
  <si>
    <t>{68_7753}</t>
  </si>
  <si>
    <t>{68_7754}</t>
  </si>
  <si>
    <t>{68_7760}</t>
  </si>
  <si>
    <t>{68_7763}</t>
  </si>
  <si>
    <t>{68_7764}</t>
  </si>
  <si>
    <t>{68_7770}</t>
  </si>
  <si>
    <t>{68_7771}</t>
  </si>
  <si>
    <t>{68_7774}</t>
  </si>
  <si>
    <t>{68_7780}</t>
  </si>
  <si>
    <t>{68_7781}</t>
  </si>
  <si>
    <t>{68_7782}</t>
  </si>
  <si>
    <t>{68_7783}</t>
  </si>
  <si>
    <t>{68_7784}</t>
  </si>
  <si>
    <t>{68_7790}</t>
  </si>
  <si>
    <t>{68_7791}</t>
  </si>
  <si>
    <t>{68_7792}</t>
  </si>
  <si>
    <t>{68_7793}</t>
  </si>
  <si>
    <t>{58_MMA-8293}*2</t>
  </si>
  <si>
    <t>{68_7800}</t>
  </si>
  <si>
    <t>{68_7803}</t>
  </si>
  <si>
    <t>{68_7804}</t>
  </si>
  <si>
    <t>{68_7810}</t>
  </si>
  <si>
    <t>{68_7811}</t>
  </si>
  <si>
    <t>{68_7812}</t>
  </si>
  <si>
    <t>{68_7813}</t>
  </si>
  <si>
    <t>{68_7814}</t>
  </si>
  <si>
    <t>{68_7820}</t>
  </si>
  <si>
    <t>{68_7821}</t>
  </si>
  <si>
    <t>{68_7822}</t>
  </si>
  <si>
    <t>{68_7823}</t>
  </si>
  <si>
    <t>{68_7828}</t>
  </si>
  <si>
    <t>{68_7830}</t>
  </si>
  <si>
    <t>{68_7831}</t>
  </si>
  <si>
    <t>{68_7832}</t>
  </si>
  <si>
    <t>{68_7833}</t>
  </si>
  <si>
    <t>{68_7839}</t>
  </si>
  <si>
    <t>{68_7840}</t>
  </si>
  <si>
    <t>{68_7841}</t>
  </si>
  <si>
    <t>{68_7842}</t>
  </si>
  <si>
    <t>{68_7843}</t>
  </si>
  <si>
    <t>{68_7844}</t>
  </si>
  <si>
    <t>{68_7845}</t>
  </si>
  <si>
    <t>{68_7850}</t>
  </si>
  <si>
    <t>{68_7851}</t>
  </si>
  <si>
    <t>{68_7853}</t>
  </si>
  <si>
    <t>{68_7854}</t>
  </si>
  <si>
    <t>{68_7856}</t>
  </si>
  <si>
    <t>{68_7870}</t>
  </si>
  <si>
    <t>{68_7873}</t>
  </si>
  <si>
    <t>{68_7874}</t>
  </si>
  <si>
    <t>{68_7881}</t>
  </si>
  <si>
    <t>{68_7882}</t>
  </si>
  <si>
    <t>{68_7884}</t>
  </si>
  <si>
    <t>{68_7892}</t>
  </si>
  <si>
    <t>{68_7900}</t>
  </si>
  <si>
    <t>{68_7901}</t>
  </si>
  <si>
    <t>{68_7902}</t>
  </si>
  <si>
    <t>{68_7903}</t>
  </si>
  <si>
    <t>{68_7904}</t>
  </si>
  <si>
    <t>{68_7915}</t>
  </si>
  <si>
    <t>{68_7916}</t>
  </si>
  <si>
    <t>{68_7920}</t>
  </si>
  <si>
    <t>{68_7921}</t>
  </si>
  <si>
    <t>{68_7922}</t>
  </si>
  <si>
    <t>{68_7923}</t>
  </si>
  <si>
    <t>{68_7924}</t>
  </si>
  <si>
    <t>{68_7935}</t>
  </si>
  <si>
    <t>{68_7936}</t>
  </si>
  <si>
    <t>{68_7940}</t>
  </si>
  <si>
    <t>{68_7941}</t>
  </si>
  <si>
    <t>{68_7942}</t>
  </si>
  <si>
    <t>{68_7943}</t>
  </si>
  <si>
    <t>{68_7944}</t>
  </si>
  <si>
    <t>{68_7950}</t>
  </si>
  <si>
    <t>{68_7951}</t>
  </si>
  <si>
    <t>{68_7952}</t>
  </si>
  <si>
    <t>{68_7953}</t>
  </si>
  <si>
    <t>{68_7960}</t>
  </si>
  <si>
    <t>{68_7961}</t>
  </si>
  <si>
    <t>{68_7962}</t>
  </si>
  <si>
    <t>{68_7963}</t>
  </si>
  <si>
    <t>{68_7964}</t>
  </si>
  <si>
    <t>{68_7970}</t>
  </si>
  <si>
    <t>{68_7971}</t>
  </si>
  <si>
    <t>{68_7972}</t>
  </si>
  <si>
    <t>{68_7973}</t>
  </si>
  <si>
    <t>{68_7980}</t>
  </si>
  <si>
    <t>{68_7981}</t>
  </si>
  <si>
    <t>{68_7982}</t>
  </si>
  <si>
    <t>{68_7983}</t>
  </si>
  <si>
    <t>{68_7984}</t>
  </si>
  <si>
    <t>{68_7995}</t>
  </si>
  <si>
    <t>{68_8000}</t>
  </si>
  <si>
    <t>{68_8001}</t>
  </si>
  <si>
    <t>{68_8003}</t>
  </si>
  <si>
    <t>{68_8004}</t>
  </si>
  <si>
    <t>{68_8010}</t>
  </si>
  <si>
    <t>{68_8011}</t>
  </si>
  <si>
    <t>{68_8012}</t>
  </si>
  <si>
    <t>{68_8013}</t>
  </si>
  <si>
    <t>{68_8014}</t>
  </si>
  <si>
    <t>{68_8024}</t>
  </si>
  <si>
    <t>{68_8030}</t>
  </si>
  <si>
    <t>{68_8031}</t>
  </si>
  <si>
    <t>{68_8032}</t>
  </si>
  <si>
    <t>{68_8033}</t>
  </si>
  <si>
    <t>{68_8034}</t>
  </si>
  <si>
    <t>{68_8042}</t>
  </si>
  <si>
    <t>{68_8044}</t>
  </si>
  <si>
    <t>{68_8050}</t>
  </si>
  <si>
    <t>{68_8051}</t>
  </si>
  <si>
    <t>{68_8052}</t>
  </si>
  <si>
    <t>{68_8053}</t>
  </si>
  <si>
    <t>{68_8054}</t>
  </si>
  <si>
    <t>{68_8057}</t>
  </si>
  <si>
    <t>{68_8059}</t>
  </si>
  <si>
    <t>{68_8060}</t>
  </si>
  <si>
    <t>{68_8061}</t>
  </si>
  <si>
    <t>{68_8062}</t>
  </si>
  <si>
    <t>{68_8063}</t>
  </si>
  <si>
    <t>{68_8064}</t>
  </si>
  <si>
    <t>{68_8066}</t>
  </si>
  <si>
    <t>{68_8067}</t>
  </si>
  <si>
    <t>{68_8068}</t>
  </si>
  <si>
    <t>{68_8069}</t>
  </si>
  <si>
    <t>{68_8070}</t>
  </si>
  <si>
    <t>{68_8071}</t>
  </si>
  <si>
    <t>{68_8072}</t>
  </si>
  <si>
    <t>{68_8073}</t>
  </si>
  <si>
    <t>{68_8074}</t>
  </si>
  <si>
    <t>{68_8075}</t>
  </si>
  <si>
    <t>{68_8076}</t>
  </si>
  <si>
    <t>{68_8078}</t>
  </si>
  <si>
    <t>{68_8100}</t>
  </si>
  <si>
    <t>{68_8102}</t>
  </si>
  <si>
    <t>{68_8104}</t>
  </si>
  <si>
    <t>{68_8105}</t>
  </si>
  <si>
    <t>{68_8111}</t>
  </si>
  <si>
    <t>{68_8112}</t>
  </si>
  <si>
    <t>{68_8120}</t>
  </si>
  <si>
    <t>{68_8122}</t>
  </si>
  <si>
    <t>{68_8124}</t>
  </si>
  <si>
    <t>{68_8125}</t>
  </si>
  <si>
    <t>{68_8130}</t>
  </si>
  <si>
    <t>{68_8131}</t>
  </si>
  <si>
    <t>{68_8132}</t>
  </si>
  <si>
    <t>{68_8133}</t>
  </si>
  <si>
    <t>{68_8134}</t>
  </si>
  <si>
    <t>{68_8150}</t>
  </si>
  <si>
    <t>{68_8151}</t>
  </si>
  <si>
    <t>{68_8152}</t>
  </si>
  <si>
    <t>{68_8153}</t>
  </si>
  <si>
    <t>{68_8170}</t>
  </si>
  <si>
    <t>{68_8171}</t>
  </si>
  <si>
    <t>{68_8172}</t>
  </si>
  <si>
    <t>{68_8173}</t>
  </si>
  <si>
    <t>{68_8180}</t>
  </si>
  <si>
    <t>{68_8181}</t>
  </si>
  <si>
    <t>{68_8182}</t>
  </si>
  <si>
    <t>{68_8183}</t>
  </si>
  <si>
    <t>{68_8184}</t>
  </si>
  <si>
    <t>{68_8200}</t>
  </si>
  <si>
    <t>{68_8201}</t>
  </si>
  <si>
    <t>{68_8202}</t>
  </si>
  <si>
    <t>{68_8203}</t>
  </si>
  <si>
    <t>{58_36486}+{58_36487}</t>
  </si>
  <si>
    <t>{68_8207}</t>
  </si>
  <si>
    <t>{68_8208}</t>
  </si>
  <si>
    <t>{68_8210}</t>
  </si>
  <si>
    <t>{68_8213}</t>
  </si>
  <si>
    <t>{58_36490}+{58_36491}</t>
  </si>
  <si>
    <t>{68_8217}</t>
  </si>
  <si>
    <t>{68_8230}</t>
  </si>
  <si>
    <t>{68_8231}</t>
  </si>
  <si>
    <t>{68_8232}</t>
  </si>
  <si>
    <t>{68_8233}</t>
  </si>
  <si>
    <t>{68_8234}</t>
  </si>
  <si>
    <t>{68_8270}</t>
  </si>
  <si>
    <t>{68_8271}</t>
  </si>
  <si>
    <t>{68_8272}</t>
  </si>
  <si>
    <t>{68_8273}</t>
  </si>
  <si>
    <t>{68_8274}</t>
  </si>
  <si>
    <t>{68_8310}</t>
  </si>
  <si>
    <t>{68_8311}</t>
  </si>
  <si>
    <t>{68_8312}</t>
  </si>
  <si>
    <t>{68_8313}</t>
  </si>
  <si>
    <t>{68_8314}</t>
  </si>
  <si>
    <t>{68_8321}</t>
  </si>
  <si>
    <t>{68_8322}</t>
  </si>
  <si>
    <t>{68_8324}</t>
  </si>
  <si>
    <t>{68_8340}</t>
  </si>
  <si>
    <t>{68_8341}</t>
  </si>
  <si>
    <t>{68_8342}</t>
  </si>
  <si>
    <t>{68_8343}</t>
  </si>
  <si>
    <t>{68_8344}</t>
  </si>
  <si>
    <t>{68_8381}</t>
  </si>
  <si>
    <t>{68_8383}</t>
  </si>
  <si>
    <t>{58_36499}+{58_36500}</t>
  </si>
  <si>
    <t>{68_8401}</t>
  </si>
  <si>
    <t>{68_8403}</t>
  </si>
  <si>
    <t>{58_36463}+{58_36464}</t>
  </si>
  <si>
    <t>{68_8410}</t>
  </si>
  <si>
    <t>{68_8411}</t>
  </si>
  <si>
    <t>{68_8412}</t>
  </si>
  <si>
    <t>{68_8413}</t>
  </si>
  <si>
    <t>{58_36488}+{58_36489}</t>
  </si>
  <si>
    <t>{58_35073}</t>
  </si>
  <si>
    <t>{68_8417}</t>
  </si>
  <si>
    <t>{68_8418}</t>
  </si>
  <si>
    <t>{68_8421}</t>
  </si>
  <si>
    <t>{68_8423}</t>
  </si>
  <si>
    <t>{58_36497}+{58_36498}</t>
  </si>
  <si>
    <t>{68_8429}</t>
  </si>
  <si>
    <t>{68_8430}</t>
  </si>
  <si>
    <t>{68_8433}</t>
  </si>
  <si>
    <t>{68_8434}</t>
  </si>
  <si>
    <t>{68_8441}</t>
  </si>
  <si>
    <t>{68_8443}</t>
  </si>
  <si>
    <t>{58_36462}+{58_36496}</t>
  </si>
  <si>
    <t>{68_8450}</t>
  </si>
  <si>
    <t>{68_8451}</t>
  </si>
  <si>
    <t>{68_8452}</t>
  </si>
  <si>
    <t>{68_8453}</t>
  </si>
  <si>
    <t>{68_8461}</t>
  </si>
  <si>
    <t>{68_8463}</t>
  </si>
  <si>
    <t>{58_36494}+{58_36495}</t>
  </si>
  <si>
    <t>{68_8483}</t>
  </si>
  <si>
    <t>{58_36492}+{58_36493}</t>
  </si>
  <si>
    <t>{68_8490}</t>
  </si>
  <si>
    <t>{68_8500}</t>
  </si>
  <si>
    <t>{68_8503}</t>
  </si>
  <si>
    <t>{68_8510}</t>
  </si>
  <si>
    <t>{68_8511}</t>
  </si>
  <si>
    <t>{68_8512}</t>
  </si>
  <si>
    <t>{68_8513}</t>
  </si>
  <si>
    <t>{68_8515}</t>
  </si>
  <si>
    <t>{68_8516}</t>
  </si>
  <si>
    <t>{68_8518}</t>
  </si>
  <si>
    <t>{68_8520}</t>
  </si>
  <si>
    <t>{68_8521}</t>
  </si>
  <si>
    <t>{68_8523}</t>
  </si>
  <si>
    <t>{58_36481}+{58_36482}</t>
  </si>
  <si>
    <t>{68_8546}</t>
  </si>
  <si>
    <t>{68_8548}</t>
  </si>
  <si>
    <t>{68_8551}</t>
  </si>
  <si>
    <t>{68_8553}</t>
  </si>
  <si>
    <t>{58_36479}+{58_36480}</t>
  </si>
  <si>
    <t>{68_8560}</t>
  </si>
  <si>
    <t>{68_8561}</t>
  </si>
  <si>
    <t>{68_8562}</t>
  </si>
  <si>
    <t>{68_8563}</t>
  </si>
  <si>
    <t>{68_8564}</t>
  </si>
  <si>
    <t>{68_8570}</t>
  </si>
  <si>
    <t>{68_8572}</t>
  </si>
  <si>
    <t>{68_8574}</t>
  </si>
  <si>
    <t>{68_8575}</t>
  </si>
  <si>
    <t>{68_8580}</t>
  </si>
  <si>
    <t>{68_8581}</t>
  </si>
  <si>
    <t>{68_8582}</t>
  </si>
  <si>
    <t>{68_8583}</t>
  </si>
  <si>
    <t>{68_8590}</t>
  </si>
  <si>
    <t>{68_8591}</t>
  </si>
  <si>
    <t>{68_8592}</t>
  </si>
  <si>
    <t>{68_8593}</t>
  </si>
  <si>
    <t>{68_8594}</t>
  </si>
  <si>
    <t>{68_8600}</t>
  </si>
  <si>
    <t>{68_8601}</t>
  </si>
  <si>
    <t>{68_8602}</t>
  </si>
  <si>
    <t>{68_8603}</t>
  </si>
  <si>
    <t>{68_8604}</t>
  </si>
  <si>
    <t>{68_8605}</t>
  </si>
  <si>
    <t>{68_8606}</t>
  </si>
  <si>
    <t>{68_8607}</t>
  </si>
  <si>
    <t>{68_8608}</t>
  </si>
  <si>
    <t>{68_8609}</t>
  </si>
  <si>
    <t>{68_8610}</t>
  </si>
  <si>
    <t>{68_8611}</t>
  </si>
  <si>
    <t>{68_8612}</t>
  </si>
  <si>
    <t>{68_8613}</t>
  </si>
  <si>
    <t>{68_8614}</t>
  </si>
  <si>
    <t>{68_8615}</t>
  </si>
  <si>
    <t>{68_8617}</t>
  </si>
  <si>
    <t>{68_8618}</t>
  </si>
  <si>
    <t>{68_8619}</t>
  </si>
  <si>
    <t>{68_8620}</t>
  </si>
  <si>
    <t>{68_8621}</t>
  </si>
  <si>
    <t>{68_8622}</t>
  </si>
  <si>
    <t>{68_8623}</t>
  </si>
  <si>
    <t>{68_8624}</t>
  </si>
  <si>
    <t>{68_8627}</t>
  </si>
  <si>
    <t>{68_8628}</t>
  </si>
  <si>
    <t>{68_8629}</t>
  </si>
  <si>
    <t>{68_8630}</t>
  </si>
  <si>
    <t>{68_8631}</t>
  </si>
  <si>
    <t>{68_8632}</t>
  </si>
  <si>
    <t>{68_8633}</t>
  </si>
  <si>
    <t>{68_8634}</t>
  </si>
  <si>
    <t>{68_8635}</t>
  </si>
  <si>
    <t>{68_8636}</t>
  </si>
  <si>
    <t>{68_8637}</t>
  </si>
  <si>
    <t>{68_8638}</t>
  </si>
  <si>
    <t>{68_8639}</t>
  </si>
  <si>
    <t>{68_8640}</t>
  </si>
  <si>
    <t>{68_8641}</t>
  </si>
  <si>
    <t>{68_8642}</t>
  </si>
  <si>
    <t>{68_8643}</t>
  </si>
  <si>
    <t>{68_8644}</t>
  </si>
  <si>
    <t>{68_8645}</t>
  </si>
  <si>
    <t>{68_8646}</t>
  </si>
  <si>
    <t>{68_8647}</t>
  </si>
  <si>
    <t>{68_8648}</t>
  </si>
  <si>
    <t>{68_8649}</t>
  </si>
  <si>
    <t>{68_8650}</t>
  </si>
  <si>
    <t>{68_8651}</t>
  </si>
  <si>
    <t>{68_8652}</t>
  </si>
  <si>
    <t>{68_8653}</t>
  </si>
  <si>
    <t>{68_8654}</t>
  </si>
  <si>
    <t>{68_8655}</t>
  </si>
  <si>
    <t>{68_8656}</t>
  </si>
  <si>
    <t>{68_8657}</t>
  </si>
  <si>
    <t>{68_8658}</t>
  </si>
  <si>
    <t>{68_8659}</t>
  </si>
  <si>
    <t>{68_8660}</t>
  </si>
  <si>
    <t>{68_8661}</t>
  </si>
  <si>
    <t>{68_8662}</t>
  </si>
  <si>
    <t>{68_8663}</t>
  </si>
  <si>
    <t>{68_8664}</t>
  </si>
  <si>
    <t>{68_8667}</t>
  </si>
  <si>
    <t>{68_8668}</t>
  </si>
  <si>
    <t>{68_8669}</t>
  </si>
  <si>
    <t>{68_8670}</t>
  </si>
  <si>
    <t>{68_8671}</t>
  </si>
  <si>
    <t>{68_8672}</t>
  </si>
  <si>
    <t>{68_8673}</t>
  </si>
  <si>
    <t>{68_8674}</t>
  </si>
  <si>
    <t>{68_8675}</t>
  </si>
  <si>
    <t>{68_8676}</t>
  </si>
  <si>
    <t>{68_8679}</t>
  </si>
  <si>
    <t>{68_8680}</t>
  </si>
  <si>
    <t>{68_8681}</t>
  </si>
  <si>
    <t>{68_8682}</t>
  </si>
  <si>
    <t>{68_8683}</t>
  </si>
  <si>
    <t>{68_8684}</t>
  </si>
  <si>
    <t>{68_8685}</t>
  </si>
  <si>
    <t>{68_8686}</t>
  </si>
  <si>
    <t>{68_8687}</t>
  </si>
  <si>
    <t>{68_8688}</t>
  </si>
  <si>
    <t>{68_8690}</t>
  </si>
  <si>
    <t>{68_8692}</t>
  </si>
  <si>
    <t>{68_8693}</t>
  </si>
  <si>
    <t>{68_8694}</t>
  </si>
  <si>
    <t>{68_8695}</t>
  </si>
  <si>
    <t>{68_8696}</t>
  </si>
  <si>
    <t>{68_8697}</t>
  </si>
  <si>
    <t>{68_8698}</t>
  </si>
  <si>
    <t>{68_8699}</t>
  </si>
  <si>
    <t>{68_8701}</t>
  </si>
  <si>
    <t>{68_8702}</t>
  </si>
  <si>
    <t>{68_8703}</t>
  </si>
  <si>
    <t>{68_8704}</t>
  </si>
  <si>
    <t>{68_8705}</t>
  </si>
  <si>
    <t>{68_8706}</t>
  </si>
  <si>
    <t>{68_8707}</t>
  </si>
  <si>
    <t>{68_8708}</t>
  </si>
  <si>
    <t>{68_8709}</t>
  </si>
  <si>
    <t>{68_8710}</t>
  </si>
  <si>
    <t>{68_8711}</t>
  </si>
  <si>
    <t>{68_8712}</t>
  </si>
  <si>
    <t>{68_8713}</t>
  </si>
  <si>
    <t>{68_8714}</t>
  </si>
  <si>
    <t>{68_8715}</t>
  </si>
  <si>
    <t>{68_8716}</t>
  </si>
  <si>
    <t>{68_8717}</t>
  </si>
  <si>
    <t>{68_8718}</t>
  </si>
  <si>
    <t>{68_8800}</t>
  </si>
  <si>
    <t>{68_8801}</t>
  </si>
  <si>
    <t>{68_8802}</t>
  </si>
  <si>
    <t>{68_8803}</t>
  </si>
  <si>
    <t>{68_8804}</t>
  </si>
  <si>
    <t>{68_9951}</t>
  </si>
  <si>
    <t>{68_900011}</t>
  </si>
  <si>
    <t>{68_9916}</t>
  </si>
  <si>
    <t>{68_9917}</t>
  </si>
  <si>
    <t>{68_9918}</t>
  </si>
  <si>
    <t>{68_9919}</t>
  </si>
  <si>
    <t>{68_9922}</t>
  </si>
  <si>
    <t>{68_9923}</t>
  </si>
  <si>
    <t>{68_9924}</t>
  </si>
  <si>
    <t>{68_9925}</t>
  </si>
  <si>
    <t>{68_9955}</t>
  </si>
  <si>
    <t>{68_9956}</t>
  </si>
  <si>
    <t>{68_9970}</t>
  </si>
  <si>
    <t>{68_9971}</t>
  </si>
  <si>
    <t>{68_9980}</t>
  </si>
  <si>
    <t>{68_9982}</t>
  </si>
  <si>
    <t>{68_9990}</t>
  </si>
  <si>
    <t>{68_9991}</t>
  </si>
  <si>
    <t>{68_9992}</t>
  </si>
  <si>
    <t>{68_9993}</t>
  </si>
  <si>
    <t>{68_9998}</t>
  </si>
  <si>
    <t>{68_3724}</t>
  </si>
  <si>
    <t>{68_7174}</t>
  </si>
  <si>
    <t>{68_5113}+{68_5114}</t>
  </si>
  <si>
    <t>{68_100355}</t>
  </si>
  <si>
    <t>{68_100192}</t>
  </si>
  <si>
    <t>{68_100575}</t>
  </si>
  <si>
    <t>{68_101195}</t>
  </si>
  <si>
    <t>{68_101749}</t>
  </si>
  <si>
    <t>Derivation Code = 3 | MS2 TDMS;  Reference = {68_102322} | Previous AADT = 54249</t>
  </si>
  <si>
    <t>Derivation Code = 3 | MS2 TDMS;  Reference = {68_100669} | Previous AADT = 44702</t>
  </si>
  <si>
    <t>Derivation Code = 12 | MS2 TDMS;  Reference = {68_100671} | Previous AADT = 161312</t>
  </si>
  <si>
    <t>Derivation Code = 12 | MS2 TDMS;  Reference = {68_100672} | Previous AADT = 151261</t>
  </si>
  <si>
    <t>Derivation Code = 1 | MS2 TDMS;  Reference = {68_100673} | Previous AADT = 151719</t>
  </si>
  <si>
    <t>Derivation Code = 3 | MS2 TDMS;  Reference = {68_100674} | Previous AADT = 142400</t>
  </si>
  <si>
    <t>Derivation Code = 12 | MS2 TDMS;  Reference = {68_100675} | Previous AADT = 133383</t>
  </si>
  <si>
    <t>Derivation Code = 1 | MS2 TDMS;  Reference = {68_100676} | Previous AADT = 144527</t>
  </si>
  <si>
    <t>Derivation Code = 12 | MS2 TDMS;  Reference = {68_100677} | Previous AADT = 140540</t>
  </si>
  <si>
    <t>Derivation Code = 1 | MS2 TDMS;  Reference = {68_100678} | Previous AADT = 153514</t>
  </si>
  <si>
    <t>Derivation Code = 1 | MS2 TDMS;  Reference = {68_100679}*2 | Previous AADT = 140316</t>
  </si>
  <si>
    <t>Derivation Code = 1 | MS2 TDMS;  Reference = {68_100680} | Previous AADT = 135323</t>
  </si>
  <si>
    <t>Derivation Code = 12 | MS2 TDMS;  Reference = {68_100681} | Previous AADT = 115110</t>
  </si>
  <si>
    <t>Derivation Code = 1 | MS2 TDMS;  Reference = {68_100682} | Previous AADT = 132330</t>
  </si>
  <si>
    <t>Derivation Code = 1 | MS2 TDMS;  Reference = {68_100683} | Previous AADT = 107960</t>
  </si>
  <si>
    <t>Derivation Code = 1 | MS2 TDMS;  Reference = {68_100684} | Previous AADT = 117811</t>
  </si>
  <si>
    <t>Derivation Code = 12 | MS2 TDMS;  Reference = {68_100685} | Previous AADT = 109559</t>
  </si>
  <si>
    <t>Derivation Code = 3 | MS2 TDMS;  Reference = {68_100703} | Previous AADT = 1987</t>
  </si>
  <si>
    <t>Derivation Code = 3 | MS2 TDMS;  Reference = {68_100704} | Previous AADT = 2161</t>
  </si>
  <si>
    <t>Derivation Code = 3 | MS2 TDMS;  Reference = {68_100705} | Previous AADT = 1719</t>
  </si>
  <si>
    <t>Derivation Code = 1 | MS2 TDMS;  Reference = {68_100706} | Previous AADT = 168</t>
  </si>
  <si>
    <t>Derivation Code = 3 | MS2 TDMS;  Reference = {68_100707} | Previous AADT = 7115</t>
  </si>
  <si>
    <t>Derivation Code = 3 | MS2 TDMS;  Reference = {68_100708} | Previous AADT = 4648</t>
  </si>
  <si>
    <t>Derivation Code = 1 | MS2 TDMS;  Reference = {68_100709} | Previous AADT = 5681</t>
  </si>
  <si>
    <t>Derivation Code = 1 | MS2 TDMS;  Reference = {68_100710} | Previous AADT = 6666</t>
  </si>
  <si>
    <t>Derivation Code = 3 | MS2 TDMS;  Reference = {68_100711} | Previous AADT = 1605</t>
  </si>
  <si>
    <t>Derivation Code = 1 | MS2 TDMS;  Reference = {68_100712} | Previous AADT = 14688</t>
  </si>
  <si>
    <t>Derivation Code = 3 | MS2 TDMS;  Reference = {68_100713} | Previous AADT = 12996</t>
  </si>
  <si>
    <t>Derivation Code = 3 | MS2 TDMS;  Reference = {68_100714} | Previous AADT = 11177</t>
  </si>
  <si>
    <t>Derivation Code = 3 | MS2 TDMS;  Reference = {68_100715} | Previous AADT = 3787</t>
  </si>
  <si>
    <t>Derivation Code = 3 | MS2 TDMS;  Reference = {68_100716} | Previous AADT = 1996</t>
  </si>
  <si>
    <t>Derivation Code = 3 | MS2 TDMS;  Reference = {68_100717} | Previous AADT = 1368</t>
  </si>
  <si>
    <t>Derivation Code = 3 | MS2 TDMS;  Reference = {68_100718} | Previous AADT = 1139</t>
  </si>
  <si>
    <t>Derivation Code = 3 | MS2 TDMS;  Reference = {68_100722} | Previous AADT = 210</t>
  </si>
  <si>
    <t>Derivation Code = 1 | MS2 TDMS;  Reference = {68_100723} | Previous AADT = 16205</t>
  </si>
  <si>
    <t>Derivation Code = 3 | MS2 TDMS;  Reference = {68_100724} | Previous AADT = 11633</t>
  </si>
  <si>
    <t>Derivation Code = 3 | MS2 TDMS;  Reference = {68_100725} | Previous AADT = 10435</t>
  </si>
  <si>
    <t>Derivation Code = 1 | MS2 TDMS;  Reference = {68_100726} | Previous AADT = 9040</t>
  </si>
  <si>
    <t>Derivation Code = 3 | MS2 TDMS;  Reference = {68_100727} | Previous AADT = 11231</t>
  </si>
  <si>
    <t>Derivation Code = 3 | MS2 TDMS;  Reference = {68_100728} | Previous AADT = 15725</t>
  </si>
  <si>
    <t>Derivation Code = 1 | MS2 TDMS;  Reference = {68_100735} | Previous AADT = 16524</t>
  </si>
  <si>
    <t>Derivation Code = 1 | MS2 TDMS;  Reference = {68_100736} | Previous AADT = 16027</t>
  </si>
  <si>
    <t>Derivation Code = 1 | MS2 TDMS;  Reference = {68_100737} | Previous AADT = 11704</t>
  </si>
  <si>
    <t>Derivation Code = 1 | MS2 TDMS;  Reference = {68_102313} | Previous AADT = 17402</t>
  </si>
  <si>
    <t>Derivation Code = 1 | MS2 TDMS;  Reference = {68_102314} | Previous AADT = 18056</t>
  </si>
  <si>
    <t>Derivation Code = 1 | MS2 TDMS;  Reference = {68_100738} | Previous AADT = 18011</t>
  </si>
  <si>
    <t>Derivation Code = 1 | MS2 TDMS;  Reference = {68_100757} | Previous AADT = 20273</t>
  </si>
  <si>
    <t>Derivation Code = 1 | MS2 TDMS;  Reference = {68_100739} | Previous AADT = 41613</t>
  </si>
  <si>
    <t>Derivation Code = 3 | MS2 TDMS;  Reference = {68_100741} | Previous AADT = 26643</t>
  </si>
  <si>
    <t>Derivation Code = 3 | MS2 TDMS;  Reference = {68_100743} | Previous AADT = 35204</t>
  </si>
  <si>
    <t>Derivation Code = 1 | MS2 TDMS;  Reference = {68_100745} | Previous AADT = 43480</t>
  </si>
  <si>
    <t>Derivation Code = 3 | MS2 TDMS;  Reference = {68_100747} | Previous AADT = 51975</t>
  </si>
  <si>
    <t>Derivation Code = 3 | MS2 TDMS;  Reference = {68_102325} | Previous AADT = 40953</t>
  </si>
  <si>
    <t>Derivation Code = 3 | MS2 TDMS;  Reference = {68_100749} | Previous AADT = 50700</t>
  </si>
  <si>
    <t>Derivation Code = 3 | MS2 TDMS;  Reference = {68_102326} | Previous AADT = 40728</t>
  </si>
  <si>
    <t>Derivation Code = 3 | MS2 TDMS;  Reference = {68_102327} | Previous AADT = 40895</t>
  </si>
  <si>
    <t>Derivation Code = 3 | MS2 TDMS;  Reference = {68_102328} | Previous AADT = 40846</t>
  </si>
  <si>
    <t>Derivation Code = 1 | MS2 TDMS;  Reference = {68_102315} | Previous AADT = 36062</t>
  </si>
  <si>
    <t>Derivation Code = 1 | MS2 TDMS;  Reference = {68_100751} | Previous AADT = 33053</t>
  </si>
  <si>
    <t>Derivation Code = 1 | MS2 TDMS;  Reference = {68_100754} | Previous AADT = 37931</t>
  </si>
  <si>
    <t>Derivation Code = 1 | MS2 TDMS;  Reference = {68_100755} | Previous AADT = 34650</t>
  </si>
  <si>
    <t>Derivation Code = 3 | MS2 TDMS;  Reference = {68_100763} | Previous AADT = 730</t>
  </si>
  <si>
    <t>Derivation Code = 3 | MS2 TDMS;  Reference = {68_100764} | Previous AADT = 951</t>
  </si>
  <si>
    <t>Derivation Code = 3 | MS2 TDMS;  Reference = {68_100765} | Previous AADT = 3083</t>
  </si>
  <si>
    <t>Derivation Code = 3 | MS2 TDMS;  Reference = {68_100766} | Previous AADT = 3892</t>
  </si>
  <si>
    <t>Derivation Code = 1 | MS2 TDMS;  Reference = {68_100767} | Previous AADT = 2643</t>
  </si>
  <si>
    <t>Derivation Code = 3 | MS2 TDMS;  Reference = {68_102323} | Previous AADT = 714</t>
  </si>
  <si>
    <t>Derivation Code = 3 | MS2 TDMS;  Reference = {68_100768} | Previous AADT = 814</t>
  </si>
  <si>
    <t>Derivation Code = 3 | MS2 TDMS;  Reference = {68_100769} | Previous AADT = 1235</t>
  </si>
  <si>
    <t>Derivation Code = 3 | MS2 TDMS;  Reference = {68_100770} | Previous AADT = 3534</t>
  </si>
  <si>
    <t>Derivation Code = 3 | MS2 TDMS;  Reference = {68_100771} | Previous AADT = 4441</t>
  </si>
  <si>
    <t>Derivation Code = 3 | MS2 TDMS;  Reference = {68_100772} | Previous AADT = 11498</t>
  </si>
  <si>
    <t>Derivation Code = 3 | MS2 TDMS;  Reference = {68_100774} | Previous AADT = 11416</t>
  </si>
  <si>
    <t>Derivation Code = 3 | MS2 TDMS;  Reference = {68_100776} | Previous AADT = 11075</t>
  </si>
  <si>
    <t>Derivation Code = 3 | MS2 TDMS;  Reference = {68_100778} | Previous AADT = 8137</t>
  </si>
  <si>
    <t>Derivation Code = 3 | MS2 TDMS;  Reference = {68_100780} | Previous AADT = 5755</t>
  </si>
  <si>
    <t>Derivation Code = 1 | MS2 TDMS;  Reference = {68_100781} | Previous AADT = 5745</t>
  </si>
  <si>
    <t>Derivation Code = 1 | MS2 TDMS;  Reference = {68_100782} | Previous AADT = 4184</t>
  </si>
  <si>
    <t>Derivation Code = 1 | MS2 TDMS;  Reference = {68_102296} | Previous AADT = 4192</t>
  </si>
  <si>
    <t>Derivation Code = 1 | MS2 TDMS;  Reference = {68_100783} | Previous AADT = 4904</t>
  </si>
  <si>
    <t>Derivation Code = 1 | MS2 TDMS;  Reference = {68_100784} | Previous AADT = 7958</t>
  </si>
  <si>
    <t>Derivation Code = 1 | MS2 TDMS;  Reference = {68_100785} | Previous AADT = 6675</t>
  </si>
  <si>
    <t>Derivation Code = 1 | MS2 TDMS;  Reference = {68_100786} | Previous AADT = 5460</t>
  </si>
  <si>
    <t>Derivation Code = 1 | MS2 TDMS;  Reference = {68_100787} | Previous AADT = 6382</t>
  </si>
  <si>
    <t>Derivation Code = 1 | MS2 TDMS;  Reference = {68_100788} | Previous AADT = 9804</t>
  </si>
  <si>
    <t>Derivation Code = 3 | MS2 TDMS;  Reference = {68_100789} | Previous AADT = 34618</t>
  </si>
  <si>
    <t>Derivation Code = 3 | MS2 TDMS;  Reference = {68_100790} | Previous AADT = 2316</t>
  </si>
  <si>
    <t>Derivation Code = 3 | MS2 TDMS;  Reference = {68_100791} | Previous AADT = 1030</t>
  </si>
  <si>
    <t>Derivation Code = 3 | MS2 TDMS;  Reference = {68_100792} | Previous AADT = 1763</t>
  </si>
  <si>
    <t>Derivation Code = 3 | MS2 TDMS;  Reference = {68_100793} | Previous AADT = 22611</t>
  </si>
  <si>
    <t>Derivation Code = 1 | MS2 TDMS;  Reference = {68_100794} | Previous AADT = 32151</t>
  </si>
  <si>
    <t>Derivation Code = 3 | MS2 TDMS;  Reference = {68_100795} | Previous AADT = 37343</t>
  </si>
  <si>
    <t>Derivation Code = 1 | MS2 TDMS;  Reference = {68_100796} | Previous AADT = 44065</t>
  </si>
  <si>
    <t>Derivation Code = 1 | MS2 TDMS;  Reference = {68_100797} | Previous AADT = 32707</t>
  </si>
  <si>
    <t>Derivation Code = 3 | MS2 TDMS;  Reference = {68_100798} | Previous AADT = 40037</t>
  </si>
  <si>
    <t>Derivation Code = 3 | MS2 TDMS;  Reference = {68_100799} | Previous AADT = 28307</t>
  </si>
  <si>
    <t>Derivation Code = 3 | MS2 TDMS;  Reference = {68_100800} | Previous AADT = 42007</t>
  </si>
  <si>
    <t>Derivation Code = 3 | MS2 TDMS;  Reference = {68_100801} | Previous AADT = 36124</t>
  </si>
  <si>
    <t>Derivation Code = 1 | MS2 TDMS;  Reference = {68_100802} | Previous AADT = 35030</t>
  </si>
  <si>
    <t>Derivation Code = 1 | MS2 TDMS;  Reference = {68_100803} | Previous AADT = 36626</t>
  </si>
  <si>
    <t>Derivation Code = 1 | MS2 TDMS;  Reference = {68_100804} | Previous AADT = 34228</t>
  </si>
  <si>
    <t>Derivation Code = 1 | MS2 TDMS;  Reference = {68_100805} | Previous AADT = 26325</t>
  </si>
  <si>
    <t>Derivation Code = 1 | MS2 TDMS;  Reference = {68_100806} | Previous AADT = 29543</t>
  </si>
  <si>
    <t>Derivation Code = 1 | MS2 TDMS;  Reference = {68_100807} | Previous AADT = 28705</t>
  </si>
  <si>
    <t>Derivation Code = 1 | MS2 TDMS;  Reference = {68_100808} | Previous AADT = 12530</t>
  </si>
  <si>
    <t>Derivation Code = 1 | MS2 TDMS;  Reference = {68_100809} | Previous AADT = 7568</t>
  </si>
  <si>
    <t>Derivation Code = 1 | MS2 TDMS;  Reference = {68_100810} | Previous AADT = 4569</t>
  </si>
  <si>
    <t>Derivation Code = 1 | MS2 TDMS;  Reference = {68_100811} | Previous AADT = 4889</t>
  </si>
  <si>
    <t>Derivation Code = 1 | MS2 TDMS;  Reference = {68_100812} | Previous AADT = 3653</t>
  </si>
  <si>
    <t>Derivation Code = 1 | MS2 TDMS;  Reference = {68_100813} | Previous AADT = 3697</t>
  </si>
  <si>
    <t>Derivation Code = 1 | MS2 TDMS;  Reference = {68_100814} | Previous AADT = 2411</t>
  </si>
  <si>
    <t>Derivation Code = 1 | MS2 TDMS;  Reference = {68_100815} | Previous AADT = 1566</t>
  </si>
  <si>
    <t>Derivation Code = 1 | MS2 TDMS;  Reference = {68_100816} | Previous AADT = 10310</t>
  </si>
  <si>
    <t>Derivation Code = 1 | MS2 TDMS;  Reference = {68_102309} | Previous AADT = 9548</t>
  </si>
  <si>
    <t>Derivation Code = 1 | MS2 TDMS;  Reference = {68_100817} | Previous AADT = 7780</t>
  </si>
  <si>
    <t>Derivation Code = 1 | MS2 TDMS;  Reference = {68_100818} | Previous AADT = 12818</t>
  </si>
  <si>
    <t>Derivation Code = 1 | MS2 TDMS;  Reference = {68_100820} | Previous AADT = 13951</t>
  </si>
  <si>
    <t>Derivation Code = 1 | MS2 TDMS;  Reference = {68_100822} | Previous AADT = 15189</t>
  </si>
  <si>
    <t>Derivation Code = 1 | MS2 TDMS;  Reference = {68_100824} | Previous AADT = 4015</t>
  </si>
  <si>
    <t>Derivation Code = 1 | MS2 TDMS;  Reference = {68_100825} | Previous AADT = 3684</t>
  </si>
  <si>
    <t>Derivation Code = 1 | MS2 TDMS;  Reference = {68_100826} | Previous AADT = 7229</t>
  </si>
  <si>
    <t>Derivation Code = 1 | MS2 TDMS;  Reference = {68_100827} | Previous AADT = 10484</t>
  </si>
  <si>
    <t>Derivation Code = 1 | MS2 TDMS;  Reference = {68_100828} | Previous AADT = 1564</t>
  </si>
  <si>
    <t>Derivation Code = 1 | MS2 TDMS;  Reference = {68_102308} | Previous AADT = 1442</t>
  </si>
  <si>
    <t>Derivation Code = 1 | MS2 TDMS;  Reference = {68_100845} | Previous AADT = 387</t>
  </si>
  <si>
    <t>Derivation Code = 1 | MS2 TDMS;  Reference = {68_100846} | Previous AADT = 2855</t>
  </si>
  <si>
    <t>Derivation Code = 3 | MS2 TDMS;  Reference = {265_SC1047} | Previous AADT = 2829</t>
  </si>
  <si>
    <t>Derivation Code = 3 | MS2 TDMS;  Reference = {68_100848} | Previous AADT = 3367</t>
  </si>
  <si>
    <t>Derivation Code = 3 | MS2 TDMS;  Reference = {68_100849} | Previous AADT = 2979</t>
  </si>
  <si>
    <t>Derivation Code = 3 | MS2 TDMS;  Reference = {68_100850} | Previous AADT = 6710</t>
  </si>
  <si>
    <t>Derivation Code = 3 | MS2 TDMS;  Reference = {68_100851} | Previous AADT = 12919</t>
  </si>
  <si>
    <t>Derivation Code = 3 | MS2 TDMS;  Reference = {68_100852} | Previous AADT = 9732</t>
  </si>
  <si>
    <t>Derivation Code = 3 | MS2 TDMS;  Reference = {68_100853} | Previous AADT = 7047</t>
  </si>
  <si>
    <t>Derivation Code = 3 | MS2 TDMS;  Reference = {68_100854} | Previous AADT = 6578</t>
  </si>
  <si>
    <t>Derivation Code = 3 | MS2 TDMS;  Reference = {68_100855} | Previous AADT = 8766</t>
  </si>
  <si>
    <t>Derivation Code = 3 | MS2 TDMS;  Reference = {68_100856} | Previous AADT = 7223</t>
  </si>
  <si>
    <t>Derivation Code = 3 | MS2 TDMS;  Reference = {68_100857} | Previous AADT = 7068</t>
  </si>
  <si>
    <t>Derivation Code = 3 | MS2 TDMS;  Reference = {68_100858} | Previous AADT = 6095</t>
  </si>
  <si>
    <t>Derivation Code = 3 | MS2 TDMS;  Reference = {68_100859} | Previous AADT = 4308</t>
  </si>
  <si>
    <t>Derivation Code = 1 | MS2 TDMS;  Reference = {68_100860} | Previous AADT = 4083</t>
  </si>
  <si>
    <t>Derivation Code = 3 | MS2 TDMS;  Reference = {68_100861} | Previous AADT = 4006</t>
  </si>
  <si>
    <t>Derivation Code = 3 | MS2 TDMS;  Reference = {68_100862} | Previous AADT = 5911</t>
  </si>
  <si>
    <t>Derivation Code = 3 | MS2 TDMS;  Reference = {68_100863} | Previous AADT = 2806</t>
  </si>
  <si>
    <t>Derivation Code = 1 | MS2 TDMS;  Reference = {68_100864} | Previous AADT = 1743</t>
  </si>
  <si>
    <t>Derivation Code = 3 | MS2 TDMS;  Reference = {68_100865} | Previous AADT = 5372</t>
  </si>
  <si>
    <t>Derivation Code = 3 | MS2 TDMS;  Reference = {68_100866} | Previous AADT = 3046</t>
  </si>
  <si>
    <t>Derivation Code = 3 | MS2 TDMS;  Reference = {68_100867} | Previous AADT = 7178</t>
  </si>
  <si>
    <t>Derivation Code = 3 | MS2 TDMS;  Reference = {68_100868} | Previous AADT = 4792</t>
  </si>
  <si>
    <t>Derivation Code = 3 | MS2 TDMS;  Reference = {68_100869} | Previous AADT = 5093</t>
  </si>
  <si>
    <t>Derivation Code = 3 | MS2 TDMS;  Reference = {68_100870} | Previous AADT = 4722</t>
  </si>
  <si>
    <t>Derivation Code = 1 | MS2 TDMS;  Reference = {68_100871} | Previous AADT = 4562</t>
  </si>
  <si>
    <t>Derivation Code = 3 | MS2 TDMS;  Reference = {68_100872} | Previous AADT = 8317</t>
  </si>
  <si>
    <t>Derivation Code = 3 | MS2 TDMS;  Reference = {68_100873} | Previous AADT = 6176</t>
  </si>
  <si>
    <t>Derivation Code = 3 | MS2 TDMS;  Reference = {68_100874} | Previous AADT = 9693</t>
  </si>
  <si>
    <t>Derivation Code = 3 | MS2 TDMS;  Reference = {68_100876} | Previous AADT = 2739</t>
  </si>
  <si>
    <t>Derivation Code = 3 | MS2 TDMS;  Reference = {68_100878} | Previous AADT = 2064</t>
  </si>
  <si>
    <t>Derivation Code = 1 | MS2 TDMS;  Reference = {68_100879} | Previous AADT = 577</t>
  </si>
  <si>
    <t>Derivation Code = 3 | MS2 TDMS;  Reference = {68_100883} | Previous AADT = 5331</t>
  </si>
  <si>
    <t>Derivation Code = 3 | MS2 TDMS;  Reference = {68_100884} | Previous AADT = 3960</t>
  </si>
  <si>
    <t>Derivation Code = 3 | MS2 TDMS;  Reference = {68_100886} | Previous AADT = 2449</t>
  </si>
  <si>
    <t>Derivation Code = 3 | MS2 TDMS;  Reference = {68_100887} | Previous AADT = 1813</t>
  </si>
  <si>
    <t>Derivation Code = 3 | MS2 TDMS;  Reference = {68_100888} | Previous AADT = 1974</t>
  </si>
  <si>
    <t>Derivation Code = 3 | MS2 TDMS;  Reference = {68_100889} | Previous AADT = 2212</t>
  </si>
  <si>
    <t>Derivation Code = 1 | MS2 TDMS;  Reference = {68_100890} | Previous AADT = 2044</t>
  </si>
  <si>
    <t>Derivation Code = 3 | MS2 TDMS;  Reference = {68_100891} | Previous AADT = 2366</t>
  </si>
  <si>
    <t>Derivation Code = 3 | MS2 TDMS;  Reference = {68_100892} | Previous AADT = 665</t>
  </si>
  <si>
    <t>Derivation Code = 3 | MS2 TDMS;  Reference = {68_100894} | Previous AADT = 338</t>
  </si>
  <si>
    <t>Derivation Code = 3 | MS2 TDMS;  Reference = {68_100895} | Previous AADT = 471</t>
  </si>
  <si>
    <t>Derivation Code = 1 | MS2 TDMS;  Reference = {68_100896} | Previous AADT = 1439</t>
  </si>
  <si>
    <t>Derivation Code = 1 | MS2 TDMS;  Reference = {68_100897} | Previous AADT = 2471</t>
  </si>
  <si>
    <t>Derivation Code = 3 | MS2 TDMS;  Reference = {68_100898} | Previous AADT = 3191</t>
  </si>
  <si>
    <t>Derivation Code = 3 | MS2 TDMS;  Reference = {68_100899} | Previous AADT = 1516</t>
  </si>
  <si>
    <t>Derivation Code = 1 | MS2 TDMS;  Reference = {68_100900} | Previous AADT = 2902</t>
  </si>
  <si>
    <t>Derivation Code = 3 | MS2 TDMS;  Reference = {265_SC1000} | Previous AADT = 4296</t>
  </si>
  <si>
    <t>Derivation Code = 3 | MS2 TDMS;  Reference = {68_100902} | Previous AADT = 5567</t>
  </si>
  <si>
    <t>Derivation Code = 3 | MS2 TDMS;  Reference = {265_SC083} | Previous AADT = 7436</t>
  </si>
  <si>
    <t>Derivation Code = 3 | MS2 TDMS;  Reference = {265_SC084} | Previous AADT = 8954</t>
  </si>
  <si>
    <t>Derivation Code = 1 | MS2 TDMS;  Reference = {265_SC086} | Previous AADT = 9867</t>
  </si>
  <si>
    <t>Derivation Code = 3 | MS2 TDMS;  Reference = {68_100907} | Previous AADT = 2600</t>
  </si>
  <si>
    <t>Derivation Code = 3 | MS2 TDMS;  Reference = {68_4123} | Previous AADT = 186</t>
  </si>
  <si>
    <t>Derivation Code = 3 | MS2 TDMS;  Reference = {68_4120} | Previous AADT = 182</t>
  </si>
  <si>
    <t>Derivation Code = 3 | MS2 TDMS;  Reference = {68_100908} | Previous AADT = 2546</t>
  </si>
  <si>
    <t>Derivation Code = 3 | MS2 TDMS;  Reference = {68_100909} | Previous AADT = 2609</t>
  </si>
  <si>
    <t>Derivation Code = 3 | MS2 TDMS;  Reference = {68_100910} | Previous AADT = 1625</t>
  </si>
  <si>
    <t>Derivation Code = 3 | MS2 TDMS;  Reference = {68_100911} | Previous AADT = 2420</t>
  </si>
  <si>
    <t>Derivation Code = 3 | MS2 TDMS;  Reference = {68_100912} | Previous AADT = 2941</t>
  </si>
  <si>
    <t>Derivation Code = 3 | MS2 TDMS;  Reference = {68_100913} | Previous AADT = 2582</t>
  </si>
  <si>
    <t>Derivation Code = 1 | MS2 TDMS;  Reference = {68_100914} | Previous AADT = 2780</t>
  </si>
  <si>
    <t>Derivation Code = 3 | MS2 TDMS;  Reference = {68_100915} | Previous AADT = 1483</t>
  </si>
  <si>
    <t>Derivation Code = 3 | MS2 TDMS;  Reference = {68_100916} | Previous AADT = 2828</t>
  </si>
  <si>
    <t>Derivation Code = 1 | MS2 TDMS;  Reference = {68_100917} | Previous AADT = 14373</t>
  </si>
  <si>
    <t>Derivation Code = 1 | MS2 TDMS;  Reference = {68_100918} | Previous AADT = 10090</t>
  </si>
  <si>
    <t>Derivation Code = 1 | MS2 TDMS;  Reference = {68_100919} | Previous AADT = 11755</t>
  </si>
  <si>
    <t>Derivation Code = 1 | MS2 TDMS;  Reference = {68_100920} | Previous AADT = 13672</t>
  </si>
  <si>
    <t>Derivation Code = 1 | MS2 TDMS;  Reference = {68_100921} | Previous AADT = 19300</t>
  </si>
  <si>
    <t>Derivation Code = 1 | MS2 TDMS;  Reference = {68_100922} | Previous AADT = 15104</t>
  </si>
  <si>
    <t>Derivation Code = 1 | MS2 TDMS;  Reference = {68_100923} | Previous AADT = 20739</t>
  </si>
  <si>
    <t>Derivation Code = 1 | MS2 TDMS;  Reference = {68_100924} | Previous AADT = 18360</t>
  </si>
  <si>
    <t>Derivation Code = 1 | MS2 TDMS;  Reference = {68_100925} | Previous AADT = 22649</t>
  </si>
  <si>
    <t>Derivation Code = 1 | MS2 TDMS;  Reference = {68_100926} | Previous AADT = 20980</t>
  </si>
  <si>
    <t>Derivation Code = 1 | MS2 TDMS;  Reference = {68_100931} | Previous AADT = 1174</t>
  </si>
  <si>
    <t>Derivation Code = 1 | MS2 TDMS;  Reference = {68_100932} | Previous AADT = 1705</t>
  </si>
  <si>
    <t>Derivation Code = 1 | MS2 TDMS;  Reference = {68_100933} | Previous AADT = 2860</t>
  </si>
  <si>
    <t>Derivation Code = 1 | MS2 TDMS;  Reference = {68_102297} | Previous AADT = 3063</t>
  </si>
  <si>
    <t>Derivation Code = 1 | MS2 TDMS;  Reference = {68_102298} | Previous AADT = 2860</t>
  </si>
  <si>
    <t>Derivation Code = 1 | MS2 TDMS;  Reference = {68_102299} | Previous AADT = 2841</t>
  </si>
  <si>
    <t>Derivation Code = 1 | MS2 TDMS;  Reference = {68_100934} | Previous AADT = 2926</t>
  </si>
  <si>
    <t>Derivation Code = 1 | MS2 TDMS;  Reference = {68_100935} | Previous AADT = 7102</t>
  </si>
  <si>
    <t>Derivation Code = 1 | MS2 TDMS;  Reference = {68_100936} | Previous AADT = 7712</t>
  </si>
  <si>
    <t>Derivation Code = 1 | MS2 TDMS;  Reference = {68_100937} | Previous AADT = 18047</t>
  </si>
  <si>
    <t>Derivation Code = 1 | MS2 TDMS;  Reference = {68_100938} | Previous AADT = 33089</t>
  </si>
  <si>
    <t>Derivation Code = 3 | MS2 TDMS;  Reference = {68_100939} | Previous AADT = 21984</t>
  </si>
  <si>
    <t>Derivation Code = 3 | MS2 TDMS;  Reference = {68_100941} | Previous AADT = 34803</t>
  </si>
  <si>
    <t>Derivation Code = 3 | MS2 TDMS;  Reference = {68_5644} | Previous AADT = 43357</t>
  </si>
  <si>
    <t>Derivation Code = 1 | MS2 TDMS;  Reference = {68_100944} | Previous AADT = 3531</t>
  </si>
  <si>
    <t>Derivation Code = 1 | MS2 TDMS;  Reference = {68_100945} | Previous AADT = 3067</t>
  </si>
  <si>
    <t>Derivation Code = 1 | MS2 TDMS;  Reference = {68_100946} | Previous AADT = 4544</t>
  </si>
  <si>
    <t>Derivation Code = 1 | MS2 TDMS;  Reference = {68_100947} | Previous AADT = 4146</t>
  </si>
  <si>
    <t>Derivation Code = 1 | MS2 TDMS;  Reference = {68_100948} | Previous AADT = 5400</t>
  </si>
  <si>
    <t>Derivation Code = 1 | MS2 TDMS;  Reference = {68_100949} | Previous AADT = 7183</t>
  </si>
  <si>
    <t>Derivation Code = 1 | MS2 TDMS;  Reference = {68_100950} | Previous AADT = 7752</t>
  </si>
  <si>
    <t>Derivation Code = 1 | MS2 TDMS;  Reference = {68_100951} | Previous AADT = 7988</t>
  </si>
  <si>
    <t>Derivation Code = 1 | MS2 TDMS;  Reference = {68_100952} | Previous AADT = 6821</t>
  </si>
  <si>
    <t>Derivation Code = 1 | MS2 TDMS;  Reference = {68_100953} | Previous AADT = 11839</t>
  </si>
  <si>
    <t>Derivation Code = 1 | MS2 TDMS;  Reference = {68_100955} | Previous AADT = 14126</t>
  </si>
  <si>
    <t>Derivation Code = 1 | MS2 TDMS;  Reference = {68_100957} | Previous AADT = 15466</t>
  </si>
  <si>
    <t>Derivation Code = 1 | MS2 TDMS;  Reference = {68_100959} | Previous AADT = 18436</t>
  </si>
  <si>
    <t>Derivation Code = 1 | MS2 TDMS;  Reference = {68_100961} | Previous AADT = 11275</t>
  </si>
  <si>
    <t>Derivation Code = 1 | MS2 TDMS;  Reference = {68_100962} | Previous AADT = 10230</t>
  </si>
  <si>
    <t>Derivation Code = 1 | MS2 TDMS;  Reference = {68_100963} | Previous AADT = 11585</t>
  </si>
  <si>
    <t>Derivation Code = 1 | MS2 TDMS;  Reference = {68_100964} | Previous AADT = 9670</t>
  </si>
  <si>
    <t>Derivation Code = 1 | MS2 TDMS;  Reference = {68_100965} | Previous AADT = 7507</t>
  </si>
  <si>
    <t>Derivation Code = 1 | MS2 TDMS;  Reference = {68_100966} | Previous AADT = 10206</t>
  </si>
  <si>
    <t>Derivation Code = 1 | MS2 TDMS;  Reference = {68_100967} | Previous AADT = 4834</t>
  </si>
  <si>
    <t>Derivation Code = 1 | MS2 TDMS;  Reference = {68_100968} | Previous AADT = 11681</t>
  </si>
  <si>
    <t>Derivation Code = 1 | MS2 TDMS;  Reference = {68_100969} | Previous AADT = 19950</t>
  </si>
  <si>
    <t>Derivation Code = 1 | MS2 TDMS;  Reference = {68_100970} | Previous AADT = 26984</t>
  </si>
  <si>
    <t>Derivation Code = 1 | MS2 TDMS;  Reference = {68_100971} | Previous AADT = 30123</t>
  </si>
  <si>
    <t>Derivation Code = 3 | MS2 TDMS;  Reference = {68_100972} | Previous AADT = 40424</t>
  </si>
  <si>
    <t>Derivation Code = 3 | MS2 TDMS;  Reference = {68_100973} | Previous AADT = 16493</t>
  </si>
  <si>
    <t>Derivation Code = 1 | MS2 TDMS;  Reference = {68_100974} | Previous AADT = 24418</t>
  </si>
  <si>
    <t>Derivation Code = 1 | MS2 TDMS;  Reference = {68_100976} | Previous AADT = 16861</t>
  </si>
  <si>
    <t>Derivation Code = 1 | MS2 TDMS;  Reference = {68_100977} | Previous AADT = 15555</t>
  </si>
  <si>
    <t>Derivation Code = 1 | MS2 TDMS;  Reference = {68_100978} | Previous AADT = 15062</t>
  </si>
  <si>
    <t>Derivation Code = 1 | MS2 TDMS;  Reference = {68_100979} | Previous AADT = 24585</t>
  </si>
  <si>
    <t>Derivation Code = 1 | MS2 TDMS;  Reference = {68_100980} | Previous AADT = 13794</t>
  </si>
  <si>
    <t>Derivation Code = 1 | MS2 TDMS;  Reference = {68_100981} | Previous AADT = 8798</t>
  </si>
  <si>
    <t>Derivation Code = 1 | MS2 TDMS;  Reference = {68_100982} | Previous AADT = 15062</t>
  </si>
  <si>
    <t>Derivation Code = 1 | MS2 TDMS;  Reference = {68_100983} | Previous AADT = 14793</t>
  </si>
  <si>
    <t>Derivation Code = 1 | MS2 TDMS;  Reference = {68_100984} | Previous AADT = 16217</t>
  </si>
  <si>
    <t>Derivation Code = 1 | MS2 TDMS;  Reference = {68_100985} | Previous AADT = 13159</t>
  </si>
  <si>
    <t>Derivation Code = 1 | MS2 TDMS;  Reference = {68_100986} | Previous AADT = 17305</t>
  </si>
  <si>
    <t>Derivation Code = 1 | MS2 TDMS;  Reference = {68_100988} | Previous AADT = 23951</t>
  </si>
  <si>
    <t>Derivation Code = 1 | MS2 TDMS;  Reference = {68_100990} | Previous AADT = 19502</t>
  </si>
  <si>
    <t>Derivation Code = 1 | MS2 TDMS;  Reference = {68_100992} | Previous AADT = 5587</t>
  </si>
  <si>
    <t>Derivation Code = 1 | MS2 TDMS;  Reference = {68_100993} | Previous AADT = 6001</t>
  </si>
  <si>
    <t>Derivation Code = 1 | MS2 TDMS;  Reference = {68_100994} | Previous AADT = 4118</t>
  </si>
  <si>
    <t>Derivation Code = 1 | MS2 TDMS;  Reference = {68_100995} | Previous AADT = 2542</t>
  </si>
  <si>
    <t>Derivation Code = 1 | MS2 TDMS;  Reference = {68_100996} | Previous AADT = 1576</t>
  </si>
  <si>
    <t>Derivation Code = 1 | MS2 TDMS;  Reference = {68_100997} | Previous AADT = 1081</t>
  </si>
  <si>
    <t>Derivation Code = 1 | MS2 TDMS;  Reference = {68_100998} | Previous AADT = 594</t>
  </si>
  <si>
    <t>Derivation Code = 1 | MS2 TDMS;  Reference = {68_100999} | Previous AADT = 1852</t>
  </si>
  <si>
    <t>Derivation Code = 1 | MS2 TDMS;  Reference = {68_101000} | Previous AADT = 861</t>
  </si>
  <si>
    <t>Derivation Code = 1 | MS2 TDMS;  Reference = {68_101001} | Previous AADT = 2401</t>
  </si>
  <si>
    <t>Derivation Code = 1 | MS2 TDMS;  Reference = {68_101002} | Previous AADT = 2506</t>
  </si>
  <si>
    <t>Derivation Code = 1 | MS2 TDMS;  Reference = {68_102300} | Previous AADT = 1084</t>
  </si>
  <si>
    <t>Derivation Code = 1 | MS2 TDMS;  Reference = {68_101003} | Previous AADT = 1863</t>
  </si>
  <si>
    <t>Derivation Code = 1 | MS2 TDMS;  Reference = {68_101019} | Previous AADT = 13865</t>
  </si>
  <si>
    <t>Derivation Code = 1 | MS2 TDMS;  Reference = {68_101021} | Previous AADT = 12156</t>
  </si>
  <si>
    <t>Derivation Code = 1 | MS2 TDMS;  Reference = {68_101023} | Previous AADT = 11498</t>
  </si>
  <si>
    <t>Derivation Code = 1 | MS2 TDMS;  Reference = {68_101025} | Previous AADT = 10373</t>
  </si>
  <si>
    <t>Derivation Code = 1 | MS2 TDMS;  Reference = {68_101027} | Previous AADT = 4077</t>
  </si>
  <si>
    <t>Derivation Code = 1 | MS2 TDMS;  Reference = {68_101029} | Previous AADT = 1973</t>
  </si>
  <si>
    <t>Derivation Code = 1 | MS2 TDMS;  Reference = {68_101030} | Previous AADT = 2135</t>
  </si>
  <si>
    <t>Derivation Code = 1 | MS2 TDMS;  Reference = {68_101031} | Previous AADT = 3374</t>
  </si>
  <si>
    <t>Derivation Code = 1 | MS2 TDMS;  Reference = {68_101032} | Previous AADT = 2131</t>
  </si>
  <si>
    <t>Derivation Code = 1 | MS2 TDMS;  Reference = {68_101033} | Previous AADT = 1005</t>
  </si>
  <si>
    <t>Derivation Code = 3 | MS2 TDMS;  Reference = {68_101034} | Previous AADT = 234</t>
  </si>
  <si>
    <t>Derivation Code = 1 | MS2 TDMS;  Reference = {68_101035} | Previous AADT = 150</t>
  </si>
  <si>
    <t>Derivation Code = 1 | MS2 TDMS;  Reference = {68_101036} | Previous AADT = 3284</t>
  </si>
  <si>
    <t>Derivation Code = 1 | MS2 TDMS;  Reference = {68_102301} | Previous AADT = 3457</t>
  </si>
  <si>
    <t>Derivation Code = 1 | MS2 TDMS;  Reference = {68_101037} | Previous AADT = 2654</t>
  </si>
  <si>
    <t>Derivation Code = 1 | MS2 TDMS;  Reference = {68_101038} | Previous AADT = 2615</t>
  </si>
  <si>
    <t>Derivation Code = 1 | MS2 TDMS;  Reference = {68_101039} | Previous AADT = 2224</t>
  </si>
  <si>
    <t>Derivation Code = 1 | MS2 TDMS;  Reference = {68_101040} | Previous AADT = 1125</t>
  </si>
  <si>
    <t>Derivation Code = 1 | MS2 TDMS;  Reference = {68_101041} | Previous AADT = 1181</t>
  </si>
  <si>
    <t>Derivation Code = 1 | MS2 TDMS;  Reference = {68_101042} | Previous AADT = 2099</t>
  </si>
  <si>
    <t>Derivation Code = 1 | MS2 TDMS;  Reference = {68_101043} | Previous AADT = 4426</t>
  </si>
  <si>
    <t>Derivation Code = 1 | MS2 TDMS;  Reference = {68_101044} | Previous AADT = 6929</t>
  </si>
  <si>
    <t>Derivation Code = 3 | MS2 TDMS;  Reference = {68_101045} | Previous AADT = 28853</t>
  </si>
  <si>
    <t>Derivation Code = 3 | MS2 TDMS;  Reference = {68_101047} | Previous AADT = 10645</t>
  </si>
  <si>
    <t>Derivation Code = 1 | MS2 TDMS;  Reference = {68_101048} | Previous AADT = 15635</t>
  </si>
  <si>
    <t>Derivation Code = 1 | MS2 TDMS;  Reference = {68_101325} | Previous AADT = 17753</t>
  </si>
  <si>
    <t>Derivation Code = 1 | MS2 TDMS;  Reference = {68_101326} | Previous AADT = 18950</t>
  </si>
  <si>
    <t>Derivation Code = 1 | MS2 TDMS;  Reference = {68_102329} | Previous AADT = 20622</t>
  </si>
  <si>
    <t>Derivation Code = 1 | MS2 TDMS;  Reference = {68_101049} | Previous AADT = 19093</t>
  </si>
  <si>
    <t>Derivation Code = 1 | MS2 TDMS;  Reference = {68_102330} | Previous AADT = 20853</t>
  </si>
  <si>
    <t>Derivation Code = 1 | MS2 TDMS;  Reference = {68_101050} | Previous AADT = 23943</t>
  </si>
  <si>
    <t>Derivation Code = 1 | MS2 TDMS;  Reference = {68_101051} | Previous AADT = 23180</t>
  </si>
  <si>
    <t>Derivation Code = 1 | MS2 TDMS;  Reference = {68_101052} | Previous AADT = 27808</t>
  </si>
  <si>
    <t>Derivation Code = 1 | MS2 TDMS;  Reference = {68_101053} | Previous AADT = 23977</t>
  </si>
  <si>
    <t>Derivation Code = 1 | MS2 TDMS;  Reference = {68_101054} | Previous AADT = 23461</t>
  </si>
  <si>
    <t>Derivation Code = 1 | MS2 TDMS;  Reference = {68_101055} | Previous AADT = 29598</t>
  </si>
  <si>
    <t>Derivation Code = 1 | MS2 TDMS;  Reference = {68_101057} | Previous AADT = 25054</t>
  </si>
  <si>
    <t>Derivation Code = 1 | MS2 TDMS;  Reference = {68_101059} | Previous AADT = 21286</t>
  </si>
  <si>
    <t>Derivation Code = 1 | MS2 TDMS;  Reference = {68_101061} | Previous AADT = 14468</t>
  </si>
  <si>
    <t>Derivation Code = 1 | MS2 TDMS;  Reference = {68_101062} | Previous AADT = 14568</t>
  </si>
  <si>
    <t>Derivation Code = 1 | MS2 TDMS;  Reference = {68_101063} | Previous AADT = 6437</t>
  </si>
  <si>
    <t>Derivation Code = 1 | MS2 TDMS;  Reference = {68_101064} | Previous AADT = 3698</t>
  </si>
  <si>
    <t>Derivation Code = 1 | MS2 TDMS;  Reference = {68_101065} | Previous AADT = 3766</t>
  </si>
  <si>
    <t>Derivation Code = 3 | MS2 TDMS;  Reference = {68_101069} | Previous AADT = 10163</t>
  </si>
  <si>
    <t>Derivation Code = 1 | MS2 TDMS;  Reference = {68_101070} | Previous AADT = 10167</t>
  </si>
  <si>
    <t>Derivation Code = 3 | MS2 TDMS;  Reference = {68_101071} | Previous AADT = 14354</t>
  </si>
  <si>
    <t>Derivation Code = 3 | MS2 TDMS;  Reference = {68_101072} | Previous AADT = 14927</t>
  </si>
  <si>
    <t>Derivation Code = 3 | MS2 TDMS;  Reference = {68_101074} | Previous AADT = 14626</t>
  </si>
  <si>
    <t>Derivation Code = 3 | MS2 TDMS;  Reference = {68_101076} | Previous AADT = 14710</t>
  </si>
  <si>
    <t>Derivation Code = 3 | MS2 TDMS;  Reference = {68_101078} | Previous AADT = 14989</t>
  </si>
  <si>
    <t>Derivation Code = 3 | MS2 TDMS;  Reference = {68_101080} | Previous AADT = 13595</t>
  </si>
  <si>
    <t>Derivation Code = 3 | MS2 TDMS;  Reference = {68_101082} | Previous AADT = 18683</t>
  </si>
  <si>
    <t>Derivation Code = 3 | MS2 TDMS;  Reference = {68_101084} | Previous AADT = 15544</t>
  </si>
  <si>
    <t>Derivation Code = 3 | MS2 TDMS;  Reference = {68_101086} | Previous AADT = 8502</t>
  </si>
  <si>
    <t>Derivation Code = 3 | MS2 TDMS;  Reference = {68_101087} | Previous AADT = 3835</t>
  </si>
  <si>
    <t>Derivation Code = 3 | MS2 TDMS;  Reference = {68_101091} | Previous AADT = 26562</t>
  </si>
  <si>
    <t>Derivation Code = 1 | MS2 TDMS;  Reference = {68_101093} | Previous AADT = 25827</t>
  </si>
  <si>
    <t>Derivation Code = 3 | MS2 TDMS;  Reference = {68_101095} | Previous AADT = 24431</t>
  </si>
  <si>
    <t>Derivation Code = 3 | MS2 TDMS;  Reference = {68_101097} | Previous AADT = 22204</t>
  </si>
  <si>
    <t>Derivation Code = 3 | MS2 TDMS;  Reference = {68_101099} | Previous AADT = 22879</t>
  </si>
  <si>
    <t>Derivation Code = 3 | MS2 TDMS;  Reference = {68_101101} | Previous AADT = 21164</t>
  </si>
  <si>
    <t>Derivation Code = 1 | MS2 TDMS;  Reference = {68_101103} | Previous AADT = 11654</t>
  </si>
  <si>
    <t>Derivation Code = 1 | MS2 TDMS;  Reference = {68_101105} | Previous AADT = 5087</t>
  </si>
  <si>
    <t>Derivation Code = 3 | MS2 TDMS;  Reference = {68_101106} | Previous AADT = 4510</t>
  </si>
  <si>
    <t>Derivation Code = 3 | MS2 TDMS;  Reference = {68_101107} | Previous AADT = 4634</t>
  </si>
  <si>
    <t>Derivation Code = 3 | MS2 TDMS;  Reference = {68_101108} | Previous AADT = 5382</t>
  </si>
  <si>
    <t>Derivation Code = 3 | MS2 TDMS;  Reference = {68_101109} | Previous AADT = 9048</t>
  </si>
  <si>
    <t>Derivation Code = 3 | MS2 TDMS;  Reference = {68_101110} | Previous AADT = 7272</t>
  </si>
  <si>
    <t>Derivation Code = 3 | MS2 TDMS;  Reference = {68_101111} | Previous AADT = 2942</t>
  </si>
  <si>
    <t>Derivation Code = 1 | MS2 TDMS;  Reference = {68_101113} | Previous AADT = 2872</t>
  </si>
  <si>
    <t>Derivation Code = 3 | MS2 TDMS;  Reference = {68_101114} | Previous AADT = 6620</t>
  </si>
  <si>
    <t>Derivation Code = 3 | MS2 TDMS;  Reference = {68_101115} | Previous AADT = 6671</t>
  </si>
  <si>
    <t>Derivation Code = 3 | MS2 TDMS;  Reference = {68_101116} | Previous AADT = 12453</t>
  </si>
  <si>
    <t>Derivation Code = 3 | MS2 TDMS;  Reference = {68_101118} | Previous AADT = 19408</t>
  </si>
  <si>
    <t>Derivation Code = 1 | MS2 TDMS;  Reference = {68_101120} | Previous AADT = 11776</t>
  </si>
  <si>
    <t>Derivation Code = 3 | MS2 TDMS;  Reference = {68_101122} | Previous AADT = 9884</t>
  </si>
  <si>
    <t>Derivation Code = 3 | MS2 TDMS;  Reference = {68_101124} | Previous AADT = 6518</t>
  </si>
  <si>
    <t>Derivation Code = 3 | MS2 TDMS;  Reference = {68_101126} | Previous AADT = 6265</t>
  </si>
  <si>
    <t>Derivation Code = 1 | MS2 TDMS;  Reference = {68_101127} | Previous AADT = 5034</t>
  </si>
  <si>
    <t>Derivation Code = 3 | MS2 TDMS;  Reference = {68_101128} | Previous AADT = 6614</t>
  </si>
  <si>
    <t>Derivation Code = 3 | MS2 TDMS;  Reference = {68_101129} | Previous AADT = 5994</t>
  </si>
  <si>
    <t>Derivation Code = 3 | MS2 TDMS;  Reference = {68_101130} | Previous AADT = 4798</t>
  </si>
  <si>
    <t>Derivation Code = 3 | MS2 TDMS;  Reference = {68_101131} | Previous AADT = 7294</t>
  </si>
  <si>
    <t>Derivation Code = 3 | MS2 TDMS;  Reference = {68_101132} | Previous AADT = 6132</t>
  </si>
  <si>
    <t>Derivation Code = 1 | MS2 TDMS;  Reference = {68_101133} | Previous AADT = 11730</t>
  </si>
  <si>
    <t>Derivation Code = 3 | MS2 TDMS;  Reference = {68_101135} | Previous AADT = 12282</t>
  </si>
  <si>
    <t>Derivation Code = 3 | MS2 TDMS;  Reference = {68_101137} | Previous AADT = 13010</t>
  </si>
  <si>
    <t>Derivation Code = 3 | MS2 TDMS;  Reference = {68_101139} | Previous AADT = 18003</t>
  </si>
  <si>
    <t>Derivation Code = 3 | MS2 TDMS;  Reference = {68_101141} | Previous AADT = 20101</t>
  </si>
  <si>
    <t>Derivation Code = 3 | MS2 TDMS;  Reference = {68_101143} | Previous AADT = 21010</t>
  </si>
  <si>
    <t>Derivation Code = 3 | MS2 TDMS;  Reference = {68_101145} | Previous AADT = 23493</t>
  </si>
  <si>
    <t>Derivation Code = 3 | MS2 TDMS;  Reference = {68_101147} | Previous AADT = 23102</t>
  </si>
  <si>
    <t>Derivation Code = 1 | MS2 TDMS;  Reference = {68_101149} | Previous AADT = 21930</t>
  </si>
  <si>
    <t>Derivation Code = 3 | MS2 TDMS;  Reference = {68_101151} | Previous AADT = 16974</t>
  </si>
  <si>
    <t>Derivation Code = 3 | MS2 TDMS;  Reference = {68_101153} | Previous AADT = 17568</t>
  </si>
  <si>
    <t>Derivation Code = 3 | MS2 TDMS;  Reference = {68_101154} | Previous AADT = 10475</t>
  </si>
  <si>
    <t>Derivation Code = 3 | MS2 TDMS;  Reference = {68_101155} | Previous AADT = 9967</t>
  </si>
  <si>
    <t>Derivation Code = 3 | MS2 TDMS;  Reference = {68_101156} | Previous AADT = 11956</t>
  </si>
  <si>
    <t>Derivation Code = 3 | MS2 TDMS;  Reference = {68_101157} | Previous AADT = 11057</t>
  </si>
  <si>
    <t>Derivation Code = 3 | MS2 TDMS;  Reference = {68_101158} | Previous AADT = 13842</t>
  </si>
  <si>
    <t>Derivation Code = 3 | MS2 TDMS;  Reference = {68_101160} | Previous AADT = 15691</t>
  </si>
  <si>
    <t>Derivation Code = 3 | MS2 TDMS;  Reference = {68_101162} | Previous AADT = 16415</t>
  </si>
  <si>
    <t>Derivation Code = 3 | MS2 TDMS;  Reference = {68_101164} | Previous AADT = 19302</t>
  </si>
  <si>
    <t>Derivation Code = 3 | MS2 TDMS;  Reference = {68_101166} | Previous AADT = 20834</t>
  </si>
  <si>
    <t>Derivation Code = 3 | MS2 TDMS;  Reference = {68_101168} | Previous AADT = 36035</t>
  </si>
  <si>
    <t>Derivation Code = 3 | MS2 TDMS;  Reference = {68_101170} | Previous AADT = 38406</t>
  </si>
  <si>
    <t>Derivation Code = 3 | MS2 TDMS;  Reference = {68_101172} | Previous AADT = 33166</t>
  </si>
  <si>
    <t>Derivation Code = 3 | MS2 TDMS;  Reference = {68_101173} | Previous AADT = 34111</t>
  </si>
  <si>
    <t>Derivation Code = 3 | MS2 TDMS;  Reference = {68_101174} | Previous AADT = 31933</t>
  </si>
  <si>
    <t>Derivation Code = 3 | MS2 TDMS;  Reference = {68_101176} | Previous AADT = 34261</t>
  </si>
  <si>
    <t>Derivation Code = 3 | MS2 TDMS;  Reference = {68_101178} | Previous AADT = 31747</t>
  </si>
  <si>
    <t>Derivation Code = 3 | MS2 TDMS;  Reference = {68_101180} | Previous AADT = 32732</t>
  </si>
  <si>
    <t>Derivation Code = 3 | MS2 TDMS;  Reference = {68_101182} | Previous AADT = 31566</t>
  </si>
  <si>
    <t>Derivation Code = 3 | MS2 TDMS;  Reference = {68_101184} | Previous AADT = 34996</t>
  </si>
  <si>
    <t>Derivation Code = 3 | MS2 TDMS;  Reference = {68_101186} | Previous AADT = 32040</t>
  </si>
  <si>
    <t>Derivation Code = 3 | MS2 TDMS;  Reference = {68_101188} | Previous AADT = 29094</t>
  </si>
  <si>
    <t>Derivation Code = 1 | MS2 TDMS;  Reference = {68_101190} | Previous AADT = 27407</t>
  </si>
  <si>
    <t>Derivation Code = 3 | MS2 TDMS;  Reference = {68_101192} | Previous AADT = 27528</t>
  </si>
  <si>
    <t>Applied Growth Factor = -0.012 to Previous Year | Previous AADT = 1585</t>
  </si>
  <si>
    <t>Derivation Code = 3 | MS2 TDMS;  Reference = {68_101196} | Previous AADT = 458</t>
  </si>
  <si>
    <t>Derivation Code = 3 | MS2 TDMS;  Reference = {215_YYV-CG3065-1} | Previous AADT = 155</t>
  </si>
  <si>
    <t>Derivation Code = 3 | MS2 TDMS;  Reference = {68_101197} | Previous AADT = 1045</t>
  </si>
  <si>
    <t>Derivation Code = 3 | MS2 TDMS;  Reference = {68_101198} | Previous AADT = 2858</t>
  </si>
  <si>
    <t>Derivation Code = 3 | MS2 TDMS;  Reference = {68_101199} | Previous AADT = 9367</t>
  </si>
  <si>
    <t>Derivation Code = 3 | MS2 TDMS;  Reference = {68_101200} | Previous AADT = 3019</t>
  </si>
  <si>
    <t>Derivation Code = 3 | MS2 TDMS;  Reference = {68_101201} | Previous AADT = 2743</t>
  </si>
  <si>
    <t>Derivation Code = 1 | MS2 TDMS;  Reference = {68_101202} | Previous AADT = 53</t>
  </si>
  <si>
    <t>Derivation Code = 3 | MS2 TDMS;  Reference = {68_101203} | Previous AADT = 573</t>
  </si>
  <si>
    <t>Derivation Code = 1 | MS2 TDMS;  Reference = {68_101204} | Previous AADT = 763</t>
  </si>
  <si>
    <t>Derivation Code = 1 | MS2 TDMS;  Reference = {68_101205} | Previous AADT = 126360</t>
  </si>
  <si>
    <t>Derivation Code = 1 | MS2 TDMS;  Reference = {68_101206} | Previous AADT = 160961</t>
  </si>
  <si>
    <t>Derivation Code = 1 | MS2 TDMS;  Reference = {68_101207} | Previous AADT = 145836</t>
  </si>
  <si>
    <t>Derivation Code = 12 | MS2 TDMS;  Reference = {68_101208} | Previous AADT = 121017</t>
  </si>
  <si>
    <t>Derivation Code = 1 | MS2 TDMS;  Reference = {68_101209} | Previous AADT = 130084</t>
  </si>
  <si>
    <t>Derivation Code = 1 | MS2 TDMS;  Reference = {68_101210} | Previous AADT = 145584</t>
  </si>
  <si>
    <t>Derivation Code = 1 | MS2 TDMS;  Reference = {68_101211} | Previous AADT = 117201</t>
  </si>
  <si>
    <t>Derivation Code = 3 | MS2 TDMS;  Reference = {68_101212} | Previous AADT = 154210</t>
  </si>
  <si>
    <t>Derivation Code = 1 | MS2 TDMS;  Reference = {68_101213} | Previous AADT = 141908</t>
  </si>
  <si>
    <t>Derivation Code = 1 | MS2 TDMS;  Reference = {68_101215}*2 | Previous AADT = 100228</t>
  </si>
  <si>
    <t>Derivation Code = 1 | MS2 TDMS;  Reference = {68_101216} | Previous AADT = 113696</t>
  </si>
  <si>
    <t>Derivation Code = 1 | MS2 TDMS;  Reference = {68_101217} | Previous AADT = 97312</t>
  </si>
  <si>
    <t>Derivation Code = 12 | MS2 TDMS;  Reference = {68_101218} | Previous AADT = 84241</t>
  </si>
  <si>
    <t>Derivation Code = 12 | MS2 TDMS;  Reference = {68_101219} | Previous AADT = 129871</t>
  </si>
  <si>
    <t>Derivation Code = 1 | MS2 TDMS;  Reference = {68_101220} | Previous AADT = 150676</t>
  </si>
  <si>
    <t>Derivation Code = 1 | MS2 TDMS;  Reference = {68_101221} | Previous AADT = 173162</t>
  </si>
  <si>
    <t>Derivation Code = 12 | MS2 TDMS;  Reference = {68_101222} | Previous AADT = 180146</t>
  </si>
  <si>
    <t>Derivation Code = 1 | MS2 TDMS;  Reference = {68_101223} | Previous AADT = 77326</t>
  </si>
  <si>
    <t>Derivation Code = 1 | MS2 TDMS;  Reference = {68_101224} | Previous AADT = 88239</t>
  </si>
  <si>
    <t>Derivation Code = 1 | MS2 TDMS;  Reference = {68_101225} | Previous AADT = 110047</t>
  </si>
  <si>
    <t>Derivation Code = 1 | MS2 TDMS;  Reference = {68_101226} | Previous AADT = 153801</t>
  </si>
  <si>
    <t>Derivation Code = 1 | MS2 TDMS;  Reference = {68_101227} | Previous AADT = 145035</t>
  </si>
  <si>
    <t>Derivation Code = 1 | MS2 TDMS;  Reference = {68_101229} | Previous AADT = 136269</t>
  </si>
  <si>
    <t>Derivation Code = 1 | MS2 TDMS;  Reference = {68_101230} | Previous AADT = 118288</t>
  </si>
  <si>
    <t>Derivation Code = 3 | MS2 TDMS;  Reference = {68_101231} | Previous AADT = 186773</t>
  </si>
  <si>
    <t>Derivation Code = 1 | MS2 TDMS;  Reference = {68_101232} | Previous AADT = 143700</t>
  </si>
  <si>
    <t>Derivation Code = 1 | MS2 TDMS;  Reference = {68_101233} | Previous AADT = 157661</t>
  </si>
  <si>
    <t>Derivation Code = 12 | MS2 TDMS;  Reference = {68_101234} | Previous AADT = 129289</t>
  </si>
  <si>
    <t>Derivation Code = 1 | MS2 TDMS;  Reference = {68_101235} | Previous AADT = 129289</t>
  </si>
  <si>
    <t>Derivation Code = 1 | MS2 TDMS;  Reference = {68_101236} | Previous AADT = 129289</t>
  </si>
  <si>
    <t>Derivation Code = 3 | MS2 TDMS;  Reference = {68_101237} | Previous AADT = 131900</t>
  </si>
  <si>
    <t>Derivation Code = 3 | MS2 TDMS;  Reference = {68_101238} | Previous AADT = 212169</t>
  </si>
  <si>
    <t>Derivation Code = 1 | MS2 TDMS;  Reference = {68_101239} | Previous AADT = 165624</t>
  </si>
  <si>
    <t>Derivation Code = 1 | MS2 TDMS;  Reference = {68_101240} | Previous AADT = 144877</t>
  </si>
  <si>
    <t>Derivation Code = 12 | MS2 TDMS;  Reference = {68_101241} | Previous AADT = 126392</t>
  </si>
  <si>
    <t>Derivation Code = 1 | MS2 TDMS;  Reference = {68_101242} | Previous AADT = 142014</t>
  </si>
  <si>
    <t>Derivation Code = 1 | MS2 TDMS;  Reference = {68_101243} | Previous AADT = 167016</t>
  </si>
  <si>
    <t>Derivation Code = 1 | MS2 TDMS;  Reference = {68_101244} | Previous AADT = 166759</t>
  </si>
  <si>
    <t>Derivation Code = 1 | MS2 TDMS;  Reference = {68_101245} | Previous AADT = 148038</t>
  </si>
  <si>
    <t>Derivation Code = 1 | MS2 TDMS;  Reference = {68_101246} | Previous AADT = 155206</t>
  </si>
  <si>
    <t>Derivation Code = 1 | MS2 TDMS;  Reference = {68_101247} | Previous AADT = 168650</t>
  </si>
  <si>
    <t>Derivation Code = 12 | MS2 TDMS;  Reference = {68_101248} | Previous AADT = 159200</t>
  </si>
  <si>
    <t>Derivation Code = 1 | MS2 TDMS;  Reference = {68_101249} | Previous AADT = 171747</t>
  </si>
  <si>
    <t>Derivation Code = 1 | MS2 TDMS;  Reference = {68_101250} | Previous AADT = 107516</t>
  </si>
  <si>
    <t>Derivation Code = 1 | MS2 TDMS;  Reference = {68_101251} | Previous AADT = 124276</t>
  </si>
  <si>
    <t>Derivation Code = 1 | MS2 TDMS;  Reference = {68_101252}*2 | Previous AADT = 225822</t>
  </si>
  <si>
    <t>Derivation Code = 3 | MS2 TDMS;  Reference = {68_101253}*2 | Previous AADT = 146944</t>
  </si>
  <si>
    <t>Derivation Code = 12 | MS2 TDMS;  Reference = {68_101254} | Previous AADT = 135190</t>
  </si>
  <si>
    <t>Derivation Code = 1 | MS2 TDMS;  Reference = {68_101255} | Previous AADT = 173946</t>
  </si>
  <si>
    <t>Derivation Code = 1 | MS2 TDMS;  Reference = {68_101256} | Previous AADT = 172633</t>
  </si>
  <si>
    <t>Derivation Code = 1 | MS2 TDMS;  Reference = {68_101257} | Previous AADT = 162526</t>
  </si>
  <si>
    <t>Derivation Code = 1 | MS2 TDMS;  Reference = {68_101258} | Previous AADT = 160354</t>
  </si>
  <si>
    <t>Derivation Code = 3 | MS2 TDMS;  Reference = {68_101259} | Previous AADT = 123847</t>
  </si>
  <si>
    <t>Derivation Code = 3 | MS2 TDMS;  Reference = {68_101260} | Previous AADT = 99721</t>
  </si>
  <si>
    <t>Derivation Code = 3 | MS2 TDMS;  Reference = {58_34263} | Previous AADT = 27480</t>
  </si>
  <si>
    <t>Derivation Code = 3 | MS2 TDMS;  Reference = {68_3914} | Previous AADT = 58721</t>
  </si>
  <si>
    <t>Derivation Code = 12 | MS2 TDMS;  Reference = {68_101317} | Previous AADT = 93508</t>
  </si>
  <si>
    <t>Derivation Code = 12 | MS2 TDMS;  Reference = {68_101318} | Previous AADT = 110587</t>
  </si>
  <si>
    <t>Derivation Code = 3 | MS2 TDMS;  Reference = {68_101319} | Previous AADT = 60056</t>
  </si>
  <si>
    <t>Derivation Code = 1 | MS2 TDMS;  Reference = {68_101320}*2 | Previous AADT = 25080</t>
  </si>
  <si>
    <t>Derivation Code = 12 | MS2 TDMS;  Reference = {68_101321} | Previous AADT = 27111</t>
  </si>
  <si>
    <t>Derivation Code = 3 | MS2 TDMS;  Reference = {68_101327} | Previous AADT = 10915</t>
  </si>
  <si>
    <t>Derivation Code = 3 | MS2 TDMS;  Reference = {68_101328} | Previous AADT = 9474</t>
  </si>
  <si>
    <t>Derivation Code = 1 | MS2 TDMS;  Reference = {68_101329} | Previous AADT = 6285</t>
  </si>
  <si>
    <t>Derivation Code = 1 | MS2 TDMS;  Reference = {68_101330} | Previous AADT = 3520</t>
  </si>
  <si>
    <t>Derivation Code = 1 | MS2 TDMS;  Reference = {68_101331} | Previous AADT = 2321</t>
  </si>
  <si>
    <t>Derivation Code = 1 | MS2 TDMS;  Reference = {68_101332} | Previous AADT = 2209</t>
  </si>
  <si>
    <t>Derivation Code = 1 | MS2 TDMS;  Reference = {68_101333} | Previous AADT = 2160</t>
  </si>
  <si>
    <t>Derivation Code = 1 | MS2 TDMS;  Reference = {68_101334} | Previous AADT = 1592</t>
  </si>
  <si>
    <t>Derivation Code = 1 | MS2 TDMS;  Reference = {68_101335} | Previous AADT = 2770</t>
  </si>
  <si>
    <t>Derivation Code = 3 | MS2 TDMS;  Reference = {68_101336} | Previous AADT = 7582</t>
  </si>
  <si>
    <t>Derivation Code = 3 | MS2 TDMS;  Reference = {68_101337} | Previous AADT = 11055</t>
  </si>
  <si>
    <t>Derivation Code = 3 | MS2 TDMS;  Reference = {68_101338} | Previous AADT = 12862</t>
  </si>
  <si>
    <t>Derivation Code = 3 | MS2 TDMS;  Reference = {68_101339} | Previous AADT = 13937</t>
  </si>
  <si>
    <t>Derivation Code = 3 | MS2 TDMS;  Reference = {68_101340} | Previous AADT = 13592</t>
  </si>
  <si>
    <t>Derivation Code = 3 | MS2 TDMS;  Reference = {68_101341} | Previous AADT = 13782</t>
  </si>
  <si>
    <t>Derivation Code = 1 | MS2 TDMS;  Reference = {68_101342} | Previous AADT = 13555</t>
  </si>
  <si>
    <t>Derivation Code = 3 | MS2 TDMS;  Reference = {68_101343} | Previous AADT = 14957</t>
  </si>
  <si>
    <t>Derivation Code = 3 | MS2 TDMS;  Reference = {68_101344} | Previous AADT = 16200</t>
  </si>
  <si>
    <t>Derivation Code = 3 | MS2 TDMS;  Reference = {68_101345} | Previous AADT = 19284</t>
  </si>
  <si>
    <t>Derivation Code = 3 | MS2 TDMS;  Reference = {68_101347} | Previous AADT = 994</t>
  </si>
  <si>
    <t>Derivation Code = 3 | MS2 TDMS;  Reference = {68_101348} | Previous AADT = 609</t>
  </si>
  <si>
    <t>Derivation Code = 3 | MS2 TDMS;  Reference = {68_101349} | Previous AADT = 262</t>
  </si>
  <si>
    <t>Derivation Code = 3 | MS2 TDMS;  Reference = {68_101350} | Previous AADT = 201</t>
  </si>
  <si>
    <t>Derivation Code = 3 | MS2 TDMS;  Reference = {68_101351} | Previous AADT = 4740</t>
  </si>
  <si>
    <t>Derivation Code = 1 | MS2 TDMS;  Reference = {68_101353} | Previous AADT = 1809</t>
  </si>
  <si>
    <t>Derivation Code = 3 | MS2 TDMS;  Reference = {68_101354} | Previous AADT = 296</t>
  </si>
  <si>
    <t>Derivation Code = 3 | MS2 TDMS;  Reference = {68_101355} | Previous AADT = 197</t>
  </si>
  <si>
    <t>Derivation Code = 3 | MS2 TDMS;  Reference = {68_101356} | Previous AADT = 4322</t>
  </si>
  <si>
    <t>Derivation Code = 3 | MS2 TDMS;  Reference = {68_101357} | Previous AADT = 3298</t>
  </si>
  <si>
    <t>Derivation Code = 3 | MS2 TDMS;  Reference = {68_101359} | Previous AADT = 2267</t>
  </si>
  <si>
    <t>Derivation Code = 3 | MS2 TDMS;  Reference = {68_101360} | Previous AADT = 1323</t>
  </si>
  <si>
    <t>Derivation Code = 3 | MS2 TDMS;  Reference = {68_101361} | Previous AADT = 1126</t>
  </si>
  <si>
    <t>Derivation Code = 3 | MS2 TDMS;  Reference = {68_101362} | Previous AADT = 1119</t>
  </si>
  <si>
    <t>Derivation Code = 1 | MS2 TDMS;  Reference = {68_101363} | Previous AADT = 911</t>
  </si>
  <si>
    <t>Derivation Code = 3 | MS2 TDMS;  Reference = {68_101364} | Previous AADT = 1032</t>
  </si>
  <si>
    <t>Derivation Code = 3 | MS2 TDMS;  Reference = {68_101365} | Previous AADT = 1889</t>
  </si>
  <si>
    <t>Derivation Code = 3 | MS2 TDMS;  Reference = {68_101366} | Previous AADT = 10127</t>
  </si>
  <si>
    <t>Derivation Code = 3 | MS2 TDMS;  Reference = {68_101368} | Previous AADT = 9472</t>
  </si>
  <si>
    <t>Derivation Code = 1 | MS2 TDMS;  Reference = {68_101370} | Previous AADT = 11172</t>
  </si>
  <si>
    <t>Derivation Code = 3 | MS2 TDMS;  Reference = {68_101372} | Previous AADT = 16606</t>
  </si>
  <si>
    <t>Derivation Code = 1 | MS2 TDMS;  Reference = {68_101374} | Previous AADT = 19361</t>
  </si>
  <si>
    <t>Derivation Code = 3 | MS2 TDMS;  Reference = {68_8024} | Previous AADT = 150</t>
  </si>
  <si>
    <t>Derivation Code = 3 | MS2 TDMS;  Reference = {68_101376} | Previous AADT = 9889</t>
  </si>
  <si>
    <t>Derivation Code = 1 | MS2 TDMS;  Reference = {68_102288} | Previous AADT = 5229</t>
  </si>
  <si>
    <t>Derivation Code = 3 | MS2 TDMS;  Reference = {68_101377} | Previous AADT = 9575</t>
  </si>
  <si>
    <t>Derivation Code = 3 | MS2 TDMS;  Reference = {68_101379} | Previous AADT = 14538</t>
  </si>
  <si>
    <t>Derivation Code = 1 | MS2 TDMS;  Reference = {68_101381}*2 | Previous AADT = 126474</t>
  </si>
  <si>
    <t>Derivation Code = 1 | MS2 TDMS;  Reference = {68_101382} | Previous AADT = 206290</t>
  </si>
  <si>
    <t>Derivation Code = 12 | MS2 TDMS;  Reference = {68_101383} | Previous AADT = 209354</t>
  </si>
  <si>
    <t>Derivation Code = 1 | MS2 TDMS;  Reference = {68_101384}*2 | Previous AADT = 125464</t>
  </si>
  <si>
    <t>Derivation Code = 1 | MS2 TDMS;  Reference = {68_101385} | Previous AADT = 143194</t>
  </si>
  <si>
    <t>Derivation Code = 1 | MS2 TDMS;  Reference = {68_101386} | Previous AADT = 123353</t>
  </si>
  <si>
    <t>Derivation Code = 1 | MS2 TDMS;  Reference = {68_101387}*2 | Previous AADT = 189306</t>
  </si>
  <si>
    <t>Derivation Code = 1 | MS2 TDMS;  Reference = {68_101388} | Previous AADT = 188424</t>
  </si>
  <si>
    <t>Derivation Code = 3 | MS2 TDMS;  Reference = {68_101389} | Previous AADT = 214784</t>
  </si>
  <si>
    <t>Derivation Code = 1 | MS2 TDMS;  Reference = {68_101390} | Previous AADT = 173881</t>
  </si>
  <si>
    <t>Derivation Code = 1 | MS2 TDMS;  Reference = {68_101391} | Previous AADT = 173729</t>
  </si>
  <si>
    <t>Derivation Code = 1 | MS2 TDMS;  Reference = {68_101392} | Previous AADT = 98075</t>
  </si>
  <si>
    <t>Derivation Code = 12 | MS2 TDMS;  Reference = {68_101393} | Previous AADT = 127865</t>
  </si>
  <si>
    <t>Derivation Code = 1 | MS2 TDMS;  Reference = {68_101394}*2 | Previous AADT = 73916</t>
  </si>
  <si>
    <t>Derivation Code = 1 | MS2 TDMS;  Reference = {68_101395} | Previous AADT = 76148</t>
  </si>
  <si>
    <t>Derivation Code = 3 | MS2 TDMS;  Reference = {68_101396} | Previous AADT = 92134</t>
  </si>
  <si>
    <t>Derivation Code = 12 | MS2 TDMS;  Reference = {68_101397} | Previous AADT = 82468</t>
  </si>
  <si>
    <t>Derivation Code = 3 | MS2 TDMS;  Reference = {68_101398} | Previous AADT = 86665</t>
  </si>
  <si>
    <t>Derivation Code = 3 | MS2 TDMS;  Reference = {68_101399} | Previous AADT = 95627</t>
  </si>
  <si>
    <t>Derivation Code = 3 | MS2 TDMS;  Reference = {68_101400} | Previous AADT = 76770</t>
  </si>
  <si>
    <t>Derivation Code = 12 | MS2 TDMS;  Reference = {68_101401} | Previous AADT = 45285</t>
  </si>
  <si>
    <t>Derivation Code = 12 | MS2 TDMS;  Reference = {68_101425} | Previous AADT = 71467</t>
  </si>
  <si>
    <t>Derivation Code = 3 | MS2 TDMS;  Reference = {68_101426} | Previous AADT = 70464</t>
  </si>
  <si>
    <t>Derivation Code = 3 | MS2 TDMS;  Reference = {68_101427} | Previous AADT = 67559</t>
  </si>
  <si>
    <t>Derivation Code = 3 | MS2 TDMS;  Reference = {68_101402} | Previous AADT = 81051</t>
  </si>
  <si>
    <t>Derivation Code = 3 | MS2 TDMS;  Reference = {68_101403} | Previous AADT = 90023</t>
  </si>
  <si>
    <t>Derivation Code = 3 | MS2 TDMS;  Reference = {68_101404} | Previous AADT = 28724</t>
  </si>
  <si>
    <t>Derivation Code = 3 | MS2 TDMS;  Reference = {68_101405} | Previous AADT = 97842</t>
  </si>
  <si>
    <t>Derivation Code = 3 | MS2 TDMS;  Reference = {68_101406} | Previous AADT = 101262</t>
  </si>
  <si>
    <t>Derivation Code = 1 | MS2 TDMS;  Reference = {68_101407} | Previous AADT = 104609</t>
  </si>
  <si>
    <t>Derivation Code = 1 | MS2 TDMS;  Reference = {68_101408} | Previous AADT = 86629</t>
  </si>
  <si>
    <t>Derivation Code = 3 | MS2 TDMS;  Reference = {68_101409} | Previous AADT = 62220</t>
  </si>
  <si>
    <t>Derivation Code = 12 | MS2 TDMS;  Reference = {68_101410} | Previous AADT = 64979</t>
  </si>
  <si>
    <t>Derivation Code = 3 | MS2 TDMS;  Reference = {68_101411} | Previous AADT = 63422</t>
  </si>
  <si>
    <t>Derivation Code = 3 | MS2 TDMS;  Reference = {68_101412} | Previous AADT = 100020</t>
  </si>
  <si>
    <t>Derivation Code = 12 | MS2 TDMS;  Reference = {68_101413} | Previous AADT = 115077</t>
  </si>
  <si>
    <t>Derivation Code = 7 | MS2 TDMS;  Reference = {68_101414} | Previous AADT = 96589</t>
  </si>
  <si>
    <t>Derivation Code = 3 | MS2 TDMS;  Reference = {68_101415} | Previous AADT = 86155</t>
  </si>
  <si>
    <t>Derivation Code = 12 | MS2 TDMS;  Reference = {68_101416} | Previous AADT = 179907</t>
  </si>
  <si>
    <t>Derivation Code = 1 | MS2 TDMS;  Reference = {68_101417} | Previous AADT = 166184</t>
  </si>
  <si>
    <t>Derivation Code = 1 | MS2 TDMS;  Reference = {68_101418} | Previous AADT = 181754</t>
  </si>
  <si>
    <t>Derivation Code = 3 | MS2 TDMS;  Reference = {68_101419} | Previous AADT = 181717</t>
  </si>
  <si>
    <t>Derivation Code = 1 | MS2 TDMS;  Reference = {68_101420} | Previous AADT = 71599</t>
  </si>
  <si>
    <t>Derivation Code = 3 | MS2 TDMS;  Reference = {68_101421} | Previous AADT = 94564</t>
  </si>
  <si>
    <t>Derivation Code = 1 | MS2 TDMS;  Reference = {68_101422} | Previous AADT = 88102</t>
  </si>
  <si>
    <t>Derivation Code = 12 | MS2 TDMS;  Reference = {68_101423} | Previous AADT = 95134</t>
  </si>
  <si>
    <t>Derivation Code = 3 | MS2 TDMS;  Reference = {68_101424} | Previous AADT = 41423</t>
  </si>
  <si>
    <t>Derivation Code = 1 | MS2 TDMS;  Reference = {68_104004} | Previous AADT = 61297</t>
  </si>
  <si>
    <t>Derivation Code = 1 | MS2 TDMS;  Reference = {68_104009} | Previous AADT = 60444</t>
  </si>
  <si>
    <t>Derivation Code = 3 | MS2 TDMS;  Reference = {68_101469} | Previous AADT = 26349</t>
  </si>
  <si>
    <t>Derivation Code = 3 | MS2 TDMS;  Reference = {68_101470} | Previous AADT = 31244</t>
  </si>
  <si>
    <t>Derivation Code = 3 | MS2 TDMS;  Reference = {68_101471} | Previous AADT = 21681</t>
  </si>
  <si>
    <t>Derivation Code = 3 | MS2 TDMS;  Reference = {68_101472} | Previous AADT = 27683</t>
  </si>
  <si>
    <t>Derivation Code = 1 | MS2 TDMS;  Reference = {68_101473} | Previous AADT = 24944</t>
  </si>
  <si>
    <t>Derivation Code = 3 | MS2 TDMS;  Reference = {68_101479} | Previous AADT = 2169</t>
  </si>
  <si>
    <t>Derivation Code = 3 | MS2 TDMS;  Reference = {68_101480} | Previous AADT = 5119</t>
  </si>
  <si>
    <t>Derivation Code = 1 | MS2 TDMS;  Reference = {68_101481} | Previous AADT = 7366</t>
  </si>
  <si>
    <t>Derivation Code = 3 | MS2 TDMS;  Reference = {68_101482} | Previous AADT = 6135</t>
  </si>
  <si>
    <t>Derivation Code = 3 | MS2 TDMS;  Reference = {68_102317} | Previous AADT = 31639</t>
  </si>
  <si>
    <t>Derivation Code = 1 | MS2 TDMS;  Reference = {68_101483} | Previous AADT = 26813</t>
  </si>
  <si>
    <t>Derivation Code = 3 | MS2 TDMS;  Reference = {68_101485} | Previous AADT = 22339</t>
  </si>
  <si>
    <t>Derivation Code = 3 | MS2 TDMS;  Reference = {68_101487} | Previous AADT = 16478</t>
  </si>
  <si>
    <t>Derivation Code = 3 | MS2 TDMS;  Reference = {68_101488} | Previous AADT = 16153</t>
  </si>
  <si>
    <t>Derivation Code = 3 | MS2 TDMS;  Reference = {68_101489} | Previous AADT = 12187</t>
  </si>
  <si>
    <t>Derivation Code = 3 | MS2 TDMS;  Reference = {68_101490} | Previous AADT = 6383</t>
  </si>
  <si>
    <t>Derivation Code = 3 | MS2 TDMS;  Reference = {68_101491} | Previous AADT = 7718</t>
  </si>
  <si>
    <t>Derivation Code = 3 | MS2 TDMS;  Reference = {68_101493} | Previous AADT = 10594</t>
  </si>
  <si>
    <t>Derivation Code = 3 | MS2 TDMS;  Reference = {68_101495} | Previous AADT = 6833</t>
  </si>
  <si>
    <t>Derivation Code = 3 | MS2 TDMS;  Reference = {68_101496} | Previous AADT = 6300</t>
  </si>
  <si>
    <t>Derivation Code = 3 | MS2 TDMS;  Reference = {68_101497} | Previous AADT = 3321</t>
  </si>
  <si>
    <t>Derivation Code = 3 | MS2 TDMS;  Reference = {68_101498} | Previous AADT = 2601</t>
  </si>
  <si>
    <t>Derivation Code = 3 | MS2 TDMS;  Reference = {68_101499} | Previous AADT = 1386</t>
  </si>
  <si>
    <t>Derivation Code = 3 | MS2 TDMS;  Reference = {68_101500} | Previous AADT = 21717</t>
  </si>
  <si>
    <t>Derivation Code = 3 | MS2 TDMS;  Reference = {68_101501} | Previous AADT = 25361</t>
  </si>
  <si>
    <t>Derivation Code = 3 | MS2 TDMS;  Reference = {68_101503} | Previous AADT = 16119</t>
  </si>
  <si>
    <t>Derivation Code = 3 | MS2 TDMS;  Reference = {68_101505} | Previous AADT = 12358</t>
  </si>
  <si>
    <t>Derivation Code = 3 | MS2 TDMS;  Reference = {68_101506} | Previous AADT = 8651</t>
  </si>
  <si>
    <t>Derivation Code = 1 | MS2 TDMS;  Reference = {68_101507} | Previous AADT = 10942</t>
  </si>
  <si>
    <t>Derivation Code = 3 | MS2 TDMS;  Reference = {68_101508} | Previous AADT = 10171</t>
  </si>
  <si>
    <t>Derivation Code = 3 | MS2 TDMS;  Reference = {68_101510} | Previous AADT = 8972</t>
  </si>
  <si>
    <t>Derivation Code = 3 | MS2 TDMS;  Reference = {68_101511} | Previous AADT = 8466</t>
  </si>
  <si>
    <t>Derivation Code = 3 | MS2 TDMS;  Reference = {68_101512} | Previous AADT = 10754</t>
  </si>
  <si>
    <t>Derivation Code = 3 | MS2 TDMS;  Reference = {68_101514} | Previous AADT = 7417</t>
  </si>
  <si>
    <t>Derivation Code = 1 | MS2 TDMS;  Reference = {68_101516} | Previous AADT = 5550</t>
  </si>
  <si>
    <t>Derivation Code = 3 | MS2 TDMS;  Reference = {68_101518} | Previous AADT = 4782</t>
  </si>
  <si>
    <t>Derivation Code = 3 | MS2 TDMS;  Reference = {68_102312} | Previous AADT = 4762</t>
  </si>
  <si>
    <t>Derivation Code = 1 | MS2 TDMS;  Reference = {68_101519} | Previous AADT = 5139</t>
  </si>
  <si>
    <t>Derivation Code = 12 | MS2 TDMS;  Reference = {68_101520} | Previous AADT = 6660</t>
  </si>
  <si>
    <t>Derivation Code = 3 | MS2 TDMS;  Reference = {68_101521} | Previous AADT = 14747</t>
  </si>
  <si>
    <t>Derivation Code = 3 | MS2 TDMS;  Reference = {68_101522} | Previous AADT = 21452</t>
  </si>
  <si>
    <t>Derivation Code = 1 | MS2 TDMS;  Reference = {68_101524} | Previous AADT = 30180</t>
  </si>
  <si>
    <t>Derivation Code = 3 | MS2 TDMS;  Reference = {68_101526} | Previous AADT = 25224</t>
  </si>
  <si>
    <t>Derivation Code = 3 | MS2 TDMS;  Reference = {68_101528} | Previous AADT = 23694</t>
  </si>
  <si>
    <t>Derivation Code = 12 | MS2 TDMS;  Reference = {68_101530} | Previous AADT = 8959</t>
  </si>
  <si>
    <t>Derivation Code = 3 | MS2 TDMS;  Reference = {68_101531} | Previous AADT = 3579</t>
  </si>
  <si>
    <t>Derivation Code = 3 | MS2 TDMS;  Reference = {68_101532} | Previous AADT = 2239</t>
  </si>
  <si>
    <t>Derivation Code = 1 | MS2 TDMS;  Reference = {68_101533} | Previous AADT = 1755</t>
  </si>
  <si>
    <t>Derivation Code = 1 | MS2 TDMS;  Reference = {68_101534} | Previous AADT = 1151</t>
  </si>
  <si>
    <t>Derivation Code = 3 | MS2 TDMS;  Reference = {68_101535} | Previous AADT = 1818</t>
  </si>
  <si>
    <t>Derivation Code = 1 | MS2 TDMS;  Reference = {68_101536} | Previous AADT = 1891</t>
  </si>
  <si>
    <t>Derivation Code = 3 | MS2 TDMS;  Reference = {68_101537} | Previous AADT = 3446</t>
  </si>
  <si>
    <t>Derivation Code = 1 | MS2 TDMS;  Reference = {68_101538} | Previous AADT = 1729</t>
  </si>
  <si>
    <t>Derivation Code = 3 | MS2 TDMS;  Reference = {68_101543} | Previous AADT = 253</t>
  </si>
  <si>
    <t>Derivation Code = 3 | MS2 TDMS;  Reference = {68_101544} | Previous AADT = 385</t>
  </si>
  <si>
    <t>Derivation Code = 3 | MS2 TDMS;  Reference = {68_101545} | Previous AADT = 2284</t>
  </si>
  <si>
    <t>Derivation Code = 3 | MS2 TDMS;  Reference = {68_101546} | Previous AADT = 725</t>
  </si>
  <si>
    <t>Derivation Code = 1 | MS2 TDMS;  Reference = {68_101547} | Previous AADT = 1541</t>
  </si>
  <si>
    <t>Derivation Code = 1 | MS2 TDMS;  Reference = {68_101548} | Previous AADT = 2670</t>
  </si>
  <si>
    <t>Derivation Code = 3 | MS2 TDMS;  Reference = {68_101549} | Previous AADT = 2693</t>
  </si>
  <si>
    <t>Derivation Code = 3 | MS2 TDMS;  Reference = {68_101550} | Previous AADT = 1854</t>
  </si>
  <si>
    <t>Derivation Code = 3 | MS2 TDMS;  Reference = {68_101551} | Previous AADT = 1591</t>
  </si>
  <si>
    <t>Derivation Code = 1 | MS2 TDMS;  Reference = {68_101552} | Previous AADT = 1706</t>
  </si>
  <si>
    <t>Derivation Code = 3 | MS2 TDMS;  Reference = {68_101553} | Previous AADT = 6138</t>
  </si>
  <si>
    <t>Derivation Code = 1 | MS2 TDMS;  Reference = {68_101554} | Previous AADT = 5899</t>
  </si>
  <si>
    <t>Derivation Code = 1 | MS2 TDMS;  Reference = {68_101555} | Previous AADT = 5287</t>
  </si>
  <si>
    <t>Derivation Code = 3 | MS2 TDMS;  Reference = {68_101556} | Previous AADT = 6110</t>
  </si>
  <si>
    <t>Derivation Code = 3 | MS2 TDMS;  Reference = {68_101557} | Previous AADT = 16297</t>
  </si>
  <si>
    <t>Derivation Code = 3 | MS2 TDMS;  Reference = {68_101559} | Previous AADT = 225</t>
  </si>
  <si>
    <t>Derivation Code = 3 | MS2 TDMS;  Reference = {68_101560} | Previous AADT = 757</t>
  </si>
  <si>
    <t>Derivation Code = 3 | MS2 TDMS;  Reference = {68_102311} | Previous AADT = 530</t>
  </si>
  <si>
    <t>Derivation Code = 3 | MS2 TDMS;  Reference = {68_101561} | Previous AADT = 650</t>
  </si>
  <si>
    <t>Derivation Code = 1 | MS2 TDMS;  Reference = {68_101562} | Previous AADT = 3042</t>
  </si>
  <si>
    <t>Derivation Code = 12 | MS2 TDMS;  Reference = {68_101563} | Previous AADT = 1514</t>
  </si>
  <si>
    <t>Derivation Code = 3 | MS2 TDMS;  Reference = {68_101564} | Previous AADT = 1921</t>
  </si>
  <si>
    <t>Derivation Code = 1 | MS2 TDMS;  Reference = {68_101565} | Previous AADT = 1089</t>
  </si>
  <si>
    <t>Derivation Code = 3 | MS2 TDMS;  Reference = {68_101566} | Previous AADT = 6200</t>
  </si>
  <si>
    <t>Derivation Code = 1 | MS2 TDMS;  Reference = {68_101567} | Previous AADT = 306</t>
  </si>
  <si>
    <t>Derivation Code = 1 | MS2 TDMS;  Reference = {68_101568} | Previous AADT = 363</t>
  </si>
  <si>
    <t>Derivation Code = 1 | MS2 TDMS;  Reference = {68_101569} | Previous AADT = 1432</t>
  </si>
  <si>
    <t>Derivation Code = 3 | MS2 TDMS;  Reference = {68_101570} | Previous AADT = 9448</t>
  </si>
  <si>
    <t>Derivation Code = 3 | MS2 TDMS;  Reference = {68_101572} | Previous AADT = 17858</t>
  </si>
  <si>
    <t>Derivation Code = 3 | MS2 TDMS;  Reference = {68_101574} | Previous AADT = 23688</t>
  </si>
  <si>
    <t>Derivation Code = 3 | MS2 TDMS;  Reference = {68_101576} | Previous AADT = 23661</t>
  </si>
  <si>
    <t>Derivation Code = 3 | MS2 TDMS;  Reference = {68_101578} | Previous AADT = 23806</t>
  </si>
  <si>
    <t>Derivation Code = 3 | MS2 TDMS;  Reference = {265_SC075} | Previous AADT = 24086</t>
  </si>
  <si>
    <t>Derivation Code = 3 | MS2 TDMS;  Reference = {68_101580} | Previous AADT = 7121</t>
  </si>
  <si>
    <t>Derivation Code = 1 | MS2 TDMS;  Reference = {68_101581} | Previous AADT = 5542</t>
  </si>
  <si>
    <t>Derivation Code = 3 | MS2 TDMS;  Reference = {68_101582} | Previous AADT = 2919</t>
  </si>
  <si>
    <t>Derivation Code = 1 | MS2 TDMS;  Reference = {68_101583} | Previous AADT = 14228</t>
  </si>
  <si>
    <t>Derivation Code = 3 | MS2 TDMS;  Reference = {68_101584} | Previous AADT = 9516</t>
  </si>
  <si>
    <t>Derivation Code = 1 | MS2 TDMS;  Reference = {68_101585} | Previous AADT = 105</t>
  </si>
  <si>
    <t>Derivation Code = 1 | MS2 TDMS;  Reference = {68_101586} | Previous AADT = 815</t>
  </si>
  <si>
    <t>Derivation Code = 3 | MS2 TDMS;  Reference = {68_101587} | Previous AADT = 1208</t>
  </si>
  <si>
    <t>Derivation Code = 3 | MS2 TDMS;  Reference = {68_101588} | Previous AADT = 290</t>
  </si>
  <si>
    <t>Derivation Code = 3 | MS2 TDMS;  Reference = {68_101589} | Previous AADT = 47731</t>
  </si>
  <si>
    <t>Derivation Code = 3 | MS2 TDMS;  Reference = {68_101591} | Previous AADT = 55885</t>
  </si>
  <si>
    <t>Derivation Code = 3 | MS2 TDMS;  Reference = {68_101592} | Previous AADT = 61490</t>
  </si>
  <si>
    <t>Derivation Code = 3 | MS2 TDMS;  Reference = {68_101593} | Previous AADT = 61376</t>
  </si>
  <si>
    <t>Derivation Code = 3 | MS2 TDMS;  Reference = {68_101594} | Previous AADT = 58047</t>
  </si>
  <si>
    <t>Derivation Code = 3 | MS2 TDMS;  Reference = {68_101595} | Previous AADT = 56853</t>
  </si>
  <si>
    <t>Derivation Code = 3 | MS2 TDMS;  Reference = {68_101596} | Previous AADT = 58347</t>
  </si>
  <si>
    <t>Derivation Code = 3 | MS2 TDMS;  Reference = {68_101597} | Previous AADT = 55177</t>
  </si>
  <si>
    <t>Derivation Code = 3 | MS2 TDMS;  Reference = {68_101598} | Previous AADT = 51529</t>
  </si>
  <si>
    <t>Derivation Code = 3 | MS2 TDMS;  Reference = {68_101599} | Previous AADT = 58238</t>
  </si>
  <si>
    <t>Derivation Code = 3 | MS2 TDMS;  Reference = {68_101600} | Previous AADT = 64509</t>
  </si>
  <si>
    <t>Derivation Code = 3 | MS2 TDMS;  Reference = {68_101601} | Previous AADT = 51445</t>
  </si>
  <si>
    <t>Derivation Code = 1 | MS2 TDMS;  Reference = {68_101602} | Previous AADT = 72699</t>
  </si>
  <si>
    <t>Derivation Code = 3 | MS2 TDMS;  Reference = {68_101603} | Previous AADT = 37940</t>
  </si>
  <si>
    <t>Derivation Code = 3 | MS2 TDMS;  Reference = {68_101606} | Previous AADT = 29450</t>
  </si>
  <si>
    <t>Derivation Code = 3 | MS2 TDMS;  Reference = {68_101607} | Previous AADT = 15478</t>
  </si>
  <si>
    <t>Derivation Code = 3 | MS2 TDMS;  Reference = {68_101608} | Previous AADT = 35763</t>
  </si>
  <si>
    <t>Derivation Code = 3 | MS2 TDMS;  Reference = {68_101610} | Previous AADT = 20361</t>
  </si>
  <si>
    <t>Derivation Code = 1 | MS2 TDMS;  Reference = {68_101611} | Previous AADT = 26814</t>
  </si>
  <si>
    <t>Derivation Code = 3 | MS2 TDMS;  Reference = {68_102291} | Previous AADT = 26750</t>
  </si>
  <si>
    <t>Derivation Code = 1 | MS2 TDMS;  Reference = {68_101612} | Previous AADT = 24112</t>
  </si>
  <si>
    <t>Derivation Code = 3 | MS2 TDMS;  Reference = {68_101614} | Previous AADT = 3564</t>
  </si>
  <si>
    <t>Derivation Code = 3 | MS2 TDMS;  Reference = {68_101615} | Previous AADT = 5281</t>
  </si>
  <si>
    <t>Derivation Code = 3 | MS2 TDMS;  Reference = {68_101616} | Previous AADT = 7451</t>
  </si>
  <si>
    <t>Derivation Code = 1 | MS2 TDMS;  Reference = {68_101617} | Previous AADT = 13865</t>
  </si>
  <si>
    <t>Derivation Code = 3 | MS2 TDMS;  Reference = {68_102292} | Previous AADT = 15041</t>
  </si>
  <si>
    <t>Derivation Code = 3 | MS2 TDMS;  Reference = {68_102293} | Previous AADT = 16553</t>
  </si>
  <si>
    <t>Derivation Code = 3 | MS2 TDMS;  Reference = {68_102294} | Previous AADT = 25847</t>
  </si>
  <si>
    <t>Derivation Code = 3 | MS2 TDMS;  Reference = {68_101618} | Previous AADT = 32164</t>
  </si>
  <si>
    <t>Derivation Code = 3 | MS2 TDMS;  Reference = {68_101620} | Previous AADT = 34141</t>
  </si>
  <si>
    <t>Derivation Code = 3 | MS2 TDMS;  Reference = {68_101621} | Previous AADT = 42442</t>
  </si>
  <si>
    <t>Derivation Code = 3 | MS2 TDMS;  Reference = {68_101622} | Previous AADT = 55448</t>
  </si>
  <si>
    <t>Derivation Code = 3 | MS2 TDMS;  Reference = {68_101623} | Previous AADT = 43760</t>
  </si>
  <si>
    <t>Derivation Code = 3 | MS2 TDMS;  Reference = {68_101624} | Previous AADT = 35352</t>
  </si>
  <si>
    <t>Derivation Code = 3 | MS2 TDMS;  Reference = {68_101634} | Previous AADT = 668</t>
  </si>
  <si>
    <t>Derivation Code = 1 | MS2 TDMS;  Reference = {68_101635} | Previous AADT = 105</t>
  </si>
  <si>
    <t>Derivation Code = 3 | MS2 TDMS;  Reference = {68_101636} | Previous AADT = 1140</t>
  </si>
  <si>
    <t>Derivation Code = 1 | MS2 TDMS;  Reference = {68_101637} | Previous AADT = 3523</t>
  </si>
  <si>
    <t>Derivation Code = 1 | MS2 TDMS;  Reference = {68_101638} | Previous AADT = 199</t>
  </si>
  <si>
    <t>Derivation Code = 3 | MS2 TDMS;  Reference = {68_102319} | Previous AADT = 16739</t>
  </si>
  <si>
    <t>Derivation Code = 3 | MS2 TDMS;  Reference = {68_101639} | Previous AADT = 14844</t>
  </si>
  <si>
    <t>Derivation Code = 3 | MS2 TDMS;  Reference = {68_101641} | Previous AADT = 18851</t>
  </si>
  <si>
    <t>Derivation Code = 1 | MS2 TDMS;  Reference = {68_101643} | Previous AADT = 23413</t>
  </si>
  <si>
    <t>Derivation Code = 3 | MS2 TDMS;  Reference = {68_101645} | Previous AADT = 26362</t>
  </si>
  <si>
    <t>Derivation Code = 1 | MS2 TDMS;  Reference = {265_SC869} | Previous AADT = 20852</t>
  </si>
  <si>
    <t>Derivation Code = 3 | MS2 TDMS;  Reference = {68_101647} | Previous AADT = 13065</t>
  </si>
  <si>
    <t>Derivation Code = 3 | MS2 TDMS;  Reference = {68_101648} | Previous AADT = 4640</t>
  </si>
  <si>
    <t>Derivation Code = 3 | MS2 TDMS;  Reference = {68_101651} | Previous AADT = 4656</t>
  </si>
  <si>
    <t>Derivation Code = 3 | MS2 TDMS;  Reference = {68_101652} | Previous AADT = 3380</t>
  </si>
  <si>
    <t>Derivation Code = 3 | MS2 TDMS;  Reference = {68_101653} | Previous AADT = 2526</t>
  </si>
  <si>
    <t>Derivation Code = 3 | MS2 TDMS;  Reference = {68_101654} | Previous AADT = 3398</t>
  </si>
  <si>
    <t>Derivation Code = 3 | MS2 TDMS;  Reference = {68_101655} | Previous AADT = 3818</t>
  </si>
  <si>
    <t>Derivation Code = 3 | MS2 TDMS;  Reference = {68_102295} | Previous AADT = 3943</t>
  </si>
  <si>
    <t>Derivation Code = 3 | MS2 TDMS;  Reference = {68_101656} | Previous AADT = 138</t>
  </si>
  <si>
    <t>Derivation Code = 3 | MS2 TDMS;  Reference = {68_101657} | Previous AADT = 398</t>
  </si>
  <si>
    <t>Derivation Code = 3 | MS2 TDMS;  Reference = {68_101658} | Previous AADT = 11229</t>
  </si>
  <si>
    <t>Derivation Code = 3 | MS2 TDMS;  Reference = {68_101661} | Previous AADT = 43655</t>
  </si>
  <si>
    <t>Derivation Code = 1 | MS2 TDMS;  Reference = {68_101662} | Previous AADT = 35866</t>
  </si>
  <si>
    <t>Derivation Code = 3 | MS2 TDMS;  Reference = {68_101663} | Previous AADT = 40385</t>
  </si>
  <si>
    <t>Derivation Code = 3 | MS2 TDMS;  Reference = {68_101664} | Previous AADT = 23833</t>
  </si>
  <si>
    <t>Derivation Code = 3 | MS2 TDMS;  Reference = {68_101665} | Previous AADT = 2658</t>
  </si>
  <si>
    <t>Derivation Code = 1 | MS2 TDMS;  Reference = {68_101666} | Previous AADT = 1866</t>
  </si>
  <si>
    <t>Derivation Code = 3 | MS2 TDMS;  Reference = {68_101667} | Previous AADT = 2503</t>
  </si>
  <si>
    <t>Derivation Code = 3 | MS2 TDMS;  Reference = {68_101668} | Previous AADT = 3623</t>
  </si>
  <si>
    <t>Derivation Code = 3 | MS2 TDMS;  Reference = {68_101669} | Previous AADT = 3833</t>
  </si>
  <si>
    <t>Derivation Code = 3 | MS2 TDMS;  Reference = {68_101670} | Previous AADT = 4852</t>
  </si>
  <si>
    <t>Derivation Code = 3 | MS2 TDMS;  Reference = {68_101671} | Previous AADT = 9409</t>
  </si>
  <si>
    <t>Derivation Code = 3 | MS2 TDMS;  Reference = {68_101672} | Previous AADT = 14420</t>
  </si>
  <si>
    <t>Derivation Code = 3 | MS2 TDMS;  Reference = {68_101673} | Previous AADT = 14941</t>
  </si>
  <si>
    <t>Derivation Code = 3 | MS2 TDMS;  Reference = {68_101676} | Previous AADT = 21963</t>
  </si>
  <si>
    <t>Derivation Code = 3 | MS2 TDMS;  Reference = {68_101675} | Previous AADT = 24912</t>
  </si>
  <si>
    <t>Derivation Code = 3 | MS2 TDMS;  Reference = {68_101678} | Previous AADT = 17887</t>
  </si>
  <si>
    <t>Derivation Code = 3 | MS2 TDMS;  Reference = {68_101681} | Previous AADT = 21687</t>
  </si>
  <si>
    <t>Derivation Code = 3 | MS2 TDMS;  Reference = {68_101683} | Previous AADT = 17316</t>
  </si>
  <si>
    <t>Derivation Code = 3 | MS2 TDMS;  Reference = {68_101684} | Previous AADT = 14186</t>
  </si>
  <si>
    <t>Derivation Code = 3 | MS2 TDMS;  Reference = {68_101685} | Previous AADT = 12940</t>
  </si>
  <si>
    <t>Derivation Code = 1 | MS2 TDMS;  Reference = {68_101686} | Previous AADT = 17885</t>
  </si>
  <si>
    <t>Derivation Code = 3 | MS2 TDMS;  Reference = {68_101687} | Previous AADT = 22830</t>
  </si>
  <si>
    <t>Derivation Code = 3 | MS2 TDMS;  Reference = {68_101689} | Previous AADT = 27575</t>
  </si>
  <si>
    <t>Derivation Code = 1 | MS2 TDMS;  Reference = {68_101690} | Previous AADT = 32269</t>
  </si>
  <si>
    <t>Derivation Code = 3 | MS2 TDMS;  Reference = {68_101691} | Previous AADT = 24078</t>
  </si>
  <si>
    <t>Derivation Code = 1 | MS2 TDMS;  Reference = {68_101693} | Previous AADT = 25327</t>
  </si>
  <si>
    <t>Derivation Code = 3 | MS2 TDMS;  Reference = {68_101695} | Previous AADT = 21755</t>
  </si>
  <si>
    <t>Derivation Code = 1 | MS2 TDMS;  Reference = {68_101697} | Previous AADT = 16968</t>
  </si>
  <si>
    <t>Derivation Code = 3 | MS2 TDMS;  Reference = {68_101699} | Previous AADT = 7961</t>
  </si>
  <si>
    <t>Derivation Code = 3 | MS2 TDMS;  Reference = {68_101700} | Previous AADT = 6378</t>
  </si>
  <si>
    <t>Derivation Code = 3 | MS2 TDMS;  Reference = {68_101701} | Previous AADT = 7967</t>
  </si>
  <si>
    <t>Derivation Code = 3 | MS2 TDMS;  Reference = {68_101702} | Previous AADT = 32497</t>
  </si>
  <si>
    <t>Derivation Code = 3 | MS2 TDMS;  Reference = {68_101704} | Previous AADT = 30283</t>
  </si>
  <si>
    <t>Derivation Code = 3 | MS2 TDMS;  Reference = {68_101706} | Previous AADT = 28236</t>
  </si>
  <si>
    <t>Derivation Code = 1 | MS2 TDMS;  Reference = {68_101808} | Previous AADT = 7859</t>
  </si>
  <si>
    <t>Derivation Code = 1 | MS2 TDMS;  Reference = {68_101715} | Previous AADT = 199</t>
  </si>
  <si>
    <t>Derivation Code = 3 | MS2 TDMS;  Reference = {68_101716} | Previous AADT = 11482</t>
  </si>
  <si>
    <t>Derivation Code = 3 | MS2 TDMS;  Reference = {68_101717} | Previous AADT = 14723</t>
  </si>
  <si>
    <t>Derivation Code = 3 | MS2 TDMS;  Reference = {68_101719} | Previous AADT = 16049</t>
  </si>
  <si>
    <t>Derivation Code = 1 | MS2 TDMS;  Reference = {68_101721} | Previous AADT = 29549</t>
  </si>
  <si>
    <t>Derivation Code = 3 | MS2 TDMS;  Reference = {68_101723} | Previous AADT = 14654</t>
  </si>
  <si>
    <t>Derivation Code = 1 | MS2 TDMS;  Reference = {68_101724} | Previous AADT = 45700</t>
  </si>
  <si>
    <t>Derivation Code = 3 | MS2 TDMS;  Reference = {68_101725} | Previous AADT = 26177</t>
  </si>
  <si>
    <t>Derivation Code = 3 | MS2 TDMS;  Reference = {68_101726} | Previous AADT = 19366</t>
  </si>
  <si>
    <t>Derivation Code = 3 | MS2 TDMS;  Reference = {218_1369} | Previous AADT = 19828</t>
  </si>
  <si>
    <t>Derivation Code = 3 | MS2 TDMS;  Reference = {68_101727} | Previous AADT = 20233</t>
  </si>
  <si>
    <t>Derivation Code = 3 | MS2 TDMS;  Reference = {68_101729} | Previous AADT = 11944</t>
  </si>
  <si>
    <t>Derivation Code = 3 | MS2 TDMS;  Reference = {68_101730} | Previous AADT = 14896</t>
  </si>
  <si>
    <t>Derivation Code = 3 | MS2 TDMS;  Reference = {68_101733} | Previous AADT = 3344</t>
  </si>
  <si>
    <t>Derivation Code = 3 | MS2 TDMS;  Reference = {68_101739} | Previous AADT = 3605</t>
  </si>
  <si>
    <t>Derivation Code = 3 | MS2 TDMS;  Reference = {68_101741} | Previous AADT = 3566</t>
  </si>
  <si>
    <t>Derivation Code = 3 | MS2 TDMS;  Reference = {68_101743} | Previous AADT = 9173</t>
  </si>
  <si>
    <t>Derivation Code = 3 | MS2 TDMS;  Reference = {68_101745} | Previous AADT = 13542</t>
  </si>
  <si>
    <t>Derivation Code = 1 | MS2 TDMS;  Reference = {68_101746} | Previous AADT = 14766</t>
  </si>
  <si>
    <t>Derivation Code = 3 | MS2 TDMS;  Reference = {68_101747} | Previous AADT = 4285</t>
  </si>
  <si>
    <t>Derivation Code = 3 | MS2 TDMS;  Reference = {68_101748} | Previous AADT = 1590</t>
  </si>
  <si>
    <t>Applied Growth Factor = 0.010 to Previous Year | Previous AADT = 1678</t>
  </si>
  <si>
    <t>Derivation Code = 3 | MS2 TDMS;  Reference = {68_101750} | Previous AADT = 1766</t>
  </si>
  <si>
    <t>Derivation Code = 3 | MS2 TDMS;  Reference = {68_101751} | Previous AADT = 1705</t>
  </si>
  <si>
    <t>Derivation Code = 3 | MS2 TDMS;  Reference = {68_101752} | Previous AADT = 674</t>
  </si>
  <si>
    <t>Derivation Code = 3 | MS2 TDMS;  Reference = {68_101753} | Previous AADT = 559</t>
  </si>
  <si>
    <t>Derivation Code = 3 | MS2 TDMS;  Reference = {68_101754} | Previous AADT = 890</t>
  </si>
  <si>
    <t>Derivation Code = 3 | MS2 TDMS;  Reference = {68_101755} | Previous AADT = 510</t>
  </si>
  <si>
    <t>Derivation Code = 3 | MS2 TDMS;  Reference = {68_101756_NB} | Previous AADT = 6346</t>
  </si>
  <si>
    <t>Derivation Code = 3 | MS2 TDMS;  Reference = {68_101757} | Previous AADT = 14117</t>
  </si>
  <si>
    <t>Derivation Code = 3 | MS2 TDMS;  Reference = {68_101759} | Previous AADT = 18221</t>
  </si>
  <si>
    <t>Derivation Code = 3 | MS2 TDMS;  Reference = {68_101761} | Previous AADT = 21067</t>
  </si>
  <si>
    <t>Derivation Code = 1 | MS2 TDMS;  Reference = {68_101763} | Previous AADT = 19648</t>
  </si>
  <si>
    <t>Derivation Code = 3 | MS2 TDMS;  Reference = {68_101764} | Previous AADT = 11797</t>
  </si>
  <si>
    <t>Derivation Code = 3 | MS2 TDMS;  Reference = {68_101757_SB} | Previous AADT = 6502</t>
  </si>
  <si>
    <t>Derivation Code = 3 | MS2 TDMS;  Reference = {68_102098} | Previous AADT = 9156</t>
  </si>
  <si>
    <t>Derivation Code = 3 | MS2 TDMS;  Reference = {68_101768} | Previous AADT = 1450</t>
  </si>
  <si>
    <t>Derivation Code = 3 | MS2 TDMS;  Reference = {68_101769} | Previous AADT = 2701</t>
  </si>
  <si>
    <t>Derivation Code = 3 | MS2 TDMS;  Reference = {68_101771} | Previous AADT = 1083</t>
  </si>
  <si>
    <t>Derivation Code = 3 | MS2 TDMS;  Reference = {68_101772} | Previous AADT = 1062</t>
  </si>
  <si>
    <t>Derivation Code = 3 | MS2 TDMS;  Reference = {68_101773_EB} | Previous AADT = 1443</t>
  </si>
  <si>
    <t>Derivation Code = 3 | MS2 TDMS;  Reference = {68_101774} | Previous AADT = 2195</t>
  </si>
  <si>
    <t>Derivation Code = 3 | MS2 TDMS;  Reference = {68_101775} | Previous AADT = 2480</t>
  </si>
  <si>
    <t>Derivation Code = 3 | MS2 TDMS;  Reference = {68_101776} | Previous AADT = 5989</t>
  </si>
  <si>
    <t>Derivation Code = 1 | MS2 TDMS;  Reference = {68_101777} | Previous AADT = 14009</t>
  </si>
  <si>
    <t>Derivation Code = 3 | MS2 TDMS;  Reference = {68_101778} | Previous AADT = 20990</t>
  </si>
  <si>
    <t xml:space="preserve">Derivation Code = 3 | MS2 TDMS;  Reference = {68_101779} | Previous AADT = </t>
  </si>
  <si>
    <t>Derivation Code = 3 | MS2 TDMS;  Reference = {68_101781} | Previous AADT = 18538</t>
  </si>
  <si>
    <t>Derivation Code = 3 | MS2 TDMS;  Reference = {68_101783} | Previous AADT = 24017</t>
  </si>
  <si>
    <t>Derivation Code = 3 | MS2 TDMS;  Reference = {68_101785} | Previous AADT = 23996</t>
  </si>
  <si>
    <t>Derivation Code = 3 | MS2 TDMS;  Reference = {68_101787} | Previous AADT = 30860</t>
  </si>
  <si>
    <t>Derivation Code = 3 | MS2 TDMS;  Reference = {68_101790} | Previous AADT = 775</t>
  </si>
  <si>
    <t>Derivation Code = 3 | MS2 TDMS;  Reference = {68_101791} | Previous AADT = 1635</t>
  </si>
  <si>
    <t>Derivation Code = 3 | MS2 TDMS;  Reference = {68_101792} | Previous AADT = 4813</t>
  </si>
  <si>
    <t>Derivation Code = 3 | MS2 TDMS;  Reference = {68_101794} | Previous AADT = 12540</t>
  </si>
  <si>
    <t>Derivation Code = 3 | MS2 TDMS;  Reference = {68_101796} | Previous AADT = 13780</t>
  </si>
  <si>
    <t>Derivation Code = 3 | MS2 TDMS;  Reference = {68_101798} | Previous AADT = 9150</t>
  </si>
  <si>
    <t>Derivation Code = 3 | MS2 TDMS;  Reference = {68_101800} | Previous AADT = 4700</t>
  </si>
  <si>
    <t>Derivation Code = 3 | MS2 TDMS;  Reference = {68_101773_WB} | Previous AADT = 1532</t>
  </si>
  <si>
    <t>Derivation Code = 3 | MS2 TDMS;  Reference = {68_101803} | Previous AADT = 2176</t>
  </si>
  <si>
    <t>Derivation Code = 3 | MS2 TDMS;  Reference = {68_101804} | Previous AADT = 6370</t>
  </si>
  <si>
    <t>Derivation Code = 3 | MS2 TDMS;  Reference = {68_101805} | Previous AADT = 6649</t>
  </si>
  <si>
    <t>Derivation Code = 1 | MS2 TDMS;  Reference = {68_101807} | Previous AADT = 13155</t>
  </si>
  <si>
    <t>Derivation Code = 3 | MS2 TDMS;  Reference = {68_102289} | Previous AADT = 10949</t>
  </si>
  <si>
    <t>Derivation Code = 3 | MS2 TDMS;  Reference = {68_100195} | Previous AADT = 12032</t>
  </si>
  <si>
    <t>Derivation Code = 3 | MS2 TDMS;  Reference = {68_100194} | Previous AADT = 10312</t>
  </si>
  <si>
    <t>Derivation Code = 1 | MS2 TDMS;  Reference = {68_101810} | Previous AADT = 1031</t>
  </si>
  <si>
    <t>Derivation Code = 1 | MS2 TDMS;  Reference = {68_101814} | Previous AADT = 241</t>
  </si>
  <si>
    <t>Derivation Code = 3 | MS2 TDMS;  Reference = {68_101815} | Previous AADT = 518</t>
  </si>
  <si>
    <t>Derivation Code = 3 | MS2 TDMS;  Reference = {68_102268} | Previous AADT = 10951</t>
  </si>
  <si>
    <t>Derivation Code = 3 | MS2 TDMS;  Reference = {68_102269} | Previous AADT = 11602</t>
  </si>
  <si>
    <t>Derivation Code = 3 | MS2 TDMS;  Reference = {68_102270} | Previous AADT = 13671</t>
  </si>
  <si>
    <t>Derivation Code = 3 | MS2 TDMS;  Reference = {68_102271} | Previous AADT = 12105</t>
  </si>
  <si>
    <t>Derivation Code = 3 | MS2 TDMS;  Reference = {68_102272} | Previous AADT = 14037</t>
  </si>
  <si>
    <t>Derivation Code = 3 | MS2 TDMS;  Reference = {68_100001} | Previous AADT = 19054</t>
  </si>
  <si>
    <t>Derivation Code = 1 | MS2 TDMS;  Reference = {68_100002} | Previous AADT = 25050</t>
  </si>
  <si>
    <t>Derivation Code = 3 | MS2 TDMS;  Reference = {68_100003} | Previous AADT = 41981</t>
  </si>
  <si>
    <t>Derivation Code = 3 | MS2 TDMS;  Reference = {68_100004} | Previous AADT = 48563</t>
  </si>
  <si>
    <t>Derivation Code = 3 | MS2 TDMS;  Reference = {68_100005} | Previous AADT = 45840</t>
  </si>
  <si>
    <t>Derivation Code = 3 | MS2 TDMS;  Reference = {68_100006} | Previous AADT = 42276</t>
  </si>
  <si>
    <t>Derivation Code = 1 | MS2 TDMS;  Reference = {68_100007} | Previous AADT = 26502</t>
  </si>
  <si>
    <t>Derivation Code = 1 | MS2 TDMS;  Reference = {68_100008} | Previous AADT = 19049</t>
  </si>
  <si>
    <t>Derivation Code = 3 | MS2 TDMS;  Reference = {68_100009} | Previous AADT = 14374</t>
  </si>
  <si>
    <t>Derivation Code = 1 | MS2 TDMS;  Reference = {68_100010} | Previous AADT = 13847</t>
  </si>
  <si>
    <t>Derivation Code = 3 | MS2 TDMS;  Reference = {68_100011} | Previous AADT = 12940</t>
  </si>
  <si>
    <t>Derivation Code = 1 | MS2 TDMS;  Reference = {68_100012} | Previous AADT = 11704</t>
  </si>
  <si>
    <t>Derivation Code = 3 | MS2 TDMS;  Reference = {68_100013} | Previous AADT = 9836</t>
  </si>
  <si>
    <t>Derivation Code = 1 | MS2 TDMS;  Reference = {68_100014} | Previous AADT = 10758</t>
  </si>
  <si>
    <t>Derivation Code = 3 | MS2 TDMS;  Reference = {68_100015} | Previous AADT = 11016</t>
  </si>
  <si>
    <t>Derivation Code = 3 | MS2 TDMS;  Reference = {68_100016} | Previous AADT = 13339</t>
  </si>
  <si>
    <t>Derivation Code = 3 | MS2 TDMS;  Reference = {68_100017} | Previous AADT = 12912</t>
  </si>
  <si>
    <t>Derivation Code = 1 | MS2 TDMS;  Reference = {68_100018} | Previous AADT = 14463</t>
  </si>
  <si>
    <t>Derivation Code = 1 | MS2 TDMS;  Reference = {68_100019} | Previous AADT = 12032</t>
  </si>
  <si>
    <t>Derivation Code = 3 | MS2 TDMS;  Reference = {68_100020} | Previous AADT = 14459</t>
  </si>
  <si>
    <t>Derivation Code = 1 | MS2 TDMS;  Reference = {68_100021} | Previous AADT = 14459</t>
  </si>
  <si>
    <t>Derivation Code = 3 | MS2 TDMS;  Reference = {68_100022} | Previous AADT = 2825</t>
  </si>
  <si>
    <t>Derivation Code = 1 | MS2 TDMS;  Reference = {68_100023} | Previous AADT = 7296</t>
  </si>
  <si>
    <t>Derivation Code = 3 | MS2 TDMS;  Reference = {68_100024} | Previous AADT = 6745</t>
  </si>
  <si>
    <t>Derivation Code = 3 | MS2 TDMS;  Reference = {68_100025} | Previous AADT = 6732</t>
  </si>
  <si>
    <t>Derivation Code = 1 | MS2 TDMS;  Reference = {68_100026} | Previous AADT = 6648</t>
  </si>
  <si>
    <t>Derivation Code = 3 | MS2 TDMS;  Reference = {68_100027} | Previous AADT = 8324</t>
  </si>
  <si>
    <t>Derivation Code = 3 | MS2 TDMS;  Reference = {68_100028} | Previous AADT = 6315</t>
  </si>
  <si>
    <t>Derivation Code = 3 | MS2 TDMS;  Reference = {68_100029} | Previous AADT = 7102</t>
  </si>
  <si>
    <t>Derivation Code = 3 | MS2 TDMS;  Reference = {68_100030} | Previous AADT = 8023</t>
  </si>
  <si>
    <t>Derivation Code = 3 | MS2 TDMS;  Reference = {68_100031} | Previous AADT = 10653</t>
  </si>
  <si>
    <t>Derivation Code = 3 | MS2 TDMS;  Reference = {68_100063} | Previous AADT = 31408</t>
  </si>
  <si>
    <t>Derivation Code = 1 | MS2 TDMS;  Reference = {68_100064} | Previous AADT = 29642</t>
  </si>
  <si>
    <t>Derivation Code = 3 | MS2 TDMS;  Reference = {68_100065} | Previous AADT = 25493</t>
  </si>
  <si>
    <t>Derivation Code = 3 | MS2 TDMS;  Reference = {68_100066} | Previous AADT = 26425</t>
  </si>
  <si>
    <t>Derivation Code = 3 | MS2 TDMS;  Reference = {68_100067} | Previous AADT = 24781</t>
  </si>
  <si>
    <t>Derivation Code = 3 | MS2 TDMS;  Reference = {68_100068} | Previous AADT = 26008</t>
  </si>
  <si>
    <t>Derivation Code = 3 | MS2 TDMS;  Reference = {68_100069} | Previous AADT = 26606</t>
  </si>
  <si>
    <t>Derivation Code = 1 | MS2 TDMS;  Reference = {68_100070} | Previous AADT = 28160</t>
  </si>
  <si>
    <t>Derivation Code = 3 | MS2 TDMS;  Reference = {68_100071} | Previous AADT = 28055</t>
  </si>
  <si>
    <t>Derivation Code = 3 | MS2 TDMS;  Reference = {68_100072} | Previous AADT = 24300</t>
  </si>
  <si>
    <t>Derivation Code = 3 | MS2 TDMS;  Reference = {68_100073} | Previous AADT = 25022</t>
  </si>
  <si>
    <t>Derivation Code = 3 | MS2 TDMS;  Reference = {68_100074} | Previous AADT = 25744</t>
  </si>
  <si>
    <t>Derivation Code = 1 | MS2 TDMS;  Reference = {68_100075} | Previous AADT = 29437</t>
  </si>
  <si>
    <t>Derivation Code = 3 | MS2 TDMS;  Reference = {68_100076} | Previous AADT = 27459</t>
  </si>
  <si>
    <t>Derivation Code = 3 | MS2 TDMS;  Reference = {68_100077} | Previous AADT = 49073</t>
  </si>
  <si>
    <t>Derivation Code = 3 | MS2 TDMS;  Reference = {68_100078} | Previous AADT = 44738</t>
  </si>
  <si>
    <t>Derivation Code = 3 | MS2 TDMS;  Reference = {68_100079} | Previous AADT = 42022</t>
  </si>
  <si>
    <t>Derivation Code = 3 | MS2 TDMS;  Reference = {68_100080} | Previous AADT = 73548</t>
  </si>
  <si>
    <t>Derivation Code = 3 | MS2 TDMS;  Reference = {68_100081} | Previous AADT = 93425</t>
  </si>
  <si>
    <t>Derivation Code = 12 | MS2 TDMS;  Reference = {68_100082} | Previous AADT = 117310</t>
  </si>
  <si>
    <t>Derivation Code = 3 | MS2 TDMS;  Reference = {68_100083} | Previous AADT = 114791</t>
  </si>
  <si>
    <t>Derivation Code = 3 | MS2 TDMS;  Reference = {68_100084} | Previous AADT = 150215</t>
  </si>
  <si>
    <t>Derivation Code = 3 | MS2 TDMS;  Reference = {68_100085} | Previous AADT = 156996</t>
  </si>
  <si>
    <t>Derivation Code = 1 | MS2 TDMS;  Reference = {68_100086} | Previous AADT = 222327</t>
  </si>
  <si>
    <t>Derivation Code = 1 | MS2 TDMS;  Reference = {68_100087} | Previous AADT = 220848</t>
  </si>
  <si>
    <t>Derivation Code = 12 | MS2 TDMS;  Reference = {68_100088} | Previous AADT = 208372</t>
  </si>
  <si>
    <t>Derivation Code = 3 | MS2 TDMS;  Reference = {68_100089} | Previous AADT = 190817</t>
  </si>
  <si>
    <t>Derivation Code = 3 | MS2 TDMS;  Reference = {68_100090} | Previous AADT = 240540</t>
  </si>
  <si>
    <t>Derivation Code = 3 | MS2 TDMS;  Reference = {68_100091} | Previous AADT = 232893</t>
  </si>
  <si>
    <t>Derivation Code = 12 | MS2 TDMS;  Reference = {68_100092} | Previous AADT = 225388</t>
  </si>
  <si>
    <t>Derivation Code = 1 | MS2 TDMS;  Reference = {68_100093}*2 | Previous AADT = 225388</t>
  </si>
  <si>
    <t>Derivation Code = 1 | MS2 TDMS;  Reference = {68_100094} | Previous AADT = 236848</t>
  </si>
  <si>
    <t>Derivation Code = 12 | MS2 TDMS;  Reference = {68_100095} | Previous AADT = 206140</t>
  </si>
  <si>
    <t>Derivation Code = 1 | MS2 TDMS;  Reference = {68_100096} | Previous AADT = 210140</t>
  </si>
  <si>
    <t>Derivation Code = 7 | MS2 TDMS;  Reference = {68_100097} | Previous AADT = 231550</t>
  </si>
  <si>
    <t>Derivation Code = 1 | MS2 TDMS;  Reference = {68_100098} | Previous AADT = 257000</t>
  </si>
  <si>
    <t>Derivation Code = 1 | MS2 TDMS;  Reference = {68_100099} | Previous AADT = 279288</t>
  </si>
  <si>
    <t>Derivation Code = 3 | MS2 TDMS;  Reference = {68_100100}*2 | Previous AADT = 225946</t>
  </si>
  <si>
    <t>Derivation Code = 3 | MS2 TDMS;  Reference = {68_100101_WB}*2 | Previous AADT = 136158</t>
  </si>
  <si>
    <t>Derivation Code = 12 | MS2 TDMS;  Reference = {68_100102} | Previous AADT = 195170</t>
  </si>
  <si>
    <t>Derivation Code = 3 | MS2 TDMS;  Reference = {68_100103}*2 | Previous AADT = 256164</t>
  </si>
  <si>
    <t>Derivation Code = 3 | MS2 TDMS;  Reference = {68_100104} | Previous AADT = 258475</t>
  </si>
  <si>
    <t>Derivation Code = 1 | MS2 TDMS;  Reference = {68_100105}*2 | Previous AADT = 260032</t>
  </si>
  <si>
    <t>Derivation Code = 12 | MS2 TDMS;  Reference = {68_100106} | Previous AADT = 318644</t>
  </si>
  <si>
    <t>Derivation Code = 3 | MS2 TDMS;  Reference = {68_100107} | Previous AADT = 125490</t>
  </si>
  <si>
    <t>Derivation Code = 1 | MS2 TDMS;  Reference = {68_100108} | Previous AADT = 153388</t>
  </si>
  <si>
    <t>Derivation Code = 1 | MS2 TDMS;  Reference = {68_100109} | Previous AADT = 175917</t>
  </si>
  <si>
    <t>Derivation Code = 1 | MS2 TDMS;  Reference = {68_100110} | Previous AADT = 161774</t>
  </si>
  <si>
    <t>Derivation Code = 3 | MS2 TDMS;  Reference = {68_100111} | Previous AADT = 202078</t>
  </si>
  <si>
    <t>Derivation Code = 3 | MS2 TDMS;  Reference = {68_100112} | Previous AADT = 248795</t>
  </si>
  <si>
    <t>Derivation Code = 3 | MS2 TDMS;  Reference = {68_100113} | Previous AADT = 238060</t>
  </si>
  <si>
    <t>Derivation Code = 3 | MS2 TDMS;  Reference = {68_100114} | Previous AADT = 255898</t>
  </si>
  <si>
    <t>Derivation Code = 3 | MS2 TDMS;  Reference = {68_100115} | Previous AADT = 306211</t>
  </si>
  <si>
    <t>Derivation Code = 3 | MS2 TDMS;  Reference = {68_100116} | Previous AADT = 191894</t>
  </si>
  <si>
    <t>Derivation Code = 3 | MS2 TDMS;  Reference = {68_100117} | Previous AADT = 185898</t>
  </si>
  <si>
    <t>Derivation Code = 3 | MS2 TDMS;  Reference = {68_100118} | Previous AADT = 213963</t>
  </si>
  <si>
    <t>Derivation Code = 3 | MS2 TDMS;  Reference = {68_100119} | Previous AADT = 179987</t>
  </si>
  <si>
    <t>Derivation Code = 3 | MS2 TDMS;  Reference = {68_100120} | Previous AADT = 177271</t>
  </si>
  <si>
    <t>Derivation Code = 1 | MS2 TDMS;  Reference = {68_100121} | Previous AADT = 76657</t>
  </si>
  <si>
    <t>Derivation Code = 1 | MS2 TDMS;  Reference = {68_100122} | Previous AADT = 111071</t>
  </si>
  <si>
    <t>Derivation Code = 3 | MS2 TDMS;  Reference = {68_100123} | Previous AADT = 55191</t>
  </si>
  <si>
    <t>Derivation Code = 1 | MS2 TDMS;  Reference = {68_100124} | Previous AADT = 61788</t>
  </si>
  <si>
    <t>Derivation Code = 3 | MS2 TDMS;  Reference = {68_100125} | Previous AADT = 62449</t>
  </si>
  <si>
    <t>Derivation Code = 3 | MS2 TDMS;  Reference = {68_100126} | Previous AADT = 48004</t>
  </si>
  <si>
    <t>Derivation Code = 3 | MS2 TDMS;  Reference = {68_100127} | Previous AADT = 48853</t>
  </si>
  <si>
    <t>Derivation Code = 1 | MS2 TDMS;  Reference = {68_100128} | Previous AADT = 56871</t>
  </si>
  <si>
    <t>Derivation Code = 3 | MS2 TDMS;  Reference = {68_100129} | Previous AADT = 52875</t>
  </si>
  <si>
    <t>Derivation Code = 3 | MS2 TDMS;  Reference = {68_100130} | Previous AADT = 48002</t>
  </si>
  <si>
    <t>Derivation Code = 1 | MS2 TDMS;  Reference = {68_100131} | Previous AADT = 54373</t>
  </si>
  <si>
    <t>Derivation Code = 1 | MS2 TDMS;  Reference = {68_100132} | Previous AADT = 46164</t>
  </si>
  <si>
    <t>Derivation Code = 1 | MS2 TDMS;  Reference = {68_100133} | Previous AADT = 53768</t>
  </si>
  <si>
    <t>Derivation Code = 3 | MS2 TDMS;  Reference = {68_100134} | Previous AADT = 54337</t>
  </si>
  <si>
    <t>Derivation Code = 1 | MS2 TDMS;  Reference = {68_100135} | Previous AADT = 54971</t>
  </si>
  <si>
    <t>Derivation Code = 12 | MS2 TDMS;  Reference = {68_100136} | Previous AADT = 47244</t>
  </si>
  <si>
    <t>Derivation Code = 3 | MS2 TDMS;  Reference = {68_100137} | Previous AADT = 49583</t>
  </si>
  <si>
    <t>Derivation Code = 3 | MS2 TDMS;  Reference = {68_100138} | Previous AADT = 51386</t>
  </si>
  <si>
    <t>Derivation Code = 1 | MS2 TDMS;  Reference = {68_100139} | Previous AADT = 64719</t>
  </si>
  <si>
    <t>Derivation Code = 3 | MS2 TDMS;  Reference = {68_100140} | Previous AADT = 68233</t>
  </si>
  <si>
    <t>Derivation Code = 3 | MS2 TDMS;  Reference = {68_100141} | Previous AADT = 82202</t>
  </si>
  <si>
    <t>Derivation Code = 3 | MS2 TDMS;  Reference = {68_102321} | Previous AADT = 96171</t>
  </si>
  <si>
    <t>Derivation Code = 3 | MS2 TDMS;  Reference = {68_100142} | Previous AADT = 99881</t>
  </si>
  <si>
    <t>Derivation Code = 3 | MS2 TDMS;  Reference = {68_100143} | Previous AADT = 114449</t>
  </si>
  <si>
    <t>Derivation Code = 3 | MS2 TDMS;  Reference = {68_100144} | Previous AADT = 126622</t>
  </si>
  <si>
    <t>Derivation Code = 3 | MS2 TDMS;  Reference = {68_100145} | Previous AADT = 130942</t>
  </si>
  <si>
    <t>Derivation Code = 1 | MS2 TDMS;  Reference = {68_100146} | Previous AADT = 116081</t>
  </si>
  <si>
    <t>Derivation Code = 3 | MS2 TDMS;  Reference = {68_100147} | Previous AADT = 173727</t>
  </si>
  <si>
    <t>Derivation Code = 3 | MS2 TDMS;  Reference = {68_100148} | Previous AADT = 183997</t>
  </si>
  <si>
    <t>Derivation Code = 3 | MS2 TDMS;  Reference = {68_100149} | Previous AADT = 184182</t>
  </si>
  <si>
    <t>Derivation Code = 3 | MS2 TDMS;  Reference = {68_100150} | Previous AADT = 186311</t>
  </si>
  <si>
    <t>Derivation Code = 3 | MS2 TDMS;  Reference = {68_100151} | Previous AADT = 186617</t>
  </si>
  <si>
    <t>Derivation Code = 3 | MS2 TDMS;  Reference = {68_100152} | Previous AADT = 199875</t>
  </si>
  <si>
    <t>Derivation Code = 3 | MS2 TDMS;  Reference = {68_100153} | Previous AADT = 176110</t>
  </si>
  <si>
    <t>Derivation Code = 3 | MS2 TDMS;  Reference = {68_100154} | Previous AADT = 123439</t>
  </si>
  <si>
    <t>Derivation Code = 3 | MS2 TDMS;  Reference = {68_100155} | Previous AADT = 110858</t>
  </si>
  <si>
    <t>Derivation Code = 3 | MS2 TDMS;  Reference = {68_100156} | Previous AADT = 110858</t>
  </si>
  <si>
    <t>Derivation Code = 3 | MS2 TDMS;  Reference = {68_100157} | Previous AADT = 103619</t>
  </si>
  <si>
    <t>Derivation Code = 3 | MS2 TDMS;  Reference = {68_100158} | Previous AADT = 107116</t>
  </si>
  <si>
    <t>Derivation Code = 3 | MS2 TDMS;  Reference = {68_100159} | Previous AADT = 97995</t>
  </si>
  <si>
    <t>Derivation Code = 1 | MS2 TDMS;  Reference = {68_100160} | Previous AADT = 74761</t>
  </si>
  <si>
    <t>Derivation Code = 3 | MS2 TDMS;  Reference = {68_100161} | Previous AADT = 77849</t>
  </si>
  <si>
    <t>Derivation Code = 3 | MS2 TDMS;  Reference = {68_100162} | Previous AADT = 65709</t>
  </si>
  <si>
    <t>Derivation Code = 3 | MS2 TDMS;  Reference = {68_100163} | Previous AADT = 76698</t>
  </si>
  <si>
    <t>Derivation Code = 3 | MS2 TDMS;  Reference = {68_100164} | Previous AADT = 74165</t>
  </si>
  <si>
    <t>Derivation Code = 3 | MS2 TDMS;  Reference = {68_100165} | Previous AADT = 68015</t>
  </si>
  <si>
    <t>Derivation Code = 1 | MS2 TDMS;  Reference = {68_100166} | Previous AADT = 56895</t>
  </si>
  <si>
    <t>Derivation Code = 1 | MS2 TDMS;  Reference = {68_100167} | Previous AADT = 59047</t>
  </si>
  <si>
    <t>Derivation Code = 3 | MS2 TDMS;  Reference = {68_100168} | Previous AADT = 44071</t>
  </si>
  <si>
    <t>Derivation Code = 1 | MS2 TDMS;  Reference = {68_100169} | Previous AADT = 44583</t>
  </si>
  <si>
    <t>Derivation Code = 3 | MS2 TDMS;  Reference = {68_100170} | Previous AADT = 38424</t>
  </si>
  <si>
    <t>Derivation Code = 3 | MS2 TDMS;  Reference = {68_100171} | Previous AADT = 28943</t>
  </si>
  <si>
    <t>Derivation Code = 1 | MS2 TDMS;  Reference = {68_100172} | Previous AADT = 33147</t>
  </si>
  <si>
    <t>Derivation Code = 3 | MS2 TDMS;  Reference = {68_100173} | Previous AADT = 33415</t>
  </si>
  <si>
    <t>Derivation Code = 3 | MS2 TDMS;  Reference = {68_100174} | Previous AADT = 33122</t>
  </si>
  <si>
    <t>Derivation Code = 3 | MS2 TDMS;  Reference = {68_100175} | Previous AADT = 27363</t>
  </si>
  <si>
    <t>Derivation Code = 3 | MS2 TDMS;  Reference = {68_100176} | Previous AADT = 30417</t>
  </si>
  <si>
    <t>Derivation Code = 3 | MS2 TDMS;  Reference = {68_100177} | Previous AADT = 19088</t>
  </si>
  <si>
    <t>Derivation Code = 3 | MS2 TDMS;  Reference = {68_100178} | Previous AADT = 15334</t>
  </si>
  <si>
    <t>Derivation Code = 3 | MS2 TDMS;  Reference = {68_100179} | Previous AADT = 20173</t>
  </si>
  <si>
    <t>Derivation Code = 1 | MS2 TDMS;  Reference = {68_100180} | Previous AADT = 21828</t>
  </si>
  <si>
    <t>Derivation Code = 3 | MS2 TDMS;  Reference = {68_100181} | Previous AADT = 18825</t>
  </si>
  <si>
    <t>Derivation Code = 3 | MS2 TDMS;  Reference = {68_100182} | Previous AADT = 19301</t>
  </si>
  <si>
    <t>Derivation Code = 1 | MS2 TDMS;  Reference = {68_100183} | Previous AADT = 21270</t>
  </si>
  <si>
    <t>Derivation Code = 1 | MS2 TDMS;  Reference = {68_100184} | Previous AADT = 18257</t>
  </si>
  <si>
    <t>Derivation Code = 3 | MS2 TDMS;  Reference = {68_100185} | Previous AADT = 17936</t>
  </si>
  <si>
    <t>Derivation Code = 3 | MS2 TDMS;  Reference = {68_100186} | Previous AADT = 19148</t>
  </si>
  <si>
    <t>Derivation Code = 3 | MS2 TDMS;  Reference = {68_100187} | Previous AADT = 15874</t>
  </si>
  <si>
    <t>Derivation Code = 1 | MS2 TDMS;  Reference = {68_100188} | Previous AADT = 16802</t>
  </si>
  <si>
    <t>Derivation Code = 3 | MS2 TDMS;  Reference = {68_100189} | Previous AADT = 15250</t>
  </si>
  <si>
    <t>Derivation Code = 3 | MS2 TDMS;  Reference = {68_100190} | Previous AADT = 15946</t>
  </si>
  <si>
    <t>Derivation Code = 3 | MS2 TDMS;  Reference = {68_100191} | Previous AADT = 10675</t>
  </si>
  <si>
    <t>Applied Growth Factor = 0.047 to Previous Year | Previous AADT = 15031</t>
  </si>
  <si>
    <t>Derivation Code = 12 | MS2 TDMS;  Reference = {68_100193} | Previous AADT = 15480</t>
  </si>
  <si>
    <t>Derivation Code = 1 | MS2 TDMS;  Reference = {68_100325} | Previous AADT = 31738</t>
  </si>
  <si>
    <t>Derivation Code = 3 | MS2 TDMS;  Reference = {68_102332} | Previous AADT = 32832</t>
  </si>
  <si>
    <t>Derivation Code = 3 | MS2 TDMS;  Reference = {68_100326} | Previous AADT = 31926</t>
  </si>
  <si>
    <t>Derivation Code = 3 | MS2 TDMS;  Reference = {68_100327} | Previous AADT = 32192</t>
  </si>
  <si>
    <t>Derivation Code = 3 | MS2 TDMS;  Reference = {68_100328} | Previous AADT = 29512</t>
  </si>
  <si>
    <t>Derivation Code = 1 | MS2 TDMS;  Reference = {68_100333} | Previous AADT = 91551</t>
  </si>
  <si>
    <t>Derivation Code = 1 | MS2 TDMS;  Reference = {68_100334} | Previous AADT = 117057</t>
  </si>
  <si>
    <t>Derivation Code = 1 | MS2 TDMS;  Reference = {68_100335} | Previous AADT = 100493</t>
  </si>
  <si>
    <t>Derivation Code = 12 | MS2 TDMS;  Reference = {68_100336} | Previous AADT = 95313</t>
  </si>
  <si>
    <t>Derivation Code = 3 | MS2 TDMS;  Reference = {68_100337} | Previous AADT = 126081</t>
  </si>
  <si>
    <t>Derivation Code = 1 | MS2 TDMS;  Reference = {68_100338}*2 | Previous AADT = 112314</t>
  </si>
  <si>
    <t>Derivation Code = 7 | MS2 TDMS;  Reference = {68_100339} | Previous AADT = 96444</t>
  </si>
  <si>
    <t>Derivation Code = 1 | MS2 TDMS;  Reference = {68_100340}*2 | Previous AADT = 71860</t>
  </si>
  <si>
    <t>Derivation Code = 12 | MS2 TDMS;  Reference = {68_100341} | Previous AADT = 204493</t>
  </si>
  <si>
    <t>Derivation Code = 1 | MS2 TDMS;  Reference = {68_100342} | Previous AADT = 216465</t>
  </si>
  <si>
    <t>Derivation Code = 1 | MS2 TDMS;  Reference = {68_100343} | Previous AADT = 220005</t>
  </si>
  <si>
    <t>Derivation Code = 1 | MS2 TDMS;  Reference = {68_100344} | Previous AADT = 210319</t>
  </si>
  <si>
    <t>Derivation Code = 1 | MS2 TDMS;  Reference = {68_100345} | Previous AADT = 213867</t>
  </si>
  <si>
    <t>Derivation Code = 1 | MS2 TDMS;  Reference = {68_100346} | Previous AADT = 205186</t>
  </si>
  <si>
    <t>Derivation Code = 12 | MS2 TDMS;  Reference = {68_100347} | Previous AADT = 201730</t>
  </si>
  <si>
    <t>Derivation Code = 1 | MS2 TDMS;  Reference = {68_100348} | Previous AADT = 183216</t>
  </si>
  <si>
    <t>Derivation Code = 1 | MS2 TDMS;  Reference = {68_100349} | Previous AADT = 217740</t>
  </si>
  <si>
    <t>Derivation Code = 12 | MS2 TDMS;  Reference = {68_100350} | Previous AADT = 215932</t>
  </si>
  <si>
    <t>Derivation Code = 3 | MS2 TDMS;  Reference = {68_100351} | Previous AADT = 207369</t>
  </si>
  <si>
    <t>Derivation Code = 12 | MS2 TDMS;  Reference = {68_100352} | Previous AADT = 178274</t>
  </si>
  <si>
    <t>Derivation Code = 1 | MS2 TDMS;  Reference = {68_100353} | Previous AADT = 143312</t>
  </si>
  <si>
    <t>Derivation Code = 3 | MS2 TDMS;  Reference = {68_100354} | Previous AADT = 165974</t>
  </si>
  <si>
    <t>Applied Growth Factor = 0.052 to Previous Year | Previous AADT = 123042</t>
  </si>
  <si>
    <t>Derivation Code = 12 | MS2 TDMS;  Reference = {68_100356} | Previous AADT = 88073</t>
  </si>
  <si>
    <t>Derivation Code = 3 | MS2 TDMS;  Reference = {68_100357} | Previous AADT = 131034</t>
  </si>
  <si>
    <t>Derivation Code = 1 | MS2 TDMS;  Reference = {68_100358} | Previous AADT = 156060</t>
  </si>
  <si>
    <t>Derivation Code = 12 | MS2 TDMS;  Reference = {68_100359} | Previous AADT = 130937</t>
  </si>
  <si>
    <t>Derivation Code = 1 | MS2 TDMS;  Reference = {68_100392} | Previous AADT = 122506</t>
  </si>
  <si>
    <t>Derivation Code = 12 | MS2 TDMS;  Reference = {68_100393} | Previous AADT = 113538</t>
  </si>
  <si>
    <t>Derivation Code = 1 | MS2 TDMS;  Reference = {68_100394} | Previous AADT = 112899</t>
  </si>
  <si>
    <t>Derivation Code = 1 | MS2 TDMS;  Reference = {68_100395} | Previous AADT = 98108</t>
  </si>
  <si>
    <t>Derivation Code = 1 | MS2 TDMS;  Reference = {68_100396} | Previous AADT = 104429</t>
  </si>
  <si>
    <t>Derivation Code = 3 | MS2 TDMS;  Reference = {68_100397} | Previous AADT = 63086</t>
  </si>
  <si>
    <t>Derivation Code = 3 | MS2 TDMS;  Reference = {68_100398} | Previous AADT = 78361</t>
  </si>
  <si>
    <t>Derivation Code = 1 | MS2 TDMS;  Reference = {68_100399} | Previous AADT = 67404</t>
  </si>
  <si>
    <t>Derivation Code = 1 | MS2 TDMS;  Reference = {68_100400} | Previous AADT = 51052</t>
  </si>
  <si>
    <t>Derivation Code = 1 | MS2 TDMS;  Reference = {68_100365} | Previous AADT = 48251</t>
  </si>
  <si>
    <t>Derivation Code = 3 | MS2 TDMS;  Reference = {68_100366} | Previous AADT = 43958</t>
  </si>
  <si>
    <t>Derivation Code = 3 | MS2 TDMS;  Reference = {68_100367} | Previous AADT = 43660</t>
  </si>
  <si>
    <t>Derivation Code = 3 | MS2 TDMS;  Reference = {68_100368} | Previous AADT = 37919</t>
  </si>
  <si>
    <t>Derivation Code = 3 | MS2 TDMS;  Reference = {68_100369} | Previous AADT = 40744</t>
  </si>
  <si>
    <t>Derivation Code = 3 | MS2 TDMS;  Reference = {68_100370} | Previous AADT = 40404</t>
  </si>
  <si>
    <t>Derivation Code = 3 | MS2 TDMS;  Reference = {68_100371} | Previous AADT = 38830</t>
  </si>
  <si>
    <t>Derivation Code = 3 | MS2 TDMS;  Reference = {68_100372} | Previous AADT = 34640</t>
  </si>
  <si>
    <t>Derivation Code = 3 | MS2 TDMS;  Reference = {68_102331} | Previous AADT = 24472</t>
  </si>
  <si>
    <t>Derivation Code = 1 | MS2 TDMS;  Reference = {68_100373} | Previous AADT = 30041</t>
  </si>
  <si>
    <t>Derivation Code = 3 | MS2 TDMS;  Reference = {68_100374} | Previous AADT = 28379</t>
  </si>
  <si>
    <t>Derivation Code = 1 | MS2 TDMS;  Reference = {68_100375} | Previous AADT = 35806</t>
  </si>
  <si>
    <t>Derivation Code = 3 | MS2 TDMS;  Reference = {68_100376} | Previous AADT = 34711</t>
  </si>
  <si>
    <t>Derivation Code = 3 | MS2 TDMS;  Reference = {68_100377} | Previous AADT = 34853</t>
  </si>
  <si>
    <t>Derivation Code = 3 | MS2 TDMS;  Reference = {68_100378} | Previous AADT = 34797</t>
  </si>
  <si>
    <t>Derivation Code = 3 | MS2 TDMS;  Reference = {68_100379} | Previous AADT = 27607</t>
  </si>
  <si>
    <t>Derivation Code = 1 | MS2 TDMS;  Reference = {68_100380} | Previous AADT = 23521</t>
  </si>
  <si>
    <t>Derivation Code = 3 | MS2 TDMS;  Reference = {68_100381} | Previous AADT = 24141</t>
  </si>
  <si>
    <t>Derivation Code = 3 | MS2 TDMS;  Reference = {68_100382} | Previous AADT = 24191</t>
  </si>
  <si>
    <t>Derivation Code = 3 | MS2 TDMS;  Reference = {68_100383} | Previous AADT = 23072</t>
  </si>
  <si>
    <t>Derivation Code = 3 | MS2 TDMS;  Reference = {68_100384} | Previous AADT = 25035</t>
  </si>
  <si>
    <t>Derivation Code = 3 | MS2 TDMS;  Reference = {68_100385} | Previous AADT = 25275</t>
  </si>
  <si>
    <t>Derivation Code = 3 | MS2 TDMS;  Reference = {68_100386} | Previous AADT = 25584</t>
  </si>
  <si>
    <t>Derivation Code = 3 | MS2 TDMS;  Reference = {68_100387} | Previous AADT = 25533</t>
  </si>
  <si>
    <t>Derivation Code = 3 | MS2 TDMS;  Reference = {68_100388} | Previous AADT = 22624</t>
  </si>
  <si>
    <t>Derivation Code = 3 | MS2 TDMS;  Reference = {68_100389} | Previous AADT = 32496</t>
  </si>
  <si>
    <t>Derivation Code = 1 | MS2 TDMS;  Reference = {68_100390} | Previous AADT = 36116</t>
  </si>
  <si>
    <t>Derivation Code = 3 | MS2 TDMS;  Reference = {68_100391} | Previous AADT = 41536</t>
  </si>
  <si>
    <t>Derivation Code = 3 | MS2 TDMS;  Reference = {68_100401} | Previous AADT = 33571</t>
  </si>
  <si>
    <t>Derivation Code = 3 | MS2 TDMS;  Reference = {68_100451} | Previous AADT = 11028</t>
  </si>
  <si>
    <t>Derivation Code = 3 | MS2 TDMS;  Reference = {68_100452} | Previous AADT = 12567</t>
  </si>
  <si>
    <t>Derivation Code = 3 | MS2 TDMS;  Reference = {68_100453} | Previous AADT = 23686</t>
  </si>
  <si>
    <t>Derivation Code = 3 | MS2 TDMS;  Reference = {68_100454} | Previous AADT = 37542</t>
  </si>
  <si>
    <t>Derivation Code = 1 | MS2 TDMS;  Reference = {68_100455} | Previous AADT = 27816</t>
  </si>
  <si>
    <t>Derivation Code = 3 | MS2 TDMS;  Reference = {68_100456} | Previous AADT = 19528</t>
  </si>
  <si>
    <t>Derivation Code = 3 | MS2 TDMS;  Reference = {68_100457} | Previous AADT = 20997</t>
  </si>
  <si>
    <t>Derivation Code = 3 | MS2 TDMS;  Reference = {68_100458} | Previous AADT = 19634</t>
  </si>
  <si>
    <t>Derivation Code = 3 | MS2 TDMS;  Reference = {68_100459} | Previous AADT = 18593</t>
  </si>
  <si>
    <t>Derivation Code = 3 | MS2 TDMS;  Reference = {68_100460} | Previous AADT = 19909</t>
  </si>
  <si>
    <t>Derivation Code = 3 | MS2 TDMS;  Reference = {68_100461} | Previous AADT = 21229</t>
  </si>
  <si>
    <t>Derivation Code = 3 | MS2 TDMS;  Reference = {68_100462} | Previous AADT = 21293</t>
  </si>
  <si>
    <t>Derivation Code = 3 | MS2 TDMS;  Reference = {68_100463} | Previous AADT = 21436</t>
  </si>
  <si>
    <t>Derivation Code = 3 | MS2 TDMS;  Reference = {68_100464} | Previous AADT = 25373</t>
  </si>
  <si>
    <t>Derivation Code = 3 | MS2 TDMS;  Reference = {68_100465} | Previous AADT = 34347</t>
  </si>
  <si>
    <t>Derivation Code = 3 | MS2 TDMS;  Reference = {68_100466} | Previous AADT = 36001</t>
  </si>
  <si>
    <t>Derivation Code = 3 | MS2 TDMS;  Reference = {68_100467} | Previous AADT = 41495</t>
  </si>
  <si>
    <t>Derivation Code = 1 | MS2 TDMS;  Reference = {68_100468} | Previous AADT = 43216</t>
  </si>
  <si>
    <t>Derivation Code = 3 | MS2 TDMS;  Reference = {68_100469} | Previous AADT = 46146</t>
  </si>
  <si>
    <t>Derivation Code = 3 | MS2 TDMS;  Reference = {68_100470} | Previous AADT = 46625</t>
  </si>
  <si>
    <t>Derivation Code = 3 | MS2 TDMS;  Reference = {68_100471} | Previous AADT = 53173</t>
  </si>
  <si>
    <t>Derivation Code = 3 | MS2 TDMS;  Reference = {68_100472} | Previous AADT = 76797</t>
  </si>
  <si>
    <t>Derivation Code = 3 | MS2 TDMS;  Reference = {68_100473} | Previous AADT = 94757</t>
  </si>
  <si>
    <t>Derivation Code = 3 | MS2 TDMS;  Reference = {68_100474} | Previous AADT = 97947</t>
  </si>
  <si>
    <t>Derivation Code = 3 | MS2 TDMS;  Reference = {68_100499} | Previous AADT = 20148</t>
  </si>
  <si>
    <t>Derivation Code = 1 | MS2 TDMS;  Reference = {68_100500} | Previous AADT = 19256</t>
  </si>
  <si>
    <t>Derivation Code = 12 | MS2 TDMS;  Reference = {68_100501} | Previous AADT = 16088</t>
  </si>
  <si>
    <t>Derivation Code = 3 | MS2 TDMS;  Reference = {68_100502} | Previous AADT = 18563</t>
  </si>
  <si>
    <t>Derivation Code = 3 | MS2 TDMS;  Reference = {68_100503} | Previous AADT = 15521</t>
  </si>
  <si>
    <t>Derivation Code = 1 | MS2 TDMS;  Reference = {68_100504} | Previous AADT = 15450</t>
  </si>
  <si>
    <t>Derivation Code = 3 | MS2 TDMS;  Reference = {68_100505} | Previous AADT = 15075</t>
  </si>
  <si>
    <t>Derivation Code = 3 | MS2 TDMS;  Reference = {68_100506} | Previous AADT = 16860</t>
  </si>
  <si>
    <t>Derivation Code = 1 | MS2 TDMS;  Reference = {68_100507} | Previous AADT = 15746</t>
  </si>
  <si>
    <t>Derivation Code = 3 | MS2 TDMS;  Reference = {68_100508} | Previous AADT = 15127</t>
  </si>
  <si>
    <t>Derivation Code = 1 | MS2 TDMS;  Reference = {68_100509} | Previous AADT = 17565</t>
  </si>
  <si>
    <t>Derivation Code = 3 | MS2 TDMS;  Reference = {68_100510} | Previous AADT = 42316</t>
  </si>
  <si>
    <t>Derivation Code = 3 | MS2 TDMS;  Reference = {68_100511} | Previous AADT = 32763</t>
  </si>
  <si>
    <t>Derivation Code = 3 | MS2 TDMS;  Reference = {68_100512} | Previous AADT = 24932</t>
  </si>
  <si>
    <t>Derivation Code = 3 | MS2 TDMS;  Reference = {68_100513} | Previous AADT = 27894</t>
  </si>
  <si>
    <t>Derivation Code = 3 | MS2 TDMS;  Reference = {68_100514} | Previous AADT = 21949</t>
  </si>
  <si>
    <t>Derivation Code = 1 | MS2 TDMS;  Reference = {68_100515} | Previous AADT = 17518</t>
  </si>
  <si>
    <t>Derivation Code = 3 | MS2 TDMS;  Reference = {68_100516} | Previous AADT = 16022</t>
  </si>
  <si>
    <t>Derivation Code = 3 | MS2 TDMS;  Reference = {68_100517} | Previous AADT = 16038</t>
  </si>
  <si>
    <t>Derivation Code = 3 | MS2 TDMS;  Reference = {68_100518} | Previous AADT = 15922</t>
  </si>
  <si>
    <t>Derivation Code = 3 | MS2 TDMS;  Reference = {68_100519} | Previous AADT = 15806</t>
  </si>
  <si>
    <t>Derivation Code = 3 | MS2 TDMS;  Reference = {68_100520} | Previous AADT = 16938</t>
  </si>
  <si>
    <t>Derivation Code = 3 | MS2 TDMS;  Reference = {68_100521} | Previous AADT = 18069</t>
  </si>
  <si>
    <t>Derivation Code = 3 | MS2 TDMS;  Reference = {68_100522} | Previous AADT = 16681</t>
  </si>
  <si>
    <t>Derivation Code = 1 | MS2 TDMS;  Reference = {68_100523} | Previous AADT = 18558</t>
  </si>
  <si>
    <t>Derivation Code = 3 | MS2 TDMS;  Reference = {68_100524} | Previous AADT = 17274</t>
  </si>
  <si>
    <t>Derivation Code = 3 | MS2 TDMS;  Reference = {68_100525} | Previous AADT = 16497</t>
  </si>
  <si>
    <t>Derivation Code = 1 | MS2 TDMS;  Reference = {68_100526} | Previous AADT = 18495</t>
  </si>
  <si>
    <t>Derivation Code = 3 | MS2 TDMS;  Reference = {68_100527} | Previous AADT = 17119</t>
  </si>
  <si>
    <t>Derivation Code = 3 | MS2 TDMS;  Reference = {68_100528} | Previous AADT = 17913</t>
  </si>
  <si>
    <t>Derivation Code = 3 | MS2 TDMS;  Reference = {68_100529} | Previous AADT = 19537</t>
  </si>
  <si>
    <t>Derivation Code = 3 | MS2 TDMS;  Reference = {68_100530} | Previous AADT = 21121</t>
  </si>
  <si>
    <t>Derivation Code = 3 | MS2 TDMS;  Reference = {68_100531} | Previous AADT = 18209</t>
  </si>
  <si>
    <t>Derivation Code = 3 | MS2 TDMS;  Reference = {68_100532} | Previous AADT = 21821</t>
  </si>
  <si>
    <t>Derivation Code = 3 | MS2 TDMS;  Reference = {68_100533} | Previous AADT = 22854</t>
  </si>
  <si>
    <t>Derivation Code = 3 | MS2 TDMS;  Reference = {68_100534} | Previous AADT = 21927</t>
  </si>
  <si>
    <t>Derivation Code = 3 | MS2 TDMS;  Reference = {68_100535} | Previous AADT = 20736</t>
  </si>
  <si>
    <t>Derivation Code = 3 | MS2 TDMS;  Reference = {68_100536} | Previous AADT = 22002</t>
  </si>
  <si>
    <t>Derivation Code = 1 | MS2 TDMS;  Reference = {68_100537} | Previous AADT = 25992</t>
  </si>
  <si>
    <t>Derivation Code = 3 | MS2 TDMS;  Reference = {68_100538} | Previous AADT = 25359</t>
  </si>
  <si>
    <t>Derivation Code = 3 | MS2 TDMS;  Reference = {68_100539} | Previous AADT = 23576</t>
  </si>
  <si>
    <t>Derivation Code = 1 | MS2 TDMS;  Reference = {68_100540} | Previous AADT = 25654</t>
  </si>
  <si>
    <t>Derivation Code = 3 | MS2 TDMS;  Reference = {68_100541} | Previous AADT = 51999</t>
  </si>
  <si>
    <t>Derivation Code = 3 | MS2 TDMS;  Reference = {68_100542} | Previous AADT = 47873</t>
  </si>
  <si>
    <t>Derivation Code = 3 | MS2 TDMS;  Reference = {68_100543} | Previous AADT = 31454</t>
  </si>
  <si>
    <t>Derivation Code = 1 | MS2 TDMS;  Reference = {68_100544} | Previous AADT = 24932</t>
  </si>
  <si>
    <t>Derivation Code = 3 | MS2 TDMS;  Reference = {68_100545} | Previous AADT = 24473</t>
  </si>
  <si>
    <t>Derivation Code = 3 | MS2 TDMS;  Reference = {68_100546} | Previous AADT = 25030</t>
  </si>
  <si>
    <t>Derivation Code = 3 | MS2 TDMS;  Reference = {68_100547} | Previous AADT = 21960</t>
  </si>
  <si>
    <t>Derivation Code = 3 | MS2 TDMS;  Reference = {68_100548} | Previous AADT = 22701</t>
  </si>
  <si>
    <t>Derivation Code = 3 | MS2 TDMS;  Reference = {68_100549} | Previous AADT = 22195</t>
  </si>
  <si>
    <t>Derivation Code = 3 | MS2 TDMS;  Reference = {68_100550} | Previous AADT = 19647</t>
  </si>
  <si>
    <t>Derivation Code = 3 | MS2 TDMS;  Reference = {68_100551} | Previous AADT = 21703</t>
  </si>
  <si>
    <t>Derivation Code = 3 | MS2 TDMS;  Reference = {68_100552} | Previous AADT = 24335</t>
  </si>
  <si>
    <t>Derivation Code = 3 | MS2 TDMS;  Reference = {68_100553} | Previous AADT = 22407</t>
  </si>
  <si>
    <t>Derivation Code = 3 | MS2 TDMS;  Reference = {68_100554} | Previous AADT = 23602</t>
  </si>
  <si>
    <t>Derivation Code = 3 | MS2 TDMS;  Reference = {68_100555} | Previous AADT = 23929</t>
  </si>
  <si>
    <t>Derivation Code = 1 | MS2 TDMS;  Reference = {68_100556} | Previous AADT = 21480</t>
  </si>
  <si>
    <t>Derivation Code = 3 | MS2 TDMS;  Reference = {68_100557} | Previous AADT = 23968</t>
  </si>
  <si>
    <t>Derivation Code = 3 | MS2 TDMS;  Reference = {68_100558} | Previous AADT = 22053</t>
  </si>
  <si>
    <t>Derivation Code = 3 | MS2 TDMS;  Reference = {68_100559} | Previous AADT = 21568</t>
  </si>
  <si>
    <t>Derivation Code = 3 | MS2 TDMS;  Reference = {68_100560} | Previous AADT = 24068</t>
  </si>
  <si>
    <t>Derivation Code = 3 | MS2 TDMS;  Reference = {68_100561} | Previous AADT = 21198</t>
  </si>
  <si>
    <t>Derivation Code = 3 | MS2 TDMS;  Reference = {68_100562} | Previous AADT = 23085</t>
  </si>
  <si>
    <t>Derivation Code = 3 | MS2 TDMS;  Reference = {68_100563} | Previous AADT = 18995</t>
  </si>
  <si>
    <t>Derivation Code = 3 | MS2 TDMS;  Reference = {68_100564} | Previous AADT = 21388</t>
  </si>
  <si>
    <t>Derivation Code = 3 | MS2 TDMS;  Reference = {68_100565} | Previous AADT = 21620</t>
  </si>
  <si>
    <t>Derivation Code = 3 | MS2 TDMS;  Reference = {68_100566} | Previous AADT = 21852</t>
  </si>
  <si>
    <t>Derivation Code = 3 | MS2 TDMS;  Reference = {68_100567} | Previous AADT = 18756</t>
  </si>
  <si>
    <t>Derivation Code = 3 | MS2 TDMS;  Reference = {68_100568} | Previous AADT = 20230</t>
  </si>
  <si>
    <t>Derivation Code = 3 | MS2 TDMS;  Reference = {68_100569} | Previous AADT = 19643</t>
  </si>
  <si>
    <t>Derivation Code = 3 | MS2 TDMS;  Reference = {68_100570} | Previous AADT = 21011</t>
  </si>
  <si>
    <t>Derivation Code = 1 | MS2 TDMS;  Reference = {68_100571} | Previous AADT = 21920</t>
  </si>
  <si>
    <t>Derivation Code = 3 | MS2 TDMS;  Reference = {68_100572} | Previous AADT = 20667</t>
  </si>
  <si>
    <t>Derivation Code = 3 | MS2 TDMS;  Reference = {68_100573} | Previous AADT = 20902</t>
  </si>
  <si>
    <t>Derivation Code = 3 | MS2 TDMS;  Reference = {68_100574} | Previous AADT = 19706</t>
  </si>
  <si>
    <t>Applied Growth Factor = -0.012 to Previous Year | Previous AADT = 24456</t>
  </si>
  <si>
    <t>Derivation Code = 3 | MS2 TDMS;  Reference = {68_100576} | Previous AADT = 25270</t>
  </si>
  <si>
    <t>Derivation Code = 3 | MS2 TDMS;  Reference = {68_100577} | Previous AADT = 26308</t>
  </si>
  <si>
    <t>Derivation Code = 3 | MS2 TDMS;  Reference = {68_100578} | Previous AADT = 25862</t>
  </si>
  <si>
    <t>Derivation Code = 3 | MS2 TDMS;  Reference = {68_100579} | Previous AADT = 25210</t>
  </si>
  <si>
    <t>Derivation Code = 3 | MS2 TDMS;  Reference = {68_100580} | Previous AADT = 22224</t>
  </si>
  <si>
    <t>Derivation Code = 3 | MS2 TDMS;  Reference = {68_100581} | Previous AADT = 19692</t>
  </si>
  <si>
    <t>Derivation Code = 3 | MS2 TDMS;  Reference = {68_100582} | Previous AADT = 22521</t>
  </si>
  <si>
    <t>Derivation Code = 3 | MS2 TDMS;  Reference = {68_100583} | Previous AADT = 24652</t>
  </si>
  <si>
    <t>Derivation Code = 1 | MS2 TDMS;  Reference = {68_101816} | Previous AADT = 1776</t>
  </si>
  <si>
    <t>Derivation Code = 3 | MS2 TDMS;  Reference = {68_101817} | Previous AADT = 1343</t>
  </si>
  <si>
    <t>Derivation Code = 1 | MS2 TDMS;  Reference = {68_101818} | Previous AADT = 1523</t>
  </si>
  <si>
    <t>Derivation Code = 3 | MS2 TDMS;  Reference = {68_101819} | Previous AADT = 1320</t>
  </si>
  <si>
    <t>Derivation Code = 3 | MS2 TDMS;  Reference = {68_101820} | Previous AADT = 1365</t>
  </si>
  <si>
    <t>Derivation Code = 3 | MS2 TDMS;  Reference = {68_101821} | Previous AADT = 2303</t>
  </si>
  <si>
    <t>Derivation Code = 3 | MS2 TDMS;  Reference = {68_101822} | Previous AADT = 2156</t>
  </si>
  <si>
    <t>Derivation Code = 1 | MS2 TDMS;  Reference = {68_101823} | Previous AADT = 1922</t>
  </si>
  <si>
    <t>Derivation Code = 3 | MS2 TDMS;  Reference = {68_101824} | Previous AADT = 2835</t>
  </si>
  <si>
    <t>Derivation Code = 3 | MS2 TDMS;  Reference = {68_101825} | Previous AADT = 1690</t>
  </si>
  <si>
    <t>Derivation Code = 3 | MS2 TDMS;  Reference = {68_101826} | Previous AADT = 4916</t>
  </si>
  <si>
    <t>Derivation Code = 1 | MS2 TDMS;  Reference = {68_101827} | Previous AADT = 13276</t>
  </si>
  <si>
    <t>Derivation Code = 3 | MS2 TDMS;  Reference = {68_101829} | Previous AADT = 16019</t>
  </si>
  <si>
    <t>Derivation Code = 3 | MS2 TDMS;  Reference = {68_101831} | Previous AADT = 14608</t>
  </si>
  <si>
    <t>Derivation Code = 3 | MS2 TDMS;  Reference = {68_101833} | Previous AADT = 12137</t>
  </si>
  <si>
    <t>Derivation Code = 1 | MS2 TDMS;  Reference = {68_101835} | Previous AADT = 21017</t>
  </si>
  <si>
    <t>Derivation Code = 3 | MS2 TDMS;  Reference = {68_101837} | Previous AADT = 19325</t>
  </si>
  <si>
    <t>Derivation Code = 3 | MS2 TDMS;  Reference = {68_101838} | Previous AADT = 16374</t>
  </si>
  <si>
    <t>Derivation Code = 3 | MS2 TDMS;  Reference = {68_101839} | Previous AADT = 16035</t>
  </si>
  <si>
    <t>Derivation Code = 3 | MS2 TDMS;  Reference = {68_101840} | Previous AADT = 15158</t>
  </si>
  <si>
    <t>Derivation Code = 3 | MS2 TDMS;  Reference = {68_101841} | Previous AADT = 15928</t>
  </si>
  <si>
    <t>Derivation Code = 3 | MS2 TDMS;  Reference = {68_101842} | Previous AADT = 18033</t>
  </si>
  <si>
    <t>Derivation Code = 3 | MS2 TDMS;  Reference = {68_101843} | Previous AADT = 14447</t>
  </si>
  <si>
    <t>Derivation Code = 3 | MS2 TDMS;  Reference = {68_101844} | Previous AADT = 17549</t>
  </si>
  <si>
    <t>Derivation Code = 3 | MS2 TDMS;  Reference = {68_101845} | Previous AADT = 20143</t>
  </si>
  <si>
    <t>Derivation Code = 3 | MS2 TDMS;  Reference = {68_101846} | Previous AADT = 23798</t>
  </si>
  <si>
    <t>Derivation Code = 3 | MS2 TDMS;  Reference = {68_101847} | Previous AADT = 24543</t>
  </si>
  <si>
    <t>Derivation Code = 3 | MS2 TDMS;  Reference = {68_101848} | Previous AADT = 26267</t>
  </si>
  <si>
    <t>Derivation Code = 3 | MS2 TDMS;  Reference = {68_101849} | Previous AADT = 21467</t>
  </si>
  <si>
    <t>Derivation Code = 3 | MS2 TDMS;  Reference = {68_101850} | Previous AADT = 29939</t>
  </si>
  <si>
    <t>Derivation Code = 1 | MS2 TDMS;  Reference = {68_101851} | Previous AADT = 29677</t>
  </si>
  <si>
    <t>Derivation Code = 1 | MS2 TDMS;  Reference = {68_101852} | Previous AADT = 28077</t>
  </si>
  <si>
    <t>Derivation Code = 1 | MS2 TDMS;  Reference = {68_101853} | Previous AADT = 37344</t>
  </si>
  <si>
    <t>Derivation Code = 3 | MS2 TDMS;  Reference = {68_101854} | Previous AADT = 36329</t>
  </si>
  <si>
    <t>Derivation Code = 1 | MS2 TDMS;  Reference = {68_101855} | Previous AADT = 25614</t>
  </si>
  <si>
    <t>Derivation Code = 3 | MS2 TDMS;  Reference = {68_101856} | Previous AADT = 26374</t>
  </si>
  <si>
    <t>Derivation Code = 3 | MS2 TDMS;  Reference = {68_101857} | Previous AADT = 48522</t>
  </si>
  <si>
    <t>Derivation Code = 3 | MS2 TDMS;  Reference = {68_101858} | Previous AADT = 50901</t>
  </si>
  <si>
    <t>Derivation Code = 3 | MS2 TDMS;  Reference = {68_101859} | Previous AADT = 33378</t>
  </si>
  <si>
    <t>Derivation Code = 3 | MS2 TDMS;  Reference = {68_101860} | Previous AADT = 51712</t>
  </si>
  <si>
    <t>Derivation Code = 3 | MS2 TDMS;  Reference = {68_101861} | Previous AADT = 56682</t>
  </si>
  <si>
    <t>Derivation Code = 3 | MS2 TDMS;  Reference = {68_101862} | Previous AADT = 38569</t>
  </si>
  <si>
    <t>Derivation Code = 3 | MS2 TDMS;  Reference = {68_101863} | Previous AADT = 30353</t>
  </si>
  <si>
    <t>Derivation Code = 1 | MS2 TDMS;  Reference = {68_101864} | Previous AADT = 31478</t>
  </si>
  <si>
    <t>Derivation Code = 3 | MS2 TDMS;  Reference = {68_102303} | Previous AADT = 30458</t>
  </si>
  <si>
    <t>Derivation Code = 3 | MS2 TDMS;  Reference = {68_101865} | Previous AADT = 29151</t>
  </si>
  <si>
    <t>Derivation Code = 3 | MS2 TDMS;  Reference = {68_102304} | Previous AADT = 29058</t>
  </si>
  <si>
    <t>Derivation Code = 1 | MS2 TDMS;  Reference = {68_101866} | Previous AADT = 35650</t>
  </si>
  <si>
    <t>Derivation Code = 3 | MS2 TDMS;  Reference = {68_101867} | Previous AADT = 26340</t>
  </si>
  <si>
    <t>Derivation Code = 3 | MS2 TDMS;  Reference = {68_101868} | Previous AADT = 45903</t>
  </si>
  <si>
    <t>Derivation Code = 1 | MS2 TDMS;  Reference = {68_101869} | Previous AADT = 43882</t>
  </si>
  <si>
    <t>Derivation Code = 3 | MS2 TDMS;  Reference = {68_101870} | Previous AADT = 44420</t>
  </si>
  <si>
    <t>Derivation Code = 3 | MS2 TDMS;  Reference = {68_101871} | Previous AADT = 38989</t>
  </si>
  <si>
    <t>Derivation Code = 3 | MS2 TDMS;  Reference = {68_102316} | Previous AADT = 36391</t>
  </si>
  <si>
    <t>Derivation Code = 3 | MS2 TDMS;  Reference = {68_101872} | Previous AADT = 124310</t>
  </si>
  <si>
    <t>Derivation Code = 1 | MS2 TDMS;  Reference = {68_101873} | Previous AADT = 187267</t>
  </si>
  <si>
    <t>Derivation Code = 1 | MS2 TDMS;  Reference = {68_101874} | Previous AADT = 176844</t>
  </si>
  <si>
    <t>Derivation Code = 12 | MS2 TDMS;  Reference = {68_101875} | Previous AADT = 173226</t>
  </si>
  <si>
    <t>Derivation Code = 3 | MS2 TDMS;  Reference = {68_101876}*2 | Previous AADT = 169608</t>
  </si>
  <si>
    <t>Derivation Code = 12 | MS2 TDMS;  Reference = {68_101877} | Previous AADT = 174255</t>
  </si>
  <si>
    <t>Derivation Code = 1 | MS2 TDMS;  Reference = {68_101878} | Previous AADT = 253356</t>
  </si>
  <si>
    <t>Derivation Code = 1 | MS2 TDMS;  Reference = {68_101879} | Previous AADT = 222546</t>
  </si>
  <si>
    <t>Derivation Code = 1 | MS2 TDMS;  Reference = {68_101880} | Previous AADT = 239120</t>
  </si>
  <si>
    <t>Derivation Code = 1 | MS2 TDMS;  Reference = {68_101881} | Previous AADT = 248739</t>
  </si>
  <si>
    <t>Derivation Code = 1 | MS2 TDMS;  Reference = {68_101882} | Previous AADT = 230716</t>
  </si>
  <si>
    <t>Derivation Code = 1 | MS2 TDMS;  Reference = {68_101883} | Previous AADT = 214890</t>
  </si>
  <si>
    <t>Derivation Code = 12 | MS2 TDMS;  Reference = {68_101884} | Previous AADT = 197896</t>
  </si>
  <si>
    <t>Derivation Code = 1 | MS2 TDMS;  Reference = {68_101885} | Previous AADT = 205469</t>
  </si>
  <si>
    <t>Derivation Code = 1 | MS2 TDMS;  Reference = {68_101886} | Previous AADT = 179831</t>
  </si>
  <si>
    <t>Derivation Code = 1 | MS2 TDMS;  Reference = {68_101887}*2 | Previous AADT = 167624</t>
  </si>
  <si>
    <t>Derivation Code = 12 | MS2 TDMS;  Reference = {68_101888} | Previous AADT = 161085</t>
  </si>
  <si>
    <t>Derivation Code = 12 | MS2 TDMS;  Reference = {68_101889} | Previous AADT = 96088</t>
  </si>
  <si>
    <t>Derivation Code = 12 | MS2 TDMS;  Reference = {68_101890} | Previous AADT = 103126</t>
  </si>
  <si>
    <t>Derivation Code = 3 | MS2 TDMS;  Reference = {68_101891} | Previous AADT = 111700</t>
  </si>
  <si>
    <t>Derivation Code = 3 | MS2 TDMS;  Reference = {68_101892} | Previous AADT = 104309</t>
  </si>
  <si>
    <t>Derivation Code = 1 | MS2 TDMS;  Reference = {68_101893} | Previous AADT = 81347</t>
  </si>
  <si>
    <t>Derivation Code = 3 | MS2 TDMS;  Reference = {68_101894} | Previous AADT = 53487</t>
  </si>
  <si>
    <t>Derivation Code = 3 | MS2 TDMS;  Reference = {68_101895} | Previous AADT = 37632</t>
  </si>
  <si>
    <t>Derivation Code = 3 | MS2 TDMS;  Reference = {68_101896} | Previous AADT = 34718</t>
  </si>
  <si>
    <t>Derivation Code = 3 | MS2 TDMS;  Reference = {68_101897} | Previous AADT = 30286</t>
  </si>
  <si>
    <t>Derivation Code = 1 | MS2 TDMS;  Reference = {68_101898} | Previous AADT = 32327</t>
  </si>
  <si>
    <t>Derivation Code = 3 | MS2 TDMS;  Reference = {68_101899} | Previous AADT = 24956</t>
  </si>
  <si>
    <t>Derivation Code = 3 | MS2 TDMS;  Reference = {68_101900} | Previous AADT = 22647</t>
  </si>
  <si>
    <t>Derivation Code = 3 | MS2 TDMS;  Reference = {68_101901} | Previous AADT = 21889</t>
  </si>
  <si>
    <t>Derivation Code = 3 | MS2 TDMS;  Reference = {68_101902} | Previous AADT = 14038</t>
  </si>
  <si>
    <t>Derivation Code = 1 | MS2 TDMS;  Reference = {68_101903} | Previous AADT = 16853</t>
  </si>
  <si>
    <t>Derivation Code = 3 | MS2 TDMS;  Reference = {68_101904} | Previous AADT = 16440</t>
  </si>
  <si>
    <t>Derivation Code = 1 | MS2 TDMS;  Reference = {68_101905} | Previous AADT = 11204</t>
  </si>
  <si>
    <t>Derivation Code = 3 | MS2 TDMS;  Reference = {68_101906} | Previous AADT = 6929</t>
  </si>
  <si>
    <t>Derivation Code = 3 | MS2 TDMS;  Reference = {68_101907} | Previous AADT = 7999</t>
  </si>
  <si>
    <t>Derivation Code = 3 | MS2 TDMS;  Reference = {68_101908} | Previous AADT = 9430</t>
  </si>
  <si>
    <t>Derivation Code = 3 | MS2 TDMS;  Reference = {68_101909} | Previous AADT = 14365</t>
  </si>
  <si>
    <t>Derivation Code = 3 | MS2 TDMS;  Reference = {68_101911} | Previous AADT = 14965</t>
  </si>
  <si>
    <t>Derivation Code = 3 | MS2 TDMS;  Reference = {68_101912} | Previous AADT = 18859</t>
  </si>
  <si>
    <t>Derivation Code = 3 | MS2 TDMS;  Reference = {68_101914} | Previous AADT = 22122</t>
  </si>
  <si>
    <t>Derivation Code = 3 | MS2 TDMS;  Reference = {68_101916} | Previous AADT = 24021</t>
  </si>
  <si>
    <t>Derivation Code = 3 | MS2 TDMS;  Reference = {68_101918} | Previous AADT = 20113</t>
  </si>
  <si>
    <t>Derivation Code = 3 | MS2 TDMS;  Reference = {68_101920} | Previous AADT = 18131</t>
  </si>
  <si>
    <t>Derivation Code = 1 | MS2 TDMS;  Reference = {68_101922} | Previous AADT = 16481</t>
  </si>
  <si>
    <t>Derivation Code = 3 | MS2 TDMS;  Reference = {68_101924} | Previous AADT = 3631</t>
  </si>
  <si>
    <t>Derivation Code = 1 | MS2 TDMS;  Reference = {68_101926} | Previous AADT = 2904</t>
  </si>
  <si>
    <t>Derivation Code = 1 | MS2 TDMS;  Reference = {68_101927} | Previous AADT = 3166</t>
  </si>
  <si>
    <t>Derivation Code = 3 | MS2 TDMS;  Reference = {68_101928} | Previous AADT = 3143</t>
  </si>
  <si>
    <t>Derivation Code = 3 | MS2 TDMS;  Reference = {68_101929} | Previous AADT = 6719</t>
  </si>
  <si>
    <t>Derivation Code = 3 | MS2 TDMS;  Reference = {68_101930} | Previous AADT = 17381</t>
  </si>
  <si>
    <t>Derivation Code = 3 | MS2 TDMS;  Reference = {68_101932} | Previous AADT = 21063</t>
  </si>
  <si>
    <t>Derivation Code = 3 | MS2 TDMS;  Reference = {68_101934} | Previous AADT = 17546</t>
  </si>
  <si>
    <t>Derivation Code = 3 | MS2 TDMS;  Reference = {68_101936} | Previous AADT = 5242</t>
  </si>
  <si>
    <t>Derivation Code = 1 | MS2 TDMS;  Reference = {68_101937} | Previous AADT = 9276</t>
  </si>
  <si>
    <t>Derivation Code = 3 | MS2 TDMS;  Reference = {68_101938} | Previous AADT = 8033</t>
  </si>
  <si>
    <t>Derivation Code = 3 | MS2 TDMS;  Reference = {68_101939} | Previous AADT = 6678</t>
  </si>
  <si>
    <t>Derivation Code = 3 | MS2 TDMS;  Reference = {68_101940} | Previous AADT = 3853</t>
  </si>
  <si>
    <t>Derivation Code = 3 | MS2 TDMS;  Reference = {68_101941} | Previous AADT = 2726</t>
  </si>
  <si>
    <t>Derivation Code = 3 | MS2 TDMS;  Reference = {68_101942} | Previous AADT = 2147</t>
  </si>
  <si>
    <t>Derivation Code = 3 | MS2 TDMS;  Reference = {68_101943} | Previous AADT = 2027</t>
  </si>
  <si>
    <t>Derivation Code = 3 | MS2 TDMS;  Reference = {68_101944} | Previous AADT = 3544</t>
  </si>
  <si>
    <t>Derivation Code = 3 | MS2 TDMS;  Reference = {68_101945} | Previous AADT = 6690</t>
  </si>
  <si>
    <t>Derivation Code = 1 | MS2 TDMS;  Reference = {68_101947} | Previous AADT = 2073</t>
  </si>
  <si>
    <t>Derivation Code = 1 | MS2 TDMS;  Reference = {68_101948} | Previous AADT = 1095</t>
  </si>
  <si>
    <t>Derivation Code = 3 | MS2 TDMS;  Reference = {68_102018} | Previous AADT = 2361</t>
  </si>
  <si>
    <t>Derivation Code = 3 | MS2 TDMS;  Reference = {68_102019} | Previous AADT = 10211</t>
  </si>
  <si>
    <t>Derivation Code = 3 | MS2 TDMS;  Reference = {68_102021} | Previous AADT = 8904</t>
  </si>
  <si>
    <t>Derivation Code = 3 | MS2 TDMS;  Reference = {68_102023} | Previous AADT = 6273</t>
  </si>
  <si>
    <t>Derivation Code = 3 | MS2 TDMS;  Reference = {68_102024} | Previous AADT = 7434</t>
  </si>
  <si>
    <t>Derivation Code = 3 | MS2 TDMS;  Reference = {68_102025} | Previous AADT = 6132</t>
  </si>
  <si>
    <t>Derivation Code = 3 | MS2 TDMS;  Reference = {68_102027} | Previous AADT = 6461</t>
  </si>
  <si>
    <t>Derivation Code = 1 | MS2 TDMS;  Reference = {68_102026} | Previous AADT = 4047</t>
  </si>
  <si>
    <t>Derivation Code = 3 | MS2 TDMS;  Reference = {68_102028} | Previous AADT = 2911</t>
  </si>
  <si>
    <t>Derivation Code = 3 | MS2 TDMS;  Reference = {68_102029} | Previous AADT = 3486</t>
  </si>
  <si>
    <t>Derivation Code = 3 | MS2 TDMS;  Reference = {68_102030} | Previous AADT = 3720</t>
  </si>
  <si>
    <t>Derivation Code = 3 | MS2 TDMS;  Reference = {68_102031} | Previous AADT = 5342</t>
  </si>
  <si>
    <t>Derivation Code = 1 | MS2 TDMS;  Reference = {68_102032} | Previous AADT = 5809</t>
  </si>
  <si>
    <t>Derivation Code = 1 | MS2 TDMS;  Reference = {68_102034} | Previous AADT = 7276</t>
  </si>
  <si>
    <t>Derivation Code = 3 | MS2 TDMS;  Reference = {68_102036} | Previous AADT = 9787</t>
  </si>
  <si>
    <t>Derivation Code = 3 | MS2 TDMS;  Reference = {68_102038} | Previous AADT = 10053</t>
  </si>
  <si>
    <t>Derivation Code = 3 | MS2 TDMS;  Reference = {68_102040} | Previous AADT = 12142</t>
  </si>
  <si>
    <t>Derivation Code = 3 | MS2 TDMS;  Reference = {68_102042} | Previous AADT = 13892</t>
  </si>
  <si>
    <t>Derivation Code = 1 | MS2 TDMS;  Reference = {68_102044} | Previous AADT = 17832</t>
  </si>
  <si>
    <t>Derivation Code = 3 | MS2 TDMS;  Reference = {68_102046} | Previous AADT = 21038</t>
  </si>
  <si>
    <t>Derivation Code = 3 | MS2 TDMS;  Reference = {68_102048} | Previous AADT = 20857</t>
  </si>
  <si>
    <t>Derivation Code = 3 | MS2 TDMS;  Reference = {68_102050} | Previous AADT = 16340</t>
  </si>
  <si>
    <t>Derivation Code = 3 | MS2 TDMS;  Reference = {68_102052} | Previous AADT = 13166</t>
  </si>
  <si>
    <t>Derivation Code = 3 | MS2 TDMS;  Reference = {68_102054} | Previous AADT = 13965</t>
  </si>
  <si>
    <t>Derivation Code = 3 | MS2 TDMS;  Reference = {68_102056} | Previous AADT = 8456</t>
  </si>
  <si>
    <t>Derivation Code = 3 | MS2 TDMS;  Reference = {68_102057} | Previous AADT = 6763</t>
  </si>
  <si>
    <t>Derivation Code = 3 | MS2 TDMS;  Reference = {68_102058} | Previous AADT = 6068</t>
  </si>
  <si>
    <t>Derivation Code = 3 | MS2 TDMS;  Reference = {68_102059} | Previous AADT = 4846</t>
  </si>
  <si>
    <t>Derivation Code = 3 | MS2 TDMS;  Reference = {68_102060} | Previous AADT = 1052</t>
  </si>
  <si>
    <t>Derivation Code = 3 | MS2 TDMS;  Reference = {68_102061} | Previous AADT = 1590</t>
  </si>
  <si>
    <t>Derivation Code = 3 | MS2 TDMS;  Reference = {68_102063} | Previous AADT = 2587</t>
  </si>
  <si>
    <t>Derivation Code = 3 | MS2 TDMS;  Reference = {68_102062} | Previous AADT = 1506</t>
  </si>
  <si>
    <t>Derivation Code = 3 | MS2 TDMS;  Reference = {68_102064} | Previous AADT = 1046</t>
  </si>
  <si>
    <t>Derivation Code = 3 | MS2 TDMS;  Reference = {216_FLA-03146} | Previous AADT = 29961</t>
  </si>
  <si>
    <t>Derivation Code = 1 | MS2 TDMS;  Reference = {68_102065} | Previous AADT = 29332</t>
  </si>
  <si>
    <t>Derivation Code = 3 | MS2 TDMS;  Reference = {68_102066} | Previous AADT = 27620</t>
  </si>
  <si>
    <t>Derivation Code = 1 | MS2 TDMS;  Reference = {68_102068} | Previous AADT = 18974</t>
  </si>
  <si>
    <t>Derivation Code = 3 | MS2 TDMS;  Reference = {68_102070} | Previous AADT = 11265</t>
  </si>
  <si>
    <t>Derivation Code = 3 | MS2 TDMS;  Reference = {68_102072} | Previous AADT = 8261</t>
  </si>
  <si>
    <t>Derivation Code = 1 | MS2 TDMS;  Reference = {68_102073} | Previous AADT = 8203</t>
  </si>
  <si>
    <t>Derivation Code = 3 | MS2 TDMS;  Reference = {68_102074} | Previous AADT = 6097</t>
  </si>
  <si>
    <t>Derivation Code = 3 | MS2 TDMS;  Reference = {68_102075} | Previous AADT = 9038</t>
  </si>
  <si>
    <t>Derivation Code = 1 | MS2 TDMS;  Reference = {68_102076} | Previous AADT = 4518</t>
  </si>
  <si>
    <t>Derivation Code = 3 | MS2 TDMS;  Reference = {68_102320} | Previous AADT = 3424</t>
  </si>
  <si>
    <t>Derivation Code = 1 | MS2 TDMS;  Reference = {68_102077} | Previous AADT = 4206</t>
  </si>
  <si>
    <t>Derivation Code = 3 | MS2 TDMS;  Reference = {68_102078} | Previous AADT = 5859</t>
  </si>
  <si>
    <t>Derivation Code = 3 | MS2 TDMS;  Reference = {68_102079} | Previous AADT = 10177</t>
  </si>
  <si>
    <t>Derivation Code = 3 | MS2 TDMS;  Reference = {68_102080} | Previous AADT = 6672</t>
  </si>
  <si>
    <t>Derivation Code = 3 | MS2 TDMS;  Reference = {68_102081} | Previous AADT = 8052</t>
  </si>
  <si>
    <t>Derivation Code = 3 | MS2 TDMS;  Reference = {68_102082} | Previous AADT = 5426</t>
  </si>
  <si>
    <t>Derivation Code = 3 | MS2 TDMS;  Reference = {68_102096} | Previous AADT = 19709</t>
  </si>
  <si>
    <t>Derivation Code = 1 | MS2 TDMS;  Reference = {68_102084} | Previous AADT = 18367</t>
  </si>
  <si>
    <t>Derivation Code = 1 | MS2 TDMS;  Reference = {68_102086} | Previous AADT = 17273</t>
  </si>
  <si>
    <t>Derivation Code = 1 | MS2 TDMS;  Reference = {68_102086} | Previous AADT = 16180</t>
  </si>
  <si>
    <t>Derivation Code = 1 | MS2 TDMS;  Reference = {68_102087} | Previous AADT = 15661</t>
  </si>
  <si>
    <t>Derivation Code = 3 | MS2 TDMS;  Reference = {68_102088} | Previous AADT = 30982</t>
  </si>
  <si>
    <t>Derivation Code = 1 | MS2 TDMS;  Reference = {68_102089} | Previous AADT = 9775</t>
  </si>
  <si>
    <t>Derivation Code = 3 | MS2 TDMS;  Reference = {68_102090} | Previous AADT = 9507</t>
  </si>
  <si>
    <t>Derivation Code = 3 | MS2 TDMS;  Reference = {68_102091} | Previous AADT = 9388</t>
  </si>
  <si>
    <t>Derivation Code = 3 | MS2 TDMS;  Reference = {68_102092} | Previous AADT = 9329</t>
  </si>
  <si>
    <t>Derivation Code = 3 | MS2 TDMS;  Reference = {68_102093} | Previous AADT = 13219</t>
  </si>
  <si>
    <t>Derivation Code = 1 | MS2 TDMS;  Reference = {68_102094} | Previous AADT = 14350</t>
  </si>
  <si>
    <t>Derivation Code = 3 | MS2 TDMS;  Reference = {68_102095} | Previous AADT = 14657</t>
  </si>
  <si>
    <t>Derivation Code = 3 | MS2 TDMS;  Reference = {68_102290} | Previous AADT = 13845</t>
  </si>
  <si>
    <t>Derivation Code = 3 | MS2 TDMS;  Reference = {68_102264} | Previous AADT = 11429</t>
  </si>
  <si>
    <t>Derivation Code = 3 | MS2 TDMS;  Reference = {68_102265} | Previous AADT = 16147</t>
  </si>
  <si>
    <t>Derivation Code = 3 | MS2 TDMS;  Reference = {68_102104} | Previous AADT = 19726</t>
  </si>
  <si>
    <t>Derivation Code = 3 | MS2 TDMS;  Reference = {68_102106} | Previous AADT = 13540</t>
  </si>
  <si>
    <t>Derivation Code = 3 | MS2 TDMS;  Reference = {68_102108} | Previous AADT = 17648</t>
  </si>
  <si>
    <t>Derivation Code = 3 | MS2 TDMS;  Reference = {68_102110} | Previous AADT = 17248</t>
  </si>
  <si>
    <t>Derivation Code = 3 | MS2 TDMS;  Reference = {68_102112} | Previous AADT = 11626</t>
  </si>
  <si>
    <t>Derivation Code = 1 | MS2 TDMS;  Reference = {68_102114} | Previous AADT = 10346</t>
  </si>
  <si>
    <t>Derivation Code = 3 | MS2 TDMS;  Reference = {68_102116} | Previous AADT = 8071</t>
  </si>
  <si>
    <t>Derivation Code = 3 | MS2 TDMS;  Reference = {68_102118} | Previous AADT = 10275</t>
  </si>
  <si>
    <t>Derivation Code = 3 | MS2 TDMS;  Reference = {68_102120} | Previous AADT = 13912</t>
  </si>
  <si>
    <t>Derivation Code = 3 | MS2 TDMS;  Reference = {68_102122} | Previous AADT = 14291</t>
  </si>
  <si>
    <t>Derivation Code = 3 | MS2 TDMS;  Reference = {68_102124} | Previous AADT = 17785</t>
  </si>
  <si>
    <t>Derivation Code = 3 | MS2 TDMS;  Reference = {68_102126} | Previous AADT = 13576</t>
  </si>
  <si>
    <t>Derivation Code = 3 | MS2 TDMS;  Reference = {68_102128} | Previous AADT = 15680</t>
  </si>
  <si>
    <t>Derivation Code = 3 | MS2 TDMS;  Reference = {68_102130} | Previous AADT = 15376</t>
  </si>
  <si>
    <t>Derivation Code = 3 | MS2 TDMS;  Reference = {68_102132} | Previous AADT = 15915</t>
  </si>
  <si>
    <t>Derivation Code = 3 | MS2 TDMS;  Reference = {68_102134} | Previous AADT = 17149</t>
  </si>
  <si>
    <t>Derivation Code = 3 | MS2 TDMS;  Reference = {68_102136} | Previous AADT = 17449</t>
  </si>
  <si>
    <t>Derivation Code = 3 | MS2 TDMS;  Reference = {68_102138} | Previous AADT = 26213</t>
  </si>
  <si>
    <t>Derivation Code = 3 | MS2 TDMS;  Reference = {68_102140} | Previous AADT = 27539</t>
  </si>
  <si>
    <t>Derivation Code = 3 | MS2 TDMS;  Reference = {68_102142} | Previous AADT = 30908</t>
  </si>
  <si>
    <t>Derivation Code = 3 | MS2 TDMS;  Reference = {68_102144} | Previous AADT = 32953</t>
  </si>
  <si>
    <t>Derivation Code = 3 | MS2 TDMS;  Reference = {68_102146} | Previous AADT = 39033</t>
  </si>
  <si>
    <t>Derivation Code = 3 | MS2 TDMS;  Reference = {68_102148} | Previous AADT = 22749</t>
  </si>
  <si>
    <t>Derivation Code = 3 | MS2 TDMS;  Reference = {68_102150} | Previous AADT = 15778</t>
  </si>
  <si>
    <t>Derivation Code = 3 | MS2 TDMS;  Reference = {68_102152} | Previous AADT = 12313</t>
  </si>
  <si>
    <t>Derivation Code = 3 | MS2 TDMS;  Reference = {68_102154} | Previous AADT = 12405</t>
  </si>
  <si>
    <t>Derivation Code = 3 | MS2 TDMS;  Reference = {68_102156} | Previous AADT = 13862</t>
  </si>
  <si>
    <t>Derivation Code = 3 | MS2 TDMS;  Reference = {68_102158} | Previous AADT = 10923</t>
  </si>
  <si>
    <t>Derivation Code = 3 | MS2 TDMS;  Reference = {68_102160} | Previous AADT = 9592</t>
  </si>
  <si>
    <t>Derivation Code = 3 | MS2 TDMS;  Reference = {68_102162} | Previous AADT = 8765</t>
  </si>
  <si>
    <t>Derivation Code = 3 | MS2 TDMS;  Reference = {68_102163} | Previous AADT = 6796</t>
  </si>
  <si>
    <t>Derivation Code = 3 | MS2 TDMS;  Reference = {68_102164} | Previous AADT = 7148</t>
  </si>
  <si>
    <t>Derivation Code = 3 | MS2 TDMS;  Reference = {68_102165} | Previous AADT = 4782</t>
  </si>
  <si>
    <t>Derivation Code = 3 | MS2 TDMS;  Reference = {68_102166} | Previous AADT = 2365</t>
  </si>
  <si>
    <t>Derivation Code = 1 | MS2 TDMS;  Reference = {68_102167} | Previous AADT = 1738</t>
  </si>
  <si>
    <t>Derivation Code = 1 | MS2 TDMS;  Reference = {68_102168} | Previous AADT = 3136</t>
  </si>
  <si>
    <t>Derivation Code = 3 | MS2 TDMS;  Reference = {68_102169} | Previous AADT = 2349</t>
  </si>
  <si>
    <t>Derivation Code = 1 | MS2 TDMS;  Reference = {68_102171} | Previous AADT = 5921</t>
  </si>
  <si>
    <t>Derivation Code = 3 | MS2 TDMS;  Reference = {68_102172} | Previous AADT = 6523</t>
  </si>
  <si>
    <t>Derivation Code = 3 | MS2 TDMS;  Reference = {68_102173} | Previous AADT = 5523</t>
  </si>
  <si>
    <t>Derivation Code = 1 | MS2 TDMS;  Reference = {68_102174} | Previous AADT = 4523</t>
  </si>
  <si>
    <t>Derivation Code = 3 | MS2 TDMS;  Reference = {68_102175} | Previous AADT = 3400</t>
  </si>
  <si>
    <t>Derivation Code = 3 | MS2 TDMS;  Reference = {68_102176} | Previous AADT = 4481</t>
  </si>
  <si>
    <t>Derivation Code = 3 | MS2 TDMS;  Reference = {68_102177} | Previous AADT = 4834</t>
  </si>
  <si>
    <t>Derivation Code = 1 | MS2 TDMS;  Reference = {68_102178} | Previous AADT = 5183</t>
  </si>
  <si>
    <t>Derivation Code = 3 | MS2 TDMS;  Reference = {68_102286} | Previous AADT = 4673</t>
  </si>
  <si>
    <t>Derivation Code = 3 | MS2 TDMS;  Reference = {68_102179} | Previous AADT = 3224</t>
  </si>
  <si>
    <t>Derivation Code = 1 | MS2 TDMS;  Reference = {68_102287} | Previous AADT = 3207</t>
  </si>
  <si>
    <t>Derivation Code = 3 | MS2 TDMS;  Reference = {68_102180} | Previous AADT = 3792</t>
  </si>
  <si>
    <t>Derivation Code = 1 | MS2 TDMS;  Reference = {68_102181} | Previous AADT = 3603</t>
  </si>
  <si>
    <t>Derivation Code = 3 | MS2 TDMS;  Reference = {68_102182} | Previous AADT = 1918</t>
  </si>
  <si>
    <t>Derivation Code = 3 | MS2 TDMS;  Reference = {68_102183} | Previous AADT = 9157</t>
  </si>
  <si>
    <t>Derivation Code = 1 | MS2 TDMS;  Reference = {68_102185} | Previous AADT = 7363</t>
  </si>
  <si>
    <t>Derivation Code = 3 | MS2 TDMS;  Reference = {68_102186} | Previous AADT = 2060</t>
  </si>
  <si>
    <t>Derivation Code = 3 | MS2 TDMS;  Reference = {68_102188} | Previous AADT = 12368</t>
  </si>
  <si>
    <t>Derivation Code = 1 | MS2 TDMS;  Reference = {68_102189} | Previous AADT = 12454</t>
  </si>
  <si>
    <t>Derivation Code = 1 | MS2 TDMS;  Reference = {68_102190} | Previous AADT = 12392</t>
  </si>
  <si>
    <t>Derivation Code = 3 | MS2 TDMS;  Reference = {68_102191} | Previous AADT = 6772</t>
  </si>
  <si>
    <t>Derivation Code = 3 | MS2 TDMS;  Reference = {68_102192} | Previous AADT = 5164</t>
  </si>
  <si>
    <t>Derivation Code = 3 | MS2 TDMS;  Reference = {68_102193} | Previous AADT = 3603</t>
  </si>
  <si>
    <t>Derivation Code = 3 | MS2 TDMS;  Reference = {68_102194} | Previous AADT = 1686</t>
  </si>
  <si>
    <t>Derivation Code = 1 | MS2 TDMS;  Reference = {68_102195} | Previous AADT = 1279</t>
  </si>
  <si>
    <t>Derivation Code = 3 | MS2 TDMS;  Reference = {68_102196} | Previous AADT = 903</t>
  </si>
  <si>
    <t>Derivation Code = 3 | MS2 TDMS;  Reference = {68_102197} | Previous AADT = 741</t>
  </si>
  <si>
    <t>Derivation Code = 3 | MS2 TDMS;  Reference = {68_102198} | Previous AADT = 431</t>
  </si>
  <si>
    <t>Derivation Code = 1 | MS2 TDMS;  Reference = {68_102199} | Previous AADT = 598</t>
  </si>
  <si>
    <t>Derivation Code = 3 | MS2 TDMS;  Reference = {68_102200} | Previous AADT = 2111</t>
  </si>
  <si>
    <t>Derivation Code = 3 | MS2 TDMS;  Reference = {68_102201} | Previous AADT = 2898</t>
  </si>
  <si>
    <t>Derivation Code = 3 | MS2 TDMS;  Reference = {68_102202} | Previous AADT = 5440</t>
  </si>
  <si>
    <t>Derivation Code = 3 | MS2 TDMS;  Reference = {68_102203} | Previous AADT = 5052</t>
  </si>
  <si>
    <t>Derivation Code = 3 | MS2 TDMS;  Reference = {68_102204} | Previous AADT = 1614</t>
  </si>
  <si>
    <t>Derivation Code = 3 | MS2 TDMS;  Reference = {68_102205} | Previous AADT = 1461</t>
  </si>
  <si>
    <t>Derivation Code = 3 | MS2 TDMS;  Reference = {68_102206} | Previous AADT = 1524</t>
  </si>
  <si>
    <t>Derivation Code = 3 | MS2 TDMS;  Reference = {68_102302} | Previous AADT = 1361</t>
  </si>
  <si>
    <t>Derivation Code = 3 | MS2 TDMS;  Reference = {68_102207} | Previous AADT = 1754</t>
  </si>
  <si>
    <t>Derivation Code = 1 | MS2 TDMS;  Reference = {68_102208} | Previous AADT = 2706</t>
  </si>
  <si>
    <t>Derivation Code = 1 | MS2 TDMS;  Reference = {68_102209} | Previous AADT = 1880</t>
  </si>
  <si>
    <t>Derivation Code = 1 | MS2 TDMS;  Reference = {68_102210} | Previous AADT = 1585</t>
  </si>
  <si>
    <t>Derivation Code = 12 | MS2 TDMS;  Reference = {68_102211} | Previous AADT = 1205</t>
  </si>
  <si>
    <t>Derivation Code = 1 | MS2 TDMS;  Reference = {68_102212} | Previous AADT = 977</t>
  </si>
  <si>
    <t>Derivation Code = 3 | MS2 TDMS;  Reference = {68_102213} | Previous AADT = 3399</t>
  </si>
  <si>
    <t>Derivation Code = 3 | MS2 TDMS;  Reference = {68_102214} | Previous AADT = 3385</t>
  </si>
  <si>
    <t>Derivation Code = 3 | MS2 TDMS;  Reference = {68_102215} | Previous AADT = 1943</t>
  </si>
  <si>
    <t>Derivation Code = 1 | MS2 TDMS;  Reference = {68_102216} | Previous AADT = 1294</t>
  </si>
  <si>
    <t>Derivation Code = 3 | MS2 TDMS;  Reference = {68_102217} | Previous AADT = 1711</t>
  </si>
  <si>
    <t>Derivation Code = 3 | MS2 TDMS;  Reference = {68_102218} | Previous AADT = 1826</t>
  </si>
  <si>
    <t>Derivation Code = 1 | MS2 TDMS;  Reference = {68_102219} | Previous AADT = 1139</t>
  </si>
  <si>
    <t>Derivation Code = 3 | MS2 TDMS;  Reference = {68_102220} | Previous AADT = 2100</t>
  </si>
  <si>
    <t>Derivation Code = 3 | MS2 TDMS;  Reference = {68_102221} | Previous AADT = 1312</t>
  </si>
  <si>
    <t>Derivation Code = 3 | MS2 TDMS;  Reference = {68_102222} | Previous AADT = 2428</t>
  </si>
  <si>
    <t>Derivation Code = 3 | MS2 TDMS;  Reference = {68_102223} | Previous AADT = 2832</t>
  </si>
  <si>
    <t>Derivation Code = 3 | MS2 TDMS;  Reference = {68_102224} | Previous AADT = 2872</t>
  </si>
  <si>
    <t>Derivation Code = 1 | MS2 TDMS;  Reference = {68_102225} | Previous AADT = 7650</t>
  </si>
  <si>
    <t>Derivation Code = 3 | MS2 TDMS;  Reference = {68_102226} | Previous AADT = 7845</t>
  </si>
  <si>
    <t>Derivation Code = 1 | MS2 TDMS;  Reference = {68_102228} | Previous AADT = 10746</t>
  </si>
  <si>
    <t>Derivation Code = 1 | MS2 TDMS;  Reference = {68_102230} | Previous AADT = 4160</t>
  </si>
  <si>
    <t>Derivation Code = 1 | MS2 TDMS;  Reference = {68_102231} | Previous AADT = 4954</t>
  </si>
  <si>
    <t>Derivation Code = 3 | MS2 TDMS;  Reference = {68_102232} | Previous AADT = 7962</t>
  </si>
  <si>
    <t>Derivation Code = 3 | MS2 TDMS;  Reference = {68_102233} | Previous AADT = 27</t>
  </si>
  <si>
    <t>Derivation Code = 1 | MS2 TDMS;  Reference = {68_102234} | Previous AADT = 210</t>
  </si>
  <si>
    <t>Derivation Code = 3 | MS2 TDMS;  Reference = {68_102235} | Previous AADT = 1284</t>
  </si>
  <si>
    <t>Derivation Code = 1 | MS2 TDMS;  Reference = {68_102236} | Previous AADT = 773</t>
  </si>
  <si>
    <t>Derivation Code = 1 | MS2 TDMS;  Reference = {68_102237} | Previous AADT = 434</t>
  </si>
  <si>
    <t>Derivation Code = 1 | MS2 TDMS;  Reference = {68_102238} | Previous AADT = 966</t>
  </si>
  <si>
    <t>Derivation Code = 3 | MS2 TDMS;  Reference = {68_102239} | Previous AADT = 861</t>
  </si>
  <si>
    <t>Derivation Code = 1 | MS2 TDMS;  Reference = {68_102240} | Previous AADT = 1349</t>
  </si>
  <si>
    <t>Derivation Code = 1 | MS2 TDMS;  Reference = {68_102241} | Previous AADT = 3132</t>
  </si>
  <si>
    <t>Derivation Code = 3 | MS2 TDMS;  Reference = {68_102242} | Previous AADT = 4502</t>
  </si>
  <si>
    <t>Derivation Code = 3 | MS2 TDMS;  Reference = {68_102243} | Previous AADT = 4619</t>
  </si>
  <si>
    <t>Derivation Code = 3 | MS2 TDMS;  Reference = {68_102245} | Previous AADT = 4736</t>
  </si>
  <si>
    <t>Derivation Code = 3 | MS2 TDMS;  Reference = {68_102246} | Previous AADT = 1550</t>
  </si>
  <si>
    <t>Derivation Code = 3 | MS2 TDMS;  Reference = {68_102247} | Previous AADT = 1191</t>
  </si>
  <si>
    <t>Derivation Code = 3 | MS2 TDMS;  Reference = {68_102248} | Previous AADT = 1147</t>
  </si>
  <si>
    <t>Derivation Code = 3 | MS2 TDMS;  Reference = {68_102251} | Previous AADT = 1463</t>
  </si>
  <si>
    <t>Derivation Code = 3 | MS2 TDMS;  Reference = {68_102252} | Previous AADT = 1114</t>
  </si>
  <si>
    <t>Derivation Code = 3 | MS2 TDMS;  Reference = {68_102253} | Previous AADT = 1320</t>
  </si>
  <si>
    <t>Derivation Code = 3 | MS2 TDMS;  Reference = {68_102254} | Previous AADT = 1652</t>
  </si>
  <si>
    <t>Derivation Code = 3 | MS2 TDMS;  Reference = {68_102306} | Previous AADT = 5253</t>
  </si>
  <si>
    <t>Derivation Code = 1 | MS2 TDMS;  Reference = {68_102255} | Previous AADT = 5148</t>
  </si>
  <si>
    <t>Derivation Code = 3 | MS2 TDMS;  Reference = {68_102256} | Previous AADT = 12829</t>
  </si>
  <si>
    <t>Derivation Code = 3 | MS2 TDMS;  Reference = {68_102258} | Previous AADT = 12618</t>
  </si>
  <si>
    <t>Derivation Code = 1 | MS2 TDMS;  Reference = {68_102260} | Previous AADT = 14061</t>
  </si>
  <si>
    <t>Derivation Code = 3 | MS2 TDMS;  Reference = {68_102262} | Previous AADT = 9868</t>
  </si>
  <si>
    <t>Derivation Code = 3 | MS2 TDMS;  Reference = {68_102266} | Previous AADT = 28263</t>
  </si>
  <si>
    <t>Derivation Code = 3 | MS2 TDMS;  Reference = {68_102267} | Previous AADT = 18639</t>
  </si>
  <si>
    <t>Derivation Code = 3 | MS2 TDMS;  Reference = {68_102280} | Previous AADT = 8797</t>
  </si>
  <si>
    <t>Derivation Code = 3 | MS2 TDMS;  Reference = {68_102281} | Previous AADT = 7561</t>
  </si>
  <si>
    <t>Derivation Code = 3 | MS2 TDMS;  Reference = {68_102282} | Previous AADT = 7266</t>
  </si>
  <si>
    <t>Derivation Code = 3 | MS2 TDMS;  Reference = {68_102283} | Previous AADT = 1038</t>
  </si>
  <si>
    <t>Derivation Code = 1 | MS2 TDMS;  Reference = {68_102284} | Previous AADT = 588</t>
  </si>
  <si>
    <t>Derivation Code = 3 | MS2 TDMS;  Reference = {68_102285} | Previous AADT = 189</t>
  </si>
  <si>
    <t>Derivation Code = 1 | MS2 TDMS;  Reference = {68_3351} | Previous AADT = 492</t>
  </si>
  <si>
    <t>Derivation Code = 3 | MS2 TDMS;  Reference = {68_3000} | Previous AADT = 289</t>
  </si>
  <si>
    <t>Applied Growth Factor = -0.025 to Previous Year | Previous AADT = 3095</t>
  </si>
  <si>
    <t>Derivation Code = 3 | MS2 TDMS;  Reference = {68_3002} | Previous AADT = 1723</t>
  </si>
  <si>
    <t>Derivation Code = 3 | MS2 TDMS;  Reference = {68_3001} | Previous AADT = 3146</t>
  </si>
  <si>
    <t>Derivation Code = 3 | MS2 TDMS;  Reference = {68_3003} | Previous AADT = 274</t>
  </si>
  <si>
    <t>Applied Growth Factor = 0.053 to Previous Year | Previous AADT = 3317</t>
  </si>
  <si>
    <t>Derivation Code = 3 | MS2 TDMS;  Reference = {68_3002}/3 | Previous AADT = 574</t>
  </si>
  <si>
    <t>Derivation Code = 3 | MS2 TDMS;  Reference = {68_3010} | Previous AADT = 2444</t>
  </si>
  <si>
    <t>Derivation Code = 3 | MS2 TDMS;  Reference = {68_3012} | Previous AADT = 6597</t>
  </si>
  <si>
    <t>Derivation Code = 3 | MS2 TDMS;  Reference = {68_3011} | Previous AADT = 6773</t>
  </si>
  <si>
    <t>Derivation Code = 3 | MS2 TDMS;  Reference = {68_3013} | Previous AADT = 2705</t>
  </si>
  <si>
    <t>Derivation Code = 3 | MS2 TDMS;  Reference = {68_3020} | Previous AADT = 3315</t>
  </si>
  <si>
    <t>Derivation Code = 3 | MS2 TDMS;  Reference = {68_3022} | Previous AADT = 4718</t>
  </si>
  <si>
    <t>Derivation Code = 3 | MS2 TDMS;  Reference = {68_3021} | Previous AADT = 6060</t>
  </si>
  <si>
    <t>Derivation Code = 3 | MS2 TDMS;  Reference = {68_3023} | Previous AADT = 3730</t>
  </si>
  <si>
    <t>Derivation Code = 3 | MS2 TDMS;  Reference = {68_3030} | Previous AADT = 4839</t>
  </si>
  <si>
    <t>Derivation Code = 3 | MS2 TDMS;  Reference = {68_3032} | Previous AADT = 2643</t>
  </si>
  <si>
    <t>Derivation Code = 3 | MS2 TDMS;  Reference = {68_3033} | Previous AADT = 3041</t>
  </si>
  <si>
    <t>Derivation Code = 3 | MS2 TDMS;  Reference = {68_3031} | Previous AADT = 3958</t>
  </si>
  <si>
    <t>Derivation Code = 3 | MS2 TDMS;  Reference = {68_3040} | Previous AADT = 2269</t>
  </si>
  <si>
    <t>Derivation Code = 3 | MS2 TDMS;  Reference = {68_3042} | Previous AADT = 1181</t>
  </si>
  <si>
    <t>Derivation Code = 3 | MS2 TDMS;  Reference = {68_3041} | Previous AADT = 3344</t>
  </si>
  <si>
    <t>Derivation Code = 3 | MS2 TDMS;  Reference = {68_3043} | Previous AADT = 1894</t>
  </si>
  <si>
    <t>Derivation Code = 3 | MS2 TDMS;  Reference = {68_3050} | Previous AADT = 5513</t>
  </si>
  <si>
    <t>Derivation Code = 3 | MS2 TDMS;  Reference = {68_3052} | Previous AADT = 2026</t>
  </si>
  <si>
    <t>Derivation Code = 3 | MS2 TDMS;  Reference = {68_3051} | Previous AADT = 2991</t>
  </si>
  <si>
    <t>Derivation Code = 3 | MS2 TDMS;  Reference = {68_3053} | Previous AADT = 6463</t>
  </si>
  <si>
    <t>Derivation Code = 3 | MS2 TDMS;  Reference = {68_3060} | Previous AADT = 2551</t>
  </si>
  <si>
    <t>Derivation Code = 3 | MS2 TDMS;  Reference = {68_3062} | Previous AADT = 401</t>
  </si>
  <si>
    <t>Derivation Code = 3 | MS2 TDMS;  Reference = {68_3061} | Previous AADT = 385</t>
  </si>
  <si>
    <t>Derivation Code = 3 | MS2 TDMS;  Reference = {68_3063} | Previous AADT = 2847</t>
  </si>
  <si>
    <t>Derivation Code = 3 | MS2 TDMS;  Reference = {68_3070} | Previous AADT = 1536</t>
  </si>
  <si>
    <t>Derivation Code = 3 | MS2 TDMS;  Reference = {68_3072} | Previous AADT = 36</t>
  </si>
  <si>
    <t>Derivation Code = 3 | MS2 TDMS;  Reference = {68_3071} | Previous AADT = 21</t>
  </si>
  <si>
    <t>Derivation Code = 3 | MS2 TDMS;  Reference = {68_3073} | Previous AADT = 857</t>
  </si>
  <si>
    <t>Applied Growth Factor = -0.025 to Previous Year | Previous AADT = 3493</t>
  </si>
  <si>
    <t>Applied Growth Factor = -0.025 to Previous Year | Previous AADT = 3405</t>
  </si>
  <si>
    <t>Derivation Code = 3 | MS2 TDMS;  Reference = {68_3090} | Previous AADT = 466</t>
  </si>
  <si>
    <t>Derivation Code = 3 | MS2 TDMS;  Reference = {68_3092} | Previous AADT = 335</t>
  </si>
  <si>
    <t>Derivation Code = 3 | MS2 TDMS;  Reference = {68_3091} | Previous AADT = 493</t>
  </si>
  <si>
    <t>Derivation Code = 3 | MS2 TDMS;  Reference = {68_3093} | Previous AADT = 1417</t>
  </si>
  <si>
    <t>Derivation Code = 3 | MS2 TDMS;  Reference = {68_3100} | Previous AADT = 484</t>
  </si>
  <si>
    <t>Derivation Code = 3 | MS2 TDMS;  Reference = {68_3102} | Previous AADT = 130</t>
  </si>
  <si>
    <t>Derivation Code = 3 | MS2 TDMS;  Reference = {68_3101} | Previous AADT = 101</t>
  </si>
  <si>
    <t>Derivation Code = 3 | MS2 TDMS;  Reference = {68_3103} | Previous AADT = 679</t>
  </si>
  <si>
    <t>Derivation Code = 3 | MS2 TDMS;  Reference = {68_3110} | Previous AADT = 697</t>
  </si>
  <si>
    <t>Derivation Code = 3 | MS2 TDMS;  Reference = {68_3112} | Previous AADT = 430</t>
  </si>
  <si>
    <t>Derivation Code = 3 | MS2 TDMS;  Reference = {68_3111} | Previous AADT = 272</t>
  </si>
  <si>
    <t>Derivation Code = 3 | MS2 TDMS;  Reference = {68_3113} | Previous AADT = 1210</t>
  </si>
  <si>
    <t>Derivation Code = 3 | MS2 TDMS;  Reference = {68_3120} | Previous AADT = 29</t>
  </si>
  <si>
    <t>Derivation Code = 3 | MS2 TDMS;  Reference = {68_3122} | Previous AADT = 42</t>
  </si>
  <si>
    <t>Derivation Code = 3 | MS2 TDMS;  Reference = {68_3121} | Previous AADT = 92</t>
  </si>
  <si>
    <t>Derivation Code = 3 | MS2 TDMS;  Reference = {68_3123} | Previous AADT = 29</t>
  </si>
  <si>
    <t>Applied Growth Factor = 0.028 to Previous Year | Previous AADT = 1572</t>
  </si>
  <si>
    <t>Derivation Code = 3 | MS2 TDMS;  Reference = {68_3140} | Previous AADT = 520</t>
  </si>
  <si>
    <t>Derivation Code = 3 | MS2 TDMS;  Reference = {68_3142} | Previous AADT = 387</t>
  </si>
  <si>
    <t>Derivation Code = 3 | MS2 TDMS;  Reference = {68_3141} | Previous AADT = 728</t>
  </si>
  <si>
    <t>Derivation Code = 3 | MS2 TDMS;  Reference = {68_3143} | Previous AADT = 439</t>
  </si>
  <si>
    <t>Derivation Code = 3 | MS2 TDMS;  Reference = {68_3150} | Previous AADT = 67</t>
  </si>
  <si>
    <t>Derivation Code = 3 | MS2 TDMS;  Reference = {68_3152} | Previous AADT = 52</t>
  </si>
  <si>
    <t>Derivation Code = 3 | MS2 TDMS;  Reference = {68_3151} | Previous AADT = 59</t>
  </si>
  <si>
    <t>Derivation Code = 3 | MS2 TDMS;  Reference = {68_3153} | Previous AADT = 67</t>
  </si>
  <si>
    <t>Derivation Code = 3 | MS2 TDMS;  Reference = {68_3160} | Previous AADT = 68</t>
  </si>
  <si>
    <t>Derivation Code = 3 | MS2 TDMS;  Reference = {68_3162} | Previous AADT = 133</t>
  </si>
  <si>
    <t>Derivation Code = 3 | MS2 TDMS;  Reference = {68_3161} | Previous AADT = 117</t>
  </si>
  <si>
    <t>Derivation Code = 3 | MS2 TDMS;  Reference = {68_3163} | Previous AADT = 82</t>
  </si>
  <si>
    <t>Applied Growth Factor = 0.011 to Previous Year | Previous AADT = 527</t>
  </si>
  <si>
    <t>Derivation Code = 3 | MS2 TDMS;  Reference = {68_9951} | Previous AADT = 527</t>
  </si>
  <si>
    <t>Applied Growth Factor = 0.011 to Previous Year | Previous AADT = 3210</t>
  </si>
  <si>
    <t>Applied Growth Factor = 0.011 to Previous Year | Previous AADT = 3191</t>
  </si>
  <si>
    <t>Derivation Code = 3 | MS2 TDMS;  Reference = {68_3180} | Previous AADT = 76</t>
  </si>
  <si>
    <t>Derivation Code = 3 | MS2 TDMS;  Reference = {68_3182} | Previous AADT = 268</t>
  </si>
  <si>
    <t>Derivation Code = 3 | MS2 TDMS;  Reference = {68_3181} | Previous AADT = 102</t>
  </si>
  <si>
    <t>Derivation Code = 3 | MS2 TDMS;  Reference = {68_3183} | Previous AADT = 146</t>
  </si>
  <si>
    <t>Derivation Code = 3 | MS2 TDMS;  Reference = {68_3190} | Previous AADT = 83</t>
  </si>
  <si>
    <t>Derivation Code = 3 | MS2 TDMS;  Reference = {68_3192} | Previous AADT = 289</t>
  </si>
  <si>
    <t>Derivation Code = 3 | MS2 TDMS;  Reference = {68_3191} | Previous AADT = 325</t>
  </si>
  <si>
    <t>Derivation Code = 3 | MS2 TDMS;  Reference = {68_3193} | Previous AADT = 88</t>
  </si>
  <si>
    <t>Derivation Code = 3 | MS2 TDMS;  Reference = {68_3200} | Previous AADT = 32</t>
  </si>
  <si>
    <t>Derivation Code = 3 | MS2 TDMS;  Reference = {68_3202} | Previous AADT = 168</t>
  </si>
  <si>
    <t>Derivation Code = 3 | MS2 TDMS;  Reference = {68_3201} | Previous AADT = 202</t>
  </si>
  <si>
    <t>Derivation Code = 3 | MS2 TDMS;  Reference = {68_3203} | Previous AADT = 29</t>
  </si>
  <si>
    <t>Derivation Code = 3 | MS2 TDMS;  Reference = {68_3210} | Previous AADT = 69</t>
  </si>
  <si>
    <t>Derivation Code = 3 | MS2 TDMS;  Reference = {68_3212} | Previous AADT = 339</t>
  </si>
  <si>
    <t>Derivation Code = 3 | MS2 TDMS;  Reference = {68_3211} | Previous AADT = 333</t>
  </si>
  <si>
    <t>Derivation Code = 3 | MS2 TDMS;  Reference = {68_3213} | Previous AADT = 50</t>
  </si>
  <si>
    <t>Derivation Code = 3 | MS2 TDMS;  Reference = {68_3232} | Previous AADT = 497</t>
  </si>
  <si>
    <t>Derivation Code = 3 | MS2 TDMS;  Reference = {68_3231} | Previous AADT = 350</t>
  </si>
  <si>
    <t>Derivation Code = 3 | MS2 TDMS;  Reference = {68_3240} | Previous AADT = 361</t>
  </si>
  <si>
    <t>Derivation Code = 3 | MS2 TDMS;  Reference = {68_3242} | Previous AADT = 2739</t>
  </si>
  <si>
    <t>Derivation Code = 3 | MS2 TDMS;  Reference = {68_3241} | Previous AADT = 3827</t>
  </si>
  <si>
    <t>Derivation Code = 3 | MS2 TDMS;  Reference = {68_3243} | Previous AADT = 459</t>
  </si>
  <si>
    <t>Derivation Code = 1 | MS2 TDMS;  Reference = {68_3260} | Previous AADT = 48</t>
  </si>
  <si>
    <t>Derivation Code = 3 | MS2 TDMS;  Reference = {68_3262} | Previous AADT = 22</t>
  </si>
  <si>
    <t>Derivation Code = 3 | MS2 TDMS;  Reference = {68_3261} | Previous AADT = 49</t>
  </si>
  <si>
    <t>Derivation Code = 3 | MS2 TDMS;  Reference = {68_3263} | Previous AADT = 54</t>
  </si>
  <si>
    <t>Derivation Code = 3 | MS2 TDMS;  Reference = {68_3270} | Previous AADT = 22</t>
  </si>
  <si>
    <t>Derivation Code = 3 | MS2 TDMS;  Reference = {68_3272} | Previous AADT = 22</t>
  </si>
  <si>
    <t>Derivation Code = 1 | MS2 TDMS;  Reference = {68_3271} | Previous AADT = 34</t>
  </si>
  <si>
    <t>Derivation Code = 3 | MS2 TDMS;  Reference = {68_3273} | Previous AADT = 19</t>
  </si>
  <si>
    <t>Applied Growth Factor = 0.011 to Previous Year | Previous AADT = 18</t>
  </si>
  <si>
    <t>Applied Growth Factor = 0.011 to Previous Year | Previous AADT = 3255</t>
  </si>
  <si>
    <t>Derivation Code = 1 | MS2 TDMS;  Reference = {68_3290} | Previous AADT = 480</t>
  </si>
  <si>
    <t>Derivation Code = 3 | MS2 TDMS;  Reference = {68_3292} | Previous AADT = 468</t>
  </si>
  <si>
    <t>Derivation Code = 1 | MS2 TDMS;  Reference = {68_3291} | Previous AADT = 472</t>
  </si>
  <si>
    <t>Derivation Code = 3 | MS2 TDMS;  Reference = {68_3293} | Previous AADT = 535</t>
  </si>
  <si>
    <t>Applied Growth Factor = 0.011 to Previous Year | Previous AADT = 515</t>
  </si>
  <si>
    <t>Derivation Code = 3 | MS2 TDMS;  Reference = {68_3300} | Previous AADT = 22</t>
  </si>
  <si>
    <t>Derivation Code = 3 | MS2 TDMS;  Reference = {68_3302} | Previous AADT = 406</t>
  </si>
  <si>
    <t>Derivation Code = 3 | MS2 TDMS;  Reference = {68_3301} | Previous AADT = 379</t>
  </si>
  <si>
    <t>Derivation Code = 3 | MS2 TDMS;  Reference = {68_3303} | Previous AADT = 38</t>
  </si>
  <si>
    <t>Derivation Code = 3 | MS2 TDMS;  Reference = {68_3310} | Previous AADT = 52</t>
  </si>
  <si>
    <t>Derivation Code = 3 | MS2 TDMS;  Reference = {68_3312} | Previous AADT = 157</t>
  </si>
  <si>
    <t>Derivation Code = 3 | MS2 TDMS;  Reference = {68_3311} | Previous AADT = 164</t>
  </si>
  <si>
    <t>Derivation Code = 3 | MS2 TDMS;  Reference = {68_3313} | Previous AADT = 40</t>
  </si>
  <si>
    <t>Derivation Code = 3 | MS2 TDMS;  Reference = {68_3320} | Previous AADT = 7</t>
  </si>
  <si>
    <t>Derivation Code = 3 | MS2 TDMS;  Reference = {68_3322} | Previous AADT = 11</t>
  </si>
  <si>
    <t>Derivation Code = 3 | MS2 TDMS;  Reference = {68_3321} | Previous AADT = 15</t>
  </si>
  <si>
    <t>Derivation Code = 3 | MS2 TDMS;  Reference = {68_3323} | Previous AADT = 20</t>
  </si>
  <si>
    <t>Derivation Code = 3 | MS2 TDMS;  Reference = {68_3330} | Previous AADT = 697</t>
  </si>
  <si>
    <t>Derivation Code = 3 | MS2 TDMS;  Reference = {68_3332} | Previous AADT = 1211</t>
  </si>
  <si>
    <t>Derivation Code = 3 | MS2 TDMS;  Reference = {68_3331} | Previous AADT = 1129</t>
  </si>
  <si>
    <t>Derivation Code = 3 | MS2 TDMS;  Reference = {68_3333} | Previous AADT = 929</t>
  </si>
  <si>
    <t>Applied Growth Factor = 0.047 to Previous Year | Previous AADT = 3402</t>
  </si>
  <si>
    <t>Derivation Code = 3 | MS2 TDMS;  Reference = {68_3340} | Previous AADT = 225</t>
  </si>
  <si>
    <t>Derivation Code = 3 | MS2 TDMS;  Reference = {68_3342} | Previous AADT = 1021</t>
  </si>
  <si>
    <t>Derivation Code = 3 | MS2 TDMS;  Reference = {68_3341} | Previous AADT = 973</t>
  </si>
  <si>
    <t>Derivation Code = 3 | MS2 TDMS;  Reference = {68_3343} | Previous AADT = 172</t>
  </si>
  <si>
    <t>Derivation Code = 3 | MS2 TDMS;  Reference = {68_3350} | Previous AADT = 4306</t>
  </si>
  <si>
    <t>Derivation Code = 3 | MS2 TDMS;  Reference = {68_3360} | Previous AADT = 3978</t>
  </si>
  <si>
    <t>Derivation Code = 3 | MS2 TDMS;  Reference = {68_3362} | Previous AADT = 1662</t>
  </si>
  <si>
    <t>Derivation Code = 3 | MS2 TDMS;  Reference = {68_3361} | Previous AADT = 2009</t>
  </si>
  <si>
    <t>Derivation Code = 3 | MS2 TDMS;  Reference = {68_3363} | Previous AADT = 3786</t>
  </si>
  <si>
    <t>Derivation Code = 3 | MS2 TDMS;  Reference = {68_9922} | Previous AADT = 1197</t>
  </si>
  <si>
    <t>Derivation Code = 3 | MS2 TDMS;  Reference = {68_9923} | Previous AADT = 64</t>
  </si>
  <si>
    <t>Applied Growth Factor = 0.028 to Previous Year | Previous AADT = 1155</t>
  </si>
  <si>
    <t>Derivation Code = 3 | MS2 TDMS;  Reference = {68_9916} | Previous AADT = 1247</t>
  </si>
  <si>
    <t>Derivation Code = 3 | MS2 TDMS;  Reference = {68_3380} | Previous AADT = 1679</t>
  </si>
  <si>
    <t>Derivation Code = 3 | MS2 TDMS;  Reference = {68_9917} | Previous AADT = 745</t>
  </si>
  <si>
    <t>Derivation Code = 3 | MS2 TDMS;  Reference = {68_3382} | Previous AADT = 1336</t>
  </si>
  <si>
    <t>Derivation Code = 3 | MS2 TDMS;  Reference = {68_3381} | Previous AADT = 1160</t>
  </si>
  <si>
    <t>Derivation Code = 3 | MS2 TDMS;  Reference = {68_3383} | Previous AADT = 1598</t>
  </si>
  <si>
    <t>Derivation Code = 3 | MS2 TDMS;  Reference = {68_3390} | Previous AADT = 102</t>
  </si>
  <si>
    <t>Derivation Code = 3 | MS2 TDMS;  Reference = {68_3392} | Previous AADT = 72</t>
  </si>
  <si>
    <t>Derivation Code = 3 | MS2 TDMS;  Reference = {68_3391} | Previous AADT = 66</t>
  </si>
  <si>
    <t>Derivation Code = 3 | MS2 TDMS;  Reference = {68_3393} | Previous AADT = 146</t>
  </si>
  <si>
    <t>Derivation Code = 3 | MS2 TDMS;  Reference = {68_3400} | Previous AADT = 3283</t>
  </si>
  <si>
    <t>Derivation Code = 3 | MS2 TDMS;  Reference = {68_3402} | Previous AADT = 3953</t>
  </si>
  <si>
    <t>Derivation Code = 3 | MS2 TDMS;  Reference = {68_3401} | Previous AADT = 3126</t>
  </si>
  <si>
    <t>Derivation Code = 3 | MS2 TDMS;  Reference = {68_3403} | Previous AADT = 3314</t>
  </si>
  <si>
    <t>Derivation Code = 3 | MS2 TDMS;  Reference = {68_3410} | Previous AADT = 453</t>
  </si>
  <si>
    <t>Derivation Code = 3 | MS2 TDMS;  Reference = {68_3412} | Previous AADT = 1749</t>
  </si>
  <si>
    <t>Derivation Code = 3 | MS2 TDMS;  Reference = {68_3411} | Previous AADT = 1566</t>
  </si>
  <si>
    <t>Derivation Code = 3 | MS2 TDMS;  Reference = {68_3413} | Previous AADT = 1164</t>
  </si>
  <si>
    <t>Derivation Code = 3 | MS2 TDMS;  Reference = {68_3420} | Previous AADT = 189</t>
  </si>
  <si>
    <t>Derivation Code = 3 | MS2 TDMS;  Reference = {68_3422} | Previous AADT = 124</t>
  </si>
  <si>
    <t>Derivation Code = 3 | MS2 TDMS;  Reference = {68_3421} | Previous AADT = 195</t>
  </si>
  <si>
    <t>Derivation Code = 3 | MS2 TDMS;  Reference = {68_3423} | Previous AADT = 136</t>
  </si>
  <si>
    <t>Derivation Code = 3 | MS2 TDMS;  Reference = {68_3432} | Previous AADT = 74</t>
  </si>
  <si>
    <t>Derivation Code = 3 | MS2 TDMS;  Reference = {68_3431} | Previous AADT = 755</t>
  </si>
  <si>
    <t>Derivation Code = 3 | MS2 TDMS;  Reference = {68_3433} | Previous AADT = 878</t>
  </si>
  <si>
    <t>Derivation Code = 3 | MS2 TDMS;  Reference = {68_3440} | Previous AADT = 2991</t>
  </si>
  <si>
    <t>Derivation Code = 3 | MS2 TDMS;  Reference = {68_3442} | Previous AADT = 3581</t>
  </si>
  <si>
    <t>Derivation Code = 3 | MS2 TDMS;  Reference = {68_3441} | Previous AADT = 4139</t>
  </si>
  <si>
    <t>Derivation Code = 3 | MS2 TDMS;  Reference = {68_3443} | Previous AADT = 3841</t>
  </si>
  <si>
    <t>Derivation Code = 3 | MS2 TDMS;  Reference = {68_9918} | Previous AADT = 1101</t>
  </si>
  <si>
    <t>Derivation Code = 3 | MS2 TDMS;  Reference = {68_9919} | Previous AADT = 946</t>
  </si>
  <si>
    <t>Applied Growth Factor = -0.025 to Previous Year | Previous AADT = 122</t>
  </si>
  <si>
    <t>Applied Growth Factor = 0.011 to Previous Year | Previous AADT = 119</t>
  </si>
  <si>
    <t>Derivation Code = 3 | MS2 TDMS;  Reference = {68_3460} | Previous AADT = 187</t>
  </si>
  <si>
    <t>Derivation Code = 3 | MS2 TDMS;  Reference = {68_3462} | Previous AADT = 150</t>
  </si>
  <si>
    <t>Derivation Code = 3 | MS2 TDMS;  Reference = {68_3461} | Previous AADT = 290</t>
  </si>
  <si>
    <t>Derivation Code = 3 | MS2 TDMS;  Reference = {68_3463} | Previous AADT = 180</t>
  </si>
  <si>
    <t>Derivation Code = 3 | MS2 TDMS;  Reference = {68_3470} | Previous AADT = 257</t>
  </si>
  <si>
    <t>Derivation Code = 3 | MS2 TDMS;  Reference = {68_3472} | Previous AADT = 269</t>
  </si>
  <si>
    <t>Derivation Code = 3 | MS2 TDMS;  Reference = {68_3471} | Previous AADT = 443</t>
  </si>
  <si>
    <t>Derivation Code = 3 | MS2 TDMS;  Reference = {68_3473} | Previous AADT = 131</t>
  </si>
  <si>
    <t>Derivation Code = 3 | MS2 TDMS;  Reference = {68_3480} | Previous AADT = 697</t>
  </si>
  <si>
    <t>Derivation Code = 3 | MS2 TDMS;  Reference = {68_3482} | Previous AADT = 827</t>
  </si>
  <si>
    <t>Derivation Code = 3 | MS2 TDMS;  Reference = {68_3481} | Previous AADT = 747</t>
  </si>
  <si>
    <t>Derivation Code = 3 | MS2 TDMS;  Reference = {68_3483} | Previous AADT = 460</t>
  </si>
  <si>
    <t>Derivation Code = 3 | MS2 TDMS;  Reference = {68_9955} | Previous AADT = 1736</t>
  </si>
  <si>
    <t>Derivation Code = 3 | MS2 TDMS;  Reference = {68_9956} | Previous AADT = 1435</t>
  </si>
  <si>
    <t>Applied Growth Factor = 0.011 to Previous Year | Previous AADT = 2168</t>
  </si>
  <si>
    <t>Derivation Code = 3 | MS2 TDMS;  Reference = {68_3500} | Previous AADT = 2141</t>
  </si>
  <si>
    <t>Derivation Code = 3 | MS2 TDMS;  Reference = {68_3502} | Previous AADT = 2257</t>
  </si>
  <si>
    <t>Derivation Code = 1 | MS2 TDMS;  Reference = {68_3501} | Previous AADT = 1857</t>
  </si>
  <si>
    <t>Derivation Code = 3 | MS2 TDMS;  Reference = {68_3503} | Previous AADT = 926</t>
  </si>
  <si>
    <t>Derivation Code = 3 | MS2 TDMS;  Reference = {68_3510} | Previous AADT = 245</t>
  </si>
  <si>
    <t>Derivation Code = 3 | MS2 TDMS;  Reference = {68_3512} | Previous AADT = 2499</t>
  </si>
  <si>
    <t>Derivation Code = 3 | MS2 TDMS;  Reference = {68_3511} | Previous AADT = 2871</t>
  </si>
  <si>
    <t>Derivation Code = 1 | MS2 TDMS;  Reference = {68_3513} | Previous AADT = 67</t>
  </si>
  <si>
    <t>Derivation Code = 3 | MS2 TDMS;  Reference = {68_3520} | Previous AADT = 3903</t>
  </si>
  <si>
    <t>Derivation Code = 3 | MS2 TDMS;  Reference = {68_3522} | Previous AADT = 4645</t>
  </si>
  <si>
    <t>Derivation Code = 3 | MS2 TDMS;  Reference = {68_3521} | Previous AADT = 6345</t>
  </si>
  <si>
    <t>Derivation Code = 3 | MS2 TDMS;  Reference = {68_3523} | Previous AADT = 2381</t>
  </si>
  <si>
    <t>Derivation Code = 3 | MS2 TDMS;  Reference = {68_3530} | Previous AADT = 618</t>
  </si>
  <si>
    <t>Derivation Code = 3 | MS2 TDMS;  Reference = {68_3532} | Previous AADT = 5333</t>
  </si>
  <si>
    <t>Derivation Code = 3 | MS2 TDMS;  Reference = {68_3531} | Previous AADT = 4288</t>
  </si>
  <si>
    <t>Derivation Code = 3 | MS2 TDMS;  Reference = {68_3533} | Previous AADT = 618</t>
  </si>
  <si>
    <t>Derivation Code = 3 | MS2 TDMS;  Reference = {68_3540} | Previous AADT = 4171</t>
  </si>
  <si>
    <t>Derivation Code = 3 | MS2 TDMS;  Reference = {68_3541} | Previous AADT = 7023</t>
  </si>
  <si>
    <t>Derivation Code = 3 | MS2 TDMS;  Reference = {68_3550} | Previous AADT = 3418</t>
  </si>
  <si>
    <t>Derivation Code = 3 | MS2 TDMS;  Reference = {68_3552} | Previous AADT = 8237</t>
  </si>
  <si>
    <t>Derivation Code = 3 | MS2 TDMS;  Reference = {68_3551} | Previous AADT = 8099</t>
  </si>
  <si>
    <t>Derivation Code = 3 | MS2 TDMS;  Reference = {68_3553} | Previous AADT = 3496</t>
  </si>
  <si>
    <t>Derivation Code = 3 | MS2 TDMS;  Reference = {68_8580} | Previous AADT = 3053</t>
  </si>
  <si>
    <t>Derivation Code = 3 | MS2 TDMS;  Reference = {68_8582} | Previous AADT = 13490</t>
  </si>
  <si>
    <t>Derivation Code = 3 | MS2 TDMS;  Reference = {68_8581} | Previous AADT = 12914</t>
  </si>
  <si>
    <t>Derivation Code = 3 | MS2 TDMS;  Reference = {68_8583} | Previous AADT = 3195</t>
  </si>
  <si>
    <t>Derivation Code = 3 | MS2 TDMS;  Reference = {68_8590} | Previous AADT = 1914</t>
  </si>
  <si>
    <t>Derivation Code = 3 | MS2 TDMS;  Reference = {68_8592} | Previous AADT = 12571</t>
  </si>
  <si>
    <t>Derivation Code = 3 | MS2 TDMS;  Reference = {68_8591} | Previous AADT = 11570</t>
  </si>
  <si>
    <t>Derivation Code = 3 | MS2 TDMS;  Reference = {68_8593} | Previous AADT = 2544</t>
  </si>
  <si>
    <t>Derivation Code = 3 | MS2 TDMS;  Reference = {68_3560} | Previous AADT = 1922</t>
  </si>
  <si>
    <t>Derivation Code = 3 | MS2 TDMS;  Reference = {68_3562} | Previous AADT = 7060</t>
  </si>
  <si>
    <t>Derivation Code = 3 | MS2 TDMS;  Reference = {68_3561} | Previous AADT = 6801</t>
  </si>
  <si>
    <t>Derivation Code = 3 | MS2 TDMS;  Reference = {68_3563} | Previous AADT = 1980</t>
  </si>
  <si>
    <t>Derivation Code = 3 | MS2 TDMS;  Reference = {68_3565} | Previous AADT = 612</t>
  </si>
  <si>
    <t>Derivation Code = 3 | MS2 TDMS;  Reference = {68_3567} | Previous AADT = 4263</t>
  </si>
  <si>
    <t>Derivation Code = 3 | MS2 TDMS;  Reference = {68_3566} | Previous AADT = 4155</t>
  </si>
  <si>
    <t>Derivation Code = 3 | MS2 TDMS;  Reference = {68_3568} | Previous AADT = 783</t>
  </si>
  <si>
    <t>Derivation Code = 3 | MS2 TDMS;  Reference = {68_3575} | Previous AADT = 1026</t>
  </si>
  <si>
    <t>Derivation Code = 3 | MS2 TDMS;  Reference = {68_3578} | Previous AADT = 1208</t>
  </si>
  <si>
    <t>Derivation Code = 3 | MS2 TDMS;  Reference = {68_3570} | Previous AADT = 9098</t>
  </si>
  <si>
    <t>Applied Growth Factor = -0.002 to Previous Year | Previous AADT = 20074</t>
  </si>
  <si>
    <t>Derivation Code = 3 | MS2 TDMS;  Reference = {68_3572} | Previous AADT = 20855</t>
  </si>
  <si>
    <t>Derivation Code = 3 | MS2 TDMS;  Reference = {68_3585} | Previous AADT = 8236</t>
  </si>
  <si>
    <t>Derivation Code = 3 | MS2 TDMS;  Reference = {68_3588} | Previous AADT = 9366</t>
  </si>
  <si>
    <t>Derivation Code = 3 | MS2 TDMS;  Reference = {68_3580} | Previous AADT = 7303</t>
  </si>
  <si>
    <t>Derivation Code = 3 | MS2 TDMS;  Reference = {68_3582} | Previous AADT = 12459</t>
  </si>
  <si>
    <t>Derivation Code = 3 | MS2 TDMS;  Reference = {68_3581} | Previous AADT = 12164</t>
  </si>
  <si>
    <t>Derivation Code = 3 | MS2 TDMS;  Reference = {68_3583} | Previous AADT = 5881</t>
  </si>
  <si>
    <t>Derivation Code = 3 | MS2 TDMS;  Reference = {68_7730} | Previous AADT = 3396</t>
  </si>
  <si>
    <t>Derivation Code = 3 | MS2 TDMS;  Reference = {68_7732} | Previous AADT = 7955</t>
  </si>
  <si>
    <t>Derivation Code = 3 | MS2 TDMS;  Reference = {68_7731} | Previous AADT = 7718</t>
  </si>
  <si>
    <t>Derivation Code = 3 | MS2 TDMS;  Reference = {68_7733} | Previous AADT = 2732</t>
  </si>
  <si>
    <t>Derivation Code = 3 | MS2 TDMS;  Reference = {68_3590} | Previous AADT = 8436</t>
  </si>
  <si>
    <t>Derivation Code = 3 | MS2 TDMS;  Reference = {68_3592} | Previous AADT = 12495</t>
  </si>
  <si>
    <t>Derivation Code = 3 | MS2 TDMS;  Reference = {68_3591} | Previous AADT = 12932</t>
  </si>
  <si>
    <t>Derivation Code = 3 | MS2 TDMS;  Reference = {68_3593} | Previous AADT = 8428</t>
  </si>
  <si>
    <t>Derivation Code = 3 | MS2 TDMS;  Reference = {68_3600} | Previous AADT = 9948</t>
  </si>
  <si>
    <t>Derivation Code = 3 | MS2 TDMS;  Reference = {68_3602} | Previous AADT = 16996</t>
  </si>
  <si>
    <t>Derivation Code = 3 | MS2 TDMS;  Reference = {68_3601} | Previous AADT = 16314</t>
  </si>
  <si>
    <t>Derivation Code = 3 | MS2 TDMS;  Reference = {68_3603} | Previous AADT = 11143</t>
  </si>
  <si>
    <t>Derivation Code = 3 | MS2 TDMS;  Reference = {68_3610} | Previous AADT = 5114</t>
  </si>
  <si>
    <t>Derivation Code = 3 | MS2 TDMS;  Reference = {68_3612} | Previous AADT = 16541</t>
  </si>
  <si>
    <t>Derivation Code = 3 | MS2 TDMS;  Reference = {68_3611} | Previous AADT = 16060</t>
  </si>
  <si>
    <t>Derivation Code = 3 | MS2 TDMS;  Reference = {68_3613} | Previous AADT = 5685</t>
  </si>
  <si>
    <t>Derivation Code = 3 | MS2 TDMS;  Reference = {68_8510} | Previous AADT = 6131</t>
  </si>
  <si>
    <t>Derivation Code = 3 | MS2 TDMS;  Reference = {68_8515} | Previous AADT = 5736</t>
  </si>
  <si>
    <t>Derivation Code = 3 | MS2 TDMS;  Reference = {68_8513} | Previous AADT = 6885</t>
  </si>
  <si>
    <t>Derivation Code = 3 | MS2 TDMS;  Reference = {68_8512} | Previous AADT = 9283</t>
  </si>
  <si>
    <t>Derivation Code = 3 | MS2 TDMS;  Reference = {68_3632} | Previous AADT = 14894</t>
  </si>
  <si>
    <t>Derivation Code = 3 | MS2 TDMS;  Reference = {68_3635} | Previous AADT = 34841</t>
  </si>
  <si>
    <t>Derivation Code = 3 | MS2 TDMS;  Reference = {68_3631} | Previous AADT = 14195</t>
  </si>
  <si>
    <t>Derivation Code = 3 | MS2 TDMS;  Reference = {68_3640} | Previous AADT = 3516</t>
  </si>
  <si>
    <t>Derivation Code = 3 | MS2 TDMS;  Reference = {68_3642} | Previous AADT = 6269</t>
  </si>
  <si>
    <t>Derivation Code = 3 | MS2 TDMS;  Reference = {68_3641} | Previous AADT = 6989</t>
  </si>
  <si>
    <t>Derivation Code = 3 | MS2 TDMS;  Reference = {68_3650} | Previous AADT = 11960</t>
  </si>
  <si>
    <t>Derivation Code = 3 | MS2 TDMS;  Reference = {68_3652} | Previous AADT = 10439</t>
  </si>
  <si>
    <t>Derivation Code = 1 | MS2 TDMS;  Reference = {68_3651} | Previous AADT = 13391</t>
  </si>
  <si>
    <t>Derivation Code = 1 | MS2 TDMS;  Reference = {68_3653} | Previous AADT = 10223</t>
  </si>
  <si>
    <t>Derivation Code = 1 | MS2 TDMS;  Reference = {68_3670} | Previous AADT = 10086</t>
  </si>
  <si>
    <t>Derivation Code = 1 | MS2 TDMS;  Reference = {68_3672} | Previous AADT = 14204</t>
  </si>
  <si>
    <t>Derivation Code = 1 | MS2 TDMS;  Reference = {68_3671} | Previous AADT = 20055</t>
  </si>
  <si>
    <t>Derivation Code = 1 | MS2 TDMS;  Reference = {68_3673} | Previous AADT = 10041</t>
  </si>
  <si>
    <t>Derivation Code = 1 | MS2 TDMS;  Reference = {68_3662} | Previous AADT = 747</t>
  </si>
  <si>
    <t>Derivation Code = 1 | MS2 TDMS;  Reference = {68_3661} | Previous AADT = 1378</t>
  </si>
  <si>
    <t>Derivation Code = 1 | MS2 TDMS;  Reference = {68_3680} | Previous AADT = 8359</t>
  </si>
  <si>
    <t>Derivation Code = 1 | MS2 TDMS;  Reference = {68_3683} | Previous AADT = 10690</t>
  </si>
  <si>
    <t>Derivation Code = 1 | MS2 TDMS;  Reference = {68_3702} | Previous AADT = 12719</t>
  </si>
  <si>
    <t>Derivation Code = 1 | MS2 TDMS;  Reference = {68_3701} | Previous AADT = 21311</t>
  </si>
  <si>
    <t>Derivation Code = 1 | MS2 TDMS;  Reference = {68_3710} | Previous AADT = 9660</t>
  </si>
  <si>
    <t>Derivation Code = 1 | MS2 TDMS;  Reference = {68_3712} | Previous AADT = 12432</t>
  </si>
  <si>
    <t>Derivation Code = 1 | MS2 TDMS;  Reference = {68_3711} | Previous AADT = 15337</t>
  </si>
  <si>
    <t>Derivation Code = 1 | MS2 TDMS;  Reference = {68_3713} | Previous AADT = 11614</t>
  </si>
  <si>
    <t>Derivation Code = 3 | MS2 TDMS;  Reference = {68_3720} | Previous AADT = 7236</t>
  </si>
  <si>
    <t>Derivation Code = 3 | MS2 TDMS;  Reference = {68_3722} | Previous AADT = 14492</t>
  </si>
  <si>
    <t>Derivation Code = 1 | MS2 TDMS;  Reference = {68_3721} | Previous AADT = 12314</t>
  </si>
  <si>
    <t>Derivation Code = 1 | MS2 TDMS;  Reference = {68_3723} | Previous AADT = 10693</t>
  </si>
  <si>
    <t>Derivation Code = 3 | MS2 TDMS;  Reference = {68_3730} | Previous AADT = 5349</t>
  </si>
  <si>
    <t>Derivation Code = 3 | MS2 TDMS;  Reference = {68_3733} | Previous AADT = 7446</t>
  </si>
  <si>
    <t>Derivation Code = 3 | MS2 TDMS;  Reference = {68_3740} | Previous AADT = 20437</t>
  </si>
  <si>
    <t>Derivation Code = 3 | MS2 TDMS;  Reference = {68_3744} | Previous AADT = 33377</t>
  </si>
  <si>
    <t>Derivation Code = 3 | MS2 TDMS;  Reference = {68_3742} | Previous AADT = 32923</t>
  </si>
  <si>
    <t>Derivation Code = 1 | MS2 TDMS;  Reference = {68_3743} | Previous AADT = 3007</t>
  </si>
  <si>
    <t>Derivation Code = 3 | MS2 TDMS;  Reference = {68_3752} | Previous AADT = 9645</t>
  </si>
  <si>
    <t>Derivation Code = 3 | MS2 TDMS;  Reference = {68_3751} | Previous AADT = 12047</t>
  </si>
  <si>
    <t>Derivation Code = 3 | MS2 TDMS;  Reference = {68_3760} | Previous AADT = 12498</t>
  </si>
  <si>
    <t>Derivation Code = 3 | MS2 TDMS;  Reference = {68_3762} | Previous AADT = 13115</t>
  </si>
  <si>
    <t>Derivation Code = 3 | MS2 TDMS;  Reference = {68_3761} | Previous AADT = 16425</t>
  </si>
  <si>
    <t>Derivation Code = 3 | MS2 TDMS;  Reference = {68_3763} | Previous AADT = 15586</t>
  </si>
  <si>
    <t>Derivation Code = 3 | MS2 TDMS;  Reference = {68_3770} | Previous AADT = 4418</t>
  </si>
  <si>
    <t>Derivation Code = 3 | MS2 TDMS;  Reference = {68_3771} | Previous AADT = 1758</t>
  </si>
  <si>
    <t>Derivation Code = 3 | MS2 TDMS;  Reference = {68_3773} | Previous AADT = 2632</t>
  </si>
  <si>
    <t>Derivation Code = 3 | MS2 TDMS;  Reference = {68_3772} | Previous AADT = 1698</t>
  </si>
  <si>
    <t>Derivation Code = 3 | MS2 TDMS;  Reference = {68_3790} | Previous AADT = 12174</t>
  </si>
  <si>
    <t>Derivation Code = 3 | MS2 TDMS;  Reference = {68_3792} | Previous AADT = 19605</t>
  </si>
  <si>
    <t>Derivation Code = 3 | MS2 TDMS;  Reference = {68_3791} | Previous AADT = 19854</t>
  </si>
  <si>
    <t>Derivation Code = 3 | MS2 TDMS;  Reference = {68_3793} | Previous AADT = 12636</t>
  </si>
  <si>
    <t>Derivation Code = 3 | MS2 TDMS;  Reference = {68_3782} | Previous AADT = 6109</t>
  </si>
  <si>
    <t>Derivation Code = 3 | MS2 TDMS;  Reference = {68_3781} | Previous AADT = 6171</t>
  </si>
  <si>
    <t>Derivation Code = 3 | MS2 TDMS;  Reference = {68_3800} | Previous AADT = 6413</t>
  </si>
  <si>
    <t>Derivation Code = 3 | MS2 TDMS;  Reference = {68_3803} | Previous AADT = 7880</t>
  </si>
  <si>
    <t>Derivation Code = 3 | MS2 TDMS;  Reference = {68_3840} | Previous AADT = 14929</t>
  </si>
  <si>
    <t>Derivation Code = 3 | MS2 TDMS;  Reference = {68_3842} | Previous AADT = 7309</t>
  </si>
  <si>
    <t>Derivation Code = 3 | MS2 TDMS;  Reference = {68_3841} | Previous AADT = 6883</t>
  </si>
  <si>
    <t>Derivation Code = 3 | MS2 TDMS;  Reference = {68_3843} | Previous AADT = 3631</t>
  </si>
  <si>
    <t>Derivation Code = 3 | MS2 TDMS;  Reference = {68_3850} | Previous AADT = 18587</t>
  </si>
  <si>
    <t>Derivation Code = 3 | MS2 TDMS;  Reference = {68_3852} | Previous AADT = 7339</t>
  </si>
  <si>
    <t>Derivation Code = 3 | MS2 TDMS;  Reference = {68_3851} | Previous AADT = 9002</t>
  </si>
  <si>
    <t>Derivation Code = 1 | MS2 TDMS;  Reference = {68_3853} | Previous AADT = 15320</t>
  </si>
  <si>
    <t>Derivation Code = 3 | MS2 TDMS;  Reference = {68_3870} | Previous AADT = 12761</t>
  </si>
  <si>
    <t>Derivation Code = 3 | MS2 TDMS;  Reference = {68_3872} | Previous AADT = 11844</t>
  </si>
  <si>
    <t>Derivation Code = 3 | MS2 TDMS;  Reference = {68_3871} | Previous AADT = 7448</t>
  </si>
  <si>
    <t>Derivation Code = 3 | MS2 TDMS;  Reference = {68_3890} | Previous AADT = 16586</t>
  </si>
  <si>
    <t>Derivation Code = 3 | MS2 TDMS;  Reference = {68_3892} | Previous AADT = 6965</t>
  </si>
  <si>
    <t>Derivation Code = 3 | MS2 TDMS;  Reference = {68_3891} | Previous AADT = 7907</t>
  </si>
  <si>
    <t>Derivation Code = 3 | MS2 TDMS;  Reference = {68_3893} | Previous AADT = 15070</t>
  </si>
  <si>
    <t>Derivation Code = 3 | MS2 TDMS;  Reference = {68_3900} | Previous AADT = 10066</t>
  </si>
  <si>
    <t>Derivation Code = 3 | MS2 TDMS;  Reference = {68_3902} | Previous AADT = 8721</t>
  </si>
  <si>
    <t>Derivation Code = 3 | MS2 TDMS;  Reference = {68_3905} | Previous AADT = 4126</t>
  </si>
  <si>
    <t>Derivation Code = 3 | MS2 TDMS;  Reference = {68_3901} | Previous AADT = 4819</t>
  </si>
  <si>
    <t>Derivation Code = 3 | MS2 TDMS;  Reference = {68_3903} | Previous AADT = 12754</t>
  </si>
  <si>
    <t>Derivation Code = 3 | MS2 TDMS;  Reference = {68_3912} | Previous AADT = 25354</t>
  </si>
  <si>
    <t>Derivation Code = 3 | MS2 TDMS;  Reference = {68_3922} | Previous AADT = 10719</t>
  </si>
  <si>
    <t>Derivation Code = 3 | MS2 TDMS;  Reference = {68_3915} | Previous AADT = 22658</t>
  </si>
  <si>
    <t>Derivation Code = 3 | MS2 TDMS;  Reference = {68_3911} | Previous AADT = 16546</t>
  </si>
  <si>
    <t>Derivation Code = 3 | MS2 TDMS;  Reference = {68_3913} | Previous AADT = 8528</t>
  </si>
  <si>
    <t>Derivation Code = 3 | MS2 TDMS;  Reference = {68_3923} | Previous AADT = 12292</t>
  </si>
  <si>
    <t>Derivation Code = 3 | MS2 TDMS;  Reference = {68_3945} | Previous AADT = 6488</t>
  </si>
  <si>
    <t>Derivation Code = 3 | MS2 TDMS;  Reference = {68_3940} | Previous AADT = 13891</t>
  </si>
  <si>
    <t>Derivation Code = 3 | MS2 TDMS;  Reference = {68_3947} | Previous AADT = 17715</t>
  </si>
  <si>
    <t>Derivation Code = 3 | MS2 TDMS;  Reference = {68_3946} | Previous AADT = 24205</t>
  </si>
  <si>
    <t>Derivation Code = 3 | MS2 TDMS;  Reference = {68_3942} | Previous AADT = 16909</t>
  </si>
  <si>
    <t>Derivation Code = 3 | MS2 TDMS;  Reference = {68_3941} | Previous AADT = 18670</t>
  </si>
  <si>
    <t>Derivation Code = 3 | MS2 TDMS;  Reference = {68_3943} | Previous AADT = 18290</t>
  </si>
  <si>
    <t>Derivation Code = 3 | MS2 TDMS;  Reference = {68_3948} | Previous AADT = 10686</t>
  </si>
  <si>
    <t>Derivation Code = 3 | MS2 TDMS;  Reference = {68_3950} | Previous AADT = 20405</t>
  </si>
  <si>
    <t>Derivation Code = 3 | MS2 TDMS;  Reference = {68_3952} | Previous AADT = 7633</t>
  </si>
  <si>
    <t>Derivation Code = 3 | MS2 TDMS;  Reference = {68_3951} | Previous AADT = 10565</t>
  </si>
  <si>
    <t>Derivation Code = 3 | MS2 TDMS;  Reference = {68_3953} | Previous AADT = 21338</t>
  </si>
  <si>
    <t>Derivation Code = 3 | MS2 TDMS;  Reference = {68_3960} | Previous AADT = 11353</t>
  </si>
  <si>
    <t>Derivation Code = 3 | MS2 TDMS;  Reference = {68_3962} | Previous AADT = 7254</t>
  </si>
  <si>
    <t>Derivation Code = 3 | MS2 TDMS;  Reference = {68_3961} | Previous AADT = 7216</t>
  </si>
  <si>
    <t>Derivation Code = 3 | MS2 TDMS;  Reference = {68_3963} | Previous AADT = 14742</t>
  </si>
  <si>
    <t>Derivation Code = 3 | MS2 TDMS;  Reference = {68_3970} | Previous AADT = 17081</t>
  </si>
  <si>
    <t>Derivation Code = 3 | MS2 TDMS;  Reference = {68_3972} | Previous AADT = 10719</t>
  </si>
  <si>
    <t>Derivation Code = 3 | MS2 TDMS;  Reference = {68_3971} | Previous AADT = 9587</t>
  </si>
  <si>
    <t>Derivation Code = 3 | MS2 TDMS;  Reference = {68_3973} | Previous AADT = 18891</t>
  </si>
  <si>
    <t>Derivation Code = 3 | MS2 TDMS;  Reference = {68_3980} | Previous AADT = 19997</t>
  </si>
  <si>
    <t>Derivation Code = 3 | MS2 TDMS;  Reference = {68_3982} | Previous AADT = 4548</t>
  </si>
  <si>
    <t>Derivation Code = 3 | MS2 TDMS;  Reference = {68_3981} | Previous AADT = 5249</t>
  </si>
  <si>
    <t>Derivation Code = 3 | MS2 TDMS;  Reference = {68_3983} | Previous AADT = 17333</t>
  </si>
  <si>
    <t>Derivation Code = 3 | MS2 TDMS;  Reference = {68_8560} | Previous AADT = 6331</t>
  </si>
  <si>
    <t>Derivation Code = 3 | MS2 TDMS;  Reference = {68_8561} | Previous AADT = 22475</t>
  </si>
  <si>
    <t>Derivation Code = 3 | MS2 TDMS;  Reference = {68_8562} | Previous AADT = 12614</t>
  </si>
  <si>
    <t>Derivation Code = 3 | MS2 TDMS;  Reference = {68_8563} | Previous AADT = 23439</t>
  </si>
  <si>
    <t>Derivation Code = 3 | MS2 TDMS;  Reference = {68_8564} | Previous AADT = 1652</t>
  </si>
  <si>
    <t>Derivation Code = 3 | MS2 TDMS;  Reference = {68_3990} | Previous AADT = 11562</t>
  </si>
  <si>
    <t>Derivation Code = 3 | MS2 TDMS;  Reference = {68_3992} | Previous AADT = 4162</t>
  </si>
  <si>
    <t>Derivation Code = 3 | MS2 TDMS;  Reference = {68_3991} | Previous AADT = 4572</t>
  </si>
  <si>
    <t>Derivation Code = 3 | MS2 TDMS;  Reference = {68_3993} | Previous AADT = 10415</t>
  </si>
  <si>
    <t>Derivation Code = 3 | MS2 TDMS;  Reference = {68_4000} | Previous AADT = 25090</t>
  </si>
  <si>
    <t>Derivation Code = 3 | MS2 TDMS;  Reference = {68_4002} | Previous AADT = 579</t>
  </si>
  <si>
    <t>Derivation Code = 3 | MS2 TDMS;  Reference = {68_4001} | Previous AADT = 701</t>
  </si>
  <si>
    <t>Derivation Code = 3 | MS2 TDMS;  Reference = {68_4003} | Previous AADT = 18974</t>
  </si>
  <si>
    <t>Derivation Code = 3 | MS2 TDMS;  Reference = {68_4010} | Previous AADT = 7590</t>
  </si>
  <si>
    <t>Derivation Code = 3 | MS2 TDMS;  Reference = {68_4012} | Previous AADT = 2264</t>
  </si>
  <si>
    <t>Derivation Code = 3 | MS2 TDMS;  Reference = {68_4011} | Previous AADT = 1618</t>
  </si>
  <si>
    <t>Derivation Code = 3 | MS2 TDMS;  Reference = {68_4013} | Previous AADT = 6769</t>
  </si>
  <si>
    <t>Derivation Code = 3 | MS2 TDMS;  Reference = {68_4020} | Previous AADT = 1943</t>
  </si>
  <si>
    <t>Derivation Code = 3 | MS2 TDMS;  Reference = {68_4022} | Previous AADT = 3299</t>
  </si>
  <si>
    <t>Derivation Code = 3 | MS2 TDMS;  Reference = {68_4021} | Previous AADT = 3579</t>
  </si>
  <si>
    <t>Derivation Code = 3 | MS2 TDMS;  Reference = {68_4023} | Previous AADT = 1619</t>
  </si>
  <si>
    <t>Derivation Code = 3 | MS2 TDMS;  Reference = {68_9925} | Previous AADT = 1554</t>
  </si>
  <si>
    <t>Applied Growth Factor = 0.011 to Previous Year | Previous AADT = 304</t>
  </si>
  <si>
    <t>Derivation Code = 3 | MS2 TDMS;  Reference = {68_9924} | Previous AADT = 1691</t>
  </si>
  <si>
    <t>Derivation Code = 3 | MS2 TDMS;  Reference = {68_4040} | Previous AADT = 7623</t>
  </si>
  <si>
    <t>Derivation Code = 3 | MS2 TDMS;  Reference = {68_4042} | Previous AADT = 1455</t>
  </si>
  <si>
    <t>Derivation Code = 3 | MS2 TDMS;  Reference = {68_4041} | Previous AADT = 1639</t>
  </si>
  <si>
    <t>Derivation Code = 3 | MS2 TDMS;  Reference = {68_4043} | Previous AADT = 5265</t>
  </si>
  <si>
    <t>Derivation Code = 3 | MS2 TDMS;  Reference = {68_4050} | Previous AADT = 2340</t>
  </si>
  <si>
    <t>Derivation Code = 3 | MS2 TDMS;  Reference = {68_4052} | Previous AADT = 1480</t>
  </si>
  <si>
    <t>Derivation Code = 3 | MS2 TDMS;  Reference = {68_4051} | Previous AADT = 1846</t>
  </si>
  <si>
    <t>Derivation Code = 3 | MS2 TDMS;  Reference = {68_4053} | Previous AADT = 2525</t>
  </si>
  <si>
    <t>Derivation Code = 3 | MS2 TDMS;  Reference = {68_4060} | Previous AADT = 4621</t>
  </si>
  <si>
    <t>Derivation Code = 3 | MS2 TDMS;  Reference = {68_4062} | Previous AADT = 4012</t>
  </si>
  <si>
    <t>Derivation Code = 3 | MS2 TDMS;  Reference = {68_4061} | Previous AADT = 6110</t>
  </si>
  <si>
    <t>Derivation Code = 3 | MS2 TDMS;  Reference = {68_4063} | Previous AADT = 4498</t>
  </si>
  <si>
    <t>Derivation Code = 3 | MS2 TDMS;  Reference = {68_4070} | Previous AADT = 1488</t>
  </si>
  <si>
    <t>Derivation Code = 3 | MS2 TDMS;  Reference = {68_4072} | Previous AADT = 601</t>
  </si>
  <si>
    <t>Derivation Code = 3 | MS2 TDMS;  Reference = {68_4071} | Previous AADT = 614</t>
  </si>
  <si>
    <t>Derivation Code = 3 | MS2 TDMS;  Reference = {68_4073} | Previous AADT = 1745</t>
  </si>
  <si>
    <t>Derivation Code = 3 | MS2 TDMS;  Reference = {68_3170} | Previous AADT = 407</t>
  </si>
  <si>
    <t>Derivation Code = 3 | MS2 TDMS;  Reference = {68_3172} | Previous AADT = 1794</t>
  </si>
  <si>
    <t>Derivation Code = 3 | MS2 TDMS;  Reference = {68_4080} | Previous AADT = 6783</t>
  </si>
  <si>
    <t>Derivation Code = 3 | MS2 TDMS;  Reference = {68_4082} | Previous AADT = 2550</t>
  </si>
  <si>
    <t>Derivation Code = 1 | MS2 TDMS;  Reference = {68_4081} | Previous AADT = 3513</t>
  </si>
  <si>
    <t>Derivation Code = 1 | MS2 TDMS;  Reference = {68_4083} | Previous AADT = 6929</t>
  </si>
  <si>
    <t>Derivation Code = 3 | MS2 TDMS;  Reference = {68_4090} | Previous AADT = 2179</t>
  </si>
  <si>
    <t>Derivation Code = 3 | MS2 TDMS;  Reference = {68_4092} | Previous AADT = 1781</t>
  </si>
  <si>
    <t>Derivation Code = 1 | MS2 TDMS;  Reference = {68_4091} | Previous AADT = 2079</t>
  </si>
  <si>
    <t>Derivation Code = 1 | MS2 TDMS;  Reference = {68_4093} | Previous AADT = 2830</t>
  </si>
  <si>
    <t>Derivation Code = 1 | MS2 TDMS;  Reference = {68_4100} | Previous AADT = 2760</t>
  </si>
  <si>
    <t>Derivation Code = 1 | MS2 TDMS;  Reference = {68_4102} | Previous AADT = 2910</t>
  </si>
  <si>
    <t>Derivation Code = 1 | MS2 TDMS;  Reference = {68_4101} | Previous AADT = 2802</t>
  </si>
  <si>
    <t>Derivation Code = 1 | MS2 TDMS;  Reference = {68_4103} | Previous AADT = 3090</t>
  </si>
  <si>
    <t>Applied Growth Factor = 0.047 to Previous Year | Previous AADT = 2791</t>
  </si>
  <si>
    <t>Applied Growth Factor = 0.011 to Previous Year | Previous AADT = 2602</t>
  </si>
  <si>
    <t>Derivation Code = 3 | MS2 TDMS;  Reference = {68_4150} | Previous AADT = 1048</t>
  </si>
  <si>
    <t>Derivation Code = 3 | MS2 TDMS;  Reference = {68_4152} | Previous AADT = 1058</t>
  </si>
  <si>
    <t>Derivation Code = 3 | MS2 TDMS;  Reference = {68_4151} | Previous AADT = 917</t>
  </si>
  <si>
    <t>Derivation Code = 3 | MS2 TDMS;  Reference = {68_4153} | Previous AADT = 1591</t>
  </si>
  <si>
    <t>Derivation Code = 3 | MS2 TDMS;  Reference = {68_4160} | Previous AADT = 381</t>
  </si>
  <si>
    <t>Derivation Code = 3 | MS2 TDMS;  Reference = {68_4162} | Previous AADT = 2025</t>
  </si>
  <si>
    <t>Derivation Code = 3 | MS2 TDMS;  Reference = {68_4161} | Previous AADT = 1694</t>
  </si>
  <si>
    <t>Derivation Code = 3 | MS2 TDMS;  Reference = {68_4163} | Previous AADT = 385</t>
  </si>
  <si>
    <t>Derivation Code = 3 | MS2 TDMS;  Reference = {68_4165} | Previous AADT = 83</t>
  </si>
  <si>
    <t>Derivation Code = 3 | MS2 TDMS;  Reference = {68_4180} | Previous AADT = 510</t>
  </si>
  <si>
    <t>Derivation Code = 3 | MS2 TDMS;  Reference = {68_4182} | Previous AADT = 850</t>
  </si>
  <si>
    <t>Derivation Code = 3 | MS2 TDMS;  Reference = {68_4181} | Previous AADT = 369</t>
  </si>
  <si>
    <t>Derivation Code = 3 | MS2 TDMS;  Reference = {68_4183} | Previous AADT = 426</t>
  </si>
  <si>
    <t>Derivation Code = 3 | MS2 TDMS;  Reference = {68_4190} | Previous AADT = 1129</t>
  </si>
  <si>
    <t>Derivation Code = 3 | MS2 TDMS;  Reference = {68_4192} | Previous AADT = 4665</t>
  </si>
  <si>
    <t>Derivation Code = 3 | MS2 TDMS;  Reference = {68_4191} | Previous AADT = 7500</t>
  </si>
  <si>
    <t>Derivation Code = 3 | MS2 TDMS;  Reference = {68_4193} | Previous AADT = 2186</t>
  </si>
  <si>
    <t>Derivation Code = 3 | MS2 TDMS;  Reference = {68_4200} | Previous AADT = 1873</t>
  </si>
  <si>
    <t>Derivation Code = 3 | MS2 TDMS;  Reference = {68_4202} | Previous AADT = 3637</t>
  </si>
  <si>
    <t>Derivation Code = 1 | MS2 TDMS;  Reference = {68_4201} | Previous AADT = 4531</t>
  </si>
  <si>
    <t>Derivation Code = 3 | MS2 TDMS;  Reference = {68_4203} | Previous AADT = 1851</t>
  </si>
  <si>
    <t>Derivation Code = 3 | MS2 TDMS;  Reference = {68_4210} | Previous AADT = 403</t>
  </si>
  <si>
    <t>Derivation Code = 3 | MS2 TDMS;  Reference = {68_4212} | Previous AADT = 3200</t>
  </si>
  <si>
    <t>Derivation Code = 3 | MS2 TDMS;  Reference = {68_4211} | Previous AADT = 3610</t>
  </si>
  <si>
    <t>Derivation Code = 3 | MS2 TDMS;  Reference = {68_4213} | Previous AADT = 355</t>
  </si>
  <si>
    <t>Derivation Code = 3 | MS2 TDMS;  Reference = {68_8060} | Previous AADT = 2483</t>
  </si>
  <si>
    <t>Derivation Code = 3 | MS2 TDMS;  Reference = {68_8062} | Previous AADT = 11440</t>
  </si>
  <si>
    <t>Derivation Code = 3 | MS2 TDMS;  Reference = {68_8061} | Previous AADT = 10975</t>
  </si>
  <si>
    <t>Derivation Code = 3 | MS2 TDMS;  Reference = {68_8063} | Previous AADT = 3253</t>
  </si>
  <si>
    <t>Derivation Code = 3 | MS2 TDMS;  Reference = {68_4220} | Previous AADT = 6047</t>
  </si>
  <si>
    <t>Derivation Code = 3 | MS2 TDMS;  Reference = {68_4222} | Previous AADT = 11406</t>
  </si>
  <si>
    <t>Derivation Code = 3 | MS2 TDMS;  Reference = {68_4221} | Previous AADT = 12737</t>
  </si>
  <si>
    <t>Derivation Code = 3 | MS2 TDMS;  Reference = {68_4223} | Previous AADT = 855</t>
  </si>
  <si>
    <t>Derivation Code = 3 | MS2 TDMS;  Reference = {68_4230} | Previous AADT = 4293</t>
  </si>
  <si>
    <t>Derivation Code = 3 | MS2 TDMS;  Reference = {68_4232} | Previous AADT = 8654</t>
  </si>
  <si>
    <t>Derivation Code = 3 | MS2 TDMS;  Reference = {68_4231} | Previous AADT = 10024</t>
  </si>
  <si>
    <t>Derivation Code = 3 | MS2 TDMS;  Reference = {68_4233} | Previous AADT = 8446</t>
  </si>
  <si>
    <t>Derivation Code = 3 | MS2 TDMS;  Reference = {68_4240} | Previous AADT = 6509</t>
  </si>
  <si>
    <t>Derivation Code = 3 | MS2 TDMS;  Reference = {68_4242} | Previous AADT = 7829</t>
  </si>
  <si>
    <t>Derivation Code = 3 | MS2 TDMS;  Reference = {68_4241} | Previous AADT = 10712</t>
  </si>
  <si>
    <t>Derivation Code = 3 | MS2 TDMS;  Reference = {68_4243} | Previous AADT = 8334</t>
  </si>
  <si>
    <t>Derivation Code = 3 | MS2 TDMS;  Reference = {68_4250} | Previous AADT = 612</t>
  </si>
  <si>
    <t>Derivation Code = 3 | MS2 TDMS;  Reference = {68_4252} | Previous AADT = 3921</t>
  </si>
  <si>
    <t>Derivation Code = 3 | MS2 TDMS;  Reference = {68_4251} | Previous AADT = 742</t>
  </si>
  <si>
    <t>Derivation Code = 3 | MS2 TDMS;  Reference = {68_4253} | Previous AADT = 301</t>
  </si>
  <si>
    <t>Derivation Code = 3 | MS2 TDMS;  Reference = {68_4260} | Previous AADT = 4189</t>
  </si>
  <si>
    <t>Derivation Code = 3 | MS2 TDMS;  Reference = {68_4262} | Previous AADT = 9467</t>
  </si>
  <si>
    <t>Derivation Code = 3 | MS2 TDMS;  Reference = {68_4261} | Previous AADT = 9128</t>
  </si>
  <si>
    <t>Derivation Code = 3 | MS2 TDMS;  Reference = {68_4263} | Previous AADT = 5784</t>
  </si>
  <si>
    <t>Derivation Code = 3 | MS2 TDMS;  Reference = {68_4272} | Previous AADT = 9313</t>
  </si>
  <si>
    <t>Derivation Code = 3 | MS2 TDMS;  Reference = {68_4271} | Previous AADT = 15136</t>
  </si>
  <si>
    <t>Derivation Code = 3 | MS2 TDMS;  Reference = {68_4273} | Previous AADT = 4332</t>
  </si>
  <si>
    <t>Derivation Code = 3 | MS2 TDMS;  Reference = {68_4280} | Previous AADT = 3108</t>
  </si>
  <si>
    <t>Derivation Code = 3 | MS2 TDMS;  Reference = {68_4282} | Previous AADT = 15493</t>
  </si>
  <si>
    <t>Derivation Code = 3 | MS2 TDMS;  Reference = {68_4281} | Previous AADT = 16605</t>
  </si>
  <si>
    <t>Derivation Code = 3 | MS2 TDMS;  Reference = {68_4283} | Previous AADT = 2976</t>
  </si>
  <si>
    <t>Derivation Code = 3 | MS2 TDMS;  Reference = {68_4285} | Previous AADT = 20115</t>
  </si>
  <si>
    <t>Derivation Code = 3 | MS2 TDMS;  Reference = {68_4290} | Previous AADT = 6910</t>
  </si>
  <si>
    <t>Derivation Code = 3 | MS2 TDMS;  Reference = {68_4292} | Previous AADT = 8163</t>
  </si>
  <si>
    <t>Derivation Code = 3 | MS2 TDMS;  Reference = {68_4291} | Previous AADT = 2951</t>
  </si>
  <si>
    <t>Derivation Code = 3 | MS2 TDMS;  Reference = {68_4293} | Previous AADT = 7773</t>
  </si>
  <si>
    <t>Derivation Code = 3 | MS2 TDMS;  Reference = {68_4300} | Previous AADT = 10080</t>
  </si>
  <si>
    <t>Derivation Code = 3 | MS2 TDMS;  Reference = {68_4302} | Previous AADT = 10178</t>
  </si>
  <si>
    <t>Derivation Code = 3 | MS2 TDMS;  Reference = {68_4301} | Previous AADT = 8886</t>
  </si>
  <si>
    <t>Derivation Code = 3 | MS2 TDMS;  Reference = {68_4303} | Previous AADT = 12680</t>
  </si>
  <si>
    <t>Derivation Code = 3 | MS2 TDMS;  Reference = {68_4320} | Previous AADT = 9583</t>
  </si>
  <si>
    <t>Derivation Code = 3 | MS2 TDMS;  Reference = {68_4322} | Previous AADT = 10119</t>
  </si>
  <si>
    <t>Derivation Code = 3 | MS2 TDMS;  Reference = {68_4321} | Previous AADT = 11977</t>
  </si>
  <si>
    <t>Derivation Code = 3 | MS2 TDMS;  Reference = {68_4323} | Previous AADT = 10669</t>
  </si>
  <si>
    <t>Derivation Code = 3 | MS2 TDMS;  Reference = {68_4330} | Previous AADT = 10030</t>
  </si>
  <si>
    <t>Derivation Code = 3 | MS2 TDMS;  Reference = {68_4333} | Previous AADT = 13024</t>
  </si>
  <si>
    <t>Derivation Code = 3 | MS2 TDMS;  Reference = {68_4342} | Previous AADT = 3454</t>
  </si>
  <si>
    <t>Derivation Code = 3 | MS2 TDMS;  Reference = {68_4346} | Previous AADT = 9906</t>
  </si>
  <si>
    <t>Derivation Code = 3 | MS2 TDMS;  Reference = {68_4341} | Previous AADT = 3609</t>
  </si>
  <si>
    <t>Derivation Code = 3 | MS2 TDMS;  Reference = {68_4350} | Previous AADT = 7316</t>
  </si>
  <si>
    <t>Derivation Code = 3 | MS2 TDMS;  Reference = {68_4355} | Previous AADT = 8376</t>
  </si>
  <si>
    <t>Derivation Code = 3 | MS2 TDMS;  Reference = {68_4352} | Previous AADT = 2023</t>
  </si>
  <si>
    <t>Derivation Code = 3 | MS2 TDMS;  Reference = {68_4351} | Previous AADT = 2833</t>
  </si>
  <si>
    <t>Derivation Code = 3 | MS2 TDMS;  Reference = {68_4353} | Previous AADT = 6403</t>
  </si>
  <si>
    <t>Derivation Code = 3 | MS2 TDMS;  Reference = {68_4362} | Previous AADT = 2088</t>
  </si>
  <si>
    <t>Derivation Code = 3 | MS2 TDMS;  Reference = {68_4361} | Previous AADT = 3005</t>
  </si>
  <si>
    <t>Derivation Code = 3 | MS2 TDMS;  Reference = {68_4363} | Previous AADT = 6515</t>
  </si>
  <si>
    <t>Derivation Code = 3 | MS2 TDMS;  Reference = {68_4370} | Previous AADT = 7254</t>
  </si>
  <si>
    <t>Derivation Code = 3 | MS2 TDMS;  Reference = {68_4376} | Previous AADT = 6888</t>
  </si>
  <si>
    <t>Derivation Code = 3 | MS2 TDMS;  Reference = {68_4372} | Previous AADT = 4096</t>
  </si>
  <si>
    <t>Derivation Code = 3 | MS2 TDMS;  Reference = {68_4375} | Previous AADT = 2833</t>
  </si>
  <si>
    <t>Derivation Code = 3 | MS2 TDMS;  Reference = {68_4371} | Previous AADT = 843</t>
  </si>
  <si>
    <t>Derivation Code = 3 | MS2 TDMS;  Reference = {68_4373} | Previous AADT = 7563</t>
  </si>
  <si>
    <t>Derivation Code = 3 | MS2 TDMS;  Reference = {68_4377} | Previous AADT = 6299</t>
  </si>
  <si>
    <t>Derivation Code = 3 | MS2 TDMS;  Reference = {68_4380} | Previous AADT = 3421</t>
  </si>
  <si>
    <t>Derivation Code = 3 | MS2 TDMS;  Reference = {68_4385} | Previous AADT = 4011</t>
  </si>
  <si>
    <t>Derivation Code = 3 | MS2 TDMS;  Reference = {68_4382} | Previous AADT = 2345</t>
  </si>
  <si>
    <t>Derivation Code = 3 | MS2 TDMS;  Reference = {68_4381} | Previous AADT = 2039</t>
  </si>
  <si>
    <t>Derivation Code = 3 | MS2 TDMS;  Reference = {68_4386} | Previous AADT = 9670</t>
  </si>
  <si>
    <t>Derivation Code = 3 | MS2 TDMS;  Reference = {68_4383} | Previous AADT = 3885</t>
  </si>
  <si>
    <t>Derivation Code = 3 | MS2 TDMS;  Reference = {68_4390} | Previous AADT = 7014</t>
  </si>
  <si>
    <t>Derivation Code = 3 | MS2 TDMS;  Reference = {68_4392} | Previous AADT = 5633</t>
  </si>
  <si>
    <t>Derivation Code = 3 | MS2 TDMS;  Reference = {68_4391} | Previous AADT = 4097</t>
  </si>
  <si>
    <t>Derivation Code = 3 | MS2 TDMS;  Reference = {68_4400} | Previous AADT = 3921</t>
  </si>
  <si>
    <t>Derivation Code = 3 | MS2 TDMS;  Reference = {68_4402} | Previous AADT = 5547</t>
  </si>
  <si>
    <t>Derivation Code = 3 | MS2 TDMS;  Reference = {68_4401} | Previous AADT = 4486</t>
  </si>
  <si>
    <t>Derivation Code = 3 | MS2 TDMS;  Reference = {68_4403} | Previous AADT = 7764</t>
  </si>
  <si>
    <t>Derivation Code = 3 | MS2 TDMS;  Reference = {68_4405} | Previous AADT = 9257</t>
  </si>
  <si>
    <t>Derivation Code = 3 | MS2 TDMS;  Reference = {68_4410} | Previous AADT = 4619</t>
  </si>
  <si>
    <t>Derivation Code = 3 | MS2 TDMS;  Reference = {68_4412} | Previous AADT = 3350</t>
  </si>
  <si>
    <t>Derivation Code = 3 | MS2 TDMS;  Reference = {68_4411} | Previous AADT = 4351</t>
  </si>
  <si>
    <t>Derivation Code = 3 | MS2 TDMS;  Reference = {68_4413} | Previous AADT = 5664</t>
  </si>
  <si>
    <t>Derivation Code = 3 | MS2 TDMS;  Reference = {68_4420} | Previous AADT = 4822</t>
  </si>
  <si>
    <t>Derivation Code = 3 | MS2 TDMS;  Reference = {68_4422} | Previous AADT = 1942</t>
  </si>
  <si>
    <t>Derivation Code = 3 | MS2 TDMS;  Reference = {68_4421} | Previous AADT = 1600</t>
  </si>
  <si>
    <t>Derivation Code = 3 | MS2 TDMS;  Reference = {68_4423} | Previous AADT = 4649</t>
  </si>
  <si>
    <t>Derivation Code = 3 | MS2 TDMS;  Reference = {68_4430} | Previous AADT = 2800</t>
  </si>
  <si>
    <t>Derivation Code = 3 | MS2 TDMS;  Reference = {68_4432} | Previous AADT = 2811</t>
  </si>
  <si>
    <t>Derivation Code = 3 | MS2 TDMS;  Reference = {68_4431} | Previous AADT = 3581</t>
  </si>
  <si>
    <t>Derivation Code = 3 | MS2 TDMS;  Reference = {68_4433} | Previous AADT = 2968</t>
  </si>
  <si>
    <t>Derivation Code = 3 | MS2 TDMS;  Reference = {68_4440} | Previous AADT = 8716</t>
  </si>
  <si>
    <t>Derivation Code = 3 | MS2 TDMS;  Reference = {68_4442} | Previous AADT = 997</t>
  </si>
  <si>
    <t>Derivation Code = 3 | MS2 TDMS;  Reference = {68_4441} | Previous AADT = 1286</t>
  </si>
  <si>
    <t>Derivation Code = 3 | MS2 TDMS;  Reference = {68_4443} | Previous AADT = 13004</t>
  </si>
  <si>
    <t>Derivation Code = 3 | MS2 TDMS;  Reference = {68_4450} | Previous AADT = 3582</t>
  </si>
  <si>
    <t>Derivation Code = 3 | MS2 TDMS;  Reference = {68_4452} | Previous AADT = 1857</t>
  </si>
  <si>
    <t>Derivation Code = 3 | MS2 TDMS;  Reference = {68_4451} | Previous AADT = 2621</t>
  </si>
  <si>
    <t>Derivation Code = 3 | MS2 TDMS;  Reference = {68_4453} | Previous AADT = 5472</t>
  </si>
  <si>
    <t>Derivation Code = 3 | MS2 TDMS;  Reference = {68_4460} | Previous AADT = 4382</t>
  </si>
  <si>
    <t>Derivation Code = 3 | MS2 TDMS;  Reference = {68_4462} | Previous AADT = 826</t>
  </si>
  <si>
    <t>Derivation Code = 3 | MS2 TDMS;  Reference = {68_4461} | Previous AADT = 710</t>
  </si>
  <si>
    <t>Derivation Code = 3 | MS2 TDMS;  Reference = {68_4463} | Previous AADT = 5116</t>
  </si>
  <si>
    <t>Derivation Code = 3 | MS2 TDMS;  Reference = {68_4470} | Previous AADT = 2193</t>
  </si>
  <si>
    <t>Derivation Code = 3 | MS2 TDMS;  Reference = {68_4472} | Previous AADT = 318</t>
  </si>
  <si>
    <t>Derivation Code = 3 | MS2 TDMS;  Reference = {68_4471} | Previous AADT = 457</t>
  </si>
  <si>
    <t>Derivation Code = 3 | MS2 TDMS;  Reference = {68_4473} | Previous AADT = 2300</t>
  </si>
  <si>
    <t>Derivation Code = 3 | MS2 TDMS;  Reference = {68_4480} | Previous AADT = 173</t>
  </si>
  <si>
    <t>Derivation Code = 3 | MS2 TDMS;  Reference = {68_4482} | Previous AADT = 78</t>
  </si>
  <si>
    <t>Derivation Code = 3 | MS2 TDMS;  Reference = {68_4481} | Previous AADT = 102</t>
  </si>
  <si>
    <t>Derivation Code = 3 | MS2 TDMS;  Reference = {68_4483} | Previous AADT = 55</t>
  </si>
  <si>
    <t>Derivation Code = 3 | MS2 TDMS;  Reference = {68_4490} | Previous AADT = 21</t>
  </si>
  <si>
    <t>Derivation Code = 3 | MS2 TDMS;  Reference = {68_4492} | Previous AADT = 62</t>
  </si>
  <si>
    <t>Derivation Code = 3 | MS2 TDMS;  Reference = {68_4491} | Previous AADT = 24</t>
  </si>
  <si>
    <t>Derivation Code = 3 | MS2 TDMS;  Reference = {68_4493} | Previous AADT = 20</t>
  </si>
  <si>
    <t>Derivation Code = 3 | MS2 TDMS;  Reference = {68_4500} | Previous AADT = 1101</t>
  </si>
  <si>
    <t>Derivation Code = 3 | MS2 TDMS;  Reference = {68_4502} | Previous AADT = 1484</t>
  </si>
  <si>
    <t>Derivation Code = 1 | MS2 TDMS;  Reference = {68_4501} | Previous AADT = 1687</t>
  </si>
  <si>
    <t>Derivation Code = 3 | MS2 TDMS;  Reference = {68_4503} | Previous AADT = 990</t>
  </si>
  <si>
    <t>Derivation Code = 3 | MS2 TDMS;  Reference = {68_4510} | Previous AADT = 216</t>
  </si>
  <si>
    <t>Derivation Code = 3 | MS2 TDMS;  Reference = {68_4512} | Previous AADT = 159</t>
  </si>
  <si>
    <t>Derivation Code = 3 | MS2 TDMS;  Reference = {68_4511} | Previous AADT = 148</t>
  </si>
  <si>
    <t>Derivation Code = 3 | MS2 TDMS;  Reference = {68_4513} | Previous AADT = 142</t>
  </si>
  <si>
    <t>Derivation Code = 3 | MS2 TDMS;  Reference = {68_4530} | Previous AADT = 6087</t>
  </si>
  <si>
    <t>Derivation Code = 3 | MS2 TDMS;  Reference = {68_4532} | Previous AADT = 3194</t>
  </si>
  <si>
    <t>Derivation Code = 3 | MS2 TDMS;  Reference = {68_4531} | Previous AADT = 5746</t>
  </si>
  <si>
    <t>Derivation Code = 3 | MS2 TDMS;  Reference = {68_4533} | Previous AADT = 5551</t>
  </si>
  <si>
    <t>Derivation Code = 3 | MS2 TDMS;  Reference = {68_4541} | Previous AADT = 136</t>
  </si>
  <si>
    <t>Derivation Code = 3 | MS2 TDMS;  Reference = {68_4550} | Previous AADT = 668</t>
  </si>
  <si>
    <t>Derivation Code = 3 | MS2 TDMS;  Reference = {68_4552} | Previous AADT = 599</t>
  </si>
  <si>
    <t>Derivation Code = 3 | MS2 TDMS;  Reference = {68_4551} | Previous AADT = 469</t>
  </si>
  <si>
    <t>Derivation Code = 3 | MS2 TDMS;  Reference = {68_4553} | Previous AADT = 686</t>
  </si>
  <si>
    <t>Derivation Code = 3 | MS2 TDMS;  Reference = {68_4560} | Previous AADT = 547</t>
  </si>
  <si>
    <t>Derivation Code = 3 | MS2 TDMS;  Reference = {68_4562} | Previous AADT = 694</t>
  </si>
  <si>
    <t>Derivation Code = 3 | MS2 TDMS;  Reference = {68_4561} | Previous AADT = 877</t>
  </si>
  <si>
    <t>Derivation Code = 3 | MS2 TDMS;  Reference = {68_4563} | Previous AADT = 470</t>
  </si>
  <si>
    <t>Derivation Code = 3 | MS2 TDMS;  Reference = {68_4570} | Previous AADT = 108</t>
  </si>
  <si>
    <t>Derivation Code = 3 | MS2 TDMS;  Reference = {68_4572} | Previous AADT = 108</t>
  </si>
  <si>
    <t>Derivation Code = 3 | MS2 TDMS;  Reference = {68_4571} | Previous AADT = 85</t>
  </si>
  <si>
    <t>Derivation Code = 3 | MS2 TDMS;  Reference = {68_4573} | Previous AADT = 116</t>
  </si>
  <si>
    <t>Derivation Code = 3 | MS2 TDMS;  Reference = {68_4580} | Previous AADT = 1096</t>
  </si>
  <si>
    <t>Derivation Code = 3 | MS2 TDMS;  Reference = {68_4582} | Previous AADT = 41</t>
  </si>
  <si>
    <t>Derivation Code = 3 | MS2 TDMS;  Reference = {68_4581} | Previous AADT = 90</t>
  </si>
  <si>
    <t>Derivation Code = 3 | MS2 TDMS;  Reference = {68_4583} | Previous AADT = 726</t>
  </si>
  <si>
    <t>Derivation Code = 3 | MS2 TDMS;  Reference = {68_9980} | Previous AADT = 1807</t>
  </si>
  <si>
    <t>Derivation Code = 3 | MS2 TDMS;  Reference = {68_9982} | Previous AADT = 1443</t>
  </si>
  <si>
    <t>Derivation Code = 3 | MS2 TDMS;  Reference = {68_4600} | Previous AADT = 541</t>
  </si>
  <si>
    <t>Derivation Code = 3 | MS2 TDMS;  Reference = {68_4602} | Previous AADT = 356</t>
  </si>
  <si>
    <t>Derivation Code = 1 | MS2 TDMS;  Reference = {68_4601} | Previous AADT = 552</t>
  </si>
  <si>
    <t>Derivation Code = 3 | MS2 TDMS;  Reference = {68_4603} | Previous AADT = 408</t>
  </si>
  <si>
    <t>Derivation Code = 3 | MS2 TDMS;  Reference = {68_4610} | Previous AADT = 137</t>
  </si>
  <si>
    <t>Derivation Code = 3 | MS2 TDMS;  Reference = {68_4612} | Previous AADT = 461</t>
  </si>
  <si>
    <t>Derivation Code = 3 | MS2 TDMS;  Reference = {68_4613} | Previous AADT = 239</t>
  </si>
  <si>
    <t>Applied Growth Factor = 0.047 to Previous Year | Previous AADT = 242</t>
  </si>
  <si>
    <t>Derivation Code = 3 | MS2 TDMS;  Reference = {68_4620} | Previous AADT = 1006</t>
  </si>
  <si>
    <t>Derivation Code = 3 | MS2 TDMS;  Reference = {68_4622} | Previous AADT = 113</t>
  </si>
  <si>
    <t>Derivation Code = 3 | MS2 TDMS;  Reference = {68_4621} | Previous AADT = 150</t>
  </si>
  <si>
    <t>Derivation Code = 3 | MS2 TDMS;  Reference = {68_4623} | Previous AADT = 901</t>
  </si>
  <si>
    <t>Derivation Code = 3 | MS2 TDMS;  Reference = {68_4630} | Previous AADT = 1811</t>
  </si>
  <si>
    <t>Derivation Code = 3 | MS2 TDMS;  Reference = {68_4632} | Previous AADT = 2090</t>
  </si>
  <si>
    <t>Derivation Code = 3 | MS2 TDMS;  Reference = {68_4631} | Previous AADT = 2083</t>
  </si>
  <si>
    <t>Derivation Code = 3 | MS2 TDMS;  Reference = {68_4633} | Previous AADT = 2812</t>
  </si>
  <si>
    <t>Derivation Code = 3 | MS2 TDMS;  Reference = {68_4640} | Previous AADT = 40</t>
  </si>
  <si>
    <t>Derivation Code = 3 | MS2 TDMS;  Reference = {68_4642} | Previous AADT = 481</t>
  </si>
  <si>
    <t>Derivation Code = 3 | MS2 TDMS;  Reference = {68_4641} | Previous AADT = 416</t>
  </si>
  <si>
    <t>Derivation Code = 3 | MS2 TDMS;  Reference = {68_4650} | Previous AADT = 1284</t>
  </si>
  <si>
    <t>Derivation Code = 3 | MS2 TDMS;  Reference = {68_4652} | Previous AADT = 51</t>
  </si>
  <si>
    <t>Derivation Code = 3 | MS2 TDMS;  Reference = {68_4651} | Previous AADT = 130</t>
  </si>
  <si>
    <t>Derivation Code = 3 | MS2 TDMS;  Reference = {68_4653} | Previous AADT = 892</t>
  </si>
  <si>
    <t>Derivation Code = 3 | MS2 TDMS;  Reference = {68_4660} | Previous AADT = 106</t>
  </si>
  <si>
    <t>Derivation Code = 3 | MS2 TDMS;  Reference = {68_4662} | Previous AADT = 219</t>
  </si>
  <si>
    <t>Derivation Code = 3 | MS2 TDMS;  Reference = {68_4661} | Previous AADT = 196</t>
  </si>
  <si>
    <t>Derivation Code = 3 | MS2 TDMS;  Reference = {68_4663} | Previous AADT = 96</t>
  </si>
  <si>
    <t>Derivation Code = 3 | MS2 TDMS;  Reference = {68_4670} | Previous AADT = 226</t>
  </si>
  <si>
    <t>Derivation Code = 3 | MS2 TDMS;  Reference = {68_4672} | Previous AADT = 37</t>
  </si>
  <si>
    <t>Derivation Code = 3 | MS2 TDMS;  Reference = {68_4673}/2 | Previous AADT = 150</t>
  </si>
  <si>
    <t>Derivation Code = 3 | MS2 TDMS;  Reference = {68_4671} | Previous AADT = 48</t>
  </si>
  <si>
    <t>Derivation Code = 3 | MS2 TDMS;  Reference = {68_4673} | Previous AADT = 300</t>
  </si>
  <si>
    <t>Derivation Code = 3 | MS2 TDMS;  Reference = {68_4680} | Previous AADT = 156</t>
  </si>
  <si>
    <t>Derivation Code = 3 | MS2 TDMS;  Reference = {68_4682} | Previous AADT = 222</t>
  </si>
  <si>
    <t>Derivation Code = 3 | MS2 TDMS;  Reference = {68_4683} | Previous AADT = 180</t>
  </si>
  <si>
    <t>Derivation Code = 3 | MS2 TDMS;  Reference = {68_4692} | Previous AADT = 790</t>
  </si>
  <si>
    <t>Derivation Code = 3 | MS2 TDMS;  Reference = {68_4693} | Previous AADT = 704</t>
  </si>
  <si>
    <t>Derivation Code = 3 | MS2 TDMS;  Reference = {68_4702} | Previous AADT = 111</t>
  </si>
  <si>
    <t>Derivation Code = 3 | MS2 TDMS;  Reference = {68_4703} | Previous AADT = 124</t>
  </si>
  <si>
    <t>Derivation Code = 3 | MS2 TDMS;  Reference = {68_9970} | Previous AADT = 86</t>
  </si>
  <si>
    <t>Derivation Code = 3 | MS2 TDMS;  Reference = {68_9971} | Previous AADT = 2989</t>
  </si>
  <si>
    <t>Derivation Code = 3 | MS2 TDMS;  Reference = {68_4710} | Previous AADT = 1267</t>
  </si>
  <si>
    <t>Derivation Code = 3 | MS2 TDMS;  Reference = {68_4711} | Previous AADT = 1063</t>
  </si>
  <si>
    <t>Derivation Code = 3 | MS2 TDMS;  Reference = {68_4720} | Previous AADT = 65</t>
  </si>
  <si>
    <t>Derivation Code = 3 | MS2 TDMS;  Reference = {68_4722} | Previous AADT = 119</t>
  </si>
  <si>
    <t>Derivation Code = 3 | MS2 TDMS;  Reference = {68_4721} | Previous AADT = 94</t>
  </si>
  <si>
    <t>Derivation Code = 3 | MS2 TDMS;  Reference = {68_4723} | Previous AADT = 101</t>
  </si>
  <si>
    <t>Derivation Code = 3 | MS2 TDMS;  Reference = {68_4730} | Previous AADT = 1391</t>
  </si>
  <si>
    <t>Derivation Code = 3 | MS2 TDMS;  Reference = {68_4732} | Previous AADT = 678</t>
  </si>
  <si>
    <t>Derivation Code = 3 | MS2 TDMS;  Reference = {68_4731} | Previous AADT = 726</t>
  </si>
  <si>
    <t>Derivation Code = 3 | MS2 TDMS;  Reference = {68_4733} | Previous AADT = 1350</t>
  </si>
  <si>
    <t>Derivation Code = 3 | MS2 TDMS;  Reference = {68_4740} | Previous AADT = 745</t>
  </si>
  <si>
    <t>Derivation Code = 3 | MS2 TDMS;  Reference = {68_4742} | Previous AADT = 578</t>
  </si>
  <si>
    <t>Derivation Code = 3 | MS2 TDMS;  Reference = {68_4741} | Previous AADT = 387</t>
  </si>
  <si>
    <t>Derivation Code = 3 | MS2 TDMS;  Reference = {68_4743} | Previous AADT = 343</t>
  </si>
  <si>
    <t>Derivation Code = 3 | MS2 TDMS;  Reference = {68_4750} | Previous AADT = 151</t>
  </si>
  <si>
    <t>Derivation Code = 3 | MS2 TDMS;  Reference = {68_4752} | Previous AADT = 176</t>
  </si>
  <si>
    <t>Derivation Code = 3 | MS2 TDMS;  Reference = {68_4751} | Previous AADT = 195</t>
  </si>
  <si>
    <t>Derivation Code = 3 | MS2 TDMS;  Reference = {68_4753} | Previous AADT = 217</t>
  </si>
  <si>
    <t>Derivation Code = 3 | MS2 TDMS;  Reference = {68_4760} | Previous AADT = 399</t>
  </si>
  <si>
    <t>Derivation Code = 3 | MS2 TDMS;  Reference = {68_4762} | Previous AADT = 577</t>
  </si>
  <si>
    <t>Derivation Code = 3 | MS2 TDMS;  Reference = {68_4761} | Previous AADT = 772</t>
  </si>
  <si>
    <t>Derivation Code = 3 | MS2 TDMS;  Reference = {68_4763} | Previous AADT = 438</t>
  </si>
  <si>
    <t>Derivation Code = 1 | MS2 TDMS;  Reference = {68_103996}*2 | Previous AADT = 3314</t>
  </si>
  <si>
    <t>Derivation Code = 3 | MS2 TDMS;  Reference = {68_3862} | Previous AADT = 13260</t>
  </si>
  <si>
    <t>Derivation Code = 3 | MS2 TDMS;  Reference = {68_4780} | Previous AADT = 10819</t>
  </si>
  <si>
    <t>Derivation Code = 3 | MS2 TDMS;  Reference = {68_4772} | Previous AADT = 9975</t>
  </si>
  <si>
    <t>Derivation Code = 3 | MS2 TDMS;  Reference = {68_4782} | Previous AADT = 6593</t>
  </si>
  <si>
    <t>Derivation Code = 3 | MS2 TDMS;  Reference = {68_4771} | Previous AADT = 10059</t>
  </si>
  <si>
    <t>Derivation Code = 3 | MS2 TDMS;  Reference = {68_4781} | Previous AADT = 8151</t>
  </si>
  <si>
    <t>Derivation Code = 3 | MS2 TDMS;  Reference = {68_4783} | Previous AADT = 11835</t>
  </si>
  <si>
    <t>Derivation Code = 3 | MS2 TDMS;  Reference = {68_4790} | Previous AADT = 6376</t>
  </si>
  <si>
    <t>Derivation Code = 3 | MS2 TDMS;  Reference = {68_4792} | Previous AADT = 7702</t>
  </si>
  <si>
    <t>Derivation Code = 3 | MS2 TDMS;  Reference = {68_4791} | Previous AADT = 9098</t>
  </si>
  <si>
    <t>Derivation Code = 3 | MS2 TDMS;  Reference = {68_4793} | Previous AADT = 10008</t>
  </si>
  <si>
    <t>Derivation Code = 3 | MS2 TDMS;  Reference = {68_4800} | Previous AADT = 11954</t>
  </si>
  <si>
    <t>Derivation Code = 3 | MS2 TDMS;  Reference = {68_4803} | Previous AADT = 17912</t>
  </si>
  <si>
    <t>Derivation Code = 3 | MS2 TDMS;  Reference = {68_4810} | Previous AADT = 6952</t>
  </si>
  <si>
    <t>Derivation Code = 3 | MS2 TDMS;  Reference = {68_4812} | Previous AADT = 14645</t>
  </si>
  <si>
    <t>Derivation Code = 3 | MS2 TDMS;  Reference = {68_4815} | Previous AADT = 10854</t>
  </si>
  <si>
    <t>Derivation Code = 3 | MS2 TDMS;  Reference = {68_4820} | Previous AADT = 559</t>
  </si>
  <si>
    <t>Derivation Code = 3 | MS2 TDMS;  Reference = {68_4840} | Previous AADT = 2620</t>
  </si>
  <si>
    <t>Derivation Code = 3 | MS2 TDMS;  Reference = {68_4822} | Previous AADT = 7784</t>
  </si>
  <si>
    <t>Derivation Code = 3 | MS2 TDMS;  Reference = {68_4842} | Previous AADT = 7937</t>
  </si>
  <si>
    <t>Derivation Code = 3 | MS2 TDMS;  Reference = {68_4821} | Previous AADT = 17206</t>
  </si>
  <si>
    <t>Derivation Code = 3 | MS2 TDMS;  Reference = {68_4841} | Previous AADT = 7130</t>
  </si>
  <si>
    <t>Derivation Code = 3 | MS2 TDMS;  Reference = {68_4823} | Previous AADT = 5387</t>
  </si>
  <si>
    <t>Derivation Code = 3 | MS2 TDMS;  Reference = {68_4845} | Previous AADT = 2183</t>
  </si>
  <si>
    <t>Derivation Code = 3 | MS2 TDMS;  Reference = {68_4860} | Previous AADT = 2935</t>
  </si>
  <si>
    <t>Derivation Code = 3 | MS2 TDMS;  Reference = {68_7610} | Previous AADT = 28106</t>
  </si>
  <si>
    <t>Derivation Code = 3 | MS2 TDMS;  Reference = {68_7615} | Previous AADT = 4263</t>
  </si>
  <si>
    <t>Derivation Code = 3 | MS2 TDMS;  Reference = {68_4862} | Previous AADT = 17862</t>
  </si>
  <si>
    <t>Derivation Code = 3 | MS2 TDMS;  Reference = {68_7612} | Previous AADT = 37148</t>
  </si>
  <si>
    <t>Derivation Code = 3 | MS2 TDMS;  Reference = {68_4865} | Previous AADT = 7293</t>
  </si>
  <si>
    <t>Derivation Code = 3 | MS2 TDMS;  Reference = {68_4863} | Previous AADT = 5650</t>
  </si>
  <si>
    <t>Applied Growth Factor = 0.053 to Previous Year | Previous AADT = 20074</t>
  </si>
  <si>
    <t>Derivation Code = 3 | MS2 TDMS;  Reference = {68_4870} | Previous AADT = 12087</t>
  </si>
  <si>
    <t>Derivation Code = 3 | MS2 TDMS;  Reference = {68_4872} | Previous AADT = 10578</t>
  </si>
  <si>
    <t>Derivation Code = 3 | MS2 TDMS;  Reference = {68_4871} | Previous AADT = 9491</t>
  </si>
  <si>
    <t>Derivation Code = 3 | MS2 TDMS;  Reference = {68_4873} | Previous AADT = 10206</t>
  </si>
  <si>
    <t>Derivation Code = 3 | MS2 TDMS;  Reference = {68_4880} | Previous AADT = 12755</t>
  </si>
  <si>
    <t>Derivation Code = 3 | MS2 TDMS;  Reference = {68_4882} | Previous AADT = 14744</t>
  </si>
  <si>
    <t>Derivation Code = 3 | MS2 TDMS;  Reference = {68_4881} | Previous AADT = 13553</t>
  </si>
  <si>
    <t>Derivation Code = 3 | MS2 TDMS;  Reference = {68_4883} | Previous AADT = 13315</t>
  </si>
  <si>
    <t>Derivation Code = 3 | MS2 TDMS;  Reference = {68_4890} | Previous AADT = 12319</t>
  </si>
  <si>
    <t>Derivation Code = 3 | MS2 TDMS;  Reference = {68_4892} | Previous AADT = 12345</t>
  </si>
  <si>
    <t>Derivation Code = 3 | MS2 TDMS;  Reference = {68_4891} | Previous AADT = 13361</t>
  </si>
  <si>
    <t>Derivation Code = 3 | MS2 TDMS;  Reference = {68_4893} | Previous AADT = 16238</t>
  </si>
  <si>
    <t>Derivation Code = 3 | MS2 TDMS;  Reference = {68_4900} | Previous AADT = 10954</t>
  </si>
  <si>
    <t>Derivation Code = 3 | MS2 TDMS;  Reference = {68_4902} | Previous AADT = 16461</t>
  </si>
  <si>
    <t>Derivation Code = 3 | MS2 TDMS;  Reference = {68_4901} | Previous AADT = 12506</t>
  </si>
  <si>
    <t>Derivation Code = 3 | MS2 TDMS;  Reference = {68_4903} | Previous AADT = 11892</t>
  </si>
  <si>
    <t>Derivation Code = 3 | MS2 TDMS;  Reference = {68_4910} | Previous AADT = 9427</t>
  </si>
  <si>
    <t>Derivation Code = 3 | MS2 TDMS;  Reference = {68_4912} | Previous AADT = 12100</t>
  </si>
  <si>
    <t>Derivation Code = 3 | MS2 TDMS;  Reference = {68_4911} | Previous AADT = 11551</t>
  </si>
  <si>
    <t>Derivation Code = 3 | MS2 TDMS;  Reference = {68_4913} | Previous AADT = 10727</t>
  </si>
  <si>
    <t>Derivation Code = 3 | MS2 TDMS;  Reference = {68_4920} | Previous AADT = 10790</t>
  </si>
  <si>
    <t>Derivation Code = 3 | MS2 TDMS;  Reference = {68_4922} | Previous AADT = 9145</t>
  </si>
  <si>
    <t>Derivation Code = 3 | MS2 TDMS;  Reference = {68_4921} | Previous AADT = 10869</t>
  </si>
  <si>
    <t>Derivation Code = 3 | MS2 TDMS;  Reference = {68_4923} | Previous AADT = 11806</t>
  </si>
  <si>
    <t>Derivation Code = 3 | MS2 TDMS;  Reference = {68_4930} | Previous AADT = 15546</t>
  </si>
  <si>
    <t>Derivation Code = 3 | MS2 TDMS;  Reference = {68_4932} | Previous AADT = 11639</t>
  </si>
  <si>
    <t>Derivation Code = 3 | MS2 TDMS;  Reference = {68_4931} | Previous AADT = 10140</t>
  </si>
  <si>
    <t>Derivation Code = 3 | MS2 TDMS;  Reference = {68_4933} | Previous AADT = 16678</t>
  </si>
  <si>
    <t>Derivation Code = 3 | MS2 TDMS;  Reference = {68_4940} | Previous AADT = 16953</t>
  </si>
  <si>
    <t>Derivation Code = 3 | MS2 TDMS;  Reference = {68_4942} | Previous AADT = 12727</t>
  </si>
  <si>
    <t>Derivation Code = 3 | MS2 TDMS;  Reference = {68_4941} | Previous AADT = 11654</t>
  </si>
  <si>
    <t>Derivation Code = 3 | MS2 TDMS;  Reference = {68_4943} | Previous AADT = 14787</t>
  </si>
  <si>
    <t>Derivation Code = 3 | MS2 TDMS;  Reference = {68_4950} | Previous AADT = 9620</t>
  </si>
  <si>
    <t>Derivation Code = 3 | MS2 TDMS;  Reference = {68_4952} | Previous AADT = 9048</t>
  </si>
  <si>
    <t>Derivation Code = 3 | MS2 TDMS;  Reference = {68_4951} | Previous AADT = 10782</t>
  </si>
  <si>
    <t>Derivation Code = 3 | MS2 TDMS;  Reference = {68_4953} | Previous AADT = 12257</t>
  </si>
  <si>
    <t>Derivation Code = 3 | MS2 TDMS;  Reference = {68_4960} | Previous AADT = 13354</t>
  </si>
  <si>
    <t>Derivation Code = 3 | MS2 TDMS;  Reference = {68_4962} | Previous AADT = 10731</t>
  </si>
  <si>
    <t>Derivation Code = 3 | MS2 TDMS;  Reference = {68_4961} | Previous AADT = 11392</t>
  </si>
  <si>
    <t>Derivation Code = 3 | MS2 TDMS;  Reference = {68_4963} | Previous AADT = 14689</t>
  </si>
  <si>
    <t>Derivation Code = 3 | MS2 TDMS;  Reference = {68_4970} | Previous AADT = 12668</t>
  </si>
  <si>
    <t>Derivation Code = 3 | MS2 TDMS;  Reference = {68_4972} | Previous AADT = 6860</t>
  </si>
  <si>
    <t>Derivation Code = 3 | MS2 TDMS;  Reference = {68_4971} | Previous AADT = 5896</t>
  </si>
  <si>
    <t>Derivation Code = 3 | MS2 TDMS;  Reference = {68_4973} | Previous AADT = 13838</t>
  </si>
  <si>
    <t>Derivation Code = 3 | MS2 TDMS;  Reference = {68_4980} | Previous AADT = 14845</t>
  </si>
  <si>
    <t>Derivation Code = 3 | MS2 TDMS;  Reference = {68_4982} | Previous AADT = 11869</t>
  </si>
  <si>
    <t>Derivation Code = 3 | MS2 TDMS;  Reference = {68_4981} | Previous AADT = 10466</t>
  </si>
  <si>
    <t>Derivation Code = 3 | MS2 TDMS;  Reference = {68_4983} | Previous AADT = 18007</t>
  </si>
  <si>
    <t>Derivation Code = 3 | MS2 TDMS;  Reference = {68_4985} | Previous AADT = 344</t>
  </si>
  <si>
    <t>Derivation Code = 3 | MS2 TDMS;  Reference = {68_5000} | Previous AADT = 8435</t>
  </si>
  <si>
    <t>Derivation Code = 3 | MS2 TDMS;  Reference = {68_5010} | Previous AADT = 6945</t>
  </si>
  <si>
    <t>Derivation Code = 3 | MS2 TDMS;  Reference = {68_5012} | Previous AADT = 6044</t>
  </si>
  <si>
    <t>Derivation Code = 3 | MS2 TDMS;  Reference = {68_5011} | Previous AADT = 6265</t>
  </si>
  <si>
    <t>Derivation Code = 3 | MS2 TDMS;  Reference = {68_5003} | Previous AADT = 7646</t>
  </si>
  <si>
    <t>Derivation Code = 3 | MS2 TDMS;  Reference = {68_5020} | Previous AADT = 13894</t>
  </si>
  <si>
    <t>Derivation Code = 3 | MS2 TDMS;  Reference = {68_5021} | Previous AADT = 16524</t>
  </si>
  <si>
    <t>Derivation Code = 3 | MS2 TDMS;  Reference = {68_5023} | Previous AADT = 13055</t>
  </si>
  <si>
    <t>Derivation Code = 3 | MS2 TDMS;  Reference = {68_5022} | Previous AADT = 23267</t>
  </si>
  <si>
    <t>Derivation Code = 3 | MS2 TDMS;  Reference = {68_7760} | Previous AADT = 9623</t>
  </si>
  <si>
    <t>Derivation Code = 3 | MS2 TDMS;  Reference = {68_5030} | Previous AADT = 4837</t>
  </si>
  <si>
    <t>Derivation Code = 3 | MS2 TDMS;  Reference = {68_5032} | Previous AADT = 6831</t>
  </si>
  <si>
    <t>Derivation Code = 3 | MS2 TDMS;  Reference = {68_5031} | Previous AADT = 7997</t>
  </si>
  <si>
    <t>Derivation Code = 3 | MS2 TDMS;  Reference = {68_5033} | Previous AADT = 5049</t>
  </si>
  <si>
    <t>Derivation Code = 3 | MS2 TDMS;  Reference = {68_7763} | Previous AADT = 7964</t>
  </si>
  <si>
    <t>Derivation Code = 3 | MS2 TDMS;  Reference = {68_5040} | Previous AADT = 12322</t>
  </si>
  <si>
    <t>Derivation Code = 3 | MS2 TDMS;  Reference = {68_5042} | Previous AADT = 2609</t>
  </si>
  <si>
    <t>Derivation Code = 3 | MS2 TDMS;  Reference = {68_5041} | Previous AADT = 2243</t>
  </si>
  <si>
    <t>Derivation Code = 3 | MS2 TDMS;  Reference = {68_5043} | Previous AADT = 10066</t>
  </si>
  <si>
    <t>Derivation Code = 3 | MS2 TDMS;  Reference = {68_5055} | Previous AADT = 16747</t>
  </si>
  <si>
    <t>Derivation Code = 3 | MS2 TDMS;  Reference = {68_5050} | Previous AADT = 17865</t>
  </si>
  <si>
    <t>Derivation Code = 3 | MS2 TDMS;  Reference = {68_7640} | Previous AADT = 4906</t>
  </si>
  <si>
    <t>Derivation Code = 3 | MS2 TDMS;  Reference = {68_5052} | Previous AADT = 4863</t>
  </si>
  <si>
    <t>Derivation Code = 3 | MS2 TDMS;  Reference = {68_5056}+{68_5052} | Previous AADT = 6510</t>
  </si>
  <si>
    <t>VolGroup Estimate; Reference = {5} | Previous AADT = 16905</t>
  </si>
  <si>
    <t>Derivation Code = 3 | MS2 TDMS;  Reference = {68_5051} | Previous AADT = 6508</t>
  </si>
  <si>
    <t>Derivation Code = 3 | MS2 TDMS;  Reference = {68_5053} | Previous AADT = 16015</t>
  </si>
  <si>
    <t>Derivation Code = 3 | MS2 TDMS;  Reference = {68_7643} | Previous AADT = 7607</t>
  </si>
  <si>
    <t>Derivation Code = 3 | MS2 TDMS;  Reference = ({68_5058}+{68_5051})/2 | Previous AADT = 3979</t>
  </si>
  <si>
    <t>Derivation Code = 3 | MS2 TDMS;  Reference = ({68_5056}+{68_5052})/2 | Previous AADT = 3255</t>
  </si>
  <si>
    <t>Derivation Code = 3 | MS2 TDMS;  Reference = {68_7641} | Previous AADT = 3223</t>
  </si>
  <si>
    <t>Derivation Code = 3 | MS2 TDMS;  Reference = {68_7642} | Previous AADT = 3485</t>
  </si>
  <si>
    <t>Derivation Code = 3 | MS2 TDMS;  Reference = {68_9990} | Previous AADT = 8459</t>
  </si>
  <si>
    <t>Derivation Code = 3 | MS2 TDMS;  Reference = {68_9993} | Previous AADT = 9394</t>
  </si>
  <si>
    <t>Derivation Code = 3 | MS2 TDMS;  Reference = {68_7190} | Previous AADT = 9540</t>
  </si>
  <si>
    <t>Derivation Code = 3 | MS2 TDMS;  Reference = {68_9992} | Previous AADT = 5445</t>
  </si>
  <si>
    <t>Derivation Code = 3 | MS2 TDMS;  Reference = {68_9991} | Previous AADT = 4073</t>
  </si>
  <si>
    <t>Derivation Code = 3 | MS2 TDMS;  Reference = {68_5060} | Previous AADT = 12146</t>
  </si>
  <si>
    <t>Derivation Code = 3 | MS2 TDMS;  Reference = {68_5066} | Previous AADT = 1988</t>
  </si>
  <si>
    <t>Derivation Code = 3 | MS2 TDMS;  Reference = {68_5061} | Previous AADT = 4615</t>
  </si>
  <si>
    <t>Derivation Code = 3 | MS2 TDMS;  Reference = {68_5065} | Previous AADT = 4738</t>
  </si>
  <si>
    <t>Derivation Code = 3 | MS2 TDMS;  Reference = {68_5063} | Previous AADT = 9944</t>
  </si>
  <si>
    <t>Derivation Code = 1 | MS2 TDMS;  Reference = {68_5070} | Previous AADT = 1530</t>
  </si>
  <si>
    <t>Derivation Code = 1 | MS2 TDMS;  Reference = {68_5072} | Previous AADT = 1390</t>
  </si>
  <si>
    <t>Derivation Code = 1 | MS2 TDMS;  Reference = {68_5071} | Previous AADT = 1254</t>
  </si>
  <si>
    <t>Derivation Code = 1 | MS2 TDMS;  Reference = {68_5073} | Previous AADT = 1895</t>
  </si>
  <si>
    <t>Derivation Code = 1 | MS2 TDMS;  Reference = {68_5080} | Previous AADT = 7626</t>
  </si>
  <si>
    <t>Derivation Code = 1 | MS2 TDMS;  Reference = {68_5082} | Previous AADT = 1220</t>
  </si>
  <si>
    <t>Derivation Code = 1 | MS2 TDMS;  Reference = {68_5081} | Previous AADT = 2178</t>
  </si>
  <si>
    <t>Derivation Code = 1 | MS2 TDMS;  Reference = {68_5083} | Previous AADT = 8907</t>
  </si>
  <si>
    <t>Derivation Code = 1 | MS2 TDMS;  Reference = {68_5090} | Previous AADT = 10598</t>
  </si>
  <si>
    <t>Derivation Code = 1 | MS2 TDMS;  Reference = {68_5092} | Previous AADT = 2245</t>
  </si>
  <si>
    <t>Derivation Code = 1 | MS2 TDMS;  Reference = {68_5091} | Previous AADT = 2896</t>
  </si>
  <si>
    <t>Derivation Code = 1 | MS2 TDMS;  Reference = {68_5093} | Previous AADT = 11656</t>
  </si>
  <si>
    <t>Derivation Code = 1 | MS2 TDMS;  Reference = {68_5101} | Previous AADT = 1165</t>
  </si>
  <si>
    <t>Derivation Code = 1 | MS2 TDMS;  Reference = {68_5102} | Previous AADT = 1099</t>
  </si>
  <si>
    <t>Derivation Code = 1 | MS2 TDMS;  Reference = {68_5100} | Previous AADT = 3337</t>
  </si>
  <si>
    <t>Derivation Code = 1 | MS2 TDMS;  Reference = {68_5103} | Previous AADT = 2988</t>
  </si>
  <si>
    <t>Derivation Code = 1 | MS2 TDMS;  Reference = {68_5110} | Previous AADT = 353</t>
  </si>
  <si>
    <t>Derivation Code = 1 | MS2 TDMS;  Reference = {68_5114} | Previous AADT = 429</t>
  </si>
  <si>
    <t>Derivation Code = 1 | MS2 TDMS;  Reference = {68_5111} | Previous AADT = 247</t>
  </si>
  <si>
    <t>Derivation Code = 1 | MS2 TDMS;  Reference = {68_5113} | Previous AADT = 292</t>
  </si>
  <si>
    <t>Derivation Code = 1 | MS2 TDMS;  Reference = {68_5120} | Previous AADT = 1150</t>
  </si>
  <si>
    <t>Derivation Code = 1 | MS2 TDMS;  Reference = {68_5122} | Previous AADT = 288</t>
  </si>
  <si>
    <t>Derivation Code = 1 | MS2 TDMS;  Reference = {68_5121} | Previous AADT = 463</t>
  </si>
  <si>
    <t>Derivation Code = 1 | MS2 TDMS;  Reference = {68_5123} | Previous AADT = 1667</t>
  </si>
  <si>
    <t>Derivation Code = 1 | MS2 TDMS;  Reference = {68_5130} | Previous AADT = 359</t>
  </si>
  <si>
    <t>Derivation Code = 1 | MS2 TDMS;  Reference = {68_5132} | Previous AADT = 295</t>
  </si>
  <si>
    <t>Derivation Code = 1 | MS2 TDMS;  Reference = {68_5131} | Previous AADT = 293</t>
  </si>
  <si>
    <t>Derivation Code = 1 | MS2 TDMS;  Reference = {68_5133} | Previous AADT = 521</t>
  </si>
  <si>
    <t>Derivation Code = 1 | MS2 TDMS;  Reference = {68_5140} | Previous AADT = 82</t>
  </si>
  <si>
    <t>Derivation Code = 1 | MS2 TDMS;  Reference = {68_5142} | Previous AADT = 78</t>
  </si>
  <si>
    <t>Derivation Code = 1 | MS2 TDMS;  Reference = {68_5141} | Previous AADT = 116</t>
  </si>
  <si>
    <t>Derivation Code = 1 | MS2 TDMS;  Reference = {68_5143} | Previous AADT = 78</t>
  </si>
  <si>
    <t>Derivation Code = 1 | MS2 TDMS;  Reference = {68_5163} | Previous AADT = 1230</t>
  </si>
  <si>
    <t>Applied Growth Factor = -0.029 to Previous Year | Previous AADT = 3477</t>
  </si>
  <si>
    <t>Derivation Code = 1 | MS2 TDMS;  Reference = {68_5160} | Previous AADT = 636</t>
  </si>
  <si>
    <t>Derivation Code = 1 | MS2 TDMS;  Reference = {68_5162} | Previous AADT = 1689</t>
  </si>
  <si>
    <t>Derivation Code = 1 | MS2 TDMS;  Reference = {68_5161} | Previous AADT = 630</t>
  </si>
  <si>
    <t>Derivation Code = 1 | MS2 TDMS;  Reference = {68_5170} | Previous AADT = 78</t>
  </si>
  <si>
    <t>Derivation Code = 1 | MS2 TDMS;  Reference = {68_5172} | Previous AADT = 73</t>
  </si>
  <si>
    <t>Derivation Code = 1 | MS2 TDMS;  Reference = {68_5171} | Previous AADT = 91</t>
  </si>
  <si>
    <t>Derivation Code = 1 | MS2 TDMS;  Reference = {68_5173} | Previous AADT = 91</t>
  </si>
  <si>
    <t>Derivation Code = 1 | MS2 TDMS;  Reference = {68_5180} | Previous AADT = 109</t>
  </si>
  <si>
    <t>Derivation Code = 1 | MS2 TDMS;  Reference = {68_5182} | Previous AADT = 169</t>
  </si>
  <si>
    <t>Derivation Code = 1 | MS2 TDMS;  Reference = {68_5181} | Previous AADT = 130</t>
  </si>
  <si>
    <t>Derivation Code = 1 | MS2 TDMS;  Reference = {68_5183} | Previous AADT = 87</t>
  </si>
  <si>
    <t>Derivation Code = 1 | MS2 TDMS;  Reference = {68_5205} | Previous AADT = 75</t>
  </si>
  <si>
    <t>Derivation Code = 1 | MS2 TDMS;  Reference = {68_5207} | Previous AADT = 1403</t>
  </si>
  <si>
    <t>Derivation Code = 1 | MS2 TDMS;  Reference = {68_5206} | Previous AADT = 1439</t>
  </si>
  <si>
    <t>Derivation Code = 1 | MS2 TDMS;  Reference = {68_5208} | Previous AADT = 1462</t>
  </si>
  <si>
    <t>Derivation Code = 1 | MS2 TDMS;  Reference = {68_5200} | Previous AADT = 131</t>
  </si>
  <si>
    <t>Derivation Code = 1 | MS2 TDMS;  Reference = {68_5202} | Previous AADT = 153</t>
  </si>
  <si>
    <t>Derivation Code = 1 | MS2 TDMS;  Reference = {68_5201} | Previous AADT = 95</t>
  </si>
  <si>
    <t>Derivation Code = 1 | MS2 TDMS;  Reference = {68_5203} | Previous AADT = 138</t>
  </si>
  <si>
    <t>Derivation Code = 1 | MS2 TDMS;  Reference = {68_5210} | Previous AADT = 131</t>
  </si>
  <si>
    <t>Derivation Code = 1 | MS2 TDMS;  Reference = {68_5212} | Previous AADT = 2844</t>
  </si>
  <si>
    <t>Derivation Code = 1 | MS2 TDMS;  Reference = {68_5211} | Previous AADT = 2945</t>
  </si>
  <si>
    <t>Derivation Code = 1 | MS2 TDMS;  Reference = {68_5213} | Previous AADT = 96</t>
  </si>
  <si>
    <t>Derivation Code = 1 | MS2 TDMS;  Reference = {68_5220} | Previous AADT = 1110</t>
  </si>
  <si>
    <t>Derivation Code = 1 | MS2 TDMS;  Reference = {68_5222} | Previous AADT = 50</t>
  </si>
  <si>
    <t>Derivation Code = 1 | MS2 TDMS;  Reference = {68_5221} | Previous AADT = 69</t>
  </si>
  <si>
    <t>Derivation Code = 1 | MS2 TDMS;  Reference = {68_5223} | Previous AADT = 671</t>
  </si>
  <si>
    <t>Derivation Code = 1 | MS2 TDMS;  Reference = {68_5230} | Previous AADT = 3912</t>
  </si>
  <si>
    <t>Derivation Code = 1 | MS2 TDMS;  Reference = {68_5232} | Previous AADT = 3961</t>
  </si>
  <si>
    <t>Derivation Code = 1 | MS2 TDMS;  Reference = {68_5231} | Previous AADT = 4380</t>
  </si>
  <si>
    <t>Derivation Code = 1 | MS2 TDMS;  Reference = {68_5233} | Previous AADT = 2460</t>
  </si>
  <si>
    <t>Derivation Code = 1 | MS2 TDMS;  Reference = {68_5240} | Previous AADT = 1946</t>
  </si>
  <si>
    <t>Derivation Code = 1 | MS2 TDMS;  Reference = {68_5242} | Previous AADT = 1794</t>
  </si>
  <si>
    <t>Derivation Code = 1 | MS2 TDMS;  Reference = {68_5241} | Previous AADT = 1830</t>
  </si>
  <si>
    <t>Derivation Code = 1 | MS2 TDMS;  Reference = {68_5243} | Previous AADT = 1847</t>
  </si>
  <si>
    <t>Derivation Code = 1 | MS2 TDMS;  Reference = {68_5250} | Previous AADT = 2367</t>
  </si>
  <si>
    <t>Derivation Code = 3 | MS2 TDMS;  Reference = {68_5152} | Previous AADT = 972</t>
  </si>
  <si>
    <t>Derivation Code = 1 | MS2 TDMS;  Reference = {68_5251} | Previous AADT = 1330</t>
  </si>
  <si>
    <t>Derivation Code = 1 | MS2 TDMS;  Reference = {68_5253} | Previous AADT = 2264</t>
  </si>
  <si>
    <t>Applied Growth Factor = -0.029 to Previous Year | Previous AADT = 3616</t>
  </si>
  <si>
    <t>Derivation Code = 1 | MS2 TDMS;  Reference = {68_5260} | Previous AADT = 778</t>
  </si>
  <si>
    <t>Derivation Code = 1 | MS2 TDMS;  Reference = {68_5261} | Previous AADT = 800</t>
  </si>
  <si>
    <t>Derivation Code = 1 | MS2 TDMS;  Reference = {68_5270} | Previous AADT = 2467</t>
  </si>
  <si>
    <t>Derivation Code = 1 | MS2 TDMS;  Reference = {68_5272} | Previous AADT = 641</t>
  </si>
  <si>
    <t>Derivation Code = 1 | MS2 TDMS;  Reference = {68_5271} | Previous AADT = 585</t>
  </si>
  <si>
    <t>Derivation Code = 1 | MS2 TDMS;  Reference = {68_5273} | Previous AADT = 2402</t>
  </si>
  <si>
    <t>Derivation Code = 1 | MS2 TDMS;  Reference = {68_5280} | Previous AADT = 156</t>
  </si>
  <si>
    <t>Derivation Code = 1 | MS2 TDMS;  Reference = {68_5282} | Previous AADT = 68</t>
  </si>
  <si>
    <t>Derivation Code = 1 | MS2 TDMS;  Reference = {68_5281} | Previous AADT = 80</t>
  </si>
  <si>
    <t>Derivation Code = 1 | MS2 TDMS;  Reference = {68_5283} | Previous AADT = 156</t>
  </si>
  <si>
    <t>Derivation Code = 1 | MS2 TDMS;  Reference = {68_5290} | Previous AADT = 90</t>
  </si>
  <si>
    <t>Derivation Code = 1 | MS2 TDMS;  Reference = {68_5292} | Previous AADT = 69</t>
  </si>
  <si>
    <t>Derivation Code = 1 | MS2 TDMS;  Reference = {68_5291} | Previous AADT = 77</t>
  </si>
  <si>
    <t>Derivation Code = 1 | MS2 TDMS;  Reference = {68_5293} | Previous AADT = 52</t>
  </si>
  <si>
    <t>Derivation Code = 1 | MS2 TDMS;  Reference = {68_5300} | Previous AADT = 33</t>
  </si>
  <si>
    <t>Derivation Code = 1 | MS2 TDMS;  Reference = {68_5302} | Previous AADT = 52</t>
  </si>
  <si>
    <t>Derivation Code = 1 | MS2 TDMS;  Reference = {68_5301} | Previous AADT = 56</t>
  </si>
  <si>
    <t>Derivation Code = 1 | MS2 TDMS;  Reference = {68_5303} | Previous AADT = 41</t>
  </si>
  <si>
    <t>Derivation Code = 1 | MS2 TDMS;  Reference = {68_5310} | Previous AADT = 56</t>
  </si>
  <si>
    <t>Derivation Code = 1 | MS2 TDMS;  Reference = {68_5312} | Previous AADT = 82</t>
  </si>
  <si>
    <t>Derivation Code = 1 | MS2 TDMS;  Reference = {68_5311} | Previous AADT = 90</t>
  </si>
  <si>
    <t>Derivation Code = 1 | MS2 TDMS;  Reference = {68_5313} | Previous AADT = 50</t>
  </si>
  <si>
    <t>Derivation Code = 1 | MS2 TDMS;  Reference = {68_5320} | Previous AADT = 445</t>
  </si>
  <si>
    <t>Derivation Code = 1 | MS2 TDMS;  Reference = {68_5322} | Previous AADT = 1096</t>
  </si>
  <si>
    <t>Derivation Code = 1 | MS2 TDMS;  Reference = {68_5321} | Previous AADT = 1119</t>
  </si>
  <si>
    <t>Derivation Code = 1 | MS2 TDMS;  Reference = {68_5323} | Previous AADT = 458</t>
  </si>
  <si>
    <t>Derivation Code = 1 | MS2 TDMS;  Reference = {68_5340} | Previous AADT = 78</t>
  </si>
  <si>
    <t>Derivation Code = 1 | MS2 TDMS;  Reference = {68_5342} | Previous AADT = 98</t>
  </si>
  <si>
    <t>Derivation Code = 1 | MS2 TDMS;  Reference = {68_5341} | Previous AADT = 80</t>
  </si>
  <si>
    <t>Derivation Code = 1 | MS2 TDMS;  Reference = {68_5343} | Previous AADT = 45</t>
  </si>
  <si>
    <t>Derivation Code = 1 | MS2 TDMS;  Reference = {68_5350} | Previous AADT = 67</t>
  </si>
  <si>
    <t>Derivation Code = 1 | MS2 TDMS;  Reference = {68_5352} | Previous AADT = 48</t>
  </si>
  <si>
    <t>Derivation Code = 1 | MS2 TDMS;  Reference = {68_5351} | Previous AADT = 48</t>
  </si>
  <si>
    <t>Derivation Code = 1 | MS2 TDMS;  Reference = {68_5353} | Previous AADT = 74</t>
  </si>
  <si>
    <t>Derivation Code = 1 | MS2 TDMS;  Reference = {68_5360} | Previous AADT = 39</t>
  </si>
  <si>
    <t>Derivation Code = 1 | MS2 TDMS;  Reference = {68_5362} | Previous AADT = 41</t>
  </si>
  <si>
    <t>Derivation Code = 1 | MS2 TDMS;  Reference = {68_5361} | Previous AADT = 56</t>
  </si>
  <si>
    <t>Derivation Code = 1 | MS2 TDMS;  Reference = {68_5363} | Previous AADT = 65</t>
  </si>
  <si>
    <t>Derivation Code = 1 | MS2 TDMS;  Reference = {68_5370} | Previous AADT = 287</t>
  </si>
  <si>
    <t>Derivation Code = 1 | MS2 TDMS;  Reference = {68_5372} | Previous AADT = 3207</t>
  </si>
  <si>
    <t>Derivation Code = 1 | MS2 TDMS;  Reference = {68_5371} | Previous AADT = 2822</t>
  </si>
  <si>
    <t>Derivation Code = 1 | MS2 TDMS;  Reference = {68_5373} | Previous AADT = 466</t>
  </si>
  <si>
    <t>Derivation Code = 1 | MS2 TDMS;  Reference = {68_5380} | Previous AADT = 808</t>
  </si>
  <si>
    <t>Derivation Code = 1 | MS2 TDMS;  Reference = {68_5382} | Previous AADT = 4354</t>
  </si>
  <si>
    <t>Applied Growth Factor = -0.017 to Previous Year | Previous AADT = 2964</t>
  </si>
  <si>
    <t>Derivation Code = 1 | MS2 TDMS;  Reference = {68_5381} | Previous AADT = 4585</t>
  </si>
  <si>
    <t>Derivation Code = 1 | MS2 TDMS;  Reference = {68_5383} | Previous AADT = 1342</t>
  </si>
  <si>
    <t>Derivation Code = 1 | MS2 TDMS;  Reference = {68_5390} | Previous AADT = 1041</t>
  </si>
  <si>
    <t>Derivation Code = 3 | MS2 TDMS;  Reference = {68_4345} | Previous AADT = 36268</t>
  </si>
  <si>
    <t>Derivation Code = 3 | MS2 TDMS;  Reference = {68_4340} | Previous AADT = 23895</t>
  </si>
  <si>
    <t>Derivation Code = 3 | MS2 TDMS;  Reference = {68_8042} | Previous AADT = 259</t>
  </si>
  <si>
    <t>Derivation Code = 3 | MS2 TDMS;  Reference = {68_8044} | Previous AADT = 86</t>
  </si>
  <si>
    <t>Derivation Code = 3 | MS2 TDMS;  Reference = {68_5410} | Previous AADT = 1080</t>
  </si>
  <si>
    <t>Derivation Code = 3 | MS2 TDMS;  Reference = {68_5412} | Previous AADT = 1908</t>
  </si>
  <si>
    <t>Derivation Code = 3 | MS2 TDMS;  Reference = {68_5411} | Previous AADT = 2417</t>
  </si>
  <si>
    <t>Derivation Code = 3 | MS2 TDMS;  Reference = {68_5413} | Previous AADT = 1151</t>
  </si>
  <si>
    <t>Derivation Code = 3 | MS2 TDMS;  Reference = {68_5420} | Previous AADT = 2544</t>
  </si>
  <si>
    <t>Derivation Code = 3 | MS2 TDMS;  Reference = {68_5422} | Previous AADT = 7871</t>
  </si>
  <si>
    <t>Derivation Code = 3 | MS2 TDMS;  Reference = {68_5421} | Previous AADT = 5847</t>
  </si>
  <si>
    <t>Derivation Code = 3 | MS2 TDMS;  Reference = {68_5423} | Previous AADT = 2662</t>
  </si>
  <si>
    <t>Derivation Code = 3 | MS2 TDMS;  Reference = {68_5440} | Previous AADT = 5548</t>
  </si>
  <si>
    <t>Derivation Code = 3 | MS2 TDMS;  Reference = {68_5442} | Previous AADT = 2957</t>
  </si>
  <si>
    <t>Derivation Code = 3 | MS2 TDMS;  Reference = {68_5441} | Previous AADT = 3161</t>
  </si>
  <si>
    <t>Derivation Code = 3 | MS2 TDMS;  Reference = {68_5443} | Previous AADT = 6429</t>
  </si>
  <si>
    <t>Derivation Code = 3 | MS2 TDMS;  Reference = {68_5450} | Previous AADT = 4494</t>
  </si>
  <si>
    <t>Derivation Code = 3 | MS2 TDMS;  Reference = {68_5452} | Previous AADT = 1370</t>
  </si>
  <si>
    <t>Derivation Code = 3 | MS2 TDMS;  Reference = {68_5451} | Previous AADT = 2089</t>
  </si>
  <si>
    <t>Derivation Code = 3 | MS2 TDMS;  Reference = {68_5453} | Previous AADT = 5959</t>
  </si>
  <si>
    <t>Derivation Code = 3 | MS2 TDMS;  Reference = {68_5460} | Previous AADT = 872</t>
  </si>
  <si>
    <t>Derivation Code = 3 | MS2 TDMS;  Reference = {68_5462} | Previous AADT = 1055</t>
  </si>
  <si>
    <t>Derivation Code = 3 | MS2 TDMS;  Reference = {68_5461} | Previous AADT = 983</t>
  </si>
  <si>
    <t>Derivation Code = 3 | MS2 TDMS;  Reference = {68_5463} | Previous AADT = 1983</t>
  </si>
  <si>
    <t>Derivation Code = 3 | MS2 TDMS;  Reference = {68_5470} | Previous AADT = 1142</t>
  </si>
  <si>
    <t>Derivation Code = 3 | MS2 TDMS;  Reference = {68_5472} | Previous AADT = 246</t>
  </si>
  <si>
    <t>Derivation Code = 3 | MS2 TDMS;  Reference = {68_5471} | Previous AADT = 786</t>
  </si>
  <si>
    <t>Derivation Code = 3 | MS2 TDMS;  Reference = {68_5473} | Previous AADT = 1191</t>
  </si>
  <si>
    <t>Derivation Code = 3 | MS2 TDMS;  Reference = {68_5480} | Previous AADT = 381</t>
  </si>
  <si>
    <t>Derivation Code = 3 | MS2 TDMS;  Reference = {68_5482} | Previous AADT = 61</t>
  </si>
  <si>
    <t>Derivation Code = 3 | MS2 TDMS;  Reference = {68_5481} | Previous AADT = 43</t>
  </si>
  <si>
    <t>Derivation Code = 3 | MS2 TDMS;  Reference = {68_5483} | Previous AADT = 198</t>
  </si>
  <si>
    <t>Derivation Code = 3 | MS2 TDMS;  Reference = {68_5490} | Previous AADT = 841</t>
  </si>
  <si>
    <t>Derivation Code = 3 | MS2 TDMS;  Reference = {68_5492} | Previous AADT = 731</t>
  </si>
  <si>
    <t>Derivation Code = 3 | MS2 TDMS;  Reference = {68_5491} | Previous AADT = 638</t>
  </si>
  <si>
    <t>Derivation Code = 3 | MS2 TDMS;  Reference = {68_5493} | Previous AADT = 1060</t>
  </si>
  <si>
    <t>Derivation Code = 3 | MS2 TDMS;  Reference = {68_5500} | Previous AADT = 53</t>
  </si>
  <si>
    <t>Derivation Code = 3 | MS2 TDMS;  Reference = {68_5502} | Previous AADT = 646</t>
  </si>
  <si>
    <t>Derivation Code = 3 | MS2 TDMS;  Reference = {68_5501} | Previous AADT = 897</t>
  </si>
  <si>
    <t>Derivation Code = 3 | MS2 TDMS;  Reference = {68_5503} | Previous AADT = 48</t>
  </si>
  <si>
    <t>Derivation Code = 3 | MS2 TDMS;  Reference = {68_5510} | Previous AADT = 303</t>
  </si>
  <si>
    <t>Derivation Code = 3 | MS2 TDMS;  Reference = {68_5512} | Previous AADT = 45</t>
  </si>
  <si>
    <t>Derivation Code = 3 | MS2 TDMS;  Reference = {68_5511} | Previous AADT = 59</t>
  </si>
  <si>
    <t>Derivation Code = 3 | MS2 TDMS;  Reference = {68_5513} | Previous AADT = 425</t>
  </si>
  <si>
    <t>Derivation Code = 3 | MS2 TDMS;  Reference = {68_5520} | Previous AADT = 430</t>
  </si>
  <si>
    <t>Derivation Code = 3 | MS2 TDMS;  Reference = {68_5522} | Previous AADT = 1121</t>
  </si>
  <si>
    <t>Derivation Code = 3 | MS2 TDMS;  Reference = {68_5521} | Previous AADT = 1228</t>
  </si>
  <si>
    <t>Derivation Code = 3 | MS2 TDMS;  Reference = {68_5523} | Previous AADT = 586</t>
  </si>
  <si>
    <t>Derivation Code = 3 | MS2 TDMS;  Reference = {68_5530} | Previous AADT = 470</t>
  </si>
  <si>
    <t>Derivation Code = 3 | MS2 TDMS;  Reference = {68_5532} | Previous AADT = 732</t>
  </si>
  <si>
    <t>Derivation Code = 3 | MS2 TDMS;  Reference = {68_900011} | Previous AADT = 21215</t>
  </si>
  <si>
    <t>Derivation Code = 3 | MS2 TDMS;  Reference = {68_5540} | Previous AADT = 561</t>
  </si>
  <si>
    <t>Derivation Code = 3 | MS2 TDMS;  Reference = {68_5542} | Previous AADT = 1197</t>
  </si>
  <si>
    <t>Derivation Code = 3 | MS2 TDMS;  Reference = {68_5541} | Previous AADT = 1412</t>
  </si>
  <si>
    <t>Derivation Code = 3 | MS2 TDMS;  Reference = {68_5543} | Previous AADT = 390</t>
  </si>
  <si>
    <t>Applied Growth Factor = 0.022 to Previous Year | Previous AADT = 3066</t>
  </si>
  <si>
    <t>Applied Growth Factor = 0.047 to Previous Year | Previous AADT = 2222</t>
  </si>
  <si>
    <t>Applied Growth Factor = 0.047 to Previous Year | Previous AADT = 561</t>
  </si>
  <si>
    <t>Derivation Code = 3 | MS2 TDMS;  Reference = {68_5550} | Previous AADT = 209</t>
  </si>
  <si>
    <t>Derivation Code = 3 | MS2 TDMS;  Reference = {68_5552} | Previous AADT = 5835</t>
  </si>
  <si>
    <t>Derivation Code = 3 | MS2 TDMS;  Reference = {68_5551} | Previous AADT = 5481</t>
  </si>
  <si>
    <t>Derivation Code = 3 | MS2 TDMS;  Reference = {68_5553} | Previous AADT = 1681</t>
  </si>
  <si>
    <t>Derivation Code = 3 | MS2 TDMS;  Reference = {68_5560} | Previous AADT = 2001</t>
  </si>
  <si>
    <t>Derivation Code = 3 | MS2 TDMS;  Reference = {68_5562} | Previous AADT = 2120</t>
  </si>
  <si>
    <t>Derivation Code = 3 | MS2 TDMS;  Reference = {68_5561} | Previous AADT = 2568</t>
  </si>
  <si>
    <t>Derivation Code = 3 | MS2 TDMS;  Reference = {68_5563} | Previous AADT = 2574</t>
  </si>
  <si>
    <t>Derivation Code = 3 | MS2 TDMS;  Reference = {68_5570} | Previous AADT = 3699</t>
  </si>
  <si>
    <t>Derivation Code = 3 | MS2 TDMS;  Reference = {68_5572} | Previous AADT = 6492</t>
  </si>
  <si>
    <t>Derivation Code = 3 | MS2 TDMS;  Reference = {68_5571} | Previous AADT = 6875</t>
  </si>
  <si>
    <t>Derivation Code = 3 | MS2 TDMS;  Reference = {68_5573} | Previous AADT = 5244</t>
  </si>
  <si>
    <t>Derivation Code = 3 | MS2 TDMS;  Reference = {68_5580} | Previous AADT = 6036</t>
  </si>
  <si>
    <t>Derivation Code = 3 | MS2 TDMS;  Reference = {68_5582} | Previous AADT = 4610</t>
  </si>
  <si>
    <t>Derivation Code = 3 | MS2 TDMS;  Reference = {68_5581} | Previous AADT = 7035</t>
  </si>
  <si>
    <t>Derivation Code = 3 | MS2 TDMS;  Reference = {68_5583} | Previous AADT = 5458</t>
  </si>
  <si>
    <t>Derivation Code = 3 | MS2 TDMS;  Reference = {68_5590} | Previous AADT = 973</t>
  </si>
  <si>
    <t>Derivation Code = 3 | MS2 TDMS;  Reference = {68_5592} | Previous AADT = 3370</t>
  </si>
  <si>
    <t>Derivation Code = 3 | MS2 TDMS;  Reference = {68_5591} | Previous AADT = 4110</t>
  </si>
  <si>
    <t>Derivation Code = 3 | MS2 TDMS;  Reference = {68_5593} | Previous AADT = 5092</t>
  </si>
  <si>
    <t>Derivation Code = 3 | MS2 TDMS;  Reference = {68_5600} | Previous AADT = 72</t>
  </si>
  <si>
    <t>Derivation Code = 3 | MS2 TDMS;  Reference = {68_5602} | Previous AADT = 88</t>
  </si>
  <si>
    <t>Derivation Code = 3 | MS2 TDMS;  Reference = {68_5601} | Previous AADT = 156</t>
  </si>
  <si>
    <t>Derivation Code = 3 | MS2 TDMS;  Reference = {68_5603} | Previous AADT = 91</t>
  </si>
  <si>
    <t>Derivation Code = 3 | MS2 TDMS;  Reference = {68_5610} | Previous AADT = 826</t>
  </si>
  <si>
    <t>Derivation Code = 3 | MS2 TDMS;  Reference = {68_5612} | Previous AADT = 2402</t>
  </si>
  <si>
    <t>Derivation Code = 3 | MS2 TDMS;  Reference = {68_5611} | Previous AADT = 2837</t>
  </si>
  <si>
    <t>Derivation Code = 3 | MS2 TDMS;  Reference = {68_5613} | Previous AADT = 804</t>
  </si>
  <si>
    <t>Derivation Code = 3 | MS2 TDMS;  Reference = {68_5620} | Previous AADT = 5069</t>
  </si>
  <si>
    <t>Derivation Code = 3 | MS2 TDMS;  Reference = {68_5622} | Previous AADT = 14251</t>
  </si>
  <si>
    <t>Derivation Code = 3 | MS2 TDMS;  Reference = {68_5621} | Previous AADT = 17693</t>
  </si>
  <si>
    <t>Derivation Code = 3 | MS2 TDMS;  Reference = {68_5623} | Previous AADT = 6106</t>
  </si>
  <si>
    <t>Derivation Code = 3 | MS2 TDMS;  Reference = {68_5630} | Previous AADT = 2907</t>
  </si>
  <si>
    <t>Derivation Code = 3 | MS2 TDMS;  Reference = {68_5632} | Previous AADT = 11297</t>
  </si>
  <si>
    <t>Derivation Code = 3 | MS2 TDMS;  Reference = {68_5631} | Previous AADT = 13105</t>
  </si>
  <si>
    <t>Derivation Code = 3 | MS2 TDMS;  Reference = {68_5633} | Previous AADT = 3472</t>
  </si>
  <si>
    <t>Derivation Code = 3 | MS2 TDMS;  Reference = {68_5640} | Previous AADT = 3562</t>
  </si>
  <si>
    <t>Derivation Code = 3 | MS2 TDMS;  Reference = {68_5642} | Previous AADT = 9950</t>
  </si>
  <si>
    <t>Derivation Code = 3 | MS2 TDMS;  Reference = {68_5641} | Previous AADT = 3624</t>
  </si>
  <si>
    <t>Derivation Code = 3 | MS2 TDMS;  Reference = {68_5643} | Previous AADT = 3339</t>
  </si>
  <si>
    <t>Derivation Code = 3 | MS2 TDMS;  Reference = {68_4347} | Previous AADT = 10398</t>
  </si>
  <si>
    <t>Derivation Code = 3 | MS2 TDMS;  Reference = {68_4344} | Previous AADT = 5284</t>
  </si>
  <si>
    <t>Derivation Code = 3 | MS2 TDMS;  Reference = {68_4343} | Previous AADT = 5644</t>
  </si>
  <si>
    <t>Derivation Code = 3 | MS2 TDMS;  Reference = {68_5650} | Previous AADT = 197</t>
  </si>
  <si>
    <t>Derivation Code = 3 | MS2 TDMS;  Reference = {68_5652} | Previous AADT = 584</t>
  </si>
  <si>
    <t>Derivation Code = 3 | MS2 TDMS;  Reference = {68_5651} | Previous AADT = 473</t>
  </si>
  <si>
    <t>Derivation Code = 3 | MS2 TDMS;  Reference = {68_5653} | Previous AADT = 165</t>
  </si>
  <si>
    <t>Derivation Code = 3 | MS2 TDMS;  Reference = {68_5660} | Previous AADT = 67</t>
  </si>
  <si>
    <t>Derivation Code = 3 | MS2 TDMS;  Reference = {68_5662} | Previous AADT = 78</t>
  </si>
  <si>
    <t>Derivation Code = 1 | MS2 TDMS;  Reference = {68_5661} | Previous AADT = 80</t>
  </si>
  <si>
    <t>Derivation Code = 3 | MS2 TDMS;  Reference = {68_5663} | Previous AADT = 64</t>
  </si>
  <si>
    <t>Derivation Code = 3 | MS2 TDMS;  Reference = {68_5670} | Previous AADT = 5247</t>
  </si>
  <si>
    <t>Derivation Code = 3 | MS2 TDMS;  Reference = {68_5672} | Previous AADT = 3565</t>
  </si>
  <si>
    <t>Derivation Code = 3 | MS2 TDMS;  Reference = {68_5671} | Previous AADT = 4410</t>
  </si>
  <si>
    <t>Derivation Code = 3 | MS2 TDMS;  Reference = {68_5673} | Previous AADT = 4473</t>
  </si>
  <si>
    <t>Derivation Code = 3 | MS2 TDMS;  Reference = {68_5680} | Previous AADT = 83</t>
  </si>
  <si>
    <t>Derivation Code = 3 | MS2 TDMS;  Reference = {68_5682} | Previous AADT = 60</t>
  </si>
  <si>
    <t>Derivation Code = 3 | MS2 TDMS;  Reference = {68_5681} | Previous AADT = 75</t>
  </si>
  <si>
    <t>Derivation Code = 3 | MS2 TDMS;  Reference = {68_5690} | Previous AADT = 103</t>
  </si>
  <si>
    <t>Derivation Code = 3 | MS2 TDMS;  Reference = {68_5692} | Previous AADT = 74</t>
  </si>
  <si>
    <t>Derivation Code = 3 | MS2 TDMS;  Reference = {68_5691} | Previous AADT = 76</t>
  </si>
  <si>
    <t>Derivation Code = 3 | MS2 TDMS;  Reference = {68_5693} | Previous AADT = 120</t>
  </si>
  <si>
    <t>Derivation Code = 3 | MS2 TDMS;  Reference = {68_5710} | Previous AADT = 175</t>
  </si>
  <si>
    <t>Derivation Code = 3 | MS2 TDMS;  Reference = {68_5712} | Previous AADT = 136</t>
  </si>
  <si>
    <t>Derivation Code = 3 | MS2 TDMS;  Reference = {68_5713} | Previous AADT = 209</t>
  </si>
  <si>
    <t>Derivation Code = 3 | MS2 TDMS;  Reference = {68_5720} | Previous AADT = 76</t>
  </si>
  <si>
    <t>Derivation Code = 3 | MS2 TDMS;  Reference = {68_5722} | Previous AADT = 256</t>
  </si>
  <si>
    <t>Derivation Code = 3 | MS2 TDMS;  Reference = {68_5721} | Previous AADT = 408</t>
  </si>
  <si>
    <t>Derivation Code = 3 | MS2 TDMS;  Reference = {68_5730} | Previous AADT = 35</t>
  </si>
  <si>
    <t>Derivation Code = 3 | MS2 TDMS;  Reference = {68_5732} | Previous AADT = 65</t>
  </si>
  <si>
    <t>Derivation Code = 3 | MS2 TDMS;  Reference = {68_5731} | Previous AADT = 41</t>
  </si>
  <si>
    <t>Derivation Code = 3 | MS2 TDMS;  Reference = {68_5733} | Previous AADT = 80</t>
  </si>
  <si>
    <t>Derivation Code = 3 | MS2 TDMS;  Reference = {68_5740} | Previous AADT = 131</t>
  </si>
  <si>
    <t>Derivation Code = 3 | MS2 TDMS;  Reference = {68_5742} | Previous AADT = 546</t>
  </si>
  <si>
    <t>Derivation Code = 3 | MS2 TDMS;  Reference = {68_5741} | Previous AADT = 547</t>
  </si>
  <si>
    <t>Derivation Code = 3 | MS2 TDMS;  Reference = {68_5743} | Previous AADT = 115</t>
  </si>
  <si>
    <t>Derivation Code = 3 | MS2 TDMS;  Reference = {68_5750} | Previous AADT = 723</t>
  </si>
  <si>
    <t>Derivation Code = 3 | MS2 TDMS;  Reference = {68_5752} | Previous AADT = 1099</t>
  </si>
  <si>
    <t>Derivation Code = 3 | MS2 TDMS;  Reference = {68_5751} | Previous AADT = 1180</t>
  </si>
  <si>
    <t>Derivation Code = 3 | MS2 TDMS;  Reference = {68_5753} | Previous AADT = 595</t>
  </si>
  <si>
    <t>Derivation Code = 3 | MS2 TDMS;  Reference = {68_5760} | Previous AADT = 1268</t>
  </si>
  <si>
    <t>Derivation Code = 3 | MS2 TDMS;  Reference = {68_5762} | Previous AADT = 14620</t>
  </si>
  <si>
    <t>Derivation Code = 3 | MS2 TDMS;  Reference = {68_5761} | Previous AADT = 14995</t>
  </si>
  <si>
    <t>Derivation Code = 3 | MS2 TDMS;  Reference = {68_5763} | Previous AADT = 1254</t>
  </si>
  <si>
    <t>Derivation Code = 3 | MS2 TDMS;  Reference = {68_5770} | Previous AADT = 6183</t>
  </si>
  <si>
    <t>Derivation Code = 3 | MS2 TDMS;  Reference = {68_5772} | Previous AADT = 2436</t>
  </si>
  <si>
    <t>Derivation Code = 3 | MS2 TDMS;  Reference = {68_5771} | Previous AADT = 2585</t>
  </si>
  <si>
    <t>Derivation Code = 3 | MS2 TDMS;  Reference = {68_5773} | Previous AADT = 6232</t>
  </si>
  <si>
    <t>Derivation Code = 3 | MS2 TDMS;  Reference = {68_5780} | Previous AADT = 5352</t>
  </si>
  <si>
    <t>Derivation Code = 3 | MS2 TDMS;  Reference = {68_5782} | Previous AADT = 2901</t>
  </si>
  <si>
    <t>Derivation Code = 3 | MS2 TDMS;  Reference = {68_5781} | Previous AADT = 2792</t>
  </si>
  <si>
    <t>Applied Growth Factor = -0.025 to Previous Year | Previous AADT = 6371</t>
  </si>
  <si>
    <t>Derivation Code = 3 | MS2 TDMS;  Reference = {68_5790} | Previous AADT = 1812</t>
  </si>
  <si>
    <t>Derivation Code = 3 | MS2 TDMS;  Reference = {68_5792} | Previous AADT = 1609</t>
  </si>
  <si>
    <t>Derivation Code = 3 | MS2 TDMS;  Reference = {68_5791} | Previous AADT = 1598</t>
  </si>
  <si>
    <t>Derivation Code = 3 | MS2 TDMS;  Reference = {68_5793} | Previous AADT = 2163</t>
  </si>
  <si>
    <t>Derivation Code = 3 | MS2 TDMS;  Reference = {68_5800} | Previous AADT = 2486</t>
  </si>
  <si>
    <t>Derivation Code = 3 | MS2 TDMS;  Reference = {68_5802} | Previous AADT = 2306</t>
  </si>
  <si>
    <t>Derivation Code = 3 | MS2 TDMS;  Reference = {68_5801} | Previous AADT = 2124</t>
  </si>
  <si>
    <t>Derivation Code = 3 | MS2 TDMS;  Reference = {68_5803} | Previous AADT = 2792</t>
  </si>
  <si>
    <t>Derivation Code = 3 | MS2 TDMS;  Reference = {68_5810} | Previous AADT = 5554</t>
  </si>
  <si>
    <t>Derivation Code = 3 | MS2 TDMS;  Reference = {68_5812} | Previous AADT = 170</t>
  </si>
  <si>
    <t>Derivation Code = 3 | MS2 TDMS;  Reference = {68_5811} | Previous AADT = 49</t>
  </si>
  <si>
    <t>Derivation Code = 3 | MS2 TDMS;  Reference = {68_5813} | Previous AADT = 5063</t>
  </si>
  <si>
    <t>Derivation Code = 3 | MS2 TDMS;  Reference = {68_5820} | Previous AADT = 155</t>
  </si>
  <si>
    <t>Derivation Code = 3 | MS2 TDMS;  Reference = {68_5822} | Previous AADT = 54</t>
  </si>
  <si>
    <t>Derivation Code = 3 | MS2 TDMS;  Reference = {68_5821} | Previous AADT = 70</t>
  </si>
  <si>
    <t>Derivation Code = 3 | MS2 TDMS;  Reference = {68_5823} | Previous AADT = 114</t>
  </si>
  <si>
    <t>Derivation Code = 3 | MS2 TDMS;  Reference = {68_5830} | Previous AADT = 131</t>
  </si>
  <si>
    <t>Derivation Code = 3 | MS2 TDMS;  Reference = {68_5832} | Previous AADT = 53</t>
  </si>
  <si>
    <t>Derivation Code = 3 | MS2 TDMS;  Reference = {68_5831} | Previous AADT = 87</t>
  </si>
  <si>
    <t>Derivation Code = 3 | MS2 TDMS;  Reference = {68_5833} | Previous AADT = 75</t>
  </si>
  <si>
    <t>Derivation Code = 3 | MS2 TDMS;  Reference = {68_5840} | Previous AADT = 125</t>
  </si>
  <si>
    <t>Derivation Code = 3 | MS2 TDMS;  Reference = {68_5842} | Previous AADT = 137</t>
  </si>
  <si>
    <t>Derivation Code = 3 | MS2 TDMS;  Reference = {68_5841} | Previous AADT = 79</t>
  </si>
  <si>
    <t>Derivation Code = 3 | MS2 TDMS;  Reference = {68_5843} | Previous AADT = 54</t>
  </si>
  <si>
    <t>Derivation Code = 3 | MS2 TDMS;  Reference = {68_5850} | Previous AADT = 44</t>
  </si>
  <si>
    <t>Derivation Code = 3 | MS2 TDMS;  Reference = {68_5852} | Previous AADT = 54</t>
  </si>
  <si>
    <t>Derivation Code = 3 | MS2 TDMS;  Reference = {68_5851} | Previous AADT = 41</t>
  </si>
  <si>
    <t>Derivation Code = 3 | MS2 TDMS;  Reference = {68_5853} | Previous AADT = 56</t>
  </si>
  <si>
    <t>Derivation Code = 3 | MS2 TDMS;  Reference = {68_5860} | Previous AADT = 187</t>
  </si>
  <si>
    <t>Derivation Code = 3 | MS2 TDMS;  Reference = {68_5862} | Previous AADT = 121</t>
  </si>
  <si>
    <t>Derivation Code = 3 | MS2 TDMS;  Reference = {68_5861} | Previous AADT = 79</t>
  </si>
  <si>
    <t>Derivation Code = 3 | MS2 TDMS;  Reference = {68_5863} | Previous AADT = 139</t>
  </si>
  <si>
    <t>Derivation Code = 3 | MS2 TDMS;  Reference = {68_5870} | Previous AADT = 96</t>
  </si>
  <si>
    <t>Derivation Code = 3 | MS2 TDMS;  Reference = {68_5872} | Previous AADT = 80</t>
  </si>
  <si>
    <t>Derivation Code = 1 | MS2 TDMS;  Reference = {68_5871} | Previous AADT = 191</t>
  </si>
  <si>
    <t>Derivation Code = 3 | MS2 TDMS;  Reference = {68_5873} | Previous AADT = 153</t>
  </si>
  <si>
    <t>Derivation Code = 3 | MS2 TDMS;  Reference = {68_5880} | Previous AADT = 620</t>
  </si>
  <si>
    <t>Derivation Code = 3 | MS2 TDMS;  Reference = {68_5882} | Previous AADT = 163</t>
  </si>
  <si>
    <t>Derivation Code = 3 | MS2 TDMS;  Reference = {68_5881} | Previous AADT = 161</t>
  </si>
  <si>
    <t>Derivation Code = 3 | MS2 TDMS;  Reference = {68_5883} | Previous AADT = 380</t>
  </si>
  <si>
    <t>Derivation Code = 3 | MS2 TDMS;  Reference = {68_5890} | Previous AADT = 1616</t>
  </si>
  <si>
    <t>Derivation Code = 3 | MS2 TDMS;  Reference = {68_5892} | Previous AADT = 1128</t>
  </si>
  <si>
    <t>Derivation Code = 3 | MS2 TDMS;  Reference = {68_5891} | Previous AADT = 2302</t>
  </si>
  <si>
    <t>Derivation Code = 3 | MS2 TDMS;  Reference = {68_5893} | Previous AADT = 978</t>
  </si>
  <si>
    <t>Derivation Code = 3 | MS2 TDMS;  Reference = {68_5910} | Previous AADT = 173</t>
  </si>
  <si>
    <t>Derivation Code = 3 | MS2 TDMS;  Reference = {68_5912} | Previous AADT = 389</t>
  </si>
  <si>
    <t>Derivation Code = 3 | MS2 TDMS;  Reference = {68_5911} | Previous AADT = 514</t>
  </si>
  <si>
    <t>Derivation Code = 3 | MS2 TDMS;  Reference = {68_5913} | Previous AADT = 106</t>
  </si>
  <si>
    <t>Derivation Code = 3 | MS2 TDMS;  Reference = {68_5920} | Previous AADT = 819</t>
  </si>
  <si>
    <t>Derivation Code = 3 | MS2 TDMS;  Reference = {68_5922} | Previous AADT = 261</t>
  </si>
  <si>
    <t>Derivation Code = 3 | MS2 TDMS;  Reference = {68_5921} | Previous AADT = 678</t>
  </si>
  <si>
    <t>Derivation Code = 3 | MS2 TDMS;  Reference = {68_5923} | Previous AADT = 468</t>
  </si>
  <si>
    <t>Derivation Code = 3 | MS2 TDMS;  Reference = {68_5930} | Previous AADT = 880</t>
  </si>
  <si>
    <t>Derivation Code = 3 | MS2 TDMS;  Reference = {68_5932} | Previous AADT = 826</t>
  </si>
  <si>
    <t>Derivation Code = 3 | MS2 TDMS;  Reference = {68_5931} | Previous AADT = 1190</t>
  </si>
  <si>
    <t>Derivation Code = 3 | MS2 TDMS;  Reference = {68_5933} | Previous AADT = 1209</t>
  </si>
  <si>
    <t>Derivation Code = 3 | MS2 TDMS;  Reference = {68_5940} | Previous AADT = 11</t>
  </si>
  <si>
    <t>Derivation Code = 3 | MS2 TDMS;  Reference = {68_5942} | Previous AADT = 18</t>
  </si>
  <si>
    <t>Derivation Code = 3 | MS2 TDMS;  Reference = {68_5941} | Previous AADT = 8</t>
  </si>
  <si>
    <t>Derivation Code = 3 | MS2 TDMS;  Reference = {68_5943} | Previous AADT = 36</t>
  </si>
  <si>
    <t>Derivation Code = 3 | MS2 TDMS;  Reference = {68_5950} | Previous AADT = 24</t>
  </si>
  <si>
    <t>Derivation Code = 3 | MS2 TDMS;  Reference = {68_5952} | Previous AADT = 24</t>
  </si>
  <si>
    <t>Derivation Code = 3 | MS2 TDMS;  Reference = {68_5951} | Previous AADT = 24</t>
  </si>
  <si>
    <t>Derivation Code = 3 | MS2 TDMS;  Reference = {68_5953} | Previous AADT = 26</t>
  </si>
  <si>
    <t>Derivation Code = 3 | MS2 TDMS;  Reference = {68_5960} | Previous AADT = 22</t>
  </si>
  <si>
    <t>Derivation Code = 3 | MS2 TDMS;  Reference = {68_5962} | Previous AADT = 23</t>
  </si>
  <si>
    <t>Derivation Code = 3 | MS2 TDMS;  Reference = {68_5961} | Previous AADT = 26</t>
  </si>
  <si>
    <t>Derivation Code = 3 | MS2 TDMS;  Reference = {68_5963} | Previous AADT = 20</t>
  </si>
  <si>
    <t>Derivation Code = 3 | MS2 TDMS;  Reference = {68_5970} | Previous AADT = 37</t>
  </si>
  <si>
    <t>Derivation Code = 3 | MS2 TDMS;  Reference = {68_5972} | Previous AADT = 20</t>
  </si>
  <si>
    <t>Derivation Code = 3 | MS2 TDMS;  Reference = {68_5971} | Previous AADT = 25</t>
  </si>
  <si>
    <t>Derivation Code = 3 | MS2 TDMS;  Reference = {68_5973} | Previous AADT = 32</t>
  </si>
  <si>
    <t>Derivation Code = 1 | MS2 TDMS;  Reference = {68_5980} | Previous AADT = 1601</t>
  </si>
  <si>
    <t>Derivation Code = 3 | MS2 TDMS;  Reference = {68_5982} | Previous AADT = 1180</t>
  </si>
  <si>
    <t>Derivation Code = 3 | MS2 TDMS;  Reference = {68_5981} | Previous AADT = 2189</t>
  </si>
  <si>
    <t>Derivation Code = 3 | MS2 TDMS;  Reference = {68_5983} | Previous AADT = 935</t>
  </si>
  <si>
    <t>Derivation Code = 3 | MS2 TDMS;  Reference = {68_5990} | Previous AADT = 2014</t>
  </si>
  <si>
    <t>Derivation Code = 3 | MS2 TDMS;  Reference = {68_5992} | Previous AADT = 2266</t>
  </si>
  <si>
    <t>Derivation Code = 3 | MS2 TDMS;  Reference = {68_5991} | Previous AADT = 2774</t>
  </si>
  <si>
    <t>Derivation Code = 3 | MS2 TDMS;  Reference = {68_5993} | Previous AADT = 828</t>
  </si>
  <si>
    <t>Derivation Code = 3 | MS2 TDMS;  Reference = {68_6000} | Previous AADT = 1102</t>
  </si>
  <si>
    <t>Derivation Code = 3 | MS2 TDMS;  Reference = {68_6002} | Previous AADT = 3117</t>
  </si>
  <si>
    <t>Derivation Code = 3 | MS2 TDMS;  Reference = {68_6001} | Previous AADT = 2663</t>
  </si>
  <si>
    <t>Derivation Code = 3 | MS2 TDMS;  Reference = {68_6003} | Previous AADT = 1536</t>
  </si>
  <si>
    <t>Derivation Code = 3 | MS2 TDMS;  Reference = {68_6010} | Previous AADT = 260</t>
  </si>
  <si>
    <t>Derivation Code = 3 | MS2 TDMS;  Reference = {68_6012} | Previous AADT = 328</t>
  </si>
  <si>
    <t>Derivation Code = 3 | MS2 TDMS;  Reference = {68_6011} | Previous AADT = 301</t>
  </si>
  <si>
    <t>Derivation Code = 3 | MS2 TDMS;  Reference = {68_6013} | Previous AADT = 504</t>
  </si>
  <si>
    <t>Derivation Code = 3 | MS2 TDMS;  Reference = {68_6020} | Previous AADT = 494</t>
  </si>
  <si>
    <t>Derivation Code = 3 | MS2 TDMS;  Reference = {68_6022} | Previous AADT = 291</t>
  </si>
  <si>
    <t>Derivation Code = 3 | MS2 TDMS;  Reference = {68_6021} | Previous AADT = 220</t>
  </si>
  <si>
    <t>Derivation Code = 3 | MS2 TDMS;  Reference = {68_6023} | Previous AADT = 548</t>
  </si>
  <si>
    <t>Derivation Code = 3 | MS2 TDMS;  Reference = {68_6030} | Previous AADT = 243</t>
  </si>
  <si>
    <t>Derivation Code = 3 | MS2 TDMS;  Reference = {68_6032} | Previous AADT = 818</t>
  </si>
  <si>
    <t>Derivation Code = 3 | MS2 TDMS;  Reference = {68_6031} | Previous AADT = 1048</t>
  </si>
  <si>
    <t>Derivation Code = 3 | MS2 TDMS;  Reference = {68_6033} | Previous AADT = 201</t>
  </si>
  <si>
    <t>Applied Growth Factor = -0.012 to Previous Year | Previous AADT = 3817</t>
  </si>
  <si>
    <t>Applied Growth Factor = -0.012 to Previous Year | Previous AADT = 3670</t>
  </si>
  <si>
    <t>Derivation Code = 3 | MS2 TDMS;  Reference = {68_6050} | Previous AADT = 2513</t>
  </si>
  <si>
    <t>Derivation Code = 3 | MS2 TDMS;  Reference = {68_6052} | Previous AADT = 2797</t>
  </si>
  <si>
    <t>Derivation Code = 3 | MS2 TDMS;  Reference = {68_6051} | Previous AADT = 2482</t>
  </si>
  <si>
    <t>Derivation Code = 3 | MS2 TDMS;  Reference = {68_6053} | Previous AADT = 1649</t>
  </si>
  <si>
    <t>Derivation Code = 3 | MS2 TDMS;  Reference = {68_6060} | Previous AADT = 73</t>
  </si>
  <si>
    <t>Derivation Code = 3 | MS2 TDMS;  Reference = {68_6062} | Previous AADT = 228</t>
  </si>
  <si>
    <t>Derivation Code = 3 | MS2 TDMS;  Reference = {68_6061} | Previous AADT = 224</t>
  </si>
  <si>
    <t>Derivation Code = 3 | MS2 TDMS;  Reference = {68_6063} | Previous AADT = 66</t>
  </si>
  <si>
    <t>Derivation Code = 3 | MS2 TDMS;  Reference = {68_6070} | Previous AADT = 1697</t>
  </si>
  <si>
    <t>Derivation Code = 3 | MS2 TDMS;  Reference = {68_6072} | Previous AADT = 55</t>
  </si>
  <si>
    <t>Derivation Code = 3 | MS2 TDMS;  Reference = {68_6071} | Previous AADT = 85</t>
  </si>
  <si>
    <t>Derivation Code = 3 | MS2 TDMS;  Reference = {68_6073} | Previous AADT = 2093</t>
  </si>
  <si>
    <t>Derivation Code = 3 | MS2 TDMS;  Reference = {68_6080} | Previous AADT = 361</t>
  </si>
  <si>
    <t>Derivation Code = 3 | MS2 TDMS;  Reference = {68_6082} | Previous AADT = 1744</t>
  </si>
  <si>
    <t>Derivation Code = 3 | MS2 TDMS;  Reference = {68_6081} | Previous AADT = 1926</t>
  </si>
  <si>
    <t>Derivation Code = 3 | MS2 TDMS;  Reference = {68_6083} | Previous AADT = 194</t>
  </si>
  <si>
    <t>Derivation Code = 3 | MS2 TDMS;  Reference = {68_6110} | Previous AADT = 8950</t>
  </si>
  <si>
    <t>Derivation Code = 3 | MS2 TDMS;  Reference = {68_6112} | Previous AADT = 4076</t>
  </si>
  <si>
    <t>Derivation Code = 3 | MS2 TDMS;  Reference = {68_6111} | Previous AADT = 3002</t>
  </si>
  <si>
    <t>Derivation Code = 3 | MS2 TDMS;  Reference = ({216_140}+{68_6113})/2 | Previous AADT = 8727</t>
  </si>
  <si>
    <t>Derivation Code = 3 | MS2 TDMS;  Reference = ({68_6120}+{216_156})/2 | Previous AADT = 16648</t>
  </si>
  <si>
    <t>Derivation Code = 3 | MS2 TDMS;  Reference = ({68_6122}+{216_154})/2 | Previous AADT = 3114</t>
  </si>
  <si>
    <t>Derivation Code = 3 | MS2 TDMS;  Reference = ({68_6121}+{216_157})/2 | Previous AADT = 1566</t>
  </si>
  <si>
    <t>Derivation Code = 3 | MS2 TDMS;  Reference = ({68_6123}+{216_155})/2 | Previous AADT = 18544</t>
  </si>
  <si>
    <t>Derivation Code = 3 | MS2 TDMS;  Reference = {68_6130} | Previous AADT = 356</t>
  </si>
  <si>
    <t>Derivation Code = 3 | MS2 TDMS;  Reference = {68_6132} | Previous AADT = 788</t>
  </si>
  <si>
    <t>Derivation Code = 3 | MS2 TDMS;  Reference = {68_6131} | Previous AADT = 1494</t>
  </si>
  <si>
    <t>Derivation Code = 1 | MS2 TDMS;  Reference = {68_6133} | Previous AADT = 672</t>
  </si>
  <si>
    <t>Derivation Code = 3 | MS2 TDMS;  Reference = ({68_6140}+{216_171})/2 | Previous AADT = 899</t>
  </si>
  <si>
    <t>Derivation Code = 3 | MS2 TDMS;  Reference = {68_6142} | Previous AADT = 104</t>
  </si>
  <si>
    <t>Derivation Code = 3 | MS2 TDMS;  Reference = ({68_6141}+{216_172})/2 | Previous AADT = 79</t>
  </si>
  <si>
    <t>Derivation Code = 3 | MS2 TDMS;  Reference = {68_6143} | Previous AADT = 1214</t>
  </si>
  <si>
    <t>Derivation Code = 3 | MS2 TDMS;  Reference = {68_6160} | Previous AADT = 1336</t>
  </si>
  <si>
    <t>Derivation Code = 3 | MS2 TDMS;  Reference = {68_6162} | Previous AADT = 567</t>
  </si>
  <si>
    <t>Derivation Code = 3 | MS2 TDMS;  Reference = {68_6161} | Previous AADT = 431</t>
  </si>
  <si>
    <t>Derivation Code = 3 | MS2 TDMS;  Reference = {68_6163} | Previous AADT = 1387</t>
  </si>
  <si>
    <t>Derivation Code = 1 | MS2 TDMS;  Reference = {68_6170} | Previous AADT = 935</t>
  </si>
  <si>
    <t>Derivation Code = 3 | MS2 TDMS;  Reference = {68_6172} | Previous AADT = 903</t>
  </si>
  <si>
    <t>Derivation Code = 3 | MS2 TDMS;  Reference = {68_6171} | Previous AADT = 762</t>
  </si>
  <si>
    <t>Derivation Code = 3 | MS2 TDMS;  Reference = {68_6173} | Previous AADT = 1525</t>
  </si>
  <si>
    <t>Derivation Code = 3 | MS2 TDMS;  Reference = {68_6180} | Previous AADT = 93</t>
  </si>
  <si>
    <t>Derivation Code = 3 | MS2 TDMS;  Reference = {68_6182} | Previous AADT = 67</t>
  </si>
  <si>
    <t>Derivation Code = 3 | MS2 TDMS;  Reference = {68_6181} | Previous AADT = 111</t>
  </si>
  <si>
    <t>Derivation Code = 3 | MS2 TDMS;  Reference = {68_6183} | Previous AADT = 85</t>
  </si>
  <si>
    <t>Derivation Code = 3 | MS2 TDMS;  Reference = {68_6190} | Previous AADT = 74</t>
  </si>
  <si>
    <t>Derivation Code = 3 | MS2 TDMS;  Reference = {68_6192} | Previous AADT = 51</t>
  </si>
  <si>
    <t>Derivation Code = 1 | MS2 TDMS;  Reference = {68_6191} | Previous AADT = 72</t>
  </si>
  <si>
    <t>Derivation Code = 3 | MS2 TDMS;  Reference = {68_6193} | Previous AADT = 69</t>
  </si>
  <si>
    <t>Derivation Code = 3 | MS2 TDMS;  Reference = {68_6200} | Previous AADT = 346</t>
  </si>
  <si>
    <t>Derivation Code = 3 | MS2 TDMS;  Reference = {68_6202} | Previous AADT = 334</t>
  </si>
  <si>
    <t>Derivation Code = 3 | MS2 TDMS;  Reference = {68_6201} | Previous AADT = 354</t>
  </si>
  <si>
    <t>Derivation Code = 3 | MS2 TDMS;  Reference = {68_6203} | Previous AADT = 340</t>
  </si>
  <si>
    <t>Applied Growth Factor = 0.011 to Previous Year | Previous AADT = 3461</t>
  </si>
  <si>
    <t>Derivation Code = 1 | MS2 TDMS;  Reference = {68_6220} | Previous AADT = 50</t>
  </si>
  <si>
    <t>Derivation Code = 1 | MS2 TDMS;  Reference = {68_6222} | Previous AADT = 50</t>
  </si>
  <si>
    <t>Derivation Code = 1 | MS2 TDMS;  Reference = {68_6221} | Previous AADT = 68</t>
  </si>
  <si>
    <t>Derivation Code = 1 | MS2 TDMS;  Reference = {68_6223} | Previous AADT = 74</t>
  </si>
  <si>
    <t>Derivation Code = 3 | MS2 TDMS;  Reference = {68_6230} | Previous AADT = 115</t>
  </si>
  <si>
    <t>Derivation Code = 3 | MS2 TDMS;  Reference = {68_6232} | Previous AADT = 176</t>
  </si>
  <si>
    <t>Derivation Code = 1 | MS2 TDMS;  Reference = {68_6231} | Previous AADT = 452</t>
  </si>
  <si>
    <t>Derivation Code = 3 | MS2 TDMS;  Reference = {68_6233} | Previous AADT = 99</t>
  </si>
  <si>
    <t>Derivation Code = 3 | MS2 TDMS;  Reference = {68_6240} | Previous AADT = 1379</t>
  </si>
  <si>
    <t>Derivation Code = 3 | MS2 TDMS;  Reference = {68_6242} | Previous AADT = 1275</t>
  </si>
  <si>
    <t>Derivation Code = 3 | MS2 TDMS;  Reference = {68_6241} | Previous AADT = 1035</t>
  </si>
  <si>
    <t>Derivation Code = 3 | MS2 TDMS;  Reference = {68_6243} | Previous AADT = 1116</t>
  </si>
  <si>
    <t>Derivation Code = 3 | MS2 TDMS;  Reference = {68_6250} | Previous AADT = 2004</t>
  </si>
  <si>
    <t>Derivation Code = 3 | MS2 TDMS;  Reference = {68_6252} | Previous AADT = 1514</t>
  </si>
  <si>
    <t>Derivation Code = 3 | MS2 TDMS;  Reference = {68_6251} | Previous AADT = 1946</t>
  </si>
  <si>
    <t>Derivation Code = 3 | MS2 TDMS;  Reference = {68_6253} | Previous AADT = 1502</t>
  </si>
  <si>
    <t>Derivation Code = 3 | MS2 TDMS;  Reference = {68_6260} | Previous AADT = 2207</t>
  </si>
  <si>
    <t>Derivation Code = 3 | MS2 TDMS;  Reference = {68_6262} | Previous AADT = 1320</t>
  </si>
  <si>
    <t>Derivation Code = 1 | MS2 TDMS;  Reference = {68_6261} | Previous AADT = 4170</t>
  </si>
  <si>
    <t>Derivation Code = 1 | MS2 TDMS;  Reference = {68_6263} | Previous AADT = 2380</t>
  </si>
  <si>
    <t>Derivation Code = 3 | MS2 TDMS;  Reference = {68_6270} | Previous AADT = 1100</t>
  </si>
  <si>
    <t>Derivation Code = 3 | MS2 TDMS;  Reference = {68_6272} | Previous AADT = 164</t>
  </si>
  <si>
    <t>Derivation Code = 1 | MS2 TDMS;  Reference = {68_6271} | Previous AADT = 332</t>
  </si>
  <si>
    <t>Derivation Code = 3 | MS2 TDMS;  Reference = {68_6280} | Previous AADT = 22</t>
  </si>
  <si>
    <t>Derivation Code = 3 | MS2 TDMS;  Reference = {68_6282} | Previous AADT = 39</t>
  </si>
  <si>
    <t>Derivation Code = 1 | MS2 TDMS;  Reference = {68_6281} | Previous AADT = 103</t>
  </si>
  <si>
    <t>Derivation Code = 1 | MS2 TDMS;  Reference = {68_6283} | Previous AADT = 383</t>
  </si>
  <si>
    <t>Derivation Code = 3 | MS2 TDMS;  Reference = {68_6290} | Previous AADT = 93</t>
  </si>
  <si>
    <t>Derivation Code = 3 | MS2 TDMS;  Reference = {68_6292} | Previous AADT = 94</t>
  </si>
  <si>
    <t>Derivation Code = 3 | MS2 TDMS;  Reference = {68_6291} | Previous AADT = 84</t>
  </si>
  <si>
    <t>Derivation Code = 3 | MS2 TDMS;  Reference = {68_6293} | Previous AADT = 120</t>
  </si>
  <si>
    <t>Derivation Code = 3 | MS2 TDMS;  Reference = {68_6300} | Previous AADT = 318</t>
  </si>
  <si>
    <t>Derivation Code = 3 | MS2 TDMS;  Reference = {68_6302} | Previous AADT = 77</t>
  </si>
  <si>
    <t>Derivation Code = 1 | MS2 TDMS;  Reference = {68_6301} | Previous AADT = 264</t>
  </si>
  <si>
    <t>Derivation Code = 1 | MS2 TDMS;  Reference = {68_6303} | Previous AADT = 459</t>
  </si>
  <si>
    <t>Derivation Code = 3 | MS2 TDMS;  Reference = {68_6310} | Previous AADT = 1165</t>
  </si>
  <si>
    <t>Derivation Code = 3 | MS2 TDMS;  Reference = {68_6312} | Previous AADT = 2797</t>
  </si>
  <si>
    <t>Derivation Code = 1 | MS2 TDMS;  Reference = {68_6311} | Previous AADT = 794</t>
  </si>
  <si>
    <t>Derivation Code = 3 | MS2 TDMS;  Reference = {68_6313} | Previous AADT = 1788</t>
  </si>
  <si>
    <t>Derivation Code = 3 | MS2 TDMS;  Reference = {68_6320} | Previous AADT = 127</t>
  </si>
  <si>
    <t>Derivation Code = 3 | MS2 TDMS;  Reference = {68_6322} | Previous AADT = 85</t>
  </si>
  <si>
    <t>Derivation Code = 3 | MS2 TDMS;  Reference = {68_6321} | Previous AADT = 77</t>
  </si>
  <si>
    <t>Derivation Code = 1 | MS2 TDMS;  Reference = {68_6323} | Previous AADT = 68</t>
  </si>
  <si>
    <t>Derivation Code = 3 | MS2 TDMS;  Reference = {68_6330} | Previous AADT = 1045</t>
  </si>
  <si>
    <t>Derivation Code = 1 | MS2 TDMS;  Reference = {68_6332} | Previous AADT = 227</t>
  </si>
  <si>
    <t>Derivation Code = 3 | MS2 TDMS;  Reference = {68_6331} | Previous AADT = 3245</t>
  </si>
  <si>
    <t>Derivation Code = 3 | MS2 TDMS;  Reference = {68_6333} | Previous AADT = 1331</t>
  </si>
  <si>
    <t>Derivation Code = 3 | MS2 TDMS;  Reference = {68_6340} | Previous AADT = 1615</t>
  </si>
  <si>
    <t>Derivation Code = 3 | MS2 TDMS;  Reference = {68_6342} | Previous AADT = 176</t>
  </si>
  <si>
    <t>Derivation Code = 3 | MS2 TDMS;  Reference = {68_6341} | Previous AADT = 94</t>
  </si>
  <si>
    <t>Derivation Code = 3 | MS2 TDMS;  Reference = {68_6343} | Previous AADT = 1562</t>
  </si>
  <si>
    <t>Derivation Code = 3 | MS2 TDMS;  Reference = {68_6350} | Previous AADT = 1141</t>
  </si>
  <si>
    <t>Derivation Code = 3 | MS2 TDMS;  Reference = {68_6352} | Previous AADT = 2116</t>
  </si>
  <si>
    <t>Derivation Code = 3 | MS2 TDMS;  Reference = {68_6351} | Previous AADT = 2243</t>
  </si>
  <si>
    <t>Derivation Code = 3 | MS2 TDMS;  Reference = {68_6353} | Previous AADT = 1596</t>
  </si>
  <si>
    <t>Derivation Code = 3 | MS2 TDMS;  Reference = {68_6360} | Previous AADT = 212</t>
  </si>
  <si>
    <t>Derivation Code = 3 | MS2 TDMS;  Reference = {68_6362} | Previous AADT = 1190</t>
  </si>
  <si>
    <t>Derivation Code = 3 | MS2 TDMS;  Reference = {68_6361} | Previous AADT = 1050</t>
  </si>
  <si>
    <t>Derivation Code = 3 | MS2 TDMS;  Reference = {68_6363} | Previous AADT = 260</t>
  </si>
  <si>
    <t>Derivation Code = 3 | MS2 TDMS;  Reference = {68_6370} | Previous AADT = 1042</t>
  </si>
  <si>
    <t>Derivation Code = 3 | MS2 TDMS;  Reference = {68_6372} | Previous AADT = 620</t>
  </si>
  <si>
    <t>Derivation Code = 3 | MS2 TDMS;  Reference = {68_6371} | Previous AADT = 767</t>
  </si>
  <si>
    <t>Derivation Code = 3 | MS2 TDMS;  Reference = {68_6373} | Previous AADT = 1741</t>
  </si>
  <si>
    <t>Derivation Code = 3 | MS2 TDMS;  Reference = {68_6380} | Previous AADT = 237</t>
  </si>
  <si>
    <t>Derivation Code = 3 | MS2 TDMS;  Reference = {68_6382} | Previous AADT = 120</t>
  </si>
  <si>
    <t>Derivation Code = 3 | MS2 TDMS;  Reference = {68_6381} | Previous AADT = 66</t>
  </si>
  <si>
    <t>Derivation Code = 3 | MS2 TDMS;  Reference = {68_6383} | Previous AADT = 352</t>
  </si>
  <si>
    <t>Derivation Code = 3 | MS2 TDMS;  Reference = {68_6390} | Previous AADT = 86</t>
  </si>
  <si>
    <t>Derivation Code = 3 | MS2 TDMS;  Reference = {68_6392} | Previous AADT = 89</t>
  </si>
  <si>
    <t>Derivation Code = 3 | MS2 TDMS;  Reference = {68_6391} | Previous AADT = 78</t>
  </si>
  <si>
    <t>Derivation Code = 3 | MS2 TDMS;  Reference = {68_6393} | Previous AADT = 86</t>
  </si>
  <si>
    <t>Derivation Code = 3 | MS2 TDMS;  Reference = {68_6400} | Previous AADT = 129</t>
  </si>
  <si>
    <t>Derivation Code = 3 | MS2 TDMS;  Reference = {68_6402} | Previous AADT = 94</t>
  </si>
  <si>
    <t>Derivation Code = 3 | MS2 TDMS;  Reference = {68_6401} | Previous AADT = 91</t>
  </si>
  <si>
    <t>Derivation Code = 3 | MS2 TDMS;  Reference = {68_6403} | Previous AADT = 140</t>
  </si>
  <si>
    <t>Derivation Code = 3 | MS2 TDMS;  Reference = {68_6410} | Previous AADT = 291</t>
  </si>
  <si>
    <t>Derivation Code = 3 | MS2 TDMS;  Reference = {68_6412} | Previous AADT = 391</t>
  </si>
  <si>
    <t>Derivation Code = 3 | MS2 TDMS;  Reference = {68_6411} | Previous AADT = 167</t>
  </si>
  <si>
    <t>Derivation Code = 3 | MS2 TDMS;  Reference = {68_6413} | Previous AADT = 294</t>
  </si>
  <si>
    <t>Derivation Code = 3 | MS2 TDMS;  Reference = {68_6430} | Previous AADT = 135</t>
  </si>
  <si>
    <t>Derivation Code = 3 | MS2 TDMS;  Reference = {68_6432} | Previous AADT = 80</t>
  </si>
  <si>
    <t>Derivation Code = 3 | MS2 TDMS;  Reference = {68_6431} | Previous AADT = 124</t>
  </si>
  <si>
    <t>Derivation Code = 3 | MS2 TDMS;  Reference = {68_6433} | Previous AADT = 97</t>
  </si>
  <si>
    <t>Derivation Code = 3 | MS2 TDMS;  Reference = {68_6440} | Previous AADT = 576</t>
  </si>
  <si>
    <t>Derivation Code = 3 | MS2 TDMS;  Reference = {68_6442} | Previous AADT = 449</t>
  </si>
  <si>
    <t>Derivation Code = 3 | MS2 TDMS;  Reference = {68_6441} | Previous AADT = 750</t>
  </si>
  <si>
    <t>Derivation Code = 3 | MS2 TDMS;  Reference = {68_6443} | Previous AADT = 508</t>
  </si>
  <si>
    <t>Derivation Code = 3 | MS2 TDMS;  Reference = {68_6450} | Previous AADT = 39</t>
  </si>
  <si>
    <t>Derivation Code = 3 | MS2 TDMS;  Reference = {68_6452} | Previous AADT = 43</t>
  </si>
  <si>
    <t>Derivation Code = 3 | MS2 TDMS;  Reference = {68_6451} | Previous AADT = 74</t>
  </si>
  <si>
    <t>Derivation Code = 3 | MS2 TDMS;  Reference = {68_6453} | Previous AADT = 36</t>
  </si>
  <si>
    <t>Derivation Code = 3 | MS2 TDMS;  Reference = {68_6460} | Previous AADT = 464</t>
  </si>
  <si>
    <t>Derivation Code = 3 | MS2 TDMS;  Reference = {68_6462} | Previous AADT = 492</t>
  </si>
  <si>
    <t>Derivation Code = 3 | MS2 TDMS;  Reference = {68_6461} | Previous AADT = 517</t>
  </si>
  <si>
    <t>Derivation Code = 3 | MS2 TDMS;  Reference = {68_6463} | Previous AADT = 437</t>
  </si>
  <si>
    <t>Derivation Code = 3 | MS2 TDMS;  Reference = {68_6470} | Previous AADT = 240</t>
  </si>
  <si>
    <t>Derivation Code = 3 | MS2 TDMS;  Reference = {68_6472} | Previous AADT = 864</t>
  </si>
  <si>
    <t>Derivation Code = 3 | MS2 TDMS;  Reference = {68_6471} | Previous AADT = 914</t>
  </si>
  <si>
    <t>Derivation Code = 3 | MS2 TDMS;  Reference = {68_6473} | Previous AADT = 386</t>
  </si>
  <si>
    <t>Derivation Code = 3 | MS2 TDMS;  Reference = {68_6480} | Previous AADT = 213</t>
  </si>
  <si>
    <t>Derivation Code = 3 | MS2 TDMS;  Reference = {68_6482} | Previous AADT = 121</t>
  </si>
  <si>
    <t>Derivation Code = 3 | MS2 TDMS;  Reference = {68_6481} | Previous AADT = 98</t>
  </si>
  <si>
    <t>Derivation Code = 1 | MS2 TDMS;  Reference = {68_6483} | Previous AADT = 410</t>
  </si>
  <si>
    <t>Derivation Code = 3 | MS2 TDMS;  Reference = {68_6490} | Previous AADT = 79</t>
  </si>
  <si>
    <t>Derivation Code = 3 | MS2 TDMS;  Reference = {68_6492} | Previous AADT = 118</t>
  </si>
  <si>
    <t>Derivation Code = 3 | MS2 TDMS;  Reference = {68_6491} | Previous AADT = 97</t>
  </si>
  <si>
    <t>Derivation Code = 3 | MS2 TDMS;  Reference = {68_6493} | Previous AADT = 93</t>
  </si>
  <si>
    <t>Derivation Code = 3 | MS2 TDMS;  Reference = {68_6500} | Previous AADT = 72</t>
  </si>
  <si>
    <t>Derivation Code = 3 | MS2 TDMS;  Reference = {68_6502} | Previous AADT = 150</t>
  </si>
  <si>
    <t>Derivation Code = 3 | MS2 TDMS;  Reference = {68_6501} | Previous AADT = 110</t>
  </si>
  <si>
    <t>Derivation Code = 3 | MS2 TDMS;  Reference = {68_6503} | Previous AADT = 112</t>
  </si>
  <si>
    <t>Derivation Code = 1 | MS2 TDMS;  Reference = {68_6510} | Previous AADT = 151</t>
  </si>
  <si>
    <t>Derivation Code = 3 | MS2 TDMS;  Reference = {68_6512} | Previous AADT = 169</t>
  </si>
  <si>
    <t>Derivation Code = 3 | MS2 TDMS;  Reference = {68_6511} | Previous AADT = 175</t>
  </si>
  <si>
    <t>Derivation Code = 1 | MS2 TDMS;  Reference = {68_6513} | Previous AADT = 270</t>
  </si>
  <si>
    <t>Derivation Code = 3 | MS2 TDMS;  Reference = {68_6520} | Previous AADT = 182</t>
  </si>
  <si>
    <t>Derivation Code = 1 | MS2 TDMS;  Reference = {68_6522} | Previous AADT = 378</t>
  </si>
  <si>
    <t>Derivation Code = 3 | MS2 TDMS;  Reference = {68_6521} | Previous AADT = 285</t>
  </si>
  <si>
    <t>Derivation Code = 1 | MS2 TDMS;  Reference = {68_6523} | Previous AADT = 390</t>
  </si>
  <si>
    <t>Derivation Code = 3 | MS2 TDMS;  Reference = {68_6530} | Previous AADT = 61</t>
  </si>
  <si>
    <t>Derivation Code = 3 | MS2 TDMS;  Reference = {68_6532} | Previous AADT = 66</t>
  </si>
  <si>
    <t>Derivation Code = 3 | MS2 TDMS;  Reference = {68_6531} | Previous AADT = 73</t>
  </si>
  <si>
    <t>Derivation Code = 3 | MS2 TDMS;  Reference = {68_6533} | Previous AADT = 121</t>
  </si>
  <si>
    <t>Derivation Code = 3 | MS2 TDMS;  Reference = {68_6540} | Previous AADT = 563</t>
  </si>
  <si>
    <t>Derivation Code = 3 | MS2 TDMS;  Reference = {68_6542} | Previous AADT = 318</t>
  </si>
  <si>
    <t>Derivation Code = 3 | MS2 TDMS;  Reference = {68_6541} | Previous AADT = 205</t>
  </si>
  <si>
    <t>Derivation Code = 3 | MS2 TDMS;  Reference = {68_6543} | Previous AADT = 537</t>
  </si>
  <si>
    <t>Derivation Code = 3 | MS2 TDMS;  Reference = {68_6560} | Previous AADT = 553</t>
  </si>
  <si>
    <t>Derivation Code = 3 | MS2 TDMS;  Reference = {68_6562} | Previous AADT = 950</t>
  </si>
  <si>
    <t>Derivation Code = 3 | MS2 TDMS;  Reference = {68_6561} | Previous AADT = 702</t>
  </si>
  <si>
    <t>Derivation Code = 3 | MS2 TDMS;  Reference = {68_6563} | Previous AADT = 953</t>
  </si>
  <si>
    <t>Estimate</t>
  </si>
  <si>
    <t>Derivation Code = 1 | MS2 TDMS;  Reference = {68_100670} | Previous AADT = 41976</t>
  </si>
  <si>
    <t>Derivation Code = 3 | MS2 TDMS;  Reference = {68_7253} | Previous AADT = 29477</t>
  </si>
  <si>
    <t>Derivation Code = 3 | MS2 TDMS;  Reference = {68_7601} | Previous AADT = 45034</t>
  </si>
  <si>
    <t>Derivation Code = 3 | MS2 TDMS;  Reference = {68_7252} | Previous AADT = 23403</t>
  </si>
  <si>
    <t>Derivation Code = 3 | MS2 TDMS;  Reference = {68_3845} | Previous AADT = 10754</t>
  </si>
  <si>
    <t>Derivation Code = 3 | MS2 TDMS;  Reference = {68_7602} | Previous AADT = 8432</t>
  </si>
  <si>
    <t>Derivation Code = 3 | MS2 TDMS;  Reference = {68_7603} | Previous AADT = 7557</t>
  </si>
  <si>
    <t>Derivation Code = 3 | MS2 TDMS;  Reference = {68_6590} | Previous AADT = 9431</t>
  </si>
  <si>
    <t>Derivation Code = 3 | MS2 TDMS;  Reference = {68_7770} | Previous AADT = 3096</t>
  </si>
  <si>
    <t>Derivation Code = 3 | MS2 TDMS;  Reference = {68_7820} | Previous AADT = 13476</t>
  </si>
  <si>
    <t>Derivation Code = 3 | MS2 TDMS;  Reference = {68_6592} | Previous AADT = 19679</t>
  </si>
  <si>
    <t>Derivation Code = 3 | MS2 TDMS;  Reference = {68_6573} | Previous AADT = 28901</t>
  </si>
  <si>
    <t>Derivation Code = 3 | MS2 TDMS;  Reference = {68_7771} | Previous AADT = 6094</t>
  </si>
  <si>
    <t>Derivation Code = 3 | MS2 TDMS;  Reference = {68_7822} | Previous AADT = 11745</t>
  </si>
  <si>
    <t>Derivation Code = 3 | MS2 TDMS;  Reference = {68_7828} | Previous AADT = 15146</t>
  </si>
  <si>
    <t>Derivation Code = 3 | MS2 TDMS;  Reference = {68_7821} | Previous AADT = 11577</t>
  </si>
  <si>
    <t>Derivation Code = 3 | MS2 TDMS;  Reference = {68_6591} | Previous AADT = 8624</t>
  </si>
  <si>
    <t>Derivation Code = 3 | MS2 TDMS;  Reference = {68_6593} | Previous AADT = 4433</t>
  </si>
  <si>
    <t>Derivation Code = 3 | MS2 TDMS;  Reference = {68_7823} | Previous AADT = 12979</t>
  </si>
  <si>
    <t>Derivation Code = 3 | MS2 TDMS;  Reference = {68_6600} | Previous AADT = 10761</t>
  </si>
  <si>
    <t>Derivation Code = 3 | MS2 TDMS;  Reference = {68_6602} | Previous AADT = 13774</t>
  </si>
  <si>
    <t>Derivation Code = 3 | MS2 TDMS;  Reference = {68_6601} | Previous AADT = 12061</t>
  </si>
  <si>
    <t>Derivation Code = 3 | MS2 TDMS;  Reference = {68_6603} | Previous AADT = 15820</t>
  </si>
  <si>
    <t>Derivation Code = 3 | MS2 TDMS;  Reference = {68_6610} | Previous AADT = 20223</t>
  </si>
  <si>
    <t>Derivation Code = 3 | MS2 TDMS;  Reference = {68_6622} | Previous AADT = 12420</t>
  </si>
  <si>
    <t>Derivation Code = 3 | MS2 TDMS;  Reference = {68_6620} | Previous AADT = 9423</t>
  </si>
  <si>
    <t>Derivation Code = 3 | MS2 TDMS;  Reference = {68_6613} | Previous AADT = 20772</t>
  </si>
  <si>
    <t>Derivation Code = 3 | MS2 TDMS;  Reference = {68_6630} | Previous AADT = 9844</t>
  </si>
  <si>
    <t>Derivation Code = 3 | MS2 TDMS;  Reference = {68_6632} | Previous AADT = 7357</t>
  </si>
  <si>
    <t>Derivation Code = 3 | MS2 TDMS;  Reference = {68_6631} | Previous AADT = 8725</t>
  </si>
  <si>
    <t>Derivation Code = 3 | MS2 TDMS;  Reference = {68_6633} | Previous AADT = 7719</t>
  </si>
  <si>
    <t>Derivation Code = 3 | MS2 TDMS;  Reference = {68_6640} | Previous AADT = 12740</t>
  </si>
  <si>
    <t>Derivation Code = 3 | MS2 TDMS;  Reference = {68_6642} | Previous AADT = 14426</t>
  </si>
  <si>
    <t>Derivation Code = 3 | MS2 TDMS;  Reference = {68_6641} | Previous AADT = 15930</t>
  </si>
  <si>
    <t>Derivation Code = 3 | MS2 TDMS;  Reference = {68_6643} | Previous AADT = 10509</t>
  </si>
  <si>
    <t>Derivation Code = 3 | MS2 TDMS;  Reference = {68_6650} | Previous AADT = 10932</t>
  </si>
  <si>
    <t>Derivation Code = 3 | MS2 TDMS;  Reference = {68_6652} | Previous AADT = 14201</t>
  </si>
  <si>
    <t>Derivation Code = 3 | MS2 TDMS;  Reference = {68_6651} | Previous AADT = 10591</t>
  </si>
  <si>
    <t>Derivation Code = 3 | MS2 TDMS;  Reference = {68_6653} | Previous AADT = 9136</t>
  </si>
  <si>
    <t>Derivation Code = 3 | MS2 TDMS;  Reference = {68_6655} | Previous AADT = 9275</t>
  </si>
  <si>
    <t>Derivation Code = 3 | MS2 TDMS;  Reference = {68_6656} | Previous AADT = 12833</t>
  </si>
  <si>
    <t>Derivation Code = 3 | MS2 TDMS;  Reference = {68_6660} | Previous AADT = 3943</t>
  </si>
  <si>
    <t>Derivation Code = 3 | MS2 TDMS;  Reference = {68_6665} | Previous AADT = 2446</t>
  </si>
  <si>
    <t>Derivation Code = 3 | MS2 TDMS;  Reference = {68_6663} | Previous AADT = 5990</t>
  </si>
  <si>
    <t>Derivation Code = 3 | MS2 TDMS;  Reference = {68_6670} | Previous AADT = 14195</t>
  </si>
  <si>
    <t>Derivation Code = 3 | MS2 TDMS;  Reference = {68_6672} | Previous AADT = 9983</t>
  </si>
  <si>
    <t>Derivation Code = 3 | MS2 TDMS;  Reference = {68_6671} | Previous AADT = 8844</t>
  </si>
  <si>
    <t>Derivation Code = 3 | MS2 TDMS;  Reference = {68_6673} | Previous AADT = 12258</t>
  </si>
  <si>
    <t>Derivation Code = 3 | MS2 TDMS;  Reference = {68_6675} | Previous AADT = 19</t>
  </si>
  <si>
    <t>Derivation Code = 3 | MS2 TDMS;  Reference = {68_6680} | Previous AADT = 14635</t>
  </si>
  <si>
    <t>Derivation Code = 3 | MS2 TDMS;  Reference = {68_6682} | Previous AADT = 11274</t>
  </si>
  <si>
    <t>Derivation Code = 3 | MS2 TDMS;  Reference = {68_6681} | Previous AADT = 10162</t>
  </si>
  <si>
    <t>Derivation Code = 3 | MS2 TDMS;  Reference = {68_6683} | Previous AADT = 14040</t>
  </si>
  <si>
    <t>Derivation Code = 3 | MS2 TDMS;  Reference = {68_6690} | Previous AADT = 8736</t>
  </si>
  <si>
    <t>Derivation Code = 3 | MS2 TDMS;  Reference = {68_6693} | Previous AADT = 8011</t>
  </si>
  <si>
    <t>Derivation Code = 3 | MS2 TDMS;  Reference = {68_6700} | Previous AADT = 14617</t>
  </si>
  <si>
    <t>Derivation Code = 3 | MS2 TDMS;  Reference = {68_6702} | Previous AADT = 9697</t>
  </si>
  <si>
    <t>Derivation Code = 3 | MS2 TDMS;  Reference = {68_6701} | Previous AADT = 9038</t>
  </si>
  <si>
    <t>Derivation Code = 3 | MS2 TDMS;  Reference = {68_6703} | Previous AADT = 14410</t>
  </si>
  <si>
    <t>Derivation Code = 3 | MS2 TDMS;  Reference = {68_6710} | Previous AADT = 14395</t>
  </si>
  <si>
    <t>Derivation Code = 3 | MS2 TDMS;  Reference = {68_6712} | Previous AADT = 8573</t>
  </si>
  <si>
    <t>Derivation Code = 3 | MS2 TDMS;  Reference = {68_6711} | Previous AADT = 8316</t>
  </si>
  <si>
    <t>Derivation Code = 3 | MS2 TDMS;  Reference = {68_6713} | Previous AADT = 13759</t>
  </si>
  <si>
    <t>Derivation Code = 3 | MS2 TDMS;  Reference = {68_6715} | Previous AADT = 49</t>
  </si>
  <si>
    <t>Applied Growth Factor = 0.053 to Previous Year | Previous AADT = 20091</t>
  </si>
  <si>
    <t>Derivation Code = 3 | MS2 TDMS;  Reference = {68_6720} | Previous AADT = 10901</t>
  </si>
  <si>
    <t>Derivation Code = 3 | MS2 TDMS;  Reference = {68_6722} | Previous AADT = 6654</t>
  </si>
  <si>
    <t>Derivation Code = 3 | MS2 TDMS;  Reference = {68_6721} | Previous AADT = 6858</t>
  </si>
  <si>
    <t>Derivation Code = 3 | MS2 TDMS;  Reference = {68_6723} | Previous AADT = 9733</t>
  </si>
  <si>
    <t>Derivation Code = 3 | MS2 TDMS;  Reference = {68_7251} | Previous AADT = 26535</t>
  </si>
  <si>
    <t>Derivation Code = 3 | MS2 TDMS;  Reference = {68_7254} | Previous AADT = 5242</t>
  </si>
  <si>
    <t>Derivation Code = 3 | MS2 TDMS;  Reference = {68_7255} | Previous AADT = 4867</t>
  </si>
  <si>
    <t>Derivation Code = 3 | MS2 TDMS;  Reference = {68_6730} | Previous AADT = 2346</t>
  </si>
  <si>
    <t>VolGroup Estimate; Reference = {2b} | Previous AADT = 904</t>
  </si>
  <si>
    <t>Derivation Code = 1 | MS2 TDMS;  Reference = {68_6004} | Previous AADT = 5685</t>
  </si>
  <si>
    <t>Derivation Code = 1 | MS2 TDMS;  Reference = {68_5194} | Previous AADT = 5997</t>
  </si>
  <si>
    <t>Derivation Code = 1 | MS2 TDMS;  Reference = {68_5196} | Previous AADT = 5555</t>
  </si>
  <si>
    <t>Derivation Code = 1 | MS2 TDMS;  Reference = {68_5191} | Previous AADT = 3774</t>
  </si>
  <si>
    <t>Derivation Code = 1 | MS2 TDMS;  Reference = {68_8717} | Previous AADT = 1815</t>
  </si>
  <si>
    <t>Derivation Code = 1 | MS2 TDMS;  Reference = {68_5195} | Previous AADT = 1978</t>
  </si>
  <si>
    <t>Derivation Code = 1 | MS2 TDMS;  Reference = {68_8716} | Previous AADT = 2275</t>
  </si>
  <si>
    <t>Derivation Code = 3 | MS2 TDMS;  Reference = {68_4564} | Previous AADT = 1496</t>
  </si>
  <si>
    <t>Derivation Code = 3 | MS2 TDMS;  Reference = {68_4284} | Previous AADT = 34300</t>
  </si>
  <si>
    <t>Derivation Code = 1 | MS2 TDMS;  Reference = {68_6374} | Previous AADT = 2027</t>
  </si>
  <si>
    <t>Derivation Code = 1 | MS2 TDMS;  Reference = {68_7915} | Previous AADT = 3377</t>
  </si>
  <si>
    <t>Derivation Code = 1 | MS2 TDMS;  Reference = {68_7916} | Previous AADT = 13712</t>
  </si>
  <si>
    <t>Applied Growth Factor = 0.010 to Previous Year | Previous AADT = 3358</t>
  </si>
  <si>
    <t>Applied Growth Factor = 0.010 to Previous Year | Previous AADT = 3347</t>
  </si>
  <si>
    <t>Derivation Code = 3 | MS2 TDMS;  Reference = {68_8001} | Previous AADT = 100</t>
  </si>
  <si>
    <t>Derivation Code = 3 | MS2 TDMS;  Reference = {68_7970} | Previous AADT = 423</t>
  </si>
  <si>
    <t>Derivation Code = 3 | MS2 TDMS;  Reference = {68_7972} | Previous AADT = 129</t>
  </si>
  <si>
    <t xml:space="preserve">Derivation Code = 3 | MS2 TDMS;  Reference = {68_7971} | Previous AADT = </t>
  </si>
  <si>
    <t>Derivation Code = 3 | MS2 TDMS;  Reference = {68_7973} | Previous AADT = 448</t>
  </si>
  <si>
    <t>Derivation Code = 3 | MS2 TDMS;  Reference = {68_7950} | Previous AADT = 282</t>
  </si>
  <si>
    <t>Derivation Code = 3 | MS2 TDMS;  Reference = {68_7952} | Previous AADT = 2419</t>
  </si>
  <si>
    <t>Derivation Code = 3 | MS2 TDMS;  Reference = {68_7951} | Previous AADT = 1646</t>
  </si>
  <si>
    <t>Derivation Code = 3 | MS2 TDMS;  Reference = {68_7953} | Previous AADT = 220</t>
  </si>
  <si>
    <t>Applied Growth Factor = 0.022 to Previous Year | Previous AADT = 106</t>
  </si>
  <si>
    <t>Applied Growth Factor = 0.022 to Previous Year | Previous AADT = 3271</t>
  </si>
  <si>
    <t>Derivation Code = 1 | MS2 TDMS;  Reference = {68_7935} | Previous AADT = 21</t>
  </si>
  <si>
    <t>Derivation Code = 1 | MS2 TDMS;  Reference = {68_3294} | Previous AADT = 622</t>
  </si>
  <si>
    <t>Derivation Code = 3 | MS2 TDMS;  Reference = {68_4074} | Previous AADT = 9379</t>
  </si>
  <si>
    <t>Derivation Code = 3 | MS2 TDMS;  Reference = {68_3542} | Previous AADT = 7534</t>
  </si>
  <si>
    <t>VolGroup Estimate; Reference = {1b} | Previous AADT = 79</t>
  </si>
  <si>
    <t>Derivation Code = 3 | MS2 TDMS;  Reference = {68_6824} | Previous AADT = 53748</t>
  </si>
  <si>
    <t>Derivation Code = 3 | MS2 TDMS;  Reference = {68_7814} | Previous AADT = 22241</t>
  </si>
  <si>
    <t>Derivation Code = 1 | MS2 TDMS;  Reference = {68_6274} | Previous AADT = 1028</t>
  </si>
  <si>
    <t>Derivation Code = 3 | MS2 TDMS;  Reference = {68_6964} | Previous AADT = 8615</t>
  </si>
  <si>
    <t>Derivation Code = 1 | MS2 TDMS;  Reference = {68_5934} | Previous AADT = 3055</t>
  </si>
  <si>
    <t>Applied Growth Factor = -0.012 to Previous Year | Previous AADT = 1677</t>
  </si>
  <si>
    <t>Applied Growth Factor = -0.010 to Previous Year | Previous AADT = 3183</t>
  </si>
  <si>
    <t>Derivation Code = 3 | MS2 TDMS;  Reference = {68_4534} | Previous AADT = 16072</t>
  </si>
  <si>
    <t>Derivation Code = 1 | MS2 TDMS;  Reference = {68_8000} | Previous AADT = 111</t>
  </si>
  <si>
    <t>Derivation Code = 1 | MS2 TDMS;  Reference = {68_5674} | Previous AADT = 13277</t>
  </si>
  <si>
    <t>Derivation Code = 1 | MS2 TDMS;  Reference = {68_6234} | Previous AADT = 378</t>
  </si>
  <si>
    <t>Derivation Code = 3 | MS2 TDMS;  Reference = {68_3630} | Previous AADT = 27196</t>
  </si>
  <si>
    <t>Derivation Code = 3 | MS2 TDMS;  Reference = {68_8434} | Previous AADT = 32109</t>
  </si>
  <si>
    <t>Derivation Code = 3 | MS2 TDMS;  Reference = {68_7016} | Previous AADT = 27443</t>
  </si>
  <si>
    <t>Derivation Code = 3 | MS2 TDMS;  Reference = {68_8503} | Previous AADT = 13524</t>
  </si>
  <si>
    <t>Derivation Code = 3 | MS2 TDMS;  Reference = {68_7015} | Previous AADT = 34790</t>
  </si>
  <si>
    <t>Derivation Code = 3 | MS2 TDMS;  Reference = {68_7012} | Previous AADT = 15070</t>
  </si>
  <si>
    <t>Derivation Code = 3 | MS2 TDMS;  Reference = {68_7011} | Previous AADT = 14366</t>
  </si>
  <si>
    <t>Derivation Code = 3 | MS2 TDMS;  Reference = {68_7020} | Previous AADT = 4570</t>
  </si>
  <si>
    <t>Derivation Code = 3 | MS2 TDMS;  Reference = {68_7022} | Previous AADT = 10044</t>
  </si>
  <si>
    <t>Derivation Code = 3 | MS2 TDMS;  Reference = {68_7021} | Previous AADT = 9547</t>
  </si>
  <si>
    <t>Derivation Code = 3 | MS2 TDMS;  Reference = {68_7023} | Previous AADT = 4661</t>
  </si>
  <si>
    <t>Derivation Code = 3 | MS2 TDMS;  Reference = {68_7030} | Previous AADT = 7900</t>
  </si>
  <si>
    <t>Derivation Code = 3 | MS2 TDMS;  Reference = {68_7032} | Previous AADT = 8792</t>
  </si>
  <si>
    <t>Derivation Code = 3 | MS2 TDMS;  Reference = {68_7031} | Previous AADT = 9781</t>
  </si>
  <si>
    <t>Derivation Code = 3 | MS2 TDMS;  Reference = {68_7033} | Previous AADT = 8507</t>
  </si>
  <si>
    <t>Derivation Code = 3 | MS2 TDMS;  Reference = {68_7040} | Previous AADT = 11767</t>
  </si>
  <si>
    <t>Derivation Code = 3 | MS2 TDMS;  Reference = {68_7042} | Previous AADT = 11985</t>
  </si>
  <si>
    <t>Derivation Code = 3 | MS2 TDMS;  Reference = {68_7041} | Previous AADT = 10598</t>
  </si>
  <si>
    <t>Derivation Code = 3 | MS2 TDMS;  Reference = {68_7043} | Previous AADT = 9897</t>
  </si>
  <si>
    <t>Derivation Code = 3 | MS2 TDMS;  Reference = {68_7710} | Previous AADT = 2431</t>
  </si>
  <si>
    <t>Derivation Code = 3 | MS2 TDMS;  Reference = {68_7712} | Previous AADT = 2121</t>
  </si>
  <si>
    <t>Derivation Code = 3 | MS2 TDMS;  Reference = {68_7711} | Previous AADT = 1544</t>
  </si>
  <si>
    <t>Derivation Code = 3 | MS2 TDMS;  Reference = {68_7713} | Previous AADT = 1389</t>
  </si>
  <si>
    <t>Derivation Code = 3 | MS2 TDMS;  Reference = {68_7050} | Previous AADT = 12327</t>
  </si>
  <si>
    <t>Derivation Code = 3 | MS2 TDMS;  Reference = {68_7052} | Previous AADT = 10596</t>
  </si>
  <si>
    <t>Derivation Code = 3 | MS2 TDMS;  Reference = {68_7051} | Previous AADT = 11263</t>
  </si>
  <si>
    <t>Derivation Code = 3 | MS2 TDMS;  Reference = {68_7053} | Previous AADT = 11543</t>
  </si>
  <si>
    <t>Derivation Code = 3 | MS2 TDMS;  Reference = {68_7060} | Previous AADT = 10865</t>
  </si>
  <si>
    <t>Derivation Code = 3 | MS2 TDMS;  Reference = {68_7062} | Previous AADT = 8972</t>
  </si>
  <si>
    <t>Derivation Code = 3 | MS2 TDMS;  Reference = {68_7061} | Previous AADT = 8732</t>
  </si>
  <si>
    <t>Derivation Code = 3 | MS2 TDMS;  Reference = {68_7063} | Previous AADT = 10302</t>
  </si>
  <si>
    <t>Derivation Code = 3 | MS2 TDMS;  Reference = {68_7070} | Previous AADT = 13218</t>
  </si>
  <si>
    <t>Derivation Code = 3 | MS2 TDMS;  Reference = {68_7072} | Previous AADT = 9802</t>
  </si>
  <si>
    <t>Derivation Code = 3 | MS2 TDMS;  Reference = {68_7071} | Previous AADT = 9677</t>
  </si>
  <si>
    <t>Derivation Code = 3 | MS2 TDMS;  Reference = {68_7073} | Previous AADT = 12380</t>
  </si>
  <si>
    <t>Derivation Code = 3 | MS2 TDMS;  Reference = {68_7080} | Previous AADT = 6096</t>
  </si>
  <si>
    <t>Derivation Code = 3 | MS2 TDMS;  Reference = {68_7082} | Previous AADT = 6036</t>
  </si>
  <si>
    <t>Derivation Code = 3 | MS2 TDMS;  Reference = {68_7081} | Previous AADT = 5494</t>
  </si>
  <si>
    <t>Derivation Code = 3 | MS2 TDMS;  Reference = {68_7083} | Previous AADT = 4814</t>
  </si>
  <si>
    <t>Derivation Code = 3 | MS2 TDMS;  Reference = {68_7090} | Previous AADT = 13325</t>
  </si>
  <si>
    <t>Derivation Code = 3 | MS2 TDMS;  Reference = {68_7092} | Previous AADT = 12108</t>
  </si>
  <si>
    <t>Derivation Code = 3 | MS2 TDMS;  Reference = {68_7091} | Previous AADT = 12968</t>
  </si>
  <si>
    <t>Derivation Code = 3 | MS2 TDMS;  Reference = {68_7093} | Previous AADT = 12093</t>
  </si>
  <si>
    <t>Derivation Code = 3 | MS2 TDMS;  Reference = {68_7100} | Previous AADT = 16819</t>
  </si>
  <si>
    <t>Derivation Code = 3 | MS2 TDMS;  Reference = {68_7102} | Previous AADT = 11305</t>
  </si>
  <si>
    <t>Derivation Code = 3 | MS2 TDMS;  Reference = {68_7101} | Previous AADT = 10103</t>
  </si>
  <si>
    <t>Derivation Code = 3 | MS2 TDMS;  Reference = {68_7103} | Previous AADT = 16464</t>
  </si>
  <si>
    <t>Derivation Code = 3 | MS2 TDMS;  Reference = {68_7110} | Previous AADT = 20694</t>
  </si>
  <si>
    <t>Derivation Code = 3 | MS2 TDMS;  Reference = {68_7112} | Previous AADT = 19153</t>
  </si>
  <si>
    <t>Derivation Code = 3 | MS2 TDMS;  Reference = {68_7111} | Previous AADT = 15916</t>
  </si>
  <si>
    <t>Derivation Code = 3 | MS2 TDMS;  Reference = {68_7113} | Previous AADT = 16257</t>
  </si>
  <si>
    <t>Derivation Code = 3 | MS2 TDMS;  Reference = {68_7120} | Previous AADT = 13744</t>
  </si>
  <si>
    <t>Derivation Code = 3 | MS2 TDMS;  Reference = {68_7135} | Previous AADT = 18474</t>
  </si>
  <si>
    <t>Derivation Code = 3 | MS2 TDMS;  Reference = {68_7125} | Previous AADT = 4731</t>
  </si>
  <si>
    <t>Derivation Code = 3 | MS2 TDMS;  Reference = {68_7121} | Previous AADT = 8959</t>
  </si>
  <si>
    <t>Derivation Code = 3 | MS2 TDMS;  Reference = {68_7123} | Previous AADT = 8360</t>
  </si>
  <si>
    <t>Derivation Code = 3 | MS2 TDMS;  Reference = {68_7130} | Previous AADT = 6281</t>
  </si>
  <si>
    <t>Derivation Code = 3 | MS2 TDMS;  Reference = {68_7132} | Previous AADT = 14590</t>
  </si>
  <si>
    <t>Derivation Code = 3 | MS2 TDMS;  Reference = {68_7131} | Previous AADT = 14118</t>
  </si>
  <si>
    <t>Derivation Code = 3 | MS2 TDMS;  Reference = {68_7133} | Previous AADT = 10259</t>
  </si>
  <si>
    <t>Derivation Code = 3 | MS2 TDMS;  Reference = {68_7140} | Previous AADT = 7375</t>
  </si>
  <si>
    <t>Derivation Code = 3 | MS2 TDMS;  Reference = {68_7142} | Previous AADT = 14633</t>
  </si>
  <si>
    <t>Derivation Code = 3 | MS2 TDMS;  Reference = {68_7141} | Previous AADT = 14991</t>
  </si>
  <si>
    <t>Derivation Code = 3 | MS2 TDMS;  Reference = {68_7143} | Previous AADT = 8132</t>
  </si>
  <si>
    <t>Derivation Code = 3 | MS2 TDMS;  Reference = {68_7150} | Previous AADT = 7925</t>
  </si>
  <si>
    <t>Derivation Code = 3 | MS2 TDMS;  Reference = {68_7152} | Previous AADT = 10402</t>
  </si>
  <si>
    <t>Derivation Code = 3 | MS2 TDMS;  Reference = {68_7151} | Previous AADT = 8424</t>
  </si>
  <si>
    <t>Derivation Code = 3 | MS2 TDMS;  Reference = {68_7153} | Previous AADT = 8503</t>
  </si>
  <si>
    <t>Derivation Code = 3 | MS2 TDMS;  Reference = {68_7160} | Previous AADT = 6476</t>
  </si>
  <si>
    <t>Derivation Code = 3 | MS2 TDMS;  Reference = {68_7162} | Previous AADT = 9889</t>
  </si>
  <si>
    <t>Derivation Code = 3 | MS2 TDMS;  Reference = {68_7161} | Previous AADT = 8973</t>
  </si>
  <si>
    <t>Derivation Code = 3 | MS2 TDMS;  Reference = {68_7163} | Previous AADT = 6846</t>
  </si>
  <si>
    <t>Derivation Code = 3 | MS2 TDMS;  Reference = {68_7170} | Previous AADT = 9388</t>
  </si>
  <si>
    <t>Derivation Code = 3 | MS2 TDMS;  Reference = {68_7173} | Previous AADT = 8406</t>
  </si>
  <si>
    <t>Derivation Code = 3 | MS2 TDMS;  Reference = {68_5026} | Previous AADT = 15278</t>
  </si>
  <si>
    <t>Derivation Code = 3 | MS2 TDMS;  Reference = {68_7180} | Previous AADT = 7652</t>
  </si>
  <si>
    <t>Derivation Code = 3 | MS2 TDMS;  Reference = {68_5028} | Previous AADT = 15166</t>
  </si>
  <si>
    <t>Derivation Code = 3 | MS2 TDMS;  Reference = {68_7182} | Previous AADT = 8152</t>
  </si>
  <si>
    <t>Derivation Code = 3 | MS2 TDMS;  Reference = {68_5029} | Previous AADT = 15241</t>
  </si>
  <si>
    <t>Derivation Code = 3 | MS2 TDMS;  Reference = {68_5027} | Previous AADT = 24848</t>
  </si>
  <si>
    <t>Derivation Code = 3 | MS2 TDMS;  Reference = {68_7181} | Previous AADT = 8655</t>
  </si>
  <si>
    <t>Derivation Code = 3 | MS2 TDMS;  Reference = {68_7183} | Previous AADT = 9183</t>
  </si>
  <si>
    <t>Derivation Code = 3 | MS2 TDMS;  Reference = {68_7203} | Previous AADT = 8511</t>
  </si>
  <si>
    <t>Derivation Code = 3 | MS2 TDMS;  Reference = {68_7202} | Previous AADT = 10602</t>
  </si>
  <si>
    <t>Derivation Code = 3 | MS2 TDMS;  Reference = {68_7210} | Previous AADT = 9289</t>
  </si>
  <si>
    <t>Derivation Code = 3 | MS2 TDMS;  Reference = {68_7212} | Previous AADT = 5732</t>
  </si>
  <si>
    <t>Derivation Code = 3 | MS2 TDMS;  Reference = {68_7211} | Previous AADT = 5717</t>
  </si>
  <si>
    <t>Derivation Code = 3 | MS2 TDMS;  Reference = {68_7213} | Previous AADT = 7723</t>
  </si>
  <si>
    <t>Derivation Code = 3 | MS2 TDMS;  Reference = {68_7220} | Previous AADT = 10530</t>
  </si>
  <si>
    <t>Derivation Code = 3 | MS2 TDMS;  Reference = {68_7222} | Previous AADT = 10842</t>
  </si>
  <si>
    <t>Derivation Code = 3 | MS2 TDMS;  Reference = {68_7221} | Previous AADT = 9904</t>
  </si>
  <si>
    <t>Derivation Code = 3 | MS2 TDMS;  Reference = {68_7223} | Previous AADT = 10813</t>
  </si>
  <si>
    <t>Derivation Code = 3 | MS2 TDMS;  Reference = {68_7240} | Previous AADT = 14679</t>
  </si>
  <si>
    <t>Derivation Code = 3 | MS2 TDMS;  Reference = {68_7242} | Previous AADT = 15095</t>
  </si>
  <si>
    <t>Derivation Code = 3 | MS2 TDMS;  Reference = {68_7241} | Previous AADT = 14660</t>
  </si>
  <si>
    <t>Derivation Code = 3 | MS2 TDMS;  Reference = {68_7243} | Previous AADT = 13470</t>
  </si>
  <si>
    <t>Derivation Code = 3 | MS2 TDMS;  Reference = {68_7250} | Previous AADT = 30431</t>
  </si>
  <si>
    <t>Derivation Code = 3 | MS2 TDMS;  Reference = {68_6733} | Previous AADT = 5353</t>
  </si>
  <si>
    <t>Derivation Code = 3 | MS2 TDMS;  Reference = {68_7260} | Previous AADT = 19023</t>
  </si>
  <si>
    <t xml:space="preserve">Derivation Code = 3 | MS2 TDMS;  Reference = {68_7262} | Previous AADT = </t>
  </si>
  <si>
    <t>Derivation Code = 3 | MS2 TDMS;  Reference = {68_7261} | Previous AADT = 10787</t>
  </si>
  <si>
    <t>Derivation Code = 3 | MS2 TDMS;  Reference = {68_7263} | Previous AADT = 17498</t>
  </si>
  <si>
    <t>Applied Growth Factor = 0.011 to Previous Year | Previous AADT = 12992</t>
  </si>
  <si>
    <t>Derivation Code = 3 | MS2 TDMS;  Reference = {68_7270} | Previous AADT = 7144</t>
  </si>
  <si>
    <t>Derivation Code = 3 | MS2 TDMS;  Reference = {68_7272} | Previous AADT = 8654</t>
  </si>
  <si>
    <t xml:space="preserve">Derivation Code = 3 | MS2 TDMS;  Reference = {68_7271} | Previous AADT = </t>
  </si>
  <si>
    <t>Derivation Code = 3 | MS2 TDMS;  Reference = {68_7273} | Previous AADT = 6586</t>
  </si>
  <si>
    <t>Derivation Code = 3 | MS2 TDMS;  Reference = {68_7230} | Previous AADT = 4547</t>
  </si>
  <si>
    <t>Derivation Code = 3 | MS2 TDMS;  Reference = {68_7232} | Previous AADT = 2145</t>
  </si>
  <si>
    <t>Derivation Code = 3 | MS2 TDMS;  Reference = {68_7231} | Previous AADT = 1867</t>
  </si>
  <si>
    <t>Derivation Code = 3 | MS2 TDMS;  Reference = {68_7233} | Previous AADT = 4332</t>
  </si>
  <si>
    <t>Derivation Code = 3 | MS2 TDMS;  Reference = {68_7290} | Previous AADT = 18969</t>
  </si>
  <si>
    <t>Derivation Code = 3 | MS2 TDMS;  Reference = {68_7292} | Previous AADT = 11585</t>
  </si>
  <si>
    <t>Derivation Code = 3 | MS2 TDMS;  Reference = {68_7291} | Previous AADT = 12799</t>
  </si>
  <si>
    <t>Derivation Code = 3 | MS2 TDMS;  Reference = {68_7293} | Previous AADT = 15625</t>
  </si>
  <si>
    <t>Derivation Code = 3 | MS2 TDMS;  Reference = {68_7300} | Previous AADT = 10157</t>
  </si>
  <si>
    <t>Derivation Code = 3 | MS2 TDMS;  Reference = {68_7302} | Previous AADT = 8681</t>
  </si>
  <si>
    <t>Derivation Code = 3 | MS2 TDMS;  Reference = {68_7301} | Previous AADT = 5903</t>
  </si>
  <si>
    <t>Derivation Code = 3 | MS2 TDMS;  Reference = {68_7303} | Previous AADT = 7512</t>
  </si>
  <si>
    <t>Derivation Code = 3 | MS2 TDMS;  Reference = {68_7310} | Previous AADT = 10717</t>
  </si>
  <si>
    <t>Derivation Code = 3 | MS2 TDMS;  Reference = {68_7312} | Previous AADT = 18451</t>
  </si>
  <si>
    <t>Derivation Code = 3 | MS2 TDMS;  Reference = {68_7311} | Previous AADT = 23152</t>
  </si>
  <si>
    <t>Derivation Code = 3 | MS2 TDMS;  Reference = {68_7313} | Previous AADT = 10990</t>
  </si>
  <si>
    <t>Derivation Code = 3 | MS2 TDMS;  Reference = {68_7320} | Previous AADT = 11803</t>
  </si>
  <si>
    <t>Derivation Code = 3 | MS2 TDMS;  Reference = {68_7329} | Previous AADT = 8423</t>
  </si>
  <si>
    <t>VolGroup Estimate; Reference = {4} | Previous AADT = 8452</t>
  </si>
  <si>
    <t>Derivation Code = 3 | MS2 TDMS;  Reference = {68_7327}+{68_7323} | Previous AADT = 24234</t>
  </si>
  <si>
    <t>Derivation Code = 3 | MS2 TDMS;  Reference = {68_7323} | Previous AADT = 13730</t>
  </si>
  <si>
    <t>Derivation Code = 3 | MS2 TDMS;  Reference = {68_7321} | Previous AADT = 10105</t>
  </si>
  <si>
    <t>Derivation Code = 3 | MS2 TDMS;  Reference = {68_7328} | Previous AADT = 14615</t>
  </si>
  <si>
    <t>Derivation Code = 3 | MS2 TDMS;  Reference = {68_7333} | Previous AADT = 14914</t>
  </si>
  <si>
    <t>Derivation Code = 3 | MS2 TDMS;  Reference = {68_7326} | Previous AADT = 11425</t>
  </si>
  <si>
    <t>Derivation Code = 3 | MS2 TDMS;  Reference = {68_7332} | Previous AADT = 17792</t>
  </si>
  <si>
    <t>Derivation Code = 3 | MS2 TDMS;  Reference = {68_7330} | Previous AADT = 15578</t>
  </si>
  <si>
    <t>Derivation Code = 3 | MS2 TDMS;  Reference = {68_7338}+{68_7331} | Previous AADT = 17754</t>
  </si>
  <si>
    <t>Derivation Code = 3 | MS2 TDMS;  Reference = {68_7331} | Previous AADT = 15456</t>
  </si>
  <si>
    <t>Applied Growth Factor = 0.053 to Previous Year | Previous AADT = 8533</t>
  </si>
  <si>
    <t>Derivation Code = 3 | MS2 TDMS;  Reference = {68_7322} | Previous AADT = 8331</t>
  </si>
  <si>
    <t>Derivation Code = 3 | MS2 TDMS;  Reference = {68_7340} | Previous AADT = 8566</t>
  </si>
  <si>
    <t>Derivation Code = 3 | MS2 TDMS;  Reference = {68_7342} | Previous AADT = 14519</t>
  </si>
  <si>
    <t>Derivation Code = 3 | MS2 TDMS;  Reference = {68_7341} | Previous AADT = 10026</t>
  </si>
  <si>
    <t>Derivation Code = 3 | MS2 TDMS;  Reference = {68_7343} | Previous AADT = 6551</t>
  </si>
  <si>
    <t>Derivation Code = 3 | MS2 TDMS;  Reference = {68_7350} | Previous AADT = 20066</t>
  </si>
  <si>
    <t>Derivation Code = 3 | MS2 TDMS;  Reference = {68_7352} | Previous AADT = 15498</t>
  </si>
  <si>
    <t>Derivation Code = 3 | MS2 TDMS;  Reference = {68_7351} | Previous AADT = 13376</t>
  </si>
  <si>
    <t>Derivation Code = 3 | MS2 TDMS;  Reference = {68_7353} | Previous AADT = 22813</t>
  </si>
  <si>
    <t>Derivation Code = 3 | MS2 TDMS;  Reference = {68_7740} | Previous AADT = 8864</t>
  </si>
  <si>
    <t>Derivation Code = 3 | MS2 TDMS;  Reference = {68_7442} | Previous AADT = 14664</t>
  </si>
  <si>
    <t>Derivation Code = 3 | MS2 TDMS;  Reference = {68_7441} | Previous AADT = 12238</t>
  </si>
  <si>
    <t>Derivation Code = 3 | MS2 TDMS;  Reference = {68_7443} | Previous AADT = 6658</t>
  </si>
  <si>
    <t>Derivation Code = 3 | MS2 TDMS;  Reference = {68_7360} | Previous AADT = 5199</t>
  </si>
  <si>
    <t>Derivation Code = 3 | MS2 TDMS;  Reference = {68_7362} | Previous AADT = 9217</t>
  </si>
  <si>
    <t>Derivation Code = 3 | MS2 TDMS;  Reference = {68_7361} | Previous AADT = 8197</t>
  </si>
  <si>
    <t>Derivation Code = 3 | MS2 TDMS;  Reference = {68_7363} | Previous AADT = 5866</t>
  </si>
  <si>
    <t>Derivation Code = 3 | MS2 TDMS;  Reference = {68_7370} | Previous AADT = 6400</t>
  </si>
  <si>
    <t>Derivation Code = 3 | MS2 TDMS;  Reference = {68_7372} | Previous AADT = 9856</t>
  </si>
  <si>
    <t>Derivation Code = 3 | MS2 TDMS;  Reference = {68_7371} | Previous AADT = 9581</t>
  </si>
  <si>
    <t>Derivation Code = 3 | MS2 TDMS;  Reference = {68_7373} | Previous AADT = 5749</t>
  </si>
  <si>
    <t>Derivation Code = 3 | MS2 TDMS;  Reference = {68_7380} | Previous AADT = 5301</t>
  </si>
  <si>
    <t>Derivation Code = 3 | MS2 TDMS;  Reference = {68_7382} | Previous AADT = 6038</t>
  </si>
  <si>
    <t>Derivation Code = 3 | MS2 TDMS;  Reference = {68_7381} | Previous AADT = 5719</t>
  </si>
  <si>
    <t>Derivation Code = 3 | MS2 TDMS;  Reference = {68_7383} | Previous AADT = 5152</t>
  </si>
  <si>
    <t>Derivation Code = 3 | MS2 TDMS;  Reference = {68_7390} | Previous AADT = 9102</t>
  </si>
  <si>
    <t>Derivation Code = 3 | MS2 TDMS;  Reference = {68_7392} | Previous AADT = 7643</t>
  </si>
  <si>
    <t>Derivation Code = 3 | MS2 TDMS;  Reference = {68_7391} | Previous AADT = 6243</t>
  </si>
  <si>
    <t>Derivation Code = 3 | MS2 TDMS;  Reference = {68_7393} | Previous AADT = 7756</t>
  </si>
  <si>
    <t>Derivation Code = 3 | MS2 TDMS;  Reference = {68_7400} | Previous AADT = 10273</t>
  </si>
  <si>
    <t>Derivation Code = 3 | MS2 TDMS;  Reference = {68_7402} | Previous AADT = 10513</t>
  </si>
  <si>
    <t>Derivation Code = 3 | MS2 TDMS;  Reference = {68_7401} | Previous AADT = 10025</t>
  </si>
  <si>
    <t>Derivation Code = 3 | MS2 TDMS;  Reference = {68_7403} | Previous AADT = 7255</t>
  </si>
  <si>
    <t>Derivation Code = 3 | MS2 TDMS;  Reference = {68_7410} | Previous AADT = 6233</t>
  </si>
  <si>
    <t>Derivation Code = 3 | MS2 TDMS;  Reference = {68_7412} | Previous AADT = 8822</t>
  </si>
  <si>
    <t>Derivation Code = 3 | MS2 TDMS;  Reference = {68_7411} | Previous AADT = 8118</t>
  </si>
  <si>
    <t>Derivation Code = 3 | MS2 TDMS;  Reference = {68_7413} | Previous AADT = 5501</t>
  </si>
  <si>
    <t>Derivation Code = 3 | MS2 TDMS;  Reference = {68_7420} | Previous AADT = 7344</t>
  </si>
  <si>
    <t>Derivation Code = 3 | MS2 TDMS;  Reference = {68_7422} | Previous AADT = 6699</t>
  </si>
  <si>
    <t>Derivation Code = 3 | MS2 TDMS;  Reference = {68_7421} | Previous AADT = 7081</t>
  </si>
  <si>
    <t>Derivation Code = 3 | MS2 TDMS;  Reference = {68_7423} | Previous AADT = 7506</t>
  </si>
  <si>
    <t>Derivation Code = 3 | MS2 TDMS;  Reference = {68_7430} | Previous AADT = 5902</t>
  </si>
  <si>
    <t>Derivation Code = 3 | MS2 TDMS;  Reference = {68_7432} | Previous AADT = 7581</t>
  </si>
  <si>
    <t>Derivation Code = 3 | MS2 TDMS;  Reference = {68_7431} | Previous AADT = 7519</t>
  </si>
  <si>
    <t>Derivation Code = 3 | MS2 TDMS;  Reference = {68_7433} | Previous AADT = 5310</t>
  </si>
  <si>
    <t>Derivation Code = 3 | MS2 TDMS;  Reference = {68_7840} | Previous AADT = 21066</t>
  </si>
  <si>
    <t>Derivation Code = 3 | MS2 TDMS;  Reference = {68_7841} | Previous AADT = 22723</t>
  </si>
  <si>
    <t>Derivation Code = 3 | MS2 TDMS;  Reference = {68_7844} | Previous AADT = 8878</t>
  </si>
  <si>
    <t>Derivation Code = 3 | MS2 TDMS;  Reference = {68_7842} | Previous AADT = 40026</t>
  </si>
  <si>
    <t>Derivation Code = 3 | MS2 TDMS;  Reference = {68_7843} | Previous AADT = 15555</t>
  </si>
  <si>
    <t>Derivation Code = 3 | MS2 TDMS;  Reference = {68_7845} | Previous AADT = 8034</t>
  </si>
  <si>
    <t>Derivation Code = 3 | MS2 TDMS;  Reference = {68_7452} | Previous AADT = 17056</t>
  </si>
  <si>
    <t>Derivation Code = 3 | MS2 TDMS;  Reference = {68_7451} | Previous AADT = 17046</t>
  </si>
  <si>
    <t>Derivation Code = 3 | MS2 TDMS;  Reference = {68_7460} | Previous AADT = 15690</t>
  </si>
  <si>
    <t>Derivation Code = 3 | MS2 TDMS;  Reference = {68_7462} | Previous AADT = 14459</t>
  </si>
  <si>
    <t>Derivation Code = 3 | MS2 TDMS;  Reference = {68_7461} | Previous AADT = 14074</t>
  </si>
  <si>
    <t>Derivation Code = 3 | MS2 TDMS;  Reference = {68_7463} | Previous AADT = 14634</t>
  </si>
  <si>
    <t>Derivation Code = 3 | MS2 TDMS;  Reference = {68_7470} | Previous AADT = 8232</t>
  </si>
  <si>
    <t>Derivation Code = 3 | MS2 TDMS;  Reference = {68_7473} | Previous AADT = 9555</t>
  </si>
  <si>
    <t>Derivation Code = 3 | MS2 TDMS;  Reference = {68_7484} | Previous AADT = 45609</t>
  </si>
  <si>
    <t>Derivation Code = 3 | MS2 TDMS;  Reference = {68_7480} | Previous AADT = 14737</t>
  </si>
  <si>
    <t>Derivation Code = 3 | MS2 TDMS;  Reference = {68_7485} | Previous AADT = 24751</t>
  </si>
  <si>
    <t>Derivation Code = 3 | MS2 TDMS;  Reference = {68_7483} | Previous AADT = 16450</t>
  </si>
  <si>
    <t>Derivation Code = 3 | MS2 TDMS;  Reference = {68_7482} | Previous AADT = 8134</t>
  </si>
  <si>
    <t>Derivation Code = 3 | MS2 TDMS;  Reference = {68_7481} | Previous AADT = 8141</t>
  </si>
  <si>
    <t>Derivation Code = 3 | MS2 TDMS;  Reference = {68_7500} | Previous AADT = 11609</t>
  </si>
  <si>
    <t>Derivation Code = 3 | MS2 TDMS;  Reference = {68_7502} | Previous AADT = 5775</t>
  </si>
  <si>
    <t>Derivation Code = 3 | MS2 TDMS;  Reference = {68_7501} | Previous AADT = 4874</t>
  </si>
  <si>
    <t>Derivation Code = 3 | MS2 TDMS;  Reference = {68_7503} | Previous AADT = 11598</t>
  </si>
  <si>
    <t>Derivation Code = 3 | MS2 TDMS;  Reference = {68_7510} | Previous AADT = 12888</t>
  </si>
  <si>
    <t>Derivation Code = 3 | MS2 TDMS;  Reference = {68_7512} | Previous AADT = 6430</t>
  </si>
  <si>
    <t>Derivation Code = 3 | MS2 TDMS;  Reference = {68_7511} | Previous AADT = 7130</t>
  </si>
  <si>
    <t>Derivation Code = 3 | MS2 TDMS;  Reference = {68_7513} | Previous AADT = 12301</t>
  </si>
  <si>
    <t>Derivation Code = 3 | MS2 TDMS;  Reference = {68_8200} | Previous AADT = 14668</t>
  </si>
  <si>
    <t>Derivation Code = 3 | MS2 TDMS;  Reference = {68_8202} | Previous AADT = 6859</t>
  </si>
  <si>
    <t>Derivation Code = 3 | MS2 TDMS;  Reference = {68_8201} | Previous AADT = 6954</t>
  </si>
  <si>
    <t>Derivation Code = 3 | MS2 TDMS;  Reference = {68_8203} | Previous AADT = 14802</t>
  </si>
  <si>
    <t>Derivation Code = 3 | MS2 TDMS;  Reference = {68_8410} | Previous AADT = 16905</t>
  </si>
  <si>
    <t>Derivation Code = 3 | MS2 TDMS;  Reference = {68_8210} | Previous AADT = 21230</t>
  </si>
  <si>
    <t>Derivation Code = 3 | MS2 TDMS;  Reference = {68_8412} | Previous AADT = 8117</t>
  </si>
  <si>
    <t>Derivation Code = 3 | MS2 TDMS;  Reference = {68_8411} | Previous AADT = 6685</t>
  </si>
  <si>
    <t>Derivation Code = 3 | MS2 TDMS;  Reference = {68_8413} | Previous AADT = 16483</t>
  </si>
  <si>
    <t>Derivation Code = 3 | MS2 TDMS;  Reference = {68_8213} | Previous AADT = 19974</t>
  </si>
  <si>
    <t>Derivation Code = 3 | MS2 TDMS;  Reference = {68_8430} | Previous AADT = 11980</t>
  </si>
  <si>
    <t>Derivation Code = 3 | MS2 TDMS;  Reference = {68_8433} | Previous AADT = 11528</t>
  </si>
  <si>
    <t>Derivation Code = 3 | MS2 TDMS;  Reference = {68_8500} | Previous AADT = 12294</t>
  </si>
  <si>
    <t>Derivation Code = 3 | MS2 TDMS;  Reference = {68_7534} | Previous AADT = 73508</t>
  </si>
  <si>
    <t>Derivation Code = 1 | MS2 TDMS;  Reference = {68_7562} | Previous AADT = 10441</t>
  </si>
  <si>
    <t>Derivation Code = 3 | MS2 TDMS;  Reference = {68_7636} | Previous AADT = 13612</t>
  </si>
  <si>
    <t>Derivation Code = 3 | MS2 TDMS;  Reference = {68_7561} | Previous AADT = 10920</t>
  </si>
  <si>
    <t>Derivation Code = 3 | MS2 TDMS;  Reference = {68_7520} | Previous AADT = 11751</t>
  </si>
  <si>
    <t>Derivation Code = 3 | MS2 TDMS;  Reference = {68_7530} | Previous AADT = 14741</t>
  </si>
  <si>
    <t>Derivation Code = 3 | MS2 TDMS;  Reference = {68_7522} | Previous AADT = 16354</t>
  </si>
  <si>
    <t>Derivation Code = 3 | MS2 TDMS;  Reference = {68_7536} | Previous AADT = 1583</t>
  </si>
  <si>
    <t>Derivation Code = 3 | MS2 TDMS;  Reference = {68_7521} | Previous AADT = 13393</t>
  </si>
  <si>
    <t>Derivation Code = 3 | MS2 TDMS;  Reference = {68_7523} | Previous AADT = 8972</t>
  </si>
  <si>
    <t>Derivation Code = 3 | MS2 TDMS;  Reference = {68_7540} | Previous AADT = 9811</t>
  </si>
  <si>
    <t>Derivation Code = 3 | MS2 TDMS;  Reference = {68_7545} | Previous AADT = 17107</t>
  </si>
  <si>
    <t>Derivation Code = 3 | MS2 TDMS;  Reference = {68_7535} | Previous AADT = 8997</t>
  </si>
  <si>
    <t>Derivation Code = 3 | MS2 TDMS;  Reference = {68_7543} | Previous AADT = 8850</t>
  </si>
  <si>
    <t>Derivation Code = 3 | MS2 TDMS;  Reference = {68_7541} | Previous AADT = 3435</t>
  </si>
  <si>
    <t>Derivation Code = 3 | MS2 TDMS;  Reference = {68_7542} | Previous AADT = 1281</t>
  </si>
  <si>
    <t>Derivation Code = 3 | MS2 TDMS;  Reference = {68_7633} | Previous AADT = 4828</t>
  </si>
  <si>
    <t>Derivation Code = 3 | MS2 TDMS;  Reference = {68_7563} | Previous AADT = 8281</t>
  </si>
  <si>
    <t>Derivation Code = 3 | MS2 TDMS;  Reference = {68_7560} | Previous AADT = 15061</t>
  </si>
  <si>
    <t>Derivation Code = 1 | MS2 TDMS;  Reference = {68_7580} | Previous AADT = 1982</t>
  </si>
  <si>
    <t>Derivation Code = 3 | MS2 TDMS;  Reference = {68_7582} | Previous AADT = 5497</t>
  </si>
  <si>
    <t>Derivation Code = 1 | MS2 TDMS;  Reference = {68_7581} | Previous AADT = 6759</t>
  </si>
  <si>
    <t>Applied Growth Factor = 0.101 to Previous Year | Previous AADT = 117</t>
  </si>
  <si>
    <t>Derivation Code = 1 | MS2 TDMS;  Reference = {68_7583} | Previous AADT = 2297</t>
  </si>
  <si>
    <t>Derivation Code = 1 | MS2 TDMS;  Reference = {68_5214} | Previous AADT = 3052</t>
  </si>
  <si>
    <t>Derivation Code = 1 | MS2 TDMS;  Reference = {68_5274} | Previous AADT = 4016</t>
  </si>
  <si>
    <t>Derivation Code = 3 | MS2 TDMS;  Reference = {68_8003} | Previous AADT = 34</t>
  </si>
  <si>
    <t>Derivation Code = 3 | MS2 TDMS;  Reference = {68_8004} | Previous AADT = 68</t>
  </si>
  <si>
    <t>Derivation Code = 3 | MS2 TDMS;  Reference = {68_4634} | Previous AADT = 13863</t>
  </si>
  <si>
    <t>Derivation Code = 3 | MS2 TDMS;  Reference = {68_5424} | Previous AADT = 23398</t>
  </si>
  <si>
    <t>Derivation Code = 1 | MS2 TDMS;  Reference = {68_3034} | Previous AADT = 15336</t>
  </si>
  <si>
    <t>Derivation Code = 1 | MS2 TDMS;  Reference = {68_7620} | Previous AADT = 61394</t>
  </si>
  <si>
    <t>Derivation Code = 3 | MS2 TDMS;  Reference = {68_7621} | Previous AADT = 68261</t>
  </si>
  <si>
    <t>Derivation Code = 3 | MS2 TDMS;  Reference = {68_7622} | Previous AADT = 15424</t>
  </si>
  <si>
    <t>Derivation Code = 3 | MS2 TDMS;  Reference = {68_7623} | Previous AADT = 17269</t>
  </si>
  <si>
    <t>Derivation Code = 3 | MS2 TDMS;  Reference = {68_6570} | Previous AADT = 22505</t>
  </si>
  <si>
    <t>Derivation Code = 3 | MS2 TDMS;  Reference = {68_6580} | Previous AADT = 4960</t>
  </si>
  <si>
    <t>Derivation Code = 3 | MS2 TDMS;  Reference = {68_3820} | Previous AADT = 8053</t>
  </si>
  <si>
    <t>Derivation Code = 3 | MS2 TDMS;  Reference = {68_6572} | Previous AADT = 32845</t>
  </si>
  <si>
    <t>Derivation Code = 3 | MS2 TDMS;  Reference = {68_3824} | Previous AADT = 6372</t>
  </si>
  <si>
    <t>Derivation Code = 3 | MS2 TDMS;  Reference = {68_6582} | Previous AADT = 10245</t>
  </si>
  <si>
    <t>Derivation Code = 3 | MS2 TDMS;  Reference = {68_3822} | Previous AADT = 13955</t>
  </si>
  <si>
    <t>Derivation Code = 3 | MS2 TDMS;  Reference = {68_6571} | Previous AADT = 9734</t>
  </si>
  <si>
    <t>Derivation Code = 3 | MS2 TDMS;  Reference = {68_6581} | Previous AADT = 11364</t>
  </si>
  <si>
    <t>Derivation Code = 3 | MS2 TDMS;  Reference = {68_6575} | Previous AADT = 4935</t>
  </si>
  <si>
    <t>Derivation Code = 3 | MS2 TDMS;  Reference = {68_6583} | Previous AADT = 7808</t>
  </si>
  <si>
    <t>Derivation Code = 3 | MS2 TDMS;  Reference = {68_7650} | Previous AADT = 13974</t>
  </si>
  <si>
    <t>Derivation Code = 3 | MS2 TDMS;  Reference = {68_7653} | Previous AADT = 12757</t>
  </si>
  <si>
    <t>Derivation Code = 3 | MS2 TDMS;  Reference = {68_7629} | Previous AADT = 17081</t>
  </si>
  <si>
    <t>Derivation Code = 3 | MS2 TDMS;  Reference = {68_7630} | Previous AADT = 17960</t>
  </si>
  <si>
    <t>Derivation Code = 3 | MS2 TDMS;  Reference = {68_7635} | Previous AADT = 10531</t>
  </si>
  <si>
    <t>Derivation Code = 3 | MS2 TDMS;  Reference = {68_7632} | Previous AADT = 12264</t>
  </si>
  <si>
    <t>Derivation Code = 3 | MS2 TDMS;  Reference = {68_7631} | Previous AADT = 12369</t>
  </si>
  <si>
    <t>Derivation Code = 3 | MS2 TDMS;  Reference = {68_7660} | Previous AADT = 9136</t>
  </si>
  <si>
    <t>Derivation Code = 3 | MS2 TDMS;  Reference = {68_7662} | Previous AADT = 8500</t>
  </si>
  <si>
    <t>Derivation Code = 3 | MS2 TDMS;  Reference = {68_7661} | Previous AADT = 10717</t>
  </si>
  <si>
    <t>Derivation Code = 3 | MS2 TDMS;  Reference = {68_7663} | Previous AADT = 8907</t>
  </si>
  <si>
    <t>Derivation Code = 3 | MS2 TDMS;  Reference = {68_7680} | Previous AADT = 21980</t>
  </si>
  <si>
    <t>Derivation Code = 3 | MS2 TDMS;  Reference = {68_7681} | Previous AADT = 11950</t>
  </si>
  <si>
    <t>Derivation Code = 3 | MS2 TDMS;  Reference = {68_7683} | Previous AADT = 15436</t>
  </si>
  <si>
    <t>Derivation Code = 3 | MS2 TDMS;  Reference = {68_7692} | Previous AADT = 2887</t>
  </si>
  <si>
    <t>Derivation Code = 3 | MS2 TDMS;  Reference = {68_7693} | Previous AADT = 9389</t>
  </si>
  <si>
    <t>Derivation Code = 3 | MS2 TDMS;  Reference = {68_7691} | Previous AADT = 4851</t>
  </si>
  <si>
    <t>Applied Growth Factor = 0.053 to Previous Year | Previous AADT = 3172</t>
  </si>
  <si>
    <t>Derivation Code = 3 | MS2 TDMS;  Reference = {68_7700} | Previous AADT = 20461</t>
  </si>
  <si>
    <t>Derivation Code = 3 | MS2 TDMS;  Reference = {68_7702} | Previous AADT = 17960</t>
  </si>
  <si>
    <t>Derivation Code = 3 | MS2 TDMS;  Reference = {68_7701} | Previous AADT = 16867</t>
  </si>
  <si>
    <t>Derivation Code = 3 | MS2 TDMS;  Reference = {68_7703} | Previous AADT = 18140</t>
  </si>
  <si>
    <t>Derivation Code = 3 | MS2 TDMS;  Reference = {68_7750} | Previous AADT = 14401</t>
  </si>
  <si>
    <t>Derivation Code = 3 | MS2 TDMS;  Reference = {68_7753} | Previous AADT = 13324</t>
  </si>
  <si>
    <t>Derivation Code = 3 | MS2 TDMS;  Reference = {68_7830} | Previous AADT = 46275</t>
  </si>
  <si>
    <t>Derivation Code = 3 | MS2 TDMS;  Reference = {68_7831} | Previous AADT = 21943</t>
  </si>
  <si>
    <t>Derivation Code = 3 | MS2 TDMS;  Reference = {68_7832} | Previous AADT = 19575</t>
  </si>
  <si>
    <t>Derivation Code = 3 | MS2 TDMS;  Reference = {68_7833} | Previous AADT = 11586</t>
  </si>
  <si>
    <t>Derivation Code = 3 | MS2 TDMS;  Reference = {68_7780} | Previous AADT = 9424</t>
  </si>
  <si>
    <t>Derivation Code = 3 | MS2 TDMS;  Reference = {68_7782} | Previous AADT = 5163</t>
  </si>
  <si>
    <t>Derivation Code = 3 | MS2 TDMS;  Reference = {68_7781} | Previous AADT = 5917</t>
  </si>
  <si>
    <t>Derivation Code = 3 | MS2 TDMS;  Reference = {68_7783} | Previous AADT = 7699</t>
  </si>
  <si>
    <t>Derivation Code = 3 | MS2 TDMS;  Reference = {68_7790} | Previous AADT = 8585</t>
  </si>
  <si>
    <t>Derivation Code = 3 | MS2 TDMS;  Reference = {68_7792} | Previous AADT = 4563</t>
  </si>
  <si>
    <t>Derivation Code = 3 | MS2 TDMS;  Reference = {68_7791} | Previous AADT = 3964</t>
  </si>
  <si>
    <t>Derivation Code = 3 | MS2 TDMS;  Reference = {68_7793} | Previous AADT = 7215</t>
  </si>
  <si>
    <t>Derivation Code = 3 | MS2 TDMS;  Reference = {68_7800} | Previous AADT = 15483</t>
  </si>
  <si>
    <t>Derivation Code = 3 | MS2 TDMS;  Reference = {68_7803} | Previous AADT = 11939</t>
  </si>
  <si>
    <t>Derivation Code = 3 | MS2 TDMS;  Reference = {68_7810} | Previous AADT = 8545</t>
  </si>
  <si>
    <t>Derivation Code = 3 | MS2 TDMS;  Reference = {68_7812} | Previous AADT = 6330</t>
  </si>
  <si>
    <t>Derivation Code = 3 | MS2 TDMS;  Reference = {68_7811} | Previous AADT = 4500</t>
  </si>
  <si>
    <t>Derivation Code = 3 | MS2 TDMS;  Reference = {68_7813} | Previous AADT = 9489</t>
  </si>
  <si>
    <t>Derivation Code = 3 | MS2 TDMS;  Reference = {68_7870} | Previous AADT = 14382</t>
  </si>
  <si>
    <t>Derivation Code = 3 | MS2 TDMS;  Reference = {68_7873} | Previous AADT = 12005</t>
  </si>
  <si>
    <t>Derivation Code = 3 | MS2 TDMS;  Reference = {68_7882} | Previous AADT = 4510</t>
  </si>
  <si>
    <t>Derivation Code = 3 | MS2 TDMS;  Reference = {68_7881} | Previous AADT = 4002</t>
  </si>
  <si>
    <t>Derivation Code = 3 | MS2 TDMS;  Reference = {68_7900} | Previous AADT = 3487</t>
  </si>
  <si>
    <t>Derivation Code = 3 | MS2 TDMS;  Reference = {68_7902} | Previous AADT = 1447</t>
  </si>
  <si>
    <t>Derivation Code = 3 | MS2 TDMS;  Reference = {68_7901} | Previous AADT = 1413</t>
  </si>
  <si>
    <t>Derivation Code = 3 | MS2 TDMS;  Reference = {68_7903} | Previous AADT = 2954</t>
  </si>
  <si>
    <t>Derivation Code = 3 | MS2 TDMS;  Reference = {68_7920} | Previous AADT = 5316</t>
  </si>
  <si>
    <t>Derivation Code = 3 | MS2 TDMS;  Reference = {68_7922} | Previous AADT = 1993</t>
  </si>
  <si>
    <t>Derivation Code = 3 | MS2 TDMS;  Reference = {68_7921} | Previous AADT = 1823</t>
  </si>
  <si>
    <t>Derivation Code = 3 | MS2 TDMS;  Reference = {68_7923} | Previous AADT = 4714</t>
  </si>
  <si>
    <t>Derivation Code = 3 | MS2 TDMS;  Reference = {68_7940} | Previous AADT = 5041</t>
  </si>
  <si>
    <t>Derivation Code = 3 | MS2 TDMS;  Reference = {68_7942} | Previous AADT = 1353</t>
  </si>
  <si>
    <t>Derivation Code = 3 | MS2 TDMS;  Reference = {68_7941} | Previous AADT = 1162</t>
  </si>
  <si>
    <t>Derivation Code = 3 | MS2 TDMS;  Reference = {68_7943} | Previous AADT = 4261</t>
  </si>
  <si>
    <t>Derivation Code = 3 | MS2 TDMS;  Reference = {68_7960} | Previous AADT = 5612</t>
  </si>
  <si>
    <t>Derivation Code = 3 | MS2 TDMS;  Reference = {68_7962} | Previous AADT = 1091</t>
  </si>
  <si>
    <t>Derivation Code = 3 | MS2 TDMS;  Reference = {68_7961} | Previous AADT = 971</t>
  </si>
  <si>
    <t>Derivation Code = 3 | MS2 TDMS;  Reference = {68_7963} | Previous AADT = 5671</t>
  </si>
  <si>
    <t>Derivation Code = 3 | MS2 TDMS;  Reference = {68_7980} | Previous AADT = 6982</t>
  </si>
  <si>
    <t>Derivation Code = 3 | MS2 TDMS;  Reference = {68_7982} | Previous AADT = 6191</t>
  </si>
  <si>
    <t>Derivation Code = 3 | MS2 TDMS;  Reference = {68_7981} | Previous AADT = 7109</t>
  </si>
  <si>
    <t>Derivation Code = 3 | MS2 TDMS;  Reference = {68_7983} | Previous AADT = 7157</t>
  </si>
  <si>
    <t>Derivation Code = 3 | MS2 TDMS;  Reference = {68_8010} | Previous AADT = 2575</t>
  </si>
  <si>
    <t>Derivation Code = 3 | MS2 TDMS;  Reference = {68_8012} | Previous AADT = 7239</t>
  </si>
  <si>
    <t>Derivation Code = 3 | MS2 TDMS;  Reference = {68_8013} | Previous AADT = 2357</t>
  </si>
  <si>
    <t>Derivation Code = 3 | MS2 TDMS;  Reference = {68_8011} | Previous AADT = 6045</t>
  </si>
  <si>
    <t>Applied Growth Factor = 0.101 to Previous Year | Previous AADT = 2563</t>
  </si>
  <si>
    <t>Applied Growth Factor = 0.101 to Previous Year | Previous AADT = 7910</t>
  </si>
  <si>
    <t>Derivation Code = 3 | MS2 TDMS;  Reference = {68_8030} | Previous AADT = 6173</t>
  </si>
  <si>
    <t>Derivation Code = 3 | MS2 TDMS;  Reference = {68_8032} | Previous AADT = 4740</t>
  </si>
  <si>
    <t>Derivation Code = 3 | MS2 TDMS;  Reference = {68_8031} | Previous AADT = 4668</t>
  </si>
  <si>
    <t>Derivation Code = 3 | MS2 TDMS;  Reference = {68_8033} | Previous AADT = 5480</t>
  </si>
  <si>
    <t>Applied Growth Factor = 0.101 to Previous Year | Previous AADT = 5329</t>
  </si>
  <si>
    <t>Applied Growth Factor = 0.101 to Previous Year | Previous AADT = 5085</t>
  </si>
  <si>
    <t>Derivation Code = 3 | MS2 TDMS;  Reference = {68_8050} | Previous AADT = 5244</t>
  </si>
  <si>
    <t>Derivation Code = 3 | MS2 TDMS;  Reference = {68_8052} | Previous AADT = 8201</t>
  </si>
  <si>
    <t>Derivation Code = 3 | MS2 TDMS;  Reference = {68_8051} | Previous AADT = 8878</t>
  </si>
  <si>
    <t>Derivation Code = 3 | MS2 TDMS;  Reference = {68_8053} | Previous AADT = 5377</t>
  </si>
  <si>
    <t>Derivation Code = 3 | MS2 TDMS;  Reference = {68_8070} | Previous AADT = 4407</t>
  </si>
  <si>
    <t>Derivation Code = 3 | MS2 TDMS;  Reference = {68_8072} | Previous AADT = 7555</t>
  </si>
  <si>
    <t>Derivation Code = 3 | MS2 TDMS;  Reference = {68_8071} | Previous AADT = 7014</t>
  </si>
  <si>
    <t>Derivation Code = 3 | MS2 TDMS;  Reference = {68_8073} | Previous AADT = 4184</t>
  </si>
  <si>
    <t>Derivation Code = 3 | MS2 TDMS;  Reference = {68_8100} | Previous AADT = 10499</t>
  </si>
  <si>
    <t>Derivation Code = 3 | MS2 TDMS;  Reference = {68_8104} | Previous AADT = 12830</t>
  </si>
  <si>
    <t>Derivation Code = 3 | MS2 TDMS;  Reference = {68_8105} | Previous AADT = 7938</t>
  </si>
  <si>
    <t>Derivation Code = 3 | MS2 TDMS;  Reference = {68_8102} | Previous AADT = 26075</t>
  </si>
  <si>
    <t>Derivation Code = 3 | MS2 TDMS;  Reference = {68_8112} | Previous AADT = 2931</t>
  </si>
  <si>
    <t>Derivation Code = 3 | MS2 TDMS;  Reference = {68_8111} | Previous AADT = 3374</t>
  </si>
  <si>
    <t>Derivation Code = 3 | MS2 TDMS;  Reference = {68_8130} | Previous AADT = 8718</t>
  </si>
  <si>
    <t>Derivation Code = 3 | MS2 TDMS;  Reference = {68_8132} | Previous AADT = 4260</t>
  </si>
  <si>
    <t>Derivation Code = 3 | MS2 TDMS;  Reference = {68_8131} | Previous AADT = 4086</t>
  </si>
  <si>
    <t>Derivation Code = 3 | MS2 TDMS;  Reference = {68_8133} | Previous AADT = 8701</t>
  </si>
  <si>
    <t>Derivation Code = 3 | MS2 TDMS;  Reference = {68_8150} | Previous AADT = 5655</t>
  </si>
  <si>
    <t>Derivation Code = 3 | MS2 TDMS;  Reference = {68_8152} | Previous AADT = 2301</t>
  </si>
  <si>
    <t>Derivation Code = 3 | MS2 TDMS;  Reference = {68_8151} | Previous AADT = 1803</t>
  </si>
  <si>
    <t>Derivation Code = 3 | MS2 TDMS;  Reference = {68_8153} | Previous AADT = 6871</t>
  </si>
  <si>
    <t>Derivation Code = 3 | MS2 TDMS;  Reference = {68_8180} | Previous AADT = 1797</t>
  </si>
  <si>
    <t>Applied Growth Factor = 0.101 to Previous Year | Previous AADT = 11633</t>
  </si>
  <si>
    <t>Derivation Code = 3 | MS2 TDMS;  Reference = {68_8182} | Previous AADT = 222</t>
  </si>
  <si>
    <t>Derivation Code = 3 | MS2 TDMS;  Reference = {68_8181} | Previous AADT = 324</t>
  </si>
  <si>
    <t>Derivation Code = 3 | MS2 TDMS;  Reference = {68_8183} | Previous AADT = 1520</t>
  </si>
  <si>
    <t>Derivation Code = 3 | MS2 TDMS;  Reference = {68_8230} | Previous AADT = 7581</t>
  </si>
  <si>
    <t>Derivation Code = 3 | MS2 TDMS;  Reference = {68_8232} | Previous AADT = 8784</t>
  </si>
  <si>
    <t>Derivation Code = 3 | MS2 TDMS;  Reference = {68_8231} | Previous AADT = 7914</t>
  </si>
  <si>
    <t>Derivation Code = 3 | MS2 TDMS;  Reference = {68_8233} | Previous AADT = 7731</t>
  </si>
  <si>
    <t>Derivation Code = 3 | MS2 TDMS;  Reference = {68_8270} | Previous AADT = 7086</t>
  </si>
  <si>
    <t>Derivation Code = 3 | MS2 TDMS;  Reference = {68_8272} | Previous AADT = 9141</t>
  </si>
  <si>
    <t>Derivation Code = 3 | MS2 TDMS;  Reference = {68_8271} | Previous AADT = 9541</t>
  </si>
  <si>
    <t>Derivation Code = 3 | MS2 TDMS;  Reference = {68_8273} | Previous AADT = 6303</t>
  </si>
  <si>
    <t>Derivation Code = 3 | MS2 TDMS;  Reference = {68_8310} | Previous AADT = 6116</t>
  </si>
  <si>
    <t>Derivation Code = 3 | MS2 TDMS;  Reference = {68_8312} | Previous AADT = 7265</t>
  </si>
  <si>
    <t>Derivation Code = 3 | MS2 TDMS;  Reference = {68_8311} | Previous AADT = 7474</t>
  </si>
  <si>
    <t>Derivation Code = 3 | MS2 TDMS;  Reference = {68_8313} | Previous AADT = 5399</t>
  </si>
  <si>
    <t>Derivation Code = 3 | MS2 TDMS;  Reference = {68_8322} | Previous AADT = 15384</t>
  </si>
  <si>
    <t>Derivation Code = 3 | MS2 TDMS;  Reference = {68_8321} | Previous AADT = 14366</t>
  </si>
  <si>
    <t>Derivation Code = 3 | MS2 TDMS;  Reference = {68_8340} | Previous AADT = 7524</t>
  </si>
  <si>
    <t>Derivation Code = 3 | MS2 TDMS;  Reference = {68_8342} | Previous AADT = 26166</t>
  </si>
  <si>
    <t>Derivation Code = 3 | MS2 TDMS;  Reference = {68_8341} | Previous AADT = 23338</t>
  </si>
  <si>
    <t>Derivation Code = 3 | MS2 TDMS;  Reference = {68_8343} | Previous AADT = 6508</t>
  </si>
  <si>
    <t>Derivation Code = 3 | MS2 TDMS;  Reference = {58_35306} | Previous AADT = 9083</t>
  </si>
  <si>
    <t>Derivation Code = 3 | MS2 TDMS;  Reference = {58_35307} | Previous AADT = 14531</t>
  </si>
  <si>
    <t>Derivation Code = 3 | MS2 TDMS;  Reference = {68_8381} | Previous AADT = 18478</t>
  </si>
  <si>
    <t>Derivation Code = 3 | MS2 TDMS;  Reference = {68_8383} | Previous AADT = 10603</t>
  </si>
  <si>
    <t>Derivation Code = 3 | MS2 TDMS;  Reference = {58_35271} | Previous AADT = 3204</t>
  </si>
  <si>
    <t>Derivation Code = 3 | MS2 TDMS;  Reference = {58_35272} | Previous AADT = 9213</t>
  </si>
  <si>
    <t>Derivation Code = 3 | MS2 TDMS;  Reference = {68_8401} | Previous AADT = 9113</t>
  </si>
  <si>
    <t>Derivation Code = 3 | MS2 TDMS;  Reference = {68_8403} | Previous AADT = 3823</t>
  </si>
  <si>
    <t>Derivation Code = 3 | MS2 TDMS;  Reference = {58_35232} | Previous AADT = 5859</t>
  </si>
  <si>
    <t>Derivation Code = 3 | MS2 TDMS;  Reference = {58_35233} | Previous AADT = 10465</t>
  </si>
  <si>
    <t>Derivation Code = 3 | MS2 TDMS;  Reference = {68_8421} | Previous AADT = 12841</t>
  </si>
  <si>
    <t>Derivation Code = 3 | MS2 TDMS;  Reference = {68_8423} | Previous AADT = 5699</t>
  </si>
  <si>
    <t>Derivation Code = 3 | MS2 TDMS;  Reference = {58_35193} | Previous AADT = 7577</t>
  </si>
  <si>
    <t>Derivation Code = 3 | MS2 TDMS;  Reference = {58_35194} | Previous AADT = 10359</t>
  </si>
  <si>
    <t>Derivation Code = 3 | MS2 TDMS;  Reference = {68_8441} | Previous AADT = 12392</t>
  </si>
  <si>
    <t>Derivation Code = 3 | MS2 TDMS;  Reference = {68_8443} | Previous AADT = 8799</t>
  </si>
  <si>
    <t>Derivation Code = 3 | MS2 TDMS;  Reference = {58_35166} | Previous AADT = 7441</t>
  </si>
  <si>
    <t>Derivation Code = 3 | MS2 TDMS;  Reference = {58_35167} | Previous AADT = 10450</t>
  </si>
  <si>
    <t>Derivation Code = 3 | MS2 TDMS;  Reference = {68_8461} | Previous AADT = 13287</t>
  </si>
  <si>
    <t>Derivation Code = 3 | MS2 TDMS;  Reference = {68_8463} | Previous AADT = 8783</t>
  </si>
  <si>
    <t>Derivation Code = 3 | MS2 TDMS;  Reference = {58_35126} | Previous AADT = 7196</t>
  </si>
  <si>
    <t>Derivation Code = 3 | MS2 TDMS;  Reference = {68_8483} | Previous AADT = 9373</t>
  </si>
  <si>
    <t>Derivation Code = 3 | MS2 TDMS;  Reference = {68_8520} | Previous AADT = 37166</t>
  </si>
  <si>
    <t>Derivation Code = 3 | MS2 TDMS;  Reference = {58_35086} | Previous AADT = 6464</t>
  </si>
  <si>
    <t>Derivation Code = 3 | MS2 TDMS;  Reference = {58_35087} | Previous AADT = 5808</t>
  </si>
  <si>
    <t>Derivation Code = 3 | MS2 TDMS;  Reference = {68_8521} | Previous AADT = 8660</t>
  </si>
  <si>
    <t>Derivation Code = 3 | MS2 TDMS;  Reference = {68_8523} | Previous AADT = 7953</t>
  </si>
  <si>
    <t>Derivation Code = 3 | MS2 TDMS;  Reference = {58_35063} | Previous AADT = 5016</t>
  </si>
  <si>
    <t>Derivation Code = 3 | MS2 TDMS;  Reference = {58_35062} | Previous AADT = 3332</t>
  </si>
  <si>
    <t>Derivation Code = 3 | MS2 TDMS;  Reference = {58_35043} | Previous AADT = 12176</t>
  </si>
  <si>
    <t>Derivation Code = 3 | MS2 TDMS;  Reference = {58_35044} | Previous AADT = 4356</t>
  </si>
  <si>
    <t>Derivation Code = 3 | MS2 TDMS;  Reference = {68_8551} | Previous AADT = 3955</t>
  </si>
  <si>
    <t>Derivation Code = 3 | MS2 TDMS;  Reference = {68_8553} | Previous AADT = 15740</t>
  </si>
  <si>
    <t>Derivation Code = 3 | MS2 TDMS;  Reference = {68_8570} | Previous AADT = 28346</t>
  </si>
  <si>
    <t>Derivation Code = 3 | MS2 TDMS;  Reference = {68_8574} | Previous AADT = 12348</t>
  </si>
  <si>
    <t>Derivation Code = 3 | MS2 TDMS;  Reference = {68_8572} | Previous AADT = 1414</t>
  </si>
  <si>
    <t>Derivation Code = 3 | MS2 TDMS;  Reference = {68_8575} | Previous AADT = 6581</t>
  </si>
  <si>
    <t>Derivation Code = 3 | MS2 TDMS;  Reference = {68_8450} | Previous AADT = 4157</t>
  </si>
  <si>
    <t>Derivation Code = 3 | MS2 TDMS;  Reference = {68_8452} | Previous AADT = 4986</t>
  </si>
  <si>
    <t>Derivation Code = 3 | MS2 TDMS;  Reference = {68_8451} | Previous AADT = 5230</t>
  </si>
  <si>
    <t>Derivation Code = 3 | MS2 TDMS;  Reference = {68_8453} | Previous AADT = 3109</t>
  </si>
  <si>
    <t>Applied Growth Factor = -0.030 to Previous Year | Previous AADT = 661</t>
  </si>
  <si>
    <t>Derivation Code = 3 | MS2 TDMS;  Reference = {68_4064} | Previous AADT = 17390</t>
  </si>
  <si>
    <t>Derivation Code = 3 | MS2 TDMS;  Reference = {265_SC076} | Previous AADT = 20381</t>
  </si>
  <si>
    <t>Applied Growth Factor = 0.053 to Previous Year | Previous AADT = 3321</t>
  </si>
  <si>
    <t>Derivation Code = 3 | MS2 TDMS;  Reference = {68_5444} | Previous AADT = 9606</t>
  </si>
  <si>
    <t>Derivation Code = 3 | MS2 TDMS;  Reference = {68_3571} | Previous AADT = 18920</t>
  </si>
  <si>
    <t>Applied Growth Factor = 0.011 to Previous Year | Previous AADT = 8675</t>
  </si>
  <si>
    <t>Derivation Code = 3 | MS2 TDMS;  Reference = {68_3573} | Previous AADT = 7215</t>
  </si>
  <si>
    <t>Derivation Code = 3 | MS2 TDMS;  Reference = {68_8600} | Previous AADT = 1882</t>
  </si>
  <si>
    <t>Derivation Code = 3 | MS2 TDMS;  Reference = {68_8601} | Previous AADT = 2160</t>
  </si>
  <si>
    <t>Derivation Code = 3 | MS2 TDMS;  Reference = {68_8603} | Previous AADT = 2239</t>
  </si>
  <si>
    <t>Derivation Code = 3 | MS2 TDMS;  Reference = {68_8605} | Previous AADT = 2633</t>
  </si>
  <si>
    <t>Derivation Code = 3 | MS2 TDMS;  Reference = {68_8604} | Previous AADT = 3238</t>
  </si>
  <si>
    <t>Derivation Code = 3 | MS2 TDMS;  Reference = {68_8606} | Previous AADT = 2104</t>
  </si>
  <si>
    <t>Derivation Code = 3 | MS2 TDMS;  Reference = {68_8608} | Previous AADT = 1790</t>
  </si>
  <si>
    <t>Derivation Code = 3 | MS2 TDMS;  Reference = {68_8610} | Previous AADT = 1710</t>
  </si>
  <si>
    <t>Derivation Code = 3 | MS2 TDMS;  Reference = {68_8609} | Previous AADT = 1723</t>
  </si>
  <si>
    <t>Derivation Code = 3 | MS2 TDMS;  Reference = {68_8611} | Previous AADT = 2092</t>
  </si>
  <si>
    <t>Derivation Code = 3 | MS2 TDMS;  Reference = {68_8613} | Previous AADT = 795</t>
  </si>
  <si>
    <t>Derivation Code = 3 | MS2 TDMS;  Reference = {68_8615} | Previous AADT = 414</t>
  </si>
  <si>
    <t>Derivation Code = 3 | MS2 TDMS;  Reference = {68_8614} | Previous AADT = 433</t>
  </si>
  <si>
    <t>Derivation Code = 3 | MS2 TDMS;  Reference = {68_8617} | Previous AADT = 754</t>
  </si>
  <si>
    <t>Derivation Code = 3 | MS2 TDMS;  Reference = {68_8619} | Previous AADT = 1072</t>
  </si>
  <si>
    <t>Derivation Code = 3 | MS2 TDMS;  Reference = {68_8621} | Previous AADT = 1073</t>
  </si>
  <si>
    <t>Derivation Code = 3 | MS2 TDMS;  Reference = {68_8620} | Previous AADT = 1038</t>
  </si>
  <si>
    <t>Derivation Code = 3 | MS2 TDMS;  Reference = {68_8622} | Previous AADT = 1203</t>
  </si>
  <si>
    <t>Derivation Code = 3 | MS2 TDMS;  Reference = {68_8624} | Previous AADT = 2366</t>
  </si>
  <si>
    <t>Derivation Code = 3 | MS2 TDMS;  Reference = {68_8628} | Previous AADT = 2801</t>
  </si>
  <si>
    <t>Derivation Code = 3 | MS2 TDMS;  Reference = {68_8631} | Previous AADT = 2657</t>
  </si>
  <si>
    <t xml:space="preserve">Derivation Code = 1 | MS2 TDMS;  Reference = {58_35900_WB}-{68_8629} | Previous AADT = </t>
  </si>
  <si>
    <t>Derivation Code = 1 | MS2 TDMS;  Reference = {68_8630} | Previous AADT = 6223</t>
  </si>
  <si>
    <t>Derivation Code = 3 | MS2 TDMS;  Reference = {68_8629} | Previous AADT = 5262</t>
  </si>
  <si>
    <t>Derivation Code = 3 | MS2 TDMS;  Reference = {68_8632} | Previous AADT = 1591</t>
  </si>
  <si>
    <t>Derivation Code = 3 | MS2 TDMS;  Reference = {68_8634} | Previous AADT = 2331</t>
  </si>
  <si>
    <t>Derivation Code = 3 | MS2 TDMS;  Reference = {68_8633} | Previous AADT = 2412</t>
  </si>
  <si>
    <t>Derivation Code = 3 | MS2 TDMS;  Reference = {68_8635} | Previous AADT = 1459</t>
  </si>
  <si>
    <t>Derivation Code = 3 | MS2 TDMS;  Reference = {68_8637} | Previous AADT = 2476</t>
  </si>
  <si>
    <t>Derivation Code = 3 | MS2 TDMS;  Reference = {68_8639} | Previous AADT = 3036</t>
  </si>
  <si>
    <t>Derivation Code = 3 | MS2 TDMS;  Reference = {68_8638} | Previous AADT = 3062</t>
  </si>
  <si>
    <t>Derivation Code = 3 | MS2 TDMS;  Reference = {68_8640} | Previous AADT = 2367</t>
  </si>
  <si>
    <t>Derivation Code = 1 | MS2 TDMS;  Reference = {68_8642} | Previous AADT = 8561</t>
  </si>
  <si>
    <t>Derivation Code = 1 | MS2 TDMS;  Reference = {68_8644} | Previous AADT = 4701</t>
  </si>
  <si>
    <t>Derivation Code = 1 | MS2 TDMS;  Reference = {68_8643} | Previous AADT = 4356</t>
  </si>
  <si>
    <t>Derivation Code = 1 | MS2 TDMS;  Reference = {68_8645} | Previous AADT = 5746</t>
  </si>
  <si>
    <t>Derivation Code = 3 | MS2 TDMS;  Reference = {68_8647} | Previous AADT = 6982</t>
  </si>
  <si>
    <t>Derivation Code = 1 | MS2 TDMS;  Reference = {68_8649} | Previous AADT = 3238</t>
  </si>
  <si>
    <t>Derivation Code = 1 | MS2 TDMS;  Reference = {68_8648} | Previous AADT = 3353</t>
  </si>
  <si>
    <t>Derivation Code = 1 | MS2 TDMS;  Reference = {68_8650} | Previous AADT = 7975</t>
  </si>
  <si>
    <t>Derivation Code = 1 | MS2 TDMS;  Reference = {68_8652} | Previous AADT = 12263</t>
  </si>
  <si>
    <t>Derivation Code = 1 | MS2 TDMS;  Reference = {68_8654} | Previous AADT = 3799</t>
  </si>
  <si>
    <t>Derivation Code = 1 | MS2 TDMS;  Reference = {68_8653} | Previous AADT = 3773</t>
  </si>
  <si>
    <t>Derivation Code = 1 | MS2 TDMS;  Reference = {68_8655} | Previous AADT = 12026</t>
  </si>
  <si>
    <t>Derivation Code = 3 | MS2 TDMS;  Reference = {68_8657} | Previous AADT = 8699</t>
  </si>
  <si>
    <t>Derivation Code = 3 | MS2 TDMS;  Reference = {68_8659} | Previous AADT = 3392</t>
  </si>
  <si>
    <t>Derivation Code = 3 | MS2 TDMS;  Reference = {68_8658} | Previous AADT = 3543</t>
  </si>
  <si>
    <t>Derivation Code = 3 | MS2 TDMS;  Reference = {68_8660} | Previous AADT = 10474</t>
  </si>
  <si>
    <t>Derivation Code = 3 | MS2 TDMS;  Reference = {68_8661} | Previous AADT = 1088</t>
  </si>
  <si>
    <t>Derivation Code = 3 | MS2 TDMS;  Reference = {68_8663} | Previous AADT = 3846</t>
  </si>
  <si>
    <t>Derivation Code = 3 | MS2 TDMS;  Reference = {68_8662} | Previous AADT = 4017</t>
  </si>
  <si>
    <t>Derivation Code = 3 | MS2 TDMS;  Reference = {68_8664} | Previous AADT = 1058</t>
  </si>
  <si>
    <t>Derivation Code = 3 | MS2 TDMS;  Reference = {68_8668} | Previous AADT = 5984</t>
  </si>
  <si>
    <t>Derivation Code = 3 | MS2 TDMS;  Reference = {68_8670} | Previous AADT = 2526</t>
  </si>
  <si>
    <t>Derivation Code = 3 | MS2 TDMS;  Reference = {68_8669} | Previous AADT = 2662</t>
  </si>
  <si>
    <t>Derivation Code = 3 | MS2 TDMS;  Reference = {68_8671} | Previous AADT = 6459</t>
  </si>
  <si>
    <t>Derivation Code = 3 | MS2 TDMS;  Reference = {68_3373} | Previous AADT = 7238</t>
  </si>
  <si>
    <t>Derivation Code = 3 | MS2 TDMS;  Reference = {68_3370} | Previous AADT = 7486</t>
  </si>
  <si>
    <t>Derivation Code = 3 | MS2 TDMS;  Reference = {68_6273} | Previous AADT = 2281</t>
  </si>
  <si>
    <t>Derivation Code = 3 | MS2 TDMS;  Reference = {68_8675} | Previous AADT = 2551</t>
  </si>
  <si>
    <t>Derivation Code = 3 | MS2 TDMS;  Reference = {68_8674} | Previous AADT = 2806</t>
  </si>
  <si>
    <t>Derivation Code = 3 | MS2 TDMS;  Reference = {68_8676} | Previous AADT = 2196</t>
  </si>
  <si>
    <t>Derivation Code = 3 | MS2 TDMS;  Reference = {68_8673} | Previous AADT = 1895</t>
  </si>
  <si>
    <t>Derivation Code = 3 | MS2 TDMS;  Reference = {68_8679} | Previous AADT = 951</t>
  </si>
  <si>
    <t>Derivation Code = 3 | MS2 TDMS;  Reference = {68_8681} | Previous AADT = 2147</t>
  </si>
  <si>
    <t>Derivation Code = 3 | MS2 TDMS;  Reference = {68_8680} | Previous AADT = 2238</t>
  </si>
  <si>
    <t>Derivation Code = 3 | MS2 TDMS;  Reference = {68_8682} | Previous AADT = 1002</t>
  </si>
  <si>
    <t>Derivation Code = 1 | MS2 TDMS;  Reference = {68_4044} | Previous AADT = 14112</t>
  </si>
  <si>
    <t>Derivation Code = 1 | MS2 TDMS;  Reference = {68_4024} | Previous AADT = 6505</t>
  </si>
  <si>
    <t>Derivation Code = 1 | MS2 TDMS;  Reference = {68_5384} | Previous AADT = 5307</t>
  </si>
  <si>
    <t>Derivation Code = 1 | MS2 TDMS;  Reference = {68_8684} | Previous AADT = 1805</t>
  </si>
  <si>
    <t>Derivation Code = 1 | MS2 TDMS;  Reference = {68_8686} | Previous AADT = 9050</t>
  </si>
  <si>
    <t>Derivation Code = 1 | MS2 TDMS;  Reference = {68_8685} | Previous AADT = 11419</t>
  </si>
  <si>
    <t>Derivation Code = 1 | MS2 TDMS;  Reference = {68_8687} | Previous AADT = 1604</t>
  </si>
  <si>
    <t>Derivation Code = 1 | MS2 TDMS;  Reference = {68_8690} | Previous AADT = 2382</t>
  </si>
  <si>
    <t>Derivation Code = 1 | MS2 TDMS;  Reference = {68_8693} | Previous AADT = 1677</t>
  </si>
  <si>
    <t>Derivation Code = 1 | MS2 TDMS;  Reference = {68_8692} | Previous AADT = 1592</t>
  </si>
  <si>
    <t>Derivation Code = 1 | MS2 TDMS;  Reference = {68_8696} | Previous AADT = 787</t>
  </si>
  <si>
    <t>Derivation Code = 1 | MS2 TDMS;  Reference = {68_8698} | Previous AADT = 972</t>
  </si>
  <si>
    <t>Derivation Code = 1 | MS2 TDMS;  Reference = {68_8697} | Previous AADT = 951</t>
  </si>
  <si>
    <t>Derivation Code = 1 | MS2 TDMS;  Reference = {68_8699} | Previous AADT = 1355</t>
  </si>
  <si>
    <t>Derivation Code = 1 | MS2 TDMS;  Reference = {68_8701} | Previous AADT = 8024</t>
  </si>
  <si>
    <t>Derivation Code = 1 | MS2 TDMS;  Reference = {68_8703} | Previous AADT = 4846</t>
  </si>
  <si>
    <t>Derivation Code = 1 | MS2 TDMS;  Reference = {68_8702} | Previous AADT = 5605</t>
  </si>
  <si>
    <t>Derivation Code = 1 | MS2 TDMS;  Reference = {68_8704} | Previous AADT = 7595</t>
  </si>
  <si>
    <t>Derivation Code = 1 | MS2 TDMS;  Reference = {68_8706} | Previous AADT = 8031</t>
  </si>
  <si>
    <t>Derivation Code = 1 | MS2 TDMS;  Reference = {68_8708} | Previous AADT = 1066</t>
  </si>
  <si>
    <t>Derivation Code = 1 | MS2 TDMS;  Reference = {68_8707} | Previous AADT = 1142</t>
  </si>
  <si>
    <t>Derivation Code = 1 | MS2 TDMS;  Reference = {68_8709} | Previous AADT = 7848</t>
  </si>
  <si>
    <t>Applied Growth Factor = -0.010 to Previous Year | Previous AADT = 3209</t>
  </si>
  <si>
    <t>Derivation Code = 1 | MS2 TDMS;  Reference = {68_3244} | Previous AADT = 4296</t>
  </si>
  <si>
    <t>Applied Growth Factor = 0.011 to Previous Year | Previous AADT = 12815</t>
  </si>
  <si>
    <t>Derivation Code = 3 | MS2 TDMS;  Reference = {68_3404} | Previous AADT = 5288</t>
  </si>
  <si>
    <t>Derivation Code = 3 | MS2 TDMS;  Reference = {68_3414} | Previous AADT = 3541</t>
  </si>
  <si>
    <t>Derivation Code = 3 | MS2 TDMS;  Reference = {68_4404} | Previous AADT = 28498</t>
  </si>
  <si>
    <t>Derivation Code = 3 | MS2 TDMS;  Reference = {68_4540} | Previous AADT = 4282</t>
  </si>
  <si>
    <t>Derivation Code = 3 | MS2 TDMS;  Reference = {68_4624} | Previous AADT = 1046</t>
  </si>
  <si>
    <t>Derivation Code = 3 | MS2 TDMS;  Reference = {68_4643} | Previous AADT = 34</t>
  </si>
  <si>
    <t>Derivation Code = 3 | MS2 TDMS;  Reference = {68_4684} | Previous AADT = 448</t>
  </si>
  <si>
    <t>Derivation Code = 3 | MS2 TDMS;  Reference = {68_4681} | Previous AADT = 225</t>
  </si>
  <si>
    <t>Derivation Code = 3 | MS2 TDMS;  Reference = {68_4690} | Previous AADT = 810</t>
  </si>
  <si>
    <t>Derivation Code = 3 | MS2 TDMS;  Reference = {68_4694} | Previous AADT = 1155</t>
  </si>
  <si>
    <t>Derivation Code = 3 | MS2 TDMS;  Reference = {68_4704} | Previous AADT = 488</t>
  </si>
  <si>
    <t>Derivation Code = 3 | MS2 TDMS;  Reference = {68_4701} | Previous AADT = 106</t>
  </si>
  <si>
    <t>Derivation Code = 3 | MS2 TDMS;  Reference = {68_4543} | Previous AADT = 4021</t>
  </si>
  <si>
    <t>Derivation Code = 3 | MS2 TDMS;  Reference = {68_4543}+{68_4541} | Previous AADT = 4157</t>
  </si>
  <si>
    <t>Derivation Code = 3 | MS2 TDMS;  Reference = {68_4691} | Previous AADT = 506</t>
  </si>
  <si>
    <t>Derivation Code = 3 | MS2 TDMS;  Reference = {68_4700} | Previous AADT = 118</t>
  </si>
  <si>
    <t>Derivation Code = 3 | MS2 TDMS;  Reference = {68_5431} | Previous AADT = 5358</t>
  </si>
  <si>
    <t>Derivation Code = 3 | MS2 TDMS;  Reference = {68_5432} | Previous AADT = 4292</t>
  </si>
  <si>
    <t>Derivation Code = 1 | MS2 TDMS;  Reference = {68_5884} | Previous AADT = 1306</t>
  </si>
  <si>
    <t>Derivation Code = 1 | MS2 TDMS;  Reference = {68_5894} | Previous AADT = 2392</t>
  </si>
  <si>
    <t>Derivation Code = 1 | MS2 TDMS;  Reference = {68_5924} | Previous AADT = 979</t>
  </si>
  <si>
    <t>Derivation Code = 1 | MS2 TDMS;  Reference = {68_5984} | Previous AADT = 1953</t>
  </si>
  <si>
    <t>Derivation Code = 1 | MS2 TDMS;  Reference = {68_6134} | Previous AADT = 949</t>
  </si>
  <si>
    <t>Derivation Code = 1 | MS2 TDMS;  Reference = {68_6244} | Previous AADT = 5383</t>
  </si>
  <si>
    <t>Derivation Code = 1 | MS2 TDMS;  Reference = {68_6264} | Previous AADT = 4946</t>
  </si>
  <si>
    <t>Derivation Code = 1 | MS2 TDMS;  Reference = {68_6304} | Previous AADT = 478</t>
  </si>
  <si>
    <t>Derivation Code = 1 | MS2 TDMS;  Reference = {68_6314} | Previous AADT = 3192</t>
  </si>
  <si>
    <t>Derivation Code = 1 | MS2 TDMS;  Reference = {68_6344} | Previous AADT = 1910</t>
  </si>
  <si>
    <t>Derivation Code = 1 | MS2 TDMS;  Reference = {68_6354} | Previous AADT = 14366</t>
  </si>
  <si>
    <t>Derivation Code = 1 | MS2 TDMS;  Reference = {68_6364} | Previous AADT = 1401</t>
  </si>
  <si>
    <t>Applied Growth Factor = -0.030 to Previous Year | Previous AADT = 6296</t>
  </si>
  <si>
    <t>Derivation Code = 3 | MS2 TDMS;  Reference = {68_4554} | Previous AADT = 2568</t>
  </si>
  <si>
    <t>Derivation Code = 1 | MS2 TDMS;  Reference = {68_8713} | Previous AADT = 386</t>
  </si>
  <si>
    <t>Derivation Code = 1 | MS2 TDMS;  Reference = {68_8711} | Previous AADT = 531</t>
  </si>
  <si>
    <t>Derivation Code = 1 | MS2 TDMS;  Reference = {68_8714} | Previous AADT = 512</t>
  </si>
  <si>
    <t>Derivation Code = 1 | MS2 TDMS;  Reference = {68_8712} | Previous AADT = 409</t>
  </si>
  <si>
    <t>Derivation Code = 3 | MS2 TDMS;  Reference = {68_7682} | Previous AADT = 4117</t>
  </si>
  <si>
    <t>Derivation Code = 3 | MS2 TDMS;  Reference = {68_7538} | Previous AADT = 13445</t>
  </si>
  <si>
    <t>Derivation Code = 3 | MS2 TDMS;  Reference = {68_7537} | Previous AADT = 6905</t>
  </si>
  <si>
    <t>Derivation Code = 3 | MS2 TDMS;  Reference = {68_8800} | Previous AADT = 572</t>
  </si>
  <si>
    <t>Derivation Code = 3 | MS2 TDMS;  Reference = {68_3430} | Previous AADT = 1102</t>
  </si>
  <si>
    <t>Derivation Code = 3 | MS2 TDMS;  Reference = {68_7094} | Previous AADT = 45710</t>
  </si>
  <si>
    <t>Derivation Code = 3 | MS2 TDMS;  Reference = {68_3930} | Previous AADT = 48063</t>
  </si>
  <si>
    <t>Derivation Code = 3 | MS2 TDMS;  Reference = {68_3936} | Previous AADT = 52774</t>
  </si>
  <si>
    <t>Applied Growth Factor = 0.011 to Previous Year | Previous AADT = 3236</t>
  </si>
  <si>
    <t>Applied Growth Factor = 0.011 to Previous Year | Previous AADT = 3194</t>
  </si>
  <si>
    <t>Derivation Code = 3 | MS2 TDMS;  Reference = {68_7850} | Previous AADT = 2647</t>
  </si>
  <si>
    <t>Derivation Code = 3 | MS2 TDMS;  Reference = {68_7851} | Previous AADT = 1543</t>
  </si>
  <si>
    <t>Derivation Code = 3 | MS2 TDMS;  Reference = {68_7853} | Previous AADT = 704</t>
  </si>
  <si>
    <t>Derivation Code = 3 | MS2 TDMS;  Reference = {68_7854} | Previous AADT = 232</t>
  </si>
  <si>
    <t>Derivation Code = 3 | MS2 TDMS;  Reference = {68_8170} | Previous AADT = 3760</t>
  </si>
  <si>
    <t>Derivation Code = 3 | MS2 TDMS;  Reference = {68_8172} | Previous AADT = 4295</t>
  </si>
  <si>
    <t>Derivation Code = 3 | MS2 TDMS;  Reference = {68_8171} | Previous AADT = 5504</t>
  </si>
  <si>
    <t>Derivation Code = 3 | MS2 TDMS;  Reference = {68_8173} | Previous AADT = 3218</t>
  </si>
  <si>
    <t>Derivation Code = 3 | MS2 TDMS;  Reference = {68_7720} | Previous AADT = 4941</t>
  </si>
  <si>
    <t>Derivation Code = 3 | MS2 TDMS;  Reference = {68_7722} | Previous AADT = 1906</t>
  </si>
  <si>
    <t>Derivation Code = 3 | MS2 TDMS;  Reference = {68_7723} | Previous AADT = 3745</t>
  </si>
  <si>
    <t>Derivation Code = 3 | MS2 TDMS;  Reference = {68_6743} | Previous AADT = 26476</t>
  </si>
  <si>
    <t>Derivation Code = 3 | MS2 TDMS;  Reference = {68_6742} | Previous AADT = 14929</t>
  </si>
  <si>
    <t>Derivation Code = 3 | MS2 TDMS;  Reference = {68_6740} | Previous AADT = 14543</t>
  </si>
  <si>
    <t>Derivation Code = 3 | MS2 TDMS;  Reference = {68_6732} | Previous AADT = 9630</t>
  </si>
  <si>
    <t>Derivation Code = 3 | MS2 TDMS;  Reference = {68_6731} | Previous AADT = 14093</t>
  </si>
  <si>
    <t>Derivation Code = 3 | MS2 TDMS;  Reference = {68_6750} | Previous AADT = 7131</t>
  </si>
  <si>
    <t>Derivation Code = 3 | MS2 TDMS;  Reference = {68_6752} | Previous AADT = 12826</t>
  </si>
  <si>
    <t>Derivation Code = 3 | MS2 TDMS;  Reference = {68_6751} | Previous AADT = 13105</t>
  </si>
  <si>
    <t>Derivation Code = 3 | MS2 TDMS;  Reference = {68_6753} | Previous AADT = 6794</t>
  </si>
  <si>
    <t>Derivation Code = 3 | MS2 TDMS;  Reference = {68_6760} | Previous AADT = 9902</t>
  </si>
  <si>
    <t>Derivation Code = 3 | MS2 TDMS;  Reference = {68_6762} | Previous AADT = 11955</t>
  </si>
  <si>
    <t>Derivation Code = 3 | MS2 TDMS;  Reference = {68_6761} | Previous AADT = 12002</t>
  </si>
  <si>
    <t>Derivation Code = 3 | MS2 TDMS;  Reference = {68_6763} | Previous AADT = 9753</t>
  </si>
  <si>
    <t>Derivation Code = 3 | MS2 TDMS;  Reference = {68_6770} | Previous AADT = 8206</t>
  </si>
  <si>
    <t>Derivation Code = 3 | MS2 TDMS;  Reference = {68_6775} | Previous AADT = 6021</t>
  </si>
  <si>
    <t>Derivation Code = 3 | MS2 TDMS;  Reference = {68_6772} | Previous AADT = 7262</t>
  </si>
  <si>
    <t>Derivation Code = 3 | MS2 TDMS;  Reference = {68_6771} | Previous AADT = 7245</t>
  </si>
  <si>
    <t>Derivation Code = 3 | MS2 TDMS;  Reference = {68_6773} | Previous AADT = 8699</t>
  </si>
  <si>
    <t>Derivation Code = 3 | MS2 TDMS;  Reference = {68_6791} | Previous AADT = 23090</t>
  </si>
  <si>
    <t>Derivation Code = 3 | MS2 TDMS;  Reference = {68_6790} | Previous AADT = 16105</t>
  </si>
  <si>
    <t>Derivation Code = 3 | MS2 TDMS;  Reference = {68_6792} | Previous AADT = 42512</t>
  </si>
  <si>
    <t>Derivation Code = 3 | MS2 TDMS;  Reference = {68_6793} | Previous AADT = 18069</t>
  </si>
  <si>
    <t>Derivation Code = 3 | MS2 TDMS;  Reference = {68_6800} | Previous AADT = 7184</t>
  </si>
  <si>
    <t>Derivation Code = 1 | MS2 TDMS;  Reference = {58_30883} | Previous AADT = 12128</t>
  </si>
  <si>
    <t>Derivation Code = 3 | MS2 TDMS;  Reference = {68_6801} | Previous AADT = 12505</t>
  </si>
  <si>
    <t>Derivation Code = 3 | MS2 TDMS;  Reference = {68_6803} | Previous AADT = 10065</t>
  </si>
  <si>
    <t>Derivation Code = 3 | MS2 TDMS;  Reference = {68_6810} | Previous AADT = 15004</t>
  </si>
  <si>
    <t>Derivation Code = 3 | MS2 TDMS;  Reference = {68_6812} | Previous AADT = 10920</t>
  </si>
  <si>
    <t>Derivation Code = 3 | MS2 TDMS;  Reference = {68_6811} | Previous AADT = 13964</t>
  </si>
  <si>
    <t>Derivation Code = 3 | MS2 TDMS;  Reference = {68_6813} | Previous AADT = 14003</t>
  </si>
  <si>
    <t>Derivation Code = 3 | MS2 TDMS;  Reference = {68_6820} | Previous AADT = 20979</t>
  </si>
  <si>
    <t>Derivation Code = 3 | MS2 TDMS;  Reference = {68_6822} | Previous AADT = 17885</t>
  </si>
  <si>
    <t>Derivation Code = 3 | MS2 TDMS;  Reference = {68_6821} | Previous AADT = 13673</t>
  </si>
  <si>
    <t>Derivation Code = 3 | MS2 TDMS;  Reference = {68_6823} | Previous AADT = 18486</t>
  </si>
  <si>
    <t>Derivation Code = 3 | MS2 TDMS;  Reference = {68_6830} | Previous AADT = 19419</t>
  </si>
  <si>
    <t>Derivation Code = 3 | MS2 TDMS;  Reference = {68_6832} | Previous AADT = 12978</t>
  </si>
  <si>
    <t>Derivation Code = 3 | MS2 TDMS;  Reference = {68_6831} | Previous AADT = 12992</t>
  </si>
  <si>
    <t>Derivation Code = 3 | MS2 TDMS;  Reference = {68_6833} | Previous AADT = 17562</t>
  </si>
  <si>
    <t>Derivation Code = 3 | MS2 TDMS;  Reference = {68_6840} | Previous AADT = 17696</t>
  </si>
  <si>
    <t>Derivation Code = 3 | MS2 TDMS;  Reference = {68_6841} | Previous AADT = 10777</t>
  </si>
  <si>
    <t>Derivation Code = 3 | MS2 TDMS;  Reference = {68_6843} | Previous AADT = 16257</t>
  </si>
  <si>
    <t>Derivation Code = 3 | MS2 TDMS;  Reference = {68_6850} | Previous AADT = 25143</t>
  </si>
  <si>
    <t>Derivation Code = 3 | MS2 TDMS;  Reference = {68_6852} | Previous AADT = 12366</t>
  </si>
  <si>
    <t>Derivation Code = 3 | MS2 TDMS;  Reference = {68_6851} | Previous AADT = 12503</t>
  </si>
  <si>
    <t>Derivation Code = 3 | MS2 TDMS;  Reference = {68_6853} | Previous AADT = 22666</t>
  </si>
  <si>
    <t>Derivation Code = 3 | MS2 TDMS;  Reference = {68_6860} | Previous AADT = 21269</t>
  </si>
  <si>
    <t>Derivation Code = 3 | MS2 TDMS;  Reference = {68_6862} | Previous AADT = 10960</t>
  </si>
  <si>
    <t>Derivation Code = 3 | MS2 TDMS;  Reference = {68_6861} | Previous AADT = 13512</t>
  </si>
  <si>
    <t>Derivation Code = 3 | MS2 TDMS;  Reference = {68_6863} | Previous AADT = 18517</t>
  </si>
  <si>
    <t>Derivation Code = 3 | MS2 TDMS;  Reference = {68_6870} | Previous AADT = 14442</t>
  </si>
  <si>
    <t>Derivation Code = 3 | MS2 TDMS;  Reference = {68_6872} | Previous AADT = 10796</t>
  </si>
  <si>
    <t>Derivation Code = 3 | MS2 TDMS;  Reference = {68_6871} | Previous AADT = 7117</t>
  </si>
  <si>
    <t>Derivation Code = 3 | MS2 TDMS;  Reference = {68_6873} | Previous AADT = 15405</t>
  </si>
  <si>
    <t>Derivation Code = 3 | MS2 TDMS;  Reference = {68_6880} | Previous AADT = 24821</t>
  </si>
  <si>
    <t>Derivation Code = 3 | MS2 TDMS;  Reference = {68_6882} | Previous AADT = 8610</t>
  </si>
  <si>
    <t>Derivation Code = 3 | MS2 TDMS;  Reference = {68_6881} | Previous AADT = 7294</t>
  </si>
  <si>
    <t>Derivation Code = 3 | MS2 TDMS;  Reference = {68_6883} | Previous AADT = 24414</t>
  </si>
  <si>
    <t>Derivation Code = 3 | MS2 TDMS;  Reference = {68_6890} | Previous AADT = 10563</t>
  </si>
  <si>
    <t>Derivation Code = 3 | MS2 TDMS;  Reference = {68_6893} | Previous AADT = 7241</t>
  </si>
  <si>
    <t>Derivation Code = 3 | MS2 TDMS;  Reference = {68_6900} | Previous AADT = 13058</t>
  </si>
  <si>
    <t>Derivation Code = 3 | MS2 TDMS;  Reference = {68_6902} | Previous AADT = 13442</t>
  </si>
  <si>
    <t>Derivation Code = 3 | MS2 TDMS;  Reference = {68_6901} | Previous AADT = 11164</t>
  </si>
  <si>
    <t>Derivation Code = 3 | MS2 TDMS;  Reference = {68_6903} | Previous AADT = 14110</t>
  </si>
  <si>
    <t>Derivation Code = 3 | MS2 TDMS;  Reference = {68_6905} | Previous AADT = 1355</t>
  </si>
  <si>
    <t>Derivation Code = 3 | MS2 TDMS;  Reference = {68_6892} | Previous AADT = 1940</t>
  </si>
  <si>
    <t>Derivation Code = 3 | MS2 TDMS;  Reference = {68_6906} | Previous AADT = 1491</t>
  </si>
  <si>
    <t>Derivation Code = 3 | MS2 TDMS;  Reference = {68_6910} | Previous AADT = 9023</t>
  </si>
  <si>
    <t>Derivation Code = 3 | MS2 TDMS;  Reference = {68_6913} | Previous AADT = 9759</t>
  </si>
  <si>
    <t>Derivation Code = 3 | MS2 TDMS;  Reference = {68_8120} | Previous AADT = 12905</t>
  </si>
  <si>
    <t>Derivation Code = 3 | MS2 TDMS;  Reference = {68_8124} | Previous AADT = 21904</t>
  </si>
  <si>
    <t>Derivation Code = 3 | MS2 TDMS;  Reference = {68_8122} | Previous AADT = 7100</t>
  </si>
  <si>
    <t>Derivation Code = 3 | MS2 TDMS;  Reference = {68_8125} | Previous AADT = 9953</t>
  </si>
  <si>
    <t>Derivation Code = 3 | MS2 TDMS;  Reference = {68_6920} | Previous AADT = 5568</t>
  </si>
  <si>
    <t>Derivation Code = 3 | MS2 TDMS;  Reference = {68_6922} | Previous AADT = 2944</t>
  </si>
  <si>
    <t>Derivation Code = 3 | MS2 TDMS;  Reference = {68_6921} | Previous AADT = 3053</t>
  </si>
  <si>
    <t>Derivation Code = 3 | MS2 TDMS;  Reference = {68_6923} | Previous AADT = 6065</t>
  </si>
  <si>
    <t>Derivation Code = 3 | MS2 TDMS;  Reference = {68_6930} | Previous AADT = 11896</t>
  </si>
  <si>
    <t>Derivation Code = 3 | MS2 TDMS;  Reference = {68_6932} | Previous AADT = 2888</t>
  </si>
  <si>
    <t>Derivation Code = 3 | MS2 TDMS;  Reference = {68_6931} | Previous AADT = 2627</t>
  </si>
  <si>
    <t>Derivation Code = 3 | MS2 TDMS;  Reference = {68_6933} | Previous AADT = 10587</t>
  </si>
  <si>
    <t>Derivation Code = 3 | MS2 TDMS;  Reference = {68_6940} | Previous AADT = 10800</t>
  </si>
  <si>
    <t>Derivation Code = 3 | MS2 TDMS;  Reference = {68_6942} | Previous AADT = 4071</t>
  </si>
  <si>
    <t>Derivation Code = 3 | MS2 TDMS;  Reference = {68_6941} | Previous AADT = 4878</t>
  </si>
  <si>
    <t>Derivation Code = 3 | MS2 TDMS;  Reference = {68_6943} | Previous AADT = 9795</t>
  </si>
  <si>
    <t>Derivation Code = 3 | MS2 TDMS;  Reference = {68_6945} | Previous AADT = 5240</t>
  </si>
  <si>
    <t>Derivation Code = 3 | MS2 TDMS;  Reference = {68_6946} | Previous AADT = 4611</t>
  </si>
  <si>
    <t>Derivation Code = 3 | MS2 TDMS;  Reference = {68_6950} | Previous AADT = 15559</t>
  </si>
  <si>
    <t>Derivation Code = 3 | MS2 TDMS;  Reference = {68_6952} | Previous AADT = 1939</t>
  </si>
  <si>
    <t>Derivation Code = 3 | MS2 TDMS;  Reference = {68_6951} | Previous AADT = 1966</t>
  </si>
  <si>
    <t>Derivation Code = 3 | MS2 TDMS;  Reference = {68_6953} | Previous AADT = 16457</t>
  </si>
  <si>
    <t>Derivation Code = 3 | MS2 TDMS;  Reference = {68_6960} | Previous AADT = 6257</t>
  </si>
  <si>
    <t>Derivation Code = 3 | MS2 TDMS;  Reference = {68_6962} | Previous AADT = 892</t>
  </si>
  <si>
    <t>Derivation Code = 3 | MS2 TDMS;  Reference = {68_6961} | Previous AADT = 1020</t>
  </si>
  <si>
    <t>Derivation Code = 3 | MS2 TDMS;  Reference = {68_6963} | Previous AADT = 6385</t>
  </si>
  <si>
    <t>Derivation Code = 3 | MS2 TDMS;  Reference = {68_6970} | Previous AADT = 4543</t>
  </si>
  <si>
    <t>Derivation Code = 3 | MS2 TDMS;  Reference = {68_6972} | Previous AADT = 1100</t>
  </si>
  <si>
    <t>Derivation Code = 3 | MS2 TDMS;  Reference = {68_6971} | Previous AADT = 1028</t>
  </si>
  <si>
    <t>Derivation Code = 3 | MS2 TDMS;  Reference = {68_6973} | Previous AADT = 5134</t>
  </si>
  <si>
    <t>Derivation Code = 3 | MS2 TDMS;  Reference = {68_6980} | Previous AADT = 1250</t>
  </si>
  <si>
    <t>Derivation Code = 3 | MS2 TDMS;  Reference = {68_6982} | Previous AADT = 345</t>
  </si>
  <si>
    <t>Derivation Code = 3 | MS2 TDMS;  Reference = {68_6981} | Previous AADT = 2342</t>
  </si>
  <si>
    <t>Derivation Code = 3 | MS2 TDMS;  Reference = {68_6983} | Previous AADT = 1172</t>
  </si>
  <si>
    <t>Derivation Code = 1 | MS2 TDMS;  Reference = {68_5814} | Previous AADT = 5167</t>
  </si>
  <si>
    <t>Derivation Code = 3 | MS2 TDMS;  Reference = {68_8803} | Previous AADT = 547</t>
  </si>
  <si>
    <t>Derivation Code = 3 | MS2 TDMS;  Reference = {68_8801} | Previous AADT = 182</t>
  </si>
  <si>
    <t>Derivation Code = 3 | MS2 TDMS;  Reference = {68_8804} | Previous AADT = 50</t>
  </si>
  <si>
    <t>Derivation Code = 3 | MS2 TDMS;  Reference = {68_8802} | Previous AADT = 628</t>
  </si>
  <si>
    <t>Applied Growth Factor = -0.017 to Previous Year | Previous AADT = 2940</t>
  </si>
  <si>
    <t>Derivation Code = 3 | MS2 TDMS;  Reference = {68_4611} | Previous AADT = 699</t>
  </si>
  <si>
    <t>Derivation Code = 1 | MS2 TDMS;  Reference = {68_4654} | Previous AADT = 1503</t>
  </si>
  <si>
    <t>Derivation Code = 1 | MS2 TDMS;  Reference = {68_6474} | Previous AADT = 2697</t>
  </si>
  <si>
    <t>Derivation Code = 3 | MS2 TDMS;  Reference = {68_4614} | Previous AADT = 792</t>
  </si>
  <si>
    <t>VolGroup Estimate; Reference = {2d} | Previous AADT = 1562</t>
  </si>
  <si>
    <t>Derivation Code = 3 | MS2 TDMS;  Reference = {68_7721} | Previous AADT = 1858</t>
  </si>
  <si>
    <t>VolGroup Estimate; Reference = {21r} | Previous AADT = 26</t>
  </si>
  <si>
    <t>Derivation Code = 3 | MS2 TDMS;  Reference = {68_4664} | Previous AADT = 155</t>
  </si>
  <si>
    <t>VolGroup Estimate; Reference = {1c} | Previous AADT = 158</t>
  </si>
  <si>
    <t>Derivation Code = 3 | MS2 TDMS;  Reference = {68_4574} | Previous AADT = 137</t>
  </si>
  <si>
    <t>Derivation Code = 3 | MS2 TDMS;  Reference = {68_5062} | Previous AADT = 2691</t>
  </si>
  <si>
    <t>Derivation Code = 3 | MS2 TDMS;  Reference = {68_7671} | Previous AADT = 28017</t>
  </si>
  <si>
    <t>Derivation Code = 3 | MS2 TDMS;  Reference = {68_7672} | Previous AADT = 30121</t>
  </si>
  <si>
    <t>Applied Growth Factor = 0.101 to Previous Year | Previous AADT = 9083</t>
  </si>
  <si>
    <t>Derivation Code = 3 | MS2 TDMS;  Reference = {68_6842} | Previous AADT = 9654</t>
  </si>
  <si>
    <t>Derivation Code = 3 | MS2 TDMS;  Reference = {68_4348} | Previous AADT = 7067</t>
  </si>
  <si>
    <t>Derivation Code = 3 | MS2 TDMS;  Reference = {68_4348}+{68_4344} | Previous AADT = 12351</t>
  </si>
  <si>
    <t>Derivation Code = 3 | MS2 TDMS;  Reference = {68_4348}+{68_4344}+{68_4342} | Previous AADT = 15805</t>
  </si>
  <si>
    <t>Derivation Code = 3 | MS2 TDMS;  Reference = {68_4354} | Previous AADT = 30437</t>
  </si>
  <si>
    <t>Derivation Code = 3 | MS2 TDMS;  Reference = {68_5574} | Previous AADT = 22658</t>
  </si>
  <si>
    <t>Derivation Code = 1 | MS2 TDMS;  Reference = {68_3264} | Previous AADT = 32</t>
  </si>
  <si>
    <t>Derivation Code = 3 | MS2 TDMS;  Reference = {68_3364} | Previous AADT = 6734</t>
  </si>
  <si>
    <t>Derivation Code = 3 | MS2 TDMS;  Reference = {68_3910} | Previous AADT = 14643</t>
  </si>
  <si>
    <t>Derivation Code = 1 | MS2 TDMS;  Reference = {68_4184} | Previous AADT = 1289</t>
  </si>
  <si>
    <t>Derivation Code = 1 | MS2 TDMS;  Reference = {68_4754} | Previous AADT = 203</t>
  </si>
  <si>
    <t>Derivation Code = 3 | MS2 TDMS;  Reference = {68_4764} | Previous AADT = 752</t>
  </si>
  <si>
    <t>Derivation Code = 1 | MS2 TDMS;  Reference = {68_5209} | Previous AADT = 2336</t>
  </si>
  <si>
    <t>Derivation Code = 3 | MS2 TDMS;  Reference = {68_5604} | Previous AADT = 73</t>
  </si>
  <si>
    <t>Derivation Code = 3 | MS2 TDMS;  Reference = {68_5664} | Previous AADT = 123</t>
  </si>
  <si>
    <t>Derivation Code = 1 | MS2 TDMS;  Reference = {68_5874} | Previous AADT = 98</t>
  </si>
  <si>
    <t>Derivation Code = 1 | MS2 TDMS;  Reference = {68_6484} | Previous AADT = 598</t>
  </si>
  <si>
    <t>Derivation Code = 3 | MS2 TDMS;  Reference = {68_5784} | Previous AADT = 15030</t>
  </si>
  <si>
    <t>Derivation Code = 3 | MS2 TDMS;  Reference = {58_36462}+{58_36496} | Previous AADT = 37314</t>
  </si>
  <si>
    <t>Derivation Code = 1 | MS2 TDMS;  Reference = {68_8688} | Previous AADT = 4892</t>
  </si>
  <si>
    <t>Applied Growth Factor = 0.011 to Previous Year | Previous AADT = 63</t>
  </si>
  <si>
    <t>Applied Growth Factor = 0.053 to Previous Year | Previous AADT = 200</t>
  </si>
  <si>
    <t>Derivation Code = 3 | MS2 TDMS;  Reference = {68_5234} | Previous AADT = 11429</t>
  </si>
  <si>
    <t>Derivation Code = 3 | MS2 TDMS;  Reference = {68_6124} | Previous AADT = 13289</t>
  </si>
  <si>
    <t>Derivation Code = 3 | MS2 TDMS;  Reference = {68_5764} | Previous AADT = 20575</t>
  </si>
  <si>
    <t>Derivation Code = 3 | MS2 TDMS;  Reference = {68_3014} | Previous AADT = 33971</t>
  </si>
  <si>
    <t>Derivation Code = 1 | MS2 TDMS;  Reference = {68_6464} | Previous AADT = 1531</t>
  </si>
  <si>
    <t>Applied Growth Factor = 0.011 to Previous Year | Previous AADT = 1795</t>
  </si>
  <si>
    <t>Derivation Code = 1 | MS2 TDMS;  Reference = {68_6404} | Previous AADT = 151</t>
  </si>
  <si>
    <t>Derivation Code = 1 | MS2 TDMS;  Reference = {68_6434} | Previous AADT = 29</t>
  </si>
  <si>
    <t>Derivation Code = 1 | MS2 TDMS;  Reference = {68_6444} | Previous AADT = 686</t>
  </si>
  <si>
    <t>Derivation Code = 1 | MS2 TDMS;  Reference = {68_6454} | Previous AADT = 20</t>
  </si>
  <si>
    <t>Derivation Code = 1 | MS2 TDMS;  Reference = {68_6420} | Previous AADT = 573</t>
  </si>
  <si>
    <t>Derivation Code = 1 | MS2 TDMS;  Reference = {68_6494} | Previous AADT = 233</t>
  </si>
  <si>
    <t>Derivation Code = 1 | MS2 TDMS;  Reference = {68_6504} | Previous AADT = 302</t>
  </si>
  <si>
    <t>Derivation Code = 1 | MS2 TDMS;  Reference = {68_6514} | Previous AADT = 458</t>
  </si>
  <si>
    <t>Derivation Code = 1 | MS2 TDMS;  Reference = {68_6524} | Previous AADT = 52</t>
  </si>
  <si>
    <t>Derivation Code = 1 | MS2 TDMS;  Reference = {68_6534} | Previous AADT = 212</t>
  </si>
  <si>
    <t>Derivation Code = 1 | MS2 TDMS;  Reference = {68_6544} | Previous AADT = 1081</t>
  </si>
  <si>
    <t>Derivation Code = 1 | MS2 TDMS;  Reference = {68_6564} | Previous AADT = 2789</t>
  </si>
  <si>
    <t>Derivation Code = 3 | MS2 TDMS;  Reference = {68_4584} | Previous AADT = 822</t>
  </si>
  <si>
    <t>Derivation Code = 3 | MS2 TDMS;  Reference = {68_4724} | Previous AADT = 41</t>
  </si>
  <si>
    <t>Derivation Code = 3 | MS2 TDMS;  Reference = {68_4604} | Previous AADT = 1017</t>
  </si>
  <si>
    <t>Derivation Code = 3 | MS2 TDMS;  Reference = {68_7892} | Previous AADT = 127</t>
  </si>
  <si>
    <t>Derivation Code = 3 | MS2 TDMS;  Reference = {68_4504} | Previous AADT = 2885</t>
  </si>
  <si>
    <t>Derivation Code = 3 | MS2 TDMS;  Reference = {68_4514} | Previous AADT = 315</t>
  </si>
  <si>
    <t>Derivation Code = 1 | MS2 TDMS;  Reference = {68_6064} | Previous AADT = 241</t>
  </si>
  <si>
    <t>Derivation Code = 1 | MS2 TDMS;  Reference = {68_6184} | Previous AADT = 55</t>
  </si>
  <si>
    <t>Derivation Code = 1 | MS2 TDMS;  Reference = {68_6194} | Previous AADT = 72</t>
  </si>
  <si>
    <t>Derivation Code = 1 | MS2 TDMS;  Reference = {68_6014} | Previous AADT = 863</t>
  </si>
  <si>
    <t>Derivation Code = 1 | MS2 TDMS;  Reference = {68_5964} | Previous AADT = 39</t>
  </si>
  <si>
    <t>Derivation Code = 1 | MS2 TDMS;  Reference = {68_5944} | Previous AADT = 33</t>
  </si>
  <si>
    <t>Derivation Code = 1 | MS2 TDMS;  Reference = {68_5304} | Previous AADT = 53</t>
  </si>
  <si>
    <t>Derivation Code = 1 | MS2 TDMS;  Reference = {68_5354} | Previous AADT = 43</t>
  </si>
  <si>
    <t>Derivation Code = 1 | MS2 TDMS;  Reference = {68_6054} | Previous AADT = 5710</t>
  </si>
  <si>
    <t>Derivation Code = 1 | MS2 TDMS;  Reference = {68_6204} | Previous AADT = 643</t>
  </si>
  <si>
    <t>Derivation Code = 1 | MS2 TDMS;  Reference = {68_5374} | Previous AADT = 3937</t>
  </si>
  <si>
    <t>Derivation Code = 1 | MS2 TDMS;  Reference = {68_5364} | Previous AADT = 56</t>
  </si>
  <si>
    <t>Derivation Code = 1 | MS2 TDMS;  Reference = {68_5974} | Previous AADT = 60</t>
  </si>
  <si>
    <t>Derivation Code = 1 | MS2 TDMS;  Reference = {68_6224} | Previous AADT = 56</t>
  </si>
  <si>
    <t>Derivation Code = 1 | MS2 TDMS;  Reference = {68_5954} | Previous AADT = 23</t>
  </si>
  <si>
    <t>Derivation Code = 1 | MS2 TDMS;  Reference = {68_6174} | Previous AADT = 2085</t>
  </si>
  <si>
    <t>Derivation Code = 1 | MS2 TDMS;  Reference = {68_5294} | Previous AADT = 31</t>
  </si>
  <si>
    <t>Derivation Code = 1 | MS2 TDMS;  Reference = {68_5314} | Previous AADT = 94</t>
  </si>
  <si>
    <t>Derivation Code = 1 | MS2 TDMS;  Reference = {68_5344} | Previous AADT = 57</t>
  </si>
  <si>
    <t>Derivation Code = 1 | MS2 TDMS;  Reference = {68_6164} | Previous AADT = 1693</t>
  </si>
  <si>
    <t>Derivation Code = 1 | MS2 TDMS;  Reference = {68_6024} | Previous AADT = 595</t>
  </si>
  <si>
    <t>Derivation Code = 1 | MS2 TDMS;  Reference = {68_6144} | Previous AADT = 1042</t>
  </si>
  <si>
    <t>Derivation Code = 1 | MS2 TDMS;  Reference = {68_5994} | Previous AADT = 5017</t>
  </si>
  <si>
    <t>Derivation Code = 1 | MS2 TDMS;  Reference = {68_6034} | Previous AADT = 802</t>
  </si>
  <si>
    <t>Derivation Code = 1 | MS2 TDMS;  Reference = {68_6084} | Previous AADT = 3043</t>
  </si>
  <si>
    <t>Derivation Code = 1 | MS2 TDMS;  Reference = {68_5394} | Previous AADT = 14516</t>
  </si>
  <si>
    <t>Derivation Code = 1 | MS2 TDMS;  Reference = {68_5324} | Previous AADT = 1997</t>
  </si>
  <si>
    <t>Derivation Code = 1 | MS2 TDMS;  Reference = {68_4171} | Previous AADT = 166</t>
  </si>
  <si>
    <t>Derivation Code = 3 | MS2 TDMS;  Reference = {68_8511} | Previous AADT = 25401</t>
  </si>
  <si>
    <t>Derivation Code = 3 | MS2 TDMS;  Reference = {68_4774} | Previous AADT = 26470</t>
  </si>
  <si>
    <t>Derivation Code = 3 | MS2 TDMS;  Reference = {68_3804} | Previous AADT = 26951</t>
  </si>
  <si>
    <t>Derivation Code = 3 | MS2 TDMS;  Reference = {68_7234} | Previous AADT = 4431</t>
  </si>
  <si>
    <t>Derivation Code = 3 | MS2 TDMS;  Reference = {68_4804} | Previous AADT = 31940</t>
  </si>
  <si>
    <t>Derivation Code = 3 | MS2 TDMS;  Reference = {68_3754} | Previous AADT = 26002</t>
  </si>
  <si>
    <t>Derivation Code = 3 | MS2 TDMS;  Reference = {68_7204} | Previous AADT = 25807</t>
  </si>
  <si>
    <t>Derivation Code = 3 | MS2 TDMS;  Reference = {68_3884} | Previous AADT = 24584</t>
  </si>
  <si>
    <t>Applied Growth Factor = 0.053 to Previous Year | Previous AADT = 27393</t>
  </si>
  <si>
    <t>Derivation Code = 3 | MS2 TDMS;  Reference = {68_3734} | Previous AADT = 23666</t>
  </si>
  <si>
    <t>Derivation Code = 3 | MS2 TDMS;  Reference = {68_7184} | Previous AADT = 20301</t>
  </si>
  <si>
    <t>Derivation Code = 3 | MS2 TDMS;  Reference = {68_6584} | Previous AADT = 31171</t>
  </si>
  <si>
    <t>Derivation Code = 3 | MS2 TDMS;  Reference = {68_6664} | Previous AADT = 9958</t>
  </si>
  <si>
    <t>Derivation Code = 3 | MS2 TDMS;  Reference = {68_3524} | Previous AADT = 6525</t>
  </si>
  <si>
    <t>Derivation Code = 3 | MS2 TDMS;  Reference = {68_3724} | Previous AADT = 45957</t>
  </si>
  <si>
    <t>Derivation Code = 3 | MS2 TDMS;  Reference = {58_PHX-5056} | Previous AADT = 24654</t>
  </si>
  <si>
    <t>Derivation Code = 3 | MS2 TDMS;  Reference = {68_7174} | Previous AADT = 22313</t>
  </si>
  <si>
    <t>Derivation Code = 3 | MS2 TDMS;  Reference = {68_3774} | Previous AADT = 5640</t>
  </si>
  <si>
    <t>Derivation Code = 3 | MS2 TDMS;  Reference = {68_3785} | Previous AADT = 15922</t>
  </si>
  <si>
    <t>Derivation Code = 3 | MS2 TDMS;  Reference = {68_3904} | Previous AADT = 27881</t>
  </si>
  <si>
    <t>Derivation Code = 3 | MS2 TDMS;  Reference = {68_7654} | Previous AADT = 16356</t>
  </si>
  <si>
    <t>Derivation Code = 3 | MS2 TDMS;  Reference = {68_3504} | Previous AADT = 2377</t>
  </si>
  <si>
    <t>Derivation Code = 3 | MS2 TDMS;  Reference = {68_3714} | Previous AADT = 54898</t>
  </si>
  <si>
    <t>Derivation Code = 3 | MS2 TDMS;  Reference = {68_7634} | Previous AADT = 29092</t>
  </si>
  <si>
    <t>Derivation Code = 3 | MS2 TDMS;  Reference = {68_3704} | Previous AADT = 57833</t>
  </si>
  <si>
    <t>Derivation Code = 3 | MS2 TDMS;  Reference = {68_7164} | Previous AADT = 17524</t>
  </si>
  <si>
    <t>Derivation Code = 3 | MS2 TDMS;  Reference = {68_7664} | Previous AADT = 14546</t>
  </si>
  <si>
    <t>Derivation Code = 3 | MS2 TDMS;  Reference = {68_7274} | Previous AADT = 21234</t>
  </si>
  <si>
    <t>Derivation Code = 3 | MS2 TDMS;  Reference = {68_3694} | Previous AADT = 40463</t>
  </si>
  <si>
    <t>Derivation Code = 3 | MS2 TDMS;  Reference = {68_7154} | Previous AADT = 36112</t>
  </si>
  <si>
    <t>Derivation Code = 3 | MS2 TDMS;  Reference = {68_3775} | Previous AADT = 4368</t>
  </si>
  <si>
    <t>Derivation Code = 3 | MS2 TDMS;  Reference = {68_3684} | Previous AADT = 49045</t>
  </si>
  <si>
    <t>Applied Growth Factor = 0.053 to Previous Year | Previous AADT = 33234</t>
  </si>
  <si>
    <t>Derivation Code = 3 | MS2 TDMS;  Reference = {68_3674} | Previous AADT = 43953</t>
  </si>
  <si>
    <t>Derivation Code = 3 | MS2 TDMS;  Reference = {68_7134} | Previous AADT = 34834</t>
  </si>
  <si>
    <t>Derivation Code = 3 | MS2 TDMS;  Reference = {68_4794} | Previous AADT = 22422</t>
  </si>
  <si>
    <t>Derivation Code = 3 | MS2 TDMS;  Reference = {68_3764} | Previous AADT = 48410</t>
  </si>
  <si>
    <t>Derivation Code = 3 | MS2 TDMS;  Reference = {68_7214} | Previous AADT = 20778</t>
  </si>
  <si>
    <t>Derivation Code = 3 | MS2 TDMS;  Reference = {68_4784} | Previous AADT = 24663</t>
  </si>
  <si>
    <t>Derivation Code = 3 | MS2 TDMS;  Reference = {68_3794} | Previous AADT = 58619</t>
  </si>
  <si>
    <t>Derivation Code = 3 | MS2 TDMS;  Reference = {68_7224} | Previous AADT = 30121</t>
  </si>
  <si>
    <t>Derivation Code = 3 | MS2 TDMS;  Reference = {68_3654} | Previous AADT = 36791</t>
  </si>
  <si>
    <t>Derivation Code = 3 | MS2 TDMS;  Reference = {68_8075} | Previous AADT = 415</t>
  </si>
  <si>
    <t>Derivation Code = 3 | MS2 TDMS;  Reference = {68_3644} | Previous AADT = 24931</t>
  </si>
  <si>
    <t>Derivation Code = 3 | MS2 TDMS;  Reference = {68_3633} | Previous AADT = 38062</t>
  </si>
  <si>
    <t>Derivation Code = 3 | MS2 TDMS;  Reference = {68_4844} | Previous AADT = 6270</t>
  </si>
  <si>
    <t>Derivation Code = 1 | MS2 TDMS;  Reference = {68_3184} | Previous AADT = 100</t>
  </si>
  <si>
    <t>Derivation Code = 3 | MS2 TDMS;  Reference = {58_36494}+{58_36495} | Previous AADT = 32013</t>
  </si>
  <si>
    <t>Derivation Code = 3 | MS2 TDMS;  Reference = {68_6814} | Previous AADT = 41412</t>
  </si>
  <si>
    <t>Derivation Code = 1 | MS2 TDMS;  Reference = {58_MMA-8293}*2 | Previous AADT = 26504</t>
  </si>
  <si>
    <t>Derivation Code = 3 | MS2 TDMS;  Reference = {68_3614} | Previous AADT = 30438</t>
  </si>
  <si>
    <t>Derivation Code = 3 | MS2 TDMS;  Reference = {68_3944} | Previous AADT = 61942</t>
  </si>
  <si>
    <t>Derivation Code = 3 | MS2 TDMS;  Reference = {68_7494} | Previous AADT = 22768</t>
  </si>
  <si>
    <t>Derivation Code = 3 | MS2 TDMS;  Reference = {68_8656} | Previous AADT = 45562</t>
  </si>
  <si>
    <t>Derivation Code = 3 | MS2 TDMS;  Reference = {68_7114} | Previous AADT = 44823</t>
  </si>
  <si>
    <t>Derivation Code = 3 | MS2 TDMS;  Reference = {68_4984} | Previous AADT = 44853</t>
  </si>
  <si>
    <t>Derivation Code = 3 | MS2 TDMS;  Reference = {68_6714} | Previous AADT = 41560</t>
  </si>
  <si>
    <t>Derivation Code = 3 | MS2 TDMS;  Reference = {68_7315} | Previous AADT = 17913</t>
  </si>
  <si>
    <t>Derivation Code = 3 | MS2 TDMS;  Reference = {68_8618} | Previous AADT = 1341</t>
  </si>
  <si>
    <t>Derivation Code = 3 | MS2 TDMS;  Reference = {68_4904} | Previous AADT = 44781</t>
  </si>
  <si>
    <t>Applied Growth Factor = 0.053 to Previous Year | Previous AADT = 37664</t>
  </si>
  <si>
    <t>Derivation Code = 3 | MS2 TDMS;  Reference = {68_3924} | Previous AADT = 35236</t>
  </si>
  <si>
    <t>Derivation Code = 3 | MS2 TDMS;  Reference = {68_7464} | Previous AADT = 45035</t>
  </si>
  <si>
    <t>Derivation Code = 3 | MS2 TDMS;  Reference = {68_8074} | Previous AADT = 10814</t>
  </si>
  <si>
    <t>Derivation Code = 3 | MS2 TDMS;  Reference = {68_8034} | Previous AADT = 13377</t>
  </si>
  <si>
    <t>Derivation Code = 3 | MS2 TDMS;  Reference = {68_4814} | Previous AADT = 27775</t>
  </si>
  <si>
    <t>Derivation Code = 3 | MS2 TDMS;  Reference = {68_3854} | Previous AADT = 17561</t>
  </si>
  <si>
    <t>Derivation Code = 3 | MS2 TDMS;  Reference = {68_7734} | Previous AADT = 16525</t>
  </si>
  <si>
    <t>Derivation Code = 3 | MS2 TDMS;  Reference = {68_8641} | Previous AADT = 10390</t>
  </si>
  <si>
    <t>Derivation Code = 3 | MS2 TDMS;  Reference = {68_4954} | Previous AADT = 34195</t>
  </si>
  <si>
    <t>Derivation Code = 3 | MS2 TDMS;  Reference = {68_6684} | Previous AADT = 46755</t>
  </si>
  <si>
    <t>Derivation Code = 3 | MS2 TDMS;  Reference = {68_7344} | Previous AADT = 18703</t>
  </si>
  <si>
    <t>Derivation Code = 3 | MS2 TDMS;  Reference = {68_8612} | Previous AADT = 5593</t>
  </si>
  <si>
    <t>Derivation Code = 3 | MS2 TDMS;  Reference = {68_7044} | Previous AADT = 24936</t>
  </si>
  <si>
    <t>Derivation Code = 3 | MS2 TDMS;  Reference = {68_4894} | Previous AADT = 42418</t>
  </si>
  <si>
    <t>Derivation Code = 3 | MS2 TDMS;  Reference = {68_7244} | Previous AADT = 28053</t>
  </si>
  <si>
    <t>Derivation Code = 3 | MS2 TDMS;  Reference = {68_7694} | Previous AADT = 6235</t>
  </si>
  <si>
    <t>Derivation Code = 3 | MS2 TDMS;  Reference = {68_3984} | Previous AADT = 42859</t>
  </si>
  <si>
    <t>Derivation Code = 3 | MS2 TDMS;  Reference = {58_36490}+{58_36491} | Previous AADT = 34856</t>
  </si>
  <si>
    <t>Derivation Code = 3 | MS2 TDMS;  Reference = {68_7394} | Previous AADT = 26134</t>
  </si>
  <si>
    <t>Derivation Code = 3 | MS2 TDMS;  Reference = {68_3579} | Previous AADT = 2379</t>
  </si>
  <si>
    <t>Derivation Code = 1 | MS2 TDMS;  Reference = {68_3214} | Previous AADT = 352</t>
  </si>
  <si>
    <t>Derivation Code = 3 | MS2 TDMS;  Reference = {68_6624} | Previous AADT = 12773</t>
  </si>
  <si>
    <t>Derivation Code = 3 | MS2 TDMS;  Reference = {58_36463}+{58_36464} | Previous AADT = 21184</t>
  </si>
  <si>
    <t>Derivation Code = 3 | MS2 TDMS;  Reference = {68_6934} | Previous AADT = 19298</t>
  </si>
  <si>
    <t>Derivation Code = 3 | MS2 TDMS;  Reference = {68_5034} | Previous AADT = 25236</t>
  </si>
  <si>
    <t>Derivation Code = 3 | MS2 TDMS;  Reference = {58_36492}+{58_36493} | Previous AADT = 23536</t>
  </si>
  <si>
    <t>Derivation Code = 3 | MS2 TDMS;  Reference = {68_6804} | Previous AADT = 35734</t>
  </si>
  <si>
    <t>Derivation Code = 3 | MS2 TDMS;  Reference = {68_7784} | Previous AADT = 12139</t>
  </si>
  <si>
    <t>Derivation Code = 3 | MS2 TDMS;  Reference = {68_4934} | Previous AADT = 46645</t>
  </si>
  <si>
    <t>Derivation Code = 3 | MS2 TDMS;  Reference = {68_3604} | Previous AADT = 55714</t>
  </si>
  <si>
    <t>Derivation Code = 3 | MS2 TDMS;  Reference = {68_8667} | Previous AADT = 4822</t>
  </si>
  <si>
    <t>Derivation Code = 3 | MS2 TDMS;  Reference = {68_3954} | Previous AADT = 38956</t>
  </si>
  <si>
    <t>Derivation Code = 3 | MS2 TDMS;  Reference = {58_36484}+{58_36485} | Previous AADT = 25715</t>
  </si>
  <si>
    <t>Applied Growth Factor = 0.053 to Previous Year | Previous AADT = 14812</t>
  </si>
  <si>
    <t>Derivation Code = 3 | MS2 TDMS;  Reference = {68_6924} | Previous AADT = 16842</t>
  </si>
  <si>
    <t>Derivation Code = 3 | MS2 TDMS;  Reference = {68_3584} | Previous AADT = 32484</t>
  </si>
  <si>
    <t>Derivation Code = 3 | MS2 TDMS;  Reference = {68_7324} | Previous AADT = 20780</t>
  </si>
  <si>
    <t>Derivation Code = 3 | MS2 TDMS;  Reference = {58_36499}+{58_36500} | Previous AADT = 42386</t>
  </si>
  <si>
    <t>Derivation Code = 3 | MS2 TDMS;  Reference = {68_6854} | Previous AADT = 42365</t>
  </si>
  <si>
    <t>Derivation Code = 3 | MS2 TDMS;  Reference = {68_7874} | Previous AADT = 16857</t>
  </si>
  <si>
    <t>Derivation Code = 3 | MS2 TDMS;  Reference = {68_8623} | Previous AADT = 2679</t>
  </si>
  <si>
    <t>Derivation Code = 3 | MS2 TDMS;  Reference = {68_7054} | Previous AADT = 39482</t>
  </si>
  <si>
    <t>Derivation Code = 3 | MS2 TDMS;  Reference = {68_4914} | Previous AADT = 44240</t>
  </si>
  <si>
    <t>Derivation Code = 3 | MS2 TDMS;  Reference = {68_6644} | Previous AADT = 25975</t>
  </si>
  <si>
    <t>Derivation Code = 3 | MS2 TDMS;  Reference = {68_4824} | Previous AADT = 5829</t>
  </si>
  <si>
    <t>Derivation Code = 3 | MS2 TDMS;  Reference = {68_6874} | Previous AADT = 35765</t>
  </si>
  <si>
    <t>Derivation Code = 3 | MS2 TDMS;  Reference = {68_7924} | Previous AADT = 6059</t>
  </si>
  <si>
    <t>Derivation Code = 3 | MS2 TDMS;  Reference = {68_8651} | Previous AADT = 29053</t>
  </si>
  <si>
    <t>Derivation Code = 3 | MS2 TDMS;  Reference = {68_4974} | Previous AADT = 31805</t>
  </si>
  <si>
    <t>Applied Growth Factor = 0.053 to Previous Year | Previous AADT = 36144</t>
  </si>
  <si>
    <t>Derivation Code = 3 | MS2 TDMS;  Reference = {68_7504} | Previous AADT = 16437</t>
  </si>
  <si>
    <t>Derivation Code = 3 | MS2 TDMS;  Reference = {68_8134} | Previous AADT = 22526</t>
  </si>
  <si>
    <t>Derivation Code = 3 | MS2 TDMS;  Reference = {68_8672} | Previous AADT = 24722</t>
  </si>
  <si>
    <t>Derivation Code = 3 | MS2 TDMS;  Reference = {58_35473} | Previous AADT = 39674</t>
  </si>
  <si>
    <t>Derivation Code = 3 | MS2 TDMS;  Reference = {68_5054} | Previous AADT = 30292</t>
  </si>
  <si>
    <t>Derivation Code = 3 | MS2 TDMS;  Reference = {68_8184} | Previous AADT = 1942</t>
  </si>
  <si>
    <t>Applied Growth Factor = 0.011 to Previous Year | Previous AADT = 18791</t>
  </si>
  <si>
    <t>Derivation Code = 3 | MS2 TDMS;  Reference = {68_7304} | Previous AADT = 17213</t>
  </si>
  <si>
    <t>Applied Growth Factor = 0.011 to Previous Year | Previous AADT = 24938</t>
  </si>
  <si>
    <t>Derivation Code = 3 | MS2 TDMS;  Reference = {68_6614} | Previous AADT = 29188</t>
  </si>
  <si>
    <t>Derivation Code = 3 | MS2 TDMS;  Reference = {68_8274} | Previous AADT = 30074</t>
  </si>
  <si>
    <t>Derivation Code = 3 | MS2 TDMS;  Reference = {68_6884} | Previous AADT = 39843</t>
  </si>
  <si>
    <t>Derivation Code = 3 | MS2 TDMS;  Reference = {68_7944} | Previous AADT = 6807</t>
  </si>
  <si>
    <t>Derivation Code = 3 | MS2 TDMS;  Reference = {68_7374} | Previous AADT = 17405</t>
  </si>
  <si>
    <t>Derivation Code = 3 | MS2 TDMS;  Reference = {68_8607} | Previous AADT = 6892</t>
  </si>
  <si>
    <t>Derivation Code = 3 | MS2 TDMS;  Reference = {68_7034} | Previous AADT = 29535</t>
  </si>
  <si>
    <t>Derivation Code = 3 | MS2 TDMS;  Reference = {68_4884} | Previous AADT = 53626</t>
  </si>
  <si>
    <t>Derivation Code = 3 | MS2 TDMS;  Reference = {68_6604} | Previous AADT = 24936</t>
  </si>
  <si>
    <t>Derivation Code = 3 | MS2 TDMS;  Reference = {68_7404} | Previous AADT = 18822</t>
  </si>
  <si>
    <t>Derivation Code = 3 | MS2 TDMS;  Reference = {68_3564} | Previous AADT = 10057</t>
  </si>
  <si>
    <t>Derivation Code = 3 | MS2 TDMS;  Reference = {68_4834} | Previous AADT = 9830</t>
  </si>
  <si>
    <t>Derivation Code = 3 | MS2 TDMS;  Reference = {68_3839} | Previous AADT = 10826</t>
  </si>
  <si>
    <t>Derivation Code = 3 | MS2 TDMS;  Reference = {58_35042}*2 | Previous AADT = 10954</t>
  </si>
  <si>
    <t>Derivation Code = 3 | MS2 TDMS;  Reference = {58_36479}+{58_36480} | Previous AADT = 17651</t>
  </si>
  <si>
    <t>Derivation Code = 3 | MS2 TDMS;  Reference = {58_35041}*2 | Previous AADT = 24072</t>
  </si>
  <si>
    <t>Derivation Code = 3 | MS2 TDMS;  Reference = {68_8683} | Previous AADT = 3961</t>
  </si>
  <si>
    <t>Derivation Code = 3 | MS2 TDMS;  Reference = {68_3594} | Previous AADT = 29629</t>
  </si>
  <si>
    <t>Derivation Code = 3 | MS2 TDMS;  Reference = {58_35548} | Previous AADT = 10195</t>
  </si>
  <si>
    <t>Derivation Code = 3 | MS2 TDMS;  Reference = {58_36483}*2 | Previous AADT = 5578</t>
  </si>
  <si>
    <t>Derivation Code = 3 | MS2 TDMS;  Reference = {68_6774} | Previous AADT = 36655</t>
  </si>
  <si>
    <t>Derivation Code = 3 | MS2 TDMS;  Reference = {68_7754} | Previous AADT = 30656</t>
  </si>
  <si>
    <t>Derivation Code = 3 | MS2 TDMS;  Reference = {68_7384} | Previous AADT = 10853</t>
  </si>
  <si>
    <t>Derivation Code = 3 | MS2 TDMS;  Reference = {68_7014} | Previous AADT = 31304</t>
  </si>
  <si>
    <t>Derivation Code = 3 | MS2 TDMS;  Reference = {68_4864} | Previous AADT = 28181</t>
  </si>
  <si>
    <t>Derivation Code = 3 | MS2 TDMS;  Reference = {68_7774} | Previous AADT = 22858</t>
  </si>
  <si>
    <t>Applied Growth Factor = 0.053 to Previous Year | Previous AADT = 20116</t>
  </si>
  <si>
    <t>Derivation Code = 3 | MS2 TDMS;  Reference = {68_7884} | Previous AADT = 15491</t>
  </si>
  <si>
    <t>Derivation Code = 3 | MS2 TDMS;  Reference = {68_7995} | Previous AADT = 17218</t>
  </si>
  <si>
    <t>Derivation Code = 3 | MS2 TDMS;  Reference = {68_7434} | Previous AADT = 20669</t>
  </si>
  <si>
    <t>Derivation Code = 3 | MS2 TDMS;  Reference = {68_7804} | Previous AADT = 21457</t>
  </si>
  <si>
    <t>Derivation Code = 3 | MS2 TDMS;  Reference = {68_8014} | Previous AADT = 14119</t>
  </si>
  <si>
    <t>Derivation Code = 3 | MS2 TDMS;  Reference = {58_36497}+{58_36498} | Previous AADT = 33077</t>
  </si>
  <si>
    <t>Derivation Code = 3 | MS2 TDMS;  Reference = {68_6947} | Previous AADT = 7660</t>
  </si>
  <si>
    <t>Derivation Code = 3 | MS2 TDMS;  Reference = {68_6834} | Previous AADT = 44221</t>
  </si>
  <si>
    <t>Derivation Code = 3 | MS2 TDMS;  Reference = {68_6754} | Previous AADT = 33284</t>
  </si>
  <si>
    <t>Derivation Code = 3 | MS2 TDMS;  Reference = {68_3554} | Previous AADT = 19502</t>
  </si>
  <si>
    <t>Derivation Code = 3 | MS2 TDMS;  Reference = {68_8602} | Previous AADT = 2124</t>
  </si>
  <si>
    <t>Derivation Code = 1 | MS2 TDMS;  Reference = {68_5104} | Previous AADT = 4184</t>
  </si>
  <si>
    <t>Derivation Code = 3 | MS2 TDMS;  Reference = {68_8627} | Previous AADT = 2309</t>
  </si>
  <si>
    <t>Derivation Code = 3 | MS2 TDMS;  Reference = {68_7064} | Previous AADT = 34259</t>
  </si>
  <si>
    <t>Derivation Code = 3 | MS2 TDMS;  Reference = {68_4924} | Previous AADT = 37043</t>
  </si>
  <si>
    <t>Derivation Code = 3 | MS2 TDMS;  Reference = {68_6654} | Previous AADT = 21057</t>
  </si>
  <si>
    <t>Derivation Code = 3 | MS2 TDMS;  Reference = {68_7074} | Previous AADT = 40542</t>
  </si>
  <si>
    <t>Derivation Code = 1 | MS2 TDMS;  Reference = {68_3194} | Previous AADT = 609</t>
  </si>
  <si>
    <t>Derivation Code = 3 | MS2 TDMS;  Reference = {68_3534} | Previous AADT = 5121</t>
  </si>
  <si>
    <t>Derivation Code = 1 | MS2 TDMS;  Reference = {68_3204} | Previous AADT = 494</t>
  </si>
  <si>
    <t>Derivation Code = 3 | MS2 TDMS;  Reference = {68_8636} | Previous AADT = 4723</t>
  </si>
  <si>
    <t>Derivation Code = 3 | MS2 TDMS;  Reference = {68_7084} | Previous AADT = 20215</t>
  </si>
  <si>
    <t>Derivation Code = 3 | MS2 TDMS;  Reference = {68_4944} | Previous AADT = 48747</t>
  </si>
  <si>
    <t>Derivation Code = 3 | MS2 TDMS;  Reference = {68_3569} | Previous AADT = 5479</t>
  </si>
  <si>
    <t>Derivation Code = 3 | MS2 TDMS;  Reference = {68_5044} | Previous AADT = 19180</t>
  </si>
  <si>
    <t>Derivation Code = 3 | MS2 TDMS;  Reference = {68_8234} | Previous AADT = 33266</t>
  </si>
  <si>
    <t>Derivation Code = 3 | MS2 TDMS;  Reference = {68_6904} | Previous AADT = 38560</t>
  </si>
  <si>
    <t>Derivation Code = 3 | MS2 TDMS;  Reference = {68_7984} | Previous AADT = 20780</t>
  </si>
  <si>
    <t>Derivation Code = 3 | MS2 TDMS;  Reference = {58_36481}+{58_36482} | Previous AADT = 37524</t>
  </si>
  <si>
    <t>Derivation Code = 3 | MS2 TDMS;  Reference = {68_6744} | Previous AADT = 29137</t>
  </si>
  <si>
    <t>Derivation Code = 3 | MS2 TDMS;  Reference = {68_7684} | Previous AADT = 33127</t>
  </si>
  <si>
    <t>Derivation Code = 3 | MS2 TDMS;  Reference = {68_7314} | Previous AADT = 26219</t>
  </si>
  <si>
    <t>Derivation Code = 3 | MS2 TDMS;  Reference = {68_7334} | Previous AADT = 19724</t>
  </si>
  <si>
    <t>Derivation Code = 3 | MS2 TDMS;  Reference = {68_3974} | Previous AADT = 33909</t>
  </si>
  <si>
    <t>Derivation Code = 3 | MS2 TDMS;  Reference = {58_36488}+{58_36489} | Previous AADT = 36957</t>
  </si>
  <si>
    <t>Derivation Code = 3 | MS2 TDMS;  Reference = {68_7964} | Previous AADT = 10305</t>
  </si>
  <si>
    <t>Derivation Code = 1 | MS2 TDMS;  Reference = {58_MMA-3581} | Previous AADT = 5018</t>
  </si>
  <si>
    <t>Derivation Code = 1 | MS2 TDMS;  Reference = {58_MMA-3583} | Previous AADT = 10140</t>
  </si>
  <si>
    <t>Derivation Code = 3 | MS2 TDMS;  Reference = {58_34476} | Previous AADT = 14348</t>
  </si>
  <si>
    <t>Derivation Code = 3 | MS2 TDMS;  Reference = {68_7764} | Previous AADT = 11138</t>
  </si>
  <si>
    <t>Derivation Code = 3 | MS2 TDMS;  Reference = {68_6764} | Previous AADT = 39291</t>
  </si>
  <si>
    <t>Derivation Code = 3 | MS2 TDMS;  Reference = {68_3484} | Previous AADT = 423</t>
  </si>
  <si>
    <t>Derivation Code = 3 | MS2 TDMS;  Reference = {68_8324} | Previous AADT = 29645</t>
  </si>
  <si>
    <t>Derivation Code = 3 | MS2 TDMS;  Reference = {68_3589} | Previous AADT = 11932</t>
  </si>
  <si>
    <t>Derivation Code = 1 | MS2 TDMS;  Reference = {68_5124} | Previous AADT = 721</t>
  </si>
  <si>
    <t>Applied Growth Factor = 0.053 to Previous Year | Previous AADT = 39947</t>
  </si>
  <si>
    <t xml:space="preserve">Derivation Code = 3 | MS2 TDMS;  Reference = {68_7294} | Previous AADT = </t>
  </si>
  <si>
    <t>Applied Growth Factor = 0.053 to Previous Year | Previous AADT = 25109</t>
  </si>
  <si>
    <t>Applied Growth Factor = 0.053 to Previous Year | Previous AADT = 44399</t>
  </si>
  <si>
    <t>Derivation Code = 3 | MS2 TDMS;  Reference = {68_6944} | Previous AADT = 24170</t>
  </si>
  <si>
    <t>Derivation Code = 3 | MS2 TDMS;  Reference = {68_101812} | Previous AADT = 48604</t>
  </si>
  <si>
    <t>Derivation Code = 3 | MS2 TDMS;  Reference = {68_6914} | Previous AADT = 18736</t>
  </si>
  <si>
    <t>Derivation Code = 3 | MS2 TDMS;  Reference = {68_7474} | Previous AADT = 27929</t>
  </si>
  <si>
    <t>Derivation Code = 3 | MS2 TDMS;  Reference = {68_6844} | Previous AADT = 34860</t>
  </si>
  <si>
    <t>Derivation Code = 3 | MS2 TDMS;  Reference = {68_6894} | Previous AADT = 13707</t>
  </si>
  <si>
    <t>Derivation Code = 1 | MS2 TDMS;  Reference = {68_5113}+{68_5114} | Previous AADT = 721</t>
  </si>
  <si>
    <t>Derivation Code = 3 | MS2 TDMS;  Reference = {68_7264} | Previous AADT = 39482</t>
  </si>
  <si>
    <t>Derivation Code = 3 | MS2 TDMS;  Reference = {68_7024} | Previous AADT = 23542</t>
  </si>
  <si>
    <t>Derivation Code = 3 | MS2 TDMS;  Reference = {68_4874} | Previous AADT = 38857</t>
  </si>
  <si>
    <t>Applied Growth Factor = 0.053 to Previous Year | Previous AADT = 49225</t>
  </si>
  <si>
    <t>Derivation Code = 3 | MS2 TDMS;  Reference = {68_7414} | Previous AADT = 13619</t>
  </si>
  <si>
    <t>Derivation Code = 3 | MS2 TDMS;  Reference = {68_7839} | Previous AADT = 140</t>
  </si>
  <si>
    <t>Derivation Code = 3 | MS2 TDMS;  Reference = {68_7104} | Previous AADT = 43848</t>
  </si>
  <si>
    <t>Derivation Code = 3 | MS2 TDMS;  Reference = {68_4964} | Previous AADT = 43056</t>
  </si>
  <si>
    <t>Derivation Code = 3 | MS2 TDMS;  Reference = {68_6694} | Previous AADT = 24405</t>
  </si>
  <si>
    <t>Derivation Code = 3 | MS2 TDMS;  Reference = {58_34822} | Previous AADT = 18237</t>
  </si>
  <si>
    <t>Derivation Code = 3 | MS2 TDMS;  Reference = {68_5004} | Previous AADT = 28453</t>
  </si>
  <si>
    <t>Applied Growth Factor = 0.053 to Previous Year | Previous AADT = 24803</t>
  </si>
  <si>
    <t>Derivation Code = 3 | MS2 TDMS;  Reference = {68_3894} | Previous AADT = 29408</t>
  </si>
  <si>
    <t>Derivation Code = 3 | MS2 TDMS;  Reference = {68_7524} | Previous AADT = 33969</t>
  </si>
  <si>
    <t>Derivation Code = 3 | MS2 TDMS;  Reference = {68_7454} | Previous AADT = 35922</t>
  </si>
  <si>
    <t>Derivation Code = 3 | MS2 TDMS;  Reference = {68_8054} | Previous AADT = 20262</t>
  </si>
  <si>
    <t>Derivation Code = 3 | MS2 TDMS;  Reference = {68_5014} | Previous AADT = 14663</t>
  </si>
  <si>
    <t>Derivation Code = 3 | MS2 TDMS;  Reference = {68_8344} | Previous AADT = 43884</t>
  </si>
  <si>
    <t>Derivation Code = 3 | MS2 TDMS;  Reference = {68_6864} | Previous AADT = 40498</t>
  </si>
  <si>
    <t>Derivation Code = 3 | MS2 TDMS;  Reference = {68_7904} | Previous AADT = 4462</t>
  </si>
  <si>
    <t>Derivation Code = 3 | MS2 TDMS;  Reference = {68_4854} | Previous AADT = 20072</t>
  </si>
  <si>
    <t>Derivation Code = 3 | MS2 TDMS;  Reference = {68_7665} | Previous AADT = 16396</t>
  </si>
  <si>
    <t>Derivation Code = 1 | MS2 TDMS;  Reference = {68_3274} | Previous AADT = 19</t>
  </si>
  <si>
    <t>Derivation Code = 3 | MS2 TDMS;  Reference = {68_8594} | Previous AADT = 19113</t>
  </si>
  <si>
    <t>Derivation Code = 3 | MS2 TDMS;  Reference = {68_7364} | Previous AADT = 19356</t>
  </si>
  <si>
    <t>Derivation Code = 3 | MS2 TDMS;  Reference = {68_8646} | Previous AADT = 20738</t>
  </si>
  <si>
    <t>Derivation Code = 3 | MS2 TDMS;  Reference = {68_3964} | Previous AADT = 19477</t>
  </si>
  <si>
    <t>Derivation Code = 3 | MS2 TDMS;  Reference = {58_36486}+{58_36487} | Previous AADT = 28191</t>
  </si>
  <si>
    <t>Derivation Code = 3 | MS2 TDMS;  Reference = {68_3844} | Previous AADT = 12731</t>
  </si>
  <si>
    <t>Applied Growth Factor = 0.053 to Previous Year | Previous AADT = 27489</t>
  </si>
  <si>
    <t>Derivation Code = 3 | MS2 TDMS;  Reference = {58_36035}+{58_36036}-{68_8581} | Previous AADT = 26100</t>
  </si>
  <si>
    <t>Derivation Code = 3 | MS2 TDMS;  Reference = {68_8314} | Previous AADT = 28790</t>
  </si>
  <si>
    <t>Derivation Code = 3 | MS2 TDMS;  Reference = {68_3514} | Previous AADT = 1890</t>
  </si>
  <si>
    <t>Applied Growth Factor = 0.053 to Previous Year | Previous AADT = 3284</t>
  </si>
  <si>
    <t>Derivation Code = 3 | MS2 TDMS;  Reference = {68_5684} | Previous AADT = 42</t>
  </si>
  <si>
    <t>Derivation Code = 1 | MS2 TDMS;  Reference = {68_5844} | Previous AADT = 119</t>
  </si>
  <si>
    <t>Derivation Code = 3 | MS2 TDMS;  Reference = {68_5724} | Previous AADT = 330</t>
  </si>
  <si>
    <t>Derivation Code = 3 | MS2 TDMS;  Reference = {68_4734} | Previous AADT = 2361</t>
  </si>
  <si>
    <t>Derivation Code = 3 | MS2 TDMS;  Reference = {68_5774} | Previous AADT = 29945</t>
  </si>
  <si>
    <t>Derivation Code = 1 | MS2 TDMS;  Reference = {68_5834} | Previous AADT = 107</t>
  </si>
  <si>
    <t>Derivation Code = 1 | MS2 TDMS;  Reference = {68_5804} | Previous AADT = 5331</t>
  </si>
  <si>
    <t>Derivation Code = 1 | MS2 TDMS;  Reference = {68_5794} | Previous AADT = 3266</t>
  </si>
  <si>
    <t>Derivation Code = 3 | MS2 TDMS;  Reference = {68_5654} | Previous AADT = 661</t>
  </si>
  <si>
    <t>Derivation Code = 1 | MS2 TDMS;  Reference = {68_5824} | Previous AADT = 379</t>
  </si>
  <si>
    <t>Derivation Code = 3 | MS2 TDMS;  Reference = {68_5734} | Previous AADT = 77</t>
  </si>
  <si>
    <t>Derivation Code = 3 | MS2 TDMS;  Reference = {68_5744} | Previous AADT = 629</t>
  </si>
  <si>
    <t>Derivation Code = 3 | MS2 TDMS;  Reference = {68_5714} | Previous AADT = 475</t>
  </si>
  <si>
    <t>Derivation Code = 3 | MS2 TDMS;  Reference = {68_5694} | Previous AADT = 195</t>
  </si>
  <si>
    <t>Derivation Code = 3 | MS2 TDMS;  Reference = {214_MC-8082p} | Previous AADT = 2961</t>
  </si>
  <si>
    <t>Derivation Code = 3 | MS2 TDMS;  Reference = {68_5754} | Previous AADT = 2854</t>
  </si>
  <si>
    <t>Derivation Code = 1 | MS2 TDMS;  Reference = {68_6384} | Previous AADT = 792</t>
  </si>
  <si>
    <t>Derivation Code = 1 | MS2 TDMS;  Reference = {68_6284} | Previous AADT = 26</t>
  </si>
  <si>
    <t>Derivation Code = 1 | MS2 TDMS;  Reference = {68_6324} | Previous AADT = 87</t>
  </si>
  <si>
    <t>Derivation Code = 3 | MS2 TDMS;  Reference = {68_6254} | Previous AADT = 4570</t>
  </si>
  <si>
    <t>Derivation Code = 1 | MS2 TDMS;  Reference = {68_6294} | Previous AADT = 110</t>
  </si>
  <si>
    <t>Derivation Code = 1 | MS2 TDMS;  Reference = {68_6334} | Previous AADT = 2705</t>
  </si>
  <si>
    <t>Derivation Code = 3 | MS2 TDMS;  Reference = {68_4379} | Previous AADT = 26294</t>
  </si>
  <si>
    <t>Derivation Code = 3 | MS2 TDMS;  Reference = {68_8490} | Previous AADT = 3097</t>
  </si>
  <si>
    <t>Derivation Code = 3 | MS2 TDMS;  Reference = {68_4464} | Previous AADT = 7143</t>
  </si>
  <si>
    <t>Derivation Code = 3 | MS2 TDMS;  Reference = {68_5554} | Previous AADT = 12880</t>
  </si>
  <si>
    <t>Derivation Code = 3 | MS2 TDMS;  Reference = {68_4438} | Previous AADT = 887</t>
  </si>
  <si>
    <t>Derivation Code = 3 | MS2 TDMS;  Reference = {68_4484} | Previous AADT = 183</t>
  </si>
  <si>
    <t>Derivation Code = 3 | MS2 TDMS;  Reference = {68_4224} | Previous AADT = 29195</t>
  </si>
  <si>
    <t>Derivation Code = 1 | MS2 TDMS;  Reference = {68_4194} | Previous AADT = 10221</t>
  </si>
  <si>
    <t>Derivation Code = 3 | MS2 TDMS;  Reference = {68_4394} | Previous AADT = 24113</t>
  </si>
  <si>
    <t>Derivation Code = 3 | MS2 TDMS;  Reference = {68_4494} | Previous AADT = 48</t>
  </si>
  <si>
    <t>Derivation Code = 3 | MS2 TDMS;  Reference = {68_4414} | Previous AADT = 9378</t>
  </si>
  <si>
    <t>Derivation Code = 3 | MS2 TDMS;  Reference = {68_4454} | Previous AADT = 12357</t>
  </si>
  <si>
    <t>Derivation Code = 3 | MS2 TDMS;  Reference = {68_4374} | Previous AADT = 33048</t>
  </si>
  <si>
    <t>Derivation Code = 3 | MS2 TDMS;  Reference = {68_4434} | Previous AADT = 9604</t>
  </si>
  <si>
    <t>Derivation Code = 3 | MS2 TDMS;  Reference = {68_4384} | Previous AADT = 22279</t>
  </si>
  <si>
    <t>Derivation Code = 3 | MS2 TDMS;  Reference = {68_4364} | Previous AADT = 33086</t>
  </si>
  <si>
    <t>Derivation Code = 3 | MS2 TDMS;  Reference = {68_4444} | Previous AADT = 7410</t>
  </si>
  <si>
    <t>Derivation Code = 3 | MS2 TDMS;  Reference = {68_4424} | Previous AADT = 10052</t>
  </si>
  <si>
    <t>Derivation Code = 3 | MS2 TDMS;  Reference = {68_4334} | Previous AADT = 29270</t>
  </si>
  <si>
    <t>Derivation Code = 3 | MS2 TDMS;  Reference = {68_5524} | Previous AADT = 2453</t>
  </si>
  <si>
    <t>Derivation Code = 1 | MS2 TDMS;  Reference = {68_4214} | Previous AADT = 4290</t>
  </si>
  <si>
    <t>Derivation Code = 3 | MS2 TDMS;  Reference = {68_5544} | Previous AADT = 2378</t>
  </si>
  <si>
    <t>Derivation Code = 3 | MS2 TDMS;  Reference = {68_4324} | Previous AADT = 24764</t>
  </si>
  <si>
    <t>Applied Growth Factor = 0.022 to Previous Year | Previous AADT = 11028</t>
  </si>
  <si>
    <t xml:space="preserve">Derivation Code = 1 | MS2 TDMS;  Reference = {169_M-163-W} | Previous AADT = </t>
  </si>
  <si>
    <t>Derivation Code = 1 | MS2 TDMS;  Reference = ({169_M-967-W}+{169_M-966-E})/2 | Previous AADT = 7534</t>
  </si>
  <si>
    <t>Derivation Code = 3 | MS2 TDMS;  Reference = {68_4294} | Previous AADT = 25122</t>
  </si>
  <si>
    <t>Derivation Code = 3 | MS2 TDMS;  Reference = {68_4234} | Previous AADT = 11257</t>
  </si>
  <si>
    <t>Derivation Code = 3 | MS2 TDMS;  Reference = {68_5634} | Previous AADT = 24898</t>
  </si>
  <si>
    <t>Derivation Code = 3 | MS2 TDMS;  Reference = {68_4244} | Previous AADT = 20620</t>
  </si>
  <si>
    <t>Derivation Code = 3 | MS2 TDMS;  Reference = {68_5594} | Previous AADT = 4469</t>
  </si>
  <si>
    <t>Derivation Code = 3 | MS2 TDMS;  Reference = {68_4274} | Previous AADT = 14056</t>
  </si>
  <si>
    <t>Derivation Code = 1 | MS2 TDMS;  Reference = {169_M-163-W} | Previous AADT = 11028</t>
  </si>
  <si>
    <t>Derivation Code = 3 | MS2 TDMS;  Reference = {68_5584} | Previous AADT = 13564</t>
  </si>
  <si>
    <t>Derivation Code = 3 | MS2 TDMS;  Reference = {68_4314} | Previous AADT = 28806</t>
  </si>
  <si>
    <t>Derivation Code = 3 | MS2 TDMS;  Reference = {68_5614} | Previous AADT = 5198</t>
  </si>
  <si>
    <t>Derivation Code = 3 | MS2 TDMS;  Reference = {68_4304} | Previous AADT = 31730</t>
  </si>
  <si>
    <t>Derivation Code = 3 | MS2 TDMS;  Reference = {68_4254} | Previous AADT = 680</t>
  </si>
  <si>
    <t>Derivation Code = 3 | MS2 TDMS;  Reference = {68_4204} | Previous AADT = 7471</t>
  </si>
  <si>
    <t>Derivation Code = 3 | MS2 TDMS;  Reference = {68_8064} | Previous AADT = 19286</t>
  </si>
  <si>
    <t>Derivation Code = 3 | MS2 TDMS;  Reference = {68_5624} | Previous AADT = 57074</t>
  </si>
  <si>
    <t>Derivation Code = 3 | MS2 TDMS;  Reference = {68_4164} | Previous AADT = 767</t>
  </si>
  <si>
    <t>Derivation Code = 3 | MS2 TDMS;  Reference = {265_SC131} | Previous AADT = 11086</t>
  </si>
  <si>
    <t>Derivation Code = 3 | MS2 TDMS;  Reference = {68_4154} | Previous AADT = 1550</t>
  </si>
  <si>
    <t>Derivation Code = 3 | MS2 TDMS;  Reference = {265_SC1035} | Previous AADT = 1449</t>
  </si>
  <si>
    <t>Derivation Code = 3 | MS2 TDMS;  Reference = {68_4084} | Previous AADT = 13347</t>
  </si>
  <si>
    <t>Derivation Code = 3 | MS2 TDMS;  Reference = {68_4094} | Previous AADT = 3419</t>
  </si>
  <si>
    <t>Derivation Code = 1 | MS2 TDMS;  Reference = {68_3324} | Previous AADT = 177</t>
  </si>
  <si>
    <t>Derivation Code = 3 | MS2 TDMS;  Reference = {68_6984} | Previous AADT = 3636</t>
  </si>
  <si>
    <t>Derivation Code = 3 | MS2 TDMS;  Reference = {68_6954} | Previous AADT = 21513</t>
  </si>
  <si>
    <t>Derivation Code = 1 | MS2 TDMS;  Reference = {68_3314} | Previous AADT = 216</t>
  </si>
  <si>
    <t>Derivation Code = 1 | MS2 TDMS;  Reference = {68_3304} | Previous AADT = 679</t>
  </si>
  <si>
    <t>Derivation Code = 1 | MS2 TDMS;  Reference = {68_4104} | Previous AADT = 8615</t>
  </si>
  <si>
    <t>Derivation Code = 1 | MS2 TDMS;  Reference = {68_3334} | Previous AADT = 2533</t>
  </si>
  <si>
    <t>Derivation Code = 3 | MS2 TDMS;  Reference = {68_6974} | Previous AADT = 8054</t>
  </si>
  <si>
    <t>Derivation Code = 1 | MS2 TDMS;  Reference = {68_3344} | Previous AADT = 2849</t>
  </si>
  <si>
    <t>Derivation Code = 3 | MS2 TDMS;  Reference = {68_4054} | Previous AADT = 8126</t>
  </si>
  <si>
    <t>Derivation Code = 3 | MS2 TDMS;  Reference = {68_5514} | Previous AADT = 352</t>
  </si>
  <si>
    <t>Derivation Code = 3 | MS2 TDMS;  Reference = {68_5504} | Previous AADT = 1495</t>
  </si>
  <si>
    <t>Derivation Code = 3 | MS2 TDMS;  Reference = {68_5494} | Previous AADT = 1807</t>
  </si>
  <si>
    <t>Derivation Code = 3 | MS2 TDMS;  Reference = {68_5474} | Previous AADT = 1635</t>
  </si>
  <si>
    <t>Derivation Code = 3 | MS2 TDMS;  Reference = {68_5464} | Previous AADT = 2150</t>
  </si>
  <si>
    <t>Derivation Code = 3 | MS2 TDMS;  Reference = {68_5454} | Previous AADT = 9156</t>
  </si>
  <si>
    <t>Derivation Code = 3 | MS2 TDMS;  Reference = {68_5484} | Previous AADT = 214</t>
  </si>
  <si>
    <t>Derivation Code = 3 | MS2 TDMS;  Reference = {68_5414} | Previous AADT = 8301</t>
  </si>
  <si>
    <t>Derivation Code = 1 | MS2 TDMS;  Reference = {68_5174} | Previous AADT = 26</t>
  </si>
  <si>
    <t>Derivation Code = 1 | MS2 TDMS;  Reference = {68_5144} | Previous AADT = 121</t>
  </si>
  <si>
    <t>Derivation Code = 1 | MS2 TDMS;  Reference = {68_5854} | Previous AADT = 16</t>
  </si>
  <si>
    <t>Derivation Code = 1 | MS2 TDMS;  Reference = {68_5224} | Previous AADT = 774</t>
  </si>
  <si>
    <t>Derivation Code = 1 | MS2 TDMS;  Reference = {68_8695} | Previous AADT = 3642</t>
  </si>
  <si>
    <t>Derivation Code = 1 | MS2 TDMS;  Reference = {68_5164} | Previous AADT = 1568</t>
  </si>
  <si>
    <t>Derivation Code = 1 | MS2 TDMS;  Reference = {68_5284} | Previous AADT = 108</t>
  </si>
  <si>
    <t>Derivation Code = 1 | MS2 TDMS;  Reference = {68_8718} | Previous AADT = 10743</t>
  </si>
  <si>
    <t>Derivation Code = 1 | MS2 TDMS;  Reference = {68_5184} | Previous AADT = 81</t>
  </si>
  <si>
    <t>Derivation Code = 1 | MS2 TDMS;  Reference = {68_5254} | Previous AADT = 5508</t>
  </si>
  <si>
    <t>Derivation Code = 1 | MS2 TDMS;  Reference = {68_5204} | Previous AADT = 55</t>
  </si>
  <si>
    <t>Derivation Code = 1 | MS2 TDMS;  Reference = {68_8715} | Previous AADT = 845</t>
  </si>
  <si>
    <t>Derivation Code = 1 | MS2 TDMS;  Reference = {68_8705} | Previous AADT = 12064</t>
  </si>
  <si>
    <t>Derivation Code = 1 | MS2 TDMS;  Reference = {68_8710} | Previous AADT = 11252</t>
  </si>
  <si>
    <t>Derivation Code = 3 | MS2 TDMS;  Reference = {215_YYV-BC3173-1} | Previous AADT = 879</t>
  </si>
  <si>
    <t>Derivation Code = 1 | MS2 TDMS;  Reference = {68_5134} | Previous AADT = 1216</t>
  </si>
  <si>
    <t>Derivation Code = 1 | MS2 TDMS;  Reference = {68_5864} | Previous AADT = 59</t>
  </si>
  <si>
    <t>Derivation Code = 1 | MS2 TDMS;  Reference = {68_5244} | Previous AADT = 5588</t>
  </si>
  <si>
    <t>Derivation Code = 1 | MS2 TDMS;  Reference = {68_5914} | Previous AADT = 409</t>
  </si>
  <si>
    <t>Derivation Code = 1 | MS2 TDMS;  Reference = {68_3154} | Previous AADT = 122</t>
  </si>
  <si>
    <t>Derivation Code = 1 | MS2 TDMS;  Reference = {68_3124} | Previous AADT = 109</t>
  </si>
  <si>
    <t>Derivation Code = 3 | MS2 TDMS;  Reference = {68_3164} | Previous AADT = 77</t>
  </si>
  <si>
    <t>Derivation Code = 1 | MS2 TDMS;  Reference = {68_3004} | Previous AADT = 12078</t>
  </si>
  <si>
    <t>Derivation Code = 1 | MS2 TDMS;  Reference = {68_3074} | Previous AADT = 962</t>
  </si>
  <si>
    <t>Derivation Code = 3 | MS2 TDMS;  Reference = {68_3024} | Previous AADT = 11910</t>
  </si>
  <si>
    <t>Derivation Code = 1 | MS2 TDMS;  Reference = {68_3104} | Previous AADT = 709</t>
  </si>
  <si>
    <t>Derivation Code = 1 | MS2 TDMS;  Reference = {68_3114} | Previous AADT = 1563</t>
  </si>
  <si>
    <t>Derivation Code = 1 | MS2 TDMS;  Reference = {68_3144} | Previous AADT = 1093</t>
  </si>
  <si>
    <t>Derivation Code = 3 | MS2 TDMS;  Reference = {68_3064} | Previous AADT = 9419</t>
  </si>
  <si>
    <t>Derivation Code = 3 | MS2 TDMS;  Reference = {218_19} | Previous AADT = 16467</t>
  </si>
  <si>
    <t>Derivation Code = 1 | MS2 TDMS;  Reference = {68_3094} | Previous AADT = 2678</t>
  </si>
  <si>
    <t>Derivation Code = 3 | MS2 TDMS;  Reference = {68_3474} | Previous AADT = 102</t>
  </si>
  <si>
    <t>Derivation Code = 3 | MS2 TDMS;  Reference = {68_3424} | Previous AADT = 68</t>
  </si>
  <si>
    <t>Derivation Code = 3 | MS2 TDMS;  Reference = {68_3464} | Previous AADT = 58</t>
  </si>
  <si>
    <t>Derivation Code = 3 | MS2 TDMS;  Reference = {68_3384} | Previous AADT = 1930</t>
  </si>
  <si>
    <t>Derivation Code = 3 | MS2 TDMS;  Reference = {68_3444} | Previous AADT = 3967</t>
  </si>
  <si>
    <t>Derivation Code = 3 | MS2 TDMS;  Reference = {68_3394} | Previous AADT = 83</t>
  </si>
  <si>
    <t>Derivation Code = 3 | MS2 TDMS;  Reference = {68_3559} | Previous AADT = 268</t>
  </si>
  <si>
    <t>Derivation Code = 3 | MS2 TDMS;  Reference = {68_3558} | Previous AADT = 3402</t>
  </si>
  <si>
    <t>Derivation Code = 1 | MS2 TDMS;  Reference = {68_3681} | Previous AADT = 16967</t>
  </si>
  <si>
    <t>Derivation Code = 1 | MS2 TDMS;  Reference = {68_3690} | Previous AADT = 9578</t>
  </si>
  <si>
    <t>Derivation Code = 1 | MS2 TDMS;  Reference = {68_3691} | Previous AADT = 14078</t>
  </si>
  <si>
    <t>Derivation Code = 3 | MS2 TDMS;  Reference = {68_4209} | Previous AADT = 1975</t>
  </si>
  <si>
    <t>Derivation Code = 3 | MS2 TDMS;  Reference = {68_4208} | Previous AADT = 2085</t>
  </si>
  <si>
    <t>Derivation Code = 3 | MS2 TDMS;  Reference = {68_4332} | Previous AADT = 8183</t>
  </si>
  <si>
    <t>Derivation Code = 3 | MS2 TDMS;  Reference = {68_4359} | Previous AADT = 400</t>
  </si>
  <si>
    <t>Derivation Code = 3 | MS2 TDMS;  Reference = {68_4358} | Previous AADT = 9080</t>
  </si>
  <si>
    <t>Derivation Code = 3 | MS2 TDMS;  Reference = {68_4360} | Previous AADT = 6916</t>
  </si>
  <si>
    <t>Derivation Code = 3 | MS2 TDMS;  Reference = {68_3396} | Previous AADT = 24</t>
  </si>
  <si>
    <t>Derivation Code = 1 | MS2 TDMS;  Reference = {68_3682} | Previous AADT = 12421</t>
  </si>
  <si>
    <t>Derivation Code = 1 | MS2 TDMS;  Reference = {68_3693} | Previous AADT = 8966</t>
  </si>
  <si>
    <t>Derivation Code = 1 | MS2 TDMS;  Reference = {68_3692} | Previous AADT = 11103</t>
  </si>
  <si>
    <t>Derivation Code = 3 | MS2 TDMS;  Reference = {68_4466} | Previous AADT = 1316</t>
  </si>
  <si>
    <t>Applied Growth Factor = 0.010 to Previous Year | Previous AADT = 367</t>
  </si>
  <si>
    <t>Applied Growth Factor = 0.010 to Previous Year | Previous AADT = 19</t>
  </si>
  <si>
    <t>Derivation Code = 3 | MS2 TDMS;  Reference = {68_4626} | Previous AADT = 432</t>
  </si>
  <si>
    <t>Derivation Code = 3 | MS2 TDMS;  Reference = {68_5049} | Previous AADT = 2065</t>
  </si>
  <si>
    <t>Derivation Code = 3 | MS2 TDMS;  Reference = {68_5048} | Previous AADT = 2468</t>
  </si>
  <si>
    <t>Derivation Code = 3 | MS2 TDMS;  Reference = {68_5047}+{68_5043} | Previous AADT = 11408</t>
  </si>
  <si>
    <t>Derivation Code = 3 | MS2 TDMS;  Reference = {68_5578} | Previous AADT = 1833</t>
  </si>
  <si>
    <t>Derivation Code = 3 | MS2 TDMS;  Reference = {68_5627} | Previous AADT = 453</t>
  </si>
  <si>
    <t>Derivation Code = 1 | MS2 TDMS;  Reference = {68_3234} | Previous AADT = 2516</t>
  </si>
  <si>
    <t>Derivation Code = 3 | MS2 TDMS;  Reference = {68_3543} | Previous AADT = 3092</t>
  </si>
  <si>
    <t>Derivation Code = 3 | MS2 TDMS;  Reference = {68_8546} | Previous AADT = 3222</t>
  </si>
  <si>
    <t>Derivation Code = 3 | MS2 TDMS;  Reference = {68_7666} | Previous AADT = 8370</t>
  </si>
  <si>
    <t>Derivation Code = 3 | MS2 TDMS;  Reference = {68_7697} | Previous AADT = 1070</t>
  </si>
  <si>
    <t>Derivation Code = 3 | MS2 TDMS;  Reference = {68_8548} | Previous AADT = 3482</t>
  </si>
  <si>
    <t>Derivation Code = 3 | MS2 TDMS;  Reference = {68_5557} | Previous AADT = 4269</t>
  </si>
  <si>
    <t>Applied Growth Factor = -0.030 to Previous Year | Previous AADT = 517</t>
  </si>
  <si>
    <t>Derivation Code = 3 | MS2 TDMS;  Reference = {68_4568} | Previous AADT = 748</t>
  </si>
  <si>
    <t>Derivation Code = 3 | MS2 TDMS;  Reference = {68_4688} | Previous AADT = 62</t>
  </si>
  <si>
    <t>Derivation Code = 3 | MS2 TDMS;  Reference = {68_4687} | Previous AADT = 167</t>
  </si>
  <si>
    <t>Derivation Code = 3 | MS2 TDMS;  Reference = {68_4696} | Previous AADT = 100</t>
  </si>
  <si>
    <t>Derivation Code = 3 | MS2 TDMS;  Reference = {68_4566} | Previous AADT = 163</t>
  </si>
  <si>
    <t>Derivation Code = 3 | MS2 TDMS;  Reference = {68_4636} | Previous AADT = 1518</t>
  </si>
  <si>
    <t>Derivation Code = 1 | MS2 TDMS;  Reference = {68_4668} | Previous AADT = 110</t>
  </si>
  <si>
    <t>Derivation Code = 3 | MS2 TDMS;  Reference = {68_4576} | Previous AADT = 29</t>
  </si>
  <si>
    <t>Derivation Code = 3 | MS2 TDMS;  Reference = {68_4678} | Previous AADT = 343</t>
  </si>
  <si>
    <t>Applied Growth Factor = 0.010 to Previous Year | Previous AADT = 191</t>
  </si>
  <si>
    <t>Derivation Code = 3 | MS2 TDMS;  Reference = {68_4707} | Previous AADT = 84</t>
  </si>
  <si>
    <t>Derivation Code = 3 | MS2 TDMS;  Reference = {68_4558} | Previous AADT = 513</t>
  </si>
  <si>
    <t>Derivation Code = 3 | MS2 TDMS;  Reference = {68_4507} | Previous AADT = 462</t>
  </si>
  <si>
    <t>Derivation Code = 3 | MS2 TDMS;  Reference = {68_4506} | Previous AADT = 1838</t>
  </si>
  <si>
    <t>Derivation Code = 3 | MS2 TDMS;  Reference = {68_4708} | Previous AADT = 605</t>
  </si>
  <si>
    <t>Derivation Code = 3 | MS2 TDMS;  Reference = {68_4539} | Previous AADT = 91</t>
  </si>
  <si>
    <t>Derivation Code = 3 | MS2 TDMS;  Reference = {68_4819} | Previous AADT = 3888</t>
  </si>
  <si>
    <t>Derivation Code = 3 | MS2 TDMS;  Reference = {68_4817} | Previous AADT = 5899</t>
  </si>
  <si>
    <t>Derivation Code = 3 | MS2 TDMS;  Reference = {68_4827} | Previous AADT = 9909</t>
  </si>
  <si>
    <t>Derivation Code = 3 | MS2 TDMS;  Reference = {68_4826} | Previous AADT = 5520</t>
  </si>
  <si>
    <t>Derivation Code = 3 | MS2 TDMS;  Reference = {68_4847} | Previous AADT = 2958</t>
  </si>
  <si>
    <t>Derivation Code = 3 | MS2 TDMS;  Reference = {68_4846}+{68_4845} | Previous AADT = 5008</t>
  </si>
  <si>
    <t xml:space="preserve">Derivation Code = 3 | MS2 TDMS;  Reference = {68_7856} | Previous AADT = </t>
  </si>
  <si>
    <t>Derivation Code = 3 | MS2 TDMS;  Reference = {68_7189} | Previous AADT = 11350</t>
  </si>
  <si>
    <t>Derivation Code = 3 | MS2 TDMS;  Reference = {68_7188} | Previous AADT = 7209</t>
  </si>
  <si>
    <t>Derivation Code = 3 | MS2 TDMS;  Reference = {68_7187} | Previous AADT = 7328</t>
  </si>
  <si>
    <t xml:space="preserve">Derivation Code = 3 | MS2 TDMS;  Reference = {68_7208} | Previous AADT = </t>
  </si>
  <si>
    <t xml:space="preserve">Derivation Code = 3 | MS2 TDMS;  Reference = {68_7219} | Previous AADT = </t>
  </si>
  <si>
    <t>Derivation Code = 3 | MS2 TDMS;  Reference = {68_7177} | Previous AADT = 3419</t>
  </si>
  <si>
    <t>Derivation Code = 3 | MS2 TDMS;  Reference = {68_7176} | Previous AADT = 8709</t>
  </si>
  <si>
    <t>Derivation Code = 3 | MS2 TDMS;  Reference = {68_7206} | Previous AADT = 3086</t>
  </si>
  <si>
    <t>Derivation Code = 1 | MS2 TDMS;  Reference = {68_7217} | Previous AADT = 8332</t>
  </si>
  <si>
    <t>Derivation Code = 3 | MS2 TDMS;  Reference = {68_7216} | Previous AADT = 4018</t>
  </si>
  <si>
    <t>Derivation Code = 3 | MS2 TDMS;  Reference = {68_7227} | Previous AADT = 4028</t>
  </si>
  <si>
    <t>Derivation Code = 3 | MS2 TDMS;  Reference = {68_4807} | Previous AADT = 5202</t>
  </si>
  <si>
    <t>Derivation Code = 3 | MS2 TDMS;  Reference = {68_4816} | Previous AADT = 11232</t>
  </si>
  <si>
    <t>Derivation Code = 3 | MS2 TDMS;  Reference = {68_4829} | Previous AADT = 12946</t>
  </si>
  <si>
    <t>Derivation Code = 3 | MS2 TDMS;  Reference = {68_4828} | Previous AADT = 2467</t>
  </si>
  <si>
    <t>Derivation Code = 3 | MS2 TDMS;  Reference = {68_4849} | Previous AADT = 5306</t>
  </si>
  <si>
    <t>Derivation Code = 3 | MS2 TDMS;  Reference = {68_4848} | Previous AADT = 3649</t>
  </si>
  <si>
    <t>Derivation Code = 3 | MS2 TDMS;  Reference = {68_4869} | Previous AADT = 4066</t>
  </si>
  <si>
    <t>Derivation Code = 3 | MS2 TDMS;  Reference = {68_4868} | Previous AADT = 3816</t>
  </si>
  <si>
    <t>Derivation Code = 3 | MS2 TDMS;  Reference = {68_4879} | Previous AADT = 3824</t>
  </si>
  <si>
    <t>Derivation Code = 3 | MS2 TDMS;  Reference = {68_4878} | Previous AADT = 3848</t>
  </si>
  <si>
    <t>Derivation Code = 3 | MS2 TDMS;  Reference = {68_4889} | Previous AADT = 6985</t>
  </si>
  <si>
    <t>Derivation Code = 3 | MS2 TDMS;  Reference = {68_4888} | Previous AADT = 4551</t>
  </si>
  <si>
    <t>Derivation Code = 3 | MS2 TDMS;  Reference = {68_4899} | Previous AADT = 5477</t>
  </si>
  <si>
    <t>Derivation Code = 3 | MS2 TDMS;  Reference = {68_4898} | Previous AADT = 4336</t>
  </si>
  <si>
    <t>Derivation Code = 3 | MS2 TDMS;  Reference = {68_4909} | Previous AADT = 5464</t>
  </si>
  <si>
    <t>Derivation Code = 3 | MS2 TDMS;  Reference = {68_4908} | Previous AADT = 2935</t>
  </si>
  <si>
    <t>Derivation Code = 3 | MS2 TDMS;  Reference = {68_4919} | Previous AADT = 3699</t>
  </si>
  <si>
    <t>Derivation Code = 3 | MS2 TDMS;  Reference = {68_4918} | Previous AADT = 3522</t>
  </si>
  <si>
    <t>Derivation Code = 3 | MS2 TDMS;  Reference = {68_4929} | Previous AADT = 3928</t>
  </si>
  <si>
    <t>Derivation Code = 3 | MS2 TDMS;  Reference = {68_4928} | Previous AADT = 4339</t>
  </si>
  <si>
    <t>Derivation Code = 3 | MS2 TDMS;  Reference = {68_4939} | Previous AADT = 4562</t>
  </si>
  <si>
    <t>Derivation Code = 3 | MS2 TDMS;  Reference = {68_4938} | Previous AADT = 2956</t>
  </si>
  <si>
    <t>Derivation Code = 3 | MS2 TDMS;  Reference = {68_4949} | Previous AADT = 3787</t>
  </si>
  <si>
    <t>Derivation Code = 3 | MS2 TDMS;  Reference = {68_4948} | Previous AADT = 3358</t>
  </si>
  <si>
    <t>Derivation Code = 3 | MS2 TDMS;  Reference = {68_4959} | Previous AADT = 3954</t>
  </si>
  <si>
    <t>Derivation Code = 3 | MS2 TDMS;  Reference = {68_4958} | Previous AADT = 2171</t>
  </si>
  <si>
    <t>Derivation Code = 3 | MS2 TDMS;  Reference = {68_4969} | Previous AADT = 2579</t>
  </si>
  <si>
    <t>Derivation Code = 3 | MS2 TDMS;  Reference = {68_4965} | Previous AADT = 13306</t>
  </si>
  <si>
    <t>Derivation Code = 3 | MS2 TDMS;  Reference = {68_4968} | Previous AADT = 1866</t>
  </si>
  <si>
    <t>Derivation Code = 3 | MS2 TDMS;  Reference = {68_4979} | Previous AADT = 2366</t>
  </si>
  <si>
    <t>Derivation Code = 3 | MS2 TDMS;  Reference = {68_4978} | Previous AADT = 2396</t>
  </si>
  <si>
    <t>Derivation Code = 3 | MS2 TDMS;  Reference = {68_4989} | Previous AADT = 3533</t>
  </si>
  <si>
    <t>Derivation Code = 3 | MS2 TDMS;  Reference = {68_4988} | Previous AADT = 2354</t>
  </si>
  <si>
    <t>Derivation Code = 3 | MS2 TDMS;  Reference = {68_5009} | Previous AADT = 2497</t>
  </si>
  <si>
    <t>Derivation Code = 3 | MS2 TDMS;  Reference = {68_5008} | Previous AADT = 5505</t>
  </si>
  <si>
    <t>Derivation Code = 3 | MS2 TDMS;  Reference = {68_5019} | Previous AADT = 5663</t>
  </si>
  <si>
    <t>Derivation Code = 3 | MS2 TDMS;  Reference = {68_5039} | Previous AADT = 6139</t>
  </si>
  <si>
    <t>Derivation Code = 3 | MS2 TDMS;  Reference = {68_5038} | Previous AADT = 1956</t>
  </si>
  <si>
    <t>Derivation Code = 3 | MS2 TDMS;  Reference = {68_5059} | Previous AADT = 2282</t>
  </si>
  <si>
    <t>Derivation Code = 3 | MS2 TDMS;  Reference = {68_5058} | Previous AADT = 1450</t>
  </si>
  <si>
    <t>Derivation Code = 3 | MS2 TDMS;  Reference = {68_7649} | Previous AADT = 2743</t>
  </si>
  <si>
    <t>Derivation Code = 3 | MS2 TDMS;  Reference = {68_9998} | Previous AADT = 4604</t>
  </si>
  <si>
    <t>Derivation Code = 3 | MS2 TDMS;  Reference = {68_5067} | Previous AADT = 344</t>
  </si>
  <si>
    <t>Derivation Code = 1 | MS2 TDMS;  Reference = {68_5094} | Previous AADT = 4161</t>
  </si>
  <si>
    <t>Derivation Code = 3 | MS2 TDMS;  Reference = {68_4846} | Previous AADT = 2825</t>
  </si>
  <si>
    <t>Derivation Code = 3 | MS2 TDMS;  Reference = {68_4867} | Previous AADT = 3126</t>
  </si>
  <si>
    <t>Derivation Code = 3 | MS2 TDMS;  Reference = {68_4866} | Previous AADT = 4559</t>
  </si>
  <si>
    <t>Derivation Code = 3 | MS2 TDMS;  Reference = {68_4877} | Previous AADT = 4645</t>
  </si>
  <si>
    <t>Derivation Code = 3 | MS2 TDMS;  Reference = {68_4876} | Previous AADT = 3080</t>
  </si>
  <si>
    <t>Derivation Code = 3 | MS2 TDMS;  Reference = {68_4887} | Previous AADT = 3411</t>
  </si>
  <si>
    <t>Derivation Code = 3 | MS2 TDMS;  Reference = {68_4886} | Previous AADT = 4134</t>
  </si>
  <si>
    <t>Derivation Code = 3 | MS2 TDMS;  Reference = {68_4897} | Previous AADT = 3490</t>
  </si>
  <si>
    <t>Derivation Code = 3 | MS2 TDMS;  Reference = {68_4896} | Previous AADT = 4510</t>
  </si>
  <si>
    <t>Derivation Code = 3 | MS2 TDMS;  Reference = {68_4907} | Previous AADT = 3345</t>
  </si>
  <si>
    <t>Derivation Code = 3 | MS2 TDMS;  Reference = {68_4906} | Previous AADT = 4996</t>
  </si>
  <si>
    <t>Derivation Code = 3 | MS2 TDMS;  Reference = {68_4917} | Previous AADT = 4017</t>
  </si>
  <si>
    <t>Derivation Code = 3 | MS2 TDMS;  Reference = {68_4916} | Previous AADT = 2695</t>
  </si>
  <si>
    <t>Derivation Code = 3 | MS2 TDMS;  Reference = {68_4927} | Previous AADT = 2421</t>
  </si>
  <si>
    <t>Derivation Code = 3 | MS2 TDMS;  Reference = {68_4926} | Previous AADT = 4229</t>
  </si>
  <si>
    <t>Derivation Code = 3 | MS2 TDMS;  Reference = {68_4937} | Previous AADT = 7207</t>
  </si>
  <si>
    <t>Derivation Code = 3 | MS2 TDMS;  Reference = {68_4936} | Previous AADT = 4490</t>
  </si>
  <si>
    <t>Derivation Code = 3 | MS2 TDMS;  Reference = {68_4947} | Previous AADT = 3065</t>
  </si>
  <si>
    <t>Derivation Code = 3 | MS2 TDMS;  Reference = {68_4946} | Previous AADT = 3116</t>
  </si>
  <si>
    <t>Derivation Code = 3 | MS2 TDMS;  Reference = {68_4957} | Previous AADT = 2739</t>
  </si>
  <si>
    <t>Derivation Code = 3 | MS2 TDMS;  Reference = {68_4956} | Previous AADT = 4336</t>
  </si>
  <si>
    <t>Derivation Code = 3 | MS2 TDMS;  Reference = {68_4967} | Previous AADT = 3868</t>
  </si>
  <si>
    <t>Derivation Code = 3 | MS2 TDMS;  Reference = {68_4966} | Previous AADT = 3670</t>
  </si>
  <si>
    <t>Derivation Code = 3 | MS2 TDMS;  Reference = {68_4977} | Previous AADT = 2878</t>
  </si>
  <si>
    <t>Derivation Code = 3 | MS2 TDMS;  Reference = {68_4976} | Previous AADT = 2333</t>
  </si>
  <si>
    <t>Derivation Code = 3 | MS2 TDMS;  Reference = {68_4987} | Previous AADT = 2987</t>
  </si>
  <si>
    <t>Derivation Code = 3 | MS2 TDMS;  Reference = {68_4986} | Previous AADT = 2024</t>
  </si>
  <si>
    <t>Derivation Code = 3 | MS2 TDMS;  Reference = {68_5007} | Previous AADT = 1647</t>
  </si>
  <si>
    <t>Derivation Code = 3 | MS2 TDMS;  Reference = {68_5006} | Previous AADT = 4887</t>
  </si>
  <si>
    <t>Derivation Code = 3 | MS2 TDMS;  Reference = {68_5017} | Previous AADT = 11229</t>
  </si>
  <si>
    <t>Derivation Code = 3 | MS2 TDMS;  Reference = {68_5037} | Previous AADT = 4627</t>
  </si>
  <si>
    <t>Derivation Code = 3 | MS2 TDMS;  Reference = {68_5036} | Previous AADT = 1397</t>
  </si>
  <si>
    <t>Derivation Code = 3 | MS2 TDMS;  Reference = {68_5047} | Previous AADT = 1342</t>
  </si>
  <si>
    <t>Derivation Code = 3 | MS2 TDMS;  Reference = {68_5056} | Previous AADT = 1647</t>
  </si>
  <si>
    <t>Derivation Code = 3 | MS2 TDMS;  Reference = {68_7647} | Previous AADT = 1872</t>
  </si>
  <si>
    <t>Derivation Code = 1 | MS2 TDMS;  Reference = {68_5096} | Previous AADT = 336</t>
  </si>
  <si>
    <t>Derivation Code = 3 | MS2 TDMS;  Reference = {68_3916} | Previous AADT = 4920</t>
  </si>
  <si>
    <t>Derivation Code = 3 | MS2 TDMS;  Reference = {68_7658} | Previous AADT = 5853</t>
  </si>
  <si>
    <t>Derivation Code = 3 | MS2 TDMS;  Reference = {68_7699} | Previous AADT = 2563</t>
  </si>
  <si>
    <t>Derivation Code = 3 | MS2 TDMS;  Reference = {68_3459} | Previous AADT = 3605</t>
  </si>
  <si>
    <t>Derivation Code = 3 | MS2 TDMS;  Reference = {68_3576} | Previous AADT = 1054</t>
  </si>
  <si>
    <t>Derivation Code = 3 | MS2 TDMS;  Reference = {68_3587} | Previous AADT = 1267</t>
  </si>
  <si>
    <t>Derivation Code = 3 | MS2 TDMS;  Reference = {68_8518} | Previous AADT = 4053</t>
  </si>
  <si>
    <t>Derivation Code = 3 | MS2 TDMS;  Reference = {68_3848} | Previous AADT = 6245</t>
  </si>
  <si>
    <t>Derivation Code = 3 | MS2 TDMS;  Reference = {68_3849} | Previous AADT = 11244</t>
  </si>
  <si>
    <t>Derivation Code = 3 | MS2 TDMS;  Reference = {68_3486} | Previous AADT = 20</t>
  </si>
  <si>
    <t>Derivation Code = 3 | MS2 TDMS;  Reference = {68_3506} | Previous AADT = 426</t>
  </si>
  <si>
    <t>Derivation Code = 3 | MS2 TDMS;  Reference = {68_3577} | Previous AADT = 1076</t>
  </si>
  <si>
    <t>Derivation Code = 3 | MS2 TDMS;  Reference = {68_3586} | Previous AADT = 1026</t>
  </si>
  <si>
    <t>Derivation Code = 3 | MS2 TDMS;  Reference = {68_8516} | Previous AADT = 3040</t>
  </si>
  <si>
    <t>Derivation Code = 3 | MS2 TDMS;  Reference = {68_3647} | Previous AADT = 3088</t>
  </si>
  <si>
    <t>Derivation Code = 3 | MS2 TDMS;  Reference = {68_3846} | Previous AADT = 6815</t>
  </si>
  <si>
    <t>Derivation Code = 3 | MS2 TDMS;  Reference = {68_3847} | Previous AADT = 17021</t>
  </si>
  <si>
    <t>Derivation Code = 3 | MS2 TDMS;  Reference = {68_3198} | Previous AADT = 2</t>
  </si>
  <si>
    <t>Derivation Code = 3 | MS2 TDMS;  Reference = {68_3199} | Previous AADT = 141</t>
  </si>
  <si>
    <t>Derivation Code = 3 | MS2 TDMS;  Reference = {68_4806} | Previous AADT = 1907</t>
  </si>
  <si>
    <t>Derivation Code = 3 | MS2 TDMS;  Reference = {68_4797} | Previous AADT = 1383</t>
  </si>
  <si>
    <t>Derivation Code = 3 | MS2 TDMS;  Reference = {68_4796} | Previous AADT = 3309</t>
  </si>
  <si>
    <t>Derivation Code = 3 | MS2 TDMS;  Reference = {68_4787} | Previous AADT = 2618</t>
  </si>
  <si>
    <t>Derivation Code = 3 | MS2 TDMS;  Reference = {68_4786} | Previous AADT = 1419</t>
  </si>
  <si>
    <t>Derivation Code = 3 | MS2 TDMS;  Reference = {68_4777} | Previous AADT = 1037</t>
  </si>
  <si>
    <t>Derivation Code = 3 | MS2 TDMS;  Reference = {68_4808} | Previous AADT = 2745</t>
  </si>
  <si>
    <t>Derivation Code = 3 | MS2 TDMS;  Reference = {68_4799} | Previous AADT = 1854</t>
  </si>
  <si>
    <t>Derivation Code = 3 | MS2 TDMS;  Reference = {68_4798} | Previous AADT = 3843</t>
  </si>
  <si>
    <t>Derivation Code = 3 | MS2 TDMS;  Reference = {68_4789} | Previous AADT = 2910</t>
  </si>
  <si>
    <t>Derivation Code = 3 | MS2 TDMS;  Reference = {68_4788} | Previous AADT = 1437</t>
  </si>
  <si>
    <t>Derivation Code = 3 | MS2 TDMS;  Reference = {68_4779} | Previous AADT = 1472</t>
  </si>
  <si>
    <t>Derivation Code = 3 | MS2 TDMS;  Reference = {68_7246} | Previous AADT = 771</t>
  </si>
  <si>
    <t>Derivation Code = 3 | MS2 TDMS;  Reference = {68_7546} | Previous AADT = 3836</t>
  </si>
  <si>
    <t>Derivation Code = 3 | MS2 TDMS;  Reference = {68_7327} | Previous AADT = 10504</t>
  </si>
  <si>
    <t>Derivation Code = 3 | MS2 TDMS;  Reference = {68_7316} | Previous AADT = 6560</t>
  </si>
  <si>
    <t>Derivation Code = 3 | MS2 TDMS;  Reference = {68_7338} | Previous AADT = 2298</t>
  </si>
  <si>
    <t>Derivation Code = 3 | MS2 TDMS;  Reference = {68_7318} | Previous AADT = 6096</t>
  </si>
  <si>
    <t>Derivation Code = 3 | MS2 TDMS;  Reference = {58_35077} | Previous AADT = 10198</t>
  </si>
  <si>
    <t>Derivation Code = 3 | MS2 TDMS;  Reference = {68_8217} | Previous AADT = 4063</t>
  </si>
  <si>
    <t>Derivation Code = 3 | MS2 TDMS;  Reference = {58_35073} | Previous AADT = 10565</t>
  </si>
  <si>
    <t>Derivation Code = 3 | MS2 TDMS;  Reference = {68_8417} | Previous AADT = 5013</t>
  </si>
  <si>
    <t>Derivation Code = 3 | MS2 TDMS;  Reference = {58_35069} | Previous AADT = 8221</t>
  </si>
  <si>
    <t>Derivation Code = 3 | MS2 TDMS;  Reference = {68_8207} | Previous AADT = 5245</t>
  </si>
  <si>
    <t>Derivation Code = 3 | MS2 TDMS;  Reference = {58_35065} | Previous AADT = 7526</t>
  </si>
  <si>
    <t>Derivation Code = 3 | MS2 TDMS;  Reference = {68_7506} | Previous AADT = 5148</t>
  </si>
  <si>
    <t>Derivation Code = 3 | MS2 TDMS;  Reference = {68_7526} | Previous AADT = 5713</t>
  </si>
  <si>
    <t>Derivation Code = 3 | MS2 TDMS;  Reference = {68_7507} | Previous AADT = 4261</t>
  </si>
  <si>
    <t>Derivation Code = 3 | MS2 TDMS;  Reference = {68_7496} | Previous AADT = 3839</t>
  </si>
  <si>
    <t>Derivation Code = 3 | MS2 TDMS;  Reference = {68_7497} | Previous AADT = 11059</t>
  </si>
  <si>
    <t>Derivation Code = 3 | MS2 TDMS;  Reference = {68_7476} | Previous AADT = 10995</t>
  </si>
  <si>
    <t>Derivation Code = 3 | MS2 TDMS;  Reference = {68_7477} | Previous AADT = 4622</t>
  </si>
  <si>
    <t>Derivation Code = 3 | MS2 TDMS;  Reference = {68_7466} | Previous AADT = 7287</t>
  </si>
  <si>
    <t>Derivation Code = 3 | MS2 TDMS;  Reference = {68_7467} | Previous AADT = 9747</t>
  </si>
  <si>
    <t>Derivation Code = 3 | MS2 TDMS;  Reference = {68_7456} | Previous AADT = 5458</t>
  </si>
  <si>
    <t>Derivation Code = 3 | MS2 TDMS;  Reference = {68_7457} | Previous AADT = 9600</t>
  </si>
  <si>
    <t>Derivation Code = 3 | MS2 TDMS;  Reference = {68_8429} | Previous AADT = 10921</t>
  </si>
  <si>
    <t>Derivation Code = 3 | MS2 TDMS;  Reference = {58_35080} | Previous AADT = 12291</t>
  </si>
  <si>
    <t>Derivation Code = 3 | MS2 TDMS;  Reference = {58_35076} | Previous AADT = 19360</t>
  </si>
  <si>
    <t>Derivation Code = 3 | MS2 TDMS;  Reference = {68_8418} | Previous AADT = 4671</t>
  </si>
  <si>
    <t>Derivation Code = 3 | MS2 TDMS;  Reference = {58_35072} | Previous AADT = 16770</t>
  </si>
  <si>
    <t>Derivation Code = 3 | MS2 TDMS;  Reference = {68_8208} | Previous AADT = 4242</t>
  </si>
  <si>
    <t>Derivation Code = 3 | MS2 TDMS;  Reference = {58_35068} | Previous AADT = 12857</t>
  </si>
  <si>
    <t>Derivation Code = 3 | MS2 TDMS;  Reference = {68_7518} | Previous AADT = 4412</t>
  </si>
  <si>
    <t>Derivation Code = 3 | MS2 TDMS;  Reference = {58_35064} | Previous AADT = 11763</t>
  </si>
  <si>
    <t>Derivation Code = 3 | MS2 TDMS;  Reference = {68_7528} | Previous AADT = 4617</t>
  </si>
  <si>
    <t>Derivation Code = 3 | MS2 TDMS;  Reference = {68_7509} | Previous AADT = 5525</t>
  </si>
  <si>
    <t>Derivation Code = 3 | MS2 TDMS;  Reference = {68_7498} | Previous AADT = 4793</t>
  </si>
  <si>
    <t>Derivation Code = 3 | MS2 TDMS;  Reference = {68_7499} | Previous AADT = 10755</t>
  </si>
  <si>
    <t>Derivation Code = 3 | MS2 TDMS;  Reference = {68_7478} | Previous AADT = 11000</t>
  </si>
  <si>
    <t>Derivation Code = 3 | MS2 TDMS;  Reference = {68_7479} | Previous AADT = 5726</t>
  </si>
  <si>
    <t>Derivation Code = 3 | MS2 TDMS;  Reference = {68_7468} | Previous AADT = 6762</t>
  </si>
  <si>
    <t>Derivation Code = 3 | MS2 TDMS;  Reference = {68_7469} | Previous AADT = 11094</t>
  </si>
  <si>
    <t>Derivation Code = 3 | MS2 TDMS;  Reference = {68_7458} | Previous AADT = 6670</t>
  </si>
  <si>
    <t>Derivation Code = 3 | MS2 TDMS;  Reference = {68_7459} | Previous AADT = 11868</t>
  </si>
  <si>
    <t>Derivation Code = 3 | MS2 TDMS;  Reference = {68_4778} | Previous AADT = 281</t>
  </si>
  <si>
    <t>Derivation Code = 3 | MS2 TDMS;  Reference = {68_7547} | Previous AADT = 3287</t>
  </si>
  <si>
    <t>Derivation Code = 3 | MS2 TDMS;  Reference = {68_7209} | Previous AADT = 7209</t>
  </si>
  <si>
    <t xml:space="preserve">Derivation Code = 3 | MS2 TDMS;  Reference = {68_7218} | Previous AADT = </t>
  </si>
  <si>
    <t>Derivation Code = 3 | MS2 TDMS;  Reference = {68_7138} | Previous AADT = 3142</t>
  </si>
  <si>
    <t>Derivation Code = 3 | MS2 TDMS;  Reference = {68_7149} | Previous AADT = 3682</t>
  </si>
  <si>
    <t>Derivation Code = 3 | MS2 TDMS;  Reference = {68_7148} | Previous AADT = 5046</t>
  </si>
  <si>
    <t>Derivation Code = 3 | MS2 TDMS;  Reference = {68_7159} | Previous AADT = 5529</t>
  </si>
  <si>
    <t>Derivation Code = 3 | MS2 TDMS;  Reference = {68_7158} | Previous AADT = 3462</t>
  </si>
  <si>
    <t>Derivation Code = 3 | MS2 TDMS;  Reference = {68_7169} | Previous AADT = 3348</t>
  </si>
  <si>
    <t>Derivation Code = 3 | MS2 TDMS;  Reference = {68_7168} | Previous AADT = 5322</t>
  </si>
  <si>
    <t>Derivation Code = 3 | MS2 TDMS;  Reference = {68_7179} | Previous AADT = 5556</t>
  </si>
  <si>
    <t>Derivation Code = 3 | MS2 TDMS;  Reference = {68_7178} | Previous AADT = 11024</t>
  </si>
  <si>
    <t>Derivation Code = 3 | MS2 TDMS;  Reference = {68_7229} | Previous AADT = 3780</t>
  </si>
  <si>
    <t>Derivation Code = 3 | MS2 TDMS;  Reference = {68_7228} | Previous AADT = 4639</t>
  </si>
  <si>
    <t>Derivation Code = 3 | MS2 TDMS;  Reference = {68_7249} | Previous AADT = 7510</t>
  </si>
  <si>
    <t>Derivation Code = 3 | MS2 TDMS;  Reference = {68_7122} | Previous AADT = 7101</t>
  </si>
  <si>
    <t>Derivation Code = 3 | MS2 TDMS;  Reference = {68_7136} | Previous AADT = 2700</t>
  </si>
  <si>
    <t>Derivation Code = 3 | MS2 TDMS;  Reference = {68_7147} | Previous AADT = 2996</t>
  </si>
  <si>
    <t>Derivation Code = 3 | MS2 TDMS;  Reference = {68_7146} | Previous AADT = 4742</t>
  </si>
  <si>
    <t>Derivation Code = 3 | MS2 TDMS;  Reference = {68_7157} | Previous AADT = 5502</t>
  </si>
  <si>
    <t>Derivation Code = 3 | MS2 TDMS;  Reference = {68_7156} | Previous AADT = 3786</t>
  </si>
  <si>
    <t>Derivation Code = 3 | MS2 TDMS;  Reference = {68_7167} | Previous AADT = 3309</t>
  </si>
  <si>
    <t>Derivation Code = 3 | MS2 TDMS;  Reference = {68_7166} | Previous AADT = 3248</t>
  </si>
  <si>
    <t>Derivation Code = 3 | MS2 TDMS;  Reference = {68_7185} | Previous AADT = 8922</t>
  </si>
  <si>
    <t>Derivation Code = 3 | MS2 TDMS;  Reference = {68_7186} | Previous AADT = 9152</t>
  </si>
  <si>
    <t>Derivation Code = 3 | MS2 TDMS;  Reference = {68_7226} | Previous AADT = 6218</t>
  </si>
  <si>
    <t>Derivation Code = 3 | MS2 TDMS;  Reference = {68_7247} | Previous AADT = 5627</t>
  </si>
  <si>
    <t>Derivation Code = 3 | MS2 TDMS;  Reference = {68_7307} | Previous AADT = 1086</t>
  </si>
  <si>
    <t>Derivation Code = 3 | MS2 TDMS;  Reference = {68_8078} | Previous AADT = 2821</t>
  </si>
  <si>
    <t>Derivation Code = 3 | MS2 TDMS;  Reference = {68_8059} | Previous AADT = 1030</t>
  </si>
  <si>
    <t>Derivation Code = 3 | MS2 TDMS;  Reference = {68_8076} | Previous AADT = 1556</t>
  </si>
  <si>
    <t>Derivation Code = 3 | MS2 TDMS;  Reference = {68_8057} | Previous AADT = 1471</t>
  </si>
  <si>
    <t>Derivation Code = 3 | MS2 TDMS;  Reference = {68_7656} | Previous AADT = 5406</t>
  </si>
  <si>
    <t>Derivation Code = 3 | MS2 TDMS;  Reference = {68_7667} | Previous AADT = 8294</t>
  </si>
  <si>
    <t>Derivation Code = 1 | MS2 TDMS;  Reference = {68_5711} | Previous AADT = 142</t>
  </si>
  <si>
    <t>Derivation Code = 3 | MS2 TDMS;  Reference = {68_4437} | Previous AADT = 718</t>
  </si>
  <si>
    <t>Derivation Code = 3 | MS2 TDMS;  Reference = {68_4426} | Previous AADT = 613</t>
  </si>
  <si>
    <t>Derivation Code = 3 | MS2 TDMS;  Reference = {68_4427} | Previous AADT = 945</t>
  </si>
  <si>
    <t>Derivation Code = 3 | MS2 TDMS;  Reference = {68_4416} | Previous AADT = 1323</t>
  </si>
  <si>
    <t>Derivation Code = 3 | MS2 TDMS;  Reference = {68_4406} | Previous AADT = 761</t>
  </si>
  <si>
    <t>Derivation Code = 3 | MS2 TDMS;  Reference = {68_4477} | Previous AADT = 676</t>
  </si>
  <si>
    <t>Derivation Code = 3 | MS2 TDMS;  Reference = {68_4357} | Previous AADT = 9211</t>
  </si>
  <si>
    <t>Derivation Code = 3 | MS2 TDMS;  Reference = {68_4356}+{68_4352} | Previous AADT = 2948</t>
  </si>
  <si>
    <t>Derivation Code = 3 | MS2 TDMS;  Reference = {68_4278} | Previous AADT = 1313</t>
  </si>
  <si>
    <t>Derivation Code = 3 | MS2 TDMS;  Reference = {68_4289} | Previous AADT = 1229</t>
  </si>
  <si>
    <t>Derivation Code = 3 | MS2 TDMS;  Reference = {68_4308} | Previous AADT = 6689</t>
  </si>
  <si>
    <t>Derivation Code = 3 | MS2 TDMS;  Reference = {68_4228} | Previous AADT = 3183</t>
  </si>
  <si>
    <t>Derivation Code = 3 | MS2 TDMS;  Reference = {68_4309} | Previous AADT = 2814</t>
  </si>
  <si>
    <t>Derivation Code = 3 | MS2 TDMS;  Reference = {68_4298} | Previous AADT = 2778</t>
  </si>
  <si>
    <t>Derivation Code = 3 | MS2 TDMS;  Reference = {68_4299} | Previous AADT = 2874</t>
  </si>
  <si>
    <t>Derivation Code = 3 | MS2 TDMS;  Reference = {68_4288} | Previous AADT = 3831</t>
  </si>
  <si>
    <t>Derivation Code = 3 | MS2 TDMS;  Reference = {68_4279} | Previous AADT = 2951</t>
  </si>
  <si>
    <t>Derivation Code = 3 | MS2 TDMS;  Reference = {68_4268} | Previous AADT = 147</t>
  </si>
  <si>
    <t>Derivation Code = 3 | MS2 TDMS;  Reference = {68_4258}+{68_4251} | Previous AADT = 1945</t>
  </si>
  <si>
    <t>Derivation Code = 3 | MS2 TDMS;  Reference = {68_4259} | Previous AADT = 2106</t>
  </si>
  <si>
    <t>Derivation Code = 3 | MS2 TDMS;  Reference = {68_4248} | Previous AADT = 3222</t>
  </si>
  <si>
    <t>Derivation Code = 3 | MS2 TDMS;  Reference = {68_4249}+{68_4240} | Previous AADT = 7841</t>
  </si>
  <si>
    <t>Derivation Code = 3 | MS2 TDMS;  Reference = {68_4238} | Previous AADT = 1931</t>
  </si>
  <si>
    <t>Derivation Code = 3 | MS2 TDMS;  Reference = {68_4239}+{68_4230} | Previous AADT = 8075</t>
  </si>
  <si>
    <t>Derivation Code = 3 | MS2 TDMS;  Reference = {68_4229} | Previous AADT = 2970</t>
  </si>
  <si>
    <t>Derivation Code = 3 | MS2 TDMS;  Reference = {68_4408} | Previous AADT = 698</t>
  </si>
  <si>
    <t>Derivation Code = 3 | MS2 TDMS;  Reference = {68_4419} | Previous AADT = 734</t>
  </si>
  <si>
    <t>Derivation Code = 3 | MS2 TDMS;  Reference = {68_4418} | Previous AADT = 1252</t>
  </si>
  <si>
    <t>Derivation Code = 3 | MS2 TDMS;  Reference = {68_4429} | Previous AADT = 800</t>
  </si>
  <si>
    <t>Derivation Code = 3 | MS2 TDMS;  Reference = {68_4428} | Previous AADT = 426</t>
  </si>
  <si>
    <t>Derivation Code = 3 | MS2 TDMS;  Reference = {68_4439} | Previous AADT = 433</t>
  </si>
  <si>
    <t>Derivation Code = 3 | MS2 TDMS;  Reference = {68_4479} | Previous AADT = 804</t>
  </si>
  <si>
    <t>Derivation Code = 3 | MS2 TDMS;  Reference = {68_4476} | Previous AADT = 725</t>
  </si>
  <si>
    <t>Derivation Code = 3 | MS2 TDMS;  Reference = {68_4487} | Previous AADT = 80</t>
  </si>
  <si>
    <t>Derivation Code = 3 | MS2 TDMS;  Reference = {68_4388} | Previous AADT = 435</t>
  </si>
  <si>
    <t>Derivation Code = 3 | MS2 TDMS;  Reference = {68_4270} | Previous AADT = 2456</t>
  </si>
  <si>
    <t>Derivation Code = 3 | MS2 TDMS;  Reference = {68_8068} | Previous AADT = 2107</t>
  </si>
  <si>
    <t>Derivation Code = 3 | MS2 TDMS;  Reference = {68_8069} | Previous AADT = 3549</t>
  </si>
  <si>
    <t>Derivation Code = 3 | MS2 TDMS;  Reference = {68_4218} | Previous AADT = 702</t>
  </si>
  <si>
    <t>Derivation Code = 3 | MS2 TDMS;  Reference = {68_4219} | Previous AADT = 1752</t>
  </si>
  <si>
    <t>Derivation Code = 3 | MS2 TDMS;  Reference = {68_4217} | Previous AADT = 687</t>
  </si>
  <si>
    <t>Derivation Code = 3 | MS2 TDMS;  Reference = {68_4206} | Previous AADT = 5314</t>
  </si>
  <si>
    <t>Derivation Code = 3 | MS2 TDMS;  Reference = {68_4198} | Previous AADT = 1213</t>
  </si>
  <si>
    <t>Derivation Code = 3 | MS2 TDMS;  Reference = {68_4199} | Previous AADT = 1385</t>
  </si>
  <si>
    <t>Derivation Code = 3 | MS2 TDMS;  Reference = {68_4239} | Previous AADT = 3782</t>
  </si>
  <si>
    <t>Derivation Code = 3 | MS2 TDMS;  Reference = {68_4249} | Previous AADT = 1332</t>
  </si>
  <si>
    <t>Derivation Code = 3 | MS2 TDMS;  Reference = {68_4258} | Previous AADT = 1203</t>
  </si>
  <si>
    <t>Derivation Code = 3 | MS2 TDMS;  Reference = {68_4269} | Previous AADT = 2202</t>
  </si>
  <si>
    <t>Derivation Code = 3 | MS2 TDMS;  Reference = {68_4276} | Previous AADT = 1644</t>
  </si>
  <si>
    <t>Derivation Code = 3 | MS2 TDMS;  Reference = {68_4327} | Previous AADT = 6057</t>
  </si>
  <si>
    <t>Derivation Code = 3 | MS2 TDMS;  Reference = {68_4316} | Previous AADT = 7166</t>
  </si>
  <si>
    <t>Derivation Code = 3 | MS2 TDMS;  Reference = {68_4312} | Previous AADT = 7408</t>
  </si>
  <si>
    <t>Derivation Code = 3 | MS2 TDMS;  Reference = {68_4306} | Previous AADT = 4217</t>
  </si>
  <si>
    <t>Derivation Code = 3 | MS2 TDMS;  Reference = {68_4329} | Previous AADT = 5335</t>
  </si>
  <si>
    <t>Derivation Code = 3 | MS2 TDMS;  Reference = {68_4311} | Previous AADT = 10282</t>
  </si>
  <si>
    <t>Derivation Code = 3 | MS2 TDMS;  Reference = {68_4318} | Previous AADT = 9552</t>
  </si>
  <si>
    <t>Derivation Code = 3 | MS2 TDMS;  Reference = {68_5549} | Previous AADT = 1018</t>
  </si>
  <si>
    <t>Derivation Code = 3 | MS2 TDMS;  Reference = {68_5548} | Previous AADT = 1122</t>
  </si>
  <si>
    <t>Derivation Code = 3 | MS2 TDMS;  Reference = {68_5559}-{68_5550} | Previous AADT = 3285</t>
  </si>
  <si>
    <t>Derivation Code = 3 | MS2 TDMS;  Reference = {68_5559} | Previous AADT = 3494</t>
  </si>
  <si>
    <t>Derivation Code = 3 | MS2 TDMS;  Reference = {68_5528} | Previous AADT = 411</t>
  </si>
  <si>
    <t>Derivation Code = 3 | MS2 TDMS;  Reference = {68_4332}-{68_4349} | Previous AADT = 3756</t>
  </si>
  <si>
    <t>Derivation Code = 3 | MS2 TDMS;  Reference = {68_4331} | Previous AADT = 18831</t>
  </si>
  <si>
    <t>Derivation Code = 3 | MS2 TDMS;  Reference = {68_4338} | Previous AADT = 12257</t>
  </si>
  <si>
    <t>Derivation Code = 3 | MS2 TDMS;  Reference = {68_4339} | Previous AADT = 7479</t>
  </si>
  <si>
    <t>Derivation Code = 3 | MS2 TDMS;  Reference = {68_4328} | Previous AADT = 4398</t>
  </si>
  <si>
    <t>Derivation Code = 3 | MS2 TDMS;  Reference = {68_4336} | Previous AADT = 15679</t>
  </si>
  <si>
    <t>Derivation Code = 3 | MS2 TDMS;  Reference = {68_4337} | Previous AADT = 5670</t>
  </si>
  <si>
    <t>Derivation Code = 3 | MS2 TDMS;  Reference = {68_4326} | Previous AADT = 3669</t>
  </si>
  <si>
    <t>Derivation Code = 3 | MS2 TDMS;  Reference = {68_5546} | Previous AADT = 1870</t>
  </si>
  <si>
    <t>Derivation Code = 3 | MS2 TDMS;  Reference = {68_5547} | Previous AADT = 670</t>
  </si>
  <si>
    <t>Derivation Code = 3 | MS2 TDMS;  Reference = {68_5577} | Previous AADT = 5271</t>
  </si>
  <si>
    <t>Derivation Code = 3 | MS2 TDMS;  Reference = {68_4349} | Previous AADT = 4427</t>
  </si>
  <si>
    <t xml:space="preserve">Derivation Code = 3 | MS2 TDMS;  Reference = {68_5526} | Previous AADT = </t>
  </si>
  <si>
    <t>Derivation Code = 3 | MS2 TDMS;  Reference = {68_5526} | Previous AADT = 2771</t>
  </si>
  <si>
    <t>Derivation Code = 3 | MS2 TDMS;  Reference = {68_4307} | Previous AADT = 2374</t>
  </si>
  <si>
    <t>Derivation Code = 3 | MS2 TDMS;  Reference = {68_4296} | Previous AADT = 1791</t>
  </si>
  <si>
    <t>Derivation Code = 3 | MS2 TDMS;  Reference = {68_4297} | Previous AADT = 1708</t>
  </si>
  <si>
    <t>Derivation Code = 3 | MS2 TDMS;  Reference = {68_4286} | Previous AADT = 1599</t>
  </si>
  <si>
    <t>Derivation Code = 3 | MS2 TDMS;  Reference = {68_4287} | Previous AADT = 1334</t>
  </si>
  <si>
    <t>Derivation Code = 3 | MS2 TDMS;  Reference = {68_4277} | Previous AADT = 1163</t>
  </si>
  <si>
    <t>Derivation Code = 3 | MS2 TDMS;  Reference = {68_4266} | Previous AADT = 1148</t>
  </si>
  <si>
    <t>Derivation Code = 3 | MS2 TDMS;  Reference = {68_4267} | Previous AADT = 137</t>
  </si>
  <si>
    <t>Derivation Code = 3 | MS2 TDMS;  Reference = {68_4256} | Previous AADT = 1139</t>
  </si>
  <si>
    <t>Derivation Code = 3 | MS2 TDMS;  Reference = {68_4257} | Previous AADT = 5933</t>
  </si>
  <si>
    <t>Derivation Code = 3 | MS2 TDMS;  Reference = {68_4246} | Previous AADT = 2440</t>
  </si>
  <si>
    <t>Derivation Code = 3 | MS2 TDMS;  Reference = {68_4247} | Previous AADT = 4631</t>
  </si>
  <si>
    <t>Derivation Code = 3 | MS2 TDMS;  Reference = {68_4236} | Previous AADT = 1058</t>
  </si>
  <si>
    <t>Derivation Code = 3 | MS2 TDMS;  Reference = {68_4236}+{68_4232} | Previous AADT = 9712</t>
  </si>
  <si>
    <t>Derivation Code = 3 | MS2 TDMS;  Reference = {68_4237}+{68_4233} | Previous AADT = 9872</t>
  </si>
  <si>
    <t>Derivation Code = 3 | MS2 TDMS;  Reference = {68_4237} | Previous AADT = 1426</t>
  </si>
  <si>
    <t>Derivation Code = 3 | MS2 TDMS;  Reference = {68_4226} | Previous AADT = 1417</t>
  </si>
  <si>
    <t>Derivation Code = 3 | MS2 TDMS;  Reference = {68_4227} | Previous AADT = 2450</t>
  </si>
  <si>
    <t>Derivation Code = 3 | MS2 TDMS;  Reference = {68_8066} | Previous AADT = 1253</t>
  </si>
  <si>
    <t>Derivation Code = 3 | MS2 TDMS;  Reference = {68_8067} | Previous AADT = 568</t>
  </si>
  <si>
    <t>Derivation Code = 3 | MS2 TDMS;  Reference = {68_4216} | Previous AADT = 572</t>
  </si>
  <si>
    <t>Derivation Code = 3 | MS2 TDMS;  Reference = {68_4207} | Previous AADT = 364</t>
  </si>
  <si>
    <t>Derivation Code = 3 | MS2 TDMS;  Reference = {68_4196} | Previous AADT = 394</t>
  </si>
  <si>
    <t>Derivation Code = 3 | MS2 TDMS;  Reference = {68_4197} | Previous AADT = 551</t>
  </si>
  <si>
    <t>Derivation Code = 3 | MS2 TDMS;  Reference = {68_4356} | Previous AADT = 925</t>
  </si>
  <si>
    <t>Derivation Code = 3 | MS2 TDMS;  Reference = {68_4166} | Previous AADT = 2177</t>
  </si>
  <si>
    <t>Derivation Code = 1 | MS2 TDMS;  Reference = {68_4167} | Previous AADT = 748</t>
  </si>
  <si>
    <t>Derivation Code = 3 | MS2 TDMS;  Reference = {68_4156} | Previous AADT = 1512</t>
  </si>
  <si>
    <t>Derivation Code = 3 | MS2 TDMS;  Reference = {68_4157} | Previous AADT = 1899</t>
  </si>
  <si>
    <t>Derivation Code = 3 | MS2 TDMS;  Reference = {68_4169} | Previous AADT = 3898</t>
  </si>
  <si>
    <t>Derivation Code = 3 | MS2 TDMS;  Reference = {68_4106} | Previous AADT = 2</t>
  </si>
  <si>
    <t>Derivation Code = 3 | MS2 TDMS;  Reference = {68_4139} | Previous AADT = 526</t>
  </si>
  <si>
    <t>Derivation Code = 3 | MS2 TDMS;  Reference = {68_4159} | Previous AADT = 48</t>
  </si>
  <si>
    <t>Derivation Code = 3 | MS2 TDMS;  Reference = {68_4158} | Previous AADT = 462</t>
  </si>
  <si>
    <t>Derivation Code = 3 | MS2 TDMS;  Reference = {68_4099} | Previous AADT = 108</t>
  </si>
  <si>
    <t>Derivation Code = 3 | MS2 TDMS;  Reference = {68_4096} | Previous AADT = 1534</t>
  </si>
  <si>
    <t>Derivation Code = 3 | MS2 TDMS;  Reference = {68_5448} | Previous AADT = 12075</t>
  </si>
  <si>
    <t>Derivation Code = 3 | MS2 TDMS;  Reference = {68_5449} | Previous AADT = 2973</t>
  </si>
  <si>
    <t>Derivation Code = 3 | MS2 TDMS;  Reference = {68_5438} | Previous AADT = 2214</t>
  </si>
  <si>
    <t>Derivation Code = 3 | MS2 TDMS;  Reference = {68_5459} | Previous AADT = 117</t>
  </si>
  <si>
    <t>Derivation Code = 3 | MS2 TDMS;  Reference = {68_5458} | Previous AADT = 43</t>
  </si>
  <si>
    <t>Derivation Code = 3 | MS2 TDMS;  Reference = {68_5469} | Previous AADT = 39</t>
  </si>
  <si>
    <t>Derivation Code = 3 | MS2 TDMS;  Reference = {68_5479} | Previous AADT = 57</t>
  </si>
  <si>
    <t>Derivation Code = 3 | MS2 TDMS;  Reference = {68_5478} | Previous AADT = 496</t>
  </si>
  <si>
    <t>Derivation Code = 3 | MS2 TDMS;  Reference = {68_5489} | Previous AADT = 434</t>
  </si>
  <si>
    <t>Derivation Code = 3 | MS2 TDMS;  Reference = {68_5488} | Previous AADT = 573</t>
  </si>
  <si>
    <t>Derivation Code = 3 | MS2 TDMS;  Reference = {68_5499} | Previous AADT = 1178</t>
  </si>
  <si>
    <t>Derivation Code = 3 | MS2 TDMS;  Reference = {68_5498} | Previous AADT = 2945</t>
  </si>
  <si>
    <t>Derivation Code = 3 | MS2 TDMS;  Reference = {68_5509} | Previous AADT = 1303</t>
  </si>
  <si>
    <t>Derivation Code = 3 | MS2 TDMS;  Reference = {68_5508} | Previous AADT = 268</t>
  </si>
  <si>
    <t>Derivation Code = 3 | MS2 TDMS;  Reference = {68_5519} | Previous AADT = 48</t>
  </si>
  <si>
    <t>Derivation Code = 3 | MS2 TDMS;  Reference = {68_5518} | Previous AADT = 418</t>
  </si>
  <si>
    <t>Derivation Code = 3 | MS2 TDMS;  Reference = {68_5529} | Previous AADT = 938</t>
  </si>
  <si>
    <t>Derivation Code = 3 | MS2 TDMS;  Reference = {68_5436} | Previous AADT = 1142</t>
  </si>
  <si>
    <t>Derivation Code = 3 | MS2 TDMS;  Reference = {68_5447} | Previous AADT = 1927</t>
  </si>
  <si>
    <t>Derivation Code = 3 | MS2 TDMS;  Reference = {68_5446} | Previous AADT = 3114</t>
  </si>
  <si>
    <t>Derivation Code = 1 | MS2 TDMS;  Reference = {68_5456} | Previous AADT = 6959</t>
  </si>
  <si>
    <t>Derivation Code = 3 | MS2 TDMS;  Reference = {68_5467} | Previous AADT = 3324</t>
  </si>
  <si>
    <t>Derivation Code = 3 | MS2 TDMS;  Reference = {68_5466} | Previous AADT = 2883</t>
  </si>
  <si>
    <t>Derivation Code = 3 | MS2 TDMS;  Reference = {68_5476} | Previous AADT = 7</t>
  </si>
  <si>
    <t>Derivation Code = 3 | MS2 TDMS;  Reference = {68_5497} | Previous AADT = 256</t>
  </si>
  <si>
    <t>Derivation Code = 3 | MS2 TDMS;  Reference = {68_5496} | Previous AADT = 651</t>
  </si>
  <si>
    <t>Derivation Code = 3 | MS2 TDMS;  Reference = {68_5507} | Previous AADT = 233</t>
  </si>
  <si>
    <t>Derivation Code = 3 | MS2 TDMS;  Reference = {68_5506} | Previous AADT = 77</t>
  </si>
  <si>
    <t>Derivation Code = 3 | MS2 TDMS;  Reference = {68_5517} | Previous AADT = 2</t>
  </si>
  <si>
    <t>Derivation Code = 3 | MS2 TDMS;  Reference = {68_5516} | Previous AADT = 217</t>
  </si>
  <si>
    <t>Derivation Code = 3 | MS2 TDMS;  Reference = {68_5527} | Previous AADT = 516</t>
  </si>
  <si>
    <t>Derivation Code = 1 | MS2 TDMS;  Reference = {68_7936} | Previous AADT = 169</t>
  </si>
  <si>
    <t>Derivation Code = 1 | MS2 TDMS;  Reference = {68_5153} | Previous AADT = 2505</t>
  </si>
  <si>
    <t>Derivation Code = 3 | MS2 TDMS;  Reference = {215_YYV-CL114-2} | Previous AADT = 3381</t>
  </si>
  <si>
    <t>Derivation Code = 1 | MS2 TDMS;  Reference = {68_5190} | Previous AADT = 3381</t>
  </si>
  <si>
    <t>Derivation Code = 1 | MS2 TDMS;  Reference = {68_8694} | Previous AADT = 2411</t>
  </si>
  <si>
    <t>Derivation Code = 1 | MS2 TDMS;  Reference = {68_5197} | Previous AADT = 3294</t>
  </si>
  <si>
    <t>Derivation Code = 3 | MS2 TDMS;  Reference = {68_3147} | Previous AADT = 4</t>
  </si>
  <si>
    <t>Derivation Code = 3 | MS2 TDMS;  Reference = {68_3146} | Previous AADT = 4</t>
  </si>
  <si>
    <t>Derivation Code = 3 | MS2 TDMS;  Reference = {68_3125} | Previous AADT = 86</t>
  </si>
  <si>
    <t>Derivation Code = 3 | MS2 TDMS;  Reference = {68_3056} | Previous AADT = 9634</t>
  </si>
  <si>
    <t>Derivation Code = 3 | MS2 TDMS;  Reference = {68_3067} | Previous AADT = 3354</t>
  </si>
  <si>
    <t>Derivation Code = 3 | MS2 TDMS;  Reference = {68_3066} | Previous AADT = 1725</t>
  </si>
  <si>
    <t>Derivation Code = 3 | MS2 TDMS;  Reference = {68_3058} | Previous AADT = 9948</t>
  </si>
  <si>
    <t>Derivation Code = 3 | MS2 TDMS;  Reference = {68_3059} | Previous AADT = 11027</t>
  </si>
  <si>
    <t>Derivation Code = 3 | MS2 TDMS;  Reference = {68_3068} | Previous AADT = 4137</t>
  </si>
  <si>
    <t>Derivation Code = 3 | MS2 TDMS;  Reference = {68_3069} | Previous AADT = 3205</t>
  </si>
  <si>
    <t>Derivation Code = 3 | MS2 TDMS;  Reference = {68_3368} | Previous AADT = 145</t>
  </si>
  <si>
    <t>Derivation Code = 3 | MS2 TDMS;  Reference = {68_3369} | Previous AADT = 10839</t>
  </si>
  <si>
    <t>Derivation Code = 3 | MS2 TDMS;  Reference = {68_3367} | Previous AADT = 235</t>
  </si>
  <si>
    <t>Derivation Code = 3 | MS2 TDMS;  Reference = {68_3387} | Previous AADT = 6194</t>
  </si>
  <si>
    <t>Derivation Code = 3 | MS2 TDMS;  Reference = {68_3389} | Previous AADT = 207</t>
  </si>
  <si>
    <t>Derivation Code = 3 | MS2 TDMS;  Reference = {68_3398} | Previous AADT = 78</t>
  </si>
  <si>
    <t>Derivation Code = 3 | MS2 TDMS;  Reference = {68_3409} | Previous AADT = 688</t>
  </si>
  <si>
    <t>Derivation Code = 3 | MS2 TDMS;  Reference = {68_3408} | Previous AADT = 984</t>
  </si>
  <si>
    <t>({169_M-967-W}+
{169_M-966-E})/2</t>
  </si>
  <si>
    <t>{58_36486}+
{58_36487}</t>
  </si>
  <si>
    <t>{58_36035}+
{58_36036}-
{68_8581}</t>
  </si>
  <si>
    <t>{58_36481}+
{58_36482}</t>
  </si>
  <si>
    <t>{58_36488}+
{58_36489}</t>
  </si>
  <si>
    <t>{58_36497}+
{58_36498}</t>
  </si>
  <si>
    <t>{58_36479}+
{58_36480}</t>
  </si>
  <si>
    <t>{58_36484}+
{58_36485}</t>
  </si>
  <si>
    <t>{58_36499}+
{58_36500}</t>
  </si>
  <si>
    <t>{58_36492}+
{58_36493}</t>
  </si>
  <si>
    <t>{58_36463}+
{58_36464}</t>
  </si>
  <si>
    <t>{58_36490}+
{58_36491}</t>
  </si>
  <si>
    <t>{58_36494}+
{58_36495}</t>
  </si>
  <si>
    <t>({68_6141}+
{216_172})/2</t>
  </si>
  <si>
    <t>({68_6140}+
{216_171})/2</t>
  </si>
  <si>
    <t>({68_6123}+
{216_155})/2</t>
  </si>
  <si>
    <t>({68_6121}+
{216_157})/2</t>
  </si>
  <si>
    <t>({68_6122}+
{216_154})/2</t>
  </si>
  <si>
    <t>({68_6120}+
{216_156})/2</t>
  </si>
  <si>
    <t>({216_140}+
{68_6113})/2</t>
  </si>
  <si>
    <t>({68_5058}+
{68_5051})/2</t>
  </si>
  <si>
    <t>({68_5056}+
{68_5052})/2</t>
  </si>
  <si>
    <t>5 - Local</t>
  </si>
  <si>
    <t>Exit 34 Tubac Rd</t>
  </si>
  <si>
    <t>Exit 40 Chavez Siding Rd</t>
  </si>
  <si>
    <t>Exit 343 Querino Rd</t>
  </si>
  <si>
    <t>Exit 346 Pine Springs Rd</t>
  </si>
  <si>
    <t>Exit 348 Houck</t>
  </si>
  <si>
    <t>Exit 351 Allentown Rd</t>
  </si>
  <si>
    <t>Exit 354 Hawthorne Rd</t>
  </si>
  <si>
    <t>Exit 357 Window Rock</t>
  </si>
  <si>
    <t>Exit 341 Ortega Rd</t>
  </si>
  <si>
    <t>Burris Rd - Casa Grande</t>
  </si>
  <si>
    <t>US 60 (Grand Ave) Connector Rd</t>
  </si>
  <si>
    <t>Exit 131 Lake Pleasant Pkwy</t>
  </si>
  <si>
    <t>SR 69 - Prescott</t>
  </si>
  <si>
    <t>BIA Rte 6485 - Kayenta</t>
  </si>
  <si>
    <t>N VIP Blvd</t>
  </si>
  <si>
    <t>Culture center Rd</t>
  </si>
  <si>
    <t>Surprise TB</t>
  </si>
  <si>
    <t>Exit 146 - East end of Ash Fork</t>
  </si>
  <si>
    <t>Big Ditch</t>
  </si>
  <si>
    <t>Prescott 8853/8854 DB</t>
  </si>
  <si>
    <t>Prescott 8850/8851 DB</t>
  </si>
  <si>
    <t>SR-19B nonCard 1</t>
  </si>
  <si>
    <t>SR-40B nonCard 2</t>
  </si>
  <si>
    <t>S1484</t>
  </si>
  <si>
    <t xml:space="preserve">14N MAIN                ST      </t>
  </si>
  <si>
    <t>CY2022 ADOT | Derivation Code = 3 | MS2 TDMS;  Reference = {68_102102} | Previous AADT = 19886</t>
  </si>
  <si>
    <t>S1044</t>
  </si>
  <si>
    <t xml:space="preserve">10E TANGERINE           RD      </t>
  </si>
  <si>
    <t>SR-989</t>
  </si>
  <si>
    <t>CY2022 ADOT | Derivation Code = 1 | MS2 TDMS;  Reference = {169_B-242} | Previous AADT = 17290</t>
  </si>
  <si>
    <t>{68_102102}</t>
  </si>
  <si>
    <t>{68_101659}</t>
  </si>
  <si>
    <t>Derivation Code = 3 | MS2 TDMS;  Reference = {68_102102} | Previous AADT = 19886</t>
  </si>
  <si>
    <t>Derivation Code = 1 | MS2 TDMS;  Reference = {169_B-242} | Previous AADT = 17290</t>
  </si>
  <si>
    <t>S1143</t>
  </si>
  <si>
    <t xml:space="preserve">  SS040                         </t>
  </si>
  <si>
    <t>SR-40S</t>
  </si>
  <si>
    <t>Industrial Park Rd</t>
  </si>
  <si>
    <t>CY2022 ADOT | Derivation Code = 3 | MS2 TDMS;  Reference = {68_101806} | Previous AADT = 2538</t>
  </si>
  <si>
    <t>{68_101806}</t>
  </si>
  <si>
    <t>Derivation Code = 3 | MS2 TDMS;  Reference = {68_101806} | Previous AADT = 2538</t>
  </si>
  <si>
    <t>Index</t>
  </si>
  <si>
    <t>YYV-CG3065-1</t>
  </si>
  <si>
    <t>PHX-4210</t>
  </si>
  <si>
    <t>MMA-3581</t>
  </si>
  <si>
    <t>MMA-3583</t>
  </si>
  <si>
    <t>SC076</t>
  </si>
  <si>
    <t>SC131</t>
  </si>
  <si>
    <t>SC1035</t>
  </si>
  <si>
    <t>SC634</t>
  </si>
  <si>
    <t>YYV-BC3173-1</t>
  </si>
  <si>
    <t>YYV-CL114-2</t>
  </si>
  <si>
    <t>MC-8082p</t>
  </si>
  <si>
    <t>2042 Future AADT</t>
  </si>
  <si>
    <t>BMP</t>
  </si>
  <si>
    <t>EMP</t>
  </si>
  <si>
    <t>TCS MP</t>
  </si>
  <si>
    <t>Loc ID</t>
  </si>
  <si>
    <t>CheckMP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</si>
</sst>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"/>
  </numFmts>
  <fonts count="1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0"/>
      <color theme="4" tint="-0.499984740745262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0"/>
      <color theme="4" tint="-0.499984740745262"/>
      <name val="Arial"/>
      <family val="2"/>
    </font>
    <font>
      <sz val="11"/>
      <color rgb="FF000000"/>
      <name val="Calibri"/>
      <family val="2"/>
    </font>
    <font>
      <sz val="14"/>
      <color rgb="FFFF0000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theme="4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/>
      <top/>
      <bottom/>
      <diagonal/>
    </border>
  </borders>
  <cellStyleXfs count="7">
    <xf numFmtId="0" fontId="0" fillId="0" borderId="0" applyBorder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2" fillId="0" borderId="0"/>
    <xf numFmtId="0" fontId="2" fillId="0" borderId="0"/>
  </cellStyleXfs>
  <cellXfs count="76">
    <xf numFmtId="0" fontId="0" fillId="0" borderId="0" xfId="0"/>
    <xf numFmtId="0" fontId="5" fillId="0" borderId="0" xfId="1"/>
    <xf numFmtId="164" fontId="0" fillId="0" borderId="0" xfId="2" applyNumberFormat="1" applyFont="1"/>
    <xf numFmtId="164" fontId="0" fillId="0" borderId="0" xfId="2" applyNumberFormat="1" applyFont="1" applyFill="1"/>
    <xf numFmtId="0" fontId="0" fillId="3" borderId="0" xfId="0" applyFill="1"/>
    <xf numFmtId="49" fontId="0" fillId="0" borderId="0" xfId="0" applyNumberFormat="1"/>
    <xf numFmtId="0" fontId="11" fillId="4" borderId="0" xfId="0" applyFont="1" applyFill="1"/>
    <xf numFmtId="0" fontId="0" fillId="4" borderId="0" xfId="0" applyFill="1"/>
    <xf numFmtId="9" fontId="0" fillId="0" borderId="0" xfId="4" applyFont="1"/>
    <xf numFmtId="43" fontId="0" fillId="0" borderId="0" xfId="2" applyFont="1"/>
    <xf numFmtId="164" fontId="0" fillId="0" borderId="0" xfId="2" applyNumberFormat="1" applyFont="1" applyFill="1" applyAlignment="1" applyProtection="1"/>
    <xf numFmtId="164" fontId="0" fillId="0" borderId="0" xfId="2" applyNumberFormat="1" applyFont="1" applyAlignment="1">
      <alignment horizontal="center"/>
    </xf>
    <xf numFmtId="164" fontId="7" fillId="2" borderId="1" xfId="2" applyNumberFormat="1" applyFont="1" applyFill="1" applyBorder="1" applyAlignment="1">
      <alignment horizontal="center" vertical="center" wrapText="1"/>
    </xf>
    <xf numFmtId="43" fontId="7" fillId="2" borderId="1" xfId="2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64" fontId="10" fillId="2" borderId="1" xfId="2" applyNumberFormat="1" applyFont="1" applyFill="1" applyBorder="1" applyAlignment="1">
      <alignment horizontal="center" vertical="center" wrapText="1"/>
    </xf>
    <xf numFmtId="9" fontId="10" fillId="2" borderId="1" xfId="4" applyFont="1" applyFill="1" applyBorder="1" applyAlignment="1">
      <alignment horizontal="center" vertical="center" wrapText="1"/>
    </xf>
    <xf numFmtId="0" fontId="11" fillId="0" borderId="0" xfId="0" applyFont="1"/>
    <xf numFmtId="164" fontId="3" fillId="0" borderId="0" xfId="2" applyNumberFormat="1" applyFont="1"/>
    <xf numFmtId="9" fontId="3" fillId="0" borderId="0" xfId="4" applyFont="1"/>
    <xf numFmtId="0" fontId="5" fillId="0" borderId="0" xfId="1" applyAlignment="1">
      <alignment vertical="center"/>
    </xf>
    <xf numFmtId="164" fontId="7" fillId="5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43" fontId="0" fillId="0" borderId="0" xfId="2" applyFont="1" applyAlignment="1">
      <alignment vertical="center"/>
    </xf>
    <xf numFmtId="49" fontId="0" fillId="0" borderId="0" xfId="0" applyNumberFormat="1" applyAlignment="1">
      <alignment vertical="center"/>
    </xf>
    <xf numFmtId="164" fontId="0" fillId="0" borderId="0" xfId="2" applyNumberFormat="1" applyFont="1" applyAlignment="1">
      <alignment vertical="center"/>
    </xf>
    <xf numFmtId="9" fontId="0" fillId="0" borderId="0" xfId="4" applyFont="1" applyAlignment="1">
      <alignment vertical="center"/>
    </xf>
    <xf numFmtId="0" fontId="0" fillId="4" borderId="0" xfId="0" applyFill="1" applyAlignment="1">
      <alignment vertical="center"/>
    </xf>
    <xf numFmtId="0" fontId="9" fillId="0" borderId="0" xfId="0" applyFont="1" applyAlignment="1">
      <alignment vertical="center"/>
    </xf>
    <xf numFmtId="164" fontId="0" fillId="0" borderId="0" xfId="2" applyNumberFormat="1" applyFont="1" applyFill="1" applyAlignment="1" applyProtection="1">
      <alignment vertical="center"/>
    </xf>
    <xf numFmtId="165" fontId="0" fillId="0" borderId="0" xfId="2" applyNumberFormat="1" applyFont="1"/>
    <xf numFmtId="165" fontId="7" fillId="2" borderId="1" xfId="2" applyNumberFormat="1" applyFont="1" applyFill="1" applyBorder="1" applyAlignment="1">
      <alignment horizontal="center" vertical="center" wrapText="1"/>
    </xf>
    <xf numFmtId="165" fontId="0" fillId="0" borderId="0" xfId="0" applyNumberFormat="1"/>
    <xf numFmtId="165" fontId="0" fillId="0" borderId="0" xfId="2" applyNumberFormat="1" applyFont="1" applyFill="1"/>
    <xf numFmtId="165" fontId="0" fillId="0" borderId="0" xfId="0" applyNumberFormat="1" applyAlignment="1">
      <alignment vertical="center"/>
    </xf>
    <xf numFmtId="0" fontId="0" fillId="0" borderId="2" xfId="0" applyBorder="1"/>
    <xf numFmtId="0" fontId="11" fillId="0" borderId="2" xfId="0" applyFont="1" applyBorder="1"/>
    <xf numFmtId="164" fontId="11" fillId="0" borderId="0" xfId="2" applyNumberFormat="1" applyFont="1"/>
    <xf numFmtId="0" fontId="11" fillId="6" borderId="2" xfId="0" applyFont="1" applyFill="1" applyBorder="1"/>
    <xf numFmtId="0" fontId="9" fillId="0" borderId="0" xfId="0" applyFont="1"/>
    <xf numFmtId="0" fontId="12" fillId="6" borderId="0" xfId="0" applyFont="1" applyFill="1" applyBorder="1"/>
    <xf numFmtId="0" fontId="0" fillId="0" borderId="3" xfId="0" applyBorder="1"/>
    <xf numFmtId="164" fontId="14" fillId="0" borderId="0" xfId="2" applyNumberFormat="1" applyFont="1"/>
    <xf numFmtId="2" fontId="5" fillId="0" borderId="0" xfId="1" applyNumberFormat="1"/>
    <xf numFmtId="2" fontId="14" fillId="0" borderId="0" xfId="2" applyNumberFormat="1" applyFont="1" applyFill="1"/>
    <xf numFmtId="2" fontId="14" fillId="0" borderId="0" xfId="2" applyNumberFormat="1" applyFont="1"/>
    <xf numFmtId="2" fontId="14" fillId="3" borderId="0" xfId="2" applyNumberFormat="1" applyFont="1" applyFill="1"/>
    <xf numFmtId="2" fontId="3" fillId="0" borderId="0" xfId="4" applyNumberFormat="1" applyFont="1" applyFill="1"/>
    <xf numFmtId="2" fontId="13" fillId="0" borderId="1" xfId="2" applyNumberFormat="1" applyFont="1" applyFill="1" applyBorder="1" applyAlignment="1">
      <alignment horizontal="center" vertical="center" wrapText="1"/>
    </xf>
    <xf numFmtId="0" fontId="11" fillId="6" borderId="0" xfId="0" applyFont="1" applyFill="1" applyBorder="1"/>
    <xf numFmtId="166" fontId="0" fillId="0" borderId="0" xfId="2" applyNumberFormat="1" applyFont="1" applyFill="1"/>
    <xf numFmtId="166" fontId="7" fillId="2" borderId="1" xfId="2" applyNumberFormat="1" applyFont="1" applyFill="1" applyBorder="1" applyAlignment="1">
      <alignment horizontal="center" vertical="center" wrapText="1"/>
    </xf>
    <xf numFmtId="166" fontId="11" fillId="0" borderId="0" xfId="0" applyNumberFormat="1" applyFont="1"/>
    <xf numFmtId="166" fontId="0" fillId="0" borderId="0" xfId="0" applyNumberFormat="1"/>
    <xf numFmtId="166" fontId="0" fillId="0" borderId="0" xfId="2" applyNumberFormat="1" applyFont="1"/>
    <xf numFmtId="166" fontId="11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11" fillId="0" borderId="0" xfId="2" applyNumberFormat="1" applyFont="1"/>
    <xf numFmtId="164" fontId="5" fillId="0" borderId="0" xfId="1" applyNumberFormat="1"/>
    <xf numFmtId="0" fontId="15" fillId="0" borderId="0" xfId="1" applyFont="1" applyAlignment="1">
      <alignment vertical="center"/>
    </xf>
    <xf numFmtId="0" fontId="5" fillId="7" borderId="0" xfId="1" applyFill="1"/>
    <xf numFmtId="0" fontId="5" fillId="7" borderId="0" xfId="1" applyFill="1" applyAlignment="1">
      <alignment vertical="center"/>
    </xf>
    <xf numFmtId="0" fontId="1" fillId="0" borderId="0" xfId="1" applyFont="1"/>
    <xf numFmtId="166" fontId="16" fillId="0" borderId="0" xfId="0" applyNumberFormat="1" applyFont="1"/>
    <xf numFmtId="1" fontId="11" fillId="0" borderId="0" xfId="0" applyNumberFormat="1" applyFont="1"/>
    <xf numFmtId="1" fontId="17" fillId="0" borderId="0" xfId="0" applyNumberFormat="1" applyFont="1"/>
    <xf numFmtId="166" fontId="17" fillId="0" borderId="0" xfId="0" applyNumberFormat="1" applyFont="1"/>
    <xf numFmtId="1" fontId="0" fillId="0" borderId="0" xfId="0" applyNumberFormat="1"/>
    <xf numFmtId="166" fontId="0" fillId="0" borderId="0" xfId="0" applyNumberFormat="1" applyAlignment="1">
      <alignment vertical="center"/>
    </xf>
    <xf numFmtId="166" fontId="17" fillId="0" borderId="0" xfId="0" applyNumberFormat="1" applyFont="1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13" fillId="0" borderId="4" xfId="2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</cellXfs>
  <cellStyles count="7">
    <cellStyle name="Comma" xfId="2" builtinId="3"/>
    <cellStyle name="Normal" xfId="0" builtinId="0"/>
    <cellStyle name="Normal 3" xfId="1" xr:uid="{00000000-0005-0000-0000-000003000000}"/>
    <cellStyle name="Normal 3 2" xfId="3" xr:uid="{00000000-0005-0000-0000-000004000000}"/>
    <cellStyle name="Normal 3 2 2" xfId="6" xr:uid="{7F044524-4F80-48CA-A93E-ED04B4573B7C}"/>
    <cellStyle name="Normal 3 3" xfId="5" xr:uid="{D8C63D34-1CFB-4285-8AD7-DE3FC3BB4887}"/>
    <cellStyle name="Percent" xfId="4" builtinId="5"/>
  </cellStyles>
  <dxfs count="9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5" formatCode="0.000"/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numFmt numFmtId="165" formatCode="0.000"/>
      <alignment vertical="center" textRotation="0" indent="0" justifyLastLine="0" shrinkToFit="0" readingOrder="0"/>
    </dxf>
    <dxf>
      <numFmt numFmtId="30" formatCode="@"/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numFmt numFmtId="164" formatCode="_(* #,##0_);_(* \(#,##0\);_(* &quot;-&quot;??_);_(@_)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numFmt numFmtId="166" formatCode="0.0"/>
    </dxf>
    <dxf>
      <numFmt numFmtId="166" formatCode="0.0"/>
    </dxf>
    <dxf>
      <numFmt numFmtId="166" formatCode="0.0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numFmt numFmtId="164" formatCode="_(* #,##0_);_(* \(#,##0\);_(* &quot;-&quot;??_);_(@_)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numFmt numFmtId="166" formatCode="0.0"/>
    </dxf>
    <dxf>
      <numFmt numFmtId="166" formatCode="0.0"/>
    </dxf>
    <dxf>
      <numFmt numFmtId="166" formatCode="0.0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numFmt numFmtId="164" formatCode="_(* #,##0_);_(* \(#,##0\);_(* &quot;-&quot;??_);_(@_)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6" formatCode="0.0"/>
    </dxf>
    <dxf>
      <numFmt numFmtId="166" formatCode="0.0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numFmt numFmtId="164" formatCode="_(* #,##0_);_(* \(#,##0\);_(* &quot;-&quot;??_);_(@_)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4" formatCode="_(* #,##0_);_(* \(#,##0\);_(* &quot;-&quot;??_);_(@_)"/>
    </dxf>
    <dxf>
      <numFmt numFmtId="166" formatCode="0.0"/>
    </dxf>
    <dxf>
      <numFmt numFmtId="165" formatCode="0.000"/>
    </dxf>
    <dxf>
      <numFmt numFmtId="166" formatCode="0.0"/>
    </dxf>
    <dxf>
      <numFmt numFmtId="16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00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4" tint="-0.499984740745262"/>
        <name val="Arial"/>
        <scheme val="none"/>
      </font>
      <numFmt numFmtId="164" formatCode="_(* #,##0_);_(* \(#,##0\);_(* &quot;-&quot;??_);_(@_)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2</xdr:col>
      <xdr:colOff>751603</xdr:colOff>
      <xdr:row>3</xdr:row>
      <xdr:rowOff>314531</xdr:rowOff>
    </xdr:to>
    <xdr:pic>
      <xdr:nvPicPr>
        <xdr:cNvPr id="2" name="Picture 1" descr="Adot Homep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3266203" cy="1028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7</xdr:col>
      <xdr:colOff>570628</xdr:colOff>
      <xdr:row>3</xdr:row>
      <xdr:rowOff>323850</xdr:rowOff>
    </xdr:to>
    <xdr:pic>
      <xdr:nvPicPr>
        <xdr:cNvPr id="2" name="Picture 1" descr="Adot Homepage">
          <a:extLst>
            <a:ext uri="{FF2B5EF4-FFF2-40B4-BE49-F238E27FC236}">
              <a16:creationId xmlns:a16="http://schemas.microsoft.com/office/drawing/2014/main" id="{D7FE643E-3EBE-4C53-936C-742187D5D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326620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7</xdr:col>
      <xdr:colOff>294403</xdr:colOff>
      <xdr:row>3</xdr:row>
      <xdr:rowOff>323850</xdr:rowOff>
    </xdr:to>
    <xdr:pic>
      <xdr:nvPicPr>
        <xdr:cNvPr id="2" name="Picture 1" descr="Adot Homepage">
          <a:extLst>
            <a:ext uri="{FF2B5EF4-FFF2-40B4-BE49-F238E27FC236}">
              <a16:creationId xmlns:a16="http://schemas.microsoft.com/office/drawing/2014/main" id="{3AF07771-1563-4A3E-95F8-228C91463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326620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8</xdr:col>
      <xdr:colOff>637303</xdr:colOff>
      <xdr:row>3</xdr:row>
      <xdr:rowOff>323850</xdr:rowOff>
    </xdr:to>
    <xdr:pic>
      <xdr:nvPicPr>
        <xdr:cNvPr id="2" name="Picture 1" descr="Adot Homepage">
          <a:extLst>
            <a:ext uri="{FF2B5EF4-FFF2-40B4-BE49-F238E27FC236}">
              <a16:creationId xmlns:a16="http://schemas.microsoft.com/office/drawing/2014/main" id="{6ED7D9A8-BFE9-4B0C-87A9-733A1E17D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326620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3</xdr:col>
      <xdr:colOff>1132603</xdr:colOff>
      <xdr:row>3</xdr:row>
      <xdr:rowOff>314531</xdr:rowOff>
    </xdr:to>
    <xdr:pic>
      <xdr:nvPicPr>
        <xdr:cNvPr id="2" name="Picture 1" descr="Adot Homepage">
          <a:extLst>
            <a:ext uri="{FF2B5EF4-FFF2-40B4-BE49-F238E27FC236}">
              <a16:creationId xmlns:a16="http://schemas.microsoft.com/office/drawing/2014/main" id="{8ECC0B3B-9DA9-44DB-AAAD-A0B55F701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3266203" cy="1028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5:Y5053" totalsRowShown="0" headerRowDxfId="90" dataDxfId="89" tableBorderDxfId="88" headerRowCellStyle="Comma" dataCellStyle="Comma">
  <autoFilter ref="A5:Y5053" xr:uid="{00000000-000C-0000-FFFF-FFFF01000000}"/>
  <sortState xmlns:xlrd2="http://schemas.microsoft.com/office/spreadsheetml/2017/richdata2" ref="A6:Y5053">
    <sortCondition ref="D6:D5053"/>
    <sortCondition ref="Y6:Y5053"/>
    <sortCondition ref="E6:E5053"/>
    <sortCondition ref="H6:H5053"/>
  </sortState>
  <tableColumns count="25">
    <tableColumn id="1" xr3:uid="{00000000-0010-0000-0100-000001000000}" name="SectionJoinID"/>
    <tableColumn id="24" xr3:uid="{00000000-0010-0000-0100-000018000000}" name="Reference"/>
    <tableColumn id="2" xr3:uid="{00000000-0010-0000-0100-000002000000}" name="Loc ID"/>
    <tableColumn id="3" xr3:uid="{00000000-0010-0000-0100-000003000000}" name="TrafficSectionType"/>
    <tableColumn id="4" xr3:uid="{00000000-0010-0000-0100-000004000000}" name="RouteId"/>
    <tableColumn id="7" xr3:uid="{00000000-0010-0000-0100-000007000000}" name="Miles" dataDxfId="87" dataCellStyle="Comma">
      <calculatedColumnFormula>Table13[[#This Row],[ToMeasure]]-Table13[[#This Row],[FromMeasure]]</calculatedColumnFormula>
    </tableColumn>
    <tableColumn id="8" xr3:uid="{00000000-0010-0000-0100-000008000000}" name="Road" dataDxfId="86"/>
    <tableColumn id="5" xr3:uid="{00000000-0010-0000-0100-000005000000}" name="FromMeasure" dataDxfId="85" dataCellStyle="Comma"/>
    <tableColumn id="22" xr3:uid="{244BC3D0-07BE-46C6-BC77-0CACB2862195}" name="BMP" dataDxfId="84"/>
    <tableColumn id="9" xr3:uid="{00000000-0010-0000-0100-000009000000}" name="FromRoad"/>
    <tableColumn id="25" xr3:uid="{A4B45092-F4BF-4A06-9651-AA8937803A83}" name="TCS MP" dataDxfId="83"/>
    <tableColumn id="6" xr3:uid="{00000000-0010-0000-0100-000006000000}" name="ToMeasure" dataDxfId="82"/>
    <tableColumn id="23" xr3:uid="{4346DCEA-CF30-4378-98A3-9D6886D62659}" name="EMP" dataDxfId="81"/>
    <tableColumn id="10" xr3:uid="{00000000-0010-0000-0100-00000A000000}" name="ToRoad"/>
    <tableColumn id="11" xr3:uid="{00000000-0010-0000-0100-00000B000000}" name="Pos Dir AADT" dataDxfId="80" dataCellStyle="Comma"/>
    <tableColumn id="12" xr3:uid="{00000000-0010-0000-0100-00000C000000}" name="Neg Dir AADT" dataDxfId="79" dataCellStyle="Comma"/>
    <tableColumn id="13" xr3:uid="{00000000-0010-0000-0100-00000D000000}" name="AADT 2022" dataDxfId="78" dataCellStyle="Comma"/>
    <tableColumn id="14" xr3:uid="{00000000-0010-0000-0100-00000E000000}" name="AADT Source Dataset"/>
    <tableColumn id="15" xr3:uid="{00000000-0010-0000-0100-00000F000000}" name="K Factor %"/>
    <tableColumn id="16" xr3:uid="{00000000-0010-0000-0100-000010000000}" name="D Factor %"/>
    <tableColumn id="17" xr3:uid="{00000000-0010-0000-0100-000011000000}" name="AADT Single Trucks" dataDxfId="77" dataCellStyle="Comma"/>
    <tableColumn id="18" xr3:uid="{00000000-0010-0000-0100-000012000000}" name="AADT Combo Trucks" dataDxfId="76" dataCellStyle="Comma"/>
    <tableColumn id="20" xr3:uid="{00000000-0010-0000-0100-000014000000}" name="T Factor %" dataDxfId="75" dataCellStyle="Percent"/>
    <tableColumn id="19" xr3:uid="{00000000-0010-0000-0100-000013000000}" name="2042 Future AADT" dataDxfId="74" dataCellStyle="Comma"/>
    <tableColumn id="21" xr3:uid="{6B9D6125-80F1-4F41-8994-CA4A4CCA3FA5}" name="Index" dataDxfId="73" dataCellStyle="Comma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EA07D2F-9CBC-4534-9EF6-9086A206068B}" name="Table1325" displayName="Table1325" ref="A5:V347" totalsRowShown="0" headerRowDxfId="72" dataDxfId="71" tableBorderDxfId="70" headerRowCellStyle="Comma" dataCellStyle="Comma">
  <tableColumns count="22">
    <tableColumn id="1" xr3:uid="{E97F195F-3E51-4B3F-BF3C-87AC9DCD9E93}" name="SectionJoinID"/>
    <tableColumn id="24" xr3:uid="{0EF31397-D1D8-4570-B8E6-302C5DA2EA1C}" name="Reference"/>
    <tableColumn id="2" xr3:uid="{A9C05019-34ED-4BA0-A921-61702646F6FC}" name="Loc ID"/>
    <tableColumn id="3" xr3:uid="{E93AE4C3-372D-4F16-AD77-A90D7F18EF06}" name="TrafficSectionType"/>
    <tableColumn id="4" xr3:uid="{DB4AA695-DADD-4A84-A53F-7B62213E47EE}" name="RouteId"/>
    <tableColumn id="7" xr3:uid="{3E6CABC1-0744-4444-B8BA-586E6CE89A39}" name="Miles" dataDxfId="69" dataCellStyle="Comma">
      <calculatedColumnFormula>Table1325[[#This Row],[EMP]]-Table1325[[#This Row],[BMP]]</calculatedColumnFormula>
    </tableColumn>
    <tableColumn id="8" xr3:uid="{06725B3D-9E50-43A1-99FB-025B2E4E0FFA}" name="Road" dataDxfId="68"/>
    <tableColumn id="5" xr3:uid="{68172176-9671-42CF-944D-F58128EA9A1E}" name="BMP" dataDxfId="67"/>
    <tableColumn id="9" xr3:uid="{9675ACCA-28C1-41BD-BA0A-729821F2627D}" name="FromRoad"/>
    <tableColumn id="21" xr3:uid="{9760F756-F091-4555-97E6-7BDE4CCA6FF9}" name="TCS MP" dataDxfId="66"/>
    <tableColumn id="6" xr3:uid="{B355186B-E8F0-4DA5-88AC-DDA349FA1758}" name="EMP" dataDxfId="65"/>
    <tableColumn id="10" xr3:uid="{F57D961A-4300-4536-90DB-245CBA1DDCE7}" name="ToRoad"/>
    <tableColumn id="11" xr3:uid="{D346E7FB-A994-4693-B361-036153D875B9}" name="Pos Dir AADT" dataDxfId="64" dataCellStyle="Comma"/>
    <tableColumn id="12" xr3:uid="{D4666359-BE4F-43D4-A436-9ECACACC6685}" name="Neg Dir AADT" dataDxfId="63" dataCellStyle="Comma"/>
    <tableColumn id="13" xr3:uid="{6D872051-BF81-447D-898C-099ACA0DB7B5}" name="AADT 2022" dataDxfId="62" dataCellStyle="Comma"/>
    <tableColumn id="14" xr3:uid="{6E6853B1-BA4E-4F4E-8CDB-5FB70226EA70}" name="AADT Source Dataset"/>
    <tableColumn id="15" xr3:uid="{8192A60E-1ABC-4010-82FE-5937C035B7AC}" name="K Factor %"/>
    <tableColumn id="16" xr3:uid="{D958279C-E97B-43CE-9FD1-93127C3A510C}" name="D Factor %"/>
    <tableColumn id="17" xr3:uid="{9F20787D-779C-44F7-A4DC-16FD81DA94F5}" name="AADT Single Trucks" dataDxfId="61" dataCellStyle="Comma"/>
    <tableColumn id="18" xr3:uid="{3DF050EE-4B61-4408-B0AD-F8C0015A5845}" name="AADT Combo Trucks" dataDxfId="60" dataCellStyle="Comma"/>
    <tableColumn id="20" xr3:uid="{304C063F-4EB5-4181-B649-CDA732EDB98D}" name="T Factor %" dataDxfId="59" dataCellStyle="Percent"/>
    <tableColumn id="19" xr3:uid="{D0957C70-4EAF-4574-B1E2-2FEB3D52E372}" name="2042 Future AADT" dataDxfId="58" dataCellStyle="Comma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F2D445F-D969-43A7-A8FC-C6E071C6690D}" name="Table1326" displayName="Table1326" ref="A5:W820" totalsRowShown="0" headerRowDxfId="57" dataDxfId="56" tableBorderDxfId="55" headerRowCellStyle="Comma" dataCellStyle="Comma">
  <sortState xmlns:xlrd2="http://schemas.microsoft.com/office/spreadsheetml/2017/richdata2" ref="A6:W820">
    <sortCondition ref="W5:W820"/>
  </sortState>
  <tableColumns count="23">
    <tableColumn id="1" xr3:uid="{4E4CE4FD-0D90-4392-A736-75B5EA1A6B34}" name="SectionJoinID"/>
    <tableColumn id="24" xr3:uid="{6E8C4757-8C46-4573-9769-2BA36F7C2FD3}" name="Reference"/>
    <tableColumn id="2" xr3:uid="{7C366337-CC8A-43E8-9A79-EFBEA4EB995B}" name="Loc ID"/>
    <tableColumn id="3" xr3:uid="{80603CD8-8952-4E1E-B0F4-179E58011590}" name="TrafficSectionType"/>
    <tableColumn id="4" xr3:uid="{D2EC3A98-F39B-4B1A-ADA7-2842B934CE93}" name="RouteId"/>
    <tableColumn id="7" xr3:uid="{C6654417-6BAC-496B-9F97-AC6CC213817D}" name="Miles" dataDxfId="54" dataCellStyle="Comma">
      <calculatedColumnFormula>Table1326[[#This Row],[EMP]]-Table1326[[#This Row],[BMP]]</calculatedColumnFormula>
    </tableColumn>
    <tableColumn id="8" xr3:uid="{F281BC7D-D3AE-462B-A1D3-FC6DF845D71B}" name="Road" dataDxfId="53"/>
    <tableColumn id="5" xr3:uid="{AD1BA045-2D82-40DC-9047-3F024E16A687}" name="BMP" dataDxfId="52"/>
    <tableColumn id="9" xr3:uid="{83B5B414-33DD-42C4-9C1A-D6F7E350BC29}" name="FromRoad"/>
    <tableColumn id="21" xr3:uid="{1D608290-9E2A-4D50-B89A-2448D1EF7A93}" name="TCS MP" dataDxfId="51"/>
    <tableColumn id="6" xr3:uid="{FFAC356C-B6FD-474A-AF42-5BDC28D3CF1C}" name="EMP" dataDxfId="50"/>
    <tableColumn id="10" xr3:uid="{19AC9A76-D10E-48F0-8A9F-DC73C2F28982}" name="ToRoad"/>
    <tableColumn id="11" xr3:uid="{37C52C0D-1F7B-40F6-A66F-60243FDBCDE9}" name="Pos Dir AADT" dataDxfId="49" dataCellStyle="Comma"/>
    <tableColumn id="12" xr3:uid="{A7E5F8FC-40F5-4026-828D-43DB2D5E9C66}" name="Neg Dir AADT" dataDxfId="48" dataCellStyle="Comma"/>
    <tableColumn id="13" xr3:uid="{7E75C551-8055-497B-A8D6-C1464A738230}" name="AADT 2022" dataDxfId="47" dataCellStyle="Comma"/>
    <tableColumn id="14" xr3:uid="{FD52338E-2800-42AF-997E-B71E3733C2CA}" name="AADT Source Dataset"/>
    <tableColumn id="15" xr3:uid="{41A12412-C690-48E2-B98A-45D77FBCF726}" name="K Factor %"/>
    <tableColumn id="16" xr3:uid="{523FD009-5868-4081-B330-4A71D64768B1}" name="D Factor %"/>
    <tableColumn id="17" xr3:uid="{C1DEC27E-F7F6-4550-95FF-D56B957CBF9B}" name="AADT Single Trucks" dataDxfId="46" dataCellStyle="Comma"/>
    <tableColumn id="18" xr3:uid="{AA1FE732-C34A-4EA3-B4D8-CED96A70C4CE}" name="AADT Combo Trucks" dataDxfId="45" dataCellStyle="Comma"/>
    <tableColumn id="20" xr3:uid="{5850C7BC-B58E-40F7-BFC9-CFFF5A6D3704}" name="T Factor %" dataDxfId="44" dataCellStyle="Percent"/>
    <tableColumn id="19" xr3:uid="{FE294297-DCCC-461C-AA53-61A57C3CD570}" name="2042 Future AADT" dataDxfId="43" dataCellStyle="Comma"/>
    <tableColumn id="23" xr3:uid="{63C44B58-D388-465B-A6A3-63B07D1731D0}" name="Index" dataDxfId="42" dataCellStyle="Comma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89BD51B-FD11-4665-A7D7-095CC68142D4}" name="Table1327" displayName="Table1327" ref="A5:W321" totalsRowShown="0" headerRowDxfId="41" dataDxfId="40" tableBorderDxfId="39" headerRowCellStyle="Comma" dataCellStyle="Comma">
  <sortState xmlns:xlrd2="http://schemas.microsoft.com/office/spreadsheetml/2017/richdata2" ref="A6:W321">
    <sortCondition ref="W5:W321"/>
  </sortState>
  <tableColumns count="23">
    <tableColumn id="1" xr3:uid="{83331ABB-5181-47D3-9D8D-EEE5692BF43D}" name="SectionJoinID"/>
    <tableColumn id="24" xr3:uid="{BFAC045E-06D3-498B-B961-A62368CC42A6}" name="Reference"/>
    <tableColumn id="2" xr3:uid="{A54A664E-E6F4-4E09-975A-82CB9AE3B102}" name="Loc ID"/>
    <tableColumn id="3" xr3:uid="{5A19B1BA-3CA6-4FC1-AFE0-2D2B04F6DA96}" name="TrafficSectionType"/>
    <tableColumn id="4" xr3:uid="{16E59691-C0CA-4DED-AED6-D436EB3B14FD}" name="RouteId"/>
    <tableColumn id="7" xr3:uid="{BE52312F-1AA1-4D5B-8703-C7C701B33203}" name="Miles" dataDxfId="38" dataCellStyle="Comma">
      <calculatedColumnFormula>Table1327[[#This Row],[EMP]]-Table1327[[#This Row],[BMP]]</calculatedColumnFormula>
    </tableColumn>
    <tableColumn id="8" xr3:uid="{CD8ABE91-2117-43CF-8150-20F85F82F1D8}" name="Road" dataDxfId="37"/>
    <tableColumn id="5" xr3:uid="{22034215-C76F-44B6-93D2-271D9EB69E2E}" name="BMP" dataDxfId="36"/>
    <tableColumn id="9" xr3:uid="{BF282B78-86D8-4ED9-8F50-2FCF28364D6D}" name="FromRoad"/>
    <tableColumn id="22" xr3:uid="{7E8762EF-74C3-4567-AFD1-20E091839AD8}" name="TCS MP" dataDxfId="35"/>
    <tableColumn id="6" xr3:uid="{A1DF7434-4B99-4708-B798-F1AA1C021619}" name="EMP" dataDxfId="34"/>
    <tableColumn id="10" xr3:uid="{1AB08DAC-0925-4086-9C90-F3F0907A3CB9}" name="ToRoad"/>
    <tableColumn id="11" xr3:uid="{38EF20E8-C6FB-4E98-955A-BDA6207AB59D}" name="Pos Dir AADT" dataDxfId="33" dataCellStyle="Comma"/>
    <tableColumn id="12" xr3:uid="{8E1BEE5E-E318-4F69-8566-84456B5A9134}" name="Neg Dir AADT" dataDxfId="32" dataCellStyle="Comma"/>
    <tableColumn id="13" xr3:uid="{33DC5323-4960-414D-B4A8-A8591D21C86C}" name="AADT 2022" dataDxfId="31" dataCellStyle="Comma"/>
    <tableColumn id="14" xr3:uid="{157A5CA2-3D87-45D5-979C-BE860D5F3ABE}" name="AADT Source Dataset"/>
    <tableColumn id="15" xr3:uid="{A102A34E-8D27-42A1-B3D6-E42366477310}" name="K Factor %"/>
    <tableColumn id="16" xr3:uid="{6E6A8A31-DFFD-4DDE-8F3B-0134E4135652}" name="D Factor %"/>
    <tableColumn id="17" xr3:uid="{C745B4A8-FE90-47A8-BFFB-282A03C6C2CF}" name="AADT Single Trucks" dataDxfId="30" dataCellStyle="Comma"/>
    <tableColumn id="18" xr3:uid="{B3512EA7-33F5-48A8-BB65-B2ABB0400E6E}" name="AADT Combo Trucks" dataDxfId="29" dataCellStyle="Comma"/>
    <tableColumn id="20" xr3:uid="{7781F22B-DE07-4FC9-AC94-CF88F4EDCD43}" name="T Factor %" dataDxfId="28" dataCellStyle="Percent"/>
    <tableColumn id="19" xr3:uid="{4CD491B4-A891-43D3-AE28-E55764B376D7}" name="2042 Future AADT" dataDxfId="27" dataCellStyle="Comma"/>
    <tableColumn id="21" xr3:uid="{89259727-4913-488F-BEFE-78E31A9EC8D3}" name="Index" dataDxfId="26" dataCellStyle="Comma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6B85731-FD4F-4D4E-8249-D95354D25B79}" name="Table134" displayName="Table134" ref="A5:U3578" totalsRowShown="0" headerRowDxfId="25" dataDxfId="24" tableBorderDxfId="23" headerRowCellStyle="Comma" dataCellStyle="Comma">
  <autoFilter ref="A5:U3578" xr:uid="{16B85731-FD4F-4D4E-8249-D95354D25B79}"/>
  <sortState xmlns:xlrd2="http://schemas.microsoft.com/office/spreadsheetml/2017/richdata2" ref="A6:U3578">
    <sortCondition ref="D6:D3578"/>
    <sortCondition ref="E6:E3578"/>
  </sortState>
  <tableColumns count="21">
    <tableColumn id="1" xr3:uid="{F2D0E9C0-50F6-4D6C-910A-3FFB8C4B36CF}" name="SectionJoinID" dataDxfId="22"/>
    <tableColumn id="24" xr3:uid="{296D9390-C5E2-47EC-AE0F-79F5A5EBB737}" name="Reference" dataDxfId="21"/>
    <tableColumn id="2" xr3:uid="{25C82E9F-7E7D-45D6-BB2D-A1F27D51076A}" name="Loc ID" dataDxfId="20"/>
    <tableColumn id="3" xr3:uid="{6957271A-E910-4B40-AE0E-E6795B44A2E4}" name="TrafficSectionType" dataDxfId="19"/>
    <tableColumn id="4" xr3:uid="{9E903768-BCA7-4A61-86CC-CC79EB4A8FAB}" name="RouteId" dataDxfId="18"/>
    <tableColumn id="7" xr3:uid="{05686F91-1B63-4131-B6CA-9F1F6AB838E5}" name="Miles" dataDxfId="17" dataCellStyle="Comma">
      <calculatedColumnFormula>Table134[[#This Row],[ToMeasure]]-Table134[[#This Row],[FromMeasure]]</calculatedColumnFormula>
    </tableColumn>
    <tableColumn id="8" xr3:uid="{D26DC858-D795-4AC8-97BB-3A19B918855E}" name="Road" dataDxfId="16"/>
    <tableColumn id="5" xr3:uid="{1EB7EB21-FE46-4759-904F-C4632180AC95}" name="FromMeasure" dataDxfId="15"/>
    <tableColumn id="9" xr3:uid="{C2FD81FA-29C5-45B3-8A60-94CEAFEB34F1}" name="FromRoad" dataDxfId="14"/>
    <tableColumn id="6" xr3:uid="{A5158921-E772-46DD-92E7-B059CEFFA865}" name="ToMeasure" dataDxfId="13"/>
    <tableColumn id="10" xr3:uid="{DB0DA404-2A54-4725-995B-F386761DF920}" name="ToRoad" dataDxfId="12"/>
    <tableColumn id="11" xr3:uid="{712024B6-B73B-4760-A3AD-F201B3A8A712}" name="Pos Dir AADT" dataDxfId="11" dataCellStyle="Comma"/>
    <tableColumn id="12" xr3:uid="{78CD3B27-A638-434F-9CBD-BC17EE64ECE1}" name="Neg Dir AADT" dataDxfId="10" dataCellStyle="Comma"/>
    <tableColumn id="13" xr3:uid="{520234CF-0737-4695-AB29-324FE22B17B0}" name="AADT 2022" dataDxfId="9" dataCellStyle="Comma"/>
    <tableColumn id="14" xr3:uid="{67C30FA0-30D8-458D-871C-23CC769C490B}" name="AADT Source Dataset" dataDxfId="8"/>
    <tableColumn id="15" xr3:uid="{0F5D28C8-2126-41D3-BC42-40E120D4A409}" name="K Factor %" dataDxfId="7"/>
    <tableColumn id="16" xr3:uid="{E9346275-28D0-4A0B-99FF-11F04B673938}" name="D Factor %" dataDxfId="6"/>
    <tableColumn id="17" xr3:uid="{49055008-7503-4ACD-9B4F-353FE6945792}" name="AADT Single Trucks" dataDxfId="5" dataCellStyle="Comma"/>
    <tableColumn id="18" xr3:uid="{A30F3324-C041-4C2D-8902-C258C312A3AF}" name="AADT Combo Trucks" dataDxfId="4" dataCellStyle="Comma"/>
    <tableColumn id="20" xr3:uid="{6017949F-9ABD-430E-90C4-C747A0B27819}" name="T Factor %" dataDxfId="3" dataCellStyle="Percent"/>
    <tableColumn id="19" xr3:uid="{D8FD28A0-998D-4419-ABBC-F7FA04157EAF}" name="2042 Future AADT" dataDxfId="2" dataCellStyle="Comma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C5053"/>
  <sheetViews>
    <sheetView showGridLines="0" tabSelected="1" zoomScaleNormal="100" workbookViewId="0">
      <pane ySplit="5" topLeftCell="A6" activePane="bottomLeft" state="frozen"/>
      <selection pane="bottomLeft" activeCell="Y1" sqref="Y1:Y1048576"/>
    </sheetView>
  </sheetViews>
  <sheetFormatPr defaultColWidth="9.140625" defaultRowHeight="15" x14ac:dyDescent="0.25"/>
  <cols>
    <col min="1" max="1" width="18.85546875" bestFit="1" customWidth="1"/>
    <col min="2" max="2" width="20" customWidth="1"/>
    <col min="3" max="3" width="13.28515625" bestFit="1" customWidth="1"/>
    <col min="4" max="4" width="22.85546875" bestFit="1" customWidth="1"/>
    <col min="5" max="5" width="32.7109375" bestFit="1" customWidth="1"/>
    <col min="6" max="6" width="10.28515625" bestFit="1" customWidth="1"/>
    <col min="7" max="7" width="14.5703125" style="33" customWidth="1"/>
    <col min="8" max="8" width="14.140625" style="33" bestFit="1" customWidth="1"/>
    <col min="9" max="9" width="9.7109375" style="57" bestFit="1" customWidth="1"/>
    <col min="10" max="10" width="41" style="2" bestFit="1" customWidth="1"/>
    <col min="11" max="11" width="12.7109375" style="57" bestFit="1" customWidth="1"/>
    <col min="12" max="12" width="14.42578125" style="33" bestFit="1" customWidth="1"/>
    <col min="13" max="13" width="9.5703125" style="57" bestFit="1" customWidth="1"/>
    <col min="14" max="14" width="27" style="2" customWidth="1"/>
    <col min="15" max="15" width="11.7109375" style="2" customWidth="1"/>
    <col min="16" max="16" width="12.140625" style="2" customWidth="1"/>
    <col min="17" max="17" width="9.85546875" style="2" customWidth="1"/>
    <col min="18" max="18" width="88.7109375" customWidth="1"/>
    <col min="19" max="19" width="8.85546875" customWidth="1"/>
    <col min="20" max="20" width="9" customWidth="1"/>
    <col min="21" max="21" width="14.42578125" style="2" customWidth="1"/>
    <col min="22" max="22" width="18.28515625" style="2" bestFit="1" customWidth="1"/>
    <col min="23" max="23" width="8.28515625" style="2" customWidth="1"/>
    <col min="24" max="24" width="13.7109375" style="8" customWidth="1"/>
    <col min="25" max="25" width="10.7109375" style="1" hidden="1" customWidth="1"/>
    <col min="26" max="26" width="2.140625" style="63" customWidth="1"/>
    <col min="27" max="27" width="8.5703125" style="1" customWidth="1"/>
    <col min="28" max="28" width="2.140625" style="63" customWidth="1"/>
    <col min="29" max="16384" width="9.140625" style="1"/>
  </cols>
  <sheetData>
    <row r="2" spans="1:29" x14ac:dyDescent="0.25">
      <c r="J2" s="3"/>
      <c r="K2" s="53"/>
      <c r="L2" s="36"/>
      <c r="M2" s="53"/>
      <c r="N2" s="3"/>
    </row>
    <row r="3" spans="1:29" ht="26.25" x14ac:dyDescent="0.4">
      <c r="A3" s="75" t="s">
        <v>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19"/>
      <c r="R3" s="19"/>
      <c r="S3" s="1"/>
      <c r="T3" s="1"/>
      <c r="U3" s="1"/>
      <c r="V3" s="19"/>
      <c r="W3" s="19"/>
      <c r="X3" s="19"/>
      <c r="Y3" s="20"/>
    </row>
    <row r="4" spans="1:29" ht="26.25" x14ac:dyDescent="0.4">
      <c r="A4" s="75" t="s">
        <v>17052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19"/>
      <c r="R4" s="19"/>
      <c r="S4" s="1"/>
      <c r="T4" s="1"/>
      <c r="U4" s="1"/>
      <c r="V4" s="19"/>
      <c r="W4" s="19"/>
      <c r="X4" s="19"/>
      <c r="Y4" s="20"/>
    </row>
    <row r="5" spans="1:29" ht="30" customHeight="1" x14ac:dyDescent="0.25">
      <c r="A5" s="22" t="s">
        <v>216</v>
      </c>
      <c r="B5" s="12" t="s">
        <v>17078</v>
      </c>
      <c r="C5" s="12" t="s">
        <v>26025</v>
      </c>
      <c r="D5" s="12" t="s">
        <v>217</v>
      </c>
      <c r="E5" s="22" t="s">
        <v>3101</v>
      </c>
      <c r="F5" s="22" t="s">
        <v>17077</v>
      </c>
      <c r="G5" s="12" t="s">
        <v>213</v>
      </c>
      <c r="H5" s="34" t="s">
        <v>211</v>
      </c>
      <c r="I5" s="54" t="s">
        <v>26022</v>
      </c>
      <c r="J5" s="12" t="s">
        <v>214</v>
      </c>
      <c r="K5" s="54" t="s">
        <v>26024</v>
      </c>
      <c r="L5" s="34" t="s">
        <v>212</v>
      </c>
      <c r="M5" s="54" t="s">
        <v>26023</v>
      </c>
      <c r="N5" s="12" t="s">
        <v>215</v>
      </c>
      <c r="O5" s="12" t="s">
        <v>1</v>
      </c>
      <c r="P5" s="12" t="s">
        <v>2</v>
      </c>
      <c r="Q5" s="12" t="s">
        <v>17051</v>
      </c>
      <c r="R5" s="14" t="s">
        <v>17053</v>
      </c>
      <c r="S5" s="15" t="s">
        <v>3</v>
      </c>
      <c r="T5" s="15" t="s">
        <v>4</v>
      </c>
      <c r="U5" s="16" t="s">
        <v>5</v>
      </c>
      <c r="V5" s="16" t="s">
        <v>6</v>
      </c>
      <c r="W5" s="17" t="s">
        <v>7</v>
      </c>
      <c r="X5" s="16" t="s">
        <v>26021</v>
      </c>
      <c r="Y5" s="74" t="s">
        <v>26009</v>
      </c>
      <c r="Z5" s="64"/>
      <c r="AA5" s="62">
        <v>2035</v>
      </c>
      <c r="AB5" s="64"/>
      <c r="AC5" s="65" t="s">
        <v>26026</v>
      </c>
    </row>
    <row r="6" spans="1:29" ht="24" customHeight="1" x14ac:dyDescent="0.25">
      <c r="A6" t="s">
        <v>221</v>
      </c>
      <c r="B6" t="s">
        <v>17127</v>
      </c>
      <c r="C6">
        <v>100001</v>
      </c>
      <c r="D6" t="s">
        <v>17073</v>
      </c>
      <c r="E6" t="s">
        <v>218</v>
      </c>
      <c r="F6" s="9">
        <f>Table13[[#This Row],[ToMeasure]]-Table13[[#This Row],[FromMeasure]]</f>
        <v>0.50294751999999998</v>
      </c>
      <c r="G6" s="5" t="s">
        <v>219</v>
      </c>
      <c r="H6" s="35">
        <v>0.77871683000000003</v>
      </c>
      <c r="I6" s="56">
        <v>4.2119175000000002E-2</v>
      </c>
      <c r="J6" s="18" t="s">
        <v>8</v>
      </c>
      <c r="K6" s="55">
        <v>0.412641545</v>
      </c>
      <c r="L6" s="35">
        <v>1.28166435</v>
      </c>
      <c r="M6" s="56">
        <v>0.54506669500000005</v>
      </c>
      <c r="N6" s="18" t="s">
        <v>220</v>
      </c>
      <c r="O6" s="2">
        <v>10576</v>
      </c>
      <c r="P6" s="2">
        <v>8002</v>
      </c>
      <c r="Q6" s="2">
        <v>18578</v>
      </c>
      <c r="R6" t="s">
        <v>6826</v>
      </c>
      <c r="S6">
        <v>5</v>
      </c>
      <c r="T6">
        <v>52</v>
      </c>
      <c r="U6" s="2">
        <v>965</v>
      </c>
      <c r="V6" s="2">
        <v>2751</v>
      </c>
      <c r="W6" s="8">
        <v>0.2000215308429325</v>
      </c>
      <c r="X6" s="2">
        <v>26910</v>
      </c>
      <c r="Y6" s="45">
        <v>1</v>
      </c>
      <c r="AA6" s="61">
        <f>(Table13[[#This Row],[2042 Future AADT]]-Table13[[#This Row],[AADT 2022]])/20*($AA$5-2022)+Table13[[#This Row],[AADT 2022]]</f>
        <v>23993.8</v>
      </c>
      <c r="AC6" s="1" t="str">
        <f>IF(Table13[[#This Row],[TCS MP]]&gt;=Table13[[#This Row],[BMP]],IF(Table13[[#This Row],[TCS MP]]&lt;=Table13[[#This Row],[EMP]],"Good","EMP"),"BMP")</f>
        <v>Good</v>
      </c>
    </row>
    <row r="7" spans="1:29" ht="24" customHeight="1" x14ac:dyDescent="0.25">
      <c r="A7" t="s">
        <v>223</v>
      </c>
      <c r="B7" t="s">
        <v>17128</v>
      </c>
      <c r="C7">
        <v>100002</v>
      </c>
      <c r="D7" t="s">
        <v>17073</v>
      </c>
      <c r="E7" t="s">
        <v>218</v>
      </c>
      <c r="F7" s="9">
        <f>Table13[[#This Row],[ToMeasure]]-Table13[[#This Row],[FromMeasure]]</f>
        <v>1.6475450799999998</v>
      </c>
      <c r="G7" s="5" t="s">
        <v>219</v>
      </c>
      <c r="H7" s="35">
        <v>1.28166435</v>
      </c>
      <c r="I7" s="56">
        <v>0.56097813500000004</v>
      </c>
      <c r="J7" s="18" t="s">
        <v>220</v>
      </c>
      <c r="K7" s="55">
        <v>1.8024427999999999</v>
      </c>
      <c r="L7" s="35">
        <v>2.9292094299999998</v>
      </c>
      <c r="M7" s="56">
        <v>2.208523215</v>
      </c>
      <c r="N7" s="18" t="s">
        <v>222</v>
      </c>
      <c r="O7" s="2">
        <v>13656</v>
      </c>
      <c r="P7" s="2">
        <v>12698</v>
      </c>
      <c r="Q7" s="2">
        <v>26354</v>
      </c>
      <c r="R7" t="s">
        <v>6827</v>
      </c>
      <c r="S7">
        <v>11</v>
      </c>
      <c r="T7">
        <v>54</v>
      </c>
      <c r="U7" s="2">
        <v>2324</v>
      </c>
      <c r="V7" s="2">
        <v>2703</v>
      </c>
      <c r="W7" s="8">
        <v>0.190749032404948</v>
      </c>
      <c r="X7" s="2">
        <v>38174</v>
      </c>
      <c r="Y7" s="45">
        <v>2</v>
      </c>
      <c r="AA7" s="61">
        <f>(Table13[[#This Row],[2042 Future AADT]]-Table13[[#This Row],[AADT 2022]])/20*($AA$5-2022)+Table13[[#This Row],[AADT 2022]]</f>
        <v>34037</v>
      </c>
      <c r="AC7" s="1" t="str">
        <f>IF(Table13[[#This Row],[TCS MP]]&gt;=Table13[[#This Row],[BMP]],IF(Table13[[#This Row],[TCS MP]]&lt;=Table13[[#This Row],[EMP]],"Good","EMP"),"BMP")</f>
        <v>Good</v>
      </c>
    </row>
    <row r="8" spans="1:29" ht="24" customHeight="1" x14ac:dyDescent="0.25">
      <c r="A8" t="s">
        <v>224</v>
      </c>
      <c r="B8" t="s">
        <v>17129</v>
      </c>
      <c r="C8">
        <v>100003</v>
      </c>
      <c r="D8" t="s">
        <v>17073</v>
      </c>
      <c r="E8" t="s">
        <v>218</v>
      </c>
      <c r="F8" s="9">
        <f>Table13[[#This Row],[ToMeasure]]-Table13[[#This Row],[FromMeasure]]</f>
        <v>1.75110097</v>
      </c>
      <c r="G8" s="5" t="s">
        <v>219</v>
      </c>
      <c r="H8" s="35">
        <v>2.9292094299999998</v>
      </c>
      <c r="I8" s="56">
        <v>2.2229366800000001</v>
      </c>
      <c r="J8" s="18" t="s">
        <v>222</v>
      </c>
      <c r="K8" s="55">
        <v>2.6809621450000001</v>
      </c>
      <c r="L8" s="35">
        <v>4.6803103999999998</v>
      </c>
      <c r="M8" s="56">
        <v>3.9740376500000001</v>
      </c>
      <c r="N8" s="18" t="s">
        <v>209</v>
      </c>
      <c r="O8" s="2">
        <v>20858</v>
      </c>
      <c r="P8" s="2">
        <v>20073</v>
      </c>
      <c r="Q8" s="2">
        <v>40931</v>
      </c>
      <c r="R8" t="s">
        <v>13693</v>
      </c>
      <c r="S8">
        <v>5</v>
      </c>
      <c r="T8">
        <v>53</v>
      </c>
      <c r="U8" s="2">
        <v>1471</v>
      </c>
      <c r="V8" s="2">
        <v>4193</v>
      </c>
      <c r="W8" s="8">
        <v>0.13837922357137622</v>
      </c>
      <c r="X8" s="2">
        <v>55462</v>
      </c>
      <c r="Y8" s="45">
        <v>3</v>
      </c>
      <c r="AA8" s="61">
        <f>(Table13[[#This Row],[2042 Future AADT]]-Table13[[#This Row],[AADT 2022]])/20*($AA$5-2022)+Table13[[#This Row],[AADT 2022]]</f>
        <v>50376.15</v>
      </c>
      <c r="AC8" s="1" t="str">
        <f>IF(Table13[[#This Row],[TCS MP]]&gt;=Table13[[#This Row],[BMP]],IF(Table13[[#This Row],[TCS MP]]&lt;=Table13[[#This Row],[EMP]],"Good","EMP"),"BMP")</f>
        <v>Good</v>
      </c>
    </row>
    <row r="9" spans="1:29" ht="24" customHeight="1" x14ac:dyDescent="0.25">
      <c r="A9" t="s">
        <v>225</v>
      </c>
      <c r="B9" t="s">
        <v>17130</v>
      </c>
      <c r="C9">
        <v>100004</v>
      </c>
      <c r="D9" t="s">
        <v>17073</v>
      </c>
      <c r="E9" t="s">
        <v>218</v>
      </c>
      <c r="F9" s="9">
        <f>Table13[[#This Row],[ToMeasure]]-Table13[[#This Row],[FromMeasure]]</f>
        <v>3.6753768400000002</v>
      </c>
      <c r="G9" s="5" t="s">
        <v>219</v>
      </c>
      <c r="H9" s="35">
        <v>4.6803103999999998</v>
      </c>
      <c r="I9" s="56">
        <v>3.9717878283333299</v>
      </c>
      <c r="J9" s="18" t="s">
        <v>209</v>
      </c>
      <c r="K9" s="55">
        <v>5.8307331949999996</v>
      </c>
      <c r="L9" s="35">
        <v>8.35568724</v>
      </c>
      <c r="M9" s="56">
        <v>7.6471646683333301</v>
      </c>
      <c r="N9" s="18" t="s">
        <v>9</v>
      </c>
      <c r="O9" s="2">
        <v>25406</v>
      </c>
      <c r="P9" s="2">
        <v>21943</v>
      </c>
      <c r="Q9" s="2">
        <v>47349</v>
      </c>
      <c r="R9" t="s">
        <v>13694</v>
      </c>
      <c r="S9">
        <v>5</v>
      </c>
      <c r="T9">
        <v>57</v>
      </c>
      <c r="U9" s="2">
        <v>2058</v>
      </c>
      <c r="V9" s="2">
        <v>6373</v>
      </c>
      <c r="W9" s="8">
        <v>0.17806078269868425</v>
      </c>
      <c r="X9" s="2">
        <v>68585</v>
      </c>
      <c r="Y9" s="45">
        <v>4</v>
      </c>
      <c r="AA9" s="61">
        <f>(Table13[[#This Row],[2042 Future AADT]]-Table13[[#This Row],[AADT 2022]])/20*($AA$5-2022)+Table13[[#This Row],[AADT 2022]]</f>
        <v>61152.4</v>
      </c>
      <c r="AC9" s="1" t="str">
        <f>IF(Table13[[#This Row],[TCS MP]]&gt;=Table13[[#This Row],[BMP]],IF(Table13[[#This Row],[TCS MP]]&lt;=Table13[[#This Row],[EMP]],"Good","EMP"),"BMP")</f>
        <v>Good</v>
      </c>
    </row>
    <row r="10" spans="1:29" ht="24" customHeight="1" x14ac:dyDescent="0.25">
      <c r="A10" t="s">
        <v>227</v>
      </c>
      <c r="B10" t="s">
        <v>17131</v>
      </c>
      <c r="C10">
        <v>100005</v>
      </c>
      <c r="D10" t="s">
        <v>17073</v>
      </c>
      <c r="E10" t="s">
        <v>218</v>
      </c>
      <c r="F10" s="9">
        <f>Table13[[#This Row],[ToMeasure]]-Table13[[#This Row],[FromMeasure]]</f>
        <v>2.0132439400000006</v>
      </c>
      <c r="G10" s="5" t="s">
        <v>219</v>
      </c>
      <c r="H10" s="35">
        <v>8.35568724</v>
      </c>
      <c r="I10" s="56">
        <v>7.6444859300000001</v>
      </c>
      <c r="J10" s="18" t="s">
        <v>9</v>
      </c>
      <c r="K10" s="55">
        <v>8.2953854049999993</v>
      </c>
      <c r="L10" s="35">
        <v>10.368931180000001</v>
      </c>
      <c r="M10" s="56">
        <v>9.6577298700000007</v>
      </c>
      <c r="N10" s="18" t="s">
        <v>10</v>
      </c>
      <c r="O10" s="2">
        <v>22677</v>
      </c>
      <c r="P10" s="2">
        <v>22017</v>
      </c>
      <c r="Q10" s="2">
        <v>44694</v>
      </c>
      <c r="R10" t="s">
        <v>11142</v>
      </c>
      <c r="S10">
        <v>5</v>
      </c>
      <c r="T10">
        <v>53</v>
      </c>
      <c r="U10" s="2">
        <v>1571</v>
      </c>
      <c r="V10" s="2">
        <v>4596</v>
      </c>
      <c r="W10" s="8">
        <v>0.1379827269879626</v>
      </c>
      <c r="X10" s="2">
        <v>64739</v>
      </c>
      <c r="Y10" s="45">
        <v>5</v>
      </c>
      <c r="AA10" s="61">
        <f>(Table13[[#This Row],[2042 Future AADT]]-Table13[[#This Row],[AADT 2022]])/20*($AA$5-2022)+Table13[[#This Row],[AADT 2022]]</f>
        <v>57723.25</v>
      </c>
      <c r="AC10" s="1" t="str">
        <f>IF(Table13[[#This Row],[TCS MP]]&gt;=Table13[[#This Row],[BMP]],IF(Table13[[#This Row],[TCS MP]]&lt;=Table13[[#This Row],[EMP]],"Good","EMP"),"BMP")</f>
        <v>Good</v>
      </c>
    </row>
    <row r="11" spans="1:29" ht="24" customHeight="1" x14ac:dyDescent="0.25">
      <c r="A11" t="s">
        <v>230</v>
      </c>
      <c r="B11" t="s">
        <v>17132</v>
      </c>
      <c r="C11">
        <v>100006</v>
      </c>
      <c r="D11" t="s">
        <v>17073</v>
      </c>
      <c r="E11" t="s">
        <v>218</v>
      </c>
      <c r="F11" s="9">
        <f>Table13[[#This Row],[ToMeasure]]-Table13[[#This Row],[FromMeasure]]</f>
        <v>2.6013257499999991</v>
      </c>
      <c r="G11" s="5" t="s">
        <v>219</v>
      </c>
      <c r="H11" s="35">
        <v>10.368931180000001</v>
      </c>
      <c r="I11" s="56">
        <v>9.6504312619999997</v>
      </c>
      <c r="J11" s="18" t="s">
        <v>10</v>
      </c>
      <c r="K11" s="55">
        <v>10.79214309</v>
      </c>
      <c r="L11" s="35">
        <v>12.97025693</v>
      </c>
      <c r="M11" s="56">
        <v>12.251757012000001</v>
      </c>
      <c r="N11" s="18" t="s">
        <v>229</v>
      </c>
      <c r="O11" s="2">
        <v>19763</v>
      </c>
      <c r="P11" s="2">
        <v>21456</v>
      </c>
      <c r="Q11" s="2">
        <v>41219</v>
      </c>
      <c r="R11" t="s">
        <v>6828</v>
      </c>
      <c r="S11">
        <v>5</v>
      </c>
      <c r="T11">
        <v>51</v>
      </c>
      <c r="U11" s="2">
        <v>1517</v>
      </c>
      <c r="V11" s="2">
        <v>4547</v>
      </c>
      <c r="W11" s="8">
        <v>0.14711662097576361</v>
      </c>
      <c r="X11" s="2">
        <v>55852</v>
      </c>
      <c r="Y11" s="45">
        <v>6</v>
      </c>
      <c r="AA11" s="61">
        <f>(Table13[[#This Row],[2042 Future AADT]]-Table13[[#This Row],[AADT 2022]])/20*($AA$5-2022)+Table13[[#This Row],[AADT 2022]]</f>
        <v>50730.45</v>
      </c>
      <c r="AC11" s="1" t="str">
        <f>IF(Table13[[#This Row],[TCS MP]]&gt;=Table13[[#This Row],[BMP]],IF(Table13[[#This Row],[TCS MP]]&lt;=Table13[[#This Row],[EMP]],"Good","EMP"),"BMP")</f>
        <v>Good</v>
      </c>
    </row>
    <row r="12" spans="1:29" ht="24" customHeight="1" x14ac:dyDescent="0.25">
      <c r="A12" t="s">
        <v>232</v>
      </c>
      <c r="B12" t="s">
        <v>17133</v>
      </c>
      <c r="C12">
        <v>100007</v>
      </c>
      <c r="D12" t="s">
        <v>17073</v>
      </c>
      <c r="E12" t="s">
        <v>218</v>
      </c>
      <c r="F12" s="9">
        <f>Table13[[#This Row],[ToMeasure]]-Table13[[#This Row],[FromMeasure]]</f>
        <v>2.0056954099999995</v>
      </c>
      <c r="G12" s="5" t="s">
        <v>219</v>
      </c>
      <c r="H12" s="35">
        <v>12.97025693</v>
      </c>
      <c r="I12" s="56">
        <v>12.2420580675</v>
      </c>
      <c r="J12" s="18" t="s">
        <v>229</v>
      </c>
      <c r="K12" s="55">
        <v>13.00176989</v>
      </c>
      <c r="L12" s="35">
        <v>14.975952339999999</v>
      </c>
      <c r="M12" s="56">
        <v>14.2477534775</v>
      </c>
      <c r="N12" s="18" t="s">
        <v>231</v>
      </c>
      <c r="O12" s="2">
        <v>13870</v>
      </c>
      <c r="P12" s="2">
        <v>14226</v>
      </c>
      <c r="Q12" s="2">
        <v>28096</v>
      </c>
      <c r="R12" t="s">
        <v>6829</v>
      </c>
      <c r="S12">
        <v>11</v>
      </c>
      <c r="T12">
        <v>51</v>
      </c>
      <c r="U12" s="2">
        <v>1950</v>
      </c>
      <c r="V12" s="2">
        <v>3406</v>
      </c>
      <c r="W12" s="8">
        <v>0.19063211845102507</v>
      </c>
      <c r="X12" s="2">
        <v>42098</v>
      </c>
      <c r="Y12" s="45">
        <v>7</v>
      </c>
      <c r="AA12" s="61">
        <f>(Table13[[#This Row],[2042 Future AADT]]-Table13[[#This Row],[AADT 2022]])/20*($AA$5-2022)+Table13[[#This Row],[AADT 2022]]</f>
        <v>37197.300000000003</v>
      </c>
      <c r="AC12" s="1" t="str">
        <f>IF(Table13[[#This Row],[TCS MP]]&gt;=Table13[[#This Row],[BMP]],IF(Table13[[#This Row],[TCS MP]]&lt;=Table13[[#This Row],[EMP]],"Good","EMP"),"BMP")</f>
        <v>Good</v>
      </c>
    </row>
    <row r="13" spans="1:29" ht="24" customHeight="1" x14ac:dyDescent="0.25">
      <c r="A13" t="s">
        <v>234</v>
      </c>
      <c r="B13" t="s">
        <v>17134</v>
      </c>
      <c r="C13">
        <v>100008</v>
      </c>
      <c r="D13" t="s">
        <v>17073</v>
      </c>
      <c r="E13" t="s">
        <v>218</v>
      </c>
      <c r="F13" s="9">
        <f>Table13[[#This Row],[ToMeasure]]-Table13[[#This Row],[FromMeasure]]</f>
        <v>6.7822838800000014</v>
      </c>
      <c r="G13" s="5" t="s">
        <v>219</v>
      </c>
      <c r="H13" s="35">
        <v>14.975952339999999</v>
      </c>
      <c r="I13" s="56">
        <v>14.246534661111101</v>
      </c>
      <c r="J13" s="18" t="s">
        <v>231</v>
      </c>
      <c r="K13" s="55">
        <v>16.000175904999999</v>
      </c>
      <c r="L13" s="35">
        <v>21.758236220000001</v>
      </c>
      <c r="M13" s="56">
        <v>21.0288185411111</v>
      </c>
      <c r="N13" s="18" t="s">
        <v>6830</v>
      </c>
      <c r="O13" s="2">
        <v>11286</v>
      </c>
      <c r="P13" s="2">
        <v>10524</v>
      </c>
      <c r="Q13" s="2">
        <v>21810</v>
      </c>
      <c r="R13" t="s">
        <v>11143</v>
      </c>
      <c r="S13">
        <v>11</v>
      </c>
      <c r="T13">
        <v>56</v>
      </c>
      <c r="U13" s="2">
        <v>1892</v>
      </c>
      <c r="V13" s="2">
        <v>3923</v>
      </c>
      <c r="W13" s="8">
        <v>0.2666208161393856</v>
      </c>
      <c r="X13" s="2">
        <v>32680</v>
      </c>
      <c r="Y13" s="45">
        <v>8</v>
      </c>
      <c r="AA13" s="61">
        <f>(Table13[[#This Row],[2042 Future AADT]]-Table13[[#This Row],[AADT 2022]])/20*($AA$5-2022)+Table13[[#This Row],[AADT 2022]]</f>
        <v>28875.5</v>
      </c>
      <c r="AC13" s="1" t="str">
        <f>IF(Table13[[#This Row],[TCS MP]]&gt;=Table13[[#This Row],[BMP]],IF(Table13[[#This Row],[TCS MP]]&lt;=Table13[[#This Row],[EMP]],"Good","EMP"),"BMP")</f>
        <v>Good</v>
      </c>
    </row>
    <row r="14" spans="1:29" ht="24" customHeight="1" x14ac:dyDescent="0.25">
      <c r="A14" t="s">
        <v>236</v>
      </c>
      <c r="B14" t="s">
        <v>17135</v>
      </c>
      <c r="C14">
        <v>100009</v>
      </c>
      <c r="D14" t="s">
        <v>17073</v>
      </c>
      <c r="E14" t="s">
        <v>218</v>
      </c>
      <c r="F14" s="9">
        <f>Table13[[#This Row],[ToMeasure]]-Table13[[#This Row],[FromMeasure]]</f>
        <v>9.779282760000001</v>
      </c>
      <c r="G14" s="5" t="s">
        <v>219</v>
      </c>
      <c r="H14" s="35">
        <v>21.758236220000001</v>
      </c>
      <c r="I14" s="56">
        <v>21.028682320909098</v>
      </c>
      <c r="J14" s="18" t="s">
        <v>6830</v>
      </c>
      <c r="K14" s="55">
        <v>25.89724786</v>
      </c>
      <c r="L14" s="35">
        <v>31.537518980000002</v>
      </c>
      <c r="M14" s="56">
        <v>30.807965080909099</v>
      </c>
      <c r="N14" s="18" t="s">
        <v>11</v>
      </c>
      <c r="O14" s="2">
        <v>6333</v>
      </c>
      <c r="P14" s="2">
        <v>7682</v>
      </c>
      <c r="Q14" s="2">
        <v>14015</v>
      </c>
      <c r="R14" t="s">
        <v>6831</v>
      </c>
      <c r="S14">
        <v>5</v>
      </c>
      <c r="T14">
        <v>56</v>
      </c>
      <c r="U14" s="2">
        <v>699</v>
      </c>
      <c r="V14" s="2">
        <v>2652</v>
      </c>
      <c r="W14" s="8">
        <v>0.23910096325365679</v>
      </c>
      <c r="X14" s="2">
        <v>20301</v>
      </c>
      <c r="Y14" s="45">
        <v>9</v>
      </c>
      <c r="AA14" s="61">
        <f>(Table13[[#This Row],[2042 Future AADT]]-Table13[[#This Row],[AADT 2022]])/20*($AA$5-2022)+Table13[[#This Row],[AADT 2022]]</f>
        <v>18100.900000000001</v>
      </c>
      <c r="AC14" s="1" t="str">
        <f>IF(Table13[[#This Row],[TCS MP]]&gt;=Table13[[#This Row],[BMP]],IF(Table13[[#This Row],[TCS MP]]&lt;=Table13[[#This Row],[EMP]],"Good","EMP"),"BMP")</f>
        <v>Good</v>
      </c>
    </row>
    <row r="15" spans="1:29" ht="24" customHeight="1" x14ac:dyDescent="0.25">
      <c r="A15" t="s">
        <v>238</v>
      </c>
      <c r="B15" t="s">
        <v>17136</v>
      </c>
      <c r="C15">
        <v>100010</v>
      </c>
      <c r="D15" t="s">
        <v>17073</v>
      </c>
      <c r="E15" t="s">
        <v>218</v>
      </c>
      <c r="F15" s="9">
        <f>Table13[[#This Row],[ToMeasure]]-Table13[[#This Row],[FromMeasure]]</f>
        <v>7.1562146799999979</v>
      </c>
      <c r="G15" s="5" t="s">
        <v>219</v>
      </c>
      <c r="H15" s="35">
        <v>31.537518980000002</v>
      </c>
      <c r="I15" s="56">
        <v>30.805743215555601</v>
      </c>
      <c r="J15" s="18" t="s">
        <v>11</v>
      </c>
      <c r="K15" s="55">
        <v>37.004954865000002</v>
      </c>
      <c r="L15" s="35">
        <v>38.693733659999999</v>
      </c>
      <c r="M15" s="56">
        <v>37.961957895555599</v>
      </c>
      <c r="N15" s="18" t="s">
        <v>237</v>
      </c>
      <c r="O15" s="2">
        <v>8005</v>
      </c>
      <c r="P15" s="2">
        <v>6475</v>
      </c>
      <c r="Q15" s="2">
        <v>14480</v>
      </c>
      <c r="R15" t="s">
        <v>3102</v>
      </c>
      <c r="S15">
        <v>8</v>
      </c>
      <c r="T15">
        <v>67</v>
      </c>
      <c r="U15" s="2">
        <v>687</v>
      </c>
      <c r="V15" s="2">
        <v>3009</v>
      </c>
      <c r="W15" s="8">
        <v>0.25524861878453037</v>
      </c>
      <c r="X15" s="2">
        <v>22625</v>
      </c>
      <c r="Y15" s="45">
        <v>10</v>
      </c>
      <c r="AA15" s="61">
        <f>(Table13[[#This Row],[2042 Future AADT]]-Table13[[#This Row],[AADT 2022]])/20*($AA$5-2022)+Table13[[#This Row],[AADT 2022]]</f>
        <v>19774.25</v>
      </c>
      <c r="AC15" s="1" t="str">
        <f>IF(Table13[[#This Row],[TCS MP]]&gt;=Table13[[#This Row],[BMP]],IF(Table13[[#This Row],[TCS MP]]&lt;=Table13[[#This Row],[EMP]],"Good","EMP"),"BMP")</f>
        <v>Good</v>
      </c>
    </row>
    <row r="16" spans="1:29" ht="24" customHeight="1" x14ac:dyDescent="0.25">
      <c r="A16" t="s">
        <v>240</v>
      </c>
      <c r="B16" t="s">
        <v>17137</v>
      </c>
      <c r="C16">
        <v>100011</v>
      </c>
      <c r="D16" t="s">
        <v>17073</v>
      </c>
      <c r="E16" t="s">
        <v>218</v>
      </c>
      <c r="F16" s="9">
        <f>Table13[[#This Row],[ToMeasure]]-Table13[[#This Row],[FromMeasure]]</f>
        <v>4.1016931099999994</v>
      </c>
      <c r="G16" s="5" t="s">
        <v>219</v>
      </c>
      <c r="H16" s="35">
        <v>38.693733659999999</v>
      </c>
      <c r="I16" s="56">
        <v>37.961989868571401</v>
      </c>
      <c r="J16" s="18" t="s">
        <v>237</v>
      </c>
      <c r="K16" s="55">
        <v>40.306419269999999</v>
      </c>
      <c r="L16" s="35">
        <v>42.795426769999999</v>
      </c>
      <c r="M16" s="56">
        <v>42.0636829785714</v>
      </c>
      <c r="N16" s="18" t="s">
        <v>239</v>
      </c>
      <c r="O16" s="2">
        <v>6882</v>
      </c>
      <c r="P16" s="2">
        <v>5735</v>
      </c>
      <c r="Q16" s="2">
        <v>12617</v>
      </c>
      <c r="R16" t="s">
        <v>13695</v>
      </c>
      <c r="S16">
        <v>9</v>
      </c>
      <c r="T16">
        <v>55</v>
      </c>
      <c r="U16" s="2">
        <v>593</v>
      </c>
      <c r="V16" s="2">
        <v>2546</v>
      </c>
      <c r="W16" s="8">
        <v>0.24879131330744234</v>
      </c>
      <c r="X16" s="2">
        <v>18905</v>
      </c>
      <c r="Y16" s="45">
        <v>11</v>
      </c>
      <c r="AA16" s="61">
        <f>(Table13[[#This Row],[2042 Future AADT]]-Table13[[#This Row],[AADT 2022]])/20*($AA$5-2022)+Table13[[#This Row],[AADT 2022]]</f>
        <v>16704.2</v>
      </c>
      <c r="AC16" s="1" t="str">
        <f>IF(Table13[[#This Row],[TCS MP]]&gt;=Table13[[#This Row],[BMP]],IF(Table13[[#This Row],[TCS MP]]&lt;=Table13[[#This Row],[EMP]],"Good","EMP"),"BMP")</f>
        <v>Good</v>
      </c>
    </row>
    <row r="17" spans="1:29" ht="24" customHeight="1" x14ac:dyDescent="0.25">
      <c r="A17" t="s">
        <v>242</v>
      </c>
      <c r="B17" t="s">
        <v>17138</v>
      </c>
      <c r="C17">
        <v>100012</v>
      </c>
      <c r="D17" t="s">
        <v>17073</v>
      </c>
      <c r="E17" t="s">
        <v>218</v>
      </c>
      <c r="F17" s="9">
        <f>Table13[[#This Row],[ToMeasure]]-Table13[[#This Row],[FromMeasure]]</f>
        <v>12.886937119999999</v>
      </c>
      <c r="G17" s="5" t="s">
        <v>219</v>
      </c>
      <c r="H17" s="35">
        <v>42.795426769999999</v>
      </c>
      <c r="I17" s="56">
        <v>42.061345690714298</v>
      </c>
      <c r="J17" s="18" t="s">
        <v>239</v>
      </c>
      <c r="K17" s="55">
        <v>48.507953375</v>
      </c>
      <c r="L17" s="35">
        <v>55.682363889999998</v>
      </c>
      <c r="M17" s="56">
        <v>54.948282810714304</v>
      </c>
      <c r="N17" s="18" t="s">
        <v>241</v>
      </c>
      <c r="O17" s="2">
        <v>6533</v>
      </c>
      <c r="P17" s="2">
        <v>5869</v>
      </c>
      <c r="Q17" s="2">
        <v>12402</v>
      </c>
      <c r="R17" t="s">
        <v>6832</v>
      </c>
      <c r="S17">
        <v>7</v>
      </c>
      <c r="T17">
        <v>56</v>
      </c>
      <c r="U17" s="2">
        <v>626</v>
      </c>
      <c r="V17" s="2">
        <v>2497</v>
      </c>
      <c r="W17" s="8">
        <v>0.25181422351233673</v>
      </c>
      <c r="X17" s="2">
        <v>18583</v>
      </c>
      <c r="Y17" s="45">
        <v>12</v>
      </c>
      <c r="AA17" s="61">
        <f>(Table13[[#This Row],[2042 Future AADT]]-Table13[[#This Row],[AADT 2022]])/20*($AA$5-2022)+Table13[[#This Row],[AADT 2022]]</f>
        <v>16419.650000000001</v>
      </c>
      <c r="AC17" s="1" t="str">
        <f>IF(Table13[[#This Row],[TCS MP]]&gt;=Table13[[#This Row],[BMP]],IF(Table13[[#This Row],[TCS MP]]&lt;=Table13[[#This Row],[EMP]],"Good","EMP"),"BMP")</f>
        <v>Good</v>
      </c>
    </row>
    <row r="18" spans="1:29" ht="24" customHeight="1" x14ac:dyDescent="0.25">
      <c r="A18" t="s">
        <v>244</v>
      </c>
      <c r="B18" t="s">
        <v>17139</v>
      </c>
      <c r="C18">
        <v>100013</v>
      </c>
      <c r="D18" t="s">
        <v>17073</v>
      </c>
      <c r="E18" t="s">
        <v>218</v>
      </c>
      <c r="F18" s="9">
        <f>Table13[[#This Row],[ToMeasure]]-Table13[[#This Row],[FromMeasure]]</f>
        <v>12.506626450000006</v>
      </c>
      <c r="G18" s="5" t="s">
        <v>219</v>
      </c>
      <c r="H18" s="35">
        <v>55.682363889999998</v>
      </c>
      <c r="I18" s="56">
        <v>54.937688790000003</v>
      </c>
      <c r="J18" s="18" t="s">
        <v>241</v>
      </c>
      <c r="K18" s="55">
        <v>67.010005570000004</v>
      </c>
      <c r="L18" s="35">
        <v>68.188990340000004</v>
      </c>
      <c r="M18" s="56">
        <v>67.444315239999995</v>
      </c>
      <c r="N18" s="18" t="s">
        <v>243</v>
      </c>
      <c r="O18" s="2">
        <v>4816</v>
      </c>
      <c r="P18" s="2">
        <v>4774</v>
      </c>
      <c r="Q18" s="2">
        <v>9590</v>
      </c>
      <c r="R18" t="s">
        <v>11144</v>
      </c>
      <c r="S18">
        <v>7</v>
      </c>
      <c r="T18">
        <v>66</v>
      </c>
      <c r="U18" s="2">
        <v>562</v>
      </c>
      <c r="V18" s="2">
        <v>2293</v>
      </c>
      <c r="W18" s="8">
        <v>0.29770594369134518</v>
      </c>
      <c r="X18" s="2">
        <v>14984</v>
      </c>
      <c r="Y18" s="45">
        <v>13</v>
      </c>
      <c r="AA18" s="61">
        <f>(Table13[[#This Row],[2042 Future AADT]]-Table13[[#This Row],[AADT 2022]])/20*($AA$5-2022)+Table13[[#This Row],[AADT 2022]]</f>
        <v>13096.1</v>
      </c>
      <c r="AC18" s="1" t="str">
        <f>IF(Table13[[#This Row],[TCS MP]]&gt;=Table13[[#This Row],[BMP]],IF(Table13[[#This Row],[TCS MP]]&lt;=Table13[[#This Row],[EMP]],"Good","EMP"),"BMP")</f>
        <v>Good</v>
      </c>
    </row>
    <row r="19" spans="1:29" ht="24" customHeight="1" x14ac:dyDescent="0.25">
      <c r="A19" t="s">
        <v>246</v>
      </c>
      <c r="B19" t="s">
        <v>17140</v>
      </c>
      <c r="C19">
        <v>100014</v>
      </c>
      <c r="D19" t="s">
        <v>17073</v>
      </c>
      <c r="E19" t="s">
        <v>218</v>
      </c>
      <c r="F19" s="9">
        <f>Table13[[#This Row],[ToMeasure]]-Table13[[#This Row],[FromMeasure]]</f>
        <v>6.0399918600000007</v>
      </c>
      <c r="G19" s="5" t="s">
        <v>219</v>
      </c>
      <c r="H19" s="35">
        <v>68.188990340000004</v>
      </c>
      <c r="I19" s="56">
        <v>67.438326665000005</v>
      </c>
      <c r="J19" s="18" t="s">
        <v>243</v>
      </c>
      <c r="K19" s="55">
        <v>70.004876190000004</v>
      </c>
      <c r="L19" s="35">
        <v>74.228982200000004</v>
      </c>
      <c r="M19" s="56">
        <v>73.478318525000006</v>
      </c>
      <c r="N19" s="18" t="s">
        <v>245</v>
      </c>
      <c r="O19" s="2">
        <v>6359</v>
      </c>
      <c r="P19" s="2">
        <v>5589</v>
      </c>
      <c r="Q19" s="2">
        <v>11948</v>
      </c>
      <c r="R19" t="s">
        <v>3103</v>
      </c>
      <c r="S19">
        <v>6</v>
      </c>
      <c r="T19">
        <v>56</v>
      </c>
      <c r="U19" s="2">
        <v>544</v>
      </c>
      <c r="V19" s="2">
        <v>2148</v>
      </c>
      <c r="W19" s="8">
        <v>0.22530967525945764</v>
      </c>
      <c r="X19" s="2">
        <v>17903</v>
      </c>
      <c r="Y19" s="45">
        <v>14</v>
      </c>
      <c r="AA19" s="61">
        <f>(Table13[[#This Row],[2042 Future AADT]]-Table13[[#This Row],[AADT 2022]])/20*($AA$5-2022)+Table13[[#This Row],[AADT 2022]]</f>
        <v>15818.75</v>
      </c>
      <c r="AC19" s="1" t="str">
        <f>IF(Table13[[#This Row],[TCS MP]]&gt;=Table13[[#This Row],[BMP]],IF(Table13[[#This Row],[TCS MP]]&lt;=Table13[[#This Row],[EMP]],"Good","EMP"),"BMP")</f>
        <v>Good</v>
      </c>
    </row>
    <row r="20" spans="1:29" ht="24" customHeight="1" x14ac:dyDescent="0.25">
      <c r="A20" t="s">
        <v>248</v>
      </c>
      <c r="B20" t="s">
        <v>17141</v>
      </c>
      <c r="C20">
        <v>100015</v>
      </c>
      <c r="D20" t="s">
        <v>17073</v>
      </c>
      <c r="E20" t="s">
        <v>218</v>
      </c>
      <c r="F20" s="9">
        <f>Table13[[#This Row],[ToMeasure]]-Table13[[#This Row],[FromMeasure]]</f>
        <v>4.980407029999995</v>
      </c>
      <c r="G20" s="5" t="s">
        <v>219</v>
      </c>
      <c r="H20" s="35">
        <v>74.228982200000004</v>
      </c>
      <c r="I20" s="56">
        <v>73.479860728571396</v>
      </c>
      <c r="J20" s="18" t="s">
        <v>245</v>
      </c>
      <c r="K20" s="55">
        <v>73.9950008</v>
      </c>
      <c r="L20" s="35">
        <v>79.209389229999999</v>
      </c>
      <c r="M20" s="56">
        <v>78.460267758571405</v>
      </c>
      <c r="N20" s="18" t="s">
        <v>247</v>
      </c>
      <c r="O20" s="2">
        <v>5473</v>
      </c>
      <c r="P20" s="2">
        <v>5268</v>
      </c>
      <c r="Q20" s="2">
        <v>10741</v>
      </c>
      <c r="R20" t="s">
        <v>13696</v>
      </c>
      <c r="S20">
        <v>7</v>
      </c>
      <c r="T20">
        <v>59</v>
      </c>
      <c r="U20" s="2">
        <v>557</v>
      </c>
      <c r="V20" s="2">
        <v>2114</v>
      </c>
      <c r="W20" s="8">
        <v>0.24867330788567171</v>
      </c>
      <c r="X20" s="2">
        <v>16094</v>
      </c>
      <c r="Y20" s="45">
        <v>15</v>
      </c>
      <c r="AA20" s="61">
        <f>(Table13[[#This Row],[2042 Future AADT]]-Table13[[#This Row],[AADT 2022]])/20*($AA$5-2022)+Table13[[#This Row],[AADT 2022]]</f>
        <v>14220.45</v>
      </c>
      <c r="AC20" s="1" t="str">
        <f>IF(Table13[[#This Row],[TCS MP]]&gt;=Table13[[#This Row],[BMP]],IF(Table13[[#This Row],[TCS MP]]&lt;=Table13[[#This Row],[EMP]],"Good","EMP"),"BMP")</f>
        <v>Good</v>
      </c>
    </row>
    <row r="21" spans="1:29" ht="24" customHeight="1" x14ac:dyDescent="0.25">
      <c r="A21" t="s">
        <v>262</v>
      </c>
      <c r="B21" t="s">
        <v>17142</v>
      </c>
      <c r="C21">
        <v>100016</v>
      </c>
      <c r="D21" t="s">
        <v>17073</v>
      </c>
      <c r="E21" t="s">
        <v>218</v>
      </c>
      <c r="F21" s="9">
        <f>Table13[[#This Row],[ToMeasure]]-Table13[[#This Row],[FromMeasure]]</f>
        <v>8.590160620000006</v>
      </c>
      <c r="G21" s="5" t="s">
        <v>219</v>
      </c>
      <c r="H21" s="35">
        <v>79.209389229999999</v>
      </c>
      <c r="I21" s="56">
        <v>78.459724211818198</v>
      </c>
      <c r="J21" s="18" t="s">
        <v>247</v>
      </c>
      <c r="K21" s="55">
        <v>80.962967500000005</v>
      </c>
      <c r="L21" s="35">
        <v>87.799549850000005</v>
      </c>
      <c r="M21" s="56">
        <v>87.049884831818204</v>
      </c>
      <c r="N21" s="18" t="s">
        <v>261</v>
      </c>
      <c r="O21" s="2">
        <v>6599</v>
      </c>
      <c r="P21" s="2">
        <v>7260</v>
      </c>
      <c r="Q21" s="2">
        <v>13859</v>
      </c>
      <c r="R21" t="s">
        <v>6833</v>
      </c>
      <c r="S21">
        <v>8</v>
      </c>
      <c r="T21">
        <v>55</v>
      </c>
      <c r="U21" s="2">
        <v>590</v>
      </c>
      <c r="V21" s="2">
        <v>3161</v>
      </c>
      <c r="W21" s="8">
        <v>0.27065444837289848</v>
      </c>
      <c r="X21" s="2">
        <v>23387</v>
      </c>
      <c r="Y21" s="45">
        <v>16</v>
      </c>
      <c r="AA21" s="61">
        <f>(Table13[[#This Row],[2042 Future AADT]]-Table13[[#This Row],[AADT 2022]])/20*($AA$5-2022)+Table13[[#This Row],[AADT 2022]]</f>
        <v>20052.2</v>
      </c>
      <c r="AC21" s="1" t="str">
        <f>IF(Table13[[#This Row],[TCS MP]]&gt;=Table13[[#This Row],[BMP]],IF(Table13[[#This Row],[TCS MP]]&lt;=Table13[[#This Row],[EMP]],"Good","EMP"),"BMP")</f>
        <v>Good</v>
      </c>
    </row>
    <row r="22" spans="1:29" ht="24" customHeight="1" x14ac:dyDescent="0.25">
      <c r="A22" t="s">
        <v>264</v>
      </c>
      <c r="B22" t="s">
        <v>17143</v>
      </c>
      <c r="C22">
        <v>100017</v>
      </c>
      <c r="D22" t="s">
        <v>17073</v>
      </c>
      <c r="E22" t="s">
        <v>218</v>
      </c>
      <c r="F22" s="9">
        <f>Table13[[#This Row],[ToMeasure]]-Table13[[#This Row],[FromMeasure]]</f>
        <v>15.240761539999994</v>
      </c>
      <c r="G22" s="5" t="s">
        <v>219</v>
      </c>
      <c r="H22" s="35">
        <v>87.799549850000005</v>
      </c>
      <c r="I22" s="56">
        <v>87.047184308823603</v>
      </c>
      <c r="J22" s="18" t="s">
        <v>261</v>
      </c>
      <c r="K22" s="55">
        <v>93.554506860000004</v>
      </c>
      <c r="L22" s="35">
        <v>103.04031139</v>
      </c>
      <c r="M22" s="56">
        <v>102.28794584882399</v>
      </c>
      <c r="N22" s="18" t="s">
        <v>263</v>
      </c>
      <c r="O22" s="2">
        <v>6708</v>
      </c>
      <c r="P22" s="2">
        <v>6708</v>
      </c>
      <c r="Q22" s="2">
        <v>13416</v>
      </c>
      <c r="R22" t="s">
        <v>13697</v>
      </c>
      <c r="S22">
        <v>7</v>
      </c>
      <c r="T22">
        <v>60</v>
      </c>
      <c r="U22" s="2">
        <v>616</v>
      </c>
      <c r="V22" s="2">
        <v>4199</v>
      </c>
      <c r="W22" s="8">
        <v>0.35889982110912344</v>
      </c>
      <c r="X22" s="2">
        <v>22640</v>
      </c>
      <c r="Y22" s="45">
        <v>17</v>
      </c>
      <c r="AA22" s="61">
        <f>(Table13[[#This Row],[2042 Future AADT]]-Table13[[#This Row],[AADT 2022]])/20*($AA$5-2022)+Table13[[#This Row],[AADT 2022]]</f>
        <v>19411.599999999999</v>
      </c>
      <c r="AC22" s="1" t="str">
        <f>IF(Table13[[#This Row],[TCS MP]]&gt;=Table13[[#This Row],[BMP]],IF(Table13[[#This Row],[TCS MP]]&lt;=Table13[[#This Row],[EMP]],"Good","EMP"),"BMP")</f>
        <v>Good</v>
      </c>
    </row>
    <row r="23" spans="1:29" ht="24" customHeight="1" x14ac:dyDescent="0.25">
      <c r="A23" t="s">
        <v>266</v>
      </c>
      <c r="B23" t="s">
        <v>17144</v>
      </c>
      <c r="C23">
        <v>100018</v>
      </c>
      <c r="D23" t="s">
        <v>17073</v>
      </c>
      <c r="E23" t="s">
        <v>218</v>
      </c>
      <c r="F23" s="9">
        <f>Table13[[#This Row],[ToMeasure]]-Table13[[#This Row],[FromMeasure]]</f>
        <v>4.2239924499999972</v>
      </c>
      <c r="G23" s="5" t="s">
        <v>219</v>
      </c>
      <c r="H23" s="35">
        <v>103.04031139</v>
      </c>
      <c r="I23" s="56">
        <v>102.28673284</v>
      </c>
      <c r="J23" s="18" t="s">
        <v>263</v>
      </c>
      <c r="K23" s="55">
        <v>104.00164606</v>
      </c>
      <c r="L23" s="35">
        <v>107.26430384</v>
      </c>
      <c r="M23" s="56">
        <v>106.51072529</v>
      </c>
      <c r="N23" s="18" t="s">
        <v>265</v>
      </c>
      <c r="O23" s="2">
        <v>7600</v>
      </c>
      <c r="P23" s="2">
        <v>7484</v>
      </c>
      <c r="Q23" s="2">
        <v>15084</v>
      </c>
      <c r="R23" t="s">
        <v>6834</v>
      </c>
      <c r="S23">
        <v>13</v>
      </c>
      <c r="T23">
        <v>52</v>
      </c>
      <c r="U23" s="2">
        <v>616</v>
      </c>
      <c r="V23" s="2">
        <v>4199</v>
      </c>
      <c r="W23" s="8">
        <v>0.31921241050119331</v>
      </c>
      <c r="X23" s="2">
        <v>25454</v>
      </c>
      <c r="Y23" s="45">
        <v>18</v>
      </c>
      <c r="AA23" s="61">
        <f>(Table13[[#This Row],[2042 Future AADT]]-Table13[[#This Row],[AADT 2022]])/20*($AA$5-2022)+Table13[[#This Row],[AADT 2022]]</f>
        <v>21824.5</v>
      </c>
      <c r="AC23" s="1" t="str">
        <f>IF(Table13[[#This Row],[TCS MP]]&gt;=Table13[[#This Row],[BMP]],IF(Table13[[#This Row],[TCS MP]]&lt;=Table13[[#This Row],[EMP]],"Good","EMP"),"BMP")</f>
        <v>Good</v>
      </c>
    </row>
    <row r="24" spans="1:29" ht="24" customHeight="1" x14ac:dyDescent="0.25">
      <c r="A24" t="s">
        <v>268</v>
      </c>
      <c r="B24" t="s">
        <v>17145</v>
      </c>
      <c r="C24">
        <v>100019</v>
      </c>
      <c r="D24" t="s">
        <v>17073</v>
      </c>
      <c r="E24" t="s">
        <v>218</v>
      </c>
      <c r="F24" s="9">
        <f>Table13[[#This Row],[ToMeasure]]-Table13[[#This Row],[FromMeasure]]</f>
        <v>4.9291944600000051</v>
      </c>
      <c r="G24" s="5" t="s">
        <v>219</v>
      </c>
      <c r="H24" s="35">
        <v>107.26430384</v>
      </c>
      <c r="I24" s="56">
        <v>106.508222082857</v>
      </c>
      <c r="J24" s="18" t="s">
        <v>265</v>
      </c>
      <c r="K24" s="55">
        <v>107.99280166</v>
      </c>
      <c r="L24" s="35">
        <v>112.1934983</v>
      </c>
      <c r="M24" s="56">
        <v>111.43741654285699</v>
      </c>
      <c r="N24" s="18" t="s">
        <v>267</v>
      </c>
      <c r="O24" s="2">
        <v>6978</v>
      </c>
      <c r="P24" s="2">
        <v>6067</v>
      </c>
      <c r="Q24" s="2">
        <v>13045</v>
      </c>
      <c r="R24" t="s">
        <v>11145</v>
      </c>
      <c r="S24">
        <v>7</v>
      </c>
      <c r="T24">
        <v>59</v>
      </c>
      <c r="U24" s="2">
        <v>616</v>
      </c>
      <c r="V24" s="2">
        <v>4199</v>
      </c>
      <c r="W24" s="8">
        <v>0.36910693752395551</v>
      </c>
      <c r="X24" s="2">
        <v>22013</v>
      </c>
      <c r="Y24" s="45">
        <v>19</v>
      </c>
      <c r="AA24" s="61">
        <f>(Table13[[#This Row],[2042 Future AADT]]-Table13[[#This Row],[AADT 2022]])/20*($AA$5-2022)+Table13[[#This Row],[AADT 2022]]</f>
        <v>18874.2</v>
      </c>
      <c r="AC24" s="1" t="str">
        <f>IF(Table13[[#This Row],[TCS MP]]&gt;=Table13[[#This Row],[BMP]],IF(Table13[[#This Row],[TCS MP]]&lt;=Table13[[#This Row],[EMP]],"Good","EMP"),"BMP")</f>
        <v>Good</v>
      </c>
    </row>
    <row r="25" spans="1:29" ht="24" customHeight="1" x14ac:dyDescent="0.25">
      <c r="A25" t="s">
        <v>270</v>
      </c>
      <c r="B25" t="s">
        <v>17146</v>
      </c>
      <c r="C25">
        <v>100020</v>
      </c>
      <c r="D25" t="s">
        <v>17073</v>
      </c>
      <c r="E25" t="s">
        <v>218</v>
      </c>
      <c r="F25" s="9">
        <f>Table13[[#This Row],[ToMeasure]]-Table13[[#This Row],[FromMeasure]]</f>
        <v>2.8885296999999923</v>
      </c>
      <c r="G25" s="5" t="s">
        <v>219</v>
      </c>
      <c r="H25" s="35">
        <v>112.1934983</v>
      </c>
      <c r="I25" s="56">
        <v>111.44575048</v>
      </c>
      <c r="J25" s="18" t="s">
        <v>267</v>
      </c>
      <c r="K25" s="55">
        <v>112.79807724</v>
      </c>
      <c r="L25" s="35">
        <v>115.08202799999999</v>
      </c>
      <c r="M25" s="56">
        <v>114.33428017999999</v>
      </c>
      <c r="N25" s="18" t="s">
        <v>12</v>
      </c>
      <c r="O25" s="2">
        <v>7703</v>
      </c>
      <c r="P25" s="2">
        <v>7320</v>
      </c>
      <c r="Q25" s="2">
        <v>15023</v>
      </c>
      <c r="R25" t="s">
        <v>6835</v>
      </c>
      <c r="S25">
        <v>8</v>
      </c>
      <c r="T25">
        <v>63</v>
      </c>
      <c r="U25" s="2">
        <v>528</v>
      </c>
      <c r="V25" s="2">
        <v>2949</v>
      </c>
      <c r="W25" s="8">
        <v>0.23144511748652066</v>
      </c>
      <c r="X25" s="2">
        <v>23603</v>
      </c>
      <c r="Y25" s="45">
        <v>20</v>
      </c>
      <c r="AA25" s="61">
        <f>(Table13[[#This Row],[2042 Future AADT]]-Table13[[#This Row],[AADT 2022]])/20*($AA$5-2022)+Table13[[#This Row],[AADT 2022]]</f>
        <v>20600</v>
      </c>
      <c r="AC25" s="1" t="str">
        <f>IF(Table13[[#This Row],[TCS MP]]&gt;=Table13[[#This Row],[BMP]],IF(Table13[[#This Row],[TCS MP]]&lt;=Table13[[#This Row],[EMP]],"Good","EMP"),"BMP")</f>
        <v>Good</v>
      </c>
    </row>
    <row r="26" spans="1:29" ht="24" customHeight="1" x14ac:dyDescent="0.25">
      <c r="A26" t="s">
        <v>273</v>
      </c>
      <c r="B26" t="s">
        <v>17147</v>
      </c>
      <c r="C26">
        <v>100021</v>
      </c>
      <c r="D26" t="s">
        <v>17073</v>
      </c>
      <c r="E26" t="s">
        <v>218</v>
      </c>
      <c r="F26" s="9">
        <f>Table13[[#This Row],[ToMeasure]]-Table13[[#This Row],[FromMeasure]]</f>
        <v>1.3037601900000055</v>
      </c>
      <c r="G26" s="5" t="s">
        <v>219</v>
      </c>
      <c r="H26" s="35">
        <v>115.08202799999999</v>
      </c>
      <c r="I26" s="56">
        <v>114.333959033333</v>
      </c>
      <c r="J26" s="18" t="s">
        <v>12</v>
      </c>
      <c r="K26" s="55">
        <v>115.49002901</v>
      </c>
      <c r="L26" s="35">
        <v>116.38578819</v>
      </c>
      <c r="M26" s="56">
        <v>115.63771922333299</v>
      </c>
      <c r="N26" s="18" t="s">
        <v>13</v>
      </c>
      <c r="O26" s="2">
        <v>2132</v>
      </c>
      <c r="P26" s="2">
        <v>1620</v>
      </c>
      <c r="Q26" s="2">
        <v>3752</v>
      </c>
      <c r="R26" t="s">
        <v>3104</v>
      </c>
      <c r="S26">
        <v>10</v>
      </c>
      <c r="T26">
        <v>64</v>
      </c>
      <c r="U26" s="2" t="s">
        <v>203</v>
      </c>
      <c r="V26" s="2" t="s">
        <v>203</v>
      </c>
      <c r="W26" s="8" t="s">
        <v>203</v>
      </c>
      <c r="X26" s="2">
        <v>5906</v>
      </c>
      <c r="Y26" s="45">
        <v>21</v>
      </c>
      <c r="AA26" s="61">
        <f>(Table13[[#This Row],[2042 Future AADT]]-Table13[[#This Row],[AADT 2022]])/20*($AA$5-2022)+Table13[[#This Row],[AADT 2022]]</f>
        <v>5152.1000000000004</v>
      </c>
      <c r="AC26" s="1" t="str">
        <f>IF(Table13[[#This Row],[TCS MP]]&gt;=Table13[[#This Row],[BMP]],IF(Table13[[#This Row],[TCS MP]]&lt;=Table13[[#This Row],[EMP]],"Good","EMP"),"BMP")</f>
        <v>Good</v>
      </c>
    </row>
    <row r="27" spans="1:29" ht="24" customHeight="1" x14ac:dyDescent="0.25">
      <c r="A27" t="s">
        <v>275</v>
      </c>
      <c r="B27" t="s">
        <v>17148</v>
      </c>
      <c r="C27">
        <v>100022</v>
      </c>
      <c r="D27" t="s">
        <v>17073</v>
      </c>
      <c r="E27" t="s">
        <v>218</v>
      </c>
      <c r="F27" s="9">
        <f>Table13[[#This Row],[ToMeasure]]-Table13[[#This Row],[FromMeasure]]</f>
        <v>3.7891276900000008</v>
      </c>
      <c r="G27" s="5" t="s">
        <v>219</v>
      </c>
      <c r="H27" s="35">
        <v>116.38578819</v>
      </c>
      <c r="I27" s="56">
        <v>115.63835315666699</v>
      </c>
      <c r="J27" s="18" t="s">
        <v>13</v>
      </c>
      <c r="K27" s="55">
        <v>116.09491413000001</v>
      </c>
      <c r="L27" s="35">
        <v>120.17491588</v>
      </c>
      <c r="M27" s="56">
        <v>119.427480846667</v>
      </c>
      <c r="N27" s="18" t="s">
        <v>14</v>
      </c>
      <c r="O27" s="2">
        <v>1565</v>
      </c>
      <c r="P27" s="2">
        <v>1370</v>
      </c>
      <c r="Q27" s="2">
        <v>2935</v>
      </c>
      <c r="R27" t="s">
        <v>13698</v>
      </c>
      <c r="S27">
        <v>10</v>
      </c>
      <c r="T27">
        <v>64</v>
      </c>
      <c r="U27" s="2">
        <v>304</v>
      </c>
      <c r="V27" s="2">
        <v>1632</v>
      </c>
      <c r="W27" s="8">
        <v>0.65962521294718912</v>
      </c>
      <c r="X27" s="2">
        <v>4953</v>
      </c>
      <c r="Y27" s="45">
        <v>22</v>
      </c>
      <c r="AA27" s="61">
        <f>(Table13[[#This Row],[2042 Future AADT]]-Table13[[#This Row],[AADT 2022]])/20*($AA$5-2022)+Table13[[#This Row],[AADT 2022]]</f>
        <v>4246.7</v>
      </c>
      <c r="AC27" s="1" t="str">
        <f>IF(Table13[[#This Row],[TCS MP]]&gt;=Table13[[#This Row],[BMP]],IF(Table13[[#This Row],[TCS MP]]&lt;=Table13[[#This Row],[EMP]],"Good","EMP"),"BMP")</f>
        <v>Good</v>
      </c>
    </row>
    <row r="28" spans="1:29" ht="24" customHeight="1" x14ac:dyDescent="0.25">
      <c r="A28" t="s">
        <v>277</v>
      </c>
      <c r="B28" t="s">
        <v>17149</v>
      </c>
      <c r="C28">
        <v>100023</v>
      </c>
      <c r="D28" t="s">
        <v>17073</v>
      </c>
      <c r="E28" t="s">
        <v>218</v>
      </c>
      <c r="F28" s="9">
        <f>Table13[[#This Row],[ToMeasure]]-Table13[[#This Row],[FromMeasure]]</f>
        <v>21.381241300000013</v>
      </c>
      <c r="G28" s="5" t="s">
        <v>219</v>
      </c>
      <c r="H28" s="35">
        <v>120.17491588</v>
      </c>
      <c r="I28" s="56">
        <v>119.42870776260899</v>
      </c>
      <c r="J28" s="18" t="s">
        <v>14</v>
      </c>
      <c r="K28" s="55">
        <v>120.92034864999999</v>
      </c>
      <c r="L28" s="35">
        <v>141.55615718000001</v>
      </c>
      <c r="M28" s="56">
        <v>140.80994906260901</v>
      </c>
      <c r="N28" s="18" t="s">
        <v>276</v>
      </c>
      <c r="O28" s="2">
        <v>3820</v>
      </c>
      <c r="P28" s="2">
        <v>3921</v>
      </c>
      <c r="Q28" s="2">
        <v>7741</v>
      </c>
      <c r="R28" t="s">
        <v>3105</v>
      </c>
      <c r="S28">
        <v>12</v>
      </c>
      <c r="T28">
        <v>60</v>
      </c>
      <c r="U28" s="2">
        <v>453</v>
      </c>
      <c r="V28" s="2">
        <v>3314</v>
      </c>
      <c r="W28" s="8">
        <v>0.48662963441415835</v>
      </c>
      <c r="X28" s="2">
        <v>13063</v>
      </c>
      <c r="Y28" s="45">
        <v>23</v>
      </c>
      <c r="AA28" s="61">
        <f>(Table13[[#This Row],[2042 Future AADT]]-Table13[[#This Row],[AADT 2022]])/20*($AA$5-2022)+Table13[[#This Row],[AADT 2022]]</f>
        <v>11200.3</v>
      </c>
      <c r="AC28" s="1" t="str">
        <f>IF(Table13[[#This Row],[TCS MP]]&gt;=Table13[[#This Row],[BMP]],IF(Table13[[#This Row],[TCS MP]]&lt;=Table13[[#This Row],[EMP]],"Good","EMP"),"BMP")</f>
        <v>Good</v>
      </c>
    </row>
    <row r="29" spans="1:29" ht="24" customHeight="1" x14ac:dyDescent="0.25">
      <c r="A29" t="s">
        <v>280</v>
      </c>
      <c r="B29" t="s">
        <v>17150</v>
      </c>
      <c r="C29">
        <v>100024</v>
      </c>
      <c r="D29" t="s">
        <v>17073</v>
      </c>
      <c r="E29" t="s">
        <v>218</v>
      </c>
      <c r="F29" s="9">
        <f>Table13[[#This Row],[ToMeasure]]-Table13[[#This Row],[FromMeasure]]</f>
        <v>3.7486888699999952</v>
      </c>
      <c r="G29" s="5" t="s">
        <v>219</v>
      </c>
      <c r="H29" s="35">
        <v>141.55615718000001</v>
      </c>
      <c r="I29" s="56">
        <v>140.81181066333301</v>
      </c>
      <c r="J29" s="18" t="s">
        <v>276</v>
      </c>
      <c r="K29" s="55">
        <v>143.00402564999999</v>
      </c>
      <c r="L29" s="35">
        <v>145.30484605000001</v>
      </c>
      <c r="M29" s="56">
        <v>144.560499533333</v>
      </c>
      <c r="N29" s="18" t="s">
        <v>279</v>
      </c>
      <c r="O29" s="2">
        <v>3731</v>
      </c>
      <c r="P29" s="2">
        <v>3277</v>
      </c>
      <c r="Q29" s="2">
        <v>7008</v>
      </c>
      <c r="R29" t="s">
        <v>3106</v>
      </c>
      <c r="S29">
        <v>7</v>
      </c>
      <c r="T29">
        <v>50</v>
      </c>
      <c r="U29" s="2">
        <v>318</v>
      </c>
      <c r="V29" s="2">
        <v>2653</v>
      </c>
      <c r="W29" s="8">
        <v>0.42394406392694062</v>
      </c>
      <c r="X29" s="2">
        <v>11826</v>
      </c>
      <c r="Y29" s="45">
        <v>24</v>
      </c>
      <c r="AA29" s="61">
        <f>(Table13[[#This Row],[2042 Future AADT]]-Table13[[#This Row],[AADT 2022]])/20*($AA$5-2022)+Table13[[#This Row],[AADT 2022]]</f>
        <v>10139.700000000001</v>
      </c>
      <c r="AC29" s="1" t="str">
        <f>IF(Table13[[#This Row],[TCS MP]]&gt;=Table13[[#This Row],[BMP]],IF(Table13[[#This Row],[TCS MP]]&lt;=Table13[[#This Row],[EMP]],"Good","EMP"),"BMP")</f>
        <v>Good</v>
      </c>
    </row>
    <row r="30" spans="1:29" ht="24" customHeight="1" x14ac:dyDescent="0.25">
      <c r="A30" t="s">
        <v>282</v>
      </c>
      <c r="B30" t="s">
        <v>17151</v>
      </c>
      <c r="C30">
        <v>100025</v>
      </c>
      <c r="D30" t="s">
        <v>17073</v>
      </c>
      <c r="E30" t="s">
        <v>218</v>
      </c>
      <c r="F30" s="9">
        <f>Table13[[#This Row],[ToMeasure]]-Table13[[#This Row],[FromMeasure]]</f>
        <v>7.1294820699999946</v>
      </c>
      <c r="G30" s="5" t="s">
        <v>219</v>
      </c>
      <c r="H30" s="35">
        <v>145.30484605000001</v>
      </c>
      <c r="I30" s="56">
        <v>144.56221636111101</v>
      </c>
      <c r="J30" s="18" t="s">
        <v>15</v>
      </c>
      <c r="K30" s="55">
        <v>146.99925841000001</v>
      </c>
      <c r="L30" s="35">
        <v>152.43432812</v>
      </c>
      <c r="M30" s="56">
        <v>151.69169843111101</v>
      </c>
      <c r="N30" s="18" t="s">
        <v>16</v>
      </c>
      <c r="O30" s="2">
        <v>3744</v>
      </c>
      <c r="P30" s="2">
        <v>3251</v>
      </c>
      <c r="Q30" s="2">
        <v>6995</v>
      </c>
      <c r="R30" t="s">
        <v>11146</v>
      </c>
      <c r="S30">
        <v>7</v>
      </c>
      <c r="T30">
        <v>56</v>
      </c>
      <c r="U30" s="2">
        <v>294</v>
      </c>
      <c r="V30" s="2">
        <v>2483</v>
      </c>
      <c r="W30" s="8">
        <v>0.39699785561115081</v>
      </c>
      <c r="X30" s="2">
        <v>16042</v>
      </c>
      <c r="Y30" s="45">
        <v>25</v>
      </c>
      <c r="AA30" s="61">
        <f>(Table13[[#This Row],[2042 Future AADT]]-Table13[[#This Row],[AADT 2022]])/20*($AA$5-2022)+Table13[[#This Row],[AADT 2022]]</f>
        <v>12875.55</v>
      </c>
      <c r="AC30" s="1" t="str">
        <f>IF(Table13[[#This Row],[TCS MP]]&gt;=Table13[[#This Row],[BMP]],IF(Table13[[#This Row],[TCS MP]]&lt;=Table13[[#This Row],[EMP]],"Good","EMP"),"BMP")</f>
        <v>Good</v>
      </c>
    </row>
    <row r="31" spans="1:29" ht="24" customHeight="1" x14ac:dyDescent="0.25">
      <c r="A31" t="s">
        <v>284</v>
      </c>
      <c r="B31" t="s">
        <v>17152</v>
      </c>
      <c r="C31">
        <v>100026</v>
      </c>
      <c r="D31" t="s">
        <v>17073</v>
      </c>
      <c r="E31" t="s">
        <v>218</v>
      </c>
      <c r="F31" s="9">
        <f>Table13[[#This Row],[ToMeasure]]-Table13[[#This Row],[FromMeasure]]</f>
        <v>9.8791020699999876</v>
      </c>
      <c r="G31" s="5" t="s">
        <v>219</v>
      </c>
      <c r="H31" s="35">
        <v>152.43432812</v>
      </c>
      <c r="I31" s="56">
        <v>151.687312353333</v>
      </c>
      <c r="J31" s="18" t="s">
        <v>281</v>
      </c>
      <c r="K31" s="55">
        <v>157.00699040999999</v>
      </c>
      <c r="L31" s="35">
        <v>162.31343018999999</v>
      </c>
      <c r="M31" s="56">
        <v>161.56641442333299</v>
      </c>
      <c r="N31" s="18" t="s">
        <v>249</v>
      </c>
      <c r="O31" s="2">
        <v>3589</v>
      </c>
      <c r="P31" s="2">
        <v>3567</v>
      </c>
      <c r="Q31" s="2">
        <v>7156</v>
      </c>
      <c r="R31" t="s">
        <v>11147</v>
      </c>
      <c r="S31">
        <v>11</v>
      </c>
      <c r="T31">
        <v>60</v>
      </c>
      <c r="U31" s="2">
        <v>310</v>
      </c>
      <c r="V31" s="2">
        <v>3286</v>
      </c>
      <c r="W31" s="8">
        <v>0.50251537171604244</v>
      </c>
      <c r="X31" s="2">
        <v>14557</v>
      </c>
      <c r="Y31" s="45">
        <v>26</v>
      </c>
      <c r="AA31" s="61">
        <f>(Table13[[#This Row],[2042 Future AADT]]-Table13[[#This Row],[AADT 2022]])/20*($AA$5-2022)+Table13[[#This Row],[AADT 2022]]</f>
        <v>11966.650000000001</v>
      </c>
      <c r="AC31" s="1" t="str">
        <f>IF(Table13[[#This Row],[TCS MP]]&gt;=Table13[[#This Row],[BMP]],IF(Table13[[#This Row],[TCS MP]]&lt;=Table13[[#This Row],[EMP]],"Good","EMP"),"BMP")</f>
        <v>Good</v>
      </c>
    </row>
    <row r="32" spans="1:29" ht="24" customHeight="1" x14ac:dyDescent="0.25">
      <c r="A32" t="s">
        <v>251</v>
      </c>
      <c r="B32" t="s">
        <v>17153</v>
      </c>
      <c r="C32">
        <v>100027</v>
      </c>
      <c r="D32" t="s">
        <v>17073</v>
      </c>
      <c r="E32" t="s">
        <v>218</v>
      </c>
      <c r="F32" s="9">
        <f>Table13[[#This Row],[ToMeasure]]-Table13[[#This Row],[FromMeasure]]</f>
        <v>5.9962731200000121</v>
      </c>
      <c r="G32" s="5" t="s">
        <v>219</v>
      </c>
      <c r="H32" s="35">
        <v>162.31343018999999</v>
      </c>
      <c r="I32" s="56">
        <v>161.53704723999999</v>
      </c>
      <c r="J32" s="18" t="s">
        <v>249</v>
      </c>
      <c r="K32" s="55">
        <v>161.99986634999999</v>
      </c>
      <c r="L32" s="35">
        <v>168.30970331</v>
      </c>
      <c r="M32" s="56">
        <v>167.53332036</v>
      </c>
      <c r="N32" s="18" t="s">
        <v>250</v>
      </c>
      <c r="O32" s="2">
        <v>4307</v>
      </c>
      <c r="P32" s="2">
        <v>4408</v>
      </c>
      <c r="Q32" s="2">
        <v>8715</v>
      </c>
      <c r="R32" t="s">
        <v>6836</v>
      </c>
      <c r="S32">
        <v>7</v>
      </c>
      <c r="T32">
        <v>51</v>
      </c>
      <c r="U32" s="2">
        <v>249</v>
      </c>
      <c r="V32" s="2">
        <v>2583</v>
      </c>
      <c r="W32" s="8">
        <v>0.32495697074010327</v>
      </c>
      <c r="X32" s="2">
        <v>19987</v>
      </c>
      <c r="Y32" s="45">
        <v>27</v>
      </c>
      <c r="AA32" s="61">
        <f>(Table13[[#This Row],[2042 Future AADT]]-Table13[[#This Row],[AADT 2022]])/20*($AA$5-2022)+Table13[[#This Row],[AADT 2022]]</f>
        <v>16041.8</v>
      </c>
      <c r="AC32" s="1" t="str">
        <f>IF(Table13[[#This Row],[TCS MP]]&gt;=Table13[[#This Row],[BMP]],IF(Table13[[#This Row],[TCS MP]]&lt;=Table13[[#This Row],[EMP]],"Good","EMP"),"BMP")</f>
        <v>Good</v>
      </c>
    </row>
    <row r="33" spans="1:29" ht="24" customHeight="1" x14ac:dyDescent="0.25">
      <c r="A33" t="s">
        <v>253</v>
      </c>
      <c r="B33" t="s">
        <v>17154</v>
      </c>
      <c r="C33">
        <v>100028</v>
      </c>
      <c r="D33" t="s">
        <v>17073</v>
      </c>
      <c r="E33" t="s">
        <v>218</v>
      </c>
      <c r="F33" s="9">
        <f>Table13[[#This Row],[ToMeasure]]-Table13[[#This Row],[FromMeasure]]</f>
        <v>2.0083484200000044</v>
      </c>
      <c r="G33" s="5" t="s">
        <v>219</v>
      </c>
      <c r="H33" s="35">
        <v>168.30970331</v>
      </c>
      <c r="I33" s="56">
        <v>167.53432148499999</v>
      </c>
      <c r="J33" s="18" t="s">
        <v>250</v>
      </c>
      <c r="K33" s="55">
        <v>168.99969887333299</v>
      </c>
      <c r="L33" s="35">
        <v>170.31805173000001</v>
      </c>
      <c r="M33" s="56">
        <v>169.542669905</v>
      </c>
      <c r="N33" s="18" t="s">
        <v>252</v>
      </c>
      <c r="O33" s="2">
        <v>3201</v>
      </c>
      <c r="P33" s="2">
        <v>3411</v>
      </c>
      <c r="Q33" s="2">
        <v>6612</v>
      </c>
      <c r="R33" t="s">
        <v>11148</v>
      </c>
      <c r="S33">
        <v>8</v>
      </c>
      <c r="T33">
        <v>51</v>
      </c>
      <c r="U33" s="2">
        <v>252</v>
      </c>
      <c r="V33" s="2">
        <v>2431</v>
      </c>
      <c r="W33" s="8">
        <v>0.40577737447065942</v>
      </c>
      <c r="X33" s="2">
        <v>15164</v>
      </c>
      <c r="Y33" s="45">
        <v>28</v>
      </c>
      <c r="AA33" s="61">
        <f>(Table13[[#This Row],[2042 Future AADT]]-Table13[[#This Row],[AADT 2022]])/20*($AA$5-2022)+Table13[[#This Row],[AADT 2022]]</f>
        <v>12170.8</v>
      </c>
      <c r="AC33" s="1" t="str">
        <f>IF(Table13[[#This Row],[TCS MP]]&gt;=Table13[[#This Row],[BMP]],IF(Table13[[#This Row],[TCS MP]]&lt;=Table13[[#This Row],[EMP]],"Good","EMP"),"BMP")</f>
        <v>Good</v>
      </c>
    </row>
    <row r="34" spans="1:29" ht="24" customHeight="1" x14ac:dyDescent="0.25">
      <c r="A34" t="s">
        <v>255</v>
      </c>
      <c r="B34" t="s">
        <v>17155</v>
      </c>
      <c r="C34">
        <v>100029</v>
      </c>
      <c r="D34" t="s">
        <v>17073</v>
      </c>
      <c r="E34" t="s">
        <v>218</v>
      </c>
      <c r="F34" s="9">
        <f>Table13[[#This Row],[ToMeasure]]-Table13[[#This Row],[FromMeasure]]</f>
        <v>3.0057114599999863</v>
      </c>
      <c r="G34" s="5" t="s">
        <v>219</v>
      </c>
      <c r="H34" s="35">
        <v>170.31805173000001</v>
      </c>
      <c r="I34" s="56">
        <v>169.54314525000001</v>
      </c>
      <c r="J34" s="18" t="s">
        <v>252</v>
      </c>
      <c r="K34" s="55">
        <v>170.90242882999999</v>
      </c>
      <c r="L34" s="35">
        <v>173.32376318999999</v>
      </c>
      <c r="M34" s="56">
        <v>172.54885671</v>
      </c>
      <c r="N34" s="18" t="s">
        <v>254</v>
      </c>
      <c r="O34" s="2">
        <v>1732</v>
      </c>
      <c r="P34" s="2">
        <v>5704</v>
      </c>
      <c r="Q34" s="2">
        <v>7436</v>
      </c>
      <c r="R34" t="s">
        <v>13699</v>
      </c>
      <c r="S34">
        <v>7</v>
      </c>
      <c r="T34">
        <v>74</v>
      </c>
      <c r="U34" s="2">
        <v>230</v>
      </c>
      <c r="V34" s="2">
        <v>1925</v>
      </c>
      <c r="W34" s="8">
        <v>0.28980634749865519</v>
      </c>
      <c r="X34" s="2">
        <v>15127</v>
      </c>
      <c r="Y34" s="45">
        <v>29</v>
      </c>
      <c r="AA34" s="61">
        <f>(Table13[[#This Row],[2042 Future AADT]]-Table13[[#This Row],[AADT 2022]])/20*($AA$5-2022)+Table13[[#This Row],[AADT 2022]]</f>
        <v>12435.150000000001</v>
      </c>
      <c r="AC34" s="1" t="str">
        <f>IF(Table13[[#This Row],[TCS MP]]&gt;=Table13[[#This Row],[BMP]],IF(Table13[[#This Row],[TCS MP]]&lt;=Table13[[#This Row],[EMP]],"Good","EMP"),"BMP")</f>
        <v>Good</v>
      </c>
    </row>
    <row r="35" spans="1:29" ht="24" customHeight="1" x14ac:dyDescent="0.25">
      <c r="A35" t="s">
        <v>257</v>
      </c>
      <c r="B35" t="s">
        <v>17156</v>
      </c>
      <c r="C35">
        <v>100030</v>
      </c>
      <c r="D35" t="s">
        <v>17073</v>
      </c>
      <c r="E35" t="s">
        <v>218</v>
      </c>
      <c r="F35" s="9">
        <f>Table13[[#This Row],[ToMeasure]]-Table13[[#This Row],[FromMeasure]]</f>
        <v>1.9921673900000201</v>
      </c>
      <c r="G35" s="5" t="s">
        <v>219</v>
      </c>
      <c r="H35" s="35">
        <v>173.32376318999999</v>
      </c>
      <c r="I35" s="56">
        <v>172.55158751499999</v>
      </c>
      <c r="J35" s="18" t="s">
        <v>254</v>
      </c>
      <c r="K35" s="55">
        <v>173.61527000999999</v>
      </c>
      <c r="L35" s="35">
        <v>175.31593058000001</v>
      </c>
      <c r="M35" s="56">
        <v>174.54375490499999</v>
      </c>
      <c r="N35" s="18" t="s">
        <v>256</v>
      </c>
      <c r="O35" s="2">
        <v>4203</v>
      </c>
      <c r="P35" s="2">
        <v>4197</v>
      </c>
      <c r="Q35" s="2">
        <v>8400</v>
      </c>
      <c r="R35" t="s">
        <v>3107</v>
      </c>
      <c r="S35">
        <v>8</v>
      </c>
      <c r="T35">
        <v>56</v>
      </c>
      <c r="U35" s="2">
        <v>326</v>
      </c>
      <c r="V35" s="2">
        <v>2377</v>
      </c>
      <c r="W35" s="8">
        <v>0.32178571428571429</v>
      </c>
      <c r="X35" s="2">
        <v>19264</v>
      </c>
      <c r="Y35" s="45">
        <v>30</v>
      </c>
      <c r="AA35" s="61">
        <f>(Table13[[#This Row],[2042 Future AADT]]-Table13[[#This Row],[AADT 2022]])/20*($AA$5-2022)+Table13[[#This Row],[AADT 2022]]</f>
        <v>15461.6</v>
      </c>
      <c r="AC35" s="1" t="str">
        <f>IF(Table13[[#This Row],[TCS MP]]&gt;=Table13[[#This Row],[BMP]],IF(Table13[[#This Row],[TCS MP]]&lt;=Table13[[#This Row],[EMP]],"Good","EMP"),"BMP")</f>
        <v>Good</v>
      </c>
    </row>
    <row r="36" spans="1:29" ht="24" customHeight="1" x14ac:dyDescent="0.25">
      <c r="A36" t="s">
        <v>259</v>
      </c>
      <c r="B36" t="s">
        <v>17157</v>
      </c>
      <c r="C36">
        <v>100031</v>
      </c>
      <c r="D36" t="s">
        <v>17073</v>
      </c>
      <c r="E36" t="s">
        <v>218</v>
      </c>
      <c r="F36" s="9">
        <f>Table13[[#This Row],[ToMeasure]]-Table13[[#This Row],[FromMeasure]]</f>
        <v>3.4175738599999761</v>
      </c>
      <c r="G36" s="5" t="s">
        <v>219</v>
      </c>
      <c r="H36" s="35">
        <v>175.31593058000001</v>
      </c>
      <c r="I36" s="56">
        <v>174.42859031333299</v>
      </c>
      <c r="J36" s="18" t="s">
        <v>256</v>
      </c>
      <c r="K36" s="55">
        <v>176.86852845999999</v>
      </c>
      <c r="L36" s="35">
        <v>178.73350443999999</v>
      </c>
      <c r="M36" s="56">
        <v>177.84616417333299</v>
      </c>
      <c r="N36" s="18" t="s">
        <v>258</v>
      </c>
      <c r="O36" s="2">
        <v>6259</v>
      </c>
      <c r="P36" s="2">
        <v>4895</v>
      </c>
      <c r="Q36" s="2">
        <v>11154</v>
      </c>
      <c r="R36" t="s">
        <v>3108</v>
      </c>
      <c r="S36">
        <v>7</v>
      </c>
      <c r="T36">
        <v>55</v>
      </c>
      <c r="U36" s="2">
        <v>404</v>
      </c>
      <c r="V36" s="2">
        <v>2023</v>
      </c>
      <c r="W36" s="8">
        <v>0.21759010220548683</v>
      </c>
      <c r="X36" s="2">
        <v>28041</v>
      </c>
      <c r="Y36" s="45">
        <v>31</v>
      </c>
      <c r="AA36" s="61">
        <f>(Table13[[#This Row],[2042 Future AADT]]-Table13[[#This Row],[AADT 2022]])/20*($AA$5-2022)+Table13[[#This Row],[AADT 2022]]</f>
        <v>22130.550000000003</v>
      </c>
      <c r="AC36" s="1" t="str">
        <f>IF(Table13[[#This Row],[TCS MP]]&gt;=Table13[[#This Row],[BMP]],IF(Table13[[#This Row],[TCS MP]]&lt;=Table13[[#This Row],[EMP]],"Good","EMP"),"BMP")</f>
        <v>Good</v>
      </c>
    </row>
    <row r="37" spans="1:29" ht="24" customHeight="1" x14ac:dyDescent="0.25">
      <c r="A37" t="s">
        <v>286</v>
      </c>
      <c r="B37" t="s">
        <v>17158</v>
      </c>
      <c r="C37">
        <v>100063</v>
      </c>
      <c r="D37" t="s">
        <v>17073</v>
      </c>
      <c r="E37" t="s">
        <v>285</v>
      </c>
      <c r="F37" s="9">
        <f>Table13[[#This Row],[ToMeasure]]-Table13[[#This Row],[FromMeasure]]</f>
        <v>0.71908072000000001</v>
      </c>
      <c r="G37" s="5" t="s">
        <v>156</v>
      </c>
      <c r="H37" s="35">
        <v>0</v>
      </c>
      <c r="I37" s="56">
        <v>1.4255065000000001E-2</v>
      </c>
      <c r="J37" s="18" t="s">
        <v>18</v>
      </c>
      <c r="K37" s="55">
        <v>0.392142245</v>
      </c>
      <c r="L37" s="35">
        <v>0.71908072000000001</v>
      </c>
      <c r="M37" s="56">
        <v>0.733335815</v>
      </c>
      <c r="N37" s="18" t="s">
        <v>19</v>
      </c>
      <c r="O37" s="2">
        <v>14757</v>
      </c>
      <c r="P37" s="2">
        <v>15866</v>
      </c>
      <c r="Q37" s="2">
        <v>30623</v>
      </c>
      <c r="R37" t="s">
        <v>11274</v>
      </c>
      <c r="S37">
        <v>6</v>
      </c>
      <c r="T37">
        <v>51</v>
      </c>
      <c r="U37" s="2">
        <v>1211</v>
      </c>
      <c r="V37" s="2">
        <v>10845</v>
      </c>
      <c r="W37" s="8">
        <v>0.39369101655618327</v>
      </c>
      <c r="X37" s="2">
        <v>48404</v>
      </c>
      <c r="Y37" s="45">
        <v>32</v>
      </c>
      <c r="AA37" s="61">
        <f>(Table13[[#This Row],[2042 Future AADT]]-Table13[[#This Row],[AADT 2022]])/20*($AA$5-2022)+Table13[[#This Row],[AADT 2022]]</f>
        <v>42180.65</v>
      </c>
      <c r="AC37" s="1" t="str">
        <f>IF(Table13[[#This Row],[TCS MP]]&gt;=Table13[[#This Row],[BMP]],IF(Table13[[#This Row],[TCS MP]]&lt;=Table13[[#This Row],[EMP]],"Good","EMP"),"BMP")</f>
        <v>Good</v>
      </c>
    </row>
    <row r="38" spans="1:29" ht="24" customHeight="1" x14ac:dyDescent="0.25">
      <c r="A38" t="s">
        <v>289</v>
      </c>
      <c r="B38" t="s">
        <v>17159</v>
      </c>
      <c r="C38">
        <v>100064</v>
      </c>
      <c r="D38" t="s">
        <v>17073</v>
      </c>
      <c r="E38" t="s">
        <v>285</v>
      </c>
      <c r="F38" s="9">
        <f>Table13[[#This Row],[ToMeasure]]-Table13[[#This Row],[FromMeasure]]</f>
        <v>5.1521002999999999</v>
      </c>
      <c r="G38" s="5" t="s">
        <v>156</v>
      </c>
      <c r="H38" s="35">
        <v>0.71908072000000001</v>
      </c>
      <c r="I38" s="56">
        <v>0.70467778428571404</v>
      </c>
      <c r="J38" s="18" t="s">
        <v>287</v>
      </c>
      <c r="K38" s="55">
        <v>2.4377768350000002</v>
      </c>
      <c r="L38" s="35">
        <v>5.8711810199999999</v>
      </c>
      <c r="M38" s="56">
        <v>5.8567780842857102</v>
      </c>
      <c r="N38" s="18" t="s">
        <v>288</v>
      </c>
      <c r="O38" s="2">
        <v>13510</v>
      </c>
      <c r="P38" s="2">
        <v>13688</v>
      </c>
      <c r="Q38" s="2">
        <v>27198</v>
      </c>
      <c r="R38" t="s">
        <v>11275</v>
      </c>
      <c r="S38">
        <v>10</v>
      </c>
      <c r="T38">
        <v>53</v>
      </c>
      <c r="U38" s="2">
        <v>1211</v>
      </c>
      <c r="V38" s="2">
        <v>10845</v>
      </c>
      <c r="W38" s="8">
        <v>0.44326788734465772</v>
      </c>
      <c r="X38" s="2">
        <v>42990</v>
      </c>
      <c r="Y38" s="45">
        <v>33</v>
      </c>
      <c r="AA38" s="61">
        <f>(Table13[[#This Row],[2042 Future AADT]]-Table13[[#This Row],[AADT 2022]])/20*($AA$5-2022)+Table13[[#This Row],[AADT 2022]]</f>
        <v>37462.800000000003</v>
      </c>
      <c r="AC38" s="1" t="str">
        <f>IF(Table13[[#This Row],[TCS MP]]&gt;=Table13[[#This Row],[BMP]],IF(Table13[[#This Row],[TCS MP]]&lt;=Table13[[#This Row],[EMP]],"Good","EMP"),"BMP")</f>
        <v>Good</v>
      </c>
    </row>
    <row r="39" spans="1:29" ht="24" customHeight="1" x14ac:dyDescent="0.25">
      <c r="A39" t="s">
        <v>291</v>
      </c>
      <c r="B39" t="s">
        <v>17160</v>
      </c>
      <c r="C39">
        <v>100065</v>
      </c>
      <c r="D39" t="s">
        <v>17073</v>
      </c>
      <c r="E39" t="s">
        <v>285</v>
      </c>
      <c r="F39" s="9">
        <f>Table13[[#This Row],[ToMeasure]]-Table13[[#This Row],[FromMeasure]]</f>
        <v>6.11495605</v>
      </c>
      <c r="G39" s="5" t="s">
        <v>156</v>
      </c>
      <c r="H39" s="35">
        <v>5.8711810199999999</v>
      </c>
      <c r="I39" s="56">
        <v>5.8477545925000003</v>
      </c>
      <c r="J39" s="18" t="s">
        <v>288</v>
      </c>
      <c r="K39" s="55">
        <v>10.9971132266667</v>
      </c>
      <c r="L39" s="35">
        <v>11.98613707</v>
      </c>
      <c r="M39" s="56">
        <v>11.962710642499999</v>
      </c>
      <c r="N39" s="18" t="s">
        <v>290</v>
      </c>
      <c r="O39" s="2">
        <v>12836</v>
      </c>
      <c r="P39" s="2">
        <v>12020</v>
      </c>
      <c r="Q39" s="2">
        <v>24856</v>
      </c>
      <c r="R39" t="s">
        <v>3258</v>
      </c>
      <c r="S39">
        <v>7</v>
      </c>
      <c r="T39">
        <v>59</v>
      </c>
      <c r="U39" s="2">
        <v>1211</v>
      </c>
      <c r="V39" s="2">
        <v>10845</v>
      </c>
      <c r="W39" s="8">
        <v>0.48503379465722563</v>
      </c>
      <c r="X39" s="2">
        <v>39288</v>
      </c>
      <c r="Y39" s="45">
        <v>34</v>
      </c>
      <c r="AA39" s="61">
        <f>(Table13[[#This Row],[2042 Future AADT]]-Table13[[#This Row],[AADT 2022]])/20*($AA$5-2022)+Table13[[#This Row],[AADT 2022]]</f>
        <v>34236.800000000003</v>
      </c>
      <c r="AC39" s="1" t="str">
        <f>IF(Table13[[#This Row],[TCS MP]]&gt;=Table13[[#This Row],[BMP]],IF(Table13[[#This Row],[TCS MP]]&lt;=Table13[[#This Row],[EMP]],"Good","EMP"),"BMP")</f>
        <v>Good</v>
      </c>
    </row>
    <row r="40" spans="1:29" ht="24" customHeight="1" x14ac:dyDescent="0.25">
      <c r="A40" t="s">
        <v>293</v>
      </c>
      <c r="B40" t="s">
        <v>17161</v>
      </c>
      <c r="C40">
        <v>100066</v>
      </c>
      <c r="D40" t="s">
        <v>17073</v>
      </c>
      <c r="E40" t="s">
        <v>285</v>
      </c>
      <c r="F40" s="9">
        <f>Table13[[#This Row],[ToMeasure]]-Table13[[#This Row],[FromMeasure]]</f>
        <v>5.550452009999999</v>
      </c>
      <c r="G40" s="5" t="s">
        <v>156</v>
      </c>
      <c r="H40" s="35">
        <v>11.98613707</v>
      </c>
      <c r="I40" s="56">
        <v>11.962155297500001</v>
      </c>
      <c r="J40" s="18" t="s">
        <v>290</v>
      </c>
      <c r="K40" s="55">
        <v>17.002215190000001</v>
      </c>
      <c r="L40" s="35">
        <v>17.536589079999999</v>
      </c>
      <c r="M40" s="56">
        <v>17.512607307500001</v>
      </c>
      <c r="N40" s="18" t="s">
        <v>292</v>
      </c>
      <c r="O40" s="2">
        <v>12298</v>
      </c>
      <c r="P40" s="2">
        <v>13466</v>
      </c>
      <c r="Q40" s="2">
        <v>25764</v>
      </c>
      <c r="R40" t="s">
        <v>13830</v>
      </c>
      <c r="S40">
        <v>7</v>
      </c>
      <c r="T40">
        <v>55</v>
      </c>
      <c r="U40" s="2">
        <v>1071</v>
      </c>
      <c r="V40" s="2">
        <v>11634</v>
      </c>
      <c r="W40" s="8">
        <v>0.49312994876571958</v>
      </c>
      <c r="X40" s="2">
        <v>40724</v>
      </c>
      <c r="Y40" s="45">
        <v>35</v>
      </c>
      <c r="AA40" s="61">
        <f>(Table13[[#This Row],[2042 Future AADT]]-Table13[[#This Row],[AADT 2022]])/20*($AA$5-2022)+Table13[[#This Row],[AADT 2022]]</f>
        <v>35488</v>
      </c>
      <c r="AC40" s="1" t="str">
        <f>IF(Table13[[#This Row],[TCS MP]]&gt;=Table13[[#This Row],[BMP]],IF(Table13[[#This Row],[TCS MP]]&lt;=Table13[[#This Row],[EMP]],"Good","EMP"),"BMP")</f>
        <v>Good</v>
      </c>
    </row>
    <row r="41" spans="1:29" ht="24" customHeight="1" x14ac:dyDescent="0.25">
      <c r="A41" t="s">
        <v>295</v>
      </c>
      <c r="B41" t="s">
        <v>17162</v>
      </c>
      <c r="C41">
        <v>100067</v>
      </c>
      <c r="D41" t="s">
        <v>17073</v>
      </c>
      <c r="E41" t="s">
        <v>285</v>
      </c>
      <c r="F41" s="9">
        <f>Table13[[#This Row],[ToMeasure]]-Table13[[#This Row],[FromMeasure]]</f>
        <v>2.4043062700000029</v>
      </c>
      <c r="G41" s="5" t="s">
        <v>156</v>
      </c>
      <c r="H41" s="35">
        <v>17.536589079999999</v>
      </c>
      <c r="I41" s="56">
        <v>17.507063559999999</v>
      </c>
      <c r="J41" s="18" t="s">
        <v>292</v>
      </c>
      <c r="K41" s="55">
        <v>19.00169374</v>
      </c>
      <c r="L41" s="35">
        <v>19.940895350000002</v>
      </c>
      <c r="M41" s="56">
        <v>19.911369830000002</v>
      </c>
      <c r="N41" s="18" t="s">
        <v>292</v>
      </c>
      <c r="O41" s="2">
        <v>12877</v>
      </c>
      <c r="P41" s="2">
        <v>11284</v>
      </c>
      <c r="Q41" s="2">
        <v>24161</v>
      </c>
      <c r="R41" t="s">
        <v>3259</v>
      </c>
      <c r="S41">
        <v>6</v>
      </c>
      <c r="T41">
        <v>58</v>
      </c>
      <c r="U41" s="2">
        <v>935</v>
      </c>
      <c r="V41" s="2">
        <v>9532</v>
      </c>
      <c r="W41" s="8">
        <v>0.43321882372418358</v>
      </c>
      <c r="X41" s="2">
        <v>41898</v>
      </c>
      <c r="Y41" s="45">
        <v>36</v>
      </c>
      <c r="AA41" s="61">
        <f>(Table13[[#This Row],[2042 Future AADT]]-Table13[[#This Row],[AADT 2022]])/20*($AA$5-2022)+Table13[[#This Row],[AADT 2022]]</f>
        <v>35690.050000000003</v>
      </c>
      <c r="AC41" s="1" t="str">
        <f>IF(Table13[[#This Row],[TCS MP]]&gt;=Table13[[#This Row],[BMP]],IF(Table13[[#This Row],[TCS MP]]&lt;=Table13[[#This Row],[EMP]],"Good","EMP"),"BMP")</f>
        <v>Good</v>
      </c>
    </row>
    <row r="42" spans="1:29" ht="24" customHeight="1" x14ac:dyDescent="0.25">
      <c r="A42" t="s">
        <v>297</v>
      </c>
      <c r="B42" t="s">
        <v>17163</v>
      </c>
      <c r="C42">
        <v>100068</v>
      </c>
      <c r="D42" t="s">
        <v>17073</v>
      </c>
      <c r="E42" t="s">
        <v>285</v>
      </c>
      <c r="F42" s="9">
        <f>Table13[[#This Row],[ToMeasure]]-Table13[[#This Row],[FromMeasure]]</f>
        <v>6.7422400599999968</v>
      </c>
      <c r="G42" s="5" t="s">
        <v>156</v>
      </c>
      <c r="H42" s="35">
        <v>19.940895350000002</v>
      </c>
      <c r="I42" s="56">
        <v>19.909365680000001</v>
      </c>
      <c r="J42" s="18" t="s">
        <v>292</v>
      </c>
      <c r="K42" s="55">
        <v>22.8413</v>
      </c>
      <c r="L42" s="35">
        <v>26.683135409999998</v>
      </c>
      <c r="M42" s="56">
        <v>26.651605740000001</v>
      </c>
      <c r="N42" s="18" t="s">
        <v>296</v>
      </c>
      <c r="O42" s="2">
        <v>12956</v>
      </c>
      <c r="P42" s="2">
        <v>12402</v>
      </c>
      <c r="Q42" s="2">
        <v>25358</v>
      </c>
      <c r="R42" t="s">
        <v>7012</v>
      </c>
      <c r="S42">
        <v>8</v>
      </c>
      <c r="T42">
        <v>66</v>
      </c>
      <c r="U42" s="2">
        <v>1448</v>
      </c>
      <c r="V42" s="2">
        <v>10519</v>
      </c>
      <c r="W42" s="8">
        <v>0.47192207587349161</v>
      </c>
      <c r="X42" s="2">
        <v>43974</v>
      </c>
      <c r="Y42" s="45">
        <v>37</v>
      </c>
      <c r="AA42" s="61">
        <f>(Table13[[#This Row],[2042 Future AADT]]-Table13[[#This Row],[AADT 2022]])/20*($AA$5-2022)+Table13[[#This Row],[AADT 2022]]</f>
        <v>37458.400000000001</v>
      </c>
      <c r="AC42" s="1" t="str">
        <f>IF(Table13[[#This Row],[TCS MP]]&gt;=Table13[[#This Row],[BMP]],IF(Table13[[#This Row],[TCS MP]]&lt;=Table13[[#This Row],[EMP]],"Good","EMP"),"BMP")</f>
        <v>Good</v>
      </c>
    </row>
    <row r="43" spans="1:29" ht="24" customHeight="1" x14ac:dyDescent="0.25">
      <c r="A43" t="s">
        <v>299</v>
      </c>
      <c r="B43" t="s">
        <v>17164</v>
      </c>
      <c r="C43">
        <v>100069</v>
      </c>
      <c r="D43" t="s">
        <v>17073</v>
      </c>
      <c r="E43" t="s">
        <v>285</v>
      </c>
      <c r="F43" s="9">
        <f>Table13[[#This Row],[ToMeasure]]-Table13[[#This Row],[FromMeasure]]</f>
        <v>4.4993050000000032</v>
      </c>
      <c r="G43" s="5" t="s">
        <v>156</v>
      </c>
      <c r="H43" s="35">
        <v>26.683135409999998</v>
      </c>
      <c r="I43" s="56">
        <v>26.66313731</v>
      </c>
      <c r="J43" s="18" t="s">
        <v>296</v>
      </c>
      <c r="K43" s="55">
        <v>30.626292674999998</v>
      </c>
      <c r="L43" s="35">
        <v>31.182440410000002</v>
      </c>
      <c r="M43" s="56">
        <v>31.162442309999999</v>
      </c>
      <c r="N43" s="18" t="s">
        <v>298</v>
      </c>
      <c r="O43" s="2">
        <v>13178</v>
      </c>
      <c r="P43" s="2">
        <v>12763</v>
      </c>
      <c r="Q43" s="2">
        <v>25941</v>
      </c>
      <c r="R43" t="s">
        <v>7013</v>
      </c>
      <c r="S43">
        <v>6</v>
      </c>
      <c r="T43">
        <v>58</v>
      </c>
      <c r="U43" s="2">
        <v>1296</v>
      </c>
      <c r="V43" s="2">
        <v>10346</v>
      </c>
      <c r="W43" s="8">
        <v>0.44878763347596468</v>
      </c>
      <c r="X43" s="2">
        <v>41003</v>
      </c>
      <c r="Y43" s="45">
        <v>38</v>
      </c>
      <c r="AA43" s="61">
        <f>(Table13[[#This Row],[2042 Future AADT]]-Table13[[#This Row],[AADT 2022]])/20*($AA$5-2022)+Table13[[#This Row],[AADT 2022]]</f>
        <v>35731.300000000003</v>
      </c>
      <c r="AC43" s="1" t="str">
        <f>IF(Table13[[#This Row],[TCS MP]]&gt;=Table13[[#This Row],[BMP]],IF(Table13[[#This Row],[TCS MP]]&lt;=Table13[[#This Row],[EMP]],"Good","EMP"),"BMP")</f>
        <v>Good</v>
      </c>
    </row>
    <row r="44" spans="1:29" ht="24" customHeight="1" x14ac:dyDescent="0.25">
      <c r="A44" t="s">
        <v>300</v>
      </c>
      <c r="B44" t="s">
        <v>17165</v>
      </c>
      <c r="C44">
        <v>100070</v>
      </c>
      <c r="D44" t="s">
        <v>17073</v>
      </c>
      <c r="E44" t="s">
        <v>285</v>
      </c>
      <c r="F44" s="9">
        <f>Table13[[#This Row],[ToMeasure]]-Table13[[#This Row],[FromMeasure]]</f>
        <v>14.20141654</v>
      </c>
      <c r="G44" s="5" t="s">
        <v>156</v>
      </c>
      <c r="H44" s="35">
        <v>31.182440410000002</v>
      </c>
      <c r="I44" s="56">
        <v>31.166814961875001</v>
      </c>
      <c r="J44" s="18" t="s">
        <v>298</v>
      </c>
      <c r="K44" s="55">
        <v>43.948603570000003</v>
      </c>
      <c r="L44" s="35">
        <v>45.383856950000002</v>
      </c>
      <c r="M44" s="56">
        <v>45.368231501875002</v>
      </c>
      <c r="N44" s="18" t="s">
        <v>59</v>
      </c>
      <c r="O44" s="2">
        <v>13878</v>
      </c>
      <c r="P44" s="2">
        <v>13658</v>
      </c>
      <c r="Q44" s="2">
        <v>27536</v>
      </c>
      <c r="R44" t="s">
        <v>3260</v>
      </c>
      <c r="S44">
        <v>11</v>
      </c>
      <c r="T44">
        <v>57</v>
      </c>
      <c r="U44" s="2">
        <v>1241</v>
      </c>
      <c r="V44" s="2">
        <v>11703</v>
      </c>
      <c r="W44" s="8">
        <v>0.47007553747821035</v>
      </c>
      <c r="X44" s="2">
        <v>46178</v>
      </c>
      <c r="Y44" s="45">
        <v>39</v>
      </c>
      <c r="AA44" s="61">
        <f>(Table13[[#This Row],[2042 Future AADT]]-Table13[[#This Row],[AADT 2022]])/20*($AA$5-2022)+Table13[[#This Row],[AADT 2022]]</f>
        <v>39653.300000000003</v>
      </c>
      <c r="AC44" s="1" t="str">
        <f>IF(Table13[[#This Row],[TCS MP]]&gt;=Table13[[#This Row],[BMP]],IF(Table13[[#This Row],[TCS MP]]&lt;=Table13[[#This Row],[EMP]],"Good","EMP"),"BMP")</f>
        <v>Good</v>
      </c>
    </row>
    <row r="45" spans="1:29" ht="24" customHeight="1" x14ac:dyDescent="0.25">
      <c r="A45" t="s">
        <v>302</v>
      </c>
      <c r="B45" t="s">
        <v>17166</v>
      </c>
      <c r="C45">
        <v>100071</v>
      </c>
      <c r="D45" t="s">
        <v>17073</v>
      </c>
      <c r="E45" t="s">
        <v>285</v>
      </c>
      <c r="F45" s="9">
        <f>Table13[[#This Row],[ToMeasure]]-Table13[[#This Row],[FromMeasure]]</f>
        <v>8.5951330699999957</v>
      </c>
      <c r="G45" s="5" t="s">
        <v>156</v>
      </c>
      <c r="H45" s="35">
        <v>45.383856950000002</v>
      </c>
      <c r="I45" s="56">
        <v>45.362196914999998</v>
      </c>
      <c r="J45" s="18" t="s">
        <v>59</v>
      </c>
      <c r="K45" s="55">
        <v>51.770529224999997</v>
      </c>
      <c r="L45" s="35">
        <v>53.978990019999998</v>
      </c>
      <c r="M45" s="56">
        <v>53.957329985000001</v>
      </c>
      <c r="N45" s="18" t="s">
        <v>301</v>
      </c>
      <c r="O45" s="2">
        <v>12424</v>
      </c>
      <c r="P45" s="2">
        <v>14930</v>
      </c>
      <c r="Q45" s="2">
        <v>27354</v>
      </c>
      <c r="R45" t="s">
        <v>7014</v>
      </c>
      <c r="S45">
        <v>12</v>
      </c>
      <c r="T45">
        <v>57</v>
      </c>
      <c r="U45" s="2">
        <v>593</v>
      </c>
      <c r="V45" s="2">
        <v>4689</v>
      </c>
      <c r="W45" s="8">
        <v>0.19309790158660525</v>
      </c>
      <c r="X45" s="2">
        <v>43237</v>
      </c>
      <c r="Y45" s="45">
        <v>40</v>
      </c>
      <c r="AA45" s="61">
        <f>(Table13[[#This Row],[2042 Future AADT]]-Table13[[#This Row],[AADT 2022]])/20*($AA$5-2022)+Table13[[#This Row],[AADT 2022]]</f>
        <v>37677.949999999997</v>
      </c>
      <c r="AC45" s="1" t="str">
        <f>IF(Table13[[#This Row],[TCS MP]]&gt;=Table13[[#This Row],[BMP]],IF(Table13[[#This Row],[TCS MP]]&lt;=Table13[[#This Row],[EMP]],"Good","EMP"),"BMP")</f>
        <v>Good</v>
      </c>
    </row>
    <row r="46" spans="1:29" ht="24" customHeight="1" x14ac:dyDescent="0.25">
      <c r="A46" t="s">
        <v>304</v>
      </c>
      <c r="B46" t="s">
        <v>17167</v>
      </c>
      <c r="C46">
        <v>100072</v>
      </c>
      <c r="D46" t="s">
        <v>17073</v>
      </c>
      <c r="E46" t="s">
        <v>285</v>
      </c>
      <c r="F46" s="9">
        <f>Table13[[#This Row],[ToMeasure]]-Table13[[#This Row],[FromMeasure]]</f>
        <v>15.709889509999996</v>
      </c>
      <c r="G46" s="5" t="s">
        <v>156</v>
      </c>
      <c r="H46" s="35">
        <v>53.978990019999998</v>
      </c>
      <c r="I46" s="56">
        <v>53.957471945555596</v>
      </c>
      <c r="J46" s="18" t="s">
        <v>301</v>
      </c>
      <c r="K46" s="55">
        <v>61.802958805000003</v>
      </c>
      <c r="L46" s="35">
        <v>69.688879529999994</v>
      </c>
      <c r="M46" s="56">
        <v>69.667361455555493</v>
      </c>
      <c r="N46" s="18" t="s">
        <v>303</v>
      </c>
      <c r="O46" s="2">
        <v>12369</v>
      </c>
      <c r="P46" s="2">
        <v>11324</v>
      </c>
      <c r="Q46" s="2">
        <v>23693</v>
      </c>
      <c r="R46" t="s">
        <v>11276</v>
      </c>
      <c r="S46">
        <v>6</v>
      </c>
      <c r="T46">
        <v>59</v>
      </c>
      <c r="U46" s="2">
        <v>947</v>
      </c>
      <c r="V46" s="2">
        <v>8892</v>
      </c>
      <c r="W46" s="8">
        <v>0.41527033300974969</v>
      </c>
      <c r="X46" s="2">
        <v>37450</v>
      </c>
      <c r="Y46" s="45">
        <v>41</v>
      </c>
      <c r="AA46" s="61">
        <f>(Table13[[#This Row],[2042 Future AADT]]-Table13[[#This Row],[AADT 2022]])/20*($AA$5-2022)+Table13[[#This Row],[AADT 2022]]</f>
        <v>32635.050000000003</v>
      </c>
      <c r="AC46" s="1" t="str">
        <f>IF(Table13[[#This Row],[TCS MP]]&gt;=Table13[[#This Row],[BMP]],IF(Table13[[#This Row],[TCS MP]]&lt;=Table13[[#This Row],[EMP]],"Good","EMP"),"BMP")</f>
        <v>Good</v>
      </c>
    </row>
    <row r="47" spans="1:29" ht="24" customHeight="1" x14ac:dyDescent="0.25">
      <c r="A47" t="s">
        <v>459</v>
      </c>
      <c r="B47" t="s">
        <v>17168</v>
      </c>
      <c r="C47">
        <v>100073</v>
      </c>
      <c r="D47" t="s">
        <v>17073</v>
      </c>
      <c r="E47" t="s">
        <v>285</v>
      </c>
      <c r="F47" s="9">
        <f>Table13[[#This Row],[ToMeasure]]-Table13[[#This Row],[FromMeasure]]</f>
        <v>11.555511070000009</v>
      </c>
      <c r="G47" s="5" t="s">
        <v>156</v>
      </c>
      <c r="H47" s="35">
        <v>69.688879529999994</v>
      </c>
      <c r="I47" s="56">
        <v>69.668476011428595</v>
      </c>
      <c r="J47" s="18" t="s">
        <v>303</v>
      </c>
      <c r="K47" s="55">
        <v>75.401849600000006</v>
      </c>
      <c r="L47" s="35">
        <v>81.244390600000003</v>
      </c>
      <c r="M47" s="56">
        <v>81.223987081428604</v>
      </c>
      <c r="N47" s="18" t="s">
        <v>458</v>
      </c>
      <c r="O47" s="2">
        <v>11801</v>
      </c>
      <c r="P47" s="2">
        <v>14197</v>
      </c>
      <c r="Q47" s="2">
        <v>25998</v>
      </c>
      <c r="R47" t="s">
        <v>3261</v>
      </c>
      <c r="S47">
        <v>8</v>
      </c>
      <c r="T47">
        <v>53</v>
      </c>
      <c r="U47" s="2">
        <v>1179</v>
      </c>
      <c r="V47" s="2">
        <v>9321</v>
      </c>
      <c r="W47" s="8">
        <v>0.40387722132471726</v>
      </c>
      <c r="X47" s="2">
        <v>43872</v>
      </c>
      <c r="Y47" s="45">
        <v>42</v>
      </c>
      <c r="AA47" s="61">
        <f>(Table13[[#This Row],[2042 Future AADT]]-Table13[[#This Row],[AADT 2022]])/20*($AA$5-2022)+Table13[[#This Row],[AADT 2022]]</f>
        <v>37616.1</v>
      </c>
      <c r="AC47" s="1" t="str">
        <f>IF(Table13[[#This Row],[TCS MP]]&gt;=Table13[[#This Row],[BMP]],IF(Table13[[#This Row],[TCS MP]]&lt;=Table13[[#This Row],[EMP]],"Good","EMP"),"BMP")</f>
        <v>Good</v>
      </c>
    </row>
    <row r="48" spans="1:29" ht="24" customHeight="1" x14ac:dyDescent="0.25">
      <c r="A48" t="s">
        <v>461</v>
      </c>
      <c r="B48" t="s">
        <v>17169</v>
      </c>
      <c r="C48">
        <v>100074</v>
      </c>
      <c r="D48" t="s">
        <v>17073</v>
      </c>
      <c r="E48" t="s">
        <v>285</v>
      </c>
      <c r="F48" s="9">
        <f>Table13[[#This Row],[ToMeasure]]-Table13[[#This Row],[FromMeasure]]</f>
        <v>12.937184259999995</v>
      </c>
      <c r="G48" s="5" t="s">
        <v>156</v>
      </c>
      <c r="H48" s="35">
        <v>81.244390600000003</v>
      </c>
      <c r="I48" s="56">
        <v>81.220644777999993</v>
      </c>
      <c r="J48" s="18" t="s">
        <v>458</v>
      </c>
      <c r="K48" s="55">
        <v>87.708609690000003</v>
      </c>
      <c r="L48" s="35">
        <v>94.181574859999998</v>
      </c>
      <c r="M48" s="56">
        <v>94.157829038000003</v>
      </c>
      <c r="N48" s="18" t="s">
        <v>460</v>
      </c>
      <c r="O48" s="2">
        <v>12473</v>
      </c>
      <c r="P48" s="2">
        <v>14275</v>
      </c>
      <c r="Q48" s="2">
        <v>26748</v>
      </c>
      <c r="R48" t="s">
        <v>7015</v>
      </c>
      <c r="S48">
        <v>7</v>
      </c>
      <c r="T48">
        <v>66</v>
      </c>
      <c r="U48" s="2">
        <v>1091</v>
      </c>
      <c r="V48" s="2">
        <v>9272</v>
      </c>
      <c r="W48" s="8">
        <v>0.38743083595035144</v>
      </c>
      <c r="X48" s="2">
        <v>42024</v>
      </c>
      <c r="Y48" s="45">
        <v>43</v>
      </c>
      <c r="AA48" s="61">
        <f>(Table13[[#This Row],[2042 Future AADT]]-Table13[[#This Row],[AADT 2022]])/20*($AA$5-2022)+Table13[[#This Row],[AADT 2022]]</f>
        <v>36677.4</v>
      </c>
      <c r="AC48" s="1" t="str">
        <f>IF(Table13[[#This Row],[TCS MP]]&gt;=Table13[[#This Row],[BMP]],IF(Table13[[#This Row],[TCS MP]]&lt;=Table13[[#This Row],[EMP]],"Good","EMP"),"BMP")</f>
        <v>Good</v>
      </c>
    </row>
    <row r="49" spans="1:29" ht="24" customHeight="1" x14ac:dyDescent="0.25">
      <c r="A49" t="s">
        <v>463</v>
      </c>
      <c r="B49" t="s">
        <v>17170</v>
      </c>
      <c r="C49">
        <v>100075</v>
      </c>
      <c r="D49" t="s">
        <v>17073</v>
      </c>
      <c r="E49" t="s">
        <v>285</v>
      </c>
      <c r="F49" s="9">
        <f>Table13[[#This Row],[ToMeasure]]-Table13[[#This Row],[FromMeasure]]</f>
        <v>4.1368185900000043</v>
      </c>
      <c r="G49" s="5" t="s">
        <v>156</v>
      </c>
      <c r="H49" s="35">
        <v>94.181574859999998</v>
      </c>
      <c r="I49" s="56">
        <v>94.162327579999996</v>
      </c>
      <c r="J49" s="18" t="s">
        <v>460</v>
      </c>
      <c r="K49" s="55">
        <v>94.947626349999993</v>
      </c>
      <c r="L49" s="35">
        <v>98.318393450000002</v>
      </c>
      <c r="M49" s="56">
        <v>98.29914617</v>
      </c>
      <c r="N49" s="18" t="s">
        <v>462</v>
      </c>
      <c r="O49" s="2">
        <v>15624</v>
      </c>
      <c r="P49" s="2">
        <v>14280</v>
      </c>
      <c r="Q49" s="2">
        <v>29904</v>
      </c>
      <c r="R49" t="s">
        <v>7016</v>
      </c>
      <c r="S49">
        <v>10</v>
      </c>
      <c r="T49">
        <v>58</v>
      </c>
      <c r="U49" s="2">
        <v>1049</v>
      </c>
      <c r="V49" s="2">
        <v>5614</v>
      </c>
      <c r="W49" s="8">
        <v>0.22281300160513642</v>
      </c>
      <c r="X49" s="2">
        <v>50463</v>
      </c>
      <c r="Y49" s="45">
        <v>44</v>
      </c>
      <c r="AA49" s="61">
        <f>(Table13[[#This Row],[2042 Future AADT]]-Table13[[#This Row],[AADT 2022]])/20*($AA$5-2022)+Table13[[#This Row],[AADT 2022]]</f>
        <v>43267.35</v>
      </c>
      <c r="AC49" s="1" t="str">
        <f>IF(Table13[[#This Row],[TCS MP]]&gt;=Table13[[#This Row],[BMP]],IF(Table13[[#This Row],[TCS MP]]&lt;=Table13[[#This Row],[EMP]],"Good","EMP"),"BMP")</f>
        <v>Good</v>
      </c>
    </row>
    <row r="50" spans="1:29" ht="24" customHeight="1" x14ac:dyDescent="0.25">
      <c r="A50" t="s">
        <v>465</v>
      </c>
      <c r="B50" t="s">
        <v>17171</v>
      </c>
      <c r="C50">
        <v>100076</v>
      </c>
      <c r="D50" t="s">
        <v>17073</v>
      </c>
      <c r="E50" t="s">
        <v>285</v>
      </c>
      <c r="F50" s="9">
        <f>Table13[[#This Row],[ToMeasure]]-Table13[[#This Row],[FromMeasure]]</f>
        <v>5.1509911699999975</v>
      </c>
      <c r="G50" s="5" t="s">
        <v>156</v>
      </c>
      <c r="H50" s="35">
        <v>98.318393450000002</v>
      </c>
      <c r="I50" s="56">
        <v>98.299670065714295</v>
      </c>
      <c r="J50" s="18" t="s">
        <v>462</v>
      </c>
      <c r="K50" s="55">
        <v>98.957688129999994</v>
      </c>
      <c r="L50" s="35">
        <v>103.46938462</v>
      </c>
      <c r="M50" s="56">
        <v>103.45066123571399</v>
      </c>
      <c r="N50" s="18" t="s">
        <v>464</v>
      </c>
      <c r="O50" s="2">
        <v>12656</v>
      </c>
      <c r="P50" s="2">
        <v>15874</v>
      </c>
      <c r="Q50" s="2">
        <v>28530</v>
      </c>
      <c r="R50" t="s">
        <v>11277</v>
      </c>
      <c r="S50">
        <v>7</v>
      </c>
      <c r="T50">
        <v>52</v>
      </c>
      <c r="U50" s="2">
        <v>1213</v>
      </c>
      <c r="V50" s="2">
        <v>9002</v>
      </c>
      <c r="W50" s="8">
        <v>0.35804416403785488</v>
      </c>
      <c r="X50" s="2">
        <v>48144</v>
      </c>
      <c r="Y50" s="45">
        <v>45</v>
      </c>
      <c r="AA50" s="61">
        <f>(Table13[[#This Row],[2042 Future AADT]]-Table13[[#This Row],[AADT 2022]])/20*($AA$5-2022)+Table13[[#This Row],[AADT 2022]]</f>
        <v>41279.1</v>
      </c>
      <c r="AC50" s="1" t="str">
        <f>IF(Table13[[#This Row],[TCS MP]]&gt;=Table13[[#This Row],[BMP]],IF(Table13[[#This Row],[TCS MP]]&lt;=Table13[[#This Row],[EMP]],"Good","EMP"),"BMP")</f>
        <v>Good</v>
      </c>
    </row>
    <row r="51" spans="1:29" ht="24" customHeight="1" x14ac:dyDescent="0.25">
      <c r="A51" t="s">
        <v>467</v>
      </c>
      <c r="B51" t="s">
        <v>17172</v>
      </c>
      <c r="C51">
        <v>100077</v>
      </c>
      <c r="D51" t="s">
        <v>17073</v>
      </c>
      <c r="E51" t="s">
        <v>285</v>
      </c>
      <c r="F51" s="9">
        <f>Table13[[#This Row],[ToMeasure]]-Table13[[#This Row],[FromMeasure]]</f>
        <v>6.2334691199999952</v>
      </c>
      <c r="G51" s="5" t="s">
        <v>156</v>
      </c>
      <c r="H51" s="35">
        <v>103.46938462</v>
      </c>
      <c r="I51" s="56">
        <v>103.45501882000001</v>
      </c>
      <c r="J51" s="18" t="s">
        <v>464</v>
      </c>
      <c r="K51" s="55">
        <v>104.0077984</v>
      </c>
      <c r="L51" s="35">
        <v>109.70285373999999</v>
      </c>
      <c r="M51" s="56">
        <v>109.68848794</v>
      </c>
      <c r="N51" s="18" t="s">
        <v>466</v>
      </c>
      <c r="O51" s="2">
        <v>26994</v>
      </c>
      <c r="P51" s="2">
        <v>23993</v>
      </c>
      <c r="Q51" s="2">
        <v>50987</v>
      </c>
      <c r="R51" t="s">
        <v>13831</v>
      </c>
      <c r="S51">
        <v>8</v>
      </c>
      <c r="T51">
        <v>54</v>
      </c>
      <c r="U51" s="2">
        <v>1428</v>
      </c>
      <c r="V51" s="2">
        <v>9356</v>
      </c>
      <c r="W51" s="8">
        <v>0.21150489340420106</v>
      </c>
      <c r="X51" s="2">
        <v>80255</v>
      </c>
      <c r="Y51" s="45">
        <v>46</v>
      </c>
      <c r="AA51" s="61">
        <f>(Table13[[#This Row],[2042 Future AADT]]-Table13[[#This Row],[AADT 2022]])/20*($AA$5-2022)+Table13[[#This Row],[AADT 2022]]</f>
        <v>70011.199999999997</v>
      </c>
      <c r="AC51" s="1" t="str">
        <f>IF(Table13[[#This Row],[TCS MP]]&gt;=Table13[[#This Row],[BMP]],IF(Table13[[#This Row],[TCS MP]]&lt;=Table13[[#This Row],[EMP]],"Good","EMP"),"BMP")</f>
        <v>Good</v>
      </c>
    </row>
    <row r="52" spans="1:29" ht="24" customHeight="1" x14ac:dyDescent="0.25">
      <c r="A52" t="s">
        <v>469</v>
      </c>
      <c r="B52" t="s">
        <v>17173</v>
      </c>
      <c r="C52">
        <v>100078</v>
      </c>
      <c r="D52" t="s">
        <v>17073</v>
      </c>
      <c r="E52" t="s">
        <v>285</v>
      </c>
      <c r="F52" s="9">
        <f>Table13[[#This Row],[ToMeasure]]-Table13[[#This Row],[FromMeasure]]</f>
        <v>3.0695898000000028</v>
      </c>
      <c r="G52" s="5" t="s">
        <v>156</v>
      </c>
      <c r="H52" s="35">
        <v>109.70285373999999</v>
      </c>
      <c r="I52" s="56">
        <v>109.685017706</v>
      </c>
      <c r="J52" s="18" t="s">
        <v>466</v>
      </c>
      <c r="K52" s="55">
        <v>110.17315649</v>
      </c>
      <c r="L52" s="35">
        <v>112.77244354</v>
      </c>
      <c r="M52" s="56">
        <v>112.754607506</v>
      </c>
      <c r="N52" s="18" t="s">
        <v>468</v>
      </c>
      <c r="O52" s="2">
        <v>23901</v>
      </c>
      <c r="P52" s="2">
        <v>22582</v>
      </c>
      <c r="Q52" s="2">
        <v>46483</v>
      </c>
      <c r="R52" t="s">
        <v>11278</v>
      </c>
      <c r="S52">
        <v>7</v>
      </c>
      <c r="T52">
        <v>54</v>
      </c>
      <c r="U52" s="2">
        <v>2326</v>
      </c>
      <c r="V52" s="2">
        <v>10935</v>
      </c>
      <c r="W52" s="8">
        <v>0.28528709420648407</v>
      </c>
      <c r="X52" s="2">
        <v>63804</v>
      </c>
      <c r="Y52" s="45">
        <v>47</v>
      </c>
      <c r="AA52" s="61">
        <f>(Table13[[#This Row],[2042 Future AADT]]-Table13[[#This Row],[AADT 2022]])/20*($AA$5-2022)+Table13[[#This Row],[AADT 2022]]</f>
        <v>57741.65</v>
      </c>
      <c r="AC52" s="1" t="str">
        <f>IF(Table13[[#This Row],[TCS MP]]&gt;=Table13[[#This Row],[BMP]],IF(Table13[[#This Row],[TCS MP]]&lt;=Table13[[#This Row],[EMP]],"Good","EMP"),"BMP")</f>
        <v>Good</v>
      </c>
    </row>
    <row r="53" spans="1:29" ht="24" customHeight="1" x14ac:dyDescent="0.25">
      <c r="A53" t="s">
        <v>471</v>
      </c>
      <c r="B53" t="s">
        <v>17174</v>
      </c>
      <c r="C53">
        <v>100079</v>
      </c>
      <c r="D53" t="s">
        <v>17073</v>
      </c>
      <c r="E53" t="s">
        <v>285</v>
      </c>
      <c r="F53" s="9">
        <f>Table13[[#This Row],[ToMeasure]]-Table13[[#This Row],[FromMeasure]]</f>
        <v>2.1083150099999983</v>
      </c>
      <c r="G53" s="5" t="s">
        <v>156</v>
      </c>
      <c r="H53" s="35">
        <v>112.77244354</v>
      </c>
      <c r="I53" s="56">
        <v>112.75229926999999</v>
      </c>
      <c r="J53" s="18" t="s">
        <v>468</v>
      </c>
      <c r="K53" s="55">
        <v>114.06233432499999</v>
      </c>
      <c r="L53" s="35">
        <v>114.88075855</v>
      </c>
      <c r="M53" s="56">
        <v>114.86061427999999</v>
      </c>
      <c r="N53" s="18" t="s">
        <v>470</v>
      </c>
      <c r="O53" s="2">
        <v>23967</v>
      </c>
      <c r="P53" s="2">
        <v>17971</v>
      </c>
      <c r="Q53" s="2">
        <v>41938</v>
      </c>
      <c r="R53" t="s">
        <v>3262</v>
      </c>
      <c r="S53">
        <v>8</v>
      </c>
      <c r="T53">
        <v>63</v>
      </c>
      <c r="U53" s="2">
        <v>2516</v>
      </c>
      <c r="V53" s="2">
        <v>12532</v>
      </c>
      <c r="W53" s="8">
        <v>0.3588153941532739</v>
      </c>
      <c r="X53" s="2">
        <v>57565</v>
      </c>
      <c r="Y53" s="45">
        <v>48</v>
      </c>
      <c r="AA53" s="61">
        <f>(Table13[[#This Row],[2042 Future AADT]]-Table13[[#This Row],[AADT 2022]])/20*($AA$5-2022)+Table13[[#This Row],[AADT 2022]]</f>
        <v>52095.55</v>
      </c>
      <c r="AC53" s="1" t="str">
        <f>IF(Table13[[#This Row],[TCS MP]]&gt;=Table13[[#This Row],[BMP]],IF(Table13[[#This Row],[TCS MP]]&lt;=Table13[[#This Row],[EMP]],"Good","EMP"),"BMP")</f>
        <v>Good</v>
      </c>
    </row>
    <row r="54" spans="1:29" ht="24" customHeight="1" x14ac:dyDescent="0.25">
      <c r="A54" t="s">
        <v>473</v>
      </c>
      <c r="B54" t="s">
        <v>17175</v>
      </c>
      <c r="C54">
        <v>100080</v>
      </c>
      <c r="D54" t="s">
        <v>17073</v>
      </c>
      <c r="E54" t="s">
        <v>285</v>
      </c>
      <c r="F54" s="9">
        <f>Table13[[#This Row],[ToMeasure]]-Table13[[#This Row],[FromMeasure]]</f>
        <v>2.1330436700000064</v>
      </c>
      <c r="G54" s="5" t="s">
        <v>156</v>
      </c>
      <c r="H54" s="35">
        <v>114.88075855</v>
      </c>
      <c r="I54" s="56">
        <v>114.8637904575</v>
      </c>
      <c r="J54" s="18" t="s">
        <v>470</v>
      </c>
      <c r="K54" s="55">
        <v>115.669327815</v>
      </c>
      <c r="L54" s="35">
        <v>117.01380222</v>
      </c>
      <c r="M54" s="56">
        <v>116.99683412749999</v>
      </c>
      <c r="N54" s="18" t="s">
        <v>472</v>
      </c>
      <c r="O54" s="2">
        <v>42433</v>
      </c>
      <c r="P54" s="2">
        <v>30968</v>
      </c>
      <c r="Q54" s="2">
        <v>73401</v>
      </c>
      <c r="R54" t="s">
        <v>7017</v>
      </c>
      <c r="S54">
        <v>9</v>
      </c>
      <c r="T54">
        <v>50</v>
      </c>
      <c r="U54" s="2">
        <v>3867</v>
      </c>
      <c r="V54" s="2">
        <v>11934</v>
      </c>
      <c r="W54" s="8">
        <v>0.21526954673642049</v>
      </c>
      <c r="X54" s="2">
        <v>115536</v>
      </c>
      <c r="Y54" s="45">
        <v>49</v>
      </c>
      <c r="AA54" s="61">
        <f>(Table13[[#This Row],[2042 Future AADT]]-Table13[[#This Row],[AADT 2022]])/20*($AA$5-2022)+Table13[[#This Row],[AADT 2022]]</f>
        <v>100788.75</v>
      </c>
      <c r="AC54" s="1" t="str">
        <f>IF(Table13[[#This Row],[TCS MP]]&gt;=Table13[[#This Row],[BMP]],IF(Table13[[#This Row],[TCS MP]]&lt;=Table13[[#This Row],[EMP]],"Good","EMP"),"BMP")</f>
        <v>Good</v>
      </c>
    </row>
    <row r="55" spans="1:29" ht="24" customHeight="1" x14ac:dyDescent="0.25">
      <c r="A55" t="s">
        <v>475</v>
      </c>
      <c r="B55" t="s">
        <v>17176</v>
      </c>
      <c r="C55">
        <v>100081</v>
      </c>
      <c r="D55" t="s">
        <v>17073</v>
      </c>
      <c r="E55" t="s">
        <v>285</v>
      </c>
      <c r="F55" s="9">
        <f>Table13[[#This Row],[ToMeasure]]-Table13[[#This Row],[FromMeasure]]</f>
        <v>3.2249089200000043</v>
      </c>
      <c r="G55" s="5" t="s">
        <v>156</v>
      </c>
      <c r="H55" s="35">
        <v>117.01380222</v>
      </c>
      <c r="I55" s="56">
        <v>116.996094896</v>
      </c>
      <c r="J55" s="18" t="s">
        <v>472</v>
      </c>
      <c r="K55" s="55">
        <v>118.004192425</v>
      </c>
      <c r="L55" s="35">
        <v>120.23871114000001</v>
      </c>
      <c r="M55" s="56">
        <v>120.22100381600001</v>
      </c>
      <c r="N55" s="18" t="s">
        <v>474</v>
      </c>
      <c r="O55" s="2">
        <v>46804</v>
      </c>
      <c r="P55" s="2">
        <v>46434</v>
      </c>
      <c r="Q55" s="2">
        <v>93238</v>
      </c>
      <c r="R55" t="s">
        <v>13832</v>
      </c>
      <c r="S55">
        <v>8</v>
      </c>
      <c r="T55">
        <v>51</v>
      </c>
      <c r="U55" s="2">
        <v>4198</v>
      </c>
      <c r="V55" s="2">
        <v>13401</v>
      </c>
      <c r="W55" s="8">
        <v>0.188753512516356</v>
      </c>
      <c r="X55" s="2">
        <v>146760</v>
      </c>
      <c r="Y55" s="45">
        <v>50</v>
      </c>
      <c r="AA55" s="61">
        <f>(Table13[[#This Row],[2042 Future AADT]]-Table13[[#This Row],[AADT 2022]])/20*($AA$5-2022)+Table13[[#This Row],[AADT 2022]]</f>
        <v>128027.29999999999</v>
      </c>
      <c r="AC55" s="1" t="str">
        <f>IF(Table13[[#This Row],[TCS MP]]&gt;=Table13[[#This Row],[BMP]],IF(Table13[[#This Row],[TCS MP]]&lt;=Table13[[#This Row],[EMP]],"Good","EMP"),"BMP")</f>
        <v>Good</v>
      </c>
    </row>
    <row r="56" spans="1:29" ht="24" customHeight="1" x14ac:dyDescent="0.25">
      <c r="A56" t="s">
        <v>477</v>
      </c>
      <c r="B56" t="s">
        <v>17177</v>
      </c>
      <c r="C56">
        <v>100082</v>
      </c>
      <c r="D56" t="s">
        <v>17073</v>
      </c>
      <c r="E56" t="s">
        <v>285</v>
      </c>
      <c r="F56" s="9">
        <f>Table13[[#This Row],[ToMeasure]]-Table13[[#This Row],[FromMeasure]]</f>
        <v>1.4813997099999909</v>
      </c>
      <c r="G56" s="5" t="s">
        <v>156</v>
      </c>
      <c r="H56" s="35">
        <v>120.23871114000001</v>
      </c>
      <c r="I56" s="56">
        <v>120.22101465</v>
      </c>
      <c r="J56" s="18" t="s">
        <v>474</v>
      </c>
      <c r="K56" s="55">
        <v>121.00346386</v>
      </c>
      <c r="L56" s="35">
        <v>121.72011085</v>
      </c>
      <c r="M56" s="56">
        <v>121.70241436000001</v>
      </c>
      <c r="N56" s="18" t="s">
        <v>476</v>
      </c>
      <c r="O56" s="2">
        <v>57919</v>
      </c>
      <c r="P56" s="2">
        <v>57863</v>
      </c>
      <c r="Q56" s="2">
        <v>115782</v>
      </c>
      <c r="R56" t="s">
        <v>7018</v>
      </c>
      <c r="S56">
        <v>6</v>
      </c>
      <c r="T56">
        <v>53</v>
      </c>
      <c r="U56" s="2">
        <v>6227</v>
      </c>
      <c r="V56" s="2">
        <v>14072</v>
      </c>
      <c r="W56" s="8">
        <v>0.17532086161924998</v>
      </c>
      <c r="X56" s="2">
        <v>182245</v>
      </c>
      <c r="Y56" s="45">
        <v>51</v>
      </c>
      <c r="AA56" s="61">
        <f>(Table13[[#This Row],[2042 Future AADT]]-Table13[[#This Row],[AADT 2022]])/20*($AA$5-2022)+Table13[[#This Row],[AADT 2022]]</f>
        <v>158982.95000000001</v>
      </c>
      <c r="AC56" s="1" t="str">
        <f>IF(Table13[[#This Row],[TCS MP]]&gt;=Table13[[#This Row],[BMP]],IF(Table13[[#This Row],[TCS MP]]&lt;=Table13[[#This Row],[EMP]],"Good","EMP"),"BMP")</f>
        <v>Good</v>
      </c>
    </row>
    <row r="57" spans="1:29" ht="24" customHeight="1" x14ac:dyDescent="0.25">
      <c r="A57" t="s">
        <v>479</v>
      </c>
      <c r="B57" t="s">
        <v>17178</v>
      </c>
      <c r="C57">
        <v>100083</v>
      </c>
      <c r="D57" t="s">
        <v>17073</v>
      </c>
      <c r="E57" t="s">
        <v>285</v>
      </c>
      <c r="F57" s="9">
        <f>Table13[[#This Row],[ToMeasure]]-Table13[[#This Row],[FromMeasure]]</f>
        <v>2.9601391100000001</v>
      </c>
      <c r="G57" s="5" t="s">
        <v>156</v>
      </c>
      <c r="H57" s="35">
        <v>121.72011085</v>
      </c>
      <c r="I57" s="56">
        <v>121.70297527</v>
      </c>
      <c r="J57" s="18" t="s">
        <v>476</v>
      </c>
      <c r="K57" s="55">
        <v>124.18042174</v>
      </c>
      <c r="L57" s="35">
        <v>124.68024996</v>
      </c>
      <c r="M57" s="56">
        <v>124.66311438</v>
      </c>
      <c r="N57" s="18" t="s">
        <v>478</v>
      </c>
      <c r="O57" s="2">
        <v>57642</v>
      </c>
      <c r="P57" s="2">
        <v>56919</v>
      </c>
      <c r="Q57" s="2">
        <v>114561</v>
      </c>
      <c r="R57" t="s">
        <v>13833</v>
      </c>
      <c r="S57">
        <v>6</v>
      </c>
      <c r="T57">
        <v>55</v>
      </c>
      <c r="U57" s="2">
        <v>6227</v>
      </c>
      <c r="V57" s="2">
        <v>14072</v>
      </c>
      <c r="W57" s="8">
        <v>0.17718944492453803</v>
      </c>
      <c r="X57" s="2">
        <v>157249</v>
      </c>
      <c r="Y57" s="45">
        <v>52</v>
      </c>
      <c r="AA57" s="61">
        <f>(Table13[[#This Row],[2042 Future AADT]]-Table13[[#This Row],[AADT 2022]])/20*($AA$5-2022)+Table13[[#This Row],[AADT 2022]]</f>
        <v>142308.20000000001</v>
      </c>
      <c r="AC57" s="1" t="str">
        <f>IF(Table13[[#This Row],[TCS MP]]&gt;=Table13[[#This Row],[BMP]],IF(Table13[[#This Row],[TCS MP]]&lt;=Table13[[#This Row],[EMP]],"Good","EMP"),"BMP")</f>
        <v>Good</v>
      </c>
    </row>
    <row r="58" spans="1:29" ht="24" customHeight="1" x14ac:dyDescent="0.25">
      <c r="A58" t="s">
        <v>482</v>
      </c>
      <c r="B58" t="s">
        <v>17179</v>
      </c>
      <c r="C58">
        <v>100084</v>
      </c>
      <c r="D58" t="s">
        <v>17073</v>
      </c>
      <c r="E58" t="s">
        <v>285</v>
      </c>
      <c r="F58" s="9">
        <f>Table13[[#This Row],[ToMeasure]]-Table13[[#This Row],[FromMeasure]]</f>
        <v>2.0321197500000068</v>
      </c>
      <c r="G58" s="5" t="s">
        <v>156</v>
      </c>
      <c r="H58" s="35">
        <v>124.68024996</v>
      </c>
      <c r="I58" s="56">
        <v>124.66253716</v>
      </c>
      <c r="J58" s="18" t="s">
        <v>478</v>
      </c>
      <c r="K58" s="55">
        <v>126.02125667999999</v>
      </c>
      <c r="L58" s="35">
        <v>126.71236971</v>
      </c>
      <c r="M58" s="56">
        <v>126.69465691000001</v>
      </c>
      <c r="N58" s="18" t="s">
        <v>481</v>
      </c>
      <c r="O58" s="2">
        <v>75486</v>
      </c>
      <c r="P58" s="2">
        <v>74429</v>
      </c>
      <c r="Q58" s="2">
        <v>149915</v>
      </c>
      <c r="R58" t="s">
        <v>11279</v>
      </c>
      <c r="S58">
        <v>7</v>
      </c>
      <c r="T58">
        <v>67</v>
      </c>
      <c r="U58" s="2">
        <v>11066</v>
      </c>
      <c r="V58" s="2">
        <v>17310</v>
      </c>
      <c r="W58" s="8">
        <v>0.18928059233565686</v>
      </c>
      <c r="X58" s="2">
        <v>235971</v>
      </c>
      <c r="Y58" s="45">
        <v>53</v>
      </c>
      <c r="AA58" s="61">
        <f>(Table13[[#This Row],[2042 Future AADT]]-Table13[[#This Row],[AADT 2022]])/20*($AA$5-2022)+Table13[[#This Row],[AADT 2022]]</f>
        <v>205851.4</v>
      </c>
      <c r="AC58" s="1" t="str">
        <f>IF(Table13[[#This Row],[TCS MP]]&gt;=Table13[[#This Row],[BMP]],IF(Table13[[#This Row],[TCS MP]]&lt;=Table13[[#This Row],[EMP]],"Good","EMP"),"BMP")</f>
        <v>Good</v>
      </c>
    </row>
    <row r="59" spans="1:29" ht="24" customHeight="1" x14ac:dyDescent="0.25">
      <c r="A59" t="s">
        <v>484</v>
      </c>
      <c r="B59" t="s">
        <v>17180</v>
      </c>
      <c r="C59">
        <v>100085</v>
      </c>
      <c r="D59" t="s">
        <v>17073</v>
      </c>
      <c r="E59" t="s">
        <v>285</v>
      </c>
      <c r="F59" s="9">
        <f>Table13[[#This Row],[ToMeasure]]-Table13[[#This Row],[FromMeasure]]</f>
        <v>0.99912863999999502</v>
      </c>
      <c r="G59" s="5" t="s">
        <v>156</v>
      </c>
      <c r="H59" s="35">
        <v>126.71236971</v>
      </c>
      <c r="I59" s="56">
        <v>126.70002734333301</v>
      </c>
      <c r="J59" s="18" t="s">
        <v>481</v>
      </c>
      <c r="K59" s="55">
        <v>127.0149732</v>
      </c>
      <c r="L59" s="35">
        <v>127.71149835</v>
      </c>
      <c r="M59" s="56">
        <v>127.699155983333</v>
      </c>
      <c r="N59" s="18" t="s">
        <v>483</v>
      </c>
      <c r="O59" s="2">
        <v>79794</v>
      </c>
      <c r="P59" s="2">
        <v>76888</v>
      </c>
      <c r="Q59" s="2">
        <v>156682</v>
      </c>
      <c r="R59" t="s">
        <v>11280</v>
      </c>
      <c r="S59">
        <v>7</v>
      </c>
      <c r="T59">
        <v>56</v>
      </c>
      <c r="U59" s="2">
        <v>11066</v>
      </c>
      <c r="V59" s="2">
        <v>17310</v>
      </c>
      <c r="W59" s="8">
        <v>0.18110567901864924</v>
      </c>
      <c r="X59" s="2">
        <v>246623</v>
      </c>
      <c r="Y59" s="45">
        <v>54</v>
      </c>
      <c r="AA59" s="61">
        <f>(Table13[[#This Row],[2042 Future AADT]]-Table13[[#This Row],[AADT 2022]])/20*($AA$5-2022)+Table13[[#This Row],[AADT 2022]]</f>
        <v>215143.65</v>
      </c>
      <c r="AC59" s="1" t="str">
        <f>IF(Table13[[#This Row],[TCS MP]]&gt;=Table13[[#This Row],[BMP]],IF(Table13[[#This Row],[TCS MP]]&lt;=Table13[[#This Row],[EMP]],"Good","EMP"),"BMP")</f>
        <v>Good</v>
      </c>
    </row>
    <row r="60" spans="1:29" ht="24" customHeight="1" x14ac:dyDescent="0.25">
      <c r="A60" t="s">
        <v>486</v>
      </c>
      <c r="B60" t="s">
        <v>17181</v>
      </c>
      <c r="C60">
        <v>100086</v>
      </c>
      <c r="D60" t="s">
        <v>17073</v>
      </c>
      <c r="E60" t="s">
        <v>285</v>
      </c>
      <c r="F60" s="9">
        <f>Table13[[#This Row],[ToMeasure]]-Table13[[#This Row],[FromMeasure]]</f>
        <v>1.0153268800000035</v>
      </c>
      <c r="G60" s="5" t="s">
        <v>156</v>
      </c>
      <c r="H60" s="35">
        <v>127.71149835</v>
      </c>
      <c r="I60" s="56">
        <v>127.698772983333</v>
      </c>
      <c r="J60" s="18" t="s">
        <v>483</v>
      </c>
      <c r="K60" s="55">
        <v>128.14335385999999</v>
      </c>
      <c r="L60" s="35">
        <v>128.72682523</v>
      </c>
      <c r="M60" s="56">
        <v>128.71409986333299</v>
      </c>
      <c r="N60" s="18" t="s">
        <v>485</v>
      </c>
      <c r="O60" s="2">
        <v>113633</v>
      </c>
      <c r="P60" s="2">
        <v>107905</v>
      </c>
      <c r="Q60" s="2">
        <v>221538</v>
      </c>
      <c r="R60" t="s">
        <v>13834</v>
      </c>
      <c r="S60">
        <v>7</v>
      </c>
      <c r="T60">
        <v>51</v>
      </c>
      <c r="U60" s="2">
        <v>11066</v>
      </c>
      <c r="V60" s="2">
        <v>17310</v>
      </c>
      <c r="W60" s="8">
        <v>0.12808637795773187</v>
      </c>
      <c r="X60" s="2">
        <v>348709</v>
      </c>
      <c r="Y60" s="45">
        <v>55</v>
      </c>
      <c r="AA60" s="61">
        <f>(Table13[[#This Row],[2042 Future AADT]]-Table13[[#This Row],[AADT 2022]])/20*($AA$5-2022)+Table13[[#This Row],[AADT 2022]]</f>
        <v>304199.15000000002</v>
      </c>
      <c r="AC60" s="1" t="str">
        <f>IF(Table13[[#This Row],[TCS MP]]&gt;=Table13[[#This Row],[BMP]],IF(Table13[[#This Row],[TCS MP]]&lt;=Table13[[#This Row],[EMP]],"Good","EMP"),"BMP")</f>
        <v>Good</v>
      </c>
    </row>
    <row r="61" spans="1:29" ht="24" customHeight="1" x14ac:dyDescent="0.25">
      <c r="A61" t="s">
        <v>488</v>
      </c>
      <c r="B61" t="s">
        <v>17182</v>
      </c>
      <c r="C61">
        <v>100087</v>
      </c>
      <c r="D61" t="s">
        <v>17073</v>
      </c>
      <c r="E61" t="s">
        <v>285</v>
      </c>
      <c r="F61" s="9">
        <f>Table13[[#This Row],[ToMeasure]]-Table13[[#This Row],[FromMeasure]]</f>
        <v>0.99096197000000075</v>
      </c>
      <c r="G61" s="5" t="s">
        <v>156</v>
      </c>
      <c r="H61" s="35">
        <v>128.72682523</v>
      </c>
      <c r="I61" s="56">
        <v>128.71723146333301</v>
      </c>
      <c r="J61" s="18" t="s">
        <v>485</v>
      </c>
      <c r="K61" s="55">
        <v>129.21664278</v>
      </c>
      <c r="L61" s="35">
        <v>129.7177872</v>
      </c>
      <c r="M61" s="56">
        <v>129.70819343333301</v>
      </c>
      <c r="N61" s="18" t="s">
        <v>487</v>
      </c>
      <c r="O61" s="2">
        <v>113856</v>
      </c>
      <c r="P61" s="2">
        <v>109061</v>
      </c>
      <c r="Q61" s="2">
        <v>222917</v>
      </c>
      <c r="R61" t="s">
        <v>3263</v>
      </c>
      <c r="S61">
        <v>8</v>
      </c>
      <c r="T61">
        <v>51</v>
      </c>
      <c r="U61" s="2">
        <v>12545</v>
      </c>
      <c r="V61" s="2">
        <v>20122</v>
      </c>
      <c r="W61" s="8">
        <v>0.14654333227165267</v>
      </c>
      <c r="X61" s="2">
        <v>350879</v>
      </c>
      <c r="Y61" s="45">
        <v>56</v>
      </c>
      <c r="AA61" s="61">
        <f>(Table13[[#This Row],[2042 Future AADT]]-Table13[[#This Row],[AADT 2022]])/20*($AA$5-2022)+Table13[[#This Row],[AADT 2022]]</f>
        <v>306092.3</v>
      </c>
      <c r="AC61" s="1" t="str">
        <f>IF(Table13[[#This Row],[TCS MP]]&gt;=Table13[[#This Row],[BMP]],IF(Table13[[#This Row],[TCS MP]]&lt;=Table13[[#This Row],[EMP]],"Good","EMP"),"BMP")</f>
        <v>Good</v>
      </c>
    </row>
    <row r="62" spans="1:29" ht="24" customHeight="1" x14ac:dyDescent="0.25">
      <c r="A62" t="s">
        <v>490</v>
      </c>
      <c r="B62" t="s">
        <v>17183</v>
      </c>
      <c r="C62">
        <v>100088</v>
      </c>
      <c r="D62" t="s">
        <v>17073</v>
      </c>
      <c r="E62" t="s">
        <v>285</v>
      </c>
      <c r="F62" s="9">
        <f>Table13[[#This Row],[ToMeasure]]-Table13[[#This Row],[FromMeasure]]</f>
        <v>1.9989608599999826</v>
      </c>
      <c r="G62" s="5" t="s">
        <v>156</v>
      </c>
      <c r="H62" s="35">
        <v>129.7177872</v>
      </c>
      <c r="I62" s="56">
        <v>129.70119712499999</v>
      </c>
      <c r="J62" s="18" t="s">
        <v>487</v>
      </c>
      <c r="K62" s="55">
        <v>131.00555306000001</v>
      </c>
      <c r="L62" s="35">
        <v>131.71674805999999</v>
      </c>
      <c r="M62" s="56">
        <v>131.700157985</v>
      </c>
      <c r="N62" s="18" t="s">
        <v>489</v>
      </c>
      <c r="O62" s="2">
        <v>87809</v>
      </c>
      <c r="P62" s="2">
        <v>98099</v>
      </c>
      <c r="Q62" s="2">
        <v>185908</v>
      </c>
      <c r="R62" t="s">
        <v>3264</v>
      </c>
      <c r="S62">
        <v>7</v>
      </c>
      <c r="T62">
        <v>57</v>
      </c>
      <c r="U62" s="2">
        <v>9181</v>
      </c>
      <c r="V62" s="2">
        <v>14482</v>
      </c>
      <c r="W62" s="8">
        <v>0.12728338748198034</v>
      </c>
      <c r="X62" s="2">
        <v>292626</v>
      </c>
      <c r="Y62" s="45">
        <v>57</v>
      </c>
      <c r="AA62" s="61">
        <f>(Table13[[#This Row],[2042 Future AADT]]-Table13[[#This Row],[AADT 2022]])/20*($AA$5-2022)+Table13[[#This Row],[AADT 2022]]</f>
        <v>255274.7</v>
      </c>
      <c r="AC62" s="1" t="str">
        <f>IF(Table13[[#This Row],[TCS MP]]&gt;=Table13[[#This Row],[BMP]],IF(Table13[[#This Row],[TCS MP]]&lt;=Table13[[#This Row],[EMP]],"Good","EMP"),"BMP")</f>
        <v>Good</v>
      </c>
    </row>
    <row r="63" spans="1:29" ht="24" customHeight="1" x14ac:dyDescent="0.25">
      <c r="A63" t="s">
        <v>491</v>
      </c>
      <c r="B63" t="s">
        <v>17184</v>
      </c>
      <c r="C63">
        <v>100089</v>
      </c>
      <c r="D63" t="s">
        <v>17073</v>
      </c>
      <c r="E63" t="s">
        <v>285</v>
      </c>
      <c r="F63" s="9">
        <f>Table13[[#This Row],[ToMeasure]]-Table13[[#This Row],[FromMeasure]]</f>
        <v>1.9797000300000036</v>
      </c>
      <c r="G63" s="5" t="s">
        <v>156</v>
      </c>
      <c r="H63" s="35">
        <v>131.71674805999999</v>
      </c>
      <c r="I63" s="56">
        <v>131.69846146</v>
      </c>
      <c r="J63" s="18" t="s">
        <v>489</v>
      </c>
      <c r="K63" s="55">
        <v>133.00547101000001</v>
      </c>
      <c r="L63" s="35">
        <v>133.69644808999999</v>
      </c>
      <c r="M63" s="56">
        <v>133.67816149000001</v>
      </c>
      <c r="N63" s="18" t="s">
        <v>169</v>
      </c>
      <c r="O63" s="2">
        <v>91103</v>
      </c>
      <c r="P63" s="2">
        <v>99332</v>
      </c>
      <c r="Q63" s="2">
        <v>190435</v>
      </c>
      <c r="R63" t="s">
        <v>7019</v>
      </c>
      <c r="S63">
        <v>8</v>
      </c>
      <c r="T63">
        <v>64</v>
      </c>
      <c r="U63" s="2">
        <v>7429</v>
      </c>
      <c r="V63" s="2">
        <v>11428</v>
      </c>
      <c r="W63" s="8">
        <v>9.9020663218420985E-2</v>
      </c>
      <c r="X63" s="2">
        <v>299751</v>
      </c>
      <c r="Y63" s="45">
        <v>58</v>
      </c>
      <c r="AA63" s="61">
        <f>(Table13[[#This Row],[2042 Future AADT]]-Table13[[#This Row],[AADT 2022]])/20*($AA$5-2022)+Table13[[#This Row],[AADT 2022]]</f>
        <v>261490.40000000002</v>
      </c>
      <c r="AC63" s="1" t="str">
        <f>IF(Table13[[#This Row],[TCS MP]]&gt;=Table13[[#This Row],[BMP]],IF(Table13[[#This Row],[TCS MP]]&lt;=Table13[[#This Row],[EMP]],"Good","EMP"),"BMP")</f>
        <v>Good</v>
      </c>
    </row>
    <row r="64" spans="1:29" ht="24" customHeight="1" x14ac:dyDescent="0.25">
      <c r="A64" t="s">
        <v>493</v>
      </c>
      <c r="B64" t="s">
        <v>17185</v>
      </c>
      <c r="C64">
        <v>100090</v>
      </c>
      <c r="D64" t="s">
        <v>17073</v>
      </c>
      <c r="E64" t="s">
        <v>285</v>
      </c>
      <c r="F64" s="9">
        <f>Table13[[#This Row],[ToMeasure]]-Table13[[#This Row],[FromMeasure]]</f>
        <v>1.0000234200000193</v>
      </c>
      <c r="G64" s="5" t="s">
        <v>156</v>
      </c>
      <c r="H64" s="35">
        <v>133.69644808999999</v>
      </c>
      <c r="I64" s="56">
        <v>133.67804909</v>
      </c>
      <c r="J64" s="18" t="s">
        <v>169</v>
      </c>
      <c r="K64" s="55">
        <v>134.43834041</v>
      </c>
      <c r="L64" s="35">
        <v>134.69647151000001</v>
      </c>
      <c r="M64" s="56">
        <v>134.67807250999999</v>
      </c>
      <c r="N64" s="18" t="s">
        <v>492</v>
      </c>
      <c r="O64" s="2">
        <v>117107</v>
      </c>
      <c r="P64" s="2">
        <v>122952</v>
      </c>
      <c r="Q64" s="2">
        <v>240059</v>
      </c>
      <c r="R64" t="s">
        <v>3265</v>
      </c>
      <c r="S64">
        <v>7</v>
      </c>
      <c r="T64">
        <v>58</v>
      </c>
      <c r="U64" s="2">
        <v>7429</v>
      </c>
      <c r="V64" s="2">
        <v>11428</v>
      </c>
      <c r="W64" s="8">
        <v>7.8551522750657132E-2</v>
      </c>
      <c r="X64" s="2">
        <v>405100</v>
      </c>
      <c r="Y64" s="45">
        <v>59</v>
      </c>
      <c r="AA64" s="61">
        <f>(Table13[[#This Row],[2042 Future AADT]]-Table13[[#This Row],[AADT 2022]])/20*($AA$5-2022)+Table13[[#This Row],[AADT 2022]]</f>
        <v>347335.65</v>
      </c>
      <c r="AC64" s="1" t="str">
        <f>IF(Table13[[#This Row],[TCS MP]]&gt;=Table13[[#This Row],[BMP]],IF(Table13[[#This Row],[TCS MP]]&lt;=Table13[[#This Row],[EMP]],"Good","EMP"),"BMP")</f>
        <v>Good</v>
      </c>
    </row>
    <row r="65" spans="1:29" ht="24" customHeight="1" x14ac:dyDescent="0.25">
      <c r="A65" t="s">
        <v>495</v>
      </c>
      <c r="B65" t="s">
        <v>17186</v>
      </c>
      <c r="C65">
        <v>100091</v>
      </c>
      <c r="D65" t="s">
        <v>17073</v>
      </c>
      <c r="E65" t="s">
        <v>285</v>
      </c>
      <c r="F65" s="9">
        <f>Table13[[#This Row],[ToMeasure]]-Table13[[#This Row],[FromMeasure]]</f>
        <v>0.98445595999999114</v>
      </c>
      <c r="G65" s="5" t="s">
        <v>156</v>
      </c>
      <c r="H65" s="35">
        <v>134.69647151000001</v>
      </c>
      <c r="I65" s="56">
        <v>134.67802230999999</v>
      </c>
      <c r="J65" s="18" t="s">
        <v>492</v>
      </c>
      <c r="K65" s="55">
        <v>135.00439600999999</v>
      </c>
      <c r="L65" s="35">
        <v>135.68092747</v>
      </c>
      <c r="M65" s="56">
        <v>135.66247827000001</v>
      </c>
      <c r="N65" s="18" t="s">
        <v>494</v>
      </c>
      <c r="O65" s="2">
        <v>213802</v>
      </c>
      <c r="P65" s="2">
        <v>18625</v>
      </c>
      <c r="Q65" s="2">
        <v>232427</v>
      </c>
      <c r="R65" t="s">
        <v>11281</v>
      </c>
      <c r="S65">
        <v>6</v>
      </c>
      <c r="T65">
        <v>53</v>
      </c>
      <c r="U65" s="2">
        <v>7635</v>
      </c>
      <c r="V65" s="2">
        <v>11750</v>
      </c>
      <c r="W65" s="8">
        <v>8.340253068705443E-2</v>
      </c>
      <c r="X65" s="2">
        <v>392221</v>
      </c>
      <c r="Y65" s="45">
        <v>60</v>
      </c>
      <c r="AA65" s="61">
        <f>(Table13[[#This Row],[2042 Future AADT]]-Table13[[#This Row],[AADT 2022]])/20*($AA$5-2022)+Table13[[#This Row],[AADT 2022]]</f>
        <v>336293.1</v>
      </c>
      <c r="AC65" s="1" t="str">
        <f>IF(Table13[[#This Row],[TCS MP]]&gt;=Table13[[#This Row],[BMP]],IF(Table13[[#This Row],[TCS MP]]&lt;=Table13[[#This Row],[EMP]],"Good","EMP"),"BMP")</f>
        <v>Good</v>
      </c>
    </row>
    <row r="66" spans="1:29" ht="24" customHeight="1" x14ac:dyDescent="0.25">
      <c r="A66" t="s">
        <v>497</v>
      </c>
      <c r="B66" t="s">
        <v>17187</v>
      </c>
      <c r="C66">
        <v>100092</v>
      </c>
      <c r="D66" t="s">
        <v>17073</v>
      </c>
      <c r="E66" t="s">
        <v>285</v>
      </c>
      <c r="F66" s="9">
        <f>Table13[[#This Row],[ToMeasure]]-Table13[[#This Row],[FromMeasure]]</f>
        <v>0.50120620999999232</v>
      </c>
      <c r="G66" s="5" t="s">
        <v>156</v>
      </c>
      <c r="H66" s="35">
        <v>135.68092747</v>
      </c>
      <c r="I66" s="56">
        <v>135.66204062333301</v>
      </c>
      <c r="J66" s="18" t="s">
        <v>494</v>
      </c>
      <c r="K66" s="55">
        <v>136.14189006000001</v>
      </c>
      <c r="L66" s="35">
        <v>136.18213367999999</v>
      </c>
      <c r="M66" s="56">
        <v>136.16324683333301</v>
      </c>
      <c r="N66" s="18" t="s">
        <v>496</v>
      </c>
      <c r="O66" s="2">
        <v>175617</v>
      </c>
      <c r="P66" s="2">
        <v>114309</v>
      </c>
      <c r="Q66" s="2">
        <v>289926</v>
      </c>
      <c r="R66" t="s">
        <v>11282</v>
      </c>
      <c r="S66">
        <v>7</v>
      </c>
      <c r="T66">
        <v>55</v>
      </c>
      <c r="U66" s="2">
        <v>7635</v>
      </c>
      <c r="V66" s="2">
        <v>11750</v>
      </c>
      <c r="W66" s="8">
        <v>6.6861888895787203E-2</v>
      </c>
      <c r="X66" s="2">
        <v>456354</v>
      </c>
      <c r="Y66" s="45">
        <v>61</v>
      </c>
      <c r="AA66" s="61">
        <f>(Table13[[#This Row],[2042 Future AADT]]-Table13[[#This Row],[AADT 2022]])/20*($AA$5-2022)+Table13[[#This Row],[AADT 2022]]</f>
        <v>398104.2</v>
      </c>
      <c r="AC66" s="1" t="str">
        <f>IF(Table13[[#This Row],[TCS MP]]&gt;=Table13[[#This Row],[BMP]],IF(Table13[[#This Row],[TCS MP]]&lt;=Table13[[#This Row],[EMP]],"Good","EMP"),"BMP")</f>
        <v>Good</v>
      </c>
    </row>
    <row r="67" spans="1:29" ht="24" customHeight="1" x14ac:dyDescent="0.25">
      <c r="A67" t="s">
        <v>499</v>
      </c>
      <c r="B67" t="s">
        <v>17188</v>
      </c>
      <c r="C67">
        <v>100093</v>
      </c>
      <c r="D67" t="s">
        <v>17073</v>
      </c>
      <c r="E67" t="s">
        <v>285</v>
      </c>
      <c r="F67" s="9">
        <f>Table13[[#This Row],[ToMeasure]]-Table13[[#This Row],[FromMeasure]]</f>
        <v>0.51643314000000373</v>
      </c>
      <c r="G67" s="5" t="s">
        <v>156</v>
      </c>
      <c r="H67" s="35">
        <v>136.18213367999999</v>
      </c>
      <c r="I67" s="56">
        <v>136.16362601</v>
      </c>
      <c r="J67" s="18" t="s">
        <v>496</v>
      </c>
      <c r="K67" s="55">
        <v>136.26761020000001</v>
      </c>
      <c r="L67" s="35">
        <v>136.69856682</v>
      </c>
      <c r="M67" s="56">
        <v>136.68005915000001</v>
      </c>
      <c r="N67" s="18" t="s">
        <v>498</v>
      </c>
      <c r="O67" s="2">
        <v>113397</v>
      </c>
      <c r="P67" s="2">
        <v>143537</v>
      </c>
      <c r="Q67" s="2">
        <v>256934</v>
      </c>
      <c r="R67" t="s">
        <v>7020</v>
      </c>
      <c r="S67">
        <v>7</v>
      </c>
      <c r="T67">
        <v>59</v>
      </c>
      <c r="U67" s="2">
        <v>7735</v>
      </c>
      <c r="V67" s="2">
        <v>11903</v>
      </c>
      <c r="W67" s="8">
        <v>7.6432079833731625E-2</v>
      </c>
      <c r="X67" s="2">
        <v>404423</v>
      </c>
      <c r="Y67" s="45">
        <v>62</v>
      </c>
      <c r="AA67" s="61">
        <f>(Table13[[#This Row],[2042 Future AADT]]-Table13[[#This Row],[AADT 2022]])/20*($AA$5-2022)+Table13[[#This Row],[AADT 2022]]</f>
        <v>352801.85</v>
      </c>
      <c r="AC67" s="1" t="str">
        <f>IF(Table13[[#This Row],[TCS MP]]&gt;=Table13[[#This Row],[BMP]],IF(Table13[[#This Row],[TCS MP]]&lt;=Table13[[#This Row],[EMP]],"Good","EMP"),"BMP")</f>
        <v>Good</v>
      </c>
    </row>
    <row r="68" spans="1:29" ht="24" customHeight="1" x14ac:dyDescent="0.25">
      <c r="A68" t="s">
        <v>501</v>
      </c>
      <c r="B68" t="s">
        <v>17189</v>
      </c>
      <c r="C68">
        <v>100094</v>
      </c>
      <c r="D68" t="s">
        <v>17073</v>
      </c>
      <c r="E68" t="s">
        <v>285</v>
      </c>
      <c r="F68" s="9">
        <f>Table13[[#This Row],[ToMeasure]]-Table13[[#This Row],[FromMeasure]]</f>
        <v>0.99452580999999896</v>
      </c>
      <c r="G68" s="5" t="s">
        <v>156</v>
      </c>
      <c r="H68" s="35">
        <v>136.69856682</v>
      </c>
      <c r="I68" s="56">
        <v>136.68064794</v>
      </c>
      <c r="J68" s="18" t="s">
        <v>498</v>
      </c>
      <c r="K68" s="55">
        <v>137.20495631</v>
      </c>
      <c r="L68" s="35">
        <v>137.69309263</v>
      </c>
      <c r="M68" s="56">
        <v>137.67517375</v>
      </c>
      <c r="N68" s="18" t="s">
        <v>500</v>
      </c>
      <c r="O68" s="2">
        <v>151392</v>
      </c>
      <c r="P68" s="2">
        <v>150281</v>
      </c>
      <c r="Q68" s="2">
        <v>301673</v>
      </c>
      <c r="R68" t="s">
        <v>3266</v>
      </c>
      <c r="S68">
        <v>7</v>
      </c>
      <c r="T68">
        <v>54</v>
      </c>
      <c r="U68" s="2">
        <v>8667</v>
      </c>
      <c r="V68" s="2">
        <v>13335</v>
      </c>
      <c r="W68" s="8">
        <v>7.2933275433996414E-2</v>
      </c>
      <c r="X68" s="2">
        <v>414083</v>
      </c>
      <c r="Y68" s="45">
        <v>63</v>
      </c>
      <c r="AA68" s="61">
        <f>(Table13[[#This Row],[2042 Future AADT]]-Table13[[#This Row],[AADT 2022]])/20*($AA$5-2022)+Table13[[#This Row],[AADT 2022]]</f>
        <v>374739.5</v>
      </c>
      <c r="AC68" s="1" t="str">
        <f>IF(Table13[[#This Row],[TCS MP]]&gt;=Table13[[#This Row],[BMP]],IF(Table13[[#This Row],[TCS MP]]&lt;=Table13[[#This Row],[EMP]],"Good","EMP"),"BMP")</f>
        <v>Good</v>
      </c>
    </row>
    <row r="69" spans="1:29" ht="24" customHeight="1" x14ac:dyDescent="0.25">
      <c r="A69" t="s">
        <v>503</v>
      </c>
      <c r="B69" t="s">
        <v>17190</v>
      </c>
      <c r="C69">
        <v>100095</v>
      </c>
      <c r="D69" t="s">
        <v>17073</v>
      </c>
      <c r="E69" t="s">
        <v>285</v>
      </c>
      <c r="F69" s="9">
        <f>Table13[[#This Row],[ToMeasure]]-Table13[[#This Row],[FromMeasure]]</f>
        <v>0.97973731999999814</v>
      </c>
      <c r="G69" s="5" t="s">
        <v>156</v>
      </c>
      <c r="H69" s="35">
        <v>137.69309263</v>
      </c>
      <c r="I69" s="56">
        <v>137.675914836667</v>
      </c>
      <c r="J69" s="18" t="s">
        <v>500</v>
      </c>
      <c r="K69" s="55">
        <v>138.11132885000001</v>
      </c>
      <c r="L69" s="35">
        <v>138.67282994999999</v>
      </c>
      <c r="M69" s="56">
        <v>138.655652156667</v>
      </c>
      <c r="N69" s="18" t="s">
        <v>502</v>
      </c>
      <c r="O69" s="2">
        <v>158534</v>
      </c>
      <c r="P69" s="2">
        <v>113480</v>
      </c>
      <c r="Q69" s="2">
        <v>272014</v>
      </c>
      <c r="R69" t="s">
        <v>13835</v>
      </c>
      <c r="S69">
        <v>9</v>
      </c>
      <c r="T69">
        <v>57</v>
      </c>
      <c r="U69" s="2">
        <v>9316</v>
      </c>
      <c r="V69" s="2">
        <v>14334</v>
      </c>
      <c r="W69" s="8">
        <v>8.694405435014374E-2</v>
      </c>
      <c r="X69" s="2">
        <v>428159</v>
      </c>
      <c r="Y69" s="45">
        <v>64</v>
      </c>
      <c r="AA69" s="61">
        <f>(Table13[[#This Row],[2042 Future AADT]]-Table13[[#This Row],[AADT 2022]])/20*($AA$5-2022)+Table13[[#This Row],[AADT 2022]]</f>
        <v>373508.25</v>
      </c>
      <c r="AC69" s="1" t="str">
        <f>IF(Table13[[#This Row],[TCS MP]]&gt;=Table13[[#This Row],[BMP]],IF(Table13[[#This Row],[TCS MP]]&lt;=Table13[[#This Row],[EMP]],"Good","EMP"),"BMP")</f>
        <v>Good</v>
      </c>
    </row>
    <row r="70" spans="1:29" ht="24" customHeight="1" x14ac:dyDescent="0.25">
      <c r="A70" t="s">
        <v>505</v>
      </c>
      <c r="B70" t="s">
        <v>17191</v>
      </c>
      <c r="C70">
        <v>100096</v>
      </c>
      <c r="D70" t="s">
        <v>17073</v>
      </c>
      <c r="E70" t="s">
        <v>285</v>
      </c>
      <c r="F70" s="9">
        <f>Table13[[#This Row],[ToMeasure]]-Table13[[#This Row],[FromMeasure]]</f>
        <v>0.99783279000001812</v>
      </c>
      <c r="G70" s="5" t="s">
        <v>156</v>
      </c>
      <c r="H70" s="35">
        <v>138.67282994999999</v>
      </c>
      <c r="I70" s="56">
        <v>138.65636454666699</v>
      </c>
      <c r="J70" s="18" t="s">
        <v>502</v>
      </c>
      <c r="K70" s="55">
        <v>139.00131347499999</v>
      </c>
      <c r="L70" s="35">
        <v>139.67066274000001</v>
      </c>
      <c r="M70" s="56">
        <v>139.65419733666701</v>
      </c>
      <c r="N70" s="18" t="s">
        <v>504</v>
      </c>
      <c r="O70" s="2">
        <v>110727</v>
      </c>
      <c r="P70" s="2">
        <v>120238</v>
      </c>
      <c r="Q70" s="2">
        <v>230965</v>
      </c>
      <c r="R70" t="s">
        <v>11283</v>
      </c>
      <c r="S70">
        <v>7</v>
      </c>
      <c r="T70">
        <v>58</v>
      </c>
      <c r="U70" s="2">
        <v>6876</v>
      </c>
      <c r="V70" s="2">
        <v>10577</v>
      </c>
      <c r="W70" s="8">
        <v>7.5565561881670379E-2</v>
      </c>
      <c r="X70" s="2">
        <v>363547</v>
      </c>
      <c r="Y70" s="45">
        <v>65</v>
      </c>
      <c r="AA70" s="61">
        <f>(Table13[[#This Row],[2042 Future AADT]]-Table13[[#This Row],[AADT 2022]])/20*($AA$5-2022)+Table13[[#This Row],[AADT 2022]]</f>
        <v>317143.3</v>
      </c>
      <c r="AC70" s="1" t="str">
        <f>IF(Table13[[#This Row],[TCS MP]]&gt;=Table13[[#This Row],[BMP]],IF(Table13[[#This Row],[TCS MP]]&lt;=Table13[[#This Row],[EMP]],"Good","EMP"),"BMP")</f>
        <v>Good</v>
      </c>
    </row>
    <row r="71" spans="1:29" ht="24" customHeight="1" x14ac:dyDescent="0.25">
      <c r="A71" t="s">
        <v>507</v>
      </c>
      <c r="B71" t="s">
        <v>17192</v>
      </c>
      <c r="C71">
        <v>100097</v>
      </c>
      <c r="D71" t="s">
        <v>17073</v>
      </c>
      <c r="E71" t="s">
        <v>285</v>
      </c>
      <c r="F71" s="9">
        <f>Table13[[#This Row],[ToMeasure]]-Table13[[#This Row],[FromMeasure]]</f>
        <v>0.99941593999997735</v>
      </c>
      <c r="G71" s="5" t="s">
        <v>156</v>
      </c>
      <c r="H71" s="35">
        <v>139.67066274000001</v>
      </c>
      <c r="I71" s="56">
        <v>139.66037906666699</v>
      </c>
      <c r="J71" s="18" t="s">
        <v>504</v>
      </c>
      <c r="K71" s="55">
        <v>140.12409976000001</v>
      </c>
      <c r="L71" s="35">
        <v>140.67007867999999</v>
      </c>
      <c r="M71" s="56">
        <v>140.659795006667</v>
      </c>
      <c r="N71" s="18" t="s">
        <v>506</v>
      </c>
      <c r="O71" s="2">
        <v>145143</v>
      </c>
      <c r="P71" s="2">
        <v>143445</v>
      </c>
      <c r="Q71" s="2">
        <v>288588</v>
      </c>
      <c r="R71" t="s">
        <v>11284</v>
      </c>
      <c r="S71">
        <v>7</v>
      </c>
      <c r="T71">
        <v>53</v>
      </c>
      <c r="U71" s="2">
        <v>7808</v>
      </c>
      <c r="V71" s="2">
        <v>12010</v>
      </c>
      <c r="W71" s="8">
        <v>6.8672294066281336E-2</v>
      </c>
      <c r="X71" s="2">
        <v>454248</v>
      </c>
      <c r="Y71" s="45">
        <v>66</v>
      </c>
      <c r="AA71" s="61">
        <f>(Table13[[#This Row],[2042 Future AADT]]-Table13[[#This Row],[AADT 2022]])/20*($AA$5-2022)+Table13[[#This Row],[AADT 2022]]</f>
        <v>396267</v>
      </c>
      <c r="AC71" s="1" t="str">
        <f>IF(Table13[[#This Row],[TCS MP]]&gt;=Table13[[#This Row],[BMP]],IF(Table13[[#This Row],[TCS MP]]&lt;=Table13[[#This Row],[EMP]],"Good","EMP"),"BMP")</f>
        <v>Good</v>
      </c>
    </row>
    <row r="72" spans="1:29" ht="24" customHeight="1" x14ac:dyDescent="0.25">
      <c r="A72" t="s">
        <v>509</v>
      </c>
      <c r="B72" t="s">
        <v>17193</v>
      </c>
      <c r="C72">
        <v>100098</v>
      </c>
      <c r="D72" t="s">
        <v>17073</v>
      </c>
      <c r="E72" t="s">
        <v>285</v>
      </c>
      <c r="F72" s="9">
        <f>Table13[[#This Row],[ToMeasure]]-Table13[[#This Row],[FromMeasure]]</f>
        <v>1.0080280399999992</v>
      </c>
      <c r="G72" s="5" t="s">
        <v>156</v>
      </c>
      <c r="H72" s="35">
        <v>140.67007867999999</v>
      </c>
      <c r="I72" s="56">
        <v>140.657800553333</v>
      </c>
      <c r="J72" s="18" t="s">
        <v>506</v>
      </c>
      <c r="K72" s="55">
        <v>141.12965124499999</v>
      </c>
      <c r="L72" s="35">
        <v>141.67810671999999</v>
      </c>
      <c r="M72" s="56">
        <v>141.665828593333</v>
      </c>
      <c r="N72" s="18" t="s">
        <v>508</v>
      </c>
      <c r="O72" s="2">
        <v>140552</v>
      </c>
      <c r="P72" s="2">
        <v>147281</v>
      </c>
      <c r="Q72" s="2">
        <v>287833</v>
      </c>
      <c r="R72" t="s">
        <v>13836</v>
      </c>
      <c r="S72">
        <v>7</v>
      </c>
      <c r="T72">
        <v>53</v>
      </c>
      <c r="U72" s="2">
        <v>9263</v>
      </c>
      <c r="V72" s="2">
        <v>6581</v>
      </c>
      <c r="W72" s="8">
        <v>5.5045807812168862E-2</v>
      </c>
      <c r="X72" s="2">
        <v>453059</v>
      </c>
      <c r="Y72" s="45">
        <v>67</v>
      </c>
      <c r="AA72" s="61">
        <f>(Table13[[#This Row],[2042 Future AADT]]-Table13[[#This Row],[AADT 2022]])/20*($AA$5-2022)+Table13[[#This Row],[AADT 2022]]</f>
        <v>395229.9</v>
      </c>
      <c r="AC72" s="1" t="str">
        <f>IF(Table13[[#This Row],[TCS MP]]&gt;=Table13[[#This Row],[BMP]],IF(Table13[[#This Row],[TCS MP]]&lt;=Table13[[#This Row],[EMP]],"Good","EMP"),"BMP")</f>
        <v>Good</v>
      </c>
    </row>
    <row r="73" spans="1:29" ht="24" customHeight="1" x14ac:dyDescent="0.25">
      <c r="A73" t="s">
        <v>511</v>
      </c>
      <c r="B73" t="s">
        <v>17194</v>
      </c>
      <c r="C73">
        <v>100099</v>
      </c>
      <c r="D73" t="s">
        <v>17073</v>
      </c>
      <c r="E73" t="s">
        <v>285</v>
      </c>
      <c r="F73" s="9">
        <f>Table13[[#This Row],[ToMeasure]]-Table13[[#This Row],[FromMeasure]]</f>
        <v>1.0020746500000257</v>
      </c>
      <c r="G73" s="5" t="s">
        <v>156</v>
      </c>
      <c r="H73" s="35">
        <v>141.67810671999999</v>
      </c>
      <c r="I73" s="56">
        <v>141.66577128333299</v>
      </c>
      <c r="J73" s="18" t="s">
        <v>508</v>
      </c>
      <c r="K73" s="55">
        <v>142.13428015</v>
      </c>
      <c r="L73" s="35">
        <v>142.68018137000001</v>
      </c>
      <c r="M73" s="56">
        <v>142.66784593333301</v>
      </c>
      <c r="N73" s="18" t="s">
        <v>510</v>
      </c>
      <c r="O73" s="2">
        <v>138634</v>
      </c>
      <c r="P73" s="2">
        <v>145017</v>
      </c>
      <c r="Q73" s="2">
        <v>283651</v>
      </c>
      <c r="R73" t="s">
        <v>3267</v>
      </c>
      <c r="S73">
        <v>7</v>
      </c>
      <c r="T73">
        <v>57</v>
      </c>
      <c r="U73" s="2">
        <v>10798</v>
      </c>
      <c r="V73" s="2">
        <v>5529</v>
      </c>
      <c r="W73" s="8">
        <v>5.7560170773238946E-2</v>
      </c>
      <c r="X73" s="2">
        <v>446477</v>
      </c>
      <c r="Y73" s="45">
        <v>68</v>
      </c>
      <c r="AA73" s="61">
        <f>(Table13[[#This Row],[2042 Future AADT]]-Table13[[#This Row],[AADT 2022]])/20*($AA$5-2022)+Table13[[#This Row],[AADT 2022]]</f>
        <v>389487.9</v>
      </c>
      <c r="AC73" s="1" t="str">
        <f>IF(Table13[[#This Row],[TCS MP]]&gt;=Table13[[#This Row],[BMP]],IF(Table13[[#This Row],[TCS MP]]&lt;=Table13[[#This Row],[EMP]],"Good","EMP"),"BMP")</f>
        <v>Good</v>
      </c>
    </row>
    <row r="74" spans="1:29" ht="24" customHeight="1" x14ac:dyDescent="0.25">
      <c r="A74" t="s">
        <v>513</v>
      </c>
      <c r="B74" t="s">
        <v>17195</v>
      </c>
      <c r="C74">
        <v>100100</v>
      </c>
      <c r="D74" t="s">
        <v>17073</v>
      </c>
      <c r="E74" t="s">
        <v>285</v>
      </c>
      <c r="F74" s="9">
        <f>Table13[[#This Row],[ToMeasure]]-Table13[[#This Row],[FromMeasure]]</f>
        <v>0.52161894999997571</v>
      </c>
      <c r="G74" s="5" t="s">
        <v>156</v>
      </c>
      <c r="H74" s="35">
        <v>142.68018137000001</v>
      </c>
      <c r="I74" s="56">
        <v>142.662102803333</v>
      </c>
      <c r="J74" s="18" t="s">
        <v>510</v>
      </c>
      <c r="K74" s="55">
        <v>142.75291687999999</v>
      </c>
      <c r="L74" s="35">
        <v>143.20180031999999</v>
      </c>
      <c r="M74" s="56">
        <v>143.183721753333</v>
      </c>
      <c r="N74" s="18" t="s">
        <v>512</v>
      </c>
      <c r="O74" s="2">
        <v>107886</v>
      </c>
      <c r="P74" s="2">
        <v>117608</v>
      </c>
      <c r="Q74" s="2">
        <v>225494</v>
      </c>
      <c r="R74" t="s">
        <v>3268</v>
      </c>
      <c r="S74">
        <v>7</v>
      </c>
      <c r="T74">
        <v>51</v>
      </c>
      <c r="U74" s="2">
        <v>10049</v>
      </c>
      <c r="V74" s="2">
        <v>5136</v>
      </c>
      <c r="W74" s="8">
        <v>6.7341037899012829E-2</v>
      </c>
      <c r="X74" s="2">
        <v>354935</v>
      </c>
      <c r="Y74" s="45">
        <v>69</v>
      </c>
      <c r="AA74" s="61">
        <f>(Table13[[#This Row],[2042 Future AADT]]-Table13[[#This Row],[AADT 2022]])/20*($AA$5-2022)+Table13[[#This Row],[AADT 2022]]</f>
        <v>309630.65000000002</v>
      </c>
      <c r="AC74" s="1" t="str">
        <f>IF(Table13[[#This Row],[TCS MP]]&gt;=Table13[[#This Row],[BMP]],IF(Table13[[#This Row],[TCS MP]]&lt;=Table13[[#This Row],[EMP]],"Good","EMP"),"BMP")</f>
        <v>Good</v>
      </c>
    </row>
    <row r="75" spans="1:29" ht="24" customHeight="1" x14ac:dyDescent="0.25">
      <c r="A75" t="s">
        <v>516</v>
      </c>
      <c r="B75" t="s">
        <v>17196</v>
      </c>
      <c r="C75">
        <v>100101</v>
      </c>
      <c r="D75" t="s">
        <v>17073</v>
      </c>
      <c r="E75" t="s">
        <v>285</v>
      </c>
      <c r="F75" s="9">
        <f>Table13[[#This Row],[ToMeasure]]-Table13[[#This Row],[FromMeasure]]</f>
        <v>0.47559848000000216</v>
      </c>
      <c r="G75" s="5" t="s">
        <v>156</v>
      </c>
      <c r="H75" s="35">
        <v>143.20180031999999</v>
      </c>
      <c r="I75" s="56">
        <v>143.18563497</v>
      </c>
      <c r="J75" s="18" t="s">
        <v>512</v>
      </c>
      <c r="K75" s="55">
        <v>143.31928070000001</v>
      </c>
      <c r="L75" s="35">
        <v>143.67739879999999</v>
      </c>
      <c r="M75" s="56">
        <v>143.66123345</v>
      </c>
      <c r="N75" s="18" t="s">
        <v>515</v>
      </c>
      <c r="O75" s="2">
        <v>59339</v>
      </c>
      <c r="P75" s="2">
        <v>76547</v>
      </c>
      <c r="Q75" s="2">
        <v>135886</v>
      </c>
      <c r="R75" t="s">
        <v>13837</v>
      </c>
      <c r="S75">
        <v>7</v>
      </c>
      <c r="T75">
        <v>53</v>
      </c>
      <c r="U75" s="2">
        <v>10166</v>
      </c>
      <c r="V75" s="2">
        <v>15640</v>
      </c>
      <c r="W75" s="8">
        <v>0.1899091885845488</v>
      </c>
      <c r="X75" s="2">
        <v>213889</v>
      </c>
      <c r="Y75" s="45">
        <v>70</v>
      </c>
      <c r="AA75" s="61">
        <f>(Table13[[#This Row],[2042 Future AADT]]-Table13[[#This Row],[AADT 2022]])/20*($AA$5-2022)+Table13[[#This Row],[AADT 2022]]</f>
        <v>186587.95</v>
      </c>
      <c r="AC75" s="1" t="str">
        <f>IF(Table13[[#This Row],[TCS MP]]&gt;=Table13[[#This Row],[BMP]],IF(Table13[[#This Row],[TCS MP]]&lt;=Table13[[#This Row],[EMP]],"Good","EMP"),"BMP")</f>
        <v>Good</v>
      </c>
    </row>
    <row r="76" spans="1:29" ht="24" customHeight="1" x14ac:dyDescent="0.25">
      <c r="A76" t="s">
        <v>518</v>
      </c>
      <c r="B76" t="s">
        <v>17197</v>
      </c>
      <c r="C76">
        <v>100102</v>
      </c>
      <c r="D76" t="s">
        <v>17073</v>
      </c>
      <c r="E76" t="s">
        <v>285</v>
      </c>
      <c r="F76" s="9">
        <f>Table13[[#This Row],[ToMeasure]]-Table13[[#This Row],[FromMeasure]]</f>
        <v>1.0058485700000119</v>
      </c>
      <c r="G76" s="5" t="s">
        <v>156</v>
      </c>
      <c r="H76" s="35">
        <v>143.67739879999999</v>
      </c>
      <c r="I76" s="56">
        <v>143.66051450000001</v>
      </c>
      <c r="J76" s="18" t="s">
        <v>515</v>
      </c>
      <c r="K76" s="55">
        <v>144.16579787000001</v>
      </c>
      <c r="L76" s="35">
        <v>144.68324737</v>
      </c>
      <c r="M76" s="56">
        <v>144.66636306999999</v>
      </c>
      <c r="N76" s="18" t="s">
        <v>517</v>
      </c>
      <c r="O76" s="2">
        <v>44629</v>
      </c>
      <c r="P76" s="2">
        <v>217041</v>
      </c>
      <c r="Q76" s="2">
        <v>261670</v>
      </c>
      <c r="R76" t="s">
        <v>11285</v>
      </c>
      <c r="S76">
        <v>5</v>
      </c>
      <c r="T76">
        <v>67</v>
      </c>
      <c r="U76" s="2">
        <v>14420</v>
      </c>
      <c r="V76" s="2">
        <v>4359</v>
      </c>
      <c r="W76" s="8">
        <v>7.176596476478006E-2</v>
      </c>
      <c r="X76" s="2">
        <v>411878</v>
      </c>
      <c r="Y76" s="45">
        <v>71</v>
      </c>
      <c r="AA76" s="61">
        <f>(Table13[[#This Row],[2042 Future AADT]]-Table13[[#This Row],[AADT 2022]])/20*($AA$5-2022)+Table13[[#This Row],[AADT 2022]]</f>
        <v>359305.2</v>
      </c>
      <c r="AC76" s="1" t="str">
        <f>IF(Table13[[#This Row],[TCS MP]]&gt;=Table13[[#This Row],[BMP]],IF(Table13[[#This Row],[TCS MP]]&lt;=Table13[[#This Row],[EMP]],"Good","EMP"),"BMP")</f>
        <v>Good</v>
      </c>
    </row>
    <row r="77" spans="1:29" ht="24" customHeight="1" x14ac:dyDescent="0.25">
      <c r="A77" t="s">
        <v>519</v>
      </c>
      <c r="B77" t="s">
        <v>17198</v>
      </c>
      <c r="C77">
        <v>100103</v>
      </c>
      <c r="D77" t="s">
        <v>17073</v>
      </c>
      <c r="E77" t="s">
        <v>285</v>
      </c>
      <c r="F77" s="9">
        <f>Table13[[#This Row],[ToMeasure]]-Table13[[#This Row],[FromMeasure]]</f>
        <v>0.28038859000000116</v>
      </c>
      <c r="G77" s="5" t="s">
        <v>156</v>
      </c>
      <c r="H77" s="35">
        <v>144.68324737</v>
      </c>
      <c r="I77" s="56">
        <v>144.66637352000001</v>
      </c>
      <c r="J77" s="18" t="s">
        <v>517</v>
      </c>
      <c r="K77" s="69">
        <v>144.9</v>
      </c>
      <c r="L77" s="35">
        <v>144.96363596</v>
      </c>
      <c r="M77" s="56">
        <v>144.94676211000001</v>
      </c>
      <c r="N77" s="18" t="s">
        <v>68</v>
      </c>
      <c r="O77" s="2">
        <v>98229</v>
      </c>
      <c r="P77" s="2">
        <v>157423</v>
      </c>
      <c r="Q77" s="2">
        <v>255652</v>
      </c>
      <c r="R77" t="s">
        <v>13838</v>
      </c>
      <c r="S77">
        <v>7</v>
      </c>
      <c r="T77">
        <v>51</v>
      </c>
      <c r="U77" s="2">
        <v>13774</v>
      </c>
      <c r="V77" s="2">
        <v>4674</v>
      </c>
      <c r="W77" s="8">
        <v>7.2160593306526064E-2</v>
      </c>
      <c r="X77" s="2">
        <v>402405</v>
      </c>
      <c r="Y77" s="45">
        <v>72</v>
      </c>
      <c r="AA77" s="61">
        <f>(Table13[[#This Row],[2042 Future AADT]]-Table13[[#This Row],[AADT 2022]])/20*($AA$5-2022)+Table13[[#This Row],[AADT 2022]]</f>
        <v>351041.45</v>
      </c>
      <c r="AC77" s="1" t="str">
        <f>IF(Table13[[#This Row],[TCS MP]]&gt;=Table13[[#This Row],[BMP]],IF(Table13[[#This Row],[TCS MP]]&lt;=Table13[[#This Row],[EMP]],"Good","EMP"),"BMP")</f>
        <v>Good</v>
      </c>
    </row>
    <row r="78" spans="1:29" ht="24" customHeight="1" x14ac:dyDescent="0.25">
      <c r="A78" t="s">
        <v>522</v>
      </c>
      <c r="B78" t="s">
        <v>17199</v>
      </c>
      <c r="C78">
        <v>100104</v>
      </c>
      <c r="D78" t="s">
        <v>17073</v>
      </c>
      <c r="E78" t="s">
        <v>285</v>
      </c>
      <c r="F78" s="9">
        <f>Table13[[#This Row],[ToMeasure]]-Table13[[#This Row],[FromMeasure]]</f>
        <v>0.49714753999998607</v>
      </c>
      <c r="G78" s="5" t="s">
        <v>156</v>
      </c>
      <c r="H78" s="35">
        <v>144.96363596</v>
      </c>
      <c r="I78" s="56">
        <v>144.945933126667</v>
      </c>
      <c r="J78" s="18" t="s">
        <v>68</v>
      </c>
      <c r="K78" s="55">
        <v>144.98548174999999</v>
      </c>
      <c r="L78" s="35">
        <v>145.46078349999999</v>
      </c>
      <c r="M78" s="56">
        <v>145.44308066666699</v>
      </c>
      <c r="N78" s="18" t="s">
        <v>521</v>
      </c>
      <c r="O78" s="2">
        <v>126274</v>
      </c>
      <c r="P78" s="2">
        <v>131684</v>
      </c>
      <c r="Q78" s="2">
        <v>257958</v>
      </c>
      <c r="R78" t="s">
        <v>13839</v>
      </c>
      <c r="S78">
        <v>7</v>
      </c>
      <c r="T78">
        <v>55</v>
      </c>
      <c r="U78" s="2">
        <v>13064</v>
      </c>
      <c r="V78" s="2">
        <v>4707</v>
      </c>
      <c r="W78" s="8">
        <v>6.8891059784926226E-2</v>
      </c>
      <c r="X78" s="2">
        <v>406035</v>
      </c>
      <c r="Y78" s="45">
        <v>73</v>
      </c>
      <c r="AA78" s="61">
        <f>(Table13[[#This Row],[2042 Future AADT]]-Table13[[#This Row],[AADT 2022]])/20*($AA$5-2022)+Table13[[#This Row],[AADT 2022]]</f>
        <v>354208.05</v>
      </c>
      <c r="AC78" s="1" t="str">
        <f>IF(Table13[[#This Row],[TCS MP]]&gt;=Table13[[#This Row],[BMP]],IF(Table13[[#This Row],[TCS MP]]&lt;=Table13[[#This Row],[EMP]],"Good","EMP"),"BMP")</f>
        <v>Good</v>
      </c>
    </row>
    <row r="79" spans="1:29" ht="24" customHeight="1" x14ac:dyDescent="0.25">
      <c r="A79" t="s">
        <v>523</v>
      </c>
      <c r="B79" t="s">
        <v>17200</v>
      </c>
      <c r="C79">
        <v>100105</v>
      </c>
      <c r="D79" t="s">
        <v>17073</v>
      </c>
      <c r="E79" t="s">
        <v>285</v>
      </c>
      <c r="F79" s="9">
        <f>Table13[[#This Row],[ToMeasure]]-Table13[[#This Row],[FromMeasure]]</f>
        <v>0.2435582700000225</v>
      </c>
      <c r="G79" s="5" t="s">
        <v>156</v>
      </c>
      <c r="H79" s="35">
        <v>145.46078349999999</v>
      </c>
      <c r="I79" s="56">
        <v>145.44194200000001</v>
      </c>
      <c r="J79" s="18" t="s">
        <v>521</v>
      </c>
      <c r="K79" s="55">
        <v>145.67525552999999</v>
      </c>
      <c r="L79" s="35">
        <v>145.70434177000001</v>
      </c>
      <c r="M79" s="56">
        <v>145.68550027000001</v>
      </c>
      <c r="N79" s="18" t="s">
        <v>92</v>
      </c>
      <c r="O79" s="2">
        <v>94402</v>
      </c>
      <c r="P79" s="2">
        <v>157270</v>
      </c>
      <c r="Q79" s="2">
        <v>251672</v>
      </c>
      <c r="R79" t="s">
        <v>7021</v>
      </c>
      <c r="S79">
        <v>7</v>
      </c>
      <c r="T79">
        <v>52</v>
      </c>
      <c r="U79" s="2">
        <v>12362</v>
      </c>
      <c r="V79" s="2">
        <v>4793</v>
      </c>
      <c r="W79" s="8">
        <v>6.8164118376299307E-2</v>
      </c>
      <c r="X79" s="2">
        <v>396140</v>
      </c>
      <c r="Y79" s="45">
        <v>74</v>
      </c>
      <c r="AA79" s="61">
        <f>(Table13[[#This Row],[2042 Future AADT]]-Table13[[#This Row],[AADT 2022]])/20*($AA$5-2022)+Table13[[#This Row],[AADT 2022]]</f>
        <v>345576.2</v>
      </c>
      <c r="AC79" s="1" t="str">
        <f>IF(Table13[[#This Row],[TCS MP]]&gt;=Table13[[#This Row],[BMP]],IF(Table13[[#This Row],[TCS MP]]&lt;=Table13[[#This Row],[EMP]],"Good","EMP"),"BMP")</f>
        <v>Good</v>
      </c>
    </row>
    <row r="80" spans="1:29" ht="24" customHeight="1" x14ac:dyDescent="0.25">
      <c r="A80" t="s">
        <v>525</v>
      </c>
      <c r="B80" t="s">
        <v>17201</v>
      </c>
      <c r="C80">
        <v>100106</v>
      </c>
      <c r="D80" t="s">
        <v>17073</v>
      </c>
      <c r="E80" t="s">
        <v>285</v>
      </c>
      <c r="F80" s="9">
        <f>Table13[[#This Row],[ToMeasure]]-Table13[[#This Row],[FromMeasure]]</f>
        <v>1.0089194299999917</v>
      </c>
      <c r="G80" s="5" t="s">
        <v>156</v>
      </c>
      <c r="H80" s="35">
        <v>145.70434177000001</v>
      </c>
      <c r="I80" s="56">
        <v>145.69157326999999</v>
      </c>
      <c r="J80" s="18" t="s">
        <v>92</v>
      </c>
      <c r="K80" s="55">
        <v>146.18475140000001</v>
      </c>
      <c r="L80" s="35">
        <v>146.71326120000001</v>
      </c>
      <c r="M80" s="56">
        <v>146.70049270000001</v>
      </c>
      <c r="N80" s="18" t="s">
        <v>524</v>
      </c>
      <c r="O80" s="2">
        <v>213415</v>
      </c>
      <c r="P80" s="2">
        <v>170871</v>
      </c>
      <c r="Q80" s="2">
        <v>384286</v>
      </c>
      <c r="R80" t="s">
        <v>7022</v>
      </c>
      <c r="S80">
        <v>7</v>
      </c>
      <c r="T80">
        <v>54</v>
      </c>
      <c r="U80" s="2">
        <v>10858</v>
      </c>
      <c r="V80" s="2">
        <v>6309</v>
      </c>
      <c r="W80" s="8">
        <v>4.4672457492596657E-2</v>
      </c>
      <c r="X80" s="2">
        <v>604880</v>
      </c>
      <c r="Y80" s="45">
        <v>75</v>
      </c>
      <c r="AA80" s="61">
        <f>(Table13[[#This Row],[2042 Future AADT]]-Table13[[#This Row],[AADT 2022]])/20*($AA$5-2022)+Table13[[#This Row],[AADT 2022]]</f>
        <v>527672.1</v>
      </c>
      <c r="AC80" s="1" t="str">
        <f>IF(Table13[[#This Row],[TCS MP]]&gt;=Table13[[#This Row],[BMP]],IF(Table13[[#This Row],[TCS MP]]&lt;=Table13[[#This Row],[EMP]],"Good","EMP"),"BMP")</f>
        <v>Good</v>
      </c>
    </row>
    <row r="81" spans="1:29" ht="24" customHeight="1" x14ac:dyDescent="0.25">
      <c r="A81" t="s">
        <v>527</v>
      </c>
      <c r="B81" t="s">
        <v>17202</v>
      </c>
      <c r="C81">
        <v>100107</v>
      </c>
      <c r="D81" t="s">
        <v>17073</v>
      </c>
      <c r="E81" t="s">
        <v>285</v>
      </c>
      <c r="F81" s="9">
        <f>Table13[[#This Row],[ToMeasure]]-Table13[[#This Row],[FromMeasure]]</f>
        <v>0.72233162999998513</v>
      </c>
      <c r="G81" s="5" t="s">
        <v>156</v>
      </c>
      <c r="H81" s="35">
        <v>146.71326120000001</v>
      </c>
      <c r="I81" s="56">
        <v>146.69709383333301</v>
      </c>
      <c r="J81" s="18" t="s">
        <v>524</v>
      </c>
      <c r="K81" s="55">
        <v>147.31497655999999</v>
      </c>
      <c r="L81" s="35">
        <v>147.43559282999999</v>
      </c>
      <c r="M81" s="56">
        <v>147.419425463333</v>
      </c>
      <c r="N81" s="18" t="s">
        <v>526</v>
      </c>
      <c r="O81" s="2">
        <v>61707</v>
      </c>
      <c r="P81" s="2">
        <v>63532</v>
      </c>
      <c r="Q81" s="2">
        <v>125239</v>
      </c>
      <c r="R81" t="s">
        <v>3269</v>
      </c>
      <c r="S81">
        <v>7</v>
      </c>
      <c r="T81">
        <v>54</v>
      </c>
      <c r="U81" s="2">
        <v>4251</v>
      </c>
      <c r="V81" s="2">
        <v>6542</v>
      </c>
      <c r="W81" s="8">
        <v>8.6179225321185896E-2</v>
      </c>
      <c r="X81" s="2">
        <v>197131</v>
      </c>
      <c r="Y81" s="45">
        <v>76</v>
      </c>
      <c r="AA81" s="61">
        <f>(Table13[[#This Row],[2042 Future AADT]]-Table13[[#This Row],[AADT 2022]])/20*($AA$5-2022)+Table13[[#This Row],[AADT 2022]]</f>
        <v>171968.8</v>
      </c>
      <c r="AC81" s="1" t="str">
        <f>IF(Table13[[#This Row],[TCS MP]]&gt;=Table13[[#This Row],[BMP]],IF(Table13[[#This Row],[TCS MP]]&lt;=Table13[[#This Row],[EMP]],"Good","EMP"),"BMP")</f>
        <v>Good</v>
      </c>
    </row>
    <row r="82" spans="1:29" ht="24" customHeight="1" x14ac:dyDescent="0.25">
      <c r="A82" t="s">
        <v>528</v>
      </c>
      <c r="B82" t="s">
        <v>17203</v>
      </c>
      <c r="C82">
        <v>100108</v>
      </c>
      <c r="D82" t="s">
        <v>17073</v>
      </c>
      <c r="E82" t="s">
        <v>285</v>
      </c>
      <c r="F82" s="9">
        <f>Table13[[#This Row],[ToMeasure]]-Table13[[#This Row],[FromMeasure]]</f>
        <v>0.78356465000001663</v>
      </c>
      <c r="G82" s="5" t="s">
        <v>156</v>
      </c>
      <c r="H82" s="35">
        <v>147.43559282999999</v>
      </c>
      <c r="I82" s="56">
        <v>147.422201196667</v>
      </c>
      <c r="J82" s="18" t="s">
        <v>526</v>
      </c>
      <c r="K82" s="55">
        <v>147.89739254</v>
      </c>
      <c r="L82" s="35">
        <v>148.21915748000001</v>
      </c>
      <c r="M82" s="56">
        <v>148.20576584666699</v>
      </c>
      <c r="N82" s="18" t="s">
        <v>187</v>
      </c>
      <c r="O82" s="2">
        <v>86062</v>
      </c>
      <c r="P82" s="2">
        <v>61333</v>
      </c>
      <c r="Q82" s="2">
        <v>147395</v>
      </c>
      <c r="R82" t="s">
        <v>3270</v>
      </c>
      <c r="S82">
        <v>7</v>
      </c>
      <c r="T82">
        <v>54</v>
      </c>
      <c r="U82" s="2">
        <v>5929</v>
      </c>
      <c r="V82" s="2">
        <v>9123</v>
      </c>
      <c r="W82" s="8">
        <v>0.10212015332948879</v>
      </c>
      <c r="X82" s="2">
        <v>232005</v>
      </c>
      <c r="Y82" s="45">
        <v>77</v>
      </c>
      <c r="AA82" s="61">
        <f>(Table13[[#This Row],[2042 Future AADT]]-Table13[[#This Row],[AADT 2022]])/20*($AA$5-2022)+Table13[[#This Row],[AADT 2022]]</f>
        <v>202391.5</v>
      </c>
      <c r="AC82" s="1" t="str">
        <f>IF(Table13[[#This Row],[TCS MP]]&gt;=Table13[[#This Row],[BMP]],IF(Table13[[#This Row],[TCS MP]]&lt;=Table13[[#This Row],[EMP]],"Good","EMP"),"BMP")</f>
        <v>Good</v>
      </c>
    </row>
    <row r="83" spans="1:29" ht="24" customHeight="1" x14ac:dyDescent="0.25">
      <c r="A83" t="s">
        <v>530</v>
      </c>
      <c r="B83" t="s">
        <v>17204</v>
      </c>
      <c r="C83">
        <v>100109</v>
      </c>
      <c r="D83" t="s">
        <v>17073</v>
      </c>
      <c r="E83" t="s">
        <v>285</v>
      </c>
      <c r="F83" s="9">
        <f>Table13[[#This Row],[ToMeasure]]-Table13[[#This Row],[FromMeasure]]</f>
        <v>0.72290198999999689</v>
      </c>
      <c r="G83" s="5" t="s">
        <v>156</v>
      </c>
      <c r="H83" s="35">
        <v>148.21915748000001</v>
      </c>
      <c r="I83" s="56">
        <v>148.19938128000001</v>
      </c>
      <c r="J83" s="18" t="s">
        <v>187</v>
      </c>
      <c r="K83" s="55">
        <v>148.59602537999999</v>
      </c>
      <c r="L83" s="35">
        <v>148.94205947</v>
      </c>
      <c r="M83" s="56">
        <v>148.92228327000001</v>
      </c>
      <c r="N83" s="18" t="s">
        <v>529</v>
      </c>
      <c r="O83" s="2">
        <v>82703</v>
      </c>
      <c r="P83" s="2">
        <v>91378</v>
      </c>
      <c r="Q83" s="2">
        <v>174081</v>
      </c>
      <c r="R83" t="s">
        <v>7023</v>
      </c>
      <c r="S83">
        <v>8</v>
      </c>
      <c r="T83">
        <v>57</v>
      </c>
      <c r="U83" s="2">
        <v>10526</v>
      </c>
      <c r="V83" s="2">
        <v>7724</v>
      </c>
      <c r="W83" s="8">
        <v>0.10483625438732544</v>
      </c>
      <c r="X83" s="2">
        <v>274010</v>
      </c>
      <c r="Y83" s="45">
        <v>78</v>
      </c>
      <c r="AA83" s="61">
        <f>(Table13[[#This Row],[2042 Future AADT]]-Table13[[#This Row],[AADT 2022]])/20*($AA$5-2022)+Table13[[#This Row],[AADT 2022]]</f>
        <v>239034.85</v>
      </c>
      <c r="AC83" s="1" t="str">
        <f>IF(Table13[[#This Row],[TCS MP]]&gt;=Table13[[#This Row],[BMP]],IF(Table13[[#This Row],[TCS MP]]&lt;=Table13[[#This Row],[EMP]],"Good","EMP"),"BMP")</f>
        <v>Good</v>
      </c>
    </row>
    <row r="84" spans="1:29" ht="24" customHeight="1" x14ac:dyDescent="0.25">
      <c r="A84" t="s">
        <v>531</v>
      </c>
      <c r="B84" t="s">
        <v>17205</v>
      </c>
      <c r="C84">
        <v>100110</v>
      </c>
      <c r="D84" t="s">
        <v>17073</v>
      </c>
      <c r="E84" t="s">
        <v>285</v>
      </c>
      <c r="F84" s="9">
        <f>Table13[[#This Row],[ToMeasure]]-Table13[[#This Row],[FromMeasure]]</f>
        <v>0.99992008000000965</v>
      </c>
      <c r="G84" s="5" t="s">
        <v>156</v>
      </c>
      <c r="H84" s="35">
        <v>148.94205947</v>
      </c>
      <c r="I84" s="56">
        <v>148.91528850333299</v>
      </c>
      <c r="J84" s="18" t="s">
        <v>529</v>
      </c>
      <c r="K84" s="55">
        <v>149.1919771</v>
      </c>
      <c r="L84" s="35">
        <v>149.94197955000001</v>
      </c>
      <c r="M84" s="56">
        <v>149.915208583333</v>
      </c>
      <c r="N84" s="18" t="s">
        <v>153</v>
      </c>
      <c r="O84" s="2">
        <v>77508</v>
      </c>
      <c r="P84" s="2">
        <v>74124</v>
      </c>
      <c r="Q84" s="2">
        <v>151632</v>
      </c>
      <c r="R84" t="s">
        <v>11286</v>
      </c>
      <c r="S84">
        <v>8</v>
      </c>
      <c r="T84">
        <v>52</v>
      </c>
      <c r="U84" s="2">
        <v>6123</v>
      </c>
      <c r="V84" s="2">
        <v>9421</v>
      </c>
      <c r="W84" s="8">
        <v>0.102511343252084</v>
      </c>
      <c r="X84" s="2">
        <v>238674</v>
      </c>
      <c r="Y84" s="45">
        <v>79</v>
      </c>
      <c r="AA84" s="61">
        <f>(Table13[[#This Row],[2042 Future AADT]]-Table13[[#This Row],[AADT 2022]])/20*($AA$5-2022)+Table13[[#This Row],[AADT 2022]]</f>
        <v>208209.3</v>
      </c>
      <c r="AC84" s="1" t="str">
        <f>IF(Table13[[#This Row],[TCS MP]]&gt;=Table13[[#This Row],[BMP]],IF(Table13[[#This Row],[TCS MP]]&lt;=Table13[[#This Row],[EMP]],"Good","EMP"),"BMP")</f>
        <v>Good</v>
      </c>
    </row>
    <row r="85" spans="1:29" ht="24" customHeight="1" x14ac:dyDescent="0.25">
      <c r="A85" t="s">
        <v>533</v>
      </c>
      <c r="B85" t="s">
        <v>17206</v>
      </c>
      <c r="C85">
        <v>100111</v>
      </c>
      <c r="D85" t="s">
        <v>17073</v>
      </c>
      <c r="E85" t="s">
        <v>285</v>
      </c>
      <c r="F85" s="9">
        <f>Table13[[#This Row],[ToMeasure]]-Table13[[#This Row],[FromMeasure]]</f>
        <v>1.5623918599999911</v>
      </c>
      <c r="G85" s="5" t="s">
        <v>156</v>
      </c>
      <c r="H85" s="35">
        <v>149.94197955000001</v>
      </c>
      <c r="I85" s="56">
        <v>149.91786045000001</v>
      </c>
      <c r="J85" s="18" t="s">
        <v>153</v>
      </c>
      <c r="K85" s="55">
        <v>151.09372593000001</v>
      </c>
      <c r="L85" s="35">
        <v>151.50437141</v>
      </c>
      <c r="M85" s="56">
        <v>151.48025231</v>
      </c>
      <c r="N85" s="18" t="s">
        <v>532</v>
      </c>
      <c r="O85" s="2">
        <v>139805</v>
      </c>
      <c r="P85" s="2">
        <v>61869</v>
      </c>
      <c r="Q85" s="2">
        <v>201674</v>
      </c>
      <c r="R85" t="s">
        <v>3271</v>
      </c>
      <c r="S85">
        <v>7</v>
      </c>
      <c r="T85">
        <v>60</v>
      </c>
      <c r="U85" s="2">
        <v>9897</v>
      </c>
      <c r="V85" s="2">
        <v>15227</v>
      </c>
      <c r="W85" s="8">
        <v>0.1245772880986146</v>
      </c>
      <c r="X85" s="2">
        <v>317442</v>
      </c>
      <c r="Y85" s="45">
        <v>80</v>
      </c>
      <c r="AA85" s="61">
        <f>(Table13[[#This Row],[2042 Future AADT]]-Table13[[#This Row],[AADT 2022]])/20*($AA$5-2022)+Table13[[#This Row],[AADT 2022]]</f>
        <v>276923.2</v>
      </c>
      <c r="AC85" s="1" t="str">
        <f>IF(Table13[[#This Row],[TCS MP]]&gt;=Table13[[#This Row],[BMP]],IF(Table13[[#This Row],[TCS MP]]&lt;=Table13[[#This Row],[EMP]],"Good","EMP"),"BMP")</f>
        <v>Good</v>
      </c>
    </row>
    <row r="86" spans="1:29" ht="24" customHeight="1" x14ac:dyDescent="0.25">
      <c r="A86" t="s">
        <v>534</v>
      </c>
      <c r="B86" t="s">
        <v>17207</v>
      </c>
      <c r="C86">
        <v>100112</v>
      </c>
      <c r="D86" t="s">
        <v>17073</v>
      </c>
      <c r="E86" t="s">
        <v>285</v>
      </c>
      <c r="F86" s="9">
        <f>Table13[[#This Row],[ToMeasure]]-Table13[[#This Row],[FromMeasure]]</f>
        <v>0.89458407000000761</v>
      </c>
      <c r="G86" s="5" t="s">
        <v>156</v>
      </c>
      <c r="H86" s="35">
        <v>151.50437141</v>
      </c>
      <c r="I86" s="56">
        <v>151.510164976667</v>
      </c>
      <c r="J86" s="18" t="s">
        <v>532</v>
      </c>
      <c r="K86" s="55">
        <v>151.97489696666699</v>
      </c>
      <c r="L86" s="35">
        <v>152.39895548000001</v>
      </c>
      <c r="M86" s="56">
        <v>152.40474904666701</v>
      </c>
      <c r="N86" s="18" t="s">
        <v>206</v>
      </c>
      <c r="O86" s="2">
        <v>116297</v>
      </c>
      <c r="P86" s="2">
        <v>132000</v>
      </c>
      <c r="Q86" s="2">
        <v>248297</v>
      </c>
      <c r="R86" t="s">
        <v>13840</v>
      </c>
      <c r="S86">
        <v>7</v>
      </c>
      <c r="T86">
        <v>66</v>
      </c>
      <c r="U86" s="2">
        <v>5264</v>
      </c>
      <c r="V86" s="2">
        <v>6450</v>
      </c>
      <c r="W86" s="8">
        <v>4.717737225983399E-2</v>
      </c>
      <c r="X86" s="2">
        <v>390828</v>
      </c>
      <c r="Y86" s="45">
        <v>81</v>
      </c>
      <c r="AA86" s="61">
        <f>(Table13[[#This Row],[2042 Future AADT]]-Table13[[#This Row],[AADT 2022]])/20*($AA$5-2022)+Table13[[#This Row],[AADT 2022]]</f>
        <v>340942.15</v>
      </c>
      <c r="AC86" s="1" t="str">
        <f>IF(Table13[[#This Row],[TCS MP]]&gt;=Table13[[#This Row],[BMP]],IF(Table13[[#This Row],[TCS MP]]&lt;=Table13[[#This Row],[EMP]],"Good","EMP"),"BMP")</f>
        <v>Good</v>
      </c>
    </row>
    <row r="87" spans="1:29" ht="24" customHeight="1" x14ac:dyDescent="0.25">
      <c r="A87" t="s">
        <v>536</v>
      </c>
      <c r="B87" t="s">
        <v>17208</v>
      </c>
      <c r="C87">
        <v>100113</v>
      </c>
      <c r="D87" t="s">
        <v>17073</v>
      </c>
      <c r="E87" t="s">
        <v>285</v>
      </c>
      <c r="F87" s="9">
        <f>Table13[[#This Row],[ToMeasure]]-Table13[[#This Row],[FromMeasure]]</f>
        <v>0.74074668000000088</v>
      </c>
      <c r="G87" s="5" t="s">
        <v>156</v>
      </c>
      <c r="H87" s="35">
        <v>152.39895548000001</v>
      </c>
      <c r="I87" s="56">
        <v>152.43564554666699</v>
      </c>
      <c r="J87" s="18" t="s">
        <v>206</v>
      </c>
      <c r="K87" s="55">
        <v>152.86212703999999</v>
      </c>
      <c r="L87" s="35">
        <v>153.13970216000001</v>
      </c>
      <c r="M87" s="56">
        <v>153.17639222666699</v>
      </c>
      <c r="N87" s="18" t="s">
        <v>535</v>
      </c>
      <c r="O87" s="2">
        <v>126474</v>
      </c>
      <c r="P87" s="2">
        <v>111110</v>
      </c>
      <c r="Q87" s="2">
        <v>237584</v>
      </c>
      <c r="R87" t="s">
        <v>13841</v>
      </c>
      <c r="S87">
        <v>4</v>
      </c>
      <c r="T87">
        <v>57</v>
      </c>
      <c r="U87" s="2">
        <v>4426</v>
      </c>
      <c r="V87" s="2">
        <v>6810</v>
      </c>
      <c r="W87" s="8">
        <v>4.7292746986329043E-2</v>
      </c>
      <c r="X87" s="2">
        <v>373965</v>
      </c>
      <c r="Y87" s="45">
        <v>82</v>
      </c>
      <c r="AA87" s="61">
        <f>(Table13[[#This Row],[2042 Future AADT]]-Table13[[#This Row],[AADT 2022]])/20*($AA$5-2022)+Table13[[#This Row],[AADT 2022]]</f>
        <v>326231.65000000002</v>
      </c>
      <c r="AC87" s="1" t="str">
        <f>IF(Table13[[#This Row],[TCS MP]]&gt;=Table13[[#This Row],[BMP]],IF(Table13[[#This Row],[TCS MP]]&lt;=Table13[[#This Row],[EMP]],"Good","EMP"),"BMP")</f>
        <v>Good</v>
      </c>
    </row>
    <row r="88" spans="1:29" ht="24" customHeight="1" x14ac:dyDescent="0.25">
      <c r="A88" t="s">
        <v>539</v>
      </c>
      <c r="B88" t="s">
        <v>17209</v>
      </c>
      <c r="C88">
        <v>100114</v>
      </c>
      <c r="D88" t="s">
        <v>17073</v>
      </c>
      <c r="E88" t="s">
        <v>285</v>
      </c>
      <c r="F88" s="9">
        <f>Table13[[#This Row],[ToMeasure]]-Table13[[#This Row],[FromMeasure]]</f>
        <v>0.80873722999999131</v>
      </c>
      <c r="G88" s="5" t="s">
        <v>156</v>
      </c>
      <c r="H88" s="35">
        <v>153.13970216000001</v>
      </c>
      <c r="I88" s="66">
        <v>153.19999999999999</v>
      </c>
      <c r="J88" s="18" t="s">
        <v>535</v>
      </c>
      <c r="K88" s="69">
        <v>153.19999999999999</v>
      </c>
      <c r="L88" s="35">
        <v>153.94843939</v>
      </c>
      <c r="M88" s="56">
        <v>154.02056825666699</v>
      </c>
      <c r="N88" s="18" t="s">
        <v>538</v>
      </c>
      <c r="O88" s="2">
        <v>115851</v>
      </c>
      <c r="P88" s="2">
        <v>139535</v>
      </c>
      <c r="Q88" s="2">
        <v>255386</v>
      </c>
      <c r="R88" t="s">
        <v>7024</v>
      </c>
      <c r="S88">
        <v>7</v>
      </c>
      <c r="T88">
        <v>56</v>
      </c>
      <c r="U88" s="2">
        <v>9829</v>
      </c>
      <c r="V88" s="2">
        <v>11124</v>
      </c>
      <c r="W88" s="8">
        <v>8.2044434698848021E-2</v>
      </c>
      <c r="X88" s="2">
        <v>401986</v>
      </c>
      <c r="Y88" s="45">
        <v>83</v>
      </c>
      <c r="AA88" s="61">
        <f>(Table13[[#This Row],[2042 Future AADT]]-Table13[[#This Row],[AADT 2022]])/20*($AA$5-2022)+Table13[[#This Row],[AADT 2022]]</f>
        <v>350676</v>
      </c>
      <c r="AC88" s="1" t="str">
        <f>IF(Table13[[#This Row],[TCS MP]]&gt;=Table13[[#This Row],[BMP]],IF(Table13[[#This Row],[TCS MP]]&lt;=Table13[[#This Row],[EMP]],"Good","EMP"),"BMP")</f>
        <v>Good</v>
      </c>
    </row>
    <row r="89" spans="1:29" ht="24" customHeight="1" x14ac:dyDescent="0.25">
      <c r="A89" t="s">
        <v>541</v>
      </c>
      <c r="B89" t="s">
        <v>17210</v>
      </c>
      <c r="C89">
        <v>100115</v>
      </c>
      <c r="D89" t="s">
        <v>17073</v>
      </c>
      <c r="E89" t="s">
        <v>285</v>
      </c>
      <c r="F89" s="9">
        <f>Table13[[#This Row],[ToMeasure]]-Table13[[#This Row],[FromMeasure]]</f>
        <v>0.88872523999998521</v>
      </c>
      <c r="G89" s="5" t="s">
        <v>156</v>
      </c>
      <c r="H89" s="35">
        <v>153.94843939</v>
      </c>
      <c r="I89" s="56">
        <v>154.02560119</v>
      </c>
      <c r="J89" s="18" t="s">
        <v>538</v>
      </c>
      <c r="K89" s="55">
        <v>154.31649426999999</v>
      </c>
      <c r="L89" s="35">
        <v>154.83716462999999</v>
      </c>
      <c r="M89" s="56">
        <v>154.91432642999999</v>
      </c>
      <c r="N89" s="18" t="s">
        <v>298</v>
      </c>
      <c r="O89" s="2">
        <v>131436</v>
      </c>
      <c r="P89" s="2">
        <v>174163</v>
      </c>
      <c r="Q89" s="2">
        <v>305599</v>
      </c>
      <c r="R89" t="s">
        <v>11287</v>
      </c>
      <c r="S89">
        <v>8</v>
      </c>
      <c r="T89">
        <v>53</v>
      </c>
      <c r="U89" s="2">
        <v>10290</v>
      </c>
      <c r="V89" s="2">
        <v>15830</v>
      </c>
      <c r="W89" s="8">
        <v>8.5471483872656656E-2</v>
      </c>
      <c r="X89" s="2">
        <v>419472</v>
      </c>
      <c r="Y89" s="45">
        <v>84</v>
      </c>
      <c r="AA89" s="61">
        <f>(Table13[[#This Row],[2042 Future AADT]]-Table13[[#This Row],[AADT 2022]])/20*($AA$5-2022)+Table13[[#This Row],[AADT 2022]]</f>
        <v>379616.45</v>
      </c>
      <c r="AC89" s="1" t="str">
        <f>IF(Table13[[#This Row],[TCS MP]]&gt;=Table13[[#This Row],[BMP]],IF(Table13[[#This Row],[TCS MP]]&lt;=Table13[[#This Row],[EMP]],"Good","EMP"),"BMP")</f>
        <v>Good</v>
      </c>
    </row>
    <row r="90" spans="1:29" ht="24" customHeight="1" x14ac:dyDescent="0.25">
      <c r="A90" t="s">
        <v>543</v>
      </c>
      <c r="B90" t="s">
        <v>17211</v>
      </c>
      <c r="C90">
        <v>100116</v>
      </c>
      <c r="D90" t="s">
        <v>17073</v>
      </c>
      <c r="E90" t="s">
        <v>285</v>
      </c>
      <c r="F90" s="9">
        <f>Table13[[#This Row],[ToMeasure]]-Table13[[#This Row],[FromMeasure]]</f>
        <v>1.1062456900000086</v>
      </c>
      <c r="G90" s="5" t="s">
        <v>156</v>
      </c>
      <c r="H90" s="35">
        <v>154.83716462999999</v>
      </c>
      <c r="I90" s="56">
        <v>154.91484226333301</v>
      </c>
      <c r="J90" s="18" t="s">
        <v>298</v>
      </c>
      <c r="K90" s="55">
        <v>155.53627961999999</v>
      </c>
      <c r="L90" s="35">
        <v>155.94341032</v>
      </c>
      <c r="M90" s="56">
        <v>156.02108795333299</v>
      </c>
      <c r="N90" s="18" t="s">
        <v>72</v>
      </c>
      <c r="O90" s="2">
        <v>85400</v>
      </c>
      <c r="P90" s="2">
        <v>106110</v>
      </c>
      <c r="Q90" s="2">
        <v>191510</v>
      </c>
      <c r="R90" t="s">
        <v>7025</v>
      </c>
      <c r="S90">
        <v>7</v>
      </c>
      <c r="T90">
        <v>53</v>
      </c>
      <c r="U90" s="2">
        <v>5713</v>
      </c>
      <c r="V90" s="2">
        <v>8793</v>
      </c>
      <c r="W90" s="8">
        <v>7.5745391885541219E-2</v>
      </c>
      <c r="X90" s="2">
        <v>301443</v>
      </c>
      <c r="Y90" s="45">
        <v>85</v>
      </c>
      <c r="AA90" s="61">
        <f>(Table13[[#This Row],[2042 Future AADT]]-Table13[[#This Row],[AADT 2022]])/20*($AA$5-2022)+Table13[[#This Row],[AADT 2022]]</f>
        <v>262966.45</v>
      </c>
      <c r="AC90" s="1" t="str">
        <f>IF(Table13[[#This Row],[TCS MP]]&gt;=Table13[[#This Row],[BMP]],IF(Table13[[#This Row],[TCS MP]]&lt;=Table13[[#This Row],[EMP]],"Good","EMP"),"BMP")</f>
        <v>Good</v>
      </c>
    </row>
    <row r="91" spans="1:29" ht="24" customHeight="1" x14ac:dyDescent="0.25">
      <c r="A91" t="s">
        <v>545</v>
      </c>
      <c r="B91" t="s">
        <v>17212</v>
      </c>
      <c r="C91">
        <v>100117</v>
      </c>
      <c r="D91" t="s">
        <v>17073</v>
      </c>
      <c r="E91" t="s">
        <v>285</v>
      </c>
      <c r="F91" s="9">
        <f>Table13[[#This Row],[ToMeasure]]-Table13[[#This Row],[FromMeasure]]</f>
        <v>2.0309952599999974</v>
      </c>
      <c r="G91" s="5" t="s">
        <v>156</v>
      </c>
      <c r="H91" s="35">
        <v>155.94341032</v>
      </c>
      <c r="I91" s="56">
        <v>155.85008545333301</v>
      </c>
      <c r="J91" s="18" t="s">
        <v>72</v>
      </c>
      <c r="K91" s="55">
        <v>157.09558835999999</v>
      </c>
      <c r="L91" s="35">
        <v>157.97440558</v>
      </c>
      <c r="M91" s="56">
        <v>157.88108071333301</v>
      </c>
      <c r="N91" s="18" t="s">
        <v>544</v>
      </c>
      <c r="O91" s="2">
        <v>88513</v>
      </c>
      <c r="P91" s="2">
        <v>97013</v>
      </c>
      <c r="Q91" s="2">
        <v>185526</v>
      </c>
      <c r="R91" t="s">
        <v>13842</v>
      </c>
      <c r="S91">
        <v>8</v>
      </c>
      <c r="T91">
        <v>53</v>
      </c>
      <c r="U91" s="2">
        <v>7143</v>
      </c>
      <c r="V91" s="2">
        <v>3570</v>
      </c>
      <c r="W91" s="8">
        <v>5.7743928074771189E-2</v>
      </c>
      <c r="X91" s="2">
        <v>292024</v>
      </c>
      <c r="Y91" s="45">
        <v>86</v>
      </c>
      <c r="AA91" s="61">
        <f>(Table13[[#This Row],[2042 Future AADT]]-Table13[[#This Row],[AADT 2022]])/20*($AA$5-2022)+Table13[[#This Row],[AADT 2022]]</f>
        <v>254749.7</v>
      </c>
      <c r="AC91" s="1" t="str">
        <f>IF(Table13[[#This Row],[TCS MP]]&gt;=Table13[[#This Row],[BMP]],IF(Table13[[#This Row],[TCS MP]]&lt;=Table13[[#This Row],[EMP]],"Good","EMP"),"BMP")</f>
        <v>Good</v>
      </c>
    </row>
    <row r="92" spans="1:29" ht="24" customHeight="1" x14ac:dyDescent="0.25">
      <c r="A92" t="s">
        <v>547</v>
      </c>
      <c r="B92" t="s">
        <v>17213</v>
      </c>
      <c r="C92">
        <v>100118</v>
      </c>
      <c r="D92" t="s">
        <v>17073</v>
      </c>
      <c r="E92" t="s">
        <v>285</v>
      </c>
      <c r="F92" s="9">
        <f>Table13[[#This Row],[ToMeasure]]-Table13[[#This Row],[FromMeasure]]</f>
        <v>1.0153515899999945</v>
      </c>
      <c r="G92" s="5" t="s">
        <v>156</v>
      </c>
      <c r="H92" s="35">
        <v>157.97440558</v>
      </c>
      <c r="I92" s="56">
        <v>157.78569151333301</v>
      </c>
      <c r="J92" s="18" t="s">
        <v>544</v>
      </c>
      <c r="K92" s="55">
        <v>158.24439771999999</v>
      </c>
      <c r="L92" s="35">
        <v>158.98975716999999</v>
      </c>
      <c r="M92" s="56">
        <v>158.801043103333</v>
      </c>
      <c r="N92" s="18" t="s">
        <v>546</v>
      </c>
      <c r="O92" s="2">
        <v>98095</v>
      </c>
      <c r="P92" s="2">
        <v>115440</v>
      </c>
      <c r="Q92" s="2">
        <v>213535</v>
      </c>
      <c r="R92" t="s">
        <v>7026</v>
      </c>
      <c r="S92">
        <v>6</v>
      </c>
      <c r="T92">
        <v>56</v>
      </c>
      <c r="U92" s="2">
        <v>11693</v>
      </c>
      <c r="V92" s="2">
        <v>6191</v>
      </c>
      <c r="W92" s="8">
        <v>8.3752078113658188E-2</v>
      </c>
      <c r="X92" s="2">
        <v>336112</v>
      </c>
      <c r="Y92" s="45">
        <v>87</v>
      </c>
      <c r="AA92" s="61">
        <f>(Table13[[#This Row],[2042 Future AADT]]-Table13[[#This Row],[AADT 2022]])/20*($AA$5-2022)+Table13[[#This Row],[AADT 2022]]</f>
        <v>293210.05</v>
      </c>
      <c r="AC92" s="1" t="str">
        <f>IF(Table13[[#This Row],[TCS MP]]&gt;=Table13[[#This Row],[BMP]],IF(Table13[[#This Row],[TCS MP]]&lt;=Table13[[#This Row],[EMP]],"Good","EMP"),"BMP")</f>
        <v>Good</v>
      </c>
    </row>
    <row r="93" spans="1:29" ht="24" customHeight="1" x14ac:dyDescent="0.25">
      <c r="A93" t="s">
        <v>549</v>
      </c>
      <c r="B93" t="s">
        <v>17214</v>
      </c>
      <c r="C93">
        <v>100119</v>
      </c>
      <c r="D93" t="s">
        <v>17073</v>
      </c>
      <c r="E93" t="s">
        <v>285</v>
      </c>
      <c r="F93" s="9">
        <f>Table13[[#This Row],[ToMeasure]]-Table13[[#This Row],[FromMeasure]]</f>
        <v>0.99598690999999917</v>
      </c>
      <c r="G93" s="5" t="s">
        <v>156</v>
      </c>
      <c r="H93" s="35">
        <v>158.98975716999999</v>
      </c>
      <c r="I93" s="56">
        <v>158.775622203333</v>
      </c>
      <c r="J93" s="18" t="s">
        <v>546</v>
      </c>
      <c r="K93" s="55">
        <v>159.19214954</v>
      </c>
      <c r="L93" s="35">
        <v>159.98574407999999</v>
      </c>
      <c r="M93" s="56">
        <v>159.771609113333</v>
      </c>
      <c r="N93" s="18" t="s">
        <v>548</v>
      </c>
      <c r="O93" s="2">
        <v>87854</v>
      </c>
      <c r="P93" s="2">
        <v>91773</v>
      </c>
      <c r="Q93" s="2">
        <v>179627</v>
      </c>
      <c r="R93" t="s">
        <v>11288</v>
      </c>
      <c r="S93">
        <v>7</v>
      </c>
      <c r="T93">
        <v>59</v>
      </c>
      <c r="U93" s="2">
        <v>13146</v>
      </c>
      <c r="V93" s="2">
        <v>6332</v>
      </c>
      <c r="W93" s="8">
        <v>0.10843581421501222</v>
      </c>
      <c r="X93" s="2">
        <v>282739</v>
      </c>
      <c r="Y93" s="45">
        <v>88</v>
      </c>
      <c r="AA93" s="61">
        <f>(Table13[[#This Row],[2042 Future AADT]]-Table13[[#This Row],[AADT 2022]])/20*($AA$5-2022)+Table13[[#This Row],[AADT 2022]]</f>
        <v>246649.8</v>
      </c>
      <c r="AC93" s="1" t="str">
        <f>IF(Table13[[#This Row],[TCS MP]]&gt;=Table13[[#This Row],[BMP]],IF(Table13[[#This Row],[TCS MP]]&lt;=Table13[[#This Row],[EMP]],"Good","EMP"),"BMP")</f>
        <v>Good</v>
      </c>
    </row>
    <row r="94" spans="1:29" ht="24" customHeight="1" x14ac:dyDescent="0.25">
      <c r="A94" t="s">
        <v>551</v>
      </c>
      <c r="B94" t="s">
        <v>17215</v>
      </c>
      <c r="C94">
        <v>100120</v>
      </c>
      <c r="D94" t="s">
        <v>17073</v>
      </c>
      <c r="E94" t="s">
        <v>285</v>
      </c>
      <c r="F94" s="9">
        <f>Table13[[#This Row],[ToMeasure]]-Table13[[#This Row],[FromMeasure]]</f>
        <v>1.0025338900000236</v>
      </c>
      <c r="G94" s="5" t="s">
        <v>156</v>
      </c>
      <c r="H94" s="35">
        <v>159.98574407999999</v>
      </c>
      <c r="I94" s="56">
        <v>159.76868497999999</v>
      </c>
      <c r="J94" s="18" t="s">
        <v>548</v>
      </c>
      <c r="K94" s="55">
        <v>160.25447779999999</v>
      </c>
      <c r="L94" s="35">
        <v>160.98827797000001</v>
      </c>
      <c r="M94" s="56">
        <v>160.77121887000001</v>
      </c>
      <c r="N94" s="18" t="s">
        <v>550</v>
      </c>
      <c r="O94" s="2">
        <v>133905</v>
      </c>
      <c r="P94" s="2">
        <v>43011</v>
      </c>
      <c r="Q94" s="2">
        <v>176916</v>
      </c>
      <c r="R94" t="s">
        <v>7027</v>
      </c>
      <c r="S94">
        <v>5</v>
      </c>
      <c r="T94">
        <v>79</v>
      </c>
      <c r="U94" s="2">
        <v>6004</v>
      </c>
      <c r="V94" s="2">
        <v>9239</v>
      </c>
      <c r="W94" s="8">
        <v>8.6159533337855254E-2</v>
      </c>
      <c r="X94" s="2">
        <v>298546</v>
      </c>
      <c r="Y94" s="45">
        <v>89</v>
      </c>
      <c r="AA94" s="61">
        <f>(Table13[[#This Row],[2042 Future AADT]]-Table13[[#This Row],[AADT 2022]])/20*($AA$5-2022)+Table13[[#This Row],[AADT 2022]]</f>
        <v>255975.5</v>
      </c>
      <c r="AC94" s="1" t="str">
        <f>IF(Table13[[#This Row],[TCS MP]]&gt;=Table13[[#This Row],[BMP]],IF(Table13[[#This Row],[TCS MP]]&lt;=Table13[[#This Row],[EMP]],"Good","EMP"),"BMP")</f>
        <v>Good</v>
      </c>
    </row>
    <row r="95" spans="1:29" ht="24" customHeight="1" x14ac:dyDescent="0.25">
      <c r="A95" t="s">
        <v>553</v>
      </c>
      <c r="B95" t="s">
        <v>17216</v>
      </c>
      <c r="C95">
        <v>100121</v>
      </c>
      <c r="D95" t="s">
        <v>17073</v>
      </c>
      <c r="E95" t="s">
        <v>285</v>
      </c>
      <c r="F95" s="9">
        <f>Table13[[#This Row],[ToMeasure]]-Table13[[#This Row],[FromMeasure]]</f>
        <v>1.8415318299999797</v>
      </c>
      <c r="G95" s="5" t="s">
        <v>156</v>
      </c>
      <c r="H95" s="35">
        <v>160.98827797000001</v>
      </c>
      <c r="I95" s="56">
        <v>160.72123321999999</v>
      </c>
      <c r="J95" s="18" t="s">
        <v>550</v>
      </c>
      <c r="K95" s="55">
        <v>161.37347675999999</v>
      </c>
      <c r="L95" s="35">
        <v>162.82980979999999</v>
      </c>
      <c r="M95" s="56">
        <v>162.56276505</v>
      </c>
      <c r="N95" s="18" t="s">
        <v>552</v>
      </c>
      <c r="O95" s="2">
        <v>46012</v>
      </c>
      <c r="P95" s="2">
        <v>62043</v>
      </c>
      <c r="Q95" s="2">
        <v>108055</v>
      </c>
      <c r="R95" t="s">
        <v>3272</v>
      </c>
      <c r="S95">
        <v>7</v>
      </c>
      <c r="T95">
        <v>53</v>
      </c>
      <c r="U95" s="2">
        <v>3783</v>
      </c>
      <c r="V95" s="2">
        <v>7666</v>
      </c>
      <c r="W95" s="8">
        <v>0.10595530054139096</v>
      </c>
      <c r="X95" s="2">
        <v>182343</v>
      </c>
      <c r="Y95" s="45">
        <v>90</v>
      </c>
      <c r="AA95" s="61">
        <f>(Table13[[#This Row],[2042 Future AADT]]-Table13[[#This Row],[AADT 2022]])/20*($AA$5-2022)+Table13[[#This Row],[AADT 2022]]</f>
        <v>156342.20000000001</v>
      </c>
      <c r="AC95" s="1" t="str">
        <f>IF(Table13[[#This Row],[TCS MP]]&gt;=Table13[[#This Row],[BMP]],IF(Table13[[#This Row],[TCS MP]]&lt;=Table13[[#This Row],[EMP]],"Good","EMP"),"BMP")</f>
        <v>Good</v>
      </c>
    </row>
    <row r="96" spans="1:29" ht="24" customHeight="1" x14ac:dyDescent="0.25">
      <c r="A96" t="s">
        <v>555</v>
      </c>
      <c r="B96" t="s">
        <v>17217</v>
      </c>
      <c r="C96">
        <v>100122</v>
      </c>
      <c r="D96" t="s">
        <v>17073</v>
      </c>
      <c r="E96" t="s">
        <v>285</v>
      </c>
      <c r="F96" s="9">
        <f>Table13[[#This Row],[ToMeasure]]-Table13[[#This Row],[FromMeasure]]</f>
        <v>1.9667399200000091</v>
      </c>
      <c r="G96" s="5" t="s">
        <v>156</v>
      </c>
      <c r="H96" s="35">
        <v>162.82980979999999</v>
      </c>
      <c r="I96" s="56">
        <v>162.529910425</v>
      </c>
      <c r="J96" s="18" t="s">
        <v>552</v>
      </c>
      <c r="K96" s="55">
        <v>164.00030484000001</v>
      </c>
      <c r="L96" s="35">
        <v>164.79654972</v>
      </c>
      <c r="M96" s="56">
        <v>164.49665034500001</v>
      </c>
      <c r="N96" s="18" t="s">
        <v>554</v>
      </c>
      <c r="O96" s="2">
        <v>55785</v>
      </c>
      <c r="P96" s="2">
        <v>56452</v>
      </c>
      <c r="Q96" s="2">
        <v>112237</v>
      </c>
      <c r="R96" t="s">
        <v>7028</v>
      </c>
      <c r="S96">
        <v>8</v>
      </c>
      <c r="T96">
        <v>54</v>
      </c>
      <c r="U96" s="2">
        <v>4652</v>
      </c>
      <c r="V96" s="2">
        <v>10737</v>
      </c>
      <c r="W96" s="8">
        <v>0.13711164767411815</v>
      </c>
      <c r="X96" s="2">
        <v>189400</v>
      </c>
      <c r="Y96" s="45">
        <v>91</v>
      </c>
      <c r="AA96" s="61">
        <f>(Table13[[#This Row],[2042 Future AADT]]-Table13[[#This Row],[AADT 2022]])/20*($AA$5-2022)+Table13[[#This Row],[AADT 2022]]</f>
        <v>162392.95000000001</v>
      </c>
      <c r="AC96" s="1" t="str">
        <f>IF(Table13[[#This Row],[TCS MP]]&gt;=Table13[[#This Row],[BMP]],IF(Table13[[#This Row],[TCS MP]]&lt;=Table13[[#This Row],[EMP]],"Good","EMP"),"BMP")</f>
        <v>Good</v>
      </c>
    </row>
    <row r="97" spans="1:29" ht="24" customHeight="1" x14ac:dyDescent="0.25">
      <c r="A97" t="s">
        <v>556</v>
      </c>
      <c r="B97" t="s">
        <v>17218</v>
      </c>
      <c r="C97">
        <v>100123</v>
      </c>
      <c r="D97" t="s">
        <v>17073</v>
      </c>
      <c r="E97" t="s">
        <v>285</v>
      </c>
      <c r="F97" s="9">
        <f>Table13[[#This Row],[ToMeasure]]-Table13[[#This Row],[FromMeasure]]</f>
        <v>2.9827889999999968</v>
      </c>
      <c r="G97" s="5" t="s">
        <v>156</v>
      </c>
      <c r="H97" s="35">
        <v>164.79654972</v>
      </c>
      <c r="I97" s="56">
        <v>164.50520638</v>
      </c>
      <c r="J97" s="18" t="s">
        <v>554</v>
      </c>
      <c r="K97" s="55">
        <v>164.96743924</v>
      </c>
      <c r="L97" s="35">
        <v>167.77933872</v>
      </c>
      <c r="M97" s="56">
        <v>167.48799538</v>
      </c>
      <c r="N97" s="18" t="s">
        <v>77</v>
      </c>
      <c r="O97" s="2">
        <v>26946</v>
      </c>
      <c r="P97" s="2">
        <v>28135</v>
      </c>
      <c r="Q97" s="2">
        <v>55081</v>
      </c>
      <c r="R97" t="s">
        <v>3273</v>
      </c>
      <c r="S97">
        <v>9</v>
      </c>
      <c r="T97">
        <v>53</v>
      </c>
      <c r="U97" s="2">
        <v>4652</v>
      </c>
      <c r="V97" s="2">
        <v>10737</v>
      </c>
      <c r="W97" s="8">
        <v>0.27938853688204646</v>
      </c>
      <c r="X97" s="2">
        <v>92949</v>
      </c>
      <c r="Y97" s="45">
        <v>92</v>
      </c>
      <c r="AA97" s="61">
        <f>(Table13[[#This Row],[2042 Future AADT]]-Table13[[#This Row],[AADT 2022]])/20*($AA$5-2022)+Table13[[#This Row],[AADT 2022]]</f>
        <v>79695.199999999997</v>
      </c>
      <c r="AC97" s="1" t="str">
        <f>IF(Table13[[#This Row],[TCS MP]]&gt;=Table13[[#This Row],[BMP]],IF(Table13[[#This Row],[TCS MP]]&lt;=Table13[[#This Row],[EMP]],"Good","EMP"),"BMP")</f>
        <v>Good</v>
      </c>
    </row>
    <row r="98" spans="1:29" ht="24" customHeight="1" x14ac:dyDescent="0.25">
      <c r="A98" t="s">
        <v>558</v>
      </c>
      <c r="B98" t="s">
        <v>17219</v>
      </c>
      <c r="C98">
        <v>100124</v>
      </c>
      <c r="D98" t="s">
        <v>17073</v>
      </c>
      <c r="E98" t="s">
        <v>285</v>
      </c>
      <c r="F98" s="9">
        <f>Table13[[#This Row],[ToMeasure]]-Table13[[#This Row],[FromMeasure]]</f>
        <v>8.3352743099999884</v>
      </c>
      <c r="G98" s="5" t="s">
        <v>156</v>
      </c>
      <c r="H98" s="35">
        <v>167.77933872</v>
      </c>
      <c r="I98" s="56">
        <v>167.48451933000001</v>
      </c>
      <c r="J98" s="18" t="s">
        <v>77</v>
      </c>
      <c r="K98" s="55">
        <v>172.00074179000001</v>
      </c>
      <c r="L98" s="35">
        <v>176.11461302999999</v>
      </c>
      <c r="M98" s="56">
        <v>175.81979364</v>
      </c>
      <c r="N98" s="18" t="s">
        <v>557</v>
      </c>
      <c r="O98" s="2">
        <v>25650</v>
      </c>
      <c r="P98" s="2">
        <v>39754</v>
      </c>
      <c r="Q98" s="2">
        <v>65404</v>
      </c>
      <c r="R98" t="s">
        <v>7029</v>
      </c>
      <c r="S98">
        <v>8</v>
      </c>
      <c r="T98">
        <v>67</v>
      </c>
      <c r="U98" s="2">
        <v>1811</v>
      </c>
      <c r="V98" s="2">
        <v>4802</v>
      </c>
      <c r="W98" s="8">
        <v>0.10111002385175219</v>
      </c>
      <c r="X98" s="2">
        <v>133050</v>
      </c>
      <c r="Y98" s="45">
        <v>93</v>
      </c>
      <c r="AA98" s="61">
        <f>(Table13[[#This Row],[2042 Future AADT]]-Table13[[#This Row],[AADT 2022]])/20*($AA$5-2022)+Table13[[#This Row],[AADT 2022]]</f>
        <v>109373.9</v>
      </c>
      <c r="AC98" s="1" t="str">
        <f>IF(Table13[[#This Row],[TCS MP]]&gt;=Table13[[#This Row],[BMP]],IF(Table13[[#This Row],[TCS MP]]&lt;=Table13[[#This Row],[EMP]],"Good","EMP"),"BMP")</f>
        <v>Good</v>
      </c>
    </row>
    <row r="99" spans="1:29" ht="24" customHeight="1" x14ac:dyDescent="0.25">
      <c r="A99" t="s">
        <v>560</v>
      </c>
      <c r="B99" t="s">
        <v>17220</v>
      </c>
      <c r="C99">
        <v>100125</v>
      </c>
      <c r="D99" t="s">
        <v>17073</v>
      </c>
      <c r="E99" t="s">
        <v>285</v>
      </c>
      <c r="F99" s="9">
        <f>Table13[[#This Row],[ToMeasure]]-Table13[[#This Row],[FromMeasure]]</f>
        <v>9.4538258800000108</v>
      </c>
      <c r="G99" s="5" t="s">
        <v>156</v>
      </c>
      <c r="H99" s="35">
        <v>176.11461302999999</v>
      </c>
      <c r="I99" s="56">
        <v>175.825317938333</v>
      </c>
      <c r="J99" s="18" t="s">
        <v>557</v>
      </c>
      <c r="K99" s="55">
        <v>177.50199326000001</v>
      </c>
      <c r="L99" s="35">
        <v>185.56843891</v>
      </c>
      <c r="M99" s="56">
        <v>185.27914381833301</v>
      </c>
      <c r="N99" s="18" t="s">
        <v>559</v>
      </c>
      <c r="O99" s="2">
        <v>33398</v>
      </c>
      <c r="P99" s="2">
        <v>31487</v>
      </c>
      <c r="Q99" s="2">
        <v>64885</v>
      </c>
      <c r="R99" t="s">
        <v>3274</v>
      </c>
      <c r="S99">
        <v>9</v>
      </c>
      <c r="T99">
        <v>52</v>
      </c>
      <c r="U99" s="2">
        <v>1982</v>
      </c>
      <c r="V99" s="2">
        <v>8307</v>
      </c>
      <c r="W99" s="8">
        <v>0.15857285967480927</v>
      </c>
      <c r="X99" s="2">
        <v>131995</v>
      </c>
      <c r="Y99" s="45">
        <v>94</v>
      </c>
      <c r="AA99" s="61">
        <f>(Table13[[#This Row],[2042 Future AADT]]-Table13[[#This Row],[AADT 2022]])/20*($AA$5-2022)+Table13[[#This Row],[AADT 2022]]</f>
        <v>108506.5</v>
      </c>
      <c r="AC99" s="1" t="str">
        <f>IF(Table13[[#This Row],[TCS MP]]&gt;=Table13[[#This Row],[BMP]],IF(Table13[[#This Row],[TCS MP]]&lt;=Table13[[#This Row],[EMP]],"Good","EMP"),"BMP")</f>
        <v>Good</v>
      </c>
    </row>
    <row r="100" spans="1:29" ht="24" customHeight="1" x14ac:dyDescent="0.25">
      <c r="A100" t="s">
        <v>562</v>
      </c>
      <c r="B100" t="s">
        <v>17221</v>
      </c>
      <c r="C100">
        <v>100126</v>
      </c>
      <c r="D100" t="s">
        <v>17073</v>
      </c>
      <c r="E100" t="s">
        <v>285</v>
      </c>
      <c r="F100" s="9">
        <f>Table13[[#This Row],[ToMeasure]]-Table13[[#This Row],[FromMeasure]]</f>
        <v>5.3845347300000128</v>
      </c>
      <c r="G100" s="5" t="s">
        <v>156</v>
      </c>
      <c r="H100" s="35">
        <v>185.56843891</v>
      </c>
      <c r="I100" s="56">
        <v>185.28541782428599</v>
      </c>
      <c r="J100" s="18" t="s">
        <v>559</v>
      </c>
      <c r="K100" s="55">
        <v>188.00092746999999</v>
      </c>
      <c r="L100" s="35">
        <v>190.95297364000001</v>
      </c>
      <c r="M100" s="56">
        <v>190.669952554286</v>
      </c>
      <c r="N100" s="18" t="s">
        <v>305</v>
      </c>
      <c r="O100" s="2">
        <v>24610</v>
      </c>
      <c r="P100" s="2">
        <v>25650</v>
      </c>
      <c r="Q100" s="2">
        <v>50260</v>
      </c>
      <c r="R100" t="s">
        <v>11289</v>
      </c>
      <c r="S100">
        <v>8</v>
      </c>
      <c r="T100">
        <v>53</v>
      </c>
      <c r="U100" s="2">
        <v>1870</v>
      </c>
      <c r="V100" s="2">
        <v>5662</v>
      </c>
      <c r="W100" s="8">
        <v>0.14986072423398328</v>
      </c>
      <c r="X100" s="2">
        <v>115265</v>
      </c>
      <c r="Y100" s="45">
        <v>95</v>
      </c>
      <c r="AA100" s="61">
        <f>(Table13[[#This Row],[2042 Future AADT]]-Table13[[#This Row],[AADT 2022]])/20*($AA$5-2022)+Table13[[#This Row],[AADT 2022]]</f>
        <v>92513.25</v>
      </c>
      <c r="AC100" s="1" t="str">
        <f>IF(Table13[[#This Row],[TCS MP]]&gt;=Table13[[#This Row],[BMP]],IF(Table13[[#This Row],[TCS MP]]&lt;=Table13[[#This Row],[EMP]],"Good","EMP"),"BMP")</f>
        <v>Good</v>
      </c>
    </row>
    <row r="101" spans="1:29" ht="24" customHeight="1" x14ac:dyDescent="0.25">
      <c r="A101" t="s">
        <v>307</v>
      </c>
      <c r="B101" t="s">
        <v>17222</v>
      </c>
      <c r="C101">
        <v>100127</v>
      </c>
      <c r="D101" t="s">
        <v>17073</v>
      </c>
      <c r="E101" t="s">
        <v>285</v>
      </c>
      <c r="F101" s="9">
        <f>Table13[[#This Row],[ToMeasure]]-Table13[[#This Row],[FromMeasure]]</f>
        <v>4.2480796899999973</v>
      </c>
      <c r="G101" s="5" t="s">
        <v>156</v>
      </c>
      <c r="H101" s="35">
        <v>190.95297364000001</v>
      </c>
      <c r="I101" s="56">
        <v>190.66363030666699</v>
      </c>
      <c r="J101" s="18" t="s">
        <v>305</v>
      </c>
      <c r="K101" s="55">
        <v>193.00252413999999</v>
      </c>
      <c r="L101" s="35">
        <v>195.20105333000001</v>
      </c>
      <c r="M101" s="56">
        <v>194.91170999666701</v>
      </c>
      <c r="N101" s="18" t="s">
        <v>306</v>
      </c>
      <c r="O101" s="2">
        <v>25016</v>
      </c>
      <c r="P101" s="2">
        <v>26133</v>
      </c>
      <c r="Q101" s="2">
        <v>51149</v>
      </c>
      <c r="R101" t="s">
        <v>7030</v>
      </c>
      <c r="S101">
        <v>7</v>
      </c>
      <c r="T101">
        <v>51</v>
      </c>
      <c r="U101" s="2">
        <v>1830</v>
      </c>
      <c r="V101" s="2">
        <v>5938</v>
      </c>
      <c r="W101" s="8">
        <v>0.15187002678449238</v>
      </c>
      <c r="X101" s="2">
        <v>80631</v>
      </c>
      <c r="Y101" s="45">
        <v>96</v>
      </c>
      <c r="AA101" s="61">
        <f>(Table13[[#This Row],[2042 Future AADT]]-Table13[[#This Row],[AADT 2022]])/20*($AA$5-2022)+Table13[[#This Row],[AADT 2022]]</f>
        <v>70312.3</v>
      </c>
      <c r="AC101" s="1" t="str">
        <f>IF(Table13[[#This Row],[TCS MP]]&gt;=Table13[[#This Row],[BMP]],IF(Table13[[#This Row],[TCS MP]]&lt;=Table13[[#This Row],[EMP]],"Good","EMP"),"BMP")</f>
        <v>Good</v>
      </c>
    </row>
    <row r="102" spans="1:29" ht="24" customHeight="1" x14ac:dyDescent="0.25">
      <c r="A102" t="s">
        <v>309</v>
      </c>
      <c r="B102" t="s">
        <v>17223</v>
      </c>
      <c r="C102">
        <v>100128</v>
      </c>
      <c r="D102" t="s">
        <v>17073</v>
      </c>
      <c r="E102" t="s">
        <v>285</v>
      </c>
      <c r="F102" s="9">
        <f>Table13[[#This Row],[ToMeasure]]-Table13[[#This Row],[FromMeasure]]</f>
        <v>3.2042938399999912</v>
      </c>
      <c r="G102" s="5" t="s">
        <v>156</v>
      </c>
      <c r="H102" s="35">
        <v>195.20105333000001</v>
      </c>
      <c r="I102" s="56">
        <v>194.91095202333301</v>
      </c>
      <c r="J102" s="18" t="s">
        <v>306</v>
      </c>
      <c r="K102" s="55">
        <v>196.51719592000001</v>
      </c>
      <c r="L102" s="35">
        <v>198.40534717</v>
      </c>
      <c r="M102" s="56">
        <v>198.115245863333</v>
      </c>
      <c r="N102" s="18" t="s">
        <v>281</v>
      </c>
      <c r="O102" s="2">
        <v>30274</v>
      </c>
      <c r="P102" s="2">
        <v>29625</v>
      </c>
      <c r="Q102" s="2">
        <v>59899</v>
      </c>
      <c r="R102" t="s">
        <v>7031</v>
      </c>
      <c r="S102">
        <v>9</v>
      </c>
      <c r="T102">
        <v>51</v>
      </c>
      <c r="U102" s="2">
        <v>2770</v>
      </c>
      <c r="V102" s="2">
        <v>9457</v>
      </c>
      <c r="W102" s="8">
        <v>0.20412694702749629</v>
      </c>
      <c r="X102" s="2">
        <v>150584</v>
      </c>
      <c r="Y102" s="45">
        <v>97</v>
      </c>
      <c r="AA102" s="61">
        <f>(Table13[[#This Row],[2042 Future AADT]]-Table13[[#This Row],[AADT 2022]])/20*($AA$5-2022)+Table13[[#This Row],[AADT 2022]]</f>
        <v>118844.25</v>
      </c>
      <c r="AC102" s="1" t="str">
        <f>IF(Table13[[#This Row],[TCS MP]]&gt;=Table13[[#This Row],[BMP]],IF(Table13[[#This Row],[TCS MP]]&lt;=Table13[[#This Row],[EMP]],"Good","EMP"),"BMP")</f>
        <v>Good</v>
      </c>
    </row>
    <row r="103" spans="1:29" ht="24" customHeight="1" x14ac:dyDescent="0.25">
      <c r="A103" t="s">
        <v>310</v>
      </c>
      <c r="B103" t="s">
        <v>17224</v>
      </c>
      <c r="C103">
        <v>100129</v>
      </c>
      <c r="D103" t="s">
        <v>17073</v>
      </c>
      <c r="E103" t="s">
        <v>285</v>
      </c>
      <c r="F103" s="9">
        <f>Table13[[#This Row],[ToMeasure]]-Table13[[#This Row],[FromMeasure]]</f>
        <v>1.294747330000007</v>
      </c>
      <c r="G103" s="5" t="s">
        <v>156</v>
      </c>
      <c r="H103" s="35">
        <v>198.40534717</v>
      </c>
      <c r="I103" s="56">
        <v>198.1202174</v>
      </c>
      <c r="J103" s="18" t="s">
        <v>281</v>
      </c>
      <c r="K103" s="55">
        <v>198.53592810999999</v>
      </c>
      <c r="L103" s="35">
        <v>199.70009450000001</v>
      </c>
      <c r="M103" s="56">
        <v>199.41496473000001</v>
      </c>
      <c r="N103" s="18" t="s">
        <v>219</v>
      </c>
      <c r="O103" s="2">
        <v>3743</v>
      </c>
      <c r="P103" s="2">
        <v>51617</v>
      </c>
      <c r="Q103" s="2">
        <v>55360</v>
      </c>
      <c r="R103" t="s">
        <v>3275</v>
      </c>
      <c r="S103">
        <v>7</v>
      </c>
      <c r="T103">
        <v>54</v>
      </c>
      <c r="U103" s="2">
        <v>2134</v>
      </c>
      <c r="V103" s="2">
        <v>7642</v>
      </c>
      <c r="W103" s="8">
        <v>0.17658959537572255</v>
      </c>
      <c r="X103" s="2">
        <v>139173</v>
      </c>
      <c r="Y103" s="45">
        <v>98</v>
      </c>
      <c r="AA103" s="61">
        <f>(Table13[[#This Row],[2042 Future AADT]]-Table13[[#This Row],[AADT 2022]])/20*($AA$5-2022)+Table13[[#This Row],[AADT 2022]]</f>
        <v>109838.45</v>
      </c>
      <c r="AC103" s="1" t="str">
        <f>IF(Table13[[#This Row],[TCS MP]]&gt;=Table13[[#This Row],[BMP]],IF(Table13[[#This Row],[TCS MP]]&lt;=Table13[[#This Row],[EMP]],"Good","EMP"),"BMP")</f>
        <v>Good</v>
      </c>
    </row>
    <row r="104" spans="1:29" ht="24" customHeight="1" x14ac:dyDescent="0.25">
      <c r="A104" t="s">
        <v>312</v>
      </c>
      <c r="B104" t="s">
        <v>17225</v>
      </c>
      <c r="C104">
        <v>100130</v>
      </c>
      <c r="D104" t="s">
        <v>17073</v>
      </c>
      <c r="E104" t="s">
        <v>285</v>
      </c>
      <c r="F104" s="9">
        <f>Table13[[#This Row],[ToMeasure]]-Table13[[#This Row],[FromMeasure]]</f>
        <v>0.70224192999998536</v>
      </c>
      <c r="G104" s="5" t="s">
        <v>156</v>
      </c>
      <c r="H104" s="35">
        <v>199.70009450000001</v>
      </c>
      <c r="I104" s="56">
        <v>199.41582499333299</v>
      </c>
      <c r="J104" s="18" t="s">
        <v>219</v>
      </c>
      <c r="K104" s="55">
        <v>199.66042970999999</v>
      </c>
      <c r="L104" s="35">
        <v>200.40233642999999</v>
      </c>
      <c r="M104" s="56">
        <v>200.118066923333</v>
      </c>
      <c r="N104" s="18" t="s">
        <v>311</v>
      </c>
      <c r="O104" s="2">
        <v>25676</v>
      </c>
      <c r="P104" s="2">
        <v>24582</v>
      </c>
      <c r="Q104" s="2">
        <v>50258</v>
      </c>
      <c r="R104" t="s">
        <v>3276</v>
      </c>
      <c r="S104">
        <v>7</v>
      </c>
      <c r="T104">
        <v>64</v>
      </c>
      <c r="U104" s="2">
        <v>1707</v>
      </c>
      <c r="V104" s="2">
        <v>8845</v>
      </c>
      <c r="W104" s="8">
        <v>0.20995662382108321</v>
      </c>
      <c r="X104" s="2">
        <v>115261</v>
      </c>
      <c r="Y104" s="45">
        <v>99</v>
      </c>
      <c r="AA104" s="61">
        <f>(Table13[[#This Row],[2042 Future AADT]]-Table13[[#This Row],[AADT 2022]])/20*($AA$5-2022)+Table13[[#This Row],[AADT 2022]]</f>
        <v>92509.950000000012</v>
      </c>
      <c r="AC104" s="1" t="str">
        <f>IF(Table13[[#This Row],[TCS MP]]&gt;=Table13[[#This Row],[BMP]],IF(Table13[[#This Row],[TCS MP]]&lt;=Table13[[#This Row],[EMP]],"Good","EMP"),"BMP")</f>
        <v>Good</v>
      </c>
    </row>
    <row r="105" spans="1:29" ht="24" customHeight="1" x14ac:dyDescent="0.25">
      <c r="A105" t="s">
        <v>314</v>
      </c>
      <c r="B105" t="s">
        <v>17226</v>
      </c>
      <c r="C105">
        <v>100131</v>
      </c>
      <c r="D105" t="s">
        <v>17073</v>
      </c>
      <c r="E105" t="s">
        <v>285</v>
      </c>
      <c r="F105" s="9">
        <f>Table13[[#This Row],[ToMeasure]]-Table13[[#This Row],[FromMeasure]]</f>
        <v>3.7266839000000118</v>
      </c>
      <c r="G105" s="5" t="s">
        <v>156</v>
      </c>
      <c r="H105" s="35">
        <v>200.40233642999999</v>
      </c>
      <c r="I105" s="56">
        <v>200.12084135200001</v>
      </c>
      <c r="J105" s="18" t="s">
        <v>311</v>
      </c>
      <c r="K105" s="55">
        <v>203.00490919999999</v>
      </c>
      <c r="L105" s="35">
        <v>204.12902033</v>
      </c>
      <c r="M105" s="56">
        <v>203.847525252</v>
      </c>
      <c r="N105" s="18" t="s">
        <v>313</v>
      </c>
      <c r="O105" s="2">
        <v>28608</v>
      </c>
      <c r="P105" s="2">
        <v>28196</v>
      </c>
      <c r="Q105" s="2">
        <v>56804</v>
      </c>
      <c r="R105" t="s">
        <v>11290</v>
      </c>
      <c r="S105">
        <v>9</v>
      </c>
      <c r="T105">
        <v>51</v>
      </c>
      <c r="U105" s="2">
        <v>2959</v>
      </c>
      <c r="V105" s="2">
        <v>11473</v>
      </c>
      <c r="W105" s="8">
        <v>0.25406661502711075</v>
      </c>
      <c r="X105" s="2">
        <v>115556</v>
      </c>
      <c r="Y105" s="45">
        <v>100</v>
      </c>
      <c r="AA105" s="61">
        <f>(Table13[[#This Row],[2042 Future AADT]]-Table13[[#This Row],[AADT 2022]])/20*($AA$5-2022)+Table13[[#This Row],[AADT 2022]]</f>
        <v>94992.799999999988</v>
      </c>
      <c r="AC105" s="1" t="str">
        <f>IF(Table13[[#This Row],[TCS MP]]&gt;=Table13[[#This Row],[BMP]],IF(Table13[[#This Row],[TCS MP]]&lt;=Table13[[#This Row],[EMP]],"Good","EMP"),"BMP")</f>
        <v>Good</v>
      </c>
    </row>
    <row r="106" spans="1:29" ht="24" customHeight="1" x14ac:dyDescent="0.25">
      <c r="A106" t="s">
        <v>316</v>
      </c>
      <c r="B106" t="s">
        <v>17227</v>
      </c>
      <c r="C106">
        <v>100132</v>
      </c>
      <c r="D106" t="s">
        <v>17073</v>
      </c>
      <c r="E106" t="s">
        <v>285</v>
      </c>
      <c r="F106" s="9">
        <f>Table13[[#This Row],[ToMeasure]]-Table13[[#This Row],[FromMeasure]]</f>
        <v>4.9619389799999851</v>
      </c>
      <c r="G106" s="5" t="s">
        <v>156</v>
      </c>
      <c r="H106" s="35">
        <v>204.12902033</v>
      </c>
      <c r="I106" s="56">
        <v>203.84595697285701</v>
      </c>
      <c r="J106" s="18" t="s">
        <v>313</v>
      </c>
      <c r="K106" s="55">
        <v>206.30593615000001</v>
      </c>
      <c r="L106" s="35">
        <v>209.09095930999999</v>
      </c>
      <c r="M106" s="56">
        <v>208.807895952857</v>
      </c>
      <c r="N106" s="18" t="s">
        <v>315</v>
      </c>
      <c r="O106" s="2">
        <v>28551</v>
      </c>
      <c r="P106" s="2">
        <v>25032</v>
      </c>
      <c r="Q106" s="2">
        <v>53583</v>
      </c>
      <c r="R106" t="s">
        <v>7032</v>
      </c>
      <c r="S106">
        <v>6</v>
      </c>
      <c r="T106">
        <v>51</v>
      </c>
      <c r="U106" s="2">
        <v>1678</v>
      </c>
      <c r="V106" s="2">
        <v>8941</v>
      </c>
      <c r="W106" s="8">
        <v>0.19817852677155068</v>
      </c>
      <c r="X106" s="2">
        <v>84468</v>
      </c>
      <c r="Y106" s="45">
        <v>101</v>
      </c>
      <c r="AA106" s="61">
        <f>(Table13[[#This Row],[2042 Future AADT]]-Table13[[#This Row],[AADT 2022]])/20*($AA$5-2022)+Table13[[#This Row],[AADT 2022]]</f>
        <v>73658.25</v>
      </c>
      <c r="AC106" s="1" t="str">
        <f>IF(Table13[[#This Row],[TCS MP]]&gt;=Table13[[#This Row],[BMP]],IF(Table13[[#This Row],[TCS MP]]&lt;=Table13[[#This Row],[EMP]],"Good","EMP"),"BMP")</f>
        <v>Good</v>
      </c>
    </row>
    <row r="107" spans="1:29" ht="24" customHeight="1" x14ac:dyDescent="0.25">
      <c r="A107" t="s">
        <v>317</v>
      </c>
      <c r="B107" t="s">
        <v>17228</v>
      </c>
      <c r="C107">
        <v>100133</v>
      </c>
      <c r="D107" t="s">
        <v>17073</v>
      </c>
      <c r="E107" t="s">
        <v>285</v>
      </c>
      <c r="F107" s="9">
        <f>Table13[[#This Row],[ToMeasure]]-Table13[[#This Row],[FromMeasure]]</f>
        <v>2.0694627299999979</v>
      </c>
      <c r="G107" s="5" t="s">
        <v>156</v>
      </c>
      <c r="H107" s="35">
        <v>209.09095938999999</v>
      </c>
      <c r="I107" s="56">
        <v>208.80623359000001</v>
      </c>
      <c r="J107" s="18" t="s">
        <v>315</v>
      </c>
      <c r="K107" s="55">
        <v>210.00077439333299</v>
      </c>
      <c r="L107" s="35">
        <v>211.16042211999999</v>
      </c>
      <c r="M107" s="56">
        <v>210.87569632</v>
      </c>
      <c r="N107" s="18" t="s">
        <v>281</v>
      </c>
      <c r="O107" s="2">
        <v>27815</v>
      </c>
      <c r="P107" s="2">
        <v>27898</v>
      </c>
      <c r="Q107" s="2">
        <v>55713</v>
      </c>
      <c r="R107" t="s">
        <v>13843</v>
      </c>
      <c r="S107">
        <v>9</v>
      </c>
      <c r="T107">
        <v>53</v>
      </c>
      <c r="U107" s="2">
        <v>1454</v>
      </c>
      <c r="V107" s="2">
        <v>6097</v>
      </c>
      <c r="W107" s="8">
        <v>0.13553389693608314</v>
      </c>
      <c r="X107" s="2">
        <v>87825</v>
      </c>
      <c r="Y107" s="45">
        <v>102</v>
      </c>
      <c r="AA107" s="61">
        <f>(Table13[[#This Row],[2042 Future AADT]]-Table13[[#This Row],[AADT 2022]])/20*($AA$5-2022)+Table13[[#This Row],[AADT 2022]]</f>
        <v>76585.8</v>
      </c>
      <c r="AC107" s="1" t="str">
        <f>IF(Table13[[#This Row],[TCS MP]]&gt;=Table13[[#This Row],[BMP]],IF(Table13[[#This Row],[TCS MP]]&lt;=Table13[[#This Row],[EMP]],"Good","EMP"),"BMP")</f>
        <v>Good</v>
      </c>
    </row>
    <row r="108" spans="1:29" ht="24" customHeight="1" x14ac:dyDescent="0.25">
      <c r="A108" t="s">
        <v>320</v>
      </c>
      <c r="B108" t="s">
        <v>17229</v>
      </c>
      <c r="C108">
        <v>100134</v>
      </c>
      <c r="D108" t="s">
        <v>17073</v>
      </c>
      <c r="E108" t="s">
        <v>285</v>
      </c>
      <c r="F108" s="9">
        <f>Table13[[#This Row],[ToMeasure]]-Table13[[#This Row],[FromMeasure]]</f>
        <v>1.3311276400000054</v>
      </c>
      <c r="G108" s="5" t="s">
        <v>156</v>
      </c>
      <c r="H108" s="35">
        <v>211.16042211999999</v>
      </c>
      <c r="I108" s="56">
        <v>210.88314917</v>
      </c>
      <c r="J108" s="18" t="s">
        <v>319</v>
      </c>
      <c r="K108" s="55">
        <v>211.04241109</v>
      </c>
      <c r="L108" s="35">
        <v>212.49154976</v>
      </c>
      <c r="M108" s="56">
        <v>212.21427681</v>
      </c>
      <c r="N108" s="18" t="s">
        <v>20</v>
      </c>
      <c r="O108" s="2">
        <v>23406</v>
      </c>
      <c r="P108" s="2">
        <v>33485</v>
      </c>
      <c r="Q108" s="2">
        <v>56891</v>
      </c>
      <c r="R108" t="s">
        <v>11291</v>
      </c>
      <c r="S108">
        <v>7</v>
      </c>
      <c r="T108">
        <v>57</v>
      </c>
      <c r="U108" s="2">
        <v>1798</v>
      </c>
      <c r="V108" s="2">
        <v>10235</v>
      </c>
      <c r="W108" s="8">
        <v>0.21150972913114552</v>
      </c>
      <c r="X108" s="2">
        <v>130473</v>
      </c>
      <c r="Y108" s="45">
        <v>103</v>
      </c>
      <c r="AA108" s="61">
        <f>(Table13[[#This Row],[2042 Future AADT]]-Table13[[#This Row],[AADT 2022]])/20*($AA$5-2022)+Table13[[#This Row],[AADT 2022]]</f>
        <v>104719.29999999999</v>
      </c>
      <c r="AC108" s="1" t="str">
        <f>IF(Table13[[#This Row],[TCS MP]]&gt;=Table13[[#This Row],[BMP]],IF(Table13[[#This Row],[TCS MP]]&lt;=Table13[[#This Row],[EMP]],"Good","EMP"),"BMP")</f>
        <v>Good</v>
      </c>
    </row>
    <row r="109" spans="1:29" ht="24" customHeight="1" x14ac:dyDescent="0.25">
      <c r="A109" t="s">
        <v>322</v>
      </c>
      <c r="B109" t="s">
        <v>17230</v>
      </c>
      <c r="C109">
        <v>100135</v>
      </c>
      <c r="D109" t="s">
        <v>17073</v>
      </c>
      <c r="E109" t="s">
        <v>285</v>
      </c>
      <c r="F109" s="9">
        <f>Table13[[#This Row],[ToMeasure]]-Table13[[#This Row],[FromMeasure]]</f>
        <v>7.6408980699999915</v>
      </c>
      <c r="G109" s="5" t="s">
        <v>156</v>
      </c>
      <c r="H109" s="35">
        <v>212.49154976</v>
      </c>
      <c r="I109" s="56">
        <v>212.20456869333299</v>
      </c>
      <c r="J109" s="18" t="s">
        <v>20</v>
      </c>
      <c r="K109" s="55">
        <v>213.99924958</v>
      </c>
      <c r="L109" s="35">
        <v>220.13244782999999</v>
      </c>
      <c r="M109" s="56">
        <v>219.84546676333301</v>
      </c>
      <c r="N109" s="18" t="s">
        <v>321</v>
      </c>
      <c r="O109" s="2">
        <v>29047</v>
      </c>
      <c r="P109" s="2">
        <v>28578</v>
      </c>
      <c r="Q109" s="2">
        <v>57625</v>
      </c>
      <c r="R109" t="s">
        <v>11292</v>
      </c>
      <c r="S109">
        <v>9</v>
      </c>
      <c r="T109">
        <v>53</v>
      </c>
      <c r="U109" s="2">
        <v>2566</v>
      </c>
      <c r="V109" s="2">
        <v>11858</v>
      </c>
      <c r="W109" s="8">
        <v>0.25030802603036878</v>
      </c>
      <c r="X109" s="2">
        <v>117226</v>
      </c>
      <c r="Y109" s="45">
        <v>104</v>
      </c>
      <c r="AA109" s="61">
        <f>(Table13[[#This Row],[2042 Future AADT]]-Table13[[#This Row],[AADT 2022]])/20*($AA$5-2022)+Table13[[#This Row],[AADT 2022]]</f>
        <v>96365.65</v>
      </c>
      <c r="AC109" s="1" t="str">
        <f>IF(Table13[[#This Row],[TCS MP]]&gt;=Table13[[#This Row],[BMP]],IF(Table13[[#This Row],[TCS MP]]&lt;=Table13[[#This Row],[EMP]],"Good","EMP"),"BMP")</f>
        <v>Good</v>
      </c>
    </row>
    <row r="110" spans="1:29" ht="24" customHeight="1" x14ac:dyDescent="0.25">
      <c r="A110" t="s">
        <v>324</v>
      </c>
      <c r="B110" t="s">
        <v>17231</v>
      </c>
      <c r="C110">
        <v>100136</v>
      </c>
      <c r="D110" t="s">
        <v>17073</v>
      </c>
      <c r="E110" t="s">
        <v>285</v>
      </c>
      <c r="F110" s="9">
        <f>Table13[[#This Row],[ToMeasure]]-Table13[[#This Row],[FromMeasure]]</f>
        <v>6.6172005200000115</v>
      </c>
      <c r="G110" s="5" t="s">
        <v>156</v>
      </c>
      <c r="H110" s="35">
        <v>220.13244782999999</v>
      </c>
      <c r="I110" s="56">
        <v>219.84262128555599</v>
      </c>
      <c r="J110" s="18" t="s">
        <v>321</v>
      </c>
      <c r="K110" s="55">
        <v>222.79641699000001</v>
      </c>
      <c r="L110" s="35">
        <v>226.74964835</v>
      </c>
      <c r="M110" s="56">
        <v>226.459821805556</v>
      </c>
      <c r="N110" s="18" t="s">
        <v>323</v>
      </c>
      <c r="O110" s="2">
        <v>31794</v>
      </c>
      <c r="P110" s="2">
        <v>26384</v>
      </c>
      <c r="Q110" s="2">
        <v>58178</v>
      </c>
      <c r="R110" t="s">
        <v>13844</v>
      </c>
      <c r="S110">
        <v>6</v>
      </c>
      <c r="T110">
        <v>51</v>
      </c>
      <c r="U110" s="2">
        <v>1830</v>
      </c>
      <c r="V110" s="2">
        <v>5934</v>
      </c>
      <c r="W110" s="8">
        <v>0.13345250782082574</v>
      </c>
      <c r="X110" s="2">
        <v>118351</v>
      </c>
      <c r="Y110" s="45">
        <v>105</v>
      </c>
      <c r="AA110" s="61">
        <f>(Table13[[#This Row],[2042 Future AADT]]-Table13[[#This Row],[AADT 2022]])/20*($AA$5-2022)+Table13[[#This Row],[AADT 2022]]</f>
        <v>97290.450000000012</v>
      </c>
      <c r="AC110" s="1" t="str">
        <f>IF(Table13[[#This Row],[TCS MP]]&gt;=Table13[[#This Row],[BMP]],IF(Table13[[#This Row],[TCS MP]]&lt;=Table13[[#This Row],[EMP]],"Good","EMP"),"BMP")</f>
        <v>Good</v>
      </c>
    </row>
    <row r="111" spans="1:29" ht="24" customHeight="1" x14ac:dyDescent="0.25">
      <c r="A111" t="s">
        <v>326</v>
      </c>
      <c r="B111" t="s">
        <v>17232</v>
      </c>
      <c r="C111">
        <v>100137</v>
      </c>
      <c r="D111" t="s">
        <v>17073</v>
      </c>
      <c r="E111" t="s">
        <v>285</v>
      </c>
      <c r="F111" s="9">
        <f>Table13[[#This Row],[ToMeasure]]-Table13[[#This Row],[FromMeasure]]</f>
        <v>5.5574851499999909</v>
      </c>
      <c r="G111" s="5" t="s">
        <v>156</v>
      </c>
      <c r="H111" s="35">
        <v>226.74964835</v>
      </c>
      <c r="I111" s="56">
        <v>226.46162525</v>
      </c>
      <c r="J111" s="18" t="s">
        <v>323</v>
      </c>
      <c r="K111" s="55">
        <v>229.30401284999999</v>
      </c>
      <c r="L111" s="35">
        <v>232.30713349999999</v>
      </c>
      <c r="M111" s="56">
        <v>232.01911039999999</v>
      </c>
      <c r="N111" s="18" t="s">
        <v>325</v>
      </c>
      <c r="O111" s="2">
        <v>22709</v>
      </c>
      <c r="P111" s="2">
        <v>29204</v>
      </c>
      <c r="Q111" s="2">
        <v>51913</v>
      </c>
      <c r="R111" t="s">
        <v>13845</v>
      </c>
      <c r="S111">
        <v>6</v>
      </c>
      <c r="T111">
        <v>51</v>
      </c>
      <c r="U111" s="2">
        <v>1763</v>
      </c>
      <c r="V111" s="2">
        <v>6176</v>
      </c>
      <c r="W111" s="8">
        <v>0.15292893880145628</v>
      </c>
      <c r="X111" s="2">
        <v>119056</v>
      </c>
      <c r="Y111" s="45">
        <v>106</v>
      </c>
      <c r="AA111" s="61">
        <f>(Table13[[#This Row],[2042 Future AADT]]-Table13[[#This Row],[AADT 2022]])/20*($AA$5-2022)+Table13[[#This Row],[AADT 2022]]</f>
        <v>95555.950000000012</v>
      </c>
      <c r="AC111" s="1" t="str">
        <f>IF(Table13[[#This Row],[TCS MP]]&gt;=Table13[[#This Row],[BMP]],IF(Table13[[#This Row],[TCS MP]]&lt;=Table13[[#This Row],[EMP]],"Good","EMP"),"BMP")</f>
        <v>Good</v>
      </c>
    </row>
    <row r="112" spans="1:29" ht="24" customHeight="1" x14ac:dyDescent="0.25">
      <c r="A112" t="s">
        <v>329</v>
      </c>
      <c r="B112" t="s">
        <v>17233</v>
      </c>
      <c r="C112">
        <v>100138</v>
      </c>
      <c r="D112" t="s">
        <v>17073</v>
      </c>
      <c r="E112" t="s">
        <v>285</v>
      </c>
      <c r="F112" s="9">
        <f>Table13[[#This Row],[ToMeasure]]-Table13[[#This Row],[FromMeasure]]</f>
        <v>4.4050069400000211</v>
      </c>
      <c r="G112" s="5" t="s">
        <v>156</v>
      </c>
      <c r="H112" s="35">
        <v>232.30713349999999</v>
      </c>
      <c r="I112" s="56">
        <v>232.00758086666701</v>
      </c>
      <c r="J112" s="18" t="s">
        <v>325</v>
      </c>
      <c r="K112" s="55">
        <v>234.00776898000001</v>
      </c>
      <c r="L112" s="35">
        <v>236.71214044000001</v>
      </c>
      <c r="M112" s="56">
        <v>236.41258780666701</v>
      </c>
      <c r="N112" s="18" t="s">
        <v>328</v>
      </c>
      <c r="O112" s="2">
        <v>27795</v>
      </c>
      <c r="P112" s="2">
        <v>26006</v>
      </c>
      <c r="Q112" s="2">
        <v>53801</v>
      </c>
      <c r="R112" t="s">
        <v>7033</v>
      </c>
      <c r="S112">
        <v>7</v>
      </c>
      <c r="T112">
        <v>54</v>
      </c>
      <c r="U112" s="2">
        <v>1562</v>
      </c>
      <c r="V112" s="2">
        <v>6841</v>
      </c>
      <c r="W112" s="8">
        <v>0.15618668797977733</v>
      </c>
      <c r="X112" s="2">
        <v>80163</v>
      </c>
      <c r="Y112" s="45">
        <v>107</v>
      </c>
      <c r="AA112" s="61">
        <f>(Table13[[#This Row],[2042 Future AADT]]-Table13[[#This Row],[AADT 2022]])/20*($AA$5-2022)+Table13[[#This Row],[AADT 2022]]</f>
        <v>70936.3</v>
      </c>
      <c r="AC112" s="1" t="str">
        <f>IF(Table13[[#This Row],[TCS MP]]&gt;=Table13[[#This Row],[BMP]],IF(Table13[[#This Row],[TCS MP]]&lt;=Table13[[#This Row],[EMP]],"Good","EMP"),"BMP")</f>
        <v>Good</v>
      </c>
    </row>
    <row r="113" spans="1:29" ht="24" customHeight="1" x14ac:dyDescent="0.25">
      <c r="A113" t="s">
        <v>331</v>
      </c>
      <c r="B113" t="s">
        <v>17234</v>
      </c>
      <c r="C113">
        <v>100139</v>
      </c>
      <c r="D113" t="s">
        <v>17073</v>
      </c>
      <c r="E113" t="s">
        <v>285</v>
      </c>
      <c r="F113" s="9">
        <f>Table13[[#This Row],[ToMeasure]]-Table13[[#This Row],[FromMeasure]]</f>
        <v>4.0305370600000003</v>
      </c>
      <c r="G113" s="5" t="s">
        <v>156</v>
      </c>
      <c r="H113" s="35">
        <v>236.71214044000001</v>
      </c>
      <c r="I113" s="56">
        <v>236.40793084000001</v>
      </c>
      <c r="J113" s="18" t="s">
        <v>328</v>
      </c>
      <c r="K113" s="55">
        <v>237.29045446000001</v>
      </c>
      <c r="L113" s="35">
        <v>240.74267750000001</v>
      </c>
      <c r="M113" s="56">
        <v>240.43846790000001</v>
      </c>
      <c r="N113" s="18" t="s">
        <v>330</v>
      </c>
      <c r="O113" s="2">
        <v>34002</v>
      </c>
      <c r="P113" s="2">
        <v>33035</v>
      </c>
      <c r="Q113" s="2">
        <v>67037</v>
      </c>
      <c r="R113" t="s">
        <v>11293</v>
      </c>
      <c r="S113">
        <v>9</v>
      </c>
      <c r="T113">
        <v>56</v>
      </c>
      <c r="U113" s="2">
        <v>1314</v>
      </c>
      <c r="V113" s="2">
        <v>11683</v>
      </c>
      <c r="W113" s="8">
        <v>0.19387800766740756</v>
      </c>
      <c r="X113" s="2">
        <v>92667</v>
      </c>
      <c r="Y113" s="45">
        <v>108</v>
      </c>
      <c r="AA113" s="61">
        <f>(Table13[[#This Row],[2042 Future AADT]]-Table13[[#This Row],[AADT 2022]])/20*($AA$5-2022)+Table13[[#This Row],[AADT 2022]]</f>
        <v>83696.5</v>
      </c>
      <c r="AC113" s="1" t="str">
        <f>IF(Table13[[#This Row],[TCS MP]]&gt;=Table13[[#This Row],[BMP]],IF(Table13[[#This Row],[TCS MP]]&lt;=Table13[[#This Row],[EMP]],"Good","EMP"),"BMP")</f>
        <v>Good</v>
      </c>
    </row>
    <row r="114" spans="1:29" ht="24" customHeight="1" x14ac:dyDescent="0.25">
      <c r="A114" t="s">
        <v>333</v>
      </c>
      <c r="B114" t="s">
        <v>17235</v>
      </c>
      <c r="C114">
        <v>100140</v>
      </c>
      <c r="D114" t="s">
        <v>17073</v>
      </c>
      <c r="E114" t="s">
        <v>285</v>
      </c>
      <c r="F114" s="9">
        <f>Table13[[#This Row],[ToMeasure]]-Table13[[#This Row],[FromMeasure]]</f>
        <v>2.4989406599999882</v>
      </c>
      <c r="G114" s="5" t="s">
        <v>156</v>
      </c>
      <c r="H114" s="35">
        <v>240.74267750000001</v>
      </c>
      <c r="I114" s="56">
        <v>240.45916184999999</v>
      </c>
      <c r="J114" s="18" t="s">
        <v>330</v>
      </c>
      <c r="K114" s="55">
        <v>241.77280525</v>
      </c>
      <c r="L114" s="35">
        <v>243.24161816</v>
      </c>
      <c r="M114" s="56">
        <v>242.95810251</v>
      </c>
      <c r="N114" s="18" t="s">
        <v>332</v>
      </c>
      <c r="O114" s="2">
        <v>39695</v>
      </c>
      <c r="P114" s="2">
        <v>31745</v>
      </c>
      <c r="Q114" s="2">
        <v>71440</v>
      </c>
      <c r="R114" t="s">
        <v>11294</v>
      </c>
      <c r="S114">
        <v>7</v>
      </c>
      <c r="T114">
        <v>51</v>
      </c>
      <c r="U114" s="2">
        <v>2161</v>
      </c>
      <c r="V114" s="2">
        <v>8505</v>
      </c>
      <c r="W114" s="8">
        <v>0.14930011198208287</v>
      </c>
      <c r="X114" s="2">
        <v>108899</v>
      </c>
      <c r="Y114" s="45">
        <v>109</v>
      </c>
      <c r="AA114" s="61">
        <f>(Table13[[#This Row],[2042 Future AADT]]-Table13[[#This Row],[AADT 2022]])/20*($AA$5-2022)+Table13[[#This Row],[AADT 2022]]</f>
        <v>95788.35</v>
      </c>
      <c r="AC114" s="1" t="str">
        <f>IF(Table13[[#This Row],[TCS MP]]&gt;=Table13[[#This Row],[BMP]],IF(Table13[[#This Row],[TCS MP]]&lt;=Table13[[#This Row],[EMP]],"Good","EMP"),"BMP")</f>
        <v>Good</v>
      </c>
    </row>
    <row r="115" spans="1:29" ht="24" customHeight="1" x14ac:dyDescent="0.25">
      <c r="A115" t="s">
        <v>335</v>
      </c>
      <c r="B115" t="s">
        <v>17236</v>
      </c>
      <c r="C115">
        <v>100141</v>
      </c>
      <c r="D115" t="s">
        <v>17073</v>
      </c>
      <c r="E115" t="s">
        <v>285</v>
      </c>
      <c r="F115" s="9">
        <f>Table13[[#This Row],[ToMeasure]]-Table13[[#This Row],[FromMeasure]]</f>
        <v>1.9759586399999876</v>
      </c>
      <c r="G115" s="5" t="s">
        <v>156</v>
      </c>
      <c r="H115" s="35">
        <v>243.24161816</v>
      </c>
      <c r="I115" s="56">
        <v>242.95838320999999</v>
      </c>
      <c r="J115" s="18" t="s">
        <v>332</v>
      </c>
      <c r="K115" s="55">
        <v>243.32251468000001</v>
      </c>
      <c r="L115" s="35">
        <v>245.21757679999999</v>
      </c>
      <c r="M115" s="56">
        <v>244.93434185000001</v>
      </c>
      <c r="N115" s="18" t="s">
        <v>334</v>
      </c>
      <c r="O115" s="2">
        <v>24841</v>
      </c>
      <c r="P115" s="2">
        <v>23897</v>
      </c>
      <c r="Q115" s="2">
        <v>48738</v>
      </c>
      <c r="R115" t="s">
        <v>13846</v>
      </c>
      <c r="S115">
        <v>9</v>
      </c>
      <c r="T115">
        <v>52</v>
      </c>
      <c r="U115" s="2">
        <v>2412</v>
      </c>
      <c r="V115" s="2">
        <v>7858</v>
      </c>
      <c r="W115" s="8">
        <v>0.21071853584472075</v>
      </c>
      <c r="X115" s="2">
        <v>74293</v>
      </c>
      <c r="Y115" s="45">
        <v>110</v>
      </c>
      <c r="AA115" s="61">
        <f>(Table13[[#This Row],[2042 Future AADT]]-Table13[[#This Row],[AADT 2022]])/20*($AA$5-2022)+Table13[[#This Row],[AADT 2022]]</f>
        <v>65348.75</v>
      </c>
      <c r="AC115" s="1" t="str">
        <f>IF(Table13[[#This Row],[TCS MP]]&gt;=Table13[[#This Row],[BMP]],IF(Table13[[#This Row],[TCS MP]]&lt;=Table13[[#This Row],[EMP]],"Good","EMP"),"BMP")</f>
        <v>Good</v>
      </c>
    </row>
    <row r="116" spans="1:29" ht="24" customHeight="1" x14ac:dyDescent="0.25">
      <c r="A116" t="s">
        <v>457</v>
      </c>
      <c r="B116" t="s">
        <v>18573</v>
      </c>
      <c r="C116">
        <v>102321</v>
      </c>
      <c r="D116" t="s">
        <v>17073</v>
      </c>
      <c r="E116" t="s">
        <v>285</v>
      </c>
      <c r="F116" s="9">
        <f>Table13[[#This Row],[ToMeasure]]-Table13[[#This Row],[FromMeasure]]</f>
        <v>1.809367960000003</v>
      </c>
      <c r="G116" s="5" t="s">
        <v>156</v>
      </c>
      <c r="H116" s="35">
        <v>245.21757676999999</v>
      </c>
      <c r="I116" s="56">
        <v>244.92610824499999</v>
      </c>
      <c r="J116" s="18" t="s">
        <v>334</v>
      </c>
      <c r="K116" s="55">
        <v>246.11941010999999</v>
      </c>
      <c r="L116" s="35">
        <v>247.02694473</v>
      </c>
      <c r="M116" s="56">
        <v>246.735476205</v>
      </c>
      <c r="N116" s="18" t="s">
        <v>336</v>
      </c>
      <c r="O116" s="2">
        <v>43726</v>
      </c>
      <c r="P116" s="2">
        <v>56965</v>
      </c>
      <c r="Q116" s="2">
        <v>100691</v>
      </c>
      <c r="R116" t="s">
        <v>3277</v>
      </c>
      <c r="S116">
        <v>7</v>
      </c>
      <c r="T116">
        <v>66</v>
      </c>
      <c r="U116" s="2">
        <v>3725</v>
      </c>
      <c r="V116" s="2">
        <v>7954</v>
      </c>
      <c r="W116" s="8">
        <v>0.11598851933141989</v>
      </c>
      <c r="X116" s="2">
        <v>139188</v>
      </c>
      <c r="Y116" s="45">
        <v>110.5</v>
      </c>
      <c r="AA116" s="61">
        <f>(Table13[[#This Row],[2042 Future AADT]]-Table13[[#This Row],[AADT 2022]])/20*($AA$5-2022)+Table13[[#This Row],[AADT 2022]]</f>
        <v>125714.05</v>
      </c>
      <c r="AC116" s="1" t="str">
        <f>IF(Table13[[#This Row],[TCS MP]]&gt;=Table13[[#This Row],[BMP]],IF(Table13[[#This Row],[TCS MP]]&lt;=Table13[[#This Row],[EMP]],"Good","EMP"),"BMP")</f>
        <v>Good</v>
      </c>
    </row>
    <row r="117" spans="1:29" ht="24" customHeight="1" x14ac:dyDescent="0.25">
      <c r="A117" t="s">
        <v>338</v>
      </c>
      <c r="B117" t="s">
        <v>17237</v>
      </c>
      <c r="C117">
        <v>100142</v>
      </c>
      <c r="D117" t="s">
        <v>17073</v>
      </c>
      <c r="E117" t="s">
        <v>285</v>
      </c>
      <c r="F117" s="9">
        <f>Table13[[#This Row],[ToMeasure]]-Table13[[#This Row],[FromMeasure]]</f>
        <v>1.9930409700000098</v>
      </c>
      <c r="G117" s="5" t="s">
        <v>156</v>
      </c>
      <c r="H117" s="35">
        <v>247.02694473</v>
      </c>
      <c r="I117" s="56">
        <v>246.73274168</v>
      </c>
      <c r="J117" s="18" t="s">
        <v>336</v>
      </c>
      <c r="K117" s="55">
        <v>247.98569175</v>
      </c>
      <c r="L117" s="35">
        <v>249.01998570000001</v>
      </c>
      <c r="M117" s="56">
        <v>248.72578265000001</v>
      </c>
      <c r="N117" s="18" t="s">
        <v>337</v>
      </c>
      <c r="O117" s="2">
        <v>57301</v>
      </c>
      <c r="P117" s="2">
        <v>47274</v>
      </c>
      <c r="Q117" s="2">
        <v>104575</v>
      </c>
      <c r="R117" t="s">
        <v>7034</v>
      </c>
      <c r="S117">
        <v>7</v>
      </c>
      <c r="T117">
        <v>51</v>
      </c>
      <c r="U117" s="2">
        <v>3298</v>
      </c>
      <c r="V117" s="2">
        <v>10429</v>
      </c>
      <c r="W117" s="8">
        <v>0.13126464260100407</v>
      </c>
      <c r="X117" s="2">
        <v>159408</v>
      </c>
      <c r="Y117" s="45">
        <v>111</v>
      </c>
      <c r="AA117" s="61">
        <f>(Table13[[#This Row],[2042 Future AADT]]-Table13[[#This Row],[AADT 2022]])/20*($AA$5-2022)+Table13[[#This Row],[AADT 2022]]</f>
        <v>140216.45000000001</v>
      </c>
      <c r="AC117" s="1" t="str">
        <f>IF(Table13[[#This Row],[TCS MP]]&gt;=Table13[[#This Row],[BMP]],IF(Table13[[#This Row],[TCS MP]]&lt;=Table13[[#This Row],[EMP]],"Good","EMP"),"BMP")</f>
        <v>Good</v>
      </c>
    </row>
    <row r="118" spans="1:29" ht="24" customHeight="1" x14ac:dyDescent="0.25">
      <c r="A118" t="s">
        <v>340</v>
      </c>
      <c r="B118" t="s">
        <v>17238</v>
      </c>
      <c r="C118">
        <v>100143</v>
      </c>
      <c r="D118" t="s">
        <v>17073</v>
      </c>
      <c r="E118" t="s">
        <v>285</v>
      </c>
      <c r="F118" s="9">
        <f>Table13[[#This Row],[ToMeasure]]-Table13[[#This Row],[FromMeasure]]</f>
        <v>1.3396458499999824</v>
      </c>
      <c r="G118" s="5" t="s">
        <v>156</v>
      </c>
      <c r="H118" s="35">
        <v>249.01998570000001</v>
      </c>
      <c r="I118" s="56">
        <v>248.73228807500001</v>
      </c>
      <c r="J118" s="18" t="s">
        <v>337</v>
      </c>
      <c r="K118" s="55">
        <v>249.49241585999999</v>
      </c>
      <c r="L118" s="35">
        <v>250.35963154999999</v>
      </c>
      <c r="M118" s="56">
        <v>250.071933925</v>
      </c>
      <c r="N118" s="18" t="s">
        <v>339</v>
      </c>
      <c r="O118" s="2">
        <v>61307</v>
      </c>
      <c r="P118" s="2">
        <v>58521</v>
      </c>
      <c r="Q118" s="2">
        <v>119828</v>
      </c>
      <c r="R118" t="s">
        <v>11295</v>
      </c>
      <c r="S118">
        <v>7</v>
      </c>
      <c r="T118">
        <v>70</v>
      </c>
      <c r="U118" s="2">
        <v>3714</v>
      </c>
      <c r="V118" s="2">
        <v>12462</v>
      </c>
      <c r="W118" s="8">
        <v>0.13499349066996028</v>
      </c>
      <c r="X118" s="2">
        <v>182658</v>
      </c>
      <c r="Y118" s="45">
        <v>112</v>
      </c>
      <c r="AA118" s="61">
        <f>(Table13[[#This Row],[2042 Future AADT]]-Table13[[#This Row],[AADT 2022]])/20*($AA$5-2022)+Table13[[#This Row],[AADT 2022]]</f>
        <v>160667.5</v>
      </c>
      <c r="AC118" s="1" t="str">
        <f>IF(Table13[[#This Row],[TCS MP]]&gt;=Table13[[#This Row],[BMP]],IF(Table13[[#This Row],[TCS MP]]&lt;=Table13[[#This Row],[EMP]],"Good","EMP"),"BMP")</f>
        <v>Good</v>
      </c>
    </row>
    <row r="119" spans="1:29" ht="24" customHeight="1" x14ac:dyDescent="0.25">
      <c r="A119" t="s">
        <v>342</v>
      </c>
      <c r="B119" t="s">
        <v>17239</v>
      </c>
      <c r="C119">
        <v>100144</v>
      </c>
      <c r="D119" t="s">
        <v>17073</v>
      </c>
      <c r="E119" t="s">
        <v>285</v>
      </c>
      <c r="F119" s="9">
        <f>Table13[[#This Row],[ToMeasure]]-Table13[[#This Row],[FromMeasure]]</f>
        <v>1.1125421400000164</v>
      </c>
      <c r="G119" s="5" t="s">
        <v>156</v>
      </c>
      <c r="H119" s="35">
        <v>250.35963154999999</v>
      </c>
      <c r="I119" s="56">
        <v>250.06658691666701</v>
      </c>
      <c r="J119" s="18" t="s">
        <v>339</v>
      </c>
      <c r="K119" s="55">
        <v>250.59729431</v>
      </c>
      <c r="L119" s="35">
        <v>251.47217369000001</v>
      </c>
      <c r="M119" s="56">
        <v>251.17912905666699</v>
      </c>
      <c r="N119" s="18" t="s">
        <v>341</v>
      </c>
      <c r="O119" s="2">
        <v>69082</v>
      </c>
      <c r="P119" s="2">
        <v>63491</v>
      </c>
      <c r="Q119" s="2">
        <v>132573</v>
      </c>
      <c r="R119" t="s">
        <v>11296</v>
      </c>
      <c r="S119">
        <v>7</v>
      </c>
      <c r="T119">
        <v>61</v>
      </c>
      <c r="U119" s="2">
        <v>4507</v>
      </c>
      <c r="V119" s="2">
        <v>13125</v>
      </c>
      <c r="W119" s="8">
        <v>0.13299842351006616</v>
      </c>
      <c r="X119" s="2">
        <v>202086</v>
      </c>
      <c r="Y119" s="45">
        <v>113</v>
      </c>
      <c r="AA119" s="61">
        <f>(Table13[[#This Row],[2042 Future AADT]]-Table13[[#This Row],[AADT 2022]])/20*($AA$5-2022)+Table13[[#This Row],[AADT 2022]]</f>
        <v>177756.45</v>
      </c>
      <c r="AC119" s="1" t="str">
        <f>IF(Table13[[#This Row],[TCS MP]]&gt;=Table13[[#This Row],[BMP]],IF(Table13[[#This Row],[TCS MP]]&lt;=Table13[[#This Row],[EMP]],"Good","EMP"),"BMP")</f>
        <v>Good</v>
      </c>
    </row>
    <row r="120" spans="1:29" ht="24" customHeight="1" x14ac:dyDescent="0.25">
      <c r="A120" t="s">
        <v>345</v>
      </c>
      <c r="B120" t="s">
        <v>17240</v>
      </c>
      <c r="C120">
        <v>100145</v>
      </c>
      <c r="D120" t="s">
        <v>17073</v>
      </c>
      <c r="E120" t="s">
        <v>285</v>
      </c>
      <c r="F120" s="9">
        <f>Table13[[#This Row],[ToMeasure]]-Table13[[#This Row],[FromMeasure]]</f>
        <v>1.2426822999999843</v>
      </c>
      <c r="G120" s="5" t="s">
        <v>156</v>
      </c>
      <c r="H120" s="35">
        <v>251.47217370000001</v>
      </c>
      <c r="I120" s="56">
        <v>251.17888629999999</v>
      </c>
      <c r="J120" s="18" t="s">
        <v>341</v>
      </c>
      <c r="K120" s="55">
        <v>251.87503892999999</v>
      </c>
      <c r="L120" s="35">
        <v>252.714856</v>
      </c>
      <c r="M120" s="56">
        <v>252.4215686</v>
      </c>
      <c r="N120" s="18" t="s">
        <v>344</v>
      </c>
      <c r="O120" s="2">
        <v>69578</v>
      </c>
      <c r="P120" s="2">
        <v>67518</v>
      </c>
      <c r="Q120" s="2">
        <v>137096</v>
      </c>
      <c r="R120" t="s">
        <v>11297</v>
      </c>
      <c r="S120">
        <v>8</v>
      </c>
      <c r="T120">
        <v>63</v>
      </c>
      <c r="U120" s="2">
        <v>5347</v>
      </c>
      <c r="V120" s="2">
        <v>12063</v>
      </c>
      <c r="W120" s="8">
        <v>0.12699130536266559</v>
      </c>
      <c r="X120" s="2">
        <v>189511</v>
      </c>
      <c r="Y120" s="45">
        <v>114</v>
      </c>
      <c r="AA120" s="61">
        <f>(Table13[[#This Row],[2042 Future AADT]]-Table13[[#This Row],[AADT 2022]])/20*($AA$5-2022)+Table13[[#This Row],[AADT 2022]]</f>
        <v>171165.75</v>
      </c>
      <c r="AC120" s="1" t="str">
        <f>IF(Table13[[#This Row],[TCS MP]]&gt;=Table13[[#This Row],[BMP]],IF(Table13[[#This Row],[TCS MP]]&lt;=Table13[[#This Row],[EMP]],"Good","EMP"),"BMP")</f>
        <v>Good</v>
      </c>
    </row>
    <row r="121" spans="1:29" ht="24" customHeight="1" x14ac:dyDescent="0.25">
      <c r="A121" t="s">
        <v>348</v>
      </c>
      <c r="B121" t="s">
        <v>17241</v>
      </c>
      <c r="C121">
        <v>100146</v>
      </c>
      <c r="D121" t="s">
        <v>17073</v>
      </c>
      <c r="E121" t="s">
        <v>285</v>
      </c>
      <c r="F121" s="9">
        <f>Table13[[#This Row],[ToMeasure]]-Table13[[#This Row],[FromMeasure]]</f>
        <v>1.9112593000000118</v>
      </c>
      <c r="G121" s="5" t="s">
        <v>156</v>
      </c>
      <c r="H121" s="35">
        <v>252.714856</v>
      </c>
      <c r="I121" s="56">
        <v>252.42604152499999</v>
      </c>
      <c r="J121" s="18" t="s">
        <v>344</v>
      </c>
      <c r="K121" s="55">
        <v>253.19900226999999</v>
      </c>
      <c r="L121" s="35">
        <v>254.62611530000001</v>
      </c>
      <c r="M121" s="56">
        <v>254.337300825</v>
      </c>
      <c r="N121" s="18" t="s">
        <v>347</v>
      </c>
      <c r="O121" s="2">
        <v>65727</v>
      </c>
      <c r="P121" s="2">
        <v>51584</v>
      </c>
      <c r="Q121" s="2">
        <v>117311</v>
      </c>
      <c r="R121" t="s">
        <v>3278</v>
      </c>
      <c r="S121">
        <v>8</v>
      </c>
      <c r="T121">
        <v>65</v>
      </c>
      <c r="U121" s="2">
        <v>5516</v>
      </c>
      <c r="V121" s="2">
        <v>12434</v>
      </c>
      <c r="W121" s="8">
        <v>0.153012079003674</v>
      </c>
      <c r="X121" s="2">
        <v>162162</v>
      </c>
      <c r="Y121" s="45">
        <v>115</v>
      </c>
      <c r="AA121" s="61">
        <f>(Table13[[#This Row],[2042 Future AADT]]-Table13[[#This Row],[AADT 2022]])/20*($AA$5-2022)+Table13[[#This Row],[AADT 2022]]</f>
        <v>146464.15</v>
      </c>
      <c r="AC121" s="1" t="str">
        <f>IF(Table13[[#This Row],[TCS MP]]&gt;=Table13[[#This Row],[BMP]],IF(Table13[[#This Row],[TCS MP]]&lt;=Table13[[#This Row],[EMP]],"Good","EMP"),"BMP")</f>
        <v>Good</v>
      </c>
    </row>
    <row r="122" spans="1:29" ht="24" customHeight="1" x14ac:dyDescent="0.25">
      <c r="A122" t="s">
        <v>350</v>
      </c>
      <c r="B122" t="s">
        <v>17242</v>
      </c>
      <c r="C122">
        <v>100147</v>
      </c>
      <c r="D122" t="s">
        <v>17073</v>
      </c>
      <c r="E122" t="s">
        <v>285</v>
      </c>
      <c r="F122" s="9">
        <f>Table13[[#This Row],[ToMeasure]]-Table13[[#This Row],[FromMeasure]]</f>
        <v>0.95089299999997934</v>
      </c>
      <c r="G122" s="5" t="s">
        <v>156</v>
      </c>
      <c r="H122" s="35">
        <v>254.62611530000001</v>
      </c>
      <c r="I122" s="56">
        <v>254.34609090000001</v>
      </c>
      <c r="J122" s="18" t="s">
        <v>347</v>
      </c>
      <c r="K122" s="55">
        <v>255.00652274999999</v>
      </c>
      <c r="L122" s="35">
        <v>255.57700829999999</v>
      </c>
      <c r="M122" s="56">
        <v>255.29698389999999</v>
      </c>
      <c r="N122" s="18" t="s">
        <v>349</v>
      </c>
      <c r="O122" s="2">
        <v>83525</v>
      </c>
      <c r="P122" s="2">
        <v>98367</v>
      </c>
      <c r="Q122" s="2">
        <v>181892</v>
      </c>
      <c r="R122" t="s">
        <v>3279</v>
      </c>
      <c r="S122">
        <v>8</v>
      </c>
      <c r="T122">
        <v>54</v>
      </c>
      <c r="U122" s="2">
        <v>8912</v>
      </c>
      <c r="V122" s="2">
        <v>9821</v>
      </c>
      <c r="W122" s="8">
        <v>0.10298968618740791</v>
      </c>
      <c r="X122" s="2">
        <v>277265</v>
      </c>
      <c r="Y122" s="45">
        <v>116</v>
      </c>
      <c r="AA122" s="61">
        <f>(Table13[[#This Row],[2042 Future AADT]]-Table13[[#This Row],[AADT 2022]])/20*($AA$5-2022)+Table13[[#This Row],[AADT 2022]]</f>
        <v>243884.45</v>
      </c>
      <c r="AC122" s="1" t="str">
        <f>IF(Table13[[#This Row],[TCS MP]]&gt;=Table13[[#This Row],[BMP]],IF(Table13[[#This Row],[TCS MP]]&lt;=Table13[[#This Row],[EMP]],"Good","EMP"),"BMP")</f>
        <v>Good</v>
      </c>
    </row>
    <row r="123" spans="1:29" ht="24" customHeight="1" x14ac:dyDescent="0.25">
      <c r="A123" t="s">
        <v>353</v>
      </c>
      <c r="B123" t="s">
        <v>17243</v>
      </c>
      <c r="C123">
        <v>100148</v>
      </c>
      <c r="D123" t="s">
        <v>17073</v>
      </c>
      <c r="E123" t="s">
        <v>285</v>
      </c>
      <c r="F123" s="9">
        <f>Table13[[#This Row],[ToMeasure]]-Table13[[#This Row],[FromMeasure]]</f>
        <v>0.88119390000002795</v>
      </c>
      <c r="G123" s="5" t="s">
        <v>156</v>
      </c>
      <c r="H123" s="35">
        <v>255.57700829999999</v>
      </c>
      <c r="I123" s="56">
        <v>255.2965696</v>
      </c>
      <c r="J123" s="18" t="s">
        <v>349</v>
      </c>
      <c r="K123" s="55">
        <v>256.0068023</v>
      </c>
      <c r="L123" s="35">
        <v>256.45820220000002</v>
      </c>
      <c r="M123" s="56">
        <v>256.17776350000003</v>
      </c>
      <c r="N123" s="18" t="s">
        <v>352</v>
      </c>
      <c r="O123" s="2">
        <v>90869</v>
      </c>
      <c r="P123" s="2">
        <v>101776</v>
      </c>
      <c r="Q123" s="2">
        <v>192645</v>
      </c>
      <c r="R123" t="s">
        <v>7035</v>
      </c>
      <c r="S123">
        <v>8</v>
      </c>
      <c r="T123">
        <v>58</v>
      </c>
      <c r="U123" s="2">
        <v>9933</v>
      </c>
      <c r="V123" s="2">
        <v>9933</v>
      </c>
      <c r="W123" s="8">
        <v>0.10312232344467803</v>
      </c>
      <c r="X123" s="2">
        <v>293656</v>
      </c>
      <c r="Y123" s="45">
        <v>117</v>
      </c>
      <c r="AA123" s="61">
        <f>(Table13[[#This Row],[2042 Future AADT]]-Table13[[#This Row],[AADT 2022]])/20*($AA$5-2022)+Table13[[#This Row],[AADT 2022]]</f>
        <v>258302.15000000002</v>
      </c>
      <c r="AC123" s="1" t="str">
        <f>IF(Table13[[#This Row],[TCS MP]]&gt;=Table13[[#This Row],[BMP]],IF(Table13[[#This Row],[TCS MP]]&lt;=Table13[[#This Row],[EMP]],"Good","EMP"),"BMP")</f>
        <v>Good</v>
      </c>
    </row>
    <row r="124" spans="1:29" ht="24" customHeight="1" x14ac:dyDescent="0.25">
      <c r="A124" t="s">
        <v>355</v>
      </c>
      <c r="B124" t="s">
        <v>17244</v>
      </c>
      <c r="C124">
        <v>100149</v>
      </c>
      <c r="D124" t="s">
        <v>17073</v>
      </c>
      <c r="E124" t="s">
        <v>285</v>
      </c>
      <c r="F124" s="9">
        <f>Table13[[#This Row],[ToMeasure]]-Table13[[#This Row],[FromMeasure]]</f>
        <v>1.1528047999999558</v>
      </c>
      <c r="G124" s="5" t="s">
        <v>156</v>
      </c>
      <c r="H124" s="35">
        <v>256.45820220000002</v>
      </c>
      <c r="I124" s="56">
        <v>256.17229626666699</v>
      </c>
      <c r="J124" s="18" t="s">
        <v>352</v>
      </c>
      <c r="K124" s="55">
        <v>256.69905119999999</v>
      </c>
      <c r="L124" s="35">
        <v>257.61100699999997</v>
      </c>
      <c r="M124" s="56">
        <v>257.325101066667</v>
      </c>
      <c r="N124" s="18" t="s">
        <v>354</v>
      </c>
      <c r="O124" s="2">
        <v>98649</v>
      </c>
      <c r="P124" s="2">
        <v>94190</v>
      </c>
      <c r="Q124" s="2">
        <v>192839</v>
      </c>
      <c r="R124" t="s">
        <v>11298</v>
      </c>
      <c r="S124">
        <v>9</v>
      </c>
      <c r="T124">
        <v>52</v>
      </c>
      <c r="U124" s="2">
        <v>10605</v>
      </c>
      <c r="V124" s="2">
        <v>8291</v>
      </c>
      <c r="W124" s="8">
        <v>9.7988477434543836E-2</v>
      </c>
      <c r="X124" s="2">
        <v>293952</v>
      </c>
      <c r="Y124" s="45">
        <v>118</v>
      </c>
      <c r="AA124" s="61">
        <f>(Table13[[#This Row],[2042 Future AADT]]-Table13[[#This Row],[AADT 2022]])/20*($AA$5-2022)+Table13[[#This Row],[AADT 2022]]</f>
        <v>258562.45</v>
      </c>
      <c r="AC124" s="1" t="str">
        <f>IF(Table13[[#This Row],[TCS MP]]&gt;=Table13[[#This Row],[BMP]],IF(Table13[[#This Row],[TCS MP]]&lt;=Table13[[#This Row],[EMP]],"Good","EMP"),"BMP")</f>
        <v>Good</v>
      </c>
    </row>
    <row r="125" spans="1:29" ht="24" customHeight="1" x14ac:dyDescent="0.25">
      <c r="A125" t="s">
        <v>357</v>
      </c>
      <c r="B125" t="s">
        <v>17245</v>
      </c>
      <c r="C125">
        <v>100150</v>
      </c>
      <c r="D125" t="s">
        <v>17073</v>
      </c>
      <c r="E125" t="s">
        <v>285</v>
      </c>
      <c r="F125" s="9">
        <f>Table13[[#This Row],[ToMeasure]]-Table13[[#This Row],[FromMeasure]]</f>
        <v>0.44551540000003342</v>
      </c>
      <c r="G125" s="5" t="s">
        <v>156</v>
      </c>
      <c r="H125" s="35">
        <v>257.61100699999997</v>
      </c>
      <c r="I125" s="56">
        <v>257.32041290000001</v>
      </c>
      <c r="J125" s="18" t="s">
        <v>354</v>
      </c>
      <c r="K125" s="55">
        <v>257.5130173</v>
      </c>
      <c r="L125" s="35">
        <v>258.05652240000001</v>
      </c>
      <c r="M125" s="56">
        <v>257.76592829999998</v>
      </c>
      <c r="N125" s="18" t="s">
        <v>356</v>
      </c>
      <c r="O125" s="2">
        <v>99206</v>
      </c>
      <c r="P125" s="2">
        <v>95862</v>
      </c>
      <c r="Q125" s="2">
        <v>195068</v>
      </c>
      <c r="R125" t="s">
        <v>7036</v>
      </c>
      <c r="S125">
        <v>6</v>
      </c>
      <c r="T125">
        <v>65</v>
      </c>
      <c r="U125" s="2">
        <v>10727</v>
      </c>
      <c r="V125" s="2">
        <v>7802</v>
      </c>
      <c r="W125" s="8">
        <v>9.4987389013062112E-2</v>
      </c>
      <c r="X125" s="2">
        <v>297350</v>
      </c>
      <c r="Y125" s="45">
        <v>119</v>
      </c>
      <c r="AA125" s="61">
        <f>(Table13[[#This Row],[2042 Future AADT]]-Table13[[#This Row],[AADT 2022]])/20*($AA$5-2022)+Table13[[#This Row],[AADT 2022]]</f>
        <v>261551.3</v>
      </c>
      <c r="AC125" s="1" t="str">
        <f>IF(Table13[[#This Row],[TCS MP]]&gt;=Table13[[#This Row],[BMP]],IF(Table13[[#This Row],[TCS MP]]&lt;=Table13[[#This Row],[EMP]],"Good","EMP"),"BMP")</f>
        <v>Good</v>
      </c>
    </row>
    <row r="126" spans="1:29" ht="24" customHeight="1" x14ac:dyDescent="0.25">
      <c r="A126" t="s">
        <v>359</v>
      </c>
      <c r="B126" t="s">
        <v>17246</v>
      </c>
      <c r="C126">
        <v>100151</v>
      </c>
      <c r="D126" t="s">
        <v>17073</v>
      </c>
      <c r="E126" t="s">
        <v>285</v>
      </c>
      <c r="F126" s="9">
        <f>Table13[[#This Row],[ToMeasure]]-Table13[[#This Row],[FromMeasure]]</f>
        <v>0.60313869999998815</v>
      </c>
      <c r="G126" s="5" t="s">
        <v>156</v>
      </c>
      <c r="H126" s="35">
        <v>258.05652240000001</v>
      </c>
      <c r="I126" s="56">
        <v>257.76672323333298</v>
      </c>
      <c r="J126" s="18" t="s">
        <v>356</v>
      </c>
      <c r="K126" s="55">
        <v>258.00557025000001</v>
      </c>
      <c r="L126" s="35">
        <v>258.65966109999999</v>
      </c>
      <c r="M126" s="56">
        <v>258.36986193333303</v>
      </c>
      <c r="N126" s="18" t="s">
        <v>358</v>
      </c>
      <c r="O126" s="2">
        <v>99769</v>
      </c>
      <c r="P126" s="2">
        <v>95619</v>
      </c>
      <c r="Q126" s="2">
        <v>195388</v>
      </c>
      <c r="R126" t="s">
        <v>3280</v>
      </c>
      <c r="S126">
        <v>8</v>
      </c>
      <c r="T126">
        <v>54</v>
      </c>
      <c r="U126" s="2">
        <v>10941</v>
      </c>
      <c r="V126" s="2">
        <v>7723</v>
      </c>
      <c r="W126" s="8">
        <v>9.5522754723933914E-2</v>
      </c>
      <c r="X126" s="2">
        <v>297837</v>
      </c>
      <c r="Y126" s="45">
        <v>120</v>
      </c>
      <c r="AA126" s="61">
        <f>(Table13[[#This Row],[2042 Future AADT]]-Table13[[#This Row],[AADT 2022]])/20*($AA$5-2022)+Table13[[#This Row],[AADT 2022]]</f>
        <v>261979.84999999998</v>
      </c>
      <c r="AC126" s="1" t="str">
        <f>IF(Table13[[#This Row],[TCS MP]]&gt;=Table13[[#This Row],[BMP]],IF(Table13[[#This Row],[TCS MP]]&lt;=Table13[[#This Row],[EMP]],"Good","EMP"),"BMP")</f>
        <v>Good</v>
      </c>
    </row>
    <row r="127" spans="1:29" ht="24" customHeight="1" x14ac:dyDescent="0.25">
      <c r="A127" t="s">
        <v>362</v>
      </c>
      <c r="B127" t="s">
        <v>17247</v>
      </c>
      <c r="C127">
        <v>100152</v>
      </c>
      <c r="D127" t="s">
        <v>17073</v>
      </c>
      <c r="E127" t="s">
        <v>285</v>
      </c>
      <c r="F127" s="9">
        <f>Table13[[#This Row],[ToMeasure]]-Table13[[#This Row],[FromMeasure]]</f>
        <v>0.97571420000002718</v>
      </c>
      <c r="G127" s="5" t="s">
        <v>156</v>
      </c>
      <c r="H127" s="35">
        <v>258.65966109999999</v>
      </c>
      <c r="I127" s="56">
        <v>258.369379966667</v>
      </c>
      <c r="J127" s="18" t="s">
        <v>358</v>
      </c>
      <c r="K127" s="55">
        <v>258.98215125000002</v>
      </c>
      <c r="L127" s="35">
        <v>259.63537530000002</v>
      </c>
      <c r="M127" s="56">
        <v>259.34509416666702</v>
      </c>
      <c r="N127" s="18" t="s">
        <v>361</v>
      </c>
      <c r="O127" s="2">
        <v>108398</v>
      </c>
      <c r="P127" s="2">
        <v>100871</v>
      </c>
      <c r="Q127" s="2">
        <v>209269</v>
      </c>
      <c r="R127" t="s">
        <v>13847</v>
      </c>
      <c r="S127">
        <v>8</v>
      </c>
      <c r="T127">
        <v>54</v>
      </c>
      <c r="U127" s="2">
        <v>10330</v>
      </c>
      <c r="V127" s="2">
        <v>7800</v>
      </c>
      <c r="W127" s="8">
        <v>8.6634905313257099E-2</v>
      </c>
      <c r="X127" s="2">
        <v>318997</v>
      </c>
      <c r="Y127" s="45">
        <v>121</v>
      </c>
      <c r="AA127" s="61">
        <f>(Table13[[#This Row],[2042 Future AADT]]-Table13[[#This Row],[AADT 2022]])/20*($AA$5-2022)+Table13[[#This Row],[AADT 2022]]</f>
        <v>280592.2</v>
      </c>
      <c r="AC127" s="1" t="str">
        <f>IF(Table13[[#This Row],[TCS MP]]&gt;=Table13[[#This Row],[BMP]],IF(Table13[[#This Row],[TCS MP]]&lt;=Table13[[#This Row],[EMP]],"Good","EMP"),"BMP")</f>
        <v>Good</v>
      </c>
    </row>
    <row r="128" spans="1:29" ht="24" customHeight="1" x14ac:dyDescent="0.25">
      <c r="A128" t="s">
        <v>365</v>
      </c>
      <c r="B128" t="s">
        <v>17248</v>
      </c>
      <c r="C128">
        <v>100153</v>
      </c>
      <c r="D128" t="s">
        <v>17073</v>
      </c>
      <c r="E128" t="s">
        <v>285</v>
      </c>
      <c r="F128" s="9">
        <f>Table13[[#This Row],[ToMeasure]]-Table13[[#This Row],[FromMeasure]]</f>
        <v>1.0904553999999962</v>
      </c>
      <c r="G128" s="5" t="s">
        <v>156</v>
      </c>
      <c r="H128" s="35">
        <v>259.63537530000002</v>
      </c>
      <c r="I128" s="56">
        <v>259.344859433333</v>
      </c>
      <c r="J128" s="18" t="s">
        <v>361</v>
      </c>
      <c r="K128" s="55">
        <v>259.99987329999999</v>
      </c>
      <c r="L128" s="35">
        <v>260.72583070000002</v>
      </c>
      <c r="M128" s="56">
        <v>260.435314833333</v>
      </c>
      <c r="N128" s="18" t="s">
        <v>364</v>
      </c>
      <c r="O128" s="2">
        <v>91572</v>
      </c>
      <c r="P128" s="2">
        <v>92815</v>
      </c>
      <c r="Q128" s="2">
        <v>184387</v>
      </c>
      <c r="R128" t="s">
        <v>3281</v>
      </c>
      <c r="S128">
        <v>8</v>
      </c>
      <c r="T128">
        <v>51</v>
      </c>
      <c r="U128" s="2">
        <v>7519</v>
      </c>
      <c r="V128" s="2">
        <v>7153</v>
      </c>
      <c r="W128" s="8">
        <v>7.9571770244106152E-2</v>
      </c>
      <c r="X128" s="2">
        <v>281068</v>
      </c>
      <c r="Y128" s="45">
        <v>122</v>
      </c>
      <c r="AA128" s="61">
        <f>(Table13[[#This Row],[2042 Future AADT]]-Table13[[#This Row],[AADT 2022]])/20*($AA$5-2022)+Table13[[#This Row],[AADT 2022]]</f>
        <v>247229.65</v>
      </c>
      <c r="AC128" s="1" t="str">
        <f>IF(Table13[[#This Row],[TCS MP]]&gt;=Table13[[#This Row],[BMP]],IF(Table13[[#This Row],[TCS MP]]&lt;=Table13[[#This Row],[EMP]],"Good","EMP"),"BMP")</f>
        <v>Good</v>
      </c>
    </row>
    <row r="129" spans="1:29" ht="24" customHeight="1" x14ac:dyDescent="0.25">
      <c r="A129" t="s">
        <v>368</v>
      </c>
      <c r="B129" t="s">
        <v>17249</v>
      </c>
      <c r="C129">
        <v>100154</v>
      </c>
      <c r="D129" t="s">
        <v>17073</v>
      </c>
      <c r="E129" t="s">
        <v>285</v>
      </c>
      <c r="F129" s="9">
        <f>Table13[[#This Row],[ToMeasure]]-Table13[[#This Row],[FromMeasure]]</f>
        <v>0.35239669999998569</v>
      </c>
      <c r="G129" s="5" t="s">
        <v>156</v>
      </c>
      <c r="H129" s="35">
        <v>260.72583070000002</v>
      </c>
      <c r="I129" s="56">
        <v>260.43416155</v>
      </c>
      <c r="J129" s="18" t="s">
        <v>364</v>
      </c>
      <c r="K129" s="55">
        <v>260.52781764999997</v>
      </c>
      <c r="L129" s="35">
        <v>261.0782274</v>
      </c>
      <c r="M129" s="56">
        <v>260.78655824999998</v>
      </c>
      <c r="N129" s="18" t="s">
        <v>367</v>
      </c>
      <c r="O129" s="2">
        <v>70560</v>
      </c>
      <c r="P129" s="2">
        <v>58681</v>
      </c>
      <c r="Q129" s="2">
        <v>129241</v>
      </c>
      <c r="R129" t="s">
        <v>3282</v>
      </c>
      <c r="S129">
        <v>7</v>
      </c>
      <c r="T129">
        <v>51</v>
      </c>
      <c r="U129" s="2">
        <v>4733</v>
      </c>
      <c r="V129" s="2">
        <v>6701</v>
      </c>
      <c r="W129" s="8">
        <v>8.8470377047531357E-2</v>
      </c>
      <c r="X129" s="2">
        <v>197007</v>
      </c>
      <c r="Y129" s="45">
        <v>123</v>
      </c>
      <c r="AA129" s="61">
        <f>(Table13[[#This Row],[2042 Future AADT]]-Table13[[#This Row],[AADT 2022]])/20*($AA$5-2022)+Table13[[#This Row],[AADT 2022]]</f>
        <v>173288.9</v>
      </c>
      <c r="AC129" s="1" t="str">
        <f>IF(Table13[[#This Row],[TCS MP]]&gt;=Table13[[#This Row],[BMP]],IF(Table13[[#This Row],[TCS MP]]&lt;=Table13[[#This Row],[EMP]],"Good","EMP"),"BMP")</f>
        <v>Good</v>
      </c>
    </row>
    <row r="130" spans="1:29" ht="24" customHeight="1" x14ac:dyDescent="0.25">
      <c r="A130" t="s">
        <v>371</v>
      </c>
      <c r="B130" t="s">
        <v>17250</v>
      </c>
      <c r="C130">
        <v>100155</v>
      </c>
      <c r="D130" t="s">
        <v>17073</v>
      </c>
      <c r="E130" t="s">
        <v>285</v>
      </c>
      <c r="F130" s="9">
        <f>Table13[[#This Row],[ToMeasure]]-Table13[[#This Row],[FromMeasure]]</f>
        <v>0.46490970000002108</v>
      </c>
      <c r="G130" s="5" t="s">
        <v>156</v>
      </c>
      <c r="H130" s="35">
        <v>261.0782274</v>
      </c>
      <c r="I130" s="56">
        <v>260.78911956666701</v>
      </c>
      <c r="J130" s="18" t="s">
        <v>367</v>
      </c>
      <c r="K130" s="55">
        <v>260.99808569999999</v>
      </c>
      <c r="L130" s="35">
        <v>261.54313710000002</v>
      </c>
      <c r="M130" s="56">
        <v>261.25402926666698</v>
      </c>
      <c r="N130" s="18" t="s">
        <v>370</v>
      </c>
      <c r="O130" s="2">
        <v>59521</v>
      </c>
      <c r="P130" s="2">
        <v>56547</v>
      </c>
      <c r="Q130" s="2">
        <v>116068</v>
      </c>
      <c r="R130" t="s">
        <v>3283</v>
      </c>
      <c r="S130">
        <v>8</v>
      </c>
      <c r="T130">
        <v>59</v>
      </c>
      <c r="U130" s="2">
        <v>4873</v>
      </c>
      <c r="V130" s="2">
        <v>6498</v>
      </c>
      <c r="W130" s="8">
        <v>9.7968432298307886E-2</v>
      </c>
      <c r="X130" s="2">
        <v>176927</v>
      </c>
      <c r="Y130" s="45">
        <v>124</v>
      </c>
      <c r="AA130" s="61">
        <f>(Table13[[#This Row],[2042 Future AADT]]-Table13[[#This Row],[AADT 2022]])/20*($AA$5-2022)+Table13[[#This Row],[AADT 2022]]</f>
        <v>155626.35</v>
      </c>
      <c r="AC130" s="1" t="str">
        <f>IF(Table13[[#This Row],[TCS MP]]&gt;=Table13[[#This Row],[BMP]],IF(Table13[[#This Row],[TCS MP]]&lt;=Table13[[#This Row],[EMP]],"Good","EMP"),"BMP")</f>
        <v>Good</v>
      </c>
    </row>
    <row r="131" spans="1:29" ht="24" customHeight="1" x14ac:dyDescent="0.25">
      <c r="A131" t="s">
        <v>374</v>
      </c>
      <c r="B131" t="s">
        <v>17251</v>
      </c>
      <c r="C131">
        <v>100156</v>
      </c>
      <c r="D131" t="s">
        <v>17073</v>
      </c>
      <c r="E131" t="s">
        <v>285</v>
      </c>
      <c r="F131" s="9">
        <f>Table13[[#This Row],[ToMeasure]]-Table13[[#This Row],[FromMeasure]]</f>
        <v>0.31538399999999456</v>
      </c>
      <c r="G131" s="5" t="s">
        <v>156</v>
      </c>
      <c r="H131" s="35">
        <v>261.54313710000002</v>
      </c>
      <c r="I131" s="56">
        <v>261.25248620000002</v>
      </c>
      <c r="J131" s="18" t="s">
        <v>370</v>
      </c>
      <c r="K131" s="55">
        <v>261.40669029999998</v>
      </c>
      <c r="L131" s="35">
        <v>261.85852110000002</v>
      </c>
      <c r="M131" s="56">
        <v>261.56787020000002</v>
      </c>
      <c r="N131" s="18" t="s">
        <v>373</v>
      </c>
      <c r="O131" s="2">
        <v>59457</v>
      </c>
      <c r="P131" s="2">
        <v>56611</v>
      </c>
      <c r="Q131" s="2">
        <v>116068</v>
      </c>
      <c r="R131" t="s">
        <v>7037</v>
      </c>
      <c r="S131">
        <v>8</v>
      </c>
      <c r="T131">
        <v>59</v>
      </c>
      <c r="U131" s="2">
        <v>5473</v>
      </c>
      <c r="V131" s="2">
        <v>6035</v>
      </c>
      <c r="W131" s="8">
        <v>9.9148774856118824E-2</v>
      </c>
      <c r="X131" s="2">
        <v>176927</v>
      </c>
      <c r="Y131" s="45">
        <v>125</v>
      </c>
      <c r="AA131" s="61">
        <f>(Table13[[#This Row],[2042 Future AADT]]-Table13[[#This Row],[AADT 2022]])/20*($AA$5-2022)+Table13[[#This Row],[AADT 2022]]</f>
        <v>155626.35</v>
      </c>
      <c r="AC131" s="1" t="str">
        <f>IF(Table13[[#This Row],[TCS MP]]&gt;=Table13[[#This Row],[BMP]],IF(Table13[[#This Row],[TCS MP]]&lt;=Table13[[#This Row],[EMP]],"Good","EMP"),"BMP")</f>
        <v>Good</v>
      </c>
    </row>
    <row r="132" spans="1:29" ht="24" customHeight="1" x14ac:dyDescent="0.25">
      <c r="A132" t="s">
        <v>377</v>
      </c>
      <c r="B132" t="s">
        <v>17252</v>
      </c>
      <c r="C132">
        <v>100157</v>
      </c>
      <c r="D132" t="s">
        <v>17073</v>
      </c>
      <c r="E132" t="s">
        <v>285</v>
      </c>
      <c r="F132" s="9">
        <f>Table13[[#This Row],[ToMeasure]]-Table13[[#This Row],[FromMeasure]]</f>
        <v>0.32462929999996959</v>
      </c>
      <c r="G132" s="5" t="s">
        <v>156</v>
      </c>
      <c r="H132" s="35">
        <v>261.85852110000002</v>
      </c>
      <c r="I132" s="56">
        <v>261.56787020000002</v>
      </c>
      <c r="J132" s="18" t="s">
        <v>373</v>
      </c>
      <c r="K132" s="55">
        <v>261.79977079999998</v>
      </c>
      <c r="L132" s="35">
        <v>262.18315039999999</v>
      </c>
      <c r="M132" s="56">
        <v>261.89249949999999</v>
      </c>
      <c r="N132" s="18" t="s">
        <v>376</v>
      </c>
      <c r="O132" s="2">
        <v>54389</v>
      </c>
      <c r="P132" s="2">
        <v>54100</v>
      </c>
      <c r="Q132" s="2">
        <v>108489</v>
      </c>
      <c r="R132" t="s">
        <v>11299</v>
      </c>
      <c r="S132">
        <v>8</v>
      </c>
      <c r="T132">
        <v>58</v>
      </c>
      <c r="U132" s="2">
        <v>5423</v>
      </c>
      <c r="V132" s="2">
        <v>6834</v>
      </c>
      <c r="W132" s="8">
        <v>0.11297919604752556</v>
      </c>
      <c r="X132" s="2">
        <v>165374</v>
      </c>
      <c r="Y132" s="45">
        <v>126</v>
      </c>
      <c r="AA132" s="61">
        <f>(Table13[[#This Row],[2042 Future AADT]]-Table13[[#This Row],[AADT 2022]])/20*($AA$5-2022)+Table13[[#This Row],[AADT 2022]]</f>
        <v>145464.25</v>
      </c>
      <c r="AC132" s="1" t="str">
        <f>IF(Table13[[#This Row],[TCS MP]]&gt;=Table13[[#This Row],[BMP]],IF(Table13[[#This Row],[TCS MP]]&lt;=Table13[[#This Row],[EMP]],"Good","EMP"),"BMP")</f>
        <v>Good</v>
      </c>
    </row>
    <row r="133" spans="1:29" ht="24" customHeight="1" x14ac:dyDescent="0.25">
      <c r="A133" t="s">
        <v>380</v>
      </c>
      <c r="B133" t="s">
        <v>17253</v>
      </c>
      <c r="C133">
        <v>100158</v>
      </c>
      <c r="D133" t="s">
        <v>17073</v>
      </c>
      <c r="E133" t="s">
        <v>285</v>
      </c>
      <c r="F133" s="9">
        <f>Table13[[#This Row],[ToMeasure]]-Table13[[#This Row],[FromMeasure]]</f>
        <v>0.39840820000000576</v>
      </c>
      <c r="G133" s="5" t="s">
        <v>156</v>
      </c>
      <c r="H133" s="35">
        <v>262.18315039999999</v>
      </c>
      <c r="I133" s="56">
        <v>261.89502223333301</v>
      </c>
      <c r="J133" s="18" t="s">
        <v>376</v>
      </c>
      <c r="K133" s="55">
        <v>261.99801043333298</v>
      </c>
      <c r="L133" s="35">
        <v>262.58155859999999</v>
      </c>
      <c r="M133" s="56">
        <v>262.29343043333301</v>
      </c>
      <c r="N133" s="18" t="s">
        <v>379</v>
      </c>
      <c r="O133" s="2">
        <v>55585</v>
      </c>
      <c r="P133" s="2">
        <v>56565</v>
      </c>
      <c r="Q133" s="2">
        <v>112150</v>
      </c>
      <c r="R133" t="s">
        <v>11300</v>
      </c>
      <c r="S133">
        <v>7</v>
      </c>
      <c r="T133">
        <v>59</v>
      </c>
      <c r="U133" s="2">
        <v>5718</v>
      </c>
      <c r="V133" s="2">
        <v>7625</v>
      </c>
      <c r="W133" s="8">
        <v>0.11897458760588497</v>
      </c>
      <c r="X133" s="2">
        <v>170955</v>
      </c>
      <c r="Y133" s="45">
        <v>127</v>
      </c>
      <c r="AA133" s="61">
        <f>(Table13[[#This Row],[2042 Future AADT]]-Table13[[#This Row],[AADT 2022]])/20*($AA$5-2022)+Table13[[#This Row],[AADT 2022]]</f>
        <v>150373.25</v>
      </c>
      <c r="AC133" s="1" t="str">
        <f>IF(Table13[[#This Row],[TCS MP]]&gt;=Table13[[#This Row],[BMP]],IF(Table13[[#This Row],[TCS MP]]&lt;=Table13[[#This Row],[EMP]],"Good","EMP"),"BMP")</f>
        <v>Good</v>
      </c>
    </row>
    <row r="134" spans="1:29" ht="24" customHeight="1" x14ac:dyDescent="0.25">
      <c r="A134" t="s">
        <v>383</v>
      </c>
      <c r="B134" t="s">
        <v>17254</v>
      </c>
      <c r="C134">
        <v>100159</v>
      </c>
      <c r="D134" t="s">
        <v>17073</v>
      </c>
      <c r="E134" t="s">
        <v>285</v>
      </c>
      <c r="F134" s="9">
        <f>Table13[[#This Row],[ToMeasure]]-Table13[[#This Row],[FromMeasure]]</f>
        <v>0.47107660000000351</v>
      </c>
      <c r="G134" s="5" t="s">
        <v>156</v>
      </c>
      <c r="H134" s="35">
        <v>262.58155859999999</v>
      </c>
      <c r="I134" s="56">
        <v>262.29802465</v>
      </c>
      <c r="J134" s="18" t="s">
        <v>379</v>
      </c>
      <c r="K134" s="55">
        <v>262.56505014999999</v>
      </c>
      <c r="L134" s="35">
        <v>263.0526352</v>
      </c>
      <c r="M134" s="56">
        <v>262.76910125000001</v>
      </c>
      <c r="N134" s="18" t="s">
        <v>382</v>
      </c>
      <c r="O134" s="2">
        <v>52223</v>
      </c>
      <c r="P134" s="2">
        <v>50378</v>
      </c>
      <c r="Q134" s="2">
        <v>102601</v>
      </c>
      <c r="R134" t="s">
        <v>3284</v>
      </c>
      <c r="S134">
        <v>8</v>
      </c>
      <c r="T134">
        <v>51</v>
      </c>
      <c r="U134" s="2">
        <v>5132</v>
      </c>
      <c r="V134" s="2">
        <v>9159</v>
      </c>
      <c r="W134" s="8">
        <v>0.13928714145086304</v>
      </c>
      <c r="X134" s="2">
        <v>156399</v>
      </c>
      <c r="Y134" s="45">
        <v>128</v>
      </c>
      <c r="AA134" s="61">
        <f>(Table13[[#This Row],[2042 Future AADT]]-Table13[[#This Row],[AADT 2022]])/20*($AA$5-2022)+Table13[[#This Row],[AADT 2022]]</f>
        <v>137569.70000000001</v>
      </c>
      <c r="AC134" s="1" t="str">
        <f>IF(Table13[[#This Row],[TCS MP]]&gt;=Table13[[#This Row],[BMP]],IF(Table13[[#This Row],[TCS MP]]&lt;=Table13[[#This Row],[EMP]],"Good","EMP"),"BMP")</f>
        <v>Good</v>
      </c>
    </row>
    <row r="135" spans="1:29" ht="24" customHeight="1" x14ac:dyDescent="0.25">
      <c r="A135" t="s">
        <v>386</v>
      </c>
      <c r="B135" t="s">
        <v>17255</v>
      </c>
      <c r="C135">
        <v>100160</v>
      </c>
      <c r="D135" t="s">
        <v>17073</v>
      </c>
      <c r="E135" t="s">
        <v>285</v>
      </c>
      <c r="F135" s="9">
        <f>Table13[[#This Row],[ToMeasure]]-Table13[[#This Row],[FromMeasure]]</f>
        <v>1.5343662999999879</v>
      </c>
      <c r="G135" s="5" t="s">
        <v>156</v>
      </c>
      <c r="H135" s="35">
        <v>263.0526352</v>
      </c>
      <c r="I135" s="56">
        <v>262.77141367500002</v>
      </c>
      <c r="J135" s="18" t="s">
        <v>382</v>
      </c>
      <c r="K135" s="55">
        <v>263.203868</v>
      </c>
      <c r="L135" s="35">
        <v>264.58700149999999</v>
      </c>
      <c r="M135" s="56">
        <v>264.30577997500001</v>
      </c>
      <c r="N135" s="18" t="s">
        <v>385</v>
      </c>
      <c r="O135" s="2">
        <v>33951</v>
      </c>
      <c r="P135" s="2">
        <v>39551</v>
      </c>
      <c r="Q135" s="2">
        <v>73502</v>
      </c>
      <c r="R135" t="s">
        <v>11301</v>
      </c>
      <c r="S135">
        <v>9</v>
      </c>
      <c r="T135">
        <v>53</v>
      </c>
      <c r="U135" s="2">
        <v>4228</v>
      </c>
      <c r="V135" s="2">
        <v>10383</v>
      </c>
      <c r="W135" s="8">
        <v>0.19878370656580774</v>
      </c>
      <c r="X135" s="2">
        <v>112042</v>
      </c>
      <c r="Y135" s="45">
        <v>129</v>
      </c>
      <c r="AA135" s="61">
        <f>(Table13[[#This Row],[2042 Future AADT]]-Table13[[#This Row],[AADT 2022]])/20*($AA$5-2022)+Table13[[#This Row],[AADT 2022]]</f>
        <v>98553</v>
      </c>
      <c r="AC135" s="1" t="str">
        <f>IF(Table13[[#This Row],[TCS MP]]&gt;=Table13[[#This Row],[BMP]],IF(Table13[[#This Row],[TCS MP]]&lt;=Table13[[#This Row],[EMP]],"Good","EMP"),"BMP")</f>
        <v>Good</v>
      </c>
    </row>
    <row r="136" spans="1:29" ht="24" customHeight="1" x14ac:dyDescent="0.25">
      <c r="A136" t="s">
        <v>388</v>
      </c>
      <c r="B136" t="s">
        <v>17256</v>
      </c>
      <c r="C136">
        <v>100161</v>
      </c>
      <c r="D136" t="s">
        <v>17073</v>
      </c>
      <c r="E136" t="s">
        <v>285</v>
      </c>
      <c r="F136" s="9">
        <f>Table13[[#This Row],[ToMeasure]]-Table13[[#This Row],[FromMeasure]]</f>
        <v>0.23989230000000816</v>
      </c>
      <c r="G136" s="5" t="s">
        <v>156</v>
      </c>
      <c r="H136" s="35">
        <v>264.58700149999999</v>
      </c>
      <c r="I136" s="56">
        <v>264.30809240000002</v>
      </c>
      <c r="J136" s="18" t="s">
        <v>385</v>
      </c>
      <c r="K136" s="55">
        <v>264.45754479999999</v>
      </c>
      <c r="L136" s="35">
        <v>264.82689379999999</v>
      </c>
      <c r="M136" s="56">
        <v>264.54798469999997</v>
      </c>
      <c r="N136" s="18" t="s">
        <v>387</v>
      </c>
      <c r="O136" s="2">
        <v>44035</v>
      </c>
      <c r="P136" s="2">
        <v>37473</v>
      </c>
      <c r="Q136" s="2">
        <v>81508</v>
      </c>
      <c r="R136" t="s">
        <v>7038</v>
      </c>
      <c r="S136">
        <v>8</v>
      </c>
      <c r="T136">
        <v>53</v>
      </c>
      <c r="U136" s="2">
        <v>2526</v>
      </c>
      <c r="V136" s="2">
        <v>9372</v>
      </c>
      <c r="W136" s="8">
        <v>0.14597340138391324</v>
      </c>
      <c r="X136" s="2">
        <v>115503</v>
      </c>
      <c r="Y136" s="45">
        <v>130</v>
      </c>
      <c r="AA136" s="61">
        <f>(Table13[[#This Row],[2042 Future AADT]]-Table13[[#This Row],[AADT 2022]])/20*($AA$5-2022)+Table13[[#This Row],[AADT 2022]]</f>
        <v>103604.75</v>
      </c>
      <c r="AC136" s="1" t="str">
        <f>IF(Table13[[#This Row],[TCS MP]]&gt;=Table13[[#This Row],[BMP]],IF(Table13[[#This Row],[TCS MP]]&lt;=Table13[[#This Row],[EMP]],"Good","EMP"),"BMP")</f>
        <v>Good</v>
      </c>
    </row>
    <row r="137" spans="1:29" ht="24" customHeight="1" x14ac:dyDescent="0.25">
      <c r="A137" t="s">
        <v>391</v>
      </c>
      <c r="B137" t="s">
        <v>17257</v>
      </c>
      <c r="C137">
        <v>100162</v>
      </c>
      <c r="D137" t="s">
        <v>17073</v>
      </c>
      <c r="E137" t="s">
        <v>285</v>
      </c>
      <c r="F137" s="9">
        <f>Table13[[#This Row],[ToMeasure]]-Table13[[#This Row],[FromMeasure]]</f>
        <v>0.49958980000002384</v>
      </c>
      <c r="G137" s="5" t="s">
        <v>156</v>
      </c>
      <c r="H137" s="35">
        <v>264.82689379999999</v>
      </c>
      <c r="I137" s="56">
        <v>264.55401016666701</v>
      </c>
      <c r="J137" s="18" t="s">
        <v>387</v>
      </c>
      <c r="K137" s="55">
        <v>264.76236319999998</v>
      </c>
      <c r="L137" s="35">
        <v>265.32648360000002</v>
      </c>
      <c r="M137" s="56">
        <v>265.05359996666698</v>
      </c>
      <c r="N137" s="18" t="s">
        <v>390</v>
      </c>
      <c r="O137" s="2">
        <v>36608</v>
      </c>
      <c r="P137" s="2">
        <v>32189</v>
      </c>
      <c r="Q137" s="2">
        <v>68797</v>
      </c>
      <c r="R137" t="s">
        <v>13848</v>
      </c>
      <c r="S137">
        <v>9</v>
      </c>
      <c r="T137">
        <v>63</v>
      </c>
      <c r="U137" s="2">
        <v>3394</v>
      </c>
      <c r="V137" s="2">
        <v>10655</v>
      </c>
      <c r="W137" s="8">
        <v>0.20420948587874471</v>
      </c>
      <c r="X137" s="2">
        <v>95100</v>
      </c>
      <c r="Y137" s="45">
        <v>131</v>
      </c>
      <c r="AA137" s="61">
        <f>(Table13[[#This Row],[2042 Future AADT]]-Table13[[#This Row],[AADT 2022]])/20*($AA$5-2022)+Table13[[#This Row],[AADT 2022]]</f>
        <v>85893.95</v>
      </c>
      <c r="AC137" s="1" t="str">
        <f>IF(Table13[[#This Row],[TCS MP]]&gt;=Table13[[#This Row],[BMP]],IF(Table13[[#This Row],[TCS MP]]&lt;=Table13[[#This Row],[EMP]],"Good","EMP"),"BMP")</f>
        <v>Good</v>
      </c>
    </row>
    <row r="138" spans="1:29" ht="24" customHeight="1" x14ac:dyDescent="0.25">
      <c r="A138" t="s">
        <v>393</v>
      </c>
      <c r="B138" t="s">
        <v>17258</v>
      </c>
      <c r="C138">
        <v>100163</v>
      </c>
      <c r="D138" t="s">
        <v>17073</v>
      </c>
      <c r="E138" t="s">
        <v>285</v>
      </c>
      <c r="F138" s="9">
        <f>Table13[[#This Row],[ToMeasure]]-Table13[[#This Row],[FromMeasure]]</f>
        <v>2.0837760999999659</v>
      </c>
      <c r="G138" s="5" t="s">
        <v>156</v>
      </c>
      <c r="H138" s="35">
        <v>265.32648360000002</v>
      </c>
      <c r="I138" s="56">
        <v>265.05035229999999</v>
      </c>
      <c r="J138" s="18" t="s">
        <v>390</v>
      </c>
      <c r="K138" s="55">
        <v>266.43309720000002</v>
      </c>
      <c r="L138" s="35">
        <v>267.41025969999998</v>
      </c>
      <c r="M138" s="56">
        <v>267.13412840000001</v>
      </c>
      <c r="N138" s="18" t="s">
        <v>392</v>
      </c>
      <c r="O138" s="2">
        <v>36109</v>
      </c>
      <c r="P138" s="2">
        <v>44194</v>
      </c>
      <c r="Q138" s="2">
        <v>80303</v>
      </c>
      <c r="R138" t="s">
        <v>11302</v>
      </c>
      <c r="S138">
        <v>8</v>
      </c>
      <c r="T138">
        <v>53</v>
      </c>
      <c r="U138" s="2">
        <v>9143</v>
      </c>
      <c r="V138" s="2">
        <v>23828</v>
      </c>
      <c r="W138" s="8">
        <v>0.41058241908770532</v>
      </c>
      <c r="X138" s="2">
        <v>122409</v>
      </c>
      <c r="Y138" s="45">
        <v>132</v>
      </c>
      <c r="AA138" s="61">
        <f>(Table13[[#This Row],[2042 Future AADT]]-Table13[[#This Row],[AADT 2022]])/20*($AA$5-2022)+Table13[[#This Row],[AADT 2022]]</f>
        <v>107671.9</v>
      </c>
      <c r="AC138" s="1" t="str">
        <f>IF(Table13[[#This Row],[TCS MP]]&gt;=Table13[[#This Row],[BMP]],IF(Table13[[#This Row],[TCS MP]]&lt;=Table13[[#This Row],[EMP]],"Good","EMP"),"BMP")</f>
        <v>Good</v>
      </c>
    </row>
    <row r="139" spans="1:29" ht="24" customHeight="1" x14ac:dyDescent="0.25">
      <c r="A139" t="s">
        <v>395</v>
      </c>
      <c r="B139" t="s">
        <v>17259</v>
      </c>
      <c r="C139">
        <v>100164</v>
      </c>
      <c r="D139" t="s">
        <v>17073</v>
      </c>
      <c r="E139" t="s">
        <v>285</v>
      </c>
      <c r="F139" s="9">
        <f>Table13[[#This Row],[ToMeasure]]-Table13[[#This Row],[FromMeasure]]</f>
        <v>0.97726340000002665</v>
      </c>
      <c r="G139" s="5" t="s">
        <v>156</v>
      </c>
      <c r="H139" s="35">
        <v>267.41025969999998</v>
      </c>
      <c r="I139" s="56">
        <v>267.12461766666701</v>
      </c>
      <c r="J139" s="18" t="s">
        <v>392</v>
      </c>
      <c r="K139" s="55">
        <v>267.58124194999999</v>
      </c>
      <c r="L139" s="35">
        <v>268.38752310000001</v>
      </c>
      <c r="M139" s="56">
        <v>268.10188106666698</v>
      </c>
      <c r="N139" s="18" t="s">
        <v>394</v>
      </c>
      <c r="O139" s="2">
        <v>35999</v>
      </c>
      <c r="P139" s="2">
        <v>41652</v>
      </c>
      <c r="Q139" s="2">
        <v>77651</v>
      </c>
      <c r="R139" t="s">
        <v>11303</v>
      </c>
      <c r="S139">
        <v>7</v>
      </c>
      <c r="T139">
        <v>54</v>
      </c>
      <c r="U139" s="2">
        <v>2368</v>
      </c>
      <c r="V139" s="2">
        <v>9092</v>
      </c>
      <c r="W139" s="8">
        <v>0.14758341811438358</v>
      </c>
      <c r="X139" s="2">
        <v>118366</v>
      </c>
      <c r="Y139" s="45">
        <v>133</v>
      </c>
      <c r="AA139" s="61">
        <f>(Table13[[#This Row],[2042 Future AADT]]-Table13[[#This Row],[AADT 2022]])/20*($AA$5-2022)+Table13[[#This Row],[AADT 2022]]</f>
        <v>104115.75</v>
      </c>
      <c r="AC139" s="1" t="str">
        <f>IF(Table13[[#This Row],[TCS MP]]&gt;=Table13[[#This Row],[BMP]],IF(Table13[[#This Row],[TCS MP]]&lt;=Table13[[#This Row],[EMP]],"Good","EMP"),"BMP")</f>
        <v>Good</v>
      </c>
    </row>
    <row r="140" spans="1:29" ht="24" customHeight="1" x14ac:dyDescent="0.25">
      <c r="A140" t="s">
        <v>397</v>
      </c>
      <c r="B140" t="s">
        <v>17260</v>
      </c>
      <c r="C140">
        <v>100165</v>
      </c>
      <c r="D140" t="s">
        <v>17073</v>
      </c>
      <c r="E140" t="s">
        <v>285</v>
      </c>
      <c r="F140" s="9">
        <f>Table13[[#This Row],[ToMeasure]]-Table13[[#This Row],[FromMeasure]]</f>
        <v>1.2538192000000095</v>
      </c>
      <c r="G140" s="5" t="s">
        <v>156</v>
      </c>
      <c r="H140" s="35">
        <v>268.38752310000001</v>
      </c>
      <c r="I140" s="56">
        <v>268.10083466666703</v>
      </c>
      <c r="J140" s="18" t="s">
        <v>394</v>
      </c>
      <c r="K140" s="55">
        <v>268.67558079999998</v>
      </c>
      <c r="L140" s="35">
        <v>269.64134230000002</v>
      </c>
      <c r="M140" s="56">
        <v>269.35465386666698</v>
      </c>
      <c r="N140" s="18" t="s">
        <v>396</v>
      </c>
      <c r="O140" s="2">
        <v>36289</v>
      </c>
      <c r="P140" s="2">
        <v>34923</v>
      </c>
      <c r="Q140" s="2">
        <v>71212</v>
      </c>
      <c r="R140" t="s">
        <v>3285</v>
      </c>
      <c r="S140">
        <v>7</v>
      </c>
      <c r="T140">
        <v>55</v>
      </c>
      <c r="U140" s="2">
        <v>2363</v>
      </c>
      <c r="V140" s="2">
        <v>6808</v>
      </c>
      <c r="W140" s="8">
        <v>0.12878447452676514</v>
      </c>
      <c r="X140" s="2">
        <v>108551</v>
      </c>
      <c r="Y140" s="45">
        <v>134</v>
      </c>
      <c r="AA140" s="61">
        <f>(Table13[[#This Row],[2042 Future AADT]]-Table13[[#This Row],[AADT 2022]])/20*($AA$5-2022)+Table13[[#This Row],[AADT 2022]]</f>
        <v>95482.35</v>
      </c>
      <c r="AC140" s="1" t="str">
        <f>IF(Table13[[#This Row],[TCS MP]]&gt;=Table13[[#This Row],[BMP]],IF(Table13[[#This Row],[TCS MP]]&lt;=Table13[[#This Row],[EMP]],"Good","EMP"),"BMP")</f>
        <v>Good</v>
      </c>
    </row>
    <row r="141" spans="1:29" ht="24" customHeight="1" x14ac:dyDescent="0.25">
      <c r="A141" t="s">
        <v>399</v>
      </c>
      <c r="B141" t="s">
        <v>17261</v>
      </c>
      <c r="C141">
        <v>100166</v>
      </c>
      <c r="D141" t="s">
        <v>17073</v>
      </c>
      <c r="E141" t="s">
        <v>285</v>
      </c>
      <c r="F141" s="9">
        <f>Table13[[#This Row],[ToMeasure]]-Table13[[#This Row],[FromMeasure]]</f>
        <v>1.2360148999999865</v>
      </c>
      <c r="G141" s="5" t="s">
        <v>156</v>
      </c>
      <c r="H141" s="35">
        <v>269.64134230000002</v>
      </c>
      <c r="I141" s="56">
        <v>269.35501696666699</v>
      </c>
      <c r="J141" s="18" t="s">
        <v>396</v>
      </c>
      <c r="K141" s="55">
        <v>269.8993873</v>
      </c>
      <c r="L141" s="35">
        <v>270.87735720000001</v>
      </c>
      <c r="M141" s="56">
        <v>270.59103186666698</v>
      </c>
      <c r="N141" s="18" t="s">
        <v>398</v>
      </c>
      <c r="O141" s="2">
        <v>29667</v>
      </c>
      <c r="P141" s="2">
        <v>29434</v>
      </c>
      <c r="Q141" s="2">
        <v>59101</v>
      </c>
      <c r="R141" t="s">
        <v>11304</v>
      </c>
      <c r="S141">
        <v>9</v>
      </c>
      <c r="T141">
        <v>51</v>
      </c>
      <c r="U141" s="2">
        <v>2363</v>
      </c>
      <c r="V141" s="2">
        <v>6808</v>
      </c>
      <c r="W141" s="8">
        <v>0.15517503933943588</v>
      </c>
      <c r="X141" s="2">
        <v>90090</v>
      </c>
      <c r="Y141" s="45">
        <v>135</v>
      </c>
      <c r="AA141" s="61">
        <f>(Table13[[#This Row],[2042 Future AADT]]-Table13[[#This Row],[AADT 2022]])/20*($AA$5-2022)+Table13[[#This Row],[AADT 2022]]</f>
        <v>79243.850000000006</v>
      </c>
      <c r="AC141" s="1" t="str">
        <f>IF(Table13[[#This Row],[TCS MP]]&gt;=Table13[[#This Row],[BMP]],IF(Table13[[#This Row],[TCS MP]]&lt;=Table13[[#This Row],[EMP]],"Good","EMP"),"BMP")</f>
        <v>Good</v>
      </c>
    </row>
    <row r="142" spans="1:29" ht="24" customHeight="1" x14ac:dyDescent="0.25">
      <c r="A142" t="s">
        <v>401</v>
      </c>
      <c r="B142" t="s">
        <v>17262</v>
      </c>
      <c r="C142">
        <v>100167</v>
      </c>
      <c r="D142" t="s">
        <v>17073</v>
      </c>
      <c r="E142" t="s">
        <v>285</v>
      </c>
      <c r="F142" s="9">
        <f>Table13[[#This Row],[ToMeasure]]-Table13[[#This Row],[FromMeasure]]</f>
        <v>2.5538133999999673</v>
      </c>
      <c r="G142" s="5" t="s">
        <v>156</v>
      </c>
      <c r="H142" s="35">
        <v>270.87735720000001</v>
      </c>
      <c r="I142" s="56">
        <v>270.58706618000002</v>
      </c>
      <c r="J142" s="18" t="s">
        <v>398</v>
      </c>
      <c r="K142" s="55">
        <v>272.01828110000002</v>
      </c>
      <c r="L142" s="35">
        <v>273.43117059999997</v>
      </c>
      <c r="M142" s="56">
        <v>273.14087957999999</v>
      </c>
      <c r="N142" s="18" t="s">
        <v>400</v>
      </c>
      <c r="O142" s="2">
        <v>30447</v>
      </c>
      <c r="P142" s="2">
        <v>30771</v>
      </c>
      <c r="Q142" s="2">
        <v>61218</v>
      </c>
      <c r="R142" t="s">
        <v>3286</v>
      </c>
      <c r="S142">
        <v>9</v>
      </c>
      <c r="T142">
        <v>53</v>
      </c>
      <c r="U142" s="2">
        <v>2513</v>
      </c>
      <c r="V142" s="2">
        <v>9646</v>
      </c>
      <c r="W142" s="8">
        <v>0.19861805351367245</v>
      </c>
      <c r="X142" s="2">
        <v>86751</v>
      </c>
      <c r="Y142" s="45">
        <v>136</v>
      </c>
      <c r="AA142" s="61">
        <f>(Table13[[#This Row],[2042 Future AADT]]-Table13[[#This Row],[AADT 2022]])/20*($AA$5-2022)+Table13[[#This Row],[AADT 2022]]</f>
        <v>77814.45</v>
      </c>
      <c r="AC142" s="1" t="str">
        <f>IF(Table13[[#This Row],[TCS MP]]&gt;=Table13[[#This Row],[BMP]],IF(Table13[[#This Row],[TCS MP]]&lt;=Table13[[#This Row],[EMP]],"Good","EMP"),"BMP")</f>
        <v>Good</v>
      </c>
    </row>
    <row r="143" spans="1:29" ht="24" customHeight="1" x14ac:dyDescent="0.25">
      <c r="A143" t="s">
        <v>403</v>
      </c>
      <c r="B143" t="s">
        <v>17263</v>
      </c>
      <c r="C143">
        <v>100168</v>
      </c>
      <c r="D143" t="s">
        <v>17073</v>
      </c>
      <c r="E143" t="s">
        <v>285</v>
      </c>
      <c r="F143" s="9">
        <f>Table13[[#This Row],[ToMeasure]]-Table13[[#This Row],[FromMeasure]]</f>
        <v>2.3483229000000279</v>
      </c>
      <c r="G143" s="5" t="s">
        <v>156</v>
      </c>
      <c r="H143" s="35">
        <v>273.43117059999997</v>
      </c>
      <c r="I143" s="56">
        <v>273.13974780000001</v>
      </c>
      <c r="J143" s="18" t="s">
        <v>400</v>
      </c>
      <c r="K143" s="55">
        <v>273.99626160000003</v>
      </c>
      <c r="L143" s="35">
        <v>275.7794935</v>
      </c>
      <c r="M143" s="56">
        <v>275.48807069999998</v>
      </c>
      <c r="N143" s="18" t="s">
        <v>402</v>
      </c>
      <c r="O143" s="2">
        <v>26005</v>
      </c>
      <c r="P143" s="2">
        <v>20137</v>
      </c>
      <c r="Q143" s="2">
        <v>46142</v>
      </c>
      <c r="R143" t="s">
        <v>13849</v>
      </c>
      <c r="S143">
        <v>8</v>
      </c>
      <c r="T143">
        <v>57</v>
      </c>
      <c r="U143" s="2">
        <v>2301</v>
      </c>
      <c r="V143" s="2">
        <v>6753</v>
      </c>
      <c r="W143" s="8">
        <v>0.19622036322656147</v>
      </c>
      <c r="X143" s="2">
        <v>70336</v>
      </c>
      <c r="Y143" s="45">
        <v>137</v>
      </c>
      <c r="AA143" s="61">
        <f>(Table13[[#This Row],[2042 Future AADT]]-Table13[[#This Row],[AADT 2022]])/20*($AA$5-2022)+Table13[[#This Row],[AADT 2022]]</f>
        <v>61868.1</v>
      </c>
      <c r="AC143" s="1" t="str">
        <f>IF(Table13[[#This Row],[TCS MP]]&gt;=Table13[[#This Row],[BMP]],IF(Table13[[#This Row],[TCS MP]]&lt;=Table13[[#This Row],[EMP]],"Good","EMP"),"BMP")</f>
        <v>Good</v>
      </c>
    </row>
    <row r="144" spans="1:29" ht="24" customHeight="1" x14ac:dyDescent="0.25">
      <c r="A144" t="s">
        <v>405</v>
      </c>
      <c r="B144" t="s">
        <v>17264</v>
      </c>
      <c r="C144">
        <v>100169</v>
      </c>
      <c r="D144" t="s">
        <v>17073</v>
      </c>
      <c r="E144" t="s">
        <v>285</v>
      </c>
      <c r="F144" s="9">
        <f>Table13[[#This Row],[ToMeasure]]-Table13[[#This Row],[FromMeasure]]</f>
        <v>3.9087013000000184</v>
      </c>
      <c r="G144" s="5" t="s">
        <v>156</v>
      </c>
      <c r="H144" s="35">
        <v>275.7794935</v>
      </c>
      <c r="I144" s="56">
        <v>275.49968661666702</v>
      </c>
      <c r="J144" s="18" t="s">
        <v>402</v>
      </c>
      <c r="K144" s="55">
        <v>276.08925219999998</v>
      </c>
      <c r="L144" s="35">
        <v>279.68819480000002</v>
      </c>
      <c r="M144" s="56">
        <v>279.40838791666698</v>
      </c>
      <c r="N144" s="18" t="s">
        <v>404</v>
      </c>
      <c r="O144" s="2">
        <v>23320</v>
      </c>
      <c r="P144" s="2">
        <v>21114</v>
      </c>
      <c r="Q144" s="2">
        <v>44434</v>
      </c>
      <c r="R144" t="s">
        <v>3287</v>
      </c>
      <c r="S144">
        <v>9</v>
      </c>
      <c r="T144">
        <v>54</v>
      </c>
      <c r="U144" s="2">
        <v>1940</v>
      </c>
      <c r="V144" s="2">
        <v>8678</v>
      </c>
      <c r="W144" s="8">
        <v>0.23896115587162983</v>
      </c>
      <c r="X144" s="2">
        <v>61422</v>
      </c>
      <c r="Y144" s="45">
        <v>138</v>
      </c>
      <c r="AA144" s="61">
        <f>(Table13[[#This Row],[2042 Future AADT]]-Table13[[#This Row],[AADT 2022]])/20*($AA$5-2022)+Table13[[#This Row],[AADT 2022]]</f>
        <v>55476.2</v>
      </c>
      <c r="AC144" s="1" t="str">
        <f>IF(Table13[[#This Row],[TCS MP]]&gt;=Table13[[#This Row],[BMP]],IF(Table13[[#This Row],[TCS MP]]&lt;=Table13[[#This Row],[EMP]],"Good","EMP"),"BMP")</f>
        <v>Good</v>
      </c>
    </row>
    <row r="145" spans="1:29" ht="24" customHeight="1" x14ac:dyDescent="0.25">
      <c r="A145" t="s">
        <v>407</v>
      </c>
      <c r="B145" t="s">
        <v>17265</v>
      </c>
      <c r="C145">
        <v>100170</v>
      </c>
      <c r="D145" t="s">
        <v>17073</v>
      </c>
      <c r="E145" t="s">
        <v>285</v>
      </c>
      <c r="F145" s="9">
        <f>Table13[[#This Row],[ToMeasure]]-Table13[[#This Row],[FromMeasure]]</f>
        <v>2.2781144999999583</v>
      </c>
      <c r="G145" s="5" t="s">
        <v>156</v>
      </c>
      <c r="H145" s="35">
        <v>279.68819480000002</v>
      </c>
      <c r="I145" s="56">
        <v>279.40752394999998</v>
      </c>
      <c r="J145" s="18" t="s">
        <v>404</v>
      </c>
      <c r="K145" s="55">
        <v>281.00132330000002</v>
      </c>
      <c r="L145" s="35">
        <v>281.96630929999998</v>
      </c>
      <c r="M145" s="56">
        <v>281.68563845</v>
      </c>
      <c r="N145" s="18" t="s">
        <v>406</v>
      </c>
      <c r="O145" s="2">
        <v>20061</v>
      </c>
      <c r="P145" s="2">
        <v>20169</v>
      </c>
      <c r="Q145" s="2">
        <v>40230</v>
      </c>
      <c r="R145" t="s">
        <v>7039</v>
      </c>
      <c r="S145">
        <v>7</v>
      </c>
      <c r="T145">
        <v>52</v>
      </c>
      <c r="U145" s="2">
        <v>1533</v>
      </c>
      <c r="V145" s="2">
        <v>8027</v>
      </c>
      <c r="W145" s="8">
        <v>0.23763360676112355</v>
      </c>
      <c r="X145" s="2">
        <v>57009</v>
      </c>
      <c r="Y145" s="45">
        <v>139</v>
      </c>
      <c r="AA145" s="61">
        <f>(Table13[[#This Row],[2042 Future AADT]]-Table13[[#This Row],[AADT 2022]])/20*($AA$5-2022)+Table13[[#This Row],[AADT 2022]]</f>
        <v>51136.35</v>
      </c>
      <c r="AC145" s="1" t="str">
        <f>IF(Table13[[#This Row],[TCS MP]]&gt;=Table13[[#This Row],[BMP]],IF(Table13[[#This Row],[TCS MP]]&lt;=Table13[[#This Row],[EMP]],"Good","EMP"),"BMP")</f>
        <v>Good</v>
      </c>
    </row>
    <row r="146" spans="1:29" ht="24" customHeight="1" x14ac:dyDescent="0.25">
      <c r="A146" t="s">
        <v>410</v>
      </c>
      <c r="B146" t="s">
        <v>17266</v>
      </c>
      <c r="C146">
        <v>100171</v>
      </c>
      <c r="D146" t="s">
        <v>17073</v>
      </c>
      <c r="E146" t="s">
        <v>285</v>
      </c>
      <c r="F146" s="9">
        <f>Table13[[#This Row],[ToMeasure]]-Table13[[#This Row],[FromMeasure]]</f>
        <v>9.347451000000035</v>
      </c>
      <c r="G146" s="5" t="s">
        <v>156</v>
      </c>
      <c r="H146" s="35">
        <v>281.96630929999998</v>
      </c>
      <c r="I146" s="56">
        <v>281.682893541667</v>
      </c>
      <c r="J146" s="18" t="s">
        <v>406</v>
      </c>
      <c r="K146" s="55">
        <v>285.48957765</v>
      </c>
      <c r="L146" s="35">
        <v>291.31376030000001</v>
      </c>
      <c r="M146" s="56">
        <v>291.03034454166698</v>
      </c>
      <c r="N146" s="18" t="s">
        <v>409</v>
      </c>
      <c r="O146" s="2">
        <v>15649</v>
      </c>
      <c r="P146" s="2">
        <v>14654</v>
      </c>
      <c r="Q146" s="2">
        <v>30303</v>
      </c>
      <c r="R146" t="s">
        <v>11305</v>
      </c>
      <c r="S146">
        <v>7</v>
      </c>
      <c r="T146">
        <v>52</v>
      </c>
      <c r="U146" s="2">
        <v>1432</v>
      </c>
      <c r="V146" s="2">
        <v>8544</v>
      </c>
      <c r="W146" s="8">
        <v>0.32920832920832921</v>
      </c>
      <c r="X146" s="2">
        <v>45151</v>
      </c>
      <c r="Y146" s="45">
        <v>140</v>
      </c>
      <c r="AA146" s="61">
        <f>(Table13[[#This Row],[2042 Future AADT]]-Table13[[#This Row],[AADT 2022]])/20*($AA$5-2022)+Table13[[#This Row],[AADT 2022]]</f>
        <v>39954.199999999997</v>
      </c>
      <c r="AC146" s="1" t="str">
        <f>IF(Table13[[#This Row],[TCS MP]]&gt;=Table13[[#This Row],[BMP]],IF(Table13[[#This Row],[TCS MP]]&lt;=Table13[[#This Row],[EMP]],"Good","EMP"),"BMP")</f>
        <v>Good</v>
      </c>
    </row>
    <row r="147" spans="1:29" ht="24" customHeight="1" x14ac:dyDescent="0.25">
      <c r="A147" t="s">
        <v>412</v>
      </c>
      <c r="B147" t="s">
        <v>17267</v>
      </c>
      <c r="C147">
        <v>100172</v>
      </c>
      <c r="D147" t="s">
        <v>17073</v>
      </c>
      <c r="E147" t="s">
        <v>285</v>
      </c>
      <c r="F147" s="9">
        <f>Table13[[#This Row],[ToMeasure]]-Table13[[#This Row],[FromMeasure]]</f>
        <v>1.46055709999996</v>
      </c>
      <c r="G147" s="5" t="s">
        <v>156</v>
      </c>
      <c r="H147" s="35">
        <v>291.31376030000001</v>
      </c>
      <c r="I147" s="56">
        <v>291.03568696666701</v>
      </c>
      <c r="J147" s="18" t="s">
        <v>409</v>
      </c>
      <c r="K147" s="55">
        <v>291.70706209999997</v>
      </c>
      <c r="L147" s="35">
        <v>292.77431739999997</v>
      </c>
      <c r="M147" s="56">
        <v>292.49624406666697</v>
      </c>
      <c r="N147" s="18" t="s">
        <v>411</v>
      </c>
      <c r="O147" s="2">
        <v>17412</v>
      </c>
      <c r="P147" s="2">
        <v>16930</v>
      </c>
      <c r="Q147" s="2">
        <v>34342</v>
      </c>
      <c r="R147" t="s">
        <v>3288</v>
      </c>
      <c r="S147">
        <v>9</v>
      </c>
      <c r="T147">
        <v>50</v>
      </c>
      <c r="U147" s="2">
        <v>1937</v>
      </c>
      <c r="V147" s="2">
        <v>8159</v>
      </c>
      <c r="W147" s="8">
        <v>0.29398404286296664</v>
      </c>
      <c r="X147" s="2">
        <v>48665</v>
      </c>
      <c r="Y147" s="45">
        <v>141</v>
      </c>
      <c r="AA147" s="61">
        <f>(Table13[[#This Row],[2042 Future AADT]]-Table13[[#This Row],[AADT 2022]])/20*($AA$5-2022)+Table13[[#This Row],[AADT 2022]]</f>
        <v>43651.95</v>
      </c>
      <c r="AC147" s="1" t="str">
        <f>IF(Table13[[#This Row],[TCS MP]]&gt;=Table13[[#This Row],[BMP]],IF(Table13[[#This Row],[TCS MP]]&lt;=Table13[[#This Row],[EMP]],"Good","EMP"),"BMP")</f>
        <v>Good</v>
      </c>
    </row>
    <row r="148" spans="1:29" ht="24" customHeight="1" x14ac:dyDescent="0.25">
      <c r="A148" t="s">
        <v>415</v>
      </c>
      <c r="B148" t="s">
        <v>17268</v>
      </c>
      <c r="C148">
        <v>100173</v>
      </c>
      <c r="D148" t="s">
        <v>17073</v>
      </c>
      <c r="E148" t="s">
        <v>285</v>
      </c>
      <c r="F148" s="9">
        <f>Table13[[#This Row],[ToMeasure]]-Table13[[#This Row],[FromMeasure]]</f>
        <v>4.6828974000000017</v>
      </c>
      <c r="G148" s="5" t="s">
        <v>156</v>
      </c>
      <c r="H148" s="35">
        <v>292.77431739999997</v>
      </c>
      <c r="I148" s="56">
        <v>292.49423885714299</v>
      </c>
      <c r="J148" s="18" t="s">
        <v>411</v>
      </c>
      <c r="K148" s="55">
        <v>295.99752510000002</v>
      </c>
      <c r="L148" s="35">
        <v>297.45721479999997</v>
      </c>
      <c r="M148" s="56">
        <v>297.17713625714299</v>
      </c>
      <c r="N148" s="18" t="s">
        <v>414</v>
      </c>
      <c r="O148" s="2">
        <v>18553</v>
      </c>
      <c r="P148" s="2">
        <v>16433</v>
      </c>
      <c r="Q148" s="2">
        <v>34986</v>
      </c>
      <c r="R148" t="s">
        <v>7040</v>
      </c>
      <c r="S148">
        <v>8</v>
      </c>
      <c r="T148">
        <v>64</v>
      </c>
      <c r="U148" s="2">
        <v>1763</v>
      </c>
      <c r="V148" s="2">
        <v>5933</v>
      </c>
      <c r="W148" s="8">
        <v>0.21997370376722117</v>
      </c>
      <c r="X148" s="2">
        <v>49578</v>
      </c>
      <c r="Y148" s="45">
        <v>142</v>
      </c>
      <c r="AA148" s="61">
        <f>(Table13[[#This Row],[2042 Future AADT]]-Table13[[#This Row],[AADT 2022]])/20*($AA$5-2022)+Table13[[#This Row],[AADT 2022]]</f>
        <v>44470.8</v>
      </c>
      <c r="AC148" s="1" t="str">
        <f>IF(Table13[[#This Row],[TCS MP]]&gt;=Table13[[#This Row],[BMP]],IF(Table13[[#This Row],[TCS MP]]&lt;=Table13[[#This Row],[EMP]],"Good","EMP"),"BMP")</f>
        <v>Good</v>
      </c>
    </row>
    <row r="149" spans="1:29" ht="24" customHeight="1" x14ac:dyDescent="0.25">
      <c r="A149" t="s">
        <v>417</v>
      </c>
      <c r="B149" t="s">
        <v>17269</v>
      </c>
      <c r="C149">
        <v>100174</v>
      </c>
      <c r="D149" t="s">
        <v>17073</v>
      </c>
      <c r="E149" t="s">
        <v>285</v>
      </c>
      <c r="F149" s="9">
        <f>Table13[[#This Row],[ToMeasure]]-Table13[[#This Row],[FromMeasure]]</f>
        <v>2.1740450000000351</v>
      </c>
      <c r="G149" s="5" t="s">
        <v>156</v>
      </c>
      <c r="H149" s="35">
        <v>297.45721479999997</v>
      </c>
      <c r="I149" s="56">
        <v>297.17460004999998</v>
      </c>
      <c r="J149" s="18" t="s">
        <v>414</v>
      </c>
      <c r="K149" s="55">
        <v>298.21606939999998</v>
      </c>
      <c r="L149" s="35">
        <v>299.63125980000001</v>
      </c>
      <c r="M149" s="56">
        <v>299.34864505000002</v>
      </c>
      <c r="N149" s="18" t="s">
        <v>416</v>
      </c>
      <c r="O149" s="2">
        <v>17455</v>
      </c>
      <c r="P149" s="2">
        <v>17224</v>
      </c>
      <c r="Q149" s="2">
        <v>34679</v>
      </c>
      <c r="R149" t="s">
        <v>11306</v>
      </c>
      <c r="S149">
        <v>7</v>
      </c>
      <c r="T149">
        <v>52</v>
      </c>
      <c r="U149" s="2">
        <v>1733</v>
      </c>
      <c r="V149" s="2">
        <v>5755</v>
      </c>
      <c r="W149" s="8">
        <v>0.21592318117592779</v>
      </c>
      <c r="X149" s="2">
        <v>60878</v>
      </c>
      <c r="Y149" s="45">
        <v>143</v>
      </c>
      <c r="AA149" s="61">
        <f>(Table13[[#This Row],[2042 Future AADT]]-Table13[[#This Row],[AADT 2022]])/20*($AA$5-2022)+Table13[[#This Row],[AADT 2022]]</f>
        <v>51708.350000000006</v>
      </c>
      <c r="AC149" s="1" t="str">
        <f>IF(Table13[[#This Row],[TCS MP]]&gt;=Table13[[#This Row],[BMP]],IF(Table13[[#This Row],[TCS MP]]&lt;=Table13[[#This Row],[EMP]],"Good","EMP"),"BMP")</f>
        <v>Good</v>
      </c>
    </row>
    <row r="150" spans="1:29" ht="24" customHeight="1" x14ac:dyDescent="0.25">
      <c r="A150" t="s">
        <v>419</v>
      </c>
      <c r="B150" t="s">
        <v>17270</v>
      </c>
      <c r="C150">
        <v>100175</v>
      </c>
      <c r="D150" t="s">
        <v>17073</v>
      </c>
      <c r="E150" t="s">
        <v>285</v>
      </c>
      <c r="F150" s="9">
        <f>Table13[[#This Row],[ToMeasure]]-Table13[[#This Row],[FromMeasure]]</f>
        <v>3.0132840999999644</v>
      </c>
      <c r="G150" s="5" t="s">
        <v>156</v>
      </c>
      <c r="H150" s="35">
        <v>299.63125980000001</v>
      </c>
      <c r="I150" s="56">
        <v>299.35737152000002</v>
      </c>
      <c r="J150" s="18" t="s">
        <v>416</v>
      </c>
      <c r="K150" s="55">
        <v>300.10096979999997</v>
      </c>
      <c r="L150" s="35">
        <v>302.64454389999997</v>
      </c>
      <c r="M150" s="56">
        <v>302.37065561999998</v>
      </c>
      <c r="N150" s="18" t="s">
        <v>418</v>
      </c>
      <c r="O150" s="2">
        <v>17202</v>
      </c>
      <c r="P150" s="2">
        <v>11447</v>
      </c>
      <c r="Q150" s="2">
        <v>28649</v>
      </c>
      <c r="R150" t="s">
        <v>11307</v>
      </c>
      <c r="S150">
        <v>8</v>
      </c>
      <c r="T150">
        <v>54</v>
      </c>
      <c r="U150" s="2">
        <v>1397</v>
      </c>
      <c r="V150" s="2">
        <v>5314</v>
      </c>
      <c r="W150" s="8">
        <v>0.23424901392718769</v>
      </c>
      <c r="X150" s="2">
        <v>50292</v>
      </c>
      <c r="Y150" s="45">
        <v>144</v>
      </c>
      <c r="AA150" s="61">
        <f>(Table13[[#This Row],[2042 Future AADT]]-Table13[[#This Row],[AADT 2022]])/20*($AA$5-2022)+Table13[[#This Row],[AADT 2022]]</f>
        <v>42716.95</v>
      </c>
      <c r="AC150" s="1" t="str">
        <f>IF(Table13[[#This Row],[TCS MP]]&gt;=Table13[[#This Row],[BMP]],IF(Table13[[#This Row],[TCS MP]]&lt;=Table13[[#This Row],[EMP]],"Good","EMP"),"BMP")</f>
        <v>Good</v>
      </c>
    </row>
    <row r="151" spans="1:29" ht="24" customHeight="1" x14ac:dyDescent="0.25">
      <c r="A151" t="s">
        <v>422</v>
      </c>
      <c r="B151" t="s">
        <v>17271</v>
      </c>
      <c r="C151">
        <v>100176</v>
      </c>
      <c r="D151" t="s">
        <v>17073</v>
      </c>
      <c r="E151" t="s">
        <v>285</v>
      </c>
      <c r="F151" s="9">
        <f>Table13[[#This Row],[ToMeasure]]-Table13[[#This Row],[FromMeasure]]</f>
        <v>1.4932526000000053</v>
      </c>
      <c r="G151" s="5" t="s">
        <v>156</v>
      </c>
      <c r="H151" s="35">
        <v>302.64454389999997</v>
      </c>
      <c r="I151" s="56">
        <v>302.38774969999997</v>
      </c>
      <c r="J151" s="18" t="s">
        <v>418</v>
      </c>
      <c r="K151" s="55">
        <v>303.25678505000002</v>
      </c>
      <c r="L151" s="35">
        <v>304.13779649999998</v>
      </c>
      <c r="M151" s="56">
        <v>303.88100229999998</v>
      </c>
      <c r="N151" s="18" t="s">
        <v>421</v>
      </c>
      <c r="O151" s="2">
        <v>16432</v>
      </c>
      <c r="P151" s="2">
        <v>15415</v>
      </c>
      <c r="Q151" s="2">
        <v>31847</v>
      </c>
      <c r="R151" t="s">
        <v>11308</v>
      </c>
      <c r="S151">
        <v>7</v>
      </c>
      <c r="T151">
        <v>53</v>
      </c>
      <c r="U151" s="2">
        <v>1335</v>
      </c>
      <c r="V151" s="2">
        <v>6003</v>
      </c>
      <c r="W151" s="8">
        <v>0.23041416773950452</v>
      </c>
      <c r="X151" s="2">
        <v>62601</v>
      </c>
      <c r="Y151" s="45">
        <v>145</v>
      </c>
      <c r="AA151" s="61">
        <f>(Table13[[#This Row],[2042 Future AADT]]-Table13[[#This Row],[AADT 2022]])/20*($AA$5-2022)+Table13[[#This Row],[AADT 2022]]</f>
        <v>51837.100000000006</v>
      </c>
      <c r="AC151" s="1" t="str">
        <f>IF(Table13[[#This Row],[TCS MP]]&gt;=Table13[[#This Row],[BMP]],IF(Table13[[#This Row],[TCS MP]]&lt;=Table13[[#This Row],[EMP]],"Good","EMP"),"BMP")</f>
        <v>Good</v>
      </c>
    </row>
    <row r="152" spans="1:29" ht="24" customHeight="1" x14ac:dyDescent="0.25">
      <c r="A152" t="s">
        <v>424</v>
      </c>
      <c r="B152" t="s">
        <v>17272</v>
      </c>
      <c r="C152">
        <v>100177</v>
      </c>
      <c r="D152" t="s">
        <v>17073</v>
      </c>
      <c r="E152" t="s">
        <v>285</v>
      </c>
      <c r="F152" s="9">
        <f>Table13[[#This Row],[ToMeasure]]-Table13[[#This Row],[FromMeasure]]</f>
        <v>1.0381483000000458</v>
      </c>
      <c r="G152" s="5" t="s">
        <v>156</v>
      </c>
      <c r="H152" s="35">
        <v>304.13779649999998</v>
      </c>
      <c r="I152" s="56">
        <v>303.88176663333297</v>
      </c>
      <c r="J152" s="18" t="s">
        <v>421</v>
      </c>
      <c r="K152" s="55">
        <v>304.46810360000001</v>
      </c>
      <c r="L152" s="35">
        <v>305.17594480000002</v>
      </c>
      <c r="M152" s="56">
        <v>304.91991493333302</v>
      </c>
      <c r="N152" s="18" t="s">
        <v>423</v>
      </c>
      <c r="O152" s="2">
        <v>11843</v>
      </c>
      <c r="P152" s="2">
        <v>8142</v>
      </c>
      <c r="Q152" s="2">
        <v>19985</v>
      </c>
      <c r="R152" t="s">
        <v>13850</v>
      </c>
      <c r="S152">
        <v>7</v>
      </c>
      <c r="T152">
        <v>55</v>
      </c>
      <c r="U152" s="2">
        <v>866</v>
      </c>
      <c r="V152" s="2">
        <v>6018</v>
      </c>
      <c r="W152" s="8">
        <v>0.34445834375781836</v>
      </c>
      <c r="X152" s="2">
        <v>39284</v>
      </c>
      <c r="Y152" s="45">
        <v>146</v>
      </c>
      <c r="AA152" s="61">
        <f>(Table13[[#This Row],[2042 Future AADT]]-Table13[[#This Row],[AADT 2022]])/20*($AA$5-2022)+Table13[[#This Row],[AADT 2022]]</f>
        <v>32529.35</v>
      </c>
      <c r="AC152" s="1" t="str">
        <f>IF(Table13[[#This Row],[TCS MP]]&gt;=Table13[[#This Row],[BMP]],IF(Table13[[#This Row],[TCS MP]]&lt;=Table13[[#This Row],[EMP]],"Good","EMP"),"BMP")</f>
        <v>Good</v>
      </c>
    </row>
    <row r="153" spans="1:29" ht="24" customHeight="1" x14ac:dyDescent="0.25">
      <c r="A153" t="s">
        <v>426</v>
      </c>
      <c r="B153" t="s">
        <v>17273</v>
      </c>
      <c r="C153">
        <v>100178</v>
      </c>
      <c r="D153" t="s">
        <v>17073</v>
      </c>
      <c r="E153" t="s">
        <v>285</v>
      </c>
      <c r="F153" s="9">
        <f>Table13[[#This Row],[ToMeasure]]-Table13[[#This Row],[FromMeasure]]</f>
        <v>2.2284452999999758</v>
      </c>
      <c r="G153" s="5" t="s">
        <v>156</v>
      </c>
      <c r="H153" s="35">
        <v>305.17594480000002</v>
      </c>
      <c r="I153" s="56">
        <v>304.81217420000002</v>
      </c>
      <c r="J153" s="18" t="s">
        <v>423</v>
      </c>
      <c r="K153" s="55">
        <v>305.34403804999999</v>
      </c>
      <c r="L153" s="35">
        <v>307.4043901</v>
      </c>
      <c r="M153" s="56">
        <v>307.04061949999999</v>
      </c>
      <c r="N153" s="18" t="s">
        <v>425</v>
      </c>
      <c r="O153" s="2">
        <v>8375</v>
      </c>
      <c r="P153" s="2">
        <v>7680</v>
      </c>
      <c r="Q153" s="2">
        <v>16055</v>
      </c>
      <c r="R153" t="s">
        <v>13851</v>
      </c>
      <c r="S153">
        <v>7</v>
      </c>
      <c r="T153">
        <v>50</v>
      </c>
      <c r="U153" s="2">
        <v>990</v>
      </c>
      <c r="V153" s="2">
        <v>5982</v>
      </c>
      <c r="W153" s="8">
        <v>0.43425724073497352</v>
      </c>
      <c r="X153" s="2">
        <v>31559</v>
      </c>
      <c r="Y153" s="45">
        <v>147</v>
      </c>
      <c r="AA153" s="61">
        <f>(Table13[[#This Row],[2042 Future AADT]]-Table13[[#This Row],[AADT 2022]])/20*($AA$5-2022)+Table13[[#This Row],[AADT 2022]]</f>
        <v>26132.6</v>
      </c>
      <c r="AC153" s="1" t="str">
        <f>IF(Table13[[#This Row],[TCS MP]]&gt;=Table13[[#This Row],[BMP]],IF(Table13[[#This Row],[TCS MP]]&lt;=Table13[[#This Row],[EMP]],"Good","EMP"),"BMP")</f>
        <v>Good</v>
      </c>
    </row>
    <row r="154" spans="1:29" ht="24" customHeight="1" x14ac:dyDescent="0.25">
      <c r="A154" t="s">
        <v>428</v>
      </c>
      <c r="B154" t="s">
        <v>17274</v>
      </c>
      <c r="C154">
        <v>100179</v>
      </c>
      <c r="D154" t="s">
        <v>17073</v>
      </c>
      <c r="E154" t="s">
        <v>285</v>
      </c>
      <c r="F154" s="9">
        <f>Table13[[#This Row],[ToMeasure]]-Table13[[#This Row],[FromMeasure]]</f>
        <v>6.1264441000000147</v>
      </c>
      <c r="G154" s="5" t="s">
        <v>156</v>
      </c>
      <c r="H154" s="35">
        <v>307.4043901</v>
      </c>
      <c r="I154" s="56">
        <v>306.65013301428598</v>
      </c>
      <c r="J154" s="18" t="s">
        <v>425</v>
      </c>
      <c r="K154" s="55">
        <v>312.00505550000003</v>
      </c>
      <c r="L154" s="35">
        <v>313.53083420000002</v>
      </c>
      <c r="M154" s="56">
        <v>312.776577114286</v>
      </c>
      <c r="N154" s="18" t="s">
        <v>427</v>
      </c>
      <c r="O154" s="2">
        <v>11095</v>
      </c>
      <c r="P154" s="2">
        <v>10026</v>
      </c>
      <c r="Q154" s="2">
        <v>21121</v>
      </c>
      <c r="R154" t="s">
        <v>13852</v>
      </c>
      <c r="S154">
        <v>7</v>
      </c>
      <c r="T154">
        <v>50</v>
      </c>
      <c r="U154" s="2">
        <v>945</v>
      </c>
      <c r="V154" s="2">
        <v>6076</v>
      </c>
      <c r="W154" s="8">
        <v>0.33241797263387152</v>
      </c>
      <c r="X154" s="2">
        <v>37077</v>
      </c>
      <c r="Y154" s="45">
        <v>148</v>
      </c>
      <c r="AA154" s="61">
        <f>(Table13[[#This Row],[2042 Future AADT]]-Table13[[#This Row],[AADT 2022]])/20*($AA$5-2022)+Table13[[#This Row],[AADT 2022]]</f>
        <v>31492.400000000001</v>
      </c>
      <c r="AC154" s="1" t="str">
        <f>IF(Table13[[#This Row],[TCS MP]]&gt;=Table13[[#This Row],[BMP]],IF(Table13[[#This Row],[TCS MP]]&lt;=Table13[[#This Row],[EMP]],"Good","EMP"),"BMP")</f>
        <v>Good</v>
      </c>
    </row>
    <row r="155" spans="1:29" ht="24" customHeight="1" x14ac:dyDescent="0.25">
      <c r="A155" t="s">
        <v>430</v>
      </c>
      <c r="B155" t="s">
        <v>17275</v>
      </c>
      <c r="C155">
        <v>100180</v>
      </c>
      <c r="D155" t="s">
        <v>17073</v>
      </c>
      <c r="E155" t="s">
        <v>285</v>
      </c>
      <c r="F155" s="9">
        <f>Table13[[#This Row],[ToMeasure]]-Table13[[#This Row],[FromMeasure]]</f>
        <v>6.2079061999999681</v>
      </c>
      <c r="G155" s="5" t="s">
        <v>156</v>
      </c>
      <c r="H155" s="35">
        <v>313.53083420000002</v>
      </c>
      <c r="I155" s="56">
        <v>312.77939620000001</v>
      </c>
      <c r="J155" s="18" t="s">
        <v>427</v>
      </c>
      <c r="K155" s="55">
        <v>313.35967375000001</v>
      </c>
      <c r="L155" s="35">
        <v>319.73874039999998</v>
      </c>
      <c r="M155" s="56">
        <v>318.98730239999998</v>
      </c>
      <c r="N155" s="18" t="s">
        <v>429</v>
      </c>
      <c r="O155" s="2">
        <v>11079</v>
      </c>
      <c r="P155" s="2">
        <v>10633</v>
      </c>
      <c r="Q155" s="2">
        <v>21712</v>
      </c>
      <c r="R155" t="s">
        <v>11309</v>
      </c>
      <c r="S155">
        <v>9</v>
      </c>
      <c r="T155">
        <v>54</v>
      </c>
      <c r="U155" s="2">
        <v>765</v>
      </c>
      <c r="V155" s="2">
        <v>7441</v>
      </c>
      <c r="W155" s="8">
        <v>0.37794767870302137</v>
      </c>
      <c r="X155" s="2">
        <v>38115</v>
      </c>
      <c r="Y155" s="45">
        <v>149</v>
      </c>
      <c r="AA155" s="61">
        <f>(Table13[[#This Row],[2042 Future AADT]]-Table13[[#This Row],[AADT 2022]])/20*($AA$5-2022)+Table13[[#This Row],[AADT 2022]]</f>
        <v>32373.949999999997</v>
      </c>
      <c r="AC155" s="1" t="str">
        <f>IF(Table13[[#This Row],[TCS MP]]&gt;=Table13[[#This Row],[BMP]],IF(Table13[[#This Row],[TCS MP]]&lt;=Table13[[#This Row],[EMP]],"Good","EMP"),"BMP")</f>
        <v>Good</v>
      </c>
    </row>
    <row r="156" spans="1:29" ht="24" customHeight="1" x14ac:dyDescent="0.25">
      <c r="A156" t="s">
        <v>433</v>
      </c>
      <c r="B156" t="s">
        <v>17276</v>
      </c>
      <c r="C156">
        <v>100181</v>
      </c>
      <c r="D156" t="s">
        <v>17073</v>
      </c>
      <c r="E156" t="s">
        <v>285</v>
      </c>
      <c r="F156" s="9">
        <f>Table13[[#This Row],[ToMeasure]]-Table13[[#This Row],[FromMeasure]]</f>
        <v>3.6227105000000392</v>
      </c>
      <c r="G156" s="5" t="s">
        <v>156</v>
      </c>
      <c r="H156" s="35">
        <v>319.73874039999998</v>
      </c>
      <c r="I156" s="56">
        <v>318.98245748333301</v>
      </c>
      <c r="J156" s="18" t="s">
        <v>429</v>
      </c>
      <c r="K156" s="55">
        <v>322.01689440000001</v>
      </c>
      <c r="L156" s="35">
        <v>323.36145090000002</v>
      </c>
      <c r="M156" s="56">
        <v>322.60516798333299</v>
      </c>
      <c r="N156" s="18" t="s">
        <v>432</v>
      </c>
      <c r="O156" s="2">
        <v>8637</v>
      </c>
      <c r="P156" s="2">
        <v>11073</v>
      </c>
      <c r="Q156" s="2">
        <v>19710</v>
      </c>
      <c r="R156" t="s">
        <v>3289</v>
      </c>
      <c r="S156">
        <v>9</v>
      </c>
      <c r="T156">
        <v>65</v>
      </c>
      <c r="U156" s="2">
        <v>886</v>
      </c>
      <c r="V156" s="2">
        <v>6976</v>
      </c>
      <c r="W156" s="8">
        <v>0.39888381532217149</v>
      </c>
      <c r="X156" s="2">
        <v>34600</v>
      </c>
      <c r="Y156" s="45">
        <v>150</v>
      </c>
      <c r="AA156" s="61">
        <f>(Table13[[#This Row],[2042 Future AADT]]-Table13[[#This Row],[AADT 2022]])/20*($AA$5-2022)+Table13[[#This Row],[AADT 2022]]</f>
        <v>29388.5</v>
      </c>
      <c r="AC156" s="1" t="str">
        <f>IF(Table13[[#This Row],[TCS MP]]&gt;=Table13[[#This Row],[BMP]],IF(Table13[[#This Row],[TCS MP]]&lt;=Table13[[#This Row],[EMP]],"Good","EMP"),"BMP")</f>
        <v>Good</v>
      </c>
    </row>
    <row r="157" spans="1:29" ht="24" customHeight="1" x14ac:dyDescent="0.25">
      <c r="A157" t="s">
        <v>435</v>
      </c>
      <c r="B157" t="s">
        <v>17277</v>
      </c>
      <c r="C157">
        <v>100182</v>
      </c>
      <c r="D157" t="s">
        <v>17073</v>
      </c>
      <c r="E157" t="s">
        <v>285</v>
      </c>
      <c r="F157" s="9">
        <f>Table13[[#This Row],[ToMeasure]]-Table13[[#This Row],[FromMeasure]]</f>
        <v>9.0186375999999768</v>
      </c>
      <c r="G157" s="5" t="s">
        <v>156</v>
      </c>
      <c r="H157" s="35">
        <v>323.36145090000002</v>
      </c>
      <c r="I157" s="56">
        <v>322.60249490909098</v>
      </c>
      <c r="J157" s="18" t="s">
        <v>432</v>
      </c>
      <c r="K157" s="55">
        <v>330.01393409999997</v>
      </c>
      <c r="L157" s="35">
        <v>332.3800885</v>
      </c>
      <c r="M157" s="56">
        <v>331.62113250909101</v>
      </c>
      <c r="N157" s="18" t="s">
        <v>434</v>
      </c>
      <c r="O157" s="2">
        <v>10741</v>
      </c>
      <c r="P157" s="2">
        <v>9467</v>
      </c>
      <c r="Q157" s="2">
        <v>20208</v>
      </c>
      <c r="R157" t="s">
        <v>11310</v>
      </c>
      <c r="S157">
        <v>7</v>
      </c>
      <c r="T157">
        <v>52</v>
      </c>
      <c r="U157" s="2">
        <v>859</v>
      </c>
      <c r="V157" s="2">
        <v>6614</v>
      </c>
      <c r="W157" s="8">
        <v>0.36980403800475059</v>
      </c>
      <c r="X157" s="2">
        <v>35474</v>
      </c>
      <c r="Y157" s="45">
        <v>151</v>
      </c>
      <c r="AA157" s="61">
        <f>(Table13[[#This Row],[2042 Future AADT]]-Table13[[#This Row],[AADT 2022]])/20*($AA$5-2022)+Table13[[#This Row],[AADT 2022]]</f>
        <v>30130.9</v>
      </c>
      <c r="AC157" s="1" t="str">
        <f>IF(Table13[[#This Row],[TCS MP]]&gt;=Table13[[#This Row],[BMP]],IF(Table13[[#This Row],[TCS MP]]&lt;=Table13[[#This Row],[EMP]],"Good","EMP"),"BMP")</f>
        <v>Good</v>
      </c>
    </row>
    <row r="158" spans="1:29" ht="24" customHeight="1" x14ac:dyDescent="0.25">
      <c r="A158" t="s">
        <v>436</v>
      </c>
      <c r="B158" t="s">
        <v>17278</v>
      </c>
      <c r="C158">
        <v>100183</v>
      </c>
      <c r="D158" t="s">
        <v>17073</v>
      </c>
      <c r="E158" t="s">
        <v>285</v>
      </c>
      <c r="F158" s="9">
        <f>Table13[[#This Row],[ToMeasure]]-Table13[[#This Row],[FromMeasure]]</f>
        <v>5.2854826999999887</v>
      </c>
      <c r="G158" s="5" t="s">
        <v>156</v>
      </c>
      <c r="H158" s="35">
        <v>332.3800885</v>
      </c>
      <c r="I158" s="56">
        <v>331.61642971428603</v>
      </c>
      <c r="J158" s="18" t="s">
        <v>434</v>
      </c>
      <c r="K158" s="55">
        <v>336.00444585000002</v>
      </c>
      <c r="L158" s="35">
        <v>337.66557119999999</v>
      </c>
      <c r="M158" s="56">
        <v>336.90191241428602</v>
      </c>
      <c r="N158" s="18" t="s">
        <v>425</v>
      </c>
      <c r="O158" s="2">
        <v>10721</v>
      </c>
      <c r="P158" s="2">
        <v>9519</v>
      </c>
      <c r="Q158" s="2">
        <v>20240</v>
      </c>
      <c r="R158" t="s">
        <v>13853</v>
      </c>
      <c r="S158">
        <v>9</v>
      </c>
      <c r="T158">
        <v>56</v>
      </c>
      <c r="U158" s="2">
        <v>1113</v>
      </c>
      <c r="V158" s="2">
        <v>8320</v>
      </c>
      <c r="W158" s="8">
        <v>0.46605731225296443</v>
      </c>
      <c r="X158" s="2">
        <v>35531</v>
      </c>
      <c r="Y158" s="45">
        <v>152</v>
      </c>
      <c r="AA158" s="61">
        <f>(Table13[[#This Row],[2042 Future AADT]]-Table13[[#This Row],[AADT 2022]])/20*($AA$5-2022)+Table13[[#This Row],[AADT 2022]]</f>
        <v>30179.15</v>
      </c>
      <c r="AC158" s="1" t="str">
        <f>IF(Table13[[#This Row],[TCS MP]]&gt;=Table13[[#This Row],[BMP]],IF(Table13[[#This Row],[TCS MP]]&lt;=Table13[[#This Row],[EMP]],"Good","EMP"),"BMP")</f>
        <v>Good</v>
      </c>
    </row>
    <row r="159" spans="1:29" ht="24" customHeight="1" x14ac:dyDescent="0.25">
      <c r="A159" t="s">
        <v>439</v>
      </c>
      <c r="B159" t="s">
        <v>17279</v>
      </c>
      <c r="C159">
        <v>100184</v>
      </c>
      <c r="D159" t="s">
        <v>17073</v>
      </c>
      <c r="E159" t="s">
        <v>285</v>
      </c>
      <c r="F159" s="9">
        <f>Table13[[#This Row],[ToMeasure]]-Table13[[#This Row],[FromMeasure]]</f>
        <v>3.6344450000000279</v>
      </c>
      <c r="G159" s="5" t="s">
        <v>156</v>
      </c>
      <c r="H159" s="35">
        <v>337.66557119999999</v>
      </c>
      <c r="I159" s="56">
        <v>336.90393310000002</v>
      </c>
      <c r="J159" s="18" t="s">
        <v>425</v>
      </c>
      <c r="K159" s="55">
        <v>338.72445620000002</v>
      </c>
      <c r="L159" s="35">
        <v>341.30001620000002</v>
      </c>
      <c r="M159" s="56">
        <v>340.53837809999999</v>
      </c>
      <c r="N159" s="18" t="s">
        <v>438</v>
      </c>
      <c r="O159" s="2">
        <v>10059</v>
      </c>
      <c r="P159" s="2">
        <v>8807</v>
      </c>
      <c r="Q159" s="2">
        <v>18866</v>
      </c>
      <c r="R159" t="s">
        <v>3290</v>
      </c>
      <c r="S159">
        <v>7</v>
      </c>
      <c r="T159">
        <v>55</v>
      </c>
      <c r="U159" s="2">
        <v>726</v>
      </c>
      <c r="V159" s="2">
        <v>6441</v>
      </c>
      <c r="W159" s="8">
        <v>0.37988974875437292</v>
      </c>
      <c r="X159" s="2">
        <v>33119</v>
      </c>
      <c r="Y159" s="45">
        <v>153</v>
      </c>
      <c r="AA159" s="61">
        <f>(Table13[[#This Row],[2042 Future AADT]]-Table13[[#This Row],[AADT 2022]])/20*($AA$5-2022)+Table13[[#This Row],[AADT 2022]]</f>
        <v>28130.449999999997</v>
      </c>
      <c r="AC159" s="1" t="str">
        <f>IF(Table13[[#This Row],[TCS MP]]&gt;=Table13[[#This Row],[BMP]],IF(Table13[[#This Row],[TCS MP]]&lt;=Table13[[#This Row],[EMP]],"Good","EMP"),"BMP")</f>
        <v>Good</v>
      </c>
    </row>
    <row r="160" spans="1:29" ht="24" customHeight="1" x14ac:dyDescent="0.25">
      <c r="A160" t="s">
        <v>441</v>
      </c>
      <c r="B160" t="s">
        <v>17280</v>
      </c>
      <c r="C160">
        <v>100185</v>
      </c>
      <c r="D160" t="s">
        <v>17073</v>
      </c>
      <c r="E160" t="s">
        <v>285</v>
      </c>
      <c r="F160" s="9">
        <f>Table13[[#This Row],[ToMeasure]]-Table13[[#This Row],[FromMeasure]]</f>
        <v>3.9591158000000064</v>
      </c>
      <c r="G160" s="5" t="s">
        <v>156</v>
      </c>
      <c r="H160" s="35">
        <v>341.30001620000002</v>
      </c>
      <c r="I160" s="56">
        <v>340.53737964999999</v>
      </c>
      <c r="J160" s="18" t="s">
        <v>438</v>
      </c>
      <c r="K160" s="55">
        <v>342.52155010000001</v>
      </c>
      <c r="L160" s="35">
        <v>345.25913200000002</v>
      </c>
      <c r="M160" s="56">
        <v>344.49649545</v>
      </c>
      <c r="N160" s="18" t="s">
        <v>425</v>
      </c>
      <c r="O160" s="2">
        <v>8856</v>
      </c>
      <c r="P160" s="2">
        <v>9923</v>
      </c>
      <c r="Q160" s="2">
        <v>18779</v>
      </c>
      <c r="R160" t="s">
        <v>7041</v>
      </c>
      <c r="S160">
        <v>7</v>
      </c>
      <c r="T160">
        <v>51</v>
      </c>
      <c r="U160" s="2">
        <v>536</v>
      </c>
      <c r="V160" s="2">
        <v>6141</v>
      </c>
      <c r="W160" s="8">
        <v>0.35555673891048512</v>
      </c>
      <c r="X160" s="2">
        <v>30962</v>
      </c>
      <c r="Y160" s="45">
        <v>154</v>
      </c>
      <c r="AA160" s="61">
        <f>(Table13[[#This Row],[2042 Future AADT]]-Table13[[#This Row],[AADT 2022]])/20*($AA$5-2022)+Table13[[#This Row],[AADT 2022]]</f>
        <v>26697.95</v>
      </c>
      <c r="AC160" s="1" t="str">
        <f>IF(Table13[[#This Row],[TCS MP]]&gt;=Table13[[#This Row],[BMP]],IF(Table13[[#This Row],[TCS MP]]&lt;=Table13[[#This Row],[EMP]],"Good","EMP"),"BMP")</f>
        <v>Good</v>
      </c>
    </row>
    <row r="161" spans="1:29" ht="24" customHeight="1" x14ac:dyDescent="0.25">
      <c r="A161" t="s">
        <v>443</v>
      </c>
      <c r="B161" t="s">
        <v>17281</v>
      </c>
      <c r="C161">
        <v>100186</v>
      </c>
      <c r="D161" t="s">
        <v>17073</v>
      </c>
      <c r="E161" t="s">
        <v>285</v>
      </c>
      <c r="F161" s="9">
        <f>Table13[[#This Row],[ToMeasure]]-Table13[[#This Row],[FromMeasure]]</f>
        <v>7.9039700999999809</v>
      </c>
      <c r="G161" s="5" t="s">
        <v>156</v>
      </c>
      <c r="H161" s="35">
        <v>345.25913200000002</v>
      </c>
      <c r="I161" s="56">
        <v>344.49482434999999</v>
      </c>
      <c r="J161" s="18" t="s">
        <v>425</v>
      </c>
      <c r="K161" s="55">
        <v>345.62707590000002</v>
      </c>
      <c r="L161" s="35">
        <v>353.1631021</v>
      </c>
      <c r="M161" s="56">
        <v>352.39879445000003</v>
      </c>
      <c r="N161" s="18" t="s">
        <v>442</v>
      </c>
      <c r="O161" s="2">
        <v>8965</v>
      </c>
      <c r="P161" s="2">
        <v>11083</v>
      </c>
      <c r="Q161" s="2">
        <v>20048</v>
      </c>
      <c r="R161" t="s">
        <v>11311</v>
      </c>
      <c r="S161">
        <v>7</v>
      </c>
      <c r="T161">
        <v>52</v>
      </c>
      <c r="U161" s="2">
        <v>514</v>
      </c>
      <c r="V161" s="2">
        <v>6229</v>
      </c>
      <c r="W161" s="8">
        <v>0.33634277733439744</v>
      </c>
      <c r="X161" s="2">
        <v>35194</v>
      </c>
      <c r="Y161" s="45">
        <v>155</v>
      </c>
      <c r="AA161" s="61">
        <f>(Table13[[#This Row],[2042 Future AADT]]-Table13[[#This Row],[AADT 2022]])/20*($AA$5-2022)+Table13[[#This Row],[AADT 2022]]</f>
        <v>29892.9</v>
      </c>
      <c r="AC161" s="1" t="str">
        <f>IF(Table13[[#This Row],[TCS MP]]&gt;=Table13[[#This Row],[BMP]],IF(Table13[[#This Row],[TCS MP]]&lt;=Table13[[#This Row],[EMP]],"Good","EMP"),"BMP")</f>
        <v>Good</v>
      </c>
    </row>
    <row r="162" spans="1:29" ht="24" customHeight="1" x14ac:dyDescent="0.25">
      <c r="A162" t="s">
        <v>444</v>
      </c>
      <c r="B162" t="s">
        <v>17282</v>
      </c>
      <c r="C162">
        <v>100187</v>
      </c>
      <c r="D162" t="s">
        <v>17073</v>
      </c>
      <c r="E162" t="s">
        <v>285</v>
      </c>
      <c r="F162" s="9">
        <f>Table13[[#This Row],[ToMeasure]]-Table13[[#This Row],[FromMeasure]]</f>
        <v>3.5765314999999873</v>
      </c>
      <c r="G162" s="5" t="s">
        <v>156</v>
      </c>
      <c r="H162" s="35">
        <v>353.1631021</v>
      </c>
      <c r="I162" s="56">
        <v>352.39759808000002</v>
      </c>
      <c r="J162" s="18" t="s">
        <v>21</v>
      </c>
      <c r="K162" s="55">
        <v>352.9618145</v>
      </c>
      <c r="L162" s="35">
        <v>356.73963359999999</v>
      </c>
      <c r="M162" s="56">
        <v>355.97412958000001</v>
      </c>
      <c r="N162" s="18" t="s">
        <v>22</v>
      </c>
      <c r="O162" s="2">
        <v>8914</v>
      </c>
      <c r="P162" s="2">
        <v>7706</v>
      </c>
      <c r="Q162" s="2">
        <v>16620</v>
      </c>
      <c r="R162" t="s">
        <v>11312</v>
      </c>
      <c r="S162">
        <v>7</v>
      </c>
      <c r="T162">
        <v>56</v>
      </c>
      <c r="U162" s="2">
        <v>462</v>
      </c>
      <c r="V162" s="2">
        <v>6646</v>
      </c>
      <c r="W162" s="8">
        <v>0.42767749699157642</v>
      </c>
      <c r="X162" s="2">
        <v>29176</v>
      </c>
      <c r="Y162" s="45">
        <v>156</v>
      </c>
      <c r="AA162" s="61">
        <f>(Table13[[#This Row],[2042 Future AADT]]-Table13[[#This Row],[AADT 2022]])/20*($AA$5-2022)+Table13[[#This Row],[AADT 2022]]</f>
        <v>24781.4</v>
      </c>
      <c r="AC162" s="1" t="str">
        <f>IF(Table13[[#This Row],[TCS MP]]&gt;=Table13[[#This Row],[BMP]],IF(Table13[[#This Row],[TCS MP]]&lt;=Table13[[#This Row],[EMP]],"Good","EMP"),"BMP")</f>
        <v>Good</v>
      </c>
    </row>
    <row r="163" spans="1:29" ht="24" customHeight="1" x14ac:dyDescent="0.25">
      <c r="A163" t="s">
        <v>446</v>
      </c>
      <c r="B163" t="s">
        <v>17283</v>
      </c>
      <c r="C163">
        <v>100188</v>
      </c>
      <c r="D163" t="s">
        <v>17073</v>
      </c>
      <c r="E163" t="s">
        <v>285</v>
      </c>
      <c r="F163" s="9">
        <f>Table13[[#This Row],[ToMeasure]]-Table13[[#This Row],[FromMeasure]]</f>
        <v>6.9053721000000223</v>
      </c>
      <c r="G163" s="5" t="s">
        <v>156</v>
      </c>
      <c r="H163" s="35">
        <v>356.73963359999999</v>
      </c>
      <c r="I163" s="56">
        <v>355.97725858888901</v>
      </c>
      <c r="J163" s="18" t="s">
        <v>22</v>
      </c>
      <c r="K163" s="55">
        <v>359.50484015000001</v>
      </c>
      <c r="L163" s="35">
        <v>363.64500570000001</v>
      </c>
      <c r="M163" s="56">
        <v>362.88263068888898</v>
      </c>
      <c r="N163" s="18" t="s">
        <v>23</v>
      </c>
      <c r="O163" s="2">
        <v>10045</v>
      </c>
      <c r="P163" s="2">
        <v>8485</v>
      </c>
      <c r="Q163" s="2">
        <v>18530</v>
      </c>
      <c r="R163" t="s">
        <v>7042</v>
      </c>
      <c r="S163">
        <v>8</v>
      </c>
      <c r="T163">
        <v>53</v>
      </c>
      <c r="U163" s="2">
        <v>199</v>
      </c>
      <c r="V163" s="2">
        <v>4785</v>
      </c>
      <c r="W163" s="8">
        <v>0.2689692390717755</v>
      </c>
      <c r="X163" s="2">
        <v>32529</v>
      </c>
      <c r="Y163" s="45">
        <v>157</v>
      </c>
      <c r="AA163" s="61">
        <f>(Table13[[#This Row],[2042 Future AADT]]-Table13[[#This Row],[AADT 2022]])/20*($AA$5-2022)+Table13[[#This Row],[AADT 2022]]</f>
        <v>27629.35</v>
      </c>
      <c r="AC163" s="1" t="str">
        <f>IF(Table13[[#This Row],[TCS MP]]&gt;=Table13[[#This Row],[BMP]],IF(Table13[[#This Row],[TCS MP]]&lt;=Table13[[#This Row],[EMP]],"Good","EMP"),"BMP")</f>
        <v>Good</v>
      </c>
    </row>
    <row r="164" spans="1:29" ht="24" customHeight="1" x14ac:dyDescent="0.25">
      <c r="A164" t="s">
        <v>448</v>
      </c>
      <c r="B164" t="s">
        <v>17284</v>
      </c>
      <c r="C164">
        <v>100189</v>
      </c>
      <c r="D164" t="s">
        <v>17073</v>
      </c>
      <c r="E164" t="s">
        <v>285</v>
      </c>
      <c r="F164" s="9">
        <f>Table13[[#This Row],[ToMeasure]]-Table13[[#This Row],[FromMeasure]]</f>
        <v>3.9298453000000109</v>
      </c>
      <c r="G164" s="5" t="s">
        <v>156</v>
      </c>
      <c r="H164" s="35">
        <v>363.64500570000001</v>
      </c>
      <c r="I164" s="56">
        <v>362.88577456666701</v>
      </c>
      <c r="J164" s="18" t="s">
        <v>23</v>
      </c>
      <c r="K164" s="55">
        <v>365.80123520000001</v>
      </c>
      <c r="L164" s="35">
        <v>367.57485100000002</v>
      </c>
      <c r="M164" s="56">
        <v>366.81561986666702</v>
      </c>
      <c r="N164" s="18" t="s">
        <v>24</v>
      </c>
      <c r="O164" s="2">
        <v>8657</v>
      </c>
      <c r="P164" s="2">
        <v>7310</v>
      </c>
      <c r="Q164" s="2">
        <v>15967</v>
      </c>
      <c r="R164" t="s">
        <v>11313</v>
      </c>
      <c r="S164">
        <v>7</v>
      </c>
      <c r="T164">
        <v>54</v>
      </c>
      <c r="U164" s="2">
        <v>568</v>
      </c>
      <c r="V164" s="2">
        <v>5652</v>
      </c>
      <c r="W164" s="8">
        <v>0.3895534539988727</v>
      </c>
      <c r="X164" s="2">
        <v>28029</v>
      </c>
      <c r="Y164" s="45">
        <v>158</v>
      </c>
      <c r="AA164" s="61">
        <f>(Table13[[#This Row],[2042 Future AADT]]-Table13[[#This Row],[AADT 2022]])/20*($AA$5-2022)+Table13[[#This Row],[AADT 2022]]</f>
        <v>23807.3</v>
      </c>
      <c r="AC164" s="1" t="str">
        <f>IF(Table13[[#This Row],[TCS MP]]&gt;=Table13[[#This Row],[BMP]],IF(Table13[[#This Row],[TCS MP]]&lt;=Table13[[#This Row],[EMP]],"Good","EMP"),"BMP")</f>
        <v>Good</v>
      </c>
    </row>
    <row r="165" spans="1:29" ht="24" customHeight="1" x14ac:dyDescent="0.25">
      <c r="A165" t="s">
        <v>449</v>
      </c>
      <c r="B165" t="s">
        <v>17285</v>
      </c>
      <c r="C165">
        <v>100190</v>
      </c>
      <c r="D165" t="s">
        <v>17073</v>
      </c>
      <c r="E165" t="s">
        <v>285</v>
      </c>
      <c r="F165" s="9">
        <f>Table13[[#This Row],[ToMeasure]]-Table13[[#This Row],[FromMeasure]]</f>
        <v>12.147967800000004</v>
      </c>
      <c r="G165" s="5" t="s">
        <v>156</v>
      </c>
      <c r="H165" s="35">
        <v>367.57485100000002</v>
      </c>
      <c r="I165" s="56">
        <v>366.80732607142897</v>
      </c>
      <c r="J165" s="18" t="s">
        <v>24</v>
      </c>
      <c r="K165" s="55">
        <v>371.99790239999999</v>
      </c>
      <c r="L165" s="35">
        <v>379.72281880000003</v>
      </c>
      <c r="M165" s="56">
        <v>378.95529387142898</v>
      </c>
      <c r="N165" s="18" t="s">
        <v>25</v>
      </c>
      <c r="O165" s="2">
        <v>8746</v>
      </c>
      <c r="P165" s="2">
        <v>7949</v>
      </c>
      <c r="Q165" s="2">
        <v>16695</v>
      </c>
      <c r="R165" t="s">
        <v>11314</v>
      </c>
      <c r="S165">
        <v>7</v>
      </c>
      <c r="T165">
        <v>52</v>
      </c>
      <c r="U165" s="2">
        <v>621</v>
      </c>
      <c r="V165" s="2">
        <v>6676</v>
      </c>
      <c r="W165" s="8">
        <v>0.43707696915244088</v>
      </c>
      <c r="X165" s="2">
        <v>29307</v>
      </c>
      <c r="Y165" s="45">
        <v>159</v>
      </c>
      <c r="AA165" s="61">
        <f>(Table13[[#This Row],[2042 Future AADT]]-Table13[[#This Row],[AADT 2022]])/20*($AA$5-2022)+Table13[[#This Row],[AADT 2022]]</f>
        <v>24892.800000000003</v>
      </c>
      <c r="AC165" s="1" t="str">
        <f>IF(Table13[[#This Row],[TCS MP]]&gt;=Table13[[#This Row],[BMP]],IF(Table13[[#This Row],[TCS MP]]&lt;=Table13[[#This Row],[EMP]],"Good","EMP"),"BMP")</f>
        <v>Good</v>
      </c>
    </row>
    <row r="166" spans="1:29" ht="24" customHeight="1" x14ac:dyDescent="0.25">
      <c r="A166" t="s">
        <v>451</v>
      </c>
      <c r="B166" t="s">
        <v>17286</v>
      </c>
      <c r="C166">
        <v>100191</v>
      </c>
      <c r="D166" t="s">
        <v>17073</v>
      </c>
      <c r="E166" t="s">
        <v>285</v>
      </c>
      <c r="F166" s="9">
        <f>Table13[[#This Row],[ToMeasure]]-Table13[[#This Row],[FromMeasure]]</f>
        <v>3.3949200999999789</v>
      </c>
      <c r="G166" s="5" t="s">
        <v>156</v>
      </c>
      <c r="H166" s="35">
        <v>379.72281880000003</v>
      </c>
      <c r="I166" s="56">
        <v>378.94840093333301</v>
      </c>
      <c r="J166" s="18" t="s">
        <v>25</v>
      </c>
      <c r="K166" s="55">
        <v>381.36924010000001</v>
      </c>
      <c r="L166" s="35">
        <v>383.11773890000001</v>
      </c>
      <c r="M166" s="56">
        <v>382.34332103333298</v>
      </c>
      <c r="N166" s="18" t="s">
        <v>450</v>
      </c>
      <c r="O166" s="2">
        <v>5416</v>
      </c>
      <c r="P166" s="2">
        <v>5761</v>
      </c>
      <c r="Q166" s="2">
        <v>11177</v>
      </c>
      <c r="R166" t="s">
        <v>3291</v>
      </c>
      <c r="S166">
        <v>9</v>
      </c>
      <c r="T166">
        <v>54</v>
      </c>
      <c r="U166" s="2">
        <v>493</v>
      </c>
      <c r="V166" s="2">
        <v>5184</v>
      </c>
      <c r="W166" s="8">
        <v>0.50791804598729529</v>
      </c>
      <c r="X166" s="2">
        <v>19621</v>
      </c>
      <c r="Y166" s="45">
        <v>160</v>
      </c>
      <c r="AA166" s="61">
        <f>(Table13[[#This Row],[2042 Future AADT]]-Table13[[#This Row],[AADT 2022]])/20*($AA$5-2022)+Table13[[#This Row],[AADT 2022]]</f>
        <v>16665.599999999999</v>
      </c>
      <c r="AC166" s="1" t="str">
        <f>IF(Table13[[#This Row],[TCS MP]]&gt;=Table13[[#This Row],[BMP]],IF(Table13[[#This Row],[TCS MP]]&lt;=Table13[[#This Row],[EMP]],"Good","EMP"),"BMP")</f>
        <v>Good</v>
      </c>
    </row>
    <row r="167" spans="1:29" ht="24" customHeight="1" x14ac:dyDescent="0.25">
      <c r="A167" t="s">
        <v>454</v>
      </c>
      <c r="B167" t="s">
        <v>21463</v>
      </c>
      <c r="C167">
        <v>100192</v>
      </c>
      <c r="D167" t="s">
        <v>17073</v>
      </c>
      <c r="E167" t="s">
        <v>285</v>
      </c>
      <c r="F167" s="9">
        <f>Table13[[#This Row],[ToMeasure]]-Table13[[#This Row],[FromMeasure]]</f>
        <v>8.4265100000000075</v>
      </c>
      <c r="G167" s="5" t="s">
        <v>156</v>
      </c>
      <c r="H167" s="35">
        <v>383.11773890000001</v>
      </c>
      <c r="I167" s="56">
        <v>382.321242872727</v>
      </c>
      <c r="J167" s="18" t="s">
        <v>450</v>
      </c>
      <c r="K167" s="55">
        <v>385.79712534999999</v>
      </c>
      <c r="L167" s="35">
        <v>391.54424890000001</v>
      </c>
      <c r="M167" s="56">
        <v>390.74775287272701</v>
      </c>
      <c r="N167" s="18" t="s">
        <v>453</v>
      </c>
      <c r="O167" s="2">
        <v>6818</v>
      </c>
      <c r="P167" s="2">
        <v>8919</v>
      </c>
      <c r="Q167" s="2">
        <v>15737</v>
      </c>
      <c r="R167" t="s">
        <v>7043</v>
      </c>
      <c r="S167">
        <v>7</v>
      </c>
      <c r="T167">
        <v>54</v>
      </c>
      <c r="U167" s="2">
        <v>706</v>
      </c>
      <c r="V167" s="2">
        <v>6042</v>
      </c>
      <c r="W167" s="8">
        <v>0.42879837326046893</v>
      </c>
      <c r="X167" s="2">
        <v>27626</v>
      </c>
      <c r="Y167" s="45">
        <v>161</v>
      </c>
      <c r="AA167" s="61">
        <f>(Table13[[#This Row],[2042 Future AADT]]-Table13[[#This Row],[AADT 2022]])/20*($AA$5-2022)+Table13[[#This Row],[AADT 2022]]</f>
        <v>23464.85</v>
      </c>
      <c r="AC167" s="1" t="str">
        <f>IF(Table13[[#This Row],[TCS MP]]&gt;=Table13[[#This Row],[BMP]],IF(Table13[[#This Row],[TCS MP]]&lt;=Table13[[#This Row],[EMP]],"Good","EMP"),"BMP")</f>
        <v>Good</v>
      </c>
    </row>
    <row r="168" spans="1:29" ht="24" customHeight="1" x14ac:dyDescent="0.25">
      <c r="A168" t="s">
        <v>456</v>
      </c>
      <c r="B168" t="s">
        <v>17287</v>
      </c>
      <c r="C168">
        <v>100193</v>
      </c>
      <c r="D168" t="s">
        <v>17073</v>
      </c>
      <c r="E168" t="s">
        <v>285</v>
      </c>
      <c r="F168" s="9">
        <f>Table13[[#This Row],[ToMeasure]]-Table13[[#This Row],[FromMeasure]]</f>
        <v>0.42333769999999049</v>
      </c>
      <c r="G168" s="5" t="s">
        <v>156</v>
      </c>
      <c r="H168" s="35">
        <v>391.54424890000001</v>
      </c>
      <c r="I168" s="56">
        <v>390.69926609999999</v>
      </c>
      <c r="J168" s="18" t="s">
        <v>453</v>
      </c>
      <c r="K168" s="55">
        <v>391.05395985000001</v>
      </c>
      <c r="L168" s="35">
        <v>391.9675866</v>
      </c>
      <c r="M168" s="56">
        <v>391.12260379999998</v>
      </c>
      <c r="N168" s="18" t="s">
        <v>455</v>
      </c>
      <c r="O168" s="2">
        <v>9329</v>
      </c>
      <c r="P168" s="2">
        <v>8089</v>
      </c>
      <c r="Q168" s="2">
        <v>17418</v>
      </c>
      <c r="R168" t="s">
        <v>11315</v>
      </c>
      <c r="S168">
        <v>8</v>
      </c>
      <c r="T168">
        <v>53</v>
      </c>
      <c r="U168" s="2">
        <v>789</v>
      </c>
      <c r="V168" s="2">
        <v>7062</v>
      </c>
      <c r="W168" s="8">
        <v>0.45074061315880126</v>
      </c>
      <c r="X168" s="2">
        <v>30577</v>
      </c>
      <c r="Y168" s="45">
        <v>162</v>
      </c>
      <c r="AA168" s="61">
        <f>(Table13[[#This Row],[2042 Future AADT]]-Table13[[#This Row],[AADT 2022]])/20*($AA$5-2022)+Table13[[#This Row],[AADT 2022]]</f>
        <v>25971.35</v>
      </c>
      <c r="AC168" s="1" t="str">
        <f>IF(Table13[[#This Row],[TCS MP]]&gt;=Table13[[#This Row],[BMP]],IF(Table13[[#This Row],[TCS MP]]&lt;=Table13[[#This Row],[EMP]],"Good","EMP"),"BMP")</f>
        <v>Good</v>
      </c>
    </row>
    <row r="169" spans="1:29" ht="24" customHeight="1" x14ac:dyDescent="0.25">
      <c r="A169" t="s">
        <v>566</v>
      </c>
      <c r="B169" t="s">
        <v>17290</v>
      </c>
      <c r="C169">
        <v>100325</v>
      </c>
      <c r="D169" t="s">
        <v>17073</v>
      </c>
      <c r="E169" t="s">
        <v>563</v>
      </c>
      <c r="F169" s="9">
        <f>Table13[[#This Row],[ToMeasure]]-Table13[[#This Row],[FromMeasure]]</f>
        <v>8.6095118799999995</v>
      </c>
      <c r="G169" s="5" t="s">
        <v>564</v>
      </c>
      <c r="H169" s="35">
        <v>0</v>
      </c>
      <c r="I169" s="56">
        <v>-1.76045800000013E-3</v>
      </c>
      <c r="J169" s="18" t="s">
        <v>27</v>
      </c>
      <c r="K169" s="55">
        <v>1.0137610500000001</v>
      </c>
      <c r="L169" s="35">
        <v>8.6095118799999995</v>
      </c>
      <c r="M169" s="56">
        <v>8.6077514520000005</v>
      </c>
      <c r="N169" s="18" t="s">
        <v>565</v>
      </c>
      <c r="O169" s="2">
        <v>14666</v>
      </c>
      <c r="P169" s="2">
        <v>15496</v>
      </c>
      <c r="Q169" s="2">
        <v>30162</v>
      </c>
      <c r="R169" t="s">
        <v>7210</v>
      </c>
      <c r="S169">
        <v>9</v>
      </c>
      <c r="T169">
        <v>52</v>
      </c>
      <c r="U169" s="2">
        <v>1457</v>
      </c>
      <c r="V169" s="2">
        <v>5866</v>
      </c>
      <c r="W169" s="8">
        <v>0.24278893972548241</v>
      </c>
      <c r="X169" s="2">
        <v>46658</v>
      </c>
      <c r="Y169" s="45">
        <v>163</v>
      </c>
      <c r="AA169" s="61">
        <f>(Table13[[#This Row],[2042 Future AADT]]-Table13[[#This Row],[AADT 2022]])/20*($AA$5-2022)+Table13[[#This Row],[AADT 2022]]</f>
        <v>40884.400000000001</v>
      </c>
      <c r="AC169" s="1" t="str">
        <f>IF(Table13[[#This Row],[TCS MP]]&gt;=Table13[[#This Row],[BMP]],IF(Table13[[#This Row],[TCS MP]]&lt;=Table13[[#This Row],[EMP]],"Good","EMP"),"BMP")</f>
        <v>Good</v>
      </c>
    </row>
    <row r="170" spans="1:29" ht="24" customHeight="1" x14ac:dyDescent="0.25">
      <c r="A170" t="s">
        <v>573</v>
      </c>
      <c r="B170" t="s">
        <v>18583</v>
      </c>
      <c r="C170">
        <v>102332</v>
      </c>
      <c r="D170" t="s">
        <v>17073</v>
      </c>
      <c r="E170" t="s">
        <v>563</v>
      </c>
      <c r="F170" s="9">
        <f>Table13[[#This Row],[ToMeasure]]-Table13[[#This Row],[FromMeasure]]</f>
        <v>1.5062525700000009</v>
      </c>
      <c r="G170" s="5" t="s">
        <v>564</v>
      </c>
      <c r="H170" s="35">
        <v>8.6095118799999995</v>
      </c>
      <c r="I170" s="56">
        <v>8.6058777025000008</v>
      </c>
      <c r="J170" s="18" t="s">
        <v>565</v>
      </c>
      <c r="K170" s="55">
        <v>9.0032689500000007</v>
      </c>
      <c r="L170" s="35">
        <v>10.11576445</v>
      </c>
      <c r="M170" s="56">
        <v>10.1121302725</v>
      </c>
      <c r="N170" s="18" t="s">
        <v>28</v>
      </c>
      <c r="O170" s="2">
        <v>17105</v>
      </c>
      <c r="P170" s="2">
        <v>14906</v>
      </c>
      <c r="Q170" s="2">
        <v>32011</v>
      </c>
      <c r="R170" t="s">
        <v>8248</v>
      </c>
      <c r="S170">
        <v>7</v>
      </c>
      <c r="T170">
        <v>56</v>
      </c>
      <c r="U170" s="2">
        <v>1331</v>
      </c>
      <c r="V170" s="2">
        <v>5868</v>
      </c>
      <c r="W170" s="8">
        <v>0.22489144356627408</v>
      </c>
      <c r="X170" s="2">
        <v>49518</v>
      </c>
      <c r="Y170" s="45">
        <v>164</v>
      </c>
      <c r="AA170" s="61">
        <f>(Table13[[#This Row],[2042 Future AADT]]-Table13[[#This Row],[AADT 2022]])/20*($AA$5-2022)+Table13[[#This Row],[AADT 2022]]</f>
        <v>43390.55</v>
      </c>
      <c r="AC170" s="1" t="str">
        <f>IF(Table13[[#This Row],[TCS MP]]&gt;=Table13[[#This Row],[BMP]],IF(Table13[[#This Row],[TCS MP]]&lt;=Table13[[#This Row],[EMP]],"Good","EMP"),"BMP")</f>
        <v>Good</v>
      </c>
    </row>
    <row r="171" spans="1:29" ht="24" customHeight="1" x14ac:dyDescent="0.25">
      <c r="A171" t="s">
        <v>568</v>
      </c>
      <c r="B171" t="s">
        <v>17291</v>
      </c>
      <c r="C171">
        <v>100326</v>
      </c>
      <c r="D171" t="s">
        <v>17073</v>
      </c>
      <c r="E171" t="s">
        <v>563</v>
      </c>
      <c r="F171" s="9">
        <f>Table13[[#This Row],[ToMeasure]]-Table13[[#This Row],[FromMeasure]]</f>
        <v>8.2256684</v>
      </c>
      <c r="G171" s="5" t="s">
        <v>564</v>
      </c>
      <c r="H171" s="35">
        <v>10.11576445</v>
      </c>
      <c r="I171" s="56">
        <v>10.105670161999999</v>
      </c>
      <c r="J171" s="18" t="s">
        <v>28</v>
      </c>
      <c r="K171" s="68">
        <v>11</v>
      </c>
      <c r="L171" s="35">
        <v>18.34143285</v>
      </c>
      <c r="M171" s="56">
        <v>18.331338561999999</v>
      </c>
      <c r="N171" s="18" t="s">
        <v>29</v>
      </c>
      <c r="O171" s="2">
        <v>16394</v>
      </c>
      <c r="P171" s="2">
        <v>14734</v>
      </c>
      <c r="Q171" s="2">
        <v>31128</v>
      </c>
      <c r="R171" t="s">
        <v>3883</v>
      </c>
      <c r="S171">
        <v>7</v>
      </c>
      <c r="T171">
        <v>50</v>
      </c>
      <c r="U171" s="2">
        <v>862</v>
      </c>
      <c r="V171" s="2">
        <v>6139</v>
      </c>
      <c r="W171" s="8">
        <v>0.22491004883063478</v>
      </c>
      <c r="X171" s="2">
        <v>51814</v>
      </c>
      <c r="Y171" s="45">
        <v>164.1</v>
      </c>
      <c r="AA171" s="61">
        <f>(Table13[[#This Row],[2042 Future AADT]]-Table13[[#This Row],[AADT 2022]])/20*($AA$5-2022)+Table13[[#This Row],[AADT 2022]]</f>
        <v>44573.9</v>
      </c>
      <c r="AC171" s="1" t="str">
        <f>IF(Table13[[#This Row],[TCS MP]]&gt;=Table13[[#This Row],[BMP]],IF(Table13[[#This Row],[TCS MP]]&lt;=Table13[[#This Row],[EMP]],"Good","EMP"),"BMP")</f>
        <v>Good</v>
      </c>
    </row>
    <row r="172" spans="1:29" ht="24" customHeight="1" x14ac:dyDescent="0.25">
      <c r="A172" t="s">
        <v>570</v>
      </c>
      <c r="B172" t="s">
        <v>17292</v>
      </c>
      <c r="C172">
        <v>100327</v>
      </c>
      <c r="D172" t="s">
        <v>17073</v>
      </c>
      <c r="E172" t="s">
        <v>563</v>
      </c>
      <c r="F172" s="9">
        <f>Table13[[#This Row],[ToMeasure]]-Table13[[#This Row],[FromMeasure]]</f>
        <v>9.142124110000001</v>
      </c>
      <c r="G172" s="5" t="s">
        <v>564</v>
      </c>
      <c r="H172" s="35">
        <v>18.34143285</v>
      </c>
      <c r="I172" s="56">
        <v>18.328113573636401</v>
      </c>
      <c r="J172" s="18" t="s">
        <v>29</v>
      </c>
      <c r="K172" s="55">
        <v>26.991734900000001</v>
      </c>
      <c r="L172" s="35">
        <v>27.483556960000001</v>
      </c>
      <c r="M172" s="56">
        <v>27.470237683636402</v>
      </c>
      <c r="N172" s="18" t="s">
        <v>30</v>
      </c>
      <c r="O172" s="2">
        <v>16277</v>
      </c>
      <c r="P172" s="2">
        <v>15110</v>
      </c>
      <c r="Q172" s="2">
        <v>31387</v>
      </c>
      <c r="R172" t="s">
        <v>7211</v>
      </c>
      <c r="S172">
        <v>8</v>
      </c>
      <c r="T172">
        <v>54</v>
      </c>
      <c r="U172" s="2">
        <v>896</v>
      </c>
      <c r="V172" s="2">
        <v>5989</v>
      </c>
      <c r="W172" s="8">
        <v>0.21935833306783062</v>
      </c>
      <c r="X172" s="2">
        <v>48553</v>
      </c>
      <c r="Y172" s="45">
        <v>165</v>
      </c>
      <c r="AA172" s="61">
        <f>(Table13[[#This Row],[2042 Future AADT]]-Table13[[#This Row],[AADT 2022]])/20*($AA$5-2022)+Table13[[#This Row],[AADT 2022]]</f>
        <v>42544.9</v>
      </c>
      <c r="AC172" s="1" t="str">
        <f>IF(Table13[[#This Row],[TCS MP]]&gt;=Table13[[#This Row],[BMP]],IF(Table13[[#This Row],[TCS MP]]&lt;=Table13[[#This Row],[EMP]],"Good","EMP"),"BMP")</f>
        <v>Good</v>
      </c>
    </row>
    <row r="173" spans="1:29" ht="24" customHeight="1" x14ac:dyDescent="0.25">
      <c r="A173" t="s">
        <v>572</v>
      </c>
      <c r="B173" t="s">
        <v>17293</v>
      </c>
      <c r="C173">
        <v>100328</v>
      </c>
      <c r="D173" t="s">
        <v>17073</v>
      </c>
      <c r="E173" t="s">
        <v>563</v>
      </c>
      <c r="F173" s="9">
        <f>Table13[[#This Row],[ToMeasure]]-Table13[[#This Row],[FromMeasure]]</f>
        <v>1.994865039999997</v>
      </c>
      <c r="G173" s="5" t="s">
        <v>564</v>
      </c>
      <c r="H173" s="35">
        <v>27.483556960000001</v>
      </c>
      <c r="I173" s="56">
        <v>27.3747952025</v>
      </c>
      <c r="J173" s="18" t="s">
        <v>30</v>
      </c>
      <c r="K173" s="55">
        <v>27.828886695000001</v>
      </c>
      <c r="L173" s="35">
        <v>29.478421999999998</v>
      </c>
      <c r="M173" s="56">
        <v>29.3696602425</v>
      </c>
      <c r="N173" s="18" t="s">
        <v>31</v>
      </c>
      <c r="O173" s="2">
        <v>13129</v>
      </c>
      <c r="P173" s="2">
        <v>15645</v>
      </c>
      <c r="Q173" s="2">
        <v>28774</v>
      </c>
      <c r="R173" t="s">
        <v>11762</v>
      </c>
      <c r="S173">
        <v>10</v>
      </c>
      <c r="T173">
        <v>61</v>
      </c>
      <c r="U173" s="2">
        <v>894</v>
      </c>
      <c r="V173" s="2">
        <v>5982</v>
      </c>
      <c r="W173" s="8">
        <v>0.23896573295336068</v>
      </c>
      <c r="X173" s="2">
        <v>44511</v>
      </c>
      <c r="Y173" s="45">
        <v>166</v>
      </c>
      <c r="AA173" s="61">
        <f>(Table13[[#This Row],[2042 Future AADT]]-Table13[[#This Row],[AADT 2022]])/20*($AA$5-2022)+Table13[[#This Row],[AADT 2022]]</f>
        <v>39003.050000000003</v>
      </c>
      <c r="AC173" s="1" t="str">
        <f>IF(Table13[[#This Row],[TCS MP]]&gt;=Table13[[#This Row],[BMP]],IF(Table13[[#This Row],[TCS MP]]&lt;=Table13[[#This Row],[EMP]],"Good","EMP"),"BMP")</f>
        <v>Good</v>
      </c>
    </row>
    <row r="174" spans="1:29" ht="24" customHeight="1" x14ac:dyDescent="0.25">
      <c r="A174" t="s">
        <v>639</v>
      </c>
      <c r="B174" t="s">
        <v>17294</v>
      </c>
      <c r="C174">
        <v>100333</v>
      </c>
      <c r="D174" t="s">
        <v>17073</v>
      </c>
      <c r="E174" t="s">
        <v>514</v>
      </c>
      <c r="F174" s="9">
        <f>Table13[[#This Row],[ToMeasure]]-Table13[[#This Row],[FromMeasure]]</f>
        <v>0.99127487000000003</v>
      </c>
      <c r="G174" s="5" t="s">
        <v>512</v>
      </c>
      <c r="H174" s="35">
        <v>0</v>
      </c>
      <c r="I174" s="56">
        <v>193.45477446999999</v>
      </c>
      <c r="J174" s="18" t="s">
        <v>156</v>
      </c>
      <c r="K174" s="55">
        <v>194.07243212</v>
      </c>
      <c r="L174" s="35">
        <v>0.99127487000000003</v>
      </c>
      <c r="M174" s="56">
        <v>194.44604937</v>
      </c>
      <c r="N174" s="18" t="s">
        <v>524</v>
      </c>
      <c r="O174" s="2">
        <v>51067</v>
      </c>
      <c r="P174" s="2">
        <v>57197</v>
      </c>
      <c r="Q174" s="2">
        <v>108264</v>
      </c>
      <c r="R174" t="s">
        <v>11779</v>
      </c>
      <c r="S174">
        <v>8</v>
      </c>
      <c r="T174">
        <v>50</v>
      </c>
      <c r="U174" s="2">
        <v>4308</v>
      </c>
      <c r="V174" s="2">
        <v>6629</v>
      </c>
      <c r="W174" s="8">
        <v>0.1010215768861302</v>
      </c>
      <c r="X174" s="2">
        <v>170411</v>
      </c>
      <c r="Y174" s="45">
        <v>167</v>
      </c>
      <c r="AA174" s="61">
        <f>(Table13[[#This Row],[2042 Future AADT]]-Table13[[#This Row],[AADT 2022]])/20*($AA$5-2022)+Table13[[#This Row],[AADT 2022]]</f>
        <v>148659.54999999999</v>
      </c>
      <c r="AC174" s="1" t="str">
        <f>IF(Table13[[#This Row],[TCS MP]]&gt;=Table13[[#This Row],[BMP]],IF(Table13[[#This Row],[TCS MP]]&lt;=Table13[[#This Row],[EMP]],"Good","EMP"),"BMP")</f>
        <v>Good</v>
      </c>
    </row>
    <row r="175" spans="1:29" ht="24" customHeight="1" x14ac:dyDescent="0.25">
      <c r="A175" t="s">
        <v>640</v>
      </c>
      <c r="B175" t="s">
        <v>17295</v>
      </c>
      <c r="C175">
        <v>100334</v>
      </c>
      <c r="D175" t="s">
        <v>17073</v>
      </c>
      <c r="E175" t="s">
        <v>514</v>
      </c>
      <c r="F175" s="9">
        <f>Table13[[#This Row],[ToMeasure]]-Table13[[#This Row],[FromMeasure]]</f>
        <v>1.01337224</v>
      </c>
      <c r="G175" s="5" t="s">
        <v>512</v>
      </c>
      <c r="H175" s="35">
        <v>0.99127487000000003</v>
      </c>
      <c r="I175" s="56">
        <v>194.60343273999999</v>
      </c>
      <c r="J175" s="18" t="s">
        <v>524</v>
      </c>
      <c r="K175" s="55">
        <v>195.19312293999999</v>
      </c>
      <c r="L175" s="35">
        <v>2.0046471100000001</v>
      </c>
      <c r="M175" s="56">
        <v>195.61680498000001</v>
      </c>
      <c r="N175" s="18" t="s">
        <v>92</v>
      </c>
      <c r="O175" s="2">
        <v>66278</v>
      </c>
      <c r="P175" s="2">
        <v>66260</v>
      </c>
      <c r="Q175" s="2">
        <v>132538</v>
      </c>
      <c r="R175" t="s">
        <v>7220</v>
      </c>
      <c r="S175">
        <v>8</v>
      </c>
      <c r="T175">
        <v>51</v>
      </c>
      <c r="U175" s="2">
        <v>5287</v>
      </c>
      <c r="V175" s="2">
        <v>8134</v>
      </c>
      <c r="W175" s="8">
        <v>0.10126152499660475</v>
      </c>
      <c r="X175" s="2">
        <v>208619</v>
      </c>
      <c r="Y175" s="45">
        <v>168</v>
      </c>
      <c r="AA175" s="61">
        <f>(Table13[[#This Row],[2042 Future AADT]]-Table13[[#This Row],[AADT 2022]])/20*($AA$5-2022)+Table13[[#This Row],[AADT 2022]]</f>
        <v>181990.65</v>
      </c>
      <c r="AC175" s="1" t="str">
        <f>IF(Table13[[#This Row],[TCS MP]]&gt;=Table13[[#This Row],[BMP]],IF(Table13[[#This Row],[TCS MP]]&lt;=Table13[[#This Row],[EMP]],"Good","EMP"),"BMP")</f>
        <v>Good</v>
      </c>
    </row>
    <row r="176" spans="1:29" ht="24" customHeight="1" x14ac:dyDescent="0.25">
      <c r="A176" t="s">
        <v>641</v>
      </c>
      <c r="B176" t="s">
        <v>17296</v>
      </c>
      <c r="C176">
        <v>100335</v>
      </c>
      <c r="D176" t="s">
        <v>17073</v>
      </c>
      <c r="E176" t="s">
        <v>514</v>
      </c>
      <c r="F176" s="9">
        <f>Table13[[#This Row],[ToMeasure]]-Table13[[#This Row],[FromMeasure]]</f>
        <v>1.0073022699999998</v>
      </c>
      <c r="G176" s="5" t="s">
        <v>512</v>
      </c>
      <c r="H176" s="35">
        <v>2.0046471100000001</v>
      </c>
      <c r="I176" s="56">
        <v>195.931261726667</v>
      </c>
      <c r="J176" s="18" t="s">
        <v>92</v>
      </c>
      <c r="K176" s="55">
        <v>196.20264709</v>
      </c>
      <c r="L176" s="35">
        <v>3.0119493799999999</v>
      </c>
      <c r="M176" s="56">
        <v>196.938563996667</v>
      </c>
      <c r="N176" s="18" t="s">
        <v>517</v>
      </c>
      <c r="O176" s="2">
        <v>61974</v>
      </c>
      <c r="P176" s="2">
        <v>50592</v>
      </c>
      <c r="Q176" s="2">
        <v>112566</v>
      </c>
      <c r="R176" t="s">
        <v>8255</v>
      </c>
      <c r="S176">
        <v>8</v>
      </c>
      <c r="T176">
        <v>57</v>
      </c>
      <c r="U176" s="2">
        <v>5122</v>
      </c>
      <c r="V176" s="2">
        <v>7882</v>
      </c>
      <c r="W176" s="8">
        <v>0.11552333741982482</v>
      </c>
      <c r="X176" s="2">
        <v>177183</v>
      </c>
      <c r="Y176" s="45">
        <v>169</v>
      </c>
      <c r="AA176" s="61">
        <f>(Table13[[#This Row],[2042 Future AADT]]-Table13[[#This Row],[AADT 2022]])/20*($AA$5-2022)+Table13[[#This Row],[AADT 2022]]</f>
        <v>154567.04999999999</v>
      </c>
      <c r="AC176" s="1" t="str">
        <f>IF(Table13[[#This Row],[TCS MP]]&gt;=Table13[[#This Row],[BMP]],IF(Table13[[#This Row],[TCS MP]]&lt;=Table13[[#This Row],[EMP]],"Good","EMP"),"BMP")</f>
        <v>Good</v>
      </c>
    </row>
    <row r="177" spans="1:29" ht="24" customHeight="1" x14ac:dyDescent="0.25">
      <c r="A177" t="s">
        <v>642</v>
      </c>
      <c r="B177" t="s">
        <v>17297</v>
      </c>
      <c r="C177">
        <v>100336</v>
      </c>
      <c r="D177" t="s">
        <v>17073</v>
      </c>
      <c r="E177" t="s">
        <v>514</v>
      </c>
      <c r="F177" s="9">
        <f>Table13[[#This Row],[ToMeasure]]-Table13[[#This Row],[FromMeasure]]</f>
        <v>1.0090331199999998</v>
      </c>
      <c r="G177" s="5" t="s">
        <v>512</v>
      </c>
      <c r="H177" s="35">
        <v>3.0119493799999999</v>
      </c>
      <c r="I177" s="56">
        <v>196.94861965666701</v>
      </c>
      <c r="J177" s="18" t="s">
        <v>517</v>
      </c>
      <c r="K177" s="55">
        <v>197.14626672</v>
      </c>
      <c r="L177" s="35">
        <v>4.0209824999999997</v>
      </c>
      <c r="M177" s="56">
        <v>197.957652776667</v>
      </c>
      <c r="N177" s="18" t="s">
        <v>515</v>
      </c>
      <c r="O177" s="2">
        <v>71371</v>
      </c>
      <c r="P177" s="2">
        <v>55849</v>
      </c>
      <c r="Q177" s="2">
        <v>127220</v>
      </c>
      <c r="R177" t="s">
        <v>8256</v>
      </c>
      <c r="S177">
        <v>9</v>
      </c>
      <c r="T177">
        <v>59</v>
      </c>
      <c r="U177" s="2">
        <v>5071</v>
      </c>
      <c r="V177" s="2">
        <v>7804</v>
      </c>
      <c r="W177" s="8">
        <v>0.10120264109416759</v>
      </c>
      <c r="X177" s="2">
        <v>200249</v>
      </c>
      <c r="Y177" s="45">
        <v>170</v>
      </c>
      <c r="AA177" s="61">
        <f>(Table13[[#This Row],[2042 Future AADT]]-Table13[[#This Row],[AADT 2022]])/20*($AA$5-2022)+Table13[[#This Row],[AADT 2022]]</f>
        <v>174688.85</v>
      </c>
      <c r="AC177" s="1" t="str">
        <f>IF(Table13[[#This Row],[TCS MP]]&gt;=Table13[[#This Row],[BMP]],IF(Table13[[#This Row],[TCS MP]]&lt;=Table13[[#This Row],[EMP]],"Good","EMP"),"BMP")</f>
        <v>Good</v>
      </c>
    </row>
    <row r="178" spans="1:29" ht="24" customHeight="1" x14ac:dyDescent="0.25">
      <c r="A178" t="s">
        <v>644</v>
      </c>
      <c r="B178" t="s">
        <v>17298</v>
      </c>
      <c r="C178">
        <v>100337</v>
      </c>
      <c r="D178" t="s">
        <v>17073</v>
      </c>
      <c r="E178" t="s">
        <v>514</v>
      </c>
      <c r="F178" s="9">
        <f>Table13[[#This Row],[ToMeasure]]-Table13[[#This Row],[FromMeasure]]</f>
        <v>1.1745013900000005</v>
      </c>
      <c r="G178" s="5" t="s">
        <v>512</v>
      </c>
      <c r="H178" s="35">
        <v>4.0209824999999997</v>
      </c>
      <c r="I178" s="56">
        <v>197.97957855249999</v>
      </c>
      <c r="J178" s="18" t="s">
        <v>515</v>
      </c>
      <c r="K178" s="55">
        <v>198.40441777000001</v>
      </c>
      <c r="L178" s="35">
        <v>5.1954838900000002</v>
      </c>
      <c r="M178" s="56">
        <v>199.1540799425</v>
      </c>
      <c r="N178" s="18" t="s">
        <v>643</v>
      </c>
      <c r="O178" s="2">
        <v>63338</v>
      </c>
      <c r="P178" s="2">
        <v>69299</v>
      </c>
      <c r="Q178" s="2">
        <v>132637</v>
      </c>
      <c r="R178" t="s">
        <v>11780</v>
      </c>
      <c r="S178">
        <v>5</v>
      </c>
      <c r="T178">
        <v>54</v>
      </c>
      <c r="U178" s="2">
        <v>4539</v>
      </c>
      <c r="V178" s="2">
        <v>6986</v>
      </c>
      <c r="W178" s="8">
        <v>8.6891289760775647E-2</v>
      </c>
      <c r="X178" s="2">
        <v>208775</v>
      </c>
      <c r="Y178" s="45">
        <v>171</v>
      </c>
      <c r="AA178" s="61">
        <f>(Table13[[#This Row],[2042 Future AADT]]-Table13[[#This Row],[AADT 2022]])/20*($AA$5-2022)+Table13[[#This Row],[AADT 2022]]</f>
        <v>182126.7</v>
      </c>
      <c r="AC178" s="1" t="str">
        <f>IF(Table13[[#This Row],[TCS MP]]&gt;=Table13[[#This Row],[BMP]],IF(Table13[[#This Row],[TCS MP]]&lt;=Table13[[#This Row],[EMP]],"Good","EMP"),"BMP")</f>
        <v>Good</v>
      </c>
    </row>
    <row r="179" spans="1:29" ht="24" customHeight="1" x14ac:dyDescent="0.25">
      <c r="A179" t="s">
        <v>646</v>
      </c>
      <c r="B179" t="s">
        <v>17299</v>
      </c>
      <c r="C179">
        <v>100338</v>
      </c>
      <c r="D179" t="s">
        <v>17073</v>
      </c>
      <c r="E179" t="s">
        <v>514</v>
      </c>
      <c r="F179" s="9">
        <f>Table13[[#This Row],[ToMeasure]]-Table13[[#This Row],[FromMeasure]]</f>
        <v>0.54069764999999936</v>
      </c>
      <c r="G179" s="5" t="s">
        <v>512</v>
      </c>
      <c r="H179" s="35">
        <v>5.1954838900000002</v>
      </c>
      <c r="I179" s="56">
        <v>199.17113288499999</v>
      </c>
      <c r="J179" s="18" t="s">
        <v>643</v>
      </c>
      <c r="K179" s="55">
        <v>199.34596838499999</v>
      </c>
      <c r="L179" s="35">
        <v>5.7361815399999996</v>
      </c>
      <c r="M179" s="56">
        <v>199.71183053499999</v>
      </c>
      <c r="N179" s="18" t="s">
        <v>645</v>
      </c>
      <c r="O179" s="2">
        <v>47485</v>
      </c>
      <c r="P179" s="2">
        <v>67783</v>
      </c>
      <c r="Q179" s="2">
        <v>115268</v>
      </c>
      <c r="R179" t="s">
        <v>7221</v>
      </c>
      <c r="S179">
        <v>8</v>
      </c>
      <c r="T179">
        <v>59</v>
      </c>
      <c r="U179" s="2">
        <v>4740</v>
      </c>
      <c r="V179" s="2">
        <v>7304</v>
      </c>
      <c r="W179" s="8">
        <v>0.10448693479543325</v>
      </c>
      <c r="X179" s="2">
        <v>181436</v>
      </c>
      <c r="Y179" s="45">
        <v>172</v>
      </c>
      <c r="AA179" s="61">
        <f>(Table13[[#This Row],[2042 Future AADT]]-Table13[[#This Row],[AADT 2022]])/20*($AA$5-2022)+Table13[[#This Row],[AADT 2022]]</f>
        <v>158277.20000000001</v>
      </c>
      <c r="AC179" s="1" t="str">
        <f>IF(Table13[[#This Row],[TCS MP]]&gt;=Table13[[#This Row],[BMP]],IF(Table13[[#This Row],[TCS MP]]&lt;=Table13[[#This Row],[EMP]],"Good","EMP"),"BMP")</f>
        <v>Good</v>
      </c>
    </row>
    <row r="180" spans="1:29" ht="24" customHeight="1" x14ac:dyDescent="0.25">
      <c r="A180" t="s">
        <v>648</v>
      </c>
      <c r="B180" t="s">
        <v>17300</v>
      </c>
      <c r="C180">
        <v>100339</v>
      </c>
      <c r="D180" t="s">
        <v>17073</v>
      </c>
      <c r="E180" t="s">
        <v>514</v>
      </c>
      <c r="F180" s="9">
        <f>Table13[[#This Row],[ToMeasure]]-Table13[[#This Row],[FromMeasure]]</f>
        <v>0.86184854000000044</v>
      </c>
      <c r="G180" s="5" t="s">
        <v>512</v>
      </c>
      <c r="H180" s="35">
        <v>5.7361815399999996</v>
      </c>
      <c r="I180" s="56">
        <v>199.71942435666699</v>
      </c>
      <c r="J180" s="18" t="s">
        <v>645</v>
      </c>
      <c r="K180" s="55">
        <v>199.86574387499999</v>
      </c>
      <c r="L180" s="35">
        <v>6.59803008</v>
      </c>
      <c r="M180" s="56">
        <v>200.581272896667</v>
      </c>
      <c r="N180" s="18" t="s">
        <v>647</v>
      </c>
      <c r="O180" s="2">
        <v>61656</v>
      </c>
      <c r="P180" s="2">
        <v>44908</v>
      </c>
      <c r="Q180" s="2">
        <v>106564</v>
      </c>
      <c r="R180" t="s">
        <v>11781</v>
      </c>
      <c r="S180">
        <v>7</v>
      </c>
      <c r="T180">
        <v>66</v>
      </c>
      <c r="U180" s="2">
        <v>4343</v>
      </c>
      <c r="V180" s="2">
        <v>6684</v>
      </c>
      <c r="W180" s="8">
        <v>0.10347772230772118</v>
      </c>
      <c r="X180" s="2">
        <v>167735</v>
      </c>
      <c r="Y180" s="45">
        <v>173</v>
      </c>
      <c r="AA180" s="61">
        <f>(Table13[[#This Row],[2042 Future AADT]]-Table13[[#This Row],[AADT 2022]])/20*($AA$5-2022)+Table13[[#This Row],[AADT 2022]]</f>
        <v>146325.15</v>
      </c>
      <c r="AC180" s="1" t="str">
        <f>IF(Table13[[#This Row],[TCS MP]]&gt;=Table13[[#This Row],[BMP]],IF(Table13[[#This Row],[TCS MP]]&lt;=Table13[[#This Row],[EMP]],"Good","EMP"),"BMP")</f>
        <v>Good</v>
      </c>
    </row>
    <row r="181" spans="1:29" ht="24" customHeight="1" x14ac:dyDescent="0.25">
      <c r="A181" t="s">
        <v>649</v>
      </c>
      <c r="B181" t="s">
        <v>17301</v>
      </c>
      <c r="C181">
        <v>100340</v>
      </c>
      <c r="D181" t="s">
        <v>17073</v>
      </c>
      <c r="E181" t="s">
        <v>514</v>
      </c>
      <c r="F181" s="9">
        <f>Table13[[#This Row],[ToMeasure]]-Table13[[#This Row],[FromMeasure]]</f>
        <v>0.30653824000000007</v>
      </c>
      <c r="G181" s="5" t="s">
        <v>512</v>
      </c>
      <c r="H181" s="35">
        <v>6.59803008</v>
      </c>
      <c r="I181" s="56">
        <v>200.58768438000001</v>
      </c>
      <c r="J181" s="18" t="s">
        <v>156</v>
      </c>
      <c r="K181" s="55">
        <v>200.78686533999999</v>
      </c>
      <c r="L181" s="35">
        <v>6.9045683200000001</v>
      </c>
      <c r="M181" s="56">
        <v>200.89422261999999</v>
      </c>
      <c r="N181" s="18" t="s">
        <v>114</v>
      </c>
      <c r="O181" s="2">
        <v>30284</v>
      </c>
      <c r="P181" s="2">
        <v>45264</v>
      </c>
      <c r="Q181" s="2">
        <v>75548</v>
      </c>
      <c r="R181" t="s">
        <v>11782</v>
      </c>
      <c r="S181">
        <v>8</v>
      </c>
      <c r="T181">
        <v>65</v>
      </c>
      <c r="U181" s="2">
        <v>4009</v>
      </c>
      <c r="V181" s="2">
        <v>2498</v>
      </c>
      <c r="W181" s="8">
        <v>8.6130671890718477E-2</v>
      </c>
      <c r="X181" s="2">
        <v>118915</v>
      </c>
      <c r="Y181" s="45">
        <v>174</v>
      </c>
      <c r="AA181" s="61">
        <f>(Table13[[#This Row],[2042 Future AADT]]-Table13[[#This Row],[AADT 2022]])/20*($AA$5-2022)+Table13[[#This Row],[AADT 2022]]</f>
        <v>103736.55</v>
      </c>
      <c r="AC181" s="1" t="str">
        <f>IF(Table13[[#This Row],[TCS MP]]&gt;=Table13[[#This Row],[BMP]],IF(Table13[[#This Row],[TCS MP]]&lt;=Table13[[#This Row],[EMP]],"Good","EMP"),"BMP")</f>
        <v>Good</v>
      </c>
    </row>
    <row r="182" spans="1:29" ht="24" customHeight="1" x14ac:dyDescent="0.25">
      <c r="A182" t="s">
        <v>650</v>
      </c>
      <c r="B182" t="s">
        <v>17302</v>
      </c>
      <c r="C182">
        <v>100341</v>
      </c>
      <c r="D182" t="s">
        <v>17073</v>
      </c>
      <c r="E182" t="s">
        <v>514</v>
      </c>
      <c r="F182" s="9">
        <f>Table13[[#This Row],[ToMeasure]]-Table13[[#This Row],[FromMeasure]]</f>
        <v>1.0420020899999995</v>
      </c>
      <c r="G182" s="5" t="s">
        <v>512</v>
      </c>
      <c r="H182" s="35">
        <v>6.9045683200000001</v>
      </c>
      <c r="I182" s="56">
        <v>200.88785529333299</v>
      </c>
      <c r="J182" s="18" t="s">
        <v>114</v>
      </c>
      <c r="K182" s="55">
        <v>201.47266694000001</v>
      </c>
      <c r="L182" s="35">
        <v>7.9465704099999996</v>
      </c>
      <c r="M182" s="56">
        <v>201.929857383333</v>
      </c>
      <c r="N182" s="18" t="s">
        <v>129</v>
      </c>
      <c r="O182" s="2">
        <v>62292</v>
      </c>
      <c r="P182" s="2">
        <v>103386</v>
      </c>
      <c r="Q182" s="2">
        <v>165678</v>
      </c>
      <c r="R182" t="s">
        <v>7222</v>
      </c>
      <c r="S182">
        <v>7</v>
      </c>
      <c r="T182">
        <v>61</v>
      </c>
      <c r="U182" s="2">
        <v>6111</v>
      </c>
      <c r="V182" s="2">
        <v>4847</v>
      </c>
      <c r="W182" s="8">
        <v>6.6140344523714673E-2</v>
      </c>
      <c r="X182" s="2">
        <v>260783</v>
      </c>
      <c r="Y182" s="45">
        <v>175</v>
      </c>
      <c r="AA182" s="61">
        <f>(Table13[[#This Row],[2042 Future AADT]]-Table13[[#This Row],[AADT 2022]])/20*($AA$5-2022)+Table13[[#This Row],[AADT 2022]]</f>
        <v>227496.25</v>
      </c>
      <c r="AC182" s="1" t="str">
        <f>IF(Table13[[#This Row],[TCS MP]]&gt;=Table13[[#This Row],[BMP]],IF(Table13[[#This Row],[TCS MP]]&lt;=Table13[[#This Row],[EMP]],"Good","EMP"),"BMP")</f>
        <v>Good</v>
      </c>
    </row>
    <row r="183" spans="1:29" ht="24" customHeight="1" x14ac:dyDescent="0.25">
      <c r="A183" t="s">
        <v>651</v>
      </c>
      <c r="B183" t="s">
        <v>17303</v>
      </c>
      <c r="C183">
        <v>100342</v>
      </c>
      <c r="D183" t="s">
        <v>17073</v>
      </c>
      <c r="E183" t="s">
        <v>514</v>
      </c>
      <c r="F183" s="9">
        <f>Table13[[#This Row],[ToMeasure]]-Table13[[#This Row],[FromMeasure]]</f>
        <v>0.99292669999999994</v>
      </c>
      <c r="G183" s="5" t="s">
        <v>512</v>
      </c>
      <c r="H183" s="35">
        <v>7.9465704099999996</v>
      </c>
      <c r="I183" s="56">
        <v>201.925998596667</v>
      </c>
      <c r="J183" s="18" t="s">
        <v>129</v>
      </c>
      <c r="K183" s="55">
        <v>202.28932476</v>
      </c>
      <c r="L183" s="35">
        <v>8.9394971099999996</v>
      </c>
      <c r="M183" s="56">
        <v>202.918925296667</v>
      </c>
      <c r="N183" s="18" t="s">
        <v>130</v>
      </c>
      <c r="O183" s="2">
        <v>104731</v>
      </c>
      <c r="P183" s="2">
        <v>114747</v>
      </c>
      <c r="Q183" s="2">
        <v>219478</v>
      </c>
      <c r="R183" t="s">
        <v>7223</v>
      </c>
      <c r="S183">
        <v>7</v>
      </c>
      <c r="T183">
        <v>51</v>
      </c>
      <c r="U183" s="2">
        <v>6351</v>
      </c>
      <c r="V183" s="2">
        <v>7655</v>
      </c>
      <c r="W183" s="8">
        <v>6.3815052078112611E-2</v>
      </c>
      <c r="X183" s="2">
        <v>345466</v>
      </c>
      <c r="Y183" s="45">
        <v>176</v>
      </c>
      <c r="AA183" s="61">
        <f>(Table13[[#This Row],[2042 Future AADT]]-Table13[[#This Row],[AADT 2022]])/20*($AA$5-2022)+Table13[[#This Row],[AADT 2022]]</f>
        <v>301370.2</v>
      </c>
      <c r="AC183" s="1" t="str">
        <f>IF(Table13[[#This Row],[TCS MP]]&gt;=Table13[[#This Row],[BMP]],IF(Table13[[#This Row],[TCS MP]]&lt;=Table13[[#This Row],[EMP]],"Good","EMP"),"BMP")</f>
        <v>Good</v>
      </c>
    </row>
    <row r="184" spans="1:29" ht="24" customHeight="1" x14ac:dyDescent="0.25">
      <c r="A184" t="s">
        <v>652</v>
      </c>
      <c r="B184" t="s">
        <v>17304</v>
      </c>
      <c r="C184">
        <v>100343</v>
      </c>
      <c r="D184" t="s">
        <v>17073</v>
      </c>
      <c r="E184" t="s">
        <v>514</v>
      </c>
      <c r="F184" s="9">
        <f>Table13[[#This Row],[ToMeasure]]-Table13[[#This Row],[FromMeasure]]</f>
        <v>1.0008985399999997</v>
      </c>
      <c r="G184" s="5" t="s">
        <v>512</v>
      </c>
      <c r="H184" s="35">
        <v>8.9394971099999996</v>
      </c>
      <c r="I184" s="56">
        <v>202.90998072333301</v>
      </c>
      <c r="J184" s="18" t="s">
        <v>130</v>
      </c>
      <c r="K184" s="55">
        <v>203.33026111999999</v>
      </c>
      <c r="L184" s="35">
        <v>9.9403956499999993</v>
      </c>
      <c r="M184" s="56">
        <v>203.91087926333299</v>
      </c>
      <c r="N184" s="18" t="s">
        <v>131</v>
      </c>
      <c r="O184" s="2">
        <v>106632</v>
      </c>
      <c r="P184" s="2">
        <v>113953</v>
      </c>
      <c r="Q184" s="2">
        <v>220585</v>
      </c>
      <c r="R184" t="s">
        <v>11783</v>
      </c>
      <c r="S184">
        <v>7</v>
      </c>
      <c r="T184">
        <v>51</v>
      </c>
      <c r="U184" s="2">
        <v>4992</v>
      </c>
      <c r="V184" s="2">
        <v>6015</v>
      </c>
      <c r="W184" s="8">
        <v>4.989913185393386E-2</v>
      </c>
      <c r="X184" s="2">
        <v>347208</v>
      </c>
      <c r="Y184" s="45">
        <v>177</v>
      </c>
      <c r="AA184" s="61">
        <f>(Table13[[#This Row],[2042 Future AADT]]-Table13[[#This Row],[AADT 2022]])/20*($AA$5-2022)+Table13[[#This Row],[AADT 2022]]</f>
        <v>302889.95</v>
      </c>
      <c r="AC184" s="1" t="str">
        <f>IF(Table13[[#This Row],[TCS MP]]&gt;=Table13[[#This Row],[BMP]],IF(Table13[[#This Row],[TCS MP]]&lt;=Table13[[#This Row],[EMP]],"Good","EMP"),"BMP")</f>
        <v>Good</v>
      </c>
    </row>
    <row r="185" spans="1:29" ht="24" customHeight="1" x14ac:dyDescent="0.25">
      <c r="A185" t="s">
        <v>653</v>
      </c>
      <c r="B185" t="s">
        <v>17305</v>
      </c>
      <c r="C185">
        <v>100344</v>
      </c>
      <c r="D185" t="s">
        <v>17073</v>
      </c>
      <c r="E185" t="s">
        <v>514</v>
      </c>
      <c r="F185" s="9">
        <f>Table13[[#This Row],[ToMeasure]]-Table13[[#This Row],[FromMeasure]]</f>
        <v>1.0070020600000014</v>
      </c>
      <c r="G185" s="5" t="s">
        <v>512</v>
      </c>
      <c r="H185" s="35">
        <v>9.9403956499999993</v>
      </c>
      <c r="I185" s="56">
        <v>203.91121742999999</v>
      </c>
      <c r="J185" s="18" t="s">
        <v>131</v>
      </c>
      <c r="K185" s="55">
        <v>204.31824230999999</v>
      </c>
      <c r="L185" s="35">
        <v>10.947397710000001</v>
      </c>
      <c r="M185" s="56">
        <v>204.91821949000001</v>
      </c>
      <c r="N185" s="18" t="s">
        <v>132</v>
      </c>
      <c r="O185" s="2">
        <v>104919</v>
      </c>
      <c r="P185" s="2">
        <v>113163</v>
      </c>
      <c r="Q185" s="2">
        <v>218082</v>
      </c>
      <c r="R185" t="s">
        <v>7224</v>
      </c>
      <c r="S185">
        <v>7</v>
      </c>
      <c r="T185">
        <v>51</v>
      </c>
      <c r="U185" s="2">
        <v>6573</v>
      </c>
      <c r="V185" s="2">
        <v>7922</v>
      </c>
      <c r="W185" s="8">
        <v>6.6465824781504201E-2</v>
      </c>
      <c r="X185" s="2">
        <v>343269</v>
      </c>
      <c r="Y185" s="45">
        <v>178</v>
      </c>
      <c r="AA185" s="61">
        <f>(Table13[[#This Row],[2042 Future AADT]]-Table13[[#This Row],[AADT 2022]])/20*($AA$5-2022)+Table13[[#This Row],[AADT 2022]]</f>
        <v>299453.55</v>
      </c>
      <c r="AC185" s="1" t="str">
        <f>IF(Table13[[#This Row],[TCS MP]]&gt;=Table13[[#This Row],[BMP]],IF(Table13[[#This Row],[TCS MP]]&lt;=Table13[[#This Row],[EMP]],"Good","EMP"),"BMP")</f>
        <v>Good</v>
      </c>
    </row>
    <row r="186" spans="1:29" ht="24" customHeight="1" x14ac:dyDescent="0.25">
      <c r="A186" t="s">
        <v>654</v>
      </c>
      <c r="B186" t="s">
        <v>17306</v>
      </c>
      <c r="C186">
        <v>100345</v>
      </c>
      <c r="D186" t="s">
        <v>17073</v>
      </c>
      <c r="E186" t="s">
        <v>514</v>
      </c>
      <c r="F186" s="9">
        <f>Table13[[#This Row],[ToMeasure]]-Table13[[#This Row],[FromMeasure]]</f>
        <v>0.99921136999999938</v>
      </c>
      <c r="G186" s="5" t="s">
        <v>512</v>
      </c>
      <c r="H186" s="35">
        <v>10.947397710000001</v>
      </c>
      <c r="I186" s="56">
        <v>204.91911116333301</v>
      </c>
      <c r="J186" s="18" t="s">
        <v>132</v>
      </c>
      <c r="K186" s="55">
        <v>205.39259228</v>
      </c>
      <c r="L186" s="35">
        <v>11.94660908</v>
      </c>
      <c r="M186" s="56">
        <v>205.918322533333</v>
      </c>
      <c r="N186" s="18" t="s">
        <v>133</v>
      </c>
      <c r="O186" s="2">
        <v>104134</v>
      </c>
      <c r="P186" s="2">
        <v>108177</v>
      </c>
      <c r="Q186" s="2">
        <v>212311</v>
      </c>
      <c r="R186" t="s">
        <v>7225</v>
      </c>
      <c r="S186">
        <v>7</v>
      </c>
      <c r="T186">
        <v>51</v>
      </c>
      <c r="U186" s="2">
        <v>5607</v>
      </c>
      <c r="V186" s="2">
        <v>8628</v>
      </c>
      <c r="W186" s="8">
        <v>6.7047868457121865E-2</v>
      </c>
      <c r="X186" s="2">
        <v>334185</v>
      </c>
      <c r="Y186" s="45">
        <v>179</v>
      </c>
      <c r="AA186" s="61">
        <f>(Table13[[#This Row],[2042 Future AADT]]-Table13[[#This Row],[AADT 2022]])/20*($AA$5-2022)+Table13[[#This Row],[AADT 2022]]</f>
        <v>291529.09999999998</v>
      </c>
      <c r="AC186" s="1" t="str">
        <f>IF(Table13[[#This Row],[TCS MP]]&gt;=Table13[[#This Row],[BMP]],IF(Table13[[#This Row],[TCS MP]]&lt;=Table13[[#This Row],[EMP]],"Good","EMP"),"BMP")</f>
        <v>Good</v>
      </c>
    </row>
    <row r="187" spans="1:29" ht="24" customHeight="1" x14ac:dyDescent="0.25">
      <c r="A187" t="s">
        <v>655</v>
      </c>
      <c r="B187" t="s">
        <v>17307</v>
      </c>
      <c r="C187">
        <v>100346</v>
      </c>
      <c r="D187" t="s">
        <v>17073</v>
      </c>
      <c r="E187" t="s">
        <v>514</v>
      </c>
      <c r="F187" s="9">
        <f>Table13[[#This Row],[ToMeasure]]-Table13[[#This Row],[FromMeasure]]</f>
        <v>1.0007803200000005</v>
      </c>
      <c r="G187" s="5" t="s">
        <v>512</v>
      </c>
      <c r="H187" s="35">
        <v>11.94660908</v>
      </c>
      <c r="I187" s="56">
        <v>205.91848048666699</v>
      </c>
      <c r="J187" s="18" t="s">
        <v>133</v>
      </c>
      <c r="K187" s="55">
        <v>206.27649269</v>
      </c>
      <c r="L187" s="35">
        <v>12.9473894</v>
      </c>
      <c r="M187" s="56">
        <v>206.91926080666701</v>
      </c>
      <c r="N187" s="18" t="s">
        <v>134</v>
      </c>
      <c r="O187" s="2">
        <v>105203</v>
      </c>
      <c r="P187" s="2">
        <v>108322</v>
      </c>
      <c r="Q187" s="2">
        <v>213525</v>
      </c>
      <c r="R187" t="s">
        <v>11784</v>
      </c>
      <c r="S187">
        <v>7</v>
      </c>
      <c r="T187">
        <v>50</v>
      </c>
      <c r="U187" s="2">
        <v>4715</v>
      </c>
      <c r="V187" s="2">
        <v>5685</v>
      </c>
      <c r="W187" s="8">
        <v>4.8706240487062402E-2</v>
      </c>
      <c r="X187" s="2">
        <v>336096</v>
      </c>
      <c r="Y187" s="45">
        <v>180</v>
      </c>
      <c r="AA187" s="61">
        <f>(Table13[[#This Row],[2042 Future AADT]]-Table13[[#This Row],[AADT 2022]])/20*($AA$5-2022)+Table13[[#This Row],[AADT 2022]]</f>
        <v>293196.15000000002</v>
      </c>
      <c r="AC187" s="1" t="str">
        <f>IF(Table13[[#This Row],[TCS MP]]&gt;=Table13[[#This Row],[BMP]],IF(Table13[[#This Row],[TCS MP]]&lt;=Table13[[#This Row],[EMP]],"Good","EMP"),"BMP")</f>
        <v>Good</v>
      </c>
    </row>
    <row r="188" spans="1:29" ht="24" customHeight="1" x14ac:dyDescent="0.25">
      <c r="A188" t="s">
        <v>657</v>
      </c>
      <c r="B188" t="s">
        <v>17308</v>
      </c>
      <c r="C188">
        <v>100347</v>
      </c>
      <c r="D188" t="s">
        <v>17073</v>
      </c>
      <c r="E188" t="s">
        <v>514</v>
      </c>
      <c r="F188" s="9">
        <f>Table13[[#This Row],[ToMeasure]]-Table13[[#This Row],[FromMeasure]]</f>
        <v>1.0481071599999989</v>
      </c>
      <c r="G188" s="5" t="s">
        <v>512</v>
      </c>
      <c r="H188" s="35">
        <v>12.9473894</v>
      </c>
      <c r="I188" s="56">
        <v>206.91575821000001</v>
      </c>
      <c r="J188" s="18" t="s">
        <v>134</v>
      </c>
      <c r="K188" s="55">
        <v>207.51324911500001</v>
      </c>
      <c r="L188" s="35">
        <v>13.995496559999999</v>
      </c>
      <c r="M188" s="56">
        <v>207.96386537000001</v>
      </c>
      <c r="N188" s="18" t="s">
        <v>656</v>
      </c>
      <c r="O188" s="2">
        <v>100691</v>
      </c>
      <c r="P188" s="2">
        <v>105305</v>
      </c>
      <c r="Q188" s="2">
        <v>205996</v>
      </c>
      <c r="R188" t="s">
        <v>3933</v>
      </c>
      <c r="S188">
        <v>8</v>
      </c>
      <c r="T188">
        <v>52</v>
      </c>
      <c r="U188" s="2">
        <v>5970</v>
      </c>
      <c r="V188" s="2">
        <v>9182</v>
      </c>
      <c r="W188" s="8">
        <v>7.3554826307306934E-2</v>
      </c>
      <c r="X188" s="2">
        <v>324245</v>
      </c>
      <c r="Y188" s="45">
        <v>181</v>
      </c>
      <c r="AA188" s="61">
        <f>(Table13[[#This Row],[2042 Future AADT]]-Table13[[#This Row],[AADT 2022]])/20*($AA$5-2022)+Table13[[#This Row],[AADT 2022]]</f>
        <v>282857.84999999998</v>
      </c>
      <c r="AC188" s="1" t="str">
        <f>IF(Table13[[#This Row],[TCS MP]]&gt;=Table13[[#This Row],[BMP]],IF(Table13[[#This Row],[TCS MP]]&lt;=Table13[[#This Row],[EMP]],"Good","EMP"),"BMP")</f>
        <v>Good</v>
      </c>
    </row>
    <row r="189" spans="1:29" ht="24" customHeight="1" x14ac:dyDescent="0.25">
      <c r="A189" t="s">
        <v>658</v>
      </c>
      <c r="B189" t="s">
        <v>17309</v>
      </c>
      <c r="C189">
        <v>100348</v>
      </c>
      <c r="D189" t="s">
        <v>17073</v>
      </c>
      <c r="E189" t="s">
        <v>514</v>
      </c>
      <c r="F189" s="9">
        <f>Table13[[#This Row],[ToMeasure]]-Table13[[#This Row],[FromMeasure]]</f>
        <v>0.99232688000000024</v>
      </c>
      <c r="G189" s="5" t="s">
        <v>512</v>
      </c>
      <c r="H189" s="35">
        <v>13.995496559999999</v>
      </c>
      <c r="I189" s="56">
        <v>207.96493694</v>
      </c>
      <c r="J189" s="18" t="s">
        <v>656</v>
      </c>
      <c r="K189" s="55">
        <v>208.42818419</v>
      </c>
      <c r="L189" s="35">
        <v>14.98782344</v>
      </c>
      <c r="M189" s="56">
        <v>208.95726382000001</v>
      </c>
      <c r="N189" s="18" t="s">
        <v>135</v>
      </c>
      <c r="O189" s="2">
        <v>99759</v>
      </c>
      <c r="P189" s="2">
        <v>105804</v>
      </c>
      <c r="Q189" s="2">
        <v>205563</v>
      </c>
      <c r="R189" t="s">
        <v>8257</v>
      </c>
      <c r="S189">
        <v>7</v>
      </c>
      <c r="T189">
        <v>50</v>
      </c>
      <c r="U189" s="2">
        <v>6235</v>
      </c>
      <c r="V189" s="2">
        <v>9596</v>
      </c>
      <c r="W189" s="8">
        <v>7.7012886560324567E-2</v>
      </c>
      <c r="X189" s="2">
        <v>323563</v>
      </c>
      <c r="Y189" s="45">
        <v>182</v>
      </c>
      <c r="AA189" s="61">
        <f>(Table13[[#This Row],[2042 Future AADT]]-Table13[[#This Row],[AADT 2022]])/20*($AA$5-2022)+Table13[[#This Row],[AADT 2022]]</f>
        <v>282263</v>
      </c>
      <c r="AC189" s="1" t="str">
        <f>IF(Table13[[#This Row],[TCS MP]]&gt;=Table13[[#This Row],[BMP]],IF(Table13[[#This Row],[TCS MP]]&lt;=Table13[[#This Row],[EMP]],"Good","EMP"),"BMP")</f>
        <v>Good</v>
      </c>
    </row>
    <row r="190" spans="1:29" ht="24" customHeight="1" x14ac:dyDescent="0.25">
      <c r="A190" t="s">
        <v>659</v>
      </c>
      <c r="B190" t="s">
        <v>17310</v>
      </c>
      <c r="C190">
        <v>100349</v>
      </c>
      <c r="D190" t="s">
        <v>17073</v>
      </c>
      <c r="E190" t="s">
        <v>514</v>
      </c>
      <c r="F190" s="9">
        <f>Table13[[#This Row],[ToMeasure]]-Table13[[#This Row],[FromMeasure]]</f>
        <v>0.99477315000000033</v>
      </c>
      <c r="G190" s="5" t="s">
        <v>512</v>
      </c>
      <c r="H190" s="35">
        <v>14.98782344</v>
      </c>
      <c r="I190" s="56">
        <v>208.95650493666699</v>
      </c>
      <c r="J190" s="18" t="s">
        <v>135</v>
      </c>
      <c r="K190" s="69">
        <v>209.3</v>
      </c>
      <c r="L190" s="35">
        <v>15.98259659</v>
      </c>
      <c r="M190" s="56">
        <v>209.951278086667</v>
      </c>
      <c r="N190" s="18" t="s">
        <v>136</v>
      </c>
      <c r="O190" s="2">
        <v>99348</v>
      </c>
      <c r="P190" s="2">
        <v>84866</v>
      </c>
      <c r="Q190" s="2">
        <v>184214</v>
      </c>
      <c r="R190" t="s">
        <v>8258</v>
      </c>
      <c r="S190">
        <v>8</v>
      </c>
      <c r="T190">
        <v>58</v>
      </c>
      <c r="U190" s="2">
        <v>6183</v>
      </c>
      <c r="V190" s="2">
        <v>6304</v>
      </c>
      <c r="W190" s="8">
        <v>6.7785293191614096E-2</v>
      </c>
      <c r="X190" s="2">
        <v>289959</v>
      </c>
      <c r="Y190" s="45">
        <v>183</v>
      </c>
      <c r="AA190" s="61">
        <f>(Table13[[#This Row],[2042 Future AADT]]-Table13[[#This Row],[AADT 2022]])/20*($AA$5-2022)+Table13[[#This Row],[AADT 2022]]</f>
        <v>252948.25</v>
      </c>
      <c r="AC190" s="1" t="str">
        <f>IF(Table13[[#This Row],[TCS MP]]&gt;=Table13[[#This Row],[BMP]],IF(Table13[[#This Row],[TCS MP]]&lt;=Table13[[#This Row],[EMP]],"Good","EMP"),"BMP")</f>
        <v>Good</v>
      </c>
    </row>
    <row r="191" spans="1:29" ht="24" customHeight="1" x14ac:dyDescent="0.25">
      <c r="A191" t="s">
        <v>661</v>
      </c>
      <c r="B191" t="s">
        <v>17311</v>
      </c>
      <c r="C191">
        <v>100350</v>
      </c>
      <c r="D191" t="s">
        <v>17073</v>
      </c>
      <c r="E191" t="s">
        <v>514</v>
      </c>
      <c r="F191" s="9">
        <f>Table13[[#This Row],[ToMeasure]]-Table13[[#This Row],[FromMeasure]]</f>
        <v>0.99529605000000032</v>
      </c>
      <c r="G191" s="5" t="s">
        <v>512</v>
      </c>
      <c r="H191" s="35">
        <v>15.98259659</v>
      </c>
      <c r="I191" s="56">
        <v>209.95562516000001</v>
      </c>
      <c r="J191" s="18" t="s">
        <v>136</v>
      </c>
      <c r="K191" s="55">
        <v>210.4521791</v>
      </c>
      <c r="L191" s="35">
        <v>16.97789264</v>
      </c>
      <c r="M191" s="56">
        <v>210.95092120999999</v>
      </c>
      <c r="N191" s="18" t="s">
        <v>660</v>
      </c>
      <c r="O191" s="2">
        <v>123671</v>
      </c>
      <c r="P191" s="2">
        <v>54531</v>
      </c>
      <c r="Q191" s="2">
        <v>178202</v>
      </c>
      <c r="R191" t="s">
        <v>3934</v>
      </c>
      <c r="S191">
        <v>5</v>
      </c>
      <c r="T191">
        <v>55</v>
      </c>
      <c r="U191" s="2">
        <v>6587</v>
      </c>
      <c r="V191" s="2">
        <v>6690</v>
      </c>
      <c r="W191" s="8">
        <v>7.4505336640441747E-2</v>
      </c>
      <c r="X191" s="2">
        <v>280496</v>
      </c>
      <c r="Y191" s="45">
        <v>184</v>
      </c>
      <c r="AA191" s="61">
        <f>(Table13[[#This Row],[2042 Future AADT]]-Table13[[#This Row],[AADT 2022]])/20*($AA$5-2022)+Table13[[#This Row],[AADT 2022]]</f>
        <v>244693.09999999998</v>
      </c>
      <c r="AC191" s="1" t="str">
        <f>IF(Table13[[#This Row],[TCS MP]]&gt;=Table13[[#This Row],[BMP]],IF(Table13[[#This Row],[TCS MP]]&lt;=Table13[[#This Row],[EMP]],"Good","EMP"),"BMP")</f>
        <v>Good</v>
      </c>
    </row>
    <row r="192" spans="1:29" ht="24" customHeight="1" x14ac:dyDescent="0.25">
      <c r="A192" t="s">
        <v>662</v>
      </c>
      <c r="B192" t="s">
        <v>17312</v>
      </c>
      <c r="C192">
        <v>100351</v>
      </c>
      <c r="D192" t="s">
        <v>17073</v>
      </c>
      <c r="E192" t="s">
        <v>514</v>
      </c>
      <c r="F192" s="9">
        <f>Table13[[#This Row],[ToMeasure]]-Table13[[#This Row],[FromMeasure]]</f>
        <v>0.99402827000000116</v>
      </c>
      <c r="G192" s="5" t="s">
        <v>512</v>
      </c>
      <c r="H192" s="35">
        <v>16.97789264</v>
      </c>
      <c r="I192" s="56">
        <v>210.94996743666701</v>
      </c>
      <c r="J192" s="18" t="s">
        <v>660</v>
      </c>
      <c r="K192" s="55">
        <v>211.02560577</v>
      </c>
      <c r="L192" s="35">
        <v>17.971920910000001</v>
      </c>
      <c r="M192" s="56">
        <v>211.94399570666701</v>
      </c>
      <c r="N192" s="18" t="s">
        <v>138</v>
      </c>
      <c r="O192" s="2">
        <v>150110</v>
      </c>
      <c r="P192" s="2">
        <v>68042</v>
      </c>
      <c r="Q192" s="2">
        <v>218152</v>
      </c>
      <c r="R192" t="s">
        <v>3935</v>
      </c>
      <c r="S192">
        <v>4</v>
      </c>
      <c r="T192">
        <v>69</v>
      </c>
      <c r="U192" s="2">
        <v>6980</v>
      </c>
      <c r="V192" s="2">
        <v>6762</v>
      </c>
      <c r="W192" s="8">
        <v>6.2992775679342847E-2</v>
      </c>
      <c r="X192" s="2">
        <v>343379</v>
      </c>
      <c r="Y192" s="45">
        <v>185</v>
      </c>
      <c r="AA192" s="61">
        <f>(Table13[[#This Row],[2042 Future AADT]]-Table13[[#This Row],[AADT 2022]])/20*($AA$5-2022)+Table13[[#This Row],[AADT 2022]]</f>
        <v>299549.55</v>
      </c>
      <c r="AC192" s="1" t="str">
        <f>IF(Table13[[#This Row],[TCS MP]]&gt;=Table13[[#This Row],[BMP]],IF(Table13[[#This Row],[TCS MP]]&lt;=Table13[[#This Row],[EMP]],"Good","EMP"),"BMP")</f>
        <v>Good</v>
      </c>
    </row>
    <row r="193" spans="1:29" ht="24" customHeight="1" x14ac:dyDescent="0.25">
      <c r="A193" t="s">
        <v>663</v>
      </c>
      <c r="B193" t="s">
        <v>17313</v>
      </c>
      <c r="C193">
        <v>100352</v>
      </c>
      <c r="D193" t="s">
        <v>17073</v>
      </c>
      <c r="E193" t="s">
        <v>514</v>
      </c>
      <c r="F193" s="9">
        <f>Table13[[#This Row],[ToMeasure]]-Table13[[#This Row],[FromMeasure]]</f>
        <v>1.0094279200000003</v>
      </c>
      <c r="G193" s="5" t="s">
        <v>512</v>
      </c>
      <c r="H193" s="35">
        <v>17.971920910000001</v>
      </c>
      <c r="I193" s="56">
        <v>211.94871989333299</v>
      </c>
      <c r="J193" s="18" t="s">
        <v>138</v>
      </c>
      <c r="K193" s="55">
        <v>212.57977091999999</v>
      </c>
      <c r="L193" s="35">
        <v>18.981348830000002</v>
      </c>
      <c r="M193" s="56">
        <v>212.958147813333</v>
      </c>
      <c r="N193" s="18" t="s">
        <v>139</v>
      </c>
      <c r="O193" s="2">
        <v>92378</v>
      </c>
      <c r="P193" s="2">
        <v>76694</v>
      </c>
      <c r="Q193" s="2">
        <v>169072</v>
      </c>
      <c r="R193" t="s">
        <v>7226</v>
      </c>
      <c r="S193">
        <v>5</v>
      </c>
      <c r="T193">
        <v>51</v>
      </c>
      <c r="U193" s="2">
        <v>6803</v>
      </c>
      <c r="V193" s="2">
        <v>6803</v>
      </c>
      <c r="W193" s="8">
        <v>8.0474590706917759E-2</v>
      </c>
      <c r="X193" s="2">
        <v>232072</v>
      </c>
      <c r="Y193" s="45">
        <v>186</v>
      </c>
      <c r="AA193" s="61">
        <f>(Table13[[#This Row],[2042 Future AADT]]-Table13[[#This Row],[AADT 2022]])/20*($AA$5-2022)+Table13[[#This Row],[AADT 2022]]</f>
        <v>210022</v>
      </c>
      <c r="AC193" s="1" t="str">
        <f>IF(Table13[[#This Row],[TCS MP]]&gt;=Table13[[#This Row],[BMP]],IF(Table13[[#This Row],[TCS MP]]&lt;=Table13[[#This Row],[EMP]],"Good","EMP"),"BMP")</f>
        <v>Good</v>
      </c>
    </row>
    <row r="194" spans="1:29" ht="24" customHeight="1" x14ac:dyDescent="0.25">
      <c r="A194" t="s">
        <v>665</v>
      </c>
      <c r="B194" t="s">
        <v>17314</v>
      </c>
      <c r="C194">
        <v>100353</v>
      </c>
      <c r="D194" t="s">
        <v>17073</v>
      </c>
      <c r="E194" t="s">
        <v>514</v>
      </c>
      <c r="F194" s="9">
        <f>Table13[[#This Row],[ToMeasure]]-Table13[[#This Row],[FromMeasure]]</f>
        <v>1.0218678599999969</v>
      </c>
      <c r="G194" s="5" t="s">
        <v>512</v>
      </c>
      <c r="H194" s="35">
        <v>18.981348830000002</v>
      </c>
      <c r="I194" s="56">
        <v>212.961076743333</v>
      </c>
      <c r="J194" s="18" t="s">
        <v>139</v>
      </c>
      <c r="K194" s="55">
        <v>213.627934135</v>
      </c>
      <c r="L194" s="35">
        <v>20.003216689999999</v>
      </c>
      <c r="M194" s="56">
        <v>213.98294460333301</v>
      </c>
      <c r="N194" s="18" t="s">
        <v>664</v>
      </c>
      <c r="O194" s="2">
        <v>78061</v>
      </c>
      <c r="P194" s="2">
        <v>74146</v>
      </c>
      <c r="Q194" s="2">
        <v>152207</v>
      </c>
      <c r="R194" t="s">
        <v>8259</v>
      </c>
      <c r="S194">
        <v>8</v>
      </c>
      <c r="T194">
        <v>52</v>
      </c>
      <c r="U194" s="2">
        <v>6770</v>
      </c>
      <c r="V194" s="2">
        <v>7410</v>
      </c>
      <c r="W194" s="8">
        <v>9.3162600931626011E-2</v>
      </c>
      <c r="X194" s="2">
        <v>239579</v>
      </c>
      <c r="Y194" s="45">
        <v>187</v>
      </c>
      <c r="AA194" s="61">
        <f>(Table13[[#This Row],[2042 Future AADT]]-Table13[[#This Row],[AADT 2022]])/20*($AA$5-2022)+Table13[[#This Row],[AADT 2022]]</f>
        <v>208998.8</v>
      </c>
      <c r="AC194" s="1" t="str">
        <f>IF(Table13[[#This Row],[TCS MP]]&gt;=Table13[[#This Row],[BMP]],IF(Table13[[#This Row],[TCS MP]]&lt;=Table13[[#This Row],[EMP]],"Good","EMP"),"BMP")</f>
        <v>Good</v>
      </c>
    </row>
    <row r="195" spans="1:29" ht="24" customHeight="1" x14ac:dyDescent="0.25">
      <c r="A195" t="s">
        <v>667</v>
      </c>
      <c r="B195" t="s">
        <v>17315</v>
      </c>
      <c r="C195">
        <v>100354</v>
      </c>
      <c r="D195" t="s">
        <v>17073</v>
      </c>
      <c r="E195" t="s">
        <v>514</v>
      </c>
      <c r="F195" s="9">
        <f>Table13[[#This Row],[ToMeasure]]-Table13[[#This Row],[FromMeasure]]</f>
        <v>0.50129608000000303</v>
      </c>
      <c r="G195" s="5" t="s">
        <v>512</v>
      </c>
      <c r="H195" s="35">
        <v>20.003216689999999</v>
      </c>
      <c r="I195" s="56">
        <v>213.98794212999999</v>
      </c>
      <c r="J195" s="18" t="s">
        <v>664</v>
      </c>
      <c r="K195" s="55">
        <v>214.24083042500001</v>
      </c>
      <c r="L195" s="35">
        <v>20.504512770000002</v>
      </c>
      <c r="M195" s="56">
        <v>214.48923821</v>
      </c>
      <c r="N195" s="18" t="s">
        <v>666</v>
      </c>
      <c r="O195" s="2">
        <v>91379</v>
      </c>
      <c r="P195" s="2">
        <v>83226</v>
      </c>
      <c r="Q195" s="2">
        <v>174605</v>
      </c>
      <c r="R195" t="s">
        <v>7227</v>
      </c>
      <c r="S195">
        <v>7</v>
      </c>
      <c r="T195">
        <v>51</v>
      </c>
      <c r="U195" s="2">
        <v>6284</v>
      </c>
      <c r="V195" s="2">
        <v>7158</v>
      </c>
      <c r="W195" s="8">
        <v>7.6985195154777933E-2</v>
      </c>
      <c r="X195" s="2">
        <v>274834</v>
      </c>
      <c r="Y195" s="45">
        <v>188</v>
      </c>
      <c r="AA195" s="61">
        <f>(Table13[[#This Row],[2042 Future AADT]]-Table13[[#This Row],[AADT 2022]])/20*($AA$5-2022)+Table13[[#This Row],[AADT 2022]]</f>
        <v>239753.85</v>
      </c>
      <c r="AC195" s="1" t="str">
        <f>IF(Table13[[#This Row],[TCS MP]]&gt;=Table13[[#This Row],[BMP]],IF(Table13[[#This Row],[TCS MP]]&lt;=Table13[[#This Row],[EMP]],"Good","EMP"),"BMP")</f>
        <v>Good</v>
      </c>
    </row>
    <row r="196" spans="1:29" ht="24" customHeight="1" x14ac:dyDescent="0.25">
      <c r="A196" t="s">
        <v>670</v>
      </c>
      <c r="B196" t="s">
        <v>21462</v>
      </c>
      <c r="C196">
        <v>100355</v>
      </c>
      <c r="D196" t="s">
        <v>17073</v>
      </c>
      <c r="E196" t="s">
        <v>514</v>
      </c>
      <c r="F196" s="9">
        <f>Table13[[#This Row],[ToMeasure]]-Table13[[#This Row],[FromMeasure]]</f>
        <v>0.45772667999999683</v>
      </c>
      <c r="G196" s="5" t="s">
        <v>512</v>
      </c>
      <c r="H196" s="35">
        <v>20.504512770000002</v>
      </c>
      <c r="I196" s="56">
        <v>214.48961767500001</v>
      </c>
      <c r="J196" s="18" t="s">
        <v>666</v>
      </c>
      <c r="K196" s="55">
        <v>214.79458640499999</v>
      </c>
      <c r="L196" s="35">
        <v>20.962239449999998</v>
      </c>
      <c r="M196" s="56">
        <v>214.94734435500001</v>
      </c>
      <c r="N196" s="18" t="s">
        <v>669</v>
      </c>
      <c r="O196" s="2">
        <v>44419</v>
      </c>
      <c r="P196" s="2">
        <v>85021</v>
      </c>
      <c r="Q196" s="2">
        <v>129440</v>
      </c>
      <c r="R196" t="s">
        <v>11785</v>
      </c>
      <c r="S196">
        <v>7</v>
      </c>
      <c r="T196">
        <v>74</v>
      </c>
      <c r="U196" s="2">
        <v>5731</v>
      </c>
      <c r="V196" s="2">
        <v>7089</v>
      </c>
      <c r="W196" s="8">
        <v>9.9042027194066753E-2</v>
      </c>
      <c r="X196" s="2">
        <v>203743</v>
      </c>
      <c r="Y196" s="45">
        <v>189</v>
      </c>
      <c r="AA196" s="61">
        <f>(Table13[[#This Row],[2042 Future AADT]]-Table13[[#This Row],[AADT 2022]])/20*($AA$5-2022)+Table13[[#This Row],[AADT 2022]]</f>
        <v>177736.95</v>
      </c>
      <c r="AC196" s="1" t="str">
        <f>IF(Table13[[#This Row],[TCS MP]]&gt;=Table13[[#This Row],[BMP]],IF(Table13[[#This Row],[TCS MP]]&lt;=Table13[[#This Row],[EMP]],"Good","EMP"),"BMP")</f>
        <v>Good</v>
      </c>
    </row>
    <row r="197" spans="1:29" ht="24" customHeight="1" x14ac:dyDescent="0.25">
      <c r="A197" t="s">
        <v>673</v>
      </c>
      <c r="B197" t="s">
        <v>17316</v>
      </c>
      <c r="C197">
        <v>100356</v>
      </c>
      <c r="D197" t="s">
        <v>17073</v>
      </c>
      <c r="E197" t="s">
        <v>514</v>
      </c>
      <c r="F197" s="9">
        <f>Table13[[#This Row],[ToMeasure]]-Table13[[#This Row],[FromMeasure]]</f>
        <v>0.54835175000000191</v>
      </c>
      <c r="G197" s="5" t="s">
        <v>512</v>
      </c>
      <c r="H197" s="35">
        <v>20.962239449999998</v>
      </c>
      <c r="I197" s="56">
        <v>214.94280884</v>
      </c>
      <c r="J197" s="18" t="s">
        <v>669</v>
      </c>
      <c r="K197" s="55">
        <v>215.21094793500001</v>
      </c>
      <c r="L197" s="35">
        <v>21.5105912</v>
      </c>
      <c r="M197" s="56">
        <v>215.49116058999999</v>
      </c>
      <c r="N197" s="18" t="s">
        <v>672</v>
      </c>
      <c r="O197" s="2">
        <v>56395</v>
      </c>
      <c r="P197" s="2">
        <v>34639</v>
      </c>
      <c r="Q197" s="2">
        <v>91034</v>
      </c>
      <c r="R197" t="s">
        <v>8260</v>
      </c>
      <c r="S197">
        <v>8</v>
      </c>
      <c r="T197">
        <v>61</v>
      </c>
      <c r="U197" s="2">
        <v>3334</v>
      </c>
      <c r="V197" s="2">
        <v>4447</v>
      </c>
      <c r="W197" s="8">
        <v>8.5473559329481294E-2</v>
      </c>
      <c r="X197" s="2">
        <v>143291</v>
      </c>
      <c r="Y197" s="45">
        <v>190</v>
      </c>
      <c r="AA197" s="61">
        <f>(Table13[[#This Row],[2042 Future AADT]]-Table13[[#This Row],[AADT 2022]])/20*($AA$5-2022)+Table13[[#This Row],[AADT 2022]]</f>
        <v>125001.04999999999</v>
      </c>
      <c r="AC197" s="1" t="str">
        <f>IF(Table13[[#This Row],[TCS MP]]&gt;=Table13[[#This Row],[BMP]],IF(Table13[[#This Row],[TCS MP]]&lt;=Table13[[#This Row],[EMP]],"Good","EMP"),"BMP")</f>
        <v>Good</v>
      </c>
    </row>
    <row r="198" spans="1:29" ht="24" customHeight="1" x14ac:dyDescent="0.25">
      <c r="A198" t="s">
        <v>674</v>
      </c>
      <c r="B198" t="s">
        <v>17317</v>
      </c>
      <c r="C198">
        <v>100357</v>
      </c>
      <c r="D198" t="s">
        <v>17073</v>
      </c>
      <c r="E198" t="s">
        <v>514</v>
      </c>
      <c r="F198" s="9">
        <f>Table13[[#This Row],[ToMeasure]]-Table13[[#This Row],[FromMeasure]]</f>
        <v>0.50169475999999946</v>
      </c>
      <c r="G198" s="5" t="s">
        <v>512</v>
      </c>
      <c r="H198" s="35">
        <v>21.5105912</v>
      </c>
      <c r="I198" s="56">
        <v>215.49000176499999</v>
      </c>
      <c r="J198" s="18" t="s">
        <v>672</v>
      </c>
      <c r="K198" s="55">
        <v>215.71445762499999</v>
      </c>
      <c r="L198" s="35">
        <v>22.01228596</v>
      </c>
      <c r="M198" s="56">
        <v>215.99169652500001</v>
      </c>
      <c r="N198" s="18" t="s">
        <v>165</v>
      </c>
      <c r="O198" s="2">
        <v>54606</v>
      </c>
      <c r="P198" s="2">
        <v>83242</v>
      </c>
      <c r="Q198" s="2">
        <v>137848</v>
      </c>
      <c r="R198" t="s">
        <v>8261</v>
      </c>
      <c r="S198">
        <v>7</v>
      </c>
      <c r="T198">
        <v>60</v>
      </c>
      <c r="U198" s="2">
        <v>5512</v>
      </c>
      <c r="V198" s="2">
        <v>7445</v>
      </c>
      <c r="W198" s="8">
        <v>9.3994834890604145E-2</v>
      </c>
      <c r="X198" s="2">
        <v>216978</v>
      </c>
      <c r="Y198" s="45">
        <v>191</v>
      </c>
      <c r="AA198" s="61">
        <f>(Table13[[#This Row],[2042 Future AADT]]-Table13[[#This Row],[AADT 2022]])/20*($AA$5-2022)+Table13[[#This Row],[AADT 2022]]</f>
        <v>189282.5</v>
      </c>
      <c r="AC198" s="1" t="str">
        <f>IF(Table13[[#This Row],[TCS MP]]&gt;=Table13[[#This Row],[BMP]],IF(Table13[[#This Row],[TCS MP]]&lt;=Table13[[#This Row],[EMP]],"Good","EMP"),"BMP")</f>
        <v>Good</v>
      </c>
    </row>
    <row r="199" spans="1:29" ht="24" customHeight="1" x14ac:dyDescent="0.25">
      <c r="A199" t="s">
        <v>676</v>
      </c>
      <c r="B199" t="s">
        <v>17318</v>
      </c>
      <c r="C199">
        <v>100358</v>
      </c>
      <c r="D199" t="s">
        <v>17073</v>
      </c>
      <c r="E199" t="s">
        <v>514</v>
      </c>
      <c r="F199" s="9">
        <f>Table13[[#This Row],[ToMeasure]]-Table13[[#This Row],[FromMeasure]]</f>
        <v>1.119598719999999</v>
      </c>
      <c r="G199" s="5" t="s">
        <v>512</v>
      </c>
      <c r="H199" s="35">
        <v>22.01228596</v>
      </c>
      <c r="I199" s="56">
        <v>215.98968328250001</v>
      </c>
      <c r="J199" s="18" t="s">
        <v>165</v>
      </c>
      <c r="K199" s="55">
        <v>216.99739959999999</v>
      </c>
      <c r="L199" s="35">
        <v>23.131884679999999</v>
      </c>
      <c r="M199" s="56">
        <v>217.10928200250001</v>
      </c>
      <c r="N199" s="18" t="s">
        <v>675</v>
      </c>
      <c r="O199" s="2">
        <v>60219</v>
      </c>
      <c r="P199" s="2">
        <v>57120</v>
      </c>
      <c r="Q199" s="2">
        <v>117339</v>
      </c>
      <c r="R199" t="s">
        <v>8262</v>
      </c>
      <c r="S199">
        <v>9</v>
      </c>
      <c r="T199">
        <v>56</v>
      </c>
      <c r="U199" s="2">
        <v>6402</v>
      </c>
      <c r="V199" s="2">
        <v>9194</v>
      </c>
      <c r="W199" s="8">
        <v>0.13291403540169935</v>
      </c>
      <c r="X199" s="2">
        <v>184696</v>
      </c>
      <c r="Y199" s="45">
        <v>192</v>
      </c>
      <c r="AA199" s="61">
        <f>(Table13[[#This Row],[2042 Future AADT]]-Table13[[#This Row],[AADT 2022]])/20*($AA$5-2022)+Table13[[#This Row],[AADT 2022]]</f>
        <v>161121.04999999999</v>
      </c>
      <c r="AC199" s="1" t="str">
        <f>IF(Table13[[#This Row],[TCS MP]]&gt;=Table13[[#This Row],[BMP]],IF(Table13[[#This Row],[TCS MP]]&lt;=Table13[[#This Row],[EMP]],"Good","EMP"),"BMP")</f>
        <v>Good</v>
      </c>
    </row>
    <row r="200" spans="1:29" ht="24" customHeight="1" x14ac:dyDescent="0.25">
      <c r="A200" t="s">
        <v>677</v>
      </c>
      <c r="B200" t="s">
        <v>17319</v>
      </c>
      <c r="C200">
        <v>100359</v>
      </c>
      <c r="D200" t="s">
        <v>17073</v>
      </c>
      <c r="E200" t="s">
        <v>514</v>
      </c>
      <c r="F200" s="9">
        <f>Table13[[#This Row],[ToMeasure]]-Table13[[#This Row],[FromMeasure]]</f>
        <v>0.92273723000000274</v>
      </c>
      <c r="G200" s="5" t="s">
        <v>512</v>
      </c>
      <c r="H200" s="35">
        <v>23.131884679999999</v>
      </c>
      <c r="I200" s="56">
        <v>217.107587126667</v>
      </c>
      <c r="J200" s="18" t="s">
        <v>675</v>
      </c>
      <c r="K200" s="55">
        <v>217.51914427</v>
      </c>
      <c r="L200" s="35">
        <v>24.054621910000002</v>
      </c>
      <c r="M200" s="56">
        <v>218.03032435666699</v>
      </c>
      <c r="N200" s="18" t="s">
        <v>164</v>
      </c>
      <c r="O200" s="2">
        <v>58963</v>
      </c>
      <c r="P200" s="2">
        <v>65841</v>
      </c>
      <c r="Q200" s="2">
        <v>124804</v>
      </c>
      <c r="R200" t="s">
        <v>8263</v>
      </c>
      <c r="S200">
        <v>7</v>
      </c>
      <c r="T200">
        <v>57</v>
      </c>
      <c r="U200" s="2">
        <v>7069</v>
      </c>
      <c r="V200" s="2">
        <v>5451</v>
      </c>
      <c r="W200" s="8">
        <v>0.10031729752251531</v>
      </c>
      <c r="X200" s="2">
        <v>196446</v>
      </c>
      <c r="Y200" s="45">
        <v>193</v>
      </c>
      <c r="AA200" s="61">
        <f>(Table13[[#This Row],[2042 Future AADT]]-Table13[[#This Row],[AADT 2022]])/20*($AA$5-2022)+Table13[[#This Row],[AADT 2022]]</f>
        <v>171371.3</v>
      </c>
      <c r="AC200" s="1" t="str">
        <f>IF(Table13[[#This Row],[TCS MP]]&gt;=Table13[[#This Row],[BMP]],IF(Table13[[#This Row],[TCS MP]]&lt;=Table13[[#This Row],[EMP]],"Good","EMP"),"BMP")</f>
        <v>Good</v>
      </c>
    </row>
    <row r="201" spans="1:29" ht="24" customHeight="1" x14ac:dyDescent="0.25">
      <c r="A201" t="s">
        <v>681</v>
      </c>
      <c r="B201" t="s">
        <v>17347</v>
      </c>
      <c r="C201">
        <v>100392</v>
      </c>
      <c r="D201" t="s">
        <v>17073</v>
      </c>
      <c r="E201" t="s">
        <v>514</v>
      </c>
      <c r="F201" s="9">
        <f>Table13[[#This Row],[ToMeasure]]-Table13[[#This Row],[FromMeasure]]</f>
        <v>0.87575640999999749</v>
      </c>
      <c r="G201" s="5" t="s">
        <v>512</v>
      </c>
      <c r="H201" s="35">
        <v>24.054621910000002</v>
      </c>
      <c r="I201" s="56">
        <v>218.03003054999999</v>
      </c>
      <c r="J201" s="18" t="s">
        <v>164</v>
      </c>
      <c r="K201" s="55">
        <v>218.48564590000001</v>
      </c>
      <c r="L201" s="35">
        <v>24.930378319999999</v>
      </c>
      <c r="M201" s="56">
        <v>218.90578696</v>
      </c>
      <c r="N201" s="18" t="s">
        <v>32</v>
      </c>
      <c r="O201" s="2">
        <v>64074</v>
      </c>
      <c r="P201" s="2">
        <v>65880</v>
      </c>
      <c r="Q201" s="2">
        <v>129954</v>
      </c>
      <c r="R201" t="s">
        <v>11786</v>
      </c>
      <c r="S201">
        <v>9</v>
      </c>
      <c r="T201">
        <v>51</v>
      </c>
      <c r="U201" s="2">
        <v>7069</v>
      </c>
      <c r="V201" s="2">
        <v>5451</v>
      </c>
      <c r="W201" s="8">
        <v>9.6341782476876428E-2</v>
      </c>
      <c r="X201" s="2">
        <v>204552</v>
      </c>
      <c r="Y201" s="45">
        <v>194.1</v>
      </c>
      <c r="AA201" s="61">
        <f>(Table13[[#This Row],[2042 Future AADT]]-Table13[[#This Row],[AADT 2022]])/20*($AA$5-2022)+Table13[[#This Row],[AADT 2022]]</f>
        <v>178442.7</v>
      </c>
      <c r="AC201" s="1" t="str">
        <f>IF(Table13[[#This Row],[TCS MP]]&gt;=Table13[[#This Row],[BMP]],IF(Table13[[#This Row],[TCS MP]]&lt;=Table13[[#This Row],[EMP]],"Good","EMP"),"BMP")</f>
        <v>Good</v>
      </c>
    </row>
    <row r="202" spans="1:29" ht="24" customHeight="1" x14ac:dyDescent="0.25">
      <c r="A202" t="s">
        <v>683</v>
      </c>
      <c r="B202" t="s">
        <v>17348</v>
      </c>
      <c r="C202">
        <v>100393</v>
      </c>
      <c r="D202" t="s">
        <v>17073</v>
      </c>
      <c r="E202" t="s">
        <v>514</v>
      </c>
      <c r="F202" s="9">
        <f>Table13[[#This Row],[ToMeasure]]-Table13[[#This Row],[FromMeasure]]</f>
        <v>2.0327940000000027</v>
      </c>
      <c r="G202" s="5" t="s">
        <v>512</v>
      </c>
      <c r="H202" s="35">
        <v>24.930378319999999</v>
      </c>
      <c r="I202" s="56">
        <v>218.90609408500001</v>
      </c>
      <c r="J202" s="18" t="s">
        <v>32</v>
      </c>
      <c r="K202" s="55">
        <v>220.00949456000001</v>
      </c>
      <c r="L202" s="35">
        <v>26.963172320000002</v>
      </c>
      <c r="M202" s="56">
        <v>220.938888085</v>
      </c>
      <c r="N202" s="18" t="s">
        <v>682</v>
      </c>
      <c r="O202" s="2">
        <v>59024</v>
      </c>
      <c r="P202" s="2">
        <v>61588</v>
      </c>
      <c r="Q202" s="2">
        <v>120612</v>
      </c>
      <c r="R202" t="s">
        <v>3936</v>
      </c>
      <c r="S202">
        <v>8</v>
      </c>
      <c r="T202">
        <v>55</v>
      </c>
      <c r="U202" s="2">
        <v>4342</v>
      </c>
      <c r="V202" s="2">
        <v>3367</v>
      </c>
      <c r="W202" s="8">
        <v>6.3915696613935591E-2</v>
      </c>
      <c r="X202" s="2">
        <v>189847</v>
      </c>
      <c r="Y202" s="45">
        <v>194.2</v>
      </c>
      <c r="AA202" s="61">
        <f>(Table13[[#This Row],[2042 Future AADT]]-Table13[[#This Row],[AADT 2022]])/20*($AA$5-2022)+Table13[[#This Row],[AADT 2022]]</f>
        <v>165614.75</v>
      </c>
      <c r="AC202" s="1" t="str">
        <f>IF(Table13[[#This Row],[TCS MP]]&gt;=Table13[[#This Row],[BMP]],IF(Table13[[#This Row],[TCS MP]]&lt;=Table13[[#This Row],[EMP]],"Good","EMP"),"BMP")</f>
        <v>Good</v>
      </c>
    </row>
    <row r="203" spans="1:29" ht="24" customHeight="1" x14ac:dyDescent="0.25">
      <c r="A203" t="s">
        <v>684</v>
      </c>
      <c r="B203" t="s">
        <v>17349</v>
      </c>
      <c r="C203">
        <v>100394</v>
      </c>
      <c r="D203" t="s">
        <v>17073</v>
      </c>
      <c r="E203" t="s">
        <v>514</v>
      </c>
      <c r="F203" s="9">
        <f>Table13[[#This Row],[ToMeasure]]-Table13[[#This Row],[FromMeasure]]</f>
        <v>1.0183284899999983</v>
      </c>
      <c r="G203" s="5" t="s">
        <v>512</v>
      </c>
      <c r="H203" s="35">
        <v>26.963172320000002</v>
      </c>
      <c r="I203" s="56">
        <v>220.939329503333</v>
      </c>
      <c r="J203" s="18" t="s">
        <v>682</v>
      </c>
      <c r="K203" s="55">
        <v>221.10823612499999</v>
      </c>
      <c r="L203" s="35">
        <v>27.98150081</v>
      </c>
      <c r="M203" s="56">
        <v>221.95765799333299</v>
      </c>
      <c r="N203" s="18" t="s">
        <v>478</v>
      </c>
      <c r="O203" s="2">
        <v>58956</v>
      </c>
      <c r="P203" s="2">
        <v>60114</v>
      </c>
      <c r="Q203" s="2">
        <v>119070</v>
      </c>
      <c r="R203" t="s">
        <v>3937</v>
      </c>
      <c r="S203">
        <v>9</v>
      </c>
      <c r="T203">
        <v>50</v>
      </c>
      <c r="U203" s="2">
        <v>4342</v>
      </c>
      <c r="V203" s="2">
        <v>3367</v>
      </c>
      <c r="W203" s="8">
        <v>6.4743428235491729E-2</v>
      </c>
      <c r="X203" s="2">
        <v>187420</v>
      </c>
      <c r="Y203" s="45">
        <v>194.3</v>
      </c>
      <c r="AA203" s="61">
        <f>(Table13[[#This Row],[2042 Future AADT]]-Table13[[#This Row],[AADT 2022]])/20*($AA$5-2022)+Table13[[#This Row],[AADT 2022]]</f>
        <v>163497.5</v>
      </c>
      <c r="AC203" s="1" t="str">
        <f>IF(Table13[[#This Row],[TCS MP]]&gt;=Table13[[#This Row],[BMP]],IF(Table13[[#This Row],[TCS MP]]&lt;=Table13[[#This Row],[EMP]],"Good","EMP"),"BMP")</f>
        <v>Good</v>
      </c>
    </row>
    <row r="204" spans="1:29" ht="24" customHeight="1" x14ac:dyDescent="0.25">
      <c r="A204" t="s">
        <v>686</v>
      </c>
      <c r="B204" t="s">
        <v>17350</v>
      </c>
      <c r="C204">
        <v>100395</v>
      </c>
      <c r="D204" t="s">
        <v>17073</v>
      </c>
      <c r="E204" t="s">
        <v>514</v>
      </c>
      <c r="F204" s="9">
        <f>Table13[[#This Row],[ToMeasure]]-Table13[[#This Row],[FromMeasure]]</f>
        <v>1.0145423600000001</v>
      </c>
      <c r="G204" s="5" t="s">
        <v>512</v>
      </c>
      <c r="H204" s="35">
        <v>27.98150081</v>
      </c>
      <c r="I204" s="56">
        <v>221.957995966667</v>
      </c>
      <c r="J204" s="18" t="s">
        <v>478</v>
      </c>
      <c r="K204" s="55">
        <v>222.46516213500001</v>
      </c>
      <c r="L204" s="35">
        <v>28.99604317</v>
      </c>
      <c r="M204" s="56">
        <v>222.97253832666701</v>
      </c>
      <c r="N204" s="18" t="s">
        <v>685</v>
      </c>
      <c r="O204" s="2">
        <v>44078</v>
      </c>
      <c r="P204" s="2">
        <v>57122</v>
      </c>
      <c r="Q204" s="2">
        <v>101200</v>
      </c>
      <c r="R204" t="s">
        <v>7228</v>
      </c>
      <c r="S204">
        <v>10</v>
      </c>
      <c r="T204">
        <v>59</v>
      </c>
      <c r="U204" s="2">
        <v>3851</v>
      </c>
      <c r="V204" s="2">
        <v>3993</v>
      </c>
      <c r="W204" s="8">
        <v>7.7509881422924906E-2</v>
      </c>
      <c r="X204" s="2">
        <v>159292</v>
      </c>
      <c r="Y204" s="45">
        <v>194.4</v>
      </c>
      <c r="AA204" s="61">
        <f>(Table13[[#This Row],[2042 Future AADT]]-Table13[[#This Row],[AADT 2022]])/20*($AA$5-2022)+Table13[[#This Row],[AADT 2022]]</f>
        <v>138959.79999999999</v>
      </c>
      <c r="AC204" s="1" t="str">
        <f>IF(Table13[[#This Row],[TCS MP]]&gt;=Table13[[#This Row],[BMP]],IF(Table13[[#This Row],[TCS MP]]&lt;=Table13[[#This Row],[EMP]],"Good","EMP"),"BMP")</f>
        <v>Good</v>
      </c>
    </row>
    <row r="205" spans="1:29" ht="24" customHeight="1" x14ac:dyDescent="0.25">
      <c r="A205" t="s">
        <v>688</v>
      </c>
      <c r="B205" t="s">
        <v>17351</v>
      </c>
      <c r="C205">
        <v>100396</v>
      </c>
      <c r="D205" t="s">
        <v>17073</v>
      </c>
      <c r="E205" t="s">
        <v>514</v>
      </c>
      <c r="F205" s="9">
        <f>Table13[[#This Row],[ToMeasure]]-Table13[[#This Row],[FromMeasure]]</f>
        <v>1.0160054500000015</v>
      </c>
      <c r="G205" s="5" t="s">
        <v>512</v>
      </c>
      <c r="H205" s="35">
        <v>28.99604317</v>
      </c>
      <c r="I205" s="56">
        <v>222.967620646667</v>
      </c>
      <c r="J205" s="18" t="s">
        <v>685</v>
      </c>
      <c r="K205" s="55">
        <v>223.5059301</v>
      </c>
      <c r="L205" s="35">
        <v>30.012048620000002</v>
      </c>
      <c r="M205" s="56">
        <v>223.983626096667</v>
      </c>
      <c r="N205" s="18" t="s">
        <v>687</v>
      </c>
      <c r="O205" s="2">
        <v>52917</v>
      </c>
      <c r="P205" s="2">
        <v>54923</v>
      </c>
      <c r="Q205" s="2">
        <v>107840</v>
      </c>
      <c r="R205" t="s">
        <v>7229</v>
      </c>
      <c r="S205">
        <v>9</v>
      </c>
      <c r="T205">
        <v>51</v>
      </c>
      <c r="U205" s="2">
        <v>6399</v>
      </c>
      <c r="V205" s="2">
        <v>8031</v>
      </c>
      <c r="W205" s="8">
        <v>0.1338093471810089</v>
      </c>
      <c r="X205" s="2">
        <v>169744</v>
      </c>
      <c r="Y205" s="45">
        <v>194.5</v>
      </c>
      <c r="AA205" s="61">
        <f>(Table13[[#This Row],[2042 Future AADT]]-Table13[[#This Row],[AADT 2022]])/20*($AA$5-2022)+Table13[[#This Row],[AADT 2022]]</f>
        <v>148077.6</v>
      </c>
      <c r="AC205" s="1" t="str">
        <f>IF(Table13[[#This Row],[TCS MP]]&gt;=Table13[[#This Row],[BMP]],IF(Table13[[#This Row],[TCS MP]]&lt;=Table13[[#This Row],[EMP]],"Good","EMP"),"BMP")</f>
        <v>Good</v>
      </c>
    </row>
    <row r="206" spans="1:29" ht="24" customHeight="1" x14ac:dyDescent="0.25">
      <c r="A206" t="s">
        <v>691</v>
      </c>
      <c r="B206" t="s">
        <v>17352</v>
      </c>
      <c r="C206">
        <v>100397</v>
      </c>
      <c r="D206" t="s">
        <v>17073</v>
      </c>
      <c r="E206" t="s">
        <v>514</v>
      </c>
      <c r="F206" s="9">
        <f>Table13[[#This Row],[ToMeasure]]-Table13[[#This Row],[FromMeasure]]</f>
        <v>1.540460969999998</v>
      </c>
      <c r="G206" s="5" t="s">
        <v>512</v>
      </c>
      <c r="H206" s="35">
        <v>30.012048620000002</v>
      </c>
      <c r="I206" s="56">
        <v>223.98158261250001</v>
      </c>
      <c r="J206" s="18" t="s">
        <v>687</v>
      </c>
      <c r="K206" s="55">
        <v>224.998764975</v>
      </c>
      <c r="L206" s="35">
        <v>31.55250959</v>
      </c>
      <c r="M206" s="56">
        <v>225.5220435825</v>
      </c>
      <c r="N206" s="18" t="s">
        <v>690</v>
      </c>
      <c r="O206" s="2">
        <v>26721</v>
      </c>
      <c r="P206" s="2">
        <v>39645</v>
      </c>
      <c r="Q206" s="2">
        <v>66366</v>
      </c>
      <c r="R206" t="s">
        <v>11787</v>
      </c>
      <c r="S206">
        <v>8</v>
      </c>
      <c r="T206">
        <v>57</v>
      </c>
      <c r="U206" s="2">
        <v>6399</v>
      </c>
      <c r="V206" s="2">
        <v>8031</v>
      </c>
      <c r="W206" s="8">
        <v>0.21743061206039238</v>
      </c>
      <c r="X206" s="2">
        <v>104462</v>
      </c>
      <c r="Y206" s="45">
        <v>195</v>
      </c>
      <c r="AA206" s="61">
        <f>(Table13[[#This Row],[2042 Future AADT]]-Table13[[#This Row],[AADT 2022]])/20*($AA$5-2022)+Table13[[#This Row],[AADT 2022]]</f>
        <v>91128.4</v>
      </c>
      <c r="AC206" s="1" t="str">
        <f>IF(Table13[[#This Row],[TCS MP]]&gt;=Table13[[#This Row],[BMP]],IF(Table13[[#This Row],[TCS MP]]&lt;=Table13[[#This Row],[EMP]],"Good","EMP"),"BMP")</f>
        <v>Good</v>
      </c>
    </row>
    <row r="207" spans="1:29" ht="24" customHeight="1" x14ac:dyDescent="0.25">
      <c r="A207" t="s">
        <v>693</v>
      </c>
      <c r="B207" t="s">
        <v>17353</v>
      </c>
      <c r="C207">
        <v>100398</v>
      </c>
      <c r="D207" t="s">
        <v>17073</v>
      </c>
      <c r="E207" t="s">
        <v>514</v>
      </c>
      <c r="F207" s="9">
        <f>Table13[[#This Row],[ToMeasure]]-Table13[[#This Row],[FromMeasure]]</f>
        <v>1.5133796100000012</v>
      </c>
      <c r="G207" s="5" t="s">
        <v>512</v>
      </c>
      <c r="H207" s="35">
        <v>31.55250959</v>
      </c>
      <c r="I207" s="56">
        <v>225.51393816250001</v>
      </c>
      <c r="J207" s="18" t="s">
        <v>690</v>
      </c>
      <c r="K207" s="55">
        <v>226.501008415</v>
      </c>
      <c r="L207" s="35">
        <v>33.065889200000001</v>
      </c>
      <c r="M207" s="56">
        <v>227.0273177725</v>
      </c>
      <c r="N207" s="18" t="s">
        <v>692</v>
      </c>
      <c r="O207" s="2">
        <v>40493</v>
      </c>
      <c r="P207" s="2">
        <v>41943</v>
      </c>
      <c r="Q207" s="2">
        <v>82436</v>
      </c>
      <c r="R207" t="s">
        <v>11788</v>
      </c>
      <c r="S207">
        <v>8</v>
      </c>
      <c r="T207">
        <v>53</v>
      </c>
      <c r="U207" s="2">
        <v>4312</v>
      </c>
      <c r="V207" s="2">
        <v>4505</v>
      </c>
      <c r="W207" s="8">
        <v>0.10695569896647096</v>
      </c>
      <c r="X207" s="2">
        <v>139111</v>
      </c>
      <c r="Y207" s="45">
        <v>196</v>
      </c>
      <c r="AA207" s="61">
        <f>(Table13[[#This Row],[2042 Future AADT]]-Table13[[#This Row],[AADT 2022]])/20*($AA$5-2022)+Table13[[#This Row],[AADT 2022]]</f>
        <v>119274.75</v>
      </c>
      <c r="AC207" s="1" t="str">
        <f>IF(Table13[[#This Row],[TCS MP]]&gt;=Table13[[#This Row],[BMP]],IF(Table13[[#This Row],[TCS MP]]&lt;=Table13[[#This Row],[EMP]],"Good","EMP"),"BMP")</f>
        <v>Good</v>
      </c>
    </row>
    <row r="208" spans="1:29" ht="24" customHeight="1" x14ac:dyDescent="0.25">
      <c r="A208" t="s">
        <v>694</v>
      </c>
      <c r="B208" t="s">
        <v>17354</v>
      </c>
      <c r="C208">
        <v>100399</v>
      </c>
      <c r="D208" t="s">
        <v>17073</v>
      </c>
      <c r="E208" t="s">
        <v>514</v>
      </c>
      <c r="F208" s="9">
        <f>Table13[[#This Row],[ToMeasure]]-Table13[[#This Row],[FromMeasure]]</f>
        <v>2.0299643800000027</v>
      </c>
      <c r="G208" s="5" t="s">
        <v>512</v>
      </c>
      <c r="H208" s="35">
        <v>33.065889200000001</v>
      </c>
      <c r="I208" s="56">
        <v>227.0272938775</v>
      </c>
      <c r="J208" s="18" t="s">
        <v>692</v>
      </c>
      <c r="K208" s="55">
        <v>228.02039188500001</v>
      </c>
      <c r="L208" s="35">
        <v>35.095853580000004</v>
      </c>
      <c r="M208" s="56">
        <v>229.0572582575</v>
      </c>
      <c r="N208" s="18" t="s">
        <v>34</v>
      </c>
      <c r="O208" s="2">
        <v>33159</v>
      </c>
      <c r="P208" s="2">
        <v>33065</v>
      </c>
      <c r="Q208" s="2">
        <v>66224</v>
      </c>
      <c r="R208" t="s">
        <v>11789</v>
      </c>
      <c r="S208">
        <v>9</v>
      </c>
      <c r="T208">
        <v>51</v>
      </c>
      <c r="U208" s="2">
        <v>2870</v>
      </c>
      <c r="V208" s="2">
        <v>5209</v>
      </c>
      <c r="W208" s="8">
        <v>0.12199504711282919</v>
      </c>
      <c r="X208" s="2">
        <v>111753</v>
      </c>
      <c r="Y208" s="45">
        <v>197</v>
      </c>
      <c r="AA208" s="61">
        <f>(Table13[[#This Row],[2042 Future AADT]]-Table13[[#This Row],[AADT 2022]])/20*($AA$5-2022)+Table13[[#This Row],[AADT 2022]]</f>
        <v>95817.85</v>
      </c>
      <c r="AC208" s="1" t="str">
        <f>IF(Table13[[#This Row],[TCS MP]]&gt;=Table13[[#This Row],[BMP]],IF(Table13[[#This Row],[TCS MP]]&lt;=Table13[[#This Row],[EMP]],"Good","EMP"),"BMP")</f>
        <v>Good</v>
      </c>
    </row>
    <row r="209" spans="1:29" ht="24" customHeight="1" x14ac:dyDescent="0.25">
      <c r="A209" t="s">
        <v>695</v>
      </c>
      <c r="B209" t="s">
        <v>17355</v>
      </c>
      <c r="C209">
        <v>100400</v>
      </c>
      <c r="D209" t="s">
        <v>17073</v>
      </c>
      <c r="E209" t="s">
        <v>514</v>
      </c>
      <c r="F209" s="9">
        <f>Table13[[#This Row],[ToMeasure]]-Table13[[#This Row],[FromMeasure]]</f>
        <v>2.9637745299999949</v>
      </c>
      <c r="G209" s="5" t="s">
        <v>512</v>
      </c>
      <c r="H209" s="35">
        <v>35.095853580000004</v>
      </c>
      <c r="I209" s="56">
        <v>229.06391139600001</v>
      </c>
      <c r="J209" s="18" t="s">
        <v>34</v>
      </c>
      <c r="K209" s="55">
        <v>229.999727635</v>
      </c>
      <c r="L209" s="35">
        <v>38.059628109999998</v>
      </c>
      <c r="M209" s="56">
        <v>232.027685926</v>
      </c>
      <c r="N209" s="18" t="s">
        <v>61</v>
      </c>
      <c r="O209" s="2">
        <v>25046</v>
      </c>
      <c r="P209" s="2">
        <v>25066</v>
      </c>
      <c r="Q209" s="2">
        <v>50112</v>
      </c>
      <c r="R209" t="s">
        <v>3938</v>
      </c>
      <c r="S209">
        <v>10</v>
      </c>
      <c r="T209">
        <v>57</v>
      </c>
      <c r="U209" s="2">
        <v>2296</v>
      </c>
      <c r="V209" s="2">
        <v>4128</v>
      </c>
      <c r="W209" s="8">
        <v>0.12819284802043424</v>
      </c>
      <c r="X209" s="2">
        <v>78878</v>
      </c>
      <c r="Y209" s="45">
        <v>198</v>
      </c>
      <c r="AA209" s="61">
        <f>(Table13[[#This Row],[2042 Future AADT]]-Table13[[#This Row],[AADT 2022]])/20*($AA$5-2022)+Table13[[#This Row],[AADT 2022]]</f>
        <v>68809.899999999994</v>
      </c>
      <c r="AC209" s="1" t="str">
        <f>IF(Table13[[#This Row],[TCS MP]]&gt;=Table13[[#This Row],[BMP]],IF(Table13[[#This Row],[TCS MP]]&lt;=Table13[[#This Row],[EMP]],"Good","EMP"),"BMP")</f>
        <v>Good</v>
      </c>
    </row>
    <row r="210" spans="1:29" ht="24" customHeight="1" x14ac:dyDescent="0.25">
      <c r="A210" t="s">
        <v>679</v>
      </c>
      <c r="B210" t="s">
        <v>17320</v>
      </c>
      <c r="C210">
        <v>100365</v>
      </c>
      <c r="D210" t="s">
        <v>17073</v>
      </c>
      <c r="E210" t="s">
        <v>514</v>
      </c>
      <c r="F210" s="9">
        <f>Table13[[#This Row],[ToMeasure]]-Table13[[#This Row],[FromMeasure]]</f>
        <v>3.977925110000001</v>
      </c>
      <c r="G210" s="5" t="s">
        <v>512</v>
      </c>
      <c r="H210" s="35">
        <v>38.059628109999998</v>
      </c>
      <c r="I210" s="56">
        <v>232.02854787499999</v>
      </c>
      <c r="J210" s="18" t="s">
        <v>61</v>
      </c>
      <c r="K210" s="55">
        <v>232.48981749500001</v>
      </c>
      <c r="L210" s="35">
        <v>42.037553219999999</v>
      </c>
      <c r="M210" s="56">
        <v>236.00647298499999</v>
      </c>
      <c r="N210" s="18" t="s">
        <v>678</v>
      </c>
      <c r="O210" s="2">
        <v>23283</v>
      </c>
      <c r="P210" s="2">
        <v>23945</v>
      </c>
      <c r="Q210" s="2">
        <v>47228</v>
      </c>
      <c r="R210" t="s">
        <v>3939</v>
      </c>
      <c r="S210">
        <v>10</v>
      </c>
      <c r="T210">
        <v>62</v>
      </c>
      <c r="U210" s="2">
        <v>2202</v>
      </c>
      <c r="V210" s="2">
        <v>4745</v>
      </c>
      <c r="W210" s="8">
        <v>0.14709494367747947</v>
      </c>
      <c r="X210" s="2">
        <v>79697</v>
      </c>
      <c r="Y210" s="45">
        <v>199</v>
      </c>
      <c r="AA210" s="61">
        <f>(Table13[[#This Row],[2042 Future AADT]]-Table13[[#This Row],[AADT 2022]])/20*($AA$5-2022)+Table13[[#This Row],[AADT 2022]]</f>
        <v>68332.850000000006</v>
      </c>
      <c r="AC210" s="1" t="str">
        <f>IF(Table13[[#This Row],[TCS MP]]&gt;=Table13[[#This Row],[BMP]],IF(Table13[[#This Row],[TCS MP]]&lt;=Table13[[#This Row],[EMP]],"Good","EMP"),"BMP")</f>
        <v>Good</v>
      </c>
    </row>
    <row r="211" spans="1:29" ht="24" customHeight="1" x14ac:dyDescent="0.25">
      <c r="A211" t="s">
        <v>680</v>
      </c>
      <c r="B211" t="s">
        <v>17321</v>
      </c>
      <c r="C211">
        <v>100366</v>
      </c>
      <c r="D211" t="s">
        <v>17073</v>
      </c>
      <c r="E211" t="s">
        <v>514</v>
      </c>
      <c r="F211" s="9">
        <f>Table13[[#This Row],[ToMeasure]]-Table13[[#This Row],[FromMeasure]]</f>
        <v>6.1035512899999986</v>
      </c>
      <c r="G211" s="5" t="s">
        <v>512</v>
      </c>
      <c r="H211" s="35">
        <v>42.037553219999999</v>
      </c>
      <c r="I211" s="56">
        <v>236.00484013625001</v>
      </c>
      <c r="J211" s="18" t="s">
        <v>678</v>
      </c>
      <c r="K211" s="55">
        <v>239.00609525499999</v>
      </c>
      <c r="L211" s="35">
        <v>48.141104509999998</v>
      </c>
      <c r="M211" s="56">
        <v>242.10839142624999</v>
      </c>
      <c r="N211" s="18" t="s">
        <v>574</v>
      </c>
      <c r="O211" s="2">
        <v>22596</v>
      </c>
      <c r="P211" s="2">
        <v>23076</v>
      </c>
      <c r="Q211" s="2">
        <v>45672</v>
      </c>
      <c r="R211" t="s">
        <v>7230</v>
      </c>
      <c r="S211">
        <v>7</v>
      </c>
      <c r="T211">
        <v>53</v>
      </c>
      <c r="U211" s="2">
        <v>1974</v>
      </c>
      <c r="V211" s="2">
        <v>4483</v>
      </c>
      <c r="W211" s="8">
        <v>0.14137764932562621</v>
      </c>
      <c r="X211" s="2">
        <v>71756</v>
      </c>
      <c r="Y211" s="45">
        <v>200</v>
      </c>
      <c r="AA211" s="61">
        <f>(Table13[[#This Row],[2042 Future AADT]]-Table13[[#This Row],[AADT 2022]])/20*($AA$5-2022)+Table13[[#This Row],[AADT 2022]]</f>
        <v>62626.600000000006</v>
      </c>
      <c r="AC211" s="1" t="str">
        <f>IF(Table13[[#This Row],[TCS MP]]&gt;=Table13[[#This Row],[BMP]],IF(Table13[[#This Row],[TCS MP]]&lt;=Table13[[#This Row],[EMP]],"Good","EMP"),"BMP")</f>
        <v>Good</v>
      </c>
    </row>
    <row r="212" spans="1:29" ht="24" customHeight="1" x14ac:dyDescent="0.25">
      <c r="A212" t="s">
        <v>576</v>
      </c>
      <c r="B212" t="s">
        <v>17322</v>
      </c>
      <c r="C212">
        <v>100367</v>
      </c>
      <c r="D212" t="s">
        <v>17073</v>
      </c>
      <c r="E212" t="s">
        <v>514</v>
      </c>
      <c r="F212" s="9">
        <f>Table13[[#This Row],[ToMeasure]]-Table13[[#This Row],[FromMeasure]]</f>
        <v>2.2747334800000019</v>
      </c>
      <c r="G212" s="5" t="s">
        <v>512</v>
      </c>
      <c r="H212" s="35">
        <v>48.141104509999998</v>
      </c>
      <c r="I212" s="56">
        <v>242.10757975000001</v>
      </c>
      <c r="J212" s="18" t="s">
        <v>574</v>
      </c>
      <c r="K212" s="55">
        <v>243.19342003</v>
      </c>
      <c r="L212" s="35">
        <v>50.41583799</v>
      </c>
      <c r="M212" s="56">
        <v>244.38231322999999</v>
      </c>
      <c r="N212" s="18" t="s">
        <v>575</v>
      </c>
      <c r="O212" s="2">
        <v>20965</v>
      </c>
      <c r="P212" s="2">
        <v>21429</v>
      </c>
      <c r="Q212" s="2">
        <v>42394</v>
      </c>
      <c r="R212" t="s">
        <v>8264</v>
      </c>
      <c r="S212">
        <v>6</v>
      </c>
      <c r="T212">
        <v>57</v>
      </c>
      <c r="U212" s="2">
        <v>1723</v>
      </c>
      <c r="V212" s="2">
        <v>3776</v>
      </c>
      <c r="W212" s="8">
        <v>0.12971175166297116</v>
      </c>
      <c r="X212" s="2">
        <v>68409</v>
      </c>
      <c r="Y212" s="45">
        <v>201</v>
      </c>
      <c r="AA212" s="61">
        <f>(Table13[[#This Row],[2042 Future AADT]]-Table13[[#This Row],[AADT 2022]])/20*($AA$5-2022)+Table13[[#This Row],[AADT 2022]]</f>
        <v>59303.75</v>
      </c>
      <c r="AC212" s="1" t="str">
        <f>IF(Table13[[#This Row],[TCS MP]]&gt;=Table13[[#This Row],[BMP]],IF(Table13[[#This Row],[TCS MP]]&lt;=Table13[[#This Row],[EMP]],"Good","EMP"),"BMP")</f>
        <v>Good</v>
      </c>
    </row>
    <row r="213" spans="1:29" ht="24" customHeight="1" x14ac:dyDescent="0.25">
      <c r="A213" t="s">
        <v>578</v>
      </c>
      <c r="B213" t="s">
        <v>17323</v>
      </c>
      <c r="C213">
        <v>100368</v>
      </c>
      <c r="D213" t="s">
        <v>17073</v>
      </c>
      <c r="E213" t="s">
        <v>514</v>
      </c>
      <c r="F213" s="9">
        <f>Table13[[#This Row],[ToMeasure]]-Table13[[#This Row],[FromMeasure]]</f>
        <v>3.7909904600000033</v>
      </c>
      <c r="G213" s="5" t="s">
        <v>512</v>
      </c>
      <c r="H213" s="35">
        <v>50.41583799</v>
      </c>
      <c r="I213" s="56">
        <v>244.53424973</v>
      </c>
      <c r="J213" s="18" t="s">
        <v>575</v>
      </c>
      <c r="K213" s="55">
        <v>245.999212656667</v>
      </c>
      <c r="L213" s="35">
        <v>54.206828450000003</v>
      </c>
      <c r="M213" s="56">
        <v>248.32524018999999</v>
      </c>
      <c r="N213" s="18" t="s">
        <v>577</v>
      </c>
      <c r="O213" s="2">
        <v>19262</v>
      </c>
      <c r="P213" s="2">
        <v>17557</v>
      </c>
      <c r="Q213" s="2">
        <v>36819</v>
      </c>
      <c r="R213" t="s">
        <v>8265</v>
      </c>
      <c r="S213">
        <v>7</v>
      </c>
      <c r="T213">
        <v>56</v>
      </c>
      <c r="U213" s="2">
        <v>1508</v>
      </c>
      <c r="V213" s="2">
        <v>3165</v>
      </c>
      <c r="W213" s="8">
        <v>0.12691816725060431</v>
      </c>
      <c r="X213" s="2">
        <v>59413</v>
      </c>
      <c r="Y213" s="45">
        <v>202</v>
      </c>
      <c r="AA213" s="61">
        <f>(Table13[[#This Row],[2042 Future AADT]]-Table13[[#This Row],[AADT 2022]])/20*($AA$5-2022)+Table13[[#This Row],[AADT 2022]]</f>
        <v>51505.1</v>
      </c>
      <c r="AC213" s="1" t="str">
        <f>IF(Table13[[#This Row],[TCS MP]]&gt;=Table13[[#This Row],[BMP]],IF(Table13[[#This Row],[TCS MP]]&lt;=Table13[[#This Row],[EMP]],"Good","EMP"),"BMP")</f>
        <v>Good</v>
      </c>
    </row>
    <row r="214" spans="1:29" ht="24" customHeight="1" x14ac:dyDescent="0.25">
      <c r="A214" t="s">
        <v>580</v>
      </c>
      <c r="B214" t="s">
        <v>17324</v>
      </c>
      <c r="C214">
        <v>100369</v>
      </c>
      <c r="D214" t="s">
        <v>17073</v>
      </c>
      <c r="E214" t="s">
        <v>514</v>
      </c>
      <c r="F214" s="9">
        <f>Table13[[#This Row],[ToMeasure]]-Table13[[#This Row],[FromMeasure]]</f>
        <v>4.1267774799999941</v>
      </c>
      <c r="G214" s="5" t="s">
        <v>512</v>
      </c>
      <c r="H214" s="35">
        <v>54.206828450000003</v>
      </c>
      <c r="I214" s="56">
        <v>248.40267218333301</v>
      </c>
      <c r="J214" s="18" t="s">
        <v>577</v>
      </c>
      <c r="K214" s="55">
        <v>250.99827298</v>
      </c>
      <c r="L214" s="35">
        <v>58.333605929999997</v>
      </c>
      <c r="M214" s="56">
        <v>252.529449663333</v>
      </c>
      <c r="N214" s="18" t="s">
        <v>579</v>
      </c>
      <c r="O214" s="2">
        <v>20675</v>
      </c>
      <c r="P214" s="2">
        <v>18887</v>
      </c>
      <c r="Q214" s="2">
        <v>39562</v>
      </c>
      <c r="R214" t="s">
        <v>3940</v>
      </c>
      <c r="S214">
        <v>7</v>
      </c>
      <c r="T214">
        <v>60</v>
      </c>
      <c r="U214" s="2">
        <v>1622</v>
      </c>
      <c r="V214" s="2">
        <v>3520</v>
      </c>
      <c r="W214" s="8">
        <v>0.12997320661240586</v>
      </c>
      <c r="X214" s="2">
        <v>63839</v>
      </c>
      <c r="Y214" s="45">
        <v>203</v>
      </c>
      <c r="AA214" s="61">
        <f>(Table13[[#This Row],[2042 Future AADT]]-Table13[[#This Row],[AADT 2022]])/20*($AA$5-2022)+Table13[[#This Row],[AADT 2022]]</f>
        <v>55342.05</v>
      </c>
      <c r="AC214" s="1" t="str">
        <f>IF(Table13[[#This Row],[TCS MP]]&gt;=Table13[[#This Row],[BMP]],IF(Table13[[#This Row],[TCS MP]]&lt;=Table13[[#This Row],[EMP]],"Good","EMP"),"BMP")</f>
        <v>Good</v>
      </c>
    </row>
    <row r="215" spans="1:29" ht="24" customHeight="1" x14ac:dyDescent="0.25">
      <c r="A215" t="s">
        <v>582</v>
      </c>
      <c r="B215" t="s">
        <v>17325</v>
      </c>
      <c r="C215">
        <v>100370</v>
      </c>
      <c r="D215" t="s">
        <v>17073</v>
      </c>
      <c r="E215" t="s">
        <v>514</v>
      </c>
      <c r="F215" s="9">
        <f>Table13[[#This Row],[ToMeasure]]-Table13[[#This Row],[FromMeasure]]</f>
        <v>3.3671756600000009</v>
      </c>
      <c r="G215" s="5" t="s">
        <v>512</v>
      </c>
      <c r="H215" s="35">
        <v>58.333605929999997</v>
      </c>
      <c r="I215" s="56">
        <v>252.589279675</v>
      </c>
      <c r="J215" s="18" t="s">
        <v>579</v>
      </c>
      <c r="K215" s="55">
        <v>254.62001819</v>
      </c>
      <c r="L215" s="35">
        <v>61.700781589999998</v>
      </c>
      <c r="M215" s="56">
        <v>255.95645533499999</v>
      </c>
      <c r="N215" s="18" t="s">
        <v>581</v>
      </c>
      <c r="O215" s="2">
        <v>19166</v>
      </c>
      <c r="P215" s="2">
        <v>20066</v>
      </c>
      <c r="Q215" s="2">
        <v>39232</v>
      </c>
      <c r="R215" t="s">
        <v>11790</v>
      </c>
      <c r="S215">
        <v>8</v>
      </c>
      <c r="T215">
        <v>53</v>
      </c>
      <c r="U215" s="2">
        <v>1471</v>
      </c>
      <c r="V215" s="2">
        <v>3395</v>
      </c>
      <c r="W215" s="8">
        <v>0.12403140293637846</v>
      </c>
      <c r="X215" s="2">
        <v>63307</v>
      </c>
      <c r="Y215" s="45">
        <v>204</v>
      </c>
      <c r="AA215" s="61">
        <f>(Table13[[#This Row],[2042 Future AADT]]-Table13[[#This Row],[AADT 2022]])/20*($AA$5-2022)+Table13[[#This Row],[AADT 2022]]</f>
        <v>54880.75</v>
      </c>
      <c r="AC215" s="1" t="str">
        <f>IF(Table13[[#This Row],[TCS MP]]&gt;=Table13[[#This Row],[BMP]],IF(Table13[[#This Row],[TCS MP]]&lt;=Table13[[#This Row],[EMP]],"Good","EMP"),"BMP")</f>
        <v>Good</v>
      </c>
    </row>
    <row r="216" spans="1:29" ht="24" customHeight="1" x14ac:dyDescent="0.25">
      <c r="A216" t="s">
        <v>584</v>
      </c>
      <c r="B216" t="s">
        <v>17326</v>
      </c>
      <c r="C216">
        <v>100371</v>
      </c>
      <c r="D216" t="s">
        <v>17073</v>
      </c>
      <c r="E216" t="s">
        <v>514</v>
      </c>
      <c r="F216" s="9">
        <f>Table13[[#This Row],[ToMeasure]]-Table13[[#This Row],[FromMeasure]]</f>
        <v>3.3883810999999966</v>
      </c>
      <c r="G216" s="5" t="s">
        <v>512</v>
      </c>
      <c r="H216" s="35">
        <v>61.700781589999998</v>
      </c>
      <c r="I216" s="56">
        <v>256.03515421166702</v>
      </c>
      <c r="J216" s="18" t="s">
        <v>581</v>
      </c>
      <c r="K216" s="55">
        <v>257.91709272000003</v>
      </c>
      <c r="L216" s="35">
        <v>65.089162689999995</v>
      </c>
      <c r="M216" s="56">
        <v>259.42353531166702</v>
      </c>
      <c r="N216" s="18" t="s">
        <v>583</v>
      </c>
      <c r="O216" s="2">
        <v>18800</v>
      </c>
      <c r="P216" s="2">
        <v>18904</v>
      </c>
      <c r="Q216" s="2">
        <v>37704</v>
      </c>
      <c r="R216" t="s">
        <v>3941</v>
      </c>
      <c r="S216">
        <v>7</v>
      </c>
      <c r="T216">
        <v>56</v>
      </c>
      <c r="U216" s="2">
        <v>2375</v>
      </c>
      <c r="V216" s="2">
        <v>4297</v>
      </c>
      <c r="W216" s="8">
        <v>0.1769573520050923</v>
      </c>
      <c r="X216" s="2">
        <v>60841</v>
      </c>
      <c r="Y216" s="45">
        <v>205</v>
      </c>
      <c r="AA216" s="61">
        <f>(Table13[[#This Row],[2042 Future AADT]]-Table13[[#This Row],[AADT 2022]])/20*($AA$5-2022)+Table13[[#This Row],[AADT 2022]]</f>
        <v>52743.05</v>
      </c>
      <c r="AC216" s="1" t="str">
        <f>IF(Table13[[#This Row],[TCS MP]]&gt;=Table13[[#This Row],[BMP]],IF(Table13[[#This Row],[TCS MP]]&lt;=Table13[[#This Row],[EMP]],"Good","EMP"),"BMP")</f>
        <v>Good</v>
      </c>
    </row>
    <row r="217" spans="1:29" ht="24" customHeight="1" x14ac:dyDescent="0.25">
      <c r="A217" t="s">
        <v>586</v>
      </c>
      <c r="B217" t="s">
        <v>17327</v>
      </c>
      <c r="C217">
        <v>100372</v>
      </c>
      <c r="D217" t="s">
        <v>17073</v>
      </c>
      <c r="E217" t="s">
        <v>514</v>
      </c>
      <c r="F217" s="9">
        <f>Table13[[#This Row],[ToMeasure]]-Table13[[#This Row],[FromMeasure]]</f>
        <v>2.6407965000000075</v>
      </c>
      <c r="G217" s="5" t="s">
        <v>512</v>
      </c>
      <c r="H217" s="35">
        <v>65.089162689999995</v>
      </c>
      <c r="I217" s="56">
        <v>259.44369557200002</v>
      </c>
      <c r="J217" s="18" t="s">
        <v>583</v>
      </c>
      <c r="K217" s="55">
        <v>262.00681121000002</v>
      </c>
      <c r="L217" s="35">
        <v>67.729959190000002</v>
      </c>
      <c r="M217" s="56">
        <v>262.08449207199999</v>
      </c>
      <c r="N217" s="18" t="s">
        <v>585</v>
      </c>
      <c r="O217" s="2">
        <v>14818</v>
      </c>
      <c r="P217" s="2">
        <v>18817</v>
      </c>
      <c r="Q217" s="2">
        <v>33635</v>
      </c>
      <c r="R217" t="s">
        <v>7231</v>
      </c>
      <c r="S217">
        <v>8</v>
      </c>
      <c r="T217">
        <v>54</v>
      </c>
      <c r="U217" s="2">
        <v>1842</v>
      </c>
      <c r="V217" s="2">
        <v>3722</v>
      </c>
      <c r="W217" s="8">
        <v>0.16542292255091423</v>
      </c>
      <c r="X217" s="2">
        <v>54275</v>
      </c>
      <c r="Y217" s="45">
        <v>206</v>
      </c>
      <c r="AA217" s="61">
        <f>(Table13[[#This Row],[2042 Future AADT]]-Table13[[#This Row],[AADT 2022]])/20*($AA$5-2022)+Table13[[#This Row],[AADT 2022]]</f>
        <v>47051</v>
      </c>
      <c r="AC217" s="1" t="str">
        <f>IF(Table13[[#This Row],[TCS MP]]&gt;=Table13[[#This Row],[BMP]],IF(Table13[[#This Row],[TCS MP]]&lt;=Table13[[#This Row],[EMP]],"Good","EMP"),"BMP")</f>
        <v>Good</v>
      </c>
    </row>
    <row r="218" spans="1:29" ht="24" customHeight="1" x14ac:dyDescent="0.25">
      <c r="A218" t="s">
        <v>638</v>
      </c>
      <c r="B218" t="s">
        <v>18582</v>
      </c>
      <c r="C218">
        <v>102331</v>
      </c>
      <c r="D218" t="s">
        <v>17073</v>
      </c>
      <c r="E218" t="s">
        <v>514</v>
      </c>
      <c r="F218" s="9">
        <f>Table13[[#This Row],[ToMeasure]]-Table13[[#This Row],[FromMeasure]]</f>
        <v>1.1550401800000003</v>
      </c>
      <c r="G218" s="5" t="s">
        <v>512</v>
      </c>
      <c r="H218" s="35">
        <v>67.729959190000002</v>
      </c>
      <c r="I218" s="56">
        <v>262.08882063999999</v>
      </c>
      <c r="J218" s="18" t="s">
        <v>585</v>
      </c>
      <c r="K218" s="55">
        <v>262.71833658000003</v>
      </c>
      <c r="L218" s="35">
        <v>68.884999370000003</v>
      </c>
      <c r="M218" s="56">
        <v>263.24386082000001</v>
      </c>
      <c r="N218" s="18" t="s">
        <v>588</v>
      </c>
      <c r="O218" s="2">
        <v>12650</v>
      </c>
      <c r="P218" s="2">
        <v>11112</v>
      </c>
      <c r="Q218" s="2">
        <v>23762</v>
      </c>
      <c r="R218" t="s">
        <v>11791</v>
      </c>
      <c r="S218">
        <v>9</v>
      </c>
      <c r="T218">
        <v>66</v>
      </c>
      <c r="U218" s="2">
        <v>1139</v>
      </c>
      <c r="V218" s="2">
        <v>3136</v>
      </c>
      <c r="W218" s="8">
        <v>0.1799090985607272</v>
      </c>
      <c r="X218" s="2">
        <v>38344</v>
      </c>
      <c r="Y218" s="45">
        <v>206.5</v>
      </c>
      <c r="AA218" s="61">
        <f>(Table13[[#This Row],[2042 Future AADT]]-Table13[[#This Row],[AADT 2022]])/20*($AA$5-2022)+Table13[[#This Row],[AADT 2022]]</f>
        <v>33240.300000000003</v>
      </c>
      <c r="AC218" s="1" t="str">
        <f>IF(Table13[[#This Row],[TCS MP]]&gt;=Table13[[#This Row],[BMP]],IF(Table13[[#This Row],[TCS MP]]&lt;=Table13[[#This Row],[EMP]],"Good","EMP"),"BMP")</f>
        <v>Good</v>
      </c>
    </row>
    <row r="219" spans="1:29" ht="24" customHeight="1" x14ac:dyDescent="0.25">
      <c r="A219" t="s">
        <v>590</v>
      </c>
      <c r="B219" t="s">
        <v>17328</v>
      </c>
      <c r="C219">
        <v>100373</v>
      </c>
      <c r="D219" t="s">
        <v>17073</v>
      </c>
      <c r="E219" t="s">
        <v>514</v>
      </c>
      <c r="F219" s="9">
        <f>Table13[[#This Row],[ToMeasure]]-Table13[[#This Row],[FromMeasure]]</f>
        <v>5.5045736799999929</v>
      </c>
      <c r="G219" s="5" t="s">
        <v>512</v>
      </c>
      <c r="H219" s="35">
        <v>68.884999370000003</v>
      </c>
      <c r="I219" s="56">
        <v>263.27950031857102</v>
      </c>
      <c r="J219" s="18" t="s">
        <v>588</v>
      </c>
      <c r="K219" s="55">
        <v>267.913401685</v>
      </c>
      <c r="L219" s="35">
        <v>74.389573049999996</v>
      </c>
      <c r="M219" s="56">
        <v>268.78407399857099</v>
      </c>
      <c r="N219" s="18" t="s">
        <v>589</v>
      </c>
      <c r="O219" s="2">
        <v>14563</v>
      </c>
      <c r="P219" s="2">
        <v>14711</v>
      </c>
      <c r="Q219" s="2">
        <v>29274</v>
      </c>
      <c r="R219" t="s">
        <v>7232</v>
      </c>
      <c r="S219">
        <v>12</v>
      </c>
      <c r="T219">
        <v>59</v>
      </c>
      <c r="U219" s="2">
        <v>825</v>
      </c>
      <c r="V219" s="2">
        <v>2052</v>
      </c>
      <c r="W219" s="8">
        <v>9.8278335724533719E-2</v>
      </c>
      <c r="X219" s="2">
        <v>46271</v>
      </c>
      <c r="Y219" s="45">
        <v>207</v>
      </c>
      <c r="AA219" s="61">
        <f>(Table13[[#This Row],[2042 Future AADT]]-Table13[[#This Row],[AADT 2022]])/20*($AA$5-2022)+Table13[[#This Row],[AADT 2022]]</f>
        <v>40322.050000000003</v>
      </c>
      <c r="AC219" s="1" t="str">
        <f>IF(Table13[[#This Row],[TCS MP]]&gt;=Table13[[#This Row],[BMP]],IF(Table13[[#This Row],[TCS MP]]&lt;=Table13[[#This Row],[EMP]],"Good","EMP"),"BMP")</f>
        <v>Good</v>
      </c>
    </row>
    <row r="220" spans="1:29" ht="24" customHeight="1" x14ac:dyDescent="0.25">
      <c r="A220" t="s">
        <v>593</v>
      </c>
      <c r="B220" t="s">
        <v>17329</v>
      </c>
      <c r="C220">
        <v>100374</v>
      </c>
      <c r="D220" t="s">
        <v>17073</v>
      </c>
      <c r="E220" t="s">
        <v>514</v>
      </c>
      <c r="F220" s="9">
        <f>Table13[[#This Row],[ToMeasure]]-Table13[[#This Row],[FromMeasure]]</f>
        <v>9.627255930000004</v>
      </c>
      <c r="G220" s="5" t="s">
        <v>512</v>
      </c>
      <c r="H220" s="35">
        <v>74.389573049999996</v>
      </c>
      <c r="I220" s="56">
        <v>268.78036033416703</v>
      </c>
      <c r="J220" s="18" t="s">
        <v>589</v>
      </c>
      <c r="K220" s="55">
        <v>269.43890541500002</v>
      </c>
      <c r="L220" s="35">
        <v>84.01682898</v>
      </c>
      <c r="M220" s="56">
        <v>278.40761626416702</v>
      </c>
      <c r="N220" s="18" t="s">
        <v>592</v>
      </c>
      <c r="O220" s="2">
        <v>13654</v>
      </c>
      <c r="P220" s="2">
        <v>13902</v>
      </c>
      <c r="Q220" s="2">
        <v>27556</v>
      </c>
      <c r="R220" t="s">
        <v>7233</v>
      </c>
      <c r="S220">
        <v>7</v>
      </c>
      <c r="T220">
        <v>56</v>
      </c>
      <c r="U220" s="2">
        <v>1495</v>
      </c>
      <c r="V220" s="2">
        <v>3551</v>
      </c>
      <c r="W220" s="8">
        <v>0.183118014225577</v>
      </c>
      <c r="X220" s="2">
        <v>44466</v>
      </c>
      <c r="Y220" s="45">
        <v>208</v>
      </c>
      <c r="AA220" s="61">
        <f>(Table13[[#This Row],[2042 Future AADT]]-Table13[[#This Row],[AADT 2022]])/20*($AA$5-2022)+Table13[[#This Row],[AADT 2022]]</f>
        <v>38547.5</v>
      </c>
      <c r="AC220" s="1" t="str">
        <f>IF(Table13[[#This Row],[TCS MP]]&gt;=Table13[[#This Row],[BMP]],IF(Table13[[#This Row],[TCS MP]]&lt;=Table13[[#This Row],[EMP]],"Good","EMP"),"BMP")</f>
        <v>Good</v>
      </c>
    </row>
    <row r="221" spans="1:29" ht="24" customHeight="1" x14ac:dyDescent="0.25">
      <c r="A221" t="s">
        <v>596</v>
      </c>
      <c r="B221" t="s">
        <v>17330</v>
      </c>
      <c r="C221">
        <v>100375</v>
      </c>
      <c r="D221" t="s">
        <v>17073</v>
      </c>
      <c r="E221" t="s">
        <v>514</v>
      </c>
      <c r="F221" s="9">
        <f>Table13[[#This Row],[ToMeasure]]-Table13[[#This Row],[FromMeasure]]</f>
        <v>7.1495198000000073</v>
      </c>
      <c r="G221" s="5" t="s">
        <v>512</v>
      </c>
      <c r="H221" s="35">
        <v>84.01682898</v>
      </c>
      <c r="I221" s="56">
        <v>278.39506977666701</v>
      </c>
      <c r="J221" s="18" t="s">
        <v>592</v>
      </c>
      <c r="K221" s="55">
        <v>279.21191234000003</v>
      </c>
      <c r="L221" s="35">
        <v>91.166348780000007</v>
      </c>
      <c r="M221" s="56">
        <v>285.54458957666702</v>
      </c>
      <c r="N221" s="18" t="s">
        <v>595</v>
      </c>
      <c r="O221" s="2">
        <v>17630</v>
      </c>
      <c r="P221" s="2">
        <v>17413</v>
      </c>
      <c r="Q221" s="2">
        <v>35043</v>
      </c>
      <c r="R221" t="s">
        <v>11792</v>
      </c>
      <c r="S221">
        <v>11</v>
      </c>
      <c r="T221">
        <v>57</v>
      </c>
      <c r="U221" s="2">
        <v>1971</v>
      </c>
      <c r="V221" s="2">
        <v>3848</v>
      </c>
      <c r="W221" s="8">
        <v>0.16605313472020089</v>
      </c>
      <c r="X221" s="2">
        <v>56547</v>
      </c>
      <c r="Y221" s="45">
        <v>209</v>
      </c>
      <c r="AA221" s="61">
        <f>(Table13[[#This Row],[2042 Future AADT]]-Table13[[#This Row],[AADT 2022]])/20*($AA$5-2022)+Table13[[#This Row],[AADT 2022]]</f>
        <v>49020.6</v>
      </c>
      <c r="AC221" s="1" t="str">
        <f>IF(Table13[[#This Row],[TCS MP]]&gt;=Table13[[#This Row],[BMP]],IF(Table13[[#This Row],[TCS MP]]&lt;=Table13[[#This Row],[EMP]],"Good","EMP"),"BMP")</f>
        <v>Good</v>
      </c>
    </row>
    <row r="222" spans="1:29" ht="24" customHeight="1" x14ac:dyDescent="0.25">
      <c r="A222" t="s">
        <v>599</v>
      </c>
      <c r="B222" t="s">
        <v>17331</v>
      </c>
      <c r="C222">
        <v>100376</v>
      </c>
      <c r="D222" t="s">
        <v>17073</v>
      </c>
      <c r="E222" t="s">
        <v>514</v>
      </c>
      <c r="F222" s="9">
        <f>Table13[[#This Row],[ToMeasure]]-Table13[[#This Row],[FromMeasure]]</f>
        <v>1.7464785299999903</v>
      </c>
      <c r="G222" s="5" t="s">
        <v>512</v>
      </c>
      <c r="H222" s="35">
        <v>91.166348780000007</v>
      </c>
      <c r="I222" s="56">
        <v>285.54222211749999</v>
      </c>
      <c r="J222" s="18" t="s">
        <v>595</v>
      </c>
      <c r="K222" s="55">
        <v>286.23746282500002</v>
      </c>
      <c r="L222" s="35">
        <v>92.912827309999997</v>
      </c>
      <c r="M222" s="56">
        <v>287.28870064749998</v>
      </c>
      <c r="N222" s="18" t="s">
        <v>598</v>
      </c>
      <c r="O222" s="2">
        <v>14682</v>
      </c>
      <c r="P222" s="2">
        <v>19022</v>
      </c>
      <c r="Q222" s="2">
        <v>33704</v>
      </c>
      <c r="R222" t="s">
        <v>7234</v>
      </c>
      <c r="S222">
        <v>7</v>
      </c>
      <c r="T222">
        <v>58</v>
      </c>
      <c r="U222" s="2">
        <v>1853</v>
      </c>
      <c r="V222" s="2">
        <v>3437</v>
      </c>
      <c r="W222" s="8">
        <v>0.15695466413482079</v>
      </c>
      <c r="X222" s="2">
        <v>57894</v>
      </c>
      <c r="Y222" s="45">
        <v>210</v>
      </c>
      <c r="AA222" s="61">
        <f>(Table13[[#This Row],[2042 Future AADT]]-Table13[[#This Row],[AADT 2022]])/20*($AA$5-2022)+Table13[[#This Row],[AADT 2022]]</f>
        <v>49427.5</v>
      </c>
      <c r="AC222" s="1" t="str">
        <f>IF(Table13[[#This Row],[TCS MP]]&gt;=Table13[[#This Row],[BMP]],IF(Table13[[#This Row],[TCS MP]]&lt;=Table13[[#This Row],[EMP]],"Good","EMP"),"BMP")</f>
        <v>Good</v>
      </c>
    </row>
    <row r="223" spans="1:29" ht="24" customHeight="1" x14ac:dyDescent="0.25">
      <c r="A223" t="s">
        <v>602</v>
      </c>
      <c r="B223" t="s">
        <v>17332</v>
      </c>
      <c r="C223">
        <v>100377</v>
      </c>
      <c r="D223" t="s">
        <v>17073</v>
      </c>
      <c r="E223" t="s">
        <v>514</v>
      </c>
      <c r="F223" s="9">
        <f>Table13[[#This Row],[ToMeasure]]-Table13[[#This Row],[FromMeasure]]</f>
        <v>2.6867354099999972</v>
      </c>
      <c r="G223" s="5" t="s">
        <v>512</v>
      </c>
      <c r="H223" s="35">
        <v>92.912827309999997</v>
      </c>
      <c r="I223" s="56">
        <v>287.28987782749999</v>
      </c>
      <c r="J223" s="18" t="s">
        <v>598</v>
      </c>
      <c r="K223" s="55">
        <v>289.10334499999999</v>
      </c>
      <c r="L223" s="35">
        <v>95.599562719999994</v>
      </c>
      <c r="M223" s="56">
        <v>289.97661323749998</v>
      </c>
      <c r="N223" s="18" t="s">
        <v>601</v>
      </c>
      <c r="O223" s="2">
        <v>16397</v>
      </c>
      <c r="P223" s="2">
        <v>17445</v>
      </c>
      <c r="Q223" s="2">
        <v>33842</v>
      </c>
      <c r="R223" t="s">
        <v>3942</v>
      </c>
      <c r="S223">
        <v>7</v>
      </c>
      <c r="T223">
        <v>51</v>
      </c>
      <c r="U223" s="2">
        <v>1725</v>
      </c>
      <c r="V223" s="2">
        <v>2817</v>
      </c>
      <c r="W223" s="8">
        <v>0.13421192600910112</v>
      </c>
      <c r="X223" s="2">
        <v>46702</v>
      </c>
      <c r="Y223" s="45">
        <v>211</v>
      </c>
      <c r="AA223" s="61">
        <f>(Table13[[#This Row],[2042 Future AADT]]-Table13[[#This Row],[AADT 2022]])/20*($AA$5-2022)+Table13[[#This Row],[AADT 2022]]</f>
        <v>42201</v>
      </c>
      <c r="AC223" s="1" t="str">
        <f>IF(Table13[[#This Row],[TCS MP]]&gt;=Table13[[#This Row],[BMP]],IF(Table13[[#This Row],[TCS MP]]&lt;=Table13[[#This Row],[EMP]],"Good","EMP"),"BMP")</f>
        <v>Good</v>
      </c>
    </row>
    <row r="224" spans="1:29" ht="24" customHeight="1" x14ac:dyDescent="0.25">
      <c r="A224" t="s">
        <v>604</v>
      </c>
      <c r="B224" t="s">
        <v>17333</v>
      </c>
      <c r="C224">
        <v>100378</v>
      </c>
      <c r="D224" t="s">
        <v>17073</v>
      </c>
      <c r="E224" t="s">
        <v>514</v>
      </c>
      <c r="F224" s="9">
        <f>Table13[[#This Row],[ToMeasure]]-Table13[[#This Row],[FromMeasure]]</f>
        <v>3.3001371100000085</v>
      </c>
      <c r="G224" s="5" t="s">
        <v>512</v>
      </c>
      <c r="H224" s="35">
        <v>95.599562719999994</v>
      </c>
      <c r="I224" s="56">
        <v>289.97137045166698</v>
      </c>
      <c r="J224" s="18" t="s">
        <v>601</v>
      </c>
      <c r="K224" s="55">
        <v>290.65252750000002</v>
      </c>
      <c r="L224" s="35">
        <v>98.899699830000003</v>
      </c>
      <c r="M224" s="56">
        <v>293.27150756166702</v>
      </c>
      <c r="N224" s="18" t="s">
        <v>603</v>
      </c>
      <c r="O224" s="2">
        <v>16653</v>
      </c>
      <c r="P224" s="2">
        <v>17135</v>
      </c>
      <c r="Q224" s="2">
        <v>33788</v>
      </c>
      <c r="R224" t="s">
        <v>7235</v>
      </c>
      <c r="S224">
        <v>7</v>
      </c>
      <c r="T224">
        <v>56</v>
      </c>
      <c r="U224" s="2">
        <v>1338</v>
      </c>
      <c r="V224" s="2">
        <v>1766</v>
      </c>
      <c r="W224" s="8">
        <v>9.1866935006511191E-2</v>
      </c>
      <c r="X224" s="2">
        <v>54522</v>
      </c>
      <c r="Y224" s="45">
        <v>212</v>
      </c>
      <c r="AA224" s="61">
        <f>(Table13[[#This Row],[2042 Future AADT]]-Table13[[#This Row],[AADT 2022]])/20*($AA$5-2022)+Table13[[#This Row],[AADT 2022]]</f>
        <v>47265.1</v>
      </c>
      <c r="AC224" s="1" t="str">
        <f>IF(Table13[[#This Row],[TCS MP]]&gt;=Table13[[#This Row],[BMP]],IF(Table13[[#This Row],[TCS MP]]&lt;=Table13[[#This Row],[EMP]],"Good","EMP"),"BMP")</f>
        <v>Good</v>
      </c>
    </row>
    <row r="225" spans="1:29" ht="24" customHeight="1" x14ac:dyDescent="0.25">
      <c r="A225" t="s">
        <v>606</v>
      </c>
      <c r="B225" t="s">
        <v>17334</v>
      </c>
      <c r="C225">
        <v>100379</v>
      </c>
      <c r="D225" t="s">
        <v>17073</v>
      </c>
      <c r="E225" t="s">
        <v>514</v>
      </c>
      <c r="F225" s="9">
        <f>Table13[[#This Row],[ToMeasure]]-Table13[[#This Row],[FromMeasure]]</f>
        <v>5.7066656499999908</v>
      </c>
      <c r="G225" s="5" t="s">
        <v>512</v>
      </c>
      <c r="H225" s="35">
        <v>98.899699830000003</v>
      </c>
      <c r="I225" s="56">
        <v>293.27662922428601</v>
      </c>
      <c r="J225" s="18" t="s">
        <v>603</v>
      </c>
      <c r="K225" s="55">
        <v>294.62210283000002</v>
      </c>
      <c r="L225" s="35">
        <v>104.60636547999999</v>
      </c>
      <c r="M225" s="56">
        <v>298.983294874286</v>
      </c>
      <c r="N225" s="18" t="s">
        <v>605</v>
      </c>
      <c r="O225" s="2">
        <v>11941</v>
      </c>
      <c r="P225" s="2">
        <v>14865</v>
      </c>
      <c r="Q225" s="2">
        <v>26806</v>
      </c>
      <c r="R225" t="s">
        <v>7236</v>
      </c>
      <c r="S225">
        <v>11</v>
      </c>
      <c r="T225">
        <v>61</v>
      </c>
      <c r="U225" s="2">
        <v>372</v>
      </c>
      <c r="V225" s="2">
        <v>1410</v>
      </c>
      <c r="W225" s="8">
        <v>6.6477654256509741E-2</v>
      </c>
      <c r="X225" s="2">
        <v>43256</v>
      </c>
      <c r="Y225" s="45">
        <v>213</v>
      </c>
      <c r="AA225" s="61">
        <f>(Table13[[#This Row],[2042 Future AADT]]-Table13[[#This Row],[AADT 2022]])/20*($AA$5-2022)+Table13[[#This Row],[AADT 2022]]</f>
        <v>37498.5</v>
      </c>
      <c r="AC225" s="1" t="str">
        <f>IF(Table13[[#This Row],[TCS MP]]&gt;=Table13[[#This Row],[BMP]],IF(Table13[[#This Row],[TCS MP]]&lt;=Table13[[#This Row],[EMP]],"Good","EMP"),"BMP")</f>
        <v>Good</v>
      </c>
    </row>
    <row r="226" spans="1:29" ht="24" customHeight="1" x14ac:dyDescent="0.25">
      <c r="A226" t="s">
        <v>609</v>
      </c>
      <c r="B226" t="s">
        <v>17335</v>
      </c>
      <c r="C226">
        <v>100380</v>
      </c>
      <c r="D226" t="s">
        <v>17073</v>
      </c>
      <c r="E226" t="s">
        <v>514</v>
      </c>
      <c r="F226" s="9">
        <f>Table13[[#This Row],[ToMeasure]]-Table13[[#This Row],[FromMeasure]]</f>
        <v>7.3405159400000031</v>
      </c>
      <c r="G226" s="5" t="s">
        <v>512</v>
      </c>
      <c r="H226" s="35">
        <v>104.60636547999999</v>
      </c>
      <c r="I226" s="56">
        <v>298.95010866000001</v>
      </c>
      <c r="J226" s="18" t="s">
        <v>605</v>
      </c>
      <c r="K226" s="55">
        <v>303.15457564000002</v>
      </c>
      <c r="L226" s="35">
        <v>111.94688142</v>
      </c>
      <c r="M226" s="56">
        <v>306.2906246</v>
      </c>
      <c r="N226" s="18" t="s">
        <v>608</v>
      </c>
      <c r="O226" s="2">
        <v>11383</v>
      </c>
      <c r="P226" s="2">
        <v>11233</v>
      </c>
      <c r="Q226" s="2">
        <v>22616</v>
      </c>
      <c r="R226" t="s">
        <v>7237</v>
      </c>
      <c r="S226">
        <v>12</v>
      </c>
      <c r="T226">
        <v>52</v>
      </c>
      <c r="U226" s="2">
        <v>743</v>
      </c>
      <c r="V226" s="2">
        <v>1862</v>
      </c>
      <c r="W226" s="8">
        <v>0.11518394057304564</v>
      </c>
      <c r="X226" s="2">
        <v>35747</v>
      </c>
      <c r="Y226" s="45">
        <v>214</v>
      </c>
      <c r="AA226" s="61">
        <f>(Table13[[#This Row],[2042 Future AADT]]-Table13[[#This Row],[AADT 2022]])/20*($AA$5-2022)+Table13[[#This Row],[AADT 2022]]</f>
        <v>31151.15</v>
      </c>
      <c r="AC226" s="1" t="str">
        <f>IF(Table13[[#This Row],[TCS MP]]&gt;=Table13[[#This Row],[BMP]],IF(Table13[[#This Row],[TCS MP]]&lt;=Table13[[#This Row],[EMP]],"Good","EMP"),"BMP")</f>
        <v>Good</v>
      </c>
    </row>
    <row r="227" spans="1:29" ht="24" customHeight="1" x14ac:dyDescent="0.25">
      <c r="A227" t="s">
        <v>611</v>
      </c>
      <c r="B227" t="s">
        <v>17336</v>
      </c>
      <c r="C227">
        <v>100381</v>
      </c>
      <c r="D227" t="s">
        <v>17073</v>
      </c>
      <c r="E227" t="s">
        <v>514</v>
      </c>
      <c r="F227" s="9">
        <f>Table13[[#This Row],[ToMeasure]]-Table13[[#This Row],[FromMeasure]]</f>
        <v>9.2846004800000088</v>
      </c>
      <c r="G227" s="5" t="s">
        <v>512</v>
      </c>
      <c r="H227" s="35">
        <v>111.94688142</v>
      </c>
      <c r="I227" s="56">
        <v>306.29980965545502</v>
      </c>
      <c r="J227" s="18" t="s">
        <v>608</v>
      </c>
      <c r="K227" s="55">
        <v>306.55489921999998</v>
      </c>
      <c r="L227" s="35">
        <v>121.23148190000001</v>
      </c>
      <c r="M227" s="56">
        <v>315.58441013545502</v>
      </c>
      <c r="N227" s="18" t="s">
        <v>610</v>
      </c>
      <c r="O227" s="2">
        <v>11033</v>
      </c>
      <c r="P227" s="2">
        <v>12408</v>
      </c>
      <c r="Q227" s="2">
        <v>23441</v>
      </c>
      <c r="R227" t="s">
        <v>11793</v>
      </c>
      <c r="S227">
        <v>8</v>
      </c>
      <c r="T227">
        <v>51</v>
      </c>
      <c r="U227" s="2">
        <v>481</v>
      </c>
      <c r="V227" s="2">
        <v>2409</v>
      </c>
      <c r="W227" s="8">
        <v>0.123288255620494</v>
      </c>
      <c r="X227" s="2">
        <v>37826</v>
      </c>
      <c r="Y227" s="45">
        <v>215</v>
      </c>
      <c r="AA227" s="61">
        <f>(Table13[[#This Row],[2042 Future AADT]]-Table13[[#This Row],[AADT 2022]])/20*($AA$5-2022)+Table13[[#This Row],[AADT 2022]]</f>
        <v>32791.25</v>
      </c>
      <c r="AC227" s="1" t="str">
        <f>IF(Table13[[#This Row],[TCS MP]]&gt;=Table13[[#This Row],[BMP]],IF(Table13[[#This Row],[TCS MP]]&lt;=Table13[[#This Row],[EMP]],"Good","EMP"),"BMP")</f>
        <v>Good</v>
      </c>
    </row>
    <row r="228" spans="1:29" ht="24" customHeight="1" x14ac:dyDescent="0.25">
      <c r="A228" t="s">
        <v>613</v>
      </c>
      <c r="B228" t="s">
        <v>17337</v>
      </c>
      <c r="C228">
        <v>100382</v>
      </c>
      <c r="D228" t="s">
        <v>17073</v>
      </c>
      <c r="E228" t="s">
        <v>514</v>
      </c>
      <c r="F228" s="9">
        <f>Table13[[#This Row],[ToMeasure]]-Table13[[#This Row],[FromMeasure]]</f>
        <v>2.2780517099999997</v>
      </c>
      <c r="G228" s="5" t="s">
        <v>512</v>
      </c>
      <c r="H228" s="35">
        <v>121.23148199000001</v>
      </c>
      <c r="I228" s="56">
        <v>315.58307351000002</v>
      </c>
      <c r="J228" s="18" t="s">
        <v>610</v>
      </c>
      <c r="K228" s="55">
        <v>316.11545653500002</v>
      </c>
      <c r="L228" s="35">
        <v>123.50953370000001</v>
      </c>
      <c r="M228" s="56">
        <v>317.86112522000002</v>
      </c>
      <c r="N228" s="18" t="s">
        <v>612</v>
      </c>
      <c r="O228" s="2">
        <v>11754</v>
      </c>
      <c r="P228" s="2">
        <v>11735</v>
      </c>
      <c r="Q228" s="2">
        <v>23489</v>
      </c>
      <c r="R228" t="s">
        <v>8266</v>
      </c>
      <c r="S228">
        <v>7</v>
      </c>
      <c r="T228">
        <v>58</v>
      </c>
      <c r="U228" s="2">
        <v>924</v>
      </c>
      <c r="V228" s="2">
        <v>2966</v>
      </c>
      <c r="W228" s="8">
        <v>0.16560943420324406</v>
      </c>
      <c r="X228" s="2">
        <v>35893</v>
      </c>
      <c r="Y228" s="45">
        <v>216</v>
      </c>
      <c r="AA228" s="61">
        <f>(Table13[[#This Row],[2042 Future AADT]]-Table13[[#This Row],[AADT 2022]])/20*($AA$5-2022)+Table13[[#This Row],[AADT 2022]]</f>
        <v>31551.599999999999</v>
      </c>
      <c r="AC228" s="1" t="str">
        <f>IF(Table13[[#This Row],[TCS MP]]&gt;=Table13[[#This Row],[BMP]],IF(Table13[[#This Row],[TCS MP]]&lt;=Table13[[#This Row],[EMP]],"Good","EMP"),"BMP")</f>
        <v>Good</v>
      </c>
    </row>
    <row r="229" spans="1:29" ht="24" customHeight="1" x14ac:dyDescent="0.25">
      <c r="A229" t="s">
        <v>614</v>
      </c>
      <c r="B229" t="s">
        <v>17338</v>
      </c>
      <c r="C229">
        <v>100383</v>
      </c>
      <c r="D229" t="s">
        <v>17073</v>
      </c>
      <c r="E229" t="s">
        <v>514</v>
      </c>
      <c r="F229" s="9">
        <f>Table13[[#This Row],[ToMeasure]]-Table13[[#This Row],[FromMeasure]]</f>
        <v>2.6410986799999989</v>
      </c>
      <c r="G229" s="5" t="s">
        <v>512</v>
      </c>
      <c r="H229" s="35">
        <v>123.50953370000001</v>
      </c>
      <c r="I229" s="56">
        <v>317.86794147799998</v>
      </c>
      <c r="J229" s="18" t="s">
        <v>612</v>
      </c>
      <c r="K229" s="55">
        <v>319.425338915</v>
      </c>
      <c r="L229" s="35">
        <v>126.15063238</v>
      </c>
      <c r="M229" s="56">
        <v>320.509040158</v>
      </c>
      <c r="N229" s="18" t="s">
        <v>121</v>
      </c>
      <c r="O229" s="2">
        <v>11228</v>
      </c>
      <c r="P229" s="2">
        <v>11175</v>
      </c>
      <c r="Q229" s="2">
        <v>22403</v>
      </c>
      <c r="R229" t="s">
        <v>11794</v>
      </c>
      <c r="S229">
        <v>8</v>
      </c>
      <c r="T229">
        <v>59</v>
      </c>
      <c r="U229" s="2">
        <v>956</v>
      </c>
      <c r="V229" s="2">
        <v>2775</v>
      </c>
      <c r="W229" s="8">
        <v>0.16654019550952998</v>
      </c>
      <c r="X229" s="2">
        <v>34233</v>
      </c>
      <c r="Y229" s="45">
        <v>217</v>
      </c>
      <c r="AA229" s="61">
        <f>(Table13[[#This Row],[2042 Future AADT]]-Table13[[#This Row],[AADT 2022]])/20*($AA$5-2022)+Table13[[#This Row],[AADT 2022]]</f>
        <v>30092.5</v>
      </c>
      <c r="AC229" s="1" t="str">
        <f>IF(Table13[[#This Row],[TCS MP]]&gt;=Table13[[#This Row],[BMP]],IF(Table13[[#This Row],[TCS MP]]&lt;=Table13[[#This Row],[EMP]],"Good","EMP"),"BMP")</f>
        <v>Good</v>
      </c>
    </row>
    <row r="230" spans="1:29" ht="24" customHeight="1" x14ac:dyDescent="0.25">
      <c r="A230" t="s">
        <v>616</v>
      </c>
      <c r="B230" t="s">
        <v>17339</v>
      </c>
      <c r="C230">
        <v>100384</v>
      </c>
      <c r="D230" t="s">
        <v>17073</v>
      </c>
      <c r="E230" t="s">
        <v>514</v>
      </c>
      <c r="F230" s="9">
        <f>Table13[[#This Row],[ToMeasure]]-Table13[[#This Row],[FromMeasure]]</f>
        <v>2.2180818199999948</v>
      </c>
      <c r="G230" s="5" t="s">
        <v>512</v>
      </c>
      <c r="H230" s="35">
        <v>126.15063238</v>
      </c>
      <c r="I230" s="56">
        <v>320.51537093249999</v>
      </c>
      <c r="J230" s="18" t="s">
        <v>121</v>
      </c>
      <c r="K230" s="55">
        <v>321.01315484999998</v>
      </c>
      <c r="L230" s="35">
        <v>128.3687142</v>
      </c>
      <c r="M230" s="56">
        <v>322.7334527525</v>
      </c>
      <c r="N230" s="18" t="s">
        <v>615</v>
      </c>
      <c r="O230" s="2">
        <v>11279</v>
      </c>
      <c r="P230" s="2">
        <v>13030</v>
      </c>
      <c r="Q230" s="2">
        <v>24309</v>
      </c>
      <c r="R230" t="s">
        <v>7238</v>
      </c>
      <c r="S230">
        <v>7</v>
      </c>
      <c r="T230">
        <v>60</v>
      </c>
      <c r="U230" s="2">
        <v>1012</v>
      </c>
      <c r="V230" s="2">
        <v>3112</v>
      </c>
      <c r="W230" s="8">
        <v>0.16964910115595047</v>
      </c>
      <c r="X230" s="2">
        <v>39476</v>
      </c>
      <c r="Y230" s="45">
        <v>218</v>
      </c>
      <c r="AA230" s="61">
        <f>(Table13[[#This Row],[2042 Future AADT]]-Table13[[#This Row],[AADT 2022]])/20*($AA$5-2022)+Table13[[#This Row],[AADT 2022]]</f>
        <v>34167.550000000003</v>
      </c>
      <c r="AC230" s="1" t="str">
        <f>IF(Table13[[#This Row],[TCS MP]]&gt;=Table13[[#This Row],[BMP]],IF(Table13[[#This Row],[TCS MP]]&lt;=Table13[[#This Row],[EMP]],"Good","EMP"),"BMP")</f>
        <v>Good</v>
      </c>
    </row>
    <row r="231" spans="1:29" ht="24" customHeight="1" x14ac:dyDescent="0.25">
      <c r="A231" t="s">
        <v>619</v>
      </c>
      <c r="B231" t="s">
        <v>17340</v>
      </c>
      <c r="C231">
        <v>100385</v>
      </c>
      <c r="D231" t="s">
        <v>17073</v>
      </c>
      <c r="E231" t="s">
        <v>514</v>
      </c>
      <c r="F231" s="9">
        <f>Table13[[#This Row],[ToMeasure]]-Table13[[#This Row],[FromMeasure]]</f>
        <v>3.4976299799999993</v>
      </c>
      <c r="G231" s="5" t="s">
        <v>512</v>
      </c>
      <c r="H231" s="35">
        <v>128.3687142</v>
      </c>
      <c r="I231" s="56">
        <v>322.728996928333</v>
      </c>
      <c r="J231" s="18" t="s">
        <v>615</v>
      </c>
      <c r="K231" s="55">
        <v>323.07063011000002</v>
      </c>
      <c r="L231" s="35">
        <v>131.86634418</v>
      </c>
      <c r="M231" s="56">
        <v>326.226626908333</v>
      </c>
      <c r="N231" s="18" t="s">
        <v>618</v>
      </c>
      <c r="O231" s="2">
        <v>10766</v>
      </c>
      <c r="P231" s="2">
        <v>13776</v>
      </c>
      <c r="Q231" s="2">
        <v>24542</v>
      </c>
      <c r="R231" t="s">
        <v>8267</v>
      </c>
      <c r="S231">
        <v>7</v>
      </c>
      <c r="T231">
        <v>60</v>
      </c>
      <c r="U231" s="2">
        <v>932</v>
      </c>
      <c r="V231" s="2">
        <v>2797</v>
      </c>
      <c r="W231" s="8">
        <v>0.15194360687800507</v>
      </c>
      <c r="X231" s="2">
        <v>37502</v>
      </c>
      <c r="Y231" s="45">
        <v>219</v>
      </c>
      <c r="AA231" s="61">
        <f>(Table13[[#This Row],[2042 Future AADT]]-Table13[[#This Row],[AADT 2022]])/20*($AA$5-2022)+Table13[[#This Row],[AADT 2022]]</f>
        <v>32966</v>
      </c>
      <c r="AC231" s="1" t="str">
        <f>IF(Table13[[#This Row],[TCS MP]]&gt;=Table13[[#This Row],[BMP]],IF(Table13[[#This Row],[TCS MP]]&lt;=Table13[[#This Row],[EMP]],"Good","EMP"),"BMP")</f>
        <v>Good</v>
      </c>
    </row>
    <row r="232" spans="1:29" ht="24" customHeight="1" x14ac:dyDescent="0.25">
      <c r="A232" t="s">
        <v>621</v>
      </c>
      <c r="B232" t="s">
        <v>17341</v>
      </c>
      <c r="C232">
        <v>100386</v>
      </c>
      <c r="D232" t="s">
        <v>17073</v>
      </c>
      <c r="E232" t="s">
        <v>514</v>
      </c>
      <c r="F232" s="9">
        <f>Table13[[#This Row],[ToMeasure]]-Table13[[#This Row],[FromMeasure]]</f>
        <v>2.5423425500000008</v>
      </c>
      <c r="G232" s="5" t="s">
        <v>512</v>
      </c>
      <c r="H232" s="35">
        <v>131.86634418</v>
      </c>
      <c r="I232" s="56">
        <v>326.22416675250003</v>
      </c>
      <c r="J232" s="18" t="s">
        <v>618</v>
      </c>
      <c r="K232" s="55">
        <v>327.51002775500001</v>
      </c>
      <c r="L232" s="35">
        <v>134.40868673</v>
      </c>
      <c r="M232" s="56">
        <v>328.76650930250003</v>
      </c>
      <c r="N232" s="18" t="s">
        <v>620</v>
      </c>
      <c r="O232" s="2">
        <v>11551</v>
      </c>
      <c r="P232" s="2">
        <v>13291</v>
      </c>
      <c r="Q232" s="2">
        <v>24842</v>
      </c>
      <c r="R232" t="s">
        <v>11795</v>
      </c>
      <c r="S232">
        <v>7</v>
      </c>
      <c r="T232">
        <v>50</v>
      </c>
      <c r="U232" s="2">
        <v>1135</v>
      </c>
      <c r="V232" s="2">
        <v>3001</v>
      </c>
      <c r="W232" s="8">
        <v>0.16649223089928347</v>
      </c>
      <c r="X232" s="2">
        <v>37960</v>
      </c>
      <c r="Y232" s="45">
        <v>220</v>
      </c>
      <c r="AA232" s="61">
        <f>(Table13[[#This Row],[2042 Future AADT]]-Table13[[#This Row],[AADT 2022]])/20*($AA$5-2022)+Table13[[#This Row],[AADT 2022]]</f>
        <v>33368.699999999997</v>
      </c>
      <c r="AC232" s="1" t="str">
        <f>IF(Table13[[#This Row],[TCS MP]]&gt;=Table13[[#This Row],[BMP]],IF(Table13[[#This Row],[TCS MP]]&lt;=Table13[[#This Row],[EMP]],"Good","EMP"),"BMP")</f>
        <v>Good</v>
      </c>
    </row>
    <row r="233" spans="1:29" ht="24" customHeight="1" x14ac:dyDescent="0.25">
      <c r="A233" t="s">
        <v>623</v>
      </c>
      <c r="B233" t="s">
        <v>17342</v>
      </c>
      <c r="C233">
        <v>100387</v>
      </c>
      <c r="D233" t="s">
        <v>17073</v>
      </c>
      <c r="E233" t="s">
        <v>514</v>
      </c>
      <c r="F233" s="9">
        <f>Table13[[#This Row],[ToMeasure]]-Table13[[#This Row],[FromMeasure]]</f>
        <v>2.350616610000003</v>
      </c>
      <c r="G233" s="5" t="s">
        <v>512</v>
      </c>
      <c r="H233" s="35">
        <v>134.40868673</v>
      </c>
      <c r="I233" s="56">
        <v>328.768237876</v>
      </c>
      <c r="J233" s="18" t="s">
        <v>620</v>
      </c>
      <c r="K233" s="55">
        <v>329.60270067499999</v>
      </c>
      <c r="L233" s="35">
        <v>136.75930334</v>
      </c>
      <c r="M233" s="56">
        <v>331.11885448599998</v>
      </c>
      <c r="N233" s="18" t="s">
        <v>622</v>
      </c>
      <c r="O233" s="2">
        <v>11507</v>
      </c>
      <c r="P233" s="2">
        <v>13286</v>
      </c>
      <c r="Q233" s="2">
        <v>24793</v>
      </c>
      <c r="R233" t="s">
        <v>3943</v>
      </c>
      <c r="S233">
        <v>7</v>
      </c>
      <c r="T233">
        <v>58</v>
      </c>
      <c r="U233" s="2">
        <v>569</v>
      </c>
      <c r="V233" s="2">
        <v>3575</v>
      </c>
      <c r="W233" s="8">
        <v>0.16714395192191345</v>
      </c>
      <c r="X233" s="2">
        <v>37886</v>
      </c>
      <c r="Y233" s="45">
        <v>221</v>
      </c>
      <c r="AA233" s="61">
        <f>(Table13[[#This Row],[2042 Future AADT]]-Table13[[#This Row],[AADT 2022]])/20*($AA$5-2022)+Table13[[#This Row],[AADT 2022]]</f>
        <v>33303.449999999997</v>
      </c>
      <c r="AC233" s="1" t="str">
        <f>IF(Table13[[#This Row],[TCS MP]]&gt;=Table13[[#This Row],[BMP]],IF(Table13[[#This Row],[TCS MP]]&lt;=Table13[[#This Row],[EMP]],"Good","EMP"),"BMP")</f>
        <v>Good</v>
      </c>
    </row>
    <row r="234" spans="1:29" ht="24" customHeight="1" x14ac:dyDescent="0.25">
      <c r="A234" t="s">
        <v>626</v>
      </c>
      <c r="B234" t="s">
        <v>17343</v>
      </c>
      <c r="C234">
        <v>100388</v>
      </c>
      <c r="D234" t="s">
        <v>17073</v>
      </c>
      <c r="E234" t="s">
        <v>514</v>
      </c>
      <c r="F234" s="9">
        <f>Table13[[#This Row],[ToMeasure]]-Table13[[#This Row],[FromMeasure]]</f>
        <v>2.7467925100000059</v>
      </c>
      <c r="G234" s="5" t="s">
        <v>512</v>
      </c>
      <c r="H234" s="35">
        <v>136.75930334</v>
      </c>
      <c r="I234" s="56">
        <v>331.12018293749998</v>
      </c>
      <c r="J234" s="18" t="s">
        <v>622</v>
      </c>
      <c r="K234" s="55">
        <v>332.20672863999999</v>
      </c>
      <c r="L234" s="35">
        <v>139.50609585000001</v>
      </c>
      <c r="M234" s="56">
        <v>333.86697544750001</v>
      </c>
      <c r="N234" s="18" t="s">
        <v>625</v>
      </c>
      <c r="O234" s="2">
        <v>11811</v>
      </c>
      <c r="P234" s="2">
        <v>10157</v>
      </c>
      <c r="Q234" s="2">
        <v>21968</v>
      </c>
      <c r="R234" t="s">
        <v>7239</v>
      </c>
      <c r="S234">
        <v>8</v>
      </c>
      <c r="T234">
        <v>52</v>
      </c>
      <c r="U234" s="2">
        <v>646</v>
      </c>
      <c r="V234" s="2">
        <v>4059</v>
      </c>
      <c r="W234" s="8">
        <v>0.21417516387472688</v>
      </c>
      <c r="X234" s="2">
        <v>33569</v>
      </c>
      <c r="Y234" s="45">
        <v>222</v>
      </c>
      <c r="AA234" s="61">
        <f>(Table13[[#This Row],[2042 Future AADT]]-Table13[[#This Row],[AADT 2022]])/20*($AA$5-2022)+Table13[[#This Row],[AADT 2022]]</f>
        <v>29508.65</v>
      </c>
      <c r="AC234" s="1" t="str">
        <f>IF(Table13[[#This Row],[TCS MP]]&gt;=Table13[[#This Row],[BMP]],IF(Table13[[#This Row],[TCS MP]]&lt;=Table13[[#This Row],[EMP]],"Good","EMP"),"BMP")</f>
        <v>Good</v>
      </c>
    </row>
    <row r="235" spans="1:29" ht="24" customHeight="1" x14ac:dyDescent="0.25">
      <c r="A235" t="s">
        <v>628</v>
      </c>
      <c r="B235" t="s">
        <v>17344</v>
      </c>
      <c r="C235">
        <v>100389</v>
      </c>
      <c r="D235" t="s">
        <v>17073</v>
      </c>
      <c r="E235" t="s">
        <v>514</v>
      </c>
      <c r="F235" s="9">
        <f>Table13[[#This Row],[ToMeasure]]-Table13[[#This Row],[FromMeasure]]</f>
        <v>3.5233556400000055</v>
      </c>
      <c r="G235" s="5" t="s">
        <v>512</v>
      </c>
      <c r="H235" s="35">
        <v>139.50609585000001</v>
      </c>
      <c r="I235" s="56">
        <v>333.86560715833298</v>
      </c>
      <c r="J235" s="18" t="s">
        <v>625</v>
      </c>
      <c r="K235" s="55">
        <v>335.60901064000001</v>
      </c>
      <c r="L235" s="35">
        <v>143.02945149000001</v>
      </c>
      <c r="M235" s="56">
        <v>337.38896279833301</v>
      </c>
      <c r="N235" s="18" t="s">
        <v>627</v>
      </c>
      <c r="O235" s="2">
        <v>14828</v>
      </c>
      <c r="P235" s="2">
        <v>16726</v>
      </c>
      <c r="Q235" s="2">
        <v>31554</v>
      </c>
      <c r="R235" t="s">
        <v>7240</v>
      </c>
      <c r="S235">
        <v>7</v>
      </c>
      <c r="T235">
        <v>59</v>
      </c>
      <c r="U235" s="2">
        <v>1816</v>
      </c>
      <c r="V235" s="2">
        <v>3214</v>
      </c>
      <c r="W235" s="8">
        <v>0.15940926665398999</v>
      </c>
      <c r="X235" s="2">
        <v>46842</v>
      </c>
      <c r="Y235" s="45">
        <v>223</v>
      </c>
      <c r="AA235" s="61">
        <f>(Table13[[#This Row],[2042 Future AADT]]-Table13[[#This Row],[AADT 2022]])/20*($AA$5-2022)+Table13[[#This Row],[AADT 2022]]</f>
        <v>41491.199999999997</v>
      </c>
      <c r="AC235" s="1" t="str">
        <f>IF(Table13[[#This Row],[TCS MP]]&gt;=Table13[[#This Row],[BMP]],IF(Table13[[#This Row],[TCS MP]]&lt;=Table13[[#This Row],[EMP]],"Good","EMP"),"BMP")</f>
        <v>Good</v>
      </c>
    </row>
    <row r="236" spans="1:29" ht="24" customHeight="1" x14ac:dyDescent="0.25">
      <c r="A236" t="s">
        <v>630</v>
      </c>
      <c r="B236" t="s">
        <v>17345</v>
      </c>
      <c r="C236">
        <v>100390</v>
      </c>
      <c r="D236" t="s">
        <v>17073</v>
      </c>
      <c r="E236" t="s">
        <v>514</v>
      </c>
      <c r="F236" s="9">
        <f>Table13[[#This Row],[ToMeasure]]-Table13[[#This Row],[FromMeasure]]</f>
        <v>2.3775183799999979</v>
      </c>
      <c r="G236" s="5" t="s">
        <v>512</v>
      </c>
      <c r="H236" s="35">
        <v>143.02945149000001</v>
      </c>
      <c r="I236" s="56">
        <v>337.32774339399998</v>
      </c>
      <c r="J236" s="18" t="s">
        <v>627</v>
      </c>
      <c r="K236" s="55">
        <v>338.56462998000001</v>
      </c>
      <c r="L236" s="35">
        <v>145.40696987000001</v>
      </c>
      <c r="M236" s="56">
        <v>339.70526177400001</v>
      </c>
      <c r="N236" s="18" t="s">
        <v>629</v>
      </c>
      <c r="O236" s="2">
        <v>17736</v>
      </c>
      <c r="P236" s="2">
        <v>17329</v>
      </c>
      <c r="Q236" s="2">
        <v>35065</v>
      </c>
      <c r="R236" t="s">
        <v>7241</v>
      </c>
      <c r="S236">
        <v>10</v>
      </c>
      <c r="T236">
        <v>52</v>
      </c>
      <c r="U236" s="2">
        <v>1907</v>
      </c>
      <c r="V236" s="2">
        <v>3449</v>
      </c>
      <c r="W236" s="8">
        <v>0.15274490232425494</v>
      </c>
      <c r="X236" s="2">
        <v>60297</v>
      </c>
      <c r="Y236" s="45">
        <v>224</v>
      </c>
      <c r="AA236" s="61">
        <f>(Table13[[#This Row],[2042 Future AADT]]-Table13[[#This Row],[AADT 2022]])/20*($AA$5-2022)+Table13[[#This Row],[AADT 2022]]</f>
        <v>51465.8</v>
      </c>
      <c r="AC236" s="1" t="str">
        <f>IF(Table13[[#This Row],[TCS MP]]&gt;=Table13[[#This Row],[BMP]],IF(Table13[[#This Row],[TCS MP]]&lt;=Table13[[#This Row],[EMP]],"Good","EMP"),"BMP")</f>
        <v>Good</v>
      </c>
    </row>
    <row r="237" spans="1:29" ht="24" customHeight="1" x14ac:dyDescent="0.25">
      <c r="A237" t="s">
        <v>633</v>
      </c>
      <c r="B237" t="s">
        <v>17346</v>
      </c>
      <c r="C237">
        <v>100391</v>
      </c>
      <c r="D237" t="s">
        <v>17073</v>
      </c>
      <c r="E237" t="s">
        <v>514</v>
      </c>
      <c r="F237" s="9">
        <f>Table13[[#This Row],[ToMeasure]]-Table13[[#This Row],[FromMeasure]]</f>
        <v>0.25394824999997923</v>
      </c>
      <c r="G237" s="5" t="s">
        <v>512</v>
      </c>
      <c r="H237" s="35">
        <v>145.40696987000001</v>
      </c>
      <c r="I237" s="56">
        <v>339.66366204333298</v>
      </c>
      <c r="J237" s="18" t="s">
        <v>629</v>
      </c>
      <c r="K237" s="55">
        <v>339.72373804333301</v>
      </c>
      <c r="L237" s="35">
        <v>145.66091811999999</v>
      </c>
      <c r="M237" s="56">
        <v>339.91761029333298</v>
      </c>
      <c r="N237" s="18" t="s">
        <v>632</v>
      </c>
      <c r="O237" s="2">
        <v>19287</v>
      </c>
      <c r="P237" s="2">
        <v>21044</v>
      </c>
      <c r="Q237" s="2">
        <v>40331</v>
      </c>
      <c r="R237" t="s">
        <v>8268</v>
      </c>
      <c r="S237">
        <v>7</v>
      </c>
      <c r="T237">
        <v>54</v>
      </c>
      <c r="U237" s="2">
        <v>1411</v>
      </c>
      <c r="V237" s="2">
        <v>3023</v>
      </c>
      <c r="W237" s="8">
        <v>0.10994024447695321</v>
      </c>
      <c r="X237" s="2">
        <v>69353</v>
      </c>
      <c r="Y237" s="45">
        <v>225</v>
      </c>
      <c r="AA237" s="61">
        <f>(Table13[[#This Row],[2042 Future AADT]]-Table13[[#This Row],[AADT 2022]])/20*($AA$5-2022)+Table13[[#This Row],[AADT 2022]]</f>
        <v>59195.3</v>
      </c>
      <c r="AC237" s="1" t="str">
        <f>IF(Table13[[#This Row],[TCS MP]]&gt;=Table13[[#This Row],[BMP]],IF(Table13[[#This Row],[TCS MP]]&lt;=Table13[[#This Row],[EMP]],"Good","EMP"),"BMP")</f>
        <v>Good</v>
      </c>
    </row>
    <row r="238" spans="1:29" ht="24" customHeight="1" x14ac:dyDescent="0.25">
      <c r="A238" t="s">
        <v>636</v>
      </c>
      <c r="B238" t="s">
        <v>17356</v>
      </c>
      <c r="C238">
        <v>100401</v>
      </c>
      <c r="D238" t="s">
        <v>17073</v>
      </c>
      <c r="E238" t="s">
        <v>514</v>
      </c>
      <c r="F238" s="9">
        <f>Table13[[#This Row],[ToMeasure]]-Table13[[#This Row],[FromMeasure]]</f>
        <v>0.30998277000000485</v>
      </c>
      <c r="G238" s="5" t="s">
        <v>512</v>
      </c>
      <c r="H238" s="35">
        <v>145.66091811999999</v>
      </c>
      <c r="I238" s="56">
        <v>339.86217877000001</v>
      </c>
      <c r="J238" s="18" t="s">
        <v>632</v>
      </c>
      <c r="K238" s="55">
        <v>340.12590440999998</v>
      </c>
      <c r="L238" s="35">
        <v>145.97090089</v>
      </c>
      <c r="M238" s="56">
        <v>340.17216153999999</v>
      </c>
      <c r="N238" s="18" t="s">
        <v>635</v>
      </c>
      <c r="O238" s="2">
        <v>19037</v>
      </c>
      <c r="P238" s="2">
        <v>13560</v>
      </c>
      <c r="Q238" s="2">
        <v>32597</v>
      </c>
      <c r="R238" t="s">
        <v>3944</v>
      </c>
      <c r="S238">
        <v>8</v>
      </c>
      <c r="T238">
        <v>54</v>
      </c>
      <c r="U238" s="2">
        <v>1597</v>
      </c>
      <c r="V238" s="2">
        <v>2574</v>
      </c>
      <c r="W238" s="8">
        <v>0.12795656041967052</v>
      </c>
      <c r="X238" s="2">
        <v>56053</v>
      </c>
      <c r="Y238" s="45">
        <v>225.1</v>
      </c>
      <c r="AA238" s="61">
        <f>(Table13[[#This Row],[2042 Future AADT]]-Table13[[#This Row],[AADT 2022]])/20*($AA$5-2022)+Table13[[#This Row],[AADT 2022]]</f>
        <v>47843.4</v>
      </c>
      <c r="AC238" s="1" t="str">
        <f>IF(Table13[[#This Row],[TCS MP]]&gt;=Table13[[#This Row],[BMP]],IF(Table13[[#This Row],[TCS MP]]&lt;=Table13[[#This Row],[EMP]],"Good","EMP"),"BMP")</f>
        <v>Good</v>
      </c>
    </row>
    <row r="239" spans="1:29" ht="24" customHeight="1" x14ac:dyDescent="0.25">
      <c r="A239" t="s">
        <v>700</v>
      </c>
      <c r="B239" t="s">
        <v>17357</v>
      </c>
      <c r="C239">
        <v>100451</v>
      </c>
      <c r="D239" t="s">
        <v>17073</v>
      </c>
      <c r="E239" t="s">
        <v>696</v>
      </c>
      <c r="F239" s="9">
        <f>Table13[[#This Row],[ToMeasure]]-Table13[[#This Row],[FromMeasure]]</f>
        <v>1.17189729</v>
      </c>
      <c r="G239" s="5" t="s">
        <v>697</v>
      </c>
      <c r="H239" s="35">
        <v>0</v>
      </c>
      <c r="I239" s="56">
        <v>0</v>
      </c>
      <c r="J239" s="18" t="s">
        <v>698</v>
      </c>
      <c r="K239" s="55">
        <v>0.63055585999999997</v>
      </c>
      <c r="L239" s="35">
        <v>1.17189729</v>
      </c>
      <c r="M239" s="56">
        <v>1.1640008100000001</v>
      </c>
      <c r="N239" s="18" t="s">
        <v>699</v>
      </c>
      <c r="O239" s="2">
        <v>6060</v>
      </c>
      <c r="P239" s="2">
        <v>5486</v>
      </c>
      <c r="Q239" s="2">
        <v>11546</v>
      </c>
      <c r="R239" t="s">
        <v>11996</v>
      </c>
      <c r="S239">
        <v>7</v>
      </c>
      <c r="T239">
        <v>52</v>
      </c>
      <c r="U239" s="2">
        <v>838</v>
      </c>
      <c r="V239" s="2">
        <v>86</v>
      </c>
      <c r="W239" s="8">
        <v>8.0027715226052315E-2</v>
      </c>
      <c r="X239" s="2">
        <v>13469</v>
      </c>
      <c r="Y239" s="45">
        <v>226</v>
      </c>
      <c r="AA239" s="61">
        <f>(Table13[[#This Row],[2042 Future AADT]]-Table13[[#This Row],[AADT 2022]])/20*($AA$5-2022)+Table13[[#This Row],[AADT 2022]]</f>
        <v>12795.95</v>
      </c>
      <c r="AC239" s="1" t="str">
        <f>IF(Table13[[#This Row],[TCS MP]]&gt;=Table13[[#This Row],[BMP]],IF(Table13[[#This Row],[TCS MP]]&lt;=Table13[[#This Row],[EMP]],"Good","EMP"),"BMP")</f>
        <v>Good</v>
      </c>
    </row>
    <row r="240" spans="1:29" ht="24" customHeight="1" x14ac:dyDescent="0.25">
      <c r="A240" t="s">
        <v>703</v>
      </c>
      <c r="B240" t="s">
        <v>17358</v>
      </c>
      <c r="C240">
        <v>100452</v>
      </c>
      <c r="D240" t="s">
        <v>17073</v>
      </c>
      <c r="E240" t="s">
        <v>696</v>
      </c>
      <c r="F240" s="9">
        <f>Table13[[#This Row],[ToMeasure]]-Table13[[#This Row],[FromMeasure]]</f>
        <v>1.78263974</v>
      </c>
      <c r="G240" s="5" t="s">
        <v>697</v>
      </c>
      <c r="H240" s="35">
        <v>1.17189729</v>
      </c>
      <c r="I240" s="56">
        <v>1.1638854466666699</v>
      </c>
      <c r="J240" s="18" t="s">
        <v>699</v>
      </c>
      <c r="K240" s="55">
        <v>1.9814569550000001</v>
      </c>
      <c r="L240" s="35">
        <v>2.95453703</v>
      </c>
      <c r="M240" s="56">
        <v>2.94652518666667</v>
      </c>
      <c r="N240" s="18" t="s">
        <v>702</v>
      </c>
      <c r="O240" s="2">
        <v>7479</v>
      </c>
      <c r="P240" s="2">
        <v>5679</v>
      </c>
      <c r="Q240" s="2">
        <v>13158</v>
      </c>
      <c r="R240" t="s">
        <v>4322</v>
      </c>
      <c r="S240">
        <v>8</v>
      </c>
      <c r="T240">
        <v>51</v>
      </c>
      <c r="U240" s="2">
        <v>746</v>
      </c>
      <c r="V240" s="2">
        <v>542</v>
      </c>
      <c r="W240" s="8">
        <v>9.7887216902264776E-2</v>
      </c>
      <c r="X240" s="2">
        <v>19699</v>
      </c>
      <c r="Y240" s="45">
        <v>227</v>
      </c>
      <c r="AA240" s="61">
        <f>(Table13[[#This Row],[2042 Future AADT]]-Table13[[#This Row],[AADT 2022]])/20*($AA$5-2022)+Table13[[#This Row],[AADT 2022]]</f>
        <v>17409.650000000001</v>
      </c>
      <c r="AC240" s="1" t="str">
        <f>IF(Table13[[#This Row],[TCS MP]]&gt;=Table13[[#This Row],[BMP]],IF(Table13[[#This Row],[TCS MP]]&lt;=Table13[[#This Row],[EMP]],"Good","EMP"),"BMP")</f>
        <v>Good</v>
      </c>
    </row>
    <row r="241" spans="1:29" ht="24" customHeight="1" x14ac:dyDescent="0.25">
      <c r="A241" t="s">
        <v>705</v>
      </c>
      <c r="B241" t="s">
        <v>17359</v>
      </c>
      <c r="C241">
        <v>100453</v>
      </c>
      <c r="D241" t="s">
        <v>17073</v>
      </c>
      <c r="E241" t="s">
        <v>696</v>
      </c>
      <c r="F241" s="9">
        <f>Table13[[#This Row],[ToMeasure]]-Table13[[#This Row],[FromMeasure]]</f>
        <v>2.3488523499999996</v>
      </c>
      <c r="G241" s="5" t="s">
        <v>697</v>
      </c>
      <c r="H241" s="35">
        <v>2.95453703</v>
      </c>
      <c r="I241" s="56">
        <v>2.957492706</v>
      </c>
      <c r="J241" s="18" t="s">
        <v>702</v>
      </c>
      <c r="K241" s="55">
        <v>3.9913827799999999</v>
      </c>
      <c r="L241" s="35">
        <v>5.3033893799999996</v>
      </c>
      <c r="M241" s="56">
        <v>5.3063450559999996</v>
      </c>
      <c r="N241" s="18" t="s">
        <v>704</v>
      </c>
      <c r="O241" s="2">
        <v>12525</v>
      </c>
      <c r="P241" s="2">
        <v>12274</v>
      </c>
      <c r="Q241" s="2">
        <v>24799</v>
      </c>
      <c r="R241" t="s">
        <v>8533</v>
      </c>
      <c r="S241">
        <v>8</v>
      </c>
      <c r="T241">
        <v>59</v>
      </c>
      <c r="U241" s="2">
        <v>1391</v>
      </c>
      <c r="V241" s="2">
        <v>2602</v>
      </c>
      <c r="W241" s="8">
        <v>0.16101455703859027</v>
      </c>
      <c r="X241" s="2">
        <v>37127</v>
      </c>
      <c r="Y241" s="45">
        <v>228</v>
      </c>
      <c r="AA241" s="61">
        <f>(Table13[[#This Row],[2042 Future AADT]]-Table13[[#This Row],[AADT 2022]])/20*($AA$5-2022)+Table13[[#This Row],[AADT 2022]]</f>
        <v>32812.199999999997</v>
      </c>
      <c r="AC241" s="1" t="str">
        <f>IF(Table13[[#This Row],[TCS MP]]&gt;=Table13[[#This Row],[BMP]],IF(Table13[[#This Row],[TCS MP]]&lt;=Table13[[#This Row],[EMP]],"Good","EMP"),"BMP")</f>
        <v>Good</v>
      </c>
    </row>
    <row r="242" spans="1:29" ht="24" customHeight="1" x14ac:dyDescent="0.25">
      <c r="A242" t="s">
        <v>707</v>
      </c>
      <c r="B242" t="s">
        <v>17360</v>
      </c>
      <c r="C242">
        <v>100454</v>
      </c>
      <c r="D242" t="s">
        <v>17073</v>
      </c>
      <c r="E242" t="s">
        <v>696</v>
      </c>
      <c r="F242" s="9">
        <f>Table13[[#This Row],[ToMeasure]]-Table13[[#This Row],[FromMeasure]]</f>
        <v>2.4193752700000006</v>
      </c>
      <c r="G242" s="5" t="s">
        <v>697</v>
      </c>
      <c r="H242" s="35">
        <v>5.3033893799999996</v>
      </c>
      <c r="I242" s="56">
        <v>5.3055211099999999</v>
      </c>
      <c r="J242" s="18" t="s">
        <v>704</v>
      </c>
      <c r="K242" s="55">
        <v>6.5335045950000001</v>
      </c>
      <c r="L242" s="35">
        <v>7.7227646500000002</v>
      </c>
      <c r="M242" s="56">
        <v>7.7248963799999997</v>
      </c>
      <c r="N242" s="18" t="s">
        <v>706</v>
      </c>
      <c r="O242" s="2">
        <v>19885</v>
      </c>
      <c r="P242" s="2">
        <v>19421</v>
      </c>
      <c r="Q242" s="2">
        <v>39306</v>
      </c>
      <c r="R242" t="s">
        <v>8534</v>
      </c>
      <c r="S242">
        <v>7</v>
      </c>
      <c r="T242">
        <v>57</v>
      </c>
      <c r="U242" s="2">
        <v>982</v>
      </c>
      <c r="V242" s="2">
        <v>2533</v>
      </c>
      <c r="W242" s="8">
        <v>8.9426550653844195E-2</v>
      </c>
      <c r="X242" s="2">
        <v>66609</v>
      </c>
      <c r="Y242" s="45">
        <v>229</v>
      </c>
      <c r="AA242" s="61">
        <f>(Table13[[#This Row],[2042 Future AADT]]-Table13[[#This Row],[AADT 2022]])/20*($AA$5-2022)+Table13[[#This Row],[AADT 2022]]</f>
        <v>57052.95</v>
      </c>
      <c r="AC242" s="1" t="str">
        <f>IF(Table13[[#This Row],[TCS MP]]&gt;=Table13[[#This Row],[BMP]],IF(Table13[[#This Row],[TCS MP]]&lt;=Table13[[#This Row],[EMP]],"Good","EMP"),"BMP")</f>
        <v>Good</v>
      </c>
    </row>
    <row r="243" spans="1:29" ht="24" customHeight="1" x14ac:dyDescent="0.25">
      <c r="A243" t="s">
        <v>709</v>
      </c>
      <c r="B243" t="s">
        <v>17361</v>
      </c>
      <c r="C243">
        <v>100455</v>
      </c>
      <c r="D243" t="s">
        <v>17073</v>
      </c>
      <c r="E243" t="s">
        <v>696</v>
      </c>
      <c r="F243" s="9">
        <f>Table13[[#This Row],[ToMeasure]]-Table13[[#This Row],[FromMeasure]]</f>
        <v>3.1575984399999992</v>
      </c>
      <c r="G243" s="5" t="s">
        <v>697</v>
      </c>
      <c r="H243" s="35">
        <v>7.7227642000000003</v>
      </c>
      <c r="I243" s="56">
        <v>7.7246823679999999</v>
      </c>
      <c r="J243" s="18" t="s">
        <v>706</v>
      </c>
      <c r="K243" s="55">
        <v>8.3064992800000006</v>
      </c>
      <c r="L243" s="35">
        <v>10.88036264</v>
      </c>
      <c r="M243" s="56">
        <v>10.882280808000001</v>
      </c>
      <c r="N243" s="18" t="s">
        <v>708</v>
      </c>
      <c r="O243" s="2">
        <v>14937</v>
      </c>
      <c r="P243" s="2">
        <v>15968</v>
      </c>
      <c r="Q243" s="2">
        <v>30905</v>
      </c>
      <c r="R243" t="s">
        <v>11997</v>
      </c>
      <c r="S243">
        <v>9</v>
      </c>
      <c r="T243">
        <v>55</v>
      </c>
      <c r="U243" s="2">
        <v>2584</v>
      </c>
      <c r="V243" s="2">
        <v>2429</v>
      </c>
      <c r="W243" s="8">
        <v>0.1622067626597638</v>
      </c>
      <c r="X243" s="2">
        <v>45320</v>
      </c>
      <c r="Y243" s="45">
        <v>230</v>
      </c>
      <c r="AA243" s="61">
        <f>(Table13[[#This Row],[2042 Future AADT]]-Table13[[#This Row],[AADT 2022]])/20*($AA$5-2022)+Table13[[#This Row],[AADT 2022]]</f>
        <v>40274.75</v>
      </c>
      <c r="AC243" s="1" t="str">
        <f>IF(Table13[[#This Row],[TCS MP]]&gt;=Table13[[#This Row],[BMP]],IF(Table13[[#This Row],[TCS MP]]&lt;=Table13[[#This Row],[EMP]],"Good","EMP"),"BMP")</f>
        <v>Good</v>
      </c>
    </row>
    <row r="244" spans="1:29" ht="24" customHeight="1" x14ac:dyDescent="0.25">
      <c r="A244" t="s">
        <v>711</v>
      </c>
      <c r="B244" t="s">
        <v>17362</v>
      </c>
      <c r="C244">
        <v>100456</v>
      </c>
      <c r="D244" t="s">
        <v>17073</v>
      </c>
      <c r="E244" t="s">
        <v>696</v>
      </c>
      <c r="F244" s="9">
        <f>Table13[[#This Row],[ToMeasure]]-Table13[[#This Row],[FromMeasure]]</f>
        <v>3.061822170000001</v>
      </c>
      <c r="G244" s="5" t="s">
        <v>697</v>
      </c>
      <c r="H244" s="35">
        <v>10.88036264</v>
      </c>
      <c r="I244" s="56">
        <v>10.886860854</v>
      </c>
      <c r="J244" s="18" t="s">
        <v>708</v>
      </c>
      <c r="K244" s="55">
        <v>12.400123839999999</v>
      </c>
      <c r="L244" s="35">
        <v>13.942184810000001</v>
      </c>
      <c r="M244" s="56">
        <v>13.948683023999999</v>
      </c>
      <c r="N244" s="18" t="s">
        <v>710</v>
      </c>
      <c r="O244" s="2">
        <v>10790</v>
      </c>
      <c r="P244" s="2">
        <v>9656</v>
      </c>
      <c r="Q244" s="2">
        <v>20446</v>
      </c>
      <c r="R244" t="s">
        <v>8535</v>
      </c>
      <c r="S244">
        <v>8</v>
      </c>
      <c r="T244">
        <v>50</v>
      </c>
      <c r="U244" s="2">
        <v>729</v>
      </c>
      <c r="V244" s="2">
        <v>2080</v>
      </c>
      <c r="W244" s="8">
        <v>0.13738628582607845</v>
      </c>
      <c r="X244" s="2">
        <v>34648</v>
      </c>
      <c r="Y244" s="45">
        <v>231</v>
      </c>
      <c r="AA244" s="61">
        <f>(Table13[[#This Row],[2042 Future AADT]]-Table13[[#This Row],[AADT 2022]])/20*($AA$5-2022)+Table13[[#This Row],[AADT 2022]]</f>
        <v>29677.300000000003</v>
      </c>
      <c r="AC244" s="1" t="str">
        <f>IF(Table13[[#This Row],[TCS MP]]&gt;=Table13[[#This Row],[BMP]],IF(Table13[[#This Row],[TCS MP]]&lt;=Table13[[#This Row],[EMP]],"Good","EMP"),"BMP")</f>
        <v>Good</v>
      </c>
    </row>
    <row r="245" spans="1:29" ht="24" customHeight="1" x14ac:dyDescent="0.25">
      <c r="A245" t="s">
        <v>713</v>
      </c>
      <c r="B245" t="s">
        <v>17363</v>
      </c>
      <c r="C245">
        <v>100457</v>
      </c>
      <c r="D245" t="s">
        <v>17073</v>
      </c>
      <c r="E245" t="s">
        <v>696</v>
      </c>
      <c r="F245" s="9">
        <f>Table13[[#This Row],[ToMeasure]]-Table13[[#This Row],[FromMeasure]]</f>
        <v>1.691009789999999</v>
      </c>
      <c r="G245" s="5" t="s">
        <v>697</v>
      </c>
      <c r="H245" s="35">
        <v>13.942184810000001</v>
      </c>
      <c r="I245" s="56">
        <v>13.945487052500001</v>
      </c>
      <c r="J245" s="18" t="s">
        <v>710</v>
      </c>
      <c r="K245" s="55">
        <v>14.819413545</v>
      </c>
      <c r="L245" s="35">
        <v>15.633194599999999</v>
      </c>
      <c r="M245" s="56">
        <v>15.6364968425</v>
      </c>
      <c r="N245" s="18" t="s">
        <v>712</v>
      </c>
      <c r="O245" s="2">
        <v>11312</v>
      </c>
      <c r="P245" s="2">
        <v>10672</v>
      </c>
      <c r="Q245" s="2">
        <v>21984</v>
      </c>
      <c r="R245" t="s">
        <v>4323</v>
      </c>
      <c r="S245">
        <v>7</v>
      </c>
      <c r="T245">
        <v>54</v>
      </c>
      <c r="U245" s="2">
        <v>741</v>
      </c>
      <c r="V245" s="2">
        <v>2074</v>
      </c>
      <c r="W245" s="8">
        <v>0.12804767103347889</v>
      </c>
      <c r="X245" s="2">
        <v>37254</v>
      </c>
      <c r="Y245" s="45">
        <v>232</v>
      </c>
      <c r="AA245" s="61">
        <f>(Table13[[#This Row],[2042 Future AADT]]-Table13[[#This Row],[AADT 2022]])/20*($AA$5-2022)+Table13[[#This Row],[AADT 2022]]</f>
        <v>31909.5</v>
      </c>
      <c r="AC245" s="1" t="str">
        <f>IF(Table13[[#This Row],[TCS MP]]&gt;=Table13[[#This Row],[BMP]],IF(Table13[[#This Row],[TCS MP]]&lt;=Table13[[#This Row],[EMP]],"Good","EMP"),"BMP")</f>
        <v>Good</v>
      </c>
    </row>
    <row r="246" spans="1:29" ht="24" customHeight="1" x14ac:dyDescent="0.25">
      <c r="A246" t="s">
        <v>715</v>
      </c>
      <c r="B246" t="s">
        <v>17364</v>
      </c>
      <c r="C246">
        <v>100458</v>
      </c>
      <c r="D246" t="s">
        <v>17073</v>
      </c>
      <c r="E246" t="s">
        <v>696</v>
      </c>
      <c r="F246" s="9">
        <f>Table13[[#This Row],[ToMeasure]]-Table13[[#This Row],[FromMeasure]]</f>
        <v>2.5889998500000004</v>
      </c>
      <c r="G246" s="5" t="s">
        <v>697</v>
      </c>
      <c r="H246" s="35">
        <v>15.633194599999999</v>
      </c>
      <c r="I246" s="56">
        <v>15.584206672000001</v>
      </c>
      <c r="J246" s="18" t="s">
        <v>712</v>
      </c>
      <c r="K246" s="55">
        <v>17.017530310000001</v>
      </c>
      <c r="L246" s="35">
        <v>18.22219445</v>
      </c>
      <c r="M246" s="56">
        <v>18.173206522000001</v>
      </c>
      <c r="N246" s="18" t="s">
        <v>714</v>
      </c>
      <c r="O246" s="2">
        <v>10652</v>
      </c>
      <c r="P246" s="2">
        <v>9905</v>
      </c>
      <c r="Q246" s="2">
        <v>20557</v>
      </c>
      <c r="R246" t="s">
        <v>8536</v>
      </c>
      <c r="S246">
        <v>7</v>
      </c>
      <c r="T246">
        <v>55</v>
      </c>
      <c r="U246" s="2">
        <v>663</v>
      </c>
      <c r="V246" s="2">
        <v>1949</v>
      </c>
      <c r="W246" s="8">
        <v>0.12706134163545266</v>
      </c>
      <c r="X246" s="2">
        <v>34836</v>
      </c>
      <c r="Y246" s="45">
        <v>233</v>
      </c>
      <c r="AA246" s="61">
        <f>(Table13[[#This Row],[2042 Future AADT]]-Table13[[#This Row],[AADT 2022]])/20*($AA$5-2022)+Table13[[#This Row],[AADT 2022]]</f>
        <v>29838.35</v>
      </c>
      <c r="AC246" s="1" t="str">
        <f>IF(Table13[[#This Row],[TCS MP]]&gt;=Table13[[#This Row],[BMP]],IF(Table13[[#This Row],[TCS MP]]&lt;=Table13[[#This Row],[EMP]],"Good","EMP"),"BMP")</f>
        <v>Good</v>
      </c>
    </row>
    <row r="247" spans="1:29" ht="24" customHeight="1" x14ac:dyDescent="0.25">
      <c r="A247" t="s">
        <v>717</v>
      </c>
      <c r="B247" t="s">
        <v>17365</v>
      </c>
      <c r="C247">
        <v>100459</v>
      </c>
      <c r="D247" t="s">
        <v>17073</v>
      </c>
      <c r="E247" t="s">
        <v>696</v>
      </c>
      <c r="F247" s="9">
        <f>Table13[[#This Row],[ToMeasure]]-Table13[[#This Row],[FromMeasure]]</f>
        <v>3.4859244999999994</v>
      </c>
      <c r="G247" s="5" t="s">
        <v>697</v>
      </c>
      <c r="H247" s="35">
        <v>18.22219445</v>
      </c>
      <c r="I247" s="56">
        <v>18.139303078000001</v>
      </c>
      <c r="J247" s="18" t="s">
        <v>714</v>
      </c>
      <c r="K247" s="55">
        <v>20.959259095</v>
      </c>
      <c r="L247" s="35">
        <v>21.708118949999999</v>
      </c>
      <c r="M247" s="56">
        <v>21.625227578000001</v>
      </c>
      <c r="N247" s="18" t="s">
        <v>25968</v>
      </c>
      <c r="O247" s="2">
        <v>10271</v>
      </c>
      <c r="P247" s="2">
        <v>9196</v>
      </c>
      <c r="Q247" s="2">
        <v>19467</v>
      </c>
      <c r="R247" t="s">
        <v>4324</v>
      </c>
      <c r="S247">
        <v>7</v>
      </c>
      <c r="T247">
        <v>54</v>
      </c>
      <c r="U247" s="2">
        <v>589</v>
      </c>
      <c r="V247" s="2">
        <v>2280</v>
      </c>
      <c r="W247" s="8">
        <v>0.14737761339703087</v>
      </c>
      <c r="X247" s="2">
        <v>32989</v>
      </c>
      <c r="Y247" s="45">
        <v>234</v>
      </c>
      <c r="AA247" s="61">
        <f>(Table13[[#This Row],[2042 Future AADT]]-Table13[[#This Row],[AADT 2022]])/20*($AA$5-2022)+Table13[[#This Row],[AADT 2022]]</f>
        <v>28256.300000000003</v>
      </c>
      <c r="AC247" s="1" t="str">
        <f>IF(Table13[[#This Row],[TCS MP]]&gt;=Table13[[#This Row],[BMP]],IF(Table13[[#This Row],[TCS MP]]&lt;=Table13[[#This Row],[EMP]],"Good","EMP"),"BMP")</f>
        <v>Good</v>
      </c>
    </row>
    <row r="248" spans="1:29" ht="24" customHeight="1" x14ac:dyDescent="0.25">
      <c r="A248" t="s">
        <v>719</v>
      </c>
      <c r="B248" t="s">
        <v>17366</v>
      </c>
      <c r="C248">
        <v>100460</v>
      </c>
      <c r="D248" t="s">
        <v>17073</v>
      </c>
      <c r="E248" t="s">
        <v>696</v>
      </c>
      <c r="F248" s="9">
        <f>Table13[[#This Row],[ToMeasure]]-Table13[[#This Row],[FromMeasure]]</f>
        <v>3.2065673200000013</v>
      </c>
      <c r="G248" s="5" t="s">
        <v>697</v>
      </c>
      <c r="H248" s="35">
        <v>21.708118949999999</v>
      </c>
      <c r="I248" s="56">
        <v>21.628245752000002</v>
      </c>
      <c r="J248" s="18" t="s">
        <v>25968</v>
      </c>
      <c r="K248" s="55">
        <v>22.313759109999999</v>
      </c>
      <c r="L248" s="35">
        <v>24.914686270000001</v>
      </c>
      <c r="M248" s="56">
        <v>24.834813071999999</v>
      </c>
      <c r="N248" s="18" t="s">
        <v>718</v>
      </c>
      <c r="O248" s="2">
        <v>10813</v>
      </c>
      <c r="P248" s="2">
        <v>10032</v>
      </c>
      <c r="Q248" s="2">
        <v>20845</v>
      </c>
      <c r="R248" t="s">
        <v>7929</v>
      </c>
      <c r="S248">
        <v>8</v>
      </c>
      <c r="T248">
        <v>52</v>
      </c>
      <c r="U248" s="2">
        <v>564</v>
      </c>
      <c r="V248" s="2">
        <v>2190</v>
      </c>
      <c r="W248" s="8">
        <v>0.13211801391220918</v>
      </c>
      <c r="X248" s="2">
        <v>30642</v>
      </c>
      <c r="Y248" s="45">
        <v>235</v>
      </c>
      <c r="AA248" s="61">
        <f>(Table13[[#This Row],[2042 Future AADT]]-Table13[[#This Row],[AADT 2022]])/20*($AA$5-2022)+Table13[[#This Row],[AADT 2022]]</f>
        <v>27213.05</v>
      </c>
      <c r="AC248" s="1" t="str">
        <f>IF(Table13[[#This Row],[TCS MP]]&gt;=Table13[[#This Row],[BMP]],IF(Table13[[#This Row],[TCS MP]]&lt;=Table13[[#This Row],[EMP]],"Good","EMP"),"BMP")</f>
        <v>Good</v>
      </c>
    </row>
    <row r="249" spans="1:29" ht="24" customHeight="1" x14ac:dyDescent="0.25">
      <c r="A249" t="s">
        <v>721</v>
      </c>
      <c r="B249" t="s">
        <v>17367</v>
      </c>
      <c r="C249">
        <v>100461</v>
      </c>
      <c r="D249" t="s">
        <v>17073</v>
      </c>
      <c r="E249" t="s">
        <v>696</v>
      </c>
      <c r="F249" s="9">
        <f>Table13[[#This Row],[ToMeasure]]-Table13[[#This Row],[FromMeasure]]</f>
        <v>1.7026058499999976</v>
      </c>
      <c r="G249" s="5" t="s">
        <v>697</v>
      </c>
      <c r="H249" s="35">
        <v>24.914686270000001</v>
      </c>
      <c r="I249" s="56">
        <v>24.836172730000001</v>
      </c>
      <c r="J249" s="18" t="s">
        <v>718</v>
      </c>
      <c r="K249" s="55">
        <v>25.71640155</v>
      </c>
      <c r="L249" s="35">
        <v>26.617292119999998</v>
      </c>
      <c r="M249" s="56">
        <v>26.538778579999999</v>
      </c>
      <c r="N249" s="18" t="s">
        <v>720</v>
      </c>
      <c r="O249" s="2">
        <v>11111</v>
      </c>
      <c r="P249" s="2">
        <v>11116</v>
      </c>
      <c r="Q249" s="2">
        <v>22227</v>
      </c>
      <c r="R249" t="s">
        <v>4325</v>
      </c>
      <c r="S249">
        <v>8</v>
      </c>
      <c r="T249">
        <v>53</v>
      </c>
      <c r="U249" s="2">
        <v>687</v>
      </c>
      <c r="V249" s="2">
        <v>2665</v>
      </c>
      <c r="W249" s="8">
        <v>0.15080757637108022</v>
      </c>
      <c r="X249" s="2">
        <v>37666</v>
      </c>
      <c r="Y249" s="45">
        <v>236</v>
      </c>
      <c r="AA249" s="61">
        <f>(Table13[[#This Row],[2042 Future AADT]]-Table13[[#This Row],[AADT 2022]])/20*($AA$5-2022)+Table13[[#This Row],[AADT 2022]]</f>
        <v>32262.35</v>
      </c>
      <c r="AC249" s="1" t="str">
        <f>IF(Table13[[#This Row],[TCS MP]]&gt;=Table13[[#This Row],[BMP]],IF(Table13[[#This Row],[TCS MP]]&lt;=Table13[[#This Row],[EMP]],"Good","EMP"),"BMP")</f>
        <v>Good</v>
      </c>
    </row>
    <row r="250" spans="1:29" ht="24" customHeight="1" x14ac:dyDescent="0.25">
      <c r="A250" t="s">
        <v>723</v>
      </c>
      <c r="B250" t="s">
        <v>17368</v>
      </c>
      <c r="C250">
        <v>100462</v>
      </c>
      <c r="D250" t="s">
        <v>17073</v>
      </c>
      <c r="E250" t="s">
        <v>696</v>
      </c>
      <c r="F250" s="9">
        <f>Table13[[#This Row],[ToMeasure]]-Table13[[#This Row],[FromMeasure]]</f>
        <v>3.448828810000002</v>
      </c>
      <c r="G250" s="5" t="s">
        <v>697</v>
      </c>
      <c r="H250" s="35">
        <v>26.617292119999998</v>
      </c>
      <c r="I250" s="56">
        <v>26.538210100000001</v>
      </c>
      <c r="J250" s="18" t="s">
        <v>720</v>
      </c>
      <c r="K250" s="55">
        <v>29.352796985000001</v>
      </c>
      <c r="L250" s="35">
        <v>30.06612093</v>
      </c>
      <c r="M250" s="56">
        <v>29.987038909999999</v>
      </c>
      <c r="N250" s="18" t="s">
        <v>722</v>
      </c>
      <c r="O250" s="2">
        <v>9455</v>
      </c>
      <c r="P250" s="2">
        <v>12839</v>
      </c>
      <c r="Q250" s="2">
        <v>22294</v>
      </c>
      <c r="R250" t="s">
        <v>7930</v>
      </c>
      <c r="S250">
        <v>12</v>
      </c>
      <c r="T250">
        <v>52</v>
      </c>
      <c r="U250" s="2">
        <v>972</v>
      </c>
      <c r="V250" s="2">
        <v>2468</v>
      </c>
      <c r="W250" s="8">
        <v>0.1543016058132233</v>
      </c>
      <c r="X250" s="2">
        <v>37780</v>
      </c>
      <c r="Y250" s="45">
        <v>237</v>
      </c>
      <c r="AA250" s="61">
        <f>(Table13[[#This Row],[2042 Future AADT]]-Table13[[#This Row],[AADT 2022]])/20*($AA$5-2022)+Table13[[#This Row],[AADT 2022]]</f>
        <v>32359.9</v>
      </c>
      <c r="AC250" s="1" t="str">
        <f>IF(Table13[[#This Row],[TCS MP]]&gt;=Table13[[#This Row],[BMP]],IF(Table13[[#This Row],[TCS MP]]&lt;=Table13[[#This Row],[EMP]],"Good","EMP"),"BMP")</f>
        <v>Good</v>
      </c>
    </row>
    <row r="251" spans="1:29" ht="24" customHeight="1" x14ac:dyDescent="0.25">
      <c r="A251" t="s">
        <v>725</v>
      </c>
      <c r="B251" t="s">
        <v>17369</v>
      </c>
      <c r="C251">
        <v>100463</v>
      </c>
      <c r="D251" t="s">
        <v>17073</v>
      </c>
      <c r="E251" t="s">
        <v>696</v>
      </c>
      <c r="F251" s="9">
        <f>Table13[[#This Row],[ToMeasure]]-Table13[[#This Row],[FromMeasure]]</f>
        <v>4.8876665400000014</v>
      </c>
      <c r="G251" s="5" t="s">
        <v>697</v>
      </c>
      <c r="H251" s="35">
        <v>30.06612093</v>
      </c>
      <c r="I251" s="56">
        <v>29.986457392857101</v>
      </c>
      <c r="J251" s="18" t="s">
        <v>722</v>
      </c>
      <c r="K251" s="55">
        <v>33.885407145000002</v>
      </c>
      <c r="L251" s="35">
        <v>34.953787470000002</v>
      </c>
      <c r="M251" s="56">
        <v>34.874123932857103</v>
      </c>
      <c r="N251" s="18" t="s">
        <v>724</v>
      </c>
      <c r="O251" s="2">
        <v>11468</v>
      </c>
      <c r="P251" s="2">
        <v>10975</v>
      </c>
      <c r="Q251" s="2">
        <v>22443</v>
      </c>
      <c r="R251" t="s">
        <v>7931</v>
      </c>
      <c r="S251">
        <v>10</v>
      </c>
      <c r="T251">
        <v>53</v>
      </c>
      <c r="U251" s="2">
        <v>925</v>
      </c>
      <c r="V251" s="2">
        <v>2228</v>
      </c>
      <c r="W251" s="8">
        <v>0.14048923940649646</v>
      </c>
      <c r="X251" s="2">
        <v>33440</v>
      </c>
      <c r="Y251" s="45">
        <v>238</v>
      </c>
      <c r="AA251" s="61">
        <f>(Table13[[#This Row],[2042 Future AADT]]-Table13[[#This Row],[AADT 2022]])/20*($AA$5-2022)+Table13[[#This Row],[AADT 2022]]</f>
        <v>29591.05</v>
      </c>
      <c r="AC251" s="1" t="str">
        <f>IF(Table13[[#This Row],[TCS MP]]&gt;=Table13[[#This Row],[BMP]],IF(Table13[[#This Row],[TCS MP]]&lt;=Table13[[#This Row],[EMP]],"Good","EMP"),"BMP")</f>
        <v>Good</v>
      </c>
    </row>
    <row r="252" spans="1:29" ht="24" customHeight="1" x14ac:dyDescent="0.25">
      <c r="A252" t="s">
        <v>727</v>
      </c>
      <c r="B252" t="s">
        <v>17370</v>
      </c>
      <c r="C252">
        <v>100464</v>
      </c>
      <c r="D252" t="s">
        <v>17073</v>
      </c>
      <c r="E252" t="s">
        <v>696</v>
      </c>
      <c r="F252" s="9">
        <f>Table13[[#This Row],[ToMeasure]]-Table13[[#This Row],[FromMeasure]]</f>
        <v>4.5802965099999966</v>
      </c>
      <c r="G252" s="5" t="s">
        <v>697</v>
      </c>
      <c r="H252" s="35">
        <v>34.953787470000002</v>
      </c>
      <c r="I252" s="56">
        <v>34.8741830857143</v>
      </c>
      <c r="J252" s="18" t="s">
        <v>724</v>
      </c>
      <c r="K252" s="55">
        <v>39.094815859999997</v>
      </c>
      <c r="L252" s="35">
        <v>39.534083979999998</v>
      </c>
      <c r="M252" s="56">
        <v>39.454479595714297</v>
      </c>
      <c r="N252" s="18" t="s">
        <v>726</v>
      </c>
      <c r="O252" s="2">
        <v>13465</v>
      </c>
      <c r="P252" s="2">
        <v>13101</v>
      </c>
      <c r="Q252" s="2">
        <v>26566</v>
      </c>
      <c r="R252" t="s">
        <v>8537</v>
      </c>
      <c r="S252">
        <v>7</v>
      </c>
      <c r="T252">
        <v>52</v>
      </c>
      <c r="U252" s="2">
        <v>1273</v>
      </c>
      <c r="V252" s="2">
        <v>3050</v>
      </c>
      <c r="W252" s="8">
        <v>0.1627267936460137</v>
      </c>
      <c r="X252" s="2">
        <v>36723</v>
      </c>
      <c r="Y252" s="45">
        <v>239</v>
      </c>
      <c r="AA252" s="61">
        <f>(Table13[[#This Row],[2042 Future AADT]]-Table13[[#This Row],[AADT 2022]])/20*($AA$5-2022)+Table13[[#This Row],[AADT 2022]]</f>
        <v>33168.050000000003</v>
      </c>
      <c r="AC252" s="1" t="str">
        <f>IF(Table13[[#This Row],[TCS MP]]&gt;=Table13[[#This Row],[BMP]],IF(Table13[[#This Row],[TCS MP]]&lt;=Table13[[#This Row],[EMP]],"Good","EMP"),"BMP")</f>
        <v>Good</v>
      </c>
    </row>
    <row r="253" spans="1:29" ht="24" customHeight="1" x14ac:dyDescent="0.25">
      <c r="A253" t="s">
        <v>729</v>
      </c>
      <c r="B253" t="s">
        <v>17371</v>
      </c>
      <c r="C253">
        <v>100465</v>
      </c>
      <c r="D253" t="s">
        <v>17073</v>
      </c>
      <c r="E253" t="s">
        <v>696</v>
      </c>
      <c r="F253" s="9">
        <f>Table13[[#This Row],[ToMeasure]]-Table13[[#This Row],[FromMeasure]]</f>
        <v>1.3116253600000007</v>
      </c>
      <c r="G253" s="5" t="s">
        <v>697</v>
      </c>
      <c r="H253" s="35">
        <v>39.534083979999998</v>
      </c>
      <c r="I253" s="56">
        <v>39.458307106666702</v>
      </c>
      <c r="J253" s="18" t="s">
        <v>726</v>
      </c>
      <c r="K253" s="55">
        <v>39.947105280000002</v>
      </c>
      <c r="L253" s="35">
        <v>40.845709339999999</v>
      </c>
      <c r="M253" s="56">
        <v>40.769932466666702</v>
      </c>
      <c r="N253" s="18" t="s">
        <v>728</v>
      </c>
      <c r="O253" s="2">
        <v>18108</v>
      </c>
      <c r="P253" s="2">
        <v>17853</v>
      </c>
      <c r="Q253" s="2">
        <v>35961</v>
      </c>
      <c r="R253" t="s">
        <v>4326</v>
      </c>
      <c r="S253">
        <v>8</v>
      </c>
      <c r="T253">
        <v>50</v>
      </c>
      <c r="U253" s="2">
        <v>1460</v>
      </c>
      <c r="V253" s="2">
        <v>3550</v>
      </c>
      <c r="W253" s="8">
        <v>0.13931759406023192</v>
      </c>
      <c r="X253" s="2">
        <v>49710</v>
      </c>
      <c r="Y253" s="45">
        <v>240</v>
      </c>
      <c r="AA253" s="61">
        <f>(Table13[[#This Row],[2042 Future AADT]]-Table13[[#This Row],[AADT 2022]])/20*($AA$5-2022)+Table13[[#This Row],[AADT 2022]]</f>
        <v>44897.85</v>
      </c>
      <c r="AC253" s="1" t="str">
        <f>IF(Table13[[#This Row],[TCS MP]]&gt;=Table13[[#This Row],[BMP]],IF(Table13[[#This Row],[TCS MP]]&lt;=Table13[[#This Row],[EMP]],"Good","EMP"),"BMP")</f>
        <v>Good</v>
      </c>
    </row>
    <row r="254" spans="1:29" ht="24" customHeight="1" x14ac:dyDescent="0.25">
      <c r="A254" t="s">
        <v>731</v>
      </c>
      <c r="B254" t="s">
        <v>17372</v>
      </c>
      <c r="C254">
        <v>100466</v>
      </c>
      <c r="D254" t="s">
        <v>17073</v>
      </c>
      <c r="E254" t="s">
        <v>696</v>
      </c>
      <c r="F254" s="9">
        <f>Table13[[#This Row],[ToMeasure]]-Table13[[#This Row],[FromMeasure]]</f>
        <v>2.4655925200000013</v>
      </c>
      <c r="G254" s="5" t="s">
        <v>697</v>
      </c>
      <c r="H254" s="35">
        <v>40.845709339999999</v>
      </c>
      <c r="I254" s="56">
        <v>40.769075528000002</v>
      </c>
      <c r="J254" s="18" t="s">
        <v>728</v>
      </c>
      <c r="K254" s="55">
        <v>41.889998550000001</v>
      </c>
      <c r="L254" s="35">
        <v>43.31130186</v>
      </c>
      <c r="M254" s="56">
        <v>43.234668048000003</v>
      </c>
      <c r="N254" s="18" t="s">
        <v>730</v>
      </c>
      <c r="O254" s="2">
        <v>18601</v>
      </c>
      <c r="P254" s="2">
        <v>19092</v>
      </c>
      <c r="Q254" s="2">
        <v>37693</v>
      </c>
      <c r="R254" t="s">
        <v>8538</v>
      </c>
      <c r="S254">
        <v>8</v>
      </c>
      <c r="T254">
        <v>51</v>
      </c>
      <c r="U254" s="2">
        <v>1576</v>
      </c>
      <c r="V254" s="2">
        <v>3381</v>
      </c>
      <c r="W254" s="8">
        <v>0.13150982941129652</v>
      </c>
      <c r="X254" s="2">
        <v>53414</v>
      </c>
      <c r="Y254" s="45">
        <v>241</v>
      </c>
      <c r="AA254" s="61">
        <f>(Table13[[#This Row],[2042 Future AADT]]-Table13[[#This Row],[AADT 2022]])/20*($AA$5-2022)+Table13[[#This Row],[AADT 2022]]</f>
        <v>47911.65</v>
      </c>
      <c r="AC254" s="1" t="str">
        <f>IF(Table13[[#This Row],[TCS MP]]&gt;=Table13[[#This Row],[BMP]],IF(Table13[[#This Row],[TCS MP]]&lt;=Table13[[#This Row],[EMP]],"Good","EMP"),"BMP")</f>
        <v>Good</v>
      </c>
    </row>
    <row r="255" spans="1:29" ht="24" customHeight="1" x14ac:dyDescent="0.25">
      <c r="A255" t="s">
        <v>733</v>
      </c>
      <c r="B255" t="s">
        <v>17373</v>
      </c>
      <c r="C255">
        <v>100467</v>
      </c>
      <c r="D255" t="s">
        <v>17073</v>
      </c>
      <c r="E255" t="s">
        <v>696</v>
      </c>
      <c r="F255" s="9">
        <f>Table13[[#This Row],[ToMeasure]]-Table13[[#This Row],[FromMeasure]]</f>
        <v>3.583919299999998</v>
      </c>
      <c r="G255" s="5" t="s">
        <v>697</v>
      </c>
      <c r="H255" s="35">
        <v>43.31130186</v>
      </c>
      <c r="I255" s="56">
        <v>43.196638032000003</v>
      </c>
      <c r="J255" s="18" t="s">
        <v>730</v>
      </c>
      <c r="K255" s="55">
        <v>44.933283940000003</v>
      </c>
      <c r="L255" s="35">
        <v>46.895221159999998</v>
      </c>
      <c r="M255" s="56">
        <v>46.780557332000001</v>
      </c>
      <c r="N255" s="18" t="s">
        <v>732</v>
      </c>
      <c r="O255" s="2">
        <v>22130</v>
      </c>
      <c r="P255" s="2">
        <v>21315</v>
      </c>
      <c r="Q255" s="2">
        <v>43445</v>
      </c>
      <c r="R255" t="s">
        <v>8539</v>
      </c>
      <c r="S255">
        <v>8</v>
      </c>
      <c r="T255">
        <v>55</v>
      </c>
      <c r="U255" s="2">
        <v>2671</v>
      </c>
      <c r="V255" s="2">
        <v>4676</v>
      </c>
      <c r="W255" s="8">
        <v>0.16911036943261595</v>
      </c>
      <c r="X255" s="2">
        <v>66225</v>
      </c>
      <c r="Y255" s="45">
        <v>242</v>
      </c>
      <c r="AA255" s="61">
        <f>(Table13[[#This Row],[2042 Future AADT]]-Table13[[#This Row],[AADT 2022]])/20*($AA$5-2022)+Table13[[#This Row],[AADT 2022]]</f>
        <v>58252</v>
      </c>
      <c r="AC255" s="1" t="str">
        <f>IF(Table13[[#This Row],[TCS MP]]&gt;=Table13[[#This Row],[BMP]],IF(Table13[[#This Row],[TCS MP]]&lt;=Table13[[#This Row],[EMP]],"Good","EMP"),"BMP")</f>
        <v>Good</v>
      </c>
    </row>
    <row r="256" spans="1:29" ht="24" customHeight="1" x14ac:dyDescent="0.25">
      <c r="A256" t="s">
        <v>735</v>
      </c>
      <c r="B256" t="s">
        <v>17374</v>
      </c>
      <c r="C256">
        <v>100468</v>
      </c>
      <c r="D256" t="s">
        <v>17073</v>
      </c>
      <c r="E256" t="s">
        <v>696</v>
      </c>
      <c r="F256" s="9">
        <f>Table13[[#This Row],[ToMeasure]]-Table13[[#This Row],[FromMeasure]]</f>
        <v>3.0067939700000039</v>
      </c>
      <c r="G256" s="5" t="s">
        <v>697</v>
      </c>
      <c r="H256" s="35">
        <v>46.895221159999998</v>
      </c>
      <c r="I256" s="56">
        <v>46.668531823999999</v>
      </c>
      <c r="J256" s="18" t="s">
        <v>732</v>
      </c>
      <c r="K256" s="55">
        <v>48.212657014999998</v>
      </c>
      <c r="L256" s="35">
        <v>49.902015130000002</v>
      </c>
      <c r="M256" s="56">
        <v>49.675325794000003</v>
      </c>
      <c r="N256" s="18" t="s">
        <v>734</v>
      </c>
      <c r="O256" s="2">
        <v>20494</v>
      </c>
      <c r="P256" s="2">
        <v>20371</v>
      </c>
      <c r="Q256" s="2">
        <v>40865</v>
      </c>
      <c r="R256" t="s">
        <v>11998</v>
      </c>
      <c r="S256">
        <v>9</v>
      </c>
      <c r="T256">
        <v>52</v>
      </c>
      <c r="U256" s="2">
        <v>897</v>
      </c>
      <c r="V256" s="2">
        <v>2006</v>
      </c>
      <c r="W256" s="8">
        <v>7.1038786247399982E-2</v>
      </c>
      <c r="X256" s="2">
        <v>56489</v>
      </c>
      <c r="Y256" s="45">
        <v>243</v>
      </c>
      <c r="AA256" s="61">
        <f>(Table13[[#This Row],[2042 Future AADT]]-Table13[[#This Row],[AADT 2022]])/20*($AA$5-2022)+Table13[[#This Row],[AADT 2022]]</f>
        <v>51020.6</v>
      </c>
      <c r="AC256" s="1" t="str">
        <f>IF(Table13[[#This Row],[TCS MP]]&gt;=Table13[[#This Row],[BMP]],IF(Table13[[#This Row],[TCS MP]]&lt;=Table13[[#This Row],[EMP]],"Good","EMP"),"BMP")</f>
        <v>Good</v>
      </c>
    </row>
    <row r="257" spans="1:29" ht="24" customHeight="1" x14ac:dyDescent="0.25">
      <c r="A257" t="s">
        <v>736</v>
      </c>
      <c r="B257" t="s">
        <v>17375</v>
      </c>
      <c r="C257">
        <v>100469</v>
      </c>
      <c r="D257" t="s">
        <v>17073</v>
      </c>
      <c r="E257" t="s">
        <v>696</v>
      </c>
      <c r="F257" s="9">
        <f>Table13[[#This Row],[ToMeasure]]-Table13[[#This Row],[FromMeasure]]</f>
        <v>4.7606792999999996</v>
      </c>
      <c r="G257" s="5" t="s">
        <v>697</v>
      </c>
      <c r="H257" s="35">
        <v>49.902015130000002</v>
      </c>
      <c r="I257" s="56">
        <v>49.640669131428602</v>
      </c>
      <c r="J257" s="18" t="s">
        <v>734</v>
      </c>
      <c r="K257" s="55">
        <v>52.006363749999998</v>
      </c>
      <c r="L257" s="35">
        <v>54.662694430000002</v>
      </c>
      <c r="M257" s="56">
        <v>54.401348431428602</v>
      </c>
      <c r="N257" s="18" t="s">
        <v>35</v>
      </c>
      <c r="O257" s="2">
        <v>24398</v>
      </c>
      <c r="P257" s="2">
        <v>23917</v>
      </c>
      <c r="Q257" s="2">
        <v>48315</v>
      </c>
      <c r="R257" t="s">
        <v>11999</v>
      </c>
      <c r="S257">
        <v>7</v>
      </c>
      <c r="T257">
        <v>53</v>
      </c>
      <c r="U257" s="2">
        <v>897</v>
      </c>
      <c r="V257" s="2">
        <v>2006</v>
      </c>
      <c r="W257" s="8">
        <v>6.0084859774397183E-2</v>
      </c>
      <c r="X257" s="2">
        <v>71989</v>
      </c>
      <c r="Y257" s="45">
        <v>244</v>
      </c>
      <c r="AA257" s="61">
        <f>(Table13[[#This Row],[2042 Future AADT]]-Table13[[#This Row],[AADT 2022]])/20*($AA$5-2022)+Table13[[#This Row],[AADT 2022]]</f>
        <v>63703.1</v>
      </c>
      <c r="AC257" s="1" t="str">
        <f>IF(Table13[[#This Row],[TCS MP]]&gt;=Table13[[#This Row],[BMP]],IF(Table13[[#This Row],[TCS MP]]&lt;=Table13[[#This Row],[EMP]],"Good","EMP"),"BMP")</f>
        <v>Good</v>
      </c>
    </row>
    <row r="258" spans="1:29" ht="24" customHeight="1" x14ac:dyDescent="0.25">
      <c r="A258" t="s">
        <v>738</v>
      </c>
      <c r="B258" t="s">
        <v>17376</v>
      </c>
      <c r="C258">
        <v>100470</v>
      </c>
      <c r="D258" t="s">
        <v>17073</v>
      </c>
      <c r="E258" t="s">
        <v>696</v>
      </c>
      <c r="F258" s="9">
        <f>Table13[[#This Row],[ToMeasure]]-Table13[[#This Row],[FromMeasure]]</f>
        <v>2.5223805999999982</v>
      </c>
      <c r="G258" s="5" t="s">
        <v>697</v>
      </c>
      <c r="H258" s="35">
        <v>54.662694430000002</v>
      </c>
      <c r="I258" s="56">
        <v>54.400454137499999</v>
      </c>
      <c r="J258" s="18" t="s">
        <v>35</v>
      </c>
      <c r="K258" s="55">
        <v>55.897849325000003</v>
      </c>
      <c r="L258" s="35">
        <v>57.18507503</v>
      </c>
      <c r="M258" s="56">
        <v>56.922834737499997</v>
      </c>
      <c r="N258" s="18" t="s">
        <v>36</v>
      </c>
      <c r="O258" s="2">
        <v>24519</v>
      </c>
      <c r="P258" s="2">
        <v>24297</v>
      </c>
      <c r="Q258" s="2">
        <v>48816</v>
      </c>
      <c r="R258" t="s">
        <v>7932</v>
      </c>
      <c r="S258">
        <v>7</v>
      </c>
      <c r="T258">
        <v>54</v>
      </c>
      <c r="U258" s="2">
        <v>3790</v>
      </c>
      <c r="V258" s="2">
        <v>5660</v>
      </c>
      <c r="W258" s="8">
        <v>0.19358407079646017</v>
      </c>
      <c r="X258" s="2">
        <v>69176</v>
      </c>
      <c r="Y258" s="45">
        <v>245</v>
      </c>
      <c r="AA258" s="61">
        <f>(Table13[[#This Row],[2042 Future AADT]]-Table13[[#This Row],[AADT 2022]])/20*($AA$5-2022)+Table13[[#This Row],[AADT 2022]]</f>
        <v>62050</v>
      </c>
      <c r="AC258" s="1" t="str">
        <f>IF(Table13[[#This Row],[TCS MP]]&gt;=Table13[[#This Row],[BMP]],IF(Table13[[#This Row],[TCS MP]]&lt;=Table13[[#This Row],[EMP]],"Good","EMP"),"BMP")</f>
        <v>Good</v>
      </c>
    </row>
    <row r="259" spans="1:29" ht="24" customHeight="1" x14ac:dyDescent="0.25">
      <c r="A259" t="s">
        <v>741</v>
      </c>
      <c r="B259" t="s">
        <v>17377</v>
      </c>
      <c r="C259">
        <v>100471</v>
      </c>
      <c r="D259" t="s">
        <v>17073</v>
      </c>
      <c r="E259" t="s">
        <v>696</v>
      </c>
      <c r="F259" s="9">
        <f>Table13[[#This Row],[ToMeasure]]-Table13[[#This Row],[FromMeasure]]</f>
        <v>1.8939298800000017</v>
      </c>
      <c r="G259" s="5" t="s">
        <v>697</v>
      </c>
      <c r="H259" s="35">
        <v>57.18507503</v>
      </c>
      <c r="I259" s="56">
        <v>56.927166800000002</v>
      </c>
      <c r="J259" s="18" t="s">
        <v>739</v>
      </c>
      <c r="K259" s="55">
        <v>58.001946346666699</v>
      </c>
      <c r="L259" s="35">
        <v>59.079004910000002</v>
      </c>
      <c r="M259" s="56">
        <v>58.821096679999997</v>
      </c>
      <c r="N259" s="18" t="s">
        <v>740</v>
      </c>
      <c r="O259" s="2">
        <v>28682</v>
      </c>
      <c r="P259" s="2">
        <v>26990</v>
      </c>
      <c r="Q259" s="2">
        <v>55672</v>
      </c>
      <c r="R259" t="s">
        <v>8540</v>
      </c>
      <c r="S259">
        <v>8</v>
      </c>
      <c r="T259">
        <v>59</v>
      </c>
      <c r="U259" s="2">
        <v>4148</v>
      </c>
      <c r="V259" s="2">
        <v>6480</v>
      </c>
      <c r="W259" s="8">
        <v>0.19090386549791638</v>
      </c>
      <c r="X259" s="2">
        <v>84863</v>
      </c>
      <c r="Y259" s="45">
        <v>246</v>
      </c>
      <c r="AA259" s="61">
        <f>(Table13[[#This Row],[2042 Future AADT]]-Table13[[#This Row],[AADT 2022]])/20*($AA$5-2022)+Table13[[#This Row],[AADT 2022]]</f>
        <v>74646.149999999994</v>
      </c>
      <c r="AC259" s="1" t="str">
        <f>IF(Table13[[#This Row],[TCS MP]]&gt;=Table13[[#This Row],[BMP]],IF(Table13[[#This Row],[TCS MP]]&lt;=Table13[[#This Row],[EMP]],"Good","EMP"),"BMP")</f>
        <v>Good</v>
      </c>
    </row>
    <row r="260" spans="1:29" ht="24" customHeight="1" x14ac:dyDescent="0.25">
      <c r="A260" t="s">
        <v>744</v>
      </c>
      <c r="B260" t="s">
        <v>17378</v>
      </c>
      <c r="C260">
        <v>100472</v>
      </c>
      <c r="D260" t="s">
        <v>17073</v>
      </c>
      <c r="E260" t="s">
        <v>696</v>
      </c>
      <c r="F260" s="9">
        <f>Table13[[#This Row],[ToMeasure]]-Table13[[#This Row],[FromMeasure]]</f>
        <v>2.0292960299999976</v>
      </c>
      <c r="G260" s="5" t="s">
        <v>697</v>
      </c>
      <c r="H260" s="35">
        <v>59.079004910000002</v>
      </c>
      <c r="I260" s="56">
        <v>58.821341584999999</v>
      </c>
      <c r="J260" s="18" t="s">
        <v>740</v>
      </c>
      <c r="K260" s="55">
        <v>59.999542009999999</v>
      </c>
      <c r="L260" s="35">
        <v>61.108300939999999</v>
      </c>
      <c r="M260" s="56">
        <v>60.850637614999997</v>
      </c>
      <c r="N260" s="18" t="s">
        <v>743</v>
      </c>
      <c r="O260" s="2">
        <v>42594</v>
      </c>
      <c r="P260" s="2">
        <v>37812</v>
      </c>
      <c r="Q260" s="2">
        <v>80406</v>
      </c>
      <c r="R260" t="s">
        <v>4327</v>
      </c>
      <c r="S260">
        <v>8</v>
      </c>
      <c r="T260">
        <v>55</v>
      </c>
      <c r="U260" s="2">
        <v>3554</v>
      </c>
      <c r="V260" s="2">
        <v>7155</v>
      </c>
      <c r="W260" s="8">
        <v>0.13318657811606099</v>
      </c>
      <c r="X260" s="2">
        <v>111147</v>
      </c>
      <c r="Y260" s="45">
        <v>247</v>
      </c>
      <c r="AA260" s="61">
        <f>(Table13[[#This Row],[2042 Future AADT]]-Table13[[#This Row],[AADT 2022]])/20*($AA$5-2022)+Table13[[#This Row],[AADT 2022]]</f>
        <v>100387.65</v>
      </c>
      <c r="AC260" s="1" t="str">
        <f>IF(Table13[[#This Row],[TCS MP]]&gt;=Table13[[#This Row],[BMP]],IF(Table13[[#This Row],[TCS MP]]&lt;=Table13[[#This Row],[EMP]],"Good","EMP"),"BMP")</f>
        <v>Good</v>
      </c>
    </row>
    <row r="261" spans="1:29" ht="24" customHeight="1" x14ac:dyDescent="0.25">
      <c r="A261" t="s">
        <v>745</v>
      </c>
      <c r="B261" t="s">
        <v>17379</v>
      </c>
      <c r="C261">
        <v>100473</v>
      </c>
      <c r="D261" t="s">
        <v>17073</v>
      </c>
      <c r="E261" t="s">
        <v>696</v>
      </c>
      <c r="F261" s="9">
        <f>Table13[[#This Row],[ToMeasure]]-Table13[[#This Row],[FromMeasure]]</f>
        <v>1.0035416400000017</v>
      </c>
      <c r="G261" s="5" t="s">
        <v>697</v>
      </c>
      <c r="H261" s="35">
        <v>61.108300939999999</v>
      </c>
      <c r="I261" s="56">
        <v>60.856723023333302</v>
      </c>
      <c r="J261" s="18" t="s">
        <v>743</v>
      </c>
      <c r="K261" s="55">
        <v>61.417309914999997</v>
      </c>
      <c r="L261" s="35">
        <v>62.111842580000001</v>
      </c>
      <c r="M261" s="56">
        <v>61.860264663333297</v>
      </c>
      <c r="N261" s="18" t="s">
        <v>128</v>
      </c>
      <c r="O261" s="2">
        <v>53115</v>
      </c>
      <c r="P261" s="2">
        <v>46096</v>
      </c>
      <c r="Q261" s="2">
        <v>99211</v>
      </c>
      <c r="R261" t="s">
        <v>12000</v>
      </c>
      <c r="S261">
        <v>8</v>
      </c>
      <c r="T261">
        <v>57</v>
      </c>
      <c r="U261" s="2">
        <v>2891</v>
      </c>
      <c r="V261" s="2">
        <v>6944</v>
      </c>
      <c r="W261" s="8">
        <v>9.9132152684682145E-2</v>
      </c>
      <c r="X261" s="2">
        <v>151231</v>
      </c>
      <c r="Y261" s="45">
        <v>248</v>
      </c>
      <c r="AA261" s="61">
        <f>(Table13[[#This Row],[2042 Future AADT]]-Table13[[#This Row],[AADT 2022]])/20*($AA$5-2022)+Table13[[#This Row],[AADT 2022]]</f>
        <v>133024</v>
      </c>
      <c r="AC261" s="1" t="str">
        <f>IF(Table13[[#This Row],[TCS MP]]&gt;=Table13[[#This Row],[BMP]],IF(Table13[[#This Row],[TCS MP]]&lt;=Table13[[#This Row],[EMP]],"Good","EMP"),"BMP")</f>
        <v>Good</v>
      </c>
    </row>
    <row r="262" spans="1:29" ht="24" customHeight="1" x14ac:dyDescent="0.25">
      <c r="A262" t="s">
        <v>748</v>
      </c>
      <c r="B262" t="s">
        <v>17380</v>
      </c>
      <c r="C262">
        <v>100474</v>
      </c>
      <c r="D262" t="s">
        <v>17073</v>
      </c>
      <c r="E262" t="s">
        <v>696</v>
      </c>
      <c r="F262" s="9">
        <f>Table13[[#This Row],[ToMeasure]]-Table13[[#This Row],[FromMeasure]]</f>
        <v>1.163819359999998</v>
      </c>
      <c r="G262" s="5" t="s">
        <v>697</v>
      </c>
      <c r="H262" s="35">
        <v>62.111842580000001</v>
      </c>
      <c r="I262" s="56">
        <v>61.758155684999998</v>
      </c>
      <c r="J262" s="18" t="s">
        <v>128</v>
      </c>
      <c r="K262" s="55">
        <v>62.381177794999999</v>
      </c>
      <c r="L262" s="35">
        <v>63.275661939999999</v>
      </c>
      <c r="M262" s="56">
        <v>62.921975045000003</v>
      </c>
      <c r="N262" s="18" t="s">
        <v>747</v>
      </c>
      <c r="O262" s="2">
        <v>51610</v>
      </c>
      <c r="P262" s="2">
        <v>50941</v>
      </c>
      <c r="Q262" s="2">
        <v>102551</v>
      </c>
      <c r="R262" t="s">
        <v>7933</v>
      </c>
      <c r="S262">
        <v>9</v>
      </c>
      <c r="T262">
        <v>53</v>
      </c>
      <c r="U262" s="2">
        <v>3244</v>
      </c>
      <c r="V262" s="2">
        <v>7793</v>
      </c>
      <c r="W262" s="8">
        <v>0.10762449902975105</v>
      </c>
      <c r="X262" s="2">
        <v>156322</v>
      </c>
      <c r="Y262" s="45">
        <v>249</v>
      </c>
      <c r="AA262" s="61">
        <f>(Table13[[#This Row],[2042 Future AADT]]-Table13[[#This Row],[AADT 2022]])/20*($AA$5-2022)+Table13[[#This Row],[AADT 2022]]</f>
        <v>137502.15</v>
      </c>
      <c r="AC262" s="1" t="str">
        <f>IF(Table13[[#This Row],[TCS MP]]&gt;=Table13[[#This Row],[BMP]],IF(Table13[[#This Row],[TCS MP]]&lt;=Table13[[#This Row],[EMP]],"Good","EMP"),"BMP")</f>
        <v>Good</v>
      </c>
    </row>
    <row r="263" spans="1:29" ht="24" customHeight="1" x14ac:dyDescent="0.25">
      <c r="A263" t="s">
        <v>752</v>
      </c>
      <c r="B263" t="s">
        <v>17381</v>
      </c>
      <c r="C263">
        <v>100499</v>
      </c>
      <c r="D263" t="s">
        <v>17073</v>
      </c>
      <c r="E263" t="s">
        <v>634</v>
      </c>
      <c r="F263" s="9">
        <f>Table13[[#This Row],[ToMeasure]]-Table13[[#This Row],[FromMeasure]]</f>
        <v>0.55740836999999999</v>
      </c>
      <c r="G263" s="5" t="s">
        <v>632</v>
      </c>
      <c r="H263" s="35">
        <v>0.22228633</v>
      </c>
      <c r="I263" s="56">
        <v>0</v>
      </c>
      <c r="J263" s="18" t="s">
        <v>750</v>
      </c>
      <c r="K263" s="55">
        <v>0.24995825999999999</v>
      </c>
      <c r="L263" s="35">
        <v>0.77969469999999996</v>
      </c>
      <c r="M263" s="56">
        <v>0.54840496000000005</v>
      </c>
      <c r="N263" s="18" t="s">
        <v>751</v>
      </c>
      <c r="O263" s="2">
        <v>8970</v>
      </c>
      <c r="P263" s="2">
        <v>10674</v>
      </c>
      <c r="Q263" s="2">
        <v>19644</v>
      </c>
      <c r="R263" t="s">
        <v>4458</v>
      </c>
      <c r="S263">
        <v>6</v>
      </c>
      <c r="T263">
        <v>51</v>
      </c>
      <c r="U263" s="2">
        <v>997</v>
      </c>
      <c r="V263" s="2">
        <v>7230</v>
      </c>
      <c r="W263" s="8">
        <v>0.41880472408878028</v>
      </c>
      <c r="X263" s="2">
        <v>30388</v>
      </c>
      <c r="Y263" s="45">
        <v>250</v>
      </c>
      <c r="AA263" s="61">
        <f>(Table13[[#This Row],[2042 Future AADT]]-Table13[[#This Row],[AADT 2022]])/20*($AA$5-2022)+Table13[[#This Row],[AADT 2022]]</f>
        <v>26627.599999999999</v>
      </c>
      <c r="AC263" s="1" t="str">
        <f>IF(Table13[[#This Row],[TCS MP]]&gt;=Table13[[#This Row],[BMP]],IF(Table13[[#This Row],[TCS MP]]&lt;=Table13[[#This Row],[EMP]],"Good","EMP"),"BMP")</f>
        <v>Good</v>
      </c>
    </row>
    <row r="264" spans="1:29" ht="24" customHeight="1" x14ac:dyDescent="0.25">
      <c r="A264" t="s">
        <v>754</v>
      </c>
      <c r="B264" t="s">
        <v>17382</v>
      </c>
      <c r="C264">
        <v>100500</v>
      </c>
      <c r="D264" t="s">
        <v>17073</v>
      </c>
      <c r="E264" t="s">
        <v>634</v>
      </c>
      <c r="F264" s="9">
        <f>Table13[[#This Row],[ToMeasure]]-Table13[[#This Row],[FromMeasure]]</f>
        <v>2.4427812100000001</v>
      </c>
      <c r="G264" s="5" t="s">
        <v>632</v>
      </c>
      <c r="H264" s="35">
        <v>0.77969469999999996</v>
      </c>
      <c r="I264" s="56">
        <v>0.55056890749999998</v>
      </c>
      <c r="J264" s="18" t="s">
        <v>751</v>
      </c>
      <c r="K264" s="55">
        <v>1.440449745</v>
      </c>
      <c r="L264" s="35">
        <v>3.22247591</v>
      </c>
      <c r="M264" s="56">
        <v>2.9933501174999999</v>
      </c>
      <c r="N264" s="18" t="s">
        <v>753</v>
      </c>
      <c r="O264" s="2">
        <v>9760</v>
      </c>
      <c r="P264" s="2">
        <v>9034</v>
      </c>
      <c r="Q264" s="2">
        <v>18794</v>
      </c>
      <c r="R264" t="s">
        <v>9003</v>
      </c>
      <c r="S264">
        <v>8</v>
      </c>
      <c r="T264">
        <v>57</v>
      </c>
      <c r="U264" s="2">
        <v>1087</v>
      </c>
      <c r="V264" s="2">
        <v>7023</v>
      </c>
      <c r="W264" s="8">
        <v>0.43152069809513677</v>
      </c>
      <c r="X264" s="2">
        <v>29073</v>
      </c>
      <c r="Y264" s="45">
        <v>251</v>
      </c>
      <c r="AA264" s="61">
        <f>(Table13[[#This Row],[2042 Future AADT]]-Table13[[#This Row],[AADT 2022]])/20*($AA$5-2022)+Table13[[#This Row],[AADT 2022]]</f>
        <v>25475.35</v>
      </c>
      <c r="AC264" s="1" t="str">
        <f>IF(Table13[[#This Row],[TCS MP]]&gt;=Table13[[#This Row],[BMP]],IF(Table13[[#This Row],[TCS MP]]&lt;=Table13[[#This Row],[EMP]],"Good","EMP"),"BMP")</f>
        <v>Good</v>
      </c>
    </row>
    <row r="265" spans="1:29" ht="24" customHeight="1" x14ac:dyDescent="0.25">
      <c r="A265" t="s">
        <v>757</v>
      </c>
      <c r="B265" t="s">
        <v>17383</v>
      </c>
      <c r="C265">
        <v>100501</v>
      </c>
      <c r="D265" t="s">
        <v>17073</v>
      </c>
      <c r="E265" t="s">
        <v>634</v>
      </c>
      <c r="F265" s="9">
        <f>Table13[[#This Row],[ToMeasure]]-Table13[[#This Row],[FromMeasure]]</f>
        <v>6.8020526399999994</v>
      </c>
      <c r="G265" s="5" t="s">
        <v>632</v>
      </c>
      <c r="H265" s="35">
        <v>3.22247591</v>
      </c>
      <c r="I265" s="56">
        <v>2.9929419444444401</v>
      </c>
      <c r="J265" s="18" t="s">
        <v>753</v>
      </c>
      <c r="K265" s="55">
        <v>8.9611469199999991</v>
      </c>
      <c r="L265" s="35">
        <v>10.024528549999999</v>
      </c>
      <c r="M265" s="56">
        <v>9.7949945844444404</v>
      </c>
      <c r="N265" s="18" t="s">
        <v>756</v>
      </c>
      <c r="O265" s="2">
        <v>9230</v>
      </c>
      <c r="P265" s="2">
        <v>7966</v>
      </c>
      <c r="Q265" s="2">
        <v>17196</v>
      </c>
      <c r="R265" t="s">
        <v>4459</v>
      </c>
      <c r="S265">
        <v>5</v>
      </c>
      <c r="T265">
        <v>54</v>
      </c>
      <c r="U265" s="2">
        <v>936</v>
      </c>
      <c r="V265" s="2">
        <v>7510</v>
      </c>
      <c r="W265" s="8">
        <v>0.4911607350546639</v>
      </c>
      <c r="X265" s="2">
        <v>26601</v>
      </c>
      <c r="Y265" s="45">
        <v>252</v>
      </c>
      <c r="AA265" s="61">
        <f>(Table13[[#This Row],[2042 Future AADT]]-Table13[[#This Row],[AADT 2022]])/20*($AA$5-2022)+Table13[[#This Row],[AADT 2022]]</f>
        <v>23309.25</v>
      </c>
      <c r="AC265" s="1" t="str">
        <f>IF(Table13[[#This Row],[TCS MP]]&gt;=Table13[[#This Row],[BMP]],IF(Table13[[#This Row],[TCS MP]]&lt;=Table13[[#This Row],[EMP]],"Good","EMP"),"BMP")</f>
        <v>Good</v>
      </c>
    </row>
    <row r="266" spans="1:29" ht="24" customHeight="1" x14ac:dyDescent="0.25">
      <c r="A266" t="s">
        <v>760</v>
      </c>
      <c r="B266" t="s">
        <v>17384</v>
      </c>
      <c r="C266">
        <v>100502</v>
      </c>
      <c r="D266" t="s">
        <v>17073</v>
      </c>
      <c r="E266" t="s">
        <v>634</v>
      </c>
      <c r="F266" s="9">
        <f>Table13[[#This Row],[ToMeasure]]-Table13[[#This Row],[FromMeasure]]</f>
        <v>3.3683490100000011</v>
      </c>
      <c r="G266" s="5" t="s">
        <v>632</v>
      </c>
      <c r="H266" s="35">
        <v>10.024528549999999</v>
      </c>
      <c r="I266" s="56">
        <v>9.7890125700000006</v>
      </c>
      <c r="J266" s="18" t="s">
        <v>756</v>
      </c>
      <c r="K266" s="55">
        <v>11.42718414</v>
      </c>
      <c r="L266" s="35">
        <v>13.392877560000001</v>
      </c>
      <c r="M266" s="56">
        <v>13.15736158</v>
      </c>
      <c r="N266" s="18" t="s">
        <v>759</v>
      </c>
      <c r="O266" s="2">
        <v>9360</v>
      </c>
      <c r="P266" s="2">
        <v>8739</v>
      </c>
      <c r="Q266" s="2">
        <v>18099</v>
      </c>
      <c r="R266" t="s">
        <v>8084</v>
      </c>
      <c r="S266">
        <v>5</v>
      </c>
      <c r="T266">
        <v>54</v>
      </c>
      <c r="U266" s="2">
        <v>832</v>
      </c>
      <c r="V266" s="2">
        <v>6395</v>
      </c>
      <c r="W266" s="8">
        <v>0.39930382894082544</v>
      </c>
      <c r="X266" s="2">
        <v>27998</v>
      </c>
      <c r="Y266" s="45">
        <v>253</v>
      </c>
      <c r="AA266" s="61">
        <f>(Table13[[#This Row],[2042 Future AADT]]-Table13[[#This Row],[AADT 2022]])/20*($AA$5-2022)+Table13[[#This Row],[AADT 2022]]</f>
        <v>24533.35</v>
      </c>
      <c r="AC266" s="1" t="str">
        <f>IF(Table13[[#This Row],[TCS MP]]&gt;=Table13[[#This Row],[BMP]],IF(Table13[[#This Row],[TCS MP]]&lt;=Table13[[#This Row],[EMP]],"Good","EMP"),"BMP")</f>
        <v>Good</v>
      </c>
    </row>
    <row r="267" spans="1:29" ht="24" customHeight="1" x14ac:dyDescent="0.25">
      <c r="A267" t="s">
        <v>762</v>
      </c>
      <c r="B267" t="s">
        <v>17385</v>
      </c>
      <c r="C267">
        <v>100503</v>
      </c>
      <c r="D267" t="s">
        <v>17073</v>
      </c>
      <c r="E267" t="s">
        <v>634</v>
      </c>
      <c r="F267" s="9">
        <f>Table13[[#This Row],[ToMeasure]]-Table13[[#This Row],[FromMeasure]]</f>
        <v>6.982612559999998</v>
      </c>
      <c r="G267" s="5" t="s">
        <v>632</v>
      </c>
      <c r="H267" s="35">
        <v>13.392877560000001</v>
      </c>
      <c r="I267" s="56">
        <v>13.152744873333299</v>
      </c>
      <c r="J267" s="18" t="s">
        <v>759</v>
      </c>
      <c r="K267" s="55">
        <v>18.002296959999999</v>
      </c>
      <c r="L267" s="35">
        <v>20.375490119999998</v>
      </c>
      <c r="M267" s="56">
        <v>20.135357433333301</v>
      </c>
      <c r="N267" s="18" t="s">
        <v>761</v>
      </c>
      <c r="O267" s="2">
        <v>7831</v>
      </c>
      <c r="P267" s="2">
        <v>7302</v>
      </c>
      <c r="Q267" s="2">
        <v>15133</v>
      </c>
      <c r="R267" t="s">
        <v>8085</v>
      </c>
      <c r="S267">
        <v>7</v>
      </c>
      <c r="T267">
        <v>52</v>
      </c>
      <c r="U267" s="2">
        <v>800</v>
      </c>
      <c r="V267" s="2">
        <v>7603</v>
      </c>
      <c r="W267" s="8">
        <v>0.55527654794158465</v>
      </c>
      <c r="X267" s="2">
        <v>23409</v>
      </c>
      <c r="Y267" s="45">
        <v>254</v>
      </c>
      <c r="AA267" s="61">
        <f>(Table13[[#This Row],[2042 Future AADT]]-Table13[[#This Row],[AADT 2022]])/20*($AA$5-2022)+Table13[[#This Row],[AADT 2022]]</f>
        <v>20512.400000000001</v>
      </c>
      <c r="AC267" s="1" t="str">
        <f>IF(Table13[[#This Row],[TCS MP]]&gt;=Table13[[#This Row],[BMP]],IF(Table13[[#This Row],[TCS MP]]&lt;=Table13[[#This Row],[EMP]],"Good","EMP"),"BMP")</f>
        <v>Good</v>
      </c>
    </row>
    <row r="268" spans="1:29" ht="24" customHeight="1" x14ac:dyDescent="0.25">
      <c r="A268" t="s">
        <v>764</v>
      </c>
      <c r="B268" t="s">
        <v>17386</v>
      </c>
      <c r="C268">
        <v>100504</v>
      </c>
      <c r="D268" t="s">
        <v>17073</v>
      </c>
      <c r="E268" t="s">
        <v>634</v>
      </c>
      <c r="F268" s="9">
        <f>Table13[[#This Row],[ToMeasure]]-Table13[[#This Row],[FromMeasure]]</f>
        <v>5.0496722500000004</v>
      </c>
      <c r="G268" s="5" t="s">
        <v>632</v>
      </c>
      <c r="H268" s="35">
        <v>20.375490119999998</v>
      </c>
      <c r="I268" s="56">
        <v>20.140251405714299</v>
      </c>
      <c r="J268" s="18" t="s">
        <v>761</v>
      </c>
      <c r="K268" s="55">
        <v>22.36750507</v>
      </c>
      <c r="L268" s="35">
        <v>25.425162369999999</v>
      </c>
      <c r="M268" s="56">
        <v>25.189923655714299</v>
      </c>
      <c r="N268" s="18" t="s">
        <v>763</v>
      </c>
      <c r="O268" s="2">
        <v>7949</v>
      </c>
      <c r="P268" s="2">
        <v>7333</v>
      </c>
      <c r="Q268" s="2">
        <v>15282</v>
      </c>
      <c r="R268" t="s">
        <v>4460</v>
      </c>
      <c r="S268">
        <v>8</v>
      </c>
      <c r="T268">
        <v>62</v>
      </c>
      <c r="U268" s="2">
        <v>800</v>
      </c>
      <c r="V268" s="2">
        <v>7603</v>
      </c>
      <c r="W268" s="8">
        <v>0.54986258343148797</v>
      </c>
      <c r="X268" s="2">
        <v>25438</v>
      </c>
      <c r="Y268" s="45">
        <v>255</v>
      </c>
      <c r="AA268" s="61">
        <f>(Table13[[#This Row],[2042 Future AADT]]-Table13[[#This Row],[AADT 2022]])/20*($AA$5-2022)+Table13[[#This Row],[AADT 2022]]</f>
        <v>21883.4</v>
      </c>
      <c r="AC268" s="1" t="str">
        <f>IF(Table13[[#This Row],[TCS MP]]&gt;=Table13[[#This Row],[BMP]],IF(Table13[[#This Row],[TCS MP]]&lt;=Table13[[#This Row],[EMP]],"Good","EMP"),"BMP")</f>
        <v>Good</v>
      </c>
    </row>
    <row r="269" spans="1:29" ht="24" customHeight="1" x14ac:dyDescent="0.25">
      <c r="A269" t="s">
        <v>766</v>
      </c>
      <c r="B269" t="s">
        <v>17387</v>
      </c>
      <c r="C269">
        <v>100505</v>
      </c>
      <c r="D269" t="s">
        <v>17073</v>
      </c>
      <c r="E269" t="s">
        <v>634</v>
      </c>
      <c r="F269" s="9">
        <f>Table13[[#This Row],[ToMeasure]]-Table13[[#This Row],[FromMeasure]]</f>
        <v>0.98471690000000223</v>
      </c>
      <c r="G269" s="5" t="s">
        <v>632</v>
      </c>
      <c r="H269" s="35">
        <v>25.425162369999999</v>
      </c>
      <c r="I269" s="56">
        <v>25.184644370000001</v>
      </c>
      <c r="J269" s="18" t="s">
        <v>763</v>
      </c>
      <c r="K269" s="55">
        <v>25.998813590000001</v>
      </c>
      <c r="L269" s="35">
        <v>26.409879270000001</v>
      </c>
      <c r="M269" s="56">
        <v>26.16936127</v>
      </c>
      <c r="N269" s="18" t="s">
        <v>765</v>
      </c>
      <c r="O269" s="2">
        <v>8140</v>
      </c>
      <c r="P269" s="2">
        <v>6558</v>
      </c>
      <c r="Q269" s="2">
        <v>14698</v>
      </c>
      <c r="R269" t="s">
        <v>12090</v>
      </c>
      <c r="S269">
        <v>6</v>
      </c>
      <c r="T269">
        <v>56</v>
      </c>
      <c r="U269" s="2">
        <v>622</v>
      </c>
      <c r="V269" s="2">
        <v>5870</v>
      </c>
      <c r="W269" s="8">
        <v>0.44169274731255953</v>
      </c>
      <c r="X269" s="2">
        <v>22737</v>
      </c>
      <c r="Y269" s="45">
        <v>256</v>
      </c>
      <c r="AA269" s="61">
        <f>(Table13[[#This Row],[2042 Future AADT]]-Table13[[#This Row],[AADT 2022]])/20*($AA$5-2022)+Table13[[#This Row],[AADT 2022]]</f>
        <v>19923.349999999999</v>
      </c>
      <c r="AC269" s="1" t="str">
        <f>IF(Table13[[#This Row],[TCS MP]]&gt;=Table13[[#This Row],[BMP]],IF(Table13[[#This Row],[TCS MP]]&lt;=Table13[[#This Row],[EMP]],"Good","EMP"),"BMP")</f>
        <v>Good</v>
      </c>
    </row>
    <row r="270" spans="1:29" ht="24" customHeight="1" x14ac:dyDescent="0.25">
      <c r="A270" t="s">
        <v>768</v>
      </c>
      <c r="B270" t="s">
        <v>17388</v>
      </c>
      <c r="C270">
        <v>100506</v>
      </c>
      <c r="D270" t="s">
        <v>17073</v>
      </c>
      <c r="E270" t="s">
        <v>634</v>
      </c>
      <c r="F270" s="9">
        <f>Table13[[#This Row],[ToMeasure]]-Table13[[#This Row],[FromMeasure]]</f>
        <v>2.5723590600000001</v>
      </c>
      <c r="G270" s="5" t="s">
        <v>632</v>
      </c>
      <c r="H270" s="35">
        <v>26.409879270000001</v>
      </c>
      <c r="I270" s="56">
        <v>26.171839855000002</v>
      </c>
      <c r="J270" s="18" t="s">
        <v>765</v>
      </c>
      <c r="K270" s="55">
        <v>27.365930779999999</v>
      </c>
      <c r="L270" s="35">
        <v>28.982238330000001</v>
      </c>
      <c r="M270" s="56">
        <v>28.744198914999998</v>
      </c>
      <c r="N270" s="18" t="s">
        <v>767</v>
      </c>
      <c r="O270" s="2">
        <v>8548</v>
      </c>
      <c r="P270" s="2">
        <v>7891</v>
      </c>
      <c r="Q270" s="2">
        <v>16439</v>
      </c>
      <c r="R270" t="s">
        <v>12091</v>
      </c>
      <c r="S270">
        <v>6</v>
      </c>
      <c r="T270">
        <v>60</v>
      </c>
      <c r="U270" s="2">
        <v>637</v>
      </c>
      <c r="V270" s="2">
        <v>5871</v>
      </c>
      <c r="W270" s="8">
        <v>0.39588782772674735</v>
      </c>
      <c r="X270" s="2">
        <v>25430</v>
      </c>
      <c r="Y270" s="45">
        <v>257</v>
      </c>
      <c r="AA270" s="61">
        <f>(Table13[[#This Row],[2042 Future AADT]]-Table13[[#This Row],[AADT 2022]])/20*($AA$5-2022)+Table13[[#This Row],[AADT 2022]]</f>
        <v>22283.15</v>
      </c>
      <c r="AC270" s="1" t="str">
        <f>IF(Table13[[#This Row],[TCS MP]]&gt;=Table13[[#This Row],[BMP]],IF(Table13[[#This Row],[TCS MP]]&lt;=Table13[[#This Row],[EMP]],"Good","EMP"),"BMP")</f>
        <v>Good</v>
      </c>
    </row>
    <row r="271" spans="1:29" ht="24" customHeight="1" x14ac:dyDescent="0.25">
      <c r="A271" t="s">
        <v>770</v>
      </c>
      <c r="B271" t="s">
        <v>17389</v>
      </c>
      <c r="C271">
        <v>100507</v>
      </c>
      <c r="D271" t="s">
        <v>17073</v>
      </c>
      <c r="E271" t="s">
        <v>634</v>
      </c>
      <c r="F271" s="9">
        <f>Table13[[#This Row],[ToMeasure]]-Table13[[#This Row],[FromMeasure]]</f>
        <v>8.2821139200000005</v>
      </c>
      <c r="G271" s="5" t="s">
        <v>632</v>
      </c>
      <c r="H271" s="35">
        <v>28.982238330000001</v>
      </c>
      <c r="I271" s="56">
        <v>28.74336813</v>
      </c>
      <c r="J271" s="18" t="s">
        <v>767</v>
      </c>
      <c r="K271" s="55">
        <v>32.8688705</v>
      </c>
      <c r="L271" s="35">
        <v>37.264352250000002</v>
      </c>
      <c r="M271" s="56">
        <v>37.025482050000001</v>
      </c>
      <c r="N271" s="18" t="s">
        <v>769</v>
      </c>
      <c r="O271" s="2">
        <v>7999</v>
      </c>
      <c r="P271" s="2">
        <v>7437</v>
      </c>
      <c r="Q271" s="2">
        <v>15436</v>
      </c>
      <c r="R271" t="s">
        <v>9004</v>
      </c>
      <c r="S271">
        <v>8</v>
      </c>
      <c r="T271">
        <v>61</v>
      </c>
      <c r="U271" s="2">
        <v>619</v>
      </c>
      <c r="V271" s="2">
        <v>5939</v>
      </c>
      <c r="W271" s="8">
        <v>0.42485099766778961</v>
      </c>
      <c r="X271" s="2">
        <v>23878</v>
      </c>
      <c r="Y271" s="45">
        <v>258</v>
      </c>
      <c r="AA271" s="61">
        <f>(Table13[[#This Row],[2042 Future AADT]]-Table13[[#This Row],[AADT 2022]])/20*($AA$5-2022)+Table13[[#This Row],[AADT 2022]]</f>
        <v>20923.3</v>
      </c>
      <c r="AC271" s="1" t="str">
        <f>IF(Table13[[#This Row],[TCS MP]]&gt;=Table13[[#This Row],[BMP]],IF(Table13[[#This Row],[TCS MP]]&lt;=Table13[[#This Row],[EMP]],"Good","EMP"),"BMP")</f>
        <v>Good</v>
      </c>
    </row>
    <row r="272" spans="1:29" ht="24" customHeight="1" x14ac:dyDescent="0.25">
      <c r="A272" t="s">
        <v>772</v>
      </c>
      <c r="B272" t="s">
        <v>17390</v>
      </c>
      <c r="C272">
        <v>100508</v>
      </c>
      <c r="D272" t="s">
        <v>17073</v>
      </c>
      <c r="E272" t="s">
        <v>634</v>
      </c>
      <c r="F272" s="9">
        <f>Table13[[#This Row],[ToMeasure]]-Table13[[#This Row],[FromMeasure]]</f>
        <v>7.2944352600000002</v>
      </c>
      <c r="G272" s="5" t="s">
        <v>632</v>
      </c>
      <c r="H272" s="35">
        <v>37.264352250000002</v>
      </c>
      <c r="I272" s="56">
        <v>37.029685191111099</v>
      </c>
      <c r="J272" s="18" t="s">
        <v>769</v>
      </c>
      <c r="K272" s="55">
        <v>43.809120229999998</v>
      </c>
      <c r="L272" s="35">
        <v>44.558787510000002</v>
      </c>
      <c r="M272" s="56">
        <v>44.324120451111099</v>
      </c>
      <c r="N272" s="18" t="s">
        <v>771</v>
      </c>
      <c r="O272" s="2">
        <v>6984</v>
      </c>
      <c r="P272" s="2">
        <v>7765</v>
      </c>
      <c r="Q272" s="2">
        <v>14749</v>
      </c>
      <c r="R272" t="s">
        <v>9005</v>
      </c>
      <c r="S272">
        <v>7</v>
      </c>
      <c r="T272">
        <v>55</v>
      </c>
      <c r="U272" s="2">
        <v>498</v>
      </c>
      <c r="V272" s="2">
        <v>5470</v>
      </c>
      <c r="W272" s="8">
        <v>0.4046376025493254</v>
      </c>
      <c r="X272" s="2">
        <v>22815</v>
      </c>
      <c r="Y272" s="45">
        <v>259</v>
      </c>
      <c r="AA272" s="61">
        <f>(Table13[[#This Row],[2042 Future AADT]]-Table13[[#This Row],[AADT 2022]])/20*($AA$5-2022)+Table13[[#This Row],[AADT 2022]]</f>
        <v>19991.900000000001</v>
      </c>
      <c r="AC272" s="1" t="str">
        <f>IF(Table13[[#This Row],[TCS MP]]&gt;=Table13[[#This Row],[BMP]],IF(Table13[[#This Row],[TCS MP]]&lt;=Table13[[#This Row],[EMP]],"Good","EMP"),"BMP")</f>
        <v>Good</v>
      </c>
    </row>
    <row r="273" spans="1:29" ht="24" customHeight="1" x14ac:dyDescent="0.25">
      <c r="A273" t="s">
        <v>774</v>
      </c>
      <c r="B273" t="s">
        <v>17391</v>
      </c>
      <c r="C273">
        <v>100509</v>
      </c>
      <c r="D273" t="s">
        <v>17073</v>
      </c>
      <c r="E273" t="s">
        <v>634</v>
      </c>
      <c r="F273" s="9">
        <f>Table13[[#This Row],[ToMeasure]]-Table13[[#This Row],[FromMeasure]]</f>
        <v>4.5362572000000014</v>
      </c>
      <c r="G273" s="5" t="s">
        <v>632</v>
      </c>
      <c r="H273" s="35">
        <v>44.558787510000002</v>
      </c>
      <c r="I273" s="56">
        <v>44.343473343333301</v>
      </c>
      <c r="J273" s="18" t="s">
        <v>771</v>
      </c>
      <c r="K273" s="55">
        <v>47.129487480000002</v>
      </c>
      <c r="L273" s="35">
        <v>49.095044710000003</v>
      </c>
      <c r="M273" s="56">
        <v>48.879730543333302</v>
      </c>
      <c r="N273" s="18" t="s">
        <v>773</v>
      </c>
      <c r="O273" s="2">
        <v>8883</v>
      </c>
      <c r="P273" s="2">
        <v>8447</v>
      </c>
      <c r="Q273" s="2">
        <v>17330</v>
      </c>
      <c r="R273" t="s">
        <v>12092</v>
      </c>
      <c r="S273">
        <v>8</v>
      </c>
      <c r="T273">
        <v>55</v>
      </c>
      <c r="U273" s="2">
        <v>975</v>
      </c>
      <c r="V273" s="2">
        <v>7623</v>
      </c>
      <c r="W273" s="8">
        <v>0.49613387189844199</v>
      </c>
      <c r="X273" s="2">
        <v>26808</v>
      </c>
      <c r="Y273" s="45">
        <v>260</v>
      </c>
      <c r="AA273" s="61">
        <f>(Table13[[#This Row],[2042 Future AADT]]-Table13[[#This Row],[AADT 2022]])/20*($AA$5-2022)+Table13[[#This Row],[AADT 2022]]</f>
        <v>23490.7</v>
      </c>
      <c r="AC273" s="1" t="str">
        <f>IF(Table13[[#This Row],[TCS MP]]&gt;=Table13[[#This Row],[BMP]],IF(Table13[[#This Row],[TCS MP]]&lt;=Table13[[#This Row],[EMP]],"Good","EMP"),"BMP")</f>
        <v>Good</v>
      </c>
    </row>
    <row r="274" spans="1:29" ht="24" customHeight="1" x14ac:dyDescent="0.25">
      <c r="A274" t="s">
        <v>777</v>
      </c>
      <c r="B274" t="s">
        <v>17392</v>
      </c>
      <c r="C274">
        <v>100510</v>
      </c>
      <c r="D274" t="s">
        <v>17073</v>
      </c>
      <c r="E274" t="s">
        <v>634</v>
      </c>
      <c r="F274" s="9">
        <f>Table13[[#This Row],[ToMeasure]]-Table13[[#This Row],[FromMeasure]]</f>
        <v>2.8218007499999942</v>
      </c>
      <c r="G274" s="5" t="s">
        <v>632</v>
      </c>
      <c r="H274" s="35">
        <v>49.095044710000003</v>
      </c>
      <c r="I274" s="56">
        <v>48.889101709999998</v>
      </c>
      <c r="J274" s="18" t="s">
        <v>773</v>
      </c>
      <c r="K274" s="55">
        <v>50.545376570000002</v>
      </c>
      <c r="L274" s="35">
        <v>51.916845459999998</v>
      </c>
      <c r="M274" s="56">
        <v>51.71090246</v>
      </c>
      <c r="N274" s="18" t="s">
        <v>776</v>
      </c>
      <c r="O274" s="2">
        <v>20466</v>
      </c>
      <c r="P274" s="2">
        <v>20792</v>
      </c>
      <c r="Q274" s="2">
        <v>41258</v>
      </c>
      <c r="R274" t="s">
        <v>12093</v>
      </c>
      <c r="S274">
        <v>7</v>
      </c>
      <c r="T274">
        <v>52</v>
      </c>
      <c r="U274" s="2">
        <v>1769</v>
      </c>
      <c r="V274" s="2">
        <v>9858</v>
      </c>
      <c r="W274" s="8">
        <v>0.2818120122158127</v>
      </c>
      <c r="X274" s="2">
        <v>63823</v>
      </c>
      <c r="Y274" s="45">
        <v>261</v>
      </c>
      <c r="AA274" s="61">
        <f>(Table13[[#This Row],[2042 Future AADT]]-Table13[[#This Row],[AADT 2022]])/20*($AA$5-2022)+Table13[[#This Row],[AADT 2022]]</f>
        <v>55925.25</v>
      </c>
      <c r="AC274" s="1" t="str">
        <f>IF(Table13[[#This Row],[TCS MP]]&gt;=Table13[[#This Row],[BMP]],IF(Table13[[#This Row],[TCS MP]]&lt;=Table13[[#This Row],[EMP]],"Good","EMP"),"BMP")</f>
        <v>Good</v>
      </c>
    </row>
    <row r="275" spans="1:29" ht="24" customHeight="1" x14ac:dyDescent="0.25">
      <c r="A275" t="s">
        <v>779</v>
      </c>
      <c r="B275" t="s">
        <v>17393</v>
      </c>
      <c r="C275">
        <v>100511</v>
      </c>
      <c r="D275" t="s">
        <v>17073</v>
      </c>
      <c r="E275" t="s">
        <v>634</v>
      </c>
      <c r="F275" s="9">
        <f>Table13[[#This Row],[ToMeasure]]-Table13[[#This Row],[FromMeasure]]</f>
        <v>1.3887984400000022</v>
      </c>
      <c r="G275" s="5" t="s">
        <v>632</v>
      </c>
      <c r="H275" s="35">
        <v>51.916845459999998</v>
      </c>
      <c r="I275" s="56">
        <v>51.816027210000001</v>
      </c>
      <c r="J275" s="18" t="s">
        <v>776</v>
      </c>
      <c r="K275" s="55">
        <v>52.345127050000002</v>
      </c>
      <c r="L275" s="35">
        <v>53.3056439</v>
      </c>
      <c r="M275" s="56">
        <v>53.204825649999997</v>
      </c>
      <c r="N275" s="18" t="s">
        <v>778</v>
      </c>
      <c r="O275" s="2">
        <v>15692</v>
      </c>
      <c r="P275" s="2">
        <v>16252</v>
      </c>
      <c r="Q275" s="2">
        <v>31944</v>
      </c>
      <c r="R275" t="s">
        <v>12094</v>
      </c>
      <c r="S275">
        <v>11</v>
      </c>
      <c r="T275">
        <v>51</v>
      </c>
      <c r="U275" s="2">
        <v>1107</v>
      </c>
      <c r="V275" s="2">
        <v>6177</v>
      </c>
      <c r="W275" s="8">
        <v>0.22802404207362886</v>
      </c>
      <c r="X275" s="2">
        <v>48395</v>
      </c>
      <c r="Y275" s="45">
        <v>262</v>
      </c>
      <c r="AA275" s="61">
        <f>(Table13[[#This Row],[2042 Future AADT]]-Table13[[#This Row],[AADT 2022]])/20*($AA$5-2022)+Table13[[#This Row],[AADT 2022]]</f>
        <v>42637.15</v>
      </c>
      <c r="AC275" s="1" t="str">
        <f>IF(Table13[[#This Row],[TCS MP]]&gt;=Table13[[#This Row],[BMP]],IF(Table13[[#This Row],[TCS MP]]&lt;=Table13[[#This Row],[EMP]],"Good","EMP"),"BMP")</f>
        <v>Good</v>
      </c>
    </row>
    <row r="276" spans="1:29" ht="24" customHeight="1" x14ac:dyDescent="0.25">
      <c r="A276" t="s">
        <v>782</v>
      </c>
      <c r="B276" t="s">
        <v>17394</v>
      </c>
      <c r="C276">
        <v>100512</v>
      </c>
      <c r="D276" t="s">
        <v>17073</v>
      </c>
      <c r="E276" t="s">
        <v>634</v>
      </c>
      <c r="F276" s="9">
        <f>Table13[[#This Row],[ToMeasure]]-Table13[[#This Row],[FromMeasure]]</f>
        <v>6.137358540000001</v>
      </c>
      <c r="G276" s="5" t="s">
        <v>632</v>
      </c>
      <c r="H276" s="35">
        <v>53.3056439</v>
      </c>
      <c r="I276" s="56">
        <v>53.471258726249999</v>
      </c>
      <c r="J276" s="18" t="s">
        <v>778</v>
      </c>
      <c r="K276" s="55">
        <v>56.624451665000002</v>
      </c>
      <c r="L276" s="35">
        <v>59.443002440000001</v>
      </c>
      <c r="M276" s="56">
        <v>59.60861726625</v>
      </c>
      <c r="N276" s="18" t="s">
        <v>781</v>
      </c>
      <c r="O276" s="2">
        <v>14089</v>
      </c>
      <c r="P276" s="2">
        <v>10220</v>
      </c>
      <c r="Q276" s="2">
        <v>24309</v>
      </c>
      <c r="R276" t="s">
        <v>8086</v>
      </c>
      <c r="S276">
        <v>8</v>
      </c>
      <c r="T276">
        <v>51</v>
      </c>
      <c r="U276" s="2">
        <v>907</v>
      </c>
      <c r="V276" s="2">
        <v>6369</v>
      </c>
      <c r="W276" s="8">
        <v>0.29931301164177876</v>
      </c>
      <c r="X276" s="2">
        <v>39581</v>
      </c>
      <c r="Y276" s="45">
        <v>263</v>
      </c>
      <c r="AA276" s="61">
        <f>(Table13[[#This Row],[2042 Future AADT]]-Table13[[#This Row],[AADT 2022]])/20*($AA$5-2022)+Table13[[#This Row],[AADT 2022]]</f>
        <v>34235.800000000003</v>
      </c>
      <c r="AC276" s="1" t="str">
        <f>IF(Table13[[#This Row],[TCS MP]]&gt;=Table13[[#This Row],[BMP]],IF(Table13[[#This Row],[TCS MP]]&lt;=Table13[[#This Row],[EMP]],"Good","EMP"),"BMP")</f>
        <v>Good</v>
      </c>
    </row>
    <row r="277" spans="1:29" ht="24" customHeight="1" x14ac:dyDescent="0.25">
      <c r="A277" t="s">
        <v>784</v>
      </c>
      <c r="B277" t="s">
        <v>17395</v>
      </c>
      <c r="C277">
        <v>100513</v>
      </c>
      <c r="D277" t="s">
        <v>17073</v>
      </c>
      <c r="E277" t="s">
        <v>634</v>
      </c>
      <c r="F277" s="9">
        <f>Table13[[#This Row],[ToMeasure]]-Table13[[#This Row],[FromMeasure]]</f>
        <v>6.8033288099999965</v>
      </c>
      <c r="G277" s="5" t="s">
        <v>632</v>
      </c>
      <c r="H277" s="35">
        <v>59.443002440000001</v>
      </c>
      <c r="I277" s="56">
        <v>59.6635195822222</v>
      </c>
      <c r="J277" s="18" t="s">
        <v>781</v>
      </c>
      <c r="K277" s="55">
        <v>63.017434430000002</v>
      </c>
      <c r="L277" s="35">
        <v>66.246331249999997</v>
      </c>
      <c r="M277" s="56">
        <v>66.466848392222204</v>
      </c>
      <c r="N277" s="18" t="s">
        <v>783</v>
      </c>
      <c r="O277" s="2">
        <v>14446</v>
      </c>
      <c r="P277" s="2">
        <v>12751</v>
      </c>
      <c r="Q277" s="2">
        <v>27197</v>
      </c>
      <c r="R277" t="s">
        <v>9006</v>
      </c>
      <c r="S277">
        <v>8</v>
      </c>
      <c r="T277">
        <v>52</v>
      </c>
      <c r="U277" s="2">
        <v>878</v>
      </c>
      <c r="V277" s="2">
        <v>4900</v>
      </c>
      <c r="W277" s="8">
        <v>0.21244990256278265</v>
      </c>
      <c r="X277" s="2">
        <v>42071</v>
      </c>
      <c r="Y277" s="45">
        <v>264</v>
      </c>
      <c r="AA277" s="61">
        <f>(Table13[[#This Row],[2042 Future AADT]]-Table13[[#This Row],[AADT 2022]])/20*($AA$5-2022)+Table13[[#This Row],[AADT 2022]]</f>
        <v>36865.1</v>
      </c>
      <c r="AC277" s="1" t="str">
        <f>IF(Table13[[#This Row],[TCS MP]]&gt;=Table13[[#This Row],[BMP]],IF(Table13[[#This Row],[TCS MP]]&lt;=Table13[[#This Row],[EMP]],"Good","EMP"),"BMP")</f>
        <v>Good</v>
      </c>
    </row>
    <row r="278" spans="1:29" ht="24" customHeight="1" x14ac:dyDescent="0.25">
      <c r="A278" t="s">
        <v>785</v>
      </c>
      <c r="B278" t="s">
        <v>17396</v>
      </c>
      <c r="C278">
        <v>100514</v>
      </c>
      <c r="D278" t="s">
        <v>17073</v>
      </c>
      <c r="E278" t="s">
        <v>634</v>
      </c>
      <c r="F278" s="9">
        <f>Table13[[#This Row],[ToMeasure]]-Table13[[#This Row],[FromMeasure]]</f>
        <v>5.5050829099999987</v>
      </c>
      <c r="G278" s="5" t="s">
        <v>632</v>
      </c>
      <c r="H278" s="35">
        <v>66.246331249999997</v>
      </c>
      <c r="I278" s="56">
        <v>66.467639335714296</v>
      </c>
      <c r="J278" s="18" t="s">
        <v>37</v>
      </c>
      <c r="K278" s="55">
        <v>68.997874069999995</v>
      </c>
      <c r="L278" s="35">
        <v>71.751414159999996</v>
      </c>
      <c r="M278" s="56">
        <v>71.972722245714294</v>
      </c>
      <c r="N278" s="18" t="s">
        <v>38</v>
      </c>
      <c r="O278" s="2">
        <v>11361</v>
      </c>
      <c r="P278" s="2">
        <v>10039</v>
      </c>
      <c r="Q278" s="2">
        <v>21400</v>
      </c>
      <c r="R278" t="s">
        <v>9007</v>
      </c>
      <c r="S278">
        <v>7</v>
      </c>
      <c r="T278">
        <v>61</v>
      </c>
      <c r="U278" s="2">
        <v>1030</v>
      </c>
      <c r="V278" s="2">
        <v>5746</v>
      </c>
      <c r="W278" s="8">
        <v>0.31663551401869161</v>
      </c>
      <c r="X278" s="2">
        <v>33104</v>
      </c>
      <c r="Y278" s="45">
        <v>265</v>
      </c>
      <c r="AA278" s="61">
        <f>(Table13[[#This Row],[2042 Future AADT]]-Table13[[#This Row],[AADT 2022]])/20*($AA$5-2022)+Table13[[#This Row],[AADT 2022]]</f>
        <v>29007.599999999999</v>
      </c>
      <c r="AC278" s="1" t="str">
        <f>IF(Table13[[#This Row],[TCS MP]]&gt;=Table13[[#This Row],[BMP]],IF(Table13[[#This Row],[TCS MP]]&lt;=Table13[[#This Row],[EMP]],"Good","EMP"),"BMP")</f>
        <v>Good</v>
      </c>
    </row>
    <row r="279" spans="1:29" ht="24" customHeight="1" x14ac:dyDescent="0.25">
      <c r="A279" t="s">
        <v>788</v>
      </c>
      <c r="B279" t="s">
        <v>17397</v>
      </c>
      <c r="C279">
        <v>100515</v>
      </c>
      <c r="D279" t="s">
        <v>17073</v>
      </c>
      <c r="E279" t="s">
        <v>634</v>
      </c>
      <c r="F279" s="9">
        <f>Table13[[#This Row],[ToMeasure]]-Table13[[#This Row],[FromMeasure]]</f>
        <v>7.383896649999997</v>
      </c>
      <c r="G279" s="5" t="s">
        <v>632</v>
      </c>
      <c r="H279" s="35">
        <v>71.751414159999996</v>
      </c>
      <c r="I279" s="56">
        <v>72.037414704</v>
      </c>
      <c r="J279" s="18" t="s">
        <v>786</v>
      </c>
      <c r="K279" s="55">
        <v>77.804079400000006</v>
      </c>
      <c r="L279" s="35">
        <v>79.135310809999993</v>
      </c>
      <c r="M279" s="56">
        <v>79.421311353999997</v>
      </c>
      <c r="N279" s="18" t="s">
        <v>787</v>
      </c>
      <c r="O279" s="2">
        <v>8834</v>
      </c>
      <c r="P279" s="2">
        <v>8437</v>
      </c>
      <c r="Q279" s="2">
        <v>17271</v>
      </c>
      <c r="R279" t="s">
        <v>9008</v>
      </c>
      <c r="S279">
        <v>9</v>
      </c>
      <c r="T279">
        <v>54</v>
      </c>
      <c r="U279" s="2">
        <v>668</v>
      </c>
      <c r="V279" s="2">
        <v>8269</v>
      </c>
      <c r="W279" s="8">
        <v>0.51745700885878065</v>
      </c>
      <c r="X279" s="2">
        <v>28748</v>
      </c>
      <c r="Y279" s="45">
        <v>266</v>
      </c>
      <c r="AA279" s="61">
        <f>(Table13[[#This Row],[2042 Future AADT]]-Table13[[#This Row],[AADT 2022]])/20*($AA$5-2022)+Table13[[#This Row],[AADT 2022]]</f>
        <v>24731.05</v>
      </c>
      <c r="AC279" s="1" t="str">
        <f>IF(Table13[[#This Row],[TCS MP]]&gt;=Table13[[#This Row],[BMP]],IF(Table13[[#This Row],[TCS MP]]&lt;=Table13[[#This Row],[EMP]],"Good","EMP"),"BMP")</f>
        <v>Good</v>
      </c>
    </row>
    <row r="280" spans="1:29" ht="24" customHeight="1" x14ac:dyDescent="0.25">
      <c r="A280" t="s">
        <v>790</v>
      </c>
      <c r="B280" t="s">
        <v>17398</v>
      </c>
      <c r="C280">
        <v>100516</v>
      </c>
      <c r="D280" t="s">
        <v>17073</v>
      </c>
      <c r="E280" t="s">
        <v>634</v>
      </c>
      <c r="F280" s="9">
        <f>Table13[[#This Row],[ToMeasure]]-Table13[[#This Row],[FromMeasure]]</f>
        <v>8.1032645100000025</v>
      </c>
      <c r="G280" s="5" t="s">
        <v>632</v>
      </c>
      <c r="H280" s="35">
        <v>79.135310809999993</v>
      </c>
      <c r="I280" s="56">
        <v>79.483459746999998</v>
      </c>
      <c r="J280" s="18" t="s">
        <v>787</v>
      </c>
      <c r="K280" s="55">
        <v>86.854412515000007</v>
      </c>
      <c r="L280" s="35">
        <v>87.238575319999995</v>
      </c>
      <c r="M280" s="56">
        <v>87.586724257</v>
      </c>
      <c r="N280" s="18" t="s">
        <v>789</v>
      </c>
      <c r="O280" s="2">
        <v>8689</v>
      </c>
      <c r="P280" s="2">
        <v>6932</v>
      </c>
      <c r="Q280" s="2">
        <v>15621</v>
      </c>
      <c r="R280" t="s">
        <v>4461</v>
      </c>
      <c r="S280">
        <v>7</v>
      </c>
      <c r="T280">
        <v>53</v>
      </c>
      <c r="U280" s="2">
        <v>622</v>
      </c>
      <c r="V280" s="2">
        <v>5894</v>
      </c>
      <c r="W280" s="8">
        <v>0.41713078548108318</v>
      </c>
      <c r="X280" s="2">
        <v>24164</v>
      </c>
      <c r="Y280" s="45">
        <v>267</v>
      </c>
      <c r="AA280" s="61">
        <f>(Table13[[#This Row],[2042 Future AADT]]-Table13[[#This Row],[AADT 2022]])/20*($AA$5-2022)+Table13[[#This Row],[AADT 2022]]</f>
        <v>21173.95</v>
      </c>
      <c r="AC280" s="1" t="str">
        <f>IF(Table13[[#This Row],[TCS MP]]&gt;=Table13[[#This Row],[BMP]],IF(Table13[[#This Row],[TCS MP]]&lt;=Table13[[#This Row],[EMP]],"Good","EMP"),"BMP")</f>
        <v>Good</v>
      </c>
    </row>
    <row r="281" spans="1:29" ht="24" customHeight="1" x14ac:dyDescent="0.25">
      <c r="A281" t="s">
        <v>792</v>
      </c>
      <c r="B281" t="s">
        <v>17399</v>
      </c>
      <c r="C281">
        <v>100517</v>
      </c>
      <c r="D281" t="s">
        <v>17073</v>
      </c>
      <c r="E281" t="s">
        <v>634</v>
      </c>
      <c r="F281" s="9">
        <f>Table13[[#This Row],[ToMeasure]]-Table13[[#This Row],[FromMeasure]]</f>
        <v>4.1102102899999977</v>
      </c>
      <c r="G281" s="5" t="s">
        <v>632</v>
      </c>
      <c r="H281" s="35">
        <v>87.238575319999995</v>
      </c>
      <c r="I281" s="56">
        <v>87.595080568333302</v>
      </c>
      <c r="J281" s="18" t="s">
        <v>789</v>
      </c>
      <c r="K281" s="55">
        <v>87.987363794999993</v>
      </c>
      <c r="L281" s="35">
        <v>91.348785609999993</v>
      </c>
      <c r="M281" s="56">
        <v>91.705290858333299</v>
      </c>
      <c r="N281" s="18" t="s">
        <v>791</v>
      </c>
      <c r="O281" s="2">
        <v>8724</v>
      </c>
      <c r="P281" s="2">
        <v>6913</v>
      </c>
      <c r="Q281" s="2">
        <v>15637</v>
      </c>
      <c r="R281" t="s">
        <v>4462</v>
      </c>
      <c r="S281">
        <v>7</v>
      </c>
      <c r="T281">
        <v>56</v>
      </c>
      <c r="U281" s="2">
        <v>622</v>
      </c>
      <c r="V281" s="2">
        <v>3470</v>
      </c>
      <c r="W281" s="8">
        <v>0.26168702436528746</v>
      </c>
      <c r="X281" s="2">
        <v>24189</v>
      </c>
      <c r="Y281" s="45">
        <v>268</v>
      </c>
      <c r="AA281" s="61">
        <f>(Table13[[#This Row],[2042 Future AADT]]-Table13[[#This Row],[AADT 2022]])/20*($AA$5-2022)+Table13[[#This Row],[AADT 2022]]</f>
        <v>21195.8</v>
      </c>
      <c r="AC281" s="1" t="str">
        <f>IF(Table13[[#This Row],[TCS MP]]&gt;=Table13[[#This Row],[BMP]],IF(Table13[[#This Row],[TCS MP]]&lt;=Table13[[#This Row],[EMP]],"Good","EMP"),"BMP")</f>
        <v>Good</v>
      </c>
    </row>
    <row r="282" spans="1:29" ht="24" customHeight="1" x14ac:dyDescent="0.25">
      <c r="A282" t="s">
        <v>794</v>
      </c>
      <c r="B282" t="s">
        <v>17400</v>
      </c>
      <c r="C282">
        <v>100518</v>
      </c>
      <c r="D282" t="s">
        <v>17073</v>
      </c>
      <c r="E282" t="s">
        <v>634</v>
      </c>
      <c r="F282" s="9">
        <f>Table13[[#This Row],[ToMeasure]]-Table13[[#This Row],[FromMeasure]]</f>
        <v>4.3301966900000082</v>
      </c>
      <c r="G282" s="5" t="s">
        <v>632</v>
      </c>
      <c r="H282" s="35">
        <v>91.348785609999993</v>
      </c>
      <c r="I282" s="56">
        <v>91.695008114285699</v>
      </c>
      <c r="J282" s="18" t="s">
        <v>791</v>
      </c>
      <c r="K282" s="55">
        <v>94.803187699999995</v>
      </c>
      <c r="L282" s="35">
        <v>95.678982300000001</v>
      </c>
      <c r="M282" s="56">
        <v>96.025204804285707</v>
      </c>
      <c r="N282" s="18" t="s">
        <v>793</v>
      </c>
      <c r="O282" s="2">
        <v>7438</v>
      </c>
      <c r="P282" s="2">
        <v>8293</v>
      </c>
      <c r="Q282" s="2">
        <v>15731</v>
      </c>
      <c r="R282" t="s">
        <v>4463</v>
      </c>
      <c r="S282">
        <v>7</v>
      </c>
      <c r="T282">
        <v>55</v>
      </c>
      <c r="U282" s="2">
        <v>510</v>
      </c>
      <c r="V282" s="2">
        <v>3200</v>
      </c>
      <c r="W282" s="8">
        <v>0.23584006102599961</v>
      </c>
      <c r="X282" s="2">
        <v>25384</v>
      </c>
      <c r="Y282" s="45">
        <v>269</v>
      </c>
      <c r="AA282" s="61">
        <f>(Table13[[#This Row],[2042 Future AADT]]-Table13[[#This Row],[AADT 2022]])/20*($AA$5-2022)+Table13[[#This Row],[AADT 2022]]</f>
        <v>22005.45</v>
      </c>
      <c r="AC282" s="1" t="str">
        <f>IF(Table13[[#This Row],[TCS MP]]&gt;=Table13[[#This Row],[BMP]],IF(Table13[[#This Row],[TCS MP]]&lt;=Table13[[#This Row],[EMP]],"Good","EMP"),"BMP")</f>
        <v>Good</v>
      </c>
    </row>
    <row r="283" spans="1:29" ht="24" customHeight="1" x14ac:dyDescent="0.25">
      <c r="A283" t="s">
        <v>797</v>
      </c>
      <c r="B283" t="s">
        <v>17401</v>
      </c>
      <c r="C283">
        <v>100519</v>
      </c>
      <c r="D283" t="s">
        <v>17073</v>
      </c>
      <c r="E283" t="s">
        <v>634</v>
      </c>
      <c r="F283" s="9">
        <f>Table13[[#This Row],[ToMeasure]]-Table13[[#This Row],[FromMeasure]]</f>
        <v>7.5459472999999946</v>
      </c>
      <c r="G283" s="5" t="s">
        <v>632</v>
      </c>
      <c r="H283" s="35">
        <v>95.678982300000001</v>
      </c>
      <c r="I283" s="56">
        <v>96.034714304444407</v>
      </c>
      <c r="J283" s="18" t="s">
        <v>793</v>
      </c>
      <c r="K283" s="55">
        <v>103.10109266000001</v>
      </c>
      <c r="L283" s="35">
        <v>103.2249296</v>
      </c>
      <c r="M283" s="56">
        <v>103.580661604444</v>
      </c>
      <c r="N283" s="18" t="s">
        <v>796</v>
      </c>
      <c r="O283" s="2">
        <v>8124</v>
      </c>
      <c r="P283" s="2">
        <v>7492</v>
      </c>
      <c r="Q283" s="2">
        <v>15616</v>
      </c>
      <c r="R283" t="s">
        <v>4464</v>
      </c>
      <c r="S283">
        <v>7</v>
      </c>
      <c r="T283">
        <v>50</v>
      </c>
      <c r="U283" s="2">
        <v>513</v>
      </c>
      <c r="V283" s="2">
        <v>3226</v>
      </c>
      <c r="W283" s="8">
        <v>0.23943391393442623</v>
      </c>
      <c r="X283" s="2">
        <v>25199</v>
      </c>
      <c r="Y283" s="45">
        <v>270</v>
      </c>
      <c r="AA283" s="61">
        <f>(Table13[[#This Row],[2042 Future AADT]]-Table13[[#This Row],[AADT 2022]])/20*($AA$5-2022)+Table13[[#This Row],[AADT 2022]]</f>
        <v>21844.95</v>
      </c>
      <c r="AC283" s="1" t="str">
        <f>IF(Table13[[#This Row],[TCS MP]]&gt;=Table13[[#This Row],[BMP]],IF(Table13[[#This Row],[TCS MP]]&lt;=Table13[[#This Row],[EMP]],"Good","EMP"),"BMP")</f>
        <v>Good</v>
      </c>
    </row>
    <row r="284" spans="1:29" ht="24" customHeight="1" x14ac:dyDescent="0.25">
      <c r="A284" t="s">
        <v>799</v>
      </c>
      <c r="B284" t="s">
        <v>17402</v>
      </c>
      <c r="C284">
        <v>100520</v>
      </c>
      <c r="D284" t="s">
        <v>17073</v>
      </c>
      <c r="E284" t="s">
        <v>634</v>
      </c>
      <c r="F284" s="9">
        <f>Table13[[#This Row],[ToMeasure]]-Table13[[#This Row],[FromMeasure]]</f>
        <v>6.07497051</v>
      </c>
      <c r="G284" s="5" t="s">
        <v>632</v>
      </c>
      <c r="H284" s="35">
        <v>103.2249296</v>
      </c>
      <c r="I284" s="56">
        <v>103.58059965</v>
      </c>
      <c r="J284" s="18" t="s">
        <v>796</v>
      </c>
      <c r="K284" s="55">
        <v>104.70714961</v>
      </c>
      <c r="L284" s="35">
        <v>109.29990011</v>
      </c>
      <c r="M284" s="56">
        <v>109.65557016</v>
      </c>
      <c r="N284" s="18" t="s">
        <v>798</v>
      </c>
      <c r="O284" s="2">
        <v>6479</v>
      </c>
      <c r="P284" s="2">
        <v>10300</v>
      </c>
      <c r="Q284" s="2">
        <v>16779</v>
      </c>
      <c r="R284" t="s">
        <v>4465</v>
      </c>
      <c r="S284">
        <v>8</v>
      </c>
      <c r="T284">
        <v>67</v>
      </c>
      <c r="U284" s="2">
        <v>647</v>
      </c>
      <c r="V284" s="2">
        <v>6367</v>
      </c>
      <c r="W284" s="8">
        <v>0.41802252816020025</v>
      </c>
      <c r="X284" s="2">
        <v>27076</v>
      </c>
      <c r="Y284" s="45">
        <v>271</v>
      </c>
      <c r="AA284" s="61">
        <f>(Table13[[#This Row],[2042 Future AADT]]-Table13[[#This Row],[AADT 2022]])/20*($AA$5-2022)+Table13[[#This Row],[AADT 2022]]</f>
        <v>23472.05</v>
      </c>
      <c r="AC284" s="1" t="str">
        <f>IF(Table13[[#This Row],[TCS MP]]&gt;=Table13[[#This Row],[BMP]],IF(Table13[[#This Row],[TCS MP]]&lt;=Table13[[#This Row],[EMP]],"Good","EMP"),"BMP")</f>
        <v>Good</v>
      </c>
    </row>
    <row r="285" spans="1:29" ht="24" customHeight="1" x14ac:dyDescent="0.25">
      <c r="A285" t="s">
        <v>801</v>
      </c>
      <c r="B285" t="s">
        <v>17403</v>
      </c>
      <c r="C285">
        <v>100521</v>
      </c>
      <c r="D285" t="s">
        <v>17073</v>
      </c>
      <c r="E285" t="s">
        <v>634</v>
      </c>
      <c r="F285" s="9">
        <f>Table13[[#This Row],[ToMeasure]]-Table13[[#This Row],[FromMeasure]]</f>
        <v>11.420645149999999</v>
      </c>
      <c r="G285" s="5" t="s">
        <v>632</v>
      </c>
      <c r="H285" s="35">
        <v>109.29990011</v>
      </c>
      <c r="I285" s="56">
        <v>109.65872975000001</v>
      </c>
      <c r="J285" s="18" t="s">
        <v>39</v>
      </c>
      <c r="K285" s="55">
        <v>110.37769418000001</v>
      </c>
      <c r="L285" s="35">
        <v>120.72054525999999</v>
      </c>
      <c r="M285" s="56">
        <v>121.0793749</v>
      </c>
      <c r="N285" s="18" t="s">
        <v>40</v>
      </c>
      <c r="O285" s="2">
        <v>9586</v>
      </c>
      <c r="P285" s="2">
        <v>8266</v>
      </c>
      <c r="Q285" s="2">
        <v>17852</v>
      </c>
      <c r="R285" t="s">
        <v>12095</v>
      </c>
      <c r="S285">
        <v>7</v>
      </c>
      <c r="T285">
        <v>53</v>
      </c>
      <c r="U285" s="2">
        <v>552</v>
      </c>
      <c r="V285" s="2">
        <v>5962</v>
      </c>
      <c r="W285" s="8">
        <v>0.36488908805736053</v>
      </c>
      <c r="X285" s="2">
        <v>28217</v>
      </c>
      <c r="Y285" s="45">
        <v>272</v>
      </c>
      <c r="AA285" s="61">
        <f>(Table13[[#This Row],[2042 Future AADT]]-Table13[[#This Row],[AADT 2022]])/20*($AA$5-2022)+Table13[[#This Row],[AADT 2022]]</f>
        <v>24589.25</v>
      </c>
      <c r="AC285" s="1" t="str">
        <f>IF(Table13[[#This Row],[TCS MP]]&gt;=Table13[[#This Row],[BMP]],IF(Table13[[#This Row],[TCS MP]]&lt;=Table13[[#This Row],[EMP]],"Good","EMP"),"BMP")</f>
        <v>Good</v>
      </c>
    </row>
    <row r="286" spans="1:29" ht="24" customHeight="1" x14ac:dyDescent="0.25">
      <c r="A286" t="s">
        <v>802</v>
      </c>
      <c r="B286" t="s">
        <v>17404</v>
      </c>
      <c r="C286">
        <v>100522</v>
      </c>
      <c r="D286" t="s">
        <v>17073</v>
      </c>
      <c r="E286" t="s">
        <v>634</v>
      </c>
      <c r="F286" s="9">
        <f>Table13[[#This Row],[ToMeasure]]-Table13[[#This Row],[FromMeasure]]</f>
        <v>2.2344003500000014</v>
      </c>
      <c r="G286" s="5" t="s">
        <v>632</v>
      </c>
      <c r="H286" s="35">
        <v>120.72054525999999</v>
      </c>
      <c r="I286" s="56">
        <v>121.082869325</v>
      </c>
      <c r="J286" s="18" t="s">
        <v>40</v>
      </c>
      <c r="K286" s="55">
        <v>122.824184565</v>
      </c>
      <c r="L286" s="35">
        <v>122.95494561</v>
      </c>
      <c r="M286" s="56">
        <v>123.31726967500001</v>
      </c>
      <c r="N286" s="18" t="s">
        <v>41</v>
      </c>
      <c r="O286" s="2">
        <v>9007</v>
      </c>
      <c r="P286" s="2">
        <v>7474</v>
      </c>
      <c r="Q286" s="2">
        <v>16481</v>
      </c>
      <c r="R286" t="s">
        <v>12096</v>
      </c>
      <c r="S286">
        <v>9</v>
      </c>
      <c r="T286">
        <v>55</v>
      </c>
      <c r="U286" s="2">
        <v>549</v>
      </c>
      <c r="V286" s="2">
        <v>3450</v>
      </c>
      <c r="W286" s="8">
        <v>0.24264304350464172</v>
      </c>
      <c r="X286" s="2">
        <v>26595</v>
      </c>
      <c r="Y286" s="45">
        <v>273</v>
      </c>
      <c r="AA286" s="61">
        <f>(Table13[[#This Row],[2042 Future AADT]]-Table13[[#This Row],[AADT 2022]])/20*($AA$5-2022)+Table13[[#This Row],[AADT 2022]]</f>
        <v>23055.1</v>
      </c>
      <c r="AC286" s="1" t="str">
        <f>IF(Table13[[#This Row],[TCS MP]]&gt;=Table13[[#This Row],[BMP]],IF(Table13[[#This Row],[TCS MP]]&lt;=Table13[[#This Row],[EMP]],"Good","EMP"),"BMP")</f>
        <v>Good</v>
      </c>
    </row>
    <row r="287" spans="1:29" ht="24" customHeight="1" x14ac:dyDescent="0.25">
      <c r="A287" t="s">
        <v>805</v>
      </c>
      <c r="B287" t="s">
        <v>17405</v>
      </c>
      <c r="C287">
        <v>100523</v>
      </c>
      <c r="D287" t="s">
        <v>17073</v>
      </c>
      <c r="E287" t="s">
        <v>634</v>
      </c>
      <c r="F287" s="9">
        <f>Table13[[#This Row],[ToMeasure]]-Table13[[#This Row],[FromMeasure]]</f>
        <v>16.553232950000009</v>
      </c>
      <c r="G287" s="5" t="s">
        <v>632</v>
      </c>
      <c r="H287" s="35">
        <v>122.95494561</v>
      </c>
      <c r="I287" s="56">
        <v>123.304505388333</v>
      </c>
      <c r="J287" s="18" t="s">
        <v>803</v>
      </c>
      <c r="K287" s="55">
        <v>138.62475254</v>
      </c>
      <c r="L287" s="35">
        <v>139.50817856</v>
      </c>
      <c r="M287" s="56">
        <v>139.85773833833301</v>
      </c>
      <c r="N287" s="18" t="s">
        <v>804</v>
      </c>
      <c r="O287" s="2">
        <v>8982</v>
      </c>
      <c r="P287" s="2">
        <v>9324</v>
      </c>
      <c r="Q287" s="2">
        <v>18306</v>
      </c>
      <c r="R287" t="s">
        <v>8087</v>
      </c>
      <c r="S287">
        <v>9</v>
      </c>
      <c r="T287">
        <v>54</v>
      </c>
      <c r="U287" s="2">
        <v>519</v>
      </c>
      <c r="V287" s="2">
        <v>4006</v>
      </c>
      <c r="W287" s="8">
        <v>0.24718671473833717</v>
      </c>
      <c r="X287" s="2">
        <v>29540</v>
      </c>
      <c r="Y287" s="45">
        <v>274</v>
      </c>
      <c r="AA287" s="61">
        <f>(Table13[[#This Row],[2042 Future AADT]]-Table13[[#This Row],[AADT 2022]])/20*($AA$5-2022)+Table13[[#This Row],[AADT 2022]]</f>
        <v>25608.1</v>
      </c>
      <c r="AC287" s="1" t="str">
        <f>IF(Table13[[#This Row],[TCS MP]]&gt;=Table13[[#This Row],[BMP]],IF(Table13[[#This Row],[TCS MP]]&lt;=Table13[[#This Row],[EMP]],"Good","EMP"),"BMP")</f>
        <v>Good</v>
      </c>
    </row>
    <row r="288" spans="1:29" ht="24" customHeight="1" x14ac:dyDescent="0.25">
      <c r="A288" t="s">
        <v>807</v>
      </c>
      <c r="B288" t="s">
        <v>17406</v>
      </c>
      <c r="C288">
        <v>100524</v>
      </c>
      <c r="D288" t="s">
        <v>17073</v>
      </c>
      <c r="E288" t="s">
        <v>634</v>
      </c>
      <c r="F288" s="9">
        <f>Table13[[#This Row],[ToMeasure]]-Table13[[#This Row],[FromMeasure]]</f>
        <v>5.0931289399999855</v>
      </c>
      <c r="G288" s="5" t="s">
        <v>632</v>
      </c>
      <c r="H288" s="35">
        <v>139.50817856</v>
      </c>
      <c r="I288" s="56">
        <v>139.85598712000001</v>
      </c>
      <c r="J288" s="18" t="s">
        <v>804</v>
      </c>
      <c r="K288" s="55">
        <v>142.99849591</v>
      </c>
      <c r="L288" s="35">
        <v>144.60130749999999</v>
      </c>
      <c r="M288" s="56">
        <v>144.94911605999999</v>
      </c>
      <c r="N288" s="18" t="s">
        <v>42</v>
      </c>
      <c r="O288" s="2">
        <v>9514</v>
      </c>
      <c r="P288" s="2">
        <v>7553</v>
      </c>
      <c r="Q288" s="2">
        <v>17067</v>
      </c>
      <c r="R288" t="s">
        <v>4466</v>
      </c>
      <c r="S288">
        <v>7</v>
      </c>
      <c r="T288">
        <v>60</v>
      </c>
      <c r="U288" s="2">
        <v>671</v>
      </c>
      <c r="V288" s="2">
        <v>6611</v>
      </c>
      <c r="W288" s="8">
        <v>0.42667135407511569</v>
      </c>
      <c r="X288" s="2">
        <v>27540</v>
      </c>
      <c r="Y288" s="45">
        <v>275</v>
      </c>
      <c r="AA288" s="61">
        <f>(Table13[[#This Row],[2042 Future AADT]]-Table13[[#This Row],[AADT 2022]])/20*($AA$5-2022)+Table13[[#This Row],[AADT 2022]]</f>
        <v>23874.45</v>
      </c>
      <c r="AC288" s="1" t="str">
        <f>IF(Table13[[#This Row],[TCS MP]]&gt;=Table13[[#This Row],[BMP]],IF(Table13[[#This Row],[TCS MP]]&lt;=Table13[[#This Row],[EMP]],"Good","EMP"),"BMP")</f>
        <v>Good</v>
      </c>
    </row>
    <row r="289" spans="1:29" ht="24" customHeight="1" x14ac:dyDescent="0.25">
      <c r="A289" t="s">
        <v>811</v>
      </c>
      <c r="B289" t="s">
        <v>17407</v>
      </c>
      <c r="C289">
        <v>100525</v>
      </c>
      <c r="D289" t="s">
        <v>17073</v>
      </c>
      <c r="E289" t="s">
        <v>634</v>
      </c>
      <c r="F289" s="9">
        <f>Table13[[#This Row],[ToMeasure]]-Table13[[#This Row],[FromMeasure]]</f>
        <v>1.3163924400000155</v>
      </c>
      <c r="G289" s="5" t="s">
        <v>632</v>
      </c>
      <c r="H289" s="35">
        <v>144.60130749999999</v>
      </c>
      <c r="I289" s="56">
        <v>144.948737575</v>
      </c>
      <c r="J289" s="18" t="s">
        <v>809</v>
      </c>
      <c r="K289" s="55">
        <v>145.59616907</v>
      </c>
      <c r="L289" s="35">
        <v>145.91769994000001</v>
      </c>
      <c r="M289" s="56">
        <v>146.26513001500001</v>
      </c>
      <c r="N289" s="18" t="s">
        <v>810</v>
      </c>
      <c r="O289" s="2">
        <v>8889</v>
      </c>
      <c r="P289" s="2">
        <v>7410</v>
      </c>
      <c r="Q289" s="2">
        <v>16299</v>
      </c>
      <c r="R289" t="s">
        <v>4467</v>
      </c>
      <c r="S289">
        <v>7</v>
      </c>
      <c r="T289">
        <v>56</v>
      </c>
      <c r="U289" s="2">
        <v>650</v>
      </c>
      <c r="V289" s="2">
        <v>6022</v>
      </c>
      <c r="W289" s="8">
        <v>0.40935026688753912</v>
      </c>
      <c r="X289" s="2">
        <v>26301</v>
      </c>
      <c r="Y289" s="45">
        <v>276</v>
      </c>
      <c r="AA289" s="61">
        <f>(Table13[[#This Row],[2042 Future AADT]]-Table13[[#This Row],[AADT 2022]])/20*($AA$5-2022)+Table13[[#This Row],[AADT 2022]]</f>
        <v>22800.3</v>
      </c>
      <c r="AC289" s="1" t="str">
        <f>IF(Table13[[#This Row],[TCS MP]]&gt;=Table13[[#This Row],[BMP]],IF(Table13[[#This Row],[TCS MP]]&lt;=Table13[[#This Row],[EMP]],"Good","EMP"),"BMP")</f>
        <v>Good</v>
      </c>
    </row>
    <row r="290" spans="1:29" ht="24" customHeight="1" x14ac:dyDescent="0.25">
      <c r="A290" t="s">
        <v>814</v>
      </c>
      <c r="B290" t="s">
        <v>17408</v>
      </c>
      <c r="C290">
        <v>100526</v>
      </c>
      <c r="D290" t="s">
        <v>17073</v>
      </c>
      <c r="E290" t="s">
        <v>634</v>
      </c>
      <c r="F290" s="9">
        <f>Table13[[#This Row],[ToMeasure]]-Table13[[#This Row],[FromMeasure]]</f>
        <v>1.9957255799999984</v>
      </c>
      <c r="G290" s="5" t="s">
        <v>632</v>
      </c>
      <c r="H290" s="35">
        <v>145.91769994000001</v>
      </c>
      <c r="I290" s="56">
        <v>146.26631954000001</v>
      </c>
      <c r="J290" s="18" t="s">
        <v>810</v>
      </c>
      <c r="K290" s="55">
        <v>147.70628447499999</v>
      </c>
      <c r="L290" s="35">
        <v>147.91342552</v>
      </c>
      <c r="M290" s="56">
        <v>148.26204512000001</v>
      </c>
      <c r="N290" s="18" t="s">
        <v>813</v>
      </c>
      <c r="O290" s="2">
        <v>8595</v>
      </c>
      <c r="P290" s="2">
        <v>8769</v>
      </c>
      <c r="Q290" s="2">
        <v>17364</v>
      </c>
      <c r="R290" t="s">
        <v>12097</v>
      </c>
      <c r="S290">
        <v>9</v>
      </c>
      <c r="T290">
        <v>55</v>
      </c>
      <c r="U290" s="2">
        <v>872</v>
      </c>
      <c r="V290" s="2">
        <v>5613</v>
      </c>
      <c r="W290" s="8">
        <v>0.37347385395070259</v>
      </c>
      <c r="X290" s="2">
        <v>28020</v>
      </c>
      <c r="Y290" s="45">
        <v>277</v>
      </c>
      <c r="AA290" s="61">
        <f>(Table13[[#This Row],[2042 Future AADT]]-Table13[[#This Row],[AADT 2022]])/20*($AA$5-2022)+Table13[[#This Row],[AADT 2022]]</f>
        <v>24290.400000000001</v>
      </c>
      <c r="AC290" s="1" t="str">
        <f>IF(Table13[[#This Row],[TCS MP]]&gt;=Table13[[#This Row],[BMP]],IF(Table13[[#This Row],[TCS MP]]&lt;=Table13[[#This Row],[EMP]],"Good","EMP"),"BMP")</f>
        <v>Good</v>
      </c>
    </row>
    <row r="291" spans="1:29" ht="24" customHeight="1" x14ac:dyDescent="0.25">
      <c r="A291" t="s">
        <v>816</v>
      </c>
      <c r="B291" t="s">
        <v>17409</v>
      </c>
      <c r="C291">
        <v>100527</v>
      </c>
      <c r="D291" t="s">
        <v>17073</v>
      </c>
      <c r="E291" t="s">
        <v>634</v>
      </c>
      <c r="F291" s="9">
        <f>Table13[[#This Row],[ToMeasure]]-Table13[[#This Row],[FromMeasure]]</f>
        <v>0.88842442999998639</v>
      </c>
      <c r="G291" s="5" t="s">
        <v>632</v>
      </c>
      <c r="H291" s="35">
        <v>147.91342552</v>
      </c>
      <c r="I291" s="56">
        <v>148.25879137666701</v>
      </c>
      <c r="J291" s="18" t="s">
        <v>813</v>
      </c>
      <c r="K291" s="55">
        <v>148.69560992500001</v>
      </c>
      <c r="L291" s="35">
        <v>148.80184994999999</v>
      </c>
      <c r="M291" s="56">
        <v>149.14721580666699</v>
      </c>
      <c r="N291" s="18" t="s">
        <v>815</v>
      </c>
      <c r="O291" s="2">
        <v>8825</v>
      </c>
      <c r="P291" s="2">
        <v>8089</v>
      </c>
      <c r="Q291" s="2">
        <v>16914</v>
      </c>
      <c r="R291" t="s">
        <v>8088</v>
      </c>
      <c r="S291">
        <v>7</v>
      </c>
      <c r="T291">
        <v>57</v>
      </c>
      <c r="U291" s="2">
        <v>693</v>
      </c>
      <c r="V291" s="2">
        <v>6344</v>
      </c>
      <c r="W291" s="8">
        <v>0.41604587915336405</v>
      </c>
      <c r="X291" s="2">
        <v>25846</v>
      </c>
      <c r="Y291" s="45">
        <v>278</v>
      </c>
      <c r="AA291" s="61">
        <f>(Table13[[#This Row],[2042 Future AADT]]-Table13[[#This Row],[AADT 2022]])/20*($AA$5-2022)+Table13[[#This Row],[AADT 2022]]</f>
        <v>22719.8</v>
      </c>
      <c r="AC291" s="1" t="str">
        <f>IF(Table13[[#This Row],[TCS MP]]&gt;=Table13[[#This Row],[BMP]],IF(Table13[[#This Row],[TCS MP]]&lt;=Table13[[#This Row],[EMP]],"Good","EMP"),"BMP")</f>
        <v>Good</v>
      </c>
    </row>
    <row r="292" spans="1:29" ht="24" customHeight="1" x14ac:dyDescent="0.25">
      <c r="A292" t="s">
        <v>818</v>
      </c>
      <c r="B292" t="s">
        <v>17410</v>
      </c>
      <c r="C292">
        <v>100528</v>
      </c>
      <c r="D292" t="s">
        <v>17073</v>
      </c>
      <c r="E292" t="s">
        <v>634</v>
      </c>
      <c r="F292" s="9">
        <f>Table13[[#This Row],[ToMeasure]]-Table13[[#This Row],[FromMeasure]]</f>
        <v>2.6675558900000169</v>
      </c>
      <c r="G292" s="5" t="s">
        <v>632</v>
      </c>
      <c r="H292" s="35">
        <v>148.80184994999999</v>
      </c>
      <c r="I292" s="56">
        <v>149.15000960500001</v>
      </c>
      <c r="J292" s="18" t="s">
        <v>815</v>
      </c>
      <c r="K292" s="55">
        <v>151.00062818333299</v>
      </c>
      <c r="L292" s="35">
        <v>151.46940584000001</v>
      </c>
      <c r="M292" s="56">
        <v>151.817565495</v>
      </c>
      <c r="N292" s="18" t="s">
        <v>817</v>
      </c>
      <c r="O292" s="2">
        <v>9269</v>
      </c>
      <c r="P292" s="2">
        <v>8429</v>
      </c>
      <c r="Q292" s="2">
        <v>17698</v>
      </c>
      <c r="R292" t="s">
        <v>4468</v>
      </c>
      <c r="S292">
        <v>7</v>
      </c>
      <c r="T292">
        <v>54</v>
      </c>
      <c r="U292" s="2">
        <v>835</v>
      </c>
      <c r="V292" s="2">
        <v>6929</v>
      </c>
      <c r="W292" s="8">
        <v>0.43869363769917502</v>
      </c>
      <c r="X292" s="2">
        <v>27044</v>
      </c>
      <c r="Y292" s="45">
        <v>279</v>
      </c>
      <c r="AA292" s="61">
        <f>(Table13[[#This Row],[2042 Future AADT]]-Table13[[#This Row],[AADT 2022]])/20*($AA$5-2022)+Table13[[#This Row],[AADT 2022]]</f>
        <v>23772.9</v>
      </c>
      <c r="AC292" s="1" t="str">
        <f>IF(Table13[[#This Row],[TCS MP]]&gt;=Table13[[#This Row],[BMP]],IF(Table13[[#This Row],[TCS MP]]&lt;=Table13[[#This Row],[EMP]],"Good","EMP"),"BMP")</f>
        <v>Good</v>
      </c>
    </row>
    <row r="293" spans="1:29" ht="24" customHeight="1" x14ac:dyDescent="0.25">
      <c r="A293" t="s">
        <v>820</v>
      </c>
      <c r="B293" t="s">
        <v>17411</v>
      </c>
      <c r="C293">
        <v>100529</v>
      </c>
      <c r="D293" t="s">
        <v>17073</v>
      </c>
      <c r="E293" t="s">
        <v>634</v>
      </c>
      <c r="F293" s="9">
        <f>Table13[[#This Row],[ToMeasure]]-Table13[[#This Row],[FromMeasure]]</f>
        <v>5.9628904299999874</v>
      </c>
      <c r="G293" s="5" t="s">
        <v>632</v>
      </c>
      <c r="H293" s="35">
        <v>151.46940584000001</v>
      </c>
      <c r="I293" s="56">
        <v>151.8280129</v>
      </c>
      <c r="J293" s="18" t="s">
        <v>817</v>
      </c>
      <c r="K293" s="55">
        <v>155.33618006500001</v>
      </c>
      <c r="L293" s="35">
        <v>157.43229626999999</v>
      </c>
      <c r="M293" s="56">
        <v>157.79090332999999</v>
      </c>
      <c r="N293" s="18" t="s">
        <v>819</v>
      </c>
      <c r="O293" s="2">
        <v>9704</v>
      </c>
      <c r="P293" s="2">
        <v>9599</v>
      </c>
      <c r="Q293" s="2">
        <v>19303</v>
      </c>
      <c r="R293" t="s">
        <v>9009</v>
      </c>
      <c r="S293">
        <v>9</v>
      </c>
      <c r="T293">
        <v>51</v>
      </c>
      <c r="U293" s="2">
        <v>675</v>
      </c>
      <c r="V293" s="2">
        <v>6640</v>
      </c>
      <c r="W293" s="8">
        <v>0.37895663886442521</v>
      </c>
      <c r="X293" s="2">
        <v>29496</v>
      </c>
      <c r="Y293" s="45">
        <v>280</v>
      </c>
      <c r="AA293" s="61">
        <f>(Table13[[#This Row],[2042 Future AADT]]-Table13[[#This Row],[AADT 2022]])/20*($AA$5-2022)+Table13[[#This Row],[AADT 2022]]</f>
        <v>25928.45</v>
      </c>
      <c r="AC293" s="1" t="str">
        <f>IF(Table13[[#This Row],[TCS MP]]&gt;=Table13[[#This Row],[BMP]],IF(Table13[[#This Row],[TCS MP]]&lt;=Table13[[#This Row],[EMP]],"Good","EMP"),"BMP")</f>
        <v>Good</v>
      </c>
    </row>
    <row r="294" spans="1:29" ht="24" customHeight="1" x14ac:dyDescent="0.25">
      <c r="A294" t="s">
        <v>821</v>
      </c>
      <c r="B294" t="s">
        <v>17412</v>
      </c>
      <c r="C294">
        <v>100530</v>
      </c>
      <c r="D294" t="s">
        <v>17073</v>
      </c>
      <c r="E294" t="s">
        <v>634</v>
      </c>
      <c r="F294" s="9">
        <f>Table13[[#This Row],[ToMeasure]]-Table13[[#This Row],[FromMeasure]]</f>
        <v>4.1835084399999971</v>
      </c>
      <c r="G294" s="5" t="s">
        <v>632</v>
      </c>
      <c r="H294" s="35">
        <v>157.43229626999999</v>
      </c>
      <c r="I294" s="56">
        <v>157.797912098333</v>
      </c>
      <c r="J294" s="18" t="s">
        <v>43</v>
      </c>
      <c r="K294" s="55">
        <v>161.40718643</v>
      </c>
      <c r="L294" s="35">
        <v>161.61580470999999</v>
      </c>
      <c r="M294" s="56">
        <v>161.981420538333</v>
      </c>
      <c r="N294" s="18" t="s">
        <v>44</v>
      </c>
      <c r="O294" s="2">
        <v>10701</v>
      </c>
      <c r="P294" s="2">
        <v>10167</v>
      </c>
      <c r="Q294" s="2">
        <v>20868</v>
      </c>
      <c r="R294" t="s">
        <v>8089</v>
      </c>
      <c r="S294">
        <v>7</v>
      </c>
      <c r="T294">
        <v>55</v>
      </c>
      <c r="U294" s="2">
        <v>695</v>
      </c>
      <c r="V294" s="2">
        <v>6979</v>
      </c>
      <c r="W294" s="8">
        <v>0.36774008050603796</v>
      </c>
      <c r="X294" s="2">
        <v>35884</v>
      </c>
      <c r="Y294" s="45">
        <v>281</v>
      </c>
      <c r="AA294" s="61">
        <f>(Table13[[#This Row],[2042 Future AADT]]-Table13[[#This Row],[AADT 2022]])/20*($AA$5-2022)+Table13[[#This Row],[AADT 2022]]</f>
        <v>30628.400000000001</v>
      </c>
      <c r="AC294" s="1" t="str">
        <f>IF(Table13[[#This Row],[TCS MP]]&gt;=Table13[[#This Row],[BMP]],IF(Table13[[#This Row],[TCS MP]]&lt;=Table13[[#This Row],[EMP]],"Good","EMP"),"BMP")</f>
        <v>Good</v>
      </c>
    </row>
    <row r="295" spans="1:29" ht="24" customHeight="1" x14ac:dyDescent="0.25">
      <c r="A295" t="s">
        <v>824</v>
      </c>
      <c r="B295" t="s">
        <v>17413</v>
      </c>
      <c r="C295">
        <v>100531</v>
      </c>
      <c r="D295" t="s">
        <v>17073</v>
      </c>
      <c r="E295" t="s">
        <v>634</v>
      </c>
      <c r="F295" s="9">
        <f>Table13[[#This Row],[ToMeasure]]-Table13[[#This Row],[FromMeasure]]</f>
        <v>1.565320220000018</v>
      </c>
      <c r="G295" s="5" t="s">
        <v>632</v>
      </c>
      <c r="H295" s="35">
        <v>161.61580470999999</v>
      </c>
      <c r="I295" s="56">
        <v>161.98076646000001</v>
      </c>
      <c r="J295" s="18" t="s">
        <v>822</v>
      </c>
      <c r="K295" s="55">
        <v>162.70323919000001</v>
      </c>
      <c r="L295" s="35">
        <v>163.18112493000001</v>
      </c>
      <c r="M295" s="56">
        <v>163.54608668</v>
      </c>
      <c r="N295" s="18" t="s">
        <v>823</v>
      </c>
      <c r="O295" s="2">
        <v>8840</v>
      </c>
      <c r="P295" s="2">
        <v>9150</v>
      </c>
      <c r="Q295" s="2">
        <v>17990</v>
      </c>
      <c r="R295" t="s">
        <v>9010</v>
      </c>
      <c r="S295">
        <v>8</v>
      </c>
      <c r="T295">
        <v>54</v>
      </c>
      <c r="U295" s="2">
        <v>700</v>
      </c>
      <c r="V295" s="2">
        <v>6635</v>
      </c>
      <c r="W295" s="8">
        <v>0.40772651473040578</v>
      </c>
      <c r="X295" s="2">
        <v>30935</v>
      </c>
      <c r="Y295" s="45">
        <v>282</v>
      </c>
      <c r="AA295" s="61">
        <f>(Table13[[#This Row],[2042 Future AADT]]-Table13[[#This Row],[AADT 2022]])/20*($AA$5-2022)+Table13[[#This Row],[AADT 2022]]</f>
        <v>26404.25</v>
      </c>
      <c r="AC295" s="1" t="str">
        <f>IF(Table13[[#This Row],[TCS MP]]&gt;=Table13[[#This Row],[BMP]],IF(Table13[[#This Row],[TCS MP]]&lt;=Table13[[#This Row],[EMP]],"Good","EMP"),"BMP")</f>
        <v>Good</v>
      </c>
    </row>
    <row r="296" spans="1:29" ht="24" customHeight="1" x14ac:dyDescent="0.25">
      <c r="A296" t="s">
        <v>826</v>
      </c>
      <c r="B296" t="s">
        <v>17414</v>
      </c>
      <c r="C296">
        <v>100532</v>
      </c>
      <c r="D296" t="s">
        <v>17073</v>
      </c>
      <c r="E296" t="s">
        <v>634</v>
      </c>
      <c r="F296" s="9">
        <f>Table13[[#This Row],[ToMeasure]]-Table13[[#This Row],[FromMeasure]]</f>
        <v>2.4657061300000009</v>
      </c>
      <c r="G296" s="5" t="s">
        <v>632</v>
      </c>
      <c r="H296" s="35">
        <v>163.18112493000001</v>
      </c>
      <c r="I296" s="56">
        <v>163.54757048499999</v>
      </c>
      <c r="J296" s="18" t="s">
        <v>823</v>
      </c>
      <c r="K296" s="55">
        <v>164.50566598500001</v>
      </c>
      <c r="L296" s="35">
        <v>165.64683106000001</v>
      </c>
      <c r="M296" s="56">
        <v>166.013276615</v>
      </c>
      <c r="N296" s="18" t="s">
        <v>825</v>
      </c>
      <c r="O296" s="2">
        <v>10694</v>
      </c>
      <c r="P296" s="2">
        <v>10865</v>
      </c>
      <c r="Q296" s="2">
        <v>21559</v>
      </c>
      <c r="R296" t="s">
        <v>8090</v>
      </c>
      <c r="S296">
        <v>7</v>
      </c>
      <c r="T296">
        <v>55</v>
      </c>
      <c r="U296" s="2">
        <v>847</v>
      </c>
      <c r="V296" s="2">
        <v>6536</v>
      </c>
      <c r="W296" s="8">
        <v>0.34245558699383088</v>
      </c>
      <c r="X296" s="2">
        <v>37073</v>
      </c>
      <c r="Y296" s="45">
        <v>283</v>
      </c>
      <c r="AA296" s="61">
        <f>(Table13[[#This Row],[2042 Future AADT]]-Table13[[#This Row],[AADT 2022]])/20*($AA$5-2022)+Table13[[#This Row],[AADT 2022]]</f>
        <v>31643.1</v>
      </c>
      <c r="AC296" s="1" t="str">
        <f>IF(Table13[[#This Row],[TCS MP]]&gt;=Table13[[#This Row],[BMP]],IF(Table13[[#This Row],[TCS MP]]&lt;=Table13[[#This Row],[EMP]],"Good","EMP"),"BMP")</f>
        <v>Good</v>
      </c>
    </row>
    <row r="297" spans="1:29" ht="24" customHeight="1" x14ac:dyDescent="0.25">
      <c r="A297" t="s">
        <v>829</v>
      </c>
      <c r="B297" t="s">
        <v>17415</v>
      </c>
      <c r="C297">
        <v>100533</v>
      </c>
      <c r="D297" t="s">
        <v>17073</v>
      </c>
      <c r="E297" t="s">
        <v>634</v>
      </c>
      <c r="F297" s="9">
        <f>Table13[[#This Row],[ToMeasure]]-Table13[[#This Row],[FromMeasure]]</f>
        <v>1.6712412099999767</v>
      </c>
      <c r="G297" s="5" t="s">
        <v>632</v>
      </c>
      <c r="H297" s="35">
        <v>165.64683106000001</v>
      </c>
      <c r="I297" s="56">
        <v>165.90665086666701</v>
      </c>
      <c r="J297" s="18" t="s">
        <v>825</v>
      </c>
      <c r="K297" s="55">
        <v>166.66406738000001</v>
      </c>
      <c r="L297" s="35">
        <v>167.31807226999999</v>
      </c>
      <c r="M297" s="56">
        <v>167.57789207666701</v>
      </c>
      <c r="N297" s="18" t="s">
        <v>828</v>
      </c>
      <c r="O297" s="2">
        <v>12042</v>
      </c>
      <c r="P297" s="2">
        <v>10538</v>
      </c>
      <c r="Q297" s="2">
        <v>22580</v>
      </c>
      <c r="R297" t="s">
        <v>8091</v>
      </c>
      <c r="S297">
        <v>7</v>
      </c>
      <c r="T297">
        <v>50</v>
      </c>
      <c r="U297" s="2">
        <v>875</v>
      </c>
      <c r="V297" s="2">
        <v>6770</v>
      </c>
      <c r="W297" s="8">
        <v>0.33857395925597872</v>
      </c>
      <c r="X297" s="2">
        <v>38828</v>
      </c>
      <c r="Y297" s="45">
        <v>284</v>
      </c>
      <c r="AA297" s="61">
        <f>(Table13[[#This Row],[2042 Future AADT]]-Table13[[#This Row],[AADT 2022]])/20*($AA$5-2022)+Table13[[#This Row],[AADT 2022]]</f>
        <v>33141.199999999997</v>
      </c>
      <c r="AC297" s="1" t="str">
        <f>IF(Table13[[#This Row],[TCS MP]]&gt;=Table13[[#This Row],[BMP]],IF(Table13[[#This Row],[TCS MP]]&lt;=Table13[[#This Row],[EMP]],"Good","EMP"),"BMP")</f>
        <v>Good</v>
      </c>
    </row>
    <row r="298" spans="1:29" ht="24" customHeight="1" x14ac:dyDescent="0.25">
      <c r="A298" t="s">
        <v>831</v>
      </c>
      <c r="B298" t="s">
        <v>17416</v>
      </c>
      <c r="C298">
        <v>100534</v>
      </c>
      <c r="D298" t="s">
        <v>17073</v>
      </c>
      <c r="E298" t="s">
        <v>634</v>
      </c>
      <c r="F298" s="9">
        <f>Table13[[#This Row],[ToMeasure]]-Table13[[#This Row],[FromMeasure]]</f>
        <v>4.1671745100000237</v>
      </c>
      <c r="G298" s="5" t="s">
        <v>632</v>
      </c>
      <c r="H298" s="35">
        <v>167.31807226999999</v>
      </c>
      <c r="I298" s="56">
        <v>167.52075914666699</v>
      </c>
      <c r="J298" s="18" t="s">
        <v>828</v>
      </c>
      <c r="K298" s="55">
        <v>169.06923983999999</v>
      </c>
      <c r="L298" s="35">
        <v>171.48524678000001</v>
      </c>
      <c r="M298" s="56">
        <v>171.68793365666701</v>
      </c>
      <c r="N298" s="18" t="s">
        <v>830</v>
      </c>
      <c r="O298" s="2">
        <v>12247</v>
      </c>
      <c r="P298" s="2">
        <v>9417</v>
      </c>
      <c r="Q298" s="2">
        <v>21664</v>
      </c>
      <c r="R298" t="s">
        <v>4469</v>
      </c>
      <c r="S298">
        <v>7</v>
      </c>
      <c r="T298">
        <v>56</v>
      </c>
      <c r="U298" s="2">
        <v>792</v>
      </c>
      <c r="V298" s="2">
        <v>6961</v>
      </c>
      <c r="W298" s="8">
        <v>0.3578748153618907</v>
      </c>
      <c r="X298" s="2">
        <v>35181</v>
      </c>
      <c r="Y298" s="45">
        <v>285</v>
      </c>
      <c r="AA298" s="61">
        <f>(Table13[[#This Row],[2042 Future AADT]]-Table13[[#This Row],[AADT 2022]])/20*($AA$5-2022)+Table13[[#This Row],[AADT 2022]]</f>
        <v>30450.050000000003</v>
      </c>
      <c r="AC298" s="1" t="str">
        <f>IF(Table13[[#This Row],[TCS MP]]&gt;=Table13[[#This Row],[BMP]],IF(Table13[[#This Row],[TCS MP]]&lt;=Table13[[#This Row],[EMP]],"Good","EMP"),"BMP")</f>
        <v>Good</v>
      </c>
    </row>
    <row r="299" spans="1:29" ht="24" customHeight="1" x14ac:dyDescent="0.25">
      <c r="A299" t="s">
        <v>833</v>
      </c>
      <c r="B299" t="s">
        <v>17417</v>
      </c>
      <c r="C299">
        <v>100535</v>
      </c>
      <c r="D299" t="s">
        <v>17073</v>
      </c>
      <c r="E299" t="s">
        <v>634</v>
      </c>
      <c r="F299" s="9">
        <f>Table13[[#This Row],[ToMeasure]]-Table13[[#This Row],[FromMeasure]]</f>
        <v>6.5567706199999805</v>
      </c>
      <c r="G299" s="5" t="s">
        <v>632</v>
      </c>
      <c r="H299" s="35">
        <v>171.48524678000001</v>
      </c>
      <c r="I299" s="56">
        <v>171.694689558889</v>
      </c>
      <c r="J299" s="18" t="s">
        <v>830</v>
      </c>
      <c r="K299" s="55">
        <v>172.38637334000001</v>
      </c>
      <c r="L299" s="35">
        <v>178.04201739999999</v>
      </c>
      <c r="M299" s="56">
        <v>178.251460178889</v>
      </c>
      <c r="N299" s="18" t="s">
        <v>832</v>
      </c>
      <c r="O299" s="2">
        <v>11088</v>
      </c>
      <c r="P299" s="2">
        <v>9399</v>
      </c>
      <c r="Q299" s="2">
        <v>20487</v>
      </c>
      <c r="R299" t="s">
        <v>8092</v>
      </c>
      <c r="S299">
        <v>7</v>
      </c>
      <c r="T299">
        <v>53</v>
      </c>
      <c r="U299" s="2">
        <v>768</v>
      </c>
      <c r="V299" s="2">
        <v>6755</v>
      </c>
      <c r="W299" s="8">
        <v>0.36720847366622739</v>
      </c>
      <c r="X299" s="2">
        <v>31306</v>
      </c>
      <c r="Y299" s="45">
        <v>286</v>
      </c>
      <c r="AA299" s="61">
        <f>(Table13[[#This Row],[2042 Future AADT]]-Table13[[#This Row],[AADT 2022]])/20*($AA$5-2022)+Table13[[#This Row],[AADT 2022]]</f>
        <v>27519.35</v>
      </c>
      <c r="AC299" s="1" t="str">
        <f>IF(Table13[[#This Row],[TCS MP]]&gt;=Table13[[#This Row],[BMP]],IF(Table13[[#This Row],[TCS MP]]&lt;=Table13[[#This Row],[EMP]],"Good","EMP"),"BMP")</f>
        <v>Good</v>
      </c>
    </row>
    <row r="300" spans="1:29" ht="24" customHeight="1" x14ac:dyDescent="0.25">
      <c r="A300" t="s">
        <v>835</v>
      </c>
      <c r="B300" t="s">
        <v>17418</v>
      </c>
      <c r="C300">
        <v>100536</v>
      </c>
      <c r="D300" t="s">
        <v>17073</v>
      </c>
      <c r="E300" t="s">
        <v>634</v>
      </c>
      <c r="F300" s="9">
        <f>Table13[[#This Row],[ToMeasure]]-Table13[[#This Row],[FromMeasure]]</f>
        <v>6.8684185200000059</v>
      </c>
      <c r="G300" s="5" t="s">
        <v>632</v>
      </c>
      <c r="H300" s="35">
        <v>178.04201739999999</v>
      </c>
      <c r="I300" s="56">
        <v>178.25545292888901</v>
      </c>
      <c r="J300" s="18" t="s">
        <v>832</v>
      </c>
      <c r="K300" s="55">
        <v>178.81654562</v>
      </c>
      <c r="L300" s="35">
        <v>184.91043592</v>
      </c>
      <c r="M300" s="56">
        <v>185.12387144888899</v>
      </c>
      <c r="N300" s="18" t="s">
        <v>834</v>
      </c>
      <c r="O300" s="2">
        <v>11861</v>
      </c>
      <c r="P300" s="2">
        <v>9877</v>
      </c>
      <c r="Q300" s="2">
        <v>21738</v>
      </c>
      <c r="R300" t="s">
        <v>8093</v>
      </c>
      <c r="S300">
        <v>7</v>
      </c>
      <c r="T300">
        <v>53</v>
      </c>
      <c r="U300" s="2">
        <v>1129</v>
      </c>
      <c r="V300" s="2">
        <v>7351</v>
      </c>
      <c r="W300" s="8">
        <v>0.39010028521483114</v>
      </c>
      <c r="X300" s="2">
        <v>33217</v>
      </c>
      <c r="Y300" s="45">
        <v>287</v>
      </c>
      <c r="AA300" s="61">
        <f>(Table13[[#This Row],[2042 Future AADT]]-Table13[[#This Row],[AADT 2022]])/20*($AA$5-2022)+Table13[[#This Row],[AADT 2022]]</f>
        <v>29199.35</v>
      </c>
      <c r="AC300" s="1" t="str">
        <f>IF(Table13[[#This Row],[TCS MP]]&gt;=Table13[[#This Row],[BMP]],IF(Table13[[#This Row],[TCS MP]]&lt;=Table13[[#This Row],[EMP]],"Good","EMP"),"BMP")</f>
        <v>Good</v>
      </c>
    </row>
    <row r="301" spans="1:29" ht="24" customHeight="1" x14ac:dyDescent="0.25">
      <c r="A301" t="s">
        <v>837</v>
      </c>
      <c r="B301" t="s">
        <v>17419</v>
      </c>
      <c r="C301">
        <v>100537</v>
      </c>
      <c r="D301" t="s">
        <v>17073</v>
      </c>
      <c r="E301" t="s">
        <v>634</v>
      </c>
      <c r="F301" s="9">
        <f>Table13[[#This Row],[ToMeasure]]-Table13[[#This Row],[FromMeasure]]</f>
        <v>5.4203949200000068</v>
      </c>
      <c r="G301" s="5" t="s">
        <v>632</v>
      </c>
      <c r="H301" s="35">
        <v>184.91043592</v>
      </c>
      <c r="I301" s="56">
        <v>185.13206279571401</v>
      </c>
      <c r="J301" s="18" t="s">
        <v>834</v>
      </c>
      <c r="K301" s="55">
        <v>186.0034632</v>
      </c>
      <c r="L301" s="35">
        <v>190.33083084</v>
      </c>
      <c r="M301" s="56">
        <v>190.55245771571401</v>
      </c>
      <c r="N301" s="18" t="s">
        <v>836</v>
      </c>
      <c r="O301" s="2">
        <v>14310</v>
      </c>
      <c r="P301" s="2">
        <v>11427</v>
      </c>
      <c r="Q301" s="2">
        <v>25737</v>
      </c>
      <c r="R301" t="s">
        <v>8094</v>
      </c>
      <c r="S301">
        <v>9</v>
      </c>
      <c r="T301">
        <v>51</v>
      </c>
      <c r="U301" s="2">
        <v>1111</v>
      </c>
      <c r="V301" s="2">
        <v>8438</v>
      </c>
      <c r="W301" s="8">
        <v>0.37102226366709407</v>
      </c>
      <c r="X301" s="2">
        <v>39328</v>
      </c>
      <c r="Y301" s="45">
        <v>288</v>
      </c>
      <c r="AA301" s="61">
        <f>(Table13[[#This Row],[2042 Future AADT]]-Table13[[#This Row],[AADT 2022]])/20*($AA$5-2022)+Table13[[#This Row],[AADT 2022]]</f>
        <v>34571.15</v>
      </c>
      <c r="AC301" s="1" t="str">
        <f>IF(Table13[[#This Row],[TCS MP]]&gt;=Table13[[#This Row],[BMP]],IF(Table13[[#This Row],[TCS MP]]&lt;=Table13[[#This Row],[EMP]],"Good","EMP"),"BMP")</f>
        <v>Good</v>
      </c>
    </row>
    <row r="302" spans="1:29" ht="24" customHeight="1" x14ac:dyDescent="0.25">
      <c r="A302" t="s">
        <v>839</v>
      </c>
      <c r="B302" t="s">
        <v>17420</v>
      </c>
      <c r="C302">
        <v>100538</v>
      </c>
      <c r="D302" t="s">
        <v>17073</v>
      </c>
      <c r="E302" t="s">
        <v>634</v>
      </c>
      <c r="F302" s="9">
        <f>Table13[[#This Row],[ToMeasure]]-Table13[[#This Row],[FromMeasure]]</f>
        <v>1.1567322399999966</v>
      </c>
      <c r="G302" s="5" t="s">
        <v>632</v>
      </c>
      <c r="H302" s="35">
        <v>190.33083084</v>
      </c>
      <c r="I302" s="56">
        <v>190.546206903333</v>
      </c>
      <c r="J302" s="18" t="s">
        <v>45</v>
      </c>
      <c r="K302" s="55">
        <v>190.99992988333301</v>
      </c>
      <c r="L302" s="35">
        <v>191.48756308</v>
      </c>
      <c r="M302" s="56">
        <v>191.702939143333</v>
      </c>
      <c r="N302" s="18" t="s">
        <v>838</v>
      </c>
      <c r="O302" s="2">
        <v>12435</v>
      </c>
      <c r="P302" s="2">
        <v>12620</v>
      </c>
      <c r="Q302" s="2">
        <v>25055</v>
      </c>
      <c r="R302" t="s">
        <v>8095</v>
      </c>
      <c r="S302">
        <v>8</v>
      </c>
      <c r="T302">
        <v>52</v>
      </c>
      <c r="U302" s="2">
        <v>1306</v>
      </c>
      <c r="V302" s="2">
        <v>7132</v>
      </c>
      <c r="W302" s="8">
        <v>0.33677908601077627</v>
      </c>
      <c r="X302" s="2">
        <v>38286</v>
      </c>
      <c r="Y302" s="45">
        <v>289</v>
      </c>
      <c r="AA302" s="61">
        <f>(Table13[[#This Row],[2042 Future AADT]]-Table13[[#This Row],[AADT 2022]])/20*($AA$5-2022)+Table13[[#This Row],[AADT 2022]]</f>
        <v>33655.15</v>
      </c>
      <c r="AC302" s="1" t="str">
        <f>IF(Table13[[#This Row],[TCS MP]]&gt;=Table13[[#This Row],[BMP]],IF(Table13[[#This Row],[TCS MP]]&lt;=Table13[[#This Row],[EMP]],"Good","EMP"),"BMP")</f>
        <v>Good</v>
      </c>
    </row>
    <row r="303" spans="1:29" ht="24" customHeight="1" x14ac:dyDescent="0.25">
      <c r="A303" t="s">
        <v>842</v>
      </c>
      <c r="B303" t="s">
        <v>17421</v>
      </c>
      <c r="C303">
        <v>100539</v>
      </c>
      <c r="D303" t="s">
        <v>17073</v>
      </c>
      <c r="E303" t="s">
        <v>634</v>
      </c>
      <c r="F303" s="9">
        <f>Table13[[#This Row],[ToMeasure]]-Table13[[#This Row],[FromMeasure]]</f>
        <v>0.87092895999998632</v>
      </c>
      <c r="G303" s="5" t="s">
        <v>632</v>
      </c>
      <c r="H303" s="35">
        <v>191.48756308</v>
      </c>
      <c r="I303" s="56">
        <v>191.70339718666699</v>
      </c>
      <c r="J303" s="18" t="s">
        <v>840</v>
      </c>
      <c r="K303" s="55">
        <v>191.99963789500001</v>
      </c>
      <c r="L303" s="35">
        <v>192.35849203999999</v>
      </c>
      <c r="M303" s="56">
        <v>192.574326146667</v>
      </c>
      <c r="N303" s="18" t="s">
        <v>841</v>
      </c>
      <c r="O303" s="2">
        <v>13118</v>
      </c>
      <c r="P303" s="2">
        <v>10175</v>
      </c>
      <c r="Q303" s="2">
        <v>23293</v>
      </c>
      <c r="R303" t="s">
        <v>12098</v>
      </c>
      <c r="S303">
        <v>6</v>
      </c>
      <c r="T303">
        <v>61</v>
      </c>
      <c r="U303" s="2">
        <v>1317</v>
      </c>
      <c r="V303" s="2">
        <v>7154</v>
      </c>
      <c r="W303" s="8">
        <v>0.36367148928862747</v>
      </c>
      <c r="X303" s="2">
        <v>35593</v>
      </c>
      <c r="Y303" s="45">
        <v>290</v>
      </c>
      <c r="AA303" s="61">
        <f>(Table13[[#This Row],[2042 Future AADT]]-Table13[[#This Row],[AADT 2022]])/20*($AA$5-2022)+Table13[[#This Row],[AADT 2022]]</f>
        <v>31288</v>
      </c>
      <c r="AC303" s="1" t="str">
        <f>IF(Table13[[#This Row],[TCS MP]]&gt;=Table13[[#This Row],[BMP]],IF(Table13[[#This Row],[TCS MP]]&lt;=Table13[[#This Row],[EMP]],"Good","EMP"),"BMP")</f>
        <v>Good</v>
      </c>
    </row>
    <row r="304" spans="1:29" ht="24" customHeight="1" x14ac:dyDescent="0.25">
      <c r="A304" t="s">
        <v>843</v>
      </c>
      <c r="B304" t="s">
        <v>17422</v>
      </c>
      <c r="C304">
        <v>100540</v>
      </c>
      <c r="D304" t="s">
        <v>17073</v>
      </c>
      <c r="E304" t="s">
        <v>634</v>
      </c>
      <c r="F304" s="9">
        <f>Table13[[#This Row],[ToMeasure]]-Table13[[#This Row],[FromMeasure]]</f>
        <v>2.8711508600000002</v>
      </c>
      <c r="G304" s="5" t="s">
        <v>632</v>
      </c>
      <c r="H304" s="35">
        <v>192.35849203999999</v>
      </c>
      <c r="I304" s="56">
        <v>192.55321886199999</v>
      </c>
      <c r="J304" s="18" t="s">
        <v>841</v>
      </c>
      <c r="K304" s="55">
        <v>194.05303857000001</v>
      </c>
      <c r="L304" s="35">
        <v>195.22964289999999</v>
      </c>
      <c r="M304" s="56">
        <v>195.42436972199999</v>
      </c>
      <c r="N304" s="18" t="s">
        <v>512</v>
      </c>
      <c r="O304" s="2">
        <v>12329</v>
      </c>
      <c r="P304" s="2">
        <v>12075</v>
      </c>
      <c r="Q304" s="2">
        <v>24404</v>
      </c>
      <c r="R304" t="s">
        <v>4470</v>
      </c>
      <c r="S304">
        <v>8</v>
      </c>
      <c r="T304">
        <v>53</v>
      </c>
      <c r="U304" s="2">
        <v>729</v>
      </c>
      <c r="V304" s="2">
        <v>5533</v>
      </c>
      <c r="W304" s="8">
        <v>0.25659727913456809</v>
      </c>
      <c r="X304" s="2">
        <v>41965</v>
      </c>
      <c r="Y304" s="45">
        <v>291</v>
      </c>
      <c r="AA304" s="61">
        <f>(Table13[[#This Row],[2042 Future AADT]]-Table13[[#This Row],[AADT 2022]])/20*($AA$5-2022)+Table13[[#This Row],[AADT 2022]]</f>
        <v>35818.65</v>
      </c>
      <c r="AC304" s="1" t="str">
        <f>IF(Table13[[#This Row],[TCS MP]]&gt;=Table13[[#This Row],[BMP]],IF(Table13[[#This Row],[TCS MP]]&lt;=Table13[[#This Row],[EMP]],"Good","EMP"),"BMP")</f>
        <v>Good</v>
      </c>
    </row>
    <row r="305" spans="1:29" ht="24" customHeight="1" x14ac:dyDescent="0.25">
      <c r="A305" t="s">
        <v>845</v>
      </c>
      <c r="B305" t="s">
        <v>17423</v>
      </c>
      <c r="C305">
        <v>100541</v>
      </c>
      <c r="D305" t="s">
        <v>17073</v>
      </c>
      <c r="E305" t="s">
        <v>634</v>
      </c>
      <c r="F305" s="9">
        <f>Table13[[#This Row],[ToMeasure]]-Table13[[#This Row],[FromMeasure]]</f>
        <v>2.85983133000002</v>
      </c>
      <c r="G305" s="5" t="s">
        <v>632</v>
      </c>
      <c r="H305" s="35">
        <v>195.22964289999999</v>
      </c>
      <c r="I305" s="56">
        <v>195.421897196</v>
      </c>
      <c r="J305" s="18" t="s">
        <v>512</v>
      </c>
      <c r="K305" s="55">
        <v>196.29618617</v>
      </c>
      <c r="L305" s="35">
        <v>198.08947423000001</v>
      </c>
      <c r="M305" s="56">
        <v>198.28172852599999</v>
      </c>
      <c r="N305" s="18" t="s">
        <v>844</v>
      </c>
      <c r="O305" s="2">
        <v>20860</v>
      </c>
      <c r="P305" s="2">
        <v>30515</v>
      </c>
      <c r="Q305" s="2">
        <v>51375</v>
      </c>
      <c r="R305" t="s">
        <v>8096</v>
      </c>
      <c r="S305">
        <v>9</v>
      </c>
      <c r="T305">
        <v>51</v>
      </c>
      <c r="U305" s="2">
        <v>1801</v>
      </c>
      <c r="V305" s="2">
        <v>9193</v>
      </c>
      <c r="W305" s="8">
        <v>0.21399513381995133</v>
      </c>
      <c r="X305" s="2">
        <v>76266</v>
      </c>
      <c r="Y305" s="45">
        <v>292</v>
      </c>
      <c r="AA305" s="61">
        <f>(Table13[[#This Row],[2042 Future AADT]]-Table13[[#This Row],[AADT 2022]])/20*($AA$5-2022)+Table13[[#This Row],[AADT 2022]]</f>
        <v>67554.149999999994</v>
      </c>
      <c r="AC305" s="1" t="str">
        <f>IF(Table13[[#This Row],[TCS MP]]&gt;=Table13[[#This Row],[BMP]],IF(Table13[[#This Row],[TCS MP]]&lt;=Table13[[#This Row],[EMP]],"Good","EMP"),"BMP")</f>
        <v>Good</v>
      </c>
    </row>
    <row r="306" spans="1:29" ht="24" customHeight="1" x14ac:dyDescent="0.25">
      <c r="A306" t="s">
        <v>847</v>
      </c>
      <c r="B306" t="s">
        <v>17424</v>
      </c>
      <c r="C306">
        <v>100542</v>
      </c>
      <c r="D306" t="s">
        <v>17073</v>
      </c>
      <c r="E306" t="s">
        <v>634</v>
      </c>
      <c r="F306" s="9">
        <f>Table13[[#This Row],[ToMeasure]]-Table13[[#This Row],[FromMeasure]]</f>
        <v>2.7903665599999954</v>
      </c>
      <c r="G306" s="5" t="s">
        <v>632</v>
      </c>
      <c r="H306" s="35">
        <v>198.08947423000001</v>
      </c>
      <c r="I306" s="56">
        <v>198.317484122</v>
      </c>
      <c r="J306" s="18" t="s">
        <v>844</v>
      </c>
      <c r="K306" s="55">
        <v>199.79889786499999</v>
      </c>
      <c r="L306" s="35">
        <v>200.87984079</v>
      </c>
      <c r="M306" s="56">
        <v>201.10785068199999</v>
      </c>
      <c r="N306" s="18" t="s">
        <v>846</v>
      </c>
      <c r="O306" s="2">
        <v>23177</v>
      </c>
      <c r="P306" s="2">
        <v>24122</v>
      </c>
      <c r="Q306" s="2">
        <v>47299</v>
      </c>
      <c r="R306" t="s">
        <v>12099</v>
      </c>
      <c r="S306">
        <v>9</v>
      </c>
      <c r="T306">
        <v>54</v>
      </c>
      <c r="U306" s="2">
        <v>1715</v>
      </c>
      <c r="V306" s="2">
        <v>10739</v>
      </c>
      <c r="W306" s="8">
        <v>0.26330366392524157</v>
      </c>
      <c r="X306" s="2">
        <v>81335</v>
      </c>
      <c r="Y306" s="45">
        <v>293</v>
      </c>
      <c r="AA306" s="61">
        <f>(Table13[[#This Row],[2042 Future AADT]]-Table13[[#This Row],[AADT 2022]])/20*($AA$5-2022)+Table13[[#This Row],[AADT 2022]]</f>
        <v>69422.399999999994</v>
      </c>
      <c r="AC306" s="1" t="str">
        <f>IF(Table13[[#This Row],[TCS MP]]&gt;=Table13[[#This Row],[BMP]],IF(Table13[[#This Row],[TCS MP]]&lt;=Table13[[#This Row],[EMP]],"Good","EMP"),"BMP")</f>
        <v>Good</v>
      </c>
    </row>
    <row r="307" spans="1:29" ht="24" customHeight="1" x14ac:dyDescent="0.25">
      <c r="A307" t="s">
        <v>849</v>
      </c>
      <c r="B307" t="s">
        <v>17425</v>
      </c>
      <c r="C307">
        <v>100543</v>
      </c>
      <c r="D307" t="s">
        <v>17073</v>
      </c>
      <c r="E307" t="s">
        <v>634</v>
      </c>
      <c r="F307" s="9">
        <f>Table13[[#This Row],[ToMeasure]]-Table13[[#This Row],[FromMeasure]]</f>
        <v>3.7703506800000071</v>
      </c>
      <c r="G307" s="5" t="s">
        <v>632</v>
      </c>
      <c r="H307" s="35">
        <v>200.87984079</v>
      </c>
      <c r="I307" s="56">
        <v>201.097263492</v>
      </c>
      <c r="J307" s="18" t="s">
        <v>840</v>
      </c>
      <c r="K307" s="55">
        <v>201.77115334000001</v>
      </c>
      <c r="L307" s="35">
        <v>204.65019147000001</v>
      </c>
      <c r="M307" s="56">
        <v>204.867614172</v>
      </c>
      <c r="N307" s="18" t="s">
        <v>848</v>
      </c>
      <c r="O307" s="2">
        <v>17502</v>
      </c>
      <c r="P307" s="2">
        <v>13575</v>
      </c>
      <c r="Q307" s="2">
        <v>31077</v>
      </c>
      <c r="R307" t="s">
        <v>4471</v>
      </c>
      <c r="S307">
        <v>6</v>
      </c>
      <c r="T307">
        <v>51</v>
      </c>
      <c r="U307" s="2">
        <v>1119</v>
      </c>
      <c r="V307" s="2">
        <v>13212</v>
      </c>
      <c r="W307" s="8">
        <v>0.4611448981561927</v>
      </c>
      <c r="X307" s="2">
        <v>53440</v>
      </c>
      <c r="Y307" s="45">
        <v>294</v>
      </c>
      <c r="AA307" s="61">
        <f>(Table13[[#This Row],[2042 Future AADT]]-Table13[[#This Row],[AADT 2022]])/20*($AA$5-2022)+Table13[[#This Row],[AADT 2022]]</f>
        <v>45612.95</v>
      </c>
      <c r="AC307" s="1" t="str">
        <f>IF(Table13[[#This Row],[TCS MP]]&gt;=Table13[[#This Row],[BMP]],IF(Table13[[#This Row],[TCS MP]]&lt;=Table13[[#This Row],[EMP]],"Good","EMP"),"BMP")</f>
        <v>Good</v>
      </c>
    </row>
    <row r="308" spans="1:29" ht="24" customHeight="1" x14ac:dyDescent="0.25">
      <c r="A308" t="s">
        <v>851</v>
      </c>
      <c r="B308" t="s">
        <v>17426</v>
      </c>
      <c r="C308">
        <v>100544</v>
      </c>
      <c r="D308" t="s">
        <v>17073</v>
      </c>
      <c r="E308" t="s">
        <v>634</v>
      </c>
      <c r="F308" s="9">
        <f>Table13[[#This Row],[ToMeasure]]-Table13[[#This Row],[FromMeasure]]</f>
        <v>2.3662991199999794</v>
      </c>
      <c r="G308" s="5" t="s">
        <v>632</v>
      </c>
      <c r="H308" s="35">
        <v>204.65019147000001</v>
      </c>
      <c r="I308" s="56">
        <v>204.877446824</v>
      </c>
      <c r="J308" s="18" t="s">
        <v>848</v>
      </c>
      <c r="K308" s="55">
        <v>206.00723830666701</v>
      </c>
      <c r="L308" s="35">
        <v>207.01649058999999</v>
      </c>
      <c r="M308" s="56">
        <v>207.24374594400001</v>
      </c>
      <c r="N308" s="18" t="s">
        <v>850</v>
      </c>
      <c r="O308" s="2">
        <v>12835</v>
      </c>
      <c r="P308" s="2">
        <v>12815</v>
      </c>
      <c r="Q308" s="2">
        <v>25650</v>
      </c>
      <c r="R308" t="s">
        <v>12100</v>
      </c>
      <c r="S308">
        <v>8</v>
      </c>
      <c r="T308">
        <v>54</v>
      </c>
      <c r="U308" s="2">
        <v>838</v>
      </c>
      <c r="V308" s="2">
        <v>7714</v>
      </c>
      <c r="W308" s="8">
        <v>0.33341130604288499</v>
      </c>
      <c r="X308" s="2">
        <v>39195</v>
      </c>
      <c r="Y308" s="45">
        <v>295</v>
      </c>
      <c r="AA308" s="61">
        <f>(Table13[[#This Row],[2042 Future AADT]]-Table13[[#This Row],[AADT 2022]])/20*($AA$5-2022)+Table13[[#This Row],[AADT 2022]]</f>
        <v>34454.25</v>
      </c>
      <c r="AC308" s="1" t="str">
        <f>IF(Table13[[#This Row],[TCS MP]]&gt;=Table13[[#This Row],[BMP]],IF(Table13[[#This Row],[TCS MP]]&lt;=Table13[[#This Row],[EMP]],"Good","EMP"),"BMP")</f>
        <v>Good</v>
      </c>
    </row>
    <row r="309" spans="1:29" ht="24" customHeight="1" x14ac:dyDescent="0.25">
      <c r="A309" t="s">
        <v>853</v>
      </c>
      <c r="B309" t="s">
        <v>17427</v>
      </c>
      <c r="C309">
        <v>100545</v>
      </c>
      <c r="D309" t="s">
        <v>17073</v>
      </c>
      <c r="E309" t="s">
        <v>634</v>
      </c>
      <c r="F309" s="9">
        <f>Table13[[#This Row],[ToMeasure]]-Table13[[#This Row],[FromMeasure]]</f>
        <v>3.929497820000023</v>
      </c>
      <c r="G309" s="5" t="s">
        <v>632</v>
      </c>
      <c r="H309" s="35">
        <v>207.01649058999999</v>
      </c>
      <c r="I309" s="56">
        <v>207.244575191667</v>
      </c>
      <c r="J309" s="18" t="s">
        <v>850</v>
      </c>
      <c r="K309" s="55">
        <v>209.001984725</v>
      </c>
      <c r="L309" s="35">
        <v>210.94598841000001</v>
      </c>
      <c r="M309" s="56">
        <v>211.17407301166699</v>
      </c>
      <c r="N309" s="18" t="s">
        <v>852</v>
      </c>
      <c r="O309" s="2">
        <v>12951</v>
      </c>
      <c r="P309" s="2">
        <v>11228</v>
      </c>
      <c r="Q309" s="2">
        <v>24179</v>
      </c>
      <c r="R309" t="s">
        <v>9011</v>
      </c>
      <c r="S309">
        <v>7</v>
      </c>
      <c r="T309">
        <v>51</v>
      </c>
      <c r="U309" s="2">
        <v>977</v>
      </c>
      <c r="V309" s="2">
        <v>11422</v>
      </c>
      <c r="W309" s="8">
        <v>0.51280036395218986</v>
      </c>
      <c r="X309" s="2">
        <v>36947</v>
      </c>
      <c r="Y309" s="45">
        <v>296</v>
      </c>
      <c r="AA309" s="61">
        <f>(Table13[[#This Row],[2042 Future AADT]]-Table13[[#This Row],[AADT 2022]])/20*($AA$5-2022)+Table13[[#This Row],[AADT 2022]]</f>
        <v>32478.199999999997</v>
      </c>
      <c r="AC309" s="1" t="str">
        <f>IF(Table13[[#This Row],[TCS MP]]&gt;=Table13[[#This Row],[BMP]],IF(Table13[[#This Row],[TCS MP]]&lt;=Table13[[#This Row],[EMP]],"Good","EMP"),"BMP")</f>
        <v>Good</v>
      </c>
    </row>
    <row r="310" spans="1:29" ht="24" customHeight="1" x14ac:dyDescent="0.25">
      <c r="A310" t="s">
        <v>855</v>
      </c>
      <c r="B310" t="s">
        <v>17428</v>
      </c>
      <c r="C310">
        <v>100546</v>
      </c>
      <c r="D310" t="s">
        <v>17073</v>
      </c>
      <c r="E310" t="s">
        <v>634</v>
      </c>
      <c r="F310" s="9">
        <f>Table13[[#This Row],[ToMeasure]]-Table13[[#This Row],[FromMeasure]]</f>
        <v>8.4143370999999831</v>
      </c>
      <c r="G310" s="5" t="s">
        <v>632</v>
      </c>
      <c r="H310" s="35">
        <v>210.94598841000001</v>
      </c>
      <c r="I310" s="56">
        <v>211.174020971</v>
      </c>
      <c r="J310" s="18" t="s">
        <v>852</v>
      </c>
      <c r="K310" s="55">
        <v>215.009275693333</v>
      </c>
      <c r="L310" s="35">
        <v>219.36032551</v>
      </c>
      <c r="M310" s="56">
        <v>219.58835807099999</v>
      </c>
      <c r="N310" s="18" t="s">
        <v>854</v>
      </c>
      <c r="O310" s="2">
        <v>12722</v>
      </c>
      <c r="P310" s="2">
        <v>12008</v>
      </c>
      <c r="Q310" s="2">
        <v>24730</v>
      </c>
      <c r="R310" t="s">
        <v>12101</v>
      </c>
      <c r="S310">
        <v>8</v>
      </c>
      <c r="T310">
        <v>53</v>
      </c>
      <c r="U310" s="2">
        <v>938</v>
      </c>
      <c r="V310" s="2">
        <v>11336</v>
      </c>
      <c r="W310" s="8">
        <v>0.49632025879498587</v>
      </c>
      <c r="X310" s="2">
        <v>37789</v>
      </c>
      <c r="Y310" s="45">
        <v>297</v>
      </c>
      <c r="AA310" s="61">
        <f>(Table13[[#This Row],[2042 Future AADT]]-Table13[[#This Row],[AADT 2022]])/20*($AA$5-2022)+Table13[[#This Row],[AADT 2022]]</f>
        <v>33218.35</v>
      </c>
      <c r="AC310" s="1" t="str">
        <f>IF(Table13[[#This Row],[TCS MP]]&gt;=Table13[[#This Row],[BMP]],IF(Table13[[#This Row],[TCS MP]]&lt;=Table13[[#This Row],[EMP]],"Good","EMP"),"BMP")</f>
        <v>Good</v>
      </c>
    </row>
    <row r="311" spans="1:29" ht="24" customHeight="1" x14ac:dyDescent="0.25">
      <c r="A311" t="s">
        <v>857</v>
      </c>
      <c r="B311" t="s">
        <v>17429</v>
      </c>
      <c r="C311">
        <v>100547</v>
      </c>
      <c r="D311" t="s">
        <v>17073</v>
      </c>
      <c r="E311" t="s">
        <v>634</v>
      </c>
      <c r="F311" s="9">
        <f>Table13[[#This Row],[ToMeasure]]-Table13[[#This Row],[FromMeasure]]</f>
        <v>5.4696708099999967</v>
      </c>
      <c r="G311" s="5" t="s">
        <v>632</v>
      </c>
      <c r="H311" s="35">
        <v>219.36032551</v>
      </c>
      <c r="I311" s="56">
        <v>219.591429095</v>
      </c>
      <c r="J311" s="18" t="s">
        <v>854</v>
      </c>
      <c r="K311" s="55">
        <v>222.34873472999999</v>
      </c>
      <c r="L311" s="35">
        <v>224.82999631999999</v>
      </c>
      <c r="M311" s="56">
        <v>225.06109990499999</v>
      </c>
      <c r="N311" s="18" t="s">
        <v>856</v>
      </c>
      <c r="O311" s="2">
        <v>11649</v>
      </c>
      <c r="P311" s="2">
        <v>10047</v>
      </c>
      <c r="Q311" s="2">
        <v>21696</v>
      </c>
      <c r="R311" t="s">
        <v>12102</v>
      </c>
      <c r="S311">
        <v>7</v>
      </c>
      <c r="T311">
        <v>51</v>
      </c>
      <c r="U311" s="2">
        <v>878</v>
      </c>
      <c r="V311" s="2">
        <v>9201</v>
      </c>
      <c r="W311" s="8">
        <v>0.4645556784660767</v>
      </c>
      <c r="X311" s="2">
        <v>33153</v>
      </c>
      <c r="Y311" s="45">
        <v>298</v>
      </c>
      <c r="AA311" s="61">
        <f>(Table13[[#This Row],[2042 Future AADT]]-Table13[[#This Row],[AADT 2022]])/20*($AA$5-2022)+Table13[[#This Row],[AADT 2022]]</f>
        <v>29143.05</v>
      </c>
      <c r="AC311" s="1" t="str">
        <f>IF(Table13[[#This Row],[TCS MP]]&gt;=Table13[[#This Row],[BMP]],IF(Table13[[#This Row],[TCS MP]]&lt;=Table13[[#This Row],[EMP]],"Good","EMP"),"BMP")</f>
        <v>Good</v>
      </c>
    </row>
    <row r="312" spans="1:29" ht="24" customHeight="1" x14ac:dyDescent="0.25">
      <c r="A312" t="s">
        <v>859</v>
      </c>
      <c r="B312" t="s">
        <v>17430</v>
      </c>
      <c r="C312">
        <v>100548</v>
      </c>
      <c r="D312" t="s">
        <v>17073</v>
      </c>
      <c r="E312" t="s">
        <v>634</v>
      </c>
      <c r="F312" s="9">
        <f>Table13[[#This Row],[ToMeasure]]-Table13[[#This Row],[FromMeasure]]</f>
        <v>5.4141427600000043</v>
      </c>
      <c r="G312" s="5" t="s">
        <v>632</v>
      </c>
      <c r="H312" s="35">
        <v>224.82999631999999</v>
      </c>
      <c r="I312" s="56">
        <v>225.05186531999999</v>
      </c>
      <c r="J312" s="18" t="s">
        <v>856</v>
      </c>
      <c r="K312" s="55">
        <v>228.07660617499999</v>
      </c>
      <c r="L312" s="35">
        <v>230.24413908</v>
      </c>
      <c r="M312" s="56">
        <v>230.46600807999999</v>
      </c>
      <c r="N312" s="18" t="s">
        <v>858</v>
      </c>
      <c r="O312" s="2">
        <v>11736</v>
      </c>
      <c r="P312" s="2">
        <v>10693</v>
      </c>
      <c r="Q312" s="2">
        <v>22429</v>
      </c>
      <c r="R312" t="s">
        <v>12103</v>
      </c>
      <c r="S312">
        <v>8</v>
      </c>
      <c r="T312">
        <v>51</v>
      </c>
      <c r="U312" s="2">
        <v>838</v>
      </c>
      <c r="V312" s="2">
        <v>10292</v>
      </c>
      <c r="W312" s="8">
        <v>0.49623255606580768</v>
      </c>
      <c r="X312" s="2">
        <v>36423</v>
      </c>
      <c r="Y312" s="45">
        <v>299</v>
      </c>
      <c r="AA312" s="61">
        <f>(Table13[[#This Row],[2042 Future AADT]]-Table13[[#This Row],[AADT 2022]])/20*($AA$5-2022)+Table13[[#This Row],[AADT 2022]]</f>
        <v>31525.1</v>
      </c>
      <c r="AC312" s="1" t="str">
        <f>IF(Table13[[#This Row],[TCS MP]]&gt;=Table13[[#This Row],[BMP]],IF(Table13[[#This Row],[TCS MP]]&lt;=Table13[[#This Row],[EMP]],"Good","EMP"),"BMP")</f>
        <v>Good</v>
      </c>
    </row>
    <row r="313" spans="1:29" ht="24" customHeight="1" x14ac:dyDescent="0.25">
      <c r="A313" t="s">
        <v>861</v>
      </c>
      <c r="B313" t="s">
        <v>17431</v>
      </c>
      <c r="C313">
        <v>100549</v>
      </c>
      <c r="D313" t="s">
        <v>17073</v>
      </c>
      <c r="E313" t="s">
        <v>634</v>
      </c>
      <c r="F313" s="9">
        <f>Table13[[#This Row],[ToMeasure]]-Table13[[#This Row],[FromMeasure]]</f>
        <v>3.4203102600000079</v>
      </c>
      <c r="G313" s="5" t="s">
        <v>632</v>
      </c>
      <c r="H313" s="35">
        <v>230.24413908</v>
      </c>
      <c r="I313" s="56">
        <v>230.4640871</v>
      </c>
      <c r="J313" s="18" t="s">
        <v>858</v>
      </c>
      <c r="K313" s="55">
        <v>231.99466770000001</v>
      </c>
      <c r="L313" s="35">
        <v>233.66444934</v>
      </c>
      <c r="M313" s="56">
        <v>233.88439736000001</v>
      </c>
      <c r="N313" s="18" t="s">
        <v>860</v>
      </c>
      <c r="O313" s="2">
        <v>11609</v>
      </c>
      <c r="P313" s="2">
        <v>10320</v>
      </c>
      <c r="Q313" s="2">
        <v>21929</v>
      </c>
      <c r="R313" t="s">
        <v>4472</v>
      </c>
      <c r="S313">
        <v>7</v>
      </c>
      <c r="T313">
        <v>53</v>
      </c>
      <c r="U313" s="2">
        <v>809</v>
      </c>
      <c r="V313" s="2">
        <v>9209</v>
      </c>
      <c r="W313" s="8">
        <v>0.45683797710793927</v>
      </c>
      <c r="X313" s="2">
        <v>33509</v>
      </c>
      <c r="Y313" s="45">
        <v>300</v>
      </c>
      <c r="AA313" s="61">
        <f>(Table13[[#This Row],[2042 Future AADT]]-Table13[[#This Row],[AADT 2022]])/20*($AA$5-2022)+Table13[[#This Row],[AADT 2022]]</f>
        <v>29456</v>
      </c>
      <c r="AC313" s="1" t="str">
        <f>IF(Table13[[#This Row],[TCS MP]]&gt;=Table13[[#This Row],[BMP]],IF(Table13[[#This Row],[TCS MP]]&lt;=Table13[[#This Row],[EMP]],"Good","EMP"),"BMP")</f>
        <v>Good</v>
      </c>
    </row>
    <row r="314" spans="1:29" ht="24" customHeight="1" x14ac:dyDescent="0.25">
      <c r="A314" t="s">
        <v>863</v>
      </c>
      <c r="B314" t="s">
        <v>17432</v>
      </c>
      <c r="C314">
        <v>100550</v>
      </c>
      <c r="D314" t="s">
        <v>17073</v>
      </c>
      <c r="E314" t="s">
        <v>634</v>
      </c>
      <c r="F314" s="9">
        <f>Table13[[#This Row],[ToMeasure]]-Table13[[#This Row],[FromMeasure]]</f>
        <v>5.7841630399999815</v>
      </c>
      <c r="G314" s="5" t="s">
        <v>632</v>
      </c>
      <c r="H314" s="35">
        <v>233.66444934</v>
      </c>
      <c r="I314" s="56">
        <v>233.89076157</v>
      </c>
      <c r="J314" s="18" t="s">
        <v>860</v>
      </c>
      <c r="K314" s="55">
        <v>236.70652855500001</v>
      </c>
      <c r="L314" s="35">
        <v>239.44861237999999</v>
      </c>
      <c r="M314" s="56">
        <v>239.67492461000001</v>
      </c>
      <c r="N314" s="18" t="s">
        <v>862</v>
      </c>
      <c r="O314" s="2">
        <v>9535</v>
      </c>
      <c r="P314" s="2">
        <v>9876</v>
      </c>
      <c r="Q314" s="2">
        <v>19411</v>
      </c>
      <c r="R314" t="s">
        <v>4473</v>
      </c>
      <c r="S314">
        <v>8</v>
      </c>
      <c r="T314">
        <v>50</v>
      </c>
      <c r="U314" s="2">
        <v>719</v>
      </c>
      <c r="V314" s="2">
        <v>9188</v>
      </c>
      <c r="W314" s="8">
        <v>0.51038071196744117</v>
      </c>
      <c r="X314" s="2">
        <v>29661</v>
      </c>
      <c r="Y314" s="45">
        <v>301</v>
      </c>
      <c r="AA314" s="61">
        <f>(Table13[[#This Row],[2042 Future AADT]]-Table13[[#This Row],[AADT 2022]])/20*($AA$5-2022)+Table13[[#This Row],[AADT 2022]]</f>
        <v>26073.5</v>
      </c>
      <c r="AC314" s="1" t="str">
        <f>IF(Table13[[#This Row],[TCS MP]]&gt;=Table13[[#This Row],[BMP]],IF(Table13[[#This Row],[TCS MP]]&lt;=Table13[[#This Row],[EMP]],"Good","EMP"),"BMP")</f>
        <v>Good</v>
      </c>
    </row>
    <row r="315" spans="1:29" ht="24" customHeight="1" x14ac:dyDescent="0.25">
      <c r="A315" t="s">
        <v>865</v>
      </c>
      <c r="B315" t="s">
        <v>17433</v>
      </c>
      <c r="C315">
        <v>100551</v>
      </c>
      <c r="D315" t="s">
        <v>17073</v>
      </c>
      <c r="E315" t="s">
        <v>634</v>
      </c>
      <c r="F315" s="9">
        <f>Table13[[#This Row],[ToMeasure]]-Table13[[#This Row],[FromMeasure]]</f>
        <v>5.7197683100000063</v>
      </c>
      <c r="G315" s="5" t="s">
        <v>632</v>
      </c>
      <c r="H315" s="35">
        <v>239.44861237999999</v>
      </c>
      <c r="I315" s="56">
        <v>239.67928709124999</v>
      </c>
      <c r="J315" s="18" t="s">
        <v>862</v>
      </c>
      <c r="K315" s="55">
        <v>242.51840475</v>
      </c>
      <c r="L315" s="35">
        <v>245.16838068999999</v>
      </c>
      <c r="M315" s="56">
        <v>245.39905540125</v>
      </c>
      <c r="N315" s="18" t="s">
        <v>864</v>
      </c>
      <c r="O315" s="2">
        <v>10887</v>
      </c>
      <c r="P315" s="2">
        <v>10556</v>
      </c>
      <c r="Q315" s="2">
        <v>21443</v>
      </c>
      <c r="R315" t="s">
        <v>9012</v>
      </c>
      <c r="S315">
        <v>7</v>
      </c>
      <c r="T315">
        <v>50</v>
      </c>
      <c r="U315" s="2">
        <v>750</v>
      </c>
      <c r="V315" s="2">
        <v>9821</v>
      </c>
      <c r="W315" s="8">
        <v>0.49298139252903045</v>
      </c>
      <c r="X315" s="2">
        <v>32767</v>
      </c>
      <c r="Y315" s="45">
        <v>302</v>
      </c>
      <c r="AA315" s="61">
        <f>(Table13[[#This Row],[2042 Future AADT]]-Table13[[#This Row],[AADT 2022]])/20*($AA$5-2022)+Table13[[#This Row],[AADT 2022]]</f>
        <v>28803.599999999999</v>
      </c>
      <c r="AC315" s="1" t="str">
        <f>IF(Table13[[#This Row],[TCS MP]]&gt;=Table13[[#This Row],[BMP]],IF(Table13[[#This Row],[TCS MP]]&lt;=Table13[[#This Row],[EMP]],"Good","EMP"),"BMP")</f>
        <v>Good</v>
      </c>
    </row>
    <row r="316" spans="1:29" ht="24" customHeight="1" x14ac:dyDescent="0.25">
      <c r="A316" t="s">
        <v>868</v>
      </c>
      <c r="B316" t="s">
        <v>17434</v>
      </c>
      <c r="C316">
        <v>100552</v>
      </c>
      <c r="D316" t="s">
        <v>17073</v>
      </c>
      <c r="E316" t="s">
        <v>634</v>
      </c>
      <c r="F316" s="9">
        <f>Table13[[#This Row],[ToMeasure]]-Table13[[#This Row],[FromMeasure]]</f>
        <v>6.640981360000012</v>
      </c>
      <c r="G316" s="5" t="s">
        <v>632</v>
      </c>
      <c r="H316" s="35">
        <v>245.16838068999999</v>
      </c>
      <c r="I316" s="56">
        <v>245.42681712000001</v>
      </c>
      <c r="J316" s="18" t="s">
        <v>864</v>
      </c>
      <c r="K316" s="55">
        <v>248.70186021000001</v>
      </c>
      <c r="L316" s="35">
        <v>251.80936205</v>
      </c>
      <c r="M316" s="56">
        <v>252.06779847999999</v>
      </c>
      <c r="N316" s="18" t="s">
        <v>867</v>
      </c>
      <c r="O316" s="2">
        <v>12613</v>
      </c>
      <c r="P316" s="2">
        <v>11430</v>
      </c>
      <c r="Q316" s="2">
        <v>24043</v>
      </c>
      <c r="R316" t="s">
        <v>4474</v>
      </c>
      <c r="S316">
        <v>6</v>
      </c>
      <c r="T316">
        <v>52</v>
      </c>
      <c r="U316" s="2">
        <v>769</v>
      </c>
      <c r="V316" s="2">
        <v>9628</v>
      </c>
      <c r="W316" s="8">
        <v>0.43243355654452437</v>
      </c>
      <c r="X316" s="2">
        <v>36740</v>
      </c>
      <c r="Y316" s="45">
        <v>303</v>
      </c>
      <c r="AA316" s="61">
        <f>(Table13[[#This Row],[2042 Future AADT]]-Table13[[#This Row],[AADT 2022]])/20*($AA$5-2022)+Table13[[#This Row],[AADT 2022]]</f>
        <v>32296.050000000003</v>
      </c>
      <c r="AC316" s="1" t="str">
        <f>IF(Table13[[#This Row],[TCS MP]]&gt;=Table13[[#This Row],[BMP]],IF(Table13[[#This Row],[TCS MP]]&lt;=Table13[[#This Row],[EMP]],"Good","EMP"),"BMP")</f>
        <v>Good</v>
      </c>
    </row>
    <row r="317" spans="1:29" ht="24" customHeight="1" x14ac:dyDescent="0.25">
      <c r="A317" t="s">
        <v>870</v>
      </c>
      <c r="B317" t="s">
        <v>17435</v>
      </c>
      <c r="C317">
        <v>100553</v>
      </c>
      <c r="D317" t="s">
        <v>17073</v>
      </c>
      <c r="E317" t="s">
        <v>634</v>
      </c>
      <c r="F317" s="9">
        <f>Table13[[#This Row],[ToMeasure]]-Table13[[#This Row],[FromMeasure]]</f>
        <v>1.4983706399999903</v>
      </c>
      <c r="G317" s="5" t="s">
        <v>632</v>
      </c>
      <c r="H317" s="35">
        <v>251.80936205</v>
      </c>
      <c r="I317" s="56">
        <v>252.12709550333301</v>
      </c>
      <c r="J317" s="18" t="s">
        <v>840</v>
      </c>
      <c r="K317" s="55">
        <v>252.83677542999999</v>
      </c>
      <c r="L317" s="35">
        <v>253.30773268999999</v>
      </c>
      <c r="M317" s="56">
        <v>253.625466143333</v>
      </c>
      <c r="N317" s="18" t="s">
        <v>869</v>
      </c>
      <c r="O317" s="2">
        <v>11514</v>
      </c>
      <c r="P317" s="2">
        <v>10624</v>
      </c>
      <c r="Q317" s="2">
        <v>22138</v>
      </c>
      <c r="R317" t="s">
        <v>9013</v>
      </c>
      <c r="S317">
        <v>7</v>
      </c>
      <c r="T317">
        <v>55</v>
      </c>
      <c r="U317" s="2">
        <v>731</v>
      </c>
      <c r="V317" s="2">
        <v>9565</v>
      </c>
      <c r="W317" s="8">
        <v>0.46508266329388381</v>
      </c>
      <c r="X317" s="2">
        <v>40767</v>
      </c>
      <c r="Y317" s="45">
        <v>304</v>
      </c>
      <c r="AA317" s="61">
        <f>(Table13[[#This Row],[2042 Future AADT]]-Table13[[#This Row],[AADT 2022]])/20*($AA$5-2022)+Table13[[#This Row],[AADT 2022]]</f>
        <v>34246.85</v>
      </c>
      <c r="AC317" s="1" t="str">
        <f>IF(Table13[[#This Row],[TCS MP]]&gt;=Table13[[#This Row],[BMP]],IF(Table13[[#This Row],[TCS MP]]&lt;=Table13[[#This Row],[EMP]],"Good","EMP"),"BMP")</f>
        <v>Good</v>
      </c>
    </row>
    <row r="318" spans="1:29" ht="24" customHeight="1" x14ac:dyDescent="0.25">
      <c r="A318" t="s">
        <v>872</v>
      </c>
      <c r="B318" t="s">
        <v>17436</v>
      </c>
      <c r="C318">
        <v>100554</v>
      </c>
      <c r="D318" t="s">
        <v>17073</v>
      </c>
      <c r="E318" t="s">
        <v>634</v>
      </c>
      <c r="F318" s="9">
        <f>Table13[[#This Row],[ToMeasure]]-Table13[[#This Row],[FromMeasure]]</f>
        <v>2.1300413799999944</v>
      </c>
      <c r="G318" s="5" t="s">
        <v>632</v>
      </c>
      <c r="H318" s="35">
        <v>253.30773268999999</v>
      </c>
      <c r="I318" s="56">
        <v>253.62569147249999</v>
      </c>
      <c r="J318" s="18" t="s">
        <v>869</v>
      </c>
      <c r="K318" s="55">
        <v>254.716788235</v>
      </c>
      <c r="L318" s="35">
        <v>255.43777406999999</v>
      </c>
      <c r="M318" s="56">
        <v>255.75573285249999</v>
      </c>
      <c r="N318" s="18" t="s">
        <v>46</v>
      </c>
      <c r="O318" s="2">
        <v>12416</v>
      </c>
      <c r="P318" s="2">
        <v>10903</v>
      </c>
      <c r="Q318" s="2">
        <v>23319</v>
      </c>
      <c r="R318" t="s">
        <v>9014</v>
      </c>
      <c r="S318">
        <v>7</v>
      </c>
      <c r="T318">
        <v>52</v>
      </c>
      <c r="U318" s="2">
        <v>760</v>
      </c>
      <c r="V318" s="2">
        <v>9751</v>
      </c>
      <c r="W318" s="8">
        <v>0.45074831682319139</v>
      </c>
      <c r="X318" s="2">
        <v>40808</v>
      </c>
      <c r="Y318" s="45">
        <v>305</v>
      </c>
      <c r="AA318" s="61">
        <f>(Table13[[#This Row],[2042 Future AADT]]-Table13[[#This Row],[AADT 2022]])/20*($AA$5-2022)+Table13[[#This Row],[AADT 2022]]</f>
        <v>34686.85</v>
      </c>
      <c r="AC318" s="1" t="str">
        <f>IF(Table13[[#This Row],[TCS MP]]&gt;=Table13[[#This Row],[BMP]],IF(Table13[[#This Row],[TCS MP]]&lt;=Table13[[#This Row],[EMP]],"Good","EMP"),"BMP")</f>
        <v>Good</v>
      </c>
    </row>
    <row r="319" spans="1:29" ht="24" customHeight="1" x14ac:dyDescent="0.25">
      <c r="A319" t="s">
        <v>873</v>
      </c>
      <c r="B319" t="s">
        <v>17437</v>
      </c>
      <c r="C319">
        <v>100555</v>
      </c>
      <c r="D319" t="s">
        <v>17073</v>
      </c>
      <c r="E319" t="s">
        <v>634</v>
      </c>
      <c r="F319" s="9">
        <f>Table13[[#This Row],[ToMeasure]]-Table13[[#This Row],[FromMeasure]]</f>
        <v>1.9509442500000205</v>
      </c>
      <c r="G319" s="5" t="s">
        <v>632</v>
      </c>
      <c r="H319" s="35">
        <v>255.43777406999999</v>
      </c>
      <c r="I319" s="56">
        <v>255.76028120749999</v>
      </c>
      <c r="J319" s="18" t="s">
        <v>840</v>
      </c>
      <c r="K319" s="55">
        <v>256.61927528500001</v>
      </c>
      <c r="L319" s="35">
        <v>257.38871832000001</v>
      </c>
      <c r="M319" s="56">
        <v>257.71122545750001</v>
      </c>
      <c r="N319" s="18" t="s">
        <v>319</v>
      </c>
      <c r="O319" s="2">
        <v>12462</v>
      </c>
      <c r="P319" s="2">
        <v>11180</v>
      </c>
      <c r="Q319" s="2">
        <v>23642</v>
      </c>
      <c r="R319" t="s">
        <v>4475</v>
      </c>
      <c r="S319">
        <v>7</v>
      </c>
      <c r="T319">
        <v>52</v>
      </c>
      <c r="U319" s="2">
        <v>769</v>
      </c>
      <c r="V319" s="2">
        <v>9858</v>
      </c>
      <c r="W319" s="8">
        <v>0.44949665848912951</v>
      </c>
      <c r="X319" s="2">
        <v>37142</v>
      </c>
      <c r="Y319" s="45">
        <v>306</v>
      </c>
      <c r="AA319" s="61">
        <f>(Table13[[#This Row],[2042 Future AADT]]-Table13[[#This Row],[AADT 2022]])/20*($AA$5-2022)+Table13[[#This Row],[AADT 2022]]</f>
        <v>32417</v>
      </c>
      <c r="AC319" s="1" t="str">
        <f>IF(Table13[[#This Row],[TCS MP]]&gt;=Table13[[#This Row],[BMP]],IF(Table13[[#This Row],[TCS MP]]&lt;=Table13[[#This Row],[EMP]],"Good","EMP"),"BMP")</f>
        <v>Good</v>
      </c>
    </row>
    <row r="320" spans="1:29" ht="24" customHeight="1" x14ac:dyDescent="0.25">
      <c r="A320" t="s">
        <v>875</v>
      </c>
      <c r="B320" t="s">
        <v>17438</v>
      </c>
      <c r="C320">
        <v>100556</v>
      </c>
      <c r="D320" t="s">
        <v>17073</v>
      </c>
      <c r="E320" t="s">
        <v>634</v>
      </c>
      <c r="F320" s="9">
        <f>Table13[[#This Row],[ToMeasure]]-Table13[[#This Row],[FromMeasure]]</f>
        <v>7.025857110000004</v>
      </c>
      <c r="G320" s="5" t="s">
        <v>632</v>
      </c>
      <c r="H320" s="35">
        <v>257.38871832000001</v>
      </c>
      <c r="I320" s="56">
        <v>257.73734596888897</v>
      </c>
      <c r="J320" s="18" t="s">
        <v>319</v>
      </c>
      <c r="K320" s="55">
        <v>259.99562647666698</v>
      </c>
      <c r="L320" s="35">
        <v>264.41457543000001</v>
      </c>
      <c r="M320" s="56">
        <v>264.76320307888898</v>
      </c>
      <c r="N320" s="18" t="s">
        <v>874</v>
      </c>
      <c r="O320" s="2">
        <v>10635</v>
      </c>
      <c r="P320" s="2">
        <v>10511</v>
      </c>
      <c r="Q320" s="2">
        <v>21146</v>
      </c>
      <c r="R320" t="s">
        <v>12104</v>
      </c>
      <c r="S320">
        <v>8</v>
      </c>
      <c r="T320">
        <v>55</v>
      </c>
      <c r="U320" s="2">
        <v>908</v>
      </c>
      <c r="V320" s="2">
        <v>7833</v>
      </c>
      <c r="W320" s="8">
        <v>0.41336422964153979</v>
      </c>
      <c r="X320" s="2">
        <v>33220</v>
      </c>
      <c r="Y320" s="45">
        <v>307</v>
      </c>
      <c r="AA320" s="61">
        <f>(Table13[[#This Row],[2042 Future AADT]]-Table13[[#This Row],[AADT 2022]])/20*($AA$5-2022)+Table13[[#This Row],[AADT 2022]]</f>
        <v>28994.1</v>
      </c>
      <c r="AC320" s="1" t="str">
        <f>IF(Table13[[#This Row],[TCS MP]]&gt;=Table13[[#This Row],[BMP]],IF(Table13[[#This Row],[TCS MP]]&lt;=Table13[[#This Row],[EMP]],"Good","EMP"),"BMP")</f>
        <v>Good</v>
      </c>
    </row>
    <row r="321" spans="1:29" ht="24" customHeight="1" x14ac:dyDescent="0.25">
      <c r="A321" t="s">
        <v>876</v>
      </c>
      <c r="B321" t="s">
        <v>17439</v>
      </c>
      <c r="C321">
        <v>100557</v>
      </c>
      <c r="D321" t="s">
        <v>17073</v>
      </c>
      <c r="E321" t="s">
        <v>634</v>
      </c>
      <c r="F321" s="9">
        <f>Table13[[#This Row],[ToMeasure]]-Table13[[#This Row],[FromMeasure]]</f>
        <v>5.241647300000011</v>
      </c>
      <c r="G321" s="5" t="s">
        <v>632</v>
      </c>
      <c r="H321" s="35">
        <v>264.41457543000001</v>
      </c>
      <c r="I321" s="56">
        <v>264.7512729</v>
      </c>
      <c r="J321" s="18" t="s">
        <v>47</v>
      </c>
      <c r="K321" s="55">
        <v>267.99022705499999</v>
      </c>
      <c r="L321" s="35">
        <v>269.65622273000002</v>
      </c>
      <c r="M321" s="56">
        <v>269.99292020000001</v>
      </c>
      <c r="N321" s="18" t="s">
        <v>48</v>
      </c>
      <c r="O321" s="2">
        <v>11042</v>
      </c>
      <c r="P321" s="2">
        <v>12638</v>
      </c>
      <c r="Q321" s="2">
        <v>23680</v>
      </c>
      <c r="R321" t="s">
        <v>4476</v>
      </c>
      <c r="S321">
        <v>6</v>
      </c>
      <c r="T321">
        <v>58</v>
      </c>
      <c r="U321" s="2">
        <v>908</v>
      </c>
      <c r="V321" s="2">
        <v>7833</v>
      </c>
      <c r="W321" s="8">
        <v>0.36913006756756755</v>
      </c>
      <c r="X321" s="2">
        <v>37201</v>
      </c>
      <c r="Y321" s="45">
        <v>308</v>
      </c>
      <c r="AA321" s="61">
        <f>(Table13[[#This Row],[2042 Future AADT]]-Table13[[#This Row],[AADT 2022]])/20*($AA$5-2022)+Table13[[#This Row],[AADT 2022]]</f>
        <v>32468.65</v>
      </c>
      <c r="AC321" s="1" t="str">
        <f>IF(Table13[[#This Row],[TCS MP]]&gt;=Table13[[#This Row],[BMP]],IF(Table13[[#This Row],[TCS MP]]&lt;=Table13[[#This Row],[EMP]],"Good","EMP"),"BMP")</f>
        <v>Good</v>
      </c>
    </row>
    <row r="322" spans="1:29" ht="24" customHeight="1" x14ac:dyDescent="0.25">
      <c r="A322" t="s">
        <v>877</v>
      </c>
      <c r="B322" t="s">
        <v>17440</v>
      </c>
      <c r="C322">
        <v>100558</v>
      </c>
      <c r="D322" t="s">
        <v>17073</v>
      </c>
      <c r="E322" t="s">
        <v>634</v>
      </c>
      <c r="F322" s="9">
        <f>Table13[[#This Row],[ToMeasure]]-Table13[[#This Row],[FromMeasure]]</f>
        <v>4.761775029999967</v>
      </c>
      <c r="G322" s="5" t="s">
        <v>632</v>
      </c>
      <c r="H322" s="35">
        <v>269.65622273000002</v>
      </c>
      <c r="I322" s="56">
        <v>269.9809108</v>
      </c>
      <c r="J322" s="18" t="s">
        <v>48</v>
      </c>
      <c r="K322" s="55">
        <v>271.60315272999998</v>
      </c>
      <c r="L322" s="35">
        <v>274.41799775999999</v>
      </c>
      <c r="M322" s="56">
        <v>274.74268583000003</v>
      </c>
      <c r="N322" s="18" t="s">
        <v>49</v>
      </c>
      <c r="O322" s="2">
        <v>11647</v>
      </c>
      <c r="P322" s="2">
        <v>10141</v>
      </c>
      <c r="Q322" s="2">
        <v>21788</v>
      </c>
      <c r="R322" t="s">
        <v>12105</v>
      </c>
      <c r="S322">
        <v>7</v>
      </c>
      <c r="T322">
        <v>52</v>
      </c>
      <c r="U322" s="2">
        <v>1097</v>
      </c>
      <c r="V322" s="2">
        <v>8708</v>
      </c>
      <c r="W322" s="8">
        <v>0.45001835872957591</v>
      </c>
      <c r="X322" s="2">
        <v>34229</v>
      </c>
      <c r="Y322" s="45">
        <v>309</v>
      </c>
      <c r="AA322" s="61">
        <f>(Table13[[#This Row],[2042 Future AADT]]-Table13[[#This Row],[AADT 2022]])/20*($AA$5-2022)+Table13[[#This Row],[AADT 2022]]</f>
        <v>29874.65</v>
      </c>
      <c r="AC322" s="1" t="str">
        <f>IF(Table13[[#This Row],[TCS MP]]&gt;=Table13[[#This Row],[BMP]],IF(Table13[[#This Row],[TCS MP]]&lt;=Table13[[#This Row],[EMP]],"Good","EMP"),"BMP")</f>
        <v>Good</v>
      </c>
    </row>
    <row r="323" spans="1:29" ht="24" customHeight="1" x14ac:dyDescent="0.25">
      <c r="A323" t="s">
        <v>878</v>
      </c>
      <c r="B323" t="s">
        <v>17441</v>
      </c>
      <c r="C323">
        <v>100559</v>
      </c>
      <c r="D323" t="s">
        <v>17073</v>
      </c>
      <c r="E323" t="s">
        <v>634</v>
      </c>
      <c r="F323" s="9">
        <f>Table13[[#This Row],[ToMeasure]]-Table13[[#This Row],[FromMeasure]]</f>
        <v>2.3584884300000226</v>
      </c>
      <c r="G323" s="5" t="s">
        <v>632</v>
      </c>
      <c r="H323" s="35">
        <v>274.41799775999999</v>
      </c>
      <c r="I323" s="56">
        <v>274.72958566599999</v>
      </c>
      <c r="J323" s="18" t="s">
        <v>49</v>
      </c>
      <c r="K323" s="55">
        <v>276.00432475000002</v>
      </c>
      <c r="L323" s="35">
        <v>276.77648619000001</v>
      </c>
      <c r="M323" s="56">
        <v>277.08807409600001</v>
      </c>
      <c r="N323" s="18" t="s">
        <v>50</v>
      </c>
      <c r="O323" s="2">
        <v>11608</v>
      </c>
      <c r="P323" s="2">
        <v>9701</v>
      </c>
      <c r="Q323" s="2">
        <v>21309</v>
      </c>
      <c r="R323" t="s">
        <v>12106</v>
      </c>
      <c r="S323">
        <v>7</v>
      </c>
      <c r="T323">
        <v>55</v>
      </c>
      <c r="U323" s="2">
        <v>1130</v>
      </c>
      <c r="V323" s="2">
        <v>8904</v>
      </c>
      <c r="W323" s="8">
        <v>0.47088084846778355</v>
      </c>
      <c r="X323" s="2">
        <v>33476</v>
      </c>
      <c r="Y323" s="45">
        <v>310</v>
      </c>
      <c r="AA323" s="61">
        <f>(Table13[[#This Row],[2042 Future AADT]]-Table13[[#This Row],[AADT 2022]])/20*($AA$5-2022)+Table13[[#This Row],[AADT 2022]]</f>
        <v>29217.55</v>
      </c>
      <c r="AC323" s="1" t="str">
        <f>IF(Table13[[#This Row],[TCS MP]]&gt;=Table13[[#This Row],[BMP]],IF(Table13[[#This Row],[TCS MP]]&lt;=Table13[[#This Row],[EMP]],"Good","EMP"),"BMP")</f>
        <v>Good</v>
      </c>
    </row>
    <row r="324" spans="1:29" ht="24" customHeight="1" x14ac:dyDescent="0.25">
      <c r="A324" t="s">
        <v>881</v>
      </c>
      <c r="B324" t="s">
        <v>17442</v>
      </c>
      <c r="C324">
        <v>100560</v>
      </c>
      <c r="D324" t="s">
        <v>17073</v>
      </c>
      <c r="E324" t="s">
        <v>634</v>
      </c>
      <c r="F324" s="9">
        <f>Table13[[#This Row],[ToMeasure]]-Table13[[#This Row],[FromMeasure]]</f>
        <v>3.5829977099999724</v>
      </c>
      <c r="G324" s="5" t="s">
        <v>632</v>
      </c>
      <c r="H324" s="35">
        <v>276.77648619000001</v>
      </c>
      <c r="I324" s="56">
        <v>277.07384852400003</v>
      </c>
      <c r="J324" s="18" t="s">
        <v>879</v>
      </c>
      <c r="K324" s="55">
        <v>277.23097924000001</v>
      </c>
      <c r="L324" s="35">
        <v>280.35948389999999</v>
      </c>
      <c r="M324" s="56">
        <v>280.656846234</v>
      </c>
      <c r="N324" s="18" t="s">
        <v>880</v>
      </c>
      <c r="O324" s="2">
        <v>12770</v>
      </c>
      <c r="P324" s="2">
        <v>11009</v>
      </c>
      <c r="Q324" s="2">
        <v>23779</v>
      </c>
      <c r="R324" t="s">
        <v>8097</v>
      </c>
      <c r="S324">
        <v>6</v>
      </c>
      <c r="T324">
        <v>51</v>
      </c>
      <c r="U324" s="2">
        <v>1197</v>
      </c>
      <c r="V324" s="2">
        <v>8945</v>
      </c>
      <c r="W324" s="8">
        <v>0.42651078682871441</v>
      </c>
      <c r="X324" s="2">
        <v>37357</v>
      </c>
      <c r="Y324" s="45">
        <v>311</v>
      </c>
      <c r="AA324" s="61">
        <f>(Table13[[#This Row],[2042 Future AADT]]-Table13[[#This Row],[AADT 2022]])/20*($AA$5-2022)+Table13[[#This Row],[AADT 2022]]</f>
        <v>32604.699999999997</v>
      </c>
      <c r="AC324" s="1" t="str">
        <f>IF(Table13[[#This Row],[TCS MP]]&gt;=Table13[[#This Row],[BMP]],IF(Table13[[#This Row],[TCS MP]]&lt;=Table13[[#This Row],[EMP]],"Good","EMP"),"BMP")</f>
        <v>Good</v>
      </c>
    </row>
    <row r="325" spans="1:29" ht="24" customHeight="1" x14ac:dyDescent="0.25">
      <c r="A325" t="s">
        <v>882</v>
      </c>
      <c r="B325" t="s">
        <v>17443</v>
      </c>
      <c r="C325">
        <v>100561</v>
      </c>
      <c r="D325" t="s">
        <v>17073</v>
      </c>
      <c r="E325" t="s">
        <v>634</v>
      </c>
      <c r="F325" s="9">
        <f>Table13[[#This Row],[ToMeasure]]-Table13[[#This Row],[FromMeasure]]</f>
        <v>3.0022048300000392</v>
      </c>
      <c r="G325" s="5" t="s">
        <v>632</v>
      </c>
      <c r="H325" s="35">
        <v>280.35948389999999</v>
      </c>
      <c r="I325" s="56">
        <v>280.654454902</v>
      </c>
      <c r="J325" s="18" t="s">
        <v>51</v>
      </c>
      <c r="K325" s="55">
        <v>283.19671473</v>
      </c>
      <c r="L325" s="35">
        <v>283.36168873000003</v>
      </c>
      <c r="M325" s="56">
        <v>283.65665973199998</v>
      </c>
      <c r="N325" s="18" t="s">
        <v>52</v>
      </c>
      <c r="O325" s="2">
        <v>10968</v>
      </c>
      <c r="P325" s="2">
        <v>9976</v>
      </c>
      <c r="Q325" s="2">
        <v>20944</v>
      </c>
      <c r="R325" t="s">
        <v>12107</v>
      </c>
      <c r="S325">
        <v>8</v>
      </c>
      <c r="T325">
        <v>53</v>
      </c>
      <c r="U325" s="2">
        <v>894</v>
      </c>
      <c r="V325" s="2">
        <v>8800</v>
      </c>
      <c r="W325" s="8">
        <v>0.46285332314744082</v>
      </c>
      <c r="X325" s="2">
        <v>36467</v>
      </c>
      <c r="Y325" s="45">
        <v>312</v>
      </c>
      <c r="AA325" s="61">
        <f>(Table13[[#This Row],[2042 Future AADT]]-Table13[[#This Row],[AADT 2022]])/20*($AA$5-2022)+Table13[[#This Row],[AADT 2022]]</f>
        <v>31033.949999999997</v>
      </c>
      <c r="AC325" s="1" t="str">
        <f>IF(Table13[[#This Row],[TCS MP]]&gt;=Table13[[#This Row],[BMP]],IF(Table13[[#This Row],[TCS MP]]&lt;=Table13[[#This Row],[EMP]],"Good","EMP"),"BMP")</f>
        <v>Good</v>
      </c>
    </row>
    <row r="326" spans="1:29" ht="24" customHeight="1" x14ac:dyDescent="0.25">
      <c r="A326" t="s">
        <v>884</v>
      </c>
      <c r="B326" t="s">
        <v>17444</v>
      </c>
      <c r="C326">
        <v>100562</v>
      </c>
      <c r="D326" t="s">
        <v>17073</v>
      </c>
      <c r="E326" t="s">
        <v>634</v>
      </c>
      <c r="F326" s="9">
        <f>Table13[[#This Row],[ToMeasure]]-Table13[[#This Row],[FromMeasure]]</f>
        <v>1.5368151599999464</v>
      </c>
      <c r="G326" s="5" t="s">
        <v>632</v>
      </c>
      <c r="H326" s="35">
        <v>283.36168873000003</v>
      </c>
      <c r="I326" s="56">
        <v>283.65200172750002</v>
      </c>
      <c r="J326" s="18" t="s">
        <v>52</v>
      </c>
      <c r="K326" s="55">
        <v>284.74435464999999</v>
      </c>
      <c r="L326" s="35">
        <v>284.89850388999997</v>
      </c>
      <c r="M326" s="56">
        <v>285.18881688750002</v>
      </c>
      <c r="N326" s="18" t="s">
        <v>883</v>
      </c>
      <c r="O326" s="2">
        <v>11849</v>
      </c>
      <c r="P326" s="2">
        <v>10959</v>
      </c>
      <c r="Q326" s="2">
        <v>22808</v>
      </c>
      <c r="R326" t="s">
        <v>8098</v>
      </c>
      <c r="S326">
        <v>6</v>
      </c>
      <c r="T326">
        <v>54</v>
      </c>
      <c r="U326" s="2">
        <v>775</v>
      </c>
      <c r="V326" s="2">
        <v>8323</v>
      </c>
      <c r="W326" s="8">
        <v>0.39889512451771308</v>
      </c>
      <c r="X326" s="2">
        <v>42001</v>
      </c>
      <c r="Y326" s="45">
        <v>313</v>
      </c>
      <c r="AA326" s="61">
        <f>(Table13[[#This Row],[2042 Future AADT]]-Table13[[#This Row],[AADT 2022]])/20*($AA$5-2022)+Table13[[#This Row],[AADT 2022]]</f>
        <v>35283.449999999997</v>
      </c>
      <c r="AC326" s="1" t="str">
        <f>IF(Table13[[#This Row],[TCS MP]]&gt;=Table13[[#This Row],[BMP]],IF(Table13[[#This Row],[TCS MP]]&lt;=Table13[[#This Row],[EMP]],"Good","EMP"),"BMP")</f>
        <v>Good</v>
      </c>
    </row>
    <row r="327" spans="1:29" ht="24" customHeight="1" x14ac:dyDescent="0.25">
      <c r="A327" t="s">
        <v>885</v>
      </c>
      <c r="B327" t="s">
        <v>17445</v>
      </c>
      <c r="C327">
        <v>100563</v>
      </c>
      <c r="D327" t="s">
        <v>17073</v>
      </c>
      <c r="E327" t="s">
        <v>634</v>
      </c>
      <c r="F327" s="9">
        <f>Table13[[#This Row],[ToMeasure]]-Table13[[#This Row],[FromMeasure]]</f>
        <v>1.7083913300000404</v>
      </c>
      <c r="G327" s="5" t="s">
        <v>632</v>
      </c>
      <c r="H327" s="35">
        <v>284.89850388999997</v>
      </c>
      <c r="I327" s="56">
        <v>285.17920450333298</v>
      </c>
      <c r="J327" s="18" t="s">
        <v>883</v>
      </c>
      <c r="K327" s="55">
        <v>286.01211604000002</v>
      </c>
      <c r="L327" s="35">
        <v>286.60689522000001</v>
      </c>
      <c r="M327" s="56">
        <v>286.88759583333302</v>
      </c>
      <c r="N327" s="18" t="s">
        <v>53</v>
      </c>
      <c r="O327" s="2">
        <v>9504</v>
      </c>
      <c r="P327" s="2">
        <v>9263</v>
      </c>
      <c r="Q327" s="2">
        <v>18767</v>
      </c>
      <c r="R327" t="s">
        <v>12108</v>
      </c>
      <c r="S327">
        <v>7</v>
      </c>
      <c r="T327">
        <v>54</v>
      </c>
      <c r="U327" s="2">
        <v>767</v>
      </c>
      <c r="V327" s="2">
        <v>7066</v>
      </c>
      <c r="W327" s="8">
        <v>0.41738157403953746</v>
      </c>
      <c r="X327" s="2">
        <v>34559</v>
      </c>
      <c r="Y327" s="45">
        <v>314</v>
      </c>
      <c r="AA327" s="61">
        <f>(Table13[[#This Row],[2042 Future AADT]]-Table13[[#This Row],[AADT 2022]])/20*($AA$5-2022)+Table13[[#This Row],[AADT 2022]]</f>
        <v>29031.800000000003</v>
      </c>
      <c r="AC327" s="1" t="str">
        <f>IF(Table13[[#This Row],[TCS MP]]&gt;=Table13[[#This Row],[BMP]],IF(Table13[[#This Row],[TCS MP]]&lt;=Table13[[#This Row],[EMP]],"Good","EMP"),"BMP")</f>
        <v>Good</v>
      </c>
    </row>
    <row r="328" spans="1:29" ht="24" customHeight="1" x14ac:dyDescent="0.25">
      <c r="A328" t="s">
        <v>888</v>
      </c>
      <c r="B328" t="s">
        <v>17446</v>
      </c>
      <c r="C328">
        <v>100564</v>
      </c>
      <c r="D328" t="s">
        <v>17073</v>
      </c>
      <c r="E328" t="s">
        <v>634</v>
      </c>
      <c r="F328" s="9">
        <f>Table13[[#This Row],[ToMeasure]]-Table13[[#This Row],[FromMeasure]]</f>
        <v>2.6218333900000061</v>
      </c>
      <c r="G328" s="5" t="s">
        <v>632</v>
      </c>
      <c r="H328" s="35">
        <v>286.60689522000001</v>
      </c>
      <c r="I328" s="56">
        <v>286.89101306200001</v>
      </c>
      <c r="J328" s="18" t="s">
        <v>53</v>
      </c>
      <c r="K328" s="55">
        <v>288.24386301999999</v>
      </c>
      <c r="L328" s="35">
        <v>289.22872861000002</v>
      </c>
      <c r="M328" s="56">
        <v>289.51284645200002</v>
      </c>
      <c r="N328" s="18" t="s">
        <v>887</v>
      </c>
      <c r="O328" s="2">
        <v>11383</v>
      </c>
      <c r="P328" s="2">
        <v>9748</v>
      </c>
      <c r="Q328" s="2">
        <v>21131</v>
      </c>
      <c r="R328" t="s">
        <v>12109</v>
      </c>
      <c r="S328">
        <v>6</v>
      </c>
      <c r="T328">
        <v>54</v>
      </c>
      <c r="U328" s="2">
        <v>844</v>
      </c>
      <c r="V328" s="2">
        <v>8154</v>
      </c>
      <c r="W328" s="8">
        <v>0.42581988547631444</v>
      </c>
      <c r="X328" s="2">
        <v>38913</v>
      </c>
      <c r="Y328" s="45">
        <v>315</v>
      </c>
      <c r="AA328" s="61">
        <f>(Table13[[#This Row],[2042 Future AADT]]-Table13[[#This Row],[AADT 2022]])/20*($AA$5-2022)+Table13[[#This Row],[AADT 2022]]</f>
        <v>32689.300000000003</v>
      </c>
      <c r="AC328" s="1" t="str">
        <f>IF(Table13[[#This Row],[TCS MP]]&gt;=Table13[[#This Row],[BMP]],IF(Table13[[#This Row],[TCS MP]]&lt;=Table13[[#This Row],[EMP]],"Good","EMP"),"BMP")</f>
        <v>Good</v>
      </c>
    </row>
    <row r="329" spans="1:29" ht="24" customHeight="1" x14ac:dyDescent="0.25">
      <c r="A329" t="s">
        <v>890</v>
      </c>
      <c r="B329" t="s">
        <v>17447</v>
      </c>
      <c r="C329">
        <v>100565</v>
      </c>
      <c r="D329" t="s">
        <v>17073</v>
      </c>
      <c r="E329" t="s">
        <v>634</v>
      </c>
      <c r="F329" s="9">
        <f>Table13[[#This Row],[ToMeasure]]-Table13[[#This Row],[FromMeasure]]</f>
        <v>3.3234062399999971</v>
      </c>
      <c r="G329" s="5" t="s">
        <v>632</v>
      </c>
      <c r="H329" s="35">
        <v>289.22872861000002</v>
      </c>
      <c r="I329" s="56">
        <v>289.512771536</v>
      </c>
      <c r="J329" s="18" t="s">
        <v>889</v>
      </c>
      <c r="K329" s="55">
        <v>290.157532855</v>
      </c>
      <c r="L329" s="35">
        <v>292.55213485000002</v>
      </c>
      <c r="M329" s="56">
        <v>292.836177776</v>
      </c>
      <c r="N329" s="18" t="s">
        <v>349</v>
      </c>
      <c r="O329" s="2">
        <v>10232</v>
      </c>
      <c r="P329" s="2">
        <v>11129</v>
      </c>
      <c r="Q329" s="2">
        <v>21361</v>
      </c>
      <c r="R329" t="s">
        <v>8099</v>
      </c>
      <c r="S329">
        <v>11</v>
      </c>
      <c r="T329">
        <v>50</v>
      </c>
      <c r="U329" s="2">
        <v>916</v>
      </c>
      <c r="V329" s="2">
        <v>7717</v>
      </c>
      <c r="W329" s="8">
        <v>0.40414774589204627</v>
      </c>
      <c r="X329" s="2">
        <v>33558</v>
      </c>
      <c r="Y329" s="45">
        <v>316</v>
      </c>
      <c r="AA329" s="61">
        <f>(Table13[[#This Row],[2042 Future AADT]]-Table13[[#This Row],[AADT 2022]])/20*($AA$5-2022)+Table13[[#This Row],[AADT 2022]]</f>
        <v>29289.05</v>
      </c>
      <c r="AC329" s="1" t="str">
        <f>IF(Table13[[#This Row],[TCS MP]]&gt;=Table13[[#This Row],[BMP]],IF(Table13[[#This Row],[TCS MP]]&lt;=Table13[[#This Row],[EMP]],"Good","EMP"),"BMP")</f>
        <v>Good</v>
      </c>
    </row>
    <row r="330" spans="1:29" ht="24" customHeight="1" x14ac:dyDescent="0.25">
      <c r="A330" t="s">
        <v>892</v>
      </c>
      <c r="B330" t="s">
        <v>17448</v>
      </c>
      <c r="C330">
        <v>100566</v>
      </c>
      <c r="D330" t="s">
        <v>17073</v>
      </c>
      <c r="E330" t="s">
        <v>634</v>
      </c>
      <c r="F330" s="9">
        <f>Table13[[#This Row],[ToMeasure]]-Table13[[#This Row],[FromMeasure]]</f>
        <v>1.7042024699999843</v>
      </c>
      <c r="G330" s="5" t="s">
        <v>632</v>
      </c>
      <c r="H330" s="35">
        <v>292.55213485000002</v>
      </c>
      <c r="I330" s="56">
        <v>292.83181694249998</v>
      </c>
      <c r="J330" s="18" t="s">
        <v>349</v>
      </c>
      <c r="K330" s="55">
        <v>293.46377576999998</v>
      </c>
      <c r="L330" s="35">
        <v>294.25633732</v>
      </c>
      <c r="M330" s="56">
        <v>294.53601941250002</v>
      </c>
      <c r="N330" s="18" t="s">
        <v>891</v>
      </c>
      <c r="O330" s="2">
        <v>11515</v>
      </c>
      <c r="P330" s="2">
        <v>10075</v>
      </c>
      <c r="Q330" s="2">
        <v>21590</v>
      </c>
      <c r="R330" t="s">
        <v>4477</v>
      </c>
      <c r="S330">
        <v>6</v>
      </c>
      <c r="T330">
        <v>51</v>
      </c>
      <c r="U330" s="2">
        <v>949</v>
      </c>
      <c r="V330" s="2">
        <v>8031</v>
      </c>
      <c r="W330" s="8">
        <v>0.41593330245484023</v>
      </c>
      <c r="X330" s="2">
        <v>33918</v>
      </c>
      <c r="Y330" s="45">
        <v>317</v>
      </c>
      <c r="AA330" s="61">
        <f>(Table13[[#This Row],[2042 Future AADT]]-Table13[[#This Row],[AADT 2022]])/20*($AA$5-2022)+Table13[[#This Row],[AADT 2022]]</f>
        <v>29603.200000000001</v>
      </c>
      <c r="AC330" s="1" t="str">
        <f>IF(Table13[[#This Row],[TCS MP]]&gt;=Table13[[#This Row],[BMP]],IF(Table13[[#This Row],[TCS MP]]&lt;=Table13[[#This Row],[EMP]],"Good","EMP"),"BMP")</f>
        <v>Good</v>
      </c>
    </row>
    <row r="331" spans="1:29" ht="24" customHeight="1" x14ac:dyDescent="0.25">
      <c r="A331" t="s">
        <v>894</v>
      </c>
      <c r="B331" t="s">
        <v>17449</v>
      </c>
      <c r="C331">
        <v>100567</v>
      </c>
      <c r="D331" t="s">
        <v>17073</v>
      </c>
      <c r="E331" t="s">
        <v>634</v>
      </c>
      <c r="F331" s="9">
        <f>Table13[[#This Row],[ToMeasure]]-Table13[[#This Row],[FromMeasure]]</f>
        <v>5.7302563999999734</v>
      </c>
      <c r="G331" s="5" t="s">
        <v>632</v>
      </c>
      <c r="H331" s="35">
        <v>294.25633732</v>
      </c>
      <c r="I331" s="56">
        <v>294.53834598125002</v>
      </c>
      <c r="J331" s="18" t="s">
        <v>891</v>
      </c>
      <c r="K331" s="55">
        <v>298.98826574499998</v>
      </c>
      <c r="L331" s="35">
        <v>299.98659371999997</v>
      </c>
      <c r="M331" s="56">
        <v>300.26860238124999</v>
      </c>
      <c r="N331" s="18" t="s">
        <v>893</v>
      </c>
      <c r="O331" s="2">
        <v>10452</v>
      </c>
      <c r="P331" s="2">
        <v>8079</v>
      </c>
      <c r="Q331" s="2">
        <v>18531</v>
      </c>
      <c r="R331" t="s">
        <v>8100</v>
      </c>
      <c r="S331">
        <v>8</v>
      </c>
      <c r="T331">
        <v>52</v>
      </c>
      <c r="U331" s="2">
        <v>1014</v>
      </c>
      <c r="V331" s="2">
        <v>8395</v>
      </c>
      <c r="W331" s="8">
        <v>0.5077437806918137</v>
      </c>
      <c r="X331" s="2">
        <v>29112</v>
      </c>
      <c r="Y331" s="45">
        <v>318</v>
      </c>
      <c r="AA331" s="61">
        <f>(Table13[[#This Row],[2042 Future AADT]]-Table13[[#This Row],[AADT 2022]])/20*($AA$5-2022)+Table13[[#This Row],[AADT 2022]]</f>
        <v>25408.65</v>
      </c>
      <c r="AC331" s="1" t="str">
        <f>IF(Table13[[#This Row],[TCS MP]]&gt;=Table13[[#This Row],[BMP]],IF(Table13[[#This Row],[TCS MP]]&lt;=Table13[[#This Row],[EMP]],"Good","EMP"),"BMP")</f>
        <v>Good</v>
      </c>
    </row>
    <row r="332" spans="1:29" ht="24" customHeight="1" x14ac:dyDescent="0.25">
      <c r="A332" t="s">
        <v>897</v>
      </c>
      <c r="B332" t="s">
        <v>17450</v>
      </c>
      <c r="C332">
        <v>100568</v>
      </c>
      <c r="D332" t="s">
        <v>17073</v>
      </c>
      <c r="E332" t="s">
        <v>634</v>
      </c>
      <c r="F332" s="9">
        <f>Table13[[#This Row],[ToMeasure]]-Table13[[#This Row],[FromMeasure]]</f>
        <v>3.3384201599999983</v>
      </c>
      <c r="G332" s="5" t="s">
        <v>632</v>
      </c>
      <c r="H332" s="35">
        <v>299.98659371999997</v>
      </c>
      <c r="I332" s="56">
        <v>300.27057224999999</v>
      </c>
      <c r="J332" s="18" t="s">
        <v>893</v>
      </c>
      <c r="K332" s="55">
        <v>303.00118966999997</v>
      </c>
      <c r="L332" s="35">
        <v>303.32501387999997</v>
      </c>
      <c r="M332" s="56">
        <v>303.60899240999998</v>
      </c>
      <c r="N332" s="18" t="s">
        <v>896</v>
      </c>
      <c r="O332" s="2">
        <v>11027</v>
      </c>
      <c r="P332" s="2">
        <v>8960</v>
      </c>
      <c r="Q332" s="2">
        <v>19987</v>
      </c>
      <c r="R332" t="s">
        <v>9015</v>
      </c>
      <c r="S332">
        <v>7</v>
      </c>
      <c r="T332">
        <v>55</v>
      </c>
      <c r="U332" s="2">
        <v>938</v>
      </c>
      <c r="V332" s="2">
        <v>8589</v>
      </c>
      <c r="W332" s="8">
        <v>0.47665982888877773</v>
      </c>
      <c r="X332" s="2">
        <v>31400</v>
      </c>
      <c r="Y332" s="45">
        <v>319</v>
      </c>
      <c r="AA332" s="61">
        <f>(Table13[[#This Row],[2042 Future AADT]]-Table13[[#This Row],[AADT 2022]])/20*($AA$5-2022)+Table13[[#This Row],[AADT 2022]]</f>
        <v>27405.45</v>
      </c>
      <c r="AC332" s="1" t="str">
        <f>IF(Table13[[#This Row],[TCS MP]]&gt;=Table13[[#This Row],[BMP]],IF(Table13[[#This Row],[TCS MP]]&lt;=Table13[[#This Row],[EMP]],"Good","EMP"),"BMP")</f>
        <v>Good</v>
      </c>
    </row>
    <row r="333" spans="1:29" ht="24" customHeight="1" x14ac:dyDescent="0.25">
      <c r="A333" t="s">
        <v>899</v>
      </c>
      <c r="B333" t="s">
        <v>17451</v>
      </c>
      <c r="C333">
        <v>100569</v>
      </c>
      <c r="D333" t="s">
        <v>17073</v>
      </c>
      <c r="E333" t="s">
        <v>634</v>
      </c>
      <c r="F333" s="9">
        <f>Table13[[#This Row],[ToMeasure]]-Table13[[#This Row],[FromMeasure]]</f>
        <v>7.9613999300000273</v>
      </c>
      <c r="G333" s="5" t="s">
        <v>632</v>
      </c>
      <c r="H333" s="35">
        <v>303.32501387999997</v>
      </c>
      <c r="I333" s="56">
        <v>303.606600329</v>
      </c>
      <c r="J333" s="18" t="s">
        <v>896</v>
      </c>
      <c r="K333" s="55">
        <v>307.50292036000002</v>
      </c>
      <c r="L333" s="35">
        <v>311.28641381</v>
      </c>
      <c r="M333" s="56">
        <v>311.56800025899997</v>
      </c>
      <c r="N333" s="18" t="s">
        <v>898</v>
      </c>
      <c r="O333" s="2">
        <v>9987</v>
      </c>
      <c r="P333" s="2">
        <v>9420</v>
      </c>
      <c r="Q333" s="2">
        <v>19407</v>
      </c>
      <c r="R333" t="s">
        <v>9016</v>
      </c>
      <c r="S333">
        <v>7</v>
      </c>
      <c r="T333">
        <v>54</v>
      </c>
      <c r="U333" s="2">
        <v>634</v>
      </c>
      <c r="V333" s="2">
        <v>8072</v>
      </c>
      <c r="W333" s="8">
        <v>0.44860102025042509</v>
      </c>
      <c r="X333" s="2">
        <v>33043</v>
      </c>
      <c r="Y333" s="45">
        <v>320</v>
      </c>
      <c r="AA333" s="61">
        <f>(Table13[[#This Row],[2042 Future AADT]]-Table13[[#This Row],[AADT 2022]])/20*($AA$5-2022)+Table13[[#This Row],[AADT 2022]]</f>
        <v>28270.400000000001</v>
      </c>
      <c r="AC333" s="1" t="str">
        <f>IF(Table13[[#This Row],[TCS MP]]&gt;=Table13[[#This Row],[BMP]],IF(Table13[[#This Row],[TCS MP]]&lt;=Table13[[#This Row],[EMP]],"Good","EMP"),"BMP")</f>
        <v>Good</v>
      </c>
    </row>
    <row r="334" spans="1:29" ht="24" customHeight="1" x14ac:dyDescent="0.25">
      <c r="A334" t="s">
        <v>901</v>
      </c>
      <c r="B334" t="s">
        <v>17452</v>
      </c>
      <c r="C334">
        <v>100570</v>
      </c>
      <c r="D334" t="s">
        <v>17073</v>
      </c>
      <c r="E334" t="s">
        <v>634</v>
      </c>
      <c r="F334" s="9">
        <f>Table13[[#This Row],[ToMeasure]]-Table13[[#This Row],[FromMeasure]]</f>
        <v>8.438268139999991</v>
      </c>
      <c r="G334" s="5" t="s">
        <v>632</v>
      </c>
      <c r="H334" s="35">
        <v>311.28641381</v>
      </c>
      <c r="I334" s="56">
        <v>311.56652284818199</v>
      </c>
      <c r="J334" s="18" t="s">
        <v>898</v>
      </c>
      <c r="K334" s="55">
        <v>317.99780255666701</v>
      </c>
      <c r="L334" s="35">
        <v>319.72468194999999</v>
      </c>
      <c r="M334" s="56">
        <v>320.00479098818198</v>
      </c>
      <c r="N334" s="18" t="s">
        <v>900</v>
      </c>
      <c r="O334" s="2">
        <v>10096</v>
      </c>
      <c r="P334" s="2">
        <v>10663</v>
      </c>
      <c r="Q334" s="2">
        <v>20759</v>
      </c>
      <c r="R334" t="s">
        <v>9017</v>
      </c>
      <c r="S334">
        <v>7</v>
      </c>
      <c r="T334">
        <v>52</v>
      </c>
      <c r="U334" s="2">
        <v>787</v>
      </c>
      <c r="V334" s="2">
        <v>8178</v>
      </c>
      <c r="W334" s="8">
        <v>0.43186087961847874</v>
      </c>
      <c r="X334" s="2">
        <v>35345</v>
      </c>
      <c r="Y334" s="45">
        <v>321</v>
      </c>
      <c r="AA334" s="61">
        <f>(Table13[[#This Row],[2042 Future AADT]]-Table13[[#This Row],[AADT 2022]])/20*($AA$5-2022)+Table13[[#This Row],[AADT 2022]]</f>
        <v>30239.9</v>
      </c>
      <c r="AC334" s="1" t="str">
        <f>IF(Table13[[#This Row],[TCS MP]]&gt;=Table13[[#This Row],[BMP]],IF(Table13[[#This Row],[TCS MP]]&lt;=Table13[[#This Row],[EMP]],"Good","EMP"),"BMP")</f>
        <v>Good</v>
      </c>
    </row>
    <row r="335" spans="1:29" ht="24" customHeight="1" x14ac:dyDescent="0.25">
      <c r="A335" t="s">
        <v>903</v>
      </c>
      <c r="B335" t="s">
        <v>17453</v>
      </c>
      <c r="C335">
        <v>100571</v>
      </c>
      <c r="D335" t="s">
        <v>17073</v>
      </c>
      <c r="E335" t="s">
        <v>634</v>
      </c>
      <c r="F335" s="9">
        <f>Table13[[#This Row],[ToMeasure]]-Table13[[#This Row],[FromMeasure]]</f>
        <v>5.9111544699999854</v>
      </c>
      <c r="G335" s="5" t="s">
        <v>632</v>
      </c>
      <c r="H335" s="35">
        <v>319.72468194999999</v>
      </c>
      <c r="I335" s="56">
        <v>320.008222858571</v>
      </c>
      <c r="J335" s="18" t="s">
        <v>900</v>
      </c>
      <c r="K335" s="55">
        <v>320.69175173000002</v>
      </c>
      <c r="L335" s="35">
        <v>325.63583641999998</v>
      </c>
      <c r="M335" s="56">
        <v>325.91937732857099</v>
      </c>
      <c r="N335" s="18" t="s">
        <v>902</v>
      </c>
      <c r="O335" s="2">
        <v>10867</v>
      </c>
      <c r="P335" s="2">
        <v>10817</v>
      </c>
      <c r="Q335" s="2">
        <v>21684</v>
      </c>
      <c r="R335" t="s">
        <v>9018</v>
      </c>
      <c r="S335">
        <v>10</v>
      </c>
      <c r="T335">
        <v>58</v>
      </c>
      <c r="U335" s="2">
        <v>748</v>
      </c>
      <c r="V335" s="2">
        <v>8214</v>
      </c>
      <c r="W335" s="8">
        <v>0.41330012912746728</v>
      </c>
      <c r="X335" s="2">
        <v>36920</v>
      </c>
      <c r="Y335" s="45">
        <v>322</v>
      </c>
      <c r="AA335" s="61">
        <f>(Table13[[#This Row],[2042 Future AADT]]-Table13[[#This Row],[AADT 2022]])/20*($AA$5-2022)+Table13[[#This Row],[AADT 2022]]</f>
        <v>31587.4</v>
      </c>
      <c r="AC335" s="1" t="str">
        <f>IF(Table13[[#This Row],[TCS MP]]&gt;=Table13[[#This Row],[BMP]],IF(Table13[[#This Row],[TCS MP]]&lt;=Table13[[#This Row],[EMP]],"Good","EMP"),"BMP")</f>
        <v>Good</v>
      </c>
    </row>
    <row r="336" spans="1:29" ht="24" customHeight="1" x14ac:dyDescent="0.25">
      <c r="A336" t="s">
        <v>905</v>
      </c>
      <c r="B336" t="s">
        <v>17454</v>
      </c>
      <c r="C336">
        <v>100572</v>
      </c>
      <c r="D336" t="s">
        <v>17073</v>
      </c>
      <c r="E336" t="s">
        <v>634</v>
      </c>
      <c r="F336" s="9">
        <f>Table13[[#This Row],[ToMeasure]]-Table13[[#This Row],[FromMeasure]]</f>
        <v>4.0890977600000156</v>
      </c>
      <c r="G336" s="5" t="s">
        <v>632</v>
      </c>
      <c r="H336" s="35">
        <v>325.63583641999998</v>
      </c>
      <c r="I336" s="56">
        <v>325.91740852428597</v>
      </c>
      <c r="J336" s="18" t="s">
        <v>902</v>
      </c>
      <c r="K336" s="55">
        <v>329.71899536500001</v>
      </c>
      <c r="L336" s="35">
        <v>329.72493417999999</v>
      </c>
      <c r="M336" s="56">
        <v>330.00650628428599</v>
      </c>
      <c r="N336" s="18" t="s">
        <v>904</v>
      </c>
      <c r="O336" s="2">
        <v>10634</v>
      </c>
      <c r="P336" s="2">
        <v>9785</v>
      </c>
      <c r="Q336" s="2">
        <v>20419</v>
      </c>
      <c r="R336" t="s">
        <v>4478</v>
      </c>
      <c r="S336">
        <v>6</v>
      </c>
      <c r="T336">
        <v>52</v>
      </c>
      <c r="U336" s="2">
        <v>857</v>
      </c>
      <c r="V336" s="2">
        <v>7616</v>
      </c>
      <c r="W336" s="8">
        <v>0.41495665801459425</v>
      </c>
      <c r="X336" s="2">
        <v>34766</v>
      </c>
      <c r="Y336" s="45">
        <v>323</v>
      </c>
      <c r="AA336" s="61">
        <f>(Table13[[#This Row],[2042 Future AADT]]-Table13[[#This Row],[AADT 2022]])/20*($AA$5-2022)+Table13[[#This Row],[AADT 2022]]</f>
        <v>29744.550000000003</v>
      </c>
      <c r="AC336" s="1" t="str">
        <f>IF(Table13[[#This Row],[TCS MP]]&gt;=Table13[[#This Row],[BMP]],IF(Table13[[#This Row],[TCS MP]]&lt;=Table13[[#This Row],[EMP]],"Good","EMP"),"BMP")</f>
        <v>Good</v>
      </c>
    </row>
    <row r="337" spans="1:29" ht="24" customHeight="1" x14ac:dyDescent="0.25">
      <c r="A337" t="s">
        <v>906</v>
      </c>
      <c r="B337" t="s">
        <v>17455</v>
      </c>
      <c r="C337">
        <v>100573</v>
      </c>
      <c r="D337" t="s">
        <v>17073</v>
      </c>
      <c r="E337" t="s">
        <v>634</v>
      </c>
      <c r="F337" s="9">
        <f>Table13[[#This Row],[ToMeasure]]-Table13[[#This Row],[FromMeasure]]</f>
        <v>3.407642629999998</v>
      </c>
      <c r="G337" s="5" t="s">
        <v>632</v>
      </c>
      <c r="H337" s="35">
        <v>329.72493417999999</v>
      </c>
      <c r="I337" s="56">
        <v>330.00728227833298</v>
      </c>
      <c r="J337" s="18" t="s">
        <v>904</v>
      </c>
      <c r="K337" s="55">
        <v>330.41388783000002</v>
      </c>
      <c r="L337" s="35">
        <v>333.13257680999999</v>
      </c>
      <c r="M337" s="56">
        <v>333.41492490833298</v>
      </c>
      <c r="N337" s="18" t="s">
        <v>434</v>
      </c>
      <c r="O337" s="2">
        <v>10917</v>
      </c>
      <c r="P337" s="2">
        <v>9734</v>
      </c>
      <c r="Q337" s="2">
        <v>20651</v>
      </c>
      <c r="R337" t="s">
        <v>9019</v>
      </c>
      <c r="S337">
        <v>8</v>
      </c>
      <c r="T337">
        <v>51</v>
      </c>
      <c r="U337" s="2">
        <v>681</v>
      </c>
      <c r="V337" s="2">
        <v>7134</v>
      </c>
      <c r="W337" s="8">
        <v>0.37843203718948237</v>
      </c>
      <c r="X337" s="2">
        <v>37055</v>
      </c>
      <c r="Y337" s="45">
        <v>324</v>
      </c>
      <c r="AA337" s="61">
        <f>(Table13[[#This Row],[2042 Future AADT]]-Table13[[#This Row],[AADT 2022]])/20*($AA$5-2022)+Table13[[#This Row],[AADT 2022]]</f>
        <v>31313.599999999999</v>
      </c>
      <c r="AC337" s="1" t="str">
        <f>IF(Table13[[#This Row],[TCS MP]]&gt;=Table13[[#This Row],[BMP]],IF(Table13[[#This Row],[TCS MP]]&lt;=Table13[[#This Row],[EMP]],"Good","EMP"),"BMP")</f>
        <v>Good</v>
      </c>
    </row>
    <row r="338" spans="1:29" ht="24" customHeight="1" x14ac:dyDescent="0.25">
      <c r="A338" t="s">
        <v>907</v>
      </c>
      <c r="B338" t="s">
        <v>17456</v>
      </c>
      <c r="C338">
        <v>100574</v>
      </c>
      <c r="D338" t="s">
        <v>17073</v>
      </c>
      <c r="E338" t="s">
        <v>634</v>
      </c>
      <c r="F338" s="9">
        <f>Table13[[#This Row],[ToMeasure]]-Table13[[#This Row],[FromMeasure]]</f>
        <v>6.1027354400000036</v>
      </c>
      <c r="G338" s="5" t="s">
        <v>632</v>
      </c>
      <c r="H338" s="35">
        <v>333.13257680999999</v>
      </c>
      <c r="I338" s="56">
        <v>333.41132273749997</v>
      </c>
      <c r="J338" s="18" t="s">
        <v>434</v>
      </c>
      <c r="K338" s="55">
        <v>337.00216859666699</v>
      </c>
      <c r="L338" s="35">
        <v>339.23531224999999</v>
      </c>
      <c r="M338" s="56">
        <v>339.51405817749998</v>
      </c>
      <c r="N338" s="18" t="s">
        <v>442</v>
      </c>
      <c r="O338" s="2">
        <v>10598</v>
      </c>
      <c r="P338" s="2">
        <v>8872</v>
      </c>
      <c r="Q338" s="2">
        <v>19470</v>
      </c>
      <c r="R338" t="s">
        <v>4479</v>
      </c>
      <c r="S338">
        <v>8</v>
      </c>
      <c r="T338">
        <v>60</v>
      </c>
      <c r="U338" s="2">
        <v>720</v>
      </c>
      <c r="V338" s="2">
        <v>7721</v>
      </c>
      <c r="W338" s="8">
        <v>0.43353877760657422</v>
      </c>
      <c r="X338" s="2">
        <v>33150</v>
      </c>
      <c r="Y338" s="45">
        <v>325</v>
      </c>
      <c r="AA338" s="61">
        <f>(Table13[[#This Row],[2042 Future AADT]]-Table13[[#This Row],[AADT 2022]])/20*($AA$5-2022)+Table13[[#This Row],[AADT 2022]]</f>
        <v>28362</v>
      </c>
      <c r="AC338" s="1" t="str">
        <f>IF(Table13[[#This Row],[TCS MP]]&gt;=Table13[[#This Row],[BMP]],IF(Table13[[#This Row],[TCS MP]]&lt;=Table13[[#This Row],[EMP]],"Good","EMP"),"BMP")</f>
        <v>Good</v>
      </c>
    </row>
    <row r="339" spans="1:29" ht="24" customHeight="1" x14ac:dyDescent="0.25">
      <c r="A339" t="s">
        <v>909</v>
      </c>
      <c r="B339" t="s">
        <v>21464</v>
      </c>
      <c r="C339">
        <v>100575</v>
      </c>
      <c r="D339" t="s">
        <v>17073</v>
      </c>
      <c r="E339" t="s">
        <v>634</v>
      </c>
      <c r="F339" s="9">
        <f>Table13[[#This Row],[ToMeasure]]-Table13[[#This Row],[FromMeasure]]</f>
        <v>2.1667239100000302</v>
      </c>
      <c r="G339" s="5" t="s">
        <v>632</v>
      </c>
      <c r="H339" s="35">
        <v>339.23531224999999</v>
      </c>
      <c r="I339" s="56">
        <v>339.50899804749997</v>
      </c>
      <c r="J339" s="18" t="s">
        <v>442</v>
      </c>
      <c r="K339" s="55">
        <v>340.00438888999997</v>
      </c>
      <c r="L339" s="35">
        <v>341.40203616000002</v>
      </c>
      <c r="M339" s="56">
        <v>341.6757219575</v>
      </c>
      <c r="N339" s="18" t="s">
        <v>908</v>
      </c>
      <c r="O339" s="2">
        <v>12346</v>
      </c>
      <c r="P339" s="2">
        <v>11816</v>
      </c>
      <c r="Q339" s="2">
        <v>24162</v>
      </c>
      <c r="R339" t="s">
        <v>8101</v>
      </c>
      <c r="S339">
        <v>10</v>
      </c>
      <c r="T339">
        <v>50</v>
      </c>
      <c r="U339" s="2">
        <v>344</v>
      </c>
      <c r="V339" s="2">
        <v>3989</v>
      </c>
      <c r="W339" s="8">
        <v>0.1793311811936098</v>
      </c>
      <c r="X339" s="2">
        <v>41139</v>
      </c>
      <c r="Y339" s="45">
        <v>326</v>
      </c>
      <c r="AA339" s="61">
        <f>(Table13[[#This Row],[2042 Future AADT]]-Table13[[#This Row],[AADT 2022]])/20*($AA$5-2022)+Table13[[#This Row],[AADT 2022]]</f>
        <v>35197.050000000003</v>
      </c>
      <c r="AC339" s="1" t="str">
        <f>IF(Table13[[#This Row],[TCS MP]]&gt;=Table13[[#This Row],[BMP]],IF(Table13[[#This Row],[TCS MP]]&lt;=Table13[[#This Row],[EMP]],"Good","EMP"),"BMP")</f>
        <v>Good</v>
      </c>
    </row>
    <row r="340" spans="1:29" ht="24" customHeight="1" x14ac:dyDescent="0.25">
      <c r="A340" t="s">
        <v>912</v>
      </c>
      <c r="B340" t="s">
        <v>17457</v>
      </c>
      <c r="C340">
        <v>100576</v>
      </c>
      <c r="D340" t="s">
        <v>17073</v>
      </c>
      <c r="E340" t="s">
        <v>634</v>
      </c>
      <c r="F340" s="9">
        <f>Table13[[#This Row],[ToMeasure]]-Table13[[#This Row],[FromMeasure]]</f>
        <v>2.1476315699999873</v>
      </c>
      <c r="G340" s="5" t="s">
        <v>632</v>
      </c>
      <c r="H340" s="35">
        <v>341.40203616000002</v>
      </c>
      <c r="I340" s="56">
        <v>341.67676893750001</v>
      </c>
      <c r="J340" s="18" t="s">
        <v>25976</v>
      </c>
      <c r="K340" s="55">
        <v>343.01048573000003</v>
      </c>
      <c r="L340" s="35">
        <v>343.54966773000001</v>
      </c>
      <c r="M340" s="56">
        <v>343.8244005075</v>
      </c>
      <c r="N340" s="18" t="s">
        <v>25970</v>
      </c>
      <c r="O340" s="2">
        <v>14034</v>
      </c>
      <c r="P340" s="2">
        <v>10933</v>
      </c>
      <c r="Q340" s="2">
        <v>24967</v>
      </c>
      <c r="R340" t="s">
        <v>9020</v>
      </c>
      <c r="S340">
        <v>6</v>
      </c>
      <c r="T340">
        <v>56</v>
      </c>
      <c r="U340" s="2">
        <v>833</v>
      </c>
      <c r="V340" s="2">
        <v>8974</v>
      </c>
      <c r="W340" s="8">
        <v>0.39279849401209599</v>
      </c>
      <c r="X340" s="2">
        <v>42510</v>
      </c>
      <c r="Y340" s="45">
        <v>327</v>
      </c>
      <c r="AA340" s="61">
        <f>(Table13[[#This Row],[2042 Future AADT]]-Table13[[#This Row],[AADT 2022]])/20*($AA$5-2022)+Table13[[#This Row],[AADT 2022]]</f>
        <v>36369.949999999997</v>
      </c>
      <c r="AC340" s="1" t="str">
        <f>IF(Table13[[#This Row],[TCS MP]]&gt;=Table13[[#This Row],[BMP]],IF(Table13[[#This Row],[TCS MP]]&lt;=Table13[[#This Row],[EMP]],"Good","EMP"),"BMP")</f>
        <v>Good</v>
      </c>
    </row>
    <row r="341" spans="1:29" ht="24" customHeight="1" x14ac:dyDescent="0.25">
      <c r="A341" t="s">
        <v>914</v>
      </c>
      <c r="B341" t="s">
        <v>17458</v>
      </c>
      <c r="C341">
        <v>100577</v>
      </c>
      <c r="D341" t="s">
        <v>17073</v>
      </c>
      <c r="E341" t="s">
        <v>634</v>
      </c>
      <c r="F341" s="9">
        <f>Table13[[#This Row],[ToMeasure]]-Table13[[#This Row],[FromMeasure]]</f>
        <v>2.7278036999999813</v>
      </c>
      <c r="G341" s="5" t="s">
        <v>632</v>
      </c>
      <c r="H341" s="35">
        <v>343.54966773000001</v>
      </c>
      <c r="I341" s="56">
        <v>343.849976664</v>
      </c>
      <c r="J341" s="18" t="s">
        <v>25970</v>
      </c>
      <c r="K341" s="55">
        <v>345.95971880500002</v>
      </c>
      <c r="L341" s="35">
        <v>346.27747142999999</v>
      </c>
      <c r="M341" s="56">
        <v>346.57778036399998</v>
      </c>
      <c r="N341" s="18" t="s">
        <v>25971</v>
      </c>
      <c r="O341" s="2">
        <v>12713</v>
      </c>
      <c r="P341" s="2">
        <v>13279</v>
      </c>
      <c r="Q341" s="2">
        <v>25992</v>
      </c>
      <c r="R341" t="s">
        <v>8102</v>
      </c>
      <c r="S341">
        <v>6</v>
      </c>
      <c r="T341">
        <v>52</v>
      </c>
      <c r="U341" s="2">
        <v>1117</v>
      </c>
      <c r="V341" s="2">
        <v>9590</v>
      </c>
      <c r="W341" s="8">
        <v>0.41193444136657431</v>
      </c>
      <c r="X341" s="2">
        <v>44255</v>
      </c>
      <c r="Y341" s="45">
        <v>328</v>
      </c>
      <c r="AA341" s="61">
        <f>(Table13[[#This Row],[2042 Future AADT]]-Table13[[#This Row],[AADT 2022]])/20*($AA$5-2022)+Table13[[#This Row],[AADT 2022]]</f>
        <v>37862.949999999997</v>
      </c>
      <c r="AC341" s="1" t="str">
        <f>IF(Table13[[#This Row],[TCS MP]]&gt;=Table13[[#This Row],[BMP]],IF(Table13[[#This Row],[TCS MP]]&lt;=Table13[[#This Row],[EMP]],"Good","EMP"),"BMP")</f>
        <v>Good</v>
      </c>
    </row>
    <row r="342" spans="1:29" ht="24" customHeight="1" x14ac:dyDescent="0.25">
      <c r="A342" t="s">
        <v>915</v>
      </c>
      <c r="B342" t="s">
        <v>17459</v>
      </c>
      <c r="C342">
        <v>100578</v>
      </c>
      <c r="D342" t="s">
        <v>17073</v>
      </c>
      <c r="E342" t="s">
        <v>634</v>
      </c>
      <c r="F342" s="9">
        <f>Table13[[#This Row],[ToMeasure]]-Table13[[#This Row],[FromMeasure]]</f>
        <v>1.6065026100000068</v>
      </c>
      <c r="G342" s="5" t="s">
        <v>632</v>
      </c>
      <c r="H342" s="35">
        <v>346.27747142999999</v>
      </c>
      <c r="I342" s="56">
        <v>346.59339599999998</v>
      </c>
      <c r="J342" s="18" t="s">
        <v>25971</v>
      </c>
      <c r="K342" s="55">
        <v>347.85342952500002</v>
      </c>
      <c r="L342" s="35">
        <v>347.88397404</v>
      </c>
      <c r="M342" s="56">
        <v>348.19989860999999</v>
      </c>
      <c r="N342" s="18" t="s">
        <v>25972</v>
      </c>
      <c r="O342" s="2">
        <v>12285</v>
      </c>
      <c r="P342" s="2">
        <v>13267</v>
      </c>
      <c r="Q342" s="2">
        <v>25552</v>
      </c>
      <c r="R342" t="s">
        <v>9021</v>
      </c>
      <c r="S342">
        <v>6</v>
      </c>
      <c r="T342">
        <v>53</v>
      </c>
      <c r="U342" s="2">
        <v>1071</v>
      </c>
      <c r="V342" s="2">
        <v>9288</v>
      </c>
      <c r="W342" s="8">
        <v>0.40540857858484658</v>
      </c>
      <c r="X342" s="2">
        <v>43506</v>
      </c>
      <c r="Y342" s="45">
        <v>329</v>
      </c>
      <c r="AA342" s="61">
        <f>(Table13[[#This Row],[2042 Future AADT]]-Table13[[#This Row],[AADT 2022]])/20*($AA$5-2022)+Table13[[#This Row],[AADT 2022]]</f>
        <v>37222.1</v>
      </c>
      <c r="AC342" s="1" t="str">
        <f>IF(Table13[[#This Row],[TCS MP]]&gt;=Table13[[#This Row],[BMP]],IF(Table13[[#This Row],[TCS MP]]&lt;=Table13[[#This Row],[EMP]],"Good","EMP"),"BMP")</f>
        <v>Good</v>
      </c>
    </row>
    <row r="343" spans="1:29" ht="24" customHeight="1" x14ac:dyDescent="0.25">
      <c r="A343" t="s">
        <v>916</v>
      </c>
      <c r="B343" t="s">
        <v>17460</v>
      </c>
      <c r="C343">
        <v>100579</v>
      </c>
      <c r="D343" t="s">
        <v>17073</v>
      </c>
      <c r="E343" t="s">
        <v>634</v>
      </c>
      <c r="F343" s="9">
        <f>Table13[[#This Row],[ToMeasure]]-Table13[[#This Row],[FromMeasure]]</f>
        <v>3.1959257999999977</v>
      </c>
      <c r="G343" s="5" t="s">
        <v>632</v>
      </c>
      <c r="H343" s="35">
        <v>347.88397404</v>
      </c>
      <c r="I343" s="56">
        <v>348.18595615200002</v>
      </c>
      <c r="J343" s="18" t="s">
        <v>25972</v>
      </c>
      <c r="K343" s="55">
        <v>348.715358595</v>
      </c>
      <c r="L343" s="35">
        <v>351.07989984</v>
      </c>
      <c r="M343" s="56">
        <v>351.38188195200001</v>
      </c>
      <c r="N343" s="18" t="s">
        <v>25973</v>
      </c>
      <c r="O343" s="2">
        <v>12114</v>
      </c>
      <c r="P343" s="2">
        <v>12793</v>
      </c>
      <c r="Q343" s="2">
        <v>24907</v>
      </c>
      <c r="R343" t="s">
        <v>8103</v>
      </c>
      <c r="S343">
        <v>6</v>
      </c>
      <c r="T343">
        <v>52</v>
      </c>
      <c r="U343" s="2">
        <v>850</v>
      </c>
      <c r="V343" s="2">
        <v>8550</v>
      </c>
      <c r="W343" s="8">
        <v>0.37740394266672023</v>
      </c>
      <c r="X343" s="2">
        <v>42407</v>
      </c>
      <c r="Y343" s="45">
        <v>330</v>
      </c>
      <c r="AA343" s="61">
        <f>(Table13[[#This Row],[2042 Future AADT]]-Table13[[#This Row],[AADT 2022]])/20*($AA$5-2022)+Table13[[#This Row],[AADT 2022]]</f>
        <v>36282</v>
      </c>
      <c r="AC343" s="1" t="str">
        <f>IF(Table13[[#This Row],[TCS MP]]&gt;=Table13[[#This Row],[BMP]],IF(Table13[[#This Row],[TCS MP]]&lt;=Table13[[#This Row],[EMP]],"Good","EMP"),"BMP")</f>
        <v>Good</v>
      </c>
    </row>
    <row r="344" spans="1:29" ht="24" customHeight="1" x14ac:dyDescent="0.25">
      <c r="A344" t="s">
        <v>917</v>
      </c>
      <c r="B344" t="s">
        <v>17461</v>
      </c>
      <c r="C344">
        <v>100580</v>
      </c>
      <c r="D344" t="s">
        <v>17073</v>
      </c>
      <c r="E344" t="s">
        <v>634</v>
      </c>
      <c r="F344" s="9">
        <f>Table13[[#This Row],[ToMeasure]]-Table13[[#This Row],[FromMeasure]]</f>
        <v>3.2572872000000075</v>
      </c>
      <c r="G344" s="5" t="s">
        <v>632</v>
      </c>
      <c r="H344" s="35">
        <v>351.07989984</v>
      </c>
      <c r="I344" s="56">
        <v>351.39663417600002</v>
      </c>
      <c r="J344" s="18" t="s">
        <v>25973</v>
      </c>
      <c r="K344" s="55">
        <v>351.96745138666699</v>
      </c>
      <c r="L344" s="35">
        <v>354.33718704</v>
      </c>
      <c r="M344" s="56">
        <v>354.65392137600003</v>
      </c>
      <c r="N344" s="18" t="s">
        <v>25974</v>
      </c>
      <c r="O344" s="2">
        <v>11554</v>
      </c>
      <c r="P344" s="2">
        <v>10403</v>
      </c>
      <c r="Q344" s="2">
        <v>21957</v>
      </c>
      <c r="R344" t="s">
        <v>8104</v>
      </c>
      <c r="S344">
        <v>8</v>
      </c>
      <c r="T344">
        <v>51</v>
      </c>
      <c r="U344" s="2">
        <v>820</v>
      </c>
      <c r="V344" s="2">
        <v>8405</v>
      </c>
      <c r="W344" s="8">
        <v>0.42013936330099738</v>
      </c>
      <c r="X344" s="2">
        <v>37385</v>
      </c>
      <c r="Y344" s="45">
        <v>331</v>
      </c>
      <c r="AA344" s="61">
        <f>(Table13[[#This Row],[2042 Future AADT]]-Table13[[#This Row],[AADT 2022]])/20*($AA$5-2022)+Table13[[#This Row],[AADT 2022]]</f>
        <v>31985.199999999997</v>
      </c>
      <c r="AC344" s="1" t="str">
        <f>IF(Table13[[#This Row],[TCS MP]]&gt;=Table13[[#This Row],[BMP]],IF(Table13[[#This Row],[TCS MP]]&lt;=Table13[[#This Row],[EMP]],"Good","EMP"),"BMP")</f>
        <v>Good</v>
      </c>
    </row>
    <row r="345" spans="1:29" ht="24" customHeight="1" x14ac:dyDescent="0.25">
      <c r="A345" t="s">
        <v>918</v>
      </c>
      <c r="B345" t="s">
        <v>17462</v>
      </c>
      <c r="C345">
        <v>100581</v>
      </c>
      <c r="D345" t="s">
        <v>17073</v>
      </c>
      <c r="E345" t="s">
        <v>634</v>
      </c>
      <c r="F345" s="9">
        <f>Table13[[#This Row],[ToMeasure]]-Table13[[#This Row],[FromMeasure]]</f>
        <v>2.918180829999983</v>
      </c>
      <c r="G345" s="5" t="s">
        <v>632</v>
      </c>
      <c r="H345" s="35">
        <v>354.33718704</v>
      </c>
      <c r="I345" s="56">
        <v>354.61316737800001</v>
      </c>
      <c r="J345" s="18" t="s">
        <v>25974</v>
      </c>
      <c r="K345" s="55">
        <v>357.16792879500002</v>
      </c>
      <c r="L345" s="35">
        <v>357.25536786999999</v>
      </c>
      <c r="M345" s="56">
        <v>357.531348208</v>
      </c>
      <c r="N345" s="18" t="s">
        <v>25975</v>
      </c>
      <c r="O345" s="2">
        <v>11607</v>
      </c>
      <c r="P345" s="2">
        <v>7849</v>
      </c>
      <c r="Q345" s="2">
        <v>19456</v>
      </c>
      <c r="R345" t="s">
        <v>12110</v>
      </c>
      <c r="S345">
        <v>8</v>
      </c>
      <c r="T345">
        <v>50</v>
      </c>
      <c r="U345" s="2">
        <v>744</v>
      </c>
      <c r="V345" s="2">
        <v>8035</v>
      </c>
      <c r="W345" s="8">
        <v>0.45122327302631576</v>
      </c>
      <c r="X345" s="2">
        <v>33126</v>
      </c>
      <c r="Y345" s="45">
        <v>332</v>
      </c>
      <c r="AA345" s="61">
        <f>(Table13[[#This Row],[2042 Future AADT]]-Table13[[#This Row],[AADT 2022]])/20*($AA$5-2022)+Table13[[#This Row],[AADT 2022]]</f>
        <v>28341.5</v>
      </c>
      <c r="AC345" s="1" t="str">
        <f>IF(Table13[[#This Row],[TCS MP]]&gt;=Table13[[#This Row],[BMP]],IF(Table13[[#This Row],[TCS MP]]&lt;=Table13[[#This Row],[EMP]],"Good","EMP"),"BMP")</f>
        <v>Good</v>
      </c>
    </row>
    <row r="346" spans="1:29" ht="24" customHeight="1" x14ac:dyDescent="0.25">
      <c r="A346" t="s">
        <v>919</v>
      </c>
      <c r="B346" t="s">
        <v>17463</v>
      </c>
      <c r="C346">
        <v>100582</v>
      </c>
      <c r="D346" t="s">
        <v>17073</v>
      </c>
      <c r="E346" t="s">
        <v>634</v>
      </c>
      <c r="F346" s="9">
        <f>Table13[[#This Row],[ToMeasure]]-Table13[[#This Row],[FromMeasure]]</f>
        <v>1.661372990000018</v>
      </c>
      <c r="G346" s="5" t="s">
        <v>632</v>
      </c>
      <c r="H346" s="35">
        <v>357.25536786999999</v>
      </c>
      <c r="I346" s="56">
        <v>357.37901589500001</v>
      </c>
      <c r="J346" s="18" t="s">
        <v>25975</v>
      </c>
      <c r="K346" s="55">
        <v>357.89947509500001</v>
      </c>
      <c r="L346" s="35">
        <v>358.91674086</v>
      </c>
      <c r="M346" s="56">
        <v>359.04038888500003</v>
      </c>
      <c r="N346" s="18" t="s">
        <v>54</v>
      </c>
      <c r="O346" s="2">
        <v>11836</v>
      </c>
      <c r="P346" s="2">
        <v>10415</v>
      </c>
      <c r="Q346" s="2">
        <v>22251</v>
      </c>
      <c r="R346" t="s">
        <v>12111</v>
      </c>
      <c r="S346">
        <v>7</v>
      </c>
      <c r="T346">
        <v>52</v>
      </c>
      <c r="U346" s="2">
        <v>734</v>
      </c>
      <c r="V346" s="2">
        <v>8854</v>
      </c>
      <c r="W346" s="8">
        <v>0.43090198193339624</v>
      </c>
      <c r="X346" s="2">
        <v>37885</v>
      </c>
      <c r="Y346" s="45">
        <v>333</v>
      </c>
      <c r="AA346" s="61">
        <f>(Table13[[#This Row],[2042 Future AADT]]-Table13[[#This Row],[AADT 2022]])/20*($AA$5-2022)+Table13[[#This Row],[AADT 2022]]</f>
        <v>32413.1</v>
      </c>
      <c r="AC346" s="1" t="str">
        <f>IF(Table13[[#This Row],[TCS MP]]&gt;=Table13[[#This Row],[BMP]],IF(Table13[[#This Row],[TCS MP]]&lt;=Table13[[#This Row],[EMP]],"Good","EMP"),"BMP")</f>
        <v>Good</v>
      </c>
    </row>
    <row r="347" spans="1:29" ht="24" customHeight="1" x14ac:dyDescent="0.25">
      <c r="A347" t="s">
        <v>920</v>
      </c>
      <c r="B347" t="s">
        <v>17464</v>
      </c>
      <c r="C347">
        <v>100583</v>
      </c>
      <c r="D347" t="s">
        <v>17073</v>
      </c>
      <c r="E347" t="s">
        <v>634</v>
      </c>
      <c r="F347" s="9">
        <f>Table13[[#This Row],[ToMeasure]]-Table13[[#This Row],[FromMeasure]]</f>
        <v>0.43191022000002022</v>
      </c>
      <c r="G347" s="5" t="s">
        <v>632</v>
      </c>
      <c r="H347" s="35">
        <v>358.91674086</v>
      </c>
      <c r="I347" s="56">
        <v>358.88647115499998</v>
      </c>
      <c r="J347" s="18" t="s">
        <v>54</v>
      </c>
      <c r="K347" s="55">
        <v>359.23386164499999</v>
      </c>
      <c r="L347" s="35">
        <v>359.34865108000002</v>
      </c>
      <c r="M347" s="56">
        <v>359.318381375</v>
      </c>
      <c r="N347" s="18" t="s">
        <v>26</v>
      </c>
      <c r="O347" s="2">
        <v>11213</v>
      </c>
      <c r="P347" s="2">
        <v>13143</v>
      </c>
      <c r="Q347" s="2">
        <v>24356</v>
      </c>
      <c r="R347" t="s">
        <v>12112</v>
      </c>
      <c r="S347">
        <v>6</v>
      </c>
      <c r="T347">
        <v>61</v>
      </c>
      <c r="U347" s="2">
        <v>900</v>
      </c>
      <c r="V347" s="2">
        <v>9905</v>
      </c>
      <c r="W347" s="8">
        <v>0.44362785350632289</v>
      </c>
      <c r="X347" s="2">
        <v>41469</v>
      </c>
      <c r="Y347" s="45">
        <v>334</v>
      </c>
      <c r="AA347" s="61">
        <f>(Table13[[#This Row],[2042 Future AADT]]-Table13[[#This Row],[AADT 2022]])/20*($AA$5-2022)+Table13[[#This Row],[AADT 2022]]</f>
        <v>35479.449999999997</v>
      </c>
      <c r="AC347" s="1" t="str">
        <f>IF(Table13[[#This Row],[TCS MP]]&gt;=Table13[[#This Row],[BMP]],IF(Table13[[#This Row],[TCS MP]]&lt;=Table13[[#This Row],[EMP]],"Good","EMP"),"BMP")</f>
        <v>Good</v>
      </c>
    </row>
    <row r="348" spans="1:29" ht="24" customHeight="1" x14ac:dyDescent="0.25">
      <c r="A348" t="s">
        <v>4899</v>
      </c>
      <c r="B348" t="s">
        <v>18574</v>
      </c>
      <c r="C348">
        <v>102322</v>
      </c>
      <c r="D348" t="s">
        <v>17073</v>
      </c>
      <c r="E348" t="s">
        <v>921</v>
      </c>
      <c r="F348" s="9">
        <f>Table13[[#This Row],[ToMeasure]]-Table13[[#This Row],[FromMeasure]]</f>
        <v>6.7061590000000004</v>
      </c>
      <c r="G348" s="5" t="s">
        <v>922</v>
      </c>
      <c r="H348" s="35">
        <v>0</v>
      </c>
      <c r="I348" s="56">
        <v>0</v>
      </c>
      <c r="J348" s="18" t="s">
        <v>923</v>
      </c>
      <c r="K348" s="55">
        <v>0</v>
      </c>
      <c r="L348" s="35">
        <v>6.7061590000000004</v>
      </c>
      <c r="M348" s="56">
        <v>5.6</v>
      </c>
      <c r="N348" s="18" t="s">
        <v>198</v>
      </c>
      <c r="O348" s="3">
        <v>30720</v>
      </c>
      <c r="P348" s="3">
        <v>29008</v>
      </c>
      <c r="Q348" s="3">
        <v>59728</v>
      </c>
      <c r="R348" t="s">
        <v>8803</v>
      </c>
      <c r="S348">
        <v>8</v>
      </c>
      <c r="T348">
        <v>59</v>
      </c>
      <c r="U348" s="3">
        <v>1918</v>
      </c>
      <c r="V348" s="3">
        <v>1592</v>
      </c>
      <c r="W348" s="8">
        <v>5.8766407714974551E-2</v>
      </c>
      <c r="X348" s="3">
        <v>94014</v>
      </c>
      <c r="Y348" s="45">
        <v>334.1</v>
      </c>
      <c r="AA348" s="61">
        <f>(Table13[[#This Row],[2042 Future AADT]]-Table13[[#This Row],[AADT 2022]])/20*($AA$5-2022)+Table13[[#This Row],[AADT 2022]]</f>
        <v>82013.899999999994</v>
      </c>
      <c r="AC348" s="1" t="str">
        <f>IF(Table13[[#This Row],[TCS MP]]&gt;=Table13[[#This Row],[BMP]],IF(Table13[[#This Row],[TCS MP]]&lt;=Table13[[#This Row],[EMP]],"Good","EMP"),"BMP")</f>
        <v>Good</v>
      </c>
    </row>
    <row r="349" spans="1:29" ht="24" customHeight="1" x14ac:dyDescent="0.25">
      <c r="A349" t="s">
        <v>926</v>
      </c>
      <c r="B349" t="s">
        <v>17465</v>
      </c>
      <c r="C349">
        <v>100669</v>
      </c>
      <c r="D349" t="s">
        <v>17073</v>
      </c>
      <c r="E349" t="s">
        <v>924</v>
      </c>
      <c r="F349" s="9">
        <f>Table13[[#This Row],[ToMeasure]]-Table13[[#This Row],[FromMeasure]]</f>
        <v>0.67465269999999999</v>
      </c>
      <c r="G349" s="5" t="s">
        <v>925</v>
      </c>
      <c r="H349" s="35">
        <v>0</v>
      </c>
      <c r="I349" s="56">
        <v>0</v>
      </c>
      <c r="J349" s="18" t="s">
        <v>55</v>
      </c>
      <c r="K349" s="69">
        <v>0.11</v>
      </c>
      <c r="L349" s="35">
        <v>0.67465269999999999</v>
      </c>
      <c r="M349" s="56">
        <v>0.39035321000000001</v>
      </c>
      <c r="N349" s="18" t="s">
        <v>56</v>
      </c>
      <c r="O349" s="2" t="s">
        <v>203</v>
      </c>
      <c r="P349" s="2" t="s">
        <v>203</v>
      </c>
      <c r="Q349" s="2">
        <v>49217</v>
      </c>
      <c r="R349" t="s">
        <v>8806</v>
      </c>
      <c r="S349">
        <v>9</v>
      </c>
      <c r="T349">
        <v>56</v>
      </c>
      <c r="U349" s="2">
        <v>5106</v>
      </c>
      <c r="V349" s="2">
        <v>4377</v>
      </c>
      <c r="W349" s="8">
        <v>0.19267732693987849</v>
      </c>
      <c r="X349" s="2">
        <v>77469</v>
      </c>
      <c r="Y349" s="45">
        <v>335</v>
      </c>
      <c r="AA349" s="61">
        <f>(Table13[[#This Row],[2042 Future AADT]]-Table13[[#This Row],[AADT 2022]])/20*($AA$5-2022)+Table13[[#This Row],[AADT 2022]]</f>
        <v>67580.800000000003</v>
      </c>
      <c r="AC349" s="1" t="str">
        <f>IF(Table13[[#This Row],[TCS MP]]&gt;=Table13[[#This Row],[BMP]],IF(Table13[[#This Row],[TCS MP]]&lt;=Table13[[#This Row],[EMP]],"Good","EMP"),"BMP")</f>
        <v>Good</v>
      </c>
    </row>
    <row r="350" spans="1:29" ht="24" customHeight="1" x14ac:dyDescent="0.25">
      <c r="A350" s="6" t="s">
        <v>931</v>
      </c>
      <c r="B350" t="s">
        <v>17467</v>
      </c>
      <c r="C350">
        <v>100671</v>
      </c>
      <c r="D350" t="s">
        <v>17073</v>
      </c>
      <c r="E350" t="s">
        <v>924</v>
      </c>
      <c r="F350" s="9">
        <f>Table13[[#This Row],[ToMeasure]]-Table13[[#This Row],[FromMeasure]]</f>
        <v>1.06843164</v>
      </c>
      <c r="G350" s="5" t="s">
        <v>925</v>
      </c>
      <c r="H350" s="35">
        <v>1.0331511</v>
      </c>
      <c r="I350" s="56">
        <v>0.58705610500000005</v>
      </c>
      <c r="J350" s="18" t="s">
        <v>114</v>
      </c>
      <c r="K350" s="55">
        <v>1.039016205</v>
      </c>
      <c r="L350" s="35">
        <v>2.10158274</v>
      </c>
      <c r="M350" s="56">
        <v>1.583934585</v>
      </c>
      <c r="N350" s="18" t="s">
        <v>930</v>
      </c>
      <c r="O350" s="2">
        <v>88972</v>
      </c>
      <c r="P350" s="2">
        <v>91732</v>
      </c>
      <c r="Q350" s="2">
        <v>180704</v>
      </c>
      <c r="R350" t="s">
        <v>15290</v>
      </c>
      <c r="S350">
        <v>8</v>
      </c>
      <c r="T350">
        <v>53</v>
      </c>
      <c r="U350" s="2">
        <v>6760</v>
      </c>
      <c r="V350" s="2">
        <v>5693</v>
      </c>
      <c r="W350" s="8">
        <v>6.8913803789622807E-2</v>
      </c>
      <c r="X350" s="2">
        <v>284434</v>
      </c>
      <c r="Y350" s="45">
        <v>337</v>
      </c>
      <c r="AA350" s="61">
        <f>(Table13[[#This Row],[2042 Future AADT]]-Table13[[#This Row],[AADT 2022]])/20*($AA$5-2022)+Table13[[#This Row],[AADT 2022]]</f>
        <v>248128.5</v>
      </c>
      <c r="AC350" s="1" t="str">
        <f>IF(Table13[[#This Row],[TCS MP]]&gt;=Table13[[#This Row],[BMP]],IF(Table13[[#This Row],[TCS MP]]&lt;=Table13[[#This Row],[EMP]],"Good","EMP"),"BMP")</f>
        <v>Good</v>
      </c>
    </row>
    <row r="351" spans="1:29" ht="24" customHeight="1" x14ac:dyDescent="0.25">
      <c r="A351" t="s">
        <v>933</v>
      </c>
      <c r="B351" t="s">
        <v>17468</v>
      </c>
      <c r="C351">
        <v>100672</v>
      </c>
      <c r="D351" t="s">
        <v>17073</v>
      </c>
      <c r="E351" t="s">
        <v>924</v>
      </c>
      <c r="F351" s="9">
        <f>Table13[[#This Row],[ToMeasure]]-Table13[[#This Row],[FromMeasure]]</f>
        <v>1.06863317</v>
      </c>
      <c r="G351" s="5" t="s">
        <v>925</v>
      </c>
      <c r="H351" s="35">
        <v>2.10158274</v>
      </c>
      <c r="I351" s="56">
        <v>1.5683099433333301</v>
      </c>
      <c r="J351" s="18" t="s">
        <v>930</v>
      </c>
      <c r="K351" s="55">
        <v>1.9694407650000001</v>
      </c>
      <c r="L351" s="35">
        <v>3.17021591</v>
      </c>
      <c r="M351" s="56">
        <v>2.6369431133333299</v>
      </c>
      <c r="N351" s="18" t="s">
        <v>130</v>
      </c>
      <c r="O351" s="2">
        <v>80571</v>
      </c>
      <c r="P351" s="2">
        <v>99491</v>
      </c>
      <c r="Q351" s="2">
        <v>180062</v>
      </c>
      <c r="R351" t="s">
        <v>12415</v>
      </c>
      <c r="S351">
        <v>7</v>
      </c>
      <c r="T351">
        <v>54</v>
      </c>
      <c r="U351" s="2">
        <v>6941</v>
      </c>
      <c r="V351" s="2">
        <v>5845</v>
      </c>
      <c r="W351" s="8">
        <v>7.1008874720929455E-2</v>
      </c>
      <c r="X351" s="2">
        <v>283424</v>
      </c>
      <c r="Y351" s="45">
        <v>338</v>
      </c>
      <c r="AA351" s="61">
        <f>(Table13[[#This Row],[2042 Future AADT]]-Table13[[#This Row],[AADT 2022]])/20*($AA$5-2022)+Table13[[#This Row],[AADT 2022]]</f>
        <v>247247.3</v>
      </c>
      <c r="AC351" s="1" t="str">
        <f>IF(Table13[[#This Row],[TCS MP]]&gt;=Table13[[#This Row],[BMP]],IF(Table13[[#This Row],[TCS MP]]&lt;=Table13[[#This Row],[EMP]],"Good","EMP"),"BMP")</f>
        <v>Good</v>
      </c>
    </row>
    <row r="352" spans="1:29" ht="24" customHeight="1" x14ac:dyDescent="0.25">
      <c r="A352" t="s">
        <v>935</v>
      </c>
      <c r="B352" t="s">
        <v>17469</v>
      </c>
      <c r="C352">
        <v>100673</v>
      </c>
      <c r="D352" t="s">
        <v>17073</v>
      </c>
      <c r="E352" t="s">
        <v>924</v>
      </c>
      <c r="F352" s="9">
        <f>Table13[[#This Row],[ToMeasure]]-Table13[[#This Row],[FromMeasure]]</f>
        <v>0.75136241999999998</v>
      </c>
      <c r="G352" s="5" t="s">
        <v>925</v>
      </c>
      <c r="H352" s="35">
        <v>3.17021591</v>
      </c>
      <c r="I352" s="56">
        <v>2.6317601700000002</v>
      </c>
      <c r="J352" s="18" t="s">
        <v>130</v>
      </c>
      <c r="K352" s="55">
        <v>2.9989539600000001</v>
      </c>
      <c r="L352" s="35">
        <v>3.92157833</v>
      </c>
      <c r="M352" s="56">
        <v>3.3831225900000002</v>
      </c>
      <c r="N352" s="18" t="s">
        <v>934</v>
      </c>
      <c r="O352" s="2">
        <v>74834</v>
      </c>
      <c r="P352" s="2">
        <v>87175</v>
      </c>
      <c r="Q352" s="2">
        <v>162009</v>
      </c>
      <c r="R352" t="s">
        <v>4904</v>
      </c>
      <c r="S352">
        <v>8</v>
      </c>
      <c r="T352">
        <v>51</v>
      </c>
      <c r="U352" s="2">
        <v>6971</v>
      </c>
      <c r="V352" s="2">
        <v>5871</v>
      </c>
      <c r="W352" s="8">
        <v>7.9267201204871338E-2</v>
      </c>
      <c r="X352" s="2">
        <v>255008</v>
      </c>
      <c r="Y352" s="45">
        <v>339</v>
      </c>
      <c r="AA352" s="61">
        <f>(Table13[[#This Row],[2042 Future AADT]]-Table13[[#This Row],[AADT 2022]])/20*($AA$5-2022)+Table13[[#This Row],[AADT 2022]]</f>
        <v>222458.35</v>
      </c>
      <c r="AC352" s="1" t="str">
        <f>IF(Table13[[#This Row],[TCS MP]]&gt;=Table13[[#This Row],[BMP]],IF(Table13[[#This Row],[TCS MP]]&lt;=Table13[[#This Row],[EMP]],"Good","EMP"),"BMP")</f>
        <v>Good</v>
      </c>
    </row>
    <row r="353" spans="1:29" ht="24" customHeight="1" x14ac:dyDescent="0.25">
      <c r="A353" t="s">
        <v>937</v>
      </c>
      <c r="B353" t="s">
        <v>17470</v>
      </c>
      <c r="C353">
        <v>100674</v>
      </c>
      <c r="D353" t="s">
        <v>17073</v>
      </c>
      <c r="E353" t="s">
        <v>924</v>
      </c>
      <c r="F353" s="9">
        <f>Table13[[#This Row],[ToMeasure]]-Table13[[#This Row],[FromMeasure]]</f>
        <v>0.5051298700000002</v>
      </c>
      <c r="G353" s="5" t="s">
        <v>925</v>
      </c>
      <c r="H353" s="35">
        <v>3.92157833</v>
      </c>
      <c r="I353" s="56">
        <v>3.3560149400000001</v>
      </c>
      <c r="J353" s="18" t="s">
        <v>934</v>
      </c>
      <c r="K353" s="55">
        <v>3.6392666400000002</v>
      </c>
      <c r="L353" s="35">
        <v>4.4267082000000002</v>
      </c>
      <c r="M353" s="56">
        <v>3.8611448099999999</v>
      </c>
      <c r="N353" s="18" t="s">
        <v>936</v>
      </c>
      <c r="O353" s="2">
        <v>71806</v>
      </c>
      <c r="P353" s="2">
        <v>84976</v>
      </c>
      <c r="Q353" s="2">
        <v>156782</v>
      </c>
      <c r="R353" t="s">
        <v>4905</v>
      </c>
      <c r="S353">
        <v>8</v>
      </c>
      <c r="T353">
        <v>59</v>
      </c>
      <c r="U353" s="2">
        <v>5485</v>
      </c>
      <c r="V353" s="2">
        <v>5016</v>
      </c>
      <c r="W353" s="8">
        <v>6.697835210674695E-2</v>
      </c>
      <c r="X353" s="2">
        <v>246780</v>
      </c>
      <c r="Y353" s="45">
        <v>340</v>
      </c>
      <c r="AA353" s="61">
        <f>(Table13[[#This Row],[2042 Future AADT]]-Table13[[#This Row],[AADT 2022]])/20*($AA$5-2022)+Table13[[#This Row],[AADT 2022]]</f>
        <v>215280.7</v>
      </c>
      <c r="AC353" s="1" t="str">
        <f>IF(Table13[[#This Row],[TCS MP]]&gt;=Table13[[#This Row],[BMP]],IF(Table13[[#This Row],[TCS MP]]&lt;=Table13[[#This Row],[EMP]],"Good","EMP"),"BMP")</f>
        <v>Good</v>
      </c>
    </row>
    <row r="354" spans="1:29" ht="24" customHeight="1" x14ac:dyDescent="0.25">
      <c r="A354" t="s">
        <v>939</v>
      </c>
      <c r="B354" t="s">
        <v>17471</v>
      </c>
      <c r="C354">
        <v>100675</v>
      </c>
      <c r="D354" t="s">
        <v>17073</v>
      </c>
      <c r="E354" t="s">
        <v>924</v>
      </c>
      <c r="F354" s="9">
        <f>Table13[[#This Row],[ToMeasure]]-Table13[[#This Row],[FromMeasure]]</f>
        <v>0.75029894999999946</v>
      </c>
      <c r="G354" s="5" t="s">
        <v>925</v>
      </c>
      <c r="H354" s="35">
        <v>4.4267082000000002</v>
      </c>
      <c r="I354" s="56">
        <v>3.8732937533333298</v>
      </c>
      <c r="J354" s="18" t="s">
        <v>936</v>
      </c>
      <c r="K354" s="55">
        <v>4.2549047199999999</v>
      </c>
      <c r="L354" s="35">
        <v>5.1770071499999997</v>
      </c>
      <c r="M354" s="56">
        <v>4.6235927033333297</v>
      </c>
      <c r="N354" s="18" t="s">
        <v>132</v>
      </c>
      <c r="O354" s="2">
        <v>77451</v>
      </c>
      <c r="P354" s="2">
        <v>88941</v>
      </c>
      <c r="Q354" s="2">
        <v>166392</v>
      </c>
      <c r="R354" t="s">
        <v>8810</v>
      </c>
      <c r="S354">
        <v>9</v>
      </c>
      <c r="T354">
        <v>54</v>
      </c>
      <c r="U354" s="2">
        <v>6174</v>
      </c>
      <c r="V354" s="2">
        <v>5873</v>
      </c>
      <c r="W354" s="8">
        <v>7.2401317371027452E-2</v>
      </c>
      <c r="X354" s="2">
        <v>261907</v>
      </c>
      <c r="Y354" s="45">
        <v>341</v>
      </c>
      <c r="AA354" s="61">
        <f>(Table13[[#This Row],[2042 Future AADT]]-Table13[[#This Row],[AADT 2022]])/20*($AA$5-2022)+Table13[[#This Row],[AADT 2022]]</f>
        <v>228476.75</v>
      </c>
      <c r="AC354" s="1" t="str">
        <f>IF(Table13[[#This Row],[TCS MP]]&gt;=Table13[[#This Row],[BMP]],IF(Table13[[#This Row],[TCS MP]]&lt;=Table13[[#This Row],[EMP]],"Good","EMP"),"BMP")</f>
        <v>Good</v>
      </c>
    </row>
    <row r="355" spans="1:29" ht="24" customHeight="1" x14ac:dyDescent="0.25">
      <c r="A355" t="s">
        <v>940</v>
      </c>
      <c r="B355" t="s">
        <v>17472</v>
      </c>
      <c r="C355">
        <v>100676</v>
      </c>
      <c r="D355" t="s">
        <v>17073</v>
      </c>
      <c r="E355" t="s">
        <v>924</v>
      </c>
      <c r="F355" s="9">
        <f>Table13[[#This Row],[ToMeasure]]-Table13[[#This Row],[FromMeasure]]</f>
        <v>1.0255930300000005</v>
      </c>
      <c r="G355" s="5" t="s">
        <v>925</v>
      </c>
      <c r="H355" s="35">
        <v>5.1770071499999997</v>
      </c>
      <c r="I355" s="56">
        <v>4.6082217733333302</v>
      </c>
      <c r="J355" s="18" t="s">
        <v>132</v>
      </c>
      <c r="K355" s="55">
        <v>4.8343712300000004</v>
      </c>
      <c r="L355" s="35">
        <v>6.2026001800000001</v>
      </c>
      <c r="M355" s="56">
        <v>5.6338148033333297</v>
      </c>
      <c r="N355" s="18" t="s">
        <v>133</v>
      </c>
      <c r="O355" s="2">
        <v>78030</v>
      </c>
      <c r="P355" s="2">
        <v>78076</v>
      </c>
      <c r="Q355" s="2">
        <v>156106</v>
      </c>
      <c r="R355" t="s">
        <v>8811</v>
      </c>
      <c r="S355">
        <v>9</v>
      </c>
      <c r="T355">
        <v>55</v>
      </c>
      <c r="U355" s="2">
        <v>6185</v>
      </c>
      <c r="V355" s="2">
        <v>5206</v>
      </c>
      <c r="W355" s="8">
        <v>7.2969648828360212E-2</v>
      </c>
      <c r="X355" s="2">
        <v>245716</v>
      </c>
      <c r="Y355" s="45">
        <v>342</v>
      </c>
      <c r="AA355" s="61">
        <f>(Table13[[#This Row],[2042 Future AADT]]-Table13[[#This Row],[AADT 2022]])/20*($AA$5-2022)+Table13[[#This Row],[AADT 2022]]</f>
        <v>214352.5</v>
      </c>
      <c r="AC355" s="1" t="str">
        <f>IF(Table13[[#This Row],[TCS MP]]&gt;=Table13[[#This Row],[BMP]],IF(Table13[[#This Row],[TCS MP]]&lt;=Table13[[#This Row],[EMP]],"Good","EMP"),"BMP")</f>
        <v>Good</v>
      </c>
    </row>
    <row r="356" spans="1:29" ht="24" customHeight="1" x14ac:dyDescent="0.25">
      <c r="A356" t="s">
        <v>941</v>
      </c>
      <c r="B356" t="s">
        <v>17473</v>
      </c>
      <c r="C356">
        <v>100677</v>
      </c>
      <c r="D356" t="s">
        <v>17073</v>
      </c>
      <c r="E356" t="s">
        <v>924</v>
      </c>
      <c r="F356" s="9">
        <f>Table13[[#This Row],[ToMeasure]]-Table13[[#This Row],[FromMeasure]]</f>
        <v>1.43748451</v>
      </c>
      <c r="G356" s="5" t="s">
        <v>925</v>
      </c>
      <c r="H356" s="35">
        <v>6.2026001800000001</v>
      </c>
      <c r="I356" s="56">
        <v>5.6265819375000001</v>
      </c>
      <c r="J356" s="18" t="s">
        <v>133</v>
      </c>
      <c r="K356" s="55">
        <v>6.0019807199999997</v>
      </c>
      <c r="L356" s="35">
        <v>7.6400846900000001</v>
      </c>
      <c r="M356" s="56">
        <v>7.0640664475000001</v>
      </c>
      <c r="N356" s="18" t="s">
        <v>134</v>
      </c>
      <c r="O356" s="2">
        <v>74292</v>
      </c>
      <c r="P356" s="2">
        <v>81988</v>
      </c>
      <c r="Q356" s="2">
        <v>156280</v>
      </c>
      <c r="R356" t="s">
        <v>8812</v>
      </c>
      <c r="S356">
        <v>7</v>
      </c>
      <c r="T356">
        <v>52</v>
      </c>
      <c r="U356" s="2">
        <v>6887</v>
      </c>
      <c r="V356" s="2">
        <v>5800</v>
      </c>
      <c r="W356" s="8">
        <v>8.1181213207064243E-2</v>
      </c>
      <c r="X356" s="2">
        <v>245990</v>
      </c>
      <c r="Y356" s="45">
        <v>343</v>
      </c>
      <c r="AA356" s="61">
        <f>(Table13[[#This Row],[2042 Future AADT]]-Table13[[#This Row],[AADT 2022]])/20*($AA$5-2022)+Table13[[#This Row],[AADT 2022]]</f>
        <v>214591.5</v>
      </c>
      <c r="AC356" s="1" t="str">
        <f>IF(Table13[[#This Row],[TCS MP]]&gt;=Table13[[#This Row],[BMP]],IF(Table13[[#This Row],[TCS MP]]&lt;=Table13[[#This Row],[EMP]],"Good","EMP"),"BMP")</f>
        <v>Good</v>
      </c>
    </row>
    <row r="357" spans="1:29" ht="24" customHeight="1" x14ac:dyDescent="0.25">
      <c r="A357" t="s">
        <v>943</v>
      </c>
      <c r="B357" t="s">
        <v>17474</v>
      </c>
      <c r="C357">
        <v>100678</v>
      </c>
      <c r="D357" t="s">
        <v>17073</v>
      </c>
      <c r="E357" t="s">
        <v>924</v>
      </c>
      <c r="F357" s="9">
        <f>Table13[[#This Row],[ToMeasure]]-Table13[[#This Row],[FromMeasure]]</f>
        <v>1.9836192399999995</v>
      </c>
      <c r="G357" s="5" t="s">
        <v>925</v>
      </c>
      <c r="H357" s="35">
        <v>7.6400846900000001</v>
      </c>
      <c r="I357" s="56">
        <v>7.0707580874999998</v>
      </c>
      <c r="J357" s="18" t="s">
        <v>134</v>
      </c>
      <c r="K357" s="55">
        <v>7.3811900699999997</v>
      </c>
      <c r="L357" s="35">
        <v>9.6237039299999996</v>
      </c>
      <c r="M357" s="56">
        <v>9.0543773274999992</v>
      </c>
      <c r="N357" s="18" t="s">
        <v>942</v>
      </c>
      <c r="O357" s="2">
        <v>79110</v>
      </c>
      <c r="P357" s="2">
        <v>79327</v>
      </c>
      <c r="Q357" s="2">
        <v>158437</v>
      </c>
      <c r="R357" t="s">
        <v>8813</v>
      </c>
      <c r="S357">
        <v>9</v>
      </c>
      <c r="T357">
        <v>54</v>
      </c>
      <c r="U357" s="2">
        <v>6751</v>
      </c>
      <c r="V357" s="2">
        <v>5684</v>
      </c>
      <c r="W357" s="8">
        <v>7.8485454786445086E-2</v>
      </c>
      <c r="X357" s="2">
        <v>210013</v>
      </c>
      <c r="Y357" s="45">
        <v>344</v>
      </c>
      <c r="AA357" s="61">
        <f>(Table13[[#This Row],[2042 Future AADT]]-Table13[[#This Row],[AADT 2022]])/20*($AA$5-2022)+Table13[[#This Row],[AADT 2022]]</f>
        <v>191961.4</v>
      </c>
      <c r="AC357" s="1" t="str">
        <f>IF(Table13[[#This Row],[TCS MP]]&gt;=Table13[[#This Row],[BMP]],IF(Table13[[#This Row],[TCS MP]]&lt;=Table13[[#This Row],[EMP]],"Good","EMP"),"BMP")</f>
        <v>Good</v>
      </c>
    </row>
    <row r="358" spans="1:29" ht="24" customHeight="1" x14ac:dyDescent="0.25">
      <c r="A358" t="s">
        <v>944</v>
      </c>
      <c r="B358" t="s">
        <v>17475</v>
      </c>
      <c r="C358">
        <v>100679</v>
      </c>
      <c r="D358" t="s">
        <v>17073</v>
      </c>
      <c r="E358" t="s">
        <v>924</v>
      </c>
      <c r="F358" s="9">
        <f>Table13[[#This Row],[ToMeasure]]-Table13[[#This Row],[FromMeasure]]</f>
        <v>0.46746345000000034</v>
      </c>
      <c r="G358" s="5" t="s">
        <v>925</v>
      </c>
      <c r="H358" s="35">
        <v>9.6237039299999996</v>
      </c>
      <c r="I358" s="56">
        <v>9.0672114950000005</v>
      </c>
      <c r="J358" s="18" t="s">
        <v>942</v>
      </c>
      <c r="K358" s="55">
        <v>9.3129577450000003</v>
      </c>
      <c r="L358" s="35">
        <v>10.09116738</v>
      </c>
      <c r="M358" s="56">
        <v>9.5346749450000008</v>
      </c>
      <c r="N358" s="18" t="s">
        <v>81</v>
      </c>
      <c r="O358" s="2">
        <v>29417</v>
      </c>
      <c r="P358" s="2">
        <v>118211</v>
      </c>
      <c r="Q358" s="2">
        <v>147628</v>
      </c>
      <c r="R358" t="s">
        <v>15291</v>
      </c>
      <c r="S358">
        <v>10</v>
      </c>
      <c r="T358">
        <v>58</v>
      </c>
      <c r="U358" s="2">
        <v>5523</v>
      </c>
      <c r="V358" s="2">
        <v>4276</v>
      </c>
      <c r="W358" s="8">
        <v>6.6376297179396859E-2</v>
      </c>
      <c r="X358" s="2">
        <v>232372</v>
      </c>
      <c r="Y358" s="45">
        <v>345</v>
      </c>
      <c r="AA358" s="61">
        <f>(Table13[[#This Row],[2042 Future AADT]]-Table13[[#This Row],[AADT 2022]])/20*($AA$5-2022)+Table13[[#This Row],[AADT 2022]]</f>
        <v>202711.6</v>
      </c>
      <c r="AC358" s="1" t="str">
        <f>IF(Table13[[#This Row],[TCS MP]]&gt;=Table13[[#This Row],[BMP]],IF(Table13[[#This Row],[TCS MP]]&lt;=Table13[[#This Row],[EMP]],"Good","EMP"),"BMP")</f>
        <v>Good</v>
      </c>
    </row>
    <row r="359" spans="1:29" ht="24" customHeight="1" x14ac:dyDescent="0.25">
      <c r="A359" t="s">
        <v>945</v>
      </c>
      <c r="B359" t="s">
        <v>17476</v>
      </c>
      <c r="C359">
        <v>100680</v>
      </c>
      <c r="D359" t="s">
        <v>17073</v>
      </c>
      <c r="E359" t="s">
        <v>924</v>
      </c>
      <c r="F359" s="9">
        <f>Table13[[#This Row],[ToMeasure]]-Table13[[#This Row],[FromMeasure]]</f>
        <v>1.0004597999999998</v>
      </c>
      <c r="G359" s="5" t="s">
        <v>925</v>
      </c>
      <c r="H359" s="35">
        <v>10.09116738</v>
      </c>
      <c r="I359" s="56">
        <v>9.5336772033333297</v>
      </c>
      <c r="J359" s="18" t="s">
        <v>81</v>
      </c>
      <c r="K359" s="55">
        <v>9.9994538599999991</v>
      </c>
      <c r="L359" s="35">
        <v>11.09162718</v>
      </c>
      <c r="M359" s="56">
        <v>10.534137003333299</v>
      </c>
      <c r="N359" s="18" t="s">
        <v>136</v>
      </c>
      <c r="O359" s="2">
        <v>72286</v>
      </c>
      <c r="P359" s="2">
        <v>72990</v>
      </c>
      <c r="Q359" s="2">
        <v>145276</v>
      </c>
      <c r="R359" t="s">
        <v>8814</v>
      </c>
      <c r="S359">
        <v>9</v>
      </c>
      <c r="T359">
        <v>53</v>
      </c>
      <c r="U359" s="2">
        <v>5859</v>
      </c>
      <c r="V359" s="2">
        <v>4934</v>
      </c>
      <c r="W359" s="8">
        <v>7.429306974310966E-2</v>
      </c>
      <c r="X359" s="2">
        <v>228669</v>
      </c>
      <c r="Y359" s="45">
        <v>346</v>
      </c>
      <c r="AA359" s="61">
        <f>(Table13[[#This Row],[2042 Future AADT]]-Table13[[#This Row],[AADT 2022]])/20*($AA$5-2022)+Table13[[#This Row],[AADT 2022]]</f>
        <v>199481.45</v>
      </c>
      <c r="AC359" s="1" t="str">
        <f>IF(Table13[[#This Row],[TCS MP]]&gt;=Table13[[#This Row],[BMP]],IF(Table13[[#This Row],[TCS MP]]&lt;=Table13[[#This Row],[EMP]],"Good","EMP"),"BMP")</f>
        <v>Good</v>
      </c>
    </row>
    <row r="360" spans="1:29" ht="24" customHeight="1" x14ac:dyDescent="0.25">
      <c r="A360" t="s">
        <v>946</v>
      </c>
      <c r="B360" t="s">
        <v>17477</v>
      </c>
      <c r="C360">
        <v>100681</v>
      </c>
      <c r="D360" t="s">
        <v>17073</v>
      </c>
      <c r="E360" t="s">
        <v>924</v>
      </c>
      <c r="F360" s="9">
        <f>Table13[[#This Row],[ToMeasure]]-Table13[[#This Row],[FromMeasure]]</f>
        <v>1.0152817299999999</v>
      </c>
      <c r="G360" s="5" t="s">
        <v>925</v>
      </c>
      <c r="H360" s="35">
        <v>11.09162718</v>
      </c>
      <c r="I360" s="56">
        <v>10.53287111</v>
      </c>
      <c r="J360" s="18" t="s">
        <v>136</v>
      </c>
      <c r="K360" s="55">
        <v>10.99937772</v>
      </c>
      <c r="L360" s="35">
        <v>12.10690891</v>
      </c>
      <c r="M360" s="56">
        <v>11.54815284</v>
      </c>
      <c r="N360" s="18" t="s">
        <v>660</v>
      </c>
      <c r="O360" s="2">
        <v>63617</v>
      </c>
      <c r="P360" s="2">
        <v>75513</v>
      </c>
      <c r="Q360" s="2">
        <v>139130</v>
      </c>
      <c r="R360" t="s">
        <v>12416</v>
      </c>
      <c r="S360">
        <v>7</v>
      </c>
      <c r="T360">
        <v>68</v>
      </c>
      <c r="U360" s="2">
        <v>5300</v>
      </c>
      <c r="V360" s="2">
        <v>4462</v>
      </c>
      <c r="W360" s="8">
        <v>7.0164594264357075E-2</v>
      </c>
      <c r="X360" s="2">
        <v>218995</v>
      </c>
      <c r="Y360" s="45">
        <v>347</v>
      </c>
      <c r="AA360" s="61">
        <f>(Table13[[#This Row],[2042 Future AADT]]-Table13[[#This Row],[AADT 2022]])/20*($AA$5-2022)+Table13[[#This Row],[AADT 2022]]</f>
        <v>191042.25</v>
      </c>
      <c r="AC360" s="1" t="str">
        <f>IF(Table13[[#This Row],[TCS MP]]&gt;=Table13[[#This Row],[BMP]],IF(Table13[[#This Row],[TCS MP]]&lt;=Table13[[#This Row],[EMP]],"Good","EMP"),"BMP")</f>
        <v>Good</v>
      </c>
    </row>
    <row r="361" spans="1:29" ht="24" customHeight="1" x14ac:dyDescent="0.25">
      <c r="A361" t="s">
        <v>947</v>
      </c>
      <c r="B361" t="s">
        <v>17478</v>
      </c>
      <c r="C361">
        <v>100682</v>
      </c>
      <c r="D361" t="s">
        <v>17073</v>
      </c>
      <c r="E361" t="s">
        <v>924</v>
      </c>
      <c r="F361" s="9">
        <f>Table13[[#This Row],[ToMeasure]]-Table13[[#This Row],[FromMeasure]]</f>
        <v>1.0282509300000005</v>
      </c>
      <c r="G361" s="5" t="s">
        <v>925</v>
      </c>
      <c r="H361" s="35">
        <v>12.10690891</v>
      </c>
      <c r="I361" s="56">
        <v>11.54798491</v>
      </c>
      <c r="J361" s="18" t="s">
        <v>660</v>
      </c>
      <c r="K361" s="55">
        <v>11.75161016</v>
      </c>
      <c r="L361" s="35">
        <v>13.13515984</v>
      </c>
      <c r="M361" s="56">
        <v>12.576235840000001</v>
      </c>
      <c r="N361" s="18" t="s">
        <v>138</v>
      </c>
      <c r="O361" s="2">
        <v>63032</v>
      </c>
      <c r="P361" s="2">
        <v>78811</v>
      </c>
      <c r="Q361" s="2">
        <v>141843</v>
      </c>
      <c r="R361" t="s">
        <v>4906</v>
      </c>
      <c r="S361">
        <v>8</v>
      </c>
      <c r="T361">
        <v>52</v>
      </c>
      <c r="U361" s="2">
        <v>4821</v>
      </c>
      <c r="V361" s="2">
        <v>4061</v>
      </c>
      <c r="W361" s="8">
        <v>6.2618528936923212E-2</v>
      </c>
      <c r="X361" s="2">
        <v>223266</v>
      </c>
      <c r="Y361" s="45">
        <v>348</v>
      </c>
      <c r="AA361" s="61">
        <f>(Table13[[#This Row],[2042 Future AADT]]-Table13[[#This Row],[AADT 2022]])/20*($AA$5-2022)+Table13[[#This Row],[AADT 2022]]</f>
        <v>194767.95</v>
      </c>
      <c r="AC361" s="1" t="str">
        <f>IF(Table13[[#This Row],[TCS MP]]&gt;=Table13[[#This Row],[BMP]],IF(Table13[[#This Row],[TCS MP]]&lt;=Table13[[#This Row],[EMP]],"Good","EMP"),"BMP")</f>
        <v>Good</v>
      </c>
    </row>
    <row r="362" spans="1:29" ht="24" customHeight="1" x14ac:dyDescent="0.25">
      <c r="A362" t="s">
        <v>948</v>
      </c>
      <c r="B362" t="s">
        <v>17479</v>
      </c>
      <c r="C362">
        <v>100683</v>
      </c>
      <c r="D362" t="s">
        <v>17073</v>
      </c>
      <c r="E362" t="s">
        <v>924</v>
      </c>
      <c r="F362" s="9">
        <f>Table13[[#This Row],[ToMeasure]]-Table13[[#This Row],[FromMeasure]]</f>
        <v>1.0210911100000004</v>
      </c>
      <c r="G362" s="5" t="s">
        <v>925</v>
      </c>
      <c r="H362" s="35">
        <v>13.13515984</v>
      </c>
      <c r="I362" s="56">
        <v>12.57691123</v>
      </c>
      <c r="J362" s="18" t="s">
        <v>138</v>
      </c>
      <c r="K362" s="55">
        <v>13.000820095</v>
      </c>
      <c r="L362" s="35">
        <v>14.15625095</v>
      </c>
      <c r="M362" s="56">
        <v>13.598002340000001</v>
      </c>
      <c r="N362" s="18" t="s">
        <v>139</v>
      </c>
      <c r="O362" s="2">
        <v>54905</v>
      </c>
      <c r="P362" s="2">
        <v>59370</v>
      </c>
      <c r="Q362" s="2">
        <v>114275</v>
      </c>
      <c r="R362" t="s">
        <v>15292</v>
      </c>
      <c r="S362">
        <v>10</v>
      </c>
      <c r="T362">
        <v>60</v>
      </c>
      <c r="U362" s="2">
        <v>4277</v>
      </c>
      <c r="V362" s="2">
        <v>3603</v>
      </c>
      <c r="W362" s="8">
        <v>6.8956464668562673E-2</v>
      </c>
      <c r="X362" s="2">
        <v>179873</v>
      </c>
      <c r="Y362" s="45">
        <v>349</v>
      </c>
      <c r="AA362" s="61">
        <f>(Table13[[#This Row],[2042 Future AADT]]-Table13[[#This Row],[AADT 2022]])/20*($AA$5-2022)+Table13[[#This Row],[AADT 2022]]</f>
        <v>156913.70000000001</v>
      </c>
      <c r="AC362" s="1" t="str">
        <f>IF(Table13[[#This Row],[TCS MP]]&gt;=Table13[[#This Row],[BMP]],IF(Table13[[#This Row],[TCS MP]]&lt;=Table13[[#This Row],[EMP]],"Good","EMP"),"BMP")</f>
        <v>Good</v>
      </c>
    </row>
    <row r="363" spans="1:29" ht="24" customHeight="1" x14ac:dyDescent="0.25">
      <c r="A363" t="s">
        <v>949</v>
      </c>
      <c r="B363" t="s">
        <v>17480</v>
      </c>
      <c r="C363">
        <v>100684</v>
      </c>
      <c r="D363" t="s">
        <v>17073</v>
      </c>
      <c r="E363" t="s">
        <v>924</v>
      </c>
      <c r="F363" s="9">
        <f>Table13[[#This Row],[ToMeasure]]-Table13[[#This Row],[FromMeasure]]</f>
        <v>1.0159496899999994</v>
      </c>
      <c r="G363" s="5" t="s">
        <v>925</v>
      </c>
      <c r="H363" s="35">
        <v>14.15625095</v>
      </c>
      <c r="I363" s="56">
        <v>13.594561029999999</v>
      </c>
      <c r="J363" s="18" t="s">
        <v>139</v>
      </c>
      <c r="K363" s="55">
        <v>13.984230725</v>
      </c>
      <c r="L363" s="35">
        <v>15.17220064</v>
      </c>
      <c r="M363" s="56">
        <v>14.610510720000001</v>
      </c>
      <c r="N363" s="18" t="s">
        <v>664</v>
      </c>
      <c r="O363" s="2">
        <v>48910</v>
      </c>
      <c r="P363" s="2">
        <v>55461</v>
      </c>
      <c r="Q363" s="2">
        <v>104371</v>
      </c>
      <c r="R363" t="s">
        <v>8815</v>
      </c>
      <c r="S363">
        <v>9</v>
      </c>
      <c r="T363">
        <v>57</v>
      </c>
      <c r="U363" s="2">
        <v>4538</v>
      </c>
      <c r="V363" s="2">
        <v>3761</v>
      </c>
      <c r="W363" s="8">
        <v>7.9514424504891199E-2</v>
      </c>
      <c r="X363" s="2">
        <v>164284</v>
      </c>
      <c r="Y363" s="45">
        <v>350</v>
      </c>
      <c r="AA363" s="61">
        <f>(Table13[[#This Row],[2042 Future AADT]]-Table13[[#This Row],[AADT 2022]])/20*($AA$5-2022)+Table13[[#This Row],[AADT 2022]]</f>
        <v>143314.45000000001</v>
      </c>
      <c r="AC363" s="1" t="str">
        <f>IF(Table13[[#This Row],[TCS MP]]&gt;=Table13[[#This Row],[BMP]],IF(Table13[[#This Row],[TCS MP]]&lt;=Table13[[#This Row],[EMP]],"Good","EMP"),"BMP")</f>
        <v>Good</v>
      </c>
    </row>
    <row r="364" spans="1:29" ht="24" customHeight="1" x14ac:dyDescent="0.25">
      <c r="A364" t="s">
        <v>951</v>
      </c>
      <c r="B364" t="s">
        <v>17481</v>
      </c>
      <c r="C364">
        <v>100685</v>
      </c>
      <c r="D364" t="s">
        <v>17073</v>
      </c>
      <c r="E364" t="s">
        <v>924</v>
      </c>
      <c r="F364" s="9">
        <f>Table13[[#This Row],[ToMeasure]]-Table13[[#This Row],[FromMeasure]]</f>
        <v>0.81268252000000096</v>
      </c>
      <c r="G364" s="5" t="s">
        <v>925</v>
      </c>
      <c r="H364" s="35">
        <v>15.17220064</v>
      </c>
      <c r="I364" s="56">
        <v>14.52</v>
      </c>
      <c r="J364" s="18" t="s">
        <v>664</v>
      </c>
      <c r="K364" s="55">
        <v>14.998963010000001</v>
      </c>
      <c r="L364" s="35">
        <v>15.984883160000001</v>
      </c>
      <c r="M364" s="56">
        <v>15.9</v>
      </c>
      <c r="N364" s="18" t="s">
        <v>950</v>
      </c>
      <c r="O364" s="2">
        <v>54802</v>
      </c>
      <c r="P364" s="2">
        <v>55412</v>
      </c>
      <c r="Q364" s="2">
        <v>110214</v>
      </c>
      <c r="R364" t="s">
        <v>12417</v>
      </c>
      <c r="S364">
        <v>9</v>
      </c>
      <c r="T364">
        <v>53</v>
      </c>
      <c r="U364" s="2">
        <v>4221</v>
      </c>
      <c r="V364" s="2">
        <v>3496</v>
      </c>
      <c r="W364" s="8">
        <v>7.0018327980111414E-2</v>
      </c>
      <c r="X364" s="2">
        <v>173481</v>
      </c>
      <c r="Y364" s="45">
        <v>351</v>
      </c>
      <c r="AA364" s="61">
        <f>(Table13[[#This Row],[2042 Future AADT]]-Table13[[#This Row],[AADT 2022]])/20*($AA$5-2022)+Table13[[#This Row],[AADT 2022]]</f>
        <v>151337.54999999999</v>
      </c>
      <c r="AC364" s="1" t="str">
        <f>IF(Table13[[#This Row],[TCS MP]]&gt;=Table13[[#This Row],[BMP]],IF(Table13[[#This Row],[TCS MP]]&lt;=Table13[[#This Row],[EMP]],"Good","EMP"),"BMP")</f>
        <v>Good</v>
      </c>
    </row>
    <row r="365" spans="1:29" ht="24" customHeight="1" x14ac:dyDescent="0.25">
      <c r="A365" t="s">
        <v>956</v>
      </c>
      <c r="B365" t="s">
        <v>17482</v>
      </c>
      <c r="C365">
        <v>100703</v>
      </c>
      <c r="D365" t="s">
        <v>17073</v>
      </c>
      <c r="E365" t="s">
        <v>953</v>
      </c>
      <c r="F365" s="9">
        <f>Table13[[#This Row],[ToMeasure]]-Table13[[#This Row],[FromMeasure]]</f>
        <v>15.680908609999999</v>
      </c>
      <c r="G365" s="5" t="s">
        <v>954</v>
      </c>
      <c r="H365" s="35">
        <v>0</v>
      </c>
      <c r="I365" s="56">
        <v>352.88</v>
      </c>
      <c r="J365" s="18" t="s">
        <v>298</v>
      </c>
      <c r="K365" s="55">
        <v>358.00155285</v>
      </c>
      <c r="L365" s="35">
        <v>15.680908609999999</v>
      </c>
      <c r="M365" s="56">
        <v>368.84</v>
      </c>
      <c r="N365" s="18" t="s">
        <v>955</v>
      </c>
      <c r="O365" s="2">
        <v>880</v>
      </c>
      <c r="P365" s="2">
        <v>1047</v>
      </c>
      <c r="Q365" s="2">
        <v>1927</v>
      </c>
      <c r="R365" t="s">
        <v>12519</v>
      </c>
      <c r="S365">
        <v>10</v>
      </c>
      <c r="T365">
        <v>66</v>
      </c>
      <c r="U365" s="2">
        <v>154</v>
      </c>
      <c r="V365" s="2">
        <v>76</v>
      </c>
      <c r="W365" s="8">
        <v>0.11935651271406331</v>
      </c>
      <c r="X365" s="2">
        <v>3767</v>
      </c>
      <c r="Y365" s="45">
        <v>352</v>
      </c>
      <c r="AA365" s="61">
        <f>(Table13[[#This Row],[2042 Future AADT]]-Table13[[#This Row],[AADT 2022]])/20*($AA$5-2022)+Table13[[#This Row],[AADT 2022]]</f>
        <v>3123</v>
      </c>
      <c r="AC365" s="1" t="str">
        <f>IF(Table13[[#This Row],[TCS MP]]&gt;=Table13[[#This Row],[BMP]],IF(Table13[[#This Row],[TCS MP]]&lt;=Table13[[#This Row],[EMP]],"Good","EMP"),"BMP")</f>
        <v>Good</v>
      </c>
    </row>
    <row r="366" spans="1:29" ht="24" customHeight="1" x14ac:dyDescent="0.25">
      <c r="A366" t="s">
        <v>958</v>
      </c>
      <c r="B366" t="s">
        <v>17483</v>
      </c>
      <c r="C366">
        <v>100704</v>
      </c>
      <c r="D366" t="s">
        <v>17073</v>
      </c>
      <c r="E366" t="s">
        <v>953</v>
      </c>
      <c r="F366" s="9">
        <f>Table13[[#This Row],[ToMeasure]]-Table13[[#This Row],[FromMeasure]]</f>
        <v>3.4542847999999999</v>
      </c>
      <c r="G366" s="5" t="s">
        <v>954</v>
      </c>
      <c r="H366" s="35">
        <v>15.680908609999999</v>
      </c>
      <c r="I366" s="56">
        <v>368.83060847000002</v>
      </c>
      <c r="J366" s="18" t="s">
        <v>955</v>
      </c>
      <c r="K366" s="55">
        <v>370.64676940499999</v>
      </c>
      <c r="L366" s="35">
        <v>19.135193409999999</v>
      </c>
      <c r="M366" s="56">
        <v>372.28489327</v>
      </c>
      <c r="N366" s="18" t="s">
        <v>957</v>
      </c>
      <c r="O366" s="2">
        <v>899</v>
      </c>
      <c r="P366" s="2">
        <v>1197</v>
      </c>
      <c r="Q366" s="2">
        <v>2096</v>
      </c>
      <c r="R366" t="s">
        <v>8932</v>
      </c>
      <c r="S366">
        <v>12</v>
      </c>
      <c r="T366">
        <v>65</v>
      </c>
      <c r="U366" s="2">
        <v>121</v>
      </c>
      <c r="V366" s="2">
        <v>61</v>
      </c>
      <c r="W366" s="8">
        <v>8.6832061068702296E-2</v>
      </c>
      <c r="X366" s="2">
        <v>3569</v>
      </c>
      <c r="Y366" s="45">
        <v>353</v>
      </c>
      <c r="AA366" s="61">
        <f>(Table13[[#This Row],[2042 Future AADT]]-Table13[[#This Row],[AADT 2022]])/20*($AA$5-2022)+Table13[[#This Row],[AADT 2022]]</f>
        <v>3053.45</v>
      </c>
      <c r="AC366" s="1" t="str">
        <f>IF(Table13[[#This Row],[TCS MP]]&gt;=Table13[[#This Row],[BMP]],IF(Table13[[#This Row],[TCS MP]]&lt;=Table13[[#This Row],[EMP]],"Good","EMP"),"BMP")</f>
        <v>Good</v>
      </c>
    </row>
    <row r="367" spans="1:29" ht="24" customHeight="1" x14ac:dyDescent="0.25">
      <c r="A367" t="s">
        <v>960</v>
      </c>
      <c r="B367" t="s">
        <v>17484</v>
      </c>
      <c r="C367">
        <v>100705</v>
      </c>
      <c r="D367" t="s">
        <v>17073</v>
      </c>
      <c r="E367" t="s">
        <v>953</v>
      </c>
      <c r="F367" s="9">
        <f>Table13[[#This Row],[ToMeasure]]-Table13[[#This Row],[FromMeasure]]</f>
        <v>9.5870936799999988</v>
      </c>
      <c r="G367" s="5" t="s">
        <v>954</v>
      </c>
      <c r="H367" s="35">
        <v>19.135193409999999</v>
      </c>
      <c r="I367" s="56">
        <v>372.20111336272703</v>
      </c>
      <c r="J367" s="18" t="s">
        <v>957</v>
      </c>
      <c r="K367" s="55">
        <v>380.73760771000002</v>
      </c>
      <c r="L367" s="35">
        <v>28.722287089999998</v>
      </c>
      <c r="M367" s="56">
        <v>381.78820704272698</v>
      </c>
      <c r="N367" s="18" t="s">
        <v>959</v>
      </c>
      <c r="O367" s="2">
        <v>792</v>
      </c>
      <c r="P367" s="2">
        <v>875</v>
      </c>
      <c r="Q367" s="2">
        <v>1667</v>
      </c>
      <c r="R367" t="s">
        <v>5017</v>
      </c>
      <c r="S367">
        <v>9</v>
      </c>
      <c r="T367">
        <v>61</v>
      </c>
      <c r="U367" s="2">
        <v>114</v>
      </c>
      <c r="V367" s="2">
        <v>57</v>
      </c>
      <c r="W367" s="8">
        <v>0.10257948410317937</v>
      </c>
      <c r="X367" s="2">
        <v>2838</v>
      </c>
      <c r="Y367" s="45">
        <v>354</v>
      </c>
      <c r="AA367" s="61">
        <f>(Table13[[#This Row],[2042 Future AADT]]-Table13[[#This Row],[AADT 2022]])/20*($AA$5-2022)+Table13[[#This Row],[AADT 2022]]</f>
        <v>2428.15</v>
      </c>
      <c r="AC367" s="1" t="str">
        <f>IF(Table13[[#This Row],[TCS MP]]&gt;=Table13[[#This Row],[BMP]],IF(Table13[[#This Row],[TCS MP]]&lt;=Table13[[#This Row],[EMP]],"Good","EMP"),"BMP")</f>
        <v>Good</v>
      </c>
    </row>
    <row r="368" spans="1:29" ht="24" customHeight="1" x14ac:dyDescent="0.25">
      <c r="A368" t="s">
        <v>962</v>
      </c>
      <c r="B368" t="s">
        <v>17485</v>
      </c>
      <c r="C368">
        <v>100706</v>
      </c>
      <c r="D368" t="s">
        <v>17073</v>
      </c>
      <c r="E368" t="s">
        <v>953</v>
      </c>
      <c r="F368" s="9">
        <f>Table13[[#This Row],[ToMeasure]]-Table13[[#This Row],[FromMeasure]]</f>
        <v>13.751151429999993</v>
      </c>
      <c r="G368" s="5" t="s">
        <v>954</v>
      </c>
      <c r="H368" s="35">
        <v>58.250287110000002</v>
      </c>
      <c r="I368" s="56">
        <v>416.44731154187502</v>
      </c>
      <c r="J368" s="18" t="s">
        <v>125</v>
      </c>
      <c r="K368" s="55">
        <v>416.75520447500003</v>
      </c>
      <c r="L368" s="35">
        <v>72.001438539999995</v>
      </c>
      <c r="M368" s="56">
        <v>430.19846297187502</v>
      </c>
      <c r="N368" s="18" t="s">
        <v>26</v>
      </c>
      <c r="O368" s="2">
        <v>86</v>
      </c>
      <c r="P368" s="2">
        <v>73</v>
      </c>
      <c r="Q368" s="2">
        <v>159</v>
      </c>
      <c r="R368" t="s">
        <v>5018</v>
      </c>
      <c r="S368">
        <v>15</v>
      </c>
      <c r="T368">
        <v>63</v>
      </c>
      <c r="U368" s="2">
        <v>41</v>
      </c>
      <c r="V368" s="2">
        <v>35</v>
      </c>
      <c r="W368" s="8">
        <v>0.4779874213836478</v>
      </c>
      <c r="X368" s="2">
        <v>311</v>
      </c>
      <c r="Y368" s="45">
        <v>355</v>
      </c>
      <c r="AA368" s="61">
        <f>(Table13[[#This Row],[2042 Future AADT]]-Table13[[#This Row],[AADT 2022]])/20*($AA$5-2022)+Table13[[#This Row],[AADT 2022]]</f>
        <v>257.8</v>
      </c>
      <c r="AC368" s="1" t="str">
        <f>IF(Table13[[#This Row],[TCS MP]]&gt;=Table13[[#This Row],[BMP]],IF(Table13[[#This Row],[TCS MP]]&lt;=Table13[[#This Row],[EMP]],"Good","EMP"),"BMP")</f>
        <v>Good</v>
      </c>
    </row>
    <row r="369" spans="1:29" ht="24" customHeight="1" x14ac:dyDescent="0.25">
      <c r="A369" t="s">
        <v>966</v>
      </c>
      <c r="B369" t="s">
        <v>17486</v>
      </c>
      <c r="C369">
        <v>100707</v>
      </c>
      <c r="D369" t="s">
        <v>17073</v>
      </c>
      <c r="E369" t="s">
        <v>827</v>
      </c>
      <c r="F369" s="9">
        <f>Table13[[#This Row],[ToMeasure]]-Table13[[#This Row],[FromMeasure]]</f>
        <v>5.5346124199999993</v>
      </c>
      <c r="G369" s="5" t="s">
        <v>825</v>
      </c>
      <c r="H369" s="35">
        <v>9.3252189999999999E-2</v>
      </c>
      <c r="I369" s="56">
        <v>185.49469658375</v>
      </c>
      <c r="J369" s="18" t="s">
        <v>964</v>
      </c>
      <c r="K369" s="55">
        <v>188.99476806499999</v>
      </c>
      <c r="L369" s="35">
        <v>5.6278646099999996</v>
      </c>
      <c r="M369" s="56">
        <v>191.02930900375</v>
      </c>
      <c r="N369" s="18" t="s">
        <v>965</v>
      </c>
      <c r="O369" s="2">
        <v>3821</v>
      </c>
      <c r="P369" s="2">
        <v>3209</v>
      </c>
      <c r="Q369" s="2">
        <v>7030</v>
      </c>
      <c r="R369" t="s">
        <v>15395</v>
      </c>
      <c r="S369">
        <v>9</v>
      </c>
      <c r="T369">
        <v>51</v>
      </c>
      <c r="U369" s="2">
        <v>692</v>
      </c>
      <c r="V369" s="2">
        <v>288</v>
      </c>
      <c r="W369" s="8">
        <v>0.13940256045519203</v>
      </c>
      <c r="X369" s="2">
        <v>10742</v>
      </c>
      <c r="Y369" s="45">
        <v>356</v>
      </c>
      <c r="AA369" s="61">
        <f>(Table13[[#This Row],[2042 Future AADT]]-Table13[[#This Row],[AADT 2022]])/20*($AA$5-2022)+Table13[[#This Row],[AADT 2022]]</f>
        <v>9442.7999999999993</v>
      </c>
      <c r="AC369" s="1" t="str">
        <f>IF(Table13[[#This Row],[TCS MP]]&gt;=Table13[[#This Row],[BMP]],IF(Table13[[#This Row],[TCS MP]]&lt;=Table13[[#This Row],[EMP]],"Good","EMP"),"BMP")</f>
        <v>Good</v>
      </c>
    </row>
    <row r="370" spans="1:29" ht="24" customHeight="1" x14ac:dyDescent="0.25">
      <c r="A370" t="s">
        <v>968</v>
      </c>
      <c r="B370" t="s">
        <v>17487</v>
      </c>
      <c r="C370">
        <v>100708</v>
      </c>
      <c r="D370" t="s">
        <v>17073</v>
      </c>
      <c r="E370" t="s">
        <v>827</v>
      </c>
      <c r="F370" s="9">
        <f>Table13[[#This Row],[ToMeasure]]-Table13[[#This Row],[FromMeasure]]</f>
        <v>22.199232630000001</v>
      </c>
      <c r="G370" s="5" t="s">
        <v>825</v>
      </c>
      <c r="H370" s="35">
        <v>5.6278646099999996</v>
      </c>
      <c r="I370" s="56">
        <v>191.223001765417</v>
      </c>
      <c r="J370" s="18" t="s">
        <v>965</v>
      </c>
      <c r="K370" s="55">
        <v>198.998446245</v>
      </c>
      <c r="L370" s="35">
        <v>27.827097240000001</v>
      </c>
      <c r="M370" s="56">
        <v>213.46</v>
      </c>
      <c r="N370" s="18" t="s">
        <v>959</v>
      </c>
      <c r="O370" s="2">
        <v>2060</v>
      </c>
      <c r="P370" s="2">
        <v>2532</v>
      </c>
      <c r="Q370" s="2">
        <v>4592</v>
      </c>
      <c r="R370" t="s">
        <v>12526</v>
      </c>
      <c r="S370">
        <v>10</v>
      </c>
      <c r="T370">
        <v>52</v>
      </c>
      <c r="U370" s="2">
        <v>680</v>
      </c>
      <c r="V370" s="2">
        <v>288</v>
      </c>
      <c r="W370" s="8">
        <v>0.21080139372822299</v>
      </c>
      <c r="X370" s="2">
        <v>5362</v>
      </c>
      <c r="Y370" s="45">
        <v>357</v>
      </c>
      <c r="AA370" s="61">
        <f>(Table13[[#This Row],[2042 Future AADT]]-Table13[[#This Row],[AADT 2022]])/20*($AA$5-2022)+Table13[[#This Row],[AADT 2022]]</f>
        <v>5092.5</v>
      </c>
      <c r="AC370" s="1" t="str">
        <f>IF(Table13[[#This Row],[TCS MP]]&gt;=Table13[[#This Row],[BMP]],IF(Table13[[#This Row],[TCS MP]]&lt;=Table13[[#This Row],[EMP]],"Good","EMP"),"BMP")</f>
        <v>Good</v>
      </c>
    </row>
    <row r="371" spans="1:29" ht="24" customHeight="1" x14ac:dyDescent="0.25">
      <c r="A371" t="s">
        <v>970</v>
      </c>
      <c r="B371" t="s">
        <v>17488</v>
      </c>
      <c r="C371">
        <v>100709</v>
      </c>
      <c r="D371" t="s">
        <v>17073</v>
      </c>
      <c r="E371" t="s">
        <v>827</v>
      </c>
      <c r="F371" s="9">
        <f>Table13[[#This Row],[ToMeasure]]-Table13[[#This Row],[FromMeasure]]</f>
        <v>21.091438199999999</v>
      </c>
      <c r="G371" s="5" t="s">
        <v>825</v>
      </c>
      <c r="H371" s="35">
        <v>27.827097240000001</v>
      </c>
      <c r="I371" s="56">
        <v>213.46</v>
      </c>
      <c r="J371" s="18" t="s">
        <v>959</v>
      </c>
      <c r="K371" s="55">
        <v>213.871285245</v>
      </c>
      <c r="L371" s="35">
        <v>48.918535439999999</v>
      </c>
      <c r="M371" s="56">
        <v>234.64</v>
      </c>
      <c r="N371" s="18" t="s">
        <v>969</v>
      </c>
      <c r="O371" s="2">
        <v>2734</v>
      </c>
      <c r="P371" s="2">
        <v>2596</v>
      </c>
      <c r="Q371" s="2">
        <v>5330</v>
      </c>
      <c r="R371" t="s">
        <v>12527</v>
      </c>
      <c r="S371">
        <v>14</v>
      </c>
      <c r="T371">
        <v>55</v>
      </c>
      <c r="U371" s="2">
        <v>222</v>
      </c>
      <c r="V371" s="2">
        <v>23</v>
      </c>
      <c r="W371" s="8">
        <v>4.596622889305816E-2</v>
      </c>
      <c r="X371" s="2">
        <v>8145</v>
      </c>
      <c r="Y371" s="45">
        <v>358</v>
      </c>
      <c r="AA371" s="61">
        <f>(Table13[[#This Row],[2042 Future AADT]]-Table13[[#This Row],[AADT 2022]])/20*($AA$5-2022)+Table13[[#This Row],[AADT 2022]]</f>
        <v>7159.75</v>
      </c>
      <c r="AC371" s="1" t="str">
        <f>IF(Table13[[#This Row],[TCS MP]]&gt;=Table13[[#This Row],[BMP]],IF(Table13[[#This Row],[TCS MP]]&lt;=Table13[[#This Row],[EMP]],"Good","EMP"),"BMP")</f>
        <v>Good</v>
      </c>
    </row>
    <row r="372" spans="1:29" ht="24" customHeight="1" x14ac:dyDescent="0.25">
      <c r="A372" t="s">
        <v>972</v>
      </c>
      <c r="B372" t="s">
        <v>17489</v>
      </c>
      <c r="C372">
        <v>100710</v>
      </c>
      <c r="D372" t="s">
        <v>17073</v>
      </c>
      <c r="E372" t="s">
        <v>827</v>
      </c>
      <c r="F372" s="9">
        <f>Table13[[#This Row],[ToMeasure]]-Table13[[#This Row],[FromMeasure]]</f>
        <v>7.1192006699999979</v>
      </c>
      <c r="G372" s="5" t="s">
        <v>825</v>
      </c>
      <c r="H372" s="35">
        <v>48.918535439999999</v>
      </c>
      <c r="I372" s="56">
        <v>234.64</v>
      </c>
      <c r="J372" s="18" t="s">
        <v>969</v>
      </c>
      <c r="K372" s="55">
        <v>236.627753176667</v>
      </c>
      <c r="L372" s="35">
        <v>56.037736109999997</v>
      </c>
      <c r="M372" s="56">
        <v>241.72580420599999</v>
      </c>
      <c r="N372" s="18" t="s">
        <v>971</v>
      </c>
      <c r="O372" s="2">
        <v>3171</v>
      </c>
      <c r="P372" s="2">
        <v>3218</v>
      </c>
      <c r="Q372" s="2">
        <v>6389</v>
      </c>
      <c r="R372" t="s">
        <v>15396</v>
      </c>
      <c r="S372">
        <v>14</v>
      </c>
      <c r="T372">
        <v>55</v>
      </c>
      <c r="U372" s="2">
        <v>222</v>
      </c>
      <c r="V372" s="2">
        <v>23</v>
      </c>
      <c r="W372" s="8">
        <v>3.834715917984035E-2</v>
      </c>
      <c r="X372" s="2">
        <v>7460</v>
      </c>
      <c r="Y372" s="45">
        <v>359</v>
      </c>
      <c r="AA372" s="61">
        <f>(Table13[[#This Row],[2042 Future AADT]]-Table13[[#This Row],[AADT 2022]])/20*($AA$5-2022)+Table13[[#This Row],[AADT 2022]]</f>
        <v>7085.15</v>
      </c>
      <c r="AC372" s="1" t="str">
        <f>IF(Table13[[#This Row],[TCS MP]]&gt;=Table13[[#This Row],[BMP]],IF(Table13[[#This Row],[TCS MP]]&lt;=Table13[[#This Row],[EMP]],"Good","EMP"),"BMP")</f>
        <v>Good</v>
      </c>
    </row>
    <row r="373" spans="1:29" ht="24" customHeight="1" x14ac:dyDescent="0.25">
      <c r="A373" t="s">
        <v>975</v>
      </c>
      <c r="B373" t="s">
        <v>17490</v>
      </c>
      <c r="C373">
        <v>100711</v>
      </c>
      <c r="D373" t="s">
        <v>17073</v>
      </c>
      <c r="E373" t="s">
        <v>827</v>
      </c>
      <c r="F373" s="9">
        <f>Table13[[#This Row],[ToMeasure]]-Table13[[#This Row],[FromMeasure]]</f>
        <v>52.315089010000008</v>
      </c>
      <c r="G373" s="5" t="s">
        <v>825</v>
      </c>
      <c r="H373" s="35">
        <v>56.037736109999997</v>
      </c>
      <c r="I373" s="56">
        <v>241.72580420599999</v>
      </c>
      <c r="J373" s="18" t="s">
        <v>973</v>
      </c>
      <c r="K373" s="55">
        <v>275.00730363500003</v>
      </c>
      <c r="L373" s="35">
        <v>108.35282512000001</v>
      </c>
      <c r="M373" s="56">
        <v>294.76492361999999</v>
      </c>
      <c r="N373" s="18" t="s">
        <v>974</v>
      </c>
      <c r="O373" s="2">
        <v>900</v>
      </c>
      <c r="P373" s="2">
        <v>686</v>
      </c>
      <c r="Q373" s="2">
        <v>1586</v>
      </c>
      <c r="R373" t="s">
        <v>12528</v>
      </c>
      <c r="S373">
        <v>11</v>
      </c>
      <c r="T373">
        <v>50</v>
      </c>
      <c r="U373" s="2">
        <v>196</v>
      </c>
      <c r="V373" s="2">
        <v>29</v>
      </c>
      <c r="W373" s="8">
        <v>0.14186633039092056</v>
      </c>
      <c r="X373" s="2">
        <v>2104</v>
      </c>
      <c r="Y373" s="45">
        <v>360</v>
      </c>
      <c r="AA373" s="61">
        <f>(Table13[[#This Row],[2042 Future AADT]]-Table13[[#This Row],[AADT 2022]])/20*($AA$5-2022)+Table13[[#This Row],[AADT 2022]]</f>
        <v>1922.7</v>
      </c>
      <c r="AC373" s="1" t="str">
        <f>IF(Table13[[#This Row],[TCS MP]]&gt;=Table13[[#This Row],[BMP]],IF(Table13[[#This Row],[TCS MP]]&lt;=Table13[[#This Row],[EMP]],"Good","EMP"),"BMP")</f>
        <v>Good</v>
      </c>
    </row>
    <row r="374" spans="1:29" ht="24" customHeight="1" x14ac:dyDescent="0.25">
      <c r="A374" t="s">
        <v>978</v>
      </c>
      <c r="B374" t="s">
        <v>17491</v>
      </c>
      <c r="C374">
        <v>100712</v>
      </c>
      <c r="D374" t="s">
        <v>17073</v>
      </c>
      <c r="E374" t="s">
        <v>780</v>
      </c>
      <c r="F374" s="9">
        <f>Table13[[#This Row],[ToMeasure]]-Table13[[#This Row],[FromMeasure]]</f>
        <v>1.51858106</v>
      </c>
      <c r="G374" s="5" t="s">
        <v>778</v>
      </c>
      <c r="H374" s="35">
        <v>0.29829060000000002</v>
      </c>
      <c r="I374" s="56">
        <v>56.528218258000003</v>
      </c>
      <c r="J374" s="18" t="s">
        <v>977</v>
      </c>
      <c r="K374" s="55">
        <v>57.996205696666699</v>
      </c>
      <c r="L374" s="35">
        <v>1.8168716600000001</v>
      </c>
      <c r="M374" s="56">
        <v>58.046799317999998</v>
      </c>
      <c r="N374" s="18" t="s">
        <v>57</v>
      </c>
      <c r="O374" s="2">
        <v>7448</v>
      </c>
      <c r="P374" s="2">
        <v>7707</v>
      </c>
      <c r="Q374" s="2">
        <v>15155</v>
      </c>
      <c r="R374" t="s">
        <v>5019</v>
      </c>
      <c r="S374">
        <v>9</v>
      </c>
      <c r="T374">
        <v>55</v>
      </c>
      <c r="U374" s="2">
        <v>581</v>
      </c>
      <c r="V374" s="2">
        <v>384</v>
      </c>
      <c r="W374" s="8">
        <v>6.3675354668426262E-2</v>
      </c>
      <c r="X374" s="2">
        <v>21765</v>
      </c>
      <c r="Y374" s="45">
        <v>361</v>
      </c>
      <c r="AA374" s="61">
        <f>(Table13[[#This Row],[2042 Future AADT]]-Table13[[#This Row],[AADT 2022]])/20*($AA$5-2022)+Table13[[#This Row],[AADT 2022]]</f>
        <v>19451.5</v>
      </c>
      <c r="AC374" s="1" t="str">
        <f>IF(Table13[[#This Row],[TCS MP]]&gt;=Table13[[#This Row],[BMP]],IF(Table13[[#This Row],[TCS MP]]&lt;=Table13[[#This Row],[EMP]],"Good","EMP"),"BMP")</f>
        <v>Good</v>
      </c>
    </row>
    <row r="375" spans="1:29" ht="24" customHeight="1" x14ac:dyDescent="0.25">
      <c r="A375" t="s">
        <v>981</v>
      </c>
      <c r="B375" t="s">
        <v>17492</v>
      </c>
      <c r="C375">
        <v>100713</v>
      </c>
      <c r="D375" t="s">
        <v>17073</v>
      </c>
      <c r="E375" t="s">
        <v>780</v>
      </c>
      <c r="F375" s="9">
        <f>Table13[[#This Row],[ToMeasure]]-Table13[[#This Row],[FromMeasure]]</f>
        <v>2.5776106299999997</v>
      </c>
      <c r="G375" s="5" t="s">
        <v>778</v>
      </c>
      <c r="H375" s="35">
        <v>1.8168716600000001</v>
      </c>
      <c r="I375" s="56">
        <v>58.25637175</v>
      </c>
      <c r="J375" s="18" t="s">
        <v>57</v>
      </c>
      <c r="K375" s="55">
        <v>59.017040195</v>
      </c>
      <c r="L375" s="35">
        <v>4.39448229</v>
      </c>
      <c r="M375" s="56">
        <v>60.833982380000002</v>
      </c>
      <c r="N375" s="18" t="s">
        <v>980</v>
      </c>
      <c r="O375" s="2">
        <v>7061</v>
      </c>
      <c r="P375" s="2">
        <v>5272</v>
      </c>
      <c r="Q375" s="2">
        <v>12333</v>
      </c>
      <c r="R375" t="s">
        <v>5020</v>
      </c>
      <c r="S375">
        <v>8</v>
      </c>
      <c r="T375">
        <v>57</v>
      </c>
      <c r="U375" s="2">
        <v>1015</v>
      </c>
      <c r="V375" s="2">
        <v>167</v>
      </c>
      <c r="W375" s="8">
        <v>9.5840428119678911E-2</v>
      </c>
      <c r="X375" s="2">
        <v>17712</v>
      </c>
      <c r="Y375" s="45">
        <v>362</v>
      </c>
      <c r="AA375" s="61">
        <f>(Table13[[#This Row],[2042 Future AADT]]-Table13[[#This Row],[AADT 2022]])/20*($AA$5-2022)+Table13[[#This Row],[AADT 2022]]</f>
        <v>15829.35</v>
      </c>
      <c r="AC375" s="1" t="str">
        <f>IF(Table13[[#This Row],[TCS MP]]&gt;=Table13[[#This Row],[BMP]],IF(Table13[[#This Row],[TCS MP]]&lt;=Table13[[#This Row],[EMP]],"Good","EMP"),"BMP")</f>
        <v>Good</v>
      </c>
    </row>
    <row r="376" spans="1:29" ht="24" customHeight="1" x14ac:dyDescent="0.25">
      <c r="A376" t="s">
        <v>983</v>
      </c>
      <c r="B376" t="s">
        <v>17493</v>
      </c>
      <c r="C376">
        <v>100714</v>
      </c>
      <c r="D376" t="s">
        <v>17073</v>
      </c>
      <c r="E376" t="s">
        <v>780</v>
      </c>
      <c r="F376" s="9">
        <f>Table13[[#This Row],[ToMeasure]]-Table13[[#This Row],[FromMeasure]]</f>
        <v>5.3451930800000005</v>
      </c>
      <c r="G376" s="5" t="s">
        <v>778</v>
      </c>
      <c r="H376" s="35">
        <v>4.39448229</v>
      </c>
      <c r="I376" s="56">
        <v>60.826814643749998</v>
      </c>
      <c r="J376" s="18" t="s">
        <v>980</v>
      </c>
      <c r="K376" s="55">
        <v>61.276458044999998</v>
      </c>
      <c r="L376" s="35">
        <v>9.7396753700000005</v>
      </c>
      <c r="M376" s="56">
        <v>66.172007723749999</v>
      </c>
      <c r="N376" s="18" t="s">
        <v>982</v>
      </c>
      <c r="O376" s="2">
        <v>5284</v>
      </c>
      <c r="P376" s="2">
        <v>5324</v>
      </c>
      <c r="Q376" s="2">
        <v>10608</v>
      </c>
      <c r="R376" t="s">
        <v>5021</v>
      </c>
      <c r="S376">
        <v>8</v>
      </c>
      <c r="T376">
        <v>68</v>
      </c>
      <c r="U376" s="2">
        <v>560</v>
      </c>
      <c r="V376" s="2">
        <v>169</v>
      </c>
      <c r="W376" s="8">
        <v>6.872171945701358E-2</v>
      </c>
      <c r="X376" s="2">
        <v>15235</v>
      </c>
      <c r="Y376" s="45">
        <v>363</v>
      </c>
      <c r="AA376" s="61">
        <f>(Table13[[#This Row],[2042 Future AADT]]-Table13[[#This Row],[AADT 2022]])/20*($AA$5-2022)+Table13[[#This Row],[AADT 2022]]</f>
        <v>13615.55</v>
      </c>
      <c r="AC376" s="1" t="str">
        <f>IF(Table13[[#This Row],[TCS MP]]&gt;=Table13[[#This Row],[BMP]],IF(Table13[[#This Row],[TCS MP]]&lt;=Table13[[#This Row],[EMP]],"Good","EMP"),"BMP")</f>
        <v>Good</v>
      </c>
    </row>
    <row r="377" spans="1:29" ht="24" customHeight="1" x14ac:dyDescent="0.25">
      <c r="A377" t="s">
        <v>985</v>
      </c>
      <c r="B377" t="s">
        <v>17494</v>
      </c>
      <c r="C377">
        <v>100715</v>
      </c>
      <c r="D377" t="s">
        <v>17073</v>
      </c>
      <c r="E377" t="s">
        <v>780</v>
      </c>
      <c r="F377" s="9">
        <f>Table13[[#This Row],[ToMeasure]]-Table13[[#This Row],[FromMeasure]]</f>
        <v>4.9196209499999988</v>
      </c>
      <c r="G377" s="5" t="s">
        <v>778</v>
      </c>
      <c r="H377" s="35">
        <v>9.7396753700000005</v>
      </c>
      <c r="I377" s="56">
        <v>66.173186848571405</v>
      </c>
      <c r="J377" s="18" t="s">
        <v>982</v>
      </c>
      <c r="K377" s="55">
        <v>68.018879339999998</v>
      </c>
      <c r="L377" s="35">
        <v>14.659296319999999</v>
      </c>
      <c r="M377" s="56">
        <v>71.0928077985714</v>
      </c>
      <c r="N377" s="18" t="s">
        <v>984</v>
      </c>
      <c r="O377" s="2">
        <v>1665</v>
      </c>
      <c r="P377" s="2">
        <v>2111</v>
      </c>
      <c r="Q377" s="2">
        <v>3776</v>
      </c>
      <c r="R377" t="s">
        <v>15397</v>
      </c>
      <c r="S377">
        <v>7</v>
      </c>
      <c r="T377">
        <v>54</v>
      </c>
      <c r="U377" s="2">
        <v>507</v>
      </c>
      <c r="V377" s="2">
        <v>152</v>
      </c>
      <c r="W377" s="8">
        <v>0.17452330508474576</v>
      </c>
      <c r="X377" s="2">
        <v>5841</v>
      </c>
      <c r="Y377" s="45">
        <v>364</v>
      </c>
      <c r="AA377" s="61">
        <f>(Table13[[#This Row],[2042 Future AADT]]-Table13[[#This Row],[AADT 2022]])/20*($AA$5-2022)+Table13[[#This Row],[AADT 2022]]</f>
        <v>5118.25</v>
      </c>
      <c r="AC377" s="1" t="str">
        <f>IF(Table13[[#This Row],[TCS MP]]&gt;=Table13[[#This Row],[BMP]],IF(Table13[[#This Row],[TCS MP]]&lt;=Table13[[#This Row],[EMP]],"Good","EMP"),"BMP")</f>
        <v>Good</v>
      </c>
    </row>
    <row r="378" spans="1:29" ht="24" customHeight="1" x14ac:dyDescent="0.25">
      <c r="A378" t="s">
        <v>987</v>
      </c>
      <c r="B378" t="s">
        <v>17495</v>
      </c>
      <c r="C378">
        <v>100716</v>
      </c>
      <c r="D378" t="s">
        <v>17073</v>
      </c>
      <c r="E378" t="s">
        <v>780</v>
      </c>
      <c r="F378" s="9">
        <f>Table13[[#This Row],[ToMeasure]]-Table13[[#This Row],[FromMeasure]]</f>
        <v>3.6872054399999996</v>
      </c>
      <c r="G378" s="5" t="s">
        <v>778</v>
      </c>
      <c r="H378" s="35">
        <v>14.659296319999999</v>
      </c>
      <c r="I378" s="56">
        <v>71.091182047999993</v>
      </c>
      <c r="J378" s="18" t="s">
        <v>984</v>
      </c>
      <c r="K378" s="55">
        <v>73.004235589999993</v>
      </c>
      <c r="L378" s="35">
        <v>18.346501759999999</v>
      </c>
      <c r="M378" s="56">
        <v>74.778387488000007</v>
      </c>
      <c r="N378" s="18" t="s">
        <v>986</v>
      </c>
      <c r="O378" s="2">
        <v>940</v>
      </c>
      <c r="P378" s="2">
        <v>1050</v>
      </c>
      <c r="Q378" s="2">
        <v>1990</v>
      </c>
      <c r="R378" t="s">
        <v>15398</v>
      </c>
      <c r="S378">
        <v>8</v>
      </c>
      <c r="T378">
        <v>62</v>
      </c>
      <c r="U378" s="2">
        <v>176</v>
      </c>
      <c r="V378" s="2">
        <v>133</v>
      </c>
      <c r="W378" s="8">
        <v>0.15527638190954773</v>
      </c>
      <c r="X378" s="2">
        <v>3078</v>
      </c>
      <c r="Y378" s="45">
        <v>365</v>
      </c>
      <c r="AA378" s="61">
        <f>(Table13[[#This Row],[2042 Future AADT]]-Table13[[#This Row],[AADT 2022]])/20*($AA$5-2022)+Table13[[#This Row],[AADT 2022]]</f>
        <v>2697.2</v>
      </c>
      <c r="AC378" s="1" t="str">
        <f>IF(Table13[[#This Row],[TCS MP]]&gt;=Table13[[#This Row],[BMP]],IF(Table13[[#This Row],[TCS MP]]&lt;=Table13[[#This Row],[EMP]],"Good","EMP"),"BMP")</f>
        <v>Good</v>
      </c>
    </row>
    <row r="379" spans="1:29" ht="24" customHeight="1" x14ac:dyDescent="0.25">
      <c r="A379" t="s">
        <v>989</v>
      </c>
      <c r="B379" t="s">
        <v>17496</v>
      </c>
      <c r="C379">
        <v>100717</v>
      </c>
      <c r="D379" t="s">
        <v>17073</v>
      </c>
      <c r="E379" t="s">
        <v>780</v>
      </c>
      <c r="F379" s="9">
        <f>Table13[[#This Row],[ToMeasure]]-Table13[[#This Row],[FromMeasure]]</f>
        <v>35.744508679999996</v>
      </c>
      <c r="G379" s="5" t="s">
        <v>778</v>
      </c>
      <c r="H379" s="35">
        <v>18.346501759999999</v>
      </c>
      <c r="I379" s="56">
        <v>74.776566682894696</v>
      </c>
      <c r="J379" s="18" t="s">
        <v>986</v>
      </c>
      <c r="K379" s="55">
        <v>90.935828865000005</v>
      </c>
      <c r="L379" s="35">
        <v>54.091010439999998</v>
      </c>
      <c r="M379" s="56">
        <v>110.521075362895</v>
      </c>
      <c r="N379" s="18" t="s">
        <v>988</v>
      </c>
      <c r="O379" s="2">
        <v>520</v>
      </c>
      <c r="P379" s="2">
        <v>844</v>
      </c>
      <c r="Q379" s="2">
        <v>1364</v>
      </c>
      <c r="R379" t="s">
        <v>5022</v>
      </c>
      <c r="S379">
        <v>11</v>
      </c>
      <c r="T379">
        <v>72</v>
      </c>
      <c r="U379" s="2">
        <v>83</v>
      </c>
      <c r="V379" s="2">
        <v>114</v>
      </c>
      <c r="W379" s="8">
        <v>0.14442815249266863</v>
      </c>
      <c r="X379" s="2">
        <v>2041</v>
      </c>
      <c r="Y379" s="45">
        <v>366</v>
      </c>
      <c r="AA379" s="61">
        <f>(Table13[[#This Row],[2042 Future AADT]]-Table13[[#This Row],[AADT 2022]])/20*($AA$5-2022)+Table13[[#This Row],[AADT 2022]]</f>
        <v>1804.05</v>
      </c>
      <c r="AC379" s="1" t="str">
        <f>IF(Table13[[#This Row],[TCS MP]]&gt;=Table13[[#This Row],[BMP]],IF(Table13[[#This Row],[TCS MP]]&lt;=Table13[[#This Row],[EMP]],"Good","EMP"),"BMP")</f>
        <v>Good</v>
      </c>
    </row>
    <row r="380" spans="1:29" ht="24" customHeight="1" x14ac:dyDescent="0.25">
      <c r="A380" t="s">
        <v>990</v>
      </c>
      <c r="B380" t="s">
        <v>17497</v>
      </c>
      <c r="C380">
        <v>100718</v>
      </c>
      <c r="D380" t="s">
        <v>17073</v>
      </c>
      <c r="E380" t="s">
        <v>780</v>
      </c>
      <c r="F380" s="9">
        <f>Table13[[#This Row],[ToMeasure]]-Table13[[#This Row],[FromMeasure]]</f>
        <v>12.653249350000003</v>
      </c>
      <c r="G380" s="5" t="s">
        <v>778</v>
      </c>
      <c r="H380" s="35">
        <v>54.091010439999998</v>
      </c>
      <c r="I380" s="56">
        <v>110.53872877333301</v>
      </c>
      <c r="J380" s="18" t="s">
        <v>988</v>
      </c>
      <c r="K380" s="55">
        <v>117.00393407999999</v>
      </c>
      <c r="L380" s="35">
        <v>66.744259790000001</v>
      </c>
      <c r="M380" s="56">
        <v>123.191978123333</v>
      </c>
      <c r="N380" s="18" t="s">
        <v>804</v>
      </c>
      <c r="O380" s="2">
        <v>461</v>
      </c>
      <c r="P380" s="2">
        <v>664</v>
      </c>
      <c r="Q380" s="2">
        <v>1125</v>
      </c>
      <c r="R380" t="s">
        <v>8936</v>
      </c>
      <c r="S380">
        <v>11</v>
      </c>
      <c r="T380">
        <v>67</v>
      </c>
      <c r="U380" s="2">
        <v>98</v>
      </c>
      <c r="V380" s="2">
        <v>123</v>
      </c>
      <c r="W380" s="8">
        <v>0.19644444444444445</v>
      </c>
      <c r="X380" s="2">
        <v>1741</v>
      </c>
      <c r="Y380" s="45">
        <v>367</v>
      </c>
      <c r="AA380" s="61">
        <f>(Table13[[#This Row],[2042 Future AADT]]-Table13[[#This Row],[AADT 2022]])/20*($AA$5-2022)+Table13[[#This Row],[AADT 2022]]</f>
        <v>1525.4</v>
      </c>
      <c r="AC380" s="1" t="str">
        <f>IF(Table13[[#This Row],[TCS MP]]&gt;=Table13[[#This Row],[BMP]],IF(Table13[[#This Row],[TCS MP]]&lt;=Table13[[#This Row],[EMP]],"Good","EMP"),"BMP")</f>
        <v>Good</v>
      </c>
    </row>
    <row r="381" spans="1:29" ht="24" customHeight="1" x14ac:dyDescent="0.25">
      <c r="A381" t="s">
        <v>995</v>
      </c>
      <c r="B381" t="s">
        <v>17498</v>
      </c>
      <c r="C381">
        <v>100722</v>
      </c>
      <c r="D381" t="s">
        <v>17073</v>
      </c>
      <c r="E381" t="s">
        <v>991</v>
      </c>
      <c r="F381" s="9">
        <f>Table13[[#This Row],[ToMeasure]]-Table13[[#This Row],[FromMeasure]]</f>
        <v>30.807283890000001</v>
      </c>
      <c r="G381" s="5" t="s">
        <v>992</v>
      </c>
      <c r="H381" s="35">
        <v>0</v>
      </c>
      <c r="I381" s="56">
        <v>579.41360175575801</v>
      </c>
      <c r="J381" s="18" t="s">
        <v>993</v>
      </c>
      <c r="K381" s="55">
        <v>595.62629534999996</v>
      </c>
      <c r="L381" s="35">
        <v>30.807283890000001</v>
      </c>
      <c r="M381" s="56">
        <v>610.22088567575702</v>
      </c>
      <c r="N381" s="18" t="s">
        <v>994</v>
      </c>
      <c r="O381" s="2">
        <v>153</v>
      </c>
      <c r="P381" s="2">
        <v>54</v>
      </c>
      <c r="Q381" s="2">
        <v>207</v>
      </c>
      <c r="R381" t="s">
        <v>8937</v>
      </c>
      <c r="S381">
        <v>12</v>
      </c>
      <c r="T381">
        <v>72</v>
      </c>
      <c r="U381" s="2" t="s">
        <v>203</v>
      </c>
      <c r="V381" s="2" t="s">
        <v>203</v>
      </c>
      <c r="W381" s="8" t="s">
        <v>203</v>
      </c>
      <c r="X381" s="2">
        <v>320</v>
      </c>
      <c r="Y381" s="45">
        <v>368</v>
      </c>
      <c r="AA381" s="61">
        <f>(Table13[[#This Row],[2042 Future AADT]]-Table13[[#This Row],[AADT 2022]])/20*($AA$5-2022)+Table13[[#This Row],[AADT 2022]]</f>
        <v>280.45</v>
      </c>
      <c r="AC381" s="1" t="str">
        <f>IF(Table13[[#This Row],[TCS MP]]&gt;=Table13[[#This Row],[BMP]],IF(Table13[[#This Row],[TCS MP]]&lt;=Table13[[#This Row],[EMP]],"Good","EMP"),"BMP")</f>
        <v>Good</v>
      </c>
    </row>
    <row r="382" spans="1:29" ht="24" customHeight="1" x14ac:dyDescent="0.25">
      <c r="A382" t="s">
        <v>1000</v>
      </c>
      <c r="B382" t="s">
        <v>17499</v>
      </c>
      <c r="C382">
        <v>100723</v>
      </c>
      <c r="D382" t="s">
        <v>17073</v>
      </c>
      <c r="E382" t="s">
        <v>997</v>
      </c>
      <c r="F382" s="9">
        <f>Table13[[#This Row],[ToMeasure]]-Table13[[#This Row],[FromMeasure]]</f>
        <v>1.52754565</v>
      </c>
      <c r="G382" s="5" t="s">
        <v>998</v>
      </c>
      <c r="H382" s="35">
        <v>0</v>
      </c>
      <c r="I382" s="56">
        <v>0</v>
      </c>
      <c r="J382" s="18" t="s">
        <v>756</v>
      </c>
      <c r="K382" s="55">
        <v>0.35923893499999998</v>
      </c>
      <c r="L382" s="35">
        <v>1.52754565</v>
      </c>
      <c r="M382" s="56">
        <v>1.32203114</v>
      </c>
      <c r="N382" s="18" t="s">
        <v>999</v>
      </c>
      <c r="O382" s="2">
        <v>7922</v>
      </c>
      <c r="P382" s="2">
        <v>7865</v>
      </c>
      <c r="Q382" s="2">
        <v>15787</v>
      </c>
      <c r="R382" t="s">
        <v>5023</v>
      </c>
      <c r="S382">
        <v>9</v>
      </c>
      <c r="T382">
        <v>62</v>
      </c>
      <c r="U382" s="2">
        <v>1113</v>
      </c>
      <c r="V382" s="2">
        <v>323</v>
      </c>
      <c r="W382" s="8">
        <v>9.0960917210362952E-2</v>
      </c>
      <c r="X382" s="2">
        <v>21547</v>
      </c>
      <c r="Y382" s="45">
        <v>369</v>
      </c>
      <c r="AA382" s="61">
        <f>(Table13[[#This Row],[2042 Future AADT]]-Table13[[#This Row],[AADT 2022]])/20*($AA$5-2022)+Table13[[#This Row],[AADT 2022]]</f>
        <v>19531</v>
      </c>
      <c r="AC382" s="1" t="str">
        <f>IF(Table13[[#This Row],[TCS MP]]&gt;=Table13[[#This Row],[BMP]],IF(Table13[[#This Row],[TCS MP]]&lt;=Table13[[#This Row],[EMP]],"Good","EMP"),"BMP")</f>
        <v>Good</v>
      </c>
    </row>
    <row r="383" spans="1:29" ht="24" customHeight="1" x14ac:dyDescent="0.25">
      <c r="A383" t="s">
        <v>1002</v>
      </c>
      <c r="B383" t="s">
        <v>17500</v>
      </c>
      <c r="C383">
        <v>100724</v>
      </c>
      <c r="D383" t="s">
        <v>17073</v>
      </c>
      <c r="E383" t="s">
        <v>997</v>
      </c>
      <c r="F383" s="9">
        <f>Table13[[#This Row],[ToMeasure]]-Table13[[#This Row],[FromMeasure]]</f>
        <v>1.4150295100000001</v>
      </c>
      <c r="G383" s="5" t="s">
        <v>998</v>
      </c>
      <c r="H383" s="35">
        <v>1.52754565</v>
      </c>
      <c r="I383" s="56">
        <v>1.1688080033333299</v>
      </c>
      <c r="J383" s="18" t="s">
        <v>999</v>
      </c>
      <c r="K383" s="55">
        <v>2.0063000199999999</v>
      </c>
      <c r="L383" s="35">
        <v>2.9425751600000001</v>
      </c>
      <c r="M383" s="56">
        <v>2.58383751333333</v>
      </c>
      <c r="N383" s="18" t="s">
        <v>1001</v>
      </c>
      <c r="O383" s="2">
        <v>5342</v>
      </c>
      <c r="P383" s="2">
        <v>5697</v>
      </c>
      <c r="Q383" s="2">
        <v>11039</v>
      </c>
      <c r="R383" t="s">
        <v>12529</v>
      </c>
      <c r="S383">
        <v>8</v>
      </c>
      <c r="T383">
        <v>53</v>
      </c>
      <c r="U383" s="2">
        <v>938</v>
      </c>
      <c r="V383" s="2">
        <v>340</v>
      </c>
      <c r="W383" s="8">
        <v>0.11577135610109611</v>
      </c>
      <c r="X383" s="2">
        <v>15067</v>
      </c>
      <c r="Y383" s="45">
        <v>370</v>
      </c>
      <c r="AA383" s="61">
        <f>(Table13[[#This Row],[2042 Future AADT]]-Table13[[#This Row],[AADT 2022]])/20*($AA$5-2022)+Table13[[#This Row],[AADT 2022]]</f>
        <v>13657.2</v>
      </c>
      <c r="AC383" s="1" t="str">
        <f>IF(Table13[[#This Row],[TCS MP]]&gt;=Table13[[#This Row],[BMP]],IF(Table13[[#This Row],[TCS MP]]&lt;=Table13[[#This Row],[EMP]],"Good","EMP"),"BMP")</f>
        <v>Good</v>
      </c>
    </row>
    <row r="384" spans="1:29" ht="24" customHeight="1" x14ac:dyDescent="0.25">
      <c r="A384" t="s">
        <v>1004</v>
      </c>
      <c r="B384" t="s">
        <v>17501</v>
      </c>
      <c r="C384">
        <v>100725</v>
      </c>
      <c r="D384" t="s">
        <v>17073</v>
      </c>
      <c r="E384" t="s">
        <v>997</v>
      </c>
      <c r="F384" s="9">
        <f>Table13[[#This Row],[ToMeasure]]-Table13[[#This Row],[FromMeasure]]</f>
        <v>1.5934625199999997</v>
      </c>
      <c r="G384" s="5" t="s">
        <v>998</v>
      </c>
      <c r="H384" s="35">
        <v>2.9425751600000001</v>
      </c>
      <c r="I384" s="56">
        <v>2.4938896100000001</v>
      </c>
      <c r="J384" s="18" t="s">
        <v>1001</v>
      </c>
      <c r="K384" s="55">
        <v>3.0130526999999998</v>
      </c>
      <c r="L384" s="35">
        <v>4.5360376799999997</v>
      </c>
      <c r="M384" s="56">
        <v>4.0873521300000002</v>
      </c>
      <c r="N384" s="18" t="s">
        <v>1003</v>
      </c>
      <c r="O384" s="2">
        <v>5485</v>
      </c>
      <c r="P384" s="2">
        <v>4419</v>
      </c>
      <c r="Q384" s="2">
        <v>9904</v>
      </c>
      <c r="R384" t="s">
        <v>15399</v>
      </c>
      <c r="S384">
        <v>8</v>
      </c>
      <c r="T384">
        <v>51</v>
      </c>
      <c r="U384" s="2">
        <v>874</v>
      </c>
      <c r="V384" s="2">
        <v>352</v>
      </c>
      <c r="W384" s="8">
        <v>0.12378836833602584</v>
      </c>
      <c r="X384" s="2">
        <v>13518</v>
      </c>
      <c r="Y384" s="45">
        <v>371</v>
      </c>
      <c r="AA384" s="61">
        <f>(Table13[[#This Row],[2042 Future AADT]]-Table13[[#This Row],[AADT 2022]])/20*($AA$5-2022)+Table13[[#This Row],[AADT 2022]]</f>
        <v>12253.1</v>
      </c>
      <c r="AC384" s="1" t="str">
        <f>IF(Table13[[#This Row],[TCS MP]]&gt;=Table13[[#This Row],[BMP]],IF(Table13[[#This Row],[TCS MP]]&lt;=Table13[[#This Row],[EMP]],"Good","EMP"),"BMP")</f>
        <v>Good</v>
      </c>
    </row>
    <row r="385" spans="1:29" ht="24" customHeight="1" x14ac:dyDescent="0.25">
      <c r="A385" t="s">
        <v>1006</v>
      </c>
      <c r="B385" t="s">
        <v>17502</v>
      </c>
      <c r="C385">
        <v>100726</v>
      </c>
      <c r="D385" t="s">
        <v>17073</v>
      </c>
      <c r="E385" t="s">
        <v>997</v>
      </c>
      <c r="F385" s="9">
        <f>Table13[[#This Row],[ToMeasure]]-Table13[[#This Row],[FromMeasure]]</f>
        <v>13.697866300000001</v>
      </c>
      <c r="G385" s="5" t="s">
        <v>998</v>
      </c>
      <c r="H385" s="35">
        <v>4.5360376799999997</v>
      </c>
      <c r="I385" s="56">
        <v>4.1189051179999998</v>
      </c>
      <c r="J385" s="18" t="s">
        <v>1003</v>
      </c>
      <c r="K385" s="55">
        <v>14.485450435000001</v>
      </c>
      <c r="L385" s="35">
        <v>18.233903980000001</v>
      </c>
      <c r="M385" s="56">
        <v>17.816771417999998</v>
      </c>
      <c r="N385" s="18" t="s">
        <v>1005</v>
      </c>
      <c r="O385" s="2">
        <v>4423</v>
      </c>
      <c r="P385" s="2">
        <v>4470</v>
      </c>
      <c r="Q385" s="2">
        <v>8893</v>
      </c>
      <c r="R385" t="s">
        <v>8938</v>
      </c>
      <c r="S385">
        <v>10</v>
      </c>
      <c r="T385">
        <v>52</v>
      </c>
      <c r="U385" s="2">
        <v>480</v>
      </c>
      <c r="V385" s="2">
        <v>1086</v>
      </c>
      <c r="W385" s="8">
        <v>0.17609355673001237</v>
      </c>
      <c r="X385" s="2">
        <v>13012</v>
      </c>
      <c r="Y385" s="45">
        <v>372</v>
      </c>
      <c r="AA385" s="61">
        <f>(Table13[[#This Row],[2042 Future AADT]]-Table13[[#This Row],[AADT 2022]])/20*($AA$5-2022)+Table13[[#This Row],[AADT 2022]]</f>
        <v>11570.35</v>
      </c>
      <c r="AC385" s="1" t="str">
        <f>IF(Table13[[#This Row],[TCS MP]]&gt;=Table13[[#This Row],[BMP]],IF(Table13[[#This Row],[TCS MP]]&lt;=Table13[[#This Row],[EMP]],"Good","EMP"),"BMP")</f>
        <v>Good</v>
      </c>
    </row>
    <row r="386" spans="1:29" ht="24" customHeight="1" x14ac:dyDescent="0.25">
      <c r="A386" t="s">
        <v>1008</v>
      </c>
      <c r="B386" t="s">
        <v>17503</v>
      </c>
      <c r="C386">
        <v>100727</v>
      </c>
      <c r="D386" t="s">
        <v>17073</v>
      </c>
      <c r="E386" t="s">
        <v>997</v>
      </c>
      <c r="F386" s="9">
        <f>Table13[[#This Row],[ToMeasure]]-Table13[[#This Row],[FromMeasure]]</f>
        <v>4.0076190000000018</v>
      </c>
      <c r="G386" s="5" t="s">
        <v>998</v>
      </c>
      <c r="H386" s="35">
        <v>18.233903999999999</v>
      </c>
      <c r="I386" s="56">
        <v>17.7959366583333</v>
      </c>
      <c r="J386" s="18" t="s">
        <v>1005</v>
      </c>
      <c r="K386" s="55">
        <v>19.004425520000002</v>
      </c>
      <c r="L386" s="35">
        <v>22.241523000000001</v>
      </c>
      <c r="M386" s="56">
        <v>21.803555658333298</v>
      </c>
      <c r="N386" s="18" t="s">
        <v>1007</v>
      </c>
      <c r="O386" s="2">
        <v>5623</v>
      </c>
      <c r="P386" s="2">
        <v>5574</v>
      </c>
      <c r="Q386" s="2">
        <v>11197</v>
      </c>
      <c r="R386" t="s">
        <v>8939</v>
      </c>
      <c r="S386">
        <v>8</v>
      </c>
      <c r="T386">
        <v>50</v>
      </c>
      <c r="U386" s="2">
        <v>388</v>
      </c>
      <c r="V386" s="2">
        <v>302</v>
      </c>
      <c r="W386" s="8">
        <v>6.1623649191747787E-2</v>
      </c>
      <c r="X386" s="2">
        <v>17321</v>
      </c>
      <c r="Y386" s="45">
        <v>373</v>
      </c>
      <c r="AA386" s="61">
        <f>(Table13[[#This Row],[2042 Future AADT]]-Table13[[#This Row],[AADT 2022]])/20*($AA$5-2022)+Table13[[#This Row],[AADT 2022]]</f>
        <v>15177.6</v>
      </c>
      <c r="AC386" s="1" t="str">
        <f>IF(Table13[[#This Row],[TCS MP]]&gt;=Table13[[#This Row],[BMP]],IF(Table13[[#This Row],[TCS MP]]&lt;=Table13[[#This Row],[EMP]],"Good","EMP"),"BMP")</f>
        <v>Good</v>
      </c>
    </row>
    <row r="387" spans="1:29" ht="24" customHeight="1" x14ac:dyDescent="0.25">
      <c r="A387" t="s">
        <v>1010</v>
      </c>
      <c r="B387" t="s">
        <v>17504</v>
      </c>
      <c r="C387">
        <v>100728</v>
      </c>
      <c r="D387" t="s">
        <v>17073</v>
      </c>
      <c r="E387" t="s">
        <v>997</v>
      </c>
      <c r="F387" s="9">
        <f>Table13[[#This Row],[ToMeasure]]-Table13[[#This Row],[FromMeasure]]</f>
        <v>5.2793332999999976</v>
      </c>
      <c r="G387" s="5" t="s">
        <v>998</v>
      </c>
      <c r="H387" s="35">
        <v>22.241523000000001</v>
      </c>
      <c r="I387" s="56">
        <v>21.750455473750002</v>
      </c>
      <c r="J387" s="18" t="s">
        <v>1007</v>
      </c>
      <c r="K387" s="55">
        <v>25.006057845000001</v>
      </c>
      <c r="L387" s="35">
        <v>27.520856299999998</v>
      </c>
      <c r="M387" s="56">
        <v>27.029788773749999</v>
      </c>
      <c r="N387" s="18" t="s">
        <v>1009</v>
      </c>
      <c r="O387" s="2">
        <v>7776</v>
      </c>
      <c r="P387" s="2">
        <v>7902</v>
      </c>
      <c r="Q387" s="2">
        <v>15678</v>
      </c>
      <c r="R387" t="s">
        <v>12530</v>
      </c>
      <c r="S387">
        <v>8</v>
      </c>
      <c r="T387">
        <v>51</v>
      </c>
      <c r="U387" s="2">
        <v>408</v>
      </c>
      <c r="V387" s="2">
        <v>403</v>
      </c>
      <c r="W387" s="8">
        <v>5.1728536803163666E-2</v>
      </c>
      <c r="X387" s="2">
        <v>22939</v>
      </c>
      <c r="Y387" s="45">
        <v>374</v>
      </c>
      <c r="AA387" s="61">
        <f>(Table13[[#This Row],[2042 Future AADT]]-Table13[[#This Row],[AADT 2022]])/20*($AA$5-2022)+Table13[[#This Row],[AADT 2022]]</f>
        <v>20397.650000000001</v>
      </c>
      <c r="AC387" s="1" t="str">
        <f>IF(Table13[[#This Row],[TCS MP]]&gt;=Table13[[#This Row],[BMP]],IF(Table13[[#This Row],[TCS MP]]&lt;=Table13[[#This Row],[EMP]],"Good","EMP"),"BMP")</f>
        <v>Good</v>
      </c>
    </row>
    <row r="388" spans="1:29" ht="24" customHeight="1" x14ac:dyDescent="0.25">
      <c r="A388" t="s">
        <v>1014</v>
      </c>
      <c r="B388" t="s">
        <v>17505</v>
      </c>
      <c r="C388">
        <v>100735</v>
      </c>
      <c r="D388" t="s">
        <v>17073</v>
      </c>
      <c r="E388" t="s">
        <v>587</v>
      </c>
      <c r="F388" s="9">
        <f>Table13[[#This Row],[ToMeasure]]-Table13[[#This Row],[FromMeasure]]</f>
        <v>2.1786051400000002</v>
      </c>
      <c r="G388" s="5" t="s">
        <v>585</v>
      </c>
      <c r="H388" s="35">
        <v>1.12039113</v>
      </c>
      <c r="I388" s="56">
        <v>263.13141637249998</v>
      </c>
      <c r="J388" s="18" t="s">
        <v>1012</v>
      </c>
      <c r="K388" s="55">
        <v>263.88768779999998</v>
      </c>
      <c r="L388" s="35">
        <v>3.29899627</v>
      </c>
      <c r="M388" s="56">
        <v>265.31002151249999</v>
      </c>
      <c r="N388" s="18" t="s">
        <v>1013</v>
      </c>
      <c r="O388" s="2">
        <v>8269</v>
      </c>
      <c r="P388" s="2">
        <v>8333</v>
      </c>
      <c r="Q388" s="2">
        <v>16602</v>
      </c>
      <c r="R388" t="s">
        <v>15403</v>
      </c>
      <c r="S388">
        <v>10</v>
      </c>
      <c r="T388">
        <v>56</v>
      </c>
      <c r="U388" s="2">
        <v>233</v>
      </c>
      <c r="V388" s="2">
        <v>539</v>
      </c>
      <c r="W388" s="8">
        <v>4.6500421635947475E-2</v>
      </c>
      <c r="X388" s="2">
        <v>26790</v>
      </c>
      <c r="Y388" s="45">
        <v>375</v>
      </c>
      <c r="AA388" s="61">
        <f>(Table13[[#This Row],[2042 Future AADT]]-Table13[[#This Row],[AADT 2022]])/20*($AA$5-2022)+Table13[[#This Row],[AADT 2022]]</f>
        <v>23224.2</v>
      </c>
      <c r="AC388" s="1" t="str">
        <f>IF(Table13[[#This Row],[TCS MP]]&gt;=Table13[[#This Row],[BMP]],IF(Table13[[#This Row],[TCS MP]]&lt;=Table13[[#This Row],[EMP]],"Good","EMP"),"BMP")</f>
        <v>Good</v>
      </c>
    </row>
    <row r="389" spans="1:29" ht="24" customHeight="1" x14ac:dyDescent="0.25">
      <c r="A389" t="s">
        <v>1016</v>
      </c>
      <c r="B389" t="s">
        <v>17506</v>
      </c>
      <c r="C389">
        <v>100736</v>
      </c>
      <c r="D389" t="s">
        <v>17073</v>
      </c>
      <c r="E389" t="s">
        <v>587</v>
      </c>
      <c r="F389" s="9">
        <f>Table13[[#This Row],[ToMeasure]]-Table13[[#This Row],[FromMeasure]]</f>
        <v>5.3928569799999995</v>
      </c>
      <c r="G389" s="5" t="s">
        <v>585</v>
      </c>
      <c r="H389" s="35">
        <v>3.29899627</v>
      </c>
      <c r="I389" s="56">
        <v>265.31178737428598</v>
      </c>
      <c r="J389" s="18" t="s">
        <v>1013</v>
      </c>
      <c r="K389" s="55">
        <v>267.99764255000002</v>
      </c>
      <c r="L389" s="35">
        <v>8.6918532499999994</v>
      </c>
      <c r="M389" s="56">
        <v>270.70464435428602</v>
      </c>
      <c r="N389" s="18" t="s">
        <v>58</v>
      </c>
      <c r="O389" s="2">
        <v>8312</v>
      </c>
      <c r="P389" s="2">
        <v>8412</v>
      </c>
      <c r="Q389" s="2">
        <v>16724</v>
      </c>
      <c r="R389" t="s">
        <v>12531</v>
      </c>
      <c r="S389">
        <v>6</v>
      </c>
      <c r="T389">
        <v>54</v>
      </c>
      <c r="U389" s="2">
        <v>1333</v>
      </c>
      <c r="V389" s="2">
        <v>1013</v>
      </c>
      <c r="W389" s="8">
        <v>0.14027744558718011</v>
      </c>
      <c r="X389" s="2">
        <v>25521</v>
      </c>
      <c r="Y389" s="45">
        <v>376</v>
      </c>
      <c r="AA389" s="61">
        <f>(Table13[[#This Row],[2042 Future AADT]]-Table13[[#This Row],[AADT 2022]])/20*($AA$5-2022)+Table13[[#This Row],[AADT 2022]]</f>
        <v>22442.05</v>
      </c>
      <c r="AC389" s="1" t="str">
        <f>IF(Table13[[#This Row],[TCS MP]]&gt;=Table13[[#This Row],[BMP]],IF(Table13[[#This Row],[TCS MP]]&lt;=Table13[[#This Row],[EMP]],"Good","EMP"),"BMP")</f>
        <v>Good</v>
      </c>
    </row>
    <row r="390" spans="1:29" ht="24" customHeight="1" x14ac:dyDescent="0.25">
      <c r="A390" t="s">
        <v>1018</v>
      </c>
      <c r="B390" t="s">
        <v>17507</v>
      </c>
      <c r="C390">
        <v>100737</v>
      </c>
      <c r="D390" t="s">
        <v>17073</v>
      </c>
      <c r="E390" t="s">
        <v>587</v>
      </c>
      <c r="F390" s="9">
        <f>Table13[[#This Row],[ToMeasure]]-Table13[[#This Row],[FromMeasure]]</f>
        <v>1.3149115800000004</v>
      </c>
      <c r="G390" s="5" t="s">
        <v>585</v>
      </c>
      <c r="H390" s="35">
        <v>8.6918532499999994</v>
      </c>
      <c r="I390" s="56">
        <v>270.70420197250002</v>
      </c>
      <c r="J390" s="18" t="s">
        <v>58</v>
      </c>
      <c r="K390" s="55">
        <v>271.24058809000002</v>
      </c>
      <c r="L390" s="35">
        <v>10.00676483</v>
      </c>
      <c r="M390" s="56">
        <v>272.01911355250002</v>
      </c>
      <c r="N390" s="18" t="s">
        <v>1017</v>
      </c>
      <c r="O390" s="2">
        <v>8051</v>
      </c>
      <c r="P390" s="2">
        <v>8003</v>
      </c>
      <c r="Q390" s="2">
        <v>16054</v>
      </c>
      <c r="R390" t="s">
        <v>15404</v>
      </c>
      <c r="S390">
        <v>8</v>
      </c>
      <c r="T390">
        <v>63</v>
      </c>
      <c r="U390" s="2">
        <v>960</v>
      </c>
      <c r="V390" s="2">
        <v>993</v>
      </c>
      <c r="W390" s="8">
        <v>0.12165192475395541</v>
      </c>
      <c r="X390" s="2">
        <v>25906</v>
      </c>
      <c r="Y390" s="45">
        <v>377</v>
      </c>
      <c r="AA390" s="61">
        <f>(Table13[[#This Row],[2042 Future AADT]]-Table13[[#This Row],[AADT 2022]])/20*($AA$5-2022)+Table13[[#This Row],[AADT 2022]]</f>
        <v>22457.8</v>
      </c>
      <c r="AC390" s="1" t="str">
        <f>IF(Table13[[#This Row],[TCS MP]]&gt;=Table13[[#This Row],[BMP]],IF(Table13[[#This Row],[TCS MP]]&lt;=Table13[[#This Row],[EMP]],"Good","EMP"),"BMP")</f>
        <v>Good</v>
      </c>
    </row>
    <row r="391" spans="1:29" ht="24" customHeight="1" x14ac:dyDescent="0.25">
      <c r="A391" t="s">
        <v>1046</v>
      </c>
      <c r="B391" t="s">
        <v>18566</v>
      </c>
      <c r="C391">
        <v>102313</v>
      </c>
      <c r="D391" t="s">
        <v>17073</v>
      </c>
      <c r="E391" t="s">
        <v>587</v>
      </c>
      <c r="F391" s="9">
        <f>Table13[[#This Row],[ToMeasure]]-Table13[[#This Row],[FromMeasure]]</f>
        <v>3.0322015899999997</v>
      </c>
      <c r="G391" s="5" t="s">
        <v>585</v>
      </c>
      <c r="H391" s="35">
        <v>10.00676483</v>
      </c>
      <c r="I391" s="56">
        <v>272.01431753399999</v>
      </c>
      <c r="J391" s="18" t="s">
        <v>1017</v>
      </c>
      <c r="K391" s="55">
        <v>272.83738954</v>
      </c>
      <c r="L391" s="35">
        <v>13.03896642</v>
      </c>
      <c r="M391" s="56">
        <v>275.04651912399999</v>
      </c>
      <c r="N391" s="18" t="s">
        <v>1017</v>
      </c>
      <c r="O391" s="2">
        <v>8696</v>
      </c>
      <c r="P391" s="2">
        <v>8789</v>
      </c>
      <c r="Q391" s="2">
        <v>17485</v>
      </c>
      <c r="R391" t="s">
        <v>5038</v>
      </c>
      <c r="S391">
        <v>10</v>
      </c>
      <c r="T391">
        <v>61</v>
      </c>
      <c r="U391" s="2">
        <v>945</v>
      </c>
      <c r="V391" s="2">
        <v>736</v>
      </c>
      <c r="W391" s="8">
        <v>9.6139548184157847E-2</v>
      </c>
      <c r="X391" s="2">
        <v>26683</v>
      </c>
      <c r="Y391" s="45">
        <v>377.1</v>
      </c>
      <c r="AA391" s="61">
        <f>(Table13[[#This Row],[2042 Future AADT]]-Table13[[#This Row],[AADT 2022]])/20*($AA$5-2022)+Table13[[#This Row],[AADT 2022]]</f>
        <v>23463.7</v>
      </c>
      <c r="AC391" s="1" t="str">
        <f>IF(Table13[[#This Row],[TCS MP]]&gt;=Table13[[#This Row],[BMP]],IF(Table13[[#This Row],[TCS MP]]&lt;=Table13[[#This Row],[EMP]],"Good","EMP"),"BMP")</f>
        <v>Good</v>
      </c>
    </row>
    <row r="392" spans="1:29" ht="24" customHeight="1" x14ac:dyDescent="0.25">
      <c r="A392" t="s">
        <v>1047</v>
      </c>
      <c r="B392" t="s">
        <v>18567</v>
      </c>
      <c r="C392">
        <v>102314</v>
      </c>
      <c r="D392" t="s">
        <v>17073</v>
      </c>
      <c r="E392" t="s">
        <v>587</v>
      </c>
      <c r="F392" s="9">
        <f>Table13[[#This Row],[ToMeasure]]-Table13[[#This Row],[FromMeasure]]</f>
        <v>4.0552360099999998</v>
      </c>
      <c r="G392" s="5" t="s">
        <v>585</v>
      </c>
      <c r="H392" s="35">
        <v>13.03896642</v>
      </c>
      <c r="I392" s="56">
        <v>275.04949328333299</v>
      </c>
      <c r="J392" s="18" t="s">
        <v>1017</v>
      </c>
      <c r="K392" s="55">
        <v>276.005111075</v>
      </c>
      <c r="L392" s="35">
        <v>17.094202429999999</v>
      </c>
      <c r="M392" s="56">
        <v>279.10472929333298</v>
      </c>
      <c r="N392" s="18" t="s">
        <v>1019</v>
      </c>
      <c r="O392" s="2">
        <v>8950</v>
      </c>
      <c r="P392" s="2">
        <v>9023</v>
      </c>
      <c r="Q392" s="2">
        <v>17973</v>
      </c>
      <c r="R392" t="s">
        <v>5039</v>
      </c>
      <c r="S392">
        <v>7</v>
      </c>
      <c r="T392">
        <v>55</v>
      </c>
      <c r="U392" s="2">
        <v>1126</v>
      </c>
      <c r="V392" s="2">
        <v>1058</v>
      </c>
      <c r="W392" s="8">
        <v>0.12151560674344851</v>
      </c>
      <c r="X392" s="2">
        <v>29002</v>
      </c>
      <c r="Y392" s="45">
        <v>377.2</v>
      </c>
      <c r="AA392" s="61">
        <f>(Table13[[#This Row],[2042 Future AADT]]-Table13[[#This Row],[AADT 2022]])/20*($AA$5-2022)+Table13[[#This Row],[AADT 2022]]</f>
        <v>25141.85</v>
      </c>
      <c r="AC392" s="1" t="str">
        <f>IF(Table13[[#This Row],[TCS MP]]&gt;=Table13[[#This Row],[BMP]],IF(Table13[[#This Row],[TCS MP]]&lt;=Table13[[#This Row],[EMP]],"Good","EMP"),"BMP")</f>
        <v>Good</v>
      </c>
    </row>
    <row r="393" spans="1:29" ht="24" customHeight="1" x14ac:dyDescent="0.25">
      <c r="A393" t="s">
        <v>1021</v>
      </c>
      <c r="B393" t="s">
        <v>17508</v>
      </c>
      <c r="C393">
        <v>100738</v>
      </c>
      <c r="D393" t="s">
        <v>17073</v>
      </c>
      <c r="E393" t="s">
        <v>587</v>
      </c>
      <c r="F393" s="9">
        <f>Table13[[#This Row],[ToMeasure]]-Table13[[#This Row],[FromMeasure]]</f>
        <v>0.87061163999999991</v>
      </c>
      <c r="G393" s="5" t="s">
        <v>585</v>
      </c>
      <c r="H393" s="35">
        <v>17.094202429999999</v>
      </c>
      <c r="I393" s="56">
        <v>279.11431795999999</v>
      </c>
      <c r="J393" s="18" t="s">
        <v>1019</v>
      </c>
      <c r="K393" s="55">
        <v>279.43389475999999</v>
      </c>
      <c r="L393" s="35">
        <v>17.964814069999999</v>
      </c>
      <c r="M393" s="56">
        <v>279.98492959999999</v>
      </c>
      <c r="N393" s="18" t="s">
        <v>1020</v>
      </c>
      <c r="O393" s="2">
        <v>10158</v>
      </c>
      <c r="P393" s="2">
        <v>9504</v>
      </c>
      <c r="Q393" s="2">
        <v>19662</v>
      </c>
      <c r="R393" t="s">
        <v>8940</v>
      </c>
      <c r="S393">
        <v>6</v>
      </c>
      <c r="T393">
        <v>59</v>
      </c>
      <c r="U393" s="2">
        <v>1582</v>
      </c>
      <c r="V393" s="2">
        <v>1283</v>
      </c>
      <c r="W393" s="8">
        <v>0.14571254195910893</v>
      </c>
      <c r="X393" s="2">
        <v>32460</v>
      </c>
      <c r="Y393" s="45">
        <v>378</v>
      </c>
      <c r="AA393" s="61">
        <f>(Table13[[#This Row],[2042 Future AADT]]-Table13[[#This Row],[AADT 2022]])/20*($AA$5-2022)+Table13[[#This Row],[AADT 2022]]</f>
        <v>27980.699999999997</v>
      </c>
      <c r="AC393" s="1" t="str">
        <f>IF(Table13[[#This Row],[TCS MP]]&gt;=Table13[[#This Row],[BMP]],IF(Table13[[#This Row],[TCS MP]]&lt;=Table13[[#This Row],[EMP]],"Good","EMP"),"BMP")</f>
        <v>Good</v>
      </c>
    </row>
    <row r="394" spans="1:29" ht="24" customHeight="1" x14ac:dyDescent="0.25">
      <c r="A394" t="s">
        <v>1045</v>
      </c>
      <c r="B394" t="s">
        <v>17518</v>
      </c>
      <c r="C394">
        <v>100757</v>
      </c>
      <c r="D394" t="s">
        <v>17073</v>
      </c>
      <c r="E394" t="s">
        <v>587</v>
      </c>
      <c r="F394" s="9">
        <f>Table13[[#This Row],[ToMeasure]]-Table13[[#This Row],[FromMeasure]]</f>
        <v>1.0908579399999994</v>
      </c>
      <c r="G394" s="5" t="s">
        <v>585</v>
      </c>
      <c r="H394" s="35">
        <v>17.964814069999999</v>
      </c>
      <c r="I394" s="56">
        <v>279.98349456</v>
      </c>
      <c r="J394" s="18" t="s">
        <v>1020</v>
      </c>
      <c r="K394" s="55">
        <v>280.645628655</v>
      </c>
      <c r="L394" s="35">
        <v>19.055672009999999</v>
      </c>
      <c r="M394" s="56">
        <v>281.07435249999997</v>
      </c>
      <c r="N394" s="18" t="s">
        <v>1044</v>
      </c>
      <c r="O394" s="2">
        <v>9342</v>
      </c>
      <c r="P394" s="2">
        <v>9242</v>
      </c>
      <c r="Q394" s="2">
        <v>18584</v>
      </c>
      <c r="R394" t="s">
        <v>12532</v>
      </c>
      <c r="S394">
        <v>9</v>
      </c>
      <c r="T394">
        <v>67</v>
      </c>
      <c r="U394" s="2">
        <v>1582</v>
      </c>
      <c r="V394" s="2">
        <v>1283</v>
      </c>
      <c r="W394" s="8">
        <v>0.15416487300904003</v>
      </c>
      <c r="X394" s="2">
        <v>31922</v>
      </c>
      <c r="Y394" s="45">
        <v>378.1</v>
      </c>
      <c r="AA394" s="61">
        <f>(Table13[[#This Row],[2042 Future AADT]]-Table13[[#This Row],[AADT 2022]])/20*($AA$5-2022)+Table13[[#This Row],[AADT 2022]]</f>
        <v>27253.699999999997</v>
      </c>
      <c r="AC394" s="1" t="str">
        <f>IF(Table13[[#This Row],[TCS MP]]&gt;=Table13[[#This Row],[BMP]],IF(Table13[[#This Row],[TCS MP]]&lt;=Table13[[#This Row],[EMP]],"Good","EMP"),"BMP")</f>
        <v>Good</v>
      </c>
    </row>
    <row r="395" spans="1:29" ht="24" customHeight="1" x14ac:dyDescent="0.25">
      <c r="A395" t="s">
        <v>1023</v>
      </c>
      <c r="B395" t="s">
        <v>17509</v>
      </c>
      <c r="C395">
        <v>100739</v>
      </c>
      <c r="D395" t="s">
        <v>17073</v>
      </c>
      <c r="E395" t="s">
        <v>587</v>
      </c>
      <c r="F395" s="9">
        <f>Table13[[#This Row],[ToMeasure]]-Table13[[#This Row],[FromMeasure]]</f>
        <v>2.4385505800000011</v>
      </c>
      <c r="G395" s="5" t="s">
        <v>585</v>
      </c>
      <c r="H395" s="35">
        <v>19.055672009999999</v>
      </c>
      <c r="I395" s="56">
        <v>281.07802739250002</v>
      </c>
      <c r="J395" s="18" t="s">
        <v>115</v>
      </c>
      <c r="K395" s="55">
        <v>283.00148532666702</v>
      </c>
      <c r="L395" s="35">
        <v>21.49422259</v>
      </c>
      <c r="M395" s="56">
        <v>283.51657797249999</v>
      </c>
      <c r="N395" s="18" t="s">
        <v>1022</v>
      </c>
      <c r="O395" s="2">
        <v>17387</v>
      </c>
      <c r="P395" s="2">
        <v>17245</v>
      </c>
      <c r="Q395" s="2">
        <v>34632</v>
      </c>
      <c r="R395" t="s">
        <v>5040</v>
      </c>
      <c r="S395">
        <v>6</v>
      </c>
      <c r="T395">
        <v>58</v>
      </c>
      <c r="U395" s="2">
        <v>1928</v>
      </c>
      <c r="V395" s="2">
        <v>1674</v>
      </c>
      <c r="W395" s="8">
        <v>0.10400785400785401</v>
      </c>
      <c r="X395" s="2">
        <v>59488</v>
      </c>
      <c r="Y395" s="45">
        <v>379</v>
      </c>
      <c r="AA395" s="61">
        <f>(Table13[[#This Row],[2042 Future AADT]]-Table13[[#This Row],[AADT 2022]])/20*($AA$5-2022)+Table13[[#This Row],[AADT 2022]]</f>
        <v>50788.4</v>
      </c>
      <c r="AC395" s="1" t="str">
        <f>IF(Table13[[#This Row],[TCS MP]]&gt;=Table13[[#This Row],[BMP]],IF(Table13[[#This Row],[TCS MP]]&lt;=Table13[[#This Row],[EMP]],"Good","EMP"),"BMP")</f>
        <v>Good</v>
      </c>
    </row>
    <row r="396" spans="1:29" ht="24" customHeight="1" x14ac:dyDescent="0.25">
      <c r="A396" t="s">
        <v>1026</v>
      </c>
      <c r="B396" t="s">
        <v>17510</v>
      </c>
      <c r="C396">
        <v>100741</v>
      </c>
      <c r="D396" t="s">
        <v>17073</v>
      </c>
      <c r="E396" t="s">
        <v>587</v>
      </c>
      <c r="F396" s="9">
        <f>Table13[[#This Row],[ToMeasure]]-Table13[[#This Row],[FromMeasure]]</f>
        <v>2.733809560000001</v>
      </c>
      <c r="G396" s="5" t="s">
        <v>585</v>
      </c>
      <c r="H396" s="35">
        <v>21.49422259</v>
      </c>
      <c r="I396" s="56">
        <v>283.52385648199999</v>
      </c>
      <c r="J396" s="18" t="s">
        <v>1024</v>
      </c>
      <c r="K396" s="55">
        <v>285.00056264333301</v>
      </c>
      <c r="L396" s="35">
        <v>24.228032150000001</v>
      </c>
      <c r="M396" s="56">
        <v>286.25766604199998</v>
      </c>
      <c r="N396" s="18" t="s">
        <v>1025</v>
      </c>
      <c r="O396" s="2">
        <v>12419</v>
      </c>
      <c r="P396" s="2">
        <v>12866</v>
      </c>
      <c r="Q396" s="2">
        <v>25285</v>
      </c>
      <c r="R396" t="s">
        <v>12533</v>
      </c>
      <c r="S396">
        <v>9</v>
      </c>
      <c r="T396">
        <v>67</v>
      </c>
      <c r="U396" s="2">
        <v>1809</v>
      </c>
      <c r="V396" s="2">
        <v>1140</v>
      </c>
      <c r="W396" s="8">
        <v>0.11663041328851098</v>
      </c>
      <c r="X396" s="2">
        <v>40801</v>
      </c>
      <c r="Y396" s="45">
        <v>380</v>
      </c>
      <c r="AA396" s="61">
        <f>(Table13[[#This Row],[2042 Future AADT]]-Table13[[#This Row],[AADT 2022]])/20*($AA$5-2022)+Table13[[#This Row],[AADT 2022]]</f>
        <v>35370.400000000001</v>
      </c>
      <c r="AC396" s="1" t="str">
        <f>IF(Table13[[#This Row],[TCS MP]]&gt;=Table13[[#This Row],[BMP]],IF(Table13[[#This Row],[TCS MP]]&lt;=Table13[[#This Row],[EMP]],"Good","EMP"),"BMP")</f>
        <v>Good</v>
      </c>
    </row>
    <row r="397" spans="1:29" ht="24" customHeight="1" x14ac:dyDescent="0.25">
      <c r="A397" t="s">
        <v>1028</v>
      </c>
      <c r="B397" t="s">
        <v>17511</v>
      </c>
      <c r="C397">
        <v>100743</v>
      </c>
      <c r="D397" t="s">
        <v>17073</v>
      </c>
      <c r="E397" t="s">
        <v>587</v>
      </c>
      <c r="F397" s="9">
        <f>Table13[[#This Row],[ToMeasure]]-Table13[[#This Row],[FromMeasure]]</f>
        <v>1.2385827399999982</v>
      </c>
      <c r="G397" s="5" t="s">
        <v>585</v>
      </c>
      <c r="H397" s="35">
        <v>24.228032150000001</v>
      </c>
      <c r="I397" s="56">
        <v>286.258646053333</v>
      </c>
      <c r="J397" s="18" t="s">
        <v>1025</v>
      </c>
      <c r="K397" s="55">
        <v>287.09461821500003</v>
      </c>
      <c r="L397" s="35">
        <v>25.466614889999999</v>
      </c>
      <c r="M397" s="56">
        <v>287.49722879333302</v>
      </c>
      <c r="N397" s="18" t="s">
        <v>1027</v>
      </c>
      <c r="O397" s="2">
        <v>17562</v>
      </c>
      <c r="P397" s="2">
        <v>15848</v>
      </c>
      <c r="Q397" s="2">
        <v>33410</v>
      </c>
      <c r="R397" t="s">
        <v>5041</v>
      </c>
      <c r="S397">
        <v>6</v>
      </c>
      <c r="T397">
        <v>53</v>
      </c>
      <c r="U397" s="2">
        <v>1944</v>
      </c>
      <c r="V397" s="2">
        <v>1144</v>
      </c>
      <c r="W397" s="8">
        <v>9.2427416941035623E-2</v>
      </c>
      <c r="X397" s="2">
        <v>57389</v>
      </c>
      <c r="Y397" s="45">
        <v>381</v>
      </c>
      <c r="AA397" s="61">
        <f>(Table13[[#This Row],[2042 Future AADT]]-Table13[[#This Row],[AADT 2022]])/20*($AA$5-2022)+Table13[[#This Row],[AADT 2022]]</f>
        <v>48996.35</v>
      </c>
      <c r="AC397" s="1" t="str">
        <f>IF(Table13[[#This Row],[TCS MP]]&gt;=Table13[[#This Row],[BMP]],IF(Table13[[#This Row],[TCS MP]]&lt;=Table13[[#This Row],[EMP]],"Good","EMP"),"BMP")</f>
        <v>Good</v>
      </c>
    </row>
    <row r="398" spans="1:29" ht="24" customHeight="1" x14ac:dyDescent="0.25">
      <c r="A398" t="s">
        <v>1030</v>
      </c>
      <c r="B398" t="s">
        <v>17512</v>
      </c>
      <c r="C398">
        <v>100745</v>
      </c>
      <c r="D398" t="s">
        <v>17073</v>
      </c>
      <c r="E398" t="s">
        <v>587</v>
      </c>
      <c r="F398" s="9">
        <f>Table13[[#This Row],[ToMeasure]]-Table13[[#This Row],[FromMeasure]]</f>
        <v>1.1967299200000028</v>
      </c>
      <c r="G398" s="5" t="s">
        <v>585</v>
      </c>
      <c r="H398" s="35">
        <v>25.466614889999999</v>
      </c>
      <c r="I398" s="56">
        <v>287.49640477999998</v>
      </c>
      <c r="J398" s="18" t="s">
        <v>1027</v>
      </c>
      <c r="K398" s="55">
        <v>287.98798501499999</v>
      </c>
      <c r="L398" s="35">
        <v>26.663344810000002</v>
      </c>
      <c r="M398" s="56">
        <v>288.69313469999997</v>
      </c>
      <c r="N398" s="18" t="s">
        <v>1029</v>
      </c>
      <c r="O398" s="2">
        <v>18278</v>
      </c>
      <c r="P398" s="2">
        <v>17430</v>
      </c>
      <c r="Q398" s="2">
        <v>35708</v>
      </c>
      <c r="R398" t="s">
        <v>5042</v>
      </c>
      <c r="S398">
        <v>7</v>
      </c>
      <c r="T398">
        <v>51</v>
      </c>
      <c r="U398" s="2">
        <v>1119</v>
      </c>
      <c r="V398" s="2">
        <v>1557</v>
      </c>
      <c r="W398" s="8">
        <v>7.4941189649378293E-2</v>
      </c>
      <c r="X398" s="2">
        <v>58950</v>
      </c>
      <c r="Y398" s="45">
        <v>382</v>
      </c>
      <c r="AA398" s="61">
        <f>(Table13[[#This Row],[2042 Future AADT]]-Table13[[#This Row],[AADT 2022]])/20*($AA$5-2022)+Table13[[#This Row],[AADT 2022]]</f>
        <v>50815.3</v>
      </c>
      <c r="AC398" s="1" t="str">
        <f>IF(Table13[[#This Row],[TCS MP]]&gt;=Table13[[#This Row],[BMP]],IF(Table13[[#This Row],[TCS MP]]&lt;=Table13[[#This Row],[EMP]],"Good","EMP"),"BMP")</f>
        <v>Good</v>
      </c>
    </row>
    <row r="399" spans="1:29" ht="24" customHeight="1" x14ac:dyDescent="0.25">
      <c r="A399" t="s">
        <v>1032</v>
      </c>
      <c r="B399" t="s">
        <v>17513</v>
      </c>
      <c r="C399">
        <v>100747</v>
      </c>
      <c r="D399" t="s">
        <v>17073</v>
      </c>
      <c r="E399" t="s">
        <v>587</v>
      </c>
      <c r="F399" s="9">
        <f>Table13[[#This Row],[ToMeasure]]-Table13[[#This Row],[FromMeasure]]</f>
        <v>0.78944861999999816</v>
      </c>
      <c r="G399" s="5" t="s">
        <v>585</v>
      </c>
      <c r="H399" s="35">
        <v>26.663344810000002</v>
      </c>
      <c r="I399" s="56">
        <v>288.69766911333301</v>
      </c>
      <c r="J399" s="18" t="s">
        <v>1029</v>
      </c>
      <c r="K399" s="55">
        <v>289.40278538000001</v>
      </c>
      <c r="L399" s="35">
        <v>27.45279343</v>
      </c>
      <c r="M399" s="56">
        <v>289.48711773333298</v>
      </c>
      <c r="N399" s="18" t="s">
        <v>1031</v>
      </c>
      <c r="O399" s="2">
        <v>24664</v>
      </c>
      <c r="P399" s="2">
        <v>24663</v>
      </c>
      <c r="Q399" s="2">
        <v>49327</v>
      </c>
      <c r="R399" t="s">
        <v>12534</v>
      </c>
      <c r="S399">
        <v>6</v>
      </c>
      <c r="T399">
        <v>51</v>
      </c>
      <c r="U399" s="2">
        <v>1238</v>
      </c>
      <c r="V399" s="2">
        <v>1742</v>
      </c>
      <c r="W399" s="8">
        <v>6.0413161149066433E-2</v>
      </c>
      <c r="X399" s="2">
        <v>84730</v>
      </c>
      <c r="Y399" s="45">
        <v>383</v>
      </c>
      <c r="AA399" s="61">
        <f>(Table13[[#This Row],[2042 Future AADT]]-Table13[[#This Row],[AADT 2022]])/20*($AA$5-2022)+Table13[[#This Row],[AADT 2022]]</f>
        <v>72338.95</v>
      </c>
      <c r="AC399" s="1" t="str">
        <f>IF(Table13[[#This Row],[TCS MP]]&gt;=Table13[[#This Row],[BMP]],IF(Table13[[#This Row],[TCS MP]]&lt;=Table13[[#This Row],[EMP]],"Good","EMP"),"BMP")</f>
        <v>Good</v>
      </c>
    </row>
    <row r="400" spans="1:29" ht="24" customHeight="1" x14ac:dyDescent="0.25">
      <c r="A400" t="s">
        <v>1035</v>
      </c>
      <c r="B400" t="s">
        <v>17514</v>
      </c>
      <c r="C400">
        <v>100749</v>
      </c>
      <c r="D400" t="s">
        <v>17073</v>
      </c>
      <c r="E400" t="s">
        <v>587</v>
      </c>
      <c r="F400" s="9">
        <f>Table13[[#This Row],[ToMeasure]]-Table13[[#This Row],[FromMeasure]]</f>
        <v>0.68621935999999906</v>
      </c>
      <c r="G400" s="5" t="s">
        <v>585</v>
      </c>
      <c r="H400" s="35">
        <v>28.075793409999999</v>
      </c>
      <c r="I400" s="56">
        <v>290.10475887000001</v>
      </c>
      <c r="J400" s="18" t="s">
        <v>1033</v>
      </c>
      <c r="K400" s="55">
        <v>290.21843138999998</v>
      </c>
      <c r="L400" s="35">
        <v>28.762012769999998</v>
      </c>
      <c r="M400" s="56">
        <v>290.79097823000001</v>
      </c>
      <c r="N400" s="18" t="s">
        <v>1034</v>
      </c>
      <c r="O400" s="2">
        <v>21943</v>
      </c>
      <c r="P400" s="2">
        <v>26173</v>
      </c>
      <c r="Q400" s="2">
        <v>48116</v>
      </c>
      <c r="R400" t="s">
        <v>8941</v>
      </c>
      <c r="S400">
        <v>6</v>
      </c>
      <c r="T400">
        <v>51</v>
      </c>
      <c r="U400" s="2">
        <v>2056</v>
      </c>
      <c r="V400" s="2">
        <v>1133</v>
      </c>
      <c r="W400" s="8">
        <v>6.6277329786349662E-2</v>
      </c>
      <c r="X400" s="2">
        <v>82649</v>
      </c>
      <c r="Y400" s="45">
        <v>384</v>
      </c>
      <c r="AA400" s="61">
        <f>(Table13[[#This Row],[2042 Future AADT]]-Table13[[#This Row],[AADT 2022]])/20*($AA$5-2022)+Table13[[#This Row],[AADT 2022]]</f>
        <v>70562.45</v>
      </c>
      <c r="AC400" s="1" t="str">
        <f>IF(Table13[[#This Row],[TCS MP]]&gt;=Table13[[#This Row],[BMP]],IF(Table13[[#This Row],[TCS MP]]&lt;=Table13[[#This Row],[EMP]],"Good","EMP"),"BMP")</f>
        <v>Good</v>
      </c>
    </row>
    <row r="401" spans="1:29" ht="24" customHeight="1" x14ac:dyDescent="0.25">
      <c r="A401" t="s">
        <v>1050</v>
      </c>
      <c r="B401" t="s">
        <v>18576</v>
      </c>
      <c r="C401">
        <v>102325</v>
      </c>
      <c r="D401" t="s">
        <v>17073</v>
      </c>
      <c r="E401" t="s">
        <v>587</v>
      </c>
      <c r="F401" s="9">
        <f>Table13[[#This Row],[ToMeasure]]-Table13[[#This Row],[FromMeasure]]</f>
        <v>0.62299997999999945</v>
      </c>
      <c r="G401" s="5" t="s">
        <v>585</v>
      </c>
      <c r="H401" s="35">
        <v>27.45279343</v>
      </c>
      <c r="I401" s="56">
        <v>289.48469862333297</v>
      </c>
      <c r="J401" s="18" t="s">
        <v>1031</v>
      </c>
      <c r="K401" s="55">
        <v>289.94477934000003</v>
      </c>
      <c r="L401" s="35">
        <v>28.075793409999999</v>
      </c>
      <c r="M401" s="56">
        <v>290.10769860333301</v>
      </c>
      <c r="N401" s="18" t="s">
        <v>1033</v>
      </c>
      <c r="O401" s="2">
        <v>17107</v>
      </c>
      <c r="P401" s="2">
        <v>21758</v>
      </c>
      <c r="Q401" s="2">
        <v>38865</v>
      </c>
      <c r="R401" t="s">
        <v>5043</v>
      </c>
      <c r="S401">
        <v>9</v>
      </c>
      <c r="T401">
        <v>55</v>
      </c>
      <c r="U401" s="2">
        <v>1795</v>
      </c>
      <c r="V401" s="2">
        <v>1142</v>
      </c>
      <c r="W401" s="8">
        <v>7.5569278270937859E-2</v>
      </c>
      <c r="X401" s="2">
        <v>66759</v>
      </c>
      <c r="Y401" s="45">
        <v>384.1</v>
      </c>
      <c r="AA401" s="61">
        <f>(Table13[[#This Row],[2042 Future AADT]]-Table13[[#This Row],[AADT 2022]])/20*($AA$5-2022)+Table13[[#This Row],[AADT 2022]]</f>
        <v>56996.100000000006</v>
      </c>
      <c r="AC401" s="1" t="str">
        <f>IF(Table13[[#This Row],[TCS MP]]&gt;=Table13[[#This Row],[BMP]],IF(Table13[[#This Row],[TCS MP]]&lt;=Table13[[#This Row],[EMP]],"Good","EMP"),"BMP")</f>
        <v>Good</v>
      </c>
    </row>
    <row r="402" spans="1:29" ht="24" customHeight="1" x14ac:dyDescent="0.25">
      <c r="A402" t="s">
        <v>1052</v>
      </c>
      <c r="B402" t="s">
        <v>18577</v>
      </c>
      <c r="C402">
        <v>102326</v>
      </c>
      <c r="D402" t="s">
        <v>17073</v>
      </c>
      <c r="E402" t="s">
        <v>587</v>
      </c>
      <c r="F402" s="9">
        <f>Table13[[#This Row],[ToMeasure]]-Table13[[#This Row],[FromMeasure]]</f>
        <v>0.20021858000000137</v>
      </c>
      <c r="G402" s="5" t="s">
        <v>585</v>
      </c>
      <c r="H402" s="35">
        <v>28.762012769999998</v>
      </c>
      <c r="I402" s="56">
        <v>290.79097823000001</v>
      </c>
      <c r="J402" s="18" t="s">
        <v>1034</v>
      </c>
      <c r="K402" s="55">
        <v>290.88203899000001</v>
      </c>
      <c r="L402" s="35">
        <v>28.96223135</v>
      </c>
      <c r="M402" s="56">
        <v>290.99119681000002</v>
      </c>
      <c r="N402" s="18" t="s">
        <v>1051</v>
      </c>
      <c r="O402" s="2">
        <v>19176</v>
      </c>
      <c r="P402" s="2">
        <v>19477</v>
      </c>
      <c r="Q402" s="2">
        <v>38653</v>
      </c>
      <c r="R402" t="s">
        <v>8942</v>
      </c>
      <c r="S402">
        <v>9</v>
      </c>
      <c r="T402">
        <v>55</v>
      </c>
      <c r="U402" s="2">
        <v>1746</v>
      </c>
      <c r="V402" s="2">
        <v>1095</v>
      </c>
      <c r="W402" s="8">
        <v>7.350011642045895E-2</v>
      </c>
      <c r="X402" s="2">
        <v>62373</v>
      </c>
      <c r="Y402" s="45">
        <v>384.2</v>
      </c>
      <c r="AA402" s="61">
        <f>(Table13[[#This Row],[2042 Future AADT]]-Table13[[#This Row],[AADT 2022]])/20*($AA$5-2022)+Table13[[#This Row],[AADT 2022]]</f>
        <v>54071</v>
      </c>
      <c r="AC402" s="1" t="str">
        <f>IF(Table13[[#This Row],[TCS MP]]&gt;=Table13[[#This Row],[BMP]],IF(Table13[[#This Row],[TCS MP]]&lt;=Table13[[#This Row],[EMP]],"Good","EMP"),"BMP")</f>
        <v>Good</v>
      </c>
    </row>
    <row r="403" spans="1:29" ht="24" customHeight="1" x14ac:dyDescent="0.25">
      <c r="A403" t="s">
        <v>1053</v>
      </c>
      <c r="B403" t="s">
        <v>18578</v>
      </c>
      <c r="C403">
        <v>102327</v>
      </c>
      <c r="D403" t="s">
        <v>17073</v>
      </c>
      <c r="E403" t="s">
        <v>587</v>
      </c>
      <c r="F403" s="9">
        <f>Table13[[#This Row],[ToMeasure]]-Table13[[#This Row],[FromMeasure]]</f>
        <v>0.66603836000000172</v>
      </c>
      <c r="G403" s="5" t="s">
        <v>585</v>
      </c>
      <c r="H403" s="35">
        <v>28.96223135</v>
      </c>
      <c r="I403" s="56">
        <v>290.99033278333297</v>
      </c>
      <c r="J403" s="18" t="s">
        <v>1051</v>
      </c>
      <c r="K403" s="55">
        <v>291.03992552</v>
      </c>
      <c r="L403" s="35">
        <v>29.628269710000001</v>
      </c>
      <c r="M403" s="56">
        <v>291.65637114333299</v>
      </c>
      <c r="N403" s="18" t="s">
        <v>204</v>
      </c>
      <c r="O403" s="2">
        <v>19629</v>
      </c>
      <c r="P403" s="2">
        <v>19182</v>
      </c>
      <c r="Q403" s="2">
        <v>38811</v>
      </c>
      <c r="R403" t="s">
        <v>8943</v>
      </c>
      <c r="S403">
        <v>8</v>
      </c>
      <c r="T403">
        <v>57</v>
      </c>
      <c r="U403" s="2">
        <v>1699</v>
      </c>
      <c r="V403" s="2">
        <v>1133</v>
      </c>
      <c r="W403" s="8">
        <v>7.2969003632990651E-2</v>
      </c>
      <c r="X403" s="2">
        <v>62628</v>
      </c>
      <c r="Y403" s="45">
        <v>384.5</v>
      </c>
      <c r="AA403" s="61">
        <f>(Table13[[#This Row],[2042 Future AADT]]-Table13[[#This Row],[AADT 2022]])/20*($AA$5-2022)+Table13[[#This Row],[AADT 2022]]</f>
        <v>54292.05</v>
      </c>
      <c r="AC403" s="1" t="str">
        <f>IF(Table13[[#This Row],[TCS MP]]&gt;=Table13[[#This Row],[BMP]],IF(Table13[[#This Row],[TCS MP]]&lt;=Table13[[#This Row],[EMP]],"Good","EMP"),"BMP")</f>
        <v>Good</v>
      </c>
    </row>
    <row r="404" spans="1:29" ht="24" customHeight="1" x14ac:dyDescent="0.25">
      <c r="A404" t="s">
        <v>1054</v>
      </c>
      <c r="B404" t="s">
        <v>18579</v>
      </c>
      <c r="C404">
        <v>102328</v>
      </c>
      <c r="D404" t="s">
        <v>17073</v>
      </c>
      <c r="E404" t="s">
        <v>587</v>
      </c>
      <c r="F404" s="9">
        <f>Table13[[#This Row],[ToMeasure]]-Table13[[#This Row],[FromMeasure]]</f>
        <v>0.44650531999999998</v>
      </c>
      <c r="G404" s="5" t="s">
        <v>585</v>
      </c>
      <c r="H404" s="35">
        <v>29.628269710000001</v>
      </c>
      <c r="I404" s="56">
        <v>291.65116529333301</v>
      </c>
      <c r="J404" s="18" t="s">
        <v>204</v>
      </c>
      <c r="K404" s="55">
        <v>292.07485087499998</v>
      </c>
      <c r="L404" s="35">
        <v>30.074775030000001</v>
      </c>
      <c r="M404" s="56">
        <v>292.09767061333298</v>
      </c>
      <c r="N404" s="18" t="s">
        <v>1048</v>
      </c>
      <c r="O404" s="2">
        <v>18632</v>
      </c>
      <c r="P404" s="2">
        <v>20132</v>
      </c>
      <c r="Q404" s="2">
        <v>38764</v>
      </c>
      <c r="R404" t="s">
        <v>5044</v>
      </c>
      <c r="S404">
        <v>10</v>
      </c>
      <c r="T404">
        <v>71</v>
      </c>
      <c r="U404" s="2">
        <v>1415</v>
      </c>
      <c r="V404" s="2">
        <v>1172</v>
      </c>
      <c r="W404" s="8">
        <v>6.6737178825714574E-2</v>
      </c>
      <c r="X404" s="2">
        <v>66585</v>
      </c>
      <c r="Y404" s="45">
        <v>384.6</v>
      </c>
      <c r="AA404" s="61">
        <f>(Table13[[#This Row],[2042 Future AADT]]-Table13[[#This Row],[AADT 2022]])/20*($AA$5-2022)+Table13[[#This Row],[AADT 2022]]</f>
        <v>56847.649999999994</v>
      </c>
      <c r="AC404" s="1" t="str">
        <f>IF(Table13[[#This Row],[TCS MP]]&gt;=Table13[[#This Row],[BMP]],IF(Table13[[#This Row],[TCS MP]]&lt;=Table13[[#This Row],[EMP]],"Good","EMP"),"BMP")</f>
        <v>Good</v>
      </c>
    </row>
    <row r="405" spans="1:29" ht="24" customHeight="1" x14ac:dyDescent="0.25">
      <c r="A405" t="s">
        <v>1049</v>
      </c>
      <c r="B405" t="s">
        <v>18568</v>
      </c>
      <c r="C405">
        <v>102315</v>
      </c>
      <c r="D405" t="s">
        <v>17073</v>
      </c>
      <c r="E405" t="s">
        <v>587</v>
      </c>
      <c r="F405" s="9">
        <f>Table13[[#This Row],[ToMeasure]]-Table13[[#This Row],[FromMeasure]]</f>
        <v>0.97708690999999703</v>
      </c>
      <c r="G405" s="5" t="s">
        <v>585</v>
      </c>
      <c r="H405" s="35">
        <v>30.074775030000001</v>
      </c>
      <c r="I405" s="56">
        <v>292.09991577</v>
      </c>
      <c r="J405" s="18" t="s">
        <v>1048</v>
      </c>
      <c r="K405" s="55">
        <v>292.64363177500002</v>
      </c>
      <c r="L405" s="35">
        <v>31.051861939999998</v>
      </c>
      <c r="M405" s="56">
        <v>293.07700268000002</v>
      </c>
      <c r="N405" s="18" t="s">
        <v>1036</v>
      </c>
      <c r="O405" s="2">
        <v>19292</v>
      </c>
      <c r="P405" s="2">
        <v>19143</v>
      </c>
      <c r="Q405" s="2">
        <v>38435</v>
      </c>
      <c r="R405" t="s">
        <v>15405</v>
      </c>
      <c r="S405">
        <v>8</v>
      </c>
      <c r="T405">
        <v>51</v>
      </c>
      <c r="U405" s="2">
        <v>2088</v>
      </c>
      <c r="V405" s="2">
        <v>1498</v>
      </c>
      <c r="W405" s="8">
        <v>9.3300377260309611E-2</v>
      </c>
      <c r="X405" s="2">
        <v>66020</v>
      </c>
      <c r="Y405" s="45">
        <v>384.9</v>
      </c>
      <c r="AA405" s="61">
        <f>(Table13[[#This Row],[2042 Future AADT]]-Table13[[#This Row],[AADT 2022]])/20*($AA$5-2022)+Table13[[#This Row],[AADT 2022]]</f>
        <v>56365.25</v>
      </c>
      <c r="AC405" s="1" t="str">
        <f>IF(Table13[[#This Row],[TCS MP]]&gt;=Table13[[#This Row],[BMP]],IF(Table13[[#This Row],[TCS MP]]&lt;=Table13[[#This Row],[EMP]],"Good","EMP"),"BMP")</f>
        <v>Good</v>
      </c>
    </row>
    <row r="406" spans="1:29" ht="24" customHeight="1" x14ac:dyDescent="0.25">
      <c r="A406" t="s">
        <v>1038</v>
      </c>
      <c r="B406" t="s">
        <v>17515</v>
      </c>
      <c r="C406">
        <v>100751</v>
      </c>
      <c r="D406" t="s">
        <v>17073</v>
      </c>
      <c r="E406" t="s">
        <v>587</v>
      </c>
      <c r="F406" s="9">
        <f>Table13[[#This Row],[ToMeasure]]-Table13[[#This Row],[FromMeasure]]</f>
        <v>0.67592113999999981</v>
      </c>
      <c r="G406" s="5" t="s">
        <v>585</v>
      </c>
      <c r="H406" s="35">
        <v>31.051861939999998</v>
      </c>
      <c r="I406" s="56">
        <v>293.07638636000001</v>
      </c>
      <c r="J406" s="18" t="s">
        <v>1036</v>
      </c>
      <c r="K406" s="55">
        <v>293.35162933999999</v>
      </c>
      <c r="L406" s="35">
        <v>31.727783079999998</v>
      </c>
      <c r="M406" s="56">
        <v>293.75230749999997</v>
      </c>
      <c r="N406" s="18" t="s">
        <v>1037</v>
      </c>
      <c r="O406" s="2">
        <v>21886</v>
      </c>
      <c r="P406" s="2">
        <v>24993</v>
      </c>
      <c r="Q406" s="2">
        <v>46879</v>
      </c>
      <c r="R406" t="s">
        <v>5045</v>
      </c>
      <c r="S406">
        <v>8</v>
      </c>
      <c r="T406">
        <v>50</v>
      </c>
      <c r="U406" s="2">
        <v>1002</v>
      </c>
      <c r="V406" s="2">
        <v>1439</v>
      </c>
      <c r="W406" s="8">
        <v>5.2070223340941572E-2</v>
      </c>
      <c r="X406" s="2">
        <v>80525</v>
      </c>
      <c r="Y406" s="45">
        <v>385</v>
      </c>
      <c r="AA406" s="61">
        <f>(Table13[[#This Row],[2042 Future AADT]]-Table13[[#This Row],[AADT 2022]])/20*($AA$5-2022)+Table13[[#This Row],[AADT 2022]]</f>
        <v>68748.899999999994</v>
      </c>
      <c r="AC406" s="1" t="str">
        <f>IF(Table13[[#This Row],[TCS MP]]&gt;=Table13[[#This Row],[BMP]],IF(Table13[[#This Row],[TCS MP]]&lt;=Table13[[#This Row],[EMP]],"Good","EMP"),"BMP")</f>
        <v>Good</v>
      </c>
    </row>
    <row r="407" spans="1:29" ht="24" customHeight="1" x14ac:dyDescent="0.25">
      <c r="A407" t="s">
        <v>1040</v>
      </c>
      <c r="B407" t="s">
        <v>17516</v>
      </c>
      <c r="C407">
        <v>100754</v>
      </c>
      <c r="D407" t="s">
        <v>17073</v>
      </c>
      <c r="E407" t="s">
        <v>587</v>
      </c>
      <c r="F407" s="9">
        <f>Table13[[#This Row],[ToMeasure]]-Table13[[#This Row],[FromMeasure]]</f>
        <v>1.9787659000000026</v>
      </c>
      <c r="G407" s="5" t="s">
        <v>585</v>
      </c>
      <c r="H407" s="35">
        <v>31.727783079999998</v>
      </c>
      <c r="I407" s="56">
        <v>293.75474248199998</v>
      </c>
      <c r="J407" s="18" t="s">
        <v>1037</v>
      </c>
      <c r="K407" s="55">
        <v>294.75181021999998</v>
      </c>
      <c r="L407" s="35">
        <v>33.706548980000001</v>
      </c>
      <c r="M407" s="56">
        <v>295.73350838200002</v>
      </c>
      <c r="N407" s="18" t="s">
        <v>1039</v>
      </c>
      <c r="O407" s="2">
        <v>18438</v>
      </c>
      <c r="P407" s="2">
        <v>18713</v>
      </c>
      <c r="Q407" s="2">
        <v>37151</v>
      </c>
      <c r="R407" t="s">
        <v>8944</v>
      </c>
      <c r="S407">
        <v>8</v>
      </c>
      <c r="T407">
        <v>51</v>
      </c>
      <c r="U407" s="2">
        <v>1238</v>
      </c>
      <c r="V407" s="2">
        <v>1146</v>
      </c>
      <c r="W407" s="8">
        <v>6.4170547226185023E-2</v>
      </c>
      <c r="X407" s="2">
        <v>63815</v>
      </c>
      <c r="Y407" s="45">
        <v>386</v>
      </c>
      <c r="AA407" s="61">
        <f>(Table13[[#This Row],[2042 Future AADT]]-Table13[[#This Row],[AADT 2022]])/20*($AA$5-2022)+Table13[[#This Row],[AADT 2022]]</f>
        <v>54482.600000000006</v>
      </c>
      <c r="AC407" s="1" t="str">
        <f>IF(Table13[[#This Row],[TCS MP]]&gt;=Table13[[#This Row],[BMP]],IF(Table13[[#This Row],[TCS MP]]&lt;=Table13[[#This Row],[EMP]],"Good","EMP"),"BMP")</f>
        <v>Good</v>
      </c>
    </row>
    <row r="408" spans="1:29" ht="24" customHeight="1" x14ac:dyDescent="0.25">
      <c r="A408" t="s">
        <v>1042</v>
      </c>
      <c r="B408" t="s">
        <v>17517</v>
      </c>
      <c r="C408">
        <v>100755</v>
      </c>
      <c r="D408" t="s">
        <v>17073</v>
      </c>
      <c r="E408" t="s">
        <v>587</v>
      </c>
      <c r="F408" s="9">
        <f>Table13[[#This Row],[ToMeasure]]-Table13[[#This Row],[FromMeasure]]</f>
        <v>0.41396213000000159</v>
      </c>
      <c r="G408" s="5" t="s">
        <v>585</v>
      </c>
      <c r="H408" s="35">
        <v>33.706548980000001</v>
      </c>
      <c r="I408" s="56">
        <v>295.73513170333302</v>
      </c>
      <c r="J408" s="18" t="s">
        <v>1039</v>
      </c>
      <c r="K408" s="55">
        <v>295.78382051333301</v>
      </c>
      <c r="L408" s="35">
        <v>34.120511110000002</v>
      </c>
      <c r="M408" s="56">
        <v>296.14909383333298</v>
      </c>
      <c r="N408" s="18" t="s">
        <v>1041</v>
      </c>
      <c r="O408" s="2">
        <v>18363</v>
      </c>
      <c r="P408" s="2">
        <v>18462</v>
      </c>
      <c r="Q408" s="2">
        <v>36825</v>
      </c>
      <c r="R408" t="s">
        <v>8945</v>
      </c>
      <c r="S408">
        <v>9</v>
      </c>
      <c r="T408">
        <v>57</v>
      </c>
      <c r="U408" s="2">
        <v>1200</v>
      </c>
      <c r="V408" s="2">
        <v>924</v>
      </c>
      <c r="W408" s="8">
        <v>5.7678207739307534E-2</v>
      </c>
      <c r="X408" s="2">
        <v>60794</v>
      </c>
      <c r="Y408" s="45">
        <v>387</v>
      </c>
      <c r="AA408" s="61">
        <f>(Table13[[#This Row],[2042 Future AADT]]-Table13[[#This Row],[AADT 2022]])/20*($AA$5-2022)+Table13[[#This Row],[AADT 2022]]</f>
        <v>52404.85</v>
      </c>
      <c r="AC408" s="1" t="str">
        <f>IF(Table13[[#This Row],[TCS MP]]&gt;=Table13[[#This Row],[BMP]],IF(Table13[[#This Row],[TCS MP]]&lt;=Table13[[#This Row],[EMP]],"Good","EMP"),"BMP")</f>
        <v>Good</v>
      </c>
    </row>
    <row r="409" spans="1:29" ht="24" customHeight="1" x14ac:dyDescent="0.25">
      <c r="A409" t="s">
        <v>1059</v>
      </c>
      <c r="B409" t="s">
        <v>17519</v>
      </c>
      <c r="C409">
        <v>100763</v>
      </c>
      <c r="D409" t="s">
        <v>17073</v>
      </c>
      <c r="E409" t="s">
        <v>1055</v>
      </c>
      <c r="F409" s="9">
        <f>Table13[[#This Row],[ToMeasure]]-Table13[[#This Row],[FromMeasure]]</f>
        <v>17.456823320000002</v>
      </c>
      <c r="G409" s="5" t="s">
        <v>1056</v>
      </c>
      <c r="H409" s="35">
        <v>0</v>
      </c>
      <c r="I409" s="56">
        <v>85.536172359999995</v>
      </c>
      <c r="J409" s="18" t="s">
        <v>298</v>
      </c>
      <c r="K409" s="55">
        <v>88.573283805000003</v>
      </c>
      <c r="L409" s="35">
        <v>17.456823320000002</v>
      </c>
      <c r="M409" s="56">
        <v>102.99299571</v>
      </c>
      <c r="N409" s="18" t="s">
        <v>773</v>
      </c>
      <c r="O409" s="2">
        <v>532</v>
      </c>
      <c r="P409" s="2">
        <v>221</v>
      </c>
      <c r="Q409" s="2">
        <v>753</v>
      </c>
      <c r="R409" t="s">
        <v>9304</v>
      </c>
      <c r="S409">
        <v>12</v>
      </c>
      <c r="T409">
        <v>69</v>
      </c>
      <c r="U409" s="2">
        <v>81</v>
      </c>
      <c r="V409" s="2">
        <v>52</v>
      </c>
      <c r="W409" s="8">
        <v>0.17662682602921648</v>
      </c>
      <c r="X409" s="2">
        <v>953</v>
      </c>
      <c r="Y409" s="45">
        <v>389</v>
      </c>
      <c r="AA409" s="61">
        <f>(Table13[[#This Row],[2042 Future AADT]]-Table13[[#This Row],[AADT 2022]])/20*($AA$5-2022)+Table13[[#This Row],[AADT 2022]]</f>
        <v>883</v>
      </c>
      <c r="AC409" s="1" t="str">
        <f>IF(Table13[[#This Row],[TCS MP]]&gt;=Table13[[#This Row],[BMP]],IF(Table13[[#This Row],[TCS MP]]&lt;=Table13[[#This Row],[EMP]],"Good","EMP"),"BMP")</f>
        <v>Good</v>
      </c>
    </row>
    <row r="410" spans="1:29" ht="24" customHeight="1" x14ac:dyDescent="0.25">
      <c r="A410" t="s">
        <v>1057</v>
      </c>
      <c r="B410" t="s">
        <v>17520</v>
      </c>
      <c r="C410">
        <v>100764</v>
      </c>
      <c r="D410" t="s">
        <v>17073</v>
      </c>
      <c r="E410" t="s">
        <v>1055</v>
      </c>
      <c r="F410" s="9">
        <f>Table13[[#This Row],[ToMeasure]]-Table13[[#This Row],[FromMeasure]]</f>
        <v>6.7047123599999985</v>
      </c>
      <c r="G410" s="5" t="s">
        <v>1056</v>
      </c>
      <c r="H410" s="35">
        <v>17.456823320000002</v>
      </c>
      <c r="I410" s="56">
        <v>102.854240478889</v>
      </c>
      <c r="J410" s="18" t="s">
        <v>773</v>
      </c>
      <c r="K410" s="55">
        <v>108.47608628</v>
      </c>
      <c r="L410" s="35">
        <v>24.16153568</v>
      </c>
      <c r="M410" s="56">
        <v>109.558952838889</v>
      </c>
      <c r="N410" s="18" t="s">
        <v>810</v>
      </c>
      <c r="O410" s="2">
        <v>469</v>
      </c>
      <c r="P410" s="2">
        <v>471</v>
      </c>
      <c r="Q410" s="2">
        <v>940</v>
      </c>
      <c r="R410" t="s">
        <v>9305</v>
      </c>
      <c r="S410">
        <v>14</v>
      </c>
      <c r="T410">
        <v>50</v>
      </c>
      <c r="U410" s="2">
        <v>371</v>
      </c>
      <c r="V410" s="2">
        <v>82</v>
      </c>
      <c r="W410" s="8">
        <v>0.48191489361702128</v>
      </c>
      <c r="X410" s="2">
        <v>1517</v>
      </c>
      <c r="Y410" s="45">
        <v>390</v>
      </c>
      <c r="AA410" s="61">
        <f>(Table13[[#This Row],[2042 Future AADT]]-Table13[[#This Row],[AADT 2022]])/20*($AA$5-2022)+Table13[[#This Row],[AADT 2022]]</f>
        <v>1315.05</v>
      </c>
      <c r="AC410" s="1" t="str">
        <f>IF(Table13[[#This Row],[TCS MP]]&gt;=Table13[[#This Row],[BMP]],IF(Table13[[#This Row],[TCS MP]]&lt;=Table13[[#This Row],[EMP]],"Good","EMP"),"BMP")</f>
        <v>Good</v>
      </c>
    </row>
    <row r="411" spans="1:29" ht="24" customHeight="1" x14ac:dyDescent="0.25">
      <c r="A411" t="s">
        <v>1064</v>
      </c>
      <c r="B411" t="s">
        <v>17521</v>
      </c>
      <c r="C411">
        <v>100765</v>
      </c>
      <c r="D411" t="s">
        <v>17073</v>
      </c>
      <c r="E411" t="s">
        <v>1060</v>
      </c>
      <c r="F411" s="9">
        <f>Table13[[#This Row],[ToMeasure]]-Table13[[#This Row],[FromMeasure]]</f>
        <v>11.45678053</v>
      </c>
      <c r="G411" s="5" t="s">
        <v>1061</v>
      </c>
      <c r="H411" s="35">
        <v>0</v>
      </c>
      <c r="I411" s="56">
        <v>13.101821335384599</v>
      </c>
      <c r="J411" s="18" t="s">
        <v>1062</v>
      </c>
      <c r="K411" s="55">
        <v>17.009988230000001</v>
      </c>
      <c r="L411" s="35">
        <v>11.45678053</v>
      </c>
      <c r="M411" s="56">
        <v>24.558601895384601</v>
      </c>
      <c r="N411" s="18" t="s">
        <v>1063</v>
      </c>
      <c r="O411" s="2">
        <v>2962</v>
      </c>
      <c r="P411" s="2">
        <v>207</v>
      </c>
      <c r="Q411" s="2">
        <v>3169</v>
      </c>
      <c r="R411" t="s">
        <v>12535</v>
      </c>
      <c r="S411">
        <v>7</v>
      </c>
      <c r="T411">
        <v>57</v>
      </c>
      <c r="U411" s="2">
        <v>135</v>
      </c>
      <c r="V411" s="2">
        <v>672</v>
      </c>
      <c r="W411" s="8">
        <v>0.25465446513095613</v>
      </c>
      <c r="X411" s="2">
        <v>5009</v>
      </c>
      <c r="Y411" s="45">
        <v>391</v>
      </c>
      <c r="AA411" s="61">
        <f>(Table13[[#This Row],[2042 Future AADT]]-Table13[[#This Row],[AADT 2022]])/20*($AA$5-2022)+Table13[[#This Row],[AADT 2022]]</f>
        <v>4365</v>
      </c>
      <c r="AC411" s="1" t="str">
        <f>IF(Table13[[#This Row],[TCS MP]]&gt;=Table13[[#This Row],[BMP]],IF(Table13[[#This Row],[TCS MP]]&lt;=Table13[[#This Row],[EMP]],"Good","EMP"),"BMP")</f>
        <v>Good</v>
      </c>
    </row>
    <row r="412" spans="1:29" ht="24" customHeight="1" x14ac:dyDescent="0.25">
      <c r="A412" t="s">
        <v>1066</v>
      </c>
      <c r="B412" t="s">
        <v>17522</v>
      </c>
      <c r="C412">
        <v>100766</v>
      </c>
      <c r="D412" t="s">
        <v>17073</v>
      </c>
      <c r="E412" t="s">
        <v>1060</v>
      </c>
      <c r="F412" s="9">
        <f>Table13[[#This Row],[ToMeasure]]-Table13[[#This Row],[FromMeasure]]</f>
        <v>2.4655914699999997</v>
      </c>
      <c r="G412" s="5" t="s">
        <v>1061</v>
      </c>
      <c r="H412" s="35">
        <v>11.45678053</v>
      </c>
      <c r="I412" s="56">
        <v>24.577456351999999</v>
      </c>
      <c r="J412" s="18" t="s">
        <v>1063</v>
      </c>
      <c r="K412" s="55">
        <v>26.634646324999999</v>
      </c>
      <c r="L412" s="35">
        <v>13.922371999999999</v>
      </c>
      <c r="M412" s="56">
        <v>27.043047821999998</v>
      </c>
      <c r="N412" s="18" t="s">
        <v>1065</v>
      </c>
      <c r="O412" s="2">
        <v>2197</v>
      </c>
      <c r="P412" s="2">
        <v>1804</v>
      </c>
      <c r="Q412" s="2">
        <v>4001</v>
      </c>
      <c r="R412" t="s">
        <v>5058</v>
      </c>
      <c r="S412">
        <v>6</v>
      </c>
      <c r="T412">
        <v>58</v>
      </c>
      <c r="U412" s="2">
        <v>161</v>
      </c>
      <c r="V412" s="2">
        <v>502</v>
      </c>
      <c r="W412" s="8">
        <v>0.16570857285678581</v>
      </c>
      <c r="X412" s="2">
        <v>6324</v>
      </c>
      <c r="Y412" s="45">
        <v>392</v>
      </c>
      <c r="AA412" s="61">
        <f>(Table13[[#This Row],[2042 Future AADT]]-Table13[[#This Row],[AADT 2022]])/20*($AA$5-2022)+Table13[[#This Row],[AADT 2022]]</f>
        <v>5510.95</v>
      </c>
      <c r="AC412" s="1" t="str">
        <f>IF(Table13[[#This Row],[TCS MP]]&gt;=Table13[[#This Row],[BMP]],IF(Table13[[#This Row],[TCS MP]]&lt;=Table13[[#This Row],[EMP]],"Good","EMP"),"BMP")</f>
        <v>Good</v>
      </c>
    </row>
    <row r="413" spans="1:29" ht="24" customHeight="1" x14ac:dyDescent="0.25">
      <c r="A413" t="s">
        <v>1067</v>
      </c>
      <c r="B413" t="s">
        <v>17523</v>
      </c>
      <c r="C413">
        <v>100767</v>
      </c>
      <c r="D413" t="s">
        <v>17073</v>
      </c>
      <c r="E413" t="s">
        <v>1060</v>
      </c>
      <c r="F413" s="9">
        <f>Table13[[#This Row],[ToMeasure]]-Table13[[#This Row],[FromMeasure]]</f>
        <v>19.624002659999999</v>
      </c>
      <c r="G413" s="5" t="s">
        <v>1061</v>
      </c>
      <c r="H413" s="35">
        <v>13.922371999999999</v>
      </c>
      <c r="I413" s="56">
        <v>27.067301910000001</v>
      </c>
      <c r="J413" s="18" t="s">
        <v>1065</v>
      </c>
      <c r="K413" s="55">
        <v>34.994838344999998</v>
      </c>
      <c r="L413" s="35">
        <v>33.546374659999998</v>
      </c>
      <c r="M413" s="56">
        <v>46.69130457</v>
      </c>
      <c r="N413" s="18" t="s">
        <v>59</v>
      </c>
      <c r="O413" s="2">
        <v>1376</v>
      </c>
      <c r="P413" s="2">
        <v>1349</v>
      </c>
      <c r="Q413" s="2">
        <v>2725</v>
      </c>
      <c r="R413" t="s">
        <v>12536</v>
      </c>
      <c r="S413">
        <v>12</v>
      </c>
      <c r="T413">
        <v>67</v>
      </c>
      <c r="U413" s="2">
        <v>126</v>
      </c>
      <c r="V413" s="2">
        <v>560</v>
      </c>
      <c r="W413" s="8">
        <v>0.25174311926605503</v>
      </c>
      <c r="X413" s="2">
        <v>4307</v>
      </c>
      <c r="Y413" s="45">
        <v>393</v>
      </c>
      <c r="AA413" s="61">
        <f>(Table13[[#This Row],[2042 Future AADT]]-Table13[[#This Row],[AADT 2022]])/20*($AA$5-2022)+Table13[[#This Row],[AADT 2022]]</f>
        <v>3753.3</v>
      </c>
      <c r="AC413" s="1" t="str">
        <f>IF(Table13[[#This Row],[TCS MP]]&gt;=Table13[[#This Row],[BMP]],IF(Table13[[#This Row],[TCS MP]]&lt;=Table13[[#This Row],[EMP]],"Good","EMP"),"BMP")</f>
        <v>Good</v>
      </c>
    </row>
    <row r="414" spans="1:29" ht="24" customHeight="1" x14ac:dyDescent="0.25">
      <c r="A414" t="s">
        <v>1069</v>
      </c>
      <c r="B414" t="s">
        <v>18575</v>
      </c>
      <c r="C414">
        <v>102323</v>
      </c>
      <c r="D414" t="s">
        <v>17073</v>
      </c>
      <c r="E414" t="s">
        <v>1060</v>
      </c>
      <c r="F414" s="9">
        <f>Table13[[#This Row],[ToMeasure]]-Table13[[#This Row],[FromMeasure]]</f>
        <v>3.1944227000000041</v>
      </c>
      <c r="G414" s="5" t="s">
        <v>1061</v>
      </c>
      <c r="H414" s="35">
        <v>33.546374659999998</v>
      </c>
      <c r="I414" s="56">
        <v>46.531789465999999</v>
      </c>
      <c r="J414" s="18" t="s">
        <v>59</v>
      </c>
      <c r="K414" s="55">
        <v>48.6961853733333</v>
      </c>
      <c r="L414" s="35">
        <v>36.740797360000002</v>
      </c>
      <c r="M414" s="56">
        <v>49.726212166000003</v>
      </c>
      <c r="N414" s="18" t="s">
        <v>298</v>
      </c>
      <c r="O414" s="2">
        <v>431</v>
      </c>
      <c r="P414" s="2">
        <v>303</v>
      </c>
      <c r="Q414" s="2">
        <v>734</v>
      </c>
      <c r="R414" t="s">
        <v>12537</v>
      </c>
      <c r="S414">
        <v>9</v>
      </c>
      <c r="T414">
        <v>63</v>
      </c>
      <c r="U414" s="2">
        <v>65</v>
      </c>
      <c r="V414" s="2">
        <v>302</v>
      </c>
      <c r="W414" s="8">
        <v>0.5</v>
      </c>
      <c r="X414" s="2">
        <v>1160</v>
      </c>
      <c r="Y414" s="45">
        <v>393.1</v>
      </c>
      <c r="AA414" s="61">
        <f>(Table13[[#This Row],[2042 Future AADT]]-Table13[[#This Row],[AADT 2022]])/20*($AA$5-2022)+Table13[[#This Row],[AADT 2022]]</f>
        <v>1010.9000000000001</v>
      </c>
      <c r="AC414" s="1" t="str">
        <f>IF(Table13[[#This Row],[TCS MP]]&gt;=Table13[[#This Row],[BMP]],IF(Table13[[#This Row],[TCS MP]]&lt;=Table13[[#This Row],[EMP]],"Good","EMP"),"BMP")</f>
        <v>Good</v>
      </c>
    </row>
    <row r="415" spans="1:29" ht="24" customHeight="1" x14ac:dyDescent="0.25">
      <c r="A415" t="s">
        <v>1073</v>
      </c>
      <c r="B415" t="s">
        <v>17524</v>
      </c>
      <c r="C415">
        <v>100768</v>
      </c>
      <c r="D415" t="s">
        <v>17073</v>
      </c>
      <c r="E415" t="s">
        <v>1070</v>
      </c>
      <c r="F415" s="9">
        <f>Table13[[#This Row],[ToMeasure]]-Table13[[#This Row],[FromMeasure]]</f>
        <v>9.4001178099999994</v>
      </c>
      <c r="G415" s="5" t="s">
        <v>1071</v>
      </c>
      <c r="H415" s="35">
        <v>0</v>
      </c>
      <c r="I415" s="56">
        <v>310.38548689999999</v>
      </c>
      <c r="J415" s="18" t="s">
        <v>298</v>
      </c>
      <c r="K415" s="55">
        <v>314.88354422999998</v>
      </c>
      <c r="L415" s="35">
        <v>9.4001178099999994</v>
      </c>
      <c r="M415" s="56">
        <v>319.78560474</v>
      </c>
      <c r="N415" s="18" t="s">
        <v>1072</v>
      </c>
      <c r="O415" s="2">
        <v>389</v>
      </c>
      <c r="P415" s="2">
        <v>433</v>
      </c>
      <c r="Q415" s="2">
        <v>822</v>
      </c>
      <c r="R415" t="s">
        <v>15418</v>
      </c>
      <c r="S415">
        <v>9</v>
      </c>
      <c r="T415">
        <v>58</v>
      </c>
      <c r="U415" s="2">
        <v>406</v>
      </c>
      <c r="V415" s="2">
        <v>36</v>
      </c>
      <c r="W415" s="8">
        <v>0.53771289537712896</v>
      </c>
      <c r="X415" s="2">
        <v>1522</v>
      </c>
      <c r="Y415" s="45">
        <v>394</v>
      </c>
      <c r="AA415" s="61">
        <f>(Table13[[#This Row],[2042 Future AADT]]-Table13[[#This Row],[AADT 2022]])/20*($AA$5-2022)+Table13[[#This Row],[AADT 2022]]</f>
        <v>1277</v>
      </c>
      <c r="AC415" s="1" t="str">
        <f>IF(Table13[[#This Row],[TCS MP]]&gt;=Table13[[#This Row],[BMP]],IF(Table13[[#This Row],[TCS MP]]&lt;=Table13[[#This Row],[EMP]],"Good","EMP"),"BMP")</f>
        <v>Good</v>
      </c>
    </row>
    <row r="416" spans="1:29" ht="24" customHeight="1" x14ac:dyDescent="0.25">
      <c r="A416" t="s">
        <v>1075</v>
      </c>
      <c r="B416" t="s">
        <v>17525</v>
      </c>
      <c r="C416">
        <v>100769</v>
      </c>
      <c r="D416" t="s">
        <v>17073</v>
      </c>
      <c r="E416" t="s">
        <v>1070</v>
      </c>
      <c r="F416" s="9">
        <f>Table13[[#This Row],[ToMeasure]]-Table13[[#This Row],[FromMeasure]]</f>
        <v>12.272309829999999</v>
      </c>
      <c r="G416" s="5" t="s">
        <v>1071</v>
      </c>
      <c r="H416" s="35">
        <v>9.4001178099999994</v>
      </c>
      <c r="I416" s="56">
        <v>319.95568383</v>
      </c>
      <c r="J416" s="18" t="s">
        <v>1072</v>
      </c>
      <c r="K416" s="55">
        <v>327.11002644000001</v>
      </c>
      <c r="L416" s="35">
        <v>21.672427639999999</v>
      </c>
      <c r="M416" s="56">
        <v>332.22799365999998</v>
      </c>
      <c r="N416" s="18" t="s">
        <v>1074</v>
      </c>
      <c r="O416" s="2">
        <v>612</v>
      </c>
      <c r="P416" s="2">
        <v>635</v>
      </c>
      <c r="Q416" s="2">
        <v>1247</v>
      </c>
      <c r="R416" t="s">
        <v>15419</v>
      </c>
      <c r="S416">
        <v>9</v>
      </c>
      <c r="T416">
        <v>51</v>
      </c>
      <c r="U416" s="2">
        <v>348</v>
      </c>
      <c r="V416" s="2">
        <v>47</v>
      </c>
      <c r="W416" s="8">
        <v>0.31676022453889335</v>
      </c>
      <c r="X416" s="2">
        <v>2308</v>
      </c>
      <c r="Y416" s="45">
        <v>395</v>
      </c>
      <c r="AA416" s="61">
        <f>(Table13[[#This Row],[2042 Future AADT]]-Table13[[#This Row],[AADT 2022]])/20*($AA$5-2022)+Table13[[#This Row],[AADT 2022]]</f>
        <v>1936.65</v>
      </c>
      <c r="AC416" s="1" t="str">
        <f>IF(Table13[[#This Row],[TCS MP]]&gt;=Table13[[#This Row],[BMP]],IF(Table13[[#This Row],[TCS MP]]&lt;=Table13[[#This Row],[EMP]],"Good","EMP"),"BMP")</f>
        <v>Good</v>
      </c>
    </row>
    <row r="417" spans="1:29" ht="24" customHeight="1" x14ac:dyDescent="0.25">
      <c r="A417" t="s">
        <v>1077</v>
      </c>
      <c r="B417" t="s">
        <v>17526</v>
      </c>
      <c r="C417">
        <v>100770</v>
      </c>
      <c r="D417" t="s">
        <v>17073</v>
      </c>
      <c r="E417" t="s">
        <v>1070</v>
      </c>
      <c r="F417" s="9">
        <f>Table13[[#This Row],[ToMeasure]]-Table13[[#This Row],[FromMeasure]]</f>
        <v>2.7138519000000016</v>
      </c>
      <c r="G417" s="5" t="s">
        <v>1071</v>
      </c>
      <c r="H417" s="35">
        <v>21.672427639999999</v>
      </c>
      <c r="I417" s="56">
        <v>332.32678437200002</v>
      </c>
      <c r="J417" s="18" t="s">
        <v>1074</v>
      </c>
      <c r="K417" s="55">
        <v>333.69761634000002</v>
      </c>
      <c r="L417" s="35">
        <v>24.38627954</v>
      </c>
      <c r="M417" s="56">
        <v>335.04063627199997</v>
      </c>
      <c r="N417" s="18" t="s">
        <v>1076</v>
      </c>
      <c r="O417" s="2">
        <v>2051</v>
      </c>
      <c r="P417" s="2">
        <v>1423</v>
      </c>
      <c r="Q417" s="2">
        <v>3474</v>
      </c>
      <c r="R417" t="s">
        <v>9306</v>
      </c>
      <c r="S417">
        <v>13</v>
      </c>
      <c r="T417">
        <v>59</v>
      </c>
      <c r="U417" s="2">
        <v>433</v>
      </c>
      <c r="V417" s="2">
        <v>32</v>
      </c>
      <c r="W417" s="8">
        <v>0.13385146804835923</v>
      </c>
      <c r="X417" s="2">
        <v>10214</v>
      </c>
      <c r="Y417" s="45">
        <v>396</v>
      </c>
      <c r="AA417" s="61">
        <f>(Table13[[#This Row],[2042 Future AADT]]-Table13[[#This Row],[AADT 2022]])/20*($AA$5-2022)+Table13[[#This Row],[AADT 2022]]</f>
        <v>7855</v>
      </c>
      <c r="AC417" s="1" t="str">
        <f>IF(Table13[[#This Row],[TCS MP]]&gt;=Table13[[#This Row],[BMP]],IF(Table13[[#This Row],[TCS MP]]&lt;=Table13[[#This Row],[EMP]],"Good","EMP"),"BMP")</f>
        <v>Good</v>
      </c>
    </row>
    <row r="418" spans="1:29" ht="24" customHeight="1" x14ac:dyDescent="0.25">
      <c r="A418" t="s">
        <v>1079</v>
      </c>
      <c r="B418" t="s">
        <v>17527</v>
      </c>
      <c r="C418">
        <v>100771</v>
      </c>
      <c r="D418" t="s">
        <v>17073</v>
      </c>
      <c r="E418" t="s">
        <v>1070</v>
      </c>
      <c r="F418" s="9">
        <f>Table13[[#This Row],[ToMeasure]]-Table13[[#This Row],[FromMeasure]]</f>
        <v>2.4689021400000009</v>
      </c>
      <c r="G418" s="5" t="s">
        <v>1071</v>
      </c>
      <c r="H418" s="35">
        <v>24.38627954</v>
      </c>
      <c r="I418" s="56">
        <v>335.06816981999998</v>
      </c>
      <c r="J418" s="18" t="s">
        <v>1076</v>
      </c>
      <c r="K418" s="55">
        <v>336.48965375</v>
      </c>
      <c r="L418" s="35">
        <v>26.855181680000001</v>
      </c>
      <c r="M418" s="56">
        <v>337.53707195999999</v>
      </c>
      <c r="N418" s="18" t="s">
        <v>1078</v>
      </c>
      <c r="O418" s="2">
        <v>2072</v>
      </c>
      <c r="P418" s="2">
        <v>2294</v>
      </c>
      <c r="Q418" s="2">
        <v>4366</v>
      </c>
      <c r="R418" t="s">
        <v>15420</v>
      </c>
      <c r="S418">
        <v>11</v>
      </c>
      <c r="T418">
        <v>63</v>
      </c>
      <c r="U418" s="2">
        <v>431</v>
      </c>
      <c r="V418" s="2">
        <v>205</v>
      </c>
      <c r="W418" s="8">
        <v>0.14567109482363719</v>
      </c>
      <c r="X418" s="2">
        <v>5345</v>
      </c>
      <c r="Y418" s="45">
        <v>397</v>
      </c>
      <c r="AA418" s="61">
        <f>(Table13[[#This Row],[2042 Future AADT]]-Table13[[#This Row],[AADT 2022]])/20*($AA$5-2022)+Table13[[#This Row],[AADT 2022]]</f>
        <v>5002.3500000000004</v>
      </c>
      <c r="AC418" s="1" t="str">
        <f>IF(Table13[[#This Row],[TCS MP]]&gt;=Table13[[#This Row],[BMP]],IF(Table13[[#This Row],[TCS MP]]&lt;=Table13[[#This Row],[EMP]],"Good","EMP"),"BMP")</f>
        <v>Good</v>
      </c>
    </row>
    <row r="419" spans="1:29" ht="24" customHeight="1" x14ac:dyDescent="0.25">
      <c r="A419" t="s">
        <v>1081</v>
      </c>
      <c r="B419" t="s">
        <v>17528</v>
      </c>
      <c r="C419">
        <v>100772</v>
      </c>
      <c r="D419" t="s">
        <v>17073</v>
      </c>
      <c r="E419" t="s">
        <v>1070</v>
      </c>
      <c r="F419" s="9">
        <f>Table13[[#This Row],[ToMeasure]]-Table13[[#This Row],[FromMeasure]]</f>
        <v>0.69893365999999801</v>
      </c>
      <c r="G419" s="5" t="s">
        <v>1071</v>
      </c>
      <c r="H419" s="35">
        <v>26.855181680000001</v>
      </c>
      <c r="I419" s="56">
        <v>337.55727795000001</v>
      </c>
      <c r="J419" s="18" t="s">
        <v>1078</v>
      </c>
      <c r="K419" s="55">
        <v>338.02124285000002</v>
      </c>
      <c r="L419" s="35">
        <v>27.554115339999999</v>
      </c>
      <c r="M419" s="56">
        <v>338.25621160999998</v>
      </c>
      <c r="N419" s="18" t="s">
        <v>1080</v>
      </c>
      <c r="O419" s="2">
        <v>5754</v>
      </c>
      <c r="P419" s="2">
        <v>5549</v>
      </c>
      <c r="Q419" s="2">
        <v>11303</v>
      </c>
      <c r="R419" t="s">
        <v>12538</v>
      </c>
      <c r="S419">
        <v>10</v>
      </c>
      <c r="T419">
        <v>51</v>
      </c>
      <c r="U419" s="2">
        <v>362</v>
      </c>
      <c r="V419" s="2">
        <v>297</v>
      </c>
      <c r="W419" s="8">
        <v>5.8303105370255681E-2</v>
      </c>
      <c r="X419" s="2">
        <v>17757</v>
      </c>
      <c r="Y419" s="45">
        <v>398</v>
      </c>
      <c r="AA419" s="61">
        <f>(Table13[[#This Row],[2042 Future AADT]]-Table13[[#This Row],[AADT 2022]])/20*($AA$5-2022)+Table13[[#This Row],[AADT 2022]]</f>
        <v>15498.099999999999</v>
      </c>
      <c r="AC419" s="1" t="str">
        <f>IF(Table13[[#This Row],[TCS MP]]&gt;=Table13[[#This Row],[BMP]],IF(Table13[[#This Row],[TCS MP]]&lt;=Table13[[#This Row],[EMP]],"Good","EMP"),"BMP")</f>
        <v>Good</v>
      </c>
    </row>
    <row r="420" spans="1:29" ht="24" customHeight="1" x14ac:dyDescent="0.25">
      <c r="A420" t="s">
        <v>1083</v>
      </c>
      <c r="B420" t="s">
        <v>17529</v>
      </c>
      <c r="C420">
        <v>100774</v>
      </c>
      <c r="D420" t="s">
        <v>17073</v>
      </c>
      <c r="E420" t="s">
        <v>1070</v>
      </c>
      <c r="F420" s="9">
        <f>Table13[[#This Row],[ToMeasure]]-Table13[[#This Row],[FromMeasure]]</f>
        <v>0.58726685000000245</v>
      </c>
      <c r="G420" s="5" t="s">
        <v>1071</v>
      </c>
      <c r="H420" s="35">
        <v>27.554115339999999</v>
      </c>
      <c r="I420" s="56">
        <v>338.26026007000002</v>
      </c>
      <c r="J420" s="18" t="s">
        <v>1080</v>
      </c>
      <c r="K420" s="55">
        <v>338.37864483999999</v>
      </c>
      <c r="L420" s="35">
        <v>28.141382190000002</v>
      </c>
      <c r="M420" s="56">
        <v>338.84752692000001</v>
      </c>
      <c r="N420" s="18" t="s">
        <v>1082</v>
      </c>
      <c r="O420" s="2">
        <v>5621</v>
      </c>
      <c r="P420" s="2">
        <v>5601</v>
      </c>
      <c r="Q420" s="2">
        <v>11222</v>
      </c>
      <c r="R420" t="s">
        <v>15421</v>
      </c>
      <c r="S420">
        <v>10</v>
      </c>
      <c r="T420">
        <v>53</v>
      </c>
      <c r="U420" s="2">
        <v>348</v>
      </c>
      <c r="V420" s="2">
        <v>232</v>
      </c>
      <c r="W420" s="8">
        <v>5.1684191766173587E-2</v>
      </c>
      <c r="X420" s="2">
        <v>17630</v>
      </c>
      <c r="Y420" s="45">
        <v>399</v>
      </c>
      <c r="AA420" s="61">
        <f>(Table13[[#This Row],[2042 Future AADT]]-Table13[[#This Row],[AADT 2022]])/20*($AA$5-2022)+Table13[[#This Row],[AADT 2022]]</f>
        <v>15387.2</v>
      </c>
      <c r="AC420" s="1" t="str">
        <f>IF(Table13[[#This Row],[TCS MP]]&gt;=Table13[[#This Row],[BMP]],IF(Table13[[#This Row],[TCS MP]]&lt;=Table13[[#This Row],[EMP]],"Good","EMP"),"BMP")</f>
        <v>Good</v>
      </c>
    </row>
    <row r="421" spans="1:29" ht="24" customHeight="1" x14ac:dyDescent="0.25">
      <c r="A421" t="s">
        <v>1085</v>
      </c>
      <c r="B421" t="s">
        <v>17530</v>
      </c>
      <c r="C421">
        <v>100776</v>
      </c>
      <c r="D421" t="s">
        <v>17073</v>
      </c>
      <c r="E421" t="s">
        <v>1070</v>
      </c>
      <c r="F421" s="9">
        <f>Table13[[#This Row],[ToMeasure]]-Table13[[#This Row],[FromMeasure]]</f>
        <v>0.72182696999999862</v>
      </c>
      <c r="G421" s="5" t="s">
        <v>1071</v>
      </c>
      <c r="H421" s="35">
        <v>28.141382190000002</v>
      </c>
      <c r="I421" s="56">
        <v>338.85446264333302</v>
      </c>
      <c r="J421" s="18" t="s">
        <v>1082</v>
      </c>
      <c r="K421" s="55">
        <v>339.04848826</v>
      </c>
      <c r="L421" s="35">
        <v>28.86320916</v>
      </c>
      <c r="M421" s="56">
        <v>339.57628961333302</v>
      </c>
      <c r="N421" s="18" t="s">
        <v>1084</v>
      </c>
      <c r="O421" s="2">
        <v>5288</v>
      </c>
      <c r="P421" s="2">
        <v>5599</v>
      </c>
      <c r="Q421" s="2">
        <v>10887</v>
      </c>
      <c r="R421" t="s">
        <v>9307</v>
      </c>
      <c r="S421">
        <v>10</v>
      </c>
      <c r="T421">
        <v>53</v>
      </c>
      <c r="U421" s="2">
        <v>358</v>
      </c>
      <c r="V421" s="2">
        <v>296</v>
      </c>
      <c r="W421" s="8">
        <v>6.0071645081289614E-2</v>
      </c>
      <c r="X421" s="2">
        <v>17103</v>
      </c>
      <c r="Y421" s="45">
        <v>400</v>
      </c>
      <c r="AA421" s="61">
        <f>(Table13[[#This Row],[2042 Future AADT]]-Table13[[#This Row],[AADT 2022]])/20*($AA$5-2022)+Table13[[#This Row],[AADT 2022]]</f>
        <v>14927.4</v>
      </c>
      <c r="AC421" s="1" t="str">
        <f>IF(Table13[[#This Row],[TCS MP]]&gt;=Table13[[#This Row],[BMP]],IF(Table13[[#This Row],[TCS MP]]&lt;=Table13[[#This Row],[EMP]],"Good","EMP"),"BMP")</f>
        <v>Good</v>
      </c>
    </row>
    <row r="422" spans="1:29" ht="24" customHeight="1" x14ac:dyDescent="0.25">
      <c r="A422" t="s">
        <v>1087</v>
      </c>
      <c r="B422" t="s">
        <v>17531</v>
      </c>
      <c r="C422">
        <v>100778</v>
      </c>
      <c r="D422" t="s">
        <v>17073</v>
      </c>
      <c r="E422" t="s">
        <v>1070</v>
      </c>
      <c r="F422" s="9">
        <f>Table13[[#This Row],[ToMeasure]]-Table13[[#This Row],[FromMeasure]]</f>
        <v>2.272081919999998</v>
      </c>
      <c r="G422" s="5" t="s">
        <v>1071</v>
      </c>
      <c r="H422" s="35">
        <v>28.86320916</v>
      </c>
      <c r="I422" s="56">
        <v>339.63988187249998</v>
      </c>
      <c r="J422" s="18" t="s">
        <v>1084</v>
      </c>
      <c r="K422" s="55">
        <v>341.75119922499999</v>
      </c>
      <c r="L422" s="35">
        <v>31.135291079999998</v>
      </c>
      <c r="M422" s="56">
        <v>341.91196379249999</v>
      </c>
      <c r="N422" s="18" t="s">
        <v>1086</v>
      </c>
      <c r="O422" s="2">
        <v>4056</v>
      </c>
      <c r="P422" s="2">
        <v>3943</v>
      </c>
      <c r="Q422" s="2">
        <v>7999</v>
      </c>
      <c r="R422" t="s">
        <v>5059</v>
      </c>
      <c r="S422">
        <v>9</v>
      </c>
      <c r="T422">
        <v>51</v>
      </c>
      <c r="U422" s="2">
        <v>271</v>
      </c>
      <c r="V422" s="2">
        <v>105</v>
      </c>
      <c r="W422" s="8">
        <v>4.7005875734466809E-2</v>
      </c>
      <c r="X422" s="2">
        <v>9793</v>
      </c>
      <c r="Y422" s="45">
        <v>401</v>
      </c>
      <c r="AA422" s="61">
        <f>(Table13[[#This Row],[2042 Future AADT]]-Table13[[#This Row],[AADT 2022]])/20*($AA$5-2022)+Table13[[#This Row],[AADT 2022]]</f>
        <v>9165.1</v>
      </c>
      <c r="AC422" s="1" t="str">
        <f>IF(Table13[[#This Row],[TCS MP]]&gt;=Table13[[#This Row],[BMP]],IF(Table13[[#This Row],[TCS MP]]&lt;=Table13[[#This Row],[EMP]],"Good","EMP"),"BMP")</f>
        <v>Good</v>
      </c>
    </row>
    <row r="423" spans="1:29" ht="24" customHeight="1" x14ac:dyDescent="0.25">
      <c r="A423" t="s">
        <v>1089</v>
      </c>
      <c r="B423" t="s">
        <v>17532</v>
      </c>
      <c r="C423">
        <v>100780</v>
      </c>
      <c r="D423" t="s">
        <v>17073</v>
      </c>
      <c r="E423" t="s">
        <v>1070</v>
      </c>
      <c r="F423" s="9">
        <f>Table13[[#This Row],[ToMeasure]]-Table13[[#This Row],[FromMeasure]]</f>
        <v>1.4530531499999988</v>
      </c>
      <c r="G423" s="5" t="s">
        <v>1071</v>
      </c>
      <c r="H423" s="35">
        <v>31.135291079999998</v>
      </c>
      <c r="I423" s="56">
        <v>341.96393926500002</v>
      </c>
      <c r="J423" s="18" t="s">
        <v>1086</v>
      </c>
      <c r="K423" s="55">
        <v>343.00270788500001</v>
      </c>
      <c r="L423" s="35">
        <v>32.588344229999997</v>
      </c>
      <c r="M423" s="56">
        <v>343.41699241499998</v>
      </c>
      <c r="N423" s="18" t="s">
        <v>1088</v>
      </c>
      <c r="O423" s="2">
        <v>2476</v>
      </c>
      <c r="P423" s="2">
        <v>3181</v>
      </c>
      <c r="Q423" s="2">
        <v>5657</v>
      </c>
      <c r="R423" t="s">
        <v>12539</v>
      </c>
      <c r="S423">
        <v>10</v>
      </c>
      <c r="T423">
        <v>58</v>
      </c>
      <c r="U423" s="2">
        <v>197</v>
      </c>
      <c r="V423" s="2">
        <v>63</v>
      </c>
      <c r="W423" s="8">
        <v>4.5960756584762244E-2</v>
      </c>
      <c r="X423" s="2">
        <v>8887</v>
      </c>
      <c r="Y423" s="45">
        <v>402</v>
      </c>
      <c r="AA423" s="61">
        <f>(Table13[[#This Row],[2042 Future AADT]]-Table13[[#This Row],[AADT 2022]])/20*($AA$5-2022)+Table13[[#This Row],[AADT 2022]]</f>
        <v>7756.5</v>
      </c>
      <c r="AC423" s="1" t="str">
        <f>IF(Table13[[#This Row],[TCS MP]]&gt;=Table13[[#This Row],[BMP]],IF(Table13[[#This Row],[TCS MP]]&lt;=Table13[[#This Row],[EMP]],"Good","EMP"),"BMP")</f>
        <v>Good</v>
      </c>
    </row>
    <row r="424" spans="1:29" ht="24" customHeight="1" x14ac:dyDescent="0.25">
      <c r="A424" t="s">
        <v>1090</v>
      </c>
      <c r="B424" t="s">
        <v>17533</v>
      </c>
      <c r="C424">
        <v>100781</v>
      </c>
      <c r="D424" t="s">
        <v>17073</v>
      </c>
      <c r="E424" t="s">
        <v>1070</v>
      </c>
      <c r="F424" s="9">
        <f>Table13[[#This Row],[ToMeasure]]-Table13[[#This Row],[FromMeasure]]</f>
        <v>14.203151400000003</v>
      </c>
      <c r="G424" s="5" t="s">
        <v>1071</v>
      </c>
      <c r="H424" s="35">
        <v>32.588344229999997</v>
      </c>
      <c r="I424" s="56">
        <v>343.41372328375002</v>
      </c>
      <c r="J424" s="18" t="s">
        <v>1088</v>
      </c>
      <c r="K424" s="55">
        <v>357.06578109999998</v>
      </c>
      <c r="L424" s="35">
        <v>46.79149563</v>
      </c>
      <c r="M424" s="56">
        <v>357.61687468374998</v>
      </c>
      <c r="N424" s="18" t="s">
        <v>598</v>
      </c>
      <c r="O424" s="2">
        <v>2723</v>
      </c>
      <c r="P424" s="2">
        <v>2711</v>
      </c>
      <c r="Q424" s="2">
        <v>5434</v>
      </c>
      <c r="R424" t="s">
        <v>12540</v>
      </c>
      <c r="S424">
        <v>11</v>
      </c>
      <c r="T424">
        <v>57</v>
      </c>
      <c r="U424" s="2">
        <v>213</v>
      </c>
      <c r="V424" s="2">
        <v>41</v>
      </c>
      <c r="W424" s="8">
        <v>4.6742730953257268E-2</v>
      </c>
      <c r="X424" s="2">
        <v>7968</v>
      </c>
      <c r="Y424" s="45">
        <v>403</v>
      </c>
      <c r="AA424" s="61">
        <f>(Table13[[#This Row],[2042 Future AADT]]-Table13[[#This Row],[AADT 2022]])/20*($AA$5-2022)+Table13[[#This Row],[AADT 2022]]</f>
        <v>7081.1</v>
      </c>
      <c r="AC424" s="1" t="str">
        <f>IF(Table13[[#This Row],[TCS MP]]&gt;=Table13[[#This Row],[BMP]],IF(Table13[[#This Row],[TCS MP]]&lt;=Table13[[#This Row],[EMP]],"Good","EMP"),"BMP")</f>
        <v>Good</v>
      </c>
    </row>
    <row r="425" spans="1:29" ht="24" customHeight="1" x14ac:dyDescent="0.25">
      <c r="A425" t="s">
        <v>1092</v>
      </c>
      <c r="B425" t="s">
        <v>17534</v>
      </c>
      <c r="C425">
        <v>100782</v>
      </c>
      <c r="D425" t="s">
        <v>17073</v>
      </c>
      <c r="E425" t="s">
        <v>689</v>
      </c>
      <c r="F425" s="9">
        <f>Table13[[#This Row],[ToMeasure]]-Table13[[#This Row],[FromMeasure]]</f>
        <v>1.18707283</v>
      </c>
      <c r="G425" s="5" t="s">
        <v>687</v>
      </c>
      <c r="H425" s="35">
        <v>0</v>
      </c>
      <c r="I425" s="56">
        <v>4.3733706666666698E-2</v>
      </c>
      <c r="J425" s="18" t="s">
        <v>298</v>
      </c>
      <c r="K425" s="55">
        <v>0.35659756999999997</v>
      </c>
      <c r="L425" s="35">
        <v>1.18707283</v>
      </c>
      <c r="M425" s="56">
        <v>1.2308065666666701</v>
      </c>
      <c r="N425" s="18" t="s">
        <v>1091</v>
      </c>
      <c r="O425" s="2">
        <v>2017</v>
      </c>
      <c r="P425" s="2">
        <v>2391</v>
      </c>
      <c r="Q425" s="2">
        <v>4408</v>
      </c>
      <c r="R425" t="s">
        <v>9308</v>
      </c>
      <c r="S425">
        <v>8</v>
      </c>
      <c r="T425">
        <v>53</v>
      </c>
      <c r="U425" s="2">
        <v>608</v>
      </c>
      <c r="V425" s="2">
        <v>740</v>
      </c>
      <c r="W425" s="8">
        <v>0.30580762250453719</v>
      </c>
      <c r="X425" s="2">
        <v>7439</v>
      </c>
      <c r="Y425" s="45">
        <v>404</v>
      </c>
      <c r="AA425" s="61">
        <f>(Table13[[#This Row],[2042 Future AADT]]-Table13[[#This Row],[AADT 2022]])/20*($AA$5-2022)+Table13[[#This Row],[AADT 2022]]</f>
        <v>6378.15</v>
      </c>
      <c r="AC425" s="1" t="str">
        <f>IF(Table13[[#This Row],[TCS MP]]&gt;=Table13[[#This Row],[BMP]],IF(Table13[[#This Row],[TCS MP]]&lt;=Table13[[#This Row],[EMP]],"Good","EMP"),"BMP")</f>
        <v>Good</v>
      </c>
    </row>
    <row r="426" spans="1:29" ht="24" customHeight="1" x14ac:dyDescent="0.25">
      <c r="A426" t="s">
        <v>1104</v>
      </c>
      <c r="B426" t="s">
        <v>18552</v>
      </c>
      <c r="C426">
        <v>102296</v>
      </c>
      <c r="D426" t="s">
        <v>17073</v>
      </c>
      <c r="E426" t="s">
        <v>689</v>
      </c>
      <c r="F426" s="9">
        <f>Table13[[#This Row],[ToMeasure]]-Table13[[#This Row],[FromMeasure]]</f>
        <v>5.7441879399999998</v>
      </c>
      <c r="G426" s="5" t="s">
        <v>687</v>
      </c>
      <c r="H426" s="35">
        <v>1.18707283</v>
      </c>
      <c r="I426" s="56">
        <v>1.25265940428571</v>
      </c>
      <c r="J426" s="18" t="s">
        <v>1091</v>
      </c>
      <c r="K426" s="55">
        <v>1.9981054199999999</v>
      </c>
      <c r="L426" s="35">
        <v>6.9312607699999997</v>
      </c>
      <c r="M426" s="56">
        <v>6.99684734428571</v>
      </c>
      <c r="N426" s="18" t="s">
        <v>60</v>
      </c>
      <c r="O426" s="2">
        <v>2052</v>
      </c>
      <c r="P426" s="2">
        <v>2412</v>
      </c>
      <c r="Q426" s="2">
        <v>4464</v>
      </c>
      <c r="R426" t="s">
        <v>15422</v>
      </c>
      <c r="S426">
        <v>8</v>
      </c>
      <c r="T426">
        <v>51</v>
      </c>
      <c r="U426" s="2">
        <v>614</v>
      </c>
      <c r="V426" s="2">
        <v>740</v>
      </c>
      <c r="W426" s="8">
        <v>0.30331541218637992</v>
      </c>
      <c r="X426" s="2">
        <v>7533</v>
      </c>
      <c r="Y426" s="45">
        <v>404.1</v>
      </c>
      <c r="AA426" s="61">
        <f>(Table13[[#This Row],[2042 Future AADT]]-Table13[[#This Row],[AADT 2022]])/20*($AA$5-2022)+Table13[[#This Row],[AADT 2022]]</f>
        <v>6458.85</v>
      </c>
      <c r="AC426" s="1" t="str">
        <f>IF(Table13[[#This Row],[TCS MP]]&gt;=Table13[[#This Row],[BMP]],IF(Table13[[#This Row],[TCS MP]]&lt;=Table13[[#This Row],[EMP]],"Good","EMP"),"BMP")</f>
        <v>Good</v>
      </c>
    </row>
    <row r="427" spans="1:29" ht="24" customHeight="1" x14ac:dyDescent="0.25">
      <c r="A427" t="s">
        <v>1094</v>
      </c>
      <c r="B427" t="s">
        <v>17535</v>
      </c>
      <c r="C427">
        <v>100783</v>
      </c>
      <c r="D427" t="s">
        <v>17073</v>
      </c>
      <c r="E427" t="s">
        <v>689</v>
      </c>
      <c r="F427" s="9">
        <f>Table13[[#This Row],[ToMeasure]]-Table13[[#This Row],[FromMeasure]]</f>
        <v>11.878617050000001</v>
      </c>
      <c r="G427" s="5" t="s">
        <v>687</v>
      </c>
      <c r="H427" s="35">
        <v>6.9312607699999997</v>
      </c>
      <c r="I427" s="56">
        <v>7.0008459421428597</v>
      </c>
      <c r="J427" s="18" t="s">
        <v>60</v>
      </c>
      <c r="K427" s="55">
        <v>15.034559274999999</v>
      </c>
      <c r="L427" s="35">
        <v>18.809877820000001</v>
      </c>
      <c r="M427" s="56">
        <v>18.879462992142901</v>
      </c>
      <c r="N427" s="18" t="s">
        <v>1093</v>
      </c>
      <c r="O427" s="2">
        <v>2649</v>
      </c>
      <c r="P427" s="2">
        <v>2347</v>
      </c>
      <c r="Q427" s="2">
        <v>4996</v>
      </c>
      <c r="R427" t="s">
        <v>5060</v>
      </c>
      <c r="S427">
        <v>14</v>
      </c>
      <c r="T427">
        <v>54</v>
      </c>
      <c r="U427" s="2">
        <v>366</v>
      </c>
      <c r="V427" s="2">
        <v>325</v>
      </c>
      <c r="W427" s="8">
        <v>0.13831064851881505</v>
      </c>
      <c r="X427" s="2">
        <v>8933</v>
      </c>
      <c r="Y427" s="45">
        <v>405</v>
      </c>
      <c r="AA427" s="61">
        <f>(Table13[[#This Row],[2042 Future AADT]]-Table13[[#This Row],[AADT 2022]])/20*($AA$5-2022)+Table13[[#This Row],[AADT 2022]]</f>
        <v>7555.0499999999993</v>
      </c>
      <c r="AC427" s="1" t="str">
        <f>IF(Table13[[#This Row],[TCS MP]]&gt;=Table13[[#This Row],[BMP]],IF(Table13[[#This Row],[TCS MP]]&lt;=Table13[[#This Row],[EMP]],"Good","EMP"),"BMP")</f>
        <v>Good</v>
      </c>
    </row>
    <row r="428" spans="1:29" ht="24" customHeight="1" x14ac:dyDescent="0.25">
      <c r="A428" t="s">
        <v>1096</v>
      </c>
      <c r="B428" t="s">
        <v>17536</v>
      </c>
      <c r="C428">
        <v>100784</v>
      </c>
      <c r="D428" t="s">
        <v>17073</v>
      </c>
      <c r="E428" t="s">
        <v>689</v>
      </c>
      <c r="F428" s="9">
        <f>Table13[[#This Row],[ToMeasure]]-Table13[[#This Row],[FromMeasure]]</f>
        <v>1.9993284100000004</v>
      </c>
      <c r="G428" s="5" t="s">
        <v>687</v>
      </c>
      <c r="H428" s="35">
        <v>18.809877820000001</v>
      </c>
      <c r="I428" s="56">
        <v>18.880638042499999</v>
      </c>
      <c r="J428" s="18" t="s">
        <v>1093</v>
      </c>
      <c r="K428" s="55">
        <v>20.002173975000002</v>
      </c>
      <c r="L428" s="35">
        <v>20.809206230000001</v>
      </c>
      <c r="M428" s="56">
        <v>20.8799664525</v>
      </c>
      <c r="N428" s="18" t="s">
        <v>1095</v>
      </c>
      <c r="O428" s="2">
        <v>3786</v>
      </c>
      <c r="P428" s="2">
        <v>4036</v>
      </c>
      <c r="Q428" s="2">
        <v>7822</v>
      </c>
      <c r="R428" t="s">
        <v>5061</v>
      </c>
      <c r="S428">
        <v>15</v>
      </c>
      <c r="T428">
        <v>67</v>
      </c>
      <c r="U428" s="2">
        <v>428</v>
      </c>
      <c r="V428" s="2">
        <v>379</v>
      </c>
      <c r="W428" s="8">
        <v>0.10317054461774482</v>
      </c>
      <c r="X428" s="2">
        <v>12312</v>
      </c>
      <c r="Y428" s="45">
        <v>406</v>
      </c>
      <c r="AA428" s="61">
        <f>(Table13[[#This Row],[2042 Future AADT]]-Table13[[#This Row],[AADT 2022]])/20*($AA$5-2022)+Table13[[#This Row],[AADT 2022]]</f>
        <v>10740.5</v>
      </c>
      <c r="AC428" s="1" t="str">
        <f>IF(Table13[[#This Row],[TCS MP]]&gt;=Table13[[#This Row],[BMP]],IF(Table13[[#This Row],[TCS MP]]&lt;=Table13[[#This Row],[EMP]],"Good","EMP"),"BMP")</f>
        <v>Good</v>
      </c>
    </row>
    <row r="429" spans="1:29" ht="24" customHeight="1" x14ac:dyDescent="0.25">
      <c r="A429" t="s">
        <v>1097</v>
      </c>
      <c r="B429" t="s">
        <v>17537</v>
      </c>
      <c r="C429">
        <v>100785</v>
      </c>
      <c r="D429" t="s">
        <v>17073</v>
      </c>
      <c r="E429" t="s">
        <v>689</v>
      </c>
      <c r="F429" s="9">
        <f>Table13[[#This Row],[ToMeasure]]-Table13[[#This Row],[FromMeasure]]</f>
        <v>1.4248849499999992</v>
      </c>
      <c r="G429" s="5" t="s">
        <v>687</v>
      </c>
      <c r="H429" s="35">
        <v>20.809206230000001</v>
      </c>
      <c r="I429" s="56">
        <v>20.8838164625</v>
      </c>
      <c r="J429" s="18" t="s">
        <v>1095</v>
      </c>
      <c r="K429" s="55">
        <v>21.635707265000001</v>
      </c>
      <c r="L429" s="35">
        <v>22.23409118</v>
      </c>
      <c r="M429" s="56">
        <v>22.3087014125</v>
      </c>
      <c r="N429" s="18" t="s">
        <v>170</v>
      </c>
      <c r="O429" s="2">
        <v>3559</v>
      </c>
      <c r="P429" s="2">
        <v>3852</v>
      </c>
      <c r="Q429" s="2">
        <v>7411</v>
      </c>
      <c r="R429" t="s">
        <v>9309</v>
      </c>
      <c r="S429">
        <v>8</v>
      </c>
      <c r="T429">
        <v>55</v>
      </c>
      <c r="U429" s="2">
        <v>509</v>
      </c>
      <c r="V429" s="2">
        <v>395</v>
      </c>
      <c r="W429" s="8">
        <v>0.12198083929294293</v>
      </c>
      <c r="X429" s="2">
        <v>11665</v>
      </c>
      <c r="Y429" s="45">
        <v>407</v>
      </c>
      <c r="AA429" s="61">
        <f>(Table13[[#This Row],[2042 Future AADT]]-Table13[[#This Row],[AADT 2022]])/20*($AA$5-2022)+Table13[[#This Row],[AADT 2022]]</f>
        <v>10176.1</v>
      </c>
      <c r="AC429" s="1" t="str">
        <f>IF(Table13[[#This Row],[TCS MP]]&gt;=Table13[[#This Row],[BMP]],IF(Table13[[#This Row],[TCS MP]]&lt;=Table13[[#This Row],[EMP]],"Good","EMP"),"BMP")</f>
        <v>Good</v>
      </c>
    </row>
    <row r="430" spans="1:29" ht="24" customHeight="1" x14ac:dyDescent="0.25">
      <c r="A430" t="s">
        <v>1098</v>
      </c>
      <c r="B430" t="s">
        <v>17538</v>
      </c>
      <c r="C430">
        <v>100786</v>
      </c>
      <c r="D430" t="s">
        <v>17073</v>
      </c>
      <c r="E430" t="s">
        <v>689</v>
      </c>
      <c r="F430" s="9">
        <f>Table13[[#This Row],[ToMeasure]]-Table13[[#This Row],[FromMeasure]]</f>
        <v>1.6915581800000012</v>
      </c>
      <c r="G430" s="5" t="s">
        <v>687</v>
      </c>
      <c r="H430" s="35">
        <v>22.23409118</v>
      </c>
      <c r="I430" s="56">
        <v>22.306088753333299</v>
      </c>
      <c r="J430" s="18" t="s">
        <v>170</v>
      </c>
      <c r="K430" s="55">
        <v>22.507159690000002</v>
      </c>
      <c r="L430" s="35">
        <v>23.925649360000001</v>
      </c>
      <c r="M430" s="56">
        <v>23.9976469333333</v>
      </c>
      <c r="N430" s="18" t="s">
        <v>61</v>
      </c>
      <c r="O430" s="2">
        <v>3598</v>
      </c>
      <c r="P430" s="2">
        <v>6025</v>
      </c>
      <c r="Q430" s="2">
        <v>9623</v>
      </c>
      <c r="R430" t="s">
        <v>15423</v>
      </c>
      <c r="S430">
        <v>8</v>
      </c>
      <c r="T430">
        <v>55</v>
      </c>
      <c r="U430" s="2">
        <v>887</v>
      </c>
      <c r="V430" s="2">
        <v>217</v>
      </c>
      <c r="W430" s="8">
        <v>0.11472513769094878</v>
      </c>
      <c r="X430" s="2">
        <v>15147</v>
      </c>
      <c r="Y430" s="45">
        <v>408</v>
      </c>
      <c r="AA430" s="61">
        <f>(Table13[[#This Row],[2042 Future AADT]]-Table13[[#This Row],[AADT 2022]])/20*($AA$5-2022)+Table13[[#This Row],[AADT 2022]]</f>
        <v>13213.6</v>
      </c>
      <c r="AC430" s="1" t="str">
        <f>IF(Table13[[#This Row],[TCS MP]]&gt;=Table13[[#This Row],[BMP]],IF(Table13[[#This Row],[TCS MP]]&lt;=Table13[[#This Row],[EMP]],"Good","EMP"),"BMP")</f>
        <v>Good</v>
      </c>
    </row>
    <row r="431" spans="1:29" ht="24" customHeight="1" x14ac:dyDescent="0.25">
      <c r="A431" t="s">
        <v>1101</v>
      </c>
      <c r="B431" t="s">
        <v>17539</v>
      </c>
      <c r="C431">
        <v>100787</v>
      </c>
      <c r="D431" t="s">
        <v>17073</v>
      </c>
      <c r="E431" t="s">
        <v>689</v>
      </c>
      <c r="F431" s="9">
        <f>Table13[[#This Row],[ToMeasure]]-Table13[[#This Row],[FromMeasure]]</f>
        <v>4.5138700999999983</v>
      </c>
      <c r="G431" s="5" t="s">
        <v>687</v>
      </c>
      <c r="H431" s="35">
        <v>23.925649360000001</v>
      </c>
      <c r="I431" s="56">
        <v>24.2853119914286</v>
      </c>
      <c r="J431" s="18" t="s">
        <v>61</v>
      </c>
      <c r="K431" s="55">
        <v>28.975149550000001</v>
      </c>
      <c r="L431" s="35">
        <v>28.43951946</v>
      </c>
      <c r="M431" s="68">
        <v>29</v>
      </c>
      <c r="N431" s="18" t="s">
        <v>1100</v>
      </c>
      <c r="O431" s="2">
        <v>3571</v>
      </c>
      <c r="P431" s="2">
        <v>3837</v>
      </c>
      <c r="Q431" s="2">
        <v>7408</v>
      </c>
      <c r="R431" t="s">
        <v>5062</v>
      </c>
      <c r="S431">
        <v>9</v>
      </c>
      <c r="T431">
        <v>52</v>
      </c>
      <c r="U431" s="2">
        <v>1089</v>
      </c>
      <c r="V431" s="2">
        <v>429</v>
      </c>
      <c r="W431" s="8">
        <v>0.20491360691144708</v>
      </c>
      <c r="X431" s="2">
        <v>11660</v>
      </c>
      <c r="Y431" s="45">
        <v>409</v>
      </c>
      <c r="AA431" s="61">
        <f>(Table13[[#This Row],[2042 Future AADT]]-Table13[[#This Row],[AADT 2022]])/20*($AA$5-2022)+Table13[[#This Row],[AADT 2022]]</f>
        <v>10171.799999999999</v>
      </c>
      <c r="AC431" s="1" t="str">
        <f>IF(Table13[[#This Row],[TCS MP]]&gt;=Table13[[#This Row],[BMP]],IF(Table13[[#This Row],[TCS MP]]&lt;=Table13[[#This Row],[EMP]],"Good","EMP"),"BMP")</f>
        <v>Good</v>
      </c>
    </row>
    <row r="432" spans="1:29" ht="24" customHeight="1" x14ac:dyDescent="0.25">
      <c r="A432" t="s">
        <v>1102</v>
      </c>
      <c r="B432" t="s">
        <v>17540</v>
      </c>
      <c r="C432">
        <v>100788</v>
      </c>
      <c r="D432" t="s">
        <v>17073</v>
      </c>
      <c r="E432" t="s">
        <v>689</v>
      </c>
      <c r="F432" s="9">
        <f>Table13[[#This Row],[ToMeasure]]-Table13[[#This Row],[FromMeasure]]</f>
        <v>1.7684217400000009</v>
      </c>
      <c r="G432" s="5" t="s">
        <v>687</v>
      </c>
      <c r="H432" s="35">
        <v>28.43951946</v>
      </c>
      <c r="I432" s="68">
        <v>29</v>
      </c>
      <c r="J432" s="18" t="s">
        <v>1100</v>
      </c>
      <c r="K432" s="55">
        <v>29.500831014999999</v>
      </c>
      <c r="L432" s="35">
        <v>30.2079412</v>
      </c>
      <c r="M432" s="69">
        <v>29.8</v>
      </c>
      <c r="N432" s="18" t="s">
        <v>512</v>
      </c>
      <c r="O432" s="2">
        <v>5755</v>
      </c>
      <c r="P432" s="2">
        <v>5647</v>
      </c>
      <c r="Q432" s="2">
        <v>11402</v>
      </c>
      <c r="R432" t="s">
        <v>12541</v>
      </c>
      <c r="S432">
        <v>11</v>
      </c>
      <c r="T432">
        <v>75</v>
      </c>
      <c r="U432" s="2">
        <v>1649</v>
      </c>
      <c r="V432" s="2">
        <v>695</v>
      </c>
      <c r="W432" s="8">
        <v>0.20557796877740747</v>
      </c>
      <c r="X432" s="2">
        <v>14474</v>
      </c>
      <c r="Y432" s="45">
        <v>410</v>
      </c>
      <c r="AA432" s="61">
        <f>(Table13[[#This Row],[2042 Future AADT]]-Table13[[#This Row],[AADT 2022]])/20*($AA$5-2022)+Table13[[#This Row],[AADT 2022]]</f>
        <v>13398.8</v>
      </c>
      <c r="AC432" s="1" t="str">
        <f>IF(Table13[[#This Row],[TCS MP]]&gt;=Table13[[#This Row],[BMP]],IF(Table13[[#This Row],[TCS MP]]&lt;=Table13[[#This Row],[EMP]],"Good","EMP"),"BMP")</f>
        <v>Good</v>
      </c>
    </row>
    <row r="433" spans="1:29" ht="24" customHeight="1" x14ac:dyDescent="0.25">
      <c r="A433" t="s">
        <v>1103</v>
      </c>
      <c r="B433" t="s">
        <v>17541</v>
      </c>
      <c r="C433">
        <v>100789</v>
      </c>
      <c r="D433" t="s">
        <v>17073</v>
      </c>
      <c r="E433" t="s">
        <v>689</v>
      </c>
      <c r="F433" s="9">
        <f>Table13[[#This Row],[ToMeasure]]-Table13[[#This Row],[FromMeasure]]</f>
        <v>0.46827538999999874</v>
      </c>
      <c r="G433" s="5" t="s">
        <v>687</v>
      </c>
      <c r="H433" s="35">
        <v>30.2079412</v>
      </c>
      <c r="I433" s="69">
        <v>29.8</v>
      </c>
      <c r="J433" s="18" t="s">
        <v>512</v>
      </c>
      <c r="K433" s="55">
        <v>30.19467641</v>
      </c>
      <c r="L433" s="35">
        <v>30.676216589999999</v>
      </c>
      <c r="M433" s="56">
        <v>30.756550075</v>
      </c>
      <c r="N433" s="18" t="s">
        <v>33</v>
      </c>
      <c r="O433" s="2">
        <v>18115</v>
      </c>
      <c r="P433" s="2">
        <v>18338</v>
      </c>
      <c r="Q433" s="2">
        <v>36453</v>
      </c>
      <c r="R433" t="s">
        <v>15424</v>
      </c>
      <c r="S433">
        <v>9</v>
      </c>
      <c r="T433">
        <v>56</v>
      </c>
      <c r="U433" s="2">
        <v>969</v>
      </c>
      <c r="V433" s="2">
        <v>720</v>
      </c>
      <c r="W433" s="8">
        <v>4.6333635091761992E-2</v>
      </c>
      <c r="X433" s="2">
        <v>57378</v>
      </c>
      <c r="Y433" s="45">
        <v>411</v>
      </c>
      <c r="AA433" s="61">
        <f>(Table13[[#This Row],[2042 Future AADT]]-Table13[[#This Row],[AADT 2022]])/20*($AA$5-2022)+Table13[[#This Row],[AADT 2022]]</f>
        <v>50054.25</v>
      </c>
      <c r="AC433" s="1" t="str">
        <f>IF(Table13[[#This Row],[TCS MP]]&gt;=Table13[[#This Row],[BMP]],IF(Table13[[#This Row],[TCS MP]]&lt;=Table13[[#This Row],[EMP]],"Good","EMP"),"BMP")</f>
        <v>Good</v>
      </c>
    </row>
    <row r="434" spans="1:29" ht="24" customHeight="1" x14ac:dyDescent="0.25">
      <c r="A434" t="s">
        <v>1108</v>
      </c>
      <c r="B434" t="s">
        <v>17542</v>
      </c>
      <c r="C434">
        <v>100790</v>
      </c>
      <c r="D434" t="s">
        <v>17073</v>
      </c>
      <c r="E434" t="s">
        <v>1105</v>
      </c>
      <c r="F434" s="9">
        <f>Table13[[#This Row],[ToMeasure]]-Table13[[#This Row],[FromMeasure]]</f>
        <v>0.60608390999999995</v>
      </c>
      <c r="G434" s="5" t="s">
        <v>1106</v>
      </c>
      <c r="H434" s="35">
        <v>0</v>
      </c>
      <c r="I434" s="56">
        <v>378.609800726667</v>
      </c>
      <c r="J434" s="18" t="s">
        <v>1107</v>
      </c>
      <c r="K434" s="55">
        <v>378.71176196666698</v>
      </c>
      <c r="L434" s="35">
        <v>0.60608390999999995</v>
      </c>
      <c r="M434" s="56">
        <v>379.21588466666702</v>
      </c>
      <c r="N434" s="18" t="s">
        <v>62</v>
      </c>
      <c r="O434" s="2">
        <v>1156</v>
      </c>
      <c r="P434" s="2">
        <v>1183</v>
      </c>
      <c r="Q434" s="2">
        <v>2339</v>
      </c>
      <c r="R434" t="s">
        <v>12542</v>
      </c>
      <c r="S434">
        <v>10</v>
      </c>
      <c r="T434">
        <v>56</v>
      </c>
      <c r="U434" s="2">
        <v>845</v>
      </c>
      <c r="V434" s="2">
        <v>166</v>
      </c>
      <c r="W434" s="8">
        <v>0.43223599828986747</v>
      </c>
      <c r="X434" s="2">
        <v>7017</v>
      </c>
      <c r="Y434" s="45">
        <v>412</v>
      </c>
      <c r="AA434" s="61">
        <f>(Table13[[#This Row],[2042 Future AADT]]-Table13[[#This Row],[AADT 2022]])/20*($AA$5-2022)+Table13[[#This Row],[AADT 2022]]</f>
        <v>5379.7000000000007</v>
      </c>
      <c r="AC434" s="1" t="str">
        <f>IF(Table13[[#This Row],[TCS MP]]&gt;=Table13[[#This Row],[BMP]],IF(Table13[[#This Row],[TCS MP]]&lt;=Table13[[#This Row],[EMP]],"Good","EMP"),"BMP")</f>
        <v>Good</v>
      </c>
    </row>
    <row r="435" spans="1:29" ht="24" customHeight="1" x14ac:dyDescent="0.25">
      <c r="A435" t="s">
        <v>1111</v>
      </c>
      <c r="B435" t="s">
        <v>17543</v>
      </c>
      <c r="C435">
        <v>100791</v>
      </c>
      <c r="D435" t="s">
        <v>17073</v>
      </c>
      <c r="E435" t="s">
        <v>1105</v>
      </c>
      <c r="F435" s="9">
        <f>Table13[[#This Row],[ToMeasure]]-Table13[[#This Row],[FromMeasure]]</f>
        <v>11.73309963</v>
      </c>
      <c r="G435" s="5" t="s">
        <v>1106</v>
      </c>
      <c r="H435" s="35">
        <v>0.60608390999999995</v>
      </c>
      <c r="I435" s="56">
        <v>379.490325816</v>
      </c>
      <c r="J435" s="18" t="s">
        <v>62</v>
      </c>
      <c r="K435" s="55">
        <v>388.99983718999999</v>
      </c>
      <c r="L435" s="35">
        <v>12.339183540000001</v>
      </c>
      <c r="M435" s="56">
        <v>391.22342544600002</v>
      </c>
      <c r="N435" s="18" t="s">
        <v>1110</v>
      </c>
      <c r="O435" s="2">
        <v>523</v>
      </c>
      <c r="P435" s="2">
        <v>517</v>
      </c>
      <c r="Q435" s="2">
        <v>1040</v>
      </c>
      <c r="R435" t="s">
        <v>15425</v>
      </c>
      <c r="S435">
        <v>12</v>
      </c>
      <c r="T435">
        <v>77</v>
      </c>
      <c r="U435" s="2">
        <v>202</v>
      </c>
      <c r="V435" s="2">
        <v>87</v>
      </c>
      <c r="W435" s="8">
        <v>0.2778846153846154</v>
      </c>
      <c r="X435" s="2">
        <v>1343</v>
      </c>
      <c r="Y435" s="45">
        <v>413</v>
      </c>
      <c r="AA435" s="61">
        <f>(Table13[[#This Row],[2042 Future AADT]]-Table13[[#This Row],[AADT 2022]])/20*($AA$5-2022)+Table13[[#This Row],[AADT 2022]]</f>
        <v>1236.95</v>
      </c>
      <c r="AC435" s="1" t="str">
        <f>IF(Table13[[#This Row],[TCS MP]]&gt;=Table13[[#This Row],[BMP]],IF(Table13[[#This Row],[TCS MP]]&lt;=Table13[[#This Row],[EMP]],"Good","EMP"),"BMP")</f>
        <v>Good</v>
      </c>
    </row>
    <row r="436" spans="1:29" ht="24" customHeight="1" x14ac:dyDescent="0.25">
      <c r="A436" t="s">
        <v>1112</v>
      </c>
      <c r="B436" t="s">
        <v>17544</v>
      </c>
      <c r="C436">
        <v>100792</v>
      </c>
      <c r="D436" t="s">
        <v>17073</v>
      </c>
      <c r="E436" t="s">
        <v>1105</v>
      </c>
      <c r="F436" s="9">
        <f>Table13[[#This Row],[ToMeasure]]-Table13[[#This Row],[FromMeasure]]</f>
        <v>7.0530051599999979</v>
      </c>
      <c r="G436" s="5" t="s">
        <v>1106</v>
      </c>
      <c r="H436" s="35">
        <v>12.339183540000001</v>
      </c>
      <c r="I436" s="56">
        <v>391.24996101666699</v>
      </c>
      <c r="J436" s="18" t="s">
        <v>1110</v>
      </c>
      <c r="K436" s="55">
        <v>395.00983997999998</v>
      </c>
      <c r="L436" s="35">
        <v>19.392188699999998</v>
      </c>
      <c r="M436" s="56">
        <v>398.30296617666698</v>
      </c>
      <c r="N436" s="18" t="s">
        <v>442</v>
      </c>
      <c r="O436" s="2">
        <v>890</v>
      </c>
      <c r="P436" s="2">
        <v>891</v>
      </c>
      <c r="Q436" s="2">
        <v>1781</v>
      </c>
      <c r="R436" t="s">
        <v>12543</v>
      </c>
      <c r="S436">
        <v>12</v>
      </c>
      <c r="T436">
        <v>81</v>
      </c>
      <c r="U436" s="2">
        <v>276</v>
      </c>
      <c r="V436" s="2">
        <v>101</v>
      </c>
      <c r="W436" s="8">
        <v>0.21167883211678831</v>
      </c>
      <c r="X436" s="2">
        <v>2304</v>
      </c>
      <c r="Y436" s="45">
        <v>414</v>
      </c>
      <c r="AA436" s="61">
        <f>(Table13[[#This Row],[2042 Future AADT]]-Table13[[#This Row],[AADT 2022]])/20*($AA$5-2022)+Table13[[#This Row],[AADT 2022]]</f>
        <v>2120.9499999999998</v>
      </c>
      <c r="AC436" s="1" t="str">
        <f>IF(Table13[[#This Row],[TCS MP]]&gt;=Table13[[#This Row],[BMP]],IF(Table13[[#This Row],[TCS MP]]&lt;=Table13[[#This Row],[EMP]],"Good","EMP"),"BMP")</f>
        <v>Good</v>
      </c>
    </row>
    <row r="437" spans="1:29" ht="24" customHeight="1" x14ac:dyDescent="0.25">
      <c r="A437" t="s">
        <v>1116</v>
      </c>
      <c r="B437" t="s">
        <v>17545</v>
      </c>
      <c r="C437">
        <v>100793</v>
      </c>
      <c r="D437" t="s">
        <v>17073</v>
      </c>
      <c r="E437" t="s">
        <v>351</v>
      </c>
      <c r="F437" s="9">
        <f>Table13[[#This Row],[ToMeasure]]-Table13[[#This Row],[FromMeasure]]</f>
        <v>1.3989337900000001</v>
      </c>
      <c r="G437" s="5" t="s">
        <v>349</v>
      </c>
      <c r="H437" s="35">
        <v>8.6403259999999996E-2</v>
      </c>
      <c r="I437" s="56">
        <v>68.123277393333296</v>
      </c>
      <c r="J437" s="18" t="s">
        <v>1114</v>
      </c>
      <c r="K437" s="55">
        <v>68.674748934999997</v>
      </c>
      <c r="L437" s="35">
        <v>1.48533705</v>
      </c>
      <c r="M437" s="56">
        <v>69.522211183333297</v>
      </c>
      <c r="N437" s="18" t="s">
        <v>1115</v>
      </c>
      <c r="O437" s="2">
        <v>11660</v>
      </c>
      <c r="P437" s="2">
        <v>11448</v>
      </c>
      <c r="Q437" s="2">
        <v>23108</v>
      </c>
      <c r="R437" t="s">
        <v>15426</v>
      </c>
      <c r="S437">
        <v>7</v>
      </c>
      <c r="T437">
        <v>51</v>
      </c>
      <c r="U437" s="2">
        <v>762</v>
      </c>
      <c r="V437" s="2">
        <v>621</v>
      </c>
      <c r="W437" s="8">
        <v>5.9849402804223649E-2</v>
      </c>
      <c r="X437" s="2">
        <v>35224</v>
      </c>
      <c r="Y437" s="45">
        <v>415</v>
      </c>
      <c r="AA437" s="61">
        <f>(Table13[[#This Row],[2042 Future AADT]]-Table13[[#This Row],[AADT 2022]])/20*($AA$5-2022)+Table13[[#This Row],[AADT 2022]]</f>
        <v>30983.4</v>
      </c>
      <c r="AC437" s="1" t="str">
        <f>IF(Table13[[#This Row],[TCS MP]]&gt;=Table13[[#This Row],[BMP]],IF(Table13[[#This Row],[TCS MP]]&lt;=Table13[[#This Row],[EMP]],"Good","EMP"),"BMP")</f>
        <v>Good</v>
      </c>
    </row>
    <row r="438" spans="1:29" ht="24" customHeight="1" x14ac:dyDescent="0.25">
      <c r="A438" t="s">
        <v>1118</v>
      </c>
      <c r="B438" t="s">
        <v>17546</v>
      </c>
      <c r="C438">
        <v>100794</v>
      </c>
      <c r="D438" t="s">
        <v>17073</v>
      </c>
      <c r="E438" t="s">
        <v>351</v>
      </c>
      <c r="F438" s="9">
        <f>Table13[[#This Row],[ToMeasure]]-Table13[[#This Row],[FromMeasure]]</f>
        <v>0.75537373000000008</v>
      </c>
      <c r="G438" s="5" t="s">
        <v>349</v>
      </c>
      <c r="H438" s="35">
        <v>1.48533705</v>
      </c>
      <c r="I438" s="56">
        <v>69.542818566666696</v>
      </c>
      <c r="J438" s="18" t="s">
        <v>1115</v>
      </c>
      <c r="K438" s="55">
        <v>70.002949174999998</v>
      </c>
      <c r="L438" s="35">
        <v>2.2407107800000001</v>
      </c>
      <c r="M438" s="56">
        <v>70.298192296666699</v>
      </c>
      <c r="N438" s="18" t="s">
        <v>347</v>
      </c>
      <c r="O438" s="2">
        <v>18863</v>
      </c>
      <c r="P438" s="2">
        <v>18191</v>
      </c>
      <c r="Q438" s="2">
        <v>37054</v>
      </c>
      <c r="R438" t="s">
        <v>5063</v>
      </c>
      <c r="S438">
        <v>8</v>
      </c>
      <c r="T438">
        <v>53</v>
      </c>
      <c r="U438" s="2">
        <v>943</v>
      </c>
      <c r="V438" s="2">
        <v>1606</v>
      </c>
      <c r="W438" s="8">
        <v>6.8791493495978837E-2</v>
      </c>
      <c r="X438" s="2">
        <v>49729</v>
      </c>
      <c r="Y438" s="45">
        <v>416</v>
      </c>
      <c r="AA438" s="61">
        <f>(Table13[[#This Row],[2042 Future AADT]]-Table13[[#This Row],[AADT 2022]])/20*($AA$5-2022)+Table13[[#This Row],[AADT 2022]]</f>
        <v>45292.75</v>
      </c>
      <c r="AC438" s="1" t="str">
        <f>IF(Table13[[#This Row],[TCS MP]]&gt;=Table13[[#This Row],[BMP]],IF(Table13[[#This Row],[TCS MP]]&lt;=Table13[[#This Row],[EMP]],"Good","EMP"),"BMP")</f>
        <v>Good</v>
      </c>
    </row>
    <row r="439" spans="1:29" ht="24" customHeight="1" x14ac:dyDescent="0.25">
      <c r="A439" t="s">
        <v>1121</v>
      </c>
      <c r="B439" t="s">
        <v>17547</v>
      </c>
      <c r="C439">
        <v>100795</v>
      </c>
      <c r="D439" t="s">
        <v>17073</v>
      </c>
      <c r="E439" t="s">
        <v>351</v>
      </c>
      <c r="F439" s="9">
        <f>Table13[[#This Row],[ToMeasure]]-Table13[[#This Row],[FromMeasure]]</f>
        <v>0.50036682999999993</v>
      </c>
      <c r="G439" s="5" t="s">
        <v>349</v>
      </c>
      <c r="H439" s="35">
        <v>2.2407107800000001</v>
      </c>
      <c r="I439" s="56">
        <v>70.298979285000001</v>
      </c>
      <c r="J439" s="18" t="s">
        <v>347</v>
      </c>
      <c r="K439" s="55">
        <v>70.496335334999998</v>
      </c>
      <c r="L439" s="35">
        <v>2.7410776100000001</v>
      </c>
      <c r="M439" s="56">
        <v>70.799346115000006</v>
      </c>
      <c r="N439" s="18" t="s">
        <v>1120</v>
      </c>
      <c r="O439" s="2">
        <v>17740</v>
      </c>
      <c r="P439" s="2">
        <v>20425</v>
      </c>
      <c r="Q439" s="2">
        <v>38165</v>
      </c>
      <c r="R439" t="s">
        <v>9312</v>
      </c>
      <c r="S439">
        <v>7</v>
      </c>
      <c r="T439">
        <v>50</v>
      </c>
      <c r="U439" s="2">
        <v>2687</v>
      </c>
      <c r="V439" s="2">
        <v>1592</v>
      </c>
      <c r="W439" s="8">
        <v>0.11211843311935019</v>
      </c>
      <c r="X439" s="2">
        <v>58176</v>
      </c>
      <c r="Y439" s="45">
        <v>417</v>
      </c>
      <c r="AA439" s="61">
        <f>(Table13[[#This Row],[2042 Future AADT]]-Table13[[#This Row],[AADT 2022]])/20*($AA$5-2022)+Table13[[#This Row],[AADT 2022]]</f>
        <v>51172.15</v>
      </c>
      <c r="AC439" s="1" t="str">
        <f>IF(Table13[[#This Row],[TCS MP]]&gt;=Table13[[#This Row],[BMP]],IF(Table13[[#This Row],[TCS MP]]&lt;=Table13[[#This Row],[EMP]],"Good","EMP"),"BMP")</f>
        <v>Good</v>
      </c>
    </row>
    <row r="440" spans="1:29" ht="24" customHeight="1" x14ac:dyDescent="0.25">
      <c r="A440" t="s">
        <v>1123</v>
      </c>
      <c r="B440" t="s">
        <v>17548</v>
      </c>
      <c r="C440">
        <v>100796</v>
      </c>
      <c r="D440" t="s">
        <v>17073</v>
      </c>
      <c r="E440" t="s">
        <v>351</v>
      </c>
      <c r="F440" s="9">
        <f>Table13[[#This Row],[ToMeasure]]-Table13[[#This Row],[FromMeasure]]</f>
        <v>0.50034424</v>
      </c>
      <c r="G440" s="5" t="s">
        <v>349</v>
      </c>
      <c r="H440" s="35">
        <v>2.7410776100000001</v>
      </c>
      <c r="I440" s="56">
        <v>70.803138239999996</v>
      </c>
      <c r="J440" s="18" t="s">
        <v>1120</v>
      </c>
      <c r="K440" s="55">
        <v>71.145997379999997</v>
      </c>
      <c r="L440" s="35">
        <v>3.24142185</v>
      </c>
      <c r="M440" s="56">
        <v>71.30348248</v>
      </c>
      <c r="N440" s="18" t="s">
        <v>1122</v>
      </c>
      <c r="O440" s="2">
        <v>18638</v>
      </c>
      <c r="P440" s="2">
        <v>18796</v>
      </c>
      <c r="Q440" s="2">
        <v>37434</v>
      </c>
      <c r="R440" t="s">
        <v>12547</v>
      </c>
      <c r="S440">
        <v>8</v>
      </c>
      <c r="T440">
        <v>59</v>
      </c>
      <c r="U440" s="2">
        <v>2687</v>
      </c>
      <c r="V440" s="2">
        <v>1592</v>
      </c>
      <c r="W440" s="8">
        <v>0.11430784847999145</v>
      </c>
      <c r="X440" s="2">
        <v>57062</v>
      </c>
      <c r="Y440" s="45">
        <v>418</v>
      </c>
      <c r="AA440" s="61">
        <f>(Table13[[#This Row],[2042 Future AADT]]-Table13[[#This Row],[AADT 2022]])/20*($AA$5-2022)+Table13[[#This Row],[AADT 2022]]</f>
        <v>50192.2</v>
      </c>
      <c r="AC440" s="1" t="str">
        <f>IF(Table13[[#This Row],[TCS MP]]&gt;=Table13[[#This Row],[BMP]],IF(Table13[[#This Row],[TCS MP]]&lt;=Table13[[#This Row],[EMP]],"Good","EMP"),"BMP")</f>
        <v>Good</v>
      </c>
    </row>
    <row r="441" spans="1:29" ht="24" customHeight="1" x14ac:dyDescent="0.25">
      <c r="A441" t="s">
        <v>1125</v>
      </c>
      <c r="B441" t="s">
        <v>17549</v>
      </c>
      <c r="C441">
        <v>100797</v>
      </c>
      <c r="D441" t="s">
        <v>17073</v>
      </c>
      <c r="E441" t="s">
        <v>351</v>
      </c>
      <c r="F441" s="9">
        <f>Table13[[#This Row],[ToMeasure]]-Table13[[#This Row],[FromMeasure]]</f>
        <v>0.74647827999999983</v>
      </c>
      <c r="G441" s="5" t="s">
        <v>349</v>
      </c>
      <c r="H441" s="35">
        <v>3.24142185</v>
      </c>
      <c r="I441" s="56">
        <v>71.306259646666703</v>
      </c>
      <c r="J441" s="18" t="s">
        <v>1122</v>
      </c>
      <c r="K441" s="55">
        <v>71.790273670000005</v>
      </c>
      <c r="L441" s="35">
        <v>3.9879001299999999</v>
      </c>
      <c r="M441" s="56">
        <v>72.052737926666694</v>
      </c>
      <c r="N441" s="18" t="s">
        <v>1124</v>
      </c>
      <c r="O441" s="2">
        <v>16948</v>
      </c>
      <c r="P441" s="2">
        <v>17557</v>
      </c>
      <c r="Q441" s="2">
        <v>34505</v>
      </c>
      <c r="R441" t="s">
        <v>9313</v>
      </c>
      <c r="S441">
        <v>7</v>
      </c>
      <c r="T441">
        <v>52</v>
      </c>
      <c r="U441" s="2">
        <v>2687</v>
      </c>
      <c r="V441" s="2">
        <v>1592</v>
      </c>
      <c r="W441" s="8">
        <v>0.12401101289668164</v>
      </c>
      <c r="X441" s="2">
        <v>52597</v>
      </c>
      <c r="Y441" s="45">
        <v>419</v>
      </c>
      <c r="AA441" s="61">
        <f>(Table13[[#This Row],[2042 Future AADT]]-Table13[[#This Row],[AADT 2022]])/20*($AA$5-2022)+Table13[[#This Row],[AADT 2022]]</f>
        <v>46264.800000000003</v>
      </c>
      <c r="AC441" s="1" t="str">
        <f>IF(Table13[[#This Row],[TCS MP]]&gt;=Table13[[#This Row],[BMP]],IF(Table13[[#This Row],[TCS MP]]&lt;=Table13[[#This Row],[EMP]],"Good","EMP"),"BMP")</f>
        <v>Good</v>
      </c>
    </row>
    <row r="442" spans="1:29" ht="24" customHeight="1" x14ac:dyDescent="0.25">
      <c r="A442" t="s">
        <v>1126</v>
      </c>
      <c r="B442" t="s">
        <v>17550</v>
      </c>
      <c r="C442">
        <v>100798</v>
      </c>
      <c r="D442" t="s">
        <v>17073</v>
      </c>
      <c r="E442" t="s">
        <v>351</v>
      </c>
      <c r="F442" s="9">
        <f>Table13[[#This Row],[ToMeasure]]-Table13[[#This Row],[FromMeasure]]</f>
        <v>1.7918945400000004</v>
      </c>
      <c r="G442" s="5" t="s">
        <v>349</v>
      </c>
      <c r="H442" s="35">
        <v>3.9879001299999999</v>
      </c>
      <c r="I442" s="56">
        <v>72.053840706666705</v>
      </c>
      <c r="J442" s="18" t="s">
        <v>1124</v>
      </c>
      <c r="K442" s="55">
        <v>72.596603775000005</v>
      </c>
      <c r="L442" s="35">
        <v>5.7797946700000002</v>
      </c>
      <c r="M442" s="56">
        <v>73.845735246666706</v>
      </c>
      <c r="N442" s="18" t="s">
        <v>339</v>
      </c>
      <c r="O442" s="2">
        <v>10603</v>
      </c>
      <c r="P442" s="2">
        <v>30315</v>
      </c>
      <c r="Q442" s="2">
        <v>40918</v>
      </c>
      <c r="R442" t="s">
        <v>15427</v>
      </c>
      <c r="S442">
        <v>9</v>
      </c>
      <c r="T442">
        <v>56</v>
      </c>
      <c r="U442" s="2">
        <v>3252</v>
      </c>
      <c r="V442" s="2">
        <v>1590</v>
      </c>
      <c r="W442" s="8">
        <v>0.11833422943447872</v>
      </c>
      <c r="X442" s="2">
        <v>54914</v>
      </c>
      <c r="Y442" s="45">
        <v>420</v>
      </c>
      <c r="AA442" s="61">
        <f>(Table13[[#This Row],[2042 Future AADT]]-Table13[[#This Row],[AADT 2022]])/20*($AA$5-2022)+Table13[[#This Row],[AADT 2022]]</f>
        <v>50015.4</v>
      </c>
      <c r="AC442" s="1" t="str">
        <f>IF(Table13[[#This Row],[TCS MP]]&gt;=Table13[[#This Row],[BMP]],IF(Table13[[#This Row],[TCS MP]]&lt;=Table13[[#This Row],[EMP]],"Good","EMP"),"BMP")</f>
        <v>Good</v>
      </c>
    </row>
    <row r="443" spans="1:29" ht="24" customHeight="1" x14ac:dyDescent="0.25">
      <c r="A443" t="s">
        <v>1128</v>
      </c>
      <c r="B443" t="s">
        <v>17551</v>
      </c>
      <c r="C443">
        <v>100799</v>
      </c>
      <c r="D443" t="s">
        <v>17073</v>
      </c>
      <c r="E443" t="s">
        <v>351</v>
      </c>
      <c r="F443" s="9">
        <f>Table13[[#This Row],[ToMeasure]]-Table13[[#This Row],[FromMeasure]]</f>
        <v>1.0101929499999995</v>
      </c>
      <c r="G443" s="5" t="s">
        <v>349</v>
      </c>
      <c r="H443" s="35">
        <v>5.7797946700000002</v>
      </c>
      <c r="I443" s="56">
        <v>73.842116303333299</v>
      </c>
      <c r="J443" s="18" t="s">
        <v>339</v>
      </c>
      <c r="K443" s="55">
        <v>74.450962125000004</v>
      </c>
      <c r="L443" s="35">
        <v>6.7899876199999998</v>
      </c>
      <c r="M443" s="56">
        <v>74.852309253333303</v>
      </c>
      <c r="N443" s="18" t="s">
        <v>337</v>
      </c>
      <c r="O443" s="2">
        <v>16933</v>
      </c>
      <c r="P443" s="2">
        <v>11997</v>
      </c>
      <c r="Q443" s="2">
        <v>28930</v>
      </c>
      <c r="R443" t="s">
        <v>5064</v>
      </c>
      <c r="S443">
        <v>8</v>
      </c>
      <c r="T443">
        <v>50</v>
      </c>
      <c r="U443" s="2">
        <v>3252</v>
      </c>
      <c r="V443" s="2">
        <v>1590</v>
      </c>
      <c r="W443" s="8">
        <v>0.16736951261666091</v>
      </c>
      <c r="X443" s="2">
        <v>40996</v>
      </c>
      <c r="Y443" s="45">
        <v>421</v>
      </c>
      <c r="AA443" s="61">
        <f>(Table13[[#This Row],[2042 Future AADT]]-Table13[[#This Row],[AADT 2022]])/20*($AA$5-2022)+Table13[[#This Row],[AADT 2022]]</f>
        <v>36772.9</v>
      </c>
      <c r="AC443" s="1" t="str">
        <f>IF(Table13[[#This Row],[TCS MP]]&gt;=Table13[[#This Row],[BMP]],IF(Table13[[#This Row],[TCS MP]]&lt;=Table13[[#This Row],[EMP]],"Good","EMP"),"BMP")</f>
        <v>Good</v>
      </c>
    </row>
    <row r="444" spans="1:29" ht="24" customHeight="1" x14ac:dyDescent="0.25">
      <c r="A444" t="s">
        <v>1131</v>
      </c>
      <c r="B444" t="s">
        <v>17552</v>
      </c>
      <c r="C444">
        <v>100800</v>
      </c>
      <c r="D444" t="s">
        <v>17073</v>
      </c>
      <c r="E444" t="s">
        <v>351</v>
      </c>
      <c r="F444" s="9">
        <f>Table13[[#This Row],[ToMeasure]]-Table13[[#This Row],[FromMeasure]]</f>
        <v>1.0204416700000003</v>
      </c>
      <c r="G444" s="5" t="s">
        <v>349</v>
      </c>
      <c r="H444" s="35">
        <v>6.7899876199999998</v>
      </c>
      <c r="I444" s="56">
        <v>74.85551633</v>
      </c>
      <c r="J444" s="18" t="s">
        <v>337</v>
      </c>
      <c r="K444" s="55">
        <v>75.300530765000005</v>
      </c>
      <c r="L444" s="35">
        <v>7.8104292900000001</v>
      </c>
      <c r="M444" s="56">
        <v>75.875957999999997</v>
      </c>
      <c r="N444" s="18" t="s">
        <v>1130</v>
      </c>
      <c r="O444" s="2">
        <v>18772</v>
      </c>
      <c r="P444" s="2">
        <v>24159</v>
      </c>
      <c r="Q444" s="2">
        <v>42931</v>
      </c>
      <c r="R444" t="s">
        <v>12548</v>
      </c>
      <c r="S444">
        <v>8</v>
      </c>
      <c r="T444">
        <v>52</v>
      </c>
      <c r="U444" s="2">
        <v>5232</v>
      </c>
      <c r="V444" s="2">
        <v>852</v>
      </c>
      <c r="W444" s="8">
        <v>0.14171577647853534</v>
      </c>
      <c r="X444" s="2">
        <v>60837</v>
      </c>
      <c r="Y444" s="45">
        <v>422</v>
      </c>
      <c r="AA444" s="61">
        <f>(Table13[[#This Row],[2042 Future AADT]]-Table13[[#This Row],[AADT 2022]])/20*($AA$5-2022)+Table13[[#This Row],[AADT 2022]]</f>
        <v>54569.9</v>
      </c>
      <c r="AC444" s="1" t="str">
        <f>IF(Table13[[#This Row],[TCS MP]]&gt;=Table13[[#This Row],[BMP]],IF(Table13[[#This Row],[TCS MP]]&lt;=Table13[[#This Row],[EMP]],"Good","EMP"),"BMP")</f>
        <v>Good</v>
      </c>
    </row>
    <row r="445" spans="1:29" ht="24" customHeight="1" x14ac:dyDescent="0.25">
      <c r="A445" t="s">
        <v>1133</v>
      </c>
      <c r="B445" t="s">
        <v>17553</v>
      </c>
      <c r="C445">
        <v>100801</v>
      </c>
      <c r="D445" t="s">
        <v>17073</v>
      </c>
      <c r="E445" t="s">
        <v>351</v>
      </c>
      <c r="F445" s="9">
        <f>Table13[[#This Row],[ToMeasure]]-Table13[[#This Row],[FromMeasure]]</f>
        <v>1.0513846400000002</v>
      </c>
      <c r="G445" s="5" t="s">
        <v>349</v>
      </c>
      <c r="H445" s="35">
        <v>7.8104292900000001</v>
      </c>
      <c r="I445" s="56">
        <v>75.875738333333302</v>
      </c>
      <c r="J445" s="18" t="s">
        <v>1130</v>
      </c>
      <c r="K445" s="55">
        <v>76.248338590000003</v>
      </c>
      <c r="L445" s="35">
        <v>8.8618139300000003</v>
      </c>
      <c r="M445" s="56">
        <v>76.927122973333297</v>
      </c>
      <c r="N445" s="18" t="s">
        <v>1132</v>
      </c>
      <c r="O445" s="2">
        <v>19153</v>
      </c>
      <c r="P445" s="2">
        <v>17766</v>
      </c>
      <c r="Q445" s="2">
        <v>36919</v>
      </c>
      <c r="R445" t="s">
        <v>5065</v>
      </c>
      <c r="S445">
        <v>8</v>
      </c>
      <c r="T445">
        <v>53</v>
      </c>
      <c r="U445" s="2">
        <v>2746</v>
      </c>
      <c r="V445" s="2">
        <v>1526</v>
      </c>
      <c r="W445" s="8">
        <v>0.11571277661908502</v>
      </c>
      <c r="X445" s="2">
        <v>56277</v>
      </c>
      <c r="Y445" s="45">
        <v>423</v>
      </c>
      <c r="AA445" s="61">
        <f>(Table13[[#This Row],[2042 Future AADT]]-Table13[[#This Row],[AADT 2022]])/20*($AA$5-2022)+Table13[[#This Row],[AADT 2022]]</f>
        <v>49501.7</v>
      </c>
      <c r="AC445" s="1" t="str">
        <f>IF(Table13[[#This Row],[TCS MP]]&gt;=Table13[[#This Row],[BMP]],IF(Table13[[#This Row],[TCS MP]]&lt;=Table13[[#This Row],[EMP]],"Good","EMP"),"BMP")</f>
        <v>Good</v>
      </c>
    </row>
    <row r="446" spans="1:29" ht="24" customHeight="1" x14ac:dyDescent="0.25">
      <c r="A446" t="s">
        <v>1135</v>
      </c>
      <c r="B446" t="s">
        <v>17554</v>
      </c>
      <c r="C446">
        <v>100802</v>
      </c>
      <c r="D446" t="s">
        <v>17073</v>
      </c>
      <c r="E446" t="s">
        <v>351</v>
      </c>
      <c r="F446" s="9">
        <f>Table13[[#This Row],[ToMeasure]]-Table13[[#This Row],[FromMeasure]]</f>
        <v>1.0564082399999997</v>
      </c>
      <c r="G446" s="5" t="s">
        <v>349</v>
      </c>
      <c r="H446" s="35">
        <v>8.8618139300000003</v>
      </c>
      <c r="I446" s="56">
        <v>76.928852899999995</v>
      </c>
      <c r="J446" s="18" t="s">
        <v>1132</v>
      </c>
      <c r="K446" s="55">
        <v>76.994371220000005</v>
      </c>
      <c r="L446" s="35">
        <v>9.9182221699999999</v>
      </c>
      <c r="M446" s="56">
        <v>77.985261140000006</v>
      </c>
      <c r="N446" s="18" t="s">
        <v>1134</v>
      </c>
      <c r="O446" s="2">
        <v>21581</v>
      </c>
      <c r="P446" s="2">
        <v>22248</v>
      </c>
      <c r="Q446" s="2">
        <v>43829</v>
      </c>
      <c r="R446" t="s">
        <v>12549</v>
      </c>
      <c r="S446">
        <v>8</v>
      </c>
      <c r="T446">
        <v>53</v>
      </c>
      <c r="U446" s="2">
        <v>3245</v>
      </c>
      <c r="V446" s="2">
        <v>2251</v>
      </c>
      <c r="W446" s="8">
        <v>0.1253964270232038</v>
      </c>
      <c r="X446" s="2">
        <v>66810</v>
      </c>
      <c r="Y446" s="45">
        <v>424</v>
      </c>
      <c r="AA446" s="61">
        <f>(Table13[[#This Row],[2042 Future AADT]]-Table13[[#This Row],[AADT 2022]])/20*($AA$5-2022)+Table13[[#This Row],[AADT 2022]]</f>
        <v>58766.65</v>
      </c>
      <c r="AC446" s="1" t="str">
        <f>IF(Table13[[#This Row],[TCS MP]]&gt;=Table13[[#This Row],[BMP]],IF(Table13[[#This Row],[TCS MP]]&lt;=Table13[[#This Row],[EMP]],"Good","EMP"),"BMP")</f>
        <v>Good</v>
      </c>
    </row>
    <row r="447" spans="1:29" ht="24" customHeight="1" x14ac:dyDescent="0.25">
      <c r="A447" t="s">
        <v>1137</v>
      </c>
      <c r="B447" t="s">
        <v>17555</v>
      </c>
      <c r="C447">
        <v>100803</v>
      </c>
      <c r="D447" t="s">
        <v>17073</v>
      </c>
      <c r="E447" t="s">
        <v>351</v>
      </c>
      <c r="F447" s="9">
        <f>Table13[[#This Row],[ToMeasure]]-Table13[[#This Row],[FromMeasure]]</f>
        <v>1.1417685199999994</v>
      </c>
      <c r="G447" s="5" t="s">
        <v>349</v>
      </c>
      <c r="H447" s="35">
        <v>9.9182221699999999</v>
      </c>
      <c r="I447" s="56">
        <v>77.983087337499995</v>
      </c>
      <c r="J447" s="18" t="s">
        <v>1134</v>
      </c>
      <c r="K447" s="55">
        <v>78.297359060000005</v>
      </c>
      <c r="L447" s="35">
        <v>11.059990689999999</v>
      </c>
      <c r="M447" s="56">
        <v>79.124855857499995</v>
      </c>
      <c r="N447" s="18" t="s">
        <v>1136</v>
      </c>
      <c r="O447" s="2">
        <v>21067</v>
      </c>
      <c r="P447" s="2">
        <v>22382</v>
      </c>
      <c r="Q447" s="2">
        <v>43449</v>
      </c>
      <c r="R447" t="s">
        <v>5066</v>
      </c>
      <c r="S447">
        <v>8</v>
      </c>
      <c r="T447">
        <v>53</v>
      </c>
      <c r="U447" s="2">
        <v>3245</v>
      </c>
      <c r="V447" s="2">
        <v>2251</v>
      </c>
      <c r="W447" s="8">
        <v>0.12649312987640682</v>
      </c>
      <c r="X447" s="2">
        <v>58311</v>
      </c>
      <c r="Y447" s="45">
        <v>425</v>
      </c>
      <c r="AA447" s="61">
        <f>(Table13[[#This Row],[2042 Future AADT]]-Table13[[#This Row],[AADT 2022]])/20*($AA$5-2022)+Table13[[#This Row],[AADT 2022]]</f>
        <v>53109.3</v>
      </c>
      <c r="AC447" s="1" t="str">
        <f>IF(Table13[[#This Row],[TCS MP]]&gt;=Table13[[#This Row],[BMP]],IF(Table13[[#This Row],[TCS MP]]&lt;=Table13[[#This Row],[EMP]],"Good","EMP"),"BMP")</f>
        <v>Good</v>
      </c>
    </row>
    <row r="448" spans="1:29" ht="24" customHeight="1" x14ac:dyDescent="0.25">
      <c r="A448" t="s">
        <v>1139</v>
      </c>
      <c r="B448" t="s">
        <v>17556</v>
      </c>
      <c r="C448">
        <v>100804</v>
      </c>
      <c r="D448" t="s">
        <v>17073</v>
      </c>
      <c r="E448" t="s">
        <v>351</v>
      </c>
      <c r="F448" s="9">
        <f>Table13[[#This Row],[ToMeasure]]-Table13[[#This Row],[FromMeasure]]</f>
        <v>2.6713376400000008</v>
      </c>
      <c r="G448" s="5" t="s">
        <v>349</v>
      </c>
      <c r="H448" s="35">
        <v>11.059990689999999</v>
      </c>
      <c r="I448" s="56">
        <v>79.132259770000005</v>
      </c>
      <c r="J448" s="18" t="s">
        <v>1136</v>
      </c>
      <c r="K448" s="55">
        <v>79.845677449999997</v>
      </c>
      <c r="L448" s="35">
        <v>13.73132833</v>
      </c>
      <c r="M448" s="56">
        <v>81.803597409999995</v>
      </c>
      <c r="N448" s="18" t="s">
        <v>1138</v>
      </c>
      <c r="O448" s="2">
        <v>15943</v>
      </c>
      <c r="P448" s="2">
        <v>16753</v>
      </c>
      <c r="Q448" s="2">
        <v>32696</v>
      </c>
      <c r="R448" t="s">
        <v>15428</v>
      </c>
      <c r="S448">
        <v>9</v>
      </c>
      <c r="T448">
        <v>56</v>
      </c>
      <c r="U448" s="2">
        <v>1364</v>
      </c>
      <c r="V448" s="2">
        <v>1398</v>
      </c>
      <c r="W448" s="8">
        <v>8.4475165157817472E-2</v>
      </c>
      <c r="X448" s="2">
        <v>49840</v>
      </c>
      <c r="Y448" s="45">
        <v>426</v>
      </c>
      <c r="AA448" s="61">
        <f>(Table13[[#This Row],[2042 Future AADT]]-Table13[[#This Row],[AADT 2022]])/20*($AA$5-2022)+Table13[[#This Row],[AADT 2022]]</f>
        <v>43839.6</v>
      </c>
      <c r="AC448" s="1" t="str">
        <f>IF(Table13[[#This Row],[TCS MP]]&gt;=Table13[[#This Row],[BMP]],IF(Table13[[#This Row],[TCS MP]]&lt;=Table13[[#This Row],[EMP]],"Good","EMP"),"BMP")</f>
        <v>Good</v>
      </c>
    </row>
    <row r="449" spans="1:29" ht="24" customHeight="1" x14ac:dyDescent="0.25">
      <c r="A449" t="s">
        <v>1142</v>
      </c>
      <c r="B449" t="s">
        <v>17557</v>
      </c>
      <c r="C449">
        <v>100805</v>
      </c>
      <c r="D449" t="s">
        <v>17073</v>
      </c>
      <c r="E449" t="s">
        <v>351</v>
      </c>
      <c r="F449" s="9">
        <f>Table13[[#This Row],[ToMeasure]]-Table13[[#This Row],[FromMeasure]]</f>
        <v>0.93588579000000038</v>
      </c>
      <c r="G449" s="5" t="s">
        <v>349</v>
      </c>
      <c r="H449" s="35">
        <v>13.73132833</v>
      </c>
      <c r="I449" s="56">
        <v>81.812276260000004</v>
      </c>
      <c r="J449" s="18" t="s">
        <v>1140</v>
      </c>
      <c r="K449" s="55">
        <v>82.069826175000003</v>
      </c>
      <c r="L449" s="35">
        <v>14.667214120000001</v>
      </c>
      <c r="M449" s="56">
        <v>82.748162050000005</v>
      </c>
      <c r="N449" s="18" t="s">
        <v>1141</v>
      </c>
      <c r="O449" s="2">
        <v>16008</v>
      </c>
      <c r="P449" s="2">
        <v>16402</v>
      </c>
      <c r="Q449" s="2">
        <v>32410</v>
      </c>
      <c r="R449" t="s">
        <v>9314</v>
      </c>
      <c r="S449">
        <v>8</v>
      </c>
      <c r="T449">
        <v>61</v>
      </c>
      <c r="U449" s="2">
        <v>1103</v>
      </c>
      <c r="V449" s="2">
        <v>1129</v>
      </c>
      <c r="W449" s="8">
        <v>6.8867633446467139E-2</v>
      </c>
      <c r="X449" s="2">
        <v>49404</v>
      </c>
      <c r="Y449" s="45">
        <v>427</v>
      </c>
      <c r="AA449" s="61">
        <f>(Table13[[#This Row],[2042 Future AADT]]-Table13[[#This Row],[AADT 2022]])/20*($AA$5-2022)+Table13[[#This Row],[AADT 2022]]</f>
        <v>43456.1</v>
      </c>
      <c r="AC449" s="1" t="str">
        <f>IF(Table13[[#This Row],[TCS MP]]&gt;=Table13[[#This Row],[BMP]],IF(Table13[[#This Row],[TCS MP]]&lt;=Table13[[#This Row],[EMP]],"Good","EMP"),"BMP")</f>
        <v>Good</v>
      </c>
    </row>
    <row r="450" spans="1:29" ht="24" customHeight="1" x14ac:dyDescent="0.25">
      <c r="A450" t="s">
        <v>1144</v>
      </c>
      <c r="B450" t="s">
        <v>17558</v>
      </c>
      <c r="C450">
        <v>100806</v>
      </c>
      <c r="D450" t="s">
        <v>17073</v>
      </c>
      <c r="E450" t="s">
        <v>351</v>
      </c>
      <c r="F450" s="9">
        <f>Table13[[#This Row],[ToMeasure]]-Table13[[#This Row],[FromMeasure]]</f>
        <v>1.2064318199999988</v>
      </c>
      <c r="G450" s="5" t="s">
        <v>349</v>
      </c>
      <c r="H450" s="35">
        <v>14.667214120000001</v>
      </c>
      <c r="I450" s="56">
        <v>82.768123406666703</v>
      </c>
      <c r="J450" s="18" t="s">
        <v>1141</v>
      </c>
      <c r="K450" s="55">
        <v>83.500080580000002</v>
      </c>
      <c r="L450" s="35">
        <v>15.873645939999999</v>
      </c>
      <c r="M450" s="56">
        <v>83.974555226666695</v>
      </c>
      <c r="N450" s="18" t="s">
        <v>1143</v>
      </c>
      <c r="O450" s="2">
        <v>15881</v>
      </c>
      <c r="P450" s="2">
        <v>15836</v>
      </c>
      <c r="Q450" s="2">
        <v>31717</v>
      </c>
      <c r="R450" t="s">
        <v>12550</v>
      </c>
      <c r="S450">
        <v>8</v>
      </c>
      <c r="T450">
        <v>51</v>
      </c>
      <c r="U450" s="2">
        <v>1141</v>
      </c>
      <c r="V450" s="2">
        <v>1198</v>
      </c>
      <c r="W450" s="8">
        <v>7.374594066273607E-2</v>
      </c>
      <c r="X450" s="2">
        <v>48347</v>
      </c>
      <c r="Y450" s="45">
        <v>428</v>
      </c>
      <c r="AA450" s="61">
        <f>(Table13[[#This Row],[2042 Future AADT]]-Table13[[#This Row],[AADT 2022]])/20*($AA$5-2022)+Table13[[#This Row],[AADT 2022]]</f>
        <v>42526.5</v>
      </c>
      <c r="AC450" s="1" t="str">
        <f>IF(Table13[[#This Row],[TCS MP]]&gt;=Table13[[#This Row],[BMP]],IF(Table13[[#This Row],[TCS MP]]&lt;=Table13[[#This Row],[EMP]],"Good","EMP"),"BMP")</f>
        <v>Good</v>
      </c>
    </row>
    <row r="451" spans="1:29" ht="24" customHeight="1" x14ac:dyDescent="0.25">
      <c r="A451" t="s">
        <v>1146</v>
      </c>
      <c r="B451" t="s">
        <v>17559</v>
      </c>
      <c r="C451">
        <v>100807</v>
      </c>
      <c r="D451" t="s">
        <v>17073</v>
      </c>
      <c r="E451" t="s">
        <v>351</v>
      </c>
      <c r="F451" s="9">
        <f>Table13[[#This Row],[ToMeasure]]-Table13[[#This Row],[FromMeasure]]</f>
        <v>1.7702476300000001</v>
      </c>
      <c r="G451" s="5" t="s">
        <v>349</v>
      </c>
      <c r="H451" s="35">
        <v>15.873645939999999</v>
      </c>
      <c r="I451" s="56">
        <v>83.979342500000001</v>
      </c>
      <c r="J451" s="18" t="s">
        <v>1143</v>
      </c>
      <c r="K451" s="55">
        <v>85.016569799999999</v>
      </c>
      <c r="L451" s="35">
        <v>17.643893569999999</v>
      </c>
      <c r="M451" s="56">
        <v>85.749590130000001</v>
      </c>
      <c r="N451" s="18" t="s">
        <v>1145</v>
      </c>
      <c r="O451" s="2">
        <v>15705</v>
      </c>
      <c r="P451" s="2">
        <v>15759</v>
      </c>
      <c r="Q451" s="2">
        <v>31464</v>
      </c>
      <c r="R451" t="s">
        <v>15429</v>
      </c>
      <c r="S451">
        <v>8</v>
      </c>
      <c r="T451">
        <v>51</v>
      </c>
      <c r="U451" s="2">
        <v>1188</v>
      </c>
      <c r="V451" s="2">
        <v>1188</v>
      </c>
      <c r="W451" s="8">
        <v>7.5514874141876437E-2</v>
      </c>
      <c r="X451" s="2">
        <v>42227</v>
      </c>
      <c r="Y451" s="45">
        <v>429</v>
      </c>
      <c r="AA451" s="61">
        <f>(Table13[[#This Row],[2042 Future AADT]]-Table13[[#This Row],[AADT 2022]])/20*($AA$5-2022)+Table13[[#This Row],[AADT 2022]]</f>
        <v>38459.949999999997</v>
      </c>
      <c r="AC451" s="1" t="str">
        <f>IF(Table13[[#This Row],[TCS MP]]&gt;=Table13[[#This Row],[BMP]],IF(Table13[[#This Row],[TCS MP]]&lt;=Table13[[#This Row],[EMP]],"Good","EMP"),"BMP")</f>
        <v>Good</v>
      </c>
    </row>
    <row r="452" spans="1:29" ht="24" customHeight="1" x14ac:dyDescent="0.25">
      <c r="A452" t="s">
        <v>1148</v>
      </c>
      <c r="B452" t="s">
        <v>17560</v>
      </c>
      <c r="C452">
        <v>100808</v>
      </c>
      <c r="D452" t="s">
        <v>17073</v>
      </c>
      <c r="E452" t="s">
        <v>351</v>
      </c>
      <c r="F452" s="9">
        <f>Table13[[#This Row],[ToMeasure]]-Table13[[#This Row],[FromMeasure]]</f>
        <v>5.2665934400000012</v>
      </c>
      <c r="G452" s="5" t="s">
        <v>349</v>
      </c>
      <c r="H452" s="35">
        <v>17.643893569999999</v>
      </c>
      <c r="I452" s="56">
        <v>85.830327127499999</v>
      </c>
      <c r="J452" s="18" t="s">
        <v>1145</v>
      </c>
      <c r="K452" s="55">
        <v>88.99933308</v>
      </c>
      <c r="L452" s="35">
        <v>22.910487010000001</v>
      </c>
      <c r="M452" s="56">
        <v>91.096920567500007</v>
      </c>
      <c r="N452" s="18" t="s">
        <v>1147</v>
      </c>
      <c r="O452" s="2">
        <v>6429</v>
      </c>
      <c r="P452" s="2">
        <v>6447</v>
      </c>
      <c r="Q452" s="2">
        <v>12876</v>
      </c>
      <c r="R452" t="s">
        <v>5067</v>
      </c>
      <c r="S452">
        <v>10</v>
      </c>
      <c r="T452">
        <v>62</v>
      </c>
      <c r="U452" s="2">
        <v>869</v>
      </c>
      <c r="V452" s="2">
        <v>232</v>
      </c>
      <c r="W452" s="8">
        <v>8.5507921714818261E-2</v>
      </c>
      <c r="X452" s="2">
        <v>31744</v>
      </c>
      <c r="Y452" s="45">
        <v>430</v>
      </c>
      <c r="AA452" s="61">
        <f>(Table13[[#This Row],[2042 Future AADT]]-Table13[[#This Row],[AADT 2022]])/20*($AA$5-2022)+Table13[[#This Row],[AADT 2022]]</f>
        <v>25140.199999999997</v>
      </c>
      <c r="AC452" s="1" t="str">
        <f>IF(Table13[[#This Row],[TCS MP]]&gt;=Table13[[#This Row],[BMP]],IF(Table13[[#This Row],[TCS MP]]&lt;=Table13[[#This Row],[EMP]],"Good","EMP"),"BMP")</f>
        <v>Good</v>
      </c>
    </row>
    <row r="453" spans="1:29" ht="24" customHeight="1" x14ac:dyDescent="0.25">
      <c r="A453" t="s">
        <v>1151</v>
      </c>
      <c r="B453" t="s">
        <v>17561</v>
      </c>
      <c r="C453">
        <v>100809</v>
      </c>
      <c r="D453" t="s">
        <v>17073</v>
      </c>
      <c r="E453" t="s">
        <v>351</v>
      </c>
      <c r="F453" s="9">
        <f>Table13[[#This Row],[ToMeasure]]-Table13[[#This Row],[FromMeasure]]</f>
        <v>9.1197783399999999</v>
      </c>
      <c r="G453" s="5" t="s">
        <v>349</v>
      </c>
      <c r="H453" s="35">
        <v>22.910487010000001</v>
      </c>
      <c r="I453" s="56">
        <v>91.149383271818195</v>
      </c>
      <c r="J453" s="18" t="s">
        <v>1147</v>
      </c>
      <c r="K453" s="55">
        <v>96.002038589999998</v>
      </c>
      <c r="L453" s="35">
        <v>32.030265350000001</v>
      </c>
      <c r="M453" s="56">
        <v>100.26916161181801</v>
      </c>
      <c r="N453" s="18" t="s">
        <v>1150</v>
      </c>
      <c r="O453" s="2">
        <v>4091</v>
      </c>
      <c r="P453" s="2">
        <v>4149</v>
      </c>
      <c r="Q453" s="2">
        <v>8240</v>
      </c>
      <c r="R453" t="s">
        <v>5068</v>
      </c>
      <c r="S453">
        <v>9</v>
      </c>
      <c r="T453">
        <v>57</v>
      </c>
      <c r="U453" s="2">
        <v>436</v>
      </c>
      <c r="V453" s="2">
        <v>45</v>
      </c>
      <c r="W453" s="8">
        <v>5.8373786407766991E-2</v>
      </c>
      <c r="X453" s="2">
        <v>19080</v>
      </c>
      <c r="Y453" s="45">
        <v>431</v>
      </c>
      <c r="AA453" s="61">
        <f>(Table13[[#This Row],[2042 Future AADT]]-Table13[[#This Row],[AADT 2022]])/20*($AA$5-2022)+Table13[[#This Row],[AADT 2022]]</f>
        <v>15286</v>
      </c>
      <c r="AC453" s="1" t="str">
        <f>IF(Table13[[#This Row],[TCS MP]]&gt;=Table13[[#This Row],[BMP]],IF(Table13[[#This Row],[TCS MP]]&lt;=Table13[[#This Row],[EMP]],"Good","EMP"),"BMP")</f>
        <v>Good</v>
      </c>
    </row>
    <row r="454" spans="1:29" ht="24" customHeight="1" x14ac:dyDescent="0.25">
      <c r="A454" t="s">
        <v>1153</v>
      </c>
      <c r="B454" t="s">
        <v>17562</v>
      </c>
      <c r="C454">
        <v>100810</v>
      </c>
      <c r="D454" t="s">
        <v>17073</v>
      </c>
      <c r="E454" t="s">
        <v>351</v>
      </c>
      <c r="F454" s="9">
        <f>Table13[[#This Row],[ToMeasure]]-Table13[[#This Row],[FromMeasure]]</f>
        <v>3.0605831000000023</v>
      </c>
      <c r="G454" s="5" t="s">
        <v>349</v>
      </c>
      <c r="H454" s="35">
        <v>32.030265350000001</v>
      </c>
      <c r="I454" s="56">
        <v>100.44558145800001</v>
      </c>
      <c r="J454" s="18" t="s">
        <v>1150</v>
      </c>
      <c r="K454" s="55">
        <v>101.790658475</v>
      </c>
      <c r="L454" s="35">
        <v>35.090848450000003</v>
      </c>
      <c r="M454" s="56">
        <v>103.50616455799999</v>
      </c>
      <c r="N454" s="18" t="s">
        <v>1152</v>
      </c>
      <c r="O454" s="2">
        <v>2154</v>
      </c>
      <c r="P454" s="2">
        <v>2154</v>
      </c>
      <c r="Q454" s="2">
        <v>4308</v>
      </c>
      <c r="R454" t="s">
        <v>12551</v>
      </c>
      <c r="S454">
        <v>6</v>
      </c>
      <c r="T454">
        <v>59</v>
      </c>
      <c r="U454" s="2">
        <v>842</v>
      </c>
      <c r="V454" s="2">
        <v>218</v>
      </c>
      <c r="W454" s="8">
        <v>0.24605385329619314</v>
      </c>
      <c r="X454" s="2">
        <v>9880</v>
      </c>
      <c r="Y454" s="45">
        <v>432</v>
      </c>
      <c r="AA454" s="61">
        <f>(Table13[[#This Row],[2042 Future AADT]]-Table13[[#This Row],[AADT 2022]])/20*($AA$5-2022)+Table13[[#This Row],[AADT 2022]]</f>
        <v>7929.8</v>
      </c>
      <c r="AC454" s="1" t="str">
        <f>IF(Table13[[#This Row],[TCS MP]]&gt;=Table13[[#This Row],[BMP]],IF(Table13[[#This Row],[TCS MP]]&lt;=Table13[[#This Row],[EMP]],"Good","EMP"),"BMP")</f>
        <v>Good</v>
      </c>
    </row>
    <row r="455" spans="1:29" ht="24" customHeight="1" x14ac:dyDescent="0.25">
      <c r="A455" t="s">
        <v>1155</v>
      </c>
      <c r="B455" t="s">
        <v>17563</v>
      </c>
      <c r="C455">
        <v>100811</v>
      </c>
      <c r="D455" t="s">
        <v>17073</v>
      </c>
      <c r="E455" t="s">
        <v>351</v>
      </c>
      <c r="F455" s="9">
        <f>Table13[[#This Row],[ToMeasure]]-Table13[[#This Row],[FromMeasure]]</f>
        <v>4.9597894099999991</v>
      </c>
      <c r="G455" s="5" t="s">
        <v>349</v>
      </c>
      <c r="H455" s="35">
        <v>35.090848450000003</v>
      </c>
      <c r="I455" s="56">
        <v>104.069861301429</v>
      </c>
      <c r="J455" s="18" t="s">
        <v>1152</v>
      </c>
      <c r="K455" s="55">
        <v>107.000927985</v>
      </c>
      <c r="L455" s="35">
        <v>40.050637860000002</v>
      </c>
      <c r="M455" s="56">
        <v>109.029650711429</v>
      </c>
      <c r="N455" s="18" t="s">
        <v>1154</v>
      </c>
      <c r="O455" s="2">
        <v>2379</v>
      </c>
      <c r="P455" s="2">
        <v>2456</v>
      </c>
      <c r="Q455" s="2">
        <v>4835</v>
      </c>
      <c r="R455" t="s">
        <v>15430</v>
      </c>
      <c r="S455">
        <v>8</v>
      </c>
      <c r="T455">
        <v>51</v>
      </c>
      <c r="U455" s="2">
        <v>333</v>
      </c>
      <c r="V455" s="2">
        <v>254</v>
      </c>
      <c r="W455" s="8">
        <v>0.12140641158221303</v>
      </c>
      <c r="X455" s="2">
        <v>11089</v>
      </c>
      <c r="Y455" s="45">
        <v>433</v>
      </c>
      <c r="AA455" s="61">
        <f>(Table13[[#This Row],[2042 Future AADT]]-Table13[[#This Row],[AADT 2022]])/20*($AA$5-2022)+Table13[[#This Row],[AADT 2022]]</f>
        <v>8900.1</v>
      </c>
      <c r="AC455" s="1" t="str">
        <f>IF(Table13[[#This Row],[TCS MP]]&gt;=Table13[[#This Row],[BMP]],IF(Table13[[#This Row],[TCS MP]]&lt;=Table13[[#This Row],[EMP]],"Good","EMP"),"BMP")</f>
        <v>Good</v>
      </c>
    </row>
    <row r="456" spans="1:29" ht="24" customHeight="1" x14ac:dyDescent="0.25">
      <c r="A456" t="s">
        <v>1157</v>
      </c>
      <c r="B456" t="s">
        <v>17564</v>
      </c>
      <c r="C456">
        <v>100812</v>
      </c>
      <c r="D456" t="s">
        <v>17073</v>
      </c>
      <c r="E456" t="s">
        <v>351</v>
      </c>
      <c r="F456" s="9">
        <f>Table13[[#This Row],[ToMeasure]]-Table13[[#This Row],[FromMeasure]]</f>
        <v>4.4619983300000001</v>
      </c>
      <c r="G456" s="5" t="s">
        <v>349</v>
      </c>
      <c r="H456" s="35">
        <v>40.050637860000002</v>
      </c>
      <c r="I456" s="56">
        <v>109.153707493333</v>
      </c>
      <c r="J456" s="18" t="s">
        <v>1154</v>
      </c>
      <c r="K456" s="55">
        <v>111.99311487999999</v>
      </c>
      <c r="L456" s="35">
        <v>44.512636190000002</v>
      </c>
      <c r="M456" s="56">
        <v>113.615705823333</v>
      </c>
      <c r="N456" s="18" t="s">
        <v>1156</v>
      </c>
      <c r="O456" s="2">
        <v>1965</v>
      </c>
      <c r="P456" s="2">
        <v>1561</v>
      </c>
      <c r="Q456" s="2">
        <v>3526</v>
      </c>
      <c r="R456" t="s">
        <v>5069</v>
      </c>
      <c r="S456">
        <v>7</v>
      </c>
      <c r="T456">
        <v>52</v>
      </c>
      <c r="U456" s="2">
        <v>306</v>
      </c>
      <c r="V456" s="2">
        <v>226</v>
      </c>
      <c r="W456" s="8">
        <v>0.15087918321043675</v>
      </c>
      <c r="X456" s="2">
        <v>8164</v>
      </c>
      <c r="Y456" s="45">
        <v>434</v>
      </c>
      <c r="AA456" s="61">
        <f>(Table13[[#This Row],[2042 Future AADT]]-Table13[[#This Row],[AADT 2022]])/20*($AA$5-2022)+Table13[[#This Row],[AADT 2022]]</f>
        <v>6540.7000000000007</v>
      </c>
      <c r="AC456" s="1" t="str">
        <f>IF(Table13[[#This Row],[TCS MP]]&gt;=Table13[[#This Row],[BMP]],IF(Table13[[#This Row],[TCS MP]]&lt;=Table13[[#This Row],[EMP]],"Good","EMP"),"BMP")</f>
        <v>Good</v>
      </c>
    </row>
    <row r="457" spans="1:29" ht="24" customHeight="1" x14ac:dyDescent="0.25">
      <c r="A457" t="s">
        <v>1159</v>
      </c>
      <c r="B457" t="s">
        <v>17565</v>
      </c>
      <c r="C457">
        <v>100813</v>
      </c>
      <c r="D457" t="s">
        <v>17073</v>
      </c>
      <c r="E457" t="s">
        <v>351</v>
      </c>
      <c r="F457" s="9">
        <f>Table13[[#This Row],[ToMeasure]]-Table13[[#This Row],[FromMeasure]]</f>
        <v>1.6859807299999972</v>
      </c>
      <c r="G457" s="5" t="s">
        <v>349</v>
      </c>
      <c r="H457" s="35">
        <v>44.512636190000002</v>
      </c>
      <c r="I457" s="56">
        <v>113.616550995</v>
      </c>
      <c r="J457" s="18" t="s">
        <v>1156</v>
      </c>
      <c r="K457" s="55">
        <v>114.844367605</v>
      </c>
      <c r="L457" s="35">
        <v>46.198616919999999</v>
      </c>
      <c r="M457" s="56">
        <v>115.30253172499999</v>
      </c>
      <c r="N457" s="18" t="s">
        <v>1158</v>
      </c>
      <c r="O457" s="2">
        <v>1802</v>
      </c>
      <c r="P457" s="2">
        <v>1851</v>
      </c>
      <c r="Q457" s="2">
        <v>3653</v>
      </c>
      <c r="R457" t="s">
        <v>15431</v>
      </c>
      <c r="S457">
        <v>11</v>
      </c>
      <c r="T457">
        <v>61</v>
      </c>
      <c r="U457" s="2">
        <v>200</v>
      </c>
      <c r="V457" s="2">
        <v>105</v>
      </c>
      <c r="W457" s="8">
        <v>8.3493019436079938E-2</v>
      </c>
      <c r="X457" s="2">
        <v>9184</v>
      </c>
      <c r="Y457" s="45">
        <v>435</v>
      </c>
      <c r="AA457" s="61">
        <f>(Table13[[#This Row],[2042 Future AADT]]-Table13[[#This Row],[AADT 2022]])/20*($AA$5-2022)+Table13[[#This Row],[AADT 2022]]</f>
        <v>7248.15</v>
      </c>
      <c r="AC457" s="1" t="str">
        <f>IF(Table13[[#This Row],[TCS MP]]&gt;=Table13[[#This Row],[BMP]],IF(Table13[[#This Row],[TCS MP]]&lt;=Table13[[#This Row],[EMP]],"Good","EMP"),"BMP")</f>
        <v>Good</v>
      </c>
    </row>
    <row r="458" spans="1:29" ht="24" customHeight="1" x14ac:dyDescent="0.25">
      <c r="A458" t="s">
        <v>1161</v>
      </c>
      <c r="B458" t="s">
        <v>17566</v>
      </c>
      <c r="C458">
        <v>100814</v>
      </c>
      <c r="D458" t="s">
        <v>17073</v>
      </c>
      <c r="E458" t="s">
        <v>351</v>
      </c>
      <c r="F458" s="9">
        <f>Table13[[#This Row],[ToMeasure]]-Table13[[#This Row],[FromMeasure]]</f>
        <v>19.510342040000005</v>
      </c>
      <c r="G458" s="5" t="s">
        <v>349</v>
      </c>
      <c r="H458" s="35">
        <v>46.198616919999999</v>
      </c>
      <c r="I458" s="56">
        <v>115.33</v>
      </c>
      <c r="J458" s="18" t="s">
        <v>1158</v>
      </c>
      <c r="K458" s="55">
        <v>121.003911105</v>
      </c>
      <c r="L458" s="35">
        <v>65.708958960000004</v>
      </c>
      <c r="M458" s="56">
        <v>134.80000000000001</v>
      </c>
      <c r="N458" s="18" t="s">
        <v>1160</v>
      </c>
      <c r="O458" s="2">
        <v>1150</v>
      </c>
      <c r="P458" s="2">
        <v>1151</v>
      </c>
      <c r="Q458" s="2">
        <v>2301</v>
      </c>
      <c r="R458" t="s">
        <v>15432</v>
      </c>
      <c r="S458">
        <v>9</v>
      </c>
      <c r="T458">
        <v>69</v>
      </c>
      <c r="U458" s="2">
        <v>235</v>
      </c>
      <c r="V458" s="2">
        <v>202</v>
      </c>
      <c r="W458" s="8">
        <v>0.18991742720556279</v>
      </c>
      <c r="X458" s="2">
        <v>5277</v>
      </c>
      <c r="Y458" s="45">
        <v>436</v>
      </c>
      <c r="AA458" s="61">
        <f>(Table13[[#This Row],[2042 Future AADT]]-Table13[[#This Row],[AADT 2022]])/20*($AA$5-2022)+Table13[[#This Row],[AADT 2022]]</f>
        <v>4235.3999999999996</v>
      </c>
      <c r="AC458" s="1" t="str">
        <f>IF(Table13[[#This Row],[TCS MP]]&gt;=Table13[[#This Row],[BMP]],IF(Table13[[#This Row],[TCS MP]]&lt;=Table13[[#This Row],[EMP]],"Good","EMP"),"BMP")</f>
        <v>Good</v>
      </c>
    </row>
    <row r="459" spans="1:29" ht="24" customHeight="1" x14ac:dyDescent="0.25">
      <c r="A459" t="s">
        <v>1163</v>
      </c>
      <c r="B459" t="s">
        <v>17567</v>
      </c>
      <c r="C459">
        <v>100815</v>
      </c>
      <c r="D459" t="s">
        <v>17073</v>
      </c>
      <c r="E459" t="s">
        <v>351</v>
      </c>
      <c r="F459" s="9">
        <f>Table13[[#This Row],[ToMeasure]]-Table13[[#This Row],[FromMeasure]]</f>
        <v>32.811499400000002</v>
      </c>
      <c r="G459" s="5" t="s">
        <v>349</v>
      </c>
      <c r="H459" s="35">
        <v>65.708958960000004</v>
      </c>
      <c r="I459" s="56">
        <v>134.80000000000001</v>
      </c>
      <c r="J459" s="18" t="s">
        <v>1160</v>
      </c>
      <c r="K459" s="55">
        <v>163.98862875</v>
      </c>
      <c r="L459" s="35">
        <v>98.520458360000006</v>
      </c>
      <c r="M459" s="56">
        <v>170.93</v>
      </c>
      <c r="N459" s="18" t="s">
        <v>1107</v>
      </c>
      <c r="O459" s="2">
        <v>763</v>
      </c>
      <c r="P459" s="2">
        <v>777</v>
      </c>
      <c r="Q459" s="2">
        <v>1540</v>
      </c>
      <c r="R459" t="s">
        <v>15433</v>
      </c>
      <c r="S459">
        <v>9</v>
      </c>
      <c r="T459">
        <v>56</v>
      </c>
      <c r="U459" s="2">
        <v>134</v>
      </c>
      <c r="V459" s="2">
        <v>94</v>
      </c>
      <c r="W459" s="8">
        <v>0.14805194805194805</v>
      </c>
      <c r="X459" s="2">
        <v>2042</v>
      </c>
      <c r="Y459" s="45">
        <v>437</v>
      </c>
      <c r="AA459" s="61">
        <f>(Table13[[#This Row],[2042 Future AADT]]-Table13[[#This Row],[AADT 2022]])/20*($AA$5-2022)+Table13[[#This Row],[AADT 2022]]</f>
        <v>1866.3</v>
      </c>
      <c r="AC459" s="1" t="str">
        <f>IF(Table13[[#This Row],[TCS MP]]&gt;=Table13[[#This Row],[BMP]],IF(Table13[[#This Row],[TCS MP]]&lt;=Table13[[#This Row],[EMP]],"Good","EMP"),"BMP")</f>
        <v>Good</v>
      </c>
    </row>
    <row r="460" spans="1:29" ht="24" customHeight="1" x14ac:dyDescent="0.25">
      <c r="A460" t="s">
        <v>1164</v>
      </c>
      <c r="B460" t="s">
        <v>17568</v>
      </c>
      <c r="C460">
        <v>100816</v>
      </c>
      <c r="D460" t="s">
        <v>17073</v>
      </c>
      <c r="E460" t="s">
        <v>351</v>
      </c>
      <c r="F460" s="9">
        <f>Table13[[#This Row],[ToMeasure]]-Table13[[#This Row],[FromMeasure]]</f>
        <v>7.3317358500000012</v>
      </c>
      <c r="G460" s="5" t="s">
        <v>349</v>
      </c>
      <c r="H460" s="35">
        <v>172.19545833999999</v>
      </c>
      <c r="I460" s="56">
        <v>342.21444567999998</v>
      </c>
      <c r="J460" s="18" t="s">
        <v>298</v>
      </c>
      <c r="K460" s="55">
        <v>345.99874853</v>
      </c>
      <c r="L460" s="35">
        <v>179.52719418999999</v>
      </c>
      <c r="M460" s="56">
        <v>349.54618153000001</v>
      </c>
      <c r="N460" s="18" t="s">
        <v>63</v>
      </c>
      <c r="O460" s="2">
        <v>5295</v>
      </c>
      <c r="P460" s="2">
        <v>5334</v>
      </c>
      <c r="Q460" s="2">
        <v>10629</v>
      </c>
      <c r="R460" t="s">
        <v>15434</v>
      </c>
      <c r="S460">
        <v>9</v>
      </c>
      <c r="T460">
        <v>51</v>
      </c>
      <c r="U460" s="2">
        <v>997</v>
      </c>
      <c r="V460" s="2">
        <v>273</v>
      </c>
      <c r="W460" s="8">
        <v>0.11948442939128799</v>
      </c>
      <c r="X460" s="2">
        <v>13853</v>
      </c>
      <c r="Y460" s="45">
        <v>438</v>
      </c>
      <c r="AA460" s="61">
        <f>(Table13[[#This Row],[2042 Future AADT]]-Table13[[#This Row],[AADT 2022]])/20*($AA$5-2022)+Table13[[#This Row],[AADT 2022]]</f>
        <v>12724.6</v>
      </c>
      <c r="AC460" s="1" t="str">
        <f>IF(Table13[[#This Row],[TCS MP]]&gt;=Table13[[#This Row],[BMP]],IF(Table13[[#This Row],[TCS MP]]&lt;=Table13[[#This Row],[EMP]],"Good","EMP"),"BMP")</f>
        <v>Good</v>
      </c>
    </row>
    <row r="461" spans="1:29" ht="24" customHeight="1" x14ac:dyDescent="0.25">
      <c r="A461" t="s">
        <v>1188</v>
      </c>
      <c r="B461" t="s">
        <v>18563</v>
      </c>
      <c r="C461">
        <v>102309</v>
      </c>
      <c r="D461" t="s">
        <v>17073</v>
      </c>
      <c r="E461" t="s">
        <v>351</v>
      </c>
      <c r="F461" s="9">
        <f>Table13[[#This Row],[ToMeasure]]-Table13[[#This Row],[FromMeasure]]</f>
        <v>3.7218451900000105</v>
      </c>
      <c r="G461" s="5" t="s">
        <v>349</v>
      </c>
      <c r="H461" s="35">
        <v>179.52719418999999</v>
      </c>
      <c r="I461" s="56">
        <v>349.638145775</v>
      </c>
      <c r="J461" s="18" t="s">
        <v>63</v>
      </c>
      <c r="K461" s="55">
        <v>353.01395988666701</v>
      </c>
      <c r="L461" s="35">
        <v>183.24903938</v>
      </c>
      <c r="M461" s="56">
        <v>353.35999096500001</v>
      </c>
      <c r="N461" s="18" t="s">
        <v>64</v>
      </c>
      <c r="O461" s="2">
        <v>5155</v>
      </c>
      <c r="P461" s="2">
        <v>5102</v>
      </c>
      <c r="Q461" s="2">
        <v>10257</v>
      </c>
      <c r="R461" t="s">
        <v>15435</v>
      </c>
      <c r="S461">
        <v>9</v>
      </c>
      <c r="T461">
        <v>56</v>
      </c>
      <c r="U461" s="2">
        <v>430</v>
      </c>
      <c r="V461" s="2">
        <v>336</v>
      </c>
      <c r="W461" s="8">
        <v>7.4680705859413082E-2</v>
      </c>
      <c r="X461" s="2">
        <v>14979</v>
      </c>
      <c r="Y461" s="45">
        <v>439</v>
      </c>
      <c r="AA461" s="61">
        <f>(Table13[[#This Row],[2042 Future AADT]]-Table13[[#This Row],[AADT 2022]])/20*($AA$5-2022)+Table13[[#This Row],[AADT 2022]]</f>
        <v>13326.3</v>
      </c>
      <c r="AC461" s="1" t="str">
        <f>IF(Table13[[#This Row],[TCS MP]]&gt;=Table13[[#This Row],[BMP]],IF(Table13[[#This Row],[TCS MP]]&lt;=Table13[[#This Row],[EMP]],"Good","EMP"),"BMP")</f>
        <v>Good</v>
      </c>
    </row>
    <row r="462" spans="1:29" ht="24" customHeight="1" x14ac:dyDescent="0.25">
      <c r="A462" t="s">
        <v>1166</v>
      </c>
      <c r="B462" t="s">
        <v>17569</v>
      </c>
      <c r="C462">
        <v>100817</v>
      </c>
      <c r="D462" t="s">
        <v>17073</v>
      </c>
      <c r="E462" t="s">
        <v>351</v>
      </c>
      <c r="F462" s="9">
        <f>Table13[[#This Row],[ToMeasure]]-Table13[[#This Row],[FromMeasure]]</f>
        <v>3.9545570399999974</v>
      </c>
      <c r="G462" s="5" t="s">
        <v>349</v>
      </c>
      <c r="H462" s="35">
        <v>183.24903938</v>
      </c>
      <c r="I462" s="56">
        <v>353.40477818166698</v>
      </c>
      <c r="J462" s="18" t="s">
        <v>64</v>
      </c>
      <c r="K462" s="55">
        <v>353.52819976000001</v>
      </c>
      <c r="L462" s="35">
        <v>187.20359642</v>
      </c>
      <c r="M462" s="56">
        <v>357.35933522166698</v>
      </c>
      <c r="N462" s="18" t="s">
        <v>1165</v>
      </c>
      <c r="O462" s="2">
        <v>6368</v>
      </c>
      <c r="P462" s="2">
        <v>4086</v>
      </c>
      <c r="Q462" s="2">
        <v>10454</v>
      </c>
      <c r="R462" t="s">
        <v>12552</v>
      </c>
      <c r="S462">
        <v>9</v>
      </c>
      <c r="T462">
        <v>66</v>
      </c>
      <c r="U462" s="2">
        <v>562</v>
      </c>
      <c r="V462" s="2">
        <v>281</v>
      </c>
      <c r="W462" s="8">
        <v>8.0638989860340543E-2</v>
      </c>
      <c r="X462" s="2">
        <v>19251</v>
      </c>
      <c r="Y462" s="45">
        <v>439.1</v>
      </c>
      <c r="AA462" s="61">
        <f>(Table13[[#This Row],[2042 Future AADT]]-Table13[[#This Row],[AADT 2022]])/20*($AA$5-2022)+Table13[[#This Row],[AADT 2022]]</f>
        <v>16172.05</v>
      </c>
      <c r="AC462" s="1" t="str">
        <f>IF(Table13[[#This Row],[TCS MP]]&gt;=Table13[[#This Row],[BMP]],IF(Table13[[#This Row],[TCS MP]]&lt;=Table13[[#This Row],[EMP]],"Good","EMP"),"BMP")</f>
        <v>Good</v>
      </c>
    </row>
    <row r="463" spans="1:29" ht="24" customHeight="1" x14ac:dyDescent="0.25">
      <c r="A463" t="s">
        <v>1168</v>
      </c>
      <c r="B463" t="s">
        <v>17570</v>
      </c>
      <c r="C463">
        <v>100818</v>
      </c>
      <c r="D463" t="s">
        <v>17073</v>
      </c>
      <c r="E463" t="s">
        <v>351</v>
      </c>
      <c r="F463" s="9">
        <f>Table13[[#This Row],[ToMeasure]]-Table13[[#This Row],[FromMeasure]]</f>
        <v>0.56600352000000953</v>
      </c>
      <c r="G463" s="5" t="s">
        <v>349</v>
      </c>
      <c r="H463" s="35">
        <v>187.20359642</v>
      </c>
      <c r="I463" s="56">
        <v>357.35053070499998</v>
      </c>
      <c r="J463" s="18" t="s">
        <v>1165</v>
      </c>
      <c r="K463" s="55">
        <v>357.68434390499999</v>
      </c>
      <c r="L463" s="35">
        <v>187.76959994000001</v>
      </c>
      <c r="M463" s="56">
        <v>357.91653422500002</v>
      </c>
      <c r="N463" s="18" t="s">
        <v>1167</v>
      </c>
      <c r="O463" s="2">
        <v>6195</v>
      </c>
      <c r="P463" s="2">
        <v>6051</v>
      </c>
      <c r="Q463" s="2">
        <v>12246</v>
      </c>
      <c r="R463" t="s">
        <v>5070</v>
      </c>
      <c r="S463">
        <v>10</v>
      </c>
      <c r="T463">
        <v>62</v>
      </c>
      <c r="U463" s="2">
        <v>1249</v>
      </c>
      <c r="V463" s="2">
        <v>552</v>
      </c>
      <c r="W463" s="8">
        <v>0.14706843050792096</v>
      </c>
      <c r="X463" s="2">
        <v>22551</v>
      </c>
      <c r="Y463" s="45">
        <v>440</v>
      </c>
      <c r="AA463" s="61">
        <f>(Table13[[#This Row],[2042 Future AADT]]-Table13[[#This Row],[AADT 2022]])/20*($AA$5-2022)+Table13[[#This Row],[AADT 2022]]</f>
        <v>18944.25</v>
      </c>
      <c r="AC463" s="1" t="str">
        <f>IF(Table13[[#This Row],[TCS MP]]&gt;=Table13[[#This Row],[BMP]],IF(Table13[[#This Row],[TCS MP]]&lt;=Table13[[#This Row],[EMP]],"Good","EMP"),"BMP")</f>
        <v>Good</v>
      </c>
    </row>
    <row r="464" spans="1:29" ht="24" customHeight="1" x14ac:dyDescent="0.25">
      <c r="A464" t="s">
        <v>1170</v>
      </c>
      <c r="B464" t="s">
        <v>17571</v>
      </c>
      <c r="C464">
        <v>100820</v>
      </c>
      <c r="D464" t="s">
        <v>17073</v>
      </c>
      <c r="E464" t="s">
        <v>351</v>
      </c>
      <c r="F464" s="9">
        <f>Table13[[#This Row],[ToMeasure]]-Table13[[#This Row],[FromMeasure]]</f>
        <v>1.5559152799999936</v>
      </c>
      <c r="G464" s="5" t="s">
        <v>349</v>
      </c>
      <c r="H464" s="35">
        <v>187.76959994000001</v>
      </c>
      <c r="I464" s="56">
        <v>357.88771155249998</v>
      </c>
      <c r="J464" s="18" t="s">
        <v>1167</v>
      </c>
      <c r="K464" s="55">
        <v>358.08426692500001</v>
      </c>
      <c r="L464" s="35">
        <v>189.32551522</v>
      </c>
      <c r="M464" s="56">
        <v>359.4436268325</v>
      </c>
      <c r="N464" s="18" t="s">
        <v>1169</v>
      </c>
      <c r="O464" s="2">
        <v>8083</v>
      </c>
      <c r="P464" s="2">
        <v>7894</v>
      </c>
      <c r="Q464" s="2">
        <v>15977</v>
      </c>
      <c r="R464" t="s">
        <v>5071</v>
      </c>
      <c r="S464">
        <v>9</v>
      </c>
      <c r="T464">
        <v>53</v>
      </c>
      <c r="U464" s="2">
        <v>1271</v>
      </c>
      <c r="V464" s="2">
        <v>554</v>
      </c>
      <c r="W464" s="8">
        <v>0.11422670088251861</v>
      </c>
      <c r="X464" s="2">
        <v>29422</v>
      </c>
      <c r="Y464" s="45">
        <v>441</v>
      </c>
      <c r="AA464" s="61">
        <f>(Table13[[#This Row],[2042 Future AADT]]-Table13[[#This Row],[AADT 2022]])/20*($AA$5-2022)+Table13[[#This Row],[AADT 2022]]</f>
        <v>24716.25</v>
      </c>
      <c r="AC464" s="1" t="str">
        <f>IF(Table13[[#This Row],[TCS MP]]&gt;=Table13[[#This Row],[BMP]],IF(Table13[[#This Row],[TCS MP]]&lt;=Table13[[#This Row],[EMP]],"Good","EMP"),"BMP")</f>
        <v>Good</v>
      </c>
    </row>
    <row r="465" spans="1:29" ht="24" customHeight="1" x14ac:dyDescent="0.25">
      <c r="A465" t="s">
        <v>1172</v>
      </c>
      <c r="B465" t="s">
        <v>17572</v>
      </c>
      <c r="C465">
        <v>100822</v>
      </c>
      <c r="D465" t="s">
        <v>17073</v>
      </c>
      <c r="E465" t="s">
        <v>351</v>
      </c>
      <c r="F465" s="9">
        <f>Table13[[#This Row],[ToMeasure]]-Table13[[#This Row],[FromMeasure]]</f>
        <v>1.7347762900000134</v>
      </c>
      <c r="G465" s="5" t="s">
        <v>349</v>
      </c>
      <c r="H465" s="35">
        <v>189.32551522</v>
      </c>
      <c r="I465" s="56">
        <v>359.36929075249998</v>
      </c>
      <c r="J465" s="18" t="s">
        <v>1169</v>
      </c>
      <c r="K465" s="55">
        <v>360.252110905</v>
      </c>
      <c r="L465" s="35">
        <v>191.06029151000001</v>
      </c>
      <c r="M465" s="56">
        <v>361.10406704249999</v>
      </c>
      <c r="N465" s="18" t="s">
        <v>1171</v>
      </c>
      <c r="O465" s="2">
        <v>8154</v>
      </c>
      <c r="P465" s="2">
        <v>8339</v>
      </c>
      <c r="Q465" s="2">
        <v>16493</v>
      </c>
      <c r="R465" t="s">
        <v>15436</v>
      </c>
      <c r="S465">
        <v>9</v>
      </c>
      <c r="T465">
        <v>55</v>
      </c>
      <c r="U465" s="2">
        <v>1042</v>
      </c>
      <c r="V465" s="2">
        <v>625</v>
      </c>
      <c r="W465" s="8">
        <v>0.10107318256229916</v>
      </c>
      <c r="X465" s="2">
        <v>21496</v>
      </c>
      <c r="Y465" s="45">
        <v>442</v>
      </c>
      <c r="AA465" s="61">
        <f>(Table13[[#This Row],[2042 Future AADT]]-Table13[[#This Row],[AADT 2022]])/20*($AA$5-2022)+Table13[[#This Row],[AADT 2022]]</f>
        <v>19744.95</v>
      </c>
      <c r="AC465" s="1" t="str">
        <f>IF(Table13[[#This Row],[TCS MP]]&gt;=Table13[[#This Row],[BMP]],IF(Table13[[#This Row],[TCS MP]]&lt;=Table13[[#This Row],[EMP]],"Good","EMP"),"BMP")</f>
        <v>Good</v>
      </c>
    </row>
    <row r="466" spans="1:29" ht="24" customHeight="1" x14ac:dyDescent="0.25">
      <c r="A466" t="s">
        <v>1175</v>
      </c>
      <c r="B466" t="s">
        <v>17573</v>
      </c>
      <c r="C466">
        <v>100824</v>
      </c>
      <c r="D466" t="s">
        <v>17073</v>
      </c>
      <c r="E466" t="s">
        <v>351</v>
      </c>
      <c r="F466" s="9">
        <f>Table13[[#This Row],[ToMeasure]]-Table13[[#This Row],[FromMeasure]]</f>
        <v>3.8172813999999846</v>
      </c>
      <c r="G466" s="5" t="s">
        <v>349</v>
      </c>
      <c r="H466" s="35">
        <v>191.06029151000001</v>
      </c>
      <c r="I466" s="56">
        <v>361.09429003600002</v>
      </c>
      <c r="J466" s="18" t="s">
        <v>1171</v>
      </c>
      <c r="K466" s="55">
        <v>363.58948953499998</v>
      </c>
      <c r="L466" s="35">
        <v>194.87757291</v>
      </c>
      <c r="M466" s="56">
        <v>364.91157143599997</v>
      </c>
      <c r="N466" s="18" t="s">
        <v>1174</v>
      </c>
      <c r="O466" s="2">
        <v>2755</v>
      </c>
      <c r="P466" s="2">
        <v>1735</v>
      </c>
      <c r="Q466" s="2">
        <v>4490</v>
      </c>
      <c r="R466" t="s">
        <v>9315</v>
      </c>
      <c r="S466">
        <v>9</v>
      </c>
      <c r="T466">
        <v>56</v>
      </c>
      <c r="U466" s="2">
        <v>203</v>
      </c>
      <c r="V466" s="2">
        <v>169</v>
      </c>
      <c r="W466" s="8">
        <v>8.2850779510022274E-2</v>
      </c>
      <c r="X466" s="2">
        <v>8268</v>
      </c>
      <c r="Y466" s="45">
        <v>443</v>
      </c>
      <c r="AA466" s="61">
        <f>(Table13[[#This Row],[2042 Future AADT]]-Table13[[#This Row],[AADT 2022]])/20*($AA$5-2022)+Table13[[#This Row],[AADT 2022]]</f>
        <v>6945.7000000000007</v>
      </c>
      <c r="AC466" s="1" t="str">
        <f>IF(Table13[[#This Row],[TCS MP]]&gt;=Table13[[#This Row],[BMP]],IF(Table13[[#This Row],[TCS MP]]&lt;=Table13[[#This Row],[EMP]],"Good","EMP"),"BMP")</f>
        <v>Good</v>
      </c>
    </row>
    <row r="467" spans="1:29" ht="24" customHeight="1" x14ac:dyDescent="0.25">
      <c r="A467" t="s">
        <v>1177</v>
      </c>
      <c r="B467" t="s">
        <v>17574</v>
      </c>
      <c r="C467">
        <v>100825</v>
      </c>
      <c r="D467" t="s">
        <v>17073</v>
      </c>
      <c r="E467" t="s">
        <v>351</v>
      </c>
      <c r="F467" s="9">
        <f>Table13[[#This Row],[ToMeasure]]-Table13[[#This Row],[FromMeasure]]</f>
        <v>21.24005957</v>
      </c>
      <c r="G467" s="5" t="s">
        <v>349</v>
      </c>
      <c r="H467" s="35">
        <v>194.87757291</v>
      </c>
      <c r="I467" s="56">
        <v>364.95325163208298</v>
      </c>
      <c r="J467" s="18" t="s">
        <v>1174</v>
      </c>
      <c r="K467" s="55">
        <v>369.60064526500003</v>
      </c>
      <c r="L467" s="35">
        <v>216.11763248</v>
      </c>
      <c r="M467" s="56">
        <v>386.19331120208301</v>
      </c>
      <c r="N467" s="18" t="s">
        <v>1176</v>
      </c>
      <c r="O467" s="2">
        <v>1765</v>
      </c>
      <c r="P467" s="2">
        <v>1755</v>
      </c>
      <c r="Q467" s="2">
        <v>3520</v>
      </c>
      <c r="R467" t="s">
        <v>15437</v>
      </c>
      <c r="S467">
        <v>11</v>
      </c>
      <c r="T467">
        <v>52</v>
      </c>
      <c r="U467" s="2">
        <v>391</v>
      </c>
      <c r="V467" s="2">
        <v>269</v>
      </c>
      <c r="W467" s="8">
        <v>0.1875</v>
      </c>
      <c r="X467" s="2">
        <v>5141</v>
      </c>
      <c r="Y467" s="45">
        <v>444</v>
      </c>
      <c r="AA467" s="61">
        <f>(Table13[[#This Row],[2042 Future AADT]]-Table13[[#This Row],[AADT 2022]])/20*($AA$5-2022)+Table13[[#This Row],[AADT 2022]]</f>
        <v>4573.6499999999996</v>
      </c>
      <c r="AC467" s="1" t="str">
        <f>IF(Table13[[#This Row],[TCS MP]]&gt;=Table13[[#This Row],[BMP]],IF(Table13[[#This Row],[TCS MP]]&lt;=Table13[[#This Row],[EMP]],"Good","EMP"),"BMP")</f>
        <v>Good</v>
      </c>
    </row>
    <row r="468" spans="1:29" customFormat="1" ht="24" customHeight="1" x14ac:dyDescent="0.25">
      <c r="A468" t="s">
        <v>1179</v>
      </c>
      <c r="B468" t="s">
        <v>17575</v>
      </c>
      <c r="C468">
        <v>100826</v>
      </c>
      <c r="D468" t="s">
        <v>17073</v>
      </c>
      <c r="E468" t="s">
        <v>351</v>
      </c>
      <c r="F468" s="9">
        <f>Table13[[#This Row],[ToMeasure]]-Table13[[#This Row],[FromMeasure]]</f>
        <v>1.6220913500000051</v>
      </c>
      <c r="G468" s="5" t="s">
        <v>349</v>
      </c>
      <c r="H468" s="35">
        <v>216.11763248</v>
      </c>
      <c r="I468" s="56">
        <v>386.05528562249998</v>
      </c>
      <c r="J468" s="18" t="s">
        <v>1176</v>
      </c>
      <c r="K468" s="55">
        <v>386.99949536000003</v>
      </c>
      <c r="L468" s="35">
        <v>217.73972383</v>
      </c>
      <c r="M468" s="56">
        <v>387.67737697249999</v>
      </c>
      <c r="N468" s="18" t="s">
        <v>959</v>
      </c>
      <c r="O468" s="2">
        <v>4709</v>
      </c>
      <c r="P468" s="2">
        <v>3811</v>
      </c>
      <c r="Q468" s="2">
        <v>8520</v>
      </c>
      <c r="R468" t="s">
        <v>15438</v>
      </c>
      <c r="S468">
        <v>9</v>
      </c>
      <c r="T468">
        <v>53</v>
      </c>
      <c r="U468" s="2">
        <v>568</v>
      </c>
      <c r="V468" s="2">
        <v>554</v>
      </c>
      <c r="W468" s="8">
        <v>0.13169014084507041</v>
      </c>
      <c r="X468" s="2">
        <v>15690</v>
      </c>
      <c r="Y468" s="45">
        <v>445</v>
      </c>
      <c r="Z468" s="63"/>
      <c r="AA468" s="61">
        <f>(Table13[[#This Row],[2042 Future AADT]]-Table13[[#This Row],[AADT 2022]])/20*($AA$5-2022)+Table13[[#This Row],[AADT 2022]]</f>
        <v>13180.5</v>
      </c>
      <c r="AB468" s="63"/>
      <c r="AC468" s="1" t="str">
        <f>IF(Table13[[#This Row],[TCS MP]]&gt;=Table13[[#This Row],[BMP]],IF(Table13[[#This Row],[TCS MP]]&lt;=Table13[[#This Row],[EMP]],"Good","EMP"),"BMP")</f>
        <v>Good</v>
      </c>
    </row>
    <row r="469" spans="1:29" ht="24" customHeight="1" x14ac:dyDescent="0.25">
      <c r="A469" t="s">
        <v>1181</v>
      </c>
      <c r="B469" t="s">
        <v>17576</v>
      </c>
      <c r="C469">
        <v>100827</v>
      </c>
      <c r="D469" t="s">
        <v>17073</v>
      </c>
      <c r="E469" t="s">
        <v>351</v>
      </c>
      <c r="F469" s="9">
        <f>Table13[[#This Row],[ToMeasure]]-Table13[[#This Row],[FromMeasure]]</f>
        <v>0.73548765000001026</v>
      </c>
      <c r="G469" s="5" t="s">
        <v>349</v>
      </c>
      <c r="H469" s="35">
        <v>217.73972383</v>
      </c>
      <c r="I469" s="56">
        <v>387.62760481999999</v>
      </c>
      <c r="J469" s="18" t="s">
        <v>959</v>
      </c>
      <c r="K469" s="55">
        <v>387.72542478000003</v>
      </c>
      <c r="L469" s="35">
        <v>218.47521148000001</v>
      </c>
      <c r="M469" s="56">
        <v>388.36309247000003</v>
      </c>
      <c r="N469" s="18" t="s">
        <v>1180</v>
      </c>
      <c r="O469" s="2">
        <v>5923</v>
      </c>
      <c r="P469" s="2">
        <v>5315</v>
      </c>
      <c r="Q469" s="2">
        <v>11238</v>
      </c>
      <c r="R469" t="s">
        <v>9316</v>
      </c>
      <c r="S469">
        <v>9</v>
      </c>
      <c r="T469">
        <v>55</v>
      </c>
      <c r="U469" s="2">
        <v>1001</v>
      </c>
      <c r="V469" s="2">
        <v>590</v>
      </c>
      <c r="W469" s="8">
        <v>0.14157323367147179</v>
      </c>
      <c r="X469" s="2">
        <v>20695</v>
      </c>
      <c r="Y469" s="45">
        <v>446</v>
      </c>
      <c r="AA469" s="61">
        <f>(Table13[[#This Row],[2042 Future AADT]]-Table13[[#This Row],[AADT 2022]])/20*($AA$5-2022)+Table13[[#This Row],[AADT 2022]]</f>
        <v>17385.05</v>
      </c>
      <c r="AC469" s="1" t="str">
        <f>IF(Table13[[#This Row],[TCS MP]]&gt;=Table13[[#This Row],[BMP]],IF(Table13[[#This Row],[TCS MP]]&lt;=Table13[[#This Row],[EMP]],"Good","EMP"),"BMP")</f>
        <v>Good</v>
      </c>
    </row>
    <row r="470" spans="1:29" ht="24" customHeight="1" x14ac:dyDescent="0.25">
      <c r="A470" t="s">
        <v>1184</v>
      </c>
      <c r="B470" t="s">
        <v>17577</v>
      </c>
      <c r="C470">
        <v>100828</v>
      </c>
      <c r="D470" t="s">
        <v>17073</v>
      </c>
      <c r="E470" t="s">
        <v>351</v>
      </c>
      <c r="F470" s="9">
        <f>Table13[[#This Row],[ToMeasure]]-Table13[[#This Row],[FromMeasure]]</f>
        <v>5.1968335400000001</v>
      </c>
      <c r="G470" s="5" t="s">
        <v>349</v>
      </c>
      <c r="H470" s="35">
        <v>225.03908612000001</v>
      </c>
      <c r="I470" s="56">
        <v>395.25578997857099</v>
      </c>
      <c r="J470" s="18" t="s">
        <v>1182</v>
      </c>
      <c r="K470" s="55">
        <v>395.98495489999999</v>
      </c>
      <c r="L470" s="35">
        <v>230.23591966000001</v>
      </c>
      <c r="M470" s="56">
        <v>400.45262351857099</v>
      </c>
      <c r="N470" s="18" t="s">
        <v>1183</v>
      </c>
      <c r="O470" s="2">
        <v>721</v>
      </c>
      <c r="P470" s="2">
        <v>737</v>
      </c>
      <c r="Q470" s="2">
        <v>1458</v>
      </c>
      <c r="R470" t="s">
        <v>12556</v>
      </c>
      <c r="S470">
        <v>11</v>
      </c>
      <c r="T470">
        <v>55</v>
      </c>
      <c r="U470" s="2">
        <v>123</v>
      </c>
      <c r="V470" s="2">
        <v>41</v>
      </c>
      <c r="W470" s="8">
        <v>0.11248285322359397</v>
      </c>
      <c r="X470" s="2">
        <v>2291</v>
      </c>
      <c r="Y470" s="45">
        <v>447</v>
      </c>
      <c r="AA470" s="61">
        <f>(Table13[[#This Row],[2042 Future AADT]]-Table13[[#This Row],[AADT 2022]])/20*($AA$5-2022)+Table13[[#This Row],[AADT 2022]]</f>
        <v>1999.4499999999998</v>
      </c>
      <c r="AC470" s="1" t="str">
        <f>IF(Table13[[#This Row],[TCS MP]]&gt;=Table13[[#This Row],[BMP]],IF(Table13[[#This Row],[TCS MP]]&lt;=Table13[[#This Row],[EMP]],"Good","EMP"),"BMP")</f>
        <v>Good</v>
      </c>
    </row>
    <row r="471" spans="1:29" ht="24" customHeight="1" x14ac:dyDescent="0.25">
      <c r="A471" t="s">
        <v>1187</v>
      </c>
      <c r="B471" t="s">
        <v>18562</v>
      </c>
      <c r="C471">
        <v>102308</v>
      </c>
      <c r="D471" t="s">
        <v>17073</v>
      </c>
      <c r="E471" t="s">
        <v>351</v>
      </c>
      <c r="F471" s="9">
        <f>Table13[[#This Row],[ToMeasure]]-Table13[[#This Row],[FromMeasure]]</f>
        <v>8.5538650999999959</v>
      </c>
      <c r="G471" s="5" t="s">
        <v>349</v>
      </c>
      <c r="H471" s="35">
        <v>230.23591966000001</v>
      </c>
      <c r="I471" s="56">
        <v>400.47</v>
      </c>
      <c r="J471" s="18" t="s">
        <v>1183</v>
      </c>
      <c r="K471" s="69">
        <v>400.5</v>
      </c>
      <c r="L471" s="35">
        <v>238.78978476</v>
      </c>
      <c r="M471" s="56">
        <v>408.93</v>
      </c>
      <c r="N471" s="18" t="s">
        <v>1186</v>
      </c>
      <c r="O471" s="2">
        <v>785</v>
      </c>
      <c r="P471" s="2">
        <v>811</v>
      </c>
      <c r="Q471" s="2">
        <v>1596</v>
      </c>
      <c r="R471" t="s">
        <v>15439</v>
      </c>
      <c r="S471">
        <v>9</v>
      </c>
      <c r="T471">
        <v>53</v>
      </c>
      <c r="U471" s="2">
        <v>123</v>
      </c>
      <c r="V471" s="2">
        <v>41</v>
      </c>
      <c r="W471" s="8">
        <v>0.10275689223057644</v>
      </c>
      <c r="X471" s="2">
        <v>2713</v>
      </c>
      <c r="Y471" s="45">
        <v>447.1</v>
      </c>
      <c r="AA471" s="61">
        <f>(Table13[[#This Row],[2042 Future AADT]]-Table13[[#This Row],[AADT 2022]])/20*($AA$5-2022)+Table13[[#This Row],[AADT 2022]]</f>
        <v>2322.0500000000002</v>
      </c>
      <c r="AC471" s="1" t="str">
        <f>IF(Table13[[#This Row],[TCS MP]]&gt;=Table13[[#This Row],[BMP]],IF(Table13[[#This Row],[TCS MP]]&lt;=Table13[[#This Row],[EMP]],"Good","EMP"),"BMP")</f>
        <v>Good</v>
      </c>
    </row>
    <row r="472" spans="1:29" ht="24" customHeight="1" x14ac:dyDescent="0.25">
      <c r="A472" t="s">
        <v>1191</v>
      </c>
      <c r="B472" t="s">
        <v>17578</v>
      </c>
      <c r="C472">
        <v>100845</v>
      </c>
      <c r="D472" t="s">
        <v>17073</v>
      </c>
      <c r="E472" t="s">
        <v>1113</v>
      </c>
      <c r="F472" s="9">
        <f>Table13[[#This Row],[ToMeasure]]-Table13[[#This Row],[FromMeasure]]</f>
        <v>19.49876862</v>
      </c>
      <c r="G472" s="5" t="s">
        <v>1189</v>
      </c>
      <c r="H472" s="35">
        <v>0</v>
      </c>
      <c r="I472" s="56">
        <v>154.55000000000001</v>
      </c>
      <c r="J472" s="18" t="s">
        <v>442</v>
      </c>
      <c r="K472" s="55">
        <v>158.82354545999999</v>
      </c>
      <c r="L472" s="35">
        <v>19.49876862</v>
      </c>
      <c r="M472" s="56">
        <v>174.73</v>
      </c>
      <c r="N472" s="18" t="s">
        <v>1190</v>
      </c>
      <c r="O472" s="2">
        <v>178</v>
      </c>
      <c r="P472" s="2">
        <v>180</v>
      </c>
      <c r="Q472" s="2">
        <v>358</v>
      </c>
      <c r="R472" t="s">
        <v>15442</v>
      </c>
      <c r="S472">
        <v>20</v>
      </c>
      <c r="T472">
        <v>75</v>
      </c>
      <c r="U472" s="2">
        <v>55</v>
      </c>
      <c r="V472" s="2">
        <v>8</v>
      </c>
      <c r="W472" s="8">
        <v>0.17597765363128492</v>
      </c>
      <c r="X472" s="2">
        <v>462</v>
      </c>
      <c r="Y472" s="45">
        <v>448</v>
      </c>
      <c r="AA472" s="61">
        <f>(Table13[[#This Row],[2042 Future AADT]]-Table13[[#This Row],[AADT 2022]])/20*($AA$5-2022)+Table13[[#This Row],[AADT 2022]]</f>
        <v>425.6</v>
      </c>
      <c r="AC472" s="1" t="str">
        <f>IF(Table13[[#This Row],[TCS MP]]&gt;=Table13[[#This Row],[BMP]],IF(Table13[[#This Row],[TCS MP]]&lt;=Table13[[#This Row],[EMP]],"Good","EMP"),"BMP")</f>
        <v>Good</v>
      </c>
    </row>
    <row r="473" spans="1:29" ht="24" customHeight="1" x14ac:dyDescent="0.25">
      <c r="A473" t="s">
        <v>1193</v>
      </c>
      <c r="B473" t="s">
        <v>17579</v>
      </c>
      <c r="C473">
        <v>100846</v>
      </c>
      <c r="D473" t="s">
        <v>17073</v>
      </c>
      <c r="E473" t="s">
        <v>1149</v>
      </c>
      <c r="F473" s="9">
        <f>Table13[[#This Row],[ToMeasure]]-Table13[[#This Row],[FromMeasure]]</f>
        <v>27.922776219999999</v>
      </c>
      <c r="G473" s="5" t="s">
        <v>1147</v>
      </c>
      <c r="H473" s="35">
        <v>0</v>
      </c>
      <c r="I473" s="56">
        <v>91.086549020000007</v>
      </c>
      <c r="J473" s="18" t="s">
        <v>349</v>
      </c>
      <c r="K473" s="55">
        <v>94.025751099999994</v>
      </c>
      <c r="L473" s="35">
        <v>27.922776219999999</v>
      </c>
      <c r="M473" s="56">
        <v>119.00932527000001</v>
      </c>
      <c r="N473" s="18" t="s">
        <v>1192</v>
      </c>
      <c r="O473" s="2">
        <v>1441</v>
      </c>
      <c r="P473" s="2">
        <v>1460</v>
      </c>
      <c r="Q473" s="2">
        <v>2901</v>
      </c>
      <c r="R473" t="s">
        <v>5072</v>
      </c>
      <c r="S473">
        <v>14</v>
      </c>
      <c r="T473">
        <v>61</v>
      </c>
      <c r="U473" s="2">
        <v>156</v>
      </c>
      <c r="V473" s="2">
        <v>139</v>
      </c>
      <c r="W473" s="8">
        <v>0.10168907273354016</v>
      </c>
      <c r="X473" s="2">
        <v>6717</v>
      </c>
      <c r="Y473" s="45">
        <v>449</v>
      </c>
      <c r="AA473" s="61">
        <f>(Table13[[#This Row],[2042 Future AADT]]-Table13[[#This Row],[AADT 2022]])/20*($AA$5-2022)+Table13[[#This Row],[AADT 2022]]</f>
        <v>5381.4</v>
      </c>
      <c r="AC473" s="1" t="str">
        <f>IF(Table13[[#This Row],[TCS MP]]&gt;=Table13[[#This Row],[BMP]],IF(Table13[[#This Row],[TCS MP]]&lt;=Table13[[#This Row],[EMP]],"Good","EMP"),"BMP")</f>
        <v>Good</v>
      </c>
    </row>
    <row r="474" spans="1:29" ht="24" customHeight="1" x14ac:dyDescent="0.25">
      <c r="A474" t="s">
        <v>1195</v>
      </c>
      <c r="B474" t="s">
        <v>17580</v>
      </c>
      <c r="C474">
        <v>100847</v>
      </c>
      <c r="D474" t="s">
        <v>17073</v>
      </c>
      <c r="E474" t="s">
        <v>1149</v>
      </c>
      <c r="F474" s="9">
        <f>Table13[[#This Row],[ToMeasure]]-Table13[[#This Row],[FromMeasure]]</f>
        <v>8.6391596199999974</v>
      </c>
      <c r="G474" s="5" t="s">
        <v>1147</v>
      </c>
      <c r="H474" s="35">
        <v>27.922776219999999</v>
      </c>
      <c r="I474" s="56">
        <v>119.00152398</v>
      </c>
      <c r="J474" s="18" t="s">
        <v>1192</v>
      </c>
      <c r="K474" s="55">
        <v>126.78434752</v>
      </c>
      <c r="L474" s="35">
        <v>36.561935839999997</v>
      </c>
      <c r="M474" s="56">
        <v>127.6406836</v>
      </c>
      <c r="N474" s="18" t="s">
        <v>1194</v>
      </c>
      <c r="O474" s="2">
        <v>1478</v>
      </c>
      <c r="P474" s="2">
        <v>1379</v>
      </c>
      <c r="Q474" s="2">
        <v>2857</v>
      </c>
      <c r="R474" t="s">
        <v>12567</v>
      </c>
      <c r="S474">
        <v>9</v>
      </c>
      <c r="T474">
        <v>53</v>
      </c>
      <c r="U474" s="2">
        <v>428</v>
      </c>
      <c r="V474" s="2">
        <v>314</v>
      </c>
      <c r="W474" s="8">
        <v>0.25971298564928247</v>
      </c>
      <c r="X474" s="2">
        <v>6615</v>
      </c>
      <c r="Y474" s="45">
        <v>450</v>
      </c>
      <c r="AA474" s="61">
        <f>(Table13[[#This Row],[2042 Future AADT]]-Table13[[#This Row],[AADT 2022]])/20*($AA$5-2022)+Table13[[#This Row],[AADT 2022]]</f>
        <v>5299.7000000000007</v>
      </c>
      <c r="AC474" s="1" t="str">
        <f>IF(Table13[[#This Row],[TCS MP]]&gt;=Table13[[#This Row],[BMP]],IF(Table13[[#This Row],[TCS MP]]&lt;=Table13[[#This Row],[EMP]],"Good","EMP"),"BMP")</f>
        <v>Good</v>
      </c>
    </row>
    <row r="475" spans="1:29" ht="24" customHeight="1" x14ac:dyDescent="0.25">
      <c r="A475" t="s">
        <v>1197</v>
      </c>
      <c r="B475" t="s">
        <v>17581</v>
      </c>
      <c r="C475">
        <v>100848</v>
      </c>
      <c r="D475" t="s">
        <v>17073</v>
      </c>
      <c r="E475" t="s">
        <v>1149</v>
      </c>
      <c r="F475" s="9">
        <f>Table13[[#This Row],[ToMeasure]]-Table13[[#This Row],[FromMeasure]]</f>
        <v>4.6509065300000003</v>
      </c>
      <c r="G475" s="5" t="s">
        <v>1147</v>
      </c>
      <c r="H475" s="35">
        <v>36.561935839999997</v>
      </c>
      <c r="I475" s="56">
        <v>127.64192259714299</v>
      </c>
      <c r="J475" s="18" t="s">
        <v>1194</v>
      </c>
      <c r="K475" s="55">
        <v>129.69515870999999</v>
      </c>
      <c r="L475" s="35">
        <v>41.212842369999997</v>
      </c>
      <c r="M475" s="56">
        <v>132.29282912714299</v>
      </c>
      <c r="N475" s="18" t="s">
        <v>1196</v>
      </c>
      <c r="O475" s="2">
        <v>1657</v>
      </c>
      <c r="P475" s="2">
        <v>1814</v>
      </c>
      <c r="Q475" s="2">
        <v>3471</v>
      </c>
      <c r="R475" t="s">
        <v>15443</v>
      </c>
      <c r="S475">
        <v>7</v>
      </c>
      <c r="T475">
        <v>53</v>
      </c>
      <c r="U475" s="2">
        <v>303</v>
      </c>
      <c r="V475" s="2">
        <v>278</v>
      </c>
      <c r="W475" s="8">
        <v>0.16738692019590895</v>
      </c>
      <c r="X475" s="2">
        <v>8037</v>
      </c>
      <c r="Y475" s="45">
        <v>451</v>
      </c>
      <c r="AA475" s="61">
        <f>(Table13[[#This Row],[2042 Future AADT]]-Table13[[#This Row],[AADT 2022]])/20*($AA$5-2022)+Table13[[#This Row],[AADT 2022]]</f>
        <v>6438.9</v>
      </c>
      <c r="AC475" s="1" t="str">
        <f>IF(Table13[[#This Row],[TCS MP]]&gt;=Table13[[#This Row],[BMP]],IF(Table13[[#This Row],[TCS MP]]&lt;=Table13[[#This Row],[EMP]],"Good","EMP"),"BMP")</f>
        <v>Good</v>
      </c>
    </row>
    <row r="476" spans="1:29" ht="24" customHeight="1" x14ac:dyDescent="0.25">
      <c r="A476" t="s">
        <v>1200</v>
      </c>
      <c r="B476" t="s">
        <v>17582</v>
      </c>
      <c r="C476">
        <v>100849</v>
      </c>
      <c r="D476" t="s">
        <v>17073</v>
      </c>
      <c r="E476" t="s">
        <v>1149</v>
      </c>
      <c r="F476" s="9">
        <f>Table13[[#This Row],[ToMeasure]]-Table13[[#This Row],[FromMeasure]]</f>
        <v>0.61857857000000394</v>
      </c>
      <c r="G476" s="5" t="s">
        <v>1147</v>
      </c>
      <c r="H476" s="35">
        <v>41.212842369999997</v>
      </c>
      <c r="I476" s="56">
        <v>132.45928013666699</v>
      </c>
      <c r="J476" s="18" t="s">
        <v>1196</v>
      </c>
      <c r="K476" s="55">
        <v>132.966199786667</v>
      </c>
      <c r="L476" s="35">
        <v>41.831420940000001</v>
      </c>
      <c r="M476" s="56">
        <v>133.077858706667</v>
      </c>
      <c r="N476" s="18" t="s">
        <v>1199</v>
      </c>
      <c r="O476" s="2">
        <v>1559</v>
      </c>
      <c r="P476" s="2">
        <v>1578</v>
      </c>
      <c r="Q476" s="2">
        <v>3137</v>
      </c>
      <c r="R476" t="s">
        <v>5073</v>
      </c>
      <c r="S476">
        <v>8</v>
      </c>
      <c r="T476">
        <v>55</v>
      </c>
      <c r="U476" s="2">
        <v>304</v>
      </c>
      <c r="V476" s="2">
        <v>277</v>
      </c>
      <c r="W476" s="8">
        <v>0.18520879821485495</v>
      </c>
      <c r="X476" s="2">
        <v>8941</v>
      </c>
      <c r="Y476" s="45">
        <v>452</v>
      </c>
      <c r="AA476" s="61">
        <f>(Table13[[#This Row],[2042 Future AADT]]-Table13[[#This Row],[AADT 2022]])/20*($AA$5-2022)+Table13[[#This Row],[AADT 2022]]</f>
        <v>6909.6</v>
      </c>
      <c r="AC476" s="1" t="str">
        <f>IF(Table13[[#This Row],[TCS MP]]&gt;=Table13[[#This Row],[BMP]],IF(Table13[[#This Row],[TCS MP]]&lt;=Table13[[#This Row],[EMP]],"Good","EMP"),"BMP")</f>
        <v>Good</v>
      </c>
    </row>
    <row r="477" spans="1:29" ht="24" customHeight="1" x14ac:dyDescent="0.25">
      <c r="A477" t="s">
        <v>1202</v>
      </c>
      <c r="B477" t="s">
        <v>17583</v>
      </c>
      <c r="C477">
        <v>100850</v>
      </c>
      <c r="D477" t="s">
        <v>17073</v>
      </c>
      <c r="E477" t="s">
        <v>1149</v>
      </c>
      <c r="F477" s="9">
        <f>Table13[[#This Row],[ToMeasure]]-Table13[[#This Row],[FromMeasure]]</f>
        <v>0.59111209999999659</v>
      </c>
      <c r="G477" s="5" t="s">
        <v>1147</v>
      </c>
      <c r="H477" s="35">
        <v>41.831420940000001</v>
      </c>
      <c r="I477" s="69">
        <v>133.19999999999999</v>
      </c>
      <c r="J477" s="18" t="s">
        <v>1199</v>
      </c>
      <c r="K477" s="69">
        <v>133.19999999999999</v>
      </c>
      <c r="L477" s="35">
        <v>42.422533039999998</v>
      </c>
      <c r="M477" s="56">
        <v>133.81925308999999</v>
      </c>
      <c r="N477" s="18" t="s">
        <v>1201</v>
      </c>
      <c r="O477" s="2">
        <v>3698</v>
      </c>
      <c r="P477" s="2">
        <v>3368</v>
      </c>
      <c r="Q477" s="2">
        <v>7066</v>
      </c>
      <c r="R477" t="s">
        <v>9332</v>
      </c>
      <c r="S477">
        <v>8</v>
      </c>
      <c r="T477">
        <v>73</v>
      </c>
      <c r="U477" s="2">
        <v>499</v>
      </c>
      <c r="V477" s="2">
        <v>213</v>
      </c>
      <c r="W477" s="8">
        <v>0.10076422303990942</v>
      </c>
      <c r="X477" s="2">
        <v>17764</v>
      </c>
      <c r="Y477" s="45">
        <v>453</v>
      </c>
      <c r="AA477" s="61">
        <f>(Table13[[#This Row],[2042 Future AADT]]-Table13[[#This Row],[AADT 2022]])/20*($AA$5-2022)+Table13[[#This Row],[AADT 2022]]</f>
        <v>14019.7</v>
      </c>
      <c r="AC477" s="1" t="str">
        <f>IF(Table13[[#This Row],[TCS MP]]&gt;=Table13[[#This Row],[BMP]],IF(Table13[[#This Row],[TCS MP]]&lt;=Table13[[#This Row],[EMP]],"Good","EMP"),"BMP")</f>
        <v>Good</v>
      </c>
    </row>
    <row r="478" spans="1:29" ht="24" customHeight="1" x14ac:dyDescent="0.25">
      <c r="A478" t="s">
        <v>1204</v>
      </c>
      <c r="B478" t="s">
        <v>17584</v>
      </c>
      <c r="C478">
        <v>100851</v>
      </c>
      <c r="D478" t="s">
        <v>17073</v>
      </c>
      <c r="E478" t="s">
        <v>1149</v>
      </c>
      <c r="F478" s="9">
        <f>Table13[[#This Row],[ToMeasure]]-Table13[[#This Row],[FromMeasure]]</f>
        <v>0.49275599999999997</v>
      </c>
      <c r="G478" s="5" t="s">
        <v>1147</v>
      </c>
      <c r="H478" s="35">
        <v>42.422533039999998</v>
      </c>
      <c r="I478" s="56">
        <v>133.92901504</v>
      </c>
      <c r="J478" s="18" t="s">
        <v>1201</v>
      </c>
      <c r="K478" s="55">
        <v>134.10271259000001</v>
      </c>
      <c r="L478" s="35">
        <v>42.915289039999998</v>
      </c>
      <c r="M478" s="56">
        <v>134.42177104000001</v>
      </c>
      <c r="N478" s="18" t="s">
        <v>1203</v>
      </c>
      <c r="O478" s="2">
        <v>6466</v>
      </c>
      <c r="P478" s="2">
        <v>7138</v>
      </c>
      <c r="Q478" s="2">
        <v>13604</v>
      </c>
      <c r="R478" t="s">
        <v>12568</v>
      </c>
      <c r="S478">
        <v>8</v>
      </c>
      <c r="T478">
        <v>53</v>
      </c>
      <c r="U478" s="2">
        <v>1188</v>
      </c>
      <c r="V478" s="2">
        <v>454</v>
      </c>
      <c r="W478" s="8">
        <v>0.12069979417818288</v>
      </c>
      <c r="X478" s="2">
        <v>34200</v>
      </c>
      <c r="Y478" s="45">
        <v>454</v>
      </c>
      <c r="AA478" s="61">
        <f>(Table13[[#This Row],[2042 Future AADT]]-Table13[[#This Row],[AADT 2022]])/20*($AA$5-2022)+Table13[[#This Row],[AADT 2022]]</f>
        <v>26991.4</v>
      </c>
      <c r="AC478" s="1" t="str">
        <f>IF(Table13[[#This Row],[TCS MP]]&gt;=Table13[[#This Row],[BMP]],IF(Table13[[#This Row],[TCS MP]]&lt;=Table13[[#This Row],[EMP]],"Good","EMP"),"BMP")</f>
        <v>Good</v>
      </c>
    </row>
    <row r="479" spans="1:29" ht="24" customHeight="1" x14ac:dyDescent="0.25">
      <c r="A479" t="s">
        <v>1206</v>
      </c>
      <c r="B479" t="s">
        <v>17585</v>
      </c>
      <c r="C479">
        <v>100852</v>
      </c>
      <c r="D479" t="s">
        <v>17073</v>
      </c>
      <c r="E479" t="s">
        <v>1149</v>
      </c>
      <c r="F479" s="9">
        <f>Table13[[#This Row],[ToMeasure]]-Table13[[#This Row],[FromMeasure]]</f>
        <v>1.2467634500000031</v>
      </c>
      <c r="G479" s="5" t="s">
        <v>1147</v>
      </c>
      <c r="H479" s="35">
        <v>42.915289039999998</v>
      </c>
      <c r="I479" s="56">
        <v>134.70303626500001</v>
      </c>
      <c r="J479" s="18" t="s">
        <v>1203</v>
      </c>
      <c r="K479" s="55">
        <v>134.937255713333</v>
      </c>
      <c r="L479" s="35">
        <v>44.162052490000001</v>
      </c>
      <c r="M479" s="56">
        <v>135.94979971500001</v>
      </c>
      <c r="N479" s="18" t="s">
        <v>1205</v>
      </c>
      <c r="O479" s="2">
        <v>5068</v>
      </c>
      <c r="P479" s="2">
        <v>5180</v>
      </c>
      <c r="Q479" s="2">
        <v>10248</v>
      </c>
      <c r="R479" t="s">
        <v>5074</v>
      </c>
      <c r="S479">
        <v>8</v>
      </c>
      <c r="T479">
        <v>58</v>
      </c>
      <c r="U479" s="2">
        <v>1432</v>
      </c>
      <c r="V479" s="2">
        <v>503</v>
      </c>
      <c r="W479" s="8">
        <v>0.18881733021077282</v>
      </c>
      <c r="X479" s="2">
        <v>25265</v>
      </c>
      <c r="Y479" s="45">
        <v>455</v>
      </c>
      <c r="AA479" s="61">
        <f>(Table13[[#This Row],[2042 Future AADT]]-Table13[[#This Row],[AADT 2022]])/20*($AA$5-2022)+Table13[[#This Row],[AADT 2022]]</f>
        <v>20009.050000000003</v>
      </c>
      <c r="AC479" s="1" t="str">
        <f>IF(Table13[[#This Row],[TCS MP]]&gt;=Table13[[#This Row],[BMP]],IF(Table13[[#This Row],[TCS MP]]&lt;=Table13[[#This Row],[EMP]],"Good","EMP"),"BMP")</f>
        <v>Good</v>
      </c>
    </row>
    <row r="480" spans="1:29" ht="24" customHeight="1" x14ac:dyDescent="0.25">
      <c r="A480" t="s">
        <v>1208</v>
      </c>
      <c r="B480" t="s">
        <v>17586</v>
      </c>
      <c r="C480">
        <v>100853</v>
      </c>
      <c r="D480" t="s">
        <v>17073</v>
      </c>
      <c r="E480" t="s">
        <v>1149</v>
      </c>
      <c r="F480" s="9">
        <f>Table13[[#This Row],[ToMeasure]]-Table13[[#This Row],[FromMeasure]]</f>
        <v>1.267511810000002</v>
      </c>
      <c r="G480" s="5" t="s">
        <v>1147</v>
      </c>
      <c r="H480" s="35">
        <v>44.162052490000001</v>
      </c>
      <c r="I480" s="56">
        <v>136.025384656667</v>
      </c>
      <c r="J480" s="18" t="s">
        <v>1205</v>
      </c>
      <c r="K480" s="55">
        <v>136.63530648</v>
      </c>
      <c r="L480" s="35">
        <v>45.429564300000003</v>
      </c>
      <c r="M480" s="56">
        <v>137.292896466667</v>
      </c>
      <c r="N480" s="18" t="s">
        <v>1207</v>
      </c>
      <c r="O480" s="2">
        <v>3616</v>
      </c>
      <c r="P480" s="2">
        <v>3804</v>
      </c>
      <c r="Q480" s="2">
        <v>7420</v>
      </c>
      <c r="R480" t="s">
        <v>5075</v>
      </c>
      <c r="S480">
        <v>8</v>
      </c>
      <c r="T480">
        <v>66</v>
      </c>
      <c r="U480" s="2">
        <v>353</v>
      </c>
      <c r="V480" s="2">
        <v>327</v>
      </c>
      <c r="W480" s="8">
        <v>9.1644204851752023E-2</v>
      </c>
      <c r="X480" s="2">
        <v>18654</v>
      </c>
      <c r="Y480" s="45">
        <v>456</v>
      </c>
      <c r="AA480" s="61">
        <f>(Table13[[#This Row],[2042 Future AADT]]-Table13[[#This Row],[AADT 2022]])/20*($AA$5-2022)+Table13[[#This Row],[AADT 2022]]</f>
        <v>14722.1</v>
      </c>
      <c r="AC480" s="1" t="str">
        <f>IF(Table13[[#This Row],[TCS MP]]&gt;=Table13[[#This Row],[BMP]],IF(Table13[[#This Row],[TCS MP]]&lt;=Table13[[#This Row],[EMP]],"Good","EMP"),"BMP")</f>
        <v>Good</v>
      </c>
    </row>
    <row r="481" spans="1:29" ht="24" customHeight="1" x14ac:dyDescent="0.25">
      <c r="A481" t="s">
        <v>1210</v>
      </c>
      <c r="B481" t="s">
        <v>17587</v>
      </c>
      <c r="C481">
        <v>100854</v>
      </c>
      <c r="D481" t="s">
        <v>17073</v>
      </c>
      <c r="E481" t="s">
        <v>1149</v>
      </c>
      <c r="F481" s="9">
        <f>Table13[[#This Row],[ToMeasure]]-Table13[[#This Row],[FromMeasure]]</f>
        <v>12.976202869999995</v>
      </c>
      <c r="G481" s="5" t="s">
        <v>1147</v>
      </c>
      <c r="H481" s="35">
        <v>45.429564300000003</v>
      </c>
      <c r="I481" s="56">
        <v>137.27671325333301</v>
      </c>
      <c r="J481" s="18" t="s">
        <v>1207</v>
      </c>
      <c r="K481" s="55">
        <v>142.98372097000001</v>
      </c>
      <c r="L481" s="35">
        <v>58.405767169999997</v>
      </c>
      <c r="M481" s="56">
        <v>150.25291612333299</v>
      </c>
      <c r="N481" s="18" t="s">
        <v>1209</v>
      </c>
      <c r="O481" s="2">
        <v>2932</v>
      </c>
      <c r="P481" s="2">
        <v>3850</v>
      </c>
      <c r="Q481" s="2">
        <v>6782</v>
      </c>
      <c r="R481" t="s">
        <v>12569</v>
      </c>
      <c r="S481">
        <v>14</v>
      </c>
      <c r="T481">
        <v>66</v>
      </c>
      <c r="U481" s="2">
        <v>151</v>
      </c>
      <c r="V481" s="2">
        <v>256</v>
      </c>
      <c r="W481" s="8">
        <v>6.0011795930404011E-2</v>
      </c>
      <c r="X481" s="2">
        <v>14475</v>
      </c>
      <c r="Y481" s="45">
        <v>457</v>
      </c>
      <c r="AA481" s="61">
        <f>(Table13[[#This Row],[2042 Future AADT]]-Table13[[#This Row],[AADT 2022]])/20*($AA$5-2022)+Table13[[#This Row],[AADT 2022]]</f>
        <v>11782.45</v>
      </c>
      <c r="AC481" s="1" t="str">
        <f>IF(Table13[[#This Row],[TCS MP]]&gt;=Table13[[#This Row],[BMP]],IF(Table13[[#This Row],[TCS MP]]&lt;=Table13[[#This Row],[EMP]],"Good","EMP"),"BMP")</f>
        <v>Good</v>
      </c>
    </row>
    <row r="482" spans="1:29" ht="24" customHeight="1" x14ac:dyDescent="0.25">
      <c r="A482" t="s">
        <v>1215</v>
      </c>
      <c r="B482" t="s">
        <v>17588</v>
      </c>
      <c r="C482">
        <v>100855</v>
      </c>
      <c r="D482" t="s">
        <v>17073</v>
      </c>
      <c r="E482" t="s">
        <v>1211</v>
      </c>
      <c r="F482" s="9">
        <f>Table13[[#This Row],[ToMeasure]]-Table13[[#This Row],[FromMeasure]]</f>
        <v>1.3327415499999999</v>
      </c>
      <c r="G482" s="5" t="s">
        <v>1212</v>
      </c>
      <c r="H482" s="35">
        <v>4.4722199999999997E-2</v>
      </c>
      <c r="I482" s="56">
        <v>293.21382112333299</v>
      </c>
      <c r="J482" s="18" t="s">
        <v>1213</v>
      </c>
      <c r="K482" s="55">
        <v>293.93556217333298</v>
      </c>
      <c r="L482" s="35">
        <v>1.37746375</v>
      </c>
      <c r="M482" s="56">
        <v>294.54656267333303</v>
      </c>
      <c r="N482" s="18" t="s">
        <v>1214</v>
      </c>
      <c r="O482" s="2">
        <v>4364</v>
      </c>
      <c r="P482" s="2">
        <v>4490</v>
      </c>
      <c r="Q482" s="2">
        <v>8854</v>
      </c>
      <c r="R482" t="s">
        <v>9333</v>
      </c>
      <c r="S482">
        <v>8</v>
      </c>
      <c r="T482">
        <v>54</v>
      </c>
      <c r="U482" s="2">
        <v>981</v>
      </c>
      <c r="V482" s="2">
        <v>366</v>
      </c>
      <c r="W482" s="8">
        <v>0.15213462841653491</v>
      </c>
      <c r="X482" s="2">
        <v>14419</v>
      </c>
      <c r="Y482" s="45">
        <v>458</v>
      </c>
      <c r="AA482" s="61">
        <f>(Table13[[#This Row],[2042 Future AADT]]-Table13[[#This Row],[AADT 2022]])/20*($AA$5-2022)+Table13[[#This Row],[AADT 2022]]</f>
        <v>12471.25</v>
      </c>
      <c r="AC482" s="1" t="str">
        <f>IF(Table13[[#This Row],[TCS MP]]&gt;=Table13[[#This Row],[BMP]],IF(Table13[[#This Row],[TCS MP]]&lt;=Table13[[#This Row],[EMP]],"Good","EMP"),"BMP")</f>
        <v>Good</v>
      </c>
    </row>
    <row r="483" spans="1:29" ht="24" customHeight="1" x14ac:dyDescent="0.25">
      <c r="A483" t="s">
        <v>1217</v>
      </c>
      <c r="B483" t="s">
        <v>17589</v>
      </c>
      <c r="C483">
        <v>100856</v>
      </c>
      <c r="D483" t="s">
        <v>17073</v>
      </c>
      <c r="E483" t="s">
        <v>1211</v>
      </c>
      <c r="F483" s="9">
        <f>Table13[[#This Row],[ToMeasure]]-Table13[[#This Row],[FromMeasure]]</f>
        <v>1.1527242100000001</v>
      </c>
      <c r="G483" s="5" t="s">
        <v>1212</v>
      </c>
      <c r="H483" s="35">
        <v>1.37746375</v>
      </c>
      <c r="I483" s="56">
        <v>294.63151027666697</v>
      </c>
      <c r="J483" s="18" t="s">
        <v>1214</v>
      </c>
      <c r="K483" s="55">
        <v>294.88196814999998</v>
      </c>
      <c r="L483" s="35">
        <v>2.5301879600000001</v>
      </c>
      <c r="M483" s="56">
        <v>295.784234486667</v>
      </c>
      <c r="N483" s="18" t="s">
        <v>1216</v>
      </c>
      <c r="O483" s="2">
        <v>4153</v>
      </c>
      <c r="P483" s="2">
        <v>3142</v>
      </c>
      <c r="Q483" s="2">
        <v>7295</v>
      </c>
      <c r="R483" t="s">
        <v>9334</v>
      </c>
      <c r="S483">
        <v>8</v>
      </c>
      <c r="T483">
        <v>62</v>
      </c>
      <c r="U483" s="2">
        <v>640</v>
      </c>
      <c r="V483" s="2">
        <v>313</v>
      </c>
      <c r="W483" s="8">
        <v>0.13063742289239205</v>
      </c>
      <c r="X483" s="2">
        <v>14340</v>
      </c>
      <c r="Y483" s="45">
        <v>459</v>
      </c>
      <c r="AA483" s="61">
        <f>(Table13[[#This Row],[2042 Future AADT]]-Table13[[#This Row],[AADT 2022]])/20*($AA$5-2022)+Table13[[#This Row],[AADT 2022]]</f>
        <v>11874.25</v>
      </c>
      <c r="AC483" s="1" t="str">
        <f>IF(Table13[[#This Row],[TCS MP]]&gt;=Table13[[#This Row],[BMP]],IF(Table13[[#This Row],[TCS MP]]&lt;=Table13[[#This Row],[EMP]],"Good","EMP"),"BMP")</f>
        <v>Good</v>
      </c>
    </row>
    <row r="484" spans="1:29" ht="24" customHeight="1" x14ac:dyDescent="0.25">
      <c r="A484" t="s">
        <v>1219</v>
      </c>
      <c r="B484" t="s">
        <v>17590</v>
      </c>
      <c r="C484">
        <v>100857</v>
      </c>
      <c r="D484" t="s">
        <v>17073</v>
      </c>
      <c r="E484" t="s">
        <v>1211</v>
      </c>
      <c r="F484" s="9">
        <f>Table13[[#This Row],[ToMeasure]]-Table13[[#This Row],[FromMeasure]]</f>
        <v>2.5506830599999999</v>
      </c>
      <c r="G484" s="5" t="s">
        <v>1212</v>
      </c>
      <c r="H484" s="35">
        <v>2.5301879600000001</v>
      </c>
      <c r="I484" s="56">
        <v>295.78700333400002</v>
      </c>
      <c r="J484" s="18" t="s">
        <v>1216</v>
      </c>
      <c r="K484" s="55">
        <v>296.99956173999999</v>
      </c>
      <c r="L484" s="35">
        <v>5.08087102</v>
      </c>
      <c r="M484" s="56">
        <v>298.337686394</v>
      </c>
      <c r="N484" s="18" t="s">
        <v>1218</v>
      </c>
      <c r="O484" s="2">
        <v>3459</v>
      </c>
      <c r="P484" s="2">
        <v>3680</v>
      </c>
      <c r="Q484" s="2">
        <v>7139</v>
      </c>
      <c r="R484" t="s">
        <v>5076</v>
      </c>
      <c r="S484">
        <v>8</v>
      </c>
      <c r="T484">
        <v>52</v>
      </c>
      <c r="U484" s="2">
        <v>815</v>
      </c>
      <c r="V484" s="2">
        <v>367</v>
      </c>
      <c r="W484" s="8">
        <v>0.16556940748003923</v>
      </c>
      <c r="X484" s="2">
        <v>12532</v>
      </c>
      <c r="Y484" s="45">
        <v>460</v>
      </c>
      <c r="AA484" s="61">
        <f>(Table13[[#This Row],[2042 Future AADT]]-Table13[[#This Row],[AADT 2022]])/20*($AA$5-2022)+Table13[[#This Row],[AADT 2022]]</f>
        <v>10644.45</v>
      </c>
      <c r="AC484" s="1" t="str">
        <f>IF(Table13[[#This Row],[TCS MP]]&gt;=Table13[[#This Row],[BMP]],IF(Table13[[#This Row],[TCS MP]]&lt;=Table13[[#This Row],[EMP]],"Good","EMP"),"BMP")</f>
        <v>Good</v>
      </c>
    </row>
    <row r="485" spans="1:29" ht="24" customHeight="1" x14ac:dyDescent="0.25">
      <c r="A485" t="s">
        <v>1221</v>
      </c>
      <c r="B485" t="s">
        <v>17591</v>
      </c>
      <c r="C485">
        <v>100858</v>
      </c>
      <c r="D485" t="s">
        <v>17073</v>
      </c>
      <c r="E485" t="s">
        <v>1211</v>
      </c>
      <c r="F485" s="9">
        <f>Table13[[#This Row],[ToMeasure]]-Table13[[#This Row],[FromMeasure]]</f>
        <v>2.4376889300000002</v>
      </c>
      <c r="G485" s="5" t="s">
        <v>1212</v>
      </c>
      <c r="H485" s="35">
        <v>5.08087102</v>
      </c>
      <c r="I485" s="56">
        <v>298.3402687725</v>
      </c>
      <c r="J485" s="18" t="s">
        <v>1218</v>
      </c>
      <c r="K485" s="55">
        <v>300.00782327500002</v>
      </c>
      <c r="L485" s="35">
        <v>7.5185599500000002</v>
      </c>
      <c r="M485" s="56">
        <v>300.77795770249998</v>
      </c>
      <c r="N485" s="18" t="s">
        <v>1220</v>
      </c>
      <c r="O485" s="2">
        <v>3014</v>
      </c>
      <c r="P485" s="2">
        <v>3142</v>
      </c>
      <c r="Q485" s="2">
        <v>6156</v>
      </c>
      <c r="R485" t="s">
        <v>12570</v>
      </c>
      <c r="S485">
        <v>8</v>
      </c>
      <c r="T485">
        <v>50</v>
      </c>
      <c r="U485" s="2">
        <v>449</v>
      </c>
      <c r="V485" s="2">
        <v>97</v>
      </c>
      <c r="W485" s="8">
        <v>8.8693957115009742E-2</v>
      </c>
      <c r="X485" s="2">
        <v>10807</v>
      </c>
      <c r="Y485" s="45">
        <v>461</v>
      </c>
      <c r="AA485" s="61">
        <f>(Table13[[#This Row],[2042 Future AADT]]-Table13[[#This Row],[AADT 2022]])/20*($AA$5-2022)+Table13[[#This Row],[AADT 2022]]</f>
        <v>9179.15</v>
      </c>
      <c r="AC485" s="1" t="str">
        <f>IF(Table13[[#This Row],[TCS MP]]&gt;=Table13[[#This Row],[BMP]],IF(Table13[[#This Row],[TCS MP]]&lt;=Table13[[#This Row],[EMP]],"Good","EMP"),"BMP")</f>
        <v>Good</v>
      </c>
    </row>
    <row r="486" spans="1:29" ht="24" customHeight="1" x14ac:dyDescent="0.25">
      <c r="A486" t="s">
        <v>1223</v>
      </c>
      <c r="B486" t="s">
        <v>17592</v>
      </c>
      <c r="C486">
        <v>100859</v>
      </c>
      <c r="D486" t="s">
        <v>17073</v>
      </c>
      <c r="E486" t="s">
        <v>1211</v>
      </c>
      <c r="F486" s="9">
        <f>Table13[[#This Row],[ToMeasure]]-Table13[[#This Row],[FromMeasure]]</f>
        <v>2.6401380999999997</v>
      </c>
      <c r="G486" s="5" t="s">
        <v>1212</v>
      </c>
      <c r="H486" s="35">
        <v>7.5185599500000002</v>
      </c>
      <c r="I486" s="56">
        <v>300.78037177200002</v>
      </c>
      <c r="J486" s="18" t="s">
        <v>1220</v>
      </c>
      <c r="K486" s="55">
        <v>301.96764830000001</v>
      </c>
      <c r="L486" s="35">
        <v>10.15869805</v>
      </c>
      <c r="M486" s="56">
        <v>303.42050987200003</v>
      </c>
      <c r="N486" s="18" t="s">
        <v>1222</v>
      </c>
      <c r="O486" s="2">
        <v>2122</v>
      </c>
      <c r="P486" s="2">
        <v>2229</v>
      </c>
      <c r="Q486" s="2">
        <v>4351</v>
      </c>
      <c r="R486" t="s">
        <v>12571</v>
      </c>
      <c r="S486">
        <v>8</v>
      </c>
      <c r="T486">
        <v>56</v>
      </c>
      <c r="U486" s="2">
        <v>677</v>
      </c>
      <c r="V486" s="2">
        <v>224</v>
      </c>
      <c r="W486" s="8">
        <v>0.20707883245230982</v>
      </c>
      <c r="X486" s="2">
        <v>7638</v>
      </c>
      <c r="Y486" s="45">
        <v>462</v>
      </c>
      <c r="AA486" s="61">
        <f>(Table13[[#This Row],[2042 Future AADT]]-Table13[[#This Row],[AADT 2022]])/20*($AA$5-2022)+Table13[[#This Row],[AADT 2022]]</f>
        <v>6487.5499999999993</v>
      </c>
      <c r="AC486" s="1" t="str">
        <f>IF(Table13[[#This Row],[TCS MP]]&gt;=Table13[[#This Row],[BMP]],IF(Table13[[#This Row],[TCS MP]]&lt;=Table13[[#This Row],[EMP]],"Good","EMP"),"BMP")</f>
        <v>Good</v>
      </c>
    </row>
    <row r="487" spans="1:29" ht="24" customHeight="1" x14ac:dyDescent="0.25">
      <c r="A487" t="s">
        <v>1225</v>
      </c>
      <c r="B487" t="s">
        <v>17593</v>
      </c>
      <c r="C487">
        <v>100860</v>
      </c>
      <c r="D487" t="s">
        <v>17073</v>
      </c>
      <c r="E487" t="s">
        <v>1211</v>
      </c>
      <c r="F487" s="9">
        <f>Table13[[#This Row],[ToMeasure]]-Table13[[#This Row],[FromMeasure]]</f>
        <v>10.4938992</v>
      </c>
      <c r="G487" s="5" t="s">
        <v>1212</v>
      </c>
      <c r="H487" s="35">
        <v>10.15869805</v>
      </c>
      <c r="I487" s="56">
        <v>303.4130560625</v>
      </c>
      <c r="J487" s="18" t="s">
        <v>1222</v>
      </c>
      <c r="K487" s="55">
        <v>304.84897214</v>
      </c>
      <c r="L487" s="35">
        <v>20.652597249999999</v>
      </c>
      <c r="M487" s="56">
        <v>313.90695526249999</v>
      </c>
      <c r="N487" s="18" t="s">
        <v>1224</v>
      </c>
      <c r="O487" s="2">
        <v>2097</v>
      </c>
      <c r="P487" s="2">
        <v>2149</v>
      </c>
      <c r="Q487" s="2">
        <v>4246</v>
      </c>
      <c r="R487" t="s">
        <v>12572</v>
      </c>
      <c r="S487">
        <v>12</v>
      </c>
      <c r="T487">
        <v>71</v>
      </c>
      <c r="U487" s="2">
        <v>332</v>
      </c>
      <c r="V487" s="2">
        <v>153</v>
      </c>
      <c r="W487" s="8">
        <v>0.11422515308525671</v>
      </c>
      <c r="X487" s="2">
        <v>6915</v>
      </c>
      <c r="Y487" s="45">
        <v>463</v>
      </c>
      <c r="AA487" s="61">
        <f>(Table13[[#This Row],[2042 Future AADT]]-Table13[[#This Row],[AADT 2022]])/20*($AA$5-2022)+Table13[[#This Row],[AADT 2022]]</f>
        <v>5980.85</v>
      </c>
      <c r="AC487" s="1" t="str">
        <f>IF(Table13[[#This Row],[TCS MP]]&gt;=Table13[[#This Row],[BMP]],IF(Table13[[#This Row],[TCS MP]]&lt;=Table13[[#This Row],[EMP]],"Good","EMP"),"BMP")</f>
        <v>Good</v>
      </c>
    </row>
    <row r="488" spans="1:29" ht="24" customHeight="1" x14ac:dyDescent="0.25">
      <c r="A488" t="s">
        <v>1228</v>
      </c>
      <c r="B488" t="s">
        <v>17594</v>
      </c>
      <c r="C488">
        <v>100861</v>
      </c>
      <c r="D488" t="s">
        <v>17073</v>
      </c>
      <c r="E488" t="s">
        <v>1211</v>
      </c>
      <c r="F488" s="9">
        <f>Table13[[#This Row],[ToMeasure]]-Table13[[#This Row],[FromMeasure]]</f>
        <v>2.8981061100000005</v>
      </c>
      <c r="G488" s="5" t="s">
        <v>1212</v>
      </c>
      <c r="H488" s="35">
        <v>20.652597249999999</v>
      </c>
      <c r="I488" s="56">
        <v>314.00377614833297</v>
      </c>
      <c r="J488" s="18" t="s">
        <v>1224</v>
      </c>
      <c r="K488" s="55">
        <v>315.04469986999999</v>
      </c>
      <c r="L488" s="35">
        <v>23.55070336</v>
      </c>
      <c r="M488" s="56">
        <v>316.90188225833299</v>
      </c>
      <c r="N488" s="18" t="s">
        <v>1227</v>
      </c>
      <c r="O488" s="2">
        <v>2168</v>
      </c>
      <c r="P488" s="2">
        <v>1878</v>
      </c>
      <c r="Q488" s="2">
        <v>4046</v>
      </c>
      <c r="R488" t="s">
        <v>15444</v>
      </c>
      <c r="S488">
        <v>8</v>
      </c>
      <c r="T488">
        <v>58</v>
      </c>
      <c r="U488" s="2">
        <v>284</v>
      </c>
      <c r="V488" s="2">
        <v>241</v>
      </c>
      <c r="W488" s="8">
        <v>0.12975778546712802</v>
      </c>
      <c r="X488" s="2">
        <v>7953</v>
      </c>
      <c r="Y488" s="45">
        <v>464</v>
      </c>
      <c r="AA488" s="61">
        <f>(Table13[[#This Row],[2042 Future AADT]]-Table13[[#This Row],[AADT 2022]])/20*($AA$5-2022)+Table13[[#This Row],[AADT 2022]]</f>
        <v>6585.5499999999993</v>
      </c>
      <c r="AC488" s="1" t="str">
        <f>IF(Table13[[#This Row],[TCS MP]]&gt;=Table13[[#This Row],[BMP]],IF(Table13[[#This Row],[TCS MP]]&lt;=Table13[[#This Row],[EMP]],"Good","EMP"),"BMP")</f>
        <v>Good</v>
      </c>
    </row>
    <row r="489" spans="1:29" ht="24" customHeight="1" x14ac:dyDescent="0.25">
      <c r="A489" t="s">
        <v>1230</v>
      </c>
      <c r="B489" t="s">
        <v>17595</v>
      </c>
      <c r="C489">
        <v>100862</v>
      </c>
      <c r="D489" t="s">
        <v>17073</v>
      </c>
      <c r="E489" t="s">
        <v>1211</v>
      </c>
      <c r="F489" s="9">
        <f>Table13[[#This Row],[ToMeasure]]-Table13[[#This Row],[FromMeasure]]</f>
        <v>0.90352161999999936</v>
      </c>
      <c r="G489" s="5" t="s">
        <v>1212</v>
      </c>
      <c r="H489" s="35">
        <v>23.55070336</v>
      </c>
      <c r="I489" s="56">
        <v>317.03332772250002</v>
      </c>
      <c r="J489" s="18" t="s">
        <v>1227</v>
      </c>
      <c r="K489" s="55">
        <v>317.43021998</v>
      </c>
      <c r="L489" s="35">
        <v>24.454224979999999</v>
      </c>
      <c r="M489" s="56">
        <v>317.93684934250001</v>
      </c>
      <c r="N489" s="18" t="s">
        <v>1229</v>
      </c>
      <c r="O489" s="2">
        <v>2801</v>
      </c>
      <c r="P489" s="2">
        <v>3169</v>
      </c>
      <c r="Q489" s="2">
        <v>5970</v>
      </c>
      <c r="R489" t="s">
        <v>9335</v>
      </c>
      <c r="S489">
        <v>9</v>
      </c>
      <c r="T489">
        <v>55</v>
      </c>
      <c r="U489" s="2">
        <v>817</v>
      </c>
      <c r="V489" s="2">
        <v>240</v>
      </c>
      <c r="W489" s="8">
        <v>0.17705192629815744</v>
      </c>
      <c r="X489" s="2">
        <v>11735</v>
      </c>
      <c r="Y489" s="45">
        <v>465</v>
      </c>
      <c r="AA489" s="61">
        <f>(Table13[[#This Row],[2042 Future AADT]]-Table13[[#This Row],[AADT 2022]])/20*($AA$5-2022)+Table13[[#This Row],[AADT 2022]]</f>
        <v>9717.25</v>
      </c>
      <c r="AC489" s="1" t="str">
        <f>IF(Table13[[#This Row],[TCS MP]]&gt;=Table13[[#This Row],[BMP]],IF(Table13[[#This Row],[TCS MP]]&lt;=Table13[[#This Row],[EMP]],"Good","EMP"),"BMP")</f>
        <v>Good</v>
      </c>
    </row>
    <row r="490" spans="1:29" ht="24" customHeight="1" x14ac:dyDescent="0.25">
      <c r="A490" t="s">
        <v>1232</v>
      </c>
      <c r="B490" t="s">
        <v>17596</v>
      </c>
      <c r="C490">
        <v>100863</v>
      </c>
      <c r="D490" t="s">
        <v>17073</v>
      </c>
      <c r="E490" t="s">
        <v>1211</v>
      </c>
      <c r="F490" s="9">
        <f>Table13[[#This Row],[ToMeasure]]-Table13[[#This Row],[FromMeasure]]</f>
        <v>3.023165070000001</v>
      </c>
      <c r="G490" s="5" t="s">
        <v>1212</v>
      </c>
      <c r="H490" s="35">
        <v>24.454224979999999</v>
      </c>
      <c r="I490" s="56">
        <v>318.01555093000002</v>
      </c>
      <c r="J490" s="18" t="s">
        <v>1229</v>
      </c>
      <c r="K490" s="55">
        <v>320.00103535</v>
      </c>
      <c r="L490" s="35">
        <v>27.47739005</v>
      </c>
      <c r="M490" s="56">
        <v>321.03871600000002</v>
      </c>
      <c r="N490" s="18" t="s">
        <v>1231</v>
      </c>
      <c r="O490" s="2">
        <v>1411</v>
      </c>
      <c r="P490" s="2">
        <v>1423</v>
      </c>
      <c r="Q490" s="2">
        <v>2834</v>
      </c>
      <c r="R490" t="s">
        <v>15445</v>
      </c>
      <c r="S490">
        <v>8</v>
      </c>
      <c r="T490">
        <v>55</v>
      </c>
      <c r="U490" s="2">
        <v>224</v>
      </c>
      <c r="V490" s="2">
        <v>190</v>
      </c>
      <c r="W490" s="8">
        <v>0.1460832745236415</v>
      </c>
      <c r="X490" s="2">
        <v>4975</v>
      </c>
      <c r="Y490" s="45">
        <v>466</v>
      </c>
      <c r="AA490" s="61">
        <f>(Table13[[#This Row],[2042 Future AADT]]-Table13[[#This Row],[AADT 2022]])/20*($AA$5-2022)+Table13[[#This Row],[AADT 2022]]</f>
        <v>4225.6499999999996</v>
      </c>
      <c r="AC490" s="1" t="str">
        <f>IF(Table13[[#This Row],[TCS MP]]&gt;=Table13[[#This Row],[BMP]],IF(Table13[[#This Row],[TCS MP]]&lt;=Table13[[#This Row],[EMP]],"Good","EMP"),"BMP")</f>
        <v>Good</v>
      </c>
    </row>
    <row r="491" spans="1:29" ht="24" customHeight="1" x14ac:dyDescent="0.25">
      <c r="A491" t="s">
        <v>1233</v>
      </c>
      <c r="B491" t="s">
        <v>17597</v>
      </c>
      <c r="C491">
        <v>100864</v>
      </c>
      <c r="D491" t="s">
        <v>17073</v>
      </c>
      <c r="E491" t="s">
        <v>1211</v>
      </c>
      <c r="F491" s="9">
        <f>Table13[[#This Row],[ToMeasure]]-Table13[[#This Row],[FromMeasure]]</f>
        <v>11.82363947</v>
      </c>
      <c r="G491" s="5" t="s">
        <v>1212</v>
      </c>
      <c r="H491" s="35">
        <v>27.47739005</v>
      </c>
      <c r="I491" s="56">
        <v>321.05578317769198</v>
      </c>
      <c r="J491" s="18" t="s">
        <v>1231</v>
      </c>
      <c r="K491" s="55">
        <v>332.13117550999999</v>
      </c>
      <c r="L491" s="35">
        <v>39.30102952</v>
      </c>
      <c r="M491" s="56">
        <v>332.87942264769202</v>
      </c>
      <c r="N491" s="18" t="s">
        <v>418</v>
      </c>
      <c r="O491" s="2">
        <v>920</v>
      </c>
      <c r="P491" s="2">
        <v>923</v>
      </c>
      <c r="Q491" s="2">
        <v>1843</v>
      </c>
      <c r="R491" t="s">
        <v>12573</v>
      </c>
      <c r="S491">
        <v>13</v>
      </c>
      <c r="T491">
        <v>55</v>
      </c>
      <c r="U491" s="2">
        <v>89</v>
      </c>
      <c r="V491" s="2">
        <v>57</v>
      </c>
      <c r="W491" s="8">
        <v>7.9218665219750406E-2</v>
      </c>
      <c r="X491" s="2">
        <v>3235</v>
      </c>
      <c r="Y491" s="45">
        <v>467</v>
      </c>
      <c r="AA491" s="61">
        <f>(Table13[[#This Row],[2042 Future AADT]]-Table13[[#This Row],[AADT 2022]])/20*($AA$5-2022)+Table13[[#This Row],[AADT 2022]]</f>
        <v>2747.8</v>
      </c>
      <c r="AC491" s="1" t="str">
        <f>IF(Table13[[#This Row],[TCS MP]]&gt;=Table13[[#This Row],[BMP]],IF(Table13[[#This Row],[TCS MP]]&lt;=Table13[[#This Row],[EMP]],"Good","EMP"),"BMP")</f>
        <v>Good</v>
      </c>
    </row>
    <row r="492" spans="1:29" ht="24" customHeight="1" x14ac:dyDescent="0.25">
      <c r="A492" t="s">
        <v>1235</v>
      </c>
      <c r="B492" t="s">
        <v>17598</v>
      </c>
      <c r="C492">
        <v>100865</v>
      </c>
      <c r="D492" t="s">
        <v>17073</v>
      </c>
      <c r="E492" t="s">
        <v>1211</v>
      </c>
      <c r="F492" s="9">
        <f>Table13[[#This Row],[ToMeasure]]-Table13[[#This Row],[FromMeasure]]</f>
        <v>4.2063567499999976</v>
      </c>
      <c r="G492" s="5" t="s">
        <v>1212</v>
      </c>
      <c r="H492" s="35">
        <v>39.30102952</v>
      </c>
      <c r="I492" s="56">
        <v>332.87599404285697</v>
      </c>
      <c r="J492" s="18" t="s">
        <v>418</v>
      </c>
      <c r="K492" s="55">
        <v>336.31999302000003</v>
      </c>
      <c r="L492" s="35">
        <v>43.507386269999998</v>
      </c>
      <c r="M492" s="56">
        <v>337.08235079285703</v>
      </c>
      <c r="N492" s="18" t="s">
        <v>1234</v>
      </c>
      <c r="O492" s="2">
        <v>2648</v>
      </c>
      <c r="P492" s="2">
        <v>2778</v>
      </c>
      <c r="Q492" s="2">
        <v>5426</v>
      </c>
      <c r="R492" t="s">
        <v>15446</v>
      </c>
      <c r="S492">
        <v>8</v>
      </c>
      <c r="T492">
        <v>51</v>
      </c>
      <c r="U492" s="2">
        <v>321</v>
      </c>
      <c r="V492" s="2">
        <v>94</v>
      </c>
      <c r="W492" s="8">
        <v>7.6483597493549577E-2</v>
      </c>
      <c r="X492" s="2">
        <v>7871</v>
      </c>
      <c r="Y492" s="45">
        <v>468</v>
      </c>
      <c r="AA492" s="61">
        <f>(Table13[[#This Row],[2042 Future AADT]]-Table13[[#This Row],[AADT 2022]])/20*($AA$5-2022)+Table13[[#This Row],[AADT 2022]]</f>
        <v>7015.25</v>
      </c>
      <c r="AC492" s="1" t="str">
        <f>IF(Table13[[#This Row],[TCS MP]]&gt;=Table13[[#This Row],[BMP]],IF(Table13[[#This Row],[TCS MP]]&lt;=Table13[[#This Row],[EMP]],"Good","EMP"),"BMP")</f>
        <v>Good</v>
      </c>
    </row>
    <row r="493" spans="1:29" ht="24" customHeight="1" x14ac:dyDescent="0.25">
      <c r="A493" t="s">
        <v>1237</v>
      </c>
      <c r="B493" t="s">
        <v>17599</v>
      </c>
      <c r="C493">
        <v>100866</v>
      </c>
      <c r="D493" t="s">
        <v>17073</v>
      </c>
      <c r="E493" t="s">
        <v>1211</v>
      </c>
      <c r="F493" s="9">
        <f>Table13[[#This Row],[ToMeasure]]-Table13[[#This Row],[FromMeasure]]</f>
        <v>4.4101519399999987</v>
      </c>
      <c r="G493" s="5" t="s">
        <v>1212</v>
      </c>
      <c r="H493" s="35">
        <v>43.507386269999998</v>
      </c>
      <c r="I493" s="56">
        <v>337.09907669333302</v>
      </c>
      <c r="J493" s="18" t="s">
        <v>1234</v>
      </c>
      <c r="K493" s="55">
        <v>340.64493305500002</v>
      </c>
      <c r="L493" s="35">
        <v>47.917538209999996</v>
      </c>
      <c r="M493" s="56">
        <v>341.50922863333301</v>
      </c>
      <c r="N493" s="18" t="s">
        <v>1236</v>
      </c>
      <c r="O493" s="2">
        <v>2314</v>
      </c>
      <c r="P493" s="2">
        <v>799</v>
      </c>
      <c r="Q493" s="2">
        <v>3113</v>
      </c>
      <c r="R493" t="s">
        <v>5077</v>
      </c>
      <c r="S493">
        <v>9</v>
      </c>
      <c r="T493">
        <v>78</v>
      </c>
      <c r="U493" s="2">
        <v>229</v>
      </c>
      <c r="V493" s="2">
        <v>97</v>
      </c>
      <c r="W493" s="8">
        <v>0.10472213299068422</v>
      </c>
      <c r="X493" s="2">
        <v>3865</v>
      </c>
      <c r="Y493" s="45">
        <v>469</v>
      </c>
      <c r="AA493" s="61">
        <f>(Table13[[#This Row],[2042 Future AADT]]-Table13[[#This Row],[AADT 2022]])/20*($AA$5-2022)+Table13[[#This Row],[AADT 2022]]</f>
        <v>3601.8</v>
      </c>
      <c r="AC493" s="1" t="str">
        <f>IF(Table13[[#This Row],[TCS MP]]&gt;=Table13[[#This Row],[BMP]],IF(Table13[[#This Row],[TCS MP]]&lt;=Table13[[#This Row],[EMP]],"Good","EMP"),"BMP")</f>
        <v>Good</v>
      </c>
    </row>
    <row r="494" spans="1:29" ht="24" customHeight="1" x14ac:dyDescent="0.25">
      <c r="A494" t="s">
        <v>1240</v>
      </c>
      <c r="B494" t="s">
        <v>17600</v>
      </c>
      <c r="C494">
        <v>100867</v>
      </c>
      <c r="D494" t="s">
        <v>17073</v>
      </c>
      <c r="E494" t="s">
        <v>1211</v>
      </c>
      <c r="F494" s="9">
        <f>Table13[[#This Row],[ToMeasure]]-Table13[[#This Row],[FromMeasure]]</f>
        <v>1.6787653900000024</v>
      </c>
      <c r="G494" s="5" t="s">
        <v>1212</v>
      </c>
      <c r="H494" s="35">
        <v>47.917538209999996</v>
      </c>
      <c r="I494" s="56">
        <v>341.68571173750001</v>
      </c>
      <c r="J494" s="18" t="s">
        <v>1236</v>
      </c>
      <c r="K494" s="55">
        <v>343.16372344333303</v>
      </c>
      <c r="L494" s="35">
        <v>49.596303599999999</v>
      </c>
      <c r="M494" s="56">
        <v>343.36447712749998</v>
      </c>
      <c r="N494" s="18" t="s">
        <v>1239</v>
      </c>
      <c r="O494" s="2">
        <v>3683</v>
      </c>
      <c r="P494" s="2">
        <v>3653</v>
      </c>
      <c r="Q494" s="2">
        <v>7336</v>
      </c>
      <c r="R494" t="s">
        <v>15447</v>
      </c>
      <c r="S494">
        <v>9</v>
      </c>
      <c r="T494">
        <v>54</v>
      </c>
      <c r="U494" s="2">
        <v>414</v>
      </c>
      <c r="V494" s="2">
        <v>115</v>
      </c>
      <c r="W494" s="8">
        <v>7.2110141766630317E-2</v>
      </c>
      <c r="X494" s="2">
        <v>9109</v>
      </c>
      <c r="Y494" s="45">
        <v>470</v>
      </c>
      <c r="AA494" s="61">
        <f>(Table13[[#This Row],[2042 Future AADT]]-Table13[[#This Row],[AADT 2022]])/20*($AA$5-2022)+Table13[[#This Row],[AADT 2022]]</f>
        <v>8488.4500000000007</v>
      </c>
      <c r="AC494" s="1" t="str">
        <f>IF(Table13[[#This Row],[TCS MP]]&gt;=Table13[[#This Row],[BMP]],IF(Table13[[#This Row],[TCS MP]]&lt;=Table13[[#This Row],[EMP]],"Good","EMP"),"BMP")</f>
        <v>Good</v>
      </c>
    </row>
    <row r="495" spans="1:29" ht="24" customHeight="1" x14ac:dyDescent="0.25">
      <c r="A495" t="s">
        <v>1243</v>
      </c>
      <c r="B495" t="s">
        <v>17601</v>
      </c>
      <c r="C495">
        <v>100868</v>
      </c>
      <c r="D495" t="s">
        <v>17073</v>
      </c>
      <c r="E495" t="s">
        <v>1211</v>
      </c>
      <c r="F495" s="9">
        <f>Table13[[#This Row],[ToMeasure]]-Table13[[#This Row],[FromMeasure]]</f>
        <v>1.6451287599999986</v>
      </c>
      <c r="G495" s="5" t="s">
        <v>1212</v>
      </c>
      <c r="H495" s="35">
        <v>49.596303599999999</v>
      </c>
      <c r="I495" s="56">
        <v>343.63296159999999</v>
      </c>
      <c r="J495" s="18" t="s">
        <v>1241</v>
      </c>
      <c r="K495" s="55">
        <v>343.699556465</v>
      </c>
      <c r="L495" s="35">
        <v>51.241432359999997</v>
      </c>
      <c r="M495" s="56">
        <v>345.27809036000002</v>
      </c>
      <c r="N495" s="18" t="s">
        <v>1242</v>
      </c>
      <c r="O495" s="2">
        <v>2480</v>
      </c>
      <c r="P495" s="2">
        <v>2417</v>
      </c>
      <c r="Q495" s="2">
        <v>4897</v>
      </c>
      <c r="R495" t="s">
        <v>15448</v>
      </c>
      <c r="S495">
        <v>8</v>
      </c>
      <c r="T495">
        <v>53</v>
      </c>
      <c r="U495" s="2">
        <v>455</v>
      </c>
      <c r="V495" s="2">
        <v>310</v>
      </c>
      <c r="W495" s="8">
        <v>0.15621809270982234</v>
      </c>
      <c r="X495" s="2">
        <v>6080</v>
      </c>
      <c r="Y495" s="45">
        <v>471</v>
      </c>
      <c r="AA495" s="61">
        <f>(Table13[[#This Row],[2042 Future AADT]]-Table13[[#This Row],[AADT 2022]])/20*($AA$5-2022)+Table13[[#This Row],[AADT 2022]]</f>
        <v>5665.95</v>
      </c>
      <c r="AC495" s="1" t="str">
        <f>IF(Table13[[#This Row],[TCS MP]]&gt;=Table13[[#This Row],[BMP]],IF(Table13[[#This Row],[TCS MP]]&lt;=Table13[[#This Row],[EMP]],"Good","EMP"),"BMP")</f>
        <v>Good</v>
      </c>
    </row>
    <row r="496" spans="1:29" ht="24" customHeight="1" x14ac:dyDescent="0.25">
      <c r="A496" t="s">
        <v>1245</v>
      </c>
      <c r="B496" t="s">
        <v>17602</v>
      </c>
      <c r="C496">
        <v>100869</v>
      </c>
      <c r="D496" t="s">
        <v>17073</v>
      </c>
      <c r="E496" t="s">
        <v>1211</v>
      </c>
      <c r="F496" s="9">
        <f>Table13[[#This Row],[ToMeasure]]-Table13[[#This Row],[FromMeasure]]</f>
        <v>2.6803534100000022</v>
      </c>
      <c r="G496" s="5" t="s">
        <v>1212</v>
      </c>
      <c r="H496" s="35">
        <v>51.241432359999997</v>
      </c>
      <c r="I496" s="56">
        <v>345.37455414599998</v>
      </c>
      <c r="J496" s="18" t="s">
        <v>1242</v>
      </c>
      <c r="K496" s="55">
        <v>347.126686065</v>
      </c>
      <c r="L496" s="35">
        <v>53.92178577</v>
      </c>
      <c r="M496" s="56">
        <v>348.05490755599999</v>
      </c>
      <c r="N496" s="18" t="s">
        <v>1244</v>
      </c>
      <c r="O496" s="2">
        <v>3131</v>
      </c>
      <c r="P496" s="2">
        <v>2013</v>
      </c>
      <c r="Q496" s="2">
        <v>5144</v>
      </c>
      <c r="R496" t="s">
        <v>9336</v>
      </c>
      <c r="S496">
        <v>8</v>
      </c>
      <c r="T496">
        <v>71</v>
      </c>
      <c r="U496" s="2">
        <v>300</v>
      </c>
      <c r="V496" s="2">
        <v>159</v>
      </c>
      <c r="W496" s="8">
        <v>8.9230171073094874E-2</v>
      </c>
      <c r="X496" s="2">
        <v>9030</v>
      </c>
      <c r="Y496" s="45">
        <v>472</v>
      </c>
      <c r="AA496" s="61">
        <f>(Table13[[#This Row],[2042 Future AADT]]-Table13[[#This Row],[AADT 2022]])/20*($AA$5-2022)+Table13[[#This Row],[AADT 2022]]</f>
        <v>7669.9</v>
      </c>
      <c r="AC496" s="1" t="str">
        <f>IF(Table13[[#This Row],[TCS MP]]&gt;=Table13[[#This Row],[BMP]],IF(Table13[[#This Row],[TCS MP]]&lt;=Table13[[#This Row],[EMP]],"Good","EMP"),"BMP")</f>
        <v>Good</v>
      </c>
    </row>
    <row r="497" spans="1:29" ht="24" customHeight="1" x14ac:dyDescent="0.25">
      <c r="A497" t="s">
        <v>1247</v>
      </c>
      <c r="B497" t="s">
        <v>17603</v>
      </c>
      <c r="C497">
        <v>100870</v>
      </c>
      <c r="D497" t="s">
        <v>17073</v>
      </c>
      <c r="E497" t="s">
        <v>1211</v>
      </c>
      <c r="F497" s="9">
        <f>Table13[[#This Row],[ToMeasure]]-Table13[[#This Row],[FromMeasure]]</f>
        <v>8.4191404000000034</v>
      </c>
      <c r="G497" s="5" t="s">
        <v>1212</v>
      </c>
      <c r="H497" s="35">
        <v>53.92178577</v>
      </c>
      <c r="I497" s="56">
        <v>348.05009206</v>
      </c>
      <c r="J497" s="18" t="s">
        <v>1244</v>
      </c>
      <c r="K497" s="55">
        <v>349.00978644000003</v>
      </c>
      <c r="L497" s="35">
        <v>62.340926170000003</v>
      </c>
      <c r="M497" s="56">
        <v>356.46923246</v>
      </c>
      <c r="N497" s="18" t="s">
        <v>1246</v>
      </c>
      <c r="O497" s="2">
        <v>2398</v>
      </c>
      <c r="P497" s="2">
        <v>2371</v>
      </c>
      <c r="Q497" s="2">
        <v>4769</v>
      </c>
      <c r="R497" t="s">
        <v>9337</v>
      </c>
      <c r="S497">
        <v>8</v>
      </c>
      <c r="T497">
        <v>51</v>
      </c>
      <c r="U497" s="2">
        <v>431</v>
      </c>
      <c r="V497" s="2">
        <v>197</v>
      </c>
      <c r="W497" s="8">
        <v>0.13168379115118473</v>
      </c>
      <c r="X497" s="2">
        <v>6918</v>
      </c>
      <c r="Y497" s="45">
        <v>473</v>
      </c>
      <c r="AA497" s="61">
        <f>(Table13[[#This Row],[2042 Future AADT]]-Table13[[#This Row],[AADT 2022]])/20*($AA$5-2022)+Table13[[#This Row],[AADT 2022]]</f>
        <v>6165.85</v>
      </c>
      <c r="AC497" s="1" t="str">
        <f>IF(Table13[[#This Row],[TCS MP]]&gt;=Table13[[#This Row],[BMP]],IF(Table13[[#This Row],[TCS MP]]&lt;=Table13[[#This Row],[EMP]],"Good","EMP"),"BMP")</f>
        <v>Good</v>
      </c>
    </row>
    <row r="498" spans="1:29" ht="24" customHeight="1" x14ac:dyDescent="0.25">
      <c r="A498" t="s">
        <v>1248</v>
      </c>
      <c r="B498" t="s">
        <v>17604</v>
      </c>
      <c r="C498">
        <v>100871</v>
      </c>
      <c r="D498" t="s">
        <v>17073</v>
      </c>
      <c r="E498" t="s">
        <v>1211</v>
      </c>
      <c r="F498" s="9">
        <f>Table13[[#This Row],[ToMeasure]]-Table13[[#This Row],[FromMeasure]]</f>
        <v>8.2012423099999978</v>
      </c>
      <c r="G498" s="5" t="s">
        <v>1212</v>
      </c>
      <c r="H498" s="35">
        <v>62.340926170000003</v>
      </c>
      <c r="I498" s="56">
        <v>356.46870757699998</v>
      </c>
      <c r="J498" s="18" t="s">
        <v>1246</v>
      </c>
      <c r="K498" s="55">
        <v>359.50117464499999</v>
      </c>
      <c r="L498" s="35">
        <v>70.542168480000001</v>
      </c>
      <c r="M498" s="56">
        <v>364.66994988699997</v>
      </c>
      <c r="N498" s="18" t="s">
        <v>442</v>
      </c>
      <c r="O498" s="2">
        <v>2404</v>
      </c>
      <c r="P498" s="2">
        <v>2361</v>
      </c>
      <c r="Q498" s="2">
        <v>4765</v>
      </c>
      <c r="R498" t="s">
        <v>12574</v>
      </c>
      <c r="S498">
        <v>10</v>
      </c>
      <c r="T498">
        <v>61</v>
      </c>
      <c r="U498" s="2">
        <v>278</v>
      </c>
      <c r="V498" s="2">
        <v>248</v>
      </c>
      <c r="W498" s="8">
        <v>0.11038824763903463</v>
      </c>
      <c r="X498" s="2">
        <v>5917</v>
      </c>
      <c r="Y498" s="45">
        <v>474</v>
      </c>
      <c r="AA498" s="61">
        <f>(Table13[[#This Row],[2042 Future AADT]]-Table13[[#This Row],[AADT 2022]])/20*($AA$5-2022)+Table13[[#This Row],[AADT 2022]]</f>
        <v>5513.8</v>
      </c>
      <c r="AC498" s="1" t="str">
        <f>IF(Table13[[#This Row],[TCS MP]]&gt;=Table13[[#This Row],[BMP]],IF(Table13[[#This Row],[TCS MP]]&lt;=Table13[[#This Row],[EMP]],"Good","EMP"),"BMP")</f>
        <v>Good</v>
      </c>
    </row>
    <row r="499" spans="1:29" ht="24" customHeight="1" x14ac:dyDescent="0.25">
      <c r="A499" t="s">
        <v>1250</v>
      </c>
      <c r="B499" t="s">
        <v>17605</v>
      </c>
      <c r="C499">
        <v>100872</v>
      </c>
      <c r="D499" t="s">
        <v>17073</v>
      </c>
      <c r="E499" t="s">
        <v>1211</v>
      </c>
      <c r="F499" s="9">
        <f>Table13[[#This Row],[ToMeasure]]-Table13[[#This Row],[FromMeasure]]</f>
        <v>0.43456240999999807</v>
      </c>
      <c r="G499" s="5" t="s">
        <v>1212</v>
      </c>
      <c r="H499" s="35">
        <v>70.542168480000001</v>
      </c>
      <c r="I499" s="56">
        <v>364.66254901999997</v>
      </c>
      <c r="J499" s="18" t="s">
        <v>442</v>
      </c>
      <c r="K499" s="55">
        <v>365.00501694000002</v>
      </c>
      <c r="L499" s="35">
        <v>70.976730889999999</v>
      </c>
      <c r="M499" s="56">
        <v>365.09711142999998</v>
      </c>
      <c r="N499" s="18" t="s">
        <v>1249</v>
      </c>
      <c r="O499" s="2">
        <v>4154</v>
      </c>
      <c r="P499" s="2">
        <v>4346</v>
      </c>
      <c r="Q499" s="2">
        <v>8500</v>
      </c>
      <c r="R499" t="s">
        <v>12575</v>
      </c>
      <c r="S499">
        <v>8</v>
      </c>
      <c r="T499">
        <v>54</v>
      </c>
      <c r="U499" s="2">
        <v>791</v>
      </c>
      <c r="V499" s="2">
        <v>127</v>
      </c>
      <c r="W499" s="8">
        <v>0.108</v>
      </c>
      <c r="X499" s="2">
        <v>14921</v>
      </c>
      <c r="Y499" s="45">
        <v>475</v>
      </c>
      <c r="AA499" s="61">
        <f>(Table13[[#This Row],[2042 Future AADT]]-Table13[[#This Row],[AADT 2022]])/20*($AA$5-2022)+Table13[[#This Row],[AADT 2022]]</f>
        <v>12673.650000000001</v>
      </c>
      <c r="AC499" s="1" t="str">
        <f>IF(Table13[[#This Row],[TCS MP]]&gt;=Table13[[#This Row],[BMP]],IF(Table13[[#This Row],[TCS MP]]&lt;=Table13[[#This Row],[EMP]],"Good","EMP"),"BMP")</f>
        <v>Good</v>
      </c>
    </row>
    <row r="500" spans="1:29" ht="24" customHeight="1" x14ac:dyDescent="0.25">
      <c r="A500" t="s">
        <v>1252</v>
      </c>
      <c r="B500" t="s">
        <v>17606</v>
      </c>
      <c r="C500">
        <v>100873</v>
      </c>
      <c r="D500" t="s">
        <v>17073</v>
      </c>
      <c r="E500" t="s">
        <v>1211</v>
      </c>
      <c r="F500" s="9">
        <f>Table13[[#This Row],[ToMeasure]]-Table13[[#This Row],[FromMeasure]]</f>
        <v>0.49746598999999492</v>
      </c>
      <c r="G500" s="5" t="s">
        <v>1212</v>
      </c>
      <c r="H500" s="35">
        <v>70.976730889999999</v>
      </c>
      <c r="I500" s="56">
        <v>365.093706575</v>
      </c>
      <c r="J500" s="18" t="s">
        <v>1249</v>
      </c>
      <c r="K500" s="55">
        <v>365.24072088499997</v>
      </c>
      <c r="L500" s="35">
        <v>71.474196879999994</v>
      </c>
      <c r="M500" s="56">
        <v>365.59117256500002</v>
      </c>
      <c r="N500" s="18" t="s">
        <v>1251</v>
      </c>
      <c r="O500" s="2">
        <v>3001</v>
      </c>
      <c r="P500" s="2">
        <v>3311</v>
      </c>
      <c r="Q500" s="2">
        <v>6312</v>
      </c>
      <c r="R500" t="s">
        <v>9338</v>
      </c>
      <c r="S500">
        <v>8</v>
      </c>
      <c r="T500">
        <v>54</v>
      </c>
      <c r="U500" s="2">
        <v>539</v>
      </c>
      <c r="V500" s="2">
        <v>87</v>
      </c>
      <c r="W500" s="8">
        <v>9.9176172370088717E-2</v>
      </c>
      <c r="X500" s="2">
        <v>11080</v>
      </c>
      <c r="Y500" s="45">
        <v>476</v>
      </c>
      <c r="AA500" s="61">
        <f>(Table13[[#This Row],[2042 Future AADT]]-Table13[[#This Row],[AADT 2022]])/20*($AA$5-2022)+Table13[[#This Row],[AADT 2022]]</f>
        <v>9411.2000000000007</v>
      </c>
      <c r="AC500" s="1" t="str">
        <f>IF(Table13[[#This Row],[TCS MP]]&gt;=Table13[[#This Row],[BMP]],IF(Table13[[#This Row],[TCS MP]]&lt;=Table13[[#This Row],[EMP]],"Good","EMP"),"BMP")</f>
        <v>Good</v>
      </c>
    </row>
    <row r="501" spans="1:29" ht="24" customHeight="1" x14ac:dyDescent="0.25">
      <c r="A501" t="s">
        <v>1254</v>
      </c>
      <c r="B501" t="s">
        <v>17607</v>
      </c>
      <c r="C501">
        <v>100874</v>
      </c>
      <c r="D501" t="s">
        <v>17073</v>
      </c>
      <c r="E501" t="s">
        <v>1211</v>
      </c>
      <c r="F501" s="9">
        <f>Table13[[#This Row],[ToMeasure]]-Table13[[#This Row],[FromMeasure]]</f>
        <v>0.54006630000000655</v>
      </c>
      <c r="G501" s="5" t="s">
        <v>1212</v>
      </c>
      <c r="H501" s="35">
        <v>71.474196879999994</v>
      </c>
      <c r="I501" s="56">
        <v>365.58933953666701</v>
      </c>
      <c r="J501" s="18" t="s">
        <v>1251</v>
      </c>
      <c r="K501" s="55">
        <v>365.99620298000002</v>
      </c>
      <c r="L501" s="35">
        <v>72.01426318</v>
      </c>
      <c r="M501" s="56">
        <v>366.12940583666699</v>
      </c>
      <c r="N501" s="18" t="s">
        <v>1253</v>
      </c>
      <c r="O501" s="2">
        <v>5060</v>
      </c>
      <c r="P501" s="2">
        <v>4846</v>
      </c>
      <c r="Q501" s="2">
        <v>9906</v>
      </c>
      <c r="R501" t="s">
        <v>12576</v>
      </c>
      <c r="S501">
        <v>8</v>
      </c>
      <c r="T501">
        <v>50</v>
      </c>
      <c r="U501" s="2">
        <v>774</v>
      </c>
      <c r="V501" s="2">
        <v>125</v>
      </c>
      <c r="W501" s="8">
        <v>9.0753078942055324E-2</v>
      </c>
      <c r="X501" s="2">
        <v>12300</v>
      </c>
      <c r="Y501" s="45">
        <v>477</v>
      </c>
      <c r="AA501" s="61">
        <f>(Table13[[#This Row],[2042 Future AADT]]-Table13[[#This Row],[AADT 2022]])/20*($AA$5-2022)+Table13[[#This Row],[AADT 2022]]</f>
        <v>11462.1</v>
      </c>
      <c r="AC501" s="1" t="str">
        <f>IF(Table13[[#This Row],[TCS MP]]&gt;=Table13[[#This Row],[BMP]],IF(Table13[[#This Row],[TCS MP]]&lt;=Table13[[#This Row],[EMP]],"Good","EMP"),"BMP")</f>
        <v>Good</v>
      </c>
    </row>
    <row r="502" spans="1:29" ht="24" customHeight="1" x14ac:dyDescent="0.25">
      <c r="A502" t="s">
        <v>1256</v>
      </c>
      <c r="B502" t="s">
        <v>17608</v>
      </c>
      <c r="C502">
        <v>100876</v>
      </c>
      <c r="D502" t="s">
        <v>17073</v>
      </c>
      <c r="E502" t="s">
        <v>1211</v>
      </c>
      <c r="F502" s="9">
        <f>Table13[[#This Row],[ToMeasure]]-Table13[[#This Row],[FromMeasure]]</f>
        <v>0.98420147000000213</v>
      </c>
      <c r="G502" s="5" t="s">
        <v>1212</v>
      </c>
      <c r="H502" s="35">
        <v>72.01426318</v>
      </c>
      <c r="I502" s="56">
        <v>366.12</v>
      </c>
      <c r="J502" s="18" t="s">
        <v>1253</v>
      </c>
      <c r="K502" s="55">
        <v>366.31792774000002</v>
      </c>
      <c r="L502" s="35">
        <v>72.998464650000003</v>
      </c>
      <c r="M502" s="56">
        <v>367.11</v>
      </c>
      <c r="N502" s="18" t="s">
        <v>1255</v>
      </c>
      <c r="O502" s="2">
        <v>1435</v>
      </c>
      <c r="P502" s="2">
        <v>1364</v>
      </c>
      <c r="Q502" s="2">
        <v>2799</v>
      </c>
      <c r="R502" t="s">
        <v>9339</v>
      </c>
      <c r="S502">
        <v>9</v>
      </c>
      <c r="T502">
        <v>52</v>
      </c>
      <c r="U502" s="2">
        <v>559</v>
      </c>
      <c r="V502" s="2">
        <v>382</v>
      </c>
      <c r="W502" s="8">
        <v>0.33619149696320116</v>
      </c>
      <c r="X502" s="2">
        <v>4802</v>
      </c>
      <c r="Y502" s="45">
        <v>478</v>
      </c>
      <c r="AA502" s="61">
        <f>(Table13[[#This Row],[2042 Future AADT]]-Table13[[#This Row],[AADT 2022]])/20*($AA$5-2022)+Table13[[#This Row],[AADT 2022]]</f>
        <v>4100.95</v>
      </c>
      <c r="AC502" s="1" t="str">
        <f>IF(Table13[[#This Row],[TCS MP]]&gt;=Table13[[#This Row],[BMP]],IF(Table13[[#This Row],[TCS MP]]&lt;=Table13[[#This Row],[EMP]],"Good","EMP"),"BMP")</f>
        <v>Good</v>
      </c>
    </row>
    <row r="503" spans="1:29" ht="24" customHeight="1" x14ac:dyDescent="0.25">
      <c r="A503" t="s">
        <v>1258</v>
      </c>
      <c r="B503" t="s">
        <v>17609</v>
      </c>
      <c r="C503">
        <v>100878</v>
      </c>
      <c r="D503" t="s">
        <v>17073</v>
      </c>
      <c r="E503" t="s">
        <v>1211</v>
      </c>
      <c r="F503" s="9">
        <f>Table13[[#This Row],[ToMeasure]]-Table13[[#This Row],[FromMeasure]]</f>
        <v>1.2557610100000005</v>
      </c>
      <c r="G503" s="5" t="s">
        <v>1212</v>
      </c>
      <c r="H503" s="35">
        <v>72.998464650000003</v>
      </c>
      <c r="I503" s="56">
        <v>367.11</v>
      </c>
      <c r="J503" s="18" t="s">
        <v>1255</v>
      </c>
      <c r="K503" s="55">
        <v>368.43221796</v>
      </c>
      <c r="L503" s="35">
        <v>74.254225660000003</v>
      </c>
      <c r="M503" s="56">
        <v>369.51</v>
      </c>
      <c r="N503" s="18" t="s">
        <v>1257</v>
      </c>
      <c r="O503" s="2">
        <v>1108</v>
      </c>
      <c r="P503" s="2">
        <v>1001</v>
      </c>
      <c r="Q503" s="2">
        <v>2109</v>
      </c>
      <c r="R503" t="s">
        <v>9340</v>
      </c>
      <c r="S503">
        <v>8</v>
      </c>
      <c r="T503">
        <v>51</v>
      </c>
      <c r="U503" s="2">
        <v>414</v>
      </c>
      <c r="V503" s="2">
        <v>64</v>
      </c>
      <c r="W503" s="8">
        <v>0.22664770033191087</v>
      </c>
      <c r="X503" s="2">
        <v>5672</v>
      </c>
      <c r="Y503" s="45">
        <v>479</v>
      </c>
      <c r="AA503" s="61">
        <f>(Table13[[#This Row],[2042 Future AADT]]-Table13[[#This Row],[AADT 2022]])/20*($AA$5-2022)+Table13[[#This Row],[AADT 2022]]</f>
        <v>4424.9500000000007</v>
      </c>
      <c r="AC503" s="1" t="str">
        <f>IF(Table13[[#This Row],[TCS MP]]&gt;=Table13[[#This Row],[BMP]],IF(Table13[[#This Row],[TCS MP]]&lt;=Table13[[#This Row],[EMP]],"Good","EMP"),"BMP")</f>
        <v>Good</v>
      </c>
    </row>
    <row r="504" spans="1:29" ht="24" customHeight="1" x14ac:dyDescent="0.25">
      <c r="A504" t="s">
        <v>1260</v>
      </c>
      <c r="B504" t="s">
        <v>17610</v>
      </c>
      <c r="C504">
        <v>100879</v>
      </c>
      <c r="D504" t="s">
        <v>17073</v>
      </c>
      <c r="E504" t="s">
        <v>1211</v>
      </c>
      <c r="F504" s="9">
        <f>Table13[[#This Row],[ToMeasure]]-Table13[[#This Row],[FromMeasure]]</f>
        <v>45.946608269999999</v>
      </c>
      <c r="G504" s="5" t="s">
        <v>1212</v>
      </c>
      <c r="H504" s="35">
        <v>74.254225660000003</v>
      </c>
      <c r="I504" s="56">
        <v>369.43670588958298</v>
      </c>
      <c r="J504" s="18" t="s">
        <v>1257</v>
      </c>
      <c r="K504" s="55">
        <v>370.99655385</v>
      </c>
      <c r="L504" s="35">
        <v>120.20083393</v>
      </c>
      <c r="M504" s="56">
        <v>415.38331415958299</v>
      </c>
      <c r="N504" s="18" t="s">
        <v>1259</v>
      </c>
      <c r="O504" s="2">
        <v>287</v>
      </c>
      <c r="P504" s="2">
        <v>279</v>
      </c>
      <c r="Q504" s="2">
        <v>566</v>
      </c>
      <c r="R504" t="s">
        <v>15449</v>
      </c>
      <c r="S504">
        <v>12</v>
      </c>
      <c r="T504">
        <v>52</v>
      </c>
      <c r="U504" s="2">
        <v>44</v>
      </c>
      <c r="V504" s="2">
        <v>58</v>
      </c>
      <c r="W504" s="8">
        <v>0.18021201413427562</v>
      </c>
      <c r="X504" s="2">
        <v>1698</v>
      </c>
      <c r="Y504" s="45">
        <v>480</v>
      </c>
      <c r="AA504" s="61">
        <f>(Table13[[#This Row],[2042 Future AADT]]-Table13[[#This Row],[AADT 2022]])/20*($AA$5-2022)+Table13[[#This Row],[AADT 2022]]</f>
        <v>1301.8000000000002</v>
      </c>
      <c r="AC504" s="1" t="str">
        <f>IF(Table13[[#This Row],[TCS MP]]&gt;=Table13[[#This Row],[BMP]],IF(Table13[[#This Row],[TCS MP]]&lt;=Table13[[#This Row],[EMP]],"Good","EMP"),"BMP")</f>
        <v>Good</v>
      </c>
    </row>
    <row r="505" spans="1:29" ht="24" customHeight="1" x14ac:dyDescent="0.25">
      <c r="A505" t="s">
        <v>1265</v>
      </c>
      <c r="B505" t="s">
        <v>17611</v>
      </c>
      <c r="C505">
        <v>100883</v>
      </c>
      <c r="D505" t="s">
        <v>17073</v>
      </c>
      <c r="E505" t="s">
        <v>1226</v>
      </c>
      <c r="F505" s="9">
        <f>Table13[[#This Row],[ToMeasure]]-Table13[[#This Row],[FromMeasure]]</f>
        <v>0.55641770000000002</v>
      </c>
      <c r="G505" s="5" t="s">
        <v>1224</v>
      </c>
      <c r="H505" s="35">
        <v>0</v>
      </c>
      <c r="I505" s="56">
        <v>1.0542593600000001</v>
      </c>
      <c r="J505" s="18" t="s">
        <v>1263</v>
      </c>
      <c r="K505" s="55">
        <v>1.5490491900000001</v>
      </c>
      <c r="L505" s="35">
        <v>0.55641770000000002</v>
      </c>
      <c r="M505" s="56">
        <v>1.61067709</v>
      </c>
      <c r="N505" s="18" t="s">
        <v>1264</v>
      </c>
      <c r="O505" s="2">
        <v>2738</v>
      </c>
      <c r="P505" s="2">
        <v>2710</v>
      </c>
      <c r="Q505" s="2">
        <v>5448</v>
      </c>
      <c r="R505" t="s">
        <v>15468</v>
      </c>
      <c r="S505">
        <v>11</v>
      </c>
      <c r="T505">
        <v>62</v>
      </c>
      <c r="U505" s="2">
        <v>771</v>
      </c>
      <c r="V505" s="2">
        <v>178</v>
      </c>
      <c r="W505" s="8">
        <v>0.17419236417033773</v>
      </c>
      <c r="X505" s="2">
        <v>16344</v>
      </c>
      <c r="Y505" s="45">
        <v>481</v>
      </c>
      <c r="AA505" s="61">
        <f>(Table13[[#This Row],[2042 Future AADT]]-Table13[[#This Row],[AADT 2022]])/20*($AA$5-2022)+Table13[[#This Row],[AADT 2022]]</f>
        <v>12530.4</v>
      </c>
      <c r="AC505" s="1" t="str">
        <f>IF(Table13[[#This Row],[TCS MP]]&gt;=Table13[[#This Row],[BMP]],IF(Table13[[#This Row],[TCS MP]]&lt;=Table13[[#This Row],[EMP]],"Good","EMP"),"BMP")</f>
        <v>Good</v>
      </c>
    </row>
    <row r="506" spans="1:29" ht="24" customHeight="1" x14ac:dyDescent="0.25">
      <c r="A506" t="s">
        <v>1267</v>
      </c>
      <c r="B506" t="s">
        <v>17612</v>
      </c>
      <c r="C506">
        <v>100884</v>
      </c>
      <c r="D506" t="s">
        <v>17073</v>
      </c>
      <c r="E506" t="s">
        <v>1226</v>
      </c>
      <c r="F506" s="9">
        <f>Table13[[#This Row],[ToMeasure]]-Table13[[#This Row],[FromMeasure]]</f>
        <v>1.2908766699999998</v>
      </c>
      <c r="G506" s="5" t="s">
        <v>1224</v>
      </c>
      <c r="H506" s="35">
        <v>0.55641770000000002</v>
      </c>
      <c r="I506" s="56">
        <v>1.6623533975</v>
      </c>
      <c r="J506" s="18" t="s">
        <v>1264</v>
      </c>
      <c r="K506" s="67">
        <v>2.9650336966666702</v>
      </c>
      <c r="L506" s="35">
        <v>1.84729437</v>
      </c>
      <c r="M506" s="69">
        <v>3</v>
      </c>
      <c r="N506" s="18" t="s">
        <v>1266</v>
      </c>
      <c r="O506" s="2">
        <v>2041</v>
      </c>
      <c r="P506" s="2">
        <v>2006</v>
      </c>
      <c r="Q506" s="2">
        <v>4047</v>
      </c>
      <c r="R506" t="s">
        <v>5090</v>
      </c>
      <c r="S506">
        <v>9</v>
      </c>
      <c r="T506">
        <v>56</v>
      </c>
      <c r="U506" s="2">
        <v>489</v>
      </c>
      <c r="V506" s="2">
        <v>167</v>
      </c>
      <c r="W506" s="8">
        <v>0.16209537929330367</v>
      </c>
      <c r="X506" s="2">
        <v>12141</v>
      </c>
      <c r="Y506" s="45">
        <v>482</v>
      </c>
      <c r="AA506" s="61">
        <f>(Table13[[#This Row],[2042 Future AADT]]-Table13[[#This Row],[AADT 2022]])/20*($AA$5-2022)+Table13[[#This Row],[AADT 2022]]</f>
        <v>9308.0999999999985</v>
      </c>
      <c r="AC506" s="1" t="str">
        <f>IF(Table13[[#This Row],[TCS MP]]&gt;=Table13[[#This Row],[BMP]],IF(Table13[[#This Row],[TCS MP]]&lt;=Table13[[#This Row],[EMP]],"Good","EMP"),"BMP")</f>
        <v>Good</v>
      </c>
    </row>
    <row r="507" spans="1:29" ht="24" customHeight="1" x14ac:dyDescent="0.25">
      <c r="A507" t="s">
        <v>1269</v>
      </c>
      <c r="B507" t="s">
        <v>17613</v>
      </c>
      <c r="C507">
        <v>100886</v>
      </c>
      <c r="D507" t="s">
        <v>17073</v>
      </c>
      <c r="E507" t="s">
        <v>1226</v>
      </c>
      <c r="F507" s="9">
        <f>Table13[[#This Row],[ToMeasure]]-Table13[[#This Row],[FromMeasure]]</f>
        <v>2.7750120899999997</v>
      </c>
      <c r="G507" s="5" t="s">
        <v>1224</v>
      </c>
      <c r="H507" s="35">
        <v>1.84729437</v>
      </c>
      <c r="I507" s="56">
        <v>3.01611926</v>
      </c>
      <c r="J507" s="18" t="s">
        <v>1266</v>
      </c>
      <c r="K507" s="55">
        <v>4.9267093949999996</v>
      </c>
      <c r="L507" s="35">
        <v>4.6223064599999999</v>
      </c>
      <c r="M507" s="56">
        <v>5.7911313499999997</v>
      </c>
      <c r="N507" s="18" t="s">
        <v>1268</v>
      </c>
      <c r="O507" s="2">
        <v>1670</v>
      </c>
      <c r="P507" s="2">
        <v>803</v>
      </c>
      <c r="Q507" s="2">
        <v>2473</v>
      </c>
      <c r="R507" t="s">
        <v>9346</v>
      </c>
      <c r="S507">
        <v>8</v>
      </c>
      <c r="T507">
        <v>59</v>
      </c>
      <c r="U507" s="2">
        <v>489</v>
      </c>
      <c r="V507" s="2">
        <v>167</v>
      </c>
      <c r="W507" s="8">
        <v>0.26526486049332793</v>
      </c>
      <c r="X507" s="2">
        <v>4191</v>
      </c>
      <c r="Y507" s="45">
        <v>483</v>
      </c>
      <c r="AA507" s="61">
        <f>(Table13[[#This Row],[2042 Future AADT]]-Table13[[#This Row],[AADT 2022]])/20*($AA$5-2022)+Table13[[#This Row],[AADT 2022]]</f>
        <v>3589.7</v>
      </c>
      <c r="AC507" s="1" t="str">
        <f>IF(Table13[[#This Row],[TCS MP]]&gt;=Table13[[#This Row],[BMP]],IF(Table13[[#This Row],[TCS MP]]&lt;=Table13[[#This Row],[EMP]],"Good","EMP"),"BMP")</f>
        <v>Good</v>
      </c>
    </row>
    <row r="508" spans="1:29" ht="24" customHeight="1" x14ac:dyDescent="0.25">
      <c r="A508" t="s">
        <v>1271</v>
      </c>
      <c r="B508" t="s">
        <v>17614</v>
      </c>
      <c r="C508">
        <v>100887</v>
      </c>
      <c r="D508" t="s">
        <v>17073</v>
      </c>
      <c r="E508" t="s">
        <v>1226</v>
      </c>
      <c r="F508" s="9">
        <f>Table13[[#This Row],[ToMeasure]]-Table13[[#This Row],[FromMeasure]]</f>
        <v>6.3102893500000006</v>
      </c>
      <c r="G508" s="5" t="s">
        <v>1224</v>
      </c>
      <c r="H508" s="35">
        <v>4.6223064599999999</v>
      </c>
      <c r="I508" s="56">
        <v>5.8323650288888897</v>
      </c>
      <c r="J508" s="18" t="s">
        <v>1268</v>
      </c>
      <c r="K508" s="55">
        <v>9.0106227600000004</v>
      </c>
      <c r="L508" s="35">
        <v>10.93259581</v>
      </c>
      <c r="M508" s="56">
        <v>12.142654378888899</v>
      </c>
      <c r="N508" s="18" t="s">
        <v>1270</v>
      </c>
      <c r="O508" s="2">
        <v>932</v>
      </c>
      <c r="P508" s="2">
        <v>899</v>
      </c>
      <c r="Q508" s="2">
        <v>1831</v>
      </c>
      <c r="R508" t="s">
        <v>15469</v>
      </c>
      <c r="S508">
        <v>9</v>
      </c>
      <c r="T508">
        <v>59</v>
      </c>
      <c r="U508" s="2">
        <v>224</v>
      </c>
      <c r="V508" s="2">
        <v>164</v>
      </c>
      <c r="W508" s="8">
        <v>0.21190606226105954</v>
      </c>
      <c r="X508" s="2">
        <v>3103</v>
      </c>
      <c r="Y508" s="45">
        <v>484</v>
      </c>
      <c r="AA508" s="61">
        <f>(Table13[[#This Row],[2042 Future AADT]]-Table13[[#This Row],[AADT 2022]])/20*($AA$5-2022)+Table13[[#This Row],[AADT 2022]]</f>
        <v>2657.8</v>
      </c>
      <c r="AC508" s="1" t="str">
        <f>IF(Table13[[#This Row],[TCS MP]]&gt;=Table13[[#This Row],[BMP]],IF(Table13[[#This Row],[TCS MP]]&lt;=Table13[[#This Row],[EMP]],"Good","EMP"),"BMP")</f>
        <v>Good</v>
      </c>
    </row>
    <row r="509" spans="1:29" ht="24" customHeight="1" x14ac:dyDescent="0.25">
      <c r="A509" t="s">
        <v>1273</v>
      </c>
      <c r="B509" t="s">
        <v>17615</v>
      </c>
      <c r="C509">
        <v>100888</v>
      </c>
      <c r="D509" t="s">
        <v>17073</v>
      </c>
      <c r="E509" t="s">
        <v>1226</v>
      </c>
      <c r="F509" s="9">
        <f>Table13[[#This Row],[ToMeasure]]-Table13[[#This Row],[FromMeasure]]</f>
        <v>7.3207161100000011</v>
      </c>
      <c r="G509" s="5" t="s">
        <v>1224</v>
      </c>
      <c r="H509" s="35">
        <v>10.93259581</v>
      </c>
      <c r="I509" s="56">
        <v>12.1517454733333</v>
      </c>
      <c r="J509" s="18" t="s">
        <v>1270</v>
      </c>
      <c r="K509" s="55">
        <v>17.005920015000001</v>
      </c>
      <c r="L509" s="35">
        <v>18.253311920000002</v>
      </c>
      <c r="M509" s="56">
        <v>19.472461583333299</v>
      </c>
      <c r="N509" s="18" t="s">
        <v>1272</v>
      </c>
      <c r="O509" s="2">
        <v>1014</v>
      </c>
      <c r="P509" s="2">
        <v>980</v>
      </c>
      <c r="Q509" s="2">
        <v>1994</v>
      </c>
      <c r="R509" t="s">
        <v>5091</v>
      </c>
      <c r="S509">
        <v>9</v>
      </c>
      <c r="T509">
        <v>53</v>
      </c>
      <c r="U509" s="2">
        <v>322</v>
      </c>
      <c r="V509" s="2">
        <v>146</v>
      </c>
      <c r="W509" s="8">
        <v>0.23470411233701102</v>
      </c>
      <c r="X509" s="2">
        <v>3379</v>
      </c>
      <c r="Y509" s="45">
        <v>485</v>
      </c>
      <c r="AA509" s="61">
        <f>(Table13[[#This Row],[2042 Future AADT]]-Table13[[#This Row],[AADT 2022]])/20*($AA$5-2022)+Table13[[#This Row],[AADT 2022]]</f>
        <v>2894.25</v>
      </c>
      <c r="AC509" s="1" t="str">
        <f>IF(Table13[[#This Row],[TCS MP]]&gt;=Table13[[#This Row],[BMP]],IF(Table13[[#This Row],[TCS MP]]&lt;=Table13[[#This Row],[EMP]],"Good","EMP"),"BMP")</f>
        <v>Good</v>
      </c>
    </row>
    <row r="510" spans="1:29" ht="24" customHeight="1" x14ac:dyDescent="0.25">
      <c r="A510" t="s">
        <v>1274</v>
      </c>
      <c r="B510" t="s">
        <v>17616</v>
      </c>
      <c r="C510">
        <v>100889</v>
      </c>
      <c r="D510" t="s">
        <v>17073</v>
      </c>
      <c r="E510" t="s">
        <v>1226</v>
      </c>
      <c r="F510" s="9">
        <f>Table13[[#This Row],[ToMeasure]]-Table13[[#This Row],[FromMeasure]]</f>
        <v>12.359781439999999</v>
      </c>
      <c r="G510" s="5" t="s">
        <v>1224</v>
      </c>
      <c r="H510" s="35">
        <v>18.253311920000002</v>
      </c>
      <c r="I510" s="56">
        <v>19.918421511999998</v>
      </c>
      <c r="J510" s="18" t="s">
        <v>1272</v>
      </c>
      <c r="K510" s="55">
        <v>30.977714015</v>
      </c>
      <c r="L510" s="35">
        <v>30.613093360000001</v>
      </c>
      <c r="M510" s="56">
        <v>32.278202952000001</v>
      </c>
      <c r="N510" s="18" t="s">
        <v>406</v>
      </c>
      <c r="O510" s="2">
        <v>1185</v>
      </c>
      <c r="P510" s="2">
        <v>1049</v>
      </c>
      <c r="Q510" s="2">
        <v>2234</v>
      </c>
      <c r="R510" t="s">
        <v>12593</v>
      </c>
      <c r="S510">
        <v>10</v>
      </c>
      <c r="T510">
        <v>59</v>
      </c>
      <c r="U510" s="2">
        <v>148</v>
      </c>
      <c r="V510" s="2">
        <v>79</v>
      </c>
      <c r="W510" s="8">
        <v>0.10161145926589078</v>
      </c>
      <c r="X510" s="2">
        <v>3786</v>
      </c>
      <c r="Y510" s="45">
        <v>486</v>
      </c>
      <c r="AA510" s="61">
        <f>(Table13[[#This Row],[2042 Future AADT]]-Table13[[#This Row],[AADT 2022]])/20*($AA$5-2022)+Table13[[#This Row],[AADT 2022]]</f>
        <v>3242.8</v>
      </c>
      <c r="AC510" s="1" t="str">
        <f>IF(Table13[[#This Row],[TCS MP]]&gt;=Table13[[#This Row],[BMP]],IF(Table13[[#This Row],[TCS MP]]&lt;=Table13[[#This Row],[EMP]],"Good","EMP"),"BMP")</f>
        <v>Good</v>
      </c>
    </row>
    <row r="511" spans="1:29" ht="24" customHeight="1" x14ac:dyDescent="0.25">
      <c r="A511" t="s">
        <v>1276</v>
      </c>
      <c r="B511" t="s">
        <v>17617</v>
      </c>
      <c r="C511">
        <v>100890</v>
      </c>
      <c r="D511" t="s">
        <v>17073</v>
      </c>
      <c r="E511" t="s">
        <v>1226</v>
      </c>
      <c r="F511" s="9">
        <f>Table13[[#This Row],[ToMeasure]]-Table13[[#This Row],[FromMeasure]]</f>
        <v>17.537484429999999</v>
      </c>
      <c r="G511" s="5" t="s">
        <v>1224</v>
      </c>
      <c r="H511" s="35">
        <v>30.613093360000001</v>
      </c>
      <c r="I511" s="56">
        <v>32.3532234436842</v>
      </c>
      <c r="J511" s="18" t="s">
        <v>406</v>
      </c>
      <c r="K511" s="55">
        <v>45.989719325000003</v>
      </c>
      <c r="L511" s="35">
        <v>48.15057779</v>
      </c>
      <c r="M511" s="56">
        <v>49.8907078736842</v>
      </c>
      <c r="N511" s="18" t="s">
        <v>1275</v>
      </c>
      <c r="O511" s="2">
        <v>1244</v>
      </c>
      <c r="P511" s="2">
        <v>1469</v>
      </c>
      <c r="Q511" s="2">
        <v>2713</v>
      </c>
      <c r="R511" t="s">
        <v>15470</v>
      </c>
      <c r="S511">
        <v>10</v>
      </c>
      <c r="T511">
        <v>53</v>
      </c>
      <c r="U511" s="2">
        <v>210</v>
      </c>
      <c r="V511" s="2">
        <v>205</v>
      </c>
      <c r="W511" s="8">
        <v>0.15296719498709915</v>
      </c>
      <c r="X511" s="2">
        <v>4597</v>
      </c>
      <c r="Y511" s="45">
        <v>487</v>
      </c>
      <c r="AA511" s="61">
        <f>(Table13[[#This Row],[2042 Future AADT]]-Table13[[#This Row],[AADT 2022]])/20*($AA$5-2022)+Table13[[#This Row],[AADT 2022]]</f>
        <v>3937.6000000000004</v>
      </c>
      <c r="AC511" s="1" t="str">
        <f>IF(Table13[[#This Row],[TCS MP]]&gt;=Table13[[#This Row],[BMP]],IF(Table13[[#This Row],[TCS MP]]&lt;=Table13[[#This Row],[EMP]],"Good","EMP"),"BMP")</f>
        <v>Good</v>
      </c>
    </row>
    <row r="512" spans="1:29" ht="24" customHeight="1" x14ac:dyDescent="0.25">
      <c r="A512" t="s">
        <v>1277</v>
      </c>
      <c r="B512" t="s">
        <v>17618</v>
      </c>
      <c r="C512">
        <v>100891</v>
      </c>
      <c r="D512" t="s">
        <v>17073</v>
      </c>
      <c r="E512" t="s">
        <v>1226</v>
      </c>
      <c r="F512" s="9">
        <f>Table13[[#This Row],[ToMeasure]]-Table13[[#This Row],[FromMeasure]]</f>
        <v>1.6871421999999967</v>
      </c>
      <c r="G512" s="5" t="s">
        <v>1224</v>
      </c>
      <c r="H512" s="35">
        <v>48.15057779</v>
      </c>
      <c r="I512" s="56">
        <v>49.899847817500003</v>
      </c>
      <c r="J512" s="18" t="s">
        <v>1275</v>
      </c>
      <c r="K512" s="55">
        <v>51.007971429999998</v>
      </c>
      <c r="L512" s="35">
        <v>49.837719989999997</v>
      </c>
      <c r="M512" s="56">
        <v>51.5869900175</v>
      </c>
      <c r="N512" s="18" t="s">
        <v>418</v>
      </c>
      <c r="O512" s="2">
        <v>1143</v>
      </c>
      <c r="P512" s="2">
        <v>1247</v>
      </c>
      <c r="Q512" s="2">
        <v>2390</v>
      </c>
      <c r="R512" t="s">
        <v>12594</v>
      </c>
      <c r="S512">
        <v>9</v>
      </c>
      <c r="T512">
        <v>50</v>
      </c>
      <c r="U512" s="2">
        <v>279</v>
      </c>
      <c r="V512" s="2">
        <v>236</v>
      </c>
      <c r="W512" s="8">
        <v>0.21548117154811716</v>
      </c>
      <c r="X512" s="2">
        <v>4196</v>
      </c>
      <c r="Y512" s="45">
        <v>488</v>
      </c>
      <c r="AA512" s="61">
        <f>(Table13[[#This Row],[2042 Future AADT]]-Table13[[#This Row],[AADT 2022]])/20*($AA$5-2022)+Table13[[#This Row],[AADT 2022]]</f>
        <v>3563.8999999999996</v>
      </c>
      <c r="AC512" s="1" t="str">
        <f>IF(Table13[[#This Row],[TCS MP]]&gt;=Table13[[#This Row],[BMP]],IF(Table13[[#This Row],[TCS MP]]&lt;=Table13[[#This Row],[EMP]],"Good","EMP"),"BMP")</f>
        <v>Good</v>
      </c>
    </row>
    <row r="513" spans="1:29" ht="24" customHeight="1" x14ac:dyDescent="0.25">
      <c r="A513" t="s">
        <v>1278</v>
      </c>
      <c r="B513" t="s">
        <v>17619</v>
      </c>
      <c r="C513">
        <v>100892</v>
      </c>
      <c r="D513" t="s">
        <v>17073</v>
      </c>
      <c r="E513" t="s">
        <v>1226</v>
      </c>
      <c r="F513" s="9">
        <f>Table13[[#This Row],[ToMeasure]]-Table13[[#This Row],[FromMeasure]]</f>
        <v>15.898523140000009</v>
      </c>
      <c r="G513" s="5" t="s">
        <v>1224</v>
      </c>
      <c r="H513" s="35">
        <v>49.837719989999997</v>
      </c>
      <c r="I513" s="56">
        <v>51.556286639444401</v>
      </c>
      <c r="J513" s="18" t="s">
        <v>418</v>
      </c>
      <c r="K513" s="55">
        <v>59.468579105000003</v>
      </c>
      <c r="L513" s="35">
        <v>65.736243130000005</v>
      </c>
      <c r="M513" s="56">
        <v>67.454809779444403</v>
      </c>
      <c r="N513" s="18" t="s">
        <v>1212</v>
      </c>
      <c r="O513" s="2">
        <v>319</v>
      </c>
      <c r="P513" s="2">
        <v>353</v>
      </c>
      <c r="Q513" s="2">
        <v>672</v>
      </c>
      <c r="R513" t="s">
        <v>9347</v>
      </c>
      <c r="S513">
        <v>10</v>
      </c>
      <c r="T513">
        <v>55</v>
      </c>
      <c r="U513" s="2">
        <v>225</v>
      </c>
      <c r="V513" s="2">
        <v>189</v>
      </c>
      <c r="W513" s="8">
        <v>0.6160714285714286</v>
      </c>
      <c r="X513" s="2">
        <v>2016</v>
      </c>
      <c r="Y513" s="45">
        <v>489</v>
      </c>
      <c r="AA513" s="61">
        <f>(Table13[[#This Row],[2042 Future AADT]]-Table13[[#This Row],[AADT 2022]])/20*($AA$5-2022)+Table13[[#This Row],[AADT 2022]]</f>
        <v>1545.6</v>
      </c>
      <c r="AC513" s="1" t="str">
        <f>IF(Table13[[#This Row],[TCS MP]]&gt;=Table13[[#This Row],[BMP]],IF(Table13[[#This Row],[TCS MP]]&lt;=Table13[[#This Row],[EMP]],"Good","EMP"),"BMP")</f>
        <v>Good</v>
      </c>
    </row>
    <row r="514" spans="1:29" ht="24" customHeight="1" x14ac:dyDescent="0.25">
      <c r="A514" t="s">
        <v>1280</v>
      </c>
      <c r="B514" t="s">
        <v>17620</v>
      </c>
      <c r="C514">
        <v>100894</v>
      </c>
      <c r="D514" t="s">
        <v>17073</v>
      </c>
      <c r="E514" t="s">
        <v>408</v>
      </c>
      <c r="F514" s="9">
        <f>Table13[[#This Row],[ToMeasure]]-Table13[[#This Row],[FromMeasure]]</f>
        <v>16.764777129999999</v>
      </c>
      <c r="G514" s="5" t="s">
        <v>406</v>
      </c>
      <c r="H514" s="35">
        <v>0</v>
      </c>
      <c r="I514" s="56">
        <v>3.28806573684211</v>
      </c>
      <c r="J514" s="18" t="s">
        <v>1279</v>
      </c>
      <c r="K514" s="55">
        <v>11.99691614</v>
      </c>
      <c r="L514" s="35">
        <v>16.764777129999999</v>
      </c>
      <c r="M514" s="56">
        <v>20.052842896842101</v>
      </c>
      <c r="N514" s="18" t="s">
        <v>69</v>
      </c>
      <c r="O514" s="2">
        <v>201</v>
      </c>
      <c r="P514" s="2">
        <v>140</v>
      </c>
      <c r="Q514" s="2">
        <v>341</v>
      </c>
      <c r="R514" t="s">
        <v>12600</v>
      </c>
      <c r="S514">
        <v>12</v>
      </c>
      <c r="T514">
        <v>67</v>
      </c>
      <c r="U514" s="2">
        <v>83</v>
      </c>
      <c r="V514" s="2">
        <v>6</v>
      </c>
      <c r="W514" s="8">
        <v>0.26099706744868034</v>
      </c>
      <c r="X514" s="2">
        <v>645</v>
      </c>
      <c r="Y514" s="45">
        <v>490</v>
      </c>
      <c r="AA514" s="61">
        <f>(Table13[[#This Row],[2042 Future AADT]]-Table13[[#This Row],[AADT 2022]])/20*($AA$5-2022)+Table13[[#This Row],[AADT 2022]]</f>
        <v>538.6</v>
      </c>
      <c r="AC514" s="1" t="str">
        <f>IF(Table13[[#This Row],[TCS MP]]&gt;=Table13[[#This Row],[BMP]],IF(Table13[[#This Row],[TCS MP]]&lt;=Table13[[#This Row],[EMP]],"Good","EMP"),"BMP")</f>
        <v>Good</v>
      </c>
    </row>
    <row r="515" spans="1:29" ht="24" customHeight="1" x14ac:dyDescent="0.25">
      <c r="A515" t="s">
        <v>1282</v>
      </c>
      <c r="B515" t="s">
        <v>17621</v>
      </c>
      <c r="C515">
        <v>100895</v>
      </c>
      <c r="D515" t="s">
        <v>17073</v>
      </c>
      <c r="E515" t="s">
        <v>408</v>
      </c>
      <c r="F515" s="9">
        <f>Table13[[#This Row],[ToMeasure]]-Table13[[#This Row],[FromMeasure]]</f>
        <v>7.0194165500000025</v>
      </c>
      <c r="G515" s="5" t="s">
        <v>406</v>
      </c>
      <c r="H515" s="35">
        <v>16.764777129999999</v>
      </c>
      <c r="I515" s="56">
        <v>20.3069070355556</v>
      </c>
      <c r="J515" s="18" t="s">
        <v>69</v>
      </c>
      <c r="K515" s="55">
        <v>25.052982816666699</v>
      </c>
      <c r="L515" s="35">
        <v>23.784193680000001</v>
      </c>
      <c r="M515" s="56">
        <v>27.326323585555599</v>
      </c>
      <c r="N515" s="18" t="s">
        <v>1281</v>
      </c>
      <c r="O515" s="2">
        <v>198</v>
      </c>
      <c r="P515" s="2">
        <v>278</v>
      </c>
      <c r="Q515" s="2">
        <v>476</v>
      </c>
      <c r="R515" t="s">
        <v>9348</v>
      </c>
      <c r="S515">
        <v>11</v>
      </c>
      <c r="T515">
        <v>56</v>
      </c>
      <c r="U515" s="2">
        <v>83</v>
      </c>
      <c r="V515" s="2">
        <v>6</v>
      </c>
      <c r="W515" s="8">
        <v>0.18697478991596639</v>
      </c>
      <c r="X515" s="2">
        <v>900</v>
      </c>
      <c r="Y515" s="45">
        <v>491</v>
      </c>
      <c r="AA515" s="61">
        <f>(Table13[[#This Row],[2042 Future AADT]]-Table13[[#This Row],[AADT 2022]])/20*($AA$5-2022)+Table13[[#This Row],[AADT 2022]]</f>
        <v>751.59999999999991</v>
      </c>
      <c r="AC515" s="1" t="str">
        <f>IF(Table13[[#This Row],[TCS MP]]&gt;=Table13[[#This Row],[BMP]],IF(Table13[[#This Row],[TCS MP]]&lt;=Table13[[#This Row],[EMP]],"Good","EMP"),"BMP")</f>
        <v>Good</v>
      </c>
    </row>
    <row r="516" spans="1:29" ht="24" customHeight="1" x14ac:dyDescent="0.25">
      <c r="A516" t="s">
        <v>1283</v>
      </c>
      <c r="B516" t="s">
        <v>17622</v>
      </c>
      <c r="C516">
        <v>100896</v>
      </c>
      <c r="D516" t="s">
        <v>17073</v>
      </c>
      <c r="E516" t="s">
        <v>408</v>
      </c>
      <c r="F516" s="9">
        <f>Table13[[#This Row],[ToMeasure]]-Table13[[#This Row],[FromMeasure]]</f>
        <v>4.1915955899999986</v>
      </c>
      <c r="G516" s="5" t="s">
        <v>406</v>
      </c>
      <c r="H516" s="35">
        <v>23.784193680000001</v>
      </c>
      <c r="I516" s="56">
        <v>27.46</v>
      </c>
      <c r="J516" s="18" t="s">
        <v>1281</v>
      </c>
      <c r="K516" s="55">
        <v>29.322643195000001</v>
      </c>
      <c r="L516" s="35">
        <v>27.97578927</v>
      </c>
      <c r="M516" s="56">
        <v>35.81</v>
      </c>
      <c r="N516" s="18" t="s">
        <v>1224</v>
      </c>
      <c r="O516" s="2">
        <v>716</v>
      </c>
      <c r="P516" s="2">
        <v>702</v>
      </c>
      <c r="Q516" s="2">
        <v>1418</v>
      </c>
      <c r="R516" t="s">
        <v>15471</v>
      </c>
      <c r="S516">
        <v>14</v>
      </c>
      <c r="T516">
        <v>51</v>
      </c>
      <c r="U516" s="2">
        <v>73</v>
      </c>
      <c r="V516" s="2">
        <v>66</v>
      </c>
      <c r="W516" s="8">
        <v>9.8025387870239775E-2</v>
      </c>
      <c r="X516" s="2">
        <v>2403</v>
      </c>
      <c r="Y516" s="45">
        <v>492</v>
      </c>
      <c r="AA516" s="61">
        <f>(Table13[[#This Row],[2042 Future AADT]]-Table13[[#This Row],[AADT 2022]])/20*($AA$5-2022)+Table13[[#This Row],[AADT 2022]]</f>
        <v>2058.25</v>
      </c>
      <c r="AC516" s="1" t="str">
        <f>IF(Table13[[#This Row],[TCS MP]]&gt;=Table13[[#This Row],[BMP]],IF(Table13[[#This Row],[TCS MP]]&lt;=Table13[[#This Row],[EMP]],"Good","EMP"),"BMP")</f>
        <v>Good</v>
      </c>
    </row>
    <row r="517" spans="1:29" ht="24" customHeight="1" x14ac:dyDescent="0.25">
      <c r="A517" t="s">
        <v>1285</v>
      </c>
      <c r="B517" t="s">
        <v>17623</v>
      </c>
      <c r="C517">
        <v>100897</v>
      </c>
      <c r="D517" t="s">
        <v>17073</v>
      </c>
      <c r="E517" t="s">
        <v>408</v>
      </c>
      <c r="F517" s="9">
        <f>Table13[[#This Row],[ToMeasure]]-Table13[[#This Row],[FromMeasure]]</f>
        <v>22.036060329999998</v>
      </c>
      <c r="G517" s="5" t="s">
        <v>406</v>
      </c>
      <c r="H517" s="35">
        <v>27.97578927</v>
      </c>
      <c r="I517" s="56">
        <v>35.81</v>
      </c>
      <c r="J517" s="18" t="s">
        <v>1224</v>
      </c>
      <c r="K517" s="55">
        <v>45.535084099999999</v>
      </c>
      <c r="L517" s="35">
        <v>50.011849599999998</v>
      </c>
      <c r="M517" s="56">
        <v>55.36</v>
      </c>
      <c r="N517" s="18" t="s">
        <v>1284</v>
      </c>
      <c r="O517" s="2">
        <v>1248</v>
      </c>
      <c r="P517" s="2">
        <v>1240</v>
      </c>
      <c r="Q517" s="2">
        <v>2488</v>
      </c>
      <c r="R517" t="s">
        <v>9349</v>
      </c>
      <c r="S517">
        <v>14</v>
      </c>
      <c r="T517">
        <v>60</v>
      </c>
      <c r="U517" s="2">
        <v>222</v>
      </c>
      <c r="V517" s="2">
        <v>42</v>
      </c>
      <c r="W517" s="8">
        <v>0.10610932475884244</v>
      </c>
      <c r="X517" s="2">
        <v>3505</v>
      </c>
      <c r="Y517" s="45">
        <v>493</v>
      </c>
      <c r="AA517" s="61">
        <f>(Table13[[#This Row],[2042 Future AADT]]-Table13[[#This Row],[AADT 2022]])/20*($AA$5-2022)+Table13[[#This Row],[AADT 2022]]</f>
        <v>3149.05</v>
      </c>
      <c r="AC517" s="1" t="str">
        <f>IF(Table13[[#This Row],[TCS MP]]&gt;=Table13[[#This Row],[BMP]],IF(Table13[[#This Row],[TCS MP]]&lt;=Table13[[#This Row],[EMP]],"Good","EMP"),"BMP")</f>
        <v>Good</v>
      </c>
    </row>
    <row r="518" spans="1:29" ht="24" customHeight="1" x14ac:dyDescent="0.25">
      <c r="A518" t="s">
        <v>1286</v>
      </c>
      <c r="B518" t="s">
        <v>17624</v>
      </c>
      <c r="C518">
        <v>100898</v>
      </c>
      <c r="D518" t="s">
        <v>17073</v>
      </c>
      <c r="E518" t="s">
        <v>408</v>
      </c>
      <c r="F518" s="9">
        <f>Table13[[#This Row],[ToMeasure]]-Table13[[#This Row],[FromMeasure]]</f>
        <v>3.3953953100000049</v>
      </c>
      <c r="G518" s="5" t="s">
        <v>406</v>
      </c>
      <c r="H518" s="35">
        <v>50.011849599999998</v>
      </c>
      <c r="I518" s="56">
        <v>55.207147853999999</v>
      </c>
      <c r="J518" s="18" t="s">
        <v>1284</v>
      </c>
      <c r="K518" s="55">
        <v>57.721503394999999</v>
      </c>
      <c r="L518" s="35">
        <v>53.407244910000003</v>
      </c>
      <c r="M518" s="56">
        <v>58.602543163999997</v>
      </c>
      <c r="N518" s="18" t="s">
        <v>1114</v>
      </c>
      <c r="O518" s="2">
        <v>1789</v>
      </c>
      <c r="P518" s="2">
        <v>1472</v>
      </c>
      <c r="Q518" s="2">
        <v>3261</v>
      </c>
      <c r="R518" t="s">
        <v>15472</v>
      </c>
      <c r="S518">
        <v>10</v>
      </c>
      <c r="T518">
        <v>63</v>
      </c>
      <c r="U518" s="2">
        <v>324</v>
      </c>
      <c r="V518" s="2">
        <v>105</v>
      </c>
      <c r="W518" s="8">
        <v>0.13155473781048757</v>
      </c>
      <c r="X518" s="2">
        <v>5967</v>
      </c>
      <c r="Y518" s="45">
        <v>494</v>
      </c>
      <c r="AA518" s="61">
        <f>(Table13[[#This Row],[2042 Future AADT]]-Table13[[#This Row],[AADT 2022]])/20*($AA$5-2022)+Table13[[#This Row],[AADT 2022]]</f>
        <v>5019.8999999999996</v>
      </c>
      <c r="AC518" s="1" t="str">
        <f>IF(Table13[[#This Row],[TCS MP]]&gt;=Table13[[#This Row],[BMP]],IF(Table13[[#This Row],[TCS MP]]&lt;=Table13[[#This Row],[EMP]],"Good","EMP"),"BMP")</f>
        <v>Good</v>
      </c>
    </row>
    <row r="519" spans="1:29" ht="24" customHeight="1" x14ac:dyDescent="0.25">
      <c r="A519" t="s">
        <v>1296</v>
      </c>
      <c r="B519" t="s">
        <v>17625</v>
      </c>
      <c r="C519">
        <v>100899</v>
      </c>
      <c r="D519" t="s">
        <v>17073</v>
      </c>
      <c r="E519" t="s">
        <v>283</v>
      </c>
      <c r="F519" s="9">
        <f>Table13[[#This Row],[ToMeasure]]-Table13[[#This Row],[FromMeasure]]</f>
        <v>5.6452794000000006</v>
      </c>
      <c r="G519" s="5" t="s">
        <v>281</v>
      </c>
      <c r="H519" s="35">
        <v>0.12193587</v>
      </c>
      <c r="I519" s="56">
        <v>155.20738728571399</v>
      </c>
      <c r="J519" s="18" t="s">
        <v>1294</v>
      </c>
      <c r="K519" s="55">
        <v>157.00112783</v>
      </c>
      <c r="L519" s="35">
        <v>5.7672152700000003</v>
      </c>
      <c r="M519" s="56">
        <v>160.85266668571401</v>
      </c>
      <c r="N519" s="18" t="s">
        <v>1295</v>
      </c>
      <c r="O519" s="2">
        <v>919</v>
      </c>
      <c r="P519" s="2">
        <v>644</v>
      </c>
      <c r="Q519" s="2">
        <v>1563</v>
      </c>
      <c r="R519" t="s">
        <v>15473</v>
      </c>
      <c r="S519">
        <v>8</v>
      </c>
      <c r="T519">
        <v>72</v>
      </c>
      <c r="U519" s="2">
        <v>164</v>
      </c>
      <c r="V519" s="2">
        <v>241</v>
      </c>
      <c r="W519" s="8">
        <v>0.25911708253358923</v>
      </c>
      <c r="X519" s="2">
        <v>3336</v>
      </c>
      <c r="Y519" s="45">
        <v>495</v>
      </c>
      <c r="AA519" s="61">
        <f>(Table13[[#This Row],[2042 Future AADT]]-Table13[[#This Row],[AADT 2022]])/20*($AA$5-2022)+Table13[[#This Row],[AADT 2022]]</f>
        <v>2715.45</v>
      </c>
      <c r="AC519" s="1" t="str">
        <f>IF(Table13[[#This Row],[TCS MP]]&gt;=Table13[[#This Row],[BMP]],IF(Table13[[#This Row],[TCS MP]]&lt;=Table13[[#This Row],[EMP]],"Good","EMP"),"BMP")</f>
        <v>Good</v>
      </c>
    </row>
    <row r="520" spans="1:29" ht="24" customHeight="1" x14ac:dyDescent="0.25">
      <c r="A520" t="s">
        <v>1298</v>
      </c>
      <c r="B520" t="s">
        <v>17626</v>
      </c>
      <c r="C520">
        <v>100900</v>
      </c>
      <c r="D520" t="s">
        <v>17073</v>
      </c>
      <c r="E520" t="s">
        <v>283</v>
      </c>
      <c r="F520" s="9">
        <f>Table13[[#This Row],[ToMeasure]]-Table13[[#This Row],[FromMeasure]]</f>
        <v>5.0407035200000001</v>
      </c>
      <c r="G520" s="5" t="s">
        <v>281</v>
      </c>
      <c r="H520" s="35">
        <v>5.7672152700000003</v>
      </c>
      <c r="I520" s="56">
        <v>160.88137854999999</v>
      </c>
      <c r="J520" s="18" t="s">
        <v>1295</v>
      </c>
      <c r="K520" s="55">
        <v>161.99548718</v>
      </c>
      <c r="L520" s="35">
        <v>10.80791879</v>
      </c>
      <c r="M520" s="56">
        <v>165.92208206999999</v>
      </c>
      <c r="N520" s="18" t="s">
        <v>249</v>
      </c>
      <c r="O520" s="2">
        <v>1815</v>
      </c>
      <c r="P520" s="2">
        <v>1842</v>
      </c>
      <c r="Q520" s="2">
        <v>3657</v>
      </c>
      <c r="R520" t="s">
        <v>5096</v>
      </c>
      <c r="S520">
        <v>8</v>
      </c>
      <c r="T520">
        <v>72</v>
      </c>
      <c r="U520" s="2">
        <v>325</v>
      </c>
      <c r="V520" s="2">
        <v>198</v>
      </c>
      <c r="W520" s="8">
        <v>0.1430133989608969</v>
      </c>
      <c r="X520" s="2">
        <v>8468</v>
      </c>
      <c r="Y520" s="45">
        <v>496</v>
      </c>
      <c r="AA520" s="61">
        <f>(Table13[[#This Row],[2042 Future AADT]]-Table13[[#This Row],[AADT 2022]])/20*($AA$5-2022)+Table13[[#This Row],[AADT 2022]]</f>
        <v>6784.15</v>
      </c>
      <c r="AC520" s="1" t="str">
        <f>IF(Table13[[#This Row],[TCS MP]]&gt;=Table13[[#This Row],[BMP]],IF(Table13[[#This Row],[TCS MP]]&lt;=Table13[[#This Row],[EMP]],"Good","EMP"),"BMP")</f>
        <v>Good</v>
      </c>
    </row>
    <row r="521" spans="1:29" ht="24" customHeight="1" x14ac:dyDescent="0.25">
      <c r="A521" t="s">
        <v>1288</v>
      </c>
      <c r="B521" t="s">
        <v>17627</v>
      </c>
      <c r="C521">
        <v>100901</v>
      </c>
      <c r="D521" t="s">
        <v>17073</v>
      </c>
      <c r="E521" t="s">
        <v>283</v>
      </c>
      <c r="F521" s="9">
        <f>Table13[[#This Row],[ToMeasure]]-Table13[[#This Row],[FromMeasure]]</f>
        <v>7.1865746399999981</v>
      </c>
      <c r="G521" s="5" t="s">
        <v>281</v>
      </c>
      <c r="H521" s="35">
        <v>10.80791879</v>
      </c>
      <c r="I521" s="56">
        <v>165.939661478</v>
      </c>
      <c r="J521" s="18" t="s">
        <v>249</v>
      </c>
      <c r="K521" s="55">
        <v>171.00558641333299</v>
      </c>
      <c r="L521" s="35">
        <v>17.994493429999999</v>
      </c>
      <c r="M521" s="56">
        <v>173.12623611800001</v>
      </c>
      <c r="N521" s="18" t="s">
        <v>1287</v>
      </c>
      <c r="O521" s="2">
        <v>2442</v>
      </c>
      <c r="P521" s="2">
        <v>1897</v>
      </c>
      <c r="Q521" s="2">
        <v>4339</v>
      </c>
      <c r="R521" t="s">
        <v>5097</v>
      </c>
      <c r="S521">
        <v>10</v>
      </c>
      <c r="T521">
        <v>51</v>
      </c>
      <c r="U521" s="2">
        <v>446</v>
      </c>
      <c r="V521" s="2">
        <v>163</v>
      </c>
      <c r="W521" s="8">
        <v>0.14035492048859183</v>
      </c>
      <c r="X521" s="2">
        <v>10047</v>
      </c>
      <c r="Y521" s="45">
        <v>497</v>
      </c>
      <c r="AA521" s="61">
        <f>(Table13[[#This Row],[2042 Future AADT]]-Table13[[#This Row],[AADT 2022]])/20*($AA$5-2022)+Table13[[#This Row],[AADT 2022]]</f>
        <v>8049.2</v>
      </c>
      <c r="AC521" s="1" t="str">
        <f>IF(Table13[[#This Row],[TCS MP]]&gt;=Table13[[#This Row],[BMP]],IF(Table13[[#This Row],[TCS MP]]&lt;=Table13[[#This Row],[EMP]],"Good","EMP"),"BMP")</f>
        <v>Good</v>
      </c>
    </row>
    <row r="522" spans="1:29" ht="24" customHeight="1" x14ac:dyDescent="0.25">
      <c r="A522" t="s">
        <v>1291</v>
      </c>
      <c r="B522" t="s">
        <v>17628</v>
      </c>
      <c r="C522">
        <v>100902</v>
      </c>
      <c r="D522" t="s">
        <v>17073</v>
      </c>
      <c r="E522" t="s">
        <v>283</v>
      </c>
      <c r="F522" s="9">
        <f>Table13[[#This Row],[ToMeasure]]-Table13[[#This Row],[FromMeasure]]</f>
        <v>2.8274540400000028</v>
      </c>
      <c r="G522" s="5" t="s">
        <v>281</v>
      </c>
      <c r="H522" s="35">
        <v>17.994493429999999</v>
      </c>
      <c r="I522" s="56">
        <v>173.12863856999999</v>
      </c>
      <c r="J522" s="18" t="s">
        <v>1287</v>
      </c>
      <c r="K522" s="55">
        <v>174.01148562</v>
      </c>
      <c r="L522" s="35">
        <v>20.821947470000001</v>
      </c>
      <c r="M522" s="56">
        <v>175.95609261000001</v>
      </c>
      <c r="N522" s="18" t="s">
        <v>1290</v>
      </c>
      <c r="O522" s="2">
        <v>2354</v>
      </c>
      <c r="P522" s="2">
        <v>3269</v>
      </c>
      <c r="Q522" s="2">
        <v>5623</v>
      </c>
      <c r="R522" t="s">
        <v>5098</v>
      </c>
      <c r="S522">
        <v>8</v>
      </c>
      <c r="T522">
        <v>55</v>
      </c>
      <c r="U522" s="2">
        <v>475</v>
      </c>
      <c r="V522" s="2">
        <v>155</v>
      </c>
      <c r="W522" s="8">
        <v>0.11203983638627067</v>
      </c>
      <c r="X522" s="2">
        <v>14136</v>
      </c>
      <c r="Y522" s="45">
        <v>498</v>
      </c>
      <c r="AA522" s="61">
        <f>(Table13[[#This Row],[2042 Future AADT]]-Table13[[#This Row],[AADT 2022]])/20*($AA$5-2022)+Table13[[#This Row],[AADT 2022]]</f>
        <v>11156.45</v>
      </c>
      <c r="AC522" s="1" t="str">
        <f>IF(Table13[[#This Row],[TCS MP]]&gt;=Table13[[#This Row],[BMP]],IF(Table13[[#This Row],[TCS MP]]&lt;=Table13[[#This Row],[EMP]],"Good","EMP"),"BMP")</f>
        <v>Good</v>
      </c>
    </row>
    <row r="523" spans="1:29" ht="24" customHeight="1" x14ac:dyDescent="0.25">
      <c r="A523" t="s">
        <v>3076</v>
      </c>
      <c r="B523" t="s">
        <v>17629</v>
      </c>
      <c r="C523">
        <v>100903</v>
      </c>
      <c r="D523" t="s">
        <v>17073</v>
      </c>
      <c r="E523" t="s">
        <v>283</v>
      </c>
      <c r="F523" s="9">
        <f>Table13[[#This Row],[ToMeasure]]-Table13[[#This Row],[FromMeasure]]</f>
        <v>0.33551199999999781</v>
      </c>
      <c r="G523" s="5" t="s">
        <v>281</v>
      </c>
      <c r="H523" s="35">
        <v>20.821947000000002</v>
      </c>
      <c r="I523" s="56">
        <v>175.95027549</v>
      </c>
      <c r="J523" s="41" t="s">
        <v>25977</v>
      </c>
      <c r="K523" s="55">
        <v>175.99687157</v>
      </c>
      <c r="L523" s="35">
        <v>21.157458999999999</v>
      </c>
      <c r="M523" s="56">
        <v>176.28578748999999</v>
      </c>
      <c r="N523" s="41" t="s">
        <v>25982</v>
      </c>
      <c r="O523" s="2">
        <v>3865</v>
      </c>
      <c r="P523" s="2">
        <v>3965</v>
      </c>
      <c r="Q523" s="2">
        <v>7830</v>
      </c>
      <c r="R523" t="s">
        <v>15474</v>
      </c>
      <c r="S523">
        <v>10</v>
      </c>
      <c r="T523">
        <v>50</v>
      </c>
      <c r="U523" s="2">
        <v>469</v>
      </c>
      <c r="V523" s="2">
        <v>237</v>
      </c>
      <c r="W523" s="8">
        <v>9.0166028097062575E-2</v>
      </c>
      <c r="X523" s="2">
        <v>22316</v>
      </c>
      <c r="Y523" s="45">
        <v>499</v>
      </c>
      <c r="AA523" s="61">
        <f>(Table13[[#This Row],[2042 Future AADT]]-Table13[[#This Row],[AADT 2022]])/20*($AA$5-2022)+Table13[[#This Row],[AADT 2022]]</f>
        <v>17245.900000000001</v>
      </c>
      <c r="AC523" s="1" t="str">
        <f>IF(Table13[[#This Row],[TCS MP]]&gt;=Table13[[#This Row],[BMP]],IF(Table13[[#This Row],[TCS MP]]&lt;=Table13[[#This Row],[EMP]],"Good","EMP"),"BMP")</f>
        <v>Good</v>
      </c>
    </row>
    <row r="524" spans="1:29" ht="24" customHeight="1" x14ac:dyDescent="0.25">
      <c r="A524" t="s">
        <v>3073</v>
      </c>
      <c r="B524" t="s">
        <v>17630</v>
      </c>
      <c r="C524">
        <v>100903</v>
      </c>
      <c r="D524" t="s">
        <v>17073</v>
      </c>
      <c r="E524" t="s">
        <v>283</v>
      </c>
      <c r="F524" s="9">
        <f>Table13[[#This Row],[ToMeasure]]-Table13[[#This Row],[FromMeasure]]</f>
        <v>0.66293399999999991</v>
      </c>
      <c r="G524" s="5" t="s">
        <v>281</v>
      </c>
      <c r="H524" s="35">
        <v>21.157458999999999</v>
      </c>
      <c r="I524" s="56">
        <v>176.29015746499999</v>
      </c>
      <c r="J524" s="41" t="s">
        <v>25982</v>
      </c>
      <c r="K524" s="55">
        <v>176</v>
      </c>
      <c r="L524" s="35">
        <v>21.820392999999999</v>
      </c>
      <c r="M524" s="56">
        <v>176.953091465</v>
      </c>
      <c r="N524" s="18" t="s">
        <v>1292</v>
      </c>
      <c r="O524" s="2">
        <v>4654</v>
      </c>
      <c r="P524" s="2">
        <v>4775</v>
      </c>
      <c r="Q524" s="2">
        <v>9429</v>
      </c>
      <c r="R524" t="s">
        <v>15475</v>
      </c>
      <c r="S524">
        <v>10</v>
      </c>
      <c r="T524">
        <v>55</v>
      </c>
      <c r="U524" s="2">
        <v>1102</v>
      </c>
      <c r="V524" s="2">
        <v>255</v>
      </c>
      <c r="W524" s="8">
        <v>0.14391770071057375</v>
      </c>
      <c r="X524" s="2">
        <v>23704</v>
      </c>
      <c r="Y524" s="45">
        <v>499</v>
      </c>
      <c r="AA524" s="61">
        <f>(Table13[[#This Row],[2042 Future AADT]]-Table13[[#This Row],[AADT 2022]])/20*($AA$5-2022)+Table13[[#This Row],[AADT 2022]]</f>
        <v>18707.75</v>
      </c>
      <c r="AC524" s="1" t="str">
        <f>IF(Table13[[#This Row],[TCS MP]]&gt;=Table13[[#This Row],[BMP]],IF(Table13[[#This Row],[TCS MP]]&lt;=Table13[[#This Row],[EMP]],"Good","EMP"),"BMP")</f>
        <v>BMP</v>
      </c>
    </row>
    <row r="525" spans="1:29" ht="24" customHeight="1" x14ac:dyDescent="0.25">
      <c r="A525" t="s">
        <v>1293</v>
      </c>
      <c r="B525" t="s">
        <v>17631</v>
      </c>
      <c r="C525">
        <v>100905</v>
      </c>
      <c r="D525" t="s">
        <v>17073</v>
      </c>
      <c r="E525" t="s">
        <v>283</v>
      </c>
      <c r="F525" s="9">
        <f>Table13[[#This Row],[ToMeasure]]-Table13[[#This Row],[FromMeasure]]</f>
        <v>1.0086308099999997</v>
      </c>
      <c r="G525" s="5" t="s">
        <v>281</v>
      </c>
      <c r="H525" s="35">
        <v>21.820392609999999</v>
      </c>
      <c r="I525" s="56">
        <v>176.63251711333299</v>
      </c>
      <c r="J525" s="18" t="s">
        <v>1292</v>
      </c>
      <c r="K525" s="55">
        <v>176.79402833500001</v>
      </c>
      <c r="L525" s="35">
        <v>22.829023419999999</v>
      </c>
      <c r="M525" s="56">
        <v>177.64114792333299</v>
      </c>
      <c r="N525" s="18" t="s">
        <v>559</v>
      </c>
      <c r="O525" s="2">
        <v>4488</v>
      </c>
      <c r="P525" s="2">
        <v>4424</v>
      </c>
      <c r="Q525" s="2">
        <v>8912</v>
      </c>
      <c r="R525" t="s">
        <v>12601</v>
      </c>
      <c r="S525">
        <v>9</v>
      </c>
      <c r="T525">
        <v>60</v>
      </c>
      <c r="U525" s="2">
        <v>726</v>
      </c>
      <c r="V525" s="2">
        <v>307</v>
      </c>
      <c r="W525" s="8">
        <v>0.11591113105924596</v>
      </c>
      <c r="X525" s="2">
        <v>21971</v>
      </c>
      <c r="Y525" s="45">
        <v>500</v>
      </c>
      <c r="AA525" s="61">
        <f>(Table13[[#This Row],[2042 Future AADT]]-Table13[[#This Row],[AADT 2022]])/20*($AA$5-2022)+Table13[[#This Row],[AADT 2022]]</f>
        <v>17400.349999999999</v>
      </c>
      <c r="AC525" s="1" t="str">
        <f>IF(Table13[[#This Row],[TCS MP]]&gt;=Table13[[#This Row],[BMP]],IF(Table13[[#This Row],[TCS MP]]&lt;=Table13[[#This Row],[EMP]],"Good","EMP"),"BMP")</f>
        <v>Good</v>
      </c>
    </row>
    <row r="526" spans="1:29" ht="24" customHeight="1" x14ac:dyDescent="0.25">
      <c r="A526" t="s">
        <v>3083</v>
      </c>
      <c r="B526" t="s">
        <v>17632</v>
      </c>
      <c r="C526">
        <v>100907</v>
      </c>
      <c r="D526" t="s">
        <v>17073</v>
      </c>
      <c r="E526" t="s">
        <v>283</v>
      </c>
      <c r="F526" s="9">
        <f>Table13[[#This Row],[ToMeasure]]-Table13[[#This Row],[FromMeasure]]</f>
        <v>0.56092930000000507</v>
      </c>
      <c r="G526" s="5" t="s">
        <v>281</v>
      </c>
      <c r="H526" s="35">
        <v>40.265320119999998</v>
      </c>
      <c r="I526" s="56">
        <v>195.23873309499999</v>
      </c>
      <c r="J526" s="18" t="s">
        <v>319</v>
      </c>
      <c r="K526" s="55">
        <v>195.55053413499999</v>
      </c>
      <c r="L526" s="35">
        <v>40.826249420000003</v>
      </c>
      <c r="M526" s="56">
        <v>195.79966239500001</v>
      </c>
      <c r="N526" s="18" t="s">
        <v>3082</v>
      </c>
      <c r="O526" s="2">
        <v>1215</v>
      </c>
      <c r="P526" s="2">
        <v>1523</v>
      </c>
      <c r="Q526" s="2">
        <v>2738</v>
      </c>
      <c r="R526" t="s">
        <v>5099</v>
      </c>
      <c r="S526">
        <v>9</v>
      </c>
      <c r="T526">
        <v>51</v>
      </c>
      <c r="U526" s="2">
        <v>248</v>
      </c>
      <c r="V526" s="2">
        <v>172</v>
      </c>
      <c r="W526" s="8">
        <v>0.15339663988312638</v>
      </c>
      <c r="X526" s="2">
        <v>7803</v>
      </c>
      <c r="Y526" s="45">
        <v>500.1</v>
      </c>
      <c r="AA526" s="61">
        <f>(Table13[[#This Row],[2042 Future AADT]]-Table13[[#This Row],[AADT 2022]])/20*($AA$5-2022)+Table13[[#This Row],[AADT 2022]]</f>
        <v>6030.25</v>
      </c>
      <c r="AC526" s="1" t="str">
        <f>IF(Table13[[#This Row],[TCS MP]]&gt;=Table13[[#This Row],[BMP]],IF(Table13[[#This Row],[TCS MP]]&lt;=Table13[[#This Row],[EMP]],"Good","EMP"),"BMP")</f>
        <v>Good</v>
      </c>
    </row>
    <row r="527" spans="1:29" ht="24" customHeight="1" x14ac:dyDescent="0.25">
      <c r="A527" t="s">
        <v>3093</v>
      </c>
      <c r="B527" t="s">
        <v>19095</v>
      </c>
      <c r="C527">
        <v>4123</v>
      </c>
      <c r="D527" t="s">
        <v>17073</v>
      </c>
      <c r="E527" t="s">
        <v>283</v>
      </c>
      <c r="F527" s="9">
        <f>Table13[[#This Row],[ToMeasure]]-Table13[[#This Row],[FromMeasure]]</f>
        <v>0.12906263999999368</v>
      </c>
      <c r="G527" s="5" t="s">
        <v>281</v>
      </c>
      <c r="H527" s="35">
        <v>40.826249420000003</v>
      </c>
      <c r="I527" s="56">
        <v>195.79966239500001</v>
      </c>
      <c r="J527" s="18" t="s">
        <v>319</v>
      </c>
      <c r="K527" s="55">
        <v>195.83352392333299</v>
      </c>
      <c r="L527" s="35">
        <v>40.955312059999997</v>
      </c>
      <c r="M527" s="56">
        <v>195.92872503500001</v>
      </c>
      <c r="N527" s="18" t="s">
        <v>3082</v>
      </c>
      <c r="O527" s="2" t="s">
        <v>203</v>
      </c>
      <c r="P527" s="2" t="s">
        <v>203</v>
      </c>
      <c r="Q527" s="2">
        <v>196</v>
      </c>
      <c r="R527" t="s">
        <v>15478</v>
      </c>
      <c r="S527">
        <v>17</v>
      </c>
      <c r="T527">
        <v>50</v>
      </c>
      <c r="U527" s="2" t="s">
        <v>203</v>
      </c>
      <c r="V527" s="2" t="s">
        <v>203</v>
      </c>
      <c r="W527" s="8" t="s">
        <v>203</v>
      </c>
      <c r="X527" s="2">
        <v>493</v>
      </c>
      <c r="Y527" s="45">
        <v>500.2</v>
      </c>
      <c r="AA527" s="61">
        <f>(Table13[[#This Row],[2042 Future AADT]]-Table13[[#This Row],[AADT 2022]])/20*($AA$5-2022)+Table13[[#This Row],[AADT 2022]]</f>
        <v>389.04999999999995</v>
      </c>
      <c r="AC527" s="1" t="str">
        <f>IF(Table13[[#This Row],[TCS MP]]&gt;=Table13[[#This Row],[BMP]],IF(Table13[[#This Row],[TCS MP]]&lt;=Table13[[#This Row],[EMP]],"Good","EMP"),"BMP")</f>
        <v>Good</v>
      </c>
    </row>
    <row r="528" spans="1:29" ht="24" customHeight="1" x14ac:dyDescent="0.25">
      <c r="A528" t="s">
        <v>3094</v>
      </c>
      <c r="B528" t="s">
        <v>19094</v>
      </c>
      <c r="C528">
        <v>4120</v>
      </c>
      <c r="D528" t="s">
        <v>17073</v>
      </c>
      <c r="E528" t="s">
        <v>283</v>
      </c>
      <c r="F528" s="9">
        <f>Table13[[#This Row],[ToMeasure]]-Table13[[#This Row],[FromMeasure]]</f>
        <v>0.32214515000000432</v>
      </c>
      <c r="G528" s="5" t="s">
        <v>281</v>
      </c>
      <c r="H528" s="35">
        <v>40.955312059999997</v>
      </c>
      <c r="I528" s="56">
        <v>195.873948793333</v>
      </c>
      <c r="J528" s="18" t="s">
        <v>319</v>
      </c>
      <c r="K528" s="55">
        <v>195.961152383333</v>
      </c>
      <c r="L528" s="35">
        <v>41.277457210000001</v>
      </c>
      <c r="M528" s="56">
        <v>196.19609394333301</v>
      </c>
      <c r="N528" s="18" t="s">
        <v>3082</v>
      </c>
      <c r="O528" s="2" t="s">
        <v>203</v>
      </c>
      <c r="P528" s="2" t="s">
        <v>203</v>
      </c>
      <c r="Q528" s="2">
        <v>183</v>
      </c>
      <c r="R528" t="s">
        <v>15479</v>
      </c>
      <c r="S528">
        <v>16</v>
      </c>
      <c r="T528">
        <v>50</v>
      </c>
      <c r="U528" s="2" t="s">
        <v>203</v>
      </c>
      <c r="V528" s="2" t="s">
        <v>203</v>
      </c>
      <c r="W528" s="8" t="s">
        <v>203</v>
      </c>
      <c r="X528" s="2">
        <v>460</v>
      </c>
      <c r="Y528" s="45">
        <v>500.3</v>
      </c>
      <c r="AA528" s="61">
        <f>(Table13[[#This Row],[2042 Future AADT]]-Table13[[#This Row],[AADT 2022]])/20*($AA$5-2022)+Table13[[#This Row],[AADT 2022]]</f>
        <v>363.04999999999995</v>
      </c>
      <c r="AC528" s="1" t="str">
        <f>IF(Table13[[#This Row],[TCS MP]]&gt;=Table13[[#This Row],[BMP]],IF(Table13[[#This Row],[TCS MP]]&lt;=Table13[[#This Row],[EMP]],"Good","EMP"),"BMP")</f>
        <v>Good</v>
      </c>
    </row>
    <row r="529" spans="1:29" ht="24" customHeight="1" x14ac:dyDescent="0.25">
      <c r="A529" t="s">
        <v>1314</v>
      </c>
      <c r="B529" t="s">
        <v>17633</v>
      </c>
      <c r="C529">
        <v>100908</v>
      </c>
      <c r="D529" t="s">
        <v>17073</v>
      </c>
      <c r="E529" t="s">
        <v>1299</v>
      </c>
      <c r="F529" s="9">
        <f>Table13[[#This Row],[ToMeasure]]-Table13[[#This Row],[FromMeasure]]</f>
        <v>0.51546033000000002</v>
      </c>
      <c r="G529" s="5" t="s">
        <v>1300</v>
      </c>
      <c r="H529" s="35">
        <v>0</v>
      </c>
      <c r="I529" s="56">
        <v>0</v>
      </c>
      <c r="J529" s="18" t="s">
        <v>271</v>
      </c>
      <c r="K529" s="55">
        <v>0.374737875</v>
      </c>
      <c r="L529" s="35">
        <v>0.51546033000000002</v>
      </c>
      <c r="M529" s="56">
        <v>0.47997487500000002</v>
      </c>
      <c r="N529" s="18" t="s">
        <v>1313</v>
      </c>
      <c r="O529" s="2">
        <v>1384</v>
      </c>
      <c r="P529" s="2">
        <v>1241</v>
      </c>
      <c r="Q529" s="2">
        <v>2625</v>
      </c>
      <c r="R529" t="s">
        <v>9352</v>
      </c>
      <c r="S529">
        <v>9</v>
      </c>
      <c r="T529">
        <v>53</v>
      </c>
      <c r="U529" s="2">
        <v>136</v>
      </c>
      <c r="V529" s="2">
        <v>365</v>
      </c>
      <c r="W529" s="8">
        <v>0.19085714285714286</v>
      </c>
      <c r="X529" s="2">
        <v>4132</v>
      </c>
      <c r="Y529" s="45">
        <v>502</v>
      </c>
      <c r="AA529" s="61">
        <f>(Table13[[#This Row],[2042 Future AADT]]-Table13[[#This Row],[AADT 2022]])/20*($AA$5-2022)+Table13[[#This Row],[AADT 2022]]</f>
        <v>3604.55</v>
      </c>
      <c r="AC529" s="1" t="str">
        <f>IF(Table13[[#This Row],[TCS MP]]&gt;=Table13[[#This Row],[BMP]],IF(Table13[[#This Row],[TCS MP]]&lt;=Table13[[#This Row],[EMP]],"Good","EMP"),"BMP")</f>
        <v>Good</v>
      </c>
    </row>
    <row r="530" spans="1:29" ht="24" customHeight="1" x14ac:dyDescent="0.25">
      <c r="A530" t="s">
        <v>1319</v>
      </c>
      <c r="B530" t="s">
        <v>17634</v>
      </c>
      <c r="C530">
        <v>100909</v>
      </c>
      <c r="D530" t="s">
        <v>17073</v>
      </c>
      <c r="E530" t="s">
        <v>1299</v>
      </c>
      <c r="F530" s="9">
        <f>Table13[[#This Row],[ToMeasure]]-Table13[[#This Row],[FromMeasure]]</f>
        <v>2.6600110800000003</v>
      </c>
      <c r="G530" s="5" t="s">
        <v>1300</v>
      </c>
      <c r="H530" s="35">
        <v>0.64664575999999996</v>
      </c>
      <c r="I530" s="56">
        <v>0.65909558999999995</v>
      </c>
      <c r="J530" s="18" t="s">
        <v>1317</v>
      </c>
      <c r="K530" s="55">
        <v>1.99891511</v>
      </c>
      <c r="L530" s="35">
        <v>3.30665684</v>
      </c>
      <c r="M530" s="56">
        <v>3.31910667</v>
      </c>
      <c r="N530" s="18" t="s">
        <v>1318</v>
      </c>
      <c r="O530" s="2">
        <v>1411</v>
      </c>
      <c r="P530" s="2">
        <v>1279</v>
      </c>
      <c r="Q530" s="2">
        <v>2690</v>
      </c>
      <c r="R530" t="s">
        <v>5100</v>
      </c>
      <c r="S530">
        <v>8</v>
      </c>
      <c r="T530">
        <v>69</v>
      </c>
      <c r="U530" s="2">
        <v>213</v>
      </c>
      <c r="V530" s="2">
        <v>201</v>
      </c>
      <c r="W530" s="8">
        <v>0.15390334572490708</v>
      </c>
      <c r="X530" s="2">
        <v>4539</v>
      </c>
      <c r="Y530" s="45">
        <v>503</v>
      </c>
      <c r="AA530" s="61">
        <f>(Table13[[#This Row],[2042 Future AADT]]-Table13[[#This Row],[AADT 2022]])/20*($AA$5-2022)+Table13[[#This Row],[AADT 2022]]</f>
        <v>3891.8500000000004</v>
      </c>
      <c r="AC530" s="1" t="str">
        <f>IF(Table13[[#This Row],[TCS MP]]&gt;=Table13[[#This Row],[BMP]],IF(Table13[[#This Row],[TCS MP]]&lt;=Table13[[#This Row],[EMP]],"Good","EMP"),"BMP")</f>
        <v>Good</v>
      </c>
    </row>
    <row r="531" spans="1:29" ht="24" customHeight="1" x14ac:dyDescent="0.25">
      <c r="A531" t="s">
        <v>1321</v>
      </c>
      <c r="B531" t="s">
        <v>17635</v>
      </c>
      <c r="C531">
        <v>100910</v>
      </c>
      <c r="D531" t="s">
        <v>17073</v>
      </c>
      <c r="E531" t="s">
        <v>1299</v>
      </c>
      <c r="F531" s="9">
        <f>Table13[[#This Row],[ToMeasure]]-Table13[[#This Row],[FromMeasure]]</f>
        <v>34.400330969999999</v>
      </c>
      <c r="G531" s="5" t="s">
        <v>1300</v>
      </c>
      <c r="H531" s="35">
        <v>3.30665684</v>
      </c>
      <c r="I531" s="56">
        <v>3.6763048899999999</v>
      </c>
      <c r="J531" s="18" t="s">
        <v>1318</v>
      </c>
      <c r="K531" s="55">
        <v>35.183809949999997</v>
      </c>
      <c r="L531" s="35">
        <v>37.706987810000001</v>
      </c>
      <c r="M531" s="56">
        <v>38.076635860000003</v>
      </c>
      <c r="N531" s="18" t="s">
        <v>1301</v>
      </c>
      <c r="O531" s="2">
        <v>1067</v>
      </c>
      <c r="P531" s="2">
        <v>574</v>
      </c>
      <c r="Q531" s="2">
        <v>1641</v>
      </c>
      <c r="R531" t="s">
        <v>15480</v>
      </c>
      <c r="S531">
        <v>15</v>
      </c>
      <c r="T531">
        <v>83</v>
      </c>
      <c r="U531" s="2">
        <v>78</v>
      </c>
      <c r="V531" s="2">
        <v>60</v>
      </c>
      <c r="W531" s="8">
        <v>8.4095063985374766E-2</v>
      </c>
      <c r="X531" s="2">
        <v>2336</v>
      </c>
      <c r="Y531" s="45">
        <v>504</v>
      </c>
      <c r="AA531" s="61">
        <f>(Table13[[#This Row],[2042 Future AADT]]-Table13[[#This Row],[AADT 2022]])/20*($AA$5-2022)+Table13[[#This Row],[AADT 2022]]</f>
        <v>2092.75</v>
      </c>
      <c r="AC531" s="1" t="str">
        <f>IF(Table13[[#This Row],[TCS MP]]&gt;=Table13[[#This Row],[BMP]],IF(Table13[[#This Row],[TCS MP]]&lt;=Table13[[#This Row],[EMP]],"Good","EMP"),"BMP")</f>
        <v>Good</v>
      </c>
    </row>
    <row r="532" spans="1:29" ht="24" customHeight="1" x14ac:dyDescent="0.25">
      <c r="A532" t="s">
        <v>1303</v>
      </c>
      <c r="B532" t="s">
        <v>17636</v>
      </c>
      <c r="C532">
        <v>100911</v>
      </c>
      <c r="D532" t="s">
        <v>17073</v>
      </c>
      <c r="E532" t="s">
        <v>1299</v>
      </c>
      <c r="F532" s="9">
        <f>Table13[[#This Row],[ToMeasure]]-Table13[[#This Row],[FromMeasure]]</f>
        <v>2.5054197999999985</v>
      </c>
      <c r="G532" s="5" t="s">
        <v>1300</v>
      </c>
      <c r="H532" s="35">
        <v>37.706987810000001</v>
      </c>
      <c r="I532" s="56">
        <v>38.103570547499999</v>
      </c>
      <c r="J532" s="18" t="s">
        <v>1301</v>
      </c>
      <c r="K532" s="55">
        <v>40.005868120000002</v>
      </c>
      <c r="L532" s="35">
        <v>40.21240761</v>
      </c>
      <c r="M532" s="56">
        <v>40.608990347499997</v>
      </c>
      <c r="N532" s="18" t="s">
        <v>1302</v>
      </c>
      <c r="O532" s="2">
        <v>1387</v>
      </c>
      <c r="P532" s="2">
        <v>1057</v>
      </c>
      <c r="Q532" s="2">
        <v>2444</v>
      </c>
      <c r="R532" t="s">
        <v>12604</v>
      </c>
      <c r="S532">
        <v>12</v>
      </c>
      <c r="T532">
        <v>78</v>
      </c>
      <c r="U532" s="2">
        <v>130</v>
      </c>
      <c r="V532" s="2">
        <v>64</v>
      </c>
      <c r="W532" s="8">
        <v>7.9378068739770866E-2</v>
      </c>
      <c r="X532" s="2">
        <v>3463</v>
      </c>
      <c r="Y532" s="45">
        <v>505</v>
      </c>
      <c r="AA532" s="61">
        <f>(Table13[[#This Row],[2042 Future AADT]]-Table13[[#This Row],[AADT 2022]])/20*($AA$5-2022)+Table13[[#This Row],[AADT 2022]]</f>
        <v>3106.35</v>
      </c>
      <c r="AC532" s="1" t="str">
        <f>IF(Table13[[#This Row],[TCS MP]]&gt;=Table13[[#This Row],[BMP]],IF(Table13[[#This Row],[TCS MP]]&lt;=Table13[[#This Row],[EMP]],"Good","EMP"),"BMP")</f>
        <v>Good</v>
      </c>
    </row>
    <row r="533" spans="1:29" ht="24" customHeight="1" x14ac:dyDescent="0.25">
      <c r="A533" t="s">
        <v>1305</v>
      </c>
      <c r="B533" t="s">
        <v>17637</v>
      </c>
      <c r="C533">
        <v>100912</v>
      </c>
      <c r="D533" t="s">
        <v>17073</v>
      </c>
      <c r="E533" t="s">
        <v>1299</v>
      </c>
      <c r="F533" s="9">
        <f>Table13[[#This Row],[ToMeasure]]-Table13[[#This Row],[FromMeasure]]</f>
        <v>1.6751991000000004</v>
      </c>
      <c r="G533" s="5" t="s">
        <v>1300</v>
      </c>
      <c r="H533" s="35">
        <v>40.21240761</v>
      </c>
      <c r="I533" s="56">
        <v>40.591450504999997</v>
      </c>
      <c r="J533" s="18" t="s">
        <v>1302</v>
      </c>
      <c r="K533" s="55">
        <v>41.763039085000003</v>
      </c>
      <c r="L533" s="35">
        <v>41.88760671</v>
      </c>
      <c r="M533" s="56">
        <v>42.266649604999998</v>
      </c>
      <c r="N533" s="18" t="s">
        <v>1304</v>
      </c>
      <c r="O533" s="2">
        <v>1635</v>
      </c>
      <c r="P533" s="2">
        <v>1335</v>
      </c>
      <c r="Q533" s="2">
        <v>2970</v>
      </c>
      <c r="R533" t="s">
        <v>5101</v>
      </c>
      <c r="S533">
        <v>11</v>
      </c>
      <c r="T533">
        <v>73</v>
      </c>
      <c r="U533" s="2">
        <v>249</v>
      </c>
      <c r="V533" s="2">
        <v>50</v>
      </c>
      <c r="W533" s="8">
        <v>0.10067340067340068</v>
      </c>
      <c r="X533" s="2">
        <v>4209</v>
      </c>
      <c r="Y533" s="45">
        <v>506</v>
      </c>
      <c r="AA533" s="61">
        <f>(Table13[[#This Row],[2042 Future AADT]]-Table13[[#This Row],[AADT 2022]])/20*($AA$5-2022)+Table13[[#This Row],[AADT 2022]]</f>
        <v>3775.35</v>
      </c>
      <c r="AC533" s="1" t="str">
        <f>IF(Table13[[#This Row],[TCS MP]]&gt;=Table13[[#This Row],[BMP]],IF(Table13[[#This Row],[TCS MP]]&lt;=Table13[[#This Row],[EMP]],"Good","EMP"),"BMP")</f>
        <v>Good</v>
      </c>
    </row>
    <row r="534" spans="1:29" ht="24" customHeight="1" x14ac:dyDescent="0.25">
      <c r="A534" t="s">
        <v>1307</v>
      </c>
      <c r="B534" t="s">
        <v>17638</v>
      </c>
      <c r="C534">
        <v>100913</v>
      </c>
      <c r="D534" t="s">
        <v>17073</v>
      </c>
      <c r="E534" t="s">
        <v>1299</v>
      </c>
      <c r="F534" s="9">
        <f>Table13[[#This Row],[ToMeasure]]-Table13[[#This Row],[FromMeasure]]</f>
        <v>0.14424670999999734</v>
      </c>
      <c r="G534" s="5" t="s">
        <v>1300</v>
      </c>
      <c r="H534" s="35">
        <v>41.88760671</v>
      </c>
      <c r="I534" s="56">
        <v>42.258058069999997</v>
      </c>
      <c r="J534" s="18" t="s">
        <v>1304</v>
      </c>
      <c r="K534" s="55">
        <v>42.308321880000001</v>
      </c>
      <c r="L534" s="35">
        <v>42.031853419999997</v>
      </c>
      <c r="M534" s="56">
        <v>42.402304780000001</v>
      </c>
      <c r="N534" s="18" t="s">
        <v>1306</v>
      </c>
      <c r="O534" s="2">
        <v>1355</v>
      </c>
      <c r="P534" s="2">
        <v>1253</v>
      </c>
      <c r="Q534" s="2">
        <v>2608</v>
      </c>
      <c r="R534" t="s">
        <v>9353</v>
      </c>
      <c r="S534">
        <v>12</v>
      </c>
      <c r="T534">
        <v>76</v>
      </c>
      <c r="U534" s="2">
        <v>214</v>
      </c>
      <c r="V534" s="2">
        <v>52</v>
      </c>
      <c r="W534" s="8">
        <v>0.10199386503067484</v>
      </c>
      <c r="X534" s="2">
        <v>3696</v>
      </c>
      <c r="Y534" s="45">
        <v>507</v>
      </c>
      <c r="AA534" s="61">
        <f>(Table13[[#This Row],[2042 Future AADT]]-Table13[[#This Row],[AADT 2022]])/20*($AA$5-2022)+Table13[[#This Row],[AADT 2022]]</f>
        <v>3315.2</v>
      </c>
      <c r="AC534" s="1" t="str">
        <f>IF(Table13[[#This Row],[TCS MP]]&gt;=Table13[[#This Row],[BMP]],IF(Table13[[#This Row],[TCS MP]]&lt;=Table13[[#This Row],[EMP]],"Good","EMP"),"BMP")</f>
        <v>Good</v>
      </c>
    </row>
    <row r="535" spans="1:29" ht="24" customHeight="1" x14ac:dyDescent="0.25">
      <c r="A535" t="s">
        <v>1308</v>
      </c>
      <c r="B535" t="s">
        <v>17639</v>
      </c>
      <c r="C535">
        <v>100914</v>
      </c>
      <c r="D535" t="s">
        <v>17073</v>
      </c>
      <c r="E535" t="s">
        <v>1299</v>
      </c>
      <c r="F535" s="9">
        <f>Table13[[#This Row],[ToMeasure]]-Table13[[#This Row],[FromMeasure]]</f>
        <v>10.765352840000006</v>
      </c>
      <c r="G535" s="5" t="s">
        <v>1300</v>
      </c>
      <c r="H535" s="35">
        <v>42.031853419999997</v>
      </c>
      <c r="I535" s="56">
        <v>42.291150567692299</v>
      </c>
      <c r="J535" s="18" t="s">
        <v>1306</v>
      </c>
      <c r="K535" s="55">
        <v>52.003091470000001</v>
      </c>
      <c r="L535" s="35">
        <v>52.797206260000003</v>
      </c>
      <c r="M535" s="56">
        <v>53.056503407692297</v>
      </c>
      <c r="N535" s="18" t="s">
        <v>128</v>
      </c>
      <c r="O535" s="2">
        <v>1447</v>
      </c>
      <c r="P535" s="2">
        <v>1434</v>
      </c>
      <c r="Q535" s="2">
        <v>2881</v>
      </c>
      <c r="R535" t="s">
        <v>9354</v>
      </c>
      <c r="S535">
        <v>15</v>
      </c>
      <c r="T535">
        <v>73</v>
      </c>
      <c r="U535" s="2">
        <v>156</v>
      </c>
      <c r="V535" s="2">
        <v>38</v>
      </c>
      <c r="W535" s="8">
        <v>6.7337729954876774E-2</v>
      </c>
      <c r="X535" s="2">
        <v>4083</v>
      </c>
      <c r="Y535" s="45">
        <v>508</v>
      </c>
      <c r="AA535" s="61">
        <f>(Table13[[#This Row],[2042 Future AADT]]-Table13[[#This Row],[AADT 2022]])/20*($AA$5-2022)+Table13[[#This Row],[AADT 2022]]</f>
        <v>3662.3</v>
      </c>
      <c r="AC535" s="1" t="str">
        <f>IF(Table13[[#This Row],[TCS MP]]&gt;=Table13[[#This Row],[BMP]],IF(Table13[[#This Row],[TCS MP]]&lt;=Table13[[#This Row],[EMP]],"Good","EMP"),"BMP")</f>
        <v>Good</v>
      </c>
    </row>
    <row r="536" spans="1:29" ht="24" customHeight="1" x14ac:dyDescent="0.25">
      <c r="A536" t="s">
        <v>1310</v>
      </c>
      <c r="B536" t="s">
        <v>17640</v>
      </c>
      <c r="C536">
        <v>100915</v>
      </c>
      <c r="D536" t="s">
        <v>17073</v>
      </c>
      <c r="E536" t="s">
        <v>1299</v>
      </c>
      <c r="F536" s="9">
        <f>Table13[[#This Row],[ToMeasure]]-Table13[[#This Row],[FromMeasure]]</f>
        <v>22.072809329999991</v>
      </c>
      <c r="G536" s="5" t="s">
        <v>1300</v>
      </c>
      <c r="H536" s="35">
        <v>52.797206260000003</v>
      </c>
      <c r="I536" s="56">
        <v>53.146516593333303</v>
      </c>
      <c r="J536" s="18" t="s">
        <v>128</v>
      </c>
      <c r="K536" s="55">
        <v>63.995360890000001</v>
      </c>
      <c r="L536" s="35">
        <v>74.870015589999994</v>
      </c>
      <c r="M536" s="56">
        <v>75.219325923333301</v>
      </c>
      <c r="N536" s="18" t="s">
        <v>1309</v>
      </c>
      <c r="O536" s="2">
        <v>833</v>
      </c>
      <c r="P536" s="2">
        <v>665</v>
      </c>
      <c r="Q536" s="2">
        <v>1498</v>
      </c>
      <c r="R536" t="s">
        <v>9355</v>
      </c>
      <c r="S536">
        <v>12</v>
      </c>
      <c r="T536">
        <v>62</v>
      </c>
      <c r="U536" s="2">
        <v>28</v>
      </c>
      <c r="V536" s="2">
        <v>22</v>
      </c>
      <c r="W536" s="8">
        <v>3.3377837116154871E-2</v>
      </c>
      <c r="X536" s="2">
        <v>2083</v>
      </c>
      <c r="Y536" s="45">
        <v>509</v>
      </c>
      <c r="AA536" s="61">
        <f>(Table13[[#This Row],[2042 Future AADT]]-Table13[[#This Row],[AADT 2022]])/20*($AA$5-2022)+Table13[[#This Row],[AADT 2022]]</f>
        <v>1878.25</v>
      </c>
      <c r="AC536" s="1" t="str">
        <f>IF(Table13[[#This Row],[TCS MP]]&gt;=Table13[[#This Row],[BMP]],IF(Table13[[#This Row],[TCS MP]]&lt;=Table13[[#This Row],[EMP]],"Good","EMP"),"BMP")</f>
        <v>Good</v>
      </c>
    </row>
    <row r="537" spans="1:29" ht="24" customHeight="1" x14ac:dyDescent="0.25">
      <c r="A537" t="s">
        <v>1312</v>
      </c>
      <c r="B537" t="s">
        <v>17641</v>
      </c>
      <c r="C537">
        <v>100916</v>
      </c>
      <c r="D537" t="s">
        <v>17073</v>
      </c>
      <c r="E537" t="s">
        <v>1299</v>
      </c>
      <c r="F537" s="9">
        <f>Table13[[#This Row],[ToMeasure]]-Table13[[#This Row],[FromMeasure]]</f>
        <v>5.2781908100000123</v>
      </c>
      <c r="G537" s="5" t="s">
        <v>1300</v>
      </c>
      <c r="H537" s="35">
        <v>74.870015589999994</v>
      </c>
      <c r="I537" s="56">
        <v>75.121448115000007</v>
      </c>
      <c r="J537" s="18" t="s">
        <v>1309</v>
      </c>
      <c r="K537" s="55">
        <v>77.994180110000002</v>
      </c>
      <c r="L537" s="35">
        <v>80.148206400000007</v>
      </c>
      <c r="M537" s="56">
        <v>80.399638925000005</v>
      </c>
      <c r="N537" s="18" t="s">
        <v>1311</v>
      </c>
      <c r="O537" s="2">
        <v>1481</v>
      </c>
      <c r="P537" s="2">
        <v>1375</v>
      </c>
      <c r="Q537" s="2">
        <v>2856</v>
      </c>
      <c r="R537" t="s">
        <v>9356</v>
      </c>
      <c r="S537">
        <v>11</v>
      </c>
      <c r="T537">
        <v>70</v>
      </c>
      <c r="U537" s="2">
        <v>190</v>
      </c>
      <c r="V537" s="2">
        <v>102</v>
      </c>
      <c r="W537" s="8">
        <v>0.10224089635854341</v>
      </c>
      <c r="X537" s="2">
        <v>3972</v>
      </c>
      <c r="Y537" s="45">
        <v>510</v>
      </c>
      <c r="AA537" s="61">
        <f>(Table13[[#This Row],[2042 Future AADT]]-Table13[[#This Row],[AADT 2022]])/20*($AA$5-2022)+Table13[[#This Row],[AADT 2022]]</f>
        <v>3581.4</v>
      </c>
      <c r="AC537" s="1" t="str">
        <f>IF(Table13[[#This Row],[TCS MP]]&gt;=Table13[[#This Row],[BMP]],IF(Table13[[#This Row],[TCS MP]]&lt;=Table13[[#This Row],[EMP]],"Good","EMP"),"BMP")</f>
        <v>Good</v>
      </c>
    </row>
    <row r="538" spans="1:29" ht="24" customHeight="1" x14ac:dyDescent="0.25">
      <c r="A538" t="s">
        <v>1324</v>
      </c>
      <c r="B538" t="s">
        <v>17642</v>
      </c>
      <c r="C538">
        <v>100917</v>
      </c>
      <c r="D538" t="s">
        <v>17073</v>
      </c>
      <c r="E538" t="s">
        <v>1322</v>
      </c>
      <c r="F538" s="9">
        <f>Table13[[#This Row],[ToMeasure]]-Table13[[#This Row],[FromMeasure]]</f>
        <v>0.74218057999999998</v>
      </c>
      <c r="G538" s="5" t="s">
        <v>1323</v>
      </c>
      <c r="H538" s="35">
        <v>0</v>
      </c>
      <c r="I538" s="56">
        <v>120.26683286333299</v>
      </c>
      <c r="J538" s="18" t="s">
        <v>272</v>
      </c>
      <c r="K538" s="55">
        <v>120.53580934</v>
      </c>
      <c r="L538" s="35">
        <v>0.74218057999999998</v>
      </c>
      <c r="M538" s="56">
        <v>121.009013473333</v>
      </c>
      <c r="N538" s="18" t="s">
        <v>70</v>
      </c>
      <c r="O538" s="2">
        <v>8216</v>
      </c>
      <c r="P538" s="2">
        <v>5737</v>
      </c>
      <c r="Q538" s="2">
        <v>13953</v>
      </c>
      <c r="R538" t="s">
        <v>5102</v>
      </c>
      <c r="S538">
        <v>7</v>
      </c>
      <c r="T538">
        <v>52</v>
      </c>
      <c r="U538" s="2">
        <v>1243</v>
      </c>
      <c r="V538" s="2">
        <v>4405</v>
      </c>
      <c r="W538" s="8">
        <v>0.40478750089586468</v>
      </c>
      <c r="X538" s="2">
        <v>24950</v>
      </c>
      <c r="Y538" s="45">
        <v>511</v>
      </c>
      <c r="AA538" s="61">
        <f>(Table13[[#This Row],[2042 Future AADT]]-Table13[[#This Row],[AADT 2022]])/20*($AA$5-2022)+Table13[[#This Row],[AADT 2022]]</f>
        <v>21101.05</v>
      </c>
      <c r="AC538" s="1" t="str">
        <f>IF(Table13[[#This Row],[TCS MP]]&gt;=Table13[[#This Row],[BMP]],IF(Table13[[#This Row],[TCS MP]]&lt;=Table13[[#This Row],[EMP]],"Good","EMP"),"BMP")</f>
        <v>Good</v>
      </c>
    </row>
    <row r="539" spans="1:29" ht="24" customHeight="1" x14ac:dyDescent="0.25">
      <c r="A539" t="s">
        <v>1326</v>
      </c>
      <c r="B539" t="s">
        <v>17643</v>
      </c>
      <c r="C539">
        <v>100918</v>
      </c>
      <c r="D539" t="s">
        <v>17073</v>
      </c>
      <c r="E539" t="s">
        <v>1322</v>
      </c>
      <c r="F539" s="9">
        <f>Table13[[#This Row],[ToMeasure]]-Table13[[#This Row],[FromMeasure]]</f>
        <v>1.57447552</v>
      </c>
      <c r="G539" s="5" t="s">
        <v>272</v>
      </c>
      <c r="H539" s="35">
        <v>0.74218057999999998</v>
      </c>
      <c r="I539" s="56">
        <v>121.0293955825</v>
      </c>
      <c r="J539" s="18" t="s">
        <v>70</v>
      </c>
      <c r="K539" s="55">
        <v>121.530672995</v>
      </c>
      <c r="L539" s="35">
        <v>2.3166560999999999</v>
      </c>
      <c r="M539" s="56">
        <v>122.60387110249999</v>
      </c>
      <c r="N539" s="18" t="s">
        <v>1325</v>
      </c>
      <c r="O539" s="2">
        <v>7961</v>
      </c>
      <c r="P539" s="2">
        <v>6780</v>
      </c>
      <c r="Q539" s="2">
        <v>14741</v>
      </c>
      <c r="R539" t="s">
        <v>12605</v>
      </c>
      <c r="S539">
        <v>7</v>
      </c>
      <c r="T539">
        <v>51</v>
      </c>
      <c r="U539" s="2">
        <v>1243</v>
      </c>
      <c r="V539" s="2">
        <v>4405</v>
      </c>
      <c r="W539" s="8">
        <v>0.3831490400922597</v>
      </c>
      <c r="X539" s="2">
        <v>26359</v>
      </c>
      <c r="Y539" s="45">
        <v>512</v>
      </c>
      <c r="AA539" s="61">
        <f>(Table13[[#This Row],[2042 Future AADT]]-Table13[[#This Row],[AADT 2022]])/20*($AA$5-2022)+Table13[[#This Row],[AADT 2022]]</f>
        <v>22292.7</v>
      </c>
      <c r="AC539" s="1" t="str">
        <f>IF(Table13[[#This Row],[TCS MP]]&gt;=Table13[[#This Row],[BMP]],IF(Table13[[#This Row],[TCS MP]]&lt;=Table13[[#This Row],[EMP]],"Good","EMP"),"BMP")</f>
        <v>Good</v>
      </c>
    </row>
    <row r="540" spans="1:29" ht="24" customHeight="1" x14ac:dyDescent="0.25">
      <c r="A540" t="s">
        <v>1328</v>
      </c>
      <c r="B540" t="s">
        <v>17644</v>
      </c>
      <c r="C540">
        <v>100919</v>
      </c>
      <c r="D540" t="s">
        <v>17073</v>
      </c>
      <c r="E540" t="s">
        <v>1322</v>
      </c>
      <c r="F540" s="9">
        <f>Table13[[#This Row],[ToMeasure]]-Table13[[#This Row],[FromMeasure]]</f>
        <v>11.18808396</v>
      </c>
      <c r="G540" s="5" t="s">
        <v>1323</v>
      </c>
      <c r="H540" s="35">
        <v>2.3166560999999999</v>
      </c>
      <c r="I540" s="56">
        <v>122.676086628462</v>
      </c>
      <c r="J540" s="18" t="s">
        <v>1325</v>
      </c>
      <c r="K540" s="55">
        <v>127.00122752999999</v>
      </c>
      <c r="L540" s="35">
        <v>13.50474006</v>
      </c>
      <c r="M540" s="56">
        <v>133.864170588462</v>
      </c>
      <c r="N540" s="18" t="s">
        <v>1327</v>
      </c>
      <c r="O540" s="2">
        <v>8974</v>
      </c>
      <c r="P540" s="2">
        <v>6780</v>
      </c>
      <c r="Q540" s="2">
        <v>15754</v>
      </c>
      <c r="R540" t="s">
        <v>15481</v>
      </c>
      <c r="S540">
        <v>5</v>
      </c>
      <c r="T540">
        <v>50</v>
      </c>
      <c r="U540" s="2">
        <v>2228</v>
      </c>
      <c r="V540" s="2">
        <v>2548</v>
      </c>
      <c r="W540" s="8">
        <v>0.30316110194236384</v>
      </c>
      <c r="X540" s="2">
        <v>28170</v>
      </c>
      <c r="Y540" s="45">
        <v>513</v>
      </c>
      <c r="AA540" s="61">
        <f>(Table13[[#This Row],[2042 Future AADT]]-Table13[[#This Row],[AADT 2022]])/20*($AA$5-2022)+Table13[[#This Row],[AADT 2022]]</f>
        <v>23824.400000000001</v>
      </c>
      <c r="AC540" s="1" t="str">
        <f>IF(Table13[[#This Row],[TCS MP]]&gt;=Table13[[#This Row],[BMP]],IF(Table13[[#This Row],[TCS MP]]&lt;=Table13[[#This Row],[EMP]],"Good","EMP"),"BMP")</f>
        <v>Good</v>
      </c>
    </row>
    <row r="541" spans="1:29" ht="24" customHeight="1" x14ac:dyDescent="0.25">
      <c r="A541" t="s">
        <v>1330</v>
      </c>
      <c r="B541" t="s">
        <v>17645</v>
      </c>
      <c r="C541">
        <v>100920</v>
      </c>
      <c r="D541" t="s">
        <v>17073</v>
      </c>
      <c r="E541" t="s">
        <v>1322</v>
      </c>
      <c r="F541" s="9">
        <f>Table13[[#This Row],[ToMeasure]]-Table13[[#This Row],[FromMeasure]]</f>
        <v>4.5189701800000002</v>
      </c>
      <c r="G541" s="5" t="s">
        <v>1323</v>
      </c>
      <c r="H541" s="35">
        <v>13.50474006</v>
      </c>
      <c r="I541" s="56">
        <v>133.849042241429</v>
      </c>
      <c r="J541" s="18" t="s">
        <v>1327</v>
      </c>
      <c r="K541" s="55">
        <v>135.39430874000001</v>
      </c>
      <c r="L541" s="35">
        <v>18.02371024</v>
      </c>
      <c r="M541" s="56">
        <v>138.368012421429</v>
      </c>
      <c r="N541" s="18" t="s">
        <v>1329</v>
      </c>
      <c r="O541" s="2">
        <v>7587</v>
      </c>
      <c r="P541" s="2">
        <v>6472</v>
      </c>
      <c r="Q541" s="2">
        <v>14059</v>
      </c>
      <c r="R541" t="s">
        <v>12606</v>
      </c>
      <c r="S541">
        <v>10</v>
      </c>
      <c r="T541">
        <v>52</v>
      </c>
      <c r="U541" s="2">
        <v>792</v>
      </c>
      <c r="V541" s="2">
        <v>3605</v>
      </c>
      <c r="W541" s="8">
        <v>0.31275339640088201</v>
      </c>
      <c r="X541" s="2">
        <v>23725</v>
      </c>
      <c r="Y541" s="45">
        <v>514</v>
      </c>
      <c r="AA541" s="61">
        <f>(Table13[[#This Row],[2042 Future AADT]]-Table13[[#This Row],[AADT 2022]])/20*($AA$5-2022)+Table13[[#This Row],[AADT 2022]]</f>
        <v>20341.900000000001</v>
      </c>
      <c r="AC541" s="1" t="str">
        <f>IF(Table13[[#This Row],[TCS MP]]&gt;=Table13[[#This Row],[BMP]],IF(Table13[[#This Row],[TCS MP]]&lt;=Table13[[#This Row],[EMP]],"Good","EMP"),"BMP")</f>
        <v>Good</v>
      </c>
    </row>
    <row r="542" spans="1:29" ht="24" customHeight="1" x14ac:dyDescent="0.25">
      <c r="A542" t="s">
        <v>1331</v>
      </c>
      <c r="B542" t="s">
        <v>17646</v>
      </c>
      <c r="C542">
        <v>100921</v>
      </c>
      <c r="D542" t="s">
        <v>17073</v>
      </c>
      <c r="E542" t="s">
        <v>1322</v>
      </c>
      <c r="F542" s="9">
        <f>Table13[[#This Row],[ToMeasure]]-Table13[[#This Row],[FromMeasure]]</f>
        <v>2.5174423899999994</v>
      </c>
      <c r="G542" s="5" t="s">
        <v>272</v>
      </c>
      <c r="H542" s="35">
        <v>18.02371024</v>
      </c>
      <c r="I542" s="56">
        <v>138.35413397249999</v>
      </c>
      <c r="J542" s="18" t="s">
        <v>1329</v>
      </c>
      <c r="K542" s="55">
        <v>140.02373886500001</v>
      </c>
      <c r="L542" s="35">
        <v>20.541152629999999</v>
      </c>
      <c r="M542" s="56">
        <v>140.87157636250001</v>
      </c>
      <c r="N542" s="18" t="s">
        <v>71</v>
      </c>
      <c r="O542" s="2">
        <v>10699</v>
      </c>
      <c r="P542" s="2">
        <v>10811</v>
      </c>
      <c r="Q542" s="2">
        <v>21510</v>
      </c>
      <c r="R542" t="s">
        <v>9357</v>
      </c>
      <c r="S542">
        <v>7</v>
      </c>
      <c r="T542">
        <v>57</v>
      </c>
      <c r="U542" s="2">
        <v>451</v>
      </c>
      <c r="V542" s="2">
        <v>3958</v>
      </c>
      <c r="W542" s="8">
        <v>0.20497443049744304</v>
      </c>
      <c r="X542" s="2">
        <v>36298</v>
      </c>
      <c r="Y542" s="45">
        <v>515</v>
      </c>
      <c r="AA542" s="61">
        <f>(Table13[[#This Row],[2042 Future AADT]]-Table13[[#This Row],[AADT 2022]])/20*($AA$5-2022)+Table13[[#This Row],[AADT 2022]]</f>
        <v>31122.199999999997</v>
      </c>
      <c r="AC542" s="1" t="str">
        <f>IF(Table13[[#This Row],[TCS MP]]&gt;=Table13[[#This Row],[BMP]],IF(Table13[[#This Row],[TCS MP]]&lt;=Table13[[#This Row],[EMP]],"Good","EMP"),"BMP")</f>
        <v>Good</v>
      </c>
    </row>
    <row r="543" spans="1:29" ht="24" customHeight="1" x14ac:dyDescent="0.25">
      <c r="A543" t="s">
        <v>1333</v>
      </c>
      <c r="B543" t="s">
        <v>17647</v>
      </c>
      <c r="C543">
        <v>100922</v>
      </c>
      <c r="D543" t="s">
        <v>17073</v>
      </c>
      <c r="E543" t="s">
        <v>1322</v>
      </c>
      <c r="F543" s="9">
        <f>Table13[[#This Row],[ToMeasure]]-Table13[[#This Row],[FromMeasure]]</f>
        <v>9.6052504499999998</v>
      </c>
      <c r="G543" s="5" t="s">
        <v>272</v>
      </c>
      <c r="H543" s="35">
        <v>20.541152629999999</v>
      </c>
      <c r="I543" s="56">
        <v>140.86723903083299</v>
      </c>
      <c r="J543" s="18" t="s">
        <v>71</v>
      </c>
      <c r="K543" s="55">
        <v>141.01617275000001</v>
      </c>
      <c r="L543" s="35">
        <v>30.146403079999999</v>
      </c>
      <c r="M543" s="56">
        <v>150.47248948083299</v>
      </c>
      <c r="N543" s="18" t="s">
        <v>1332</v>
      </c>
      <c r="O543" s="2">
        <v>8136</v>
      </c>
      <c r="P543" s="2">
        <v>7640</v>
      </c>
      <c r="Q543" s="2">
        <v>15776</v>
      </c>
      <c r="R543" t="s">
        <v>5103</v>
      </c>
      <c r="S543">
        <v>10</v>
      </c>
      <c r="T543">
        <v>58</v>
      </c>
      <c r="U543" s="2">
        <v>708</v>
      </c>
      <c r="V543" s="2">
        <v>4040</v>
      </c>
      <c r="W543" s="8">
        <v>0.30096348884381341</v>
      </c>
      <c r="X543" s="2">
        <v>28209</v>
      </c>
      <c r="Y543" s="45">
        <v>516</v>
      </c>
      <c r="AA543" s="61">
        <f>(Table13[[#This Row],[2042 Future AADT]]-Table13[[#This Row],[AADT 2022]])/20*($AA$5-2022)+Table13[[#This Row],[AADT 2022]]</f>
        <v>23857.45</v>
      </c>
      <c r="AC543" s="1" t="str">
        <f>IF(Table13[[#This Row],[TCS MP]]&gt;=Table13[[#This Row],[BMP]],IF(Table13[[#This Row],[TCS MP]]&lt;=Table13[[#This Row],[EMP]],"Good","EMP"),"BMP")</f>
        <v>Good</v>
      </c>
    </row>
    <row r="544" spans="1:29" ht="24" customHeight="1" x14ac:dyDescent="0.25">
      <c r="A544" t="s">
        <v>1334</v>
      </c>
      <c r="B544" t="s">
        <v>17648</v>
      </c>
      <c r="C544">
        <v>100923</v>
      </c>
      <c r="D544" t="s">
        <v>17073</v>
      </c>
      <c r="E544" t="s">
        <v>1322</v>
      </c>
      <c r="F544" s="9">
        <f>Table13[[#This Row],[ToMeasure]]-Table13[[#This Row],[FromMeasure]]</f>
        <v>0.52115266999999932</v>
      </c>
      <c r="G544" s="5" t="s">
        <v>1323</v>
      </c>
      <c r="H544" s="35">
        <v>30.146403079999999</v>
      </c>
      <c r="I544" s="56">
        <v>150.46309367500001</v>
      </c>
      <c r="J544" s="18" t="s">
        <v>1332</v>
      </c>
      <c r="K544" s="55">
        <v>150.70213140499999</v>
      </c>
      <c r="L544" s="35">
        <v>30.667555749999998</v>
      </c>
      <c r="M544" s="56">
        <v>150.984246345</v>
      </c>
      <c r="N544" s="18" t="s">
        <v>72</v>
      </c>
      <c r="O544" s="2">
        <v>11958</v>
      </c>
      <c r="P544" s="2">
        <v>9572</v>
      </c>
      <c r="Q544" s="2">
        <v>21530</v>
      </c>
      <c r="R544" t="s">
        <v>5104</v>
      </c>
      <c r="S544">
        <v>8</v>
      </c>
      <c r="T544">
        <v>55</v>
      </c>
      <c r="U544" s="2">
        <v>982</v>
      </c>
      <c r="V544" s="2">
        <v>4257</v>
      </c>
      <c r="W544" s="8">
        <v>0.24333488156061309</v>
      </c>
      <c r="X544" s="2">
        <v>36332</v>
      </c>
      <c r="Y544" s="45">
        <v>517</v>
      </c>
      <c r="AA544" s="61">
        <f>(Table13[[#This Row],[2042 Future AADT]]-Table13[[#This Row],[AADT 2022]])/20*($AA$5-2022)+Table13[[#This Row],[AADT 2022]]</f>
        <v>31151.300000000003</v>
      </c>
      <c r="AC544" s="1" t="str">
        <f>IF(Table13[[#This Row],[TCS MP]]&gt;=Table13[[#This Row],[BMP]],IF(Table13[[#This Row],[TCS MP]]&lt;=Table13[[#This Row],[EMP]],"Good","EMP"),"BMP")</f>
        <v>Good</v>
      </c>
    </row>
    <row r="545" spans="1:29" ht="24" customHeight="1" x14ac:dyDescent="0.25">
      <c r="A545" t="s">
        <v>1335</v>
      </c>
      <c r="B545" t="s">
        <v>17649</v>
      </c>
      <c r="C545">
        <v>100924</v>
      </c>
      <c r="D545" t="s">
        <v>17073</v>
      </c>
      <c r="E545" t="s">
        <v>1322</v>
      </c>
      <c r="F545" s="9">
        <f>Table13[[#This Row],[ToMeasure]]-Table13[[#This Row],[FromMeasure]]</f>
        <v>1.0096308500000006</v>
      </c>
      <c r="G545" s="5" t="s">
        <v>1323</v>
      </c>
      <c r="H545" s="35">
        <v>30.667555749999998</v>
      </c>
      <c r="I545" s="56">
        <v>150.98712749250001</v>
      </c>
      <c r="J545" s="18" t="s">
        <v>72</v>
      </c>
      <c r="K545" s="55">
        <v>151.487458825</v>
      </c>
      <c r="L545" s="35">
        <v>31.677186599999999</v>
      </c>
      <c r="M545" s="56">
        <v>151.99675834249999</v>
      </c>
      <c r="N545" s="18" t="s">
        <v>73</v>
      </c>
      <c r="O545" s="2">
        <v>9926</v>
      </c>
      <c r="P545" s="2">
        <v>8440</v>
      </c>
      <c r="Q545" s="2">
        <v>18366</v>
      </c>
      <c r="R545" t="s">
        <v>5105</v>
      </c>
      <c r="S545">
        <v>8</v>
      </c>
      <c r="T545">
        <v>60</v>
      </c>
      <c r="U545" s="2">
        <v>581</v>
      </c>
      <c r="V545" s="2">
        <v>5363</v>
      </c>
      <c r="W545" s="8">
        <v>0.3236415114886203</v>
      </c>
      <c r="X545" s="2">
        <v>23314</v>
      </c>
      <c r="Y545" s="45">
        <v>518</v>
      </c>
      <c r="AA545" s="61">
        <f>(Table13[[#This Row],[2042 Future AADT]]-Table13[[#This Row],[AADT 2022]])/20*($AA$5-2022)+Table13[[#This Row],[AADT 2022]]</f>
        <v>21582.2</v>
      </c>
      <c r="AC545" s="1" t="str">
        <f>IF(Table13[[#This Row],[TCS MP]]&gt;=Table13[[#This Row],[BMP]],IF(Table13[[#This Row],[TCS MP]]&lt;=Table13[[#This Row],[EMP]],"Good","EMP"),"BMP")</f>
        <v>Good</v>
      </c>
    </row>
    <row r="546" spans="1:29" ht="24" customHeight="1" x14ac:dyDescent="0.25">
      <c r="A546" t="s">
        <v>1336</v>
      </c>
      <c r="B546" t="s">
        <v>17650</v>
      </c>
      <c r="C546">
        <v>100925</v>
      </c>
      <c r="D546" t="s">
        <v>17073</v>
      </c>
      <c r="E546" t="s">
        <v>1322</v>
      </c>
      <c r="F546" s="9">
        <f>Table13[[#This Row],[ToMeasure]]-Table13[[#This Row],[FromMeasure]]</f>
        <v>0.97571064000000263</v>
      </c>
      <c r="G546" s="5" t="s">
        <v>1323</v>
      </c>
      <c r="H546" s="35">
        <v>31.677186599999999</v>
      </c>
      <c r="I546" s="56">
        <v>151.99550502</v>
      </c>
      <c r="J546" s="18" t="s">
        <v>73</v>
      </c>
      <c r="K546" s="55">
        <v>152.12321463000001</v>
      </c>
      <c r="L546" s="35">
        <v>32.652897240000001</v>
      </c>
      <c r="M546" s="56">
        <v>152.97121566000001</v>
      </c>
      <c r="N546" s="18" t="s">
        <v>74</v>
      </c>
      <c r="O546" s="2">
        <v>11961</v>
      </c>
      <c r="P546" s="2">
        <v>11648</v>
      </c>
      <c r="Q546" s="2">
        <v>23609</v>
      </c>
      <c r="R546" t="s">
        <v>9358</v>
      </c>
      <c r="S546">
        <v>8</v>
      </c>
      <c r="T546">
        <v>58</v>
      </c>
      <c r="U546" s="2">
        <v>992</v>
      </c>
      <c r="V546" s="2">
        <v>3972</v>
      </c>
      <c r="W546" s="8">
        <v>0.2102587996103181</v>
      </c>
      <c r="X546" s="2">
        <v>37161</v>
      </c>
      <c r="Y546" s="45">
        <v>519</v>
      </c>
      <c r="AA546" s="61">
        <f>(Table13[[#This Row],[2042 Future AADT]]-Table13[[#This Row],[AADT 2022]])/20*($AA$5-2022)+Table13[[#This Row],[AADT 2022]]</f>
        <v>32417.800000000003</v>
      </c>
      <c r="AC546" s="1" t="str">
        <f>IF(Table13[[#This Row],[TCS MP]]&gt;=Table13[[#This Row],[BMP]],IF(Table13[[#This Row],[TCS MP]]&lt;=Table13[[#This Row],[EMP]],"Good","EMP"),"BMP")</f>
        <v>Good</v>
      </c>
    </row>
    <row r="547" spans="1:29" ht="24" customHeight="1" x14ac:dyDescent="0.25">
      <c r="A547" t="s">
        <v>1338</v>
      </c>
      <c r="B547" t="s">
        <v>17651</v>
      </c>
      <c r="C547">
        <v>100926</v>
      </c>
      <c r="D547" t="s">
        <v>17073</v>
      </c>
      <c r="E547" t="s">
        <v>1322</v>
      </c>
      <c r="F547" s="9">
        <f>Table13[[#This Row],[ToMeasure]]-Table13[[#This Row],[FromMeasure]]</f>
        <v>1.2815802399999967</v>
      </c>
      <c r="G547" s="5" t="s">
        <v>1323</v>
      </c>
      <c r="H547" s="35">
        <v>32.652897240000001</v>
      </c>
      <c r="I547" s="56">
        <v>152.97896754999999</v>
      </c>
      <c r="J547" s="18" t="s">
        <v>74</v>
      </c>
      <c r="K547" s="55">
        <v>153.63809928500001</v>
      </c>
      <c r="L547" s="35">
        <v>33.934477479999998</v>
      </c>
      <c r="M547" s="56">
        <v>154.26054779</v>
      </c>
      <c r="N547" s="18" t="s">
        <v>1337</v>
      </c>
      <c r="O547" s="2">
        <v>10819</v>
      </c>
      <c r="P547" s="2">
        <v>9970</v>
      </c>
      <c r="Q547" s="2">
        <v>20789</v>
      </c>
      <c r="R547" t="s">
        <v>15482</v>
      </c>
      <c r="S547">
        <v>9</v>
      </c>
      <c r="T547">
        <v>57</v>
      </c>
      <c r="U547" s="2">
        <v>1155</v>
      </c>
      <c r="V547" s="2">
        <v>4154</v>
      </c>
      <c r="W547" s="8">
        <v>0.25537543893405168</v>
      </c>
      <c r="X547" s="2">
        <v>32723</v>
      </c>
      <c r="Y547" s="45">
        <v>520</v>
      </c>
      <c r="AA547" s="61">
        <f>(Table13[[#This Row],[2042 Future AADT]]-Table13[[#This Row],[AADT 2022]])/20*($AA$5-2022)+Table13[[#This Row],[AADT 2022]]</f>
        <v>28546.1</v>
      </c>
      <c r="AC547" s="1" t="str">
        <f>IF(Table13[[#This Row],[TCS MP]]&gt;=Table13[[#This Row],[BMP]],IF(Table13[[#This Row],[TCS MP]]&lt;=Table13[[#This Row],[EMP]],"Good","EMP"),"BMP")</f>
        <v>Good</v>
      </c>
    </row>
    <row r="548" spans="1:29" ht="24" customHeight="1" x14ac:dyDescent="0.25">
      <c r="A548" t="s">
        <v>1340</v>
      </c>
      <c r="B548" t="s">
        <v>17652</v>
      </c>
      <c r="C548">
        <v>100931</v>
      </c>
      <c r="D548" t="s">
        <v>17073</v>
      </c>
      <c r="E548" t="s">
        <v>746</v>
      </c>
      <c r="F548" s="9">
        <f>Table13[[#This Row],[ToMeasure]]-Table13[[#This Row],[FromMeasure]]</f>
        <v>39.128081450000003</v>
      </c>
      <c r="G548" s="5" t="s">
        <v>128</v>
      </c>
      <c r="H548" s="35">
        <v>0</v>
      </c>
      <c r="I548" s="56">
        <v>53.090444663414601</v>
      </c>
      <c r="J548" s="18" t="s">
        <v>272</v>
      </c>
      <c r="K548" s="55">
        <v>74.114563270000005</v>
      </c>
      <c r="L548" s="35">
        <v>39.128081450000003</v>
      </c>
      <c r="M548" s="56">
        <v>92.218526143414707</v>
      </c>
      <c r="N548" s="18" t="s">
        <v>1339</v>
      </c>
      <c r="O548" s="2">
        <v>736</v>
      </c>
      <c r="P548" s="2">
        <v>537</v>
      </c>
      <c r="Q548" s="2">
        <v>1273</v>
      </c>
      <c r="R548" t="s">
        <v>15494</v>
      </c>
      <c r="S548">
        <v>12</v>
      </c>
      <c r="T548">
        <v>70</v>
      </c>
      <c r="U548" s="2">
        <v>118</v>
      </c>
      <c r="V548" s="2">
        <v>22</v>
      </c>
      <c r="W548" s="8">
        <v>0.10997643362136685</v>
      </c>
      <c r="X548" s="2">
        <v>1804</v>
      </c>
      <c r="Y548" s="45">
        <v>522</v>
      </c>
      <c r="AA548" s="61">
        <f>(Table13[[#This Row],[2042 Future AADT]]-Table13[[#This Row],[AADT 2022]])/20*($AA$5-2022)+Table13[[#This Row],[AADT 2022]]</f>
        <v>1618.15</v>
      </c>
      <c r="AC548" s="1" t="str">
        <f>IF(Table13[[#This Row],[TCS MP]]&gt;=Table13[[#This Row],[BMP]],IF(Table13[[#This Row],[TCS MP]]&lt;=Table13[[#This Row],[EMP]],"Good","EMP"),"BMP")</f>
        <v>Good</v>
      </c>
    </row>
    <row r="549" spans="1:29" ht="24" customHeight="1" x14ac:dyDescent="0.25">
      <c r="A549" t="s">
        <v>1342</v>
      </c>
      <c r="B549" t="s">
        <v>17653</v>
      </c>
      <c r="C549">
        <v>100932</v>
      </c>
      <c r="D549" t="s">
        <v>17073</v>
      </c>
      <c r="E549" t="s">
        <v>746</v>
      </c>
      <c r="F549" s="9">
        <f>Table13[[#This Row],[ToMeasure]]-Table13[[#This Row],[FromMeasure]]</f>
        <v>21.166001279999996</v>
      </c>
      <c r="G549" s="5" t="s">
        <v>128</v>
      </c>
      <c r="H549" s="35">
        <v>39.128081450000003</v>
      </c>
      <c r="I549" s="56">
        <v>92.233287128260898</v>
      </c>
      <c r="J549" s="18" t="s">
        <v>1339</v>
      </c>
      <c r="K549" s="55">
        <v>103.00483097999999</v>
      </c>
      <c r="L549" s="35">
        <v>60.29408273</v>
      </c>
      <c r="M549" s="56">
        <v>113.399288408261</v>
      </c>
      <c r="N549" s="18" t="s">
        <v>1341</v>
      </c>
      <c r="O549" s="2">
        <v>926</v>
      </c>
      <c r="P549" s="2">
        <v>838</v>
      </c>
      <c r="Q549" s="2">
        <v>1764</v>
      </c>
      <c r="R549" t="s">
        <v>15495</v>
      </c>
      <c r="S549">
        <v>12</v>
      </c>
      <c r="T549">
        <v>69</v>
      </c>
      <c r="U549" s="2">
        <v>243</v>
      </c>
      <c r="V549" s="2">
        <v>50</v>
      </c>
      <c r="W549" s="8">
        <v>0.16609977324263039</v>
      </c>
      <c r="X549" s="2">
        <v>2453</v>
      </c>
      <c r="Y549" s="45">
        <v>523</v>
      </c>
      <c r="AA549" s="61">
        <f>(Table13[[#This Row],[2042 Future AADT]]-Table13[[#This Row],[AADT 2022]])/20*($AA$5-2022)+Table13[[#This Row],[AADT 2022]]</f>
        <v>2211.85</v>
      </c>
      <c r="AC549" s="1" t="str">
        <f>IF(Table13[[#This Row],[TCS MP]]&gt;=Table13[[#This Row],[BMP]],IF(Table13[[#This Row],[TCS MP]]&lt;=Table13[[#This Row],[EMP]],"Good","EMP"),"BMP")</f>
        <v>Good</v>
      </c>
    </row>
    <row r="550" spans="1:29" ht="24" customHeight="1" x14ac:dyDescent="0.25">
      <c r="A550" t="s">
        <v>1344</v>
      </c>
      <c r="B550" t="s">
        <v>17654</v>
      </c>
      <c r="C550">
        <v>100933</v>
      </c>
      <c r="D550" t="s">
        <v>17073</v>
      </c>
      <c r="E550" t="s">
        <v>746</v>
      </c>
      <c r="F550" s="9">
        <f>Table13[[#This Row],[ToMeasure]]-Table13[[#This Row],[FromMeasure]]</f>
        <v>20.720573670000007</v>
      </c>
      <c r="G550" s="5" t="s">
        <v>128</v>
      </c>
      <c r="H550" s="35">
        <v>60.29408273</v>
      </c>
      <c r="I550" s="56">
        <v>113.555560856087</v>
      </c>
      <c r="J550" s="18" t="s">
        <v>1341</v>
      </c>
      <c r="K550" s="55">
        <v>124.01162385000001</v>
      </c>
      <c r="L550" s="35">
        <v>81.014656400000007</v>
      </c>
      <c r="M550" s="56">
        <v>134.27613452608699</v>
      </c>
      <c r="N550" s="18" t="s">
        <v>1343</v>
      </c>
      <c r="O550" s="2">
        <v>1432</v>
      </c>
      <c r="P550" s="2">
        <v>1353</v>
      </c>
      <c r="Q550" s="2">
        <v>2785</v>
      </c>
      <c r="R550" t="s">
        <v>5106</v>
      </c>
      <c r="S550">
        <v>12</v>
      </c>
      <c r="T550">
        <v>77</v>
      </c>
      <c r="U550" s="2">
        <v>382</v>
      </c>
      <c r="V550" s="2">
        <v>49</v>
      </c>
      <c r="W550" s="8">
        <v>0.1547576301615799</v>
      </c>
      <c r="X550" s="2">
        <v>3947</v>
      </c>
      <c r="Y550" s="45">
        <v>524</v>
      </c>
      <c r="AA550" s="61">
        <f>(Table13[[#This Row],[2042 Future AADT]]-Table13[[#This Row],[AADT 2022]])/20*($AA$5-2022)+Table13[[#This Row],[AADT 2022]]</f>
        <v>3540.3</v>
      </c>
      <c r="AC550" s="1" t="str">
        <f>IF(Table13[[#This Row],[TCS MP]]&gt;=Table13[[#This Row],[BMP]],IF(Table13[[#This Row],[TCS MP]]&lt;=Table13[[#This Row],[EMP]],"Good","EMP"),"BMP")</f>
        <v>Good</v>
      </c>
    </row>
    <row r="551" spans="1:29" ht="24" customHeight="1" x14ac:dyDescent="0.25">
      <c r="A551" t="s">
        <v>1362</v>
      </c>
      <c r="B551" t="s">
        <v>18553</v>
      </c>
      <c r="C551">
        <v>102297</v>
      </c>
      <c r="D551" t="s">
        <v>17073</v>
      </c>
      <c r="E551" t="s">
        <v>746</v>
      </c>
      <c r="F551" s="9">
        <f>Table13[[#This Row],[ToMeasure]]-Table13[[#This Row],[FromMeasure]]</f>
        <v>5.6581343599999911</v>
      </c>
      <c r="G551" s="5" t="s">
        <v>128</v>
      </c>
      <c r="H551" s="35">
        <v>81.014656400000007</v>
      </c>
      <c r="I551" s="56">
        <v>134.38115619999999</v>
      </c>
      <c r="J551" s="18" t="s">
        <v>1343</v>
      </c>
      <c r="K551" s="55">
        <v>138.00037512333299</v>
      </c>
      <c r="L551" s="35">
        <v>86.672790759999998</v>
      </c>
      <c r="M551" s="56">
        <v>140.03929056000001</v>
      </c>
      <c r="N551" s="18" t="s">
        <v>1339</v>
      </c>
      <c r="O551" s="2">
        <v>1403</v>
      </c>
      <c r="P551" s="2">
        <v>1355</v>
      </c>
      <c r="Q551" s="2">
        <v>2758</v>
      </c>
      <c r="R551" t="s">
        <v>12615</v>
      </c>
      <c r="S551">
        <v>10</v>
      </c>
      <c r="T551">
        <v>81</v>
      </c>
      <c r="U551" s="2">
        <v>150</v>
      </c>
      <c r="V551" s="2">
        <v>28</v>
      </c>
      <c r="W551" s="8">
        <v>6.4539521392313268E-2</v>
      </c>
      <c r="X551" s="2">
        <v>3908</v>
      </c>
      <c r="Y551" s="45">
        <v>524.1</v>
      </c>
      <c r="AA551" s="61">
        <f>(Table13[[#This Row],[2042 Future AADT]]-Table13[[#This Row],[AADT 2022]])/20*($AA$5-2022)+Table13[[#This Row],[AADT 2022]]</f>
        <v>3505.5</v>
      </c>
      <c r="AC551" s="1" t="str">
        <f>IF(Table13[[#This Row],[TCS MP]]&gt;=Table13[[#This Row],[BMP]],IF(Table13[[#This Row],[TCS MP]]&lt;=Table13[[#This Row],[EMP]],"Good","EMP"),"BMP")</f>
        <v>Good</v>
      </c>
    </row>
    <row r="552" spans="1:29" ht="24" customHeight="1" x14ac:dyDescent="0.25">
      <c r="A552" t="s">
        <v>1363</v>
      </c>
      <c r="B552" t="s">
        <v>18554</v>
      </c>
      <c r="C552">
        <v>102298</v>
      </c>
      <c r="D552" t="s">
        <v>17073</v>
      </c>
      <c r="E552" t="s">
        <v>746</v>
      </c>
      <c r="F552" s="9">
        <f>Table13[[#This Row],[ToMeasure]]-Table13[[#This Row],[FromMeasure]]</f>
        <v>1.7367456599999969</v>
      </c>
      <c r="G552" s="5" t="s">
        <v>128</v>
      </c>
      <c r="H552" s="35">
        <v>86.672790759999998</v>
      </c>
      <c r="I552" s="56">
        <v>140.05165409333301</v>
      </c>
      <c r="J552" s="18" t="s">
        <v>1339</v>
      </c>
      <c r="K552" s="55">
        <v>141.00077424333301</v>
      </c>
      <c r="L552" s="35">
        <v>88.409536419999995</v>
      </c>
      <c r="M552" s="56">
        <v>141.78839975333301</v>
      </c>
      <c r="N552" s="18" t="s">
        <v>1339</v>
      </c>
      <c r="O552" s="2">
        <v>1412</v>
      </c>
      <c r="P552" s="2">
        <v>1366</v>
      </c>
      <c r="Q552" s="2">
        <v>2778</v>
      </c>
      <c r="R552" t="s">
        <v>12616</v>
      </c>
      <c r="S552">
        <v>12</v>
      </c>
      <c r="T552">
        <v>84</v>
      </c>
      <c r="U552" s="2">
        <v>212</v>
      </c>
      <c r="V552" s="2">
        <v>47</v>
      </c>
      <c r="W552" s="8">
        <v>9.3232541396688268E-2</v>
      </c>
      <c r="X552" s="2">
        <v>3937</v>
      </c>
      <c r="Y552" s="45">
        <v>524.20000000000005</v>
      </c>
      <c r="AA552" s="61">
        <f>(Table13[[#This Row],[2042 Future AADT]]-Table13[[#This Row],[AADT 2022]])/20*($AA$5-2022)+Table13[[#This Row],[AADT 2022]]</f>
        <v>3531.35</v>
      </c>
      <c r="AC552" s="1" t="str">
        <f>IF(Table13[[#This Row],[TCS MP]]&gt;=Table13[[#This Row],[BMP]],IF(Table13[[#This Row],[TCS MP]]&lt;=Table13[[#This Row],[EMP]],"Good","EMP"),"BMP")</f>
        <v>Good</v>
      </c>
    </row>
    <row r="553" spans="1:29" ht="24" customHeight="1" x14ac:dyDescent="0.25">
      <c r="A553" t="s">
        <v>1348</v>
      </c>
      <c r="B553" t="s">
        <v>17655</v>
      </c>
      <c r="C553">
        <v>100934</v>
      </c>
      <c r="D553" t="s">
        <v>17073</v>
      </c>
      <c r="E553" t="s">
        <v>746</v>
      </c>
      <c r="F553" s="9">
        <f>Table13[[#This Row],[ToMeasure]]-Table13[[#This Row],[FromMeasure]]</f>
        <v>4.3997872099999995</v>
      </c>
      <c r="G553" s="5" t="s">
        <v>128</v>
      </c>
      <c r="H553" s="35">
        <v>92.708117869999995</v>
      </c>
      <c r="I553" s="56">
        <v>146.033618886667</v>
      </c>
      <c r="J553" s="18" t="s">
        <v>1346</v>
      </c>
      <c r="K553" s="55">
        <v>148.29087007000001</v>
      </c>
      <c r="L553" s="35">
        <v>97.107905079999995</v>
      </c>
      <c r="M553" s="56">
        <v>150.433406096667</v>
      </c>
      <c r="N553" s="18" t="s">
        <v>1347</v>
      </c>
      <c r="O553" s="2">
        <v>1441</v>
      </c>
      <c r="P553" s="2">
        <v>1390</v>
      </c>
      <c r="Q553" s="2">
        <v>2831</v>
      </c>
      <c r="R553" t="s">
        <v>9376</v>
      </c>
      <c r="S553">
        <v>11</v>
      </c>
      <c r="T553">
        <v>75</v>
      </c>
      <c r="U553" s="2">
        <v>146</v>
      </c>
      <c r="V553" s="2">
        <v>51</v>
      </c>
      <c r="W553" s="8">
        <v>6.958671847403744E-2</v>
      </c>
      <c r="X553" s="2">
        <v>4012</v>
      </c>
      <c r="Y553" s="45">
        <v>525</v>
      </c>
      <c r="AA553" s="61">
        <f>(Table13[[#This Row],[2042 Future AADT]]-Table13[[#This Row],[AADT 2022]])/20*($AA$5-2022)+Table13[[#This Row],[AADT 2022]]</f>
        <v>3598.65</v>
      </c>
      <c r="AC553" s="1" t="str">
        <f>IF(Table13[[#This Row],[TCS MP]]&gt;=Table13[[#This Row],[BMP]],IF(Table13[[#This Row],[TCS MP]]&lt;=Table13[[#This Row],[EMP]],"Good","EMP"),"BMP")</f>
        <v>Good</v>
      </c>
    </row>
    <row r="554" spans="1:29" ht="24" customHeight="1" x14ac:dyDescent="0.25">
      <c r="A554" t="s">
        <v>1364</v>
      </c>
      <c r="B554" t="s">
        <v>18555</v>
      </c>
      <c r="C554">
        <v>102299</v>
      </c>
      <c r="D554" t="s">
        <v>17073</v>
      </c>
      <c r="E554" t="s">
        <v>746</v>
      </c>
      <c r="F554" s="9">
        <f>Table13[[#This Row],[ToMeasure]]-Table13[[#This Row],[FromMeasure]]</f>
        <v>4.2985814500000004</v>
      </c>
      <c r="G554" s="5" t="s">
        <v>128</v>
      </c>
      <c r="H554" s="35">
        <v>88.409536419999995</v>
      </c>
      <c r="I554" s="56">
        <v>141.77345549142899</v>
      </c>
      <c r="J554" s="18" t="s">
        <v>1339</v>
      </c>
      <c r="K554" s="55">
        <v>142.99793378999999</v>
      </c>
      <c r="L554" s="35">
        <v>92.708117869999995</v>
      </c>
      <c r="M554" s="56">
        <v>146.07203694142899</v>
      </c>
      <c r="N554" s="18" t="s">
        <v>1346</v>
      </c>
      <c r="O554" s="2">
        <v>1350</v>
      </c>
      <c r="P554" s="2">
        <v>1380</v>
      </c>
      <c r="Q554" s="2">
        <v>2730</v>
      </c>
      <c r="R554" t="s">
        <v>9375</v>
      </c>
      <c r="S554">
        <v>10</v>
      </c>
      <c r="T554">
        <v>84</v>
      </c>
      <c r="U554" s="2">
        <v>333</v>
      </c>
      <c r="V554" s="2">
        <v>43</v>
      </c>
      <c r="W554" s="8">
        <v>0.13772893772893774</v>
      </c>
      <c r="X554" s="2">
        <v>3869</v>
      </c>
      <c r="Y554" s="45">
        <v>525.1</v>
      </c>
      <c r="AA554" s="61">
        <f>(Table13[[#This Row],[2042 Future AADT]]-Table13[[#This Row],[AADT 2022]])/20*($AA$5-2022)+Table13[[#This Row],[AADT 2022]]</f>
        <v>3470.35</v>
      </c>
      <c r="AC554" s="1" t="str">
        <f>IF(Table13[[#This Row],[TCS MP]]&gt;=Table13[[#This Row],[BMP]],IF(Table13[[#This Row],[TCS MP]]&lt;=Table13[[#This Row],[EMP]],"Good","EMP"),"BMP")</f>
        <v>Good</v>
      </c>
    </row>
    <row r="555" spans="1:29" ht="24" customHeight="1" x14ac:dyDescent="0.25">
      <c r="A555" t="s">
        <v>1351</v>
      </c>
      <c r="B555" t="s">
        <v>17656</v>
      </c>
      <c r="C555">
        <v>100935</v>
      </c>
      <c r="D555" t="s">
        <v>17073</v>
      </c>
      <c r="E555" t="s">
        <v>746</v>
      </c>
      <c r="F555" s="9">
        <f>Table13[[#This Row],[ToMeasure]]-Table13[[#This Row],[FromMeasure]]</f>
        <v>9.3489971600000104</v>
      </c>
      <c r="G555" s="5" t="s">
        <v>128</v>
      </c>
      <c r="H555" s="35">
        <v>97.107905079999995</v>
      </c>
      <c r="I555" s="56">
        <v>150.47052488</v>
      </c>
      <c r="J555" s="18" t="s">
        <v>1347</v>
      </c>
      <c r="K555" s="55">
        <v>154.00739965</v>
      </c>
      <c r="L555" s="35">
        <v>106.45690224000001</v>
      </c>
      <c r="M555" s="56">
        <v>159.81952204000001</v>
      </c>
      <c r="N555" s="18" t="s">
        <v>1350</v>
      </c>
      <c r="O555" s="2">
        <v>3952</v>
      </c>
      <c r="P555" s="2">
        <v>3631</v>
      </c>
      <c r="Q555" s="2">
        <v>7583</v>
      </c>
      <c r="R555" t="s">
        <v>9377</v>
      </c>
      <c r="S555">
        <v>9</v>
      </c>
      <c r="T555">
        <v>63</v>
      </c>
      <c r="U555" s="2">
        <v>761</v>
      </c>
      <c r="V555" s="2">
        <v>142</v>
      </c>
      <c r="W555" s="8">
        <v>0.11908215745747065</v>
      </c>
      <c r="X555" s="2">
        <v>10746</v>
      </c>
      <c r="Y555" s="45">
        <v>525.20000000000005</v>
      </c>
      <c r="AA555" s="61">
        <f>(Table13[[#This Row],[2042 Future AADT]]-Table13[[#This Row],[AADT 2022]])/20*($AA$5-2022)+Table13[[#This Row],[AADT 2022]]</f>
        <v>9638.9500000000007</v>
      </c>
      <c r="AC555" s="1" t="str">
        <f>IF(Table13[[#This Row],[TCS MP]]&gt;=Table13[[#This Row],[BMP]],IF(Table13[[#This Row],[TCS MP]]&lt;=Table13[[#This Row],[EMP]],"Good","EMP"),"BMP")</f>
        <v>Good</v>
      </c>
    </row>
    <row r="556" spans="1:29" ht="24" customHeight="1" x14ac:dyDescent="0.25">
      <c r="A556" t="s">
        <v>1353</v>
      </c>
      <c r="B556" t="s">
        <v>17657</v>
      </c>
      <c r="C556">
        <v>100936</v>
      </c>
      <c r="D556" t="s">
        <v>17073</v>
      </c>
      <c r="E556" t="s">
        <v>746</v>
      </c>
      <c r="F556" s="9">
        <f>Table13[[#This Row],[ToMeasure]]-Table13[[#This Row],[FromMeasure]]</f>
        <v>3.457716689999998</v>
      </c>
      <c r="G556" s="5" t="s">
        <v>128</v>
      </c>
      <c r="H556" s="35">
        <v>106.45690224000001</v>
      </c>
      <c r="I556" s="56">
        <v>159.92327363999999</v>
      </c>
      <c r="J556" s="18" t="s">
        <v>1350</v>
      </c>
      <c r="K556" s="55">
        <v>160.97712322000001</v>
      </c>
      <c r="L556" s="35">
        <v>109.91461893</v>
      </c>
      <c r="M556" s="56">
        <v>163.38099033</v>
      </c>
      <c r="N556" s="18" t="s">
        <v>1352</v>
      </c>
      <c r="O556" s="2">
        <v>2795</v>
      </c>
      <c r="P556" s="2">
        <v>3694</v>
      </c>
      <c r="Q556" s="2">
        <v>6489</v>
      </c>
      <c r="R556" t="s">
        <v>12617</v>
      </c>
      <c r="S556">
        <v>8</v>
      </c>
      <c r="T556">
        <v>62</v>
      </c>
      <c r="U556" s="2">
        <v>685</v>
      </c>
      <c r="V556" s="2">
        <v>133</v>
      </c>
      <c r="W556" s="8">
        <v>0.12605948528278627</v>
      </c>
      <c r="X556" s="2">
        <v>9808</v>
      </c>
      <c r="Y556" s="45">
        <v>527</v>
      </c>
      <c r="AA556" s="61">
        <f>(Table13[[#This Row],[2042 Future AADT]]-Table13[[#This Row],[AADT 2022]])/20*($AA$5-2022)+Table13[[#This Row],[AADT 2022]]</f>
        <v>8646.35</v>
      </c>
      <c r="AC556" s="1" t="str">
        <f>IF(Table13[[#This Row],[TCS MP]]&gt;=Table13[[#This Row],[BMP]],IF(Table13[[#This Row],[TCS MP]]&lt;=Table13[[#This Row],[EMP]],"Good","EMP"),"BMP")</f>
        <v>Good</v>
      </c>
    </row>
    <row r="557" spans="1:29" ht="24" customHeight="1" x14ac:dyDescent="0.25">
      <c r="A557" t="s">
        <v>1355</v>
      </c>
      <c r="B557" t="s">
        <v>17658</v>
      </c>
      <c r="C557">
        <v>100937</v>
      </c>
      <c r="D557" t="s">
        <v>17073</v>
      </c>
      <c r="E557" t="s">
        <v>746</v>
      </c>
      <c r="F557" s="9">
        <f>Table13[[#This Row],[ToMeasure]]-Table13[[#This Row],[FromMeasure]]</f>
        <v>2.8553324599999996</v>
      </c>
      <c r="G557" s="5" t="s">
        <v>128</v>
      </c>
      <c r="H557" s="35">
        <v>109.91461893</v>
      </c>
      <c r="I557" s="56">
        <v>163.42132935000001</v>
      </c>
      <c r="J557" s="18" t="s">
        <v>1352</v>
      </c>
      <c r="K557" s="55">
        <v>165.00832468999999</v>
      </c>
      <c r="L557" s="35">
        <v>112.76995139</v>
      </c>
      <c r="M557" s="56">
        <v>166.27666181000001</v>
      </c>
      <c r="N557" s="18" t="s">
        <v>1354</v>
      </c>
      <c r="O557" s="2">
        <v>6561</v>
      </c>
      <c r="P557" s="2">
        <v>5027</v>
      </c>
      <c r="Q557" s="2">
        <v>11588</v>
      </c>
      <c r="R557" t="s">
        <v>12618</v>
      </c>
      <c r="S557">
        <v>9</v>
      </c>
      <c r="T557">
        <v>76</v>
      </c>
      <c r="U557" s="2">
        <v>1448</v>
      </c>
      <c r="V557" s="2">
        <v>404</v>
      </c>
      <c r="W557" s="8">
        <v>0.15982050396962375</v>
      </c>
      <c r="X557" s="2">
        <v>17515</v>
      </c>
      <c r="Y557" s="45">
        <v>528</v>
      </c>
      <c r="AA557" s="61">
        <f>(Table13[[#This Row],[2042 Future AADT]]-Table13[[#This Row],[AADT 2022]])/20*($AA$5-2022)+Table13[[#This Row],[AADT 2022]]</f>
        <v>15440.55</v>
      </c>
      <c r="AC557" s="1" t="str">
        <f>IF(Table13[[#This Row],[TCS MP]]&gt;=Table13[[#This Row],[BMP]],IF(Table13[[#This Row],[TCS MP]]&lt;=Table13[[#This Row],[EMP]],"Good","EMP"),"BMP")</f>
        <v>Good</v>
      </c>
    </row>
    <row r="558" spans="1:29" ht="24" customHeight="1" x14ac:dyDescent="0.25">
      <c r="A558" t="s">
        <v>1357</v>
      </c>
      <c r="B558" t="s">
        <v>17659</v>
      </c>
      <c r="C558">
        <v>100938</v>
      </c>
      <c r="D558" t="s">
        <v>17073</v>
      </c>
      <c r="E558" t="s">
        <v>746</v>
      </c>
      <c r="F558" s="9">
        <f>Table13[[#This Row],[ToMeasure]]-Table13[[#This Row],[FromMeasure]]</f>
        <v>3.5862321500000007</v>
      </c>
      <c r="G558" s="5" t="s">
        <v>128</v>
      </c>
      <c r="H558" s="35">
        <v>112.76995139</v>
      </c>
      <c r="I558" s="56">
        <v>166.27086829000001</v>
      </c>
      <c r="J558" s="18" t="s">
        <v>1354</v>
      </c>
      <c r="K558" s="55">
        <v>167.97674508</v>
      </c>
      <c r="L558" s="35">
        <v>116.35618354</v>
      </c>
      <c r="M558" s="56">
        <v>169.85710044000001</v>
      </c>
      <c r="N558" s="18" t="s">
        <v>1356</v>
      </c>
      <c r="O558" s="2">
        <v>17952</v>
      </c>
      <c r="P558" s="2">
        <v>16996</v>
      </c>
      <c r="Q558" s="2">
        <v>34948</v>
      </c>
      <c r="R558" t="s">
        <v>15496</v>
      </c>
      <c r="S558">
        <v>9</v>
      </c>
      <c r="T558">
        <v>78</v>
      </c>
      <c r="U558" s="2">
        <v>1418</v>
      </c>
      <c r="V558" s="2">
        <v>253</v>
      </c>
      <c r="W558" s="8">
        <v>4.7813894929609704E-2</v>
      </c>
      <c r="X558" s="2">
        <v>46902</v>
      </c>
      <c r="Y558" s="45">
        <v>529</v>
      </c>
      <c r="AA558" s="61">
        <f>(Table13[[#This Row],[2042 Future AADT]]-Table13[[#This Row],[AADT 2022]])/20*($AA$5-2022)+Table13[[#This Row],[AADT 2022]]</f>
        <v>42718.1</v>
      </c>
      <c r="AC558" s="1" t="str">
        <f>IF(Table13[[#This Row],[TCS MP]]&gt;=Table13[[#This Row],[BMP]],IF(Table13[[#This Row],[TCS MP]]&lt;=Table13[[#This Row],[EMP]],"Good","EMP"),"BMP")</f>
        <v>Good</v>
      </c>
    </row>
    <row r="559" spans="1:29" ht="24" customHeight="1" x14ac:dyDescent="0.25">
      <c r="A559" t="s">
        <v>1359</v>
      </c>
      <c r="B559" t="s">
        <v>17660</v>
      </c>
      <c r="C559">
        <v>100939</v>
      </c>
      <c r="D559" t="s">
        <v>17073</v>
      </c>
      <c r="E559" t="s">
        <v>746</v>
      </c>
      <c r="F559" s="9">
        <f>Table13[[#This Row],[ToMeasure]]-Table13[[#This Row],[FromMeasure]]</f>
        <v>0.49010187999999744</v>
      </c>
      <c r="G559" s="5" t="s">
        <v>128</v>
      </c>
      <c r="H559" s="35">
        <v>116.35618354</v>
      </c>
      <c r="I559" s="56">
        <v>169.86108877333299</v>
      </c>
      <c r="J559" s="18" t="s">
        <v>1356</v>
      </c>
      <c r="K559" s="55">
        <v>170.00676292</v>
      </c>
      <c r="L559" s="35">
        <v>116.84628542</v>
      </c>
      <c r="M559" s="56">
        <v>170.35119065333299</v>
      </c>
      <c r="N559" s="18" t="s">
        <v>1358</v>
      </c>
      <c r="O559" s="2">
        <v>11362</v>
      </c>
      <c r="P559" s="2">
        <v>11106</v>
      </c>
      <c r="Q559" s="2">
        <v>22468</v>
      </c>
      <c r="R559" t="s">
        <v>9378</v>
      </c>
      <c r="S559">
        <v>8</v>
      </c>
      <c r="T559">
        <v>50</v>
      </c>
      <c r="U559" s="2">
        <v>1460</v>
      </c>
      <c r="V559" s="2">
        <v>916</v>
      </c>
      <c r="W559" s="8">
        <v>0.10575040056969913</v>
      </c>
      <c r="X559" s="2">
        <v>30153</v>
      </c>
      <c r="Y559" s="45">
        <v>530</v>
      </c>
      <c r="AA559" s="61">
        <f>(Table13[[#This Row],[2042 Future AADT]]-Table13[[#This Row],[AADT 2022]])/20*($AA$5-2022)+Table13[[#This Row],[AADT 2022]]</f>
        <v>27463.25</v>
      </c>
      <c r="AC559" s="1" t="str">
        <f>IF(Table13[[#This Row],[TCS MP]]&gt;=Table13[[#This Row],[BMP]],IF(Table13[[#This Row],[TCS MP]]&lt;=Table13[[#This Row],[EMP]],"Good","EMP"),"BMP")</f>
        <v>Good</v>
      </c>
    </row>
    <row r="560" spans="1:29" ht="24" customHeight="1" x14ac:dyDescent="0.25">
      <c r="A560" t="s">
        <v>1360</v>
      </c>
      <c r="B560" t="s">
        <v>17661</v>
      </c>
      <c r="C560">
        <v>100941</v>
      </c>
      <c r="D560" t="s">
        <v>17073</v>
      </c>
      <c r="E560" t="s">
        <v>746</v>
      </c>
      <c r="F560" s="9">
        <f>Table13[[#This Row],[ToMeasure]]-Table13[[#This Row],[FromMeasure]]</f>
        <v>0.98934253999999555</v>
      </c>
      <c r="G560" s="5" t="s">
        <v>128</v>
      </c>
      <c r="H560" s="35">
        <v>116.84628542</v>
      </c>
      <c r="I560" s="56">
        <v>170.14740768666701</v>
      </c>
      <c r="J560" s="18" t="s">
        <v>1358</v>
      </c>
      <c r="K560" s="55">
        <v>170.74021048</v>
      </c>
      <c r="L560" s="35">
        <v>117.83562796</v>
      </c>
      <c r="M560" s="56">
        <v>171.136750226667</v>
      </c>
      <c r="N560" s="18" t="s">
        <v>75</v>
      </c>
      <c r="O560" s="2">
        <v>16990</v>
      </c>
      <c r="P560" s="2">
        <v>18579</v>
      </c>
      <c r="Q560" s="2">
        <v>35569</v>
      </c>
      <c r="R560" t="s">
        <v>15497</v>
      </c>
      <c r="S560">
        <v>7</v>
      </c>
      <c r="T560">
        <v>64</v>
      </c>
      <c r="U560" s="2">
        <v>1008</v>
      </c>
      <c r="V560" s="2">
        <v>890</v>
      </c>
      <c r="W560" s="8">
        <v>5.336107284433074E-2</v>
      </c>
      <c r="X560" s="2">
        <v>47736</v>
      </c>
      <c r="Y560" s="45">
        <v>531</v>
      </c>
      <c r="AA560" s="61">
        <f>(Table13[[#This Row],[2042 Future AADT]]-Table13[[#This Row],[AADT 2022]])/20*($AA$5-2022)+Table13[[#This Row],[AADT 2022]]</f>
        <v>43477.55</v>
      </c>
      <c r="AC560" s="1" t="str">
        <f>IF(Table13[[#This Row],[TCS MP]]&gt;=Table13[[#This Row],[BMP]],IF(Table13[[#This Row],[TCS MP]]&lt;=Table13[[#This Row],[EMP]],"Good","EMP"),"BMP")</f>
        <v>Good</v>
      </c>
    </row>
    <row r="561" spans="1:29" ht="24" customHeight="1" x14ac:dyDescent="0.25">
      <c r="A561" t="s">
        <v>3067</v>
      </c>
      <c r="B561" t="s">
        <v>20055</v>
      </c>
      <c r="C561">
        <v>5644</v>
      </c>
      <c r="D561" t="s">
        <v>17073</v>
      </c>
      <c r="E561" t="s">
        <v>746</v>
      </c>
      <c r="F561" s="9">
        <f>Table13[[#This Row],[ToMeasure]]-Table13[[#This Row],[FromMeasure]]</f>
        <v>0.26968389000001025</v>
      </c>
      <c r="G561" s="5" t="s">
        <v>128</v>
      </c>
      <c r="H561" s="35">
        <v>117.83562796</v>
      </c>
      <c r="I561" s="56">
        <v>171.03794481</v>
      </c>
      <c r="J561" s="18" t="s">
        <v>75</v>
      </c>
      <c r="K561" s="55">
        <v>171.08135014999999</v>
      </c>
      <c r="L561" s="35">
        <v>118.10531185000001</v>
      </c>
      <c r="M561" s="56">
        <v>171.30762870000001</v>
      </c>
      <c r="N561" s="18" t="s">
        <v>3066</v>
      </c>
      <c r="O561" s="2" t="s">
        <v>203</v>
      </c>
      <c r="P561" s="2" t="s">
        <v>203</v>
      </c>
      <c r="Q561" s="2">
        <v>44311</v>
      </c>
      <c r="R561" t="s">
        <v>12619</v>
      </c>
      <c r="S561">
        <v>7</v>
      </c>
      <c r="T561">
        <v>63</v>
      </c>
      <c r="U561" s="2">
        <v>1137</v>
      </c>
      <c r="V561" s="2">
        <v>1003</v>
      </c>
      <c r="W561" s="8">
        <v>4.8295005754778721E-2</v>
      </c>
      <c r="X561" s="2">
        <v>67545</v>
      </c>
      <c r="Y561" s="45">
        <v>531.1</v>
      </c>
      <c r="AA561" s="61">
        <f>(Table13[[#This Row],[2042 Future AADT]]-Table13[[#This Row],[AADT 2022]])/20*($AA$5-2022)+Table13[[#This Row],[AADT 2022]]</f>
        <v>59413.1</v>
      </c>
      <c r="AC561" s="1" t="str">
        <f>IF(Table13[[#This Row],[TCS MP]]&gt;=Table13[[#This Row],[BMP]],IF(Table13[[#This Row],[TCS MP]]&lt;=Table13[[#This Row],[EMP]],"Good","EMP"),"BMP")</f>
        <v>Good</v>
      </c>
    </row>
    <row r="562" spans="1:29" ht="24" customHeight="1" x14ac:dyDescent="0.25">
      <c r="A562" t="s">
        <v>1366</v>
      </c>
      <c r="B562" t="s">
        <v>17662</v>
      </c>
      <c r="C562">
        <v>100944</v>
      </c>
      <c r="D562" t="s">
        <v>17073</v>
      </c>
      <c r="E562" t="s">
        <v>318</v>
      </c>
      <c r="F562" s="9">
        <f>Table13[[#This Row],[ToMeasure]]-Table13[[#This Row],[FromMeasure]]</f>
        <v>1.0000293799999997</v>
      </c>
      <c r="G562" s="5" t="s">
        <v>319</v>
      </c>
      <c r="H562" s="35">
        <v>1.0121371100000001</v>
      </c>
      <c r="I562" s="56">
        <v>115.90204500999999</v>
      </c>
      <c r="J562" s="18" t="s">
        <v>281</v>
      </c>
      <c r="K562" s="55">
        <v>116.50126882000001</v>
      </c>
      <c r="L562" s="35">
        <v>2.0121664899999998</v>
      </c>
      <c r="M562" s="56">
        <v>116.90207439</v>
      </c>
      <c r="N562" s="18" t="s">
        <v>1365</v>
      </c>
      <c r="O562" s="2">
        <v>1916</v>
      </c>
      <c r="P562" s="2">
        <v>1936</v>
      </c>
      <c r="Q562" s="2">
        <v>3852</v>
      </c>
      <c r="R562" t="s">
        <v>15498</v>
      </c>
      <c r="S562">
        <v>11</v>
      </c>
      <c r="T562">
        <v>67</v>
      </c>
      <c r="U562" s="2">
        <v>329</v>
      </c>
      <c r="V562" s="2">
        <v>443</v>
      </c>
      <c r="W562" s="8">
        <v>0.20041536863966772</v>
      </c>
      <c r="X562" s="2">
        <v>10666</v>
      </c>
      <c r="Y562" s="45">
        <v>532</v>
      </c>
      <c r="AA562" s="61">
        <f>(Table13[[#This Row],[2042 Future AADT]]-Table13[[#This Row],[AADT 2022]])/20*($AA$5-2022)+Table13[[#This Row],[AADT 2022]]</f>
        <v>8281.0999999999985</v>
      </c>
      <c r="AC562" s="1" t="str">
        <f>IF(Table13[[#This Row],[TCS MP]]&gt;=Table13[[#This Row],[BMP]],IF(Table13[[#This Row],[TCS MP]]&lt;=Table13[[#This Row],[EMP]],"Good","EMP"),"BMP")</f>
        <v>Good</v>
      </c>
    </row>
    <row r="563" spans="1:29" ht="24" customHeight="1" x14ac:dyDescent="0.25">
      <c r="A563" t="s">
        <v>1369</v>
      </c>
      <c r="B563" t="s">
        <v>17663</v>
      </c>
      <c r="C563">
        <v>100945</v>
      </c>
      <c r="D563" t="s">
        <v>17073</v>
      </c>
      <c r="E563" t="s">
        <v>318</v>
      </c>
      <c r="F563" s="9">
        <f>Table13[[#This Row],[ToMeasure]]-Table13[[#This Row],[FromMeasure]]</f>
        <v>0.99757342000000016</v>
      </c>
      <c r="G563" s="5" t="s">
        <v>319</v>
      </c>
      <c r="H563" s="35">
        <v>2.0121664899999998</v>
      </c>
      <c r="I563" s="56">
        <v>116.901912856667</v>
      </c>
      <c r="J563" s="18" t="s">
        <v>1365</v>
      </c>
      <c r="K563" s="55">
        <v>117.83904989</v>
      </c>
      <c r="L563" s="35">
        <v>3.00973991</v>
      </c>
      <c r="M563" s="56">
        <v>117.89948627666701</v>
      </c>
      <c r="N563" s="18" t="s">
        <v>1368</v>
      </c>
      <c r="O563" s="2">
        <v>1981</v>
      </c>
      <c r="P563" s="2">
        <v>1966</v>
      </c>
      <c r="Q563" s="2">
        <v>3947</v>
      </c>
      <c r="R563" t="s">
        <v>9467</v>
      </c>
      <c r="S563">
        <v>11</v>
      </c>
      <c r="T563">
        <v>63</v>
      </c>
      <c r="U563" s="2">
        <v>437</v>
      </c>
      <c r="V563" s="2">
        <v>200</v>
      </c>
      <c r="W563" s="8">
        <v>0.1613883962503167</v>
      </c>
      <c r="X563" s="2">
        <v>9052</v>
      </c>
      <c r="Y563" s="45">
        <v>533</v>
      </c>
      <c r="AA563" s="61">
        <f>(Table13[[#This Row],[2042 Future AADT]]-Table13[[#This Row],[AADT 2022]])/20*($AA$5-2022)+Table13[[#This Row],[AADT 2022]]</f>
        <v>7265.25</v>
      </c>
      <c r="AC563" s="1" t="str">
        <f>IF(Table13[[#This Row],[TCS MP]]&gt;=Table13[[#This Row],[BMP]],IF(Table13[[#This Row],[TCS MP]]&lt;=Table13[[#This Row],[EMP]],"Good","EMP"),"BMP")</f>
        <v>Good</v>
      </c>
    </row>
    <row r="564" spans="1:29" ht="24" customHeight="1" x14ac:dyDescent="0.25">
      <c r="A564" t="s">
        <v>1371</v>
      </c>
      <c r="B564" t="s">
        <v>17664</v>
      </c>
      <c r="C564">
        <v>100946</v>
      </c>
      <c r="D564" t="s">
        <v>17073</v>
      </c>
      <c r="E564" t="s">
        <v>318</v>
      </c>
      <c r="F564" s="9">
        <f>Table13[[#This Row],[ToMeasure]]-Table13[[#This Row],[FromMeasure]]</f>
        <v>3.0178147599999998</v>
      </c>
      <c r="G564" s="5" t="s">
        <v>319</v>
      </c>
      <c r="H564" s="35">
        <v>3.00973991</v>
      </c>
      <c r="I564" s="56">
        <v>117.89088735</v>
      </c>
      <c r="J564" s="18" t="s">
        <v>1368</v>
      </c>
      <c r="K564" s="55">
        <v>119.45649879</v>
      </c>
      <c r="L564" s="35">
        <v>6.0275546699999998</v>
      </c>
      <c r="M564" s="56">
        <v>120.90870210999999</v>
      </c>
      <c r="N564" s="18" t="s">
        <v>1370</v>
      </c>
      <c r="O564" s="2">
        <v>2707</v>
      </c>
      <c r="P564" s="2">
        <v>2690</v>
      </c>
      <c r="Q564" s="2">
        <v>5397</v>
      </c>
      <c r="R564" t="s">
        <v>12620</v>
      </c>
      <c r="S564">
        <v>9</v>
      </c>
      <c r="T564">
        <v>62</v>
      </c>
      <c r="U564" s="2">
        <v>386</v>
      </c>
      <c r="V564" s="2">
        <v>296</v>
      </c>
      <c r="W564" s="8">
        <v>0.12636649990735593</v>
      </c>
      <c r="X564" s="2">
        <v>12377</v>
      </c>
      <c r="Y564" s="45">
        <v>534</v>
      </c>
      <c r="AA564" s="61">
        <f>(Table13[[#This Row],[2042 Future AADT]]-Table13[[#This Row],[AADT 2022]])/20*($AA$5-2022)+Table13[[#This Row],[AADT 2022]]</f>
        <v>9934</v>
      </c>
      <c r="AC564" s="1" t="str">
        <f>IF(Table13[[#This Row],[TCS MP]]&gt;=Table13[[#This Row],[BMP]],IF(Table13[[#This Row],[TCS MP]]&lt;=Table13[[#This Row],[EMP]],"Good","EMP"),"BMP")</f>
        <v>Good</v>
      </c>
    </row>
    <row r="565" spans="1:29" ht="24" customHeight="1" x14ac:dyDescent="0.25">
      <c r="A565" t="s">
        <v>1373</v>
      </c>
      <c r="B565" t="s">
        <v>17665</v>
      </c>
      <c r="C565">
        <v>100947</v>
      </c>
      <c r="D565" t="s">
        <v>17073</v>
      </c>
      <c r="E565" t="s">
        <v>318</v>
      </c>
      <c r="F565" s="9">
        <f>Table13[[#This Row],[ToMeasure]]-Table13[[#This Row],[FromMeasure]]</f>
        <v>2.9987973099999996</v>
      </c>
      <c r="G565" s="5" t="s">
        <v>319</v>
      </c>
      <c r="H565" s="35">
        <v>6.0275546699999998</v>
      </c>
      <c r="I565" s="56">
        <v>120.92312309</v>
      </c>
      <c r="J565" s="18" t="s">
        <v>1370</v>
      </c>
      <c r="K565" s="55">
        <v>121.02365206</v>
      </c>
      <c r="L565" s="35">
        <v>9.0263519799999994</v>
      </c>
      <c r="M565" s="56">
        <v>123.9219204</v>
      </c>
      <c r="N565" s="18" t="s">
        <v>1372</v>
      </c>
      <c r="O565" s="2">
        <v>3053</v>
      </c>
      <c r="P565" s="2">
        <v>2803</v>
      </c>
      <c r="Q565" s="2">
        <v>5856</v>
      </c>
      <c r="R565" t="s">
        <v>9468</v>
      </c>
      <c r="S565">
        <v>9</v>
      </c>
      <c r="T565">
        <v>65</v>
      </c>
      <c r="U565" s="2">
        <v>588</v>
      </c>
      <c r="V565" s="2">
        <v>303</v>
      </c>
      <c r="W565" s="8">
        <v>0.15215163934426229</v>
      </c>
      <c r="X565" s="2">
        <v>15230</v>
      </c>
      <c r="Y565" s="45">
        <v>535</v>
      </c>
      <c r="AA565" s="61">
        <f>(Table13[[#This Row],[2042 Future AADT]]-Table13[[#This Row],[AADT 2022]])/20*($AA$5-2022)+Table13[[#This Row],[AADT 2022]]</f>
        <v>11949.099999999999</v>
      </c>
      <c r="AC565" s="1" t="str">
        <f>IF(Table13[[#This Row],[TCS MP]]&gt;=Table13[[#This Row],[BMP]],IF(Table13[[#This Row],[TCS MP]]&lt;=Table13[[#This Row],[EMP]],"Good","EMP"),"BMP")</f>
        <v>Good</v>
      </c>
    </row>
    <row r="566" spans="1:29" ht="24" customHeight="1" x14ac:dyDescent="0.25">
      <c r="A566" t="s">
        <v>1374</v>
      </c>
      <c r="B566" t="s">
        <v>17666</v>
      </c>
      <c r="C566">
        <v>100948</v>
      </c>
      <c r="D566" t="s">
        <v>17073</v>
      </c>
      <c r="E566" t="s">
        <v>318</v>
      </c>
      <c r="F566" s="9">
        <f>Table13[[#This Row],[ToMeasure]]-Table13[[#This Row],[FromMeasure]]</f>
        <v>2.0031406900000004</v>
      </c>
      <c r="G566" s="5" t="s">
        <v>319</v>
      </c>
      <c r="H566" s="35">
        <v>9.0263519799999994</v>
      </c>
      <c r="I566" s="56">
        <v>123.93475927999999</v>
      </c>
      <c r="J566" s="18" t="s">
        <v>1372</v>
      </c>
      <c r="K566" s="55">
        <v>125.7098629</v>
      </c>
      <c r="L566" s="35">
        <v>11.02949267</v>
      </c>
      <c r="M566" s="56">
        <v>125.93789997</v>
      </c>
      <c r="N566" s="18" t="s">
        <v>306</v>
      </c>
      <c r="O566" s="2">
        <v>3133</v>
      </c>
      <c r="P566" s="2">
        <v>2930</v>
      </c>
      <c r="Q566" s="2">
        <v>6063</v>
      </c>
      <c r="R566" t="s">
        <v>9379</v>
      </c>
      <c r="S566">
        <v>9</v>
      </c>
      <c r="T566">
        <v>62</v>
      </c>
      <c r="U566" s="2">
        <v>321</v>
      </c>
      <c r="V566" s="2">
        <v>318</v>
      </c>
      <c r="W566" s="8">
        <v>0.10539336961900049</v>
      </c>
      <c r="X566" s="2">
        <v>13905</v>
      </c>
      <c r="Y566" s="45">
        <v>536</v>
      </c>
      <c r="AA566" s="61">
        <f>(Table13[[#This Row],[2042 Future AADT]]-Table13[[#This Row],[AADT 2022]])/20*($AA$5-2022)+Table13[[#This Row],[AADT 2022]]</f>
        <v>11160.3</v>
      </c>
      <c r="AC566" s="1" t="str">
        <f>IF(Table13[[#This Row],[TCS MP]]&gt;=Table13[[#This Row],[BMP]],IF(Table13[[#This Row],[TCS MP]]&lt;=Table13[[#This Row],[EMP]],"Good","EMP"),"BMP")</f>
        <v>Good</v>
      </c>
    </row>
    <row r="567" spans="1:29" ht="24" customHeight="1" x14ac:dyDescent="0.25">
      <c r="A567" t="s">
        <v>1376</v>
      </c>
      <c r="B567" t="s">
        <v>17667</v>
      </c>
      <c r="C567">
        <v>100949</v>
      </c>
      <c r="D567" t="s">
        <v>17073</v>
      </c>
      <c r="E567" t="s">
        <v>318</v>
      </c>
      <c r="F567" s="9">
        <f>Table13[[#This Row],[ToMeasure]]-Table13[[#This Row],[FromMeasure]]</f>
        <v>1.997154290000001</v>
      </c>
      <c r="G567" s="5" t="s">
        <v>319</v>
      </c>
      <c r="H567" s="35">
        <v>11.02949267</v>
      </c>
      <c r="I567" s="56">
        <v>125.914330245</v>
      </c>
      <c r="J567" s="18" t="s">
        <v>306</v>
      </c>
      <c r="K567" s="55">
        <v>127.00829658000001</v>
      </c>
      <c r="L567" s="35">
        <v>13.026646960000001</v>
      </c>
      <c r="M567" s="56">
        <v>127.911484535</v>
      </c>
      <c r="N567" s="18" t="s">
        <v>1375</v>
      </c>
      <c r="O567" s="2">
        <v>3436</v>
      </c>
      <c r="P567" s="2">
        <v>5180</v>
      </c>
      <c r="Q567" s="2">
        <v>8616</v>
      </c>
      <c r="R567" t="s">
        <v>9469</v>
      </c>
      <c r="S567">
        <v>9</v>
      </c>
      <c r="T567">
        <v>55</v>
      </c>
      <c r="U567" s="2">
        <v>619</v>
      </c>
      <c r="V567" s="2">
        <v>350</v>
      </c>
      <c r="W567" s="8">
        <v>0.11246518105849582</v>
      </c>
      <c r="X567" s="2">
        <v>21660</v>
      </c>
      <c r="Y567" s="45">
        <v>537</v>
      </c>
      <c r="AA567" s="61">
        <f>(Table13[[#This Row],[2042 Future AADT]]-Table13[[#This Row],[AADT 2022]])/20*($AA$5-2022)+Table13[[#This Row],[AADT 2022]]</f>
        <v>17094.599999999999</v>
      </c>
      <c r="AC567" s="1" t="str">
        <f>IF(Table13[[#This Row],[TCS MP]]&gt;=Table13[[#This Row],[BMP]],IF(Table13[[#This Row],[TCS MP]]&lt;=Table13[[#This Row],[EMP]],"Good","EMP"),"BMP")</f>
        <v>Good</v>
      </c>
    </row>
    <row r="568" spans="1:29" ht="24" customHeight="1" x14ac:dyDescent="0.25">
      <c r="A568" t="s">
        <v>1378</v>
      </c>
      <c r="B568" t="s">
        <v>17668</v>
      </c>
      <c r="C568">
        <v>100950</v>
      </c>
      <c r="D568" t="s">
        <v>17073</v>
      </c>
      <c r="E568" t="s">
        <v>318</v>
      </c>
      <c r="F568" s="9">
        <f>Table13[[#This Row],[ToMeasure]]-Table13[[#This Row],[FromMeasure]]</f>
        <v>1.0008756199999986</v>
      </c>
      <c r="G568" s="5" t="s">
        <v>319</v>
      </c>
      <c r="H568" s="35">
        <v>13.026646960000001</v>
      </c>
      <c r="I568" s="56">
        <v>127.90106226</v>
      </c>
      <c r="J568" s="18" t="s">
        <v>1375</v>
      </c>
      <c r="K568" s="55">
        <v>128.02504647000001</v>
      </c>
      <c r="L568" s="35">
        <v>14.027522579999999</v>
      </c>
      <c r="M568" s="56">
        <v>128.90193787999999</v>
      </c>
      <c r="N568" s="18" t="s">
        <v>1377</v>
      </c>
      <c r="O568" s="2">
        <v>3544</v>
      </c>
      <c r="P568" s="2">
        <v>4310</v>
      </c>
      <c r="Q568" s="2">
        <v>7854</v>
      </c>
      <c r="R568" t="s">
        <v>9470</v>
      </c>
      <c r="S568">
        <v>9</v>
      </c>
      <c r="T568">
        <v>55</v>
      </c>
      <c r="U568" s="2">
        <v>368</v>
      </c>
      <c r="V568" s="2">
        <v>252</v>
      </c>
      <c r="W568" s="8">
        <v>7.8940667175961293E-2</v>
      </c>
      <c r="X568" s="2">
        <v>16763</v>
      </c>
      <c r="Y568" s="45">
        <v>538</v>
      </c>
      <c r="AA568" s="61">
        <f>(Table13[[#This Row],[2042 Future AADT]]-Table13[[#This Row],[AADT 2022]])/20*($AA$5-2022)+Table13[[#This Row],[AADT 2022]]</f>
        <v>13644.849999999999</v>
      </c>
      <c r="AC568" s="1" t="str">
        <f>IF(Table13[[#This Row],[TCS MP]]&gt;=Table13[[#This Row],[BMP]],IF(Table13[[#This Row],[TCS MP]]&lt;=Table13[[#This Row],[EMP]],"Good","EMP"),"BMP")</f>
        <v>Good</v>
      </c>
    </row>
    <row r="569" spans="1:29" ht="24" customHeight="1" x14ac:dyDescent="0.25">
      <c r="A569" t="s">
        <v>1380</v>
      </c>
      <c r="B569" t="s">
        <v>17669</v>
      </c>
      <c r="C569">
        <v>100951</v>
      </c>
      <c r="D569" t="s">
        <v>17073</v>
      </c>
      <c r="E569" t="s">
        <v>318</v>
      </c>
      <c r="F569" s="9">
        <f>Table13[[#This Row],[ToMeasure]]-Table13[[#This Row],[FromMeasure]]</f>
        <v>1.4845473800000004</v>
      </c>
      <c r="G569" s="5" t="s">
        <v>319</v>
      </c>
      <c r="H569" s="35">
        <v>14.027522579999999</v>
      </c>
      <c r="I569" s="56">
        <v>128.89606240500001</v>
      </c>
      <c r="J569" s="18" t="s">
        <v>1377</v>
      </c>
      <c r="K569" s="55">
        <v>130.01178039000001</v>
      </c>
      <c r="L569" s="35">
        <v>15.51206996</v>
      </c>
      <c r="M569" s="56">
        <v>130.38060978499999</v>
      </c>
      <c r="N569" s="18" t="s">
        <v>1379</v>
      </c>
      <c r="O569" s="2">
        <v>4855</v>
      </c>
      <c r="P569" s="2">
        <v>4557</v>
      </c>
      <c r="Q569" s="2">
        <v>9412</v>
      </c>
      <c r="R569" t="s">
        <v>12621</v>
      </c>
      <c r="S569">
        <v>8</v>
      </c>
      <c r="T569">
        <v>51</v>
      </c>
      <c r="U569" s="2">
        <v>644</v>
      </c>
      <c r="V569" s="2">
        <v>485</v>
      </c>
      <c r="W569" s="8">
        <v>0.11995325116872078</v>
      </c>
      <c r="X569" s="2">
        <v>23661</v>
      </c>
      <c r="Y569" s="45">
        <v>539</v>
      </c>
      <c r="AA569" s="61">
        <f>(Table13[[#This Row],[2042 Future AADT]]-Table13[[#This Row],[AADT 2022]])/20*($AA$5-2022)+Table13[[#This Row],[AADT 2022]]</f>
        <v>18673.849999999999</v>
      </c>
      <c r="AC569" s="1" t="str">
        <f>IF(Table13[[#This Row],[TCS MP]]&gt;=Table13[[#This Row],[BMP]],IF(Table13[[#This Row],[TCS MP]]&lt;=Table13[[#This Row],[EMP]],"Good","EMP"),"BMP")</f>
        <v>Good</v>
      </c>
    </row>
    <row r="570" spans="1:29" ht="24" customHeight="1" x14ac:dyDescent="0.25">
      <c r="A570" t="s">
        <v>1382</v>
      </c>
      <c r="B570" t="s">
        <v>17670</v>
      </c>
      <c r="C570">
        <v>100952</v>
      </c>
      <c r="D570" t="s">
        <v>17073</v>
      </c>
      <c r="E570" t="s">
        <v>318</v>
      </c>
      <c r="F570" s="9">
        <f>Table13[[#This Row],[ToMeasure]]-Table13[[#This Row],[FromMeasure]]</f>
        <v>1.1152761100000017</v>
      </c>
      <c r="G570" s="5" t="s">
        <v>319</v>
      </c>
      <c r="H570" s="35">
        <v>15.51206996</v>
      </c>
      <c r="I570" s="56">
        <v>130.38522872666701</v>
      </c>
      <c r="J570" s="18" t="s">
        <v>1379</v>
      </c>
      <c r="K570" s="55">
        <v>131.01582464000001</v>
      </c>
      <c r="L570" s="35">
        <v>16.627346070000002</v>
      </c>
      <c r="M570" s="56">
        <v>131.50050483666701</v>
      </c>
      <c r="N570" s="18" t="s">
        <v>1381</v>
      </c>
      <c r="O570" s="2">
        <v>3395</v>
      </c>
      <c r="P570" s="2">
        <v>3263</v>
      </c>
      <c r="Q570" s="2">
        <v>6658</v>
      </c>
      <c r="R570" t="s">
        <v>9471</v>
      </c>
      <c r="S570">
        <v>9</v>
      </c>
      <c r="T570">
        <v>53</v>
      </c>
      <c r="U570" s="2">
        <v>724</v>
      </c>
      <c r="V570" s="2">
        <v>349</v>
      </c>
      <c r="W570" s="8">
        <v>0.16115950735956744</v>
      </c>
      <c r="X570" s="2">
        <v>16738</v>
      </c>
      <c r="Y570" s="45">
        <v>540</v>
      </c>
      <c r="AA570" s="61">
        <f>(Table13[[#This Row],[2042 Future AADT]]-Table13[[#This Row],[AADT 2022]])/20*($AA$5-2022)+Table13[[#This Row],[AADT 2022]]</f>
        <v>13210</v>
      </c>
      <c r="AC570" s="1" t="str">
        <f>IF(Table13[[#This Row],[TCS MP]]&gt;=Table13[[#This Row],[BMP]],IF(Table13[[#This Row],[TCS MP]]&lt;=Table13[[#This Row],[EMP]],"Good","EMP"),"BMP")</f>
        <v>Good</v>
      </c>
    </row>
    <row r="571" spans="1:29" ht="24" customHeight="1" x14ac:dyDescent="0.25">
      <c r="A571" t="s">
        <v>1384</v>
      </c>
      <c r="B571" t="s">
        <v>17671</v>
      </c>
      <c r="C571">
        <v>100953</v>
      </c>
      <c r="D571" t="s">
        <v>17073</v>
      </c>
      <c r="E571" t="s">
        <v>318</v>
      </c>
      <c r="F571" s="9">
        <f>Table13[[#This Row],[ToMeasure]]-Table13[[#This Row],[FromMeasure]]</f>
        <v>1.0002280900000002</v>
      </c>
      <c r="G571" s="5" t="s">
        <v>319</v>
      </c>
      <c r="H571" s="35">
        <v>16.627346070000002</v>
      </c>
      <c r="I571" s="56">
        <v>131.588277403333</v>
      </c>
      <c r="J571" s="18" t="s">
        <v>1381</v>
      </c>
      <c r="K571" s="55">
        <v>132.36854715999999</v>
      </c>
      <c r="L571" s="35">
        <v>17.627574160000002</v>
      </c>
      <c r="M571" s="56">
        <v>132.588505493333</v>
      </c>
      <c r="N571" s="18" t="s">
        <v>1383</v>
      </c>
      <c r="O571" s="2">
        <v>6184</v>
      </c>
      <c r="P571" s="2">
        <v>6528</v>
      </c>
      <c r="Q571" s="2">
        <v>12712</v>
      </c>
      <c r="R571" t="s">
        <v>9380</v>
      </c>
      <c r="S571">
        <v>9</v>
      </c>
      <c r="T571">
        <v>51</v>
      </c>
      <c r="U571" s="2">
        <v>2548</v>
      </c>
      <c r="V571" s="2">
        <v>663</v>
      </c>
      <c r="W571" s="8">
        <v>0.25259597230962871</v>
      </c>
      <c r="X571" s="2">
        <v>31340</v>
      </c>
      <c r="Y571" s="45">
        <v>541</v>
      </c>
      <c r="AA571" s="61">
        <f>(Table13[[#This Row],[2042 Future AADT]]-Table13[[#This Row],[AADT 2022]])/20*($AA$5-2022)+Table13[[#This Row],[AADT 2022]]</f>
        <v>24820.199999999997</v>
      </c>
      <c r="AC571" s="1" t="str">
        <f>IF(Table13[[#This Row],[TCS MP]]&gt;=Table13[[#This Row],[BMP]],IF(Table13[[#This Row],[TCS MP]]&lt;=Table13[[#This Row],[EMP]],"Good","EMP"),"BMP")</f>
        <v>Good</v>
      </c>
    </row>
    <row r="572" spans="1:29" ht="24" customHeight="1" x14ac:dyDescent="0.25">
      <c r="A572" t="s">
        <v>1386</v>
      </c>
      <c r="B572" t="s">
        <v>17672</v>
      </c>
      <c r="C572">
        <v>100955</v>
      </c>
      <c r="D572" t="s">
        <v>17073</v>
      </c>
      <c r="E572" t="s">
        <v>318</v>
      </c>
      <c r="F572" s="9">
        <f>Table13[[#This Row],[ToMeasure]]-Table13[[#This Row],[FromMeasure]]</f>
        <v>0.28771802999999707</v>
      </c>
      <c r="G572" s="5" t="s">
        <v>319</v>
      </c>
      <c r="H572" s="35">
        <v>17.627574160000002</v>
      </c>
      <c r="I572" s="56">
        <v>132.67477606</v>
      </c>
      <c r="J572" s="18" t="s">
        <v>1383</v>
      </c>
      <c r="K572" s="55">
        <v>132.92935735</v>
      </c>
      <c r="L572" s="35">
        <v>17.915292189999999</v>
      </c>
      <c r="M572" s="56">
        <v>132.96249409000001</v>
      </c>
      <c r="N572" s="18" t="s">
        <v>1385</v>
      </c>
      <c r="O572" s="2">
        <v>7602</v>
      </c>
      <c r="P572" s="2">
        <v>7196</v>
      </c>
      <c r="Q572" s="2">
        <v>14798</v>
      </c>
      <c r="R572" t="s">
        <v>9381</v>
      </c>
      <c r="S572">
        <v>9</v>
      </c>
      <c r="T572">
        <v>54</v>
      </c>
      <c r="U572" s="2">
        <v>1440</v>
      </c>
      <c r="V572" s="2">
        <v>616</v>
      </c>
      <c r="W572" s="8">
        <v>0.13893769428301123</v>
      </c>
      <c r="X572" s="2">
        <v>37202</v>
      </c>
      <c r="Y572" s="45">
        <v>542</v>
      </c>
      <c r="AA572" s="61">
        <f>(Table13[[#This Row],[2042 Future AADT]]-Table13[[#This Row],[AADT 2022]])/20*($AA$5-2022)+Table13[[#This Row],[AADT 2022]]</f>
        <v>29360.6</v>
      </c>
      <c r="AC572" s="1" t="str">
        <f>IF(Table13[[#This Row],[TCS MP]]&gt;=Table13[[#This Row],[BMP]],IF(Table13[[#This Row],[TCS MP]]&lt;=Table13[[#This Row],[EMP]],"Good","EMP"),"BMP")</f>
        <v>Good</v>
      </c>
    </row>
    <row r="573" spans="1:29" ht="24" customHeight="1" x14ac:dyDescent="0.25">
      <c r="A573" t="s">
        <v>1388</v>
      </c>
      <c r="B573" t="s">
        <v>17673</v>
      </c>
      <c r="C573">
        <v>100957</v>
      </c>
      <c r="D573" t="s">
        <v>17073</v>
      </c>
      <c r="E573" t="s">
        <v>318</v>
      </c>
      <c r="F573" s="9">
        <f>Table13[[#This Row],[ToMeasure]]-Table13[[#This Row],[FromMeasure]]</f>
        <v>0.71755323000000004</v>
      </c>
      <c r="G573" s="5" t="s">
        <v>319</v>
      </c>
      <c r="H573" s="35">
        <v>17.915292189999999</v>
      </c>
      <c r="I573" s="56">
        <v>132.96249409000001</v>
      </c>
      <c r="J573" s="18" t="s">
        <v>1385</v>
      </c>
      <c r="K573" s="55">
        <v>133.57964408999999</v>
      </c>
      <c r="L573" s="35">
        <v>18.632845419999999</v>
      </c>
      <c r="M573" s="56">
        <v>133.68004732</v>
      </c>
      <c r="N573" s="18" t="s">
        <v>1387</v>
      </c>
      <c r="O573" s="2">
        <v>7977</v>
      </c>
      <c r="P573" s="2">
        <v>8040</v>
      </c>
      <c r="Q573" s="2">
        <v>16017</v>
      </c>
      <c r="R573" t="s">
        <v>12622</v>
      </c>
      <c r="S573">
        <v>8</v>
      </c>
      <c r="T573">
        <v>52</v>
      </c>
      <c r="U573" s="2">
        <v>987</v>
      </c>
      <c r="V573" s="2">
        <v>500</v>
      </c>
      <c r="W573" s="8">
        <v>9.283885871261785E-2</v>
      </c>
      <c r="X573" s="2">
        <v>40266</v>
      </c>
      <c r="Y573" s="45">
        <v>543</v>
      </c>
      <c r="AA573" s="61">
        <f>(Table13[[#This Row],[2042 Future AADT]]-Table13[[#This Row],[AADT 2022]])/20*($AA$5-2022)+Table13[[#This Row],[AADT 2022]]</f>
        <v>31778.85</v>
      </c>
      <c r="AC573" s="1" t="str">
        <f>IF(Table13[[#This Row],[TCS MP]]&gt;=Table13[[#This Row],[BMP]],IF(Table13[[#This Row],[TCS MP]]&lt;=Table13[[#This Row],[EMP]],"Good","EMP"),"BMP")</f>
        <v>Good</v>
      </c>
    </row>
    <row r="574" spans="1:29" ht="24" customHeight="1" x14ac:dyDescent="0.25">
      <c r="A574" t="s">
        <v>1390</v>
      </c>
      <c r="B574" t="s">
        <v>17674</v>
      </c>
      <c r="C574">
        <v>100959</v>
      </c>
      <c r="D574" t="s">
        <v>17073</v>
      </c>
      <c r="E574" t="s">
        <v>318</v>
      </c>
      <c r="F574" s="9">
        <f>Table13[[#This Row],[ToMeasure]]-Table13[[#This Row],[FromMeasure]]</f>
        <v>1.0019195800000027</v>
      </c>
      <c r="G574" s="5" t="s">
        <v>319</v>
      </c>
      <c r="H574" s="35">
        <v>18.632845419999999</v>
      </c>
      <c r="I574" s="56">
        <v>133.72348815333299</v>
      </c>
      <c r="J574" s="18" t="s">
        <v>1387</v>
      </c>
      <c r="K574" s="55">
        <v>133.99867953</v>
      </c>
      <c r="L574" s="35">
        <v>19.634765000000002</v>
      </c>
      <c r="M574" s="56">
        <v>134.72540773333299</v>
      </c>
      <c r="N574" s="18" t="s">
        <v>1389</v>
      </c>
      <c r="O574" s="2">
        <v>7356</v>
      </c>
      <c r="P574" s="2">
        <v>7859</v>
      </c>
      <c r="Q574" s="2">
        <v>15215</v>
      </c>
      <c r="R574" t="s">
        <v>9382</v>
      </c>
      <c r="S574">
        <v>9</v>
      </c>
      <c r="T574">
        <v>52</v>
      </c>
      <c r="U574" s="2">
        <v>492</v>
      </c>
      <c r="V574" s="2">
        <v>360</v>
      </c>
      <c r="W574" s="8">
        <v>5.5997371015445281E-2</v>
      </c>
      <c r="X574" s="2">
        <v>38250</v>
      </c>
      <c r="Y574" s="45">
        <v>544</v>
      </c>
      <c r="AA574" s="61">
        <f>(Table13[[#This Row],[2042 Future AADT]]-Table13[[#This Row],[AADT 2022]])/20*($AA$5-2022)+Table13[[#This Row],[AADT 2022]]</f>
        <v>30187.75</v>
      </c>
      <c r="AC574" s="1" t="str">
        <f>IF(Table13[[#This Row],[TCS MP]]&gt;=Table13[[#This Row],[BMP]],IF(Table13[[#This Row],[TCS MP]]&lt;=Table13[[#This Row],[EMP]],"Good","EMP"),"BMP")</f>
        <v>Good</v>
      </c>
    </row>
    <row r="575" spans="1:29" ht="24" customHeight="1" x14ac:dyDescent="0.25">
      <c r="A575" t="s">
        <v>1392</v>
      </c>
      <c r="B575" t="s">
        <v>17675</v>
      </c>
      <c r="C575">
        <v>100961</v>
      </c>
      <c r="D575" t="s">
        <v>17073</v>
      </c>
      <c r="E575" t="s">
        <v>318</v>
      </c>
      <c r="F575" s="9">
        <f>Table13[[#This Row],[ToMeasure]]-Table13[[#This Row],[FromMeasure]]</f>
        <v>1.0035327299999999</v>
      </c>
      <c r="G575" s="5" t="s">
        <v>319</v>
      </c>
      <c r="H575" s="35">
        <v>19.634765000000002</v>
      </c>
      <c r="I575" s="56">
        <v>134.672041833333</v>
      </c>
      <c r="J575" s="18" t="s">
        <v>1389</v>
      </c>
      <c r="K575" s="55">
        <v>135.00244574000001</v>
      </c>
      <c r="L575" s="35">
        <v>20.638297730000001</v>
      </c>
      <c r="M575" s="56">
        <v>135.67557456333299</v>
      </c>
      <c r="N575" s="18" t="s">
        <v>1391</v>
      </c>
      <c r="O575" s="2">
        <v>5633</v>
      </c>
      <c r="P575" s="2">
        <v>6275</v>
      </c>
      <c r="Q575" s="2">
        <v>11908</v>
      </c>
      <c r="R575" t="s">
        <v>5107</v>
      </c>
      <c r="S575">
        <v>8</v>
      </c>
      <c r="T575">
        <v>51</v>
      </c>
      <c r="U575" s="2">
        <v>697</v>
      </c>
      <c r="V575" s="2">
        <v>336</v>
      </c>
      <c r="W575" s="8">
        <v>8.6748404433993953E-2</v>
      </c>
      <c r="X575" s="2">
        <v>29936</v>
      </c>
      <c r="Y575" s="45">
        <v>545</v>
      </c>
      <c r="AA575" s="61">
        <f>(Table13[[#This Row],[2042 Future AADT]]-Table13[[#This Row],[AADT 2022]])/20*($AA$5-2022)+Table13[[#This Row],[AADT 2022]]</f>
        <v>23626.199999999997</v>
      </c>
      <c r="AC575" s="1" t="str">
        <f>IF(Table13[[#This Row],[TCS MP]]&gt;=Table13[[#This Row],[BMP]],IF(Table13[[#This Row],[TCS MP]]&lt;=Table13[[#This Row],[EMP]],"Good","EMP"),"BMP")</f>
        <v>Good</v>
      </c>
    </row>
    <row r="576" spans="1:29" ht="24" customHeight="1" x14ac:dyDescent="0.25">
      <c r="A576" t="s">
        <v>1393</v>
      </c>
      <c r="B576" t="s">
        <v>17676</v>
      </c>
      <c r="C576">
        <v>100962</v>
      </c>
      <c r="D576" t="s">
        <v>17073</v>
      </c>
      <c r="E576" t="s">
        <v>318</v>
      </c>
      <c r="F576" s="9">
        <f>Table13[[#This Row],[ToMeasure]]-Table13[[#This Row],[FromMeasure]]</f>
        <v>1.0043412699999976</v>
      </c>
      <c r="G576" s="5" t="s">
        <v>319</v>
      </c>
      <c r="H576" s="35">
        <v>20.638297730000001</v>
      </c>
      <c r="I576" s="56">
        <v>135.62359326333299</v>
      </c>
      <c r="J576" s="18" t="s">
        <v>1391</v>
      </c>
      <c r="K576" s="55">
        <v>135.68926338</v>
      </c>
      <c r="L576" s="35">
        <v>21.642638999999999</v>
      </c>
      <c r="M576" s="56">
        <v>136.62793453333299</v>
      </c>
      <c r="N576" s="18" t="s">
        <v>76</v>
      </c>
      <c r="O576" s="2">
        <v>6449</v>
      </c>
      <c r="P576" s="2">
        <v>6330</v>
      </c>
      <c r="Q576" s="2">
        <v>12779</v>
      </c>
      <c r="R576" t="s">
        <v>5108</v>
      </c>
      <c r="S576">
        <v>8</v>
      </c>
      <c r="T576">
        <v>51</v>
      </c>
      <c r="U576" s="2">
        <v>614</v>
      </c>
      <c r="V576" s="2">
        <v>364</v>
      </c>
      <c r="W576" s="8">
        <v>7.6531810000782532E-2</v>
      </c>
      <c r="X576" s="2">
        <v>32126</v>
      </c>
      <c r="Y576" s="45">
        <v>546</v>
      </c>
      <c r="AA576" s="61">
        <f>(Table13[[#This Row],[2042 Future AADT]]-Table13[[#This Row],[AADT 2022]])/20*($AA$5-2022)+Table13[[#This Row],[AADT 2022]]</f>
        <v>25354.550000000003</v>
      </c>
      <c r="AC576" s="1" t="str">
        <f>IF(Table13[[#This Row],[TCS MP]]&gt;=Table13[[#This Row],[BMP]],IF(Table13[[#This Row],[TCS MP]]&lt;=Table13[[#This Row],[EMP]],"Good","EMP"),"BMP")</f>
        <v>Good</v>
      </c>
    </row>
    <row r="577" spans="1:29" ht="24" customHeight="1" x14ac:dyDescent="0.25">
      <c r="A577" t="s">
        <v>1433</v>
      </c>
      <c r="B577" t="s">
        <v>17677</v>
      </c>
      <c r="C577">
        <v>100963</v>
      </c>
      <c r="D577" t="s">
        <v>17073</v>
      </c>
      <c r="E577" t="s">
        <v>318</v>
      </c>
      <c r="F577" s="9">
        <f>Table13[[#This Row],[ToMeasure]]-Table13[[#This Row],[FromMeasure]]</f>
        <v>2.4700420300000019</v>
      </c>
      <c r="G577" s="5" t="s">
        <v>319</v>
      </c>
      <c r="H577" s="35">
        <v>21.642638999999999</v>
      </c>
      <c r="I577" s="56">
        <v>136.60976872000001</v>
      </c>
      <c r="J577" s="18" t="s">
        <v>76</v>
      </c>
      <c r="K577" s="55">
        <v>137.88462383000001</v>
      </c>
      <c r="L577" s="35">
        <v>24.112681030000001</v>
      </c>
      <c r="M577" s="56">
        <v>139.07981075000001</v>
      </c>
      <c r="N577" s="18" t="s">
        <v>1391</v>
      </c>
      <c r="O577" s="2">
        <v>6398</v>
      </c>
      <c r="P577" s="2">
        <v>5096</v>
      </c>
      <c r="Q577" s="2">
        <v>11494</v>
      </c>
      <c r="R577" t="s">
        <v>9383</v>
      </c>
      <c r="S577">
        <v>8</v>
      </c>
      <c r="T577">
        <v>54</v>
      </c>
      <c r="U577" s="2">
        <v>346</v>
      </c>
      <c r="V577" s="2">
        <v>340</v>
      </c>
      <c r="W577" s="8">
        <v>5.9683313032886723E-2</v>
      </c>
      <c r="X577" s="2">
        <v>26614</v>
      </c>
      <c r="Y577" s="45">
        <v>547</v>
      </c>
      <c r="AA577" s="61">
        <f>(Table13[[#This Row],[2042 Future AADT]]-Table13[[#This Row],[AADT 2022]])/20*($AA$5-2022)+Table13[[#This Row],[AADT 2022]]</f>
        <v>21322</v>
      </c>
      <c r="AC577" s="1" t="str">
        <f>IF(Table13[[#This Row],[TCS MP]]&gt;=Table13[[#This Row],[BMP]],IF(Table13[[#This Row],[TCS MP]]&lt;=Table13[[#This Row],[EMP]],"Good","EMP"),"BMP")</f>
        <v>Good</v>
      </c>
    </row>
    <row r="578" spans="1:29" ht="24" customHeight="1" x14ac:dyDescent="0.25">
      <c r="A578" t="s">
        <v>1434</v>
      </c>
      <c r="B578" t="s">
        <v>17678</v>
      </c>
      <c r="C578">
        <v>100964</v>
      </c>
      <c r="D578" t="s">
        <v>17073</v>
      </c>
      <c r="E578" t="s">
        <v>318</v>
      </c>
      <c r="F578" s="9">
        <f>Table13[[#This Row],[ToMeasure]]-Table13[[#This Row],[FromMeasure]]</f>
        <v>2.5162098299999975</v>
      </c>
      <c r="G578" s="5" t="s">
        <v>319</v>
      </c>
      <c r="H578" s="35">
        <v>24.112681030000001</v>
      </c>
      <c r="I578" s="56">
        <v>139.03551475500001</v>
      </c>
      <c r="J578" s="18" t="s">
        <v>1391</v>
      </c>
      <c r="K578" s="55">
        <v>139.99396619000001</v>
      </c>
      <c r="L578" s="35">
        <v>26.628890859999998</v>
      </c>
      <c r="M578" s="56">
        <v>141.55172458499999</v>
      </c>
      <c r="N578" s="18" t="s">
        <v>559</v>
      </c>
      <c r="O578" s="2">
        <v>5245</v>
      </c>
      <c r="P578" s="2">
        <v>5266</v>
      </c>
      <c r="Q578" s="2">
        <v>10511</v>
      </c>
      <c r="R578" t="s">
        <v>9472</v>
      </c>
      <c r="S578">
        <v>9</v>
      </c>
      <c r="T578">
        <v>62</v>
      </c>
      <c r="U578" s="2">
        <v>599</v>
      </c>
      <c r="V578" s="2">
        <v>292</v>
      </c>
      <c r="W578" s="8">
        <v>8.4768337931690613E-2</v>
      </c>
      <c r="X578" s="2">
        <v>24106</v>
      </c>
      <c r="Y578" s="45">
        <v>548</v>
      </c>
      <c r="AA578" s="61">
        <f>(Table13[[#This Row],[2042 Future AADT]]-Table13[[#This Row],[AADT 2022]])/20*($AA$5-2022)+Table13[[#This Row],[AADT 2022]]</f>
        <v>19347.75</v>
      </c>
      <c r="AC578" s="1" t="str">
        <f>IF(Table13[[#This Row],[TCS MP]]&gt;=Table13[[#This Row],[BMP]],IF(Table13[[#This Row],[TCS MP]]&lt;=Table13[[#This Row],[EMP]],"Good","EMP"),"BMP")</f>
        <v>Good</v>
      </c>
    </row>
    <row r="579" spans="1:29" ht="24" customHeight="1" x14ac:dyDescent="0.25">
      <c r="A579" t="s">
        <v>1436</v>
      </c>
      <c r="B579" t="s">
        <v>17679</v>
      </c>
      <c r="C579">
        <v>100965</v>
      </c>
      <c r="D579" t="s">
        <v>17073</v>
      </c>
      <c r="E579" t="s">
        <v>318</v>
      </c>
      <c r="F579" s="9">
        <f>Table13[[#This Row],[ToMeasure]]-Table13[[#This Row],[FromMeasure]]</f>
        <v>4.0825224200000001</v>
      </c>
      <c r="G579" s="5" t="s">
        <v>319</v>
      </c>
      <c r="H579" s="35">
        <v>26.628890859999998</v>
      </c>
      <c r="I579" s="56">
        <v>141.61507721714301</v>
      </c>
      <c r="J579" s="18" t="s">
        <v>559</v>
      </c>
      <c r="K579" s="55">
        <v>145.29836261</v>
      </c>
      <c r="L579" s="35">
        <v>30.711413279999999</v>
      </c>
      <c r="M579" s="56">
        <v>145.69759963714301</v>
      </c>
      <c r="N579" s="18" t="s">
        <v>1435</v>
      </c>
      <c r="O579" s="2">
        <v>4466</v>
      </c>
      <c r="P579" s="2">
        <v>4420</v>
      </c>
      <c r="Q579" s="2">
        <v>8886</v>
      </c>
      <c r="R579" t="s">
        <v>9384</v>
      </c>
      <c r="S579">
        <v>8</v>
      </c>
      <c r="T579">
        <v>56</v>
      </c>
      <c r="U579" s="2">
        <v>439</v>
      </c>
      <c r="V579" s="2">
        <v>219</v>
      </c>
      <c r="W579" s="8">
        <v>7.4049065946432596E-2</v>
      </c>
      <c r="X579" s="2">
        <v>20379</v>
      </c>
      <c r="Y579" s="45">
        <v>549</v>
      </c>
      <c r="AA579" s="61">
        <f>(Table13[[#This Row],[2042 Future AADT]]-Table13[[#This Row],[AADT 2022]])/20*($AA$5-2022)+Table13[[#This Row],[AADT 2022]]</f>
        <v>16356.45</v>
      </c>
      <c r="AC579" s="1" t="str">
        <f>IF(Table13[[#This Row],[TCS MP]]&gt;=Table13[[#This Row],[BMP]],IF(Table13[[#This Row],[TCS MP]]&lt;=Table13[[#This Row],[EMP]],"Good","EMP"),"BMP")</f>
        <v>Good</v>
      </c>
    </row>
    <row r="580" spans="1:29" ht="24" customHeight="1" x14ac:dyDescent="0.25">
      <c r="A580" t="s">
        <v>1439</v>
      </c>
      <c r="B580" t="s">
        <v>17680</v>
      </c>
      <c r="C580">
        <v>100966</v>
      </c>
      <c r="D580" t="s">
        <v>17073</v>
      </c>
      <c r="E580" t="s">
        <v>318</v>
      </c>
      <c r="F580" s="9">
        <f>Table13[[#This Row],[ToMeasure]]-Table13[[#This Row],[FromMeasure]]</f>
        <v>5.2377964900000045</v>
      </c>
      <c r="G580" s="5" t="s">
        <v>319</v>
      </c>
      <c r="H580" s="35">
        <v>30.711413279999999</v>
      </c>
      <c r="I580" s="56">
        <v>145.97081803</v>
      </c>
      <c r="J580" s="18" t="s">
        <v>1435</v>
      </c>
      <c r="K580" s="55">
        <v>148.51197722000001</v>
      </c>
      <c r="L580" s="35">
        <v>35.949209770000003</v>
      </c>
      <c r="M580" s="56">
        <v>151.20861452</v>
      </c>
      <c r="N580" s="18" t="s">
        <v>1438</v>
      </c>
      <c r="O580" s="2">
        <v>5617</v>
      </c>
      <c r="P580" s="2">
        <v>5854</v>
      </c>
      <c r="Q580" s="2">
        <v>11471</v>
      </c>
      <c r="R580" t="s">
        <v>9385</v>
      </c>
      <c r="S580">
        <v>8</v>
      </c>
      <c r="T580">
        <v>50</v>
      </c>
      <c r="U580" s="2">
        <v>434</v>
      </c>
      <c r="V580" s="2">
        <v>282</v>
      </c>
      <c r="W580" s="8">
        <v>6.2418272164588964E-2</v>
      </c>
      <c r="X580" s="2">
        <v>26561</v>
      </c>
      <c r="Y580" s="45">
        <v>550</v>
      </c>
      <c r="AA580" s="61">
        <f>(Table13[[#This Row],[2042 Future AADT]]-Table13[[#This Row],[AADT 2022]])/20*($AA$5-2022)+Table13[[#This Row],[AADT 2022]]</f>
        <v>21279.5</v>
      </c>
      <c r="AC580" s="1" t="str">
        <f>IF(Table13[[#This Row],[TCS MP]]&gt;=Table13[[#This Row],[BMP]],IF(Table13[[#This Row],[TCS MP]]&lt;=Table13[[#This Row],[EMP]],"Good","EMP"),"BMP")</f>
        <v>Good</v>
      </c>
    </row>
    <row r="581" spans="1:29" ht="24" customHeight="1" x14ac:dyDescent="0.25">
      <c r="A581" t="s">
        <v>1441</v>
      </c>
      <c r="B581" t="s">
        <v>17681</v>
      </c>
      <c r="C581">
        <v>100967</v>
      </c>
      <c r="D581" t="s">
        <v>17073</v>
      </c>
      <c r="E581" t="s">
        <v>318</v>
      </c>
      <c r="F581" s="9">
        <f>Table13[[#This Row],[ToMeasure]]-Table13[[#This Row],[FromMeasure]]</f>
        <v>8.382191259999999</v>
      </c>
      <c r="G581" s="5" t="s">
        <v>319</v>
      </c>
      <c r="H581" s="35">
        <v>35.949209770000003</v>
      </c>
      <c r="I581" s="56">
        <v>151.29563908</v>
      </c>
      <c r="J581" s="18" t="s">
        <v>1438</v>
      </c>
      <c r="K581" s="55">
        <v>158.97659745000001</v>
      </c>
      <c r="L581" s="35">
        <v>44.331401030000002</v>
      </c>
      <c r="M581" s="56">
        <v>159.67783034000001</v>
      </c>
      <c r="N581" s="18" t="s">
        <v>1440</v>
      </c>
      <c r="O581" s="2">
        <v>2651</v>
      </c>
      <c r="P581" s="2">
        <v>2681</v>
      </c>
      <c r="Q581" s="2">
        <v>5332</v>
      </c>
      <c r="R581" t="s">
        <v>9473</v>
      </c>
      <c r="S581">
        <v>15</v>
      </c>
      <c r="T581">
        <v>61</v>
      </c>
      <c r="U581" s="2">
        <v>218</v>
      </c>
      <c r="V581" s="2">
        <v>188</v>
      </c>
      <c r="W581" s="8">
        <v>7.6144036009002256E-2</v>
      </c>
      <c r="X581" s="2">
        <v>15196</v>
      </c>
      <c r="Y581" s="45">
        <v>551</v>
      </c>
      <c r="AA581" s="61">
        <f>(Table13[[#This Row],[2042 Future AADT]]-Table13[[#This Row],[AADT 2022]])/20*($AA$5-2022)+Table13[[#This Row],[AADT 2022]]</f>
        <v>11743.599999999999</v>
      </c>
      <c r="AC581" s="1" t="str">
        <f>IF(Table13[[#This Row],[TCS MP]]&gt;=Table13[[#This Row],[BMP]],IF(Table13[[#This Row],[TCS MP]]&lt;=Table13[[#This Row],[EMP]],"Good","EMP"),"BMP")</f>
        <v>Good</v>
      </c>
    </row>
    <row r="582" spans="1:29" ht="24" customHeight="1" x14ac:dyDescent="0.25">
      <c r="A582" t="s">
        <v>1442</v>
      </c>
      <c r="B582" t="s">
        <v>17682</v>
      </c>
      <c r="C582">
        <v>100968</v>
      </c>
      <c r="D582" t="s">
        <v>17073</v>
      </c>
      <c r="E582" t="s">
        <v>318</v>
      </c>
      <c r="F582" s="9">
        <f>Table13[[#This Row],[ToMeasure]]-Table13[[#This Row],[FromMeasure]]</f>
        <v>1.0022093299999995</v>
      </c>
      <c r="G582" s="5" t="s">
        <v>319</v>
      </c>
      <c r="H582" s="35">
        <v>44.331401030000002</v>
      </c>
      <c r="I582" s="56">
        <v>159.63076387999999</v>
      </c>
      <c r="J582" s="18" t="s">
        <v>1440</v>
      </c>
      <c r="K582" s="55">
        <v>159.98122588000001</v>
      </c>
      <c r="L582" s="35">
        <v>45.333610360000002</v>
      </c>
      <c r="M582" s="56">
        <v>160.63297320999999</v>
      </c>
      <c r="N582" s="18" t="s">
        <v>77</v>
      </c>
      <c r="O582" s="2">
        <v>7585</v>
      </c>
      <c r="P582" s="2">
        <v>7286</v>
      </c>
      <c r="Q582" s="2">
        <v>14871</v>
      </c>
      <c r="R582" t="s">
        <v>9474</v>
      </c>
      <c r="S582">
        <v>8</v>
      </c>
      <c r="T582">
        <v>57</v>
      </c>
      <c r="U582" s="2">
        <v>1008</v>
      </c>
      <c r="V582" s="2">
        <v>776</v>
      </c>
      <c r="W582" s="8">
        <v>0.11996503261381211</v>
      </c>
      <c r="X582" s="2">
        <v>18877</v>
      </c>
      <c r="Y582" s="45">
        <v>552</v>
      </c>
      <c r="AA582" s="61">
        <f>(Table13[[#This Row],[2042 Future AADT]]-Table13[[#This Row],[AADT 2022]])/20*($AA$5-2022)+Table13[[#This Row],[AADT 2022]]</f>
        <v>17474.900000000001</v>
      </c>
      <c r="AC582" s="1" t="str">
        <f>IF(Table13[[#This Row],[TCS MP]]&gt;=Table13[[#This Row],[BMP]],IF(Table13[[#This Row],[TCS MP]]&lt;=Table13[[#This Row],[EMP]],"Good","EMP"),"BMP")</f>
        <v>Good</v>
      </c>
    </row>
    <row r="583" spans="1:29" ht="24" customHeight="1" x14ac:dyDescent="0.25">
      <c r="A583" t="s">
        <v>1444</v>
      </c>
      <c r="B583" t="s">
        <v>17683</v>
      </c>
      <c r="C583">
        <v>100969</v>
      </c>
      <c r="D583" t="s">
        <v>17073</v>
      </c>
      <c r="E583" t="s">
        <v>318</v>
      </c>
      <c r="F583" s="9">
        <f>Table13[[#This Row],[ToMeasure]]-Table13[[#This Row],[FromMeasure]]</f>
        <v>1.0009262700000008</v>
      </c>
      <c r="G583" s="5" t="s">
        <v>319</v>
      </c>
      <c r="H583" s="35">
        <v>45.333610360000002</v>
      </c>
      <c r="I583" s="56">
        <v>160.61584642666699</v>
      </c>
      <c r="J583" s="18" t="s">
        <v>77</v>
      </c>
      <c r="K583" s="55">
        <v>160.93824385666699</v>
      </c>
      <c r="L583" s="35">
        <v>46.334536630000002</v>
      </c>
      <c r="M583" s="56">
        <v>161.616772696667</v>
      </c>
      <c r="N583" s="18" t="s">
        <v>78</v>
      </c>
      <c r="O583" s="2">
        <v>10621</v>
      </c>
      <c r="P583" s="2">
        <v>10089</v>
      </c>
      <c r="Q583" s="2">
        <v>20710</v>
      </c>
      <c r="R583" t="s">
        <v>12623</v>
      </c>
      <c r="S583">
        <v>10</v>
      </c>
      <c r="T583">
        <v>59</v>
      </c>
      <c r="U583" s="2">
        <v>1008</v>
      </c>
      <c r="V583" s="2">
        <v>776</v>
      </c>
      <c r="W583" s="8">
        <v>8.6141960405601153E-2</v>
      </c>
      <c r="X583" s="2">
        <v>32598</v>
      </c>
      <c r="Y583" s="45">
        <v>553</v>
      </c>
      <c r="AA583" s="61">
        <f>(Table13[[#This Row],[2042 Future AADT]]-Table13[[#This Row],[AADT 2022]])/20*($AA$5-2022)+Table13[[#This Row],[AADT 2022]]</f>
        <v>28437.200000000001</v>
      </c>
      <c r="AC583" s="1" t="str">
        <f>IF(Table13[[#This Row],[TCS MP]]&gt;=Table13[[#This Row],[BMP]],IF(Table13[[#This Row],[TCS MP]]&lt;=Table13[[#This Row],[EMP]],"Good","EMP"),"BMP")</f>
        <v>Good</v>
      </c>
    </row>
    <row r="584" spans="1:29" ht="24" customHeight="1" x14ac:dyDescent="0.25">
      <c r="A584" t="s">
        <v>1445</v>
      </c>
      <c r="B584" t="s">
        <v>17684</v>
      </c>
      <c r="C584">
        <v>100970</v>
      </c>
      <c r="D584" t="s">
        <v>17073</v>
      </c>
      <c r="E584" t="s">
        <v>318</v>
      </c>
      <c r="F584" s="9">
        <f>Table13[[#This Row],[ToMeasure]]-Table13[[#This Row],[FromMeasure]]</f>
        <v>1.0061495399999956</v>
      </c>
      <c r="G584" s="5" t="s">
        <v>319</v>
      </c>
      <c r="H584" s="35">
        <v>46.334536630000002</v>
      </c>
      <c r="I584" s="56">
        <v>161.39300782999999</v>
      </c>
      <c r="J584" s="18" t="s">
        <v>78</v>
      </c>
      <c r="K584" s="55">
        <v>161.65502739999999</v>
      </c>
      <c r="L584" s="35">
        <v>47.340686169999998</v>
      </c>
      <c r="M584" s="56">
        <v>162.39915737000001</v>
      </c>
      <c r="N584" s="18" t="s">
        <v>79</v>
      </c>
      <c r="O584" s="2">
        <v>13239</v>
      </c>
      <c r="P584" s="2">
        <v>12496</v>
      </c>
      <c r="Q584" s="2">
        <v>25735</v>
      </c>
      <c r="R584" t="s">
        <v>9475</v>
      </c>
      <c r="S584">
        <v>10</v>
      </c>
      <c r="T584">
        <v>59</v>
      </c>
      <c r="U584" s="2">
        <v>906</v>
      </c>
      <c r="V584" s="2">
        <v>2192</v>
      </c>
      <c r="W584" s="8">
        <v>0.12038080435204974</v>
      </c>
      <c r="X584" s="2">
        <v>32668</v>
      </c>
      <c r="Y584" s="45">
        <v>554</v>
      </c>
      <c r="AA584" s="61">
        <f>(Table13[[#This Row],[2042 Future AADT]]-Table13[[#This Row],[AADT 2022]])/20*($AA$5-2022)+Table13[[#This Row],[AADT 2022]]</f>
        <v>30241.45</v>
      </c>
      <c r="AC584" s="1" t="str">
        <f>IF(Table13[[#This Row],[TCS MP]]&gt;=Table13[[#This Row],[BMP]],IF(Table13[[#This Row],[TCS MP]]&lt;=Table13[[#This Row],[EMP]],"Good","EMP"),"BMP")</f>
        <v>Good</v>
      </c>
    </row>
    <row r="585" spans="1:29" ht="24" customHeight="1" x14ac:dyDescent="0.25">
      <c r="A585" t="s">
        <v>1448</v>
      </c>
      <c r="B585" t="s">
        <v>17685</v>
      </c>
      <c r="C585">
        <v>100971</v>
      </c>
      <c r="D585" t="s">
        <v>17073</v>
      </c>
      <c r="E585" t="s">
        <v>318</v>
      </c>
      <c r="F585" s="9">
        <f>Table13[[#This Row],[ToMeasure]]-Table13[[#This Row],[FromMeasure]]</f>
        <v>1.52458077</v>
      </c>
      <c r="G585" s="5" t="s">
        <v>319</v>
      </c>
      <c r="H585" s="35">
        <v>54.869950070000002</v>
      </c>
      <c r="I585" s="56">
        <v>169.92020485</v>
      </c>
      <c r="J585" s="18" t="s">
        <v>1446</v>
      </c>
      <c r="K585" s="55">
        <v>170.32796479999999</v>
      </c>
      <c r="L585" s="35">
        <v>56.394530840000002</v>
      </c>
      <c r="M585" s="56">
        <v>171.44478562</v>
      </c>
      <c r="N585" s="18" t="s">
        <v>1447</v>
      </c>
      <c r="O585" s="2">
        <v>15004</v>
      </c>
      <c r="P585" s="2">
        <v>15021</v>
      </c>
      <c r="Q585" s="2">
        <v>30025</v>
      </c>
      <c r="R585" t="s">
        <v>9476</v>
      </c>
      <c r="S585">
        <v>9</v>
      </c>
      <c r="T585">
        <v>52</v>
      </c>
      <c r="U585" s="2">
        <v>671</v>
      </c>
      <c r="V585" s="2">
        <v>205</v>
      </c>
      <c r="W585" s="8">
        <v>2.9175686927560368E-2</v>
      </c>
      <c r="X585" s="2">
        <v>38114</v>
      </c>
      <c r="Y585" s="45">
        <v>555</v>
      </c>
      <c r="AA585" s="61">
        <f>(Table13[[#This Row],[2042 Future AADT]]-Table13[[#This Row],[AADT 2022]])/20*($AA$5-2022)+Table13[[#This Row],[AADT 2022]]</f>
        <v>35282.85</v>
      </c>
      <c r="AC585" s="1" t="str">
        <f>IF(Table13[[#This Row],[TCS MP]]&gt;=Table13[[#This Row],[BMP]],IF(Table13[[#This Row],[TCS MP]]&lt;=Table13[[#This Row],[EMP]],"Good","EMP"),"BMP")</f>
        <v>Good</v>
      </c>
    </row>
    <row r="586" spans="1:29" ht="24" customHeight="1" x14ac:dyDescent="0.25">
      <c r="A586" t="s">
        <v>1450</v>
      </c>
      <c r="B586" t="s">
        <v>17686</v>
      </c>
      <c r="C586">
        <v>100972</v>
      </c>
      <c r="D586" t="s">
        <v>17073</v>
      </c>
      <c r="E586" t="s">
        <v>318</v>
      </c>
      <c r="F586" s="9">
        <f>Table13[[#This Row],[ToMeasure]]-Table13[[#This Row],[FromMeasure]]</f>
        <v>0.47564613999999494</v>
      </c>
      <c r="G586" s="5" t="s">
        <v>319</v>
      </c>
      <c r="H586" s="35">
        <v>56.394530840000002</v>
      </c>
      <c r="I586" s="56">
        <v>171.42486181500001</v>
      </c>
      <c r="J586" s="18" t="s">
        <v>1447</v>
      </c>
      <c r="K586" s="55">
        <v>171.75353195</v>
      </c>
      <c r="L586" s="35">
        <v>56.870176979999997</v>
      </c>
      <c r="M586" s="56">
        <v>171.90050795499999</v>
      </c>
      <c r="N586" s="18" t="s">
        <v>1449</v>
      </c>
      <c r="O586" s="2">
        <v>20425</v>
      </c>
      <c r="P586" s="2">
        <v>22141</v>
      </c>
      <c r="Q586" s="2">
        <v>42566</v>
      </c>
      <c r="R586" t="s">
        <v>12628</v>
      </c>
      <c r="S586">
        <v>8</v>
      </c>
      <c r="T586">
        <v>52</v>
      </c>
      <c r="U586" s="2">
        <v>3277</v>
      </c>
      <c r="V586" s="2">
        <v>2367</v>
      </c>
      <c r="W586" s="8">
        <v>0.13259408917915708</v>
      </c>
      <c r="X586" s="2">
        <v>67000</v>
      </c>
      <c r="Y586" s="45">
        <v>556</v>
      </c>
      <c r="AA586" s="61">
        <f>(Table13[[#This Row],[2042 Future AADT]]-Table13[[#This Row],[AADT 2022]])/20*($AA$5-2022)+Table13[[#This Row],[AADT 2022]]</f>
        <v>58448.1</v>
      </c>
      <c r="AC586" s="1" t="str">
        <f>IF(Table13[[#This Row],[TCS MP]]&gt;=Table13[[#This Row],[BMP]],IF(Table13[[#This Row],[TCS MP]]&lt;=Table13[[#This Row],[EMP]],"Good","EMP"),"BMP")</f>
        <v>Good</v>
      </c>
    </row>
    <row r="587" spans="1:29" ht="24" customHeight="1" x14ac:dyDescent="0.25">
      <c r="A587" t="s">
        <v>1453</v>
      </c>
      <c r="B587" t="s">
        <v>17687</v>
      </c>
      <c r="C587">
        <v>100973</v>
      </c>
      <c r="D587" t="s">
        <v>17073</v>
      </c>
      <c r="E587" t="s">
        <v>318</v>
      </c>
      <c r="F587" s="9">
        <f>Table13[[#This Row],[ToMeasure]]-Table13[[#This Row],[FromMeasure]]</f>
        <v>0.2268076100000016</v>
      </c>
      <c r="G587" s="5" t="s">
        <v>319</v>
      </c>
      <c r="H587" s="35">
        <v>61.414675279999997</v>
      </c>
      <c r="I587" s="69">
        <v>176.5</v>
      </c>
      <c r="J587" s="18" t="s">
        <v>80</v>
      </c>
      <c r="K587" s="69">
        <v>176.5</v>
      </c>
      <c r="L587" s="35">
        <v>61.641482889999999</v>
      </c>
      <c r="M587" s="56">
        <v>176.74578922333299</v>
      </c>
      <c r="N587" s="18" t="s">
        <v>1452</v>
      </c>
      <c r="O587" s="2">
        <v>8794</v>
      </c>
      <c r="P587" s="2">
        <v>8573</v>
      </c>
      <c r="Q587" s="2">
        <v>17367</v>
      </c>
      <c r="R587" t="s">
        <v>9386</v>
      </c>
      <c r="S587">
        <v>9</v>
      </c>
      <c r="T587">
        <v>58</v>
      </c>
      <c r="U587" s="2">
        <v>2566</v>
      </c>
      <c r="V587" s="2">
        <v>939</v>
      </c>
      <c r="W587" s="8">
        <v>0.20181954281107847</v>
      </c>
      <c r="X587" s="2">
        <v>27336</v>
      </c>
      <c r="Y587" s="45">
        <v>557</v>
      </c>
      <c r="AA587" s="61">
        <f>(Table13[[#This Row],[2042 Future AADT]]-Table13[[#This Row],[AADT 2022]])/20*($AA$5-2022)+Table13[[#This Row],[AADT 2022]]</f>
        <v>23846.85</v>
      </c>
      <c r="AC587" s="1" t="str">
        <f>IF(Table13[[#This Row],[TCS MP]]&gt;=Table13[[#This Row],[BMP]],IF(Table13[[#This Row],[TCS MP]]&lt;=Table13[[#This Row],[EMP]],"Good","EMP"),"BMP")</f>
        <v>Good</v>
      </c>
    </row>
    <row r="588" spans="1:29" ht="24" customHeight="1" x14ac:dyDescent="0.25">
      <c r="A588" t="s">
        <v>1457</v>
      </c>
      <c r="B588" t="s">
        <v>17688</v>
      </c>
      <c r="C588">
        <v>100974</v>
      </c>
      <c r="D588" t="s">
        <v>17073</v>
      </c>
      <c r="E588" t="s">
        <v>318</v>
      </c>
      <c r="F588" s="9">
        <f>Table13[[#This Row],[ToMeasure]]-Table13[[#This Row],[FromMeasure]]</f>
        <v>0.7547984600000035</v>
      </c>
      <c r="G588" s="5" t="s">
        <v>319</v>
      </c>
      <c r="H588" s="35">
        <v>61.710258789999997</v>
      </c>
      <c r="I588" s="56">
        <v>176.81456512333301</v>
      </c>
      <c r="J588" s="18" t="s">
        <v>1456</v>
      </c>
      <c r="K588" s="55">
        <v>177.022322623333</v>
      </c>
      <c r="L588" s="35">
        <v>62.465057250000001</v>
      </c>
      <c r="M588" s="56">
        <v>177.569363583333</v>
      </c>
      <c r="N588" s="18" t="s">
        <v>114</v>
      </c>
      <c r="O588" s="2">
        <v>8671</v>
      </c>
      <c r="P588" s="2">
        <v>9283</v>
      </c>
      <c r="Q588" s="2">
        <v>17954</v>
      </c>
      <c r="R588" t="s">
        <v>12629</v>
      </c>
      <c r="S588">
        <v>9</v>
      </c>
      <c r="T588">
        <v>59</v>
      </c>
      <c r="U588" s="2">
        <v>2566</v>
      </c>
      <c r="V588" s="2">
        <v>939</v>
      </c>
      <c r="W588" s="8">
        <v>0.19522112064163974</v>
      </c>
      <c r="X588" s="2">
        <v>30297</v>
      </c>
      <c r="Y588" s="45">
        <v>558</v>
      </c>
      <c r="AA588" s="61">
        <f>(Table13[[#This Row],[2042 Future AADT]]-Table13[[#This Row],[AADT 2022]])/20*($AA$5-2022)+Table13[[#This Row],[AADT 2022]]</f>
        <v>25976.95</v>
      </c>
      <c r="AC588" s="1" t="str">
        <f>IF(Table13[[#This Row],[TCS MP]]&gt;=Table13[[#This Row],[BMP]],IF(Table13[[#This Row],[TCS MP]]&lt;=Table13[[#This Row],[EMP]],"Good","EMP"),"BMP")</f>
        <v>Good</v>
      </c>
    </row>
    <row r="589" spans="1:29" ht="24" customHeight="1" x14ac:dyDescent="0.25">
      <c r="A589" t="s">
        <v>1461</v>
      </c>
      <c r="B589" t="s">
        <v>17689</v>
      </c>
      <c r="C589">
        <v>100976</v>
      </c>
      <c r="D589" t="s">
        <v>17073</v>
      </c>
      <c r="E589" t="s">
        <v>318</v>
      </c>
      <c r="F589" s="9">
        <f>Table13[[#This Row],[ToMeasure]]-Table13[[#This Row],[FromMeasure]]</f>
        <v>1.1884705000000011</v>
      </c>
      <c r="G589" s="5" t="s">
        <v>319</v>
      </c>
      <c r="H589" s="35">
        <v>62.465057250000001</v>
      </c>
      <c r="I589" s="56">
        <v>177.866029075</v>
      </c>
      <c r="J589" s="18" t="s">
        <v>114</v>
      </c>
      <c r="K589" s="55">
        <v>178.78476447</v>
      </c>
      <c r="L589" s="35">
        <v>63.653527750000002</v>
      </c>
      <c r="M589" s="56">
        <v>179.05449957499999</v>
      </c>
      <c r="N589" s="18" t="s">
        <v>1460</v>
      </c>
      <c r="O589" s="2">
        <v>7825</v>
      </c>
      <c r="P589" s="2">
        <v>8091</v>
      </c>
      <c r="Q589" s="2">
        <v>15916</v>
      </c>
      <c r="R589" t="s">
        <v>12630</v>
      </c>
      <c r="S589">
        <v>9</v>
      </c>
      <c r="T589">
        <v>59</v>
      </c>
      <c r="U589" s="2">
        <v>2566</v>
      </c>
      <c r="V589" s="2">
        <v>939</v>
      </c>
      <c r="W589" s="8">
        <v>0.22021864790148279</v>
      </c>
      <c r="X589" s="2">
        <v>26858</v>
      </c>
      <c r="Y589" s="45">
        <v>559</v>
      </c>
      <c r="AA589" s="61">
        <f>(Table13[[#This Row],[2042 Future AADT]]-Table13[[#This Row],[AADT 2022]])/20*($AA$5-2022)+Table13[[#This Row],[AADT 2022]]</f>
        <v>23028.3</v>
      </c>
      <c r="AC589" s="1" t="str">
        <f>IF(Table13[[#This Row],[TCS MP]]&gt;=Table13[[#This Row],[BMP]],IF(Table13[[#This Row],[TCS MP]]&lt;=Table13[[#This Row],[EMP]],"Good","EMP"),"BMP")</f>
        <v>Good</v>
      </c>
    </row>
    <row r="590" spans="1:29" ht="24" customHeight="1" x14ac:dyDescent="0.25">
      <c r="A590" t="s">
        <v>1463</v>
      </c>
      <c r="B590" t="s">
        <v>17690</v>
      </c>
      <c r="C590">
        <v>100977</v>
      </c>
      <c r="D590" t="s">
        <v>17073</v>
      </c>
      <c r="E590" t="s">
        <v>318</v>
      </c>
      <c r="F590" s="9">
        <f>Table13[[#This Row],[ToMeasure]]-Table13[[#This Row],[FromMeasure]]</f>
        <v>0.64813564999999329</v>
      </c>
      <c r="G590" s="5" t="s">
        <v>319</v>
      </c>
      <c r="H590" s="35">
        <v>63.653527750000002</v>
      </c>
      <c r="I590" s="56">
        <v>179.09167425000001</v>
      </c>
      <c r="J590" s="18" t="s">
        <v>1460</v>
      </c>
      <c r="K590" s="55">
        <v>179.37958488999999</v>
      </c>
      <c r="L590" s="35">
        <v>64.301663399999995</v>
      </c>
      <c r="M590" s="56">
        <v>179.73980990000001</v>
      </c>
      <c r="N590" s="18" t="s">
        <v>1462</v>
      </c>
      <c r="O590" s="2">
        <v>7546</v>
      </c>
      <c r="P590" s="2">
        <v>7501</v>
      </c>
      <c r="Q590" s="2">
        <v>15047</v>
      </c>
      <c r="R590" t="s">
        <v>9480</v>
      </c>
      <c r="S590">
        <v>8</v>
      </c>
      <c r="T590">
        <v>55</v>
      </c>
      <c r="U590" s="2">
        <v>1108</v>
      </c>
      <c r="V590" s="2">
        <v>609</v>
      </c>
      <c r="W590" s="8">
        <v>0.11410912474247359</v>
      </c>
      <c r="X590" s="2">
        <v>25392</v>
      </c>
      <c r="Y590" s="45">
        <v>560</v>
      </c>
      <c r="AA590" s="61">
        <f>(Table13[[#This Row],[2042 Future AADT]]-Table13[[#This Row],[AADT 2022]])/20*($AA$5-2022)+Table13[[#This Row],[AADT 2022]]</f>
        <v>21771.25</v>
      </c>
      <c r="AC590" s="1" t="str">
        <f>IF(Table13[[#This Row],[TCS MP]]&gt;=Table13[[#This Row],[BMP]],IF(Table13[[#This Row],[TCS MP]]&lt;=Table13[[#This Row],[EMP]],"Good","EMP"),"BMP")</f>
        <v>Good</v>
      </c>
    </row>
    <row r="591" spans="1:29" ht="24" customHeight="1" x14ac:dyDescent="0.25">
      <c r="A591" t="s">
        <v>1466</v>
      </c>
      <c r="B591" t="s">
        <v>17691</v>
      </c>
      <c r="C591">
        <v>100978</v>
      </c>
      <c r="D591" t="s">
        <v>17073</v>
      </c>
      <c r="E591" t="s">
        <v>318</v>
      </c>
      <c r="F591" s="9">
        <f>Table13[[#This Row],[ToMeasure]]-Table13[[#This Row],[FromMeasure]]</f>
        <v>2.3878472900000105</v>
      </c>
      <c r="G591" s="5" t="s">
        <v>319</v>
      </c>
      <c r="H591" s="35">
        <v>64.301663399999995</v>
      </c>
      <c r="I591" s="56">
        <v>179.75986638000001</v>
      </c>
      <c r="J591" s="18" t="s">
        <v>1462</v>
      </c>
      <c r="K591" s="55">
        <v>180.72144455</v>
      </c>
      <c r="L591" s="35">
        <v>66.689510690000006</v>
      </c>
      <c r="M591" s="56">
        <v>182.14771367</v>
      </c>
      <c r="N591" s="18" t="s">
        <v>1465</v>
      </c>
      <c r="O591" s="2">
        <v>7476</v>
      </c>
      <c r="P591" s="2">
        <v>7464</v>
      </c>
      <c r="Q591" s="2">
        <v>14940</v>
      </c>
      <c r="R591" t="s">
        <v>5109</v>
      </c>
      <c r="S591">
        <v>8</v>
      </c>
      <c r="T591">
        <v>58</v>
      </c>
      <c r="U591" s="2">
        <v>2489</v>
      </c>
      <c r="V591" s="2">
        <v>2114</v>
      </c>
      <c r="W591" s="8">
        <v>0.30809906291834005</v>
      </c>
      <c r="X591" s="2">
        <v>18965</v>
      </c>
      <c r="Y591" s="45">
        <v>561</v>
      </c>
      <c r="AA591" s="61">
        <f>(Table13[[#This Row],[2042 Future AADT]]-Table13[[#This Row],[AADT 2022]])/20*($AA$5-2022)+Table13[[#This Row],[AADT 2022]]</f>
        <v>17556.25</v>
      </c>
      <c r="AC591" s="1" t="str">
        <f>IF(Table13[[#This Row],[TCS MP]]&gt;=Table13[[#This Row],[BMP]],IF(Table13[[#This Row],[TCS MP]]&lt;=Table13[[#This Row],[EMP]],"Good","EMP"),"BMP")</f>
        <v>Good</v>
      </c>
    </row>
    <row r="592" spans="1:29" ht="24" customHeight="1" x14ac:dyDescent="0.25">
      <c r="A592" t="s">
        <v>1469</v>
      </c>
      <c r="B592" t="s">
        <v>17692</v>
      </c>
      <c r="C592">
        <v>100979</v>
      </c>
      <c r="D592" t="s">
        <v>17073</v>
      </c>
      <c r="E592" t="s">
        <v>318</v>
      </c>
      <c r="F592" s="9">
        <f>Table13[[#This Row],[ToMeasure]]-Table13[[#This Row],[FromMeasure]]</f>
        <v>6.7242097799999954</v>
      </c>
      <c r="G592" s="5" t="s">
        <v>319</v>
      </c>
      <c r="H592" s="35">
        <v>66.689510690000006</v>
      </c>
      <c r="I592" s="56">
        <v>182.12946281500001</v>
      </c>
      <c r="J592" s="18" t="s">
        <v>1465</v>
      </c>
      <c r="K592" s="55">
        <v>182.5628892</v>
      </c>
      <c r="L592" s="35">
        <v>73.413720470000001</v>
      </c>
      <c r="M592" s="56">
        <v>188.85367259500001</v>
      </c>
      <c r="N592" s="18" t="s">
        <v>1468</v>
      </c>
      <c r="O592" s="2">
        <v>12006</v>
      </c>
      <c r="P592" s="2">
        <v>12662</v>
      </c>
      <c r="Q592" s="2">
        <v>24668</v>
      </c>
      <c r="R592" t="s">
        <v>12631</v>
      </c>
      <c r="S592">
        <v>10</v>
      </c>
      <c r="T592">
        <v>51</v>
      </c>
      <c r="U592" s="2">
        <v>2489</v>
      </c>
      <c r="V592" s="2">
        <v>2114</v>
      </c>
      <c r="W592" s="8">
        <v>0.18659802172855522</v>
      </c>
      <c r="X592" s="2">
        <v>44109</v>
      </c>
      <c r="Y592" s="45">
        <v>562</v>
      </c>
      <c r="AA592" s="61">
        <f>(Table13[[#This Row],[2042 Future AADT]]-Table13[[#This Row],[AADT 2022]])/20*($AA$5-2022)+Table13[[#This Row],[AADT 2022]]</f>
        <v>37304.65</v>
      </c>
      <c r="AC592" s="1" t="str">
        <f>IF(Table13[[#This Row],[TCS MP]]&gt;=Table13[[#This Row],[BMP]],IF(Table13[[#This Row],[TCS MP]]&lt;=Table13[[#This Row],[EMP]],"Good","EMP"),"BMP")</f>
        <v>Good</v>
      </c>
    </row>
    <row r="593" spans="1:29" ht="24" customHeight="1" x14ac:dyDescent="0.25">
      <c r="A593" t="s">
        <v>1471</v>
      </c>
      <c r="B593" t="s">
        <v>17693</v>
      </c>
      <c r="C593">
        <v>100980</v>
      </c>
      <c r="D593" t="s">
        <v>17073</v>
      </c>
      <c r="E593" t="s">
        <v>318</v>
      </c>
      <c r="F593" s="9">
        <f>Table13[[#This Row],[ToMeasure]]-Table13[[#This Row],[FromMeasure]]</f>
        <v>2.0063121000000024</v>
      </c>
      <c r="G593" s="5" t="s">
        <v>319</v>
      </c>
      <c r="H593" s="35">
        <v>73.413720470000001</v>
      </c>
      <c r="I593" s="56">
        <v>188.837352495</v>
      </c>
      <c r="J593" s="18" t="s">
        <v>1468</v>
      </c>
      <c r="K593" s="55">
        <v>189.17152855</v>
      </c>
      <c r="L593" s="35">
        <v>75.420032570000004</v>
      </c>
      <c r="M593" s="56">
        <v>190.84366459500001</v>
      </c>
      <c r="N593" s="18" t="s">
        <v>82</v>
      </c>
      <c r="O593" s="2">
        <v>7388</v>
      </c>
      <c r="P593" s="2">
        <v>6994</v>
      </c>
      <c r="Q593" s="2">
        <v>14382</v>
      </c>
      <c r="R593" t="s">
        <v>9389</v>
      </c>
      <c r="S593">
        <v>10</v>
      </c>
      <c r="T593">
        <v>57</v>
      </c>
      <c r="U593" s="2">
        <v>449</v>
      </c>
      <c r="V593" s="2">
        <v>652</v>
      </c>
      <c r="W593" s="8">
        <v>7.6554025865665412E-2</v>
      </c>
      <c r="X593" s="2">
        <v>18257</v>
      </c>
      <c r="Y593" s="45">
        <v>563</v>
      </c>
      <c r="AA593" s="61">
        <f>(Table13[[#This Row],[2042 Future AADT]]-Table13[[#This Row],[AADT 2022]])/20*($AA$5-2022)+Table13[[#This Row],[AADT 2022]]</f>
        <v>16900.75</v>
      </c>
      <c r="AC593" s="1" t="str">
        <f>IF(Table13[[#This Row],[TCS MP]]&gt;=Table13[[#This Row],[BMP]],IF(Table13[[#This Row],[TCS MP]]&lt;=Table13[[#This Row],[EMP]],"Good","EMP"),"BMP")</f>
        <v>Good</v>
      </c>
    </row>
    <row r="594" spans="1:29" ht="24" customHeight="1" x14ac:dyDescent="0.25">
      <c r="A594" t="s">
        <v>1473</v>
      </c>
      <c r="B594" t="s">
        <v>17694</v>
      </c>
      <c r="C594">
        <v>100981</v>
      </c>
      <c r="D594" t="s">
        <v>17073</v>
      </c>
      <c r="E594" t="s">
        <v>318</v>
      </c>
      <c r="F594" s="9">
        <f>Table13[[#This Row],[ToMeasure]]-Table13[[#This Row],[FromMeasure]]</f>
        <v>8.2490913799999959</v>
      </c>
      <c r="G594" s="5" t="s">
        <v>319</v>
      </c>
      <c r="H594" s="35">
        <v>75.420032570000004</v>
      </c>
      <c r="I594" s="56">
        <v>190.85161776090899</v>
      </c>
      <c r="J594" s="18" t="s">
        <v>82</v>
      </c>
      <c r="K594" s="55">
        <v>198.52315207999999</v>
      </c>
      <c r="L594" s="35">
        <v>83.669123949999999</v>
      </c>
      <c r="M594" s="56">
        <v>199.100709140909</v>
      </c>
      <c r="N594" s="18" t="s">
        <v>1472</v>
      </c>
      <c r="O594" s="2">
        <v>6197</v>
      </c>
      <c r="P594" s="2">
        <v>10220</v>
      </c>
      <c r="Q594" s="2">
        <v>16417</v>
      </c>
      <c r="R594" t="s">
        <v>5110</v>
      </c>
      <c r="S594">
        <v>11</v>
      </c>
      <c r="T594">
        <v>55</v>
      </c>
      <c r="U594" s="2">
        <v>1528</v>
      </c>
      <c r="V594" s="2">
        <v>790</v>
      </c>
      <c r="W594" s="8">
        <v>0.14119510263750989</v>
      </c>
      <c r="X594" s="2">
        <v>29356</v>
      </c>
      <c r="Y594" s="45">
        <v>564</v>
      </c>
      <c r="AA594" s="61">
        <f>(Table13[[#This Row],[2042 Future AADT]]-Table13[[#This Row],[AADT 2022]])/20*($AA$5-2022)+Table13[[#This Row],[AADT 2022]]</f>
        <v>24827.35</v>
      </c>
      <c r="AC594" s="1" t="str">
        <f>IF(Table13[[#This Row],[TCS MP]]&gt;=Table13[[#This Row],[BMP]],IF(Table13[[#This Row],[TCS MP]]&lt;=Table13[[#This Row],[EMP]],"Good","EMP"),"BMP")</f>
        <v>Good</v>
      </c>
    </row>
    <row r="595" spans="1:29" ht="24" customHeight="1" x14ac:dyDescent="0.25">
      <c r="A595" t="s">
        <v>1474</v>
      </c>
      <c r="B595" t="s">
        <v>17695</v>
      </c>
      <c r="C595">
        <v>100982</v>
      </c>
      <c r="D595" t="s">
        <v>17073</v>
      </c>
      <c r="E595" t="s">
        <v>318</v>
      </c>
      <c r="F595" s="9">
        <f>Table13[[#This Row],[ToMeasure]]-Table13[[#This Row],[FromMeasure]]</f>
        <v>18.916413610000006</v>
      </c>
      <c r="G595" s="5" t="s">
        <v>319</v>
      </c>
      <c r="H595" s="35">
        <v>83.669123949999999</v>
      </c>
      <c r="I595" s="56">
        <v>199.10160107999999</v>
      </c>
      <c r="J595" s="18" t="s">
        <v>1472</v>
      </c>
      <c r="K595" s="55">
        <v>217.1962733</v>
      </c>
      <c r="L595" s="35">
        <v>102.58553756000001</v>
      </c>
      <c r="M595" s="56">
        <v>218.01801469</v>
      </c>
      <c r="N595" s="18" t="s">
        <v>83</v>
      </c>
      <c r="O595" s="2">
        <v>7905</v>
      </c>
      <c r="P595" s="2">
        <v>11086</v>
      </c>
      <c r="Q595" s="2">
        <v>18991</v>
      </c>
      <c r="R595" t="s">
        <v>9481</v>
      </c>
      <c r="S595">
        <v>10</v>
      </c>
      <c r="T595">
        <v>53</v>
      </c>
      <c r="U595" s="2">
        <v>1528</v>
      </c>
      <c r="V595" s="2">
        <v>790</v>
      </c>
      <c r="W595" s="8">
        <v>0.12205781686061819</v>
      </c>
      <c r="X595" s="2">
        <v>33958</v>
      </c>
      <c r="Y595" s="45">
        <v>565</v>
      </c>
      <c r="AA595" s="61">
        <f>(Table13[[#This Row],[2042 Future AADT]]-Table13[[#This Row],[AADT 2022]])/20*($AA$5-2022)+Table13[[#This Row],[AADT 2022]]</f>
        <v>28719.550000000003</v>
      </c>
      <c r="AC595" s="1" t="str">
        <f>IF(Table13[[#This Row],[TCS MP]]&gt;=Table13[[#This Row],[BMP]],IF(Table13[[#This Row],[TCS MP]]&lt;=Table13[[#This Row],[EMP]],"Good","EMP"),"BMP")</f>
        <v>Good</v>
      </c>
    </row>
    <row r="596" spans="1:29" ht="24" customHeight="1" x14ac:dyDescent="0.25">
      <c r="A596" t="s">
        <v>1476</v>
      </c>
      <c r="B596" t="s">
        <v>17696</v>
      </c>
      <c r="C596">
        <v>100983</v>
      </c>
      <c r="D596" t="s">
        <v>17073</v>
      </c>
      <c r="E596" t="s">
        <v>318</v>
      </c>
      <c r="F596" s="9">
        <f>Table13[[#This Row],[ToMeasure]]-Table13[[#This Row],[FromMeasure]]</f>
        <v>16.522550879999997</v>
      </c>
      <c r="G596" s="5" t="s">
        <v>319</v>
      </c>
      <c r="H596" s="35">
        <v>102.58553756000001</v>
      </c>
      <c r="I596" s="56">
        <v>217.92</v>
      </c>
      <c r="J596" s="18" t="s">
        <v>83</v>
      </c>
      <c r="K596" s="55">
        <v>235.00316140000001</v>
      </c>
      <c r="L596" s="35">
        <v>119.10808844</v>
      </c>
      <c r="M596" s="56">
        <v>235.69</v>
      </c>
      <c r="N596" s="18" t="s">
        <v>1475</v>
      </c>
      <c r="O596" s="2">
        <v>7247</v>
      </c>
      <c r="P596" s="2">
        <v>7226</v>
      </c>
      <c r="Q596" s="2">
        <v>14473</v>
      </c>
      <c r="R596" t="s">
        <v>9390</v>
      </c>
      <c r="S596">
        <v>15</v>
      </c>
      <c r="T596">
        <v>70</v>
      </c>
      <c r="U596" s="2">
        <v>786</v>
      </c>
      <c r="V596" s="2">
        <v>608</v>
      </c>
      <c r="W596" s="8">
        <v>9.6317280453257784E-2</v>
      </c>
      <c r="X596" s="2">
        <v>21913</v>
      </c>
      <c r="Y596" s="45">
        <v>566</v>
      </c>
      <c r="AA596" s="61">
        <f>(Table13[[#This Row],[2042 Future AADT]]-Table13[[#This Row],[AADT 2022]])/20*($AA$5-2022)+Table13[[#This Row],[AADT 2022]]</f>
        <v>19309</v>
      </c>
      <c r="AC596" s="1" t="str">
        <f>IF(Table13[[#This Row],[TCS MP]]&gt;=Table13[[#This Row],[BMP]],IF(Table13[[#This Row],[TCS MP]]&lt;=Table13[[#This Row],[EMP]],"Good","EMP"),"BMP")</f>
        <v>Good</v>
      </c>
    </row>
    <row r="597" spans="1:29" ht="24" customHeight="1" x14ac:dyDescent="0.25">
      <c r="A597" t="s">
        <v>1396</v>
      </c>
      <c r="B597" t="s">
        <v>17697</v>
      </c>
      <c r="C597">
        <v>100984</v>
      </c>
      <c r="D597" t="s">
        <v>17073</v>
      </c>
      <c r="E597" t="s">
        <v>318</v>
      </c>
      <c r="F597" s="9">
        <f>Table13[[#This Row],[ToMeasure]]-Table13[[#This Row],[FromMeasure]]</f>
        <v>3.7635907399999979</v>
      </c>
      <c r="G597" s="5" t="s">
        <v>319</v>
      </c>
      <c r="H597" s="35">
        <v>119.10808844</v>
      </c>
      <c r="I597" s="56">
        <v>235.71126587333299</v>
      </c>
      <c r="J597" s="18" t="s">
        <v>1394</v>
      </c>
      <c r="K597" s="55">
        <v>237.54710914</v>
      </c>
      <c r="L597" s="35">
        <v>122.87167918</v>
      </c>
      <c r="M597" s="56">
        <v>239.474856613333</v>
      </c>
      <c r="N597" s="18" t="s">
        <v>1395</v>
      </c>
      <c r="O597" s="2">
        <v>7598</v>
      </c>
      <c r="P597" s="2">
        <v>7625</v>
      </c>
      <c r="Q597" s="2">
        <v>15223</v>
      </c>
      <c r="R597" t="s">
        <v>5111</v>
      </c>
      <c r="S597">
        <v>14</v>
      </c>
      <c r="T597">
        <v>68</v>
      </c>
      <c r="U597" s="2">
        <v>549</v>
      </c>
      <c r="V597" s="2">
        <v>970</v>
      </c>
      <c r="W597" s="8">
        <v>9.9783222755041714E-2</v>
      </c>
      <c r="X597" s="2">
        <v>19649</v>
      </c>
      <c r="Y597" s="45">
        <v>567</v>
      </c>
      <c r="AA597" s="61">
        <f>(Table13[[#This Row],[2042 Future AADT]]-Table13[[#This Row],[AADT 2022]])/20*($AA$5-2022)+Table13[[#This Row],[AADT 2022]]</f>
        <v>18099.900000000001</v>
      </c>
      <c r="AC597" s="1" t="str">
        <f>IF(Table13[[#This Row],[TCS MP]]&gt;=Table13[[#This Row],[BMP]],IF(Table13[[#This Row],[TCS MP]]&lt;=Table13[[#This Row],[EMP]],"Good","EMP"),"BMP")</f>
        <v>Good</v>
      </c>
    </row>
    <row r="598" spans="1:29" ht="24" customHeight="1" x14ac:dyDescent="0.25">
      <c r="A598" t="s">
        <v>1400</v>
      </c>
      <c r="B598" t="s">
        <v>17698</v>
      </c>
      <c r="C598">
        <v>100985</v>
      </c>
      <c r="D598" t="s">
        <v>17073</v>
      </c>
      <c r="E598" t="s">
        <v>318</v>
      </c>
      <c r="F598" s="9">
        <f>Table13[[#This Row],[ToMeasure]]-Table13[[#This Row],[FromMeasure]]</f>
        <v>10.928843629999989</v>
      </c>
      <c r="G598" s="5" t="s">
        <v>319</v>
      </c>
      <c r="H598" s="35">
        <v>122.87167918</v>
      </c>
      <c r="I598" s="56">
        <v>239.88124250857101</v>
      </c>
      <c r="J598" s="18" t="s">
        <v>1395</v>
      </c>
      <c r="K598" s="55">
        <v>248.90480274999999</v>
      </c>
      <c r="L598" s="35">
        <v>133.80052280999999</v>
      </c>
      <c r="M598" s="56">
        <v>250.81008613857099</v>
      </c>
      <c r="N598" s="18" t="s">
        <v>1399</v>
      </c>
      <c r="O598" s="2">
        <v>8054</v>
      </c>
      <c r="P598" s="2">
        <v>7495</v>
      </c>
      <c r="Q598" s="2">
        <v>15549</v>
      </c>
      <c r="R598" t="s">
        <v>9482</v>
      </c>
      <c r="S598">
        <v>11</v>
      </c>
      <c r="T598">
        <v>60</v>
      </c>
      <c r="U598" s="2">
        <v>829</v>
      </c>
      <c r="V598" s="2">
        <v>446</v>
      </c>
      <c r="W598" s="8">
        <v>8.1998842369284203E-2</v>
      </c>
      <c r="X598" s="2">
        <v>19677</v>
      </c>
      <c r="Y598" s="45">
        <v>568</v>
      </c>
      <c r="AA598" s="61">
        <f>(Table13[[#This Row],[2042 Future AADT]]-Table13[[#This Row],[AADT 2022]])/20*($AA$5-2022)+Table13[[#This Row],[AADT 2022]]</f>
        <v>18232.2</v>
      </c>
      <c r="AC598" s="1" t="str">
        <f>IF(Table13[[#This Row],[TCS MP]]&gt;=Table13[[#This Row],[BMP]],IF(Table13[[#This Row],[TCS MP]]&lt;=Table13[[#This Row],[EMP]],"Good","EMP"),"BMP")</f>
        <v>Good</v>
      </c>
    </row>
    <row r="599" spans="1:29" ht="24" customHeight="1" x14ac:dyDescent="0.25">
      <c r="A599" t="s">
        <v>1401</v>
      </c>
      <c r="B599" t="s">
        <v>17699</v>
      </c>
      <c r="C599">
        <v>100986</v>
      </c>
      <c r="D599" t="s">
        <v>17073</v>
      </c>
      <c r="E599" t="s">
        <v>318</v>
      </c>
      <c r="F599" s="9">
        <f>Table13[[#This Row],[ToMeasure]]-Table13[[#This Row],[FromMeasure]]</f>
        <v>0.58062257000000272</v>
      </c>
      <c r="G599" s="5" t="s">
        <v>319</v>
      </c>
      <c r="H599" s="35">
        <v>133.80052280999999</v>
      </c>
      <c r="I599" s="56">
        <v>251.27209626000001</v>
      </c>
      <c r="J599" s="18" t="s">
        <v>1399</v>
      </c>
      <c r="K599" s="55">
        <v>251.59024772000001</v>
      </c>
      <c r="L599" s="35">
        <v>134.38114537999999</v>
      </c>
      <c r="M599" s="56">
        <v>251.85271882999999</v>
      </c>
      <c r="N599" s="18" t="s">
        <v>1019</v>
      </c>
      <c r="O599" s="2">
        <v>8467</v>
      </c>
      <c r="P599" s="2">
        <v>8129</v>
      </c>
      <c r="Q599" s="2">
        <v>16596</v>
      </c>
      <c r="R599" t="s">
        <v>9391</v>
      </c>
      <c r="S599">
        <v>10</v>
      </c>
      <c r="T599">
        <v>57</v>
      </c>
      <c r="U599" s="2">
        <v>752</v>
      </c>
      <c r="V599" s="2">
        <v>851</v>
      </c>
      <c r="W599" s="8">
        <v>9.6589539648107972E-2</v>
      </c>
      <c r="X599" s="2">
        <v>37287</v>
      </c>
      <c r="Y599" s="45">
        <v>569</v>
      </c>
      <c r="AA599" s="61">
        <f>(Table13[[#This Row],[2042 Future AADT]]-Table13[[#This Row],[AADT 2022]])/20*($AA$5-2022)+Table13[[#This Row],[AADT 2022]]</f>
        <v>30045.15</v>
      </c>
      <c r="AC599" s="1" t="str">
        <f>IF(Table13[[#This Row],[TCS MP]]&gt;=Table13[[#This Row],[BMP]],IF(Table13[[#This Row],[TCS MP]]&lt;=Table13[[#This Row],[EMP]],"Good","EMP"),"BMP")</f>
        <v>Good</v>
      </c>
    </row>
    <row r="600" spans="1:29" ht="24" customHeight="1" x14ac:dyDescent="0.25">
      <c r="A600" t="s">
        <v>1402</v>
      </c>
      <c r="B600" t="s">
        <v>17700</v>
      </c>
      <c r="C600">
        <v>100988</v>
      </c>
      <c r="D600" t="s">
        <v>17073</v>
      </c>
      <c r="E600" t="s">
        <v>318</v>
      </c>
      <c r="F600" s="9">
        <f>Table13[[#This Row],[ToMeasure]]-Table13[[#This Row],[FromMeasure]]</f>
        <v>0.71075227000000041</v>
      </c>
      <c r="G600" s="5" t="s">
        <v>319</v>
      </c>
      <c r="H600" s="35">
        <v>134.38114537999999</v>
      </c>
      <c r="I600" s="56">
        <v>251.85597387999999</v>
      </c>
      <c r="J600" s="18" t="s">
        <v>1019</v>
      </c>
      <c r="K600" s="55">
        <v>252.00166521</v>
      </c>
      <c r="L600" s="35">
        <v>135.09189764999999</v>
      </c>
      <c r="M600" s="56">
        <v>252.56672614999999</v>
      </c>
      <c r="N600" s="18" t="s">
        <v>598</v>
      </c>
      <c r="O600" s="2">
        <v>12344</v>
      </c>
      <c r="P600" s="2">
        <v>12264</v>
      </c>
      <c r="Q600" s="2">
        <v>24608</v>
      </c>
      <c r="R600" t="s">
        <v>5112</v>
      </c>
      <c r="S600">
        <v>9</v>
      </c>
      <c r="T600">
        <v>52</v>
      </c>
      <c r="U600" s="2">
        <v>776</v>
      </c>
      <c r="V600" s="2">
        <v>642</v>
      </c>
      <c r="W600" s="8">
        <v>5.7623537061118335E-2</v>
      </c>
      <c r="X600" s="2">
        <v>31141</v>
      </c>
      <c r="Y600" s="45">
        <v>570</v>
      </c>
      <c r="AA600" s="61">
        <f>(Table13[[#This Row],[2042 Future AADT]]-Table13[[#This Row],[AADT 2022]])/20*($AA$5-2022)+Table13[[#This Row],[AADT 2022]]</f>
        <v>28854.45</v>
      </c>
      <c r="AC600" s="1" t="str">
        <f>IF(Table13[[#This Row],[TCS MP]]&gt;=Table13[[#This Row],[BMP]],IF(Table13[[#This Row],[TCS MP]]&lt;=Table13[[#This Row],[EMP]],"Good","EMP"),"BMP")</f>
        <v>Good</v>
      </c>
    </row>
    <row r="601" spans="1:29" ht="24" customHeight="1" x14ac:dyDescent="0.25">
      <c r="A601" t="s">
        <v>1404</v>
      </c>
      <c r="B601" t="s">
        <v>17701</v>
      </c>
      <c r="C601">
        <v>100990</v>
      </c>
      <c r="D601" t="s">
        <v>17073</v>
      </c>
      <c r="E601" t="s">
        <v>318</v>
      </c>
      <c r="F601" s="9">
        <f>Table13[[#This Row],[ToMeasure]]-Table13[[#This Row],[FromMeasure]]</f>
        <v>1.9132896899999992</v>
      </c>
      <c r="G601" s="5" t="s">
        <v>319</v>
      </c>
      <c r="H601" s="35">
        <v>135.09189764999999</v>
      </c>
      <c r="I601" s="56">
        <v>252.60998637500001</v>
      </c>
      <c r="J601" s="18" t="s">
        <v>598</v>
      </c>
      <c r="K601" s="55">
        <v>253.03618243</v>
      </c>
      <c r="L601" s="35">
        <v>137.00518733999999</v>
      </c>
      <c r="M601" s="56">
        <v>254.523276065</v>
      </c>
      <c r="N601" s="18" t="s">
        <v>1403</v>
      </c>
      <c r="O601" s="2">
        <v>10191</v>
      </c>
      <c r="P601" s="2">
        <v>10333</v>
      </c>
      <c r="Q601" s="2">
        <v>20524</v>
      </c>
      <c r="R601" t="s">
        <v>9392</v>
      </c>
      <c r="S601">
        <v>9</v>
      </c>
      <c r="T601">
        <v>57</v>
      </c>
      <c r="U601" s="2">
        <v>580</v>
      </c>
      <c r="V601" s="2">
        <v>480</v>
      </c>
      <c r="W601" s="8">
        <v>5.1646852465406352E-2</v>
      </c>
      <c r="X601" s="2">
        <v>52016</v>
      </c>
      <c r="Y601" s="45">
        <v>571</v>
      </c>
      <c r="AA601" s="61">
        <f>(Table13[[#This Row],[2042 Future AADT]]-Table13[[#This Row],[AADT 2022]])/20*($AA$5-2022)+Table13[[#This Row],[AADT 2022]]</f>
        <v>40993.800000000003</v>
      </c>
      <c r="AC601" s="1" t="str">
        <f>IF(Table13[[#This Row],[TCS MP]]&gt;=Table13[[#This Row],[BMP]],IF(Table13[[#This Row],[TCS MP]]&lt;=Table13[[#This Row],[EMP]],"Good","EMP"),"BMP")</f>
        <v>Good</v>
      </c>
    </row>
    <row r="602" spans="1:29" ht="24" customHeight="1" x14ac:dyDescent="0.25">
      <c r="A602" t="s">
        <v>1406</v>
      </c>
      <c r="B602" t="s">
        <v>17702</v>
      </c>
      <c r="C602">
        <v>100992</v>
      </c>
      <c r="D602" t="s">
        <v>17073</v>
      </c>
      <c r="E602" t="s">
        <v>318</v>
      </c>
      <c r="F602" s="9">
        <f>Table13[[#This Row],[ToMeasure]]-Table13[[#This Row],[FromMeasure]]</f>
        <v>12.784876640000022</v>
      </c>
      <c r="G602" s="5" t="s">
        <v>319</v>
      </c>
      <c r="H602" s="35">
        <v>137.00518733999999</v>
      </c>
      <c r="I602" s="56">
        <v>254.669660173333</v>
      </c>
      <c r="J602" s="18" t="s">
        <v>1403</v>
      </c>
      <c r="K602" s="55">
        <v>258.30115929999999</v>
      </c>
      <c r="L602" s="35">
        <v>149.79006398000001</v>
      </c>
      <c r="M602" s="56">
        <v>267.45453681333299</v>
      </c>
      <c r="N602" s="18" t="s">
        <v>1405</v>
      </c>
      <c r="O602" s="2">
        <v>2785</v>
      </c>
      <c r="P602" s="2">
        <v>2699</v>
      </c>
      <c r="Q602" s="2">
        <v>5484</v>
      </c>
      <c r="R602" t="s">
        <v>5113</v>
      </c>
      <c r="S602">
        <v>10</v>
      </c>
      <c r="T602">
        <v>51</v>
      </c>
      <c r="U602" s="2">
        <v>351</v>
      </c>
      <c r="V602" s="2">
        <v>187</v>
      </c>
      <c r="W602" s="8">
        <v>9.8103574033552146E-2</v>
      </c>
      <c r="X602" s="2">
        <v>7270</v>
      </c>
      <c r="Y602" s="45">
        <v>572</v>
      </c>
      <c r="AA602" s="61">
        <f>(Table13[[#This Row],[2042 Future AADT]]-Table13[[#This Row],[AADT 2022]])/20*($AA$5-2022)+Table13[[#This Row],[AADT 2022]]</f>
        <v>6644.9</v>
      </c>
      <c r="AC602" s="1" t="str">
        <f>IF(Table13[[#This Row],[TCS MP]]&gt;=Table13[[#This Row],[BMP]],IF(Table13[[#This Row],[TCS MP]]&lt;=Table13[[#This Row],[EMP]],"Good","EMP"),"BMP")</f>
        <v>Good</v>
      </c>
    </row>
    <row r="603" spans="1:29" ht="24" customHeight="1" x14ac:dyDescent="0.25">
      <c r="A603" t="s">
        <v>1408</v>
      </c>
      <c r="B603" t="s">
        <v>17703</v>
      </c>
      <c r="C603">
        <v>100993</v>
      </c>
      <c r="D603" t="s">
        <v>17073</v>
      </c>
      <c r="E603" t="s">
        <v>318</v>
      </c>
      <c r="F603" s="9">
        <f>Table13[[#This Row],[ToMeasure]]-Table13[[#This Row],[FromMeasure]]</f>
        <v>0.48472845999998526</v>
      </c>
      <c r="G603" s="5" t="s">
        <v>319</v>
      </c>
      <c r="H603" s="35">
        <v>149.79006398000001</v>
      </c>
      <c r="I603" s="56">
        <v>267.59960938</v>
      </c>
      <c r="J603" s="18" t="s">
        <v>1405</v>
      </c>
      <c r="K603" s="55">
        <v>267.77425319999998</v>
      </c>
      <c r="L603" s="35">
        <v>150.27479244</v>
      </c>
      <c r="M603" s="56">
        <v>268.08433783999999</v>
      </c>
      <c r="N603" s="18" t="s">
        <v>1407</v>
      </c>
      <c r="O603" s="2">
        <v>3614</v>
      </c>
      <c r="P603" s="2">
        <v>2794</v>
      </c>
      <c r="Q603" s="2">
        <v>6408</v>
      </c>
      <c r="R603" t="s">
        <v>9393</v>
      </c>
      <c r="S603">
        <v>10</v>
      </c>
      <c r="T603">
        <v>53</v>
      </c>
      <c r="U603" s="2">
        <v>406</v>
      </c>
      <c r="V603" s="2">
        <v>219</v>
      </c>
      <c r="W603" s="8">
        <v>9.7534332084893885E-2</v>
      </c>
      <c r="X603" s="2">
        <v>9702</v>
      </c>
      <c r="Y603" s="45">
        <v>573</v>
      </c>
      <c r="AA603" s="61">
        <f>(Table13[[#This Row],[2042 Future AADT]]-Table13[[#This Row],[AADT 2022]])/20*($AA$5-2022)+Table13[[#This Row],[AADT 2022]]</f>
        <v>8549.1</v>
      </c>
      <c r="AC603" s="1" t="str">
        <f>IF(Table13[[#This Row],[TCS MP]]&gt;=Table13[[#This Row],[BMP]],IF(Table13[[#This Row],[TCS MP]]&lt;=Table13[[#This Row],[EMP]],"Good","EMP"),"BMP")</f>
        <v>Good</v>
      </c>
    </row>
    <row r="604" spans="1:29" ht="24" customHeight="1" x14ac:dyDescent="0.25">
      <c r="A604" t="s">
        <v>1410</v>
      </c>
      <c r="B604" t="s">
        <v>17704</v>
      </c>
      <c r="C604">
        <v>100994</v>
      </c>
      <c r="D604" t="s">
        <v>17073</v>
      </c>
      <c r="E604" t="s">
        <v>318</v>
      </c>
      <c r="F604" s="9">
        <f>Table13[[#This Row],[ToMeasure]]-Table13[[#This Row],[FromMeasure]]</f>
        <v>2.5974094800000103</v>
      </c>
      <c r="G604" s="5" t="s">
        <v>319</v>
      </c>
      <c r="H604" s="35">
        <v>150.27479244</v>
      </c>
      <c r="I604" s="56">
        <v>268.09442683999998</v>
      </c>
      <c r="J604" s="18" t="s">
        <v>1407</v>
      </c>
      <c r="K604" s="55">
        <v>268.99667104999997</v>
      </c>
      <c r="L604" s="35">
        <v>152.87220192000001</v>
      </c>
      <c r="M604" s="56">
        <v>270.69183631999999</v>
      </c>
      <c r="N604" s="18" t="s">
        <v>1409</v>
      </c>
      <c r="O604" s="2">
        <v>2468</v>
      </c>
      <c r="P604" s="2">
        <v>2301</v>
      </c>
      <c r="Q604" s="2">
        <v>4769</v>
      </c>
      <c r="R604" t="s">
        <v>5114</v>
      </c>
      <c r="S604">
        <v>10</v>
      </c>
      <c r="T604">
        <v>51</v>
      </c>
      <c r="U604" s="2">
        <v>278</v>
      </c>
      <c r="V604" s="2">
        <v>149</v>
      </c>
      <c r="W604" s="8">
        <v>8.953659048018453E-2</v>
      </c>
      <c r="X604" s="2">
        <v>7220</v>
      </c>
      <c r="Y604" s="45">
        <v>574</v>
      </c>
      <c r="AA604" s="61">
        <f>(Table13[[#This Row],[2042 Future AADT]]-Table13[[#This Row],[AADT 2022]])/20*($AA$5-2022)+Table13[[#This Row],[AADT 2022]]</f>
        <v>6362.15</v>
      </c>
      <c r="AC604" s="1" t="str">
        <f>IF(Table13[[#This Row],[TCS MP]]&gt;=Table13[[#This Row],[BMP]],IF(Table13[[#This Row],[TCS MP]]&lt;=Table13[[#This Row],[EMP]],"Good","EMP"),"BMP")</f>
        <v>Good</v>
      </c>
    </row>
    <row r="605" spans="1:29" ht="24" customHeight="1" x14ac:dyDescent="0.25">
      <c r="A605" t="s">
        <v>1412</v>
      </c>
      <c r="B605" t="s">
        <v>17705</v>
      </c>
      <c r="C605">
        <v>100995</v>
      </c>
      <c r="D605" t="s">
        <v>17073</v>
      </c>
      <c r="E605" t="s">
        <v>318</v>
      </c>
      <c r="F605" s="9">
        <f>Table13[[#This Row],[ToMeasure]]-Table13[[#This Row],[FromMeasure]]</f>
        <v>7.6783900499999902</v>
      </c>
      <c r="G605" s="5" t="s">
        <v>319</v>
      </c>
      <c r="H605" s="35">
        <v>152.87220192000001</v>
      </c>
      <c r="I605" s="56">
        <v>270.79455048</v>
      </c>
      <c r="J605" s="18" t="s">
        <v>1409</v>
      </c>
      <c r="K605" s="55">
        <v>275.53203108000002</v>
      </c>
      <c r="L605" s="35">
        <v>160.55059197</v>
      </c>
      <c r="M605" s="56">
        <v>278.47294053000002</v>
      </c>
      <c r="N605" s="18" t="s">
        <v>1411</v>
      </c>
      <c r="O605" s="2">
        <v>1234</v>
      </c>
      <c r="P605" s="2">
        <v>1250</v>
      </c>
      <c r="Q605" s="2">
        <v>2484</v>
      </c>
      <c r="R605" t="s">
        <v>9483</v>
      </c>
      <c r="S605">
        <v>18</v>
      </c>
      <c r="T605">
        <v>64</v>
      </c>
      <c r="U605" s="2">
        <v>251</v>
      </c>
      <c r="V605" s="2">
        <v>78</v>
      </c>
      <c r="W605" s="8">
        <v>0.13244766505636071</v>
      </c>
      <c r="X605" s="2">
        <v>3295</v>
      </c>
      <c r="Y605" s="45">
        <v>575</v>
      </c>
      <c r="AA605" s="61">
        <f>(Table13[[#This Row],[2042 Future AADT]]-Table13[[#This Row],[AADT 2022]])/20*($AA$5-2022)+Table13[[#This Row],[AADT 2022]]</f>
        <v>3011.15</v>
      </c>
      <c r="AC605" s="1" t="str">
        <f>IF(Table13[[#This Row],[TCS MP]]&gt;=Table13[[#This Row],[BMP]],IF(Table13[[#This Row],[TCS MP]]&lt;=Table13[[#This Row],[EMP]],"Good","EMP"),"BMP")</f>
        <v>Good</v>
      </c>
    </row>
    <row r="606" spans="1:29" ht="24" customHeight="1" x14ac:dyDescent="0.25">
      <c r="A606" t="s">
        <v>1414</v>
      </c>
      <c r="B606" t="s">
        <v>17706</v>
      </c>
      <c r="C606">
        <v>100996</v>
      </c>
      <c r="D606" t="s">
        <v>17073</v>
      </c>
      <c r="E606" t="s">
        <v>318</v>
      </c>
      <c r="F606" s="9">
        <f>Table13[[#This Row],[ToMeasure]]-Table13[[#This Row],[FromMeasure]]</f>
        <v>11.83794322</v>
      </c>
      <c r="G606" s="5" t="s">
        <v>319</v>
      </c>
      <c r="H606" s="35">
        <v>160.55059197</v>
      </c>
      <c r="I606" s="56">
        <v>278.53431847000002</v>
      </c>
      <c r="J606" s="18" t="s">
        <v>1411</v>
      </c>
      <c r="K606" s="55">
        <v>284.99378516000002</v>
      </c>
      <c r="L606" s="35">
        <v>172.38853519</v>
      </c>
      <c r="M606" s="56">
        <v>290.37226169000002</v>
      </c>
      <c r="N606" s="18" t="s">
        <v>1413</v>
      </c>
      <c r="O606" s="2">
        <v>883</v>
      </c>
      <c r="P606" s="2">
        <v>999</v>
      </c>
      <c r="Q606" s="2">
        <v>1882</v>
      </c>
      <c r="R606" t="s">
        <v>5115</v>
      </c>
      <c r="S606">
        <v>11</v>
      </c>
      <c r="T606">
        <v>63</v>
      </c>
      <c r="U606" s="2">
        <v>251</v>
      </c>
      <c r="V606" s="2">
        <v>78</v>
      </c>
      <c r="W606" s="8">
        <v>0.17481402763018067</v>
      </c>
      <c r="X606" s="2">
        <v>2876</v>
      </c>
      <c r="Y606" s="45">
        <v>576</v>
      </c>
      <c r="AA606" s="61">
        <f>(Table13[[#This Row],[2042 Future AADT]]-Table13[[#This Row],[AADT 2022]])/20*($AA$5-2022)+Table13[[#This Row],[AADT 2022]]</f>
        <v>2528.1</v>
      </c>
      <c r="AC606" s="1" t="str">
        <f>IF(Table13[[#This Row],[TCS MP]]&gt;=Table13[[#This Row],[BMP]],IF(Table13[[#This Row],[TCS MP]]&lt;=Table13[[#This Row],[EMP]],"Good","EMP"),"BMP")</f>
        <v>Good</v>
      </c>
    </row>
    <row r="607" spans="1:29" ht="24" customHeight="1" x14ac:dyDescent="0.25">
      <c r="A607" t="s">
        <v>1415</v>
      </c>
      <c r="B607" t="s">
        <v>17707</v>
      </c>
      <c r="C607">
        <v>100997</v>
      </c>
      <c r="D607" t="s">
        <v>17073</v>
      </c>
      <c r="E607" t="s">
        <v>318</v>
      </c>
      <c r="F607" s="9">
        <f>Table13[[#This Row],[ToMeasure]]-Table13[[#This Row],[FromMeasure]]</f>
        <v>13.928674580000006</v>
      </c>
      <c r="G607" s="5" t="s">
        <v>319</v>
      </c>
      <c r="H607" s="35">
        <v>172.38853519</v>
      </c>
      <c r="I607" s="56">
        <v>290.53439354624999</v>
      </c>
      <c r="J607" s="18" t="s">
        <v>1413</v>
      </c>
      <c r="K607" s="55">
        <v>299.89181896000002</v>
      </c>
      <c r="L607" s="35">
        <v>186.31720977000001</v>
      </c>
      <c r="M607" s="56">
        <v>304.46306812624999</v>
      </c>
      <c r="N607" s="18" t="s">
        <v>84</v>
      </c>
      <c r="O607" s="2">
        <v>565</v>
      </c>
      <c r="P607" s="2">
        <v>573</v>
      </c>
      <c r="Q607" s="2">
        <v>1138</v>
      </c>
      <c r="R607" t="s">
        <v>9394</v>
      </c>
      <c r="S607">
        <v>11</v>
      </c>
      <c r="T607">
        <v>53</v>
      </c>
      <c r="U607" s="2">
        <v>81</v>
      </c>
      <c r="V607" s="2">
        <v>1</v>
      </c>
      <c r="W607" s="8">
        <v>7.2056239015817217E-2</v>
      </c>
      <c r="X607" s="2">
        <v>1739</v>
      </c>
      <c r="Y607" s="45">
        <v>577</v>
      </c>
      <c r="AA607" s="61">
        <f>(Table13[[#This Row],[2042 Future AADT]]-Table13[[#This Row],[AADT 2022]])/20*($AA$5-2022)+Table13[[#This Row],[AADT 2022]]</f>
        <v>1528.65</v>
      </c>
      <c r="AC607" s="1" t="str">
        <f>IF(Table13[[#This Row],[TCS MP]]&gt;=Table13[[#This Row],[BMP]],IF(Table13[[#This Row],[TCS MP]]&lt;=Table13[[#This Row],[EMP]],"Good","EMP"),"BMP")</f>
        <v>Good</v>
      </c>
    </row>
    <row r="608" spans="1:29" ht="24" customHeight="1" x14ac:dyDescent="0.25">
      <c r="A608" t="s">
        <v>1416</v>
      </c>
      <c r="B608" t="s">
        <v>17708</v>
      </c>
      <c r="C608">
        <v>100998</v>
      </c>
      <c r="D608" t="s">
        <v>17073</v>
      </c>
      <c r="E608" t="s">
        <v>318</v>
      </c>
      <c r="F608" s="9">
        <f>Table13[[#This Row],[ToMeasure]]-Table13[[#This Row],[FromMeasure]]</f>
        <v>36.381173889999985</v>
      </c>
      <c r="G608" s="5" t="s">
        <v>319</v>
      </c>
      <c r="H608" s="35">
        <v>186.31720977000001</v>
      </c>
      <c r="I608" s="56">
        <v>304.55389671359001</v>
      </c>
      <c r="J608" s="18" t="s">
        <v>84</v>
      </c>
      <c r="K608" s="55">
        <v>316.87661600000001</v>
      </c>
      <c r="L608" s="35">
        <v>222.69838365999999</v>
      </c>
      <c r="M608" s="56">
        <v>340.93507060359002</v>
      </c>
      <c r="N608" s="18" t="s">
        <v>864</v>
      </c>
      <c r="O608" s="2">
        <v>313</v>
      </c>
      <c r="P608" s="2">
        <v>324</v>
      </c>
      <c r="Q608" s="2">
        <v>637</v>
      </c>
      <c r="R608" t="s">
        <v>12632</v>
      </c>
      <c r="S608">
        <v>10</v>
      </c>
      <c r="T608">
        <v>53</v>
      </c>
      <c r="U608" s="2">
        <v>223</v>
      </c>
      <c r="V608" s="2">
        <v>74</v>
      </c>
      <c r="W608" s="8">
        <v>0.46624803767660911</v>
      </c>
      <c r="X608" s="2">
        <v>1360</v>
      </c>
      <c r="Y608" s="45">
        <v>578</v>
      </c>
      <c r="AA608" s="61">
        <f>(Table13[[#This Row],[2042 Future AADT]]-Table13[[#This Row],[AADT 2022]])/20*($AA$5-2022)+Table13[[#This Row],[AADT 2022]]</f>
        <v>1106.95</v>
      </c>
      <c r="AC608" s="1" t="str">
        <f>IF(Table13[[#This Row],[TCS MP]]&gt;=Table13[[#This Row],[BMP]],IF(Table13[[#This Row],[TCS MP]]&lt;=Table13[[#This Row],[EMP]],"Good","EMP"),"BMP")</f>
        <v>Good</v>
      </c>
    </row>
    <row r="609" spans="1:29" ht="24" customHeight="1" x14ac:dyDescent="0.25">
      <c r="A609" t="s">
        <v>1418</v>
      </c>
      <c r="B609" t="s">
        <v>17709</v>
      </c>
      <c r="C609">
        <v>100999</v>
      </c>
      <c r="D609" t="s">
        <v>17073</v>
      </c>
      <c r="E609" t="s">
        <v>318</v>
      </c>
      <c r="F609" s="9">
        <f>Table13[[#This Row],[ToMeasure]]-Table13[[#This Row],[FromMeasure]]</f>
        <v>1.2222870100000023</v>
      </c>
      <c r="G609" s="5" t="s">
        <v>319</v>
      </c>
      <c r="H609" s="35">
        <v>222.69838365999999</v>
      </c>
      <c r="I609" s="56">
        <v>340.92975579249998</v>
      </c>
      <c r="J609" s="18" t="s">
        <v>864</v>
      </c>
      <c r="K609" s="55">
        <v>341.49247887666701</v>
      </c>
      <c r="L609" s="35">
        <v>223.92067066999999</v>
      </c>
      <c r="M609" s="56">
        <v>342.15204280249998</v>
      </c>
      <c r="N609" s="18" t="s">
        <v>1417</v>
      </c>
      <c r="O609" s="2">
        <v>1099</v>
      </c>
      <c r="P609" s="2">
        <v>1286</v>
      </c>
      <c r="Q609" s="2">
        <v>2385</v>
      </c>
      <c r="R609" t="s">
        <v>9395</v>
      </c>
      <c r="S609">
        <v>10</v>
      </c>
      <c r="T609">
        <v>57</v>
      </c>
      <c r="U609" s="2">
        <v>223</v>
      </c>
      <c r="V609" s="2">
        <v>74</v>
      </c>
      <c r="W609" s="8">
        <v>0.12452830188679245</v>
      </c>
      <c r="X609" s="2">
        <v>3747</v>
      </c>
      <c r="Y609" s="45">
        <v>579</v>
      </c>
      <c r="AA609" s="61">
        <f>(Table13[[#This Row],[2042 Future AADT]]-Table13[[#This Row],[AADT 2022]])/20*($AA$5-2022)+Table13[[#This Row],[AADT 2022]]</f>
        <v>3270.3</v>
      </c>
      <c r="AC609" s="1" t="str">
        <f>IF(Table13[[#This Row],[TCS MP]]&gt;=Table13[[#This Row],[BMP]],IF(Table13[[#This Row],[TCS MP]]&lt;=Table13[[#This Row],[EMP]],"Good","EMP"),"BMP")</f>
        <v>Good</v>
      </c>
    </row>
    <row r="610" spans="1:29" ht="24" customHeight="1" x14ac:dyDescent="0.25">
      <c r="A610" t="s">
        <v>1421</v>
      </c>
      <c r="B610" t="s">
        <v>17710</v>
      </c>
      <c r="C610">
        <v>101000</v>
      </c>
      <c r="D610" t="s">
        <v>17073</v>
      </c>
      <c r="E610" t="s">
        <v>318</v>
      </c>
      <c r="F610" s="9">
        <f>Table13[[#This Row],[ToMeasure]]-Table13[[#This Row],[FromMeasure]]</f>
        <v>2.0721926600000131</v>
      </c>
      <c r="G610" s="5" t="s">
        <v>319</v>
      </c>
      <c r="H610" s="35">
        <v>225.24342114999999</v>
      </c>
      <c r="I610" s="56">
        <v>343.42816692500003</v>
      </c>
      <c r="J610" s="18" t="s">
        <v>1419</v>
      </c>
      <c r="K610" s="55">
        <v>343.81501538999999</v>
      </c>
      <c r="L610" s="35">
        <v>227.31561381</v>
      </c>
      <c r="M610" s="56">
        <v>345.50035958500001</v>
      </c>
      <c r="N610" s="18" t="s">
        <v>1420</v>
      </c>
      <c r="O610" s="2">
        <v>693</v>
      </c>
      <c r="P610" s="2">
        <v>524</v>
      </c>
      <c r="Q610" s="2">
        <v>1217</v>
      </c>
      <c r="R610" t="s">
        <v>9484</v>
      </c>
      <c r="S610">
        <v>7</v>
      </c>
      <c r="T610">
        <v>93</v>
      </c>
      <c r="U610" s="2">
        <v>155</v>
      </c>
      <c r="V610" s="2">
        <v>49</v>
      </c>
      <c r="W610" s="8">
        <v>0.16762530813475759</v>
      </c>
      <c r="X610" s="2">
        <v>2682</v>
      </c>
      <c r="Y610" s="45">
        <v>580</v>
      </c>
      <c r="AA610" s="61">
        <f>(Table13[[#This Row],[2042 Future AADT]]-Table13[[#This Row],[AADT 2022]])/20*($AA$5-2022)+Table13[[#This Row],[AADT 2022]]</f>
        <v>2169.25</v>
      </c>
      <c r="AC610" s="1" t="str">
        <f>IF(Table13[[#This Row],[TCS MP]]&gt;=Table13[[#This Row],[BMP]],IF(Table13[[#This Row],[TCS MP]]&lt;=Table13[[#This Row],[EMP]],"Good","EMP"),"BMP")</f>
        <v>Good</v>
      </c>
    </row>
    <row r="611" spans="1:29" ht="24" customHeight="1" x14ac:dyDescent="0.25">
      <c r="A611" t="s">
        <v>1424</v>
      </c>
      <c r="B611" t="s">
        <v>17711</v>
      </c>
      <c r="C611">
        <v>101001</v>
      </c>
      <c r="D611" t="s">
        <v>17073</v>
      </c>
      <c r="E611" t="s">
        <v>318</v>
      </c>
      <c r="F611" s="9">
        <f>Table13[[#This Row],[ToMeasure]]-Table13[[#This Row],[FromMeasure]]</f>
        <v>1.2105041599999993</v>
      </c>
      <c r="G611" s="5" t="s">
        <v>319</v>
      </c>
      <c r="H611" s="35">
        <v>227.60037317999999</v>
      </c>
      <c r="I611" s="56">
        <v>345.95786870500001</v>
      </c>
      <c r="J611" s="18" t="s">
        <v>85</v>
      </c>
      <c r="K611" s="55">
        <v>346.1811859</v>
      </c>
      <c r="L611" s="35">
        <v>228.81087733999999</v>
      </c>
      <c r="M611" s="56">
        <v>347.16837286499998</v>
      </c>
      <c r="N611" s="18" t="s">
        <v>1423</v>
      </c>
      <c r="O611" s="2">
        <v>1236</v>
      </c>
      <c r="P611" s="2">
        <v>1260</v>
      </c>
      <c r="Q611" s="2">
        <v>2496</v>
      </c>
      <c r="R611" t="s">
        <v>12633</v>
      </c>
      <c r="S611">
        <v>8</v>
      </c>
      <c r="T611">
        <v>73</v>
      </c>
      <c r="U611" s="2">
        <v>263</v>
      </c>
      <c r="V611" s="2">
        <v>15</v>
      </c>
      <c r="W611" s="8">
        <v>0.11137820512820513</v>
      </c>
      <c r="X611" s="2">
        <v>3921</v>
      </c>
      <c r="Y611" s="45">
        <v>581</v>
      </c>
      <c r="AA611" s="61">
        <f>(Table13[[#This Row],[2042 Future AADT]]-Table13[[#This Row],[AADT 2022]])/20*($AA$5-2022)+Table13[[#This Row],[AADT 2022]]</f>
        <v>3422.25</v>
      </c>
      <c r="AC611" s="1" t="str">
        <f>IF(Table13[[#This Row],[TCS MP]]&gt;=Table13[[#This Row],[BMP]],IF(Table13[[#This Row],[TCS MP]]&lt;=Table13[[#This Row],[EMP]],"Good","EMP"),"BMP")</f>
        <v>Good</v>
      </c>
    </row>
    <row r="612" spans="1:29" ht="24" customHeight="1" x14ac:dyDescent="0.25">
      <c r="A612" t="s">
        <v>1432</v>
      </c>
      <c r="B612" t="s">
        <v>18556</v>
      </c>
      <c r="C612">
        <v>102300</v>
      </c>
      <c r="D612" t="s">
        <v>17073</v>
      </c>
      <c r="E612" t="s">
        <v>318</v>
      </c>
      <c r="F612" s="9">
        <f>Table13[[#This Row],[ToMeasure]]-Table13[[#This Row],[FromMeasure]]</f>
        <v>9.8631834799999751</v>
      </c>
      <c r="G612" s="5" t="s">
        <v>319</v>
      </c>
      <c r="H612" s="35">
        <v>247.21688330000001</v>
      </c>
      <c r="I612" s="56">
        <v>365.81605566666701</v>
      </c>
      <c r="J612" s="18" t="s">
        <v>1426</v>
      </c>
      <c r="K612" s="55">
        <v>365.99580576</v>
      </c>
      <c r="L612" s="35">
        <v>257.08006677999998</v>
      </c>
      <c r="M612" s="56">
        <v>375.67923914666699</v>
      </c>
      <c r="N612" s="18" t="s">
        <v>1428</v>
      </c>
      <c r="O612" s="2">
        <v>703</v>
      </c>
      <c r="P612" s="2">
        <v>729</v>
      </c>
      <c r="Q612" s="2">
        <v>1432</v>
      </c>
      <c r="R612" t="s">
        <v>12634</v>
      </c>
      <c r="S612">
        <v>12</v>
      </c>
      <c r="T612">
        <v>50</v>
      </c>
      <c r="U612" s="2">
        <v>117</v>
      </c>
      <c r="V612" s="2">
        <v>2</v>
      </c>
      <c r="W612" s="8">
        <v>8.310055865921788E-2</v>
      </c>
      <c r="X612" s="2">
        <v>2250</v>
      </c>
      <c r="Y612" s="45">
        <v>581.1</v>
      </c>
      <c r="AA612" s="61">
        <f>(Table13[[#This Row],[2042 Future AADT]]-Table13[[#This Row],[AADT 2022]])/20*($AA$5-2022)+Table13[[#This Row],[AADT 2022]]</f>
        <v>1963.6999999999998</v>
      </c>
      <c r="AC612" s="1" t="str">
        <f>IF(Table13[[#This Row],[TCS MP]]&gt;=Table13[[#This Row],[BMP]],IF(Table13[[#This Row],[TCS MP]]&lt;=Table13[[#This Row],[EMP]],"Good","EMP"),"BMP")</f>
        <v>Good</v>
      </c>
    </row>
    <row r="613" spans="1:29" ht="24" customHeight="1" x14ac:dyDescent="0.25">
      <c r="A613" t="s">
        <v>1427</v>
      </c>
      <c r="B613" t="s">
        <v>17712</v>
      </c>
      <c r="C613">
        <v>101002</v>
      </c>
      <c r="D613" t="s">
        <v>17073</v>
      </c>
      <c r="E613" t="s">
        <v>318</v>
      </c>
      <c r="F613" s="9">
        <f>Table13[[#This Row],[ToMeasure]]-Table13[[#This Row],[FromMeasure]]</f>
        <v>18.406005960000016</v>
      </c>
      <c r="G613" s="5" t="s">
        <v>319</v>
      </c>
      <c r="H613" s="35">
        <v>228.81087733999999</v>
      </c>
      <c r="I613" s="56">
        <v>347.30285008499999</v>
      </c>
      <c r="J613" s="18" t="s">
        <v>1423</v>
      </c>
      <c r="K613" s="55">
        <v>355.00112334333301</v>
      </c>
      <c r="L613" s="35">
        <v>247.21688330000001</v>
      </c>
      <c r="M613" s="56">
        <v>365.708856045</v>
      </c>
      <c r="N613" s="18" t="s">
        <v>1426</v>
      </c>
      <c r="O613" s="2">
        <v>1207</v>
      </c>
      <c r="P613" s="2">
        <v>1169</v>
      </c>
      <c r="Q613" s="2">
        <v>2376</v>
      </c>
      <c r="R613" t="s">
        <v>9396</v>
      </c>
      <c r="S613">
        <v>11</v>
      </c>
      <c r="T613">
        <v>64</v>
      </c>
      <c r="U613" s="2">
        <v>92</v>
      </c>
      <c r="V613" s="2">
        <v>24</v>
      </c>
      <c r="W613" s="8">
        <v>4.8821548821548821E-2</v>
      </c>
      <c r="X613" s="2">
        <v>3733</v>
      </c>
      <c r="Y613" s="45">
        <v>582</v>
      </c>
      <c r="AA613" s="61">
        <f>(Table13[[#This Row],[2042 Future AADT]]-Table13[[#This Row],[AADT 2022]])/20*($AA$5-2022)+Table13[[#This Row],[AADT 2022]]</f>
        <v>3258.05</v>
      </c>
      <c r="AC613" s="1" t="str">
        <f>IF(Table13[[#This Row],[TCS MP]]&gt;=Table13[[#This Row],[BMP]],IF(Table13[[#This Row],[TCS MP]]&lt;=Table13[[#This Row],[EMP]],"Good","EMP"),"BMP")</f>
        <v>Good</v>
      </c>
    </row>
    <row r="614" spans="1:29" ht="24" customHeight="1" x14ac:dyDescent="0.25">
      <c r="A614" t="s">
        <v>1430</v>
      </c>
      <c r="B614" t="s">
        <v>17713</v>
      </c>
      <c r="C614">
        <v>101003</v>
      </c>
      <c r="D614" t="s">
        <v>17073</v>
      </c>
      <c r="E614" t="s">
        <v>318</v>
      </c>
      <c r="F614" s="9">
        <f>Table13[[#This Row],[ToMeasure]]-Table13[[#This Row],[FromMeasure]]</f>
        <v>30.180150389999994</v>
      </c>
      <c r="G614" s="5" t="s">
        <v>319</v>
      </c>
      <c r="H614" s="35">
        <v>257.08006677999998</v>
      </c>
      <c r="I614" s="56">
        <v>375.77964321333297</v>
      </c>
      <c r="J614" s="18" t="s">
        <v>1428</v>
      </c>
      <c r="K614" s="55">
        <v>391.02255398</v>
      </c>
      <c r="L614" s="35">
        <v>287.26021716999998</v>
      </c>
      <c r="M614" s="56">
        <v>405.95979360333303</v>
      </c>
      <c r="N614" s="18" t="s">
        <v>1429</v>
      </c>
      <c r="O614" s="2">
        <v>474</v>
      </c>
      <c r="P614" s="2">
        <v>473</v>
      </c>
      <c r="Q614" s="2">
        <v>947</v>
      </c>
      <c r="R614" t="s">
        <v>9397</v>
      </c>
      <c r="S614">
        <v>10</v>
      </c>
      <c r="T614">
        <v>56</v>
      </c>
      <c r="U614" s="2">
        <v>166</v>
      </c>
      <c r="V614" s="2">
        <v>51</v>
      </c>
      <c r="W614" s="8">
        <v>0.22914466737064415</v>
      </c>
      <c r="X614" s="2">
        <v>1610</v>
      </c>
      <c r="Y614" s="45">
        <v>583</v>
      </c>
      <c r="AA614" s="61">
        <f>(Table13[[#This Row],[2042 Future AADT]]-Table13[[#This Row],[AADT 2022]])/20*($AA$5-2022)+Table13[[#This Row],[AADT 2022]]</f>
        <v>1377.95</v>
      </c>
      <c r="AC614" s="1" t="str">
        <f>IF(Table13[[#This Row],[TCS MP]]&gt;=Table13[[#This Row],[BMP]],IF(Table13[[#This Row],[TCS MP]]&lt;=Table13[[#This Row],[EMP]],"Good","EMP"),"BMP")</f>
        <v>Good</v>
      </c>
    </row>
    <row r="615" spans="1:29" ht="24" customHeight="1" x14ac:dyDescent="0.25">
      <c r="A615" t="s">
        <v>1481</v>
      </c>
      <c r="B615" t="s">
        <v>17714</v>
      </c>
      <c r="C615">
        <v>101019</v>
      </c>
      <c r="D615" t="s">
        <v>17073</v>
      </c>
      <c r="E615" t="s">
        <v>1477</v>
      </c>
      <c r="F615" s="9">
        <f>Table13[[#This Row],[ToMeasure]]-Table13[[#This Row],[FromMeasure]]</f>
        <v>0.40331457999999998</v>
      </c>
      <c r="G615" s="5" t="s">
        <v>1478</v>
      </c>
      <c r="H615" s="35">
        <v>0.11025741</v>
      </c>
      <c r="I615" s="56">
        <v>193.67533813333301</v>
      </c>
      <c r="J615" s="18" t="s">
        <v>1479</v>
      </c>
      <c r="K615" s="55">
        <v>193.926891333333</v>
      </c>
      <c r="L615" s="35">
        <v>0.51357198999999998</v>
      </c>
      <c r="M615" s="56">
        <v>194.07865271333301</v>
      </c>
      <c r="N615" s="18" t="s">
        <v>1480</v>
      </c>
      <c r="O615" s="2">
        <v>6768</v>
      </c>
      <c r="P615" s="2">
        <v>7176</v>
      </c>
      <c r="Q615" s="2">
        <v>13944</v>
      </c>
      <c r="R615" t="s">
        <v>9405</v>
      </c>
      <c r="S615">
        <v>9</v>
      </c>
      <c r="T615">
        <v>51</v>
      </c>
      <c r="U615" s="2">
        <v>1217</v>
      </c>
      <c r="V615" s="2">
        <v>357</v>
      </c>
      <c r="W615" s="8">
        <v>0.11288009179575445</v>
      </c>
      <c r="X615" s="2">
        <v>35055</v>
      </c>
      <c r="Y615" s="45">
        <v>584</v>
      </c>
      <c r="AA615" s="61">
        <f>(Table13[[#This Row],[2042 Future AADT]]-Table13[[#This Row],[AADT 2022]])/20*($AA$5-2022)+Table13[[#This Row],[AADT 2022]]</f>
        <v>27666.15</v>
      </c>
      <c r="AC615" s="1" t="str">
        <f>IF(Table13[[#This Row],[TCS MP]]&gt;=Table13[[#This Row],[BMP]],IF(Table13[[#This Row],[TCS MP]]&lt;=Table13[[#This Row],[EMP]],"Good","EMP"),"BMP")</f>
        <v>Good</v>
      </c>
    </row>
    <row r="616" spans="1:29" ht="24" customHeight="1" x14ac:dyDescent="0.25">
      <c r="A616" t="s">
        <v>1484</v>
      </c>
      <c r="B616" t="s">
        <v>17715</v>
      </c>
      <c r="C616">
        <v>101021</v>
      </c>
      <c r="D616" t="s">
        <v>17073</v>
      </c>
      <c r="E616" t="s">
        <v>1477</v>
      </c>
      <c r="F616" s="9">
        <f>Table13[[#This Row],[ToMeasure]]-Table13[[#This Row],[FromMeasure]]</f>
        <v>0.99808995999999994</v>
      </c>
      <c r="G616" s="5" t="s">
        <v>1478</v>
      </c>
      <c r="H616" s="35">
        <v>0.51357198999999998</v>
      </c>
      <c r="I616" s="56">
        <v>194.14954904749999</v>
      </c>
      <c r="J616" s="18" t="s">
        <v>1480</v>
      </c>
      <c r="K616" s="55">
        <v>194.354148693333</v>
      </c>
      <c r="L616" s="35">
        <v>1.5116619499999999</v>
      </c>
      <c r="M616" s="56">
        <v>195.1476390075</v>
      </c>
      <c r="N616" s="18" t="s">
        <v>1483</v>
      </c>
      <c r="O616" s="2">
        <v>6135</v>
      </c>
      <c r="P616" s="2">
        <v>6252</v>
      </c>
      <c r="Q616" s="2">
        <v>12387</v>
      </c>
      <c r="R616" t="s">
        <v>9406</v>
      </c>
      <c r="S616">
        <v>8</v>
      </c>
      <c r="T616">
        <v>53</v>
      </c>
      <c r="U616" s="2">
        <v>1044</v>
      </c>
      <c r="V616" s="2">
        <v>169</v>
      </c>
      <c r="W616" s="8">
        <v>9.7925244207637041E-2</v>
      </c>
      <c r="X616" s="2">
        <v>30539</v>
      </c>
      <c r="Y616" s="45">
        <v>585</v>
      </c>
      <c r="AA616" s="61">
        <f>(Table13[[#This Row],[2042 Future AADT]]-Table13[[#This Row],[AADT 2022]])/20*($AA$5-2022)+Table13[[#This Row],[AADT 2022]]</f>
        <v>24185.800000000003</v>
      </c>
      <c r="AC616" s="1" t="str">
        <f>IF(Table13[[#This Row],[TCS MP]]&gt;=Table13[[#This Row],[BMP]],IF(Table13[[#This Row],[TCS MP]]&lt;=Table13[[#This Row],[EMP]],"Good","EMP"),"BMP")</f>
        <v>Good</v>
      </c>
    </row>
    <row r="617" spans="1:29" ht="24" customHeight="1" x14ac:dyDescent="0.25">
      <c r="A617" t="s">
        <v>1486</v>
      </c>
      <c r="B617" t="s">
        <v>17716</v>
      </c>
      <c r="C617">
        <v>101023</v>
      </c>
      <c r="D617" t="s">
        <v>17073</v>
      </c>
      <c r="E617" t="s">
        <v>1477</v>
      </c>
      <c r="F617" s="9">
        <f>Table13[[#This Row],[ToMeasure]]-Table13[[#This Row],[FromMeasure]]</f>
        <v>0.33136609000000017</v>
      </c>
      <c r="G617" s="5" t="s">
        <v>1478</v>
      </c>
      <c r="H617" s="35">
        <v>1.5116619499999999</v>
      </c>
      <c r="I617" s="56">
        <v>195.35728989</v>
      </c>
      <c r="J617" s="18" t="s">
        <v>1483</v>
      </c>
      <c r="K617" s="55">
        <v>195.52572774999999</v>
      </c>
      <c r="L617" s="35">
        <v>1.8430280400000001</v>
      </c>
      <c r="M617" s="56">
        <v>195.68865597999999</v>
      </c>
      <c r="N617" s="18" t="s">
        <v>1485</v>
      </c>
      <c r="O617" s="2">
        <v>5935</v>
      </c>
      <c r="P617" s="2">
        <v>6010</v>
      </c>
      <c r="Q617" s="2">
        <v>11945</v>
      </c>
      <c r="R617" t="s">
        <v>9407</v>
      </c>
      <c r="S617">
        <v>8</v>
      </c>
      <c r="T617">
        <v>52</v>
      </c>
      <c r="U617" s="2">
        <v>935</v>
      </c>
      <c r="V617" s="2">
        <v>151</v>
      </c>
      <c r="W617" s="8">
        <v>9.0916701548765175E-2</v>
      </c>
      <c r="X617" s="2">
        <v>30029</v>
      </c>
      <c r="Y617" s="45">
        <v>586</v>
      </c>
      <c r="AA617" s="61">
        <f>(Table13[[#This Row],[2042 Future AADT]]-Table13[[#This Row],[AADT 2022]])/20*($AA$5-2022)+Table13[[#This Row],[AADT 2022]]</f>
        <v>23699.599999999999</v>
      </c>
      <c r="AC617" s="1" t="str">
        <f>IF(Table13[[#This Row],[TCS MP]]&gt;=Table13[[#This Row],[BMP]],IF(Table13[[#This Row],[TCS MP]]&lt;=Table13[[#This Row],[EMP]],"Good","EMP"),"BMP")</f>
        <v>Good</v>
      </c>
    </row>
    <row r="618" spans="1:29" ht="24" customHeight="1" x14ac:dyDescent="0.25">
      <c r="A618" t="s">
        <v>1488</v>
      </c>
      <c r="B618" t="s">
        <v>17717</v>
      </c>
      <c r="C618">
        <v>101025</v>
      </c>
      <c r="D618" t="s">
        <v>17073</v>
      </c>
      <c r="E618" t="s">
        <v>1477</v>
      </c>
      <c r="F618" s="9">
        <f>Table13[[#This Row],[ToMeasure]]-Table13[[#This Row],[FromMeasure]]</f>
        <v>0.43898152999999995</v>
      </c>
      <c r="G618" s="5" t="s">
        <v>1478</v>
      </c>
      <c r="H618" s="35">
        <v>1.8430280400000001</v>
      </c>
      <c r="I618" s="56">
        <v>195.68575809999999</v>
      </c>
      <c r="J618" s="18" t="s">
        <v>1485</v>
      </c>
      <c r="K618" s="55">
        <v>195.97985058</v>
      </c>
      <c r="L618" s="35">
        <v>2.28200957</v>
      </c>
      <c r="M618" s="56">
        <v>196.12473962999999</v>
      </c>
      <c r="N618" s="18" t="s">
        <v>1487</v>
      </c>
      <c r="O618" s="2">
        <v>5149</v>
      </c>
      <c r="P618" s="2">
        <v>5250</v>
      </c>
      <c r="Q618" s="2">
        <v>10399</v>
      </c>
      <c r="R618" t="s">
        <v>12647</v>
      </c>
      <c r="S618">
        <v>8</v>
      </c>
      <c r="T618">
        <v>54</v>
      </c>
      <c r="U618" s="2">
        <v>435</v>
      </c>
      <c r="V618" s="2">
        <v>525</v>
      </c>
      <c r="W618" s="8">
        <v>9.231656890085585E-2</v>
      </c>
      <c r="X618" s="2">
        <v>26143</v>
      </c>
      <c r="Y618" s="45">
        <v>587</v>
      </c>
      <c r="AA618" s="61">
        <f>(Table13[[#This Row],[2042 Future AADT]]-Table13[[#This Row],[AADT 2022]])/20*($AA$5-2022)+Table13[[#This Row],[AADT 2022]]</f>
        <v>20632.599999999999</v>
      </c>
      <c r="AC618" s="1" t="str">
        <f>IF(Table13[[#This Row],[TCS MP]]&gt;=Table13[[#This Row],[BMP]],IF(Table13[[#This Row],[TCS MP]]&lt;=Table13[[#This Row],[EMP]],"Good","EMP"),"BMP")</f>
        <v>Good</v>
      </c>
    </row>
    <row r="619" spans="1:29" ht="24" customHeight="1" x14ac:dyDescent="0.25">
      <c r="A619" t="s">
        <v>1490</v>
      </c>
      <c r="B619" t="s">
        <v>17718</v>
      </c>
      <c r="C619">
        <v>101027</v>
      </c>
      <c r="D619" t="s">
        <v>17073</v>
      </c>
      <c r="E619" t="s">
        <v>1477</v>
      </c>
      <c r="F619" s="9">
        <f>Table13[[#This Row],[ToMeasure]]-Table13[[#This Row],[FromMeasure]]</f>
        <v>0.34631211999999989</v>
      </c>
      <c r="G619" s="5" t="s">
        <v>1478</v>
      </c>
      <c r="H619" s="35">
        <v>2.28200957</v>
      </c>
      <c r="I619" s="56">
        <v>196.12480975</v>
      </c>
      <c r="J619" s="18" t="s">
        <v>1487</v>
      </c>
      <c r="K619" s="55">
        <v>196.3260282</v>
      </c>
      <c r="L619" s="35">
        <v>2.6283216899999999</v>
      </c>
      <c r="M619" s="56">
        <v>196.47112186999999</v>
      </c>
      <c r="N619" s="18" t="s">
        <v>1489</v>
      </c>
      <c r="O619" s="2">
        <v>1844</v>
      </c>
      <c r="P619" s="2">
        <v>1696</v>
      </c>
      <c r="Q619" s="2">
        <v>3540</v>
      </c>
      <c r="R619" t="s">
        <v>5116</v>
      </c>
      <c r="S619">
        <v>9</v>
      </c>
      <c r="T619">
        <v>55</v>
      </c>
      <c r="U619" s="2">
        <v>291</v>
      </c>
      <c r="V619" s="2">
        <v>65</v>
      </c>
      <c r="W619" s="8">
        <v>0.10056497175141244</v>
      </c>
      <c r="X619" s="2">
        <v>8899</v>
      </c>
      <c r="Y619" s="45">
        <v>588</v>
      </c>
      <c r="AA619" s="61">
        <f>(Table13[[#This Row],[2042 Future AADT]]-Table13[[#This Row],[AADT 2022]])/20*($AA$5-2022)+Table13[[#This Row],[AADT 2022]]</f>
        <v>7023.35</v>
      </c>
      <c r="AC619" s="1" t="str">
        <f>IF(Table13[[#This Row],[TCS MP]]&gt;=Table13[[#This Row],[BMP]],IF(Table13[[#This Row],[TCS MP]]&lt;=Table13[[#This Row],[EMP]],"Good","EMP"),"BMP")</f>
        <v>Good</v>
      </c>
    </row>
    <row r="620" spans="1:29" ht="24" customHeight="1" x14ac:dyDescent="0.25">
      <c r="A620" t="s">
        <v>1492</v>
      </c>
      <c r="B620" t="s">
        <v>17719</v>
      </c>
      <c r="C620">
        <v>101029</v>
      </c>
      <c r="D620" t="s">
        <v>17073</v>
      </c>
      <c r="E620" t="s">
        <v>1477</v>
      </c>
      <c r="F620" s="9">
        <f>Table13[[#This Row],[ToMeasure]]-Table13[[#This Row],[FromMeasure]]</f>
        <v>1.0046420899999999</v>
      </c>
      <c r="G620" s="5" t="s">
        <v>1478</v>
      </c>
      <c r="H620" s="35">
        <v>2.6283216899999999</v>
      </c>
      <c r="I620" s="56">
        <v>196.477227743333</v>
      </c>
      <c r="J620" s="18" t="s">
        <v>1489</v>
      </c>
      <c r="K620" s="55">
        <v>197.01862596999999</v>
      </c>
      <c r="L620" s="35">
        <v>3.6329637799999999</v>
      </c>
      <c r="M620" s="56">
        <v>197.48186983333301</v>
      </c>
      <c r="N620" s="18" t="s">
        <v>1491</v>
      </c>
      <c r="O620" s="2">
        <v>1760</v>
      </c>
      <c r="P620" s="2">
        <v>1820</v>
      </c>
      <c r="Q620" s="2">
        <v>3580</v>
      </c>
      <c r="R620" t="s">
        <v>5117</v>
      </c>
      <c r="S620">
        <v>10</v>
      </c>
      <c r="T620">
        <v>50</v>
      </c>
      <c r="U620" s="2">
        <v>291</v>
      </c>
      <c r="V620" s="2">
        <v>65</v>
      </c>
      <c r="W620" s="8">
        <v>9.9441340782122911E-2</v>
      </c>
      <c r="X620" s="2">
        <v>8826</v>
      </c>
      <c r="Y620" s="45">
        <v>589</v>
      </c>
      <c r="AA620" s="61">
        <f>(Table13[[#This Row],[2042 Future AADT]]-Table13[[#This Row],[AADT 2022]])/20*($AA$5-2022)+Table13[[#This Row],[AADT 2022]]</f>
        <v>6989.9</v>
      </c>
      <c r="AC620" s="1" t="str">
        <f>IF(Table13[[#This Row],[TCS MP]]&gt;=Table13[[#This Row],[BMP]],IF(Table13[[#This Row],[TCS MP]]&lt;=Table13[[#This Row],[EMP]],"Good","EMP"),"BMP")</f>
        <v>Good</v>
      </c>
    </row>
    <row r="621" spans="1:29" ht="24" customHeight="1" x14ac:dyDescent="0.25">
      <c r="A621" t="s">
        <v>1494</v>
      </c>
      <c r="B621" t="s">
        <v>17720</v>
      </c>
      <c r="C621">
        <v>101030</v>
      </c>
      <c r="D621" t="s">
        <v>17073</v>
      </c>
      <c r="E621" t="s">
        <v>1477</v>
      </c>
      <c r="F621" s="9">
        <f>Table13[[#This Row],[ToMeasure]]-Table13[[#This Row],[FromMeasure]]</f>
        <v>0.66266407999999988</v>
      </c>
      <c r="G621" s="5" t="s">
        <v>1478</v>
      </c>
      <c r="H621" s="35">
        <v>3.6329637799999999</v>
      </c>
      <c r="I621" s="56">
        <v>197.492360346667</v>
      </c>
      <c r="J621" s="18" t="s">
        <v>1491</v>
      </c>
      <c r="K621" s="55">
        <v>197.65799580999999</v>
      </c>
      <c r="L621" s="35">
        <v>4.2956278599999997</v>
      </c>
      <c r="M621" s="56">
        <v>198.15502442666701</v>
      </c>
      <c r="N621" s="18" t="s">
        <v>1493</v>
      </c>
      <c r="O621" s="2">
        <v>1872</v>
      </c>
      <c r="P621" s="2">
        <v>1852</v>
      </c>
      <c r="Q621" s="2">
        <v>3724</v>
      </c>
      <c r="R621" t="s">
        <v>5118</v>
      </c>
      <c r="S621">
        <v>10</v>
      </c>
      <c r="T621">
        <v>51</v>
      </c>
      <c r="U621" s="2">
        <v>119</v>
      </c>
      <c r="V621" s="2">
        <v>40</v>
      </c>
      <c r="W621" s="8">
        <v>4.2696025778732542E-2</v>
      </c>
      <c r="X621" s="2">
        <v>9362</v>
      </c>
      <c r="Y621" s="45">
        <v>590</v>
      </c>
      <c r="AA621" s="61">
        <f>(Table13[[#This Row],[2042 Future AADT]]-Table13[[#This Row],[AADT 2022]])/20*($AA$5-2022)+Table13[[#This Row],[AADT 2022]]</f>
        <v>7388.7</v>
      </c>
      <c r="AC621" s="1" t="str">
        <f>IF(Table13[[#This Row],[TCS MP]]&gt;=Table13[[#This Row],[BMP]],IF(Table13[[#This Row],[TCS MP]]&lt;=Table13[[#This Row],[EMP]],"Good","EMP"),"BMP")</f>
        <v>Good</v>
      </c>
    </row>
    <row r="622" spans="1:29" ht="24" customHeight="1" x14ac:dyDescent="0.25">
      <c r="A622" t="s">
        <v>1496</v>
      </c>
      <c r="B622" t="s">
        <v>17721</v>
      </c>
      <c r="C622">
        <v>101031</v>
      </c>
      <c r="D622" t="s">
        <v>17073</v>
      </c>
      <c r="E622" t="s">
        <v>1477</v>
      </c>
      <c r="F622" s="9">
        <f>Table13[[#This Row],[ToMeasure]]-Table13[[#This Row],[FromMeasure]]</f>
        <v>1.1404617200000002</v>
      </c>
      <c r="G622" s="5" t="s">
        <v>1478</v>
      </c>
      <c r="H622" s="35">
        <v>4.2956278599999997</v>
      </c>
      <c r="I622" s="56">
        <v>198.16624626000001</v>
      </c>
      <c r="J622" s="18" t="s">
        <v>1493</v>
      </c>
      <c r="K622" s="55">
        <v>198.79881359999999</v>
      </c>
      <c r="L622" s="35">
        <v>5.43608958</v>
      </c>
      <c r="M622" s="56">
        <v>199.30670798</v>
      </c>
      <c r="N622" s="18" t="s">
        <v>1495</v>
      </c>
      <c r="O622" s="2">
        <v>643</v>
      </c>
      <c r="P622" s="2">
        <v>897</v>
      </c>
      <c r="Q622" s="2">
        <v>1540</v>
      </c>
      <c r="R622" t="s">
        <v>9408</v>
      </c>
      <c r="S622">
        <v>10</v>
      </c>
      <c r="T622">
        <v>63</v>
      </c>
      <c r="U622" s="2">
        <v>205</v>
      </c>
      <c r="V622" s="2">
        <v>46</v>
      </c>
      <c r="W622" s="8">
        <v>0.16298701298701299</v>
      </c>
      <c r="X622" s="2">
        <v>4389</v>
      </c>
      <c r="Y622" s="45">
        <v>591</v>
      </c>
      <c r="AA622" s="61">
        <f>(Table13[[#This Row],[2042 Future AADT]]-Table13[[#This Row],[AADT 2022]])/20*($AA$5-2022)+Table13[[#This Row],[AADT 2022]]</f>
        <v>3391.85</v>
      </c>
      <c r="AC622" s="1" t="str">
        <f>IF(Table13[[#This Row],[TCS MP]]&gt;=Table13[[#This Row],[BMP]],IF(Table13[[#This Row],[TCS MP]]&lt;=Table13[[#This Row],[EMP]],"Good","EMP"),"BMP")</f>
        <v>Good</v>
      </c>
    </row>
    <row r="623" spans="1:29" ht="24" customHeight="1" x14ac:dyDescent="0.25">
      <c r="A623" t="s">
        <v>1498</v>
      </c>
      <c r="B623" t="s">
        <v>17722</v>
      </c>
      <c r="C623">
        <v>101032</v>
      </c>
      <c r="D623" t="s">
        <v>17073</v>
      </c>
      <c r="E623" t="s">
        <v>1477</v>
      </c>
      <c r="F623" s="9">
        <f>Table13[[#This Row],[ToMeasure]]-Table13[[#This Row],[FromMeasure]]</f>
        <v>8.6969223599999985</v>
      </c>
      <c r="G623" s="5" t="s">
        <v>1478</v>
      </c>
      <c r="H623" s="35">
        <v>5.43608958</v>
      </c>
      <c r="I623" s="56">
        <v>199.43292037090899</v>
      </c>
      <c r="J623" s="18" t="s">
        <v>1495</v>
      </c>
      <c r="K623" s="55">
        <v>201.03076823000001</v>
      </c>
      <c r="L623" s="35">
        <v>14.133011939999999</v>
      </c>
      <c r="M623" s="56">
        <v>208.12984273090899</v>
      </c>
      <c r="N623" s="18" t="s">
        <v>1497</v>
      </c>
      <c r="O623" s="2">
        <v>892</v>
      </c>
      <c r="P623" s="2">
        <v>802</v>
      </c>
      <c r="Q623" s="2">
        <v>1694</v>
      </c>
      <c r="R623" t="s">
        <v>5119</v>
      </c>
      <c r="S623">
        <v>12</v>
      </c>
      <c r="T623">
        <v>67</v>
      </c>
      <c r="U623" s="2">
        <v>105</v>
      </c>
      <c r="V623" s="2">
        <v>35</v>
      </c>
      <c r="W623" s="8">
        <v>8.2644628099173556E-2</v>
      </c>
      <c r="X623" s="2">
        <v>3094</v>
      </c>
      <c r="Y623" s="45">
        <v>592</v>
      </c>
      <c r="AA623" s="61">
        <f>(Table13[[#This Row],[2042 Future AADT]]-Table13[[#This Row],[AADT 2022]])/20*($AA$5-2022)+Table13[[#This Row],[AADT 2022]]</f>
        <v>2604</v>
      </c>
      <c r="AC623" s="1" t="str">
        <f>IF(Table13[[#This Row],[TCS MP]]&gt;=Table13[[#This Row],[BMP]],IF(Table13[[#This Row],[TCS MP]]&lt;=Table13[[#This Row],[EMP]],"Good","EMP"),"BMP")</f>
        <v>Good</v>
      </c>
    </row>
    <row r="624" spans="1:29" ht="24" customHeight="1" x14ac:dyDescent="0.25">
      <c r="A624" t="s">
        <v>1499</v>
      </c>
      <c r="B624" t="s">
        <v>17723</v>
      </c>
      <c r="C624">
        <v>101033</v>
      </c>
      <c r="D624" t="s">
        <v>17073</v>
      </c>
      <c r="E624" t="s">
        <v>1477</v>
      </c>
      <c r="F624" s="9">
        <f>Table13[[#This Row],[ToMeasure]]-Table13[[#This Row],[FromMeasure]]</f>
        <v>4.791611630000002</v>
      </c>
      <c r="G624" s="5" t="s">
        <v>1478</v>
      </c>
      <c r="H624" s="35">
        <v>14.133011939999999</v>
      </c>
      <c r="I624" s="56">
        <v>208.51207284</v>
      </c>
      <c r="J624" s="18" t="s">
        <v>1497</v>
      </c>
      <c r="K624" s="55">
        <v>212.01121703000001</v>
      </c>
      <c r="L624" s="35">
        <v>18.924623570000001</v>
      </c>
      <c r="M624" s="56">
        <v>213.30368447000001</v>
      </c>
      <c r="N624" s="18" t="s">
        <v>87</v>
      </c>
      <c r="O624" s="2">
        <v>703</v>
      </c>
      <c r="P624" s="2">
        <v>466</v>
      </c>
      <c r="Q624" s="2">
        <v>1169</v>
      </c>
      <c r="R624" t="s">
        <v>5120</v>
      </c>
      <c r="S624">
        <v>8</v>
      </c>
      <c r="T624">
        <v>53</v>
      </c>
      <c r="U624" s="2">
        <v>210</v>
      </c>
      <c r="V624" s="2">
        <v>13</v>
      </c>
      <c r="W624" s="8">
        <v>0.19076133447390933</v>
      </c>
      <c r="X624" s="2">
        <v>1973</v>
      </c>
      <c r="Y624" s="45">
        <v>593</v>
      </c>
      <c r="AA624" s="61">
        <f>(Table13[[#This Row],[2042 Future AADT]]-Table13[[#This Row],[AADT 2022]])/20*($AA$5-2022)+Table13[[#This Row],[AADT 2022]]</f>
        <v>1691.6</v>
      </c>
      <c r="AC624" s="1" t="str">
        <f>IF(Table13[[#This Row],[TCS MP]]&gt;=Table13[[#This Row],[BMP]],IF(Table13[[#This Row],[TCS MP]]&lt;=Table13[[#This Row],[EMP]],"Good","EMP"),"BMP")</f>
        <v>Good</v>
      </c>
    </row>
    <row r="625" spans="1:29" ht="24" customHeight="1" x14ac:dyDescent="0.25">
      <c r="A625" t="s">
        <v>1500</v>
      </c>
      <c r="B625" t="s">
        <v>17724</v>
      </c>
      <c r="C625">
        <v>101034</v>
      </c>
      <c r="D625" t="s">
        <v>17073</v>
      </c>
      <c r="E625" t="s">
        <v>1477</v>
      </c>
      <c r="F625" s="9">
        <f>Table13[[#This Row],[ToMeasure]]-Table13[[#This Row],[FromMeasure]]</f>
        <v>14.26241005</v>
      </c>
      <c r="G625" s="5" t="s">
        <v>1478</v>
      </c>
      <c r="H625" s="35">
        <v>18.924623570000001</v>
      </c>
      <c r="I625" s="56">
        <v>213.39</v>
      </c>
      <c r="J625" s="18" t="s">
        <v>87</v>
      </c>
      <c r="K625" s="55">
        <v>228.01361749</v>
      </c>
      <c r="L625" s="35">
        <v>33.187033620000001</v>
      </c>
      <c r="M625" s="56">
        <v>229.24</v>
      </c>
      <c r="N625" s="18" t="s">
        <v>88</v>
      </c>
      <c r="O625" s="2" t="s">
        <v>203</v>
      </c>
      <c r="P625" s="2" t="s">
        <v>203</v>
      </c>
      <c r="Q625" s="2">
        <v>241</v>
      </c>
      <c r="R625" t="s">
        <v>12648</v>
      </c>
      <c r="S625">
        <v>16</v>
      </c>
      <c r="T625">
        <v>62</v>
      </c>
      <c r="U625" s="2" t="s">
        <v>203</v>
      </c>
      <c r="V625" s="2" t="s">
        <v>203</v>
      </c>
      <c r="W625" s="8" t="s">
        <v>203</v>
      </c>
      <c r="X625" s="2">
        <v>440</v>
      </c>
      <c r="Y625" s="45">
        <v>594</v>
      </c>
      <c r="AA625" s="61">
        <f>(Table13[[#This Row],[2042 Future AADT]]-Table13[[#This Row],[AADT 2022]])/20*($AA$5-2022)+Table13[[#This Row],[AADT 2022]]</f>
        <v>370.35</v>
      </c>
      <c r="AC625" s="1" t="str">
        <f>IF(Table13[[#This Row],[TCS MP]]&gt;=Table13[[#This Row],[BMP]],IF(Table13[[#This Row],[TCS MP]]&lt;=Table13[[#This Row],[EMP]],"Good","EMP"),"BMP")</f>
        <v>Good</v>
      </c>
    </row>
    <row r="626" spans="1:29" ht="24" customHeight="1" x14ac:dyDescent="0.25">
      <c r="A626" t="s">
        <v>1501</v>
      </c>
      <c r="B626" t="s">
        <v>17725</v>
      </c>
      <c r="C626">
        <v>101035</v>
      </c>
      <c r="D626" t="s">
        <v>17073</v>
      </c>
      <c r="E626" t="s">
        <v>1477</v>
      </c>
      <c r="F626" s="9">
        <f>Table13[[#This Row],[ToMeasure]]-Table13[[#This Row],[FromMeasure]]</f>
        <v>12.525802859999999</v>
      </c>
      <c r="G626" s="5" t="s">
        <v>1478</v>
      </c>
      <c r="H626" s="35">
        <v>33.187033620000001</v>
      </c>
      <c r="I626" s="56">
        <v>229.41438072</v>
      </c>
      <c r="J626" s="18" t="s">
        <v>88</v>
      </c>
      <c r="K626" s="55">
        <v>240.75274918</v>
      </c>
      <c r="L626" s="35">
        <v>45.71283648</v>
      </c>
      <c r="M626" s="56">
        <v>241.94018358</v>
      </c>
      <c r="N626" s="18" t="s">
        <v>1475</v>
      </c>
      <c r="O626" s="2">
        <v>146</v>
      </c>
      <c r="P626" s="2">
        <v>175</v>
      </c>
      <c r="Q626" s="2">
        <v>321</v>
      </c>
      <c r="R626" t="s">
        <v>9494</v>
      </c>
      <c r="S626">
        <v>15</v>
      </c>
      <c r="T626">
        <v>56</v>
      </c>
      <c r="U626" s="2">
        <v>10</v>
      </c>
      <c r="V626" s="2">
        <v>4</v>
      </c>
      <c r="W626" s="8">
        <v>4.3613707165109032E-2</v>
      </c>
      <c r="X626" s="2">
        <v>542</v>
      </c>
      <c r="Y626" s="45">
        <v>595</v>
      </c>
      <c r="AA626" s="61">
        <f>(Table13[[#This Row],[2042 Future AADT]]-Table13[[#This Row],[AADT 2022]])/20*($AA$5-2022)+Table13[[#This Row],[AADT 2022]]</f>
        <v>464.65</v>
      </c>
      <c r="AC626" s="1" t="str">
        <f>IF(Table13[[#This Row],[TCS MP]]&gt;=Table13[[#This Row],[BMP]],IF(Table13[[#This Row],[TCS MP]]&lt;=Table13[[#This Row],[EMP]],"Good","EMP"),"BMP")</f>
        <v>Good</v>
      </c>
    </row>
    <row r="627" spans="1:29" ht="24" customHeight="1" x14ac:dyDescent="0.25">
      <c r="A627" t="s">
        <v>1558</v>
      </c>
      <c r="B627" t="s">
        <v>17726</v>
      </c>
      <c r="C627">
        <v>101036</v>
      </c>
      <c r="D627" t="s">
        <v>17073</v>
      </c>
      <c r="E627" t="s">
        <v>812</v>
      </c>
      <c r="F627" s="9">
        <f>Table13[[#This Row],[ToMeasure]]-Table13[[#This Row],[FromMeasure]]</f>
        <v>5.80145176</v>
      </c>
      <c r="G627" s="5" t="s">
        <v>810</v>
      </c>
      <c r="H627" s="35">
        <v>0</v>
      </c>
      <c r="I627" s="56">
        <v>258.05442145571402</v>
      </c>
      <c r="J627" s="18" t="s">
        <v>773</v>
      </c>
      <c r="K627" s="55">
        <v>262.792816045</v>
      </c>
      <c r="L627" s="35">
        <v>5.80145176</v>
      </c>
      <c r="M627" s="56">
        <v>263.85587324571401</v>
      </c>
      <c r="N627" s="18" t="s">
        <v>1502</v>
      </c>
      <c r="O627" s="2">
        <v>1298</v>
      </c>
      <c r="P627" s="2">
        <v>1310</v>
      </c>
      <c r="Q627" s="2">
        <v>2608</v>
      </c>
      <c r="R627" t="s">
        <v>9409</v>
      </c>
      <c r="S627">
        <v>9</v>
      </c>
      <c r="T627">
        <v>63</v>
      </c>
      <c r="U627" s="2">
        <v>365</v>
      </c>
      <c r="V627" s="2">
        <v>98</v>
      </c>
      <c r="W627" s="8">
        <v>0.17753067484662577</v>
      </c>
      <c r="X627" s="2">
        <v>4799</v>
      </c>
      <c r="Y627" s="45">
        <v>596</v>
      </c>
      <c r="AA627" s="61">
        <f>(Table13[[#This Row],[2042 Future AADT]]-Table13[[#This Row],[AADT 2022]])/20*($AA$5-2022)+Table13[[#This Row],[AADT 2022]]</f>
        <v>4032.1499999999996</v>
      </c>
      <c r="AC627" s="1" t="str">
        <f>IF(Table13[[#This Row],[TCS MP]]&gt;=Table13[[#This Row],[BMP]],IF(Table13[[#This Row],[TCS MP]]&lt;=Table13[[#This Row],[EMP]],"Good","EMP"),"BMP")</f>
        <v>Good</v>
      </c>
    </row>
    <row r="628" spans="1:29" ht="24" customHeight="1" x14ac:dyDescent="0.25">
      <c r="A628" t="s">
        <v>1503</v>
      </c>
      <c r="B628" t="s">
        <v>18557</v>
      </c>
      <c r="C628">
        <v>102301</v>
      </c>
      <c r="D628" t="s">
        <v>17073</v>
      </c>
      <c r="E628" t="s">
        <v>812</v>
      </c>
      <c r="F628" s="9">
        <f>Table13[[#This Row],[ToMeasure]]-Table13[[#This Row],[FromMeasure]]</f>
        <v>4.0812157999999998</v>
      </c>
      <c r="G628" s="5" t="s">
        <v>810</v>
      </c>
      <c r="H628" s="35">
        <v>5.80145176</v>
      </c>
      <c r="I628" s="56">
        <v>263.87470161142897</v>
      </c>
      <c r="J628" s="18" t="s">
        <v>1502</v>
      </c>
      <c r="K628" s="55">
        <v>266.97839755000001</v>
      </c>
      <c r="L628" s="35">
        <v>9.8826675599999998</v>
      </c>
      <c r="M628" s="56">
        <v>267.95591741142903</v>
      </c>
      <c r="N628" s="18" t="s">
        <v>1056</v>
      </c>
      <c r="O628" s="2">
        <v>1513</v>
      </c>
      <c r="P628" s="2">
        <v>1438</v>
      </c>
      <c r="Q628" s="2">
        <v>2951</v>
      </c>
      <c r="R628" t="s">
        <v>12649</v>
      </c>
      <c r="S628">
        <v>10</v>
      </c>
      <c r="T628">
        <v>57</v>
      </c>
      <c r="U628" s="2">
        <v>390</v>
      </c>
      <c r="V628" s="2">
        <v>111</v>
      </c>
      <c r="W628" s="8">
        <v>0.16977295831921382</v>
      </c>
      <c r="X628" s="2">
        <v>4762</v>
      </c>
      <c r="Y628" s="45">
        <v>596.1</v>
      </c>
      <c r="AA628" s="61">
        <f>(Table13[[#This Row],[2042 Future AADT]]-Table13[[#This Row],[AADT 2022]])/20*($AA$5-2022)+Table13[[#This Row],[AADT 2022]]</f>
        <v>4128.1499999999996</v>
      </c>
      <c r="AC628" s="1" t="str">
        <f>IF(Table13[[#This Row],[TCS MP]]&gt;=Table13[[#This Row],[BMP]],IF(Table13[[#This Row],[TCS MP]]&lt;=Table13[[#This Row],[EMP]],"Good","EMP"),"BMP")</f>
        <v>Good</v>
      </c>
    </row>
    <row r="629" spans="1:29" ht="24" customHeight="1" x14ac:dyDescent="0.25">
      <c r="A629" t="s">
        <v>1505</v>
      </c>
      <c r="B629" t="s">
        <v>17727</v>
      </c>
      <c r="C629">
        <v>101037</v>
      </c>
      <c r="D629" t="s">
        <v>17073</v>
      </c>
      <c r="E629" t="s">
        <v>812</v>
      </c>
      <c r="F629" s="9">
        <f>Table13[[#This Row],[ToMeasure]]-Table13[[#This Row],[FromMeasure]]</f>
        <v>9.2988130400000006</v>
      </c>
      <c r="G629" s="5" t="s">
        <v>810</v>
      </c>
      <c r="H629" s="35">
        <v>9.8826675599999998</v>
      </c>
      <c r="I629" s="56">
        <v>268.00104061666701</v>
      </c>
      <c r="J629" s="18" t="s">
        <v>1056</v>
      </c>
      <c r="K629" s="55">
        <v>274.00150798999999</v>
      </c>
      <c r="L629" s="35">
        <v>19.1814806</v>
      </c>
      <c r="M629" s="56">
        <v>277.29985365666698</v>
      </c>
      <c r="N629" s="18" t="s">
        <v>1504</v>
      </c>
      <c r="O629" s="2">
        <v>1239</v>
      </c>
      <c r="P629" s="2">
        <v>1180</v>
      </c>
      <c r="Q629" s="2">
        <v>2419</v>
      </c>
      <c r="R629" t="s">
        <v>12650</v>
      </c>
      <c r="S629">
        <v>10</v>
      </c>
      <c r="T629">
        <v>53</v>
      </c>
      <c r="U629" s="2">
        <v>439</v>
      </c>
      <c r="V629" s="2">
        <v>106</v>
      </c>
      <c r="W629" s="8">
        <v>0.22529971062422488</v>
      </c>
      <c r="X629" s="2">
        <v>3061</v>
      </c>
      <c r="Y629" s="45">
        <v>597</v>
      </c>
      <c r="AA629" s="61">
        <f>(Table13[[#This Row],[2042 Future AADT]]-Table13[[#This Row],[AADT 2022]])/20*($AA$5-2022)+Table13[[#This Row],[AADT 2022]]</f>
        <v>2836.3</v>
      </c>
      <c r="AC629" s="1" t="str">
        <f>IF(Table13[[#This Row],[TCS MP]]&gt;=Table13[[#This Row],[BMP]],IF(Table13[[#This Row],[TCS MP]]&lt;=Table13[[#This Row],[EMP]],"Good","EMP"),"BMP")</f>
        <v>Good</v>
      </c>
    </row>
    <row r="630" spans="1:29" ht="24" customHeight="1" x14ac:dyDescent="0.25">
      <c r="A630" t="s">
        <v>1507</v>
      </c>
      <c r="B630" t="s">
        <v>17728</v>
      </c>
      <c r="C630">
        <v>101038</v>
      </c>
      <c r="D630" t="s">
        <v>17073</v>
      </c>
      <c r="E630" t="s">
        <v>812</v>
      </c>
      <c r="F630" s="9">
        <f>Table13[[#This Row],[ToMeasure]]-Table13[[#This Row],[FromMeasure]]</f>
        <v>3.7074845200000013</v>
      </c>
      <c r="G630" s="5" t="s">
        <v>810</v>
      </c>
      <c r="H630" s="35">
        <v>19.1814806</v>
      </c>
      <c r="I630" s="56">
        <v>277.27574685600001</v>
      </c>
      <c r="J630" s="18" t="s">
        <v>1504</v>
      </c>
      <c r="K630" s="55">
        <v>278.99805929000001</v>
      </c>
      <c r="L630" s="35">
        <v>22.888965120000002</v>
      </c>
      <c r="M630" s="56">
        <v>280.98323137599999</v>
      </c>
      <c r="N630" s="18" t="s">
        <v>1506</v>
      </c>
      <c r="O630" s="2">
        <v>1191</v>
      </c>
      <c r="P630" s="2">
        <v>1180</v>
      </c>
      <c r="Q630" s="2">
        <v>2371</v>
      </c>
      <c r="R630" t="s">
        <v>9410</v>
      </c>
      <c r="S630">
        <v>10</v>
      </c>
      <c r="T630">
        <v>51</v>
      </c>
      <c r="U630" s="2">
        <v>351</v>
      </c>
      <c r="V630" s="2">
        <v>120</v>
      </c>
      <c r="W630" s="8">
        <v>0.19865035849852383</v>
      </c>
      <c r="X630" s="2">
        <v>3826</v>
      </c>
      <c r="Y630" s="45">
        <v>598</v>
      </c>
      <c r="AA630" s="61">
        <f>(Table13[[#This Row],[2042 Future AADT]]-Table13[[#This Row],[AADT 2022]])/20*($AA$5-2022)+Table13[[#This Row],[AADT 2022]]</f>
        <v>3316.75</v>
      </c>
      <c r="AC630" s="1" t="str">
        <f>IF(Table13[[#This Row],[TCS MP]]&gt;=Table13[[#This Row],[BMP]],IF(Table13[[#This Row],[TCS MP]]&lt;=Table13[[#This Row],[EMP]],"Good","EMP"),"BMP")</f>
        <v>Good</v>
      </c>
    </row>
    <row r="631" spans="1:29" ht="24" customHeight="1" x14ac:dyDescent="0.25">
      <c r="A631" t="s">
        <v>1509</v>
      </c>
      <c r="B631" t="s">
        <v>17729</v>
      </c>
      <c r="C631">
        <v>101039</v>
      </c>
      <c r="D631" t="s">
        <v>17073</v>
      </c>
      <c r="E631" t="s">
        <v>812</v>
      </c>
      <c r="F631" s="9">
        <f>Table13[[#This Row],[ToMeasure]]-Table13[[#This Row],[FromMeasure]]</f>
        <v>8.0901478399999966</v>
      </c>
      <c r="G631" s="5" t="s">
        <v>810</v>
      </c>
      <c r="H631" s="35">
        <v>22.888965120000002</v>
      </c>
      <c r="I631" s="56">
        <v>281.00341573999998</v>
      </c>
      <c r="J631" s="18" t="s">
        <v>1506</v>
      </c>
      <c r="K631" s="55">
        <v>288.95980766000002</v>
      </c>
      <c r="L631" s="35">
        <v>30.979112959999998</v>
      </c>
      <c r="M631" s="56">
        <v>289.09356358000002</v>
      </c>
      <c r="N631" s="18" t="s">
        <v>1508</v>
      </c>
      <c r="O631" s="2">
        <v>1015</v>
      </c>
      <c r="P631" s="2">
        <v>899</v>
      </c>
      <c r="Q631" s="2">
        <v>1914</v>
      </c>
      <c r="R631" t="s">
        <v>5121</v>
      </c>
      <c r="S631">
        <v>11</v>
      </c>
      <c r="T631">
        <v>59</v>
      </c>
      <c r="U631" s="2">
        <v>224</v>
      </c>
      <c r="V631" s="2">
        <v>106</v>
      </c>
      <c r="W631" s="8">
        <v>0.17241379310344829</v>
      </c>
      <c r="X631" s="2">
        <v>2422</v>
      </c>
      <c r="Y631" s="45">
        <v>599</v>
      </c>
      <c r="AA631" s="61">
        <f>(Table13[[#This Row],[2042 Future AADT]]-Table13[[#This Row],[AADT 2022]])/20*($AA$5-2022)+Table13[[#This Row],[AADT 2022]]</f>
        <v>2244.1999999999998</v>
      </c>
      <c r="AC631" s="1" t="str">
        <f>IF(Table13[[#This Row],[TCS MP]]&gt;=Table13[[#This Row],[BMP]],IF(Table13[[#This Row],[TCS MP]]&lt;=Table13[[#This Row],[EMP]],"Good","EMP"),"BMP")</f>
        <v>Good</v>
      </c>
    </row>
    <row r="632" spans="1:29" ht="24" customHeight="1" x14ac:dyDescent="0.25">
      <c r="A632" t="s">
        <v>1511</v>
      </c>
      <c r="B632" t="s">
        <v>17730</v>
      </c>
      <c r="C632">
        <v>101040</v>
      </c>
      <c r="D632" t="s">
        <v>17073</v>
      </c>
      <c r="E632" t="s">
        <v>812</v>
      </c>
      <c r="F632" s="9">
        <f>Table13[[#This Row],[ToMeasure]]-Table13[[#This Row],[FromMeasure]]</f>
        <v>5.9077763099999991</v>
      </c>
      <c r="G632" s="5" t="s">
        <v>810</v>
      </c>
      <c r="H632" s="35">
        <v>30.979112959999998</v>
      </c>
      <c r="I632" s="56">
        <v>289.10872588874997</v>
      </c>
      <c r="J632" s="18" t="s">
        <v>1508</v>
      </c>
      <c r="K632" s="55">
        <v>289.48545280500002</v>
      </c>
      <c r="L632" s="35">
        <v>36.886889269999998</v>
      </c>
      <c r="M632" s="56">
        <v>295.01650219875</v>
      </c>
      <c r="N632" s="18" t="s">
        <v>1510</v>
      </c>
      <c r="O632" s="2">
        <v>580</v>
      </c>
      <c r="P632" s="2">
        <v>510</v>
      </c>
      <c r="Q632" s="2">
        <v>1090</v>
      </c>
      <c r="R632" t="s">
        <v>12651</v>
      </c>
      <c r="S632">
        <v>17</v>
      </c>
      <c r="T632">
        <v>77</v>
      </c>
      <c r="U632" s="2">
        <v>82</v>
      </c>
      <c r="V632" s="2">
        <v>14</v>
      </c>
      <c r="W632" s="8">
        <v>8.8073394495412849E-2</v>
      </c>
      <c r="X632" s="2">
        <v>1759</v>
      </c>
      <c r="Y632" s="45">
        <v>600</v>
      </c>
      <c r="AA632" s="61">
        <f>(Table13[[#This Row],[2042 Future AADT]]-Table13[[#This Row],[AADT 2022]])/20*($AA$5-2022)+Table13[[#This Row],[AADT 2022]]</f>
        <v>1524.85</v>
      </c>
      <c r="AC632" s="1" t="str">
        <f>IF(Table13[[#This Row],[TCS MP]]&gt;=Table13[[#This Row],[BMP]],IF(Table13[[#This Row],[TCS MP]]&lt;=Table13[[#This Row],[EMP]],"Good","EMP"),"BMP")</f>
        <v>Good</v>
      </c>
    </row>
    <row r="633" spans="1:29" customFormat="1" ht="24" customHeight="1" x14ac:dyDescent="0.25">
      <c r="A633" t="s">
        <v>1513</v>
      </c>
      <c r="B633" t="s">
        <v>17731</v>
      </c>
      <c r="C633">
        <v>101041</v>
      </c>
      <c r="D633" t="s">
        <v>17073</v>
      </c>
      <c r="E633" t="s">
        <v>812</v>
      </c>
      <c r="F633" s="9">
        <f>Table13[[#This Row],[ToMeasure]]-Table13[[#This Row],[FromMeasure]]</f>
        <v>12.44463219</v>
      </c>
      <c r="G633" s="5" t="s">
        <v>810</v>
      </c>
      <c r="H633" s="35">
        <v>36.886889269999998</v>
      </c>
      <c r="I633" s="56">
        <v>295.08722163928599</v>
      </c>
      <c r="J633" s="18" t="s">
        <v>1510</v>
      </c>
      <c r="K633" s="55">
        <v>296.00046221666702</v>
      </c>
      <c r="L633" s="35">
        <v>49.331521459999998</v>
      </c>
      <c r="M633" s="56">
        <v>307.53185382928598</v>
      </c>
      <c r="N633" s="18" t="s">
        <v>1512</v>
      </c>
      <c r="O633" s="2">
        <v>643</v>
      </c>
      <c r="P633" s="2">
        <v>629</v>
      </c>
      <c r="Q633" s="2">
        <v>1272</v>
      </c>
      <c r="R633" t="s">
        <v>9495</v>
      </c>
      <c r="S633">
        <v>9</v>
      </c>
      <c r="T633">
        <v>61</v>
      </c>
      <c r="U633" s="2">
        <v>260</v>
      </c>
      <c r="V633" s="2">
        <v>21</v>
      </c>
      <c r="W633" s="8">
        <v>0.2209119496855346</v>
      </c>
      <c r="X633" s="2">
        <v>1610</v>
      </c>
      <c r="Y633" s="45">
        <v>601</v>
      </c>
      <c r="Z633" s="63"/>
      <c r="AA633" s="61">
        <f>(Table13[[#This Row],[2042 Future AADT]]-Table13[[#This Row],[AADT 2022]])/20*($AA$5-2022)+Table13[[#This Row],[AADT 2022]]</f>
        <v>1491.7</v>
      </c>
      <c r="AB633" s="63"/>
      <c r="AC633" s="1" t="str">
        <f>IF(Table13[[#This Row],[TCS MP]]&gt;=Table13[[#This Row],[BMP]],IF(Table13[[#This Row],[TCS MP]]&lt;=Table13[[#This Row],[EMP]],"Good","EMP"),"BMP")</f>
        <v>Good</v>
      </c>
    </row>
    <row r="634" spans="1:29" ht="24" customHeight="1" x14ac:dyDescent="0.25">
      <c r="A634" t="s">
        <v>1515</v>
      </c>
      <c r="B634" t="s">
        <v>17732</v>
      </c>
      <c r="C634">
        <v>101042</v>
      </c>
      <c r="D634" t="s">
        <v>17073</v>
      </c>
      <c r="E634" t="s">
        <v>812</v>
      </c>
      <c r="F634" s="9">
        <f>Table13[[#This Row],[ToMeasure]]-Table13[[#This Row],[FromMeasure]]</f>
        <v>1.3732178300000015</v>
      </c>
      <c r="G634" s="5" t="s">
        <v>810</v>
      </c>
      <c r="H634" s="35">
        <v>49.331521459999998</v>
      </c>
      <c r="I634" s="56">
        <v>307.59480146666698</v>
      </c>
      <c r="J634" s="18" t="s">
        <v>1512</v>
      </c>
      <c r="K634" s="55">
        <v>308.00018382000002</v>
      </c>
      <c r="L634" s="35">
        <v>50.704739289999999</v>
      </c>
      <c r="M634" s="56">
        <v>308.96801929666702</v>
      </c>
      <c r="N634" s="18" t="s">
        <v>1514</v>
      </c>
      <c r="O634" s="2">
        <v>1063</v>
      </c>
      <c r="P634" s="2">
        <v>1063</v>
      </c>
      <c r="Q634" s="2">
        <v>2126</v>
      </c>
      <c r="R634" t="s">
        <v>12652</v>
      </c>
      <c r="S634">
        <v>7</v>
      </c>
      <c r="T634">
        <v>58</v>
      </c>
      <c r="U634" s="2">
        <v>155</v>
      </c>
      <c r="V634" s="2">
        <v>11</v>
      </c>
      <c r="W634" s="8">
        <v>7.8080903104421451E-2</v>
      </c>
      <c r="X634" s="2">
        <v>3431</v>
      </c>
      <c r="Y634" s="45">
        <v>602</v>
      </c>
      <c r="AA634" s="61">
        <f>(Table13[[#This Row],[2042 Future AADT]]-Table13[[#This Row],[AADT 2022]])/20*($AA$5-2022)+Table13[[#This Row],[AADT 2022]]</f>
        <v>2974.25</v>
      </c>
      <c r="AC634" s="1" t="str">
        <f>IF(Table13[[#This Row],[TCS MP]]&gt;=Table13[[#This Row],[BMP]],IF(Table13[[#This Row],[TCS MP]]&lt;=Table13[[#This Row],[EMP]],"Good","EMP"),"BMP")</f>
        <v>Good</v>
      </c>
    </row>
    <row r="635" spans="1:29" ht="24" customHeight="1" x14ac:dyDescent="0.25">
      <c r="A635" t="s">
        <v>1517</v>
      </c>
      <c r="B635" t="s">
        <v>17733</v>
      </c>
      <c r="C635">
        <v>101043</v>
      </c>
      <c r="D635" t="s">
        <v>17073</v>
      </c>
      <c r="E635" t="s">
        <v>812</v>
      </c>
      <c r="F635" s="9">
        <f>Table13[[#This Row],[ToMeasure]]-Table13[[#This Row],[FromMeasure]]</f>
        <v>0.75420001999999897</v>
      </c>
      <c r="G635" s="5" t="s">
        <v>810</v>
      </c>
      <c r="H635" s="35">
        <v>50.704739289999999</v>
      </c>
      <c r="I635" s="56">
        <v>308.9174089425</v>
      </c>
      <c r="J635" s="18" t="s">
        <v>1514</v>
      </c>
      <c r="K635" s="55">
        <v>309.288777433333</v>
      </c>
      <c r="L635" s="35">
        <v>51.458939309999998</v>
      </c>
      <c r="M635" s="56">
        <v>309.67160896249999</v>
      </c>
      <c r="N635" s="18" t="s">
        <v>1516</v>
      </c>
      <c r="O635" s="2">
        <v>2065</v>
      </c>
      <c r="P635" s="2">
        <v>2149</v>
      </c>
      <c r="Q635" s="2">
        <v>4214</v>
      </c>
      <c r="R635" t="s">
        <v>9411</v>
      </c>
      <c r="S635">
        <v>10</v>
      </c>
      <c r="T635">
        <v>52</v>
      </c>
      <c r="U635" s="2">
        <v>166</v>
      </c>
      <c r="V635" s="2">
        <v>17</v>
      </c>
      <c r="W635" s="8">
        <v>4.3426672994779307E-2</v>
      </c>
      <c r="X635" s="2">
        <v>5849</v>
      </c>
      <c r="Y635" s="45">
        <v>603</v>
      </c>
      <c r="AA635" s="61">
        <f>(Table13[[#This Row],[2042 Future AADT]]-Table13[[#This Row],[AADT 2022]])/20*($AA$5-2022)+Table13[[#This Row],[AADT 2022]]</f>
        <v>5276.75</v>
      </c>
      <c r="AC635" s="1" t="str">
        <f>IF(Table13[[#This Row],[TCS MP]]&gt;=Table13[[#This Row],[BMP]],IF(Table13[[#This Row],[TCS MP]]&lt;=Table13[[#This Row],[EMP]],"Good","EMP"),"BMP")</f>
        <v>Good</v>
      </c>
    </row>
    <row r="636" spans="1:29" ht="24" customHeight="1" x14ac:dyDescent="0.25">
      <c r="A636" t="s">
        <v>1518</v>
      </c>
      <c r="B636" t="s">
        <v>17734</v>
      </c>
      <c r="C636">
        <v>101044</v>
      </c>
      <c r="D636" t="s">
        <v>17073</v>
      </c>
      <c r="E636" t="s">
        <v>812</v>
      </c>
      <c r="F636" s="9">
        <f>Table13[[#This Row],[ToMeasure]]-Table13[[#This Row],[FromMeasure]]</f>
        <v>0.54047969999999879</v>
      </c>
      <c r="G636" s="5" t="s">
        <v>810</v>
      </c>
      <c r="H636" s="35">
        <v>51.458939309999998</v>
      </c>
      <c r="I636" s="56">
        <v>309.65363996333298</v>
      </c>
      <c r="J636" s="18" t="s">
        <v>1516</v>
      </c>
      <c r="K636" s="55">
        <v>309.89352064333298</v>
      </c>
      <c r="L636" s="35">
        <v>51.999419009999997</v>
      </c>
      <c r="M636" s="56">
        <v>310.19411966333303</v>
      </c>
      <c r="N636" s="18" t="s">
        <v>89</v>
      </c>
      <c r="O636" s="2">
        <v>2828</v>
      </c>
      <c r="P636" s="2">
        <v>2900</v>
      </c>
      <c r="Q636" s="2">
        <v>5728</v>
      </c>
      <c r="R636" t="s">
        <v>5122</v>
      </c>
      <c r="S636">
        <v>9</v>
      </c>
      <c r="T636">
        <v>55</v>
      </c>
      <c r="U636" s="2">
        <v>666</v>
      </c>
      <c r="V636" s="2">
        <v>47</v>
      </c>
      <c r="W636" s="8">
        <v>0.12447625698324022</v>
      </c>
      <c r="X636" s="2">
        <v>7951</v>
      </c>
      <c r="Y636" s="45">
        <v>604</v>
      </c>
      <c r="AA636" s="61">
        <f>(Table13[[#This Row],[2042 Future AADT]]-Table13[[#This Row],[AADT 2022]])/20*($AA$5-2022)+Table13[[#This Row],[AADT 2022]]</f>
        <v>7172.95</v>
      </c>
      <c r="AC636" s="1" t="str">
        <f>IF(Table13[[#This Row],[TCS MP]]&gt;=Table13[[#This Row],[BMP]],IF(Table13[[#This Row],[TCS MP]]&lt;=Table13[[#This Row],[EMP]],"Good","EMP"),"BMP")</f>
        <v>Good</v>
      </c>
    </row>
    <row r="637" spans="1:29" ht="24" customHeight="1" x14ac:dyDescent="0.25">
      <c r="A637" t="s">
        <v>1521</v>
      </c>
      <c r="B637" t="s">
        <v>17735</v>
      </c>
      <c r="C637">
        <v>101045</v>
      </c>
      <c r="D637" t="s">
        <v>17073</v>
      </c>
      <c r="E637" t="s">
        <v>812</v>
      </c>
      <c r="F637" s="9">
        <f>Table13[[#This Row],[ToMeasure]]-Table13[[#This Row],[FromMeasure]]</f>
        <v>0.21718302999999395</v>
      </c>
      <c r="G637" s="5" t="s">
        <v>810</v>
      </c>
      <c r="H637" s="35">
        <v>54.012193850000003</v>
      </c>
      <c r="I637" s="56">
        <v>311.64287181666703</v>
      </c>
      <c r="J637" s="18" t="s">
        <v>1519</v>
      </c>
      <c r="K637" s="55">
        <v>311.80107637666703</v>
      </c>
      <c r="L637" s="35">
        <v>54.229376879999997</v>
      </c>
      <c r="M637" s="56">
        <v>311.86005484666703</v>
      </c>
      <c r="N637" s="18" t="s">
        <v>1520</v>
      </c>
      <c r="O637" s="2">
        <v>13654</v>
      </c>
      <c r="P637" s="2">
        <v>13729</v>
      </c>
      <c r="Q637" s="2">
        <v>27383</v>
      </c>
      <c r="R637" t="s">
        <v>12653</v>
      </c>
      <c r="S637">
        <v>9</v>
      </c>
      <c r="T637">
        <v>52</v>
      </c>
      <c r="U637" s="2">
        <v>1580</v>
      </c>
      <c r="V637" s="2">
        <v>1307</v>
      </c>
      <c r="W637" s="8">
        <v>0.10543037651097396</v>
      </c>
      <c r="X637" s="2">
        <v>38009</v>
      </c>
      <c r="Y637" s="45">
        <v>605</v>
      </c>
      <c r="AA637" s="61">
        <f>(Table13[[#This Row],[2042 Future AADT]]-Table13[[#This Row],[AADT 2022]])/20*($AA$5-2022)+Table13[[#This Row],[AADT 2022]]</f>
        <v>34289.9</v>
      </c>
      <c r="AC637" s="1" t="str">
        <f>IF(Table13[[#This Row],[TCS MP]]&gt;=Table13[[#This Row],[BMP]],IF(Table13[[#This Row],[TCS MP]]&lt;=Table13[[#This Row],[EMP]],"Good","EMP"),"BMP")</f>
        <v>Good</v>
      </c>
    </row>
    <row r="638" spans="1:29" ht="24" customHeight="1" x14ac:dyDescent="0.25">
      <c r="A638" t="s">
        <v>1523</v>
      </c>
      <c r="B638" t="s">
        <v>17736</v>
      </c>
      <c r="C638">
        <v>101047</v>
      </c>
      <c r="D638" t="s">
        <v>17073</v>
      </c>
      <c r="E638" t="s">
        <v>812</v>
      </c>
      <c r="F638" s="9">
        <f>Table13[[#This Row],[ToMeasure]]-Table13[[#This Row],[FromMeasure]]</f>
        <v>0.31557375000000576</v>
      </c>
      <c r="G638" s="5" t="s">
        <v>810</v>
      </c>
      <c r="H638" s="35">
        <v>54.229376879999997</v>
      </c>
      <c r="I638" s="56">
        <v>311.86005484666703</v>
      </c>
      <c r="J638" s="18" t="s">
        <v>1520</v>
      </c>
      <c r="K638" s="55">
        <v>312.10002695666702</v>
      </c>
      <c r="L638" s="35">
        <v>54.544950630000002</v>
      </c>
      <c r="M638" s="56">
        <v>312.17562859666702</v>
      </c>
      <c r="N638" s="18" t="s">
        <v>1522</v>
      </c>
      <c r="O638" s="2">
        <v>6368</v>
      </c>
      <c r="P638" s="2">
        <v>3735</v>
      </c>
      <c r="Q638" s="2">
        <v>10103</v>
      </c>
      <c r="R638" t="s">
        <v>9412</v>
      </c>
      <c r="S638">
        <v>9</v>
      </c>
      <c r="T638">
        <v>63</v>
      </c>
      <c r="U638" s="2">
        <v>861</v>
      </c>
      <c r="V638" s="2">
        <v>102</v>
      </c>
      <c r="W638" s="8">
        <v>9.5318222310204884E-2</v>
      </c>
      <c r="X638" s="2">
        <v>14024</v>
      </c>
      <c r="Y638" s="45">
        <v>606</v>
      </c>
      <c r="AA638" s="61">
        <f>(Table13[[#This Row],[2042 Future AADT]]-Table13[[#This Row],[AADT 2022]])/20*($AA$5-2022)+Table13[[#This Row],[AADT 2022]]</f>
        <v>12651.65</v>
      </c>
      <c r="AC638" s="1" t="str">
        <f>IF(Table13[[#This Row],[TCS MP]]&gt;=Table13[[#This Row],[BMP]],IF(Table13[[#This Row],[TCS MP]]&lt;=Table13[[#This Row],[EMP]],"Good","EMP"),"BMP")</f>
        <v>Good</v>
      </c>
    </row>
    <row r="639" spans="1:29" ht="24" customHeight="1" x14ac:dyDescent="0.25">
      <c r="A639" t="s">
        <v>1524</v>
      </c>
      <c r="B639" t="s">
        <v>17737</v>
      </c>
      <c r="C639">
        <v>101048</v>
      </c>
      <c r="D639" t="s">
        <v>17073</v>
      </c>
      <c r="E639" t="s">
        <v>812</v>
      </c>
      <c r="F639" s="9">
        <f>Table13[[#This Row],[ToMeasure]]-Table13[[#This Row],[FromMeasure]]</f>
        <v>0.54875630000000086</v>
      </c>
      <c r="G639" s="5" t="s">
        <v>810</v>
      </c>
      <c r="H639" s="35">
        <v>54.544950630000002</v>
      </c>
      <c r="I639" s="56">
        <v>312.17562859666702</v>
      </c>
      <c r="J639" s="39" t="s">
        <v>25980</v>
      </c>
      <c r="K639" s="55">
        <v>312.40462065666702</v>
      </c>
      <c r="L639" s="35">
        <v>55.093706930000003</v>
      </c>
      <c r="M639" s="56">
        <v>312.724384896667</v>
      </c>
      <c r="N639" s="18" t="s">
        <v>25983</v>
      </c>
      <c r="O639" s="2">
        <v>7270</v>
      </c>
      <c r="P639" s="2">
        <v>7581</v>
      </c>
      <c r="Q639" s="2">
        <v>14851</v>
      </c>
      <c r="R639" t="s">
        <v>9413</v>
      </c>
      <c r="S639">
        <v>9</v>
      </c>
      <c r="T639">
        <v>67</v>
      </c>
      <c r="U639" s="2">
        <v>541</v>
      </c>
      <c r="V639" s="2">
        <v>448</v>
      </c>
      <c r="W639" s="8">
        <v>6.6594842098175205E-2</v>
      </c>
      <c r="X639" s="2">
        <v>20614</v>
      </c>
      <c r="Y639" s="45">
        <v>607</v>
      </c>
      <c r="AA639" s="61">
        <f>(Table13[[#This Row],[2042 Future AADT]]-Table13[[#This Row],[AADT 2022]])/20*($AA$5-2022)+Table13[[#This Row],[AADT 2022]]</f>
        <v>18596.95</v>
      </c>
      <c r="AC639" s="1" t="str">
        <f>IF(Table13[[#This Row],[TCS MP]]&gt;=Table13[[#This Row],[BMP]],IF(Table13[[#This Row],[TCS MP]]&lt;=Table13[[#This Row],[EMP]],"Good","EMP"),"BMP")</f>
        <v>Good</v>
      </c>
    </row>
    <row r="640" spans="1:29" ht="24" customHeight="1" x14ac:dyDescent="0.25">
      <c r="A640" t="s">
        <v>1555</v>
      </c>
      <c r="B640" t="s">
        <v>17895</v>
      </c>
      <c r="C640">
        <v>101325</v>
      </c>
      <c r="D640" t="s">
        <v>17073</v>
      </c>
      <c r="E640" t="s">
        <v>812</v>
      </c>
      <c r="F640" s="9">
        <f>Table13[[#This Row],[ToMeasure]]-Table13[[#This Row],[FromMeasure]]</f>
        <v>0.72626541999999716</v>
      </c>
      <c r="G640" s="5" t="s">
        <v>810</v>
      </c>
      <c r="H640" s="35">
        <v>55.093706930000003</v>
      </c>
      <c r="I640" s="56">
        <v>312.724384896667</v>
      </c>
      <c r="J640" s="18" t="s">
        <v>25983</v>
      </c>
      <c r="K640" s="55">
        <v>313.27159741999998</v>
      </c>
      <c r="L640" s="35">
        <v>55.81997235</v>
      </c>
      <c r="M640" s="56">
        <v>313.45065031666701</v>
      </c>
      <c r="N640" s="18" t="s">
        <v>90</v>
      </c>
      <c r="O640" s="2">
        <v>8797</v>
      </c>
      <c r="P640" s="2">
        <v>9228</v>
      </c>
      <c r="Q640" s="2">
        <v>18025</v>
      </c>
      <c r="R640" t="s">
        <v>5123</v>
      </c>
      <c r="S640">
        <v>9</v>
      </c>
      <c r="T640">
        <v>60</v>
      </c>
      <c r="U640" s="2">
        <v>892</v>
      </c>
      <c r="V640" s="2">
        <v>219</v>
      </c>
      <c r="W640" s="8">
        <v>6.1636615811373092E-2</v>
      </c>
      <c r="X640" s="2">
        <v>25020</v>
      </c>
      <c r="Y640" s="45">
        <v>607.1</v>
      </c>
      <c r="AA640" s="61">
        <f>(Table13[[#This Row],[2042 Future AADT]]-Table13[[#This Row],[AADT 2022]])/20*($AA$5-2022)+Table13[[#This Row],[AADT 2022]]</f>
        <v>22571.75</v>
      </c>
      <c r="AC640" s="1" t="str">
        <f>IF(Table13[[#This Row],[TCS MP]]&gt;=Table13[[#This Row],[BMP]],IF(Table13[[#This Row],[TCS MP]]&lt;=Table13[[#This Row],[EMP]],"Good","EMP"),"BMP")</f>
        <v>Good</v>
      </c>
    </row>
    <row r="641" spans="1:29" ht="24" customHeight="1" x14ac:dyDescent="0.25">
      <c r="A641" t="s">
        <v>1557</v>
      </c>
      <c r="B641" t="s">
        <v>17896</v>
      </c>
      <c r="C641">
        <v>101326</v>
      </c>
      <c r="D641" t="s">
        <v>17073</v>
      </c>
      <c r="E641" t="s">
        <v>812</v>
      </c>
      <c r="F641" s="9">
        <f>Table13[[#This Row],[ToMeasure]]-Table13[[#This Row],[FromMeasure]]</f>
        <v>1.0299569199999965</v>
      </c>
      <c r="G641" s="5" t="s">
        <v>810</v>
      </c>
      <c r="H641" s="35">
        <v>55.81997235</v>
      </c>
      <c r="I641" s="56">
        <v>313.95464455000001</v>
      </c>
      <c r="J641" s="18" t="s">
        <v>90</v>
      </c>
      <c r="K641" s="69">
        <v>314.3</v>
      </c>
      <c r="L641" s="35">
        <v>56.849929269999997</v>
      </c>
      <c r="M641" s="56">
        <v>314.98460146999997</v>
      </c>
      <c r="N641" s="18" t="s">
        <v>1556</v>
      </c>
      <c r="O641" s="2">
        <v>9383</v>
      </c>
      <c r="P641" s="2">
        <v>9560</v>
      </c>
      <c r="Q641" s="2">
        <v>18943</v>
      </c>
      <c r="R641" t="s">
        <v>9496</v>
      </c>
      <c r="S641">
        <v>8</v>
      </c>
      <c r="T641">
        <v>56</v>
      </c>
      <c r="U641" s="2">
        <v>552</v>
      </c>
      <c r="V641" s="2">
        <v>457</v>
      </c>
      <c r="W641" s="8">
        <v>5.3265058332893418E-2</v>
      </c>
      <c r="X641" s="2">
        <v>26294</v>
      </c>
      <c r="Y641" s="45">
        <v>607.20000000000005</v>
      </c>
      <c r="AA641" s="61">
        <f>(Table13[[#This Row],[2042 Future AADT]]-Table13[[#This Row],[AADT 2022]])/20*($AA$5-2022)+Table13[[#This Row],[AADT 2022]]</f>
        <v>23721.15</v>
      </c>
      <c r="AC641" s="1" t="str">
        <f>IF(Table13[[#This Row],[TCS MP]]&gt;=Table13[[#This Row],[BMP]],IF(Table13[[#This Row],[TCS MP]]&lt;=Table13[[#This Row],[EMP]],"Good","EMP"),"BMP")</f>
        <v>Good</v>
      </c>
    </row>
    <row r="642" spans="1:29" ht="24" customHeight="1" x14ac:dyDescent="0.25">
      <c r="A642" t="s">
        <v>1559</v>
      </c>
      <c r="B642" t="s">
        <v>18580</v>
      </c>
      <c r="C642">
        <v>102329</v>
      </c>
      <c r="D642" t="s">
        <v>17073</v>
      </c>
      <c r="E642" t="s">
        <v>812</v>
      </c>
      <c r="F642" s="9">
        <f>Table13[[#This Row],[ToMeasure]]-Table13[[#This Row],[FromMeasure]]</f>
        <v>1.2131219400000006</v>
      </c>
      <c r="G642" s="5" t="s">
        <v>810</v>
      </c>
      <c r="H642" s="35">
        <v>56.849929269999997</v>
      </c>
      <c r="I642" s="56">
        <v>314.98460146999997</v>
      </c>
      <c r="J642" s="18" t="s">
        <v>1556</v>
      </c>
      <c r="K642" s="69">
        <v>315.2</v>
      </c>
      <c r="L642" s="35">
        <v>58.063051209999998</v>
      </c>
      <c r="M642" s="56">
        <v>316.2</v>
      </c>
      <c r="N642" s="18" t="s">
        <v>1525</v>
      </c>
      <c r="O642" s="2">
        <v>9667</v>
      </c>
      <c r="P642" s="2">
        <v>10518</v>
      </c>
      <c r="Q642" s="2">
        <v>20185</v>
      </c>
      <c r="R642" t="s">
        <v>12654</v>
      </c>
      <c r="S642">
        <v>8</v>
      </c>
      <c r="T642">
        <v>58</v>
      </c>
      <c r="U642" s="2">
        <v>1512</v>
      </c>
      <c r="V642" s="2">
        <v>383</v>
      </c>
      <c r="W642" s="8">
        <v>9.388159524399306E-2</v>
      </c>
      <c r="X642" s="2">
        <v>28018</v>
      </c>
      <c r="Y642" s="45">
        <v>607.29999999999995</v>
      </c>
      <c r="AA642" s="61">
        <f>(Table13[[#This Row],[2042 Future AADT]]-Table13[[#This Row],[AADT 2022]])/20*($AA$5-2022)+Table13[[#This Row],[AADT 2022]]</f>
        <v>25276.45</v>
      </c>
      <c r="AC642" s="1" t="str">
        <f>IF(Table13[[#This Row],[TCS MP]]&gt;=Table13[[#This Row],[BMP]],IF(Table13[[#This Row],[TCS MP]]&lt;=Table13[[#This Row],[EMP]],"Good","EMP"),"BMP")</f>
        <v>Good</v>
      </c>
    </row>
    <row r="643" spans="1:29" ht="24" customHeight="1" x14ac:dyDescent="0.25">
      <c r="A643" t="s">
        <v>1527</v>
      </c>
      <c r="B643" t="s">
        <v>17738</v>
      </c>
      <c r="C643">
        <v>101049</v>
      </c>
      <c r="D643" t="s">
        <v>17073</v>
      </c>
      <c r="E643" t="s">
        <v>812</v>
      </c>
      <c r="F643" s="9">
        <f>Table13[[#This Row],[ToMeasure]]-Table13[[#This Row],[FromMeasure]]</f>
        <v>1.3252189200000046</v>
      </c>
      <c r="G643" s="5" t="s">
        <v>810</v>
      </c>
      <c r="H643" s="35">
        <v>58.063051209999998</v>
      </c>
      <c r="I643" s="56">
        <v>316.2</v>
      </c>
      <c r="J643" s="18" t="s">
        <v>1525</v>
      </c>
      <c r="K643" s="69">
        <v>317</v>
      </c>
      <c r="L643" s="35">
        <v>59.388270130000002</v>
      </c>
      <c r="M643" s="56">
        <v>317.48315893</v>
      </c>
      <c r="N643" s="18" t="s">
        <v>1526</v>
      </c>
      <c r="O643" s="2">
        <v>8899</v>
      </c>
      <c r="P643" s="2">
        <v>9895</v>
      </c>
      <c r="Q643" s="2">
        <v>18794</v>
      </c>
      <c r="R643" t="s">
        <v>9497</v>
      </c>
      <c r="S643">
        <v>8</v>
      </c>
      <c r="T643">
        <v>59</v>
      </c>
      <c r="U643" s="2">
        <v>1435</v>
      </c>
      <c r="V643" s="2">
        <v>240</v>
      </c>
      <c r="W643" s="8">
        <v>8.9124188570820481E-2</v>
      </c>
      <c r="X643" s="2">
        <v>26087</v>
      </c>
      <c r="Y643" s="45">
        <v>608</v>
      </c>
      <c r="AA643" s="61">
        <f>(Table13[[#This Row],[2042 Future AADT]]-Table13[[#This Row],[AADT 2022]])/20*($AA$5-2022)+Table13[[#This Row],[AADT 2022]]</f>
        <v>23534.45</v>
      </c>
      <c r="AC643" s="1" t="str">
        <f>IF(Table13[[#This Row],[TCS MP]]&gt;=Table13[[#This Row],[BMP]],IF(Table13[[#This Row],[TCS MP]]&lt;=Table13[[#This Row],[EMP]],"Good","EMP"),"BMP")</f>
        <v>Good</v>
      </c>
    </row>
    <row r="644" spans="1:29" ht="24" customHeight="1" x14ac:dyDescent="0.25">
      <c r="A644" t="s">
        <v>1561</v>
      </c>
      <c r="B644" t="s">
        <v>18581</v>
      </c>
      <c r="C644">
        <v>102330</v>
      </c>
      <c r="D644" t="s">
        <v>17073</v>
      </c>
      <c r="E644" t="s">
        <v>812</v>
      </c>
      <c r="F644" s="9">
        <f>Table13[[#This Row],[ToMeasure]]-Table13[[#This Row],[FromMeasure]]</f>
        <v>1.66816429</v>
      </c>
      <c r="G644" s="5" t="s">
        <v>810</v>
      </c>
      <c r="H644" s="35">
        <v>59.388270130000002</v>
      </c>
      <c r="I644" s="56">
        <v>317.48315893</v>
      </c>
      <c r="J644" s="18" t="s">
        <v>1526</v>
      </c>
      <c r="K644" s="55">
        <v>318</v>
      </c>
      <c r="L644" s="35">
        <v>61.056434420000002</v>
      </c>
      <c r="M644" s="56">
        <v>319.15132321999999</v>
      </c>
      <c r="N644" s="18" t="s">
        <v>1560</v>
      </c>
      <c r="O644" s="2">
        <v>9187</v>
      </c>
      <c r="P644" s="2">
        <v>10015</v>
      </c>
      <c r="Q644" s="2">
        <v>19202</v>
      </c>
      <c r="R644" t="s">
        <v>5124</v>
      </c>
      <c r="S644">
        <v>8</v>
      </c>
      <c r="T644">
        <v>62</v>
      </c>
      <c r="U644" s="2">
        <v>1299</v>
      </c>
      <c r="V644" s="2">
        <v>299</v>
      </c>
      <c r="W644" s="8">
        <v>8.3220497864805745E-2</v>
      </c>
      <c r="X644" s="2">
        <v>26654</v>
      </c>
      <c r="Y644" s="45">
        <v>608.11</v>
      </c>
      <c r="AA644" s="61">
        <f>(Table13[[#This Row],[2042 Future AADT]]-Table13[[#This Row],[AADT 2022]])/20*($AA$5-2022)+Table13[[#This Row],[AADT 2022]]</f>
        <v>24045.8</v>
      </c>
      <c r="AC644" s="1" t="str">
        <f>IF(Table13[[#This Row],[TCS MP]]&gt;=Table13[[#This Row],[BMP]],IF(Table13[[#This Row],[TCS MP]]&lt;=Table13[[#This Row],[EMP]],"Good","EMP"),"BMP")</f>
        <v>Good</v>
      </c>
    </row>
    <row r="645" spans="1:29" ht="24" customHeight="1" x14ac:dyDescent="0.25">
      <c r="A645" t="s">
        <v>1530</v>
      </c>
      <c r="B645" t="s">
        <v>17739</v>
      </c>
      <c r="C645">
        <v>101050</v>
      </c>
      <c r="D645" t="s">
        <v>17073</v>
      </c>
      <c r="E645" t="s">
        <v>812</v>
      </c>
      <c r="F645" s="9">
        <f>Table13[[#This Row],[ToMeasure]]-Table13[[#This Row],[FromMeasure]]</f>
        <v>0.50972181000000205</v>
      </c>
      <c r="G645" s="5" t="s">
        <v>810</v>
      </c>
      <c r="H645" s="35">
        <v>61.125959039999998</v>
      </c>
      <c r="I645" s="56">
        <v>319.22084783999998</v>
      </c>
      <c r="J645" s="18" t="s">
        <v>1528</v>
      </c>
      <c r="K645" s="55">
        <v>319.61807077999998</v>
      </c>
      <c r="L645" s="35">
        <v>61.63568085</v>
      </c>
      <c r="M645" s="56">
        <v>319.73056965000001</v>
      </c>
      <c r="N645" s="18" t="s">
        <v>1529</v>
      </c>
      <c r="O645" s="2">
        <v>11282</v>
      </c>
      <c r="P645" s="2">
        <v>10991</v>
      </c>
      <c r="Q645" s="2">
        <v>22273</v>
      </c>
      <c r="R645" t="s">
        <v>9414</v>
      </c>
      <c r="S645">
        <v>8</v>
      </c>
      <c r="T645">
        <v>68</v>
      </c>
      <c r="U645" s="2">
        <v>2305</v>
      </c>
      <c r="V645" s="2">
        <v>748</v>
      </c>
      <c r="W645" s="8">
        <v>0.13707179095766175</v>
      </c>
      <c r="X645" s="2">
        <v>38259</v>
      </c>
      <c r="Y645" s="45">
        <v>609</v>
      </c>
      <c r="AA645" s="61">
        <f>(Table13[[#This Row],[2042 Future AADT]]-Table13[[#This Row],[AADT 2022]])/20*($AA$5-2022)+Table13[[#This Row],[AADT 2022]]</f>
        <v>32663.9</v>
      </c>
      <c r="AC645" s="1" t="str">
        <f>IF(Table13[[#This Row],[TCS MP]]&gt;=Table13[[#This Row],[BMP]],IF(Table13[[#This Row],[TCS MP]]&lt;=Table13[[#This Row],[EMP]],"Good","EMP"),"BMP")</f>
        <v>Good</v>
      </c>
    </row>
    <row r="646" spans="1:29" ht="24" customHeight="1" x14ac:dyDescent="0.25">
      <c r="A646" t="s">
        <v>1532</v>
      </c>
      <c r="B646" t="s">
        <v>17740</v>
      </c>
      <c r="C646">
        <v>101051</v>
      </c>
      <c r="D646" t="s">
        <v>17073</v>
      </c>
      <c r="E646" t="s">
        <v>812</v>
      </c>
      <c r="F646" s="9">
        <f>Table13[[#This Row],[ToMeasure]]-Table13[[#This Row],[FromMeasure]]</f>
        <v>0.29949589000000287</v>
      </c>
      <c r="G646" s="5" t="s">
        <v>810</v>
      </c>
      <c r="H646" s="35">
        <v>61.63568085</v>
      </c>
      <c r="I646" s="56">
        <v>319.73308407500002</v>
      </c>
      <c r="J646" s="18" t="s">
        <v>1529</v>
      </c>
      <c r="K646" s="55">
        <v>319.87418627</v>
      </c>
      <c r="L646" s="35">
        <v>61.935176740000003</v>
      </c>
      <c r="M646" s="56">
        <v>320.03257996500002</v>
      </c>
      <c r="N646" s="18" t="s">
        <v>1531</v>
      </c>
      <c r="O646" s="2">
        <v>11029</v>
      </c>
      <c r="P646" s="2">
        <v>11362</v>
      </c>
      <c r="Q646" s="2">
        <v>22391</v>
      </c>
      <c r="R646" t="s">
        <v>12657</v>
      </c>
      <c r="S646">
        <v>9</v>
      </c>
      <c r="T646">
        <v>75</v>
      </c>
      <c r="U646" s="2">
        <v>2305</v>
      </c>
      <c r="V646" s="2">
        <v>748</v>
      </c>
      <c r="W646" s="8">
        <v>0.1363494261087044</v>
      </c>
      <c r="X646" s="2">
        <v>36965</v>
      </c>
      <c r="Y646" s="45">
        <v>610</v>
      </c>
      <c r="AA646" s="61">
        <f>(Table13[[#This Row],[2042 Future AADT]]-Table13[[#This Row],[AADT 2022]])/20*($AA$5-2022)+Table13[[#This Row],[AADT 2022]]</f>
        <v>31864.1</v>
      </c>
      <c r="AC646" s="1" t="str">
        <f>IF(Table13[[#This Row],[TCS MP]]&gt;=Table13[[#This Row],[BMP]],IF(Table13[[#This Row],[TCS MP]]&lt;=Table13[[#This Row],[EMP]],"Good","EMP"),"BMP")</f>
        <v>Good</v>
      </c>
    </row>
    <row r="647" spans="1:29" ht="24" customHeight="1" x14ac:dyDescent="0.25">
      <c r="A647" t="s">
        <v>1534</v>
      </c>
      <c r="B647" t="s">
        <v>17741</v>
      </c>
      <c r="C647">
        <v>101052</v>
      </c>
      <c r="D647" t="s">
        <v>17073</v>
      </c>
      <c r="E647" t="s">
        <v>812</v>
      </c>
      <c r="F647" s="9">
        <f>Table13[[#This Row],[ToMeasure]]-Table13[[#This Row],[FromMeasure]]</f>
        <v>5.1425755899999928</v>
      </c>
      <c r="G647" s="5" t="s">
        <v>810</v>
      </c>
      <c r="H647" s="35">
        <v>61.935176740000003</v>
      </c>
      <c r="I647" s="56">
        <v>320.03273519714298</v>
      </c>
      <c r="J647" s="18" t="s">
        <v>1531</v>
      </c>
      <c r="K647" s="55">
        <v>322.21676323999998</v>
      </c>
      <c r="L647" s="35">
        <v>67.077752329999996</v>
      </c>
      <c r="M647" s="56">
        <v>325.17531078714302</v>
      </c>
      <c r="N647" s="18" t="s">
        <v>1533</v>
      </c>
      <c r="O647" s="2">
        <v>13739</v>
      </c>
      <c r="P647" s="2">
        <v>13675</v>
      </c>
      <c r="Q647" s="2">
        <v>27414</v>
      </c>
      <c r="R647" t="s">
        <v>9415</v>
      </c>
      <c r="S647">
        <v>13</v>
      </c>
      <c r="T647">
        <v>77</v>
      </c>
      <c r="U647" s="2">
        <v>2305</v>
      </c>
      <c r="V647" s="2">
        <v>748</v>
      </c>
      <c r="W647" s="8">
        <v>0.11136645509593639</v>
      </c>
      <c r="X647" s="2">
        <v>41835</v>
      </c>
      <c r="Y647" s="45">
        <v>611</v>
      </c>
      <c r="AA647" s="61">
        <f>(Table13[[#This Row],[2042 Future AADT]]-Table13[[#This Row],[AADT 2022]])/20*($AA$5-2022)+Table13[[#This Row],[AADT 2022]]</f>
        <v>36787.65</v>
      </c>
      <c r="AC647" s="1" t="str">
        <f>IF(Table13[[#This Row],[TCS MP]]&gt;=Table13[[#This Row],[BMP]],IF(Table13[[#This Row],[TCS MP]]&lt;=Table13[[#This Row],[EMP]],"Good","EMP"),"BMP")</f>
        <v>Good</v>
      </c>
    </row>
    <row r="648" spans="1:29" ht="24" customHeight="1" x14ac:dyDescent="0.25">
      <c r="A648" t="s">
        <v>1536</v>
      </c>
      <c r="B648" t="s">
        <v>17742</v>
      </c>
      <c r="C648">
        <v>101053</v>
      </c>
      <c r="D648" t="s">
        <v>17073</v>
      </c>
      <c r="E648" t="s">
        <v>812</v>
      </c>
      <c r="F648" s="9">
        <f>Table13[[#This Row],[ToMeasure]]-Table13[[#This Row],[FromMeasure]]</f>
        <v>1.013666090000001</v>
      </c>
      <c r="G648" s="5" t="s">
        <v>810</v>
      </c>
      <c r="H648" s="35">
        <v>67.077752329999996</v>
      </c>
      <c r="I648" s="56">
        <v>325.17586653000001</v>
      </c>
      <c r="J648" s="18" t="s">
        <v>1533</v>
      </c>
      <c r="K648" s="55">
        <v>326.00026229000002</v>
      </c>
      <c r="L648" s="35">
        <v>68.091418419999997</v>
      </c>
      <c r="M648" s="56">
        <v>326.18953262000002</v>
      </c>
      <c r="N648" s="18" t="s">
        <v>1535</v>
      </c>
      <c r="O648" s="2">
        <v>12313</v>
      </c>
      <c r="P648" s="2">
        <v>12172</v>
      </c>
      <c r="Q648" s="2">
        <v>24485</v>
      </c>
      <c r="R648" t="s">
        <v>9416</v>
      </c>
      <c r="S648">
        <v>10</v>
      </c>
      <c r="T648">
        <v>65</v>
      </c>
      <c r="U648" s="2">
        <v>2020</v>
      </c>
      <c r="V648" s="2">
        <v>724</v>
      </c>
      <c r="W648" s="8">
        <v>0.11206861343679804</v>
      </c>
      <c r="X648" s="2">
        <v>42058</v>
      </c>
      <c r="Y648" s="45">
        <v>612</v>
      </c>
      <c r="AA648" s="61">
        <f>(Table13[[#This Row],[2042 Future AADT]]-Table13[[#This Row],[AADT 2022]])/20*($AA$5-2022)+Table13[[#This Row],[AADT 2022]]</f>
        <v>35907.449999999997</v>
      </c>
      <c r="AC648" s="1" t="str">
        <f>IF(Table13[[#This Row],[TCS MP]]&gt;=Table13[[#This Row],[BMP]],IF(Table13[[#This Row],[TCS MP]]&lt;=Table13[[#This Row],[EMP]],"Good","EMP"),"BMP")</f>
        <v>Good</v>
      </c>
    </row>
    <row r="649" spans="1:29" ht="24" customHeight="1" x14ac:dyDescent="0.25">
      <c r="A649" t="s">
        <v>1538</v>
      </c>
      <c r="B649" t="s">
        <v>17743</v>
      </c>
      <c r="C649">
        <v>101054</v>
      </c>
      <c r="D649" t="s">
        <v>17073</v>
      </c>
      <c r="E649" t="s">
        <v>812</v>
      </c>
      <c r="F649" s="9">
        <f>Table13[[#This Row],[ToMeasure]]-Table13[[#This Row],[FromMeasure]]</f>
        <v>1.0023638800000043</v>
      </c>
      <c r="G649" s="5" t="s">
        <v>810</v>
      </c>
      <c r="H649" s="35">
        <v>68.091418419999997</v>
      </c>
      <c r="I649" s="56">
        <v>326.19105101999997</v>
      </c>
      <c r="J649" s="18" t="s">
        <v>1535</v>
      </c>
      <c r="K649" s="55">
        <v>326.93198902</v>
      </c>
      <c r="L649" s="35">
        <v>69.093782300000001</v>
      </c>
      <c r="M649" s="56">
        <v>327.19341489999999</v>
      </c>
      <c r="N649" s="18" t="s">
        <v>1537</v>
      </c>
      <c r="O649" s="2">
        <v>13003</v>
      </c>
      <c r="P649" s="2">
        <v>12975</v>
      </c>
      <c r="Q649" s="2">
        <v>25978</v>
      </c>
      <c r="R649" t="s">
        <v>5125</v>
      </c>
      <c r="S649">
        <v>9</v>
      </c>
      <c r="T649">
        <v>65</v>
      </c>
      <c r="U649" s="2">
        <v>2321</v>
      </c>
      <c r="V649" s="2">
        <v>1098</v>
      </c>
      <c r="W649" s="8">
        <v>0.13161136346139041</v>
      </c>
      <c r="X649" s="2">
        <v>44623</v>
      </c>
      <c r="Y649" s="45">
        <v>613</v>
      </c>
      <c r="AA649" s="61">
        <f>(Table13[[#This Row],[2042 Future AADT]]-Table13[[#This Row],[AADT 2022]])/20*($AA$5-2022)+Table13[[#This Row],[AADT 2022]]</f>
        <v>38097.25</v>
      </c>
      <c r="AC649" s="1" t="str">
        <f>IF(Table13[[#This Row],[TCS MP]]&gt;=Table13[[#This Row],[BMP]],IF(Table13[[#This Row],[TCS MP]]&lt;=Table13[[#This Row],[EMP]],"Good","EMP"),"BMP")</f>
        <v>Good</v>
      </c>
    </row>
    <row r="650" spans="1:29" ht="24" customHeight="1" x14ac:dyDescent="0.25">
      <c r="A650" t="s">
        <v>1540</v>
      </c>
      <c r="B650" t="s">
        <v>17744</v>
      </c>
      <c r="C650">
        <v>101055</v>
      </c>
      <c r="D650" t="s">
        <v>17073</v>
      </c>
      <c r="E650" t="s">
        <v>812</v>
      </c>
      <c r="F650" s="9">
        <f>Table13[[#This Row],[ToMeasure]]-Table13[[#This Row],[FromMeasure]]</f>
        <v>0.50059847999999363</v>
      </c>
      <c r="G650" s="5" t="s">
        <v>810</v>
      </c>
      <c r="H650" s="35">
        <v>69.093782300000001</v>
      </c>
      <c r="I650" s="56">
        <v>327.19300629999998</v>
      </c>
      <c r="J650" s="18" t="s">
        <v>1537</v>
      </c>
      <c r="K650" s="55">
        <v>327.46357356999999</v>
      </c>
      <c r="L650" s="35">
        <v>69.594380779999995</v>
      </c>
      <c r="M650" s="56">
        <v>327.69360477999999</v>
      </c>
      <c r="N650" s="18" t="s">
        <v>1539</v>
      </c>
      <c r="O650" s="2">
        <v>12780</v>
      </c>
      <c r="P650" s="2">
        <v>12801</v>
      </c>
      <c r="Q650" s="2">
        <v>25581</v>
      </c>
      <c r="R650" t="s">
        <v>5126</v>
      </c>
      <c r="S650">
        <v>8</v>
      </c>
      <c r="T650">
        <v>58</v>
      </c>
      <c r="U650" s="2">
        <v>1302</v>
      </c>
      <c r="V650" s="2">
        <v>706</v>
      </c>
      <c r="W650" s="8">
        <v>7.849575857081427E-2</v>
      </c>
      <c r="X650" s="2">
        <v>43941</v>
      </c>
      <c r="Y650" s="45">
        <v>614</v>
      </c>
      <c r="AA650" s="61">
        <f>(Table13[[#This Row],[2042 Future AADT]]-Table13[[#This Row],[AADT 2022]])/20*($AA$5-2022)+Table13[[#This Row],[AADT 2022]]</f>
        <v>37515</v>
      </c>
      <c r="AC650" s="1" t="str">
        <f>IF(Table13[[#This Row],[TCS MP]]&gt;=Table13[[#This Row],[BMP]],IF(Table13[[#This Row],[TCS MP]]&lt;=Table13[[#This Row],[EMP]],"Good","EMP"),"BMP")</f>
        <v>Good</v>
      </c>
    </row>
    <row r="651" spans="1:29" ht="24" customHeight="1" x14ac:dyDescent="0.25">
      <c r="A651" t="s">
        <v>1542</v>
      </c>
      <c r="B651" t="s">
        <v>17745</v>
      </c>
      <c r="C651">
        <v>101057</v>
      </c>
      <c r="D651" t="s">
        <v>17073</v>
      </c>
      <c r="E651" t="s">
        <v>812</v>
      </c>
      <c r="F651" s="9">
        <f>Table13[[#This Row],[ToMeasure]]-Table13[[#This Row],[FromMeasure]]</f>
        <v>0.50301208999999858</v>
      </c>
      <c r="G651" s="5" t="s">
        <v>810</v>
      </c>
      <c r="H651" s="35">
        <v>69.594380779999995</v>
      </c>
      <c r="I651" s="56">
        <v>327.69199494666702</v>
      </c>
      <c r="J651" s="18" t="s">
        <v>1539</v>
      </c>
      <c r="K651" s="55">
        <v>327.99969483000001</v>
      </c>
      <c r="L651" s="35">
        <v>70.097392869999993</v>
      </c>
      <c r="M651" s="56">
        <v>328.19500703666699</v>
      </c>
      <c r="N651" s="18" t="s">
        <v>1541</v>
      </c>
      <c r="O651" s="2">
        <v>12640</v>
      </c>
      <c r="P651" s="2">
        <v>12064</v>
      </c>
      <c r="Q651" s="2">
        <v>24704</v>
      </c>
      <c r="R651" t="s">
        <v>9498</v>
      </c>
      <c r="S651">
        <v>8</v>
      </c>
      <c r="T651">
        <v>58</v>
      </c>
      <c r="U651" s="2">
        <v>869</v>
      </c>
      <c r="V651" s="2">
        <v>719</v>
      </c>
      <c r="W651" s="8">
        <v>6.4281088082901561E-2</v>
      </c>
      <c r="X651" s="2">
        <v>40784</v>
      </c>
      <c r="Y651" s="45">
        <v>615</v>
      </c>
      <c r="AA651" s="61">
        <f>(Table13[[#This Row],[2042 Future AADT]]-Table13[[#This Row],[AADT 2022]])/20*($AA$5-2022)+Table13[[#This Row],[AADT 2022]]</f>
        <v>35156</v>
      </c>
      <c r="AC651" s="1" t="str">
        <f>IF(Table13[[#This Row],[TCS MP]]&gt;=Table13[[#This Row],[BMP]],IF(Table13[[#This Row],[TCS MP]]&lt;=Table13[[#This Row],[EMP]],"Good","EMP"),"BMP")</f>
        <v>Good</v>
      </c>
    </row>
    <row r="652" spans="1:29" ht="24" customHeight="1" x14ac:dyDescent="0.25">
      <c r="A652" t="s">
        <v>1544</v>
      </c>
      <c r="B652" t="s">
        <v>17746</v>
      </c>
      <c r="C652">
        <v>101059</v>
      </c>
      <c r="D652" t="s">
        <v>17073</v>
      </c>
      <c r="E652" t="s">
        <v>812</v>
      </c>
      <c r="F652" s="9">
        <f>Table13[[#This Row],[ToMeasure]]-Table13[[#This Row],[FromMeasure]]</f>
        <v>1.0111439500000046</v>
      </c>
      <c r="G652" s="5" t="s">
        <v>810</v>
      </c>
      <c r="H652" s="35">
        <v>70.097392869999993</v>
      </c>
      <c r="I652" s="56">
        <v>328.19177250333303</v>
      </c>
      <c r="J652" s="18" t="s">
        <v>1541</v>
      </c>
      <c r="K652" s="55">
        <v>328.99886192000002</v>
      </c>
      <c r="L652" s="35">
        <v>71.108536819999998</v>
      </c>
      <c r="M652" s="56">
        <v>329.20291645333299</v>
      </c>
      <c r="N652" s="18" t="s">
        <v>1543</v>
      </c>
      <c r="O652" s="2">
        <v>10544</v>
      </c>
      <c r="P652" s="2">
        <v>10094</v>
      </c>
      <c r="Q652" s="2">
        <v>20638</v>
      </c>
      <c r="R652" t="s">
        <v>9499</v>
      </c>
      <c r="S652">
        <v>9</v>
      </c>
      <c r="T652">
        <v>60</v>
      </c>
      <c r="U652" s="2">
        <v>1397</v>
      </c>
      <c r="V652" s="2">
        <v>824</v>
      </c>
      <c r="W652" s="8">
        <v>0.10761701715282489</v>
      </c>
      <c r="X652" s="2">
        <v>35450</v>
      </c>
      <c r="Y652" s="45">
        <v>616</v>
      </c>
      <c r="AA652" s="61">
        <f>(Table13[[#This Row],[2042 Future AADT]]-Table13[[#This Row],[AADT 2022]])/20*($AA$5-2022)+Table13[[#This Row],[AADT 2022]]</f>
        <v>30265.800000000003</v>
      </c>
      <c r="AC652" s="1" t="str">
        <f>IF(Table13[[#This Row],[TCS MP]]&gt;=Table13[[#This Row],[BMP]],IF(Table13[[#This Row],[TCS MP]]&lt;=Table13[[#This Row],[EMP]],"Good","EMP"),"BMP")</f>
        <v>Good</v>
      </c>
    </row>
    <row r="653" spans="1:29" ht="24" customHeight="1" x14ac:dyDescent="0.25">
      <c r="A653" t="s">
        <v>1546</v>
      </c>
      <c r="B653" t="s">
        <v>17747</v>
      </c>
      <c r="C653">
        <v>101061</v>
      </c>
      <c r="D653" t="s">
        <v>17073</v>
      </c>
      <c r="E653" t="s">
        <v>812</v>
      </c>
      <c r="F653" s="9">
        <f>Table13[[#This Row],[ToMeasure]]-Table13[[#This Row],[FromMeasure]]</f>
        <v>0.99317976999999757</v>
      </c>
      <c r="G653" s="5" t="s">
        <v>810</v>
      </c>
      <c r="H653" s="35">
        <v>71.108536819999998</v>
      </c>
      <c r="I653" s="56">
        <v>329.19992802000002</v>
      </c>
      <c r="J653" s="18" t="s">
        <v>1543</v>
      </c>
      <c r="K653" s="55">
        <v>329.99917469000002</v>
      </c>
      <c r="L653" s="35">
        <v>72.101716589999995</v>
      </c>
      <c r="M653" s="56">
        <v>330.19310779</v>
      </c>
      <c r="N653" s="18" t="s">
        <v>1545</v>
      </c>
      <c r="O653" s="2">
        <v>4369</v>
      </c>
      <c r="P653" s="2">
        <v>7554</v>
      </c>
      <c r="Q653" s="2">
        <v>11923</v>
      </c>
      <c r="R653" t="s">
        <v>9417</v>
      </c>
      <c r="S653">
        <v>7</v>
      </c>
      <c r="T653">
        <v>59</v>
      </c>
      <c r="U653" s="2">
        <v>1383</v>
      </c>
      <c r="V653" s="2">
        <v>665</v>
      </c>
      <c r="W653" s="8">
        <v>0.17176885012161369</v>
      </c>
      <c r="X653" s="2">
        <v>20480</v>
      </c>
      <c r="Y653" s="45">
        <v>617</v>
      </c>
      <c r="AA653" s="61">
        <f>(Table13[[#This Row],[2042 Future AADT]]-Table13[[#This Row],[AADT 2022]])/20*($AA$5-2022)+Table13[[#This Row],[AADT 2022]]</f>
        <v>17485.05</v>
      </c>
      <c r="AC653" s="1" t="str">
        <f>IF(Table13[[#This Row],[TCS MP]]&gt;=Table13[[#This Row],[BMP]],IF(Table13[[#This Row],[TCS MP]]&lt;=Table13[[#This Row],[EMP]],"Good","EMP"),"BMP")</f>
        <v>Good</v>
      </c>
    </row>
    <row r="654" spans="1:29" ht="24" customHeight="1" x14ac:dyDescent="0.25">
      <c r="A654" t="s">
        <v>1548</v>
      </c>
      <c r="B654" t="s">
        <v>17748</v>
      </c>
      <c r="C654">
        <v>101062</v>
      </c>
      <c r="D654" t="s">
        <v>17073</v>
      </c>
      <c r="E654" t="s">
        <v>812</v>
      </c>
      <c r="F654" s="9">
        <f>Table13[[#This Row],[ToMeasure]]-Table13[[#This Row],[FromMeasure]]</f>
        <v>6.5008217400000063</v>
      </c>
      <c r="G654" s="5" t="s">
        <v>810</v>
      </c>
      <c r="H654" s="35">
        <v>72.101716589999995</v>
      </c>
      <c r="I654" s="56">
        <v>330.18843662749998</v>
      </c>
      <c r="J654" s="18" t="s">
        <v>1545</v>
      </c>
      <c r="K654" s="55">
        <v>331.46251866</v>
      </c>
      <c r="L654" s="35">
        <v>78.602538330000002</v>
      </c>
      <c r="M654" s="56">
        <v>336.68925836749997</v>
      </c>
      <c r="N654" s="18" t="s">
        <v>1547</v>
      </c>
      <c r="O654" s="2">
        <v>5735</v>
      </c>
      <c r="P654" s="2">
        <v>5781</v>
      </c>
      <c r="Q654" s="2">
        <v>11516</v>
      </c>
      <c r="R654" t="s">
        <v>5127</v>
      </c>
      <c r="S654">
        <v>13</v>
      </c>
      <c r="T654">
        <v>61</v>
      </c>
      <c r="U654" s="2">
        <v>1588</v>
      </c>
      <c r="V654" s="2">
        <v>765</v>
      </c>
      <c r="W654" s="8">
        <v>0.20432441820076416</v>
      </c>
      <c r="X654" s="2">
        <v>17574</v>
      </c>
      <c r="Y654" s="45">
        <v>618</v>
      </c>
      <c r="AA654" s="61">
        <f>(Table13[[#This Row],[2042 Future AADT]]-Table13[[#This Row],[AADT 2022]])/20*($AA$5-2022)+Table13[[#This Row],[AADT 2022]]</f>
        <v>15453.7</v>
      </c>
      <c r="AC654" s="1" t="str">
        <f>IF(Table13[[#This Row],[TCS MP]]&gt;=Table13[[#This Row],[BMP]],IF(Table13[[#This Row],[TCS MP]]&lt;=Table13[[#This Row],[EMP]],"Good","EMP"),"BMP")</f>
        <v>Good</v>
      </c>
    </row>
    <row r="655" spans="1:29" ht="24" customHeight="1" x14ac:dyDescent="0.25">
      <c r="A655" t="s">
        <v>1549</v>
      </c>
      <c r="B655" t="s">
        <v>17749</v>
      </c>
      <c r="C655">
        <v>101063</v>
      </c>
      <c r="D655" t="s">
        <v>17073</v>
      </c>
      <c r="E655" t="s">
        <v>812</v>
      </c>
      <c r="F655" s="9">
        <f>Table13[[#This Row],[ToMeasure]]-Table13[[#This Row],[FromMeasure]]</f>
        <v>1.0072596699999963</v>
      </c>
      <c r="G655" s="5" t="s">
        <v>810</v>
      </c>
      <c r="H655" s="35">
        <v>78.602538330000002</v>
      </c>
      <c r="I655" s="56">
        <v>336.69116853000003</v>
      </c>
      <c r="J655" s="18" t="s">
        <v>1547</v>
      </c>
      <c r="K655" s="55">
        <v>338.00036067999997</v>
      </c>
      <c r="L655" s="35">
        <v>79.609797999999998</v>
      </c>
      <c r="M655" s="69">
        <v>338.8</v>
      </c>
      <c r="N655" s="18" t="s">
        <v>9418</v>
      </c>
      <c r="O655" s="2">
        <v>3855</v>
      </c>
      <c r="P655" s="2">
        <v>3397</v>
      </c>
      <c r="Q655" s="2">
        <v>7252</v>
      </c>
      <c r="R655" t="s">
        <v>9419</v>
      </c>
      <c r="S655">
        <v>9</v>
      </c>
      <c r="T655">
        <v>54</v>
      </c>
      <c r="U655" s="2">
        <v>672</v>
      </c>
      <c r="V655" s="2">
        <v>580</v>
      </c>
      <c r="W655" s="8">
        <v>0.17264202978488694</v>
      </c>
      <c r="X655" s="2">
        <v>11702</v>
      </c>
      <c r="Y655" s="45">
        <v>619</v>
      </c>
      <c r="AA655" s="61">
        <f>(Table13[[#This Row],[2042 Future AADT]]-Table13[[#This Row],[AADT 2022]])/20*($AA$5-2022)+Table13[[#This Row],[AADT 2022]]</f>
        <v>10144.5</v>
      </c>
      <c r="AC655" s="1" t="str">
        <f>IF(Table13[[#This Row],[TCS MP]]&gt;=Table13[[#This Row],[BMP]],IF(Table13[[#This Row],[TCS MP]]&lt;=Table13[[#This Row],[EMP]],"Good","EMP"),"BMP")</f>
        <v>Good</v>
      </c>
    </row>
    <row r="656" spans="1:29" ht="24" customHeight="1" x14ac:dyDescent="0.25">
      <c r="A656" t="s">
        <v>1551</v>
      </c>
      <c r="B656" t="s">
        <v>17750</v>
      </c>
      <c r="C656">
        <v>101064</v>
      </c>
      <c r="D656" t="s">
        <v>17073</v>
      </c>
      <c r="E656" t="s">
        <v>812</v>
      </c>
      <c r="F656" s="9">
        <f>Table13[[#This Row],[ToMeasure]]-Table13[[#This Row],[FromMeasure]]</f>
        <v>8.8520667800000012</v>
      </c>
      <c r="G656" s="5" t="s">
        <v>810</v>
      </c>
      <c r="H656" s="35">
        <v>79.609797999999998</v>
      </c>
      <c r="I656" s="56">
        <v>338.8</v>
      </c>
      <c r="J656" s="18" t="s">
        <v>9418</v>
      </c>
      <c r="K656" s="55">
        <v>342.00090815999999</v>
      </c>
      <c r="L656" s="35">
        <v>88.461864779999999</v>
      </c>
      <c r="M656" s="56">
        <v>346.52</v>
      </c>
      <c r="N656" s="18" t="s">
        <v>1550</v>
      </c>
      <c r="O656" s="2">
        <v>2455</v>
      </c>
      <c r="P656" s="2">
        <v>2360</v>
      </c>
      <c r="Q656" s="2">
        <v>4815</v>
      </c>
      <c r="R656" t="s">
        <v>12658</v>
      </c>
      <c r="S656">
        <v>8</v>
      </c>
      <c r="T656">
        <v>66</v>
      </c>
      <c r="U656" s="2">
        <v>222</v>
      </c>
      <c r="V656" s="2">
        <v>515</v>
      </c>
      <c r="W656" s="8">
        <v>0.15306334371754932</v>
      </c>
      <c r="X656" s="2">
        <v>7770</v>
      </c>
      <c r="Y656" s="45">
        <v>620</v>
      </c>
      <c r="AA656" s="61">
        <f>(Table13[[#This Row],[2042 Future AADT]]-Table13[[#This Row],[AADT 2022]])/20*($AA$5-2022)+Table13[[#This Row],[AADT 2022]]</f>
        <v>6735.75</v>
      </c>
      <c r="AC656" s="1" t="str">
        <f>IF(Table13[[#This Row],[TCS MP]]&gt;=Table13[[#This Row],[BMP]],IF(Table13[[#This Row],[TCS MP]]&lt;=Table13[[#This Row],[EMP]],"Good","EMP"),"BMP")</f>
        <v>Good</v>
      </c>
    </row>
    <row r="657" spans="1:29" ht="24" customHeight="1" x14ac:dyDescent="0.25">
      <c r="A657" t="s">
        <v>1553</v>
      </c>
      <c r="B657" t="s">
        <v>17751</v>
      </c>
      <c r="C657">
        <v>101065</v>
      </c>
      <c r="D657" t="s">
        <v>17073</v>
      </c>
      <c r="E657" t="s">
        <v>812</v>
      </c>
      <c r="F657" s="9">
        <f>Table13[[#This Row],[ToMeasure]]-Table13[[#This Row],[FromMeasure]]</f>
        <v>16.019089730000005</v>
      </c>
      <c r="G657" s="5" t="s">
        <v>810</v>
      </c>
      <c r="H657" s="35">
        <v>88.461864779999999</v>
      </c>
      <c r="I657" s="56">
        <v>346.52</v>
      </c>
      <c r="J657" s="18" t="s">
        <v>1550</v>
      </c>
      <c r="K657" s="55">
        <v>358.99167053333298</v>
      </c>
      <c r="L657" s="35">
        <v>104.48095451</v>
      </c>
      <c r="M657" s="56">
        <v>363.89</v>
      </c>
      <c r="N657" s="18" t="s">
        <v>1552</v>
      </c>
      <c r="O657" s="2">
        <v>1951</v>
      </c>
      <c r="P657" s="2">
        <v>1994</v>
      </c>
      <c r="Q657" s="2">
        <v>3945</v>
      </c>
      <c r="R657" t="s">
        <v>9500</v>
      </c>
      <c r="S657">
        <v>13</v>
      </c>
      <c r="T657">
        <v>56</v>
      </c>
      <c r="U657" s="2">
        <v>176</v>
      </c>
      <c r="V657" s="2">
        <v>107</v>
      </c>
      <c r="W657" s="8">
        <v>7.1736375158428387E-2</v>
      </c>
      <c r="X657" s="2">
        <v>4992</v>
      </c>
      <c r="Y657" s="45">
        <v>621</v>
      </c>
      <c r="AA657" s="61">
        <f>(Table13[[#This Row],[2042 Future AADT]]-Table13[[#This Row],[AADT 2022]])/20*($AA$5-2022)+Table13[[#This Row],[AADT 2022]]</f>
        <v>4625.55</v>
      </c>
      <c r="AC657" s="1" t="str">
        <f>IF(Table13[[#This Row],[TCS MP]]&gt;=Table13[[#This Row],[BMP]],IF(Table13[[#This Row],[TCS MP]]&lt;=Table13[[#This Row],[EMP]],"Good","EMP"),"BMP")</f>
        <v>Good</v>
      </c>
    </row>
    <row r="658" spans="1:29" ht="24" customHeight="1" x14ac:dyDescent="0.25">
      <c r="A658" t="s">
        <v>1564</v>
      </c>
      <c r="B658" t="s">
        <v>17752</v>
      </c>
      <c r="C658">
        <v>101069</v>
      </c>
      <c r="D658" t="s">
        <v>17073</v>
      </c>
      <c r="E658" t="s">
        <v>420</v>
      </c>
      <c r="F658" s="9">
        <f>Table13[[#This Row],[ToMeasure]]-Table13[[#This Row],[FromMeasure]]</f>
        <v>8.89639062</v>
      </c>
      <c r="G658" s="5" t="s">
        <v>418</v>
      </c>
      <c r="H658" s="35">
        <v>9.7621100000000002E-2</v>
      </c>
      <c r="I658" s="56">
        <v>289.562229095455</v>
      </c>
      <c r="J658" s="18" t="s">
        <v>1562</v>
      </c>
      <c r="K658" s="55">
        <v>294.00553583999999</v>
      </c>
      <c r="L658" s="35">
        <v>8.9940117199999996</v>
      </c>
      <c r="M658" s="56">
        <v>298.45861971545497</v>
      </c>
      <c r="N658" s="18" t="s">
        <v>1563</v>
      </c>
      <c r="O658" s="2">
        <v>5143</v>
      </c>
      <c r="P658" s="2">
        <v>5122</v>
      </c>
      <c r="Q658" s="2">
        <v>10265</v>
      </c>
      <c r="R658" t="s">
        <v>12661</v>
      </c>
      <c r="S658">
        <v>7</v>
      </c>
      <c r="T658">
        <v>51</v>
      </c>
      <c r="U658" s="2">
        <v>656</v>
      </c>
      <c r="V658" s="2">
        <v>335</v>
      </c>
      <c r="W658" s="8">
        <v>9.654164637116415E-2</v>
      </c>
      <c r="X658" s="2">
        <v>14890</v>
      </c>
      <c r="Y658" s="45">
        <v>622</v>
      </c>
      <c r="AA658" s="61">
        <f>(Table13[[#This Row],[2042 Future AADT]]-Table13[[#This Row],[AADT 2022]])/20*($AA$5-2022)+Table13[[#This Row],[AADT 2022]]</f>
        <v>13271.25</v>
      </c>
      <c r="AC658" s="1" t="str">
        <f>IF(Table13[[#This Row],[TCS MP]]&gt;=Table13[[#This Row],[BMP]],IF(Table13[[#This Row],[TCS MP]]&lt;=Table13[[#This Row],[EMP]],"Good","EMP"),"BMP")</f>
        <v>Good</v>
      </c>
    </row>
    <row r="659" spans="1:29" ht="24" customHeight="1" x14ac:dyDescent="0.25">
      <c r="A659" t="s">
        <v>1566</v>
      </c>
      <c r="B659" t="s">
        <v>17753</v>
      </c>
      <c r="C659">
        <v>101070</v>
      </c>
      <c r="D659" t="s">
        <v>17073</v>
      </c>
      <c r="E659" t="s">
        <v>420</v>
      </c>
      <c r="F659" s="9">
        <f>Table13[[#This Row],[ToMeasure]]-Table13[[#This Row],[FromMeasure]]</f>
        <v>9.8754930099999996</v>
      </c>
      <c r="G659" s="5" t="s">
        <v>418</v>
      </c>
      <c r="H659" s="35">
        <v>8.9940117199999996</v>
      </c>
      <c r="I659" s="56">
        <v>298.51073192000001</v>
      </c>
      <c r="J659" s="18" t="s">
        <v>1563</v>
      </c>
      <c r="K659" s="55">
        <v>305.59709794999998</v>
      </c>
      <c r="L659" s="35">
        <v>18.869504729999999</v>
      </c>
      <c r="M659" s="56">
        <v>308.38622493000003</v>
      </c>
      <c r="N659" s="18" t="s">
        <v>1224</v>
      </c>
      <c r="O659" s="2">
        <v>5190</v>
      </c>
      <c r="P659" s="2">
        <v>5147</v>
      </c>
      <c r="Q659" s="2">
        <v>10337</v>
      </c>
      <c r="R659" t="s">
        <v>12662</v>
      </c>
      <c r="S659">
        <v>10</v>
      </c>
      <c r="T659">
        <v>55</v>
      </c>
      <c r="U659" s="2">
        <v>572</v>
      </c>
      <c r="V659" s="2">
        <v>512</v>
      </c>
      <c r="W659" s="8">
        <v>0.1048660152848989</v>
      </c>
      <c r="X659" s="2">
        <v>14994</v>
      </c>
      <c r="Y659" s="45">
        <v>623</v>
      </c>
      <c r="AA659" s="61">
        <f>(Table13[[#This Row],[2042 Future AADT]]-Table13[[#This Row],[AADT 2022]])/20*($AA$5-2022)+Table13[[#This Row],[AADT 2022]]</f>
        <v>13364.05</v>
      </c>
      <c r="AC659" s="1" t="str">
        <f>IF(Table13[[#This Row],[TCS MP]]&gt;=Table13[[#This Row],[BMP]],IF(Table13[[#This Row],[TCS MP]]&lt;=Table13[[#This Row],[EMP]],"Good","EMP"),"BMP")</f>
        <v>Good</v>
      </c>
    </row>
    <row r="660" spans="1:29" ht="24" customHeight="1" x14ac:dyDescent="0.25">
      <c r="A660" t="s">
        <v>1568</v>
      </c>
      <c r="B660" t="s">
        <v>17754</v>
      </c>
      <c r="C660">
        <v>101071</v>
      </c>
      <c r="D660" t="s">
        <v>17073</v>
      </c>
      <c r="E660" t="s">
        <v>420</v>
      </c>
      <c r="F660" s="9">
        <f>Table13[[#This Row],[ToMeasure]]-Table13[[#This Row],[FromMeasure]]</f>
        <v>3.5683695399999991</v>
      </c>
      <c r="G660" s="5" t="s">
        <v>418</v>
      </c>
      <c r="H660" s="35">
        <v>18.869504729999999</v>
      </c>
      <c r="I660" s="56">
        <v>308.41639057999998</v>
      </c>
      <c r="J660" s="18" t="s">
        <v>1224</v>
      </c>
      <c r="K660" s="55">
        <v>310.02041652000003</v>
      </c>
      <c r="L660" s="35">
        <v>22.437874269999998</v>
      </c>
      <c r="M660" s="56">
        <v>311.98476011999998</v>
      </c>
      <c r="N660" s="18" t="s">
        <v>1567</v>
      </c>
      <c r="O660" s="2">
        <v>7218</v>
      </c>
      <c r="P660" s="2">
        <v>7280</v>
      </c>
      <c r="Q660" s="2">
        <v>14498</v>
      </c>
      <c r="R660" t="s">
        <v>5162</v>
      </c>
      <c r="S660">
        <v>7</v>
      </c>
      <c r="T660">
        <v>57</v>
      </c>
      <c r="U660" s="2">
        <v>1209</v>
      </c>
      <c r="V660" s="2">
        <v>632</v>
      </c>
      <c r="W660" s="8">
        <v>0.12698303214236448</v>
      </c>
      <c r="X660" s="2">
        <v>25451</v>
      </c>
      <c r="Y660" s="45">
        <v>624</v>
      </c>
      <c r="AA660" s="61">
        <f>(Table13[[#This Row],[2042 Future AADT]]-Table13[[#This Row],[AADT 2022]])/20*($AA$5-2022)+Table13[[#This Row],[AADT 2022]]</f>
        <v>21617.45</v>
      </c>
      <c r="AC660" s="1" t="str">
        <f>IF(Table13[[#This Row],[TCS MP]]&gt;=Table13[[#This Row],[BMP]],IF(Table13[[#This Row],[TCS MP]]&lt;=Table13[[#This Row],[EMP]],"Good","EMP"),"BMP")</f>
        <v>Good</v>
      </c>
    </row>
    <row r="661" spans="1:29" ht="24" customHeight="1" x14ac:dyDescent="0.25">
      <c r="A661" t="s">
        <v>1570</v>
      </c>
      <c r="B661" t="s">
        <v>17755</v>
      </c>
      <c r="C661">
        <v>101072</v>
      </c>
      <c r="D661" t="s">
        <v>17073</v>
      </c>
      <c r="E661" t="s">
        <v>420</v>
      </c>
      <c r="F661" s="9">
        <f>Table13[[#This Row],[ToMeasure]]-Table13[[#This Row],[FromMeasure]]</f>
        <v>1.5233711400000018</v>
      </c>
      <c r="G661" s="5" t="s">
        <v>418</v>
      </c>
      <c r="H661" s="35">
        <v>22.437874269999998</v>
      </c>
      <c r="I661" s="56">
        <v>312.06390201250002</v>
      </c>
      <c r="J661" s="18" t="s">
        <v>1567</v>
      </c>
      <c r="K661" s="55">
        <v>312.95092791666701</v>
      </c>
      <c r="L661" s="35">
        <v>23.96124541</v>
      </c>
      <c r="M661" s="56">
        <v>313.58727315250002</v>
      </c>
      <c r="N661" s="18" t="s">
        <v>1569</v>
      </c>
      <c r="O661" s="2">
        <v>7509</v>
      </c>
      <c r="P661" s="2">
        <v>7567</v>
      </c>
      <c r="Q661" s="2">
        <v>15076</v>
      </c>
      <c r="R661" t="s">
        <v>12663</v>
      </c>
      <c r="S661">
        <v>8</v>
      </c>
      <c r="T661">
        <v>57</v>
      </c>
      <c r="U661" s="2">
        <v>1147</v>
      </c>
      <c r="V661" s="2">
        <v>633</v>
      </c>
      <c r="W661" s="8">
        <v>0.11806845317060229</v>
      </c>
      <c r="X661" s="2">
        <v>21869</v>
      </c>
      <c r="Y661" s="45">
        <v>625</v>
      </c>
      <c r="AA661" s="61">
        <f>(Table13[[#This Row],[2042 Future AADT]]-Table13[[#This Row],[AADT 2022]])/20*($AA$5-2022)+Table13[[#This Row],[AADT 2022]]</f>
        <v>19491.45</v>
      </c>
      <c r="AC661" s="1" t="str">
        <f>IF(Table13[[#This Row],[TCS MP]]&gt;=Table13[[#This Row],[BMP]],IF(Table13[[#This Row],[TCS MP]]&lt;=Table13[[#This Row],[EMP]],"Good","EMP"),"BMP")</f>
        <v>Good</v>
      </c>
    </row>
    <row r="662" spans="1:29" ht="24" customHeight="1" x14ac:dyDescent="0.25">
      <c r="A662" t="s">
        <v>1572</v>
      </c>
      <c r="B662" t="s">
        <v>17756</v>
      </c>
      <c r="C662">
        <v>101074</v>
      </c>
      <c r="D662" t="s">
        <v>17073</v>
      </c>
      <c r="E662" t="s">
        <v>420</v>
      </c>
      <c r="F662" s="9">
        <f>Table13[[#This Row],[ToMeasure]]-Table13[[#This Row],[FromMeasure]]</f>
        <v>3.5011300399999996</v>
      </c>
      <c r="G662" s="5" t="s">
        <v>418</v>
      </c>
      <c r="H662" s="35">
        <v>23.96124541</v>
      </c>
      <c r="I662" s="56">
        <v>313.66979297500001</v>
      </c>
      <c r="J662" s="18" t="s">
        <v>1569</v>
      </c>
      <c r="K662" s="55">
        <v>316.99175564000001</v>
      </c>
      <c r="L662" s="35">
        <v>27.46237545</v>
      </c>
      <c r="M662" s="56">
        <v>317.17092301500003</v>
      </c>
      <c r="N662" s="18" t="s">
        <v>1571</v>
      </c>
      <c r="O662" s="2">
        <v>8060</v>
      </c>
      <c r="P662" s="2">
        <v>6888</v>
      </c>
      <c r="Q662" s="2">
        <v>14948</v>
      </c>
      <c r="R662" t="s">
        <v>9519</v>
      </c>
      <c r="S662">
        <v>8</v>
      </c>
      <c r="T662">
        <v>52</v>
      </c>
      <c r="U662" s="2">
        <v>744</v>
      </c>
      <c r="V662" s="2">
        <v>896</v>
      </c>
      <c r="W662" s="8">
        <v>0.10971367407010971</v>
      </c>
      <c r="X662" s="2">
        <v>29383</v>
      </c>
      <c r="Y662" s="45">
        <v>626</v>
      </c>
      <c r="AA662" s="61">
        <f>(Table13[[#This Row],[2042 Future AADT]]-Table13[[#This Row],[AADT 2022]])/20*($AA$5-2022)+Table13[[#This Row],[AADT 2022]]</f>
        <v>24330.75</v>
      </c>
      <c r="AC662" s="1" t="str">
        <f>IF(Table13[[#This Row],[TCS MP]]&gt;=Table13[[#This Row],[BMP]],IF(Table13[[#This Row],[TCS MP]]&lt;=Table13[[#This Row],[EMP]],"Good","EMP"),"BMP")</f>
        <v>Good</v>
      </c>
    </row>
    <row r="663" spans="1:29" ht="24" customHeight="1" x14ac:dyDescent="0.25">
      <c r="A663" t="s">
        <v>1574</v>
      </c>
      <c r="B663" t="s">
        <v>17757</v>
      </c>
      <c r="C663">
        <v>101076</v>
      </c>
      <c r="D663" t="s">
        <v>17073</v>
      </c>
      <c r="E663" t="s">
        <v>420</v>
      </c>
      <c r="F663" s="9">
        <f>Table13[[#This Row],[ToMeasure]]-Table13[[#This Row],[FromMeasure]]</f>
        <v>1.5228312899999992</v>
      </c>
      <c r="G663" s="5" t="s">
        <v>418</v>
      </c>
      <c r="H663" s="35">
        <v>27.46237545</v>
      </c>
      <c r="I663" s="56">
        <v>317.11404464666703</v>
      </c>
      <c r="J663" s="18" t="s">
        <v>1571</v>
      </c>
      <c r="K663" s="55">
        <v>318.00649941500001</v>
      </c>
      <c r="L663" s="35">
        <v>28.985206739999999</v>
      </c>
      <c r="M663" s="56">
        <v>318.63687593666702</v>
      </c>
      <c r="N663" s="18" t="s">
        <v>1573</v>
      </c>
      <c r="O663" s="2">
        <v>7487</v>
      </c>
      <c r="P663" s="2">
        <v>7547</v>
      </c>
      <c r="Q663" s="2">
        <v>15034</v>
      </c>
      <c r="R663" t="s">
        <v>12664</v>
      </c>
      <c r="S663">
        <v>9</v>
      </c>
      <c r="T663">
        <v>65</v>
      </c>
      <c r="U663" s="2">
        <v>1047</v>
      </c>
      <c r="V663" s="2">
        <v>386</v>
      </c>
      <c r="W663" s="8">
        <v>9.5317280830118395E-2</v>
      </c>
      <c r="X663" s="2">
        <v>29552</v>
      </c>
      <c r="Y663" s="45">
        <v>627</v>
      </c>
      <c r="AA663" s="61">
        <f>(Table13[[#This Row],[2042 Future AADT]]-Table13[[#This Row],[AADT 2022]])/20*($AA$5-2022)+Table13[[#This Row],[AADT 2022]]</f>
        <v>24470.699999999997</v>
      </c>
      <c r="AC663" s="1" t="str">
        <f>IF(Table13[[#This Row],[TCS MP]]&gt;=Table13[[#This Row],[BMP]],IF(Table13[[#This Row],[TCS MP]]&lt;=Table13[[#This Row],[EMP]],"Good","EMP"),"BMP")</f>
        <v>Good</v>
      </c>
    </row>
    <row r="664" spans="1:29" ht="24" customHeight="1" x14ac:dyDescent="0.25">
      <c r="A664" t="s">
        <v>1576</v>
      </c>
      <c r="B664" t="s">
        <v>17758</v>
      </c>
      <c r="C664">
        <v>101078</v>
      </c>
      <c r="D664" t="s">
        <v>17073</v>
      </c>
      <c r="E664" t="s">
        <v>420</v>
      </c>
      <c r="F664" s="9">
        <f>Table13[[#This Row],[ToMeasure]]-Table13[[#This Row],[FromMeasure]]</f>
        <v>1.0029598800000024</v>
      </c>
      <c r="G664" s="5" t="s">
        <v>418</v>
      </c>
      <c r="H664" s="35">
        <v>28.985206739999999</v>
      </c>
      <c r="I664" s="56">
        <v>318.59404472</v>
      </c>
      <c r="J664" s="18" t="s">
        <v>1573</v>
      </c>
      <c r="K664" s="55">
        <v>319.00224595499998</v>
      </c>
      <c r="L664" s="35">
        <v>29.988166620000001</v>
      </c>
      <c r="M664" s="56">
        <v>319.59700459999999</v>
      </c>
      <c r="N664" s="18" t="s">
        <v>1575</v>
      </c>
      <c r="O664" s="2">
        <v>7676</v>
      </c>
      <c r="P664" s="2">
        <v>7643</v>
      </c>
      <c r="Q664" s="2">
        <v>15319</v>
      </c>
      <c r="R664" t="s">
        <v>9520</v>
      </c>
      <c r="S664">
        <v>10</v>
      </c>
      <c r="T664">
        <v>62</v>
      </c>
      <c r="U664" s="2">
        <v>915</v>
      </c>
      <c r="V664" s="2">
        <v>398</v>
      </c>
      <c r="W664" s="8">
        <v>8.5710555519289772E-2</v>
      </c>
      <c r="X664" s="2">
        <v>30112</v>
      </c>
      <c r="Y664" s="45">
        <v>628</v>
      </c>
      <c r="AA664" s="61">
        <f>(Table13[[#This Row],[2042 Future AADT]]-Table13[[#This Row],[AADT 2022]])/20*($AA$5-2022)+Table13[[#This Row],[AADT 2022]]</f>
        <v>24934.449999999997</v>
      </c>
      <c r="AC664" s="1" t="str">
        <f>IF(Table13[[#This Row],[TCS MP]]&gt;=Table13[[#This Row],[BMP]],IF(Table13[[#This Row],[TCS MP]]&lt;=Table13[[#This Row],[EMP]],"Good","EMP"),"BMP")</f>
        <v>Good</v>
      </c>
    </row>
    <row r="665" spans="1:29" ht="24" customHeight="1" x14ac:dyDescent="0.25">
      <c r="A665" t="s">
        <v>1578</v>
      </c>
      <c r="B665" t="s">
        <v>17759</v>
      </c>
      <c r="C665">
        <v>101080</v>
      </c>
      <c r="D665" t="s">
        <v>17073</v>
      </c>
      <c r="E665" t="s">
        <v>420</v>
      </c>
      <c r="F665" s="9">
        <f>Table13[[#This Row],[ToMeasure]]-Table13[[#This Row],[FromMeasure]]</f>
        <v>1.6378410899999984</v>
      </c>
      <c r="G665" s="5" t="s">
        <v>418</v>
      </c>
      <c r="H665" s="35">
        <v>29.988166620000001</v>
      </c>
      <c r="I665" s="56">
        <v>319.59680389499999</v>
      </c>
      <c r="J665" s="18" t="s">
        <v>1575</v>
      </c>
      <c r="K665" s="55">
        <v>320.01236069499998</v>
      </c>
      <c r="L665" s="35">
        <v>31.62600771</v>
      </c>
      <c r="M665" s="56">
        <v>321.23464498499999</v>
      </c>
      <c r="N665" s="18" t="s">
        <v>1577</v>
      </c>
      <c r="O665" s="2">
        <v>6931</v>
      </c>
      <c r="P665" s="2">
        <v>6963</v>
      </c>
      <c r="Q665" s="2">
        <v>13894</v>
      </c>
      <c r="R665" t="s">
        <v>9430</v>
      </c>
      <c r="S665">
        <v>9</v>
      </c>
      <c r="T665">
        <v>61</v>
      </c>
      <c r="U665" s="2">
        <v>1308</v>
      </c>
      <c r="V665" s="2">
        <v>380</v>
      </c>
      <c r="W665" s="8">
        <v>0.12149129120483662</v>
      </c>
      <c r="X665" s="2">
        <v>17252</v>
      </c>
      <c r="Y665" s="45">
        <v>629</v>
      </c>
      <c r="AA665" s="61">
        <f>(Table13[[#This Row],[2042 Future AADT]]-Table13[[#This Row],[AADT 2022]])/20*($AA$5-2022)+Table13[[#This Row],[AADT 2022]]</f>
        <v>16076.7</v>
      </c>
      <c r="AC665" s="1" t="str">
        <f>IF(Table13[[#This Row],[TCS MP]]&gt;=Table13[[#This Row],[BMP]],IF(Table13[[#This Row],[TCS MP]]&lt;=Table13[[#This Row],[EMP]],"Good","EMP"),"BMP")</f>
        <v>Good</v>
      </c>
    </row>
    <row r="666" spans="1:29" ht="24" customHeight="1" x14ac:dyDescent="0.25">
      <c r="A666" t="s">
        <v>1579</v>
      </c>
      <c r="B666" t="s">
        <v>17760</v>
      </c>
      <c r="C666">
        <v>101082</v>
      </c>
      <c r="D666" t="s">
        <v>17073</v>
      </c>
      <c r="E666" t="s">
        <v>420</v>
      </c>
      <c r="F666" s="9">
        <f>Table13[[#This Row],[ToMeasure]]-Table13[[#This Row],[FromMeasure]]</f>
        <v>0.27174434000000147</v>
      </c>
      <c r="G666" s="5" t="s">
        <v>418</v>
      </c>
      <c r="H666" s="35">
        <v>31.62600771</v>
      </c>
      <c r="I666" s="56">
        <v>321.23510466499999</v>
      </c>
      <c r="J666" s="18" t="s">
        <v>1577</v>
      </c>
      <c r="K666" s="55">
        <v>321.29544951499997</v>
      </c>
      <c r="L666" s="35">
        <v>31.897752050000001</v>
      </c>
      <c r="M666" s="56">
        <v>321.50684900499999</v>
      </c>
      <c r="N666" s="18" t="s">
        <v>1241</v>
      </c>
      <c r="O666" s="2">
        <v>9664</v>
      </c>
      <c r="P666" s="2">
        <v>9430</v>
      </c>
      <c r="Q666" s="2">
        <v>19094</v>
      </c>
      <c r="R666" t="s">
        <v>9521</v>
      </c>
      <c r="S666">
        <v>9</v>
      </c>
      <c r="T666">
        <v>52</v>
      </c>
      <c r="U666" s="2">
        <v>654</v>
      </c>
      <c r="V666" s="2">
        <v>845</v>
      </c>
      <c r="W666" s="8">
        <v>7.8506337069236404E-2</v>
      </c>
      <c r="X666" s="2">
        <v>37533</v>
      </c>
      <c r="Y666" s="45">
        <v>630</v>
      </c>
      <c r="AA666" s="61">
        <f>(Table13[[#This Row],[2042 Future AADT]]-Table13[[#This Row],[AADT 2022]])/20*($AA$5-2022)+Table13[[#This Row],[AADT 2022]]</f>
        <v>31079.35</v>
      </c>
      <c r="AC666" s="1" t="str">
        <f>IF(Table13[[#This Row],[TCS MP]]&gt;=Table13[[#This Row],[BMP]],IF(Table13[[#This Row],[TCS MP]]&lt;=Table13[[#This Row],[EMP]],"Good","EMP"),"BMP")</f>
        <v>Good</v>
      </c>
    </row>
    <row r="667" spans="1:29" ht="24" customHeight="1" x14ac:dyDescent="0.25">
      <c r="A667" t="s">
        <v>1581</v>
      </c>
      <c r="B667" t="s">
        <v>17761</v>
      </c>
      <c r="C667">
        <v>101084</v>
      </c>
      <c r="D667" t="s">
        <v>17073</v>
      </c>
      <c r="E667" t="s">
        <v>420</v>
      </c>
      <c r="F667" s="9">
        <f>Table13[[#This Row],[ToMeasure]]-Table13[[#This Row],[FromMeasure]]</f>
        <v>0.98515770000000202</v>
      </c>
      <c r="G667" s="5" t="s">
        <v>418</v>
      </c>
      <c r="H667" s="35">
        <v>31.897752050000001</v>
      </c>
      <c r="I667" s="56">
        <v>321.50314205000001</v>
      </c>
      <c r="J667" s="18" t="s">
        <v>1241</v>
      </c>
      <c r="K667" s="55">
        <v>322.00461304999999</v>
      </c>
      <c r="L667" s="35">
        <v>32.882909750000003</v>
      </c>
      <c r="M667" s="56">
        <v>322.48829975000001</v>
      </c>
      <c r="N667" s="18" t="s">
        <v>1580</v>
      </c>
      <c r="O667" s="2">
        <v>7909</v>
      </c>
      <c r="P667" s="2">
        <v>7977</v>
      </c>
      <c r="Q667" s="2">
        <v>15886</v>
      </c>
      <c r="R667" t="s">
        <v>9431</v>
      </c>
      <c r="S667">
        <v>8</v>
      </c>
      <c r="T667">
        <v>54</v>
      </c>
      <c r="U667" s="2">
        <v>1146</v>
      </c>
      <c r="V667" s="2">
        <v>492</v>
      </c>
      <c r="W667" s="8">
        <v>0.10310965630114566</v>
      </c>
      <c r="X667" s="2">
        <v>31227</v>
      </c>
      <c r="Y667" s="45">
        <v>631</v>
      </c>
      <c r="AA667" s="61">
        <f>(Table13[[#This Row],[2042 Future AADT]]-Table13[[#This Row],[AADT 2022]])/20*($AA$5-2022)+Table13[[#This Row],[AADT 2022]]</f>
        <v>25857.65</v>
      </c>
      <c r="AC667" s="1" t="str">
        <f>IF(Table13[[#This Row],[TCS MP]]&gt;=Table13[[#This Row],[BMP]],IF(Table13[[#This Row],[TCS MP]]&lt;=Table13[[#This Row],[EMP]],"Good","EMP"),"BMP")</f>
        <v>Good</v>
      </c>
    </row>
    <row r="668" spans="1:29" ht="24" customHeight="1" x14ac:dyDescent="0.25">
      <c r="A668" t="s">
        <v>1583</v>
      </c>
      <c r="B668" t="s">
        <v>17762</v>
      </c>
      <c r="C668">
        <v>101086</v>
      </c>
      <c r="D668" t="s">
        <v>17073</v>
      </c>
      <c r="E668" t="s">
        <v>420</v>
      </c>
      <c r="F668" s="9">
        <f>Table13[[#This Row],[ToMeasure]]-Table13[[#This Row],[FromMeasure]]</f>
        <v>3.0200473499999987</v>
      </c>
      <c r="G668" s="5" t="s">
        <v>418</v>
      </c>
      <c r="H668" s="35">
        <v>32.882909750000003</v>
      </c>
      <c r="I668" s="56">
        <v>322.48686900600001</v>
      </c>
      <c r="J668" s="18" t="s">
        <v>1580</v>
      </c>
      <c r="K668" s="55">
        <v>324.01724417999998</v>
      </c>
      <c r="L668" s="35">
        <v>35.902957100000002</v>
      </c>
      <c r="M668" s="56">
        <v>325.50691635599998</v>
      </c>
      <c r="N668" s="18" t="s">
        <v>1582</v>
      </c>
      <c r="O668" s="2">
        <v>4347</v>
      </c>
      <c r="P668" s="2">
        <v>4342</v>
      </c>
      <c r="Q668" s="2">
        <v>8689</v>
      </c>
      <c r="R668" t="s">
        <v>9522</v>
      </c>
      <c r="S668">
        <v>8</v>
      </c>
      <c r="T668">
        <v>65</v>
      </c>
      <c r="U668" s="2">
        <v>546</v>
      </c>
      <c r="V668" s="2">
        <v>270</v>
      </c>
      <c r="W668" s="8">
        <v>9.3911842559558062E-2</v>
      </c>
      <c r="X668" s="2">
        <v>17080</v>
      </c>
      <c r="Y668" s="45">
        <v>632</v>
      </c>
      <c r="AA668" s="61">
        <f>(Table13[[#This Row],[2042 Future AADT]]-Table13[[#This Row],[AADT 2022]])/20*($AA$5-2022)+Table13[[#This Row],[AADT 2022]]</f>
        <v>14143.150000000001</v>
      </c>
      <c r="AC668" s="1" t="str">
        <f>IF(Table13[[#This Row],[TCS MP]]&gt;=Table13[[#This Row],[BMP]],IF(Table13[[#This Row],[TCS MP]]&lt;=Table13[[#This Row],[EMP]],"Good","EMP"),"BMP")</f>
        <v>Good</v>
      </c>
    </row>
    <row r="669" spans="1:29" ht="24" customHeight="1" x14ac:dyDescent="0.25">
      <c r="A669" t="s">
        <v>1584</v>
      </c>
      <c r="B669" t="s">
        <v>17763</v>
      </c>
      <c r="C669">
        <v>101087</v>
      </c>
      <c r="D669" t="s">
        <v>17073</v>
      </c>
      <c r="E669" t="s">
        <v>420</v>
      </c>
      <c r="F669" s="9">
        <f>Table13[[#This Row],[ToMeasure]]-Table13[[#This Row],[FromMeasure]]</f>
        <v>10.865435439999999</v>
      </c>
      <c r="G669" s="5" t="s">
        <v>418</v>
      </c>
      <c r="H669" s="35">
        <v>35.902957100000002</v>
      </c>
      <c r="I669" s="56">
        <v>325.47502744153797</v>
      </c>
      <c r="J669" s="18" t="s">
        <v>1582</v>
      </c>
      <c r="K669" s="55">
        <v>331.00743326499997</v>
      </c>
      <c r="L669" s="35">
        <v>46.768392540000001</v>
      </c>
      <c r="M669" s="56">
        <v>336.34046288153797</v>
      </c>
      <c r="N669" s="18" t="s">
        <v>1212</v>
      </c>
      <c r="O669" s="2">
        <v>1931</v>
      </c>
      <c r="P669" s="2">
        <v>1942</v>
      </c>
      <c r="Q669" s="2">
        <v>3873</v>
      </c>
      <c r="R669" t="s">
        <v>9432</v>
      </c>
      <c r="S669">
        <v>8</v>
      </c>
      <c r="T669">
        <v>56</v>
      </c>
      <c r="U669" s="2">
        <v>111</v>
      </c>
      <c r="V669" s="2">
        <v>189</v>
      </c>
      <c r="W669" s="8">
        <v>7.745933384972889E-2</v>
      </c>
      <c r="X669" s="2">
        <v>5618</v>
      </c>
      <c r="Y669" s="45">
        <v>633</v>
      </c>
      <c r="AA669" s="61">
        <f>(Table13[[#This Row],[2042 Future AADT]]-Table13[[#This Row],[AADT 2022]])/20*($AA$5-2022)+Table13[[#This Row],[AADT 2022]]</f>
        <v>5007.25</v>
      </c>
      <c r="AC669" s="1" t="str">
        <f>IF(Table13[[#This Row],[TCS MP]]&gt;=Table13[[#This Row],[BMP]],IF(Table13[[#This Row],[TCS MP]]&lt;=Table13[[#This Row],[EMP]],"Good","EMP"),"BMP")</f>
        <v>Good</v>
      </c>
    </row>
    <row r="670" spans="1:29" ht="24" customHeight="1" x14ac:dyDescent="0.25">
      <c r="A670" t="s">
        <v>1586</v>
      </c>
      <c r="B670" t="s">
        <v>17764</v>
      </c>
      <c r="C670">
        <v>101091</v>
      </c>
      <c r="D670" t="s">
        <v>17073</v>
      </c>
      <c r="E670" t="s">
        <v>1262</v>
      </c>
      <c r="F670" s="9">
        <f>Table13[[#This Row],[ToMeasure]]-Table13[[#This Row],[FromMeasure]]</f>
        <v>0.63577346000000001</v>
      </c>
      <c r="G670" s="5" t="s">
        <v>1241</v>
      </c>
      <c r="H670" s="35">
        <v>0</v>
      </c>
      <c r="I670" s="56">
        <v>321.10441946999998</v>
      </c>
      <c r="J670" s="18" t="s">
        <v>418</v>
      </c>
      <c r="K670" s="55">
        <v>321.53389196000001</v>
      </c>
      <c r="L670" s="35">
        <v>0.63577346000000001</v>
      </c>
      <c r="M670" s="56">
        <v>321.74019296</v>
      </c>
      <c r="N670" s="18" t="s">
        <v>1585</v>
      </c>
      <c r="O670" s="2">
        <v>13797</v>
      </c>
      <c r="P670" s="2">
        <v>13349</v>
      </c>
      <c r="Q670" s="2">
        <v>27146</v>
      </c>
      <c r="R670" t="s">
        <v>12665</v>
      </c>
      <c r="S670">
        <v>9</v>
      </c>
      <c r="T670">
        <v>55</v>
      </c>
      <c r="U670" s="2">
        <v>1067</v>
      </c>
      <c r="V670" s="2">
        <v>569</v>
      </c>
      <c r="W670" s="8">
        <v>6.0266705960362488E-2</v>
      </c>
      <c r="X670" s="2">
        <v>53360</v>
      </c>
      <c r="Y670" s="45">
        <v>634</v>
      </c>
      <c r="AA670" s="61">
        <f>(Table13[[#This Row],[2042 Future AADT]]-Table13[[#This Row],[AADT 2022]])/20*($AA$5-2022)+Table13[[#This Row],[AADT 2022]]</f>
        <v>44185.100000000006</v>
      </c>
      <c r="AC670" s="1" t="str">
        <f>IF(Table13[[#This Row],[TCS MP]]&gt;=Table13[[#This Row],[BMP]],IF(Table13[[#This Row],[TCS MP]]&lt;=Table13[[#This Row],[EMP]],"Good","EMP"),"BMP")</f>
        <v>Good</v>
      </c>
    </row>
    <row r="671" spans="1:29" ht="24" customHeight="1" x14ac:dyDescent="0.25">
      <c r="A671" t="s">
        <v>1587</v>
      </c>
      <c r="B671" t="s">
        <v>17765</v>
      </c>
      <c r="C671">
        <v>101093</v>
      </c>
      <c r="D671" t="s">
        <v>17073</v>
      </c>
      <c r="E671" t="s">
        <v>1262</v>
      </c>
      <c r="F671" s="9">
        <f>Table13[[#This Row],[ToMeasure]]-Table13[[#This Row],[FromMeasure]]</f>
        <v>0.35896057000000003</v>
      </c>
      <c r="G671" s="5" t="s">
        <v>1241</v>
      </c>
      <c r="H671" s="35">
        <v>0.63577346000000001</v>
      </c>
      <c r="I671" s="56">
        <v>321.77432603</v>
      </c>
      <c r="J671" s="18" t="s">
        <v>1585</v>
      </c>
      <c r="K671" s="55">
        <v>321.89499259000002</v>
      </c>
      <c r="L671" s="35">
        <v>0.99473403000000005</v>
      </c>
      <c r="M671" s="56">
        <v>322.13328660000002</v>
      </c>
      <c r="N671" s="18" t="s">
        <v>93</v>
      </c>
      <c r="O671" s="2">
        <v>13259</v>
      </c>
      <c r="P671" s="2">
        <v>12691</v>
      </c>
      <c r="Q671" s="2">
        <v>25950</v>
      </c>
      <c r="R671" t="s">
        <v>5163</v>
      </c>
      <c r="S671">
        <v>10</v>
      </c>
      <c r="T671">
        <v>54</v>
      </c>
      <c r="U671" s="2">
        <v>933</v>
      </c>
      <c r="V671" s="2">
        <v>75</v>
      </c>
      <c r="W671" s="8">
        <v>3.8843930635838152E-2</v>
      </c>
      <c r="X671" s="2">
        <v>51009</v>
      </c>
      <c r="Y671" s="45">
        <v>635</v>
      </c>
      <c r="AA671" s="61">
        <f>(Table13[[#This Row],[2042 Future AADT]]-Table13[[#This Row],[AADT 2022]])/20*($AA$5-2022)+Table13[[#This Row],[AADT 2022]]</f>
        <v>42238.35</v>
      </c>
      <c r="AC671" s="1" t="str">
        <f>IF(Table13[[#This Row],[TCS MP]]&gt;=Table13[[#This Row],[BMP]],IF(Table13[[#This Row],[TCS MP]]&lt;=Table13[[#This Row],[EMP]],"Good","EMP"),"BMP")</f>
        <v>Good</v>
      </c>
    </row>
    <row r="672" spans="1:29" ht="24" customHeight="1" x14ac:dyDescent="0.25">
      <c r="A672" t="s">
        <v>1588</v>
      </c>
      <c r="B672" t="s">
        <v>17766</v>
      </c>
      <c r="C672">
        <v>101095</v>
      </c>
      <c r="D672" t="s">
        <v>17073</v>
      </c>
      <c r="E672" t="s">
        <v>1262</v>
      </c>
      <c r="F672" s="9">
        <f>Table13[[#This Row],[ToMeasure]]-Table13[[#This Row],[FromMeasure]]</f>
        <v>0.50944993999999988</v>
      </c>
      <c r="G672" s="5" t="s">
        <v>1241</v>
      </c>
      <c r="H672" s="35">
        <v>0.99473403000000005</v>
      </c>
      <c r="I672" s="56">
        <v>322.13328660000002</v>
      </c>
      <c r="J672" s="18" t="s">
        <v>93</v>
      </c>
      <c r="K672" s="55">
        <v>322.58345286999997</v>
      </c>
      <c r="L672" s="35">
        <v>1.5041839699999999</v>
      </c>
      <c r="M672" s="56">
        <v>322.64273653999999</v>
      </c>
      <c r="N672" s="18" t="s">
        <v>94</v>
      </c>
      <c r="O672" s="2">
        <v>13011</v>
      </c>
      <c r="P672" s="2">
        <v>11957</v>
      </c>
      <c r="Q672" s="2">
        <v>24968</v>
      </c>
      <c r="R672" t="s">
        <v>9437</v>
      </c>
      <c r="S672">
        <v>8</v>
      </c>
      <c r="T672">
        <v>59</v>
      </c>
      <c r="U672" s="2">
        <v>1268</v>
      </c>
      <c r="V672" s="2">
        <v>506</v>
      </c>
      <c r="W672" s="8">
        <v>7.1050945209868627E-2</v>
      </c>
      <c r="X672" s="2">
        <v>49079</v>
      </c>
      <c r="Y672" s="45">
        <v>636</v>
      </c>
      <c r="AA672" s="61">
        <f>(Table13[[#This Row],[2042 Future AADT]]-Table13[[#This Row],[AADT 2022]])/20*($AA$5-2022)+Table13[[#This Row],[AADT 2022]]</f>
        <v>40640.15</v>
      </c>
      <c r="AC672" s="1" t="str">
        <f>IF(Table13[[#This Row],[TCS MP]]&gt;=Table13[[#This Row],[BMP]],IF(Table13[[#This Row],[TCS MP]]&lt;=Table13[[#This Row],[EMP]],"Good","EMP"),"BMP")</f>
        <v>Good</v>
      </c>
    </row>
    <row r="673" spans="1:29" ht="24" customHeight="1" x14ac:dyDescent="0.25">
      <c r="A673" t="s">
        <v>1590</v>
      </c>
      <c r="B673" t="s">
        <v>17767</v>
      </c>
      <c r="C673">
        <v>101097</v>
      </c>
      <c r="D673" t="s">
        <v>17073</v>
      </c>
      <c r="E673" t="s">
        <v>1262</v>
      </c>
      <c r="F673" s="9">
        <f>Table13[[#This Row],[ToMeasure]]-Table13[[#This Row],[FromMeasure]]</f>
        <v>1.5123833600000001</v>
      </c>
      <c r="G673" s="5" t="s">
        <v>1241</v>
      </c>
      <c r="H673" s="35">
        <v>1.5041839699999999</v>
      </c>
      <c r="I673" s="56">
        <v>322.71132536499999</v>
      </c>
      <c r="J673" s="18" t="s">
        <v>94</v>
      </c>
      <c r="K673" s="55">
        <v>324.00646540000002</v>
      </c>
      <c r="L673" s="35">
        <v>3.01656733</v>
      </c>
      <c r="M673" s="56">
        <v>324.22370872499999</v>
      </c>
      <c r="N673" s="18" t="s">
        <v>1589</v>
      </c>
      <c r="O673" s="2">
        <v>10589</v>
      </c>
      <c r="P673" s="2">
        <v>12103</v>
      </c>
      <c r="Q673" s="2">
        <v>22692</v>
      </c>
      <c r="R673" t="s">
        <v>12666</v>
      </c>
      <c r="S673">
        <v>8</v>
      </c>
      <c r="T673">
        <v>54</v>
      </c>
      <c r="U673" s="2">
        <v>703</v>
      </c>
      <c r="V673" s="2">
        <v>848</v>
      </c>
      <c r="W673" s="8">
        <v>6.8350079323109464E-2</v>
      </c>
      <c r="X673" s="2">
        <v>38934</v>
      </c>
      <c r="Y673" s="45">
        <v>637</v>
      </c>
      <c r="AA673" s="61">
        <f>(Table13[[#This Row],[2042 Future AADT]]-Table13[[#This Row],[AADT 2022]])/20*($AA$5-2022)+Table13[[#This Row],[AADT 2022]]</f>
        <v>33249.300000000003</v>
      </c>
      <c r="AC673" s="1" t="str">
        <f>IF(Table13[[#This Row],[TCS MP]]&gt;=Table13[[#This Row],[BMP]],IF(Table13[[#This Row],[TCS MP]]&lt;=Table13[[#This Row],[EMP]],"Good","EMP"),"BMP")</f>
        <v>Good</v>
      </c>
    </row>
    <row r="674" spans="1:29" ht="24" customHeight="1" x14ac:dyDescent="0.25">
      <c r="A674" t="s">
        <v>1592</v>
      </c>
      <c r="B674" t="s">
        <v>17768</v>
      </c>
      <c r="C674">
        <v>101099</v>
      </c>
      <c r="D674" t="s">
        <v>17073</v>
      </c>
      <c r="E674" t="s">
        <v>1262</v>
      </c>
      <c r="F674" s="9">
        <f>Table13[[#This Row],[ToMeasure]]-Table13[[#This Row],[FromMeasure]]</f>
        <v>0.99607742999999971</v>
      </c>
      <c r="G674" s="5" t="s">
        <v>1241</v>
      </c>
      <c r="H674" s="35">
        <v>3.0165673000000002</v>
      </c>
      <c r="I674" s="56">
        <v>324.22289827333299</v>
      </c>
      <c r="J674" s="18" t="s">
        <v>1589</v>
      </c>
      <c r="K674" s="55">
        <v>324.99809104000002</v>
      </c>
      <c r="L674" s="35">
        <v>4.0126447299999999</v>
      </c>
      <c r="M674" s="56">
        <v>325.218975703333</v>
      </c>
      <c r="N674" s="18" t="s">
        <v>1591</v>
      </c>
      <c r="O674" s="2">
        <v>11462</v>
      </c>
      <c r="P674" s="2">
        <v>11920</v>
      </c>
      <c r="Q674" s="2">
        <v>23382</v>
      </c>
      <c r="R674" t="s">
        <v>5164</v>
      </c>
      <c r="S674">
        <v>9</v>
      </c>
      <c r="T674">
        <v>61</v>
      </c>
      <c r="U674" s="2">
        <v>1447</v>
      </c>
      <c r="V674" s="2">
        <v>708</v>
      </c>
      <c r="W674" s="8">
        <v>9.2164913181079458E-2</v>
      </c>
      <c r="X674" s="2">
        <v>41046</v>
      </c>
      <c r="Y674" s="45">
        <v>638</v>
      </c>
      <c r="AA674" s="61">
        <f>(Table13[[#This Row],[2042 Future AADT]]-Table13[[#This Row],[AADT 2022]])/20*($AA$5-2022)+Table13[[#This Row],[AADT 2022]]</f>
        <v>34863.599999999999</v>
      </c>
      <c r="AC674" s="1" t="str">
        <f>IF(Table13[[#This Row],[TCS MP]]&gt;=Table13[[#This Row],[BMP]],IF(Table13[[#This Row],[TCS MP]]&lt;=Table13[[#This Row],[EMP]],"Good","EMP"),"BMP")</f>
        <v>Good</v>
      </c>
    </row>
    <row r="675" spans="1:29" ht="24" customHeight="1" x14ac:dyDescent="0.25">
      <c r="A675" t="s">
        <v>1594</v>
      </c>
      <c r="B675" t="s">
        <v>17769</v>
      </c>
      <c r="C675">
        <v>101101</v>
      </c>
      <c r="D675" t="s">
        <v>17073</v>
      </c>
      <c r="E675" t="s">
        <v>1262</v>
      </c>
      <c r="F675" s="9">
        <f>Table13[[#This Row],[ToMeasure]]-Table13[[#This Row],[FromMeasure]]</f>
        <v>2.0069119200000003</v>
      </c>
      <c r="G675" s="5" t="s">
        <v>1241</v>
      </c>
      <c r="H675" s="35">
        <v>4.0126447299999999</v>
      </c>
      <c r="I675" s="56">
        <v>325.21957558000003</v>
      </c>
      <c r="J675" s="18" t="s">
        <v>1591</v>
      </c>
      <c r="K675" s="55">
        <v>326.00567334499999</v>
      </c>
      <c r="L675" s="35">
        <v>6.0195566500000002</v>
      </c>
      <c r="M675" s="56">
        <v>327.22648750000002</v>
      </c>
      <c r="N675" s="18" t="s">
        <v>1593</v>
      </c>
      <c r="O675" s="2">
        <v>11635</v>
      </c>
      <c r="P675" s="2">
        <v>9995</v>
      </c>
      <c r="Q675" s="2">
        <v>21630</v>
      </c>
      <c r="R675" t="s">
        <v>9438</v>
      </c>
      <c r="S675">
        <v>8</v>
      </c>
      <c r="T675">
        <v>66</v>
      </c>
      <c r="U675" s="2">
        <v>831</v>
      </c>
      <c r="V675" s="2">
        <v>453</v>
      </c>
      <c r="W675" s="8">
        <v>5.9361997226074895E-2</v>
      </c>
      <c r="X675" s="2">
        <v>37971</v>
      </c>
      <c r="Y675" s="45">
        <v>639</v>
      </c>
      <c r="AA675" s="61">
        <f>(Table13[[#This Row],[2042 Future AADT]]-Table13[[#This Row],[AADT 2022]])/20*($AA$5-2022)+Table13[[#This Row],[AADT 2022]]</f>
        <v>32251.65</v>
      </c>
      <c r="AC675" s="1" t="str">
        <f>IF(Table13[[#This Row],[TCS MP]]&gt;=Table13[[#This Row],[BMP]],IF(Table13[[#This Row],[TCS MP]]&lt;=Table13[[#This Row],[EMP]],"Good","EMP"),"BMP")</f>
        <v>Good</v>
      </c>
    </row>
    <row r="676" spans="1:29" ht="24" customHeight="1" x14ac:dyDescent="0.25">
      <c r="A676" t="s">
        <v>1597</v>
      </c>
      <c r="B676" t="s">
        <v>17770</v>
      </c>
      <c r="C676">
        <v>101103</v>
      </c>
      <c r="D676" t="s">
        <v>17073</v>
      </c>
      <c r="E676" t="s">
        <v>1262</v>
      </c>
      <c r="F676" s="9">
        <f>Table13[[#This Row],[ToMeasure]]-Table13[[#This Row],[FromMeasure]]</f>
        <v>2.2248554299999999</v>
      </c>
      <c r="G676" s="5" t="s">
        <v>1241</v>
      </c>
      <c r="H676" s="35">
        <v>6.0195566500000002</v>
      </c>
      <c r="I676" s="56">
        <v>327.22760624</v>
      </c>
      <c r="J676" s="18" t="s">
        <v>1593</v>
      </c>
      <c r="K676" s="55">
        <v>328.00576783999998</v>
      </c>
      <c r="L676" s="35">
        <v>8.24441208</v>
      </c>
      <c r="M676" s="56">
        <v>329.45246166999999</v>
      </c>
      <c r="N676" s="18" t="s">
        <v>1596</v>
      </c>
      <c r="O676" s="2">
        <v>5491</v>
      </c>
      <c r="P676" s="2">
        <v>5592</v>
      </c>
      <c r="Q676" s="2">
        <v>11083</v>
      </c>
      <c r="R676" t="s">
        <v>9439</v>
      </c>
      <c r="S676">
        <v>9</v>
      </c>
      <c r="T676">
        <v>58</v>
      </c>
      <c r="U676" s="2">
        <v>375</v>
      </c>
      <c r="V676" s="2">
        <v>176</v>
      </c>
      <c r="W676" s="8">
        <v>4.971578092574213E-2</v>
      </c>
      <c r="X676" s="2">
        <v>19016</v>
      </c>
      <c r="Y676" s="45">
        <v>640</v>
      </c>
      <c r="AA676" s="61">
        <f>(Table13[[#This Row],[2042 Future AADT]]-Table13[[#This Row],[AADT 2022]])/20*($AA$5-2022)+Table13[[#This Row],[AADT 2022]]</f>
        <v>16239.45</v>
      </c>
      <c r="AC676" s="1" t="str">
        <f>IF(Table13[[#This Row],[TCS MP]]&gt;=Table13[[#This Row],[BMP]],IF(Table13[[#This Row],[TCS MP]]&lt;=Table13[[#This Row],[EMP]],"Good","EMP"),"BMP")</f>
        <v>Good</v>
      </c>
    </row>
    <row r="677" spans="1:29" ht="24" customHeight="1" x14ac:dyDescent="0.25">
      <c r="A677" t="s">
        <v>1599</v>
      </c>
      <c r="B677" t="s">
        <v>17771</v>
      </c>
      <c r="C677">
        <v>101105</v>
      </c>
      <c r="D677" t="s">
        <v>17073</v>
      </c>
      <c r="E677" t="s">
        <v>1262</v>
      </c>
      <c r="F677" s="9">
        <f>Table13[[#This Row],[ToMeasure]]-Table13[[#This Row],[FromMeasure]]</f>
        <v>10.343385260000002</v>
      </c>
      <c r="G677" s="5" t="s">
        <v>1241</v>
      </c>
      <c r="H677" s="35">
        <v>8.24441208</v>
      </c>
      <c r="I677" s="56">
        <v>329.46576098083301</v>
      </c>
      <c r="J677" s="18" t="s">
        <v>1596</v>
      </c>
      <c r="K677" s="55">
        <v>333.23770228000001</v>
      </c>
      <c r="L677" s="35">
        <v>18.587797340000002</v>
      </c>
      <c r="M677" s="56">
        <v>339.809146240833</v>
      </c>
      <c r="N677" s="18" t="s">
        <v>1598</v>
      </c>
      <c r="O677" s="2">
        <v>2644</v>
      </c>
      <c r="P677" s="2">
        <v>2556</v>
      </c>
      <c r="Q677" s="2">
        <v>5200</v>
      </c>
      <c r="R677" t="s">
        <v>12667</v>
      </c>
      <c r="S677">
        <v>10</v>
      </c>
      <c r="T677">
        <v>55</v>
      </c>
      <c r="U677" s="2">
        <v>72</v>
      </c>
      <c r="V677" s="2">
        <v>40</v>
      </c>
      <c r="W677" s="8">
        <v>2.1538461538461538E-2</v>
      </c>
      <c r="X677" s="2">
        <v>8468</v>
      </c>
      <c r="Y677" s="45">
        <v>641</v>
      </c>
      <c r="AA677" s="61">
        <f>(Table13[[#This Row],[2042 Future AADT]]-Table13[[#This Row],[AADT 2022]])/20*($AA$5-2022)+Table13[[#This Row],[AADT 2022]]</f>
        <v>7324.2000000000007</v>
      </c>
      <c r="AC677" s="1" t="str">
        <f>IF(Table13[[#This Row],[TCS MP]]&gt;=Table13[[#This Row],[BMP]],IF(Table13[[#This Row],[TCS MP]]&lt;=Table13[[#This Row],[EMP]],"Good","EMP"),"BMP")</f>
        <v>Good</v>
      </c>
    </row>
    <row r="678" spans="1:29" ht="24" customHeight="1" x14ac:dyDescent="0.25">
      <c r="A678" t="s">
        <v>1601</v>
      </c>
      <c r="B678" t="s">
        <v>17772</v>
      </c>
      <c r="C678">
        <v>101106</v>
      </c>
      <c r="D678" t="s">
        <v>17073</v>
      </c>
      <c r="E678" t="s">
        <v>1262</v>
      </c>
      <c r="F678" s="9">
        <f>Table13[[#This Row],[ToMeasure]]-Table13[[#This Row],[FromMeasure]]</f>
        <v>7.0496771999999979</v>
      </c>
      <c r="G678" s="5" t="s">
        <v>1241</v>
      </c>
      <c r="H678" s="35">
        <v>18.587797340000002</v>
      </c>
      <c r="I678" s="56">
        <v>339.89006917555599</v>
      </c>
      <c r="J678" s="18" t="s">
        <v>1598</v>
      </c>
      <c r="K678" s="55">
        <v>345.00628268000003</v>
      </c>
      <c r="L678" s="35">
        <v>25.637474539999999</v>
      </c>
      <c r="M678" s="56">
        <v>346.93974637555601</v>
      </c>
      <c r="N678" s="18" t="s">
        <v>1600</v>
      </c>
      <c r="O678" s="2">
        <v>1011</v>
      </c>
      <c r="P678" s="2">
        <v>3544</v>
      </c>
      <c r="Q678" s="2">
        <v>4555</v>
      </c>
      <c r="R678" t="s">
        <v>9523</v>
      </c>
      <c r="S678">
        <v>8</v>
      </c>
      <c r="T678">
        <v>52</v>
      </c>
      <c r="U678" s="2">
        <v>240</v>
      </c>
      <c r="V678" s="2">
        <v>129</v>
      </c>
      <c r="W678" s="8">
        <v>8.1009879253567507E-2</v>
      </c>
      <c r="X678" s="2">
        <v>7418</v>
      </c>
      <c r="Y678" s="45">
        <v>642</v>
      </c>
      <c r="AA678" s="61">
        <f>(Table13[[#This Row],[2042 Future AADT]]-Table13[[#This Row],[AADT 2022]])/20*($AA$5-2022)+Table13[[#This Row],[AADT 2022]]</f>
        <v>6415.95</v>
      </c>
      <c r="AC678" s="1" t="str">
        <f>IF(Table13[[#This Row],[TCS MP]]&gt;=Table13[[#This Row],[BMP]],IF(Table13[[#This Row],[TCS MP]]&lt;=Table13[[#This Row],[EMP]],"Good","EMP"),"BMP")</f>
        <v>Good</v>
      </c>
    </row>
    <row r="679" spans="1:29" ht="24" customHeight="1" x14ac:dyDescent="0.25">
      <c r="A679" t="s">
        <v>1603</v>
      </c>
      <c r="B679" t="s">
        <v>17773</v>
      </c>
      <c r="C679">
        <v>101107</v>
      </c>
      <c r="D679" t="s">
        <v>17073</v>
      </c>
      <c r="E679" t="s">
        <v>1262</v>
      </c>
      <c r="F679" s="9">
        <f>Table13[[#This Row],[ToMeasure]]-Table13[[#This Row],[FromMeasure]]</f>
        <v>3.2118348800000014</v>
      </c>
      <c r="G679" s="5" t="s">
        <v>1241</v>
      </c>
      <c r="H679" s="35">
        <v>25.637474539999999</v>
      </c>
      <c r="I679" s="56">
        <v>346.95656973833297</v>
      </c>
      <c r="J679" s="18" t="s">
        <v>1600</v>
      </c>
      <c r="K679" s="55">
        <v>350.00267233333301</v>
      </c>
      <c r="L679" s="35">
        <v>28.849309420000001</v>
      </c>
      <c r="M679" s="56">
        <v>350.168404618333</v>
      </c>
      <c r="N679" s="18" t="s">
        <v>1602</v>
      </c>
      <c r="O679" s="2">
        <v>2357</v>
      </c>
      <c r="P679" s="2">
        <v>2323</v>
      </c>
      <c r="Q679" s="2">
        <v>4680</v>
      </c>
      <c r="R679" t="s">
        <v>9524</v>
      </c>
      <c r="S679">
        <v>8</v>
      </c>
      <c r="T679">
        <v>52</v>
      </c>
      <c r="U679" s="2">
        <v>534</v>
      </c>
      <c r="V679" s="2">
        <v>68</v>
      </c>
      <c r="W679" s="8">
        <v>0.12863247863247862</v>
      </c>
      <c r="X679" s="2">
        <v>8216</v>
      </c>
      <c r="Y679" s="45">
        <v>643</v>
      </c>
      <c r="AA679" s="61">
        <f>(Table13[[#This Row],[2042 Future AADT]]-Table13[[#This Row],[AADT 2022]])/20*($AA$5-2022)+Table13[[#This Row],[AADT 2022]]</f>
        <v>6978.4</v>
      </c>
      <c r="AC679" s="1" t="str">
        <f>IF(Table13[[#This Row],[TCS MP]]&gt;=Table13[[#This Row],[BMP]],IF(Table13[[#This Row],[TCS MP]]&lt;=Table13[[#This Row],[EMP]],"Good","EMP"),"BMP")</f>
        <v>Good</v>
      </c>
    </row>
    <row r="680" spans="1:29" ht="24" customHeight="1" x14ac:dyDescent="0.25">
      <c r="A680" t="s">
        <v>1605</v>
      </c>
      <c r="B680" t="s">
        <v>17774</v>
      </c>
      <c r="C680">
        <v>101108</v>
      </c>
      <c r="D680" t="s">
        <v>17073</v>
      </c>
      <c r="E680" t="s">
        <v>1262</v>
      </c>
      <c r="F680" s="9">
        <f>Table13[[#This Row],[ToMeasure]]-Table13[[#This Row],[FromMeasure]]</f>
        <v>2.3280880699999997</v>
      </c>
      <c r="G680" s="5" t="s">
        <v>1241</v>
      </c>
      <c r="H680" s="35">
        <v>28.849309420000001</v>
      </c>
      <c r="I680" s="56">
        <v>350.17231291000002</v>
      </c>
      <c r="J680" s="18" t="s">
        <v>1602</v>
      </c>
      <c r="K680" s="55">
        <v>352.015826205</v>
      </c>
      <c r="L680" s="35">
        <v>31.177397490000001</v>
      </c>
      <c r="M680" s="56">
        <v>352.50040097999999</v>
      </c>
      <c r="N680" s="18" t="s">
        <v>1604</v>
      </c>
      <c r="O680" s="2">
        <v>2653</v>
      </c>
      <c r="P680" s="2">
        <v>2847</v>
      </c>
      <c r="Q680" s="2">
        <v>5500</v>
      </c>
      <c r="R680" t="s">
        <v>5165</v>
      </c>
      <c r="S680">
        <v>9</v>
      </c>
      <c r="T680">
        <v>54</v>
      </c>
      <c r="U680" s="2">
        <v>384</v>
      </c>
      <c r="V680" s="2">
        <v>110</v>
      </c>
      <c r="W680" s="8">
        <v>8.9818181818181825E-2</v>
      </c>
      <c r="X680" s="2">
        <v>9437</v>
      </c>
      <c r="Y680" s="45">
        <v>644</v>
      </c>
      <c r="AA680" s="61">
        <f>(Table13[[#This Row],[2042 Future AADT]]-Table13[[#This Row],[AADT 2022]])/20*($AA$5-2022)+Table13[[#This Row],[AADT 2022]]</f>
        <v>8059.0499999999993</v>
      </c>
      <c r="AC680" s="1" t="str">
        <f>IF(Table13[[#This Row],[TCS MP]]&gt;=Table13[[#This Row],[BMP]],IF(Table13[[#This Row],[TCS MP]]&lt;=Table13[[#This Row],[EMP]],"Good","EMP"),"BMP")</f>
        <v>Good</v>
      </c>
    </row>
    <row r="681" spans="1:29" ht="24" customHeight="1" x14ac:dyDescent="0.25">
      <c r="A681" t="s">
        <v>1606</v>
      </c>
      <c r="B681" t="s">
        <v>17775</v>
      </c>
      <c r="C681">
        <v>101109</v>
      </c>
      <c r="D681" t="s">
        <v>17073</v>
      </c>
      <c r="E681" t="s">
        <v>1262</v>
      </c>
      <c r="F681" s="9">
        <f>Table13[[#This Row],[ToMeasure]]-Table13[[#This Row],[FromMeasure]]</f>
        <v>2.0396267899999962</v>
      </c>
      <c r="G681" s="5" t="s">
        <v>1241</v>
      </c>
      <c r="H681" s="35">
        <v>31.177397490000001</v>
      </c>
      <c r="I681" s="56">
        <v>352.45817513999998</v>
      </c>
      <c r="J681" s="18" t="s">
        <v>1604</v>
      </c>
      <c r="K681" s="55">
        <v>353.28705574499998</v>
      </c>
      <c r="L681" s="35">
        <v>33.217024279999997</v>
      </c>
      <c r="M681" s="56">
        <v>354.49780192999998</v>
      </c>
      <c r="N681" s="18" t="s">
        <v>95</v>
      </c>
      <c r="O681" s="2" t="s">
        <v>203</v>
      </c>
      <c r="P681" s="2" t="s">
        <v>203</v>
      </c>
      <c r="Q681" s="2">
        <v>9247</v>
      </c>
      <c r="R681" t="s">
        <v>12668</v>
      </c>
      <c r="S681">
        <v>9</v>
      </c>
      <c r="T681">
        <v>55</v>
      </c>
      <c r="U681" s="2">
        <v>296</v>
      </c>
      <c r="V681" s="2">
        <v>296</v>
      </c>
      <c r="W681" s="8">
        <v>6.4020763490861901E-2</v>
      </c>
      <c r="X681" s="2">
        <v>15866</v>
      </c>
      <c r="Y681" s="45">
        <v>645</v>
      </c>
      <c r="AA681" s="61">
        <f>(Table13[[#This Row],[2042 Future AADT]]-Table13[[#This Row],[AADT 2022]])/20*($AA$5-2022)+Table13[[#This Row],[AADT 2022]]</f>
        <v>13549.349999999999</v>
      </c>
      <c r="AC681" s="1" t="str">
        <f>IF(Table13[[#This Row],[TCS MP]]&gt;=Table13[[#This Row],[BMP]],IF(Table13[[#This Row],[TCS MP]]&lt;=Table13[[#This Row],[EMP]],"Good","EMP"),"BMP")</f>
        <v>Good</v>
      </c>
    </row>
    <row r="682" spans="1:29" ht="24" customHeight="1" x14ac:dyDescent="0.25">
      <c r="A682" t="s">
        <v>1607</v>
      </c>
      <c r="B682" t="s">
        <v>17776</v>
      </c>
      <c r="C682">
        <v>101110</v>
      </c>
      <c r="D682" t="s">
        <v>17073</v>
      </c>
      <c r="E682" t="s">
        <v>1262</v>
      </c>
      <c r="F682" s="9">
        <f>Table13[[#This Row],[ToMeasure]]-Table13[[#This Row],[FromMeasure]]</f>
        <v>0.6117987500000055</v>
      </c>
      <c r="G682" s="5" t="s">
        <v>1241</v>
      </c>
      <c r="H682" s="35">
        <v>33.217024279999997</v>
      </c>
      <c r="I682" s="56">
        <v>354.47101070666702</v>
      </c>
      <c r="J682" s="18" t="s">
        <v>95</v>
      </c>
      <c r="K682" s="55">
        <v>354.75262882666698</v>
      </c>
      <c r="L682" s="35">
        <v>33.828823030000002</v>
      </c>
      <c r="M682" s="56">
        <v>355.08280945666701</v>
      </c>
      <c r="N682" s="18" t="s">
        <v>1212</v>
      </c>
      <c r="O682" s="2">
        <v>4274</v>
      </c>
      <c r="P682" s="2">
        <v>3158</v>
      </c>
      <c r="Q682" s="2">
        <v>7432</v>
      </c>
      <c r="R682" t="s">
        <v>5166</v>
      </c>
      <c r="S682">
        <v>9</v>
      </c>
      <c r="T682">
        <v>55</v>
      </c>
      <c r="U682" s="2">
        <v>582</v>
      </c>
      <c r="V682" s="2">
        <v>95</v>
      </c>
      <c r="W682" s="8">
        <v>9.109257265877288E-2</v>
      </c>
      <c r="X682" s="2">
        <v>14609</v>
      </c>
      <c r="Y682" s="45">
        <v>646</v>
      </c>
      <c r="AA682" s="61">
        <f>(Table13[[#This Row],[2042 Future AADT]]-Table13[[#This Row],[AADT 2022]])/20*($AA$5-2022)+Table13[[#This Row],[AADT 2022]]</f>
        <v>12097.05</v>
      </c>
      <c r="AC682" s="1" t="str">
        <f>IF(Table13[[#This Row],[TCS MP]]&gt;=Table13[[#This Row],[BMP]],IF(Table13[[#This Row],[TCS MP]]&lt;=Table13[[#This Row],[EMP]],"Good","EMP"),"BMP")</f>
        <v>Good</v>
      </c>
    </row>
    <row r="683" spans="1:29" ht="24" customHeight="1" x14ac:dyDescent="0.25">
      <c r="A683" t="s">
        <v>1609</v>
      </c>
      <c r="B683" t="s">
        <v>17777</v>
      </c>
      <c r="C683">
        <v>101111</v>
      </c>
      <c r="D683" t="s">
        <v>17073</v>
      </c>
      <c r="E683" t="s">
        <v>758</v>
      </c>
      <c r="F683" s="9">
        <f>Table13[[#This Row],[ToMeasure]]-Table13[[#This Row],[FromMeasure]]</f>
        <v>1.56772044</v>
      </c>
      <c r="G683" s="5" t="s">
        <v>756</v>
      </c>
      <c r="H683" s="35">
        <v>0</v>
      </c>
      <c r="I683" s="56">
        <v>109.028957326667</v>
      </c>
      <c r="J683" s="18" t="s">
        <v>222</v>
      </c>
      <c r="K683" s="55">
        <v>109.35413797</v>
      </c>
      <c r="L683" s="35">
        <v>1.56772044</v>
      </c>
      <c r="M683" s="56">
        <v>110.596677796667</v>
      </c>
      <c r="N683" s="18" t="s">
        <v>1608</v>
      </c>
      <c r="O683" s="2">
        <v>1512</v>
      </c>
      <c r="P683" s="2">
        <v>1512</v>
      </c>
      <c r="Q683" s="2">
        <v>3024</v>
      </c>
      <c r="R683" t="s">
        <v>12669</v>
      </c>
      <c r="S683">
        <v>8</v>
      </c>
      <c r="T683">
        <v>69</v>
      </c>
      <c r="U683" s="2">
        <v>331</v>
      </c>
      <c r="V683" s="2">
        <v>331</v>
      </c>
      <c r="W683" s="8">
        <v>0.21891534391534392</v>
      </c>
      <c r="X683" s="2">
        <v>5244</v>
      </c>
      <c r="Y683" s="45">
        <v>647</v>
      </c>
      <c r="AA683" s="61">
        <f>(Table13[[#This Row],[2042 Future AADT]]-Table13[[#This Row],[AADT 2022]])/20*($AA$5-2022)+Table13[[#This Row],[AADT 2022]]</f>
        <v>4467</v>
      </c>
      <c r="AC683" s="1" t="str">
        <f>IF(Table13[[#This Row],[TCS MP]]&gt;=Table13[[#This Row],[BMP]],IF(Table13[[#This Row],[TCS MP]]&lt;=Table13[[#This Row],[EMP]],"Good","EMP"),"BMP")</f>
        <v>Good</v>
      </c>
    </row>
    <row r="684" spans="1:29" ht="24" customHeight="1" x14ac:dyDescent="0.25">
      <c r="A684" t="s">
        <v>1610</v>
      </c>
      <c r="B684" t="s">
        <v>17778</v>
      </c>
      <c r="C684">
        <v>101113</v>
      </c>
      <c r="D684" t="s">
        <v>17073</v>
      </c>
      <c r="E684" t="s">
        <v>758</v>
      </c>
      <c r="F684" s="9">
        <f>Table13[[#This Row],[ToMeasure]]-Table13[[#This Row],[FromMeasure]]</f>
        <v>21.060232890000002</v>
      </c>
      <c r="G684" s="5" t="s">
        <v>756</v>
      </c>
      <c r="H684" s="35">
        <v>1.56772044</v>
      </c>
      <c r="I684" s="56">
        <v>110.597627267391</v>
      </c>
      <c r="J684" s="18" t="s">
        <v>1608</v>
      </c>
      <c r="K684" s="55">
        <v>115.312964155</v>
      </c>
      <c r="L684" s="35">
        <v>22.62795333</v>
      </c>
      <c r="M684" s="56">
        <v>131.65786015739101</v>
      </c>
      <c r="N684" s="18" t="s">
        <v>1062</v>
      </c>
      <c r="O684" s="2">
        <v>1484</v>
      </c>
      <c r="P684" s="2">
        <v>1428</v>
      </c>
      <c r="Q684" s="2">
        <v>2912</v>
      </c>
      <c r="R684" t="s">
        <v>9440</v>
      </c>
      <c r="S684">
        <v>17</v>
      </c>
      <c r="T684">
        <v>55</v>
      </c>
      <c r="U684" s="2">
        <v>161</v>
      </c>
      <c r="V684" s="2">
        <v>366</v>
      </c>
      <c r="W684" s="8">
        <v>0.18097527472527472</v>
      </c>
      <c r="X684" s="2">
        <v>4603</v>
      </c>
      <c r="Y684" s="45">
        <v>648</v>
      </c>
      <c r="AA684" s="61">
        <f>(Table13[[#This Row],[2042 Future AADT]]-Table13[[#This Row],[AADT 2022]])/20*($AA$5-2022)+Table13[[#This Row],[AADT 2022]]</f>
        <v>4011.1499999999996</v>
      </c>
      <c r="AC684" s="1" t="str">
        <f>IF(Table13[[#This Row],[TCS MP]]&gt;=Table13[[#This Row],[BMP]],IF(Table13[[#This Row],[TCS MP]]&lt;=Table13[[#This Row],[EMP]],"Good","EMP"),"BMP")</f>
        <v>Good</v>
      </c>
    </row>
    <row r="685" spans="1:29" ht="24" customHeight="1" x14ac:dyDescent="0.25">
      <c r="A685" t="s">
        <v>1611</v>
      </c>
      <c r="B685" t="s">
        <v>17779</v>
      </c>
      <c r="C685">
        <v>101114</v>
      </c>
      <c r="D685" t="s">
        <v>17073</v>
      </c>
      <c r="E685" t="s">
        <v>758</v>
      </c>
      <c r="F685" s="9">
        <f>Table13[[#This Row],[ToMeasure]]-Table13[[#This Row],[FromMeasure]]</f>
        <v>8.0718665600000001</v>
      </c>
      <c r="G685" s="5" t="s">
        <v>756</v>
      </c>
      <c r="H685" s="35">
        <v>22.62795333</v>
      </c>
      <c r="I685" s="56">
        <v>131.682898335</v>
      </c>
      <c r="J685" s="18" t="s">
        <v>1062</v>
      </c>
      <c r="K685" s="55">
        <v>136.99747987333299</v>
      </c>
      <c r="L685" s="35">
        <v>30.699819890000001</v>
      </c>
      <c r="M685" s="56">
        <v>139.75476489499999</v>
      </c>
      <c r="N685" s="18" t="s">
        <v>96</v>
      </c>
      <c r="O685" s="2">
        <v>3258</v>
      </c>
      <c r="P685" s="2">
        <v>3547</v>
      </c>
      <c r="Q685" s="2">
        <v>6805</v>
      </c>
      <c r="R685" t="s">
        <v>5167</v>
      </c>
      <c r="S685">
        <v>6</v>
      </c>
      <c r="T685">
        <v>58</v>
      </c>
      <c r="U685" s="2">
        <v>490</v>
      </c>
      <c r="V685" s="2">
        <v>1470</v>
      </c>
      <c r="W685" s="8">
        <v>0.28802351212343863</v>
      </c>
      <c r="X685" s="2">
        <v>8608</v>
      </c>
      <c r="Y685" s="45">
        <v>649</v>
      </c>
      <c r="AA685" s="61">
        <f>(Table13[[#This Row],[2042 Future AADT]]-Table13[[#This Row],[AADT 2022]])/20*($AA$5-2022)+Table13[[#This Row],[AADT 2022]]</f>
        <v>7976.95</v>
      </c>
      <c r="AC685" s="1" t="str">
        <f>IF(Table13[[#This Row],[TCS MP]]&gt;=Table13[[#This Row],[BMP]],IF(Table13[[#This Row],[TCS MP]]&lt;=Table13[[#This Row],[EMP]],"Good","EMP"),"BMP")</f>
        <v>Good</v>
      </c>
    </row>
    <row r="686" spans="1:29" ht="24" customHeight="1" x14ac:dyDescent="0.25">
      <c r="A686" t="s">
        <v>1613</v>
      </c>
      <c r="B686" t="s">
        <v>17780</v>
      </c>
      <c r="C686">
        <v>101115</v>
      </c>
      <c r="D686" t="s">
        <v>17073</v>
      </c>
      <c r="E686" t="s">
        <v>758</v>
      </c>
      <c r="F686" s="9">
        <f>Table13[[#This Row],[ToMeasure]]-Table13[[#This Row],[FromMeasure]]</f>
        <v>3.1292923399999992</v>
      </c>
      <c r="G686" s="5" t="s">
        <v>756</v>
      </c>
      <c r="H686" s="35">
        <v>30.699819890000001</v>
      </c>
      <c r="I686" s="56">
        <v>139.76592705600001</v>
      </c>
      <c r="J686" s="18" t="s">
        <v>96</v>
      </c>
      <c r="K686" s="55">
        <v>142.011435983333</v>
      </c>
      <c r="L686" s="35">
        <v>33.82911223</v>
      </c>
      <c r="M686" s="56">
        <v>142.89521939599999</v>
      </c>
      <c r="N686" s="18" t="s">
        <v>1612</v>
      </c>
      <c r="O686" s="2">
        <v>3638</v>
      </c>
      <c r="P686" s="2">
        <v>3220</v>
      </c>
      <c r="Q686" s="2">
        <v>6858</v>
      </c>
      <c r="R686" t="s">
        <v>9441</v>
      </c>
      <c r="S686">
        <v>6</v>
      </c>
      <c r="T686">
        <v>57</v>
      </c>
      <c r="U686" s="2">
        <v>490</v>
      </c>
      <c r="V686" s="2">
        <v>1470</v>
      </c>
      <c r="W686" s="8">
        <v>0.28579760863225429</v>
      </c>
      <c r="X686" s="2">
        <v>10840</v>
      </c>
      <c r="Y686" s="45">
        <v>650</v>
      </c>
      <c r="AA686" s="61">
        <f>(Table13[[#This Row],[2042 Future AADT]]-Table13[[#This Row],[AADT 2022]])/20*($AA$5-2022)+Table13[[#This Row],[AADT 2022]]</f>
        <v>9446.2999999999993</v>
      </c>
      <c r="AC686" s="1" t="str">
        <f>IF(Table13[[#This Row],[TCS MP]]&gt;=Table13[[#This Row],[BMP]],IF(Table13[[#This Row],[TCS MP]]&lt;=Table13[[#This Row],[EMP]],"Good","EMP"),"BMP")</f>
        <v>Good</v>
      </c>
    </row>
    <row r="687" spans="1:29" ht="24" customHeight="1" x14ac:dyDescent="0.25">
      <c r="A687" t="s">
        <v>1615</v>
      </c>
      <c r="B687" t="s">
        <v>17781</v>
      </c>
      <c r="C687">
        <v>101116</v>
      </c>
      <c r="D687" t="s">
        <v>17073</v>
      </c>
      <c r="E687" t="s">
        <v>758</v>
      </c>
      <c r="F687" s="9">
        <f>Table13[[#This Row],[ToMeasure]]-Table13[[#This Row],[FromMeasure]]</f>
        <v>1.0267864200000005</v>
      </c>
      <c r="G687" s="5" t="s">
        <v>756</v>
      </c>
      <c r="H687" s="35">
        <v>33.82911223</v>
      </c>
      <c r="I687" s="56">
        <v>142.89870974666701</v>
      </c>
      <c r="J687" s="18" t="s">
        <v>1612</v>
      </c>
      <c r="K687" s="55">
        <v>143.56016428999999</v>
      </c>
      <c r="L687" s="35">
        <v>34.85589865</v>
      </c>
      <c r="M687" s="56">
        <v>143.92549616666699</v>
      </c>
      <c r="N687" s="18" t="s">
        <v>1614</v>
      </c>
      <c r="O687" s="2">
        <v>6358</v>
      </c>
      <c r="P687" s="2">
        <v>6444</v>
      </c>
      <c r="Q687" s="2">
        <v>12802</v>
      </c>
      <c r="R687" t="s">
        <v>12670</v>
      </c>
      <c r="S687">
        <v>7</v>
      </c>
      <c r="T687">
        <v>51</v>
      </c>
      <c r="U687" s="2">
        <v>490</v>
      </c>
      <c r="V687" s="2">
        <v>1470</v>
      </c>
      <c r="W687" s="8">
        <v>0.1531010779565693</v>
      </c>
      <c r="X687" s="2">
        <v>22200</v>
      </c>
      <c r="Y687" s="45">
        <v>651</v>
      </c>
      <c r="AA687" s="61">
        <f>(Table13[[#This Row],[2042 Future AADT]]-Table13[[#This Row],[AADT 2022]])/20*($AA$5-2022)+Table13[[#This Row],[AADT 2022]]</f>
        <v>18910.7</v>
      </c>
      <c r="AC687" s="1" t="str">
        <f>IF(Table13[[#This Row],[TCS MP]]&gt;=Table13[[#This Row],[BMP]],IF(Table13[[#This Row],[TCS MP]]&lt;=Table13[[#This Row],[EMP]],"Good","EMP"),"BMP")</f>
        <v>Good</v>
      </c>
    </row>
    <row r="688" spans="1:29" ht="24" customHeight="1" x14ac:dyDescent="0.25">
      <c r="A688" t="s">
        <v>1617</v>
      </c>
      <c r="B688" t="s">
        <v>17782</v>
      </c>
      <c r="C688">
        <v>101118</v>
      </c>
      <c r="D688" t="s">
        <v>17073</v>
      </c>
      <c r="E688" t="s">
        <v>758</v>
      </c>
      <c r="F688" s="9">
        <f>Table13[[#This Row],[ToMeasure]]-Table13[[#This Row],[FromMeasure]]</f>
        <v>0.56664963000000057</v>
      </c>
      <c r="G688" s="5" t="s">
        <v>756</v>
      </c>
      <c r="H688" s="35">
        <v>34.85589865</v>
      </c>
      <c r="I688" s="56">
        <v>143.922987366667</v>
      </c>
      <c r="J688" s="18" t="s">
        <v>1614</v>
      </c>
      <c r="K688" s="55">
        <v>144.12638554500001</v>
      </c>
      <c r="L688" s="35">
        <v>35.422548280000001</v>
      </c>
      <c r="M688" s="56">
        <v>144.489636996667</v>
      </c>
      <c r="N688" s="18" t="s">
        <v>97</v>
      </c>
      <c r="O688" s="2">
        <v>11701</v>
      </c>
      <c r="P688" s="2">
        <v>8250</v>
      </c>
      <c r="Q688" s="2">
        <v>19951</v>
      </c>
      <c r="R688" t="s">
        <v>5168</v>
      </c>
      <c r="S688">
        <v>7</v>
      </c>
      <c r="T688">
        <v>50</v>
      </c>
      <c r="U688" s="2">
        <v>490</v>
      </c>
      <c r="V688" s="2">
        <v>1470</v>
      </c>
      <c r="W688" s="8">
        <v>9.8240689689739868E-2</v>
      </c>
      <c r="X688" s="2">
        <v>34597</v>
      </c>
      <c r="Y688" s="45">
        <v>652</v>
      </c>
      <c r="AA688" s="61">
        <f>(Table13[[#This Row],[2042 Future AADT]]-Table13[[#This Row],[AADT 2022]])/20*($AA$5-2022)+Table13[[#This Row],[AADT 2022]]</f>
        <v>29470.9</v>
      </c>
      <c r="AC688" s="1" t="str">
        <f>IF(Table13[[#This Row],[TCS MP]]&gt;=Table13[[#This Row],[BMP]],IF(Table13[[#This Row],[TCS MP]]&lt;=Table13[[#This Row],[EMP]],"Good","EMP"),"BMP")</f>
        <v>Good</v>
      </c>
    </row>
    <row r="689" spans="1:29" ht="24" customHeight="1" x14ac:dyDescent="0.25">
      <c r="A689" t="s">
        <v>1618</v>
      </c>
      <c r="B689" t="s">
        <v>17783</v>
      </c>
      <c r="C689">
        <v>101120</v>
      </c>
      <c r="D689" t="s">
        <v>17073</v>
      </c>
      <c r="E689" t="s">
        <v>758</v>
      </c>
      <c r="F689" s="9">
        <f>Table13[[#This Row],[ToMeasure]]-Table13[[#This Row],[FromMeasure]]</f>
        <v>0.8714576799999989</v>
      </c>
      <c r="G689" s="5" t="s">
        <v>756</v>
      </c>
      <c r="H689" s="35">
        <v>35.422548280000001</v>
      </c>
      <c r="I689" s="56">
        <v>144.48778327333301</v>
      </c>
      <c r="J689" s="18" t="s">
        <v>97</v>
      </c>
      <c r="K689" s="55">
        <v>144.99986246333299</v>
      </c>
      <c r="L689" s="35">
        <v>36.29400596</v>
      </c>
      <c r="M689" s="56">
        <v>145.359240953333</v>
      </c>
      <c r="N689" s="18" t="s">
        <v>98</v>
      </c>
      <c r="O689" s="2">
        <v>5730</v>
      </c>
      <c r="P689" s="2">
        <v>5723</v>
      </c>
      <c r="Q689" s="2">
        <v>11453</v>
      </c>
      <c r="R689" t="s">
        <v>9442</v>
      </c>
      <c r="S689">
        <v>10</v>
      </c>
      <c r="T689">
        <v>59</v>
      </c>
      <c r="U689" s="2">
        <v>490</v>
      </c>
      <c r="V689" s="2">
        <v>1470</v>
      </c>
      <c r="W689" s="8">
        <v>0.17113420064611892</v>
      </c>
      <c r="X689" s="2">
        <v>18103</v>
      </c>
      <c r="Y689" s="45">
        <v>653</v>
      </c>
      <c r="AA689" s="61">
        <f>(Table13[[#This Row],[2042 Future AADT]]-Table13[[#This Row],[AADT 2022]])/20*($AA$5-2022)+Table13[[#This Row],[AADT 2022]]</f>
        <v>15775.5</v>
      </c>
      <c r="AC689" s="1" t="str">
        <f>IF(Table13[[#This Row],[TCS MP]]&gt;=Table13[[#This Row],[BMP]],IF(Table13[[#This Row],[TCS MP]]&lt;=Table13[[#This Row],[EMP]],"Good","EMP"),"BMP")</f>
        <v>Good</v>
      </c>
    </row>
    <row r="690" spans="1:29" ht="24" customHeight="1" x14ac:dyDescent="0.25">
      <c r="A690" t="s">
        <v>1620</v>
      </c>
      <c r="B690" t="s">
        <v>17784</v>
      </c>
      <c r="C690">
        <v>101122</v>
      </c>
      <c r="D690" t="s">
        <v>17073</v>
      </c>
      <c r="E690" t="s">
        <v>758</v>
      </c>
      <c r="F690" s="9">
        <f>Table13[[#This Row],[ToMeasure]]-Table13[[#This Row],[FromMeasure]]</f>
        <v>2.939901429999999</v>
      </c>
      <c r="G690" s="5" t="s">
        <v>756</v>
      </c>
      <c r="H690" s="35">
        <v>36.29400596</v>
      </c>
      <c r="I690" s="56">
        <v>145.36219498599999</v>
      </c>
      <c r="J690" s="18" t="s">
        <v>98</v>
      </c>
      <c r="K690" s="55">
        <v>148.00047254333299</v>
      </c>
      <c r="L690" s="35">
        <v>39.233907389999999</v>
      </c>
      <c r="M690" s="56">
        <v>148.30209641600001</v>
      </c>
      <c r="N690" s="18" t="s">
        <v>1619</v>
      </c>
      <c r="O690" s="2">
        <v>5308</v>
      </c>
      <c r="P690" s="2">
        <v>4853</v>
      </c>
      <c r="Q690" s="2">
        <v>10161</v>
      </c>
      <c r="R690" t="s">
        <v>9525</v>
      </c>
      <c r="S690">
        <v>7</v>
      </c>
      <c r="T690">
        <v>51</v>
      </c>
      <c r="U690" s="2">
        <v>653</v>
      </c>
      <c r="V690" s="2">
        <v>461</v>
      </c>
      <c r="W690" s="8">
        <v>0.1096348784568448</v>
      </c>
      <c r="X690" s="2">
        <v>16061</v>
      </c>
      <c r="Y690" s="45">
        <v>654</v>
      </c>
      <c r="AA690" s="61">
        <f>(Table13[[#This Row],[2042 Future AADT]]-Table13[[#This Row],[AADT 2022]])/20*($AA$5-2022)+Table13[[#This Row],[AADT 2022]]</f>
        <v>13996</v>
      </c>
      <c r="AC690" s="1" t="str">
        <f>IF(Table13[[#This Row],[TCS MP]]&gt;=Table13[[#This Row],[BMP]],IF(Table13[[#This Row],[TCS MP]]&lt;=Table13[[#This Row],[EMP]],"Good","EMP"),"BMP")</f>
        <v>Good</v>
      </c>
    </row>
    <row r="691" spans="1:29" ht="24" customHeight="1" x14ac:dyDescent="0.25">
      <c r="A691" t="s">
        <v>1622</v>
      </c>
      <c r="B691" t="s">
        <v>17785</v>
      </c>
      <c r="C691">
        <v>101124</v>
      </c>
      <c r="D691" t="s">
        <v>17073</v>
      </c>
      <c r="E691" t="s">
        <v>758</v>
      </c>
      <c r="F691" s="9">
        <f>Table13[[#This Row],[ToMeasure]]-Table13[[#This Row],[FromMeasure]]</f>
        <v>3.2191713100000001</v>
      </c>
      <c r="G691" s="5" t="s">
        <v>756</v>
      </c>
      <c r="H691" s="35">
        <v>39.233907389999999</v>
      </c>
      <c r="I691" s="56">
        <v>148.30210694600001</v>
      </c>
      <c r="J691" s="18" t="s">
        <v>1619</v>
      </c>
      <c r="K691" s="55">
        <v>149.99871188500001</v>
      </c>
      <c r="L691" s="35">
        <v>42.453078699999999</v>
      </c>
      <c r="M691" s="56">
        <v>151.52127825599999</v>
      </c>
      <c r="N691" s="18" t="s">
        <v>1621</v>
      </c>
      <c r="O691" s="2">
        <v>3355</v>
      </c>
      <c r="P691" s="2">
        <v>3346</v>
      </c>
      <c r="Q691" s="2">
        <v>6701</v>
      </c>
      <c r="R691" t="s">
        <v>9443</v>
      </c>
      <c r="S691">
        <v>7</v>
      </c>
      <c r="T691">
        <v>52</v>
      </c>
      <c r="U691" s="2">
        <v>653</v>
      </c>
      <c r="V691" s="2">
        <v>461</v>
      </c>
      <c r="W691" s="8">
        <v>0.16624384420235785</v>
      </c>
      <c r="X691" s="2">
        <v>10592</v>
      </c>
      <c r="Y691" s="45">
        <v>655</v>
      </c>
      <c r="AA691" s="61">
        <f>(Table13[[#This Row],[2042 Future AADT]]-Table13[[#This Row],[AADT 2022]])/20*($AA$5-2022)+Table13[[#This Row],[AADT 2022]]</f>
        <v>9230.15</v>
      </c>
      <c r="AC691" s="1" t="str">
        <f>IF(Table13[[#This Row],[TCS MP]]&gt;=Table13[[#This Row],[BMP]],IF(Table13[[#This Row],[TCS MP]]&lt;=Table13[[#This Row],[EMP]],"Good","EMP"),"BMP")</f>
        <v>Good</v>
      </c>
    </row>
    <row r="692" spans="1:29" ht="24" customHeight="1" x14ac:dyDescent="0.25">
      <c r="A692" t="s">
        <v>1623</v>
      </c>
      <c r="B692" t="s">
        <v>17786</v>
      </c>
      <c r="C692">
        <v>101126</v>
      </c>
      <c r="D692" t="s">
        <v>17073</v>
      </c>
      <c r="E692" t="s">
        <v>758</v>
      </c>
      <c r="F692" s="9">
        <f>Table13[[#This Row],[ToMeasure]]-Table13[[#This Row],[FromMeasure]]</f>
        <v>2.2511280800000009</v>
      </c>
      <c r="G692" s="5" t="s">
        <v>756</v>
      </c>
      <c r="H692" s="35">
        <v>42.453078699999999</v>
      </c>
      <c r="I692" s="56">
        <v>151.52063973</v>
      </c>
      <c r="J692" s="18" t="s">
        <v>1621</v>
      </c>
      <c r="K692" s="55">
        <v>153.00149332000001</v>
      </c>
      <c r="L692" s="35">
        <v>44.70420678</v>
      </c>
      <c r="M692" s="56">
        <v>153.77176781</v>
      </c>
      <c r="N692" s="18" t="s">
        <v>1621</v>
      </c>
      <c r="O692" s="2">
        <v>3220</v>
      </c>
      <c r="P692" s="2">
        <v>3220</v>
      </c>
      <c r="Q692" s="2">
        <v>6440</v>
      </c>
      <c r="R692" t="s">
        <v>9526</v>
      </c>
      <c r="S692">
        <v>7</v>
      </c>
      <c r="T692">
        <v>50</v>
      </c>
      <c r="U692" s="2">
        <v>653</v>
      </c>
      <c r="V692" s="2">
        <v>461</v>
      </c>
      <c r="W692" s="8">
        <v>0.17298136645962733</v>
      </c>
      <c r="X692" s="2">
        <v>10179</v>
      </c>
      <c r="Y692" s="45">
        <v>656</v>
      </c>
      <c r="AA692" s="61">
        <f>(Table13[[#This Row],[2042 Future AADT]]-Table13[[#This Row],[AADT 2022]])/20*($AA$5-2022)+Table13[[#This Row],[AADT 2022]]</f>
        <v>8870.35</v>
      </c>
      <c r="AC692" s="1" t="str">
        <f>IF(Table13[[#This Row],[TCS MP]]&gt;=Table13[[#This Row],[BMP]],IF(Table13[[#This Row],[TCS MP]]&lt;=Table13[[#This Row],[EMP]],"Good","EMP"),"BMP")</f>
        <v>Good</v>
      </c>
    </row>
    <row r="693" spans="1:29" ht="24" customHeight="1" x14ac:dyDescent="0.25">
      <c r="A693" t="s">
        <v>1625</v>
      </c>
      <c r="B693" t="s">
        <v>17787</v>
      </c>
      <c r="C693">
        <v>101127</v>
      </c>
      <c r="D693" t="s">
        <v>17073</v>
      </c>
      <c r="E693" t="s">
        <v>758</v>
      </c>
      <c r="F693" s="9">
        <f>Table13[[#This Row],[ToMeasure]]-Table13[[#This Row],[FromMeasure]]</f>
        <v>1.183480969999998</v>
      </c>
      <c r="G693" s="5" t="s">
        <v>756</v>
      </c>
      <c r="H693" s="35">
        <v>44.70420678</v>
      </c>
      <c r="I693" s="56">
        <v>153.748513523333</v>
      </c>
      <c r="J693" s="18" t="s">
        <v>1621</v>
      </c>
      <c r="K693" s="55">
        <v>154.00451301999999</v>
      </c>
      <c r="L693" s="35">
        <v>45.887687749999998</v>
      </c>
      <c r="M693" s="56">
        <v>154.93199449333301</v>
      </c>
      <c r="N693" s="18" t="s">
        <v>1624</v>
      </c>
      <c r="O693" s="2">
        <v>3078</v>
      </c>
      <c r="P693" s="2">
        <v>3096</v>
      </c>
      <c r="Q693" s="2">
        <v>6174</v>
      </c>
      <c r="R693" t="s">
        <v>9527</v>
      </c>
      <c r="S693">
        <v>9</v>
      </c>
      <c r="T693">
        <v>57</v>
      </c>
      <c r="U693" s="2">
        <v>653</v>
      </c>
      <c r="V693" s="2">
        <v>461</v>
      </c>
      <c r="W693" s="8">
        <v>0.18043407839326206</v>
      </c>
      <c r="X693" s="2">
        <v>9759</v>
      </c>
      <c r="Y693" s="45">
        <v>657</v>
      </c>
      <c r="AA693" s="61">
        <f>(Table13[[#This Row],[2042 Future AADT]]-Table13[[#This Row],[AADT 2022]])/20*($AA$5-2022)+Table13[[#This Row],[AADT 2022]]</f>
        <v>8504.25</v>
      </c>
      <c r="AC693" s="1" t="str">
        <f>IF(Table13[[#This Row],[TCS MP]]&gt;=Table13[[#This Row],[BMP]],IF(Table13[[#This Row],[TCS MP]]&lt;=Table13[[#This Row],[EMP]],"Good","EMP"),"BMP")</f>
        <v>Good</v>
      </c>
    </row>
    <row r="694" spans="1:29" ht="24" customHeight="1" x14ac:dyDescent="0.25">
      <c r="A694" t="s">
        <v>1627</v>
      </c>
      <c r="B694" t="s">
        <v>17788</v>
      </c>
      <c r="C694">
        <v>101128</v>
      </c>
      <c r="D694" t="s">
        <v>17073</v>
      </c>
      <c r="E694" t="s">
        <v>758</v>
      </c>
      <c r="F694" s="9">
        <f>Table13[[#This Row],[ToMeasure]]-Table13[[#This Row],[FromMeasure]]</f>
        <v>3.951611640000003</v>
      </c>
      <c r="G694" s="5" t="s">
        <v>756</v>
      </c>
      <c r="H694" s="35">
        <v>45.887687749999998</v>
      </c>
      <c r="I694" s="56">
        <v>154.85404645</v>
      </c>
      <c r="J694" s="18" t="s">
        <v>1624</v>
      </c>
      <c r="K694" s="55">
        <v>154.99704556</v>
      </c>
      <c r="L694" s="35">
        <v>49.839299390000001</v>
      </c>
      <c r="M694" s="56">
        <v>158.80565809000001</v>
      </c>
      <c r="N694" s="18" t="s">
        <v>1626</v>
      </c>
      <c r="O694" s="2">
        <v>1756</v>
      </c>
      <c r="P694" s="2">
        <v>5043</v>
      </c>
      <c r="Q694" s="2">
        <v>6799</v>
      </c>
      <c r="R694" t="s">
        <v>9528</v>
      </c>
      <c r="S694">
        <v>7</v>
      </c>
      <c r="T694">
        <v>64</v>
      </c>
      <c r="U694" s="2">
        <v>653</v>
      </c>
      <c r="V694" s="2">
        <v>461</v>
      </c>
      <c r="W694" s="8">
        <v>0.16384762465068392</v>
      </c>
      <c r="X694" s="2">
        <v>8601</v>
      </c>
      <c r="Y694" s="45">
        <v>658</v>
      </c>
      <c r="AA694" s="61">
        <f>(Table13[[#This Row],[2042 Future AADT]]-Table13[[#This Row],[AADT 2022]])/20*($AA$5-2022)+Table13[[#This Row],[AADT 2022]]</f>
        <v>7970.3</v>
      </c>
      <c r="AC694" s="1" t="str">
        <f>IF(Table13[[#This Row],[TCS MP]]&gt;=Table13[[#This Row],[BMP]],IF(Table13[[#This Row],[TCS MP]]&lt;=Table13[[#This Row],[EMP]],"Good","EMP"),"BMP")</f>
        <v>Good</v>
      </c>
    </row>
    <row r="695" spans="1:29" ht="24" customHeight="1" x14ac:dyDescent="0.25">
      <c r="A695" t="s">
        <v>1630</v>
      </c>
      <c r="B695" t="s">
        <v>17789</v>
      </c>
      <c r="C695">
        <v>101129</v>
      </c>
      <c r="D695" t="s">
        <v>17073</v>
      </c>
      <c r="E695" t="s">
        <v>758</v>
      </c>
      <c r="F695" s="9">
        <f>Table13[[#This Row],[ToMeasure]]-Table13[[#This Row],[FromMeasure]]</f>
        <v>8.8880916600000006</v>
      </c>
      <c r="G695" s="5" t="s">
        <v>756</v>
      </c>
      <c r="H695" s="35">
        <v>49.839299390000001</v>
      </c>
      <c r="I695" s="56">
        <v>158.708120504167</v>
      </c>
      <c r="J695" s="18" t="s">
        <v>1628</v>
      </c>
      <c r="K695" s="55">
        <v>163.08407872999999</v>
      </c>
      <c r="L695" s="35">
        <v>58.727391050000001</v>
      </c>
      <c r="M695" s="56">
        <v>167.59621216416701</v>
      </c>
      <c r="N695" s="18" t="s">
        <v>1629</v>
      </c>
      <c r="O695" s="2">
        <v>3002</v>
      </c>
      <c r="P695" s="2">
        <v>2974</v>
      </c>
      <c r="Q695" s="2">
        <v>5976</v>
      </c>
      <c r="R695" t="s">
        <v>9444</v>
      </c>
      <c r="S695">
        <v>8</v>
      </c>
      <c r="T695">
        <v>59</v>
      </c>
      <c r="U695" s="2">
        <v>653</v>
      </c>
      <c r="V695" s="2">
        <v>461</v>
      </c>
      <c r="W695" s="8">
        <v>0.18641231593038821</v>
      </c>
      <c r="X695" s="2">
        <v>8744</v>
      </c>
      <c r="Y695" s="45">
        <v>659</v>
      </c>
      <c r="AA695" s="61">
        <f>(Table13[[#This Row],[2042 Future AADT]]-Table13[[#This Row],[AADT 2022]])/20*($AA$5-2022)+Table13[[#This Row],[AADT 2022]]</f>
        <v>7775.2</v>
      </c>
      <c r="AC695" s="1" t="str">
        <f>IF(Table13[[#This Row],[TCS MP]]&gt;=Table13[[#This Row],[BMP]],IF(Table13[[#This Row],[TCS MP]]&lt;=Table13[[#This Row],[EMP]],"Good","EMP"),"BMP")</f>
        <v>Good</v>
      </c>
    </row>
    <row r="696" spans="1:29" ht="24" customHeight="1" x14ac:dyDescent="0.25">
      <c r="A696" t="s">
        <v>1632</v>
      </c>
      <c r="B696" t="s">
        <v>17790</v>
      </c>
      <c r="C696">
        <v>101130</v>
      </c>
      <c r="D696" t="s">
        <v>17073</v>
      </c>
      <c r="E696" t="s">
        <v>758</v>
      </c>
      <c r="F696" s="9">
        <f>Table13[[#This Row],[ToMeasure]]-Table13[[#This Row],[FromMeasure]]</f>
        <v>4.4644013799999982</v>
      </c>
      <c r="G696" s="5" t="s">
        <v>756</v>
      </c>
      <c r="H696" s="35">
        <v>58.727391050000001</v>
      </c>
      <c r="I696" s="56">
        <v>167.57997959375001</v>
      </c>
      <c r="J696" s="18" t="s">
        <v>1629</v>
      </c>
      <c r="K696" s="55">
        <v>170.99680368</v>
      </c>
      <c r="L696" s="35">
        <v>63.19179243</v>
      </c>
      <c r="M696" s="56">
        <v>172.04438097375001</v>
      </c>
      <c r="N696" s="18" t="s">
        <v>1631</v>
      </c>
      <c r="O696" s="2">
        <v>2172</v>
      </c>
      <c r="P696" s="2">
        <v>2612</v>
      </c>
      <c r="Q696" s="2">
        <v>4784</v>
      </c>
      <c r="R696" t="s">
        <v>9529</v>
      </c>
      <c r="S696">
        <v>9</v>
      </c>
      <c r="T696">
        <v>60</v>
      </c>
      <c r="U696" s="2">
        <v>269</v>
      </c>
      <c r="V696" s="2">
        <v>834</v>
      </c>
      <c r="W696" s="8">
        <v>0.23056020066889632</v>
      </c>
      <c r="X696" s="2">
        <v>7000</v>
      </c>
      <c r="Y696" s="45">
        <v>660</v>
      </c>
      <c r="AA696" s="61">
        <f>(Table13[[#This Row],[2042 Future AADT]]-Table13[[#This Row],[AADT 2022]])/20*($AA$5-2022)+Table13[[#This Row],[AADT 2022]]</f>
        <v>6224.4</v>
      </c>
      <c r="AC696" s="1" t="str">
        <f>IF(Table13[[#This Row],[TCS MP]]&gt;=Table13[[#This Row],[BMP]],IF(Table13[[#This Row],[TCS MP]]&lt;=Table13[[#This Row],[EMP]],"Good","EMP"),"BMP")</f>
        <v>Good</v>
      </c>
    </row>
    <row r="697" spans="1:29" ht="24" customHeight="1" x14ac:dyDescent="0.25">
      <c r="A697" t="s">
        <v>1634</v>
      </c>
      <c r="B697" t="s">
        <v>17791</v>
      </c>
      <c r="C697">
        <v>101131</v>
      </c>
      <c r="D697" t="s">
        <v>17073</v>
      </c>
      <c r="E697" t="s">
        <v>758</v>
      </c>
      <c r="F697" s="9">
        <f>Table13[[#This Row],[ToMeasure]]-Table13[[#This Row],[FromMeasure]]</f>
        <v>3.5690876899999964</v>
      </c>
      <c r="G697" s="5" t="s">
        <v>756</v>
      </c>
      <c r="H697" s="35">
        <v>63.19179243</v>
      </c>
      <c r="I697" s="56">
        <v>172.13095724999999</v>
      </c>
      <c r="J697" s="18" t="s">
        <v>1631</v>
      </c>
      <c r="K697" s="55">
        <v>174.01538391</v>
      </c>
      <c r="L697" s="35">
        <v>66.760880119999996</v>
      </c>
      <c r="M697" s="56">
        <v>175.70004494</v>
      </c>
      <c r="N697" s="18" t="s">
        <v>1633</v>
      </c>
      <c r="O697" s="2">
        <v>3105</v>
      </c>
      <c r="P697" s="2">
        <v>4167</v>
      </c>
      <c r="Q697" s="2">
        <v>7272</v>
      </c>
      <c r="R697" t="s">
        <v>5169</v>
      </c>
      <c r="S697">
        <v>9</v>
      </c>
      <c r="T697">
        <v>64</v>
      </c>
      <c r="U697" s="2">
        <v>252</v>
      </c>
      <c r="V697" s="2">
        <v>778</v>
      </c>
      <c r="W697" s="8">
        <v>0.14163916391639164</v>
      </c>
      <c r="X697" s="2">
        <v>11249</v>
      </c>
      <c r="Y697" s="45">
        <v>661</v>
      </c>
      <c r="AA697" s="61">
        <f>(Table13[[#This Row],[2042 Future AADT]]-Table13[[#This Row],[AADT 2022]])/20*($AA$5-2022)+Table13[[#This Row],[AADT 2022]]</f>
        <v>9857.0499999999993</v>
      </c>
      <c r="AC697" s="1" t="str">
        <f>IF(Table13[[#This Row],[TCS MP]]&gt;=Table13[[#This Row],[BMP]],IF(Table13[[#This Row],[TCS MP]]&lt;=Table13[[#This Row],[EMP]],"Good","EMP"),"BMP")</f>
        <v>Good</v>
      </c>
    </row>
    <row r="698" spans="1:29" ht="24" customHeight="1" x14ac:dyDescent="0.25">
      <c r="A698" t="s">
        <v>1636</v>
      </c>
      <c r="B698" t="s">
        <v>17792</v>
      </c>
      <c r="C698">
        <v>101132</v>
      </c>
      <c r="D698" t="s">
        <v>17073</v>
      </c>
      <c r="E698" t="s">
        <v>758</v>
      </c>
      <c r="F698" s="9">
        <f>Table13[[#This Row],[ToMeasure]]-Table13[[#This Row],[FromMeasure]]</f>
        <v>1.3191883200000092</v>
      </c>
      <c r="G698" s="5" t="s">
        <v>756</v>
      </c>
      <c r="H698" s="35">
        <v>66.760880119999996</v>
      </c>
      <c r="I698" s="56">
        <v>175.70639087000001</v>
      </c>
      <c r="J698" s="18" t="s">
        <v>1633</v>
      </c>
      <c r="K698" s="55">
        <v>176.80846102999999</v>
      </c>
      <c r="L698" s="35">
        <v>68.080068440000005</v>
      </c>
      <c r="M698" s="56">
        <v>177.02557919</v>
      </c>
      <c r="N698" s="18" t="s">
        <v>1635</v>
      </c>
      <c r="O698" s="2">
        <v>3346</v>
      </c>
      <c r="P698" s="2">
        <v>2584</v>
      </c>
      <c r="Q698" s="2">
        <v>5930</v>
      </c>
      <c r="R698" t="s">
        <v>12671</v>
      </c>
      <c r="S698">
        <v>10</v>
      </c>
      <c r="T698">
        <v>53</v>
      </c>
      <c r="U698" s="2">
        <v>394</v>
      </c>
      <c r="V698" s="2">
        <v>64</v>
      </c>
      <c r="W698" s="8">
        <v>7.7234401349072515E-2</v>
      </c>
      <c r="X698" s="2">
        <v>9656</v>
      </c>
      <c r="Y698" s="45">
        <v>662</v>
      </c>
      <c r="AA698" s="61">
        <f>(Table13[[#This Row],[2042 Future AADT]]-Table13[[#This Row],[AADT 2022]])/20*($AA$5-2022)+Table13[[#This Row],[AADT 2022]]</f>
        <v>8351.9</v>
      </c>
      <c r="AC698" s="1" t="str">
        <f>IF(Table13[[#This Row],[TCS MP]]&gt;=Table13[[#This Row],[BMP]],IF(Table13[[#This Row],[TCS MP]]&lt;=Table13[[#This Row],[EMP]],"Good","EMP"),"BMP")</f>
        <v>Good</v>
      </c>
    </row>
    <row r="699" spans="1:29" ht="24" customHeight="1" x14ac:dyDescent="0.25">
      <c r="A699" t="s">
        <v>1637</v>
      </c>
      <c r="B699" t="s">
        <v>17793</v>
      </c>
      <c r="C699">
        <v>101133</v>
      </c>
      <c r="D699" t="s">
        <v>17073</v>
      </c>
      <c r="E699" t="s">
        <v>758</v>
      </c>
      <c r="F699" s="9">
        <f>Table13[[#This Row],[ToMeasure]]-Table13[[#This Row],[FromMeasure]]</f>
        <v>0.92552415999999482</v>
      </c>
      <c r="G699" s="5" t="s">
        <v>756</v>
      </c>
      <c r="H699" s="35">
        <v>68.080068440000005</v>
      </c>
      <c r="I699" s="56">
        <v>177.03213514000001</v>
      </c>
      <c r="J699" s="18" t="s">
        <v>1635</v>
      </c>
      <c r="K699" s="55">
        <v>177.57880057</v>
      </c>
      <c r="L699" s="35">
        <v>69.0055926</v>
      </c>
      <c r="M699" s="56">
        <v>177.95765929999999</v>
      </c>
      <c r="N699" s="18" t="s">
        <v>99</v>
      </c>
      <c r="O699" s="2">
        <v>4683</v>
      </c>
      <c r="P699" s="2">
        <v>4409</v>
      </c>
      <c r="Q699" s="2">
        <v>9092</v>
      </c>
      <c r="R699" t="s">
        <v>5170</v>
      </c>
      <c r="S699">
        <v>8</v>
      </c>
      <c r="T699">
        <v>54</v>
      </c>
      <c r="U699" s="2">
        <v>794</v>
      </c>
      <c r="V699" s="2">
        <v>509</v>
      </c>
      <c r="W699" s="8">
        <v>0.14331280246370434</v>
      </c>
      <c r="X699" s="2">
        <v>14804</v>
      </c>
      <c r="Y699" s="45">
        <v>663</v>
      </c>
      <c r="AA699" s="61">
        <f>(Table13[[#This Row],[2042 Future AADT]]-Table13[[#This Row],[AADT 2022]])/20*($AA$5-2022)+Table13[[#This Row],[AADT 2022]]</f>
        <v>12804.8</v>
      </c>
      <c r="AC699" s="1" t="str">
        <f>IF(Table13[[#This Row],[TCS MP]]&gt;=Table13[[#This Row],[BMP]],IF(Table13[[#This Row],[TCS MP]]&lt;=Table13[[#This Row],[EMP]],"Good","EMP"),"BMP")</f>
        <v>Good</v>
      </c>
    </row>
    <row r="700" spans="1:29" ht="24" customHeight="1" x14ac:dyDescent="0.25">
      <c r="A700" t="s">
        <v>1639</v>
      </c>
      <c r="B700" t="s">
        <v>17794</v>
      </c>
      <c r="C700">
        <v>101135</v>
      </c>
      <c r="D700" t="s">
        <v>17073</v>
      </c>
      <c r="E700" t="s">
        <v>758</v>
      </c>
      <c r="F700" s="9">
        <f>Table13[[#This Row],[ToMeasure]]-Table13[[#This Row],[FromMeasure]]</f>
        <v>1.0267553200000066</v>
      </c>
      <c r="G700" s="5" t="s">
        <v>756</v>
      </c>
      <c r="H700" s="35">
        <v>69.0055926</v>
      </c>
      <c r="I700" s="56">
        <v>177.95998653333299</v>
      </c>
      <c r="J700" s="18" t="s">
        <v>99</v>
      </c>
      <c r="K700" s="55">
        <v>178.49056401999999</v>
      </c>
      <c r="L700" s="35">
        <v>70.032347920000007</v>
      </c>
      <c r="M700" s="56">
        <v>178.986741853333</v>
      </c>
      <c r="N700" s="18" t="s">
        <v>1638</v>
      </c>
      <c r="O700" s="2">
        <v>6106</v>
      </c>
      <c r="P700" s="2">
        <v>5771</v>
      </c>
      <c r="Q700" s="2">
        <v>11877</v>
      </c>
      <c r="R700" t="s">
        <v>5171</v>
      </c>
      <c r="S700">
        <v>8</v>
      </c>
      <c r="T700">
        <v>53</v>
      </c>
      <c r="U700" s="2">
        <v>899</v>
      </c>
      <c r="V700" s="2">
        <v>147</v>
      </c>
      <c r="W700" s="8">
        <v>8.8069377789003964E-2</v>
      </c>
      <c r="X700" s="2">
        <v>19339</v>
      </c>
      <c r="Y700" s="45">
        <v>664</v>
      </c>
      <c r="AA700" s="61">
        <f>(Table13[[#This Row],[2042 Future AADT]]-Table13[[#This Row],[AADT 2022]])/20*($AA$5-2022)+Table13[[#This Row],[AADT 2022]]</f>
        <v>16727.3</v>
      </c>
      <c r="AC700" s="1" t="str">
        <f>IF(Table13[[#This Row],[TCS MP]]&gt;=Table13[[#This Row],[BMP]],IF(Table13[[#This Row],[TCS MP]]&lt;=Table13[[#This Row],[EMP]],"Good","EMP"),"BMP")</f>
        <v>Good</v>
      </c>
    </row>
    <row r="701" spans="1:29" ht="24" customHeight="1" x14ac:dyDescent="0.25">
      <c r="A701" t="s">
        <v>1641</v>
      </c>
      <c r="B701" t="s">
        <v>17795</v>
      </c>
      <c r="C701">
        <v>101137</v>
      </c>
      <c r="D701" t="s">
        <v>17073</v>
      </c>
      <c r="E701" t="s">
        <v>758</v>
      </c>
      <c r="F701" s="9">
        <f>Table13[[#This Row],[ToMeasure]]-Table13[[#This Row],[FromMeasure]]</f>
        <v>2.4335524599999871</v>
      </c>
      <c r="G701" s="5" t="s">
        <v>756</v>
      </c>
      <c r="H701" s="35">
        <v>70.032347920000007</v>
      </c>
      <c r="I701" s="56">
        <v>178.99316297999999</v>
      </c>
      <c r="J701" s="18" t="s">
        <v>1638</v>
      </c>
      <c r="K701" s="55">
        <v>179.97545177999999</v>
      </c>
      <c r="L701" s="35">
        <v>72.465900379999994</v>
      </c>
      <c r="M701" s="56">
        <v>181.42671544000001</v>
      </c>
      <c r="N701" s="18" t="s">
        <v>1640</v>
      </c>
      <c r="O701" s="2">
        <v>6403</v>
      </c>
      <c r="P701" s="2">
        <v>6178</v>
      </c>
      <c r="Q701" s="2">
        <v>12581</v>
      </c>
      <c r="R701" t="s">
        <v>5172</v>
      </c>
      <c r="S701">
        <v>11</v>
      </c>
      <c r="T701">
        <v>52</v>
      </c>
      <c r="U701" s="2">
        <v>1229</v>
      </c>
      <c r="V701" s="2">
        <v>203</v>
      </c>
      <c r="W701" s="8">
        <v>0.11382243064939195</v>
      </c>
      <c r="X701" s="2">
        <v>20485</v>
      </c>
      <c r="Y701" s="45">
        <v>665</v>
      </c>
      <c r="AA701" s="61">
        <f>(Table13[[#This Row],[2042 Future AADT]]-Table13[[#This Row],[AADT 2022]])/20*($AA$5-2022)+Table13[[#This Row],[AADT 2022]]</f>
        <v>17718.599999999999</v>
      </c>
      <c r="AC701" s="1" t="str">
        <f>IF(Table13[[#This Row],[TCS MP]]&gt;=Table13[[#This Row],[BMP]],IF(Table13[[#This Row],[TCS MP]]&lt;=Table13[[#This Row],[EMP]],"Good","EMP"),"BMP")</f>
        <v>Good</v>
      </c>
    </row>
    <row r="702" spans="1:29" ht="24" customHeight="1" x14ac:dyDescent="0.25">
      <c r="A702" t="s">
        <v>1642</v>
      </c>
      <c r="B702" t="s">
        <v>17796</v>
      </c>
      <c r="C702">
        <v>101139</v>
      </c>
      <c r="D702" t="s">
        <v>17073</v>
      </c>
      <c r="E702" t="s">
        <v>758</v>
      </c>
      <c r="F702" s="9">
        <f>Table13[[#This Row],[ToMeasure]]-Table13[[#This Row],[FromMeasure]]</f>
        <v>0.82518218000001298</v>
      </c>
      <c r="G702" s="5" t="s">
        <v>756</v>
      </c>
      <c r="H702" s="35">
        <v>72.465900379999994</v>
      </c>
      <c r="I702" s="56">
        <v>181.47055974666699</v>
      </c>
      <c r="J702" s="18" t="s">
        <v>1640</v>
      </c>
      <c r="K702" s="69">
        <v>181.5</v>
      </c>
      <c r="L702" s="35">
        <v>73.291082560000007</v>
      </c>
      <c r="M702" s="56">
        <v>182.29574192666701</v>
      </c>
      <c r="N702" s="18" t="s">
        <v>100</v>
      </c>
      <c r="O702" s="2">
        <v>8433</v>
      </c>
      <c r="P702" s="2">
        <v>8976</v>
      </c>
      <c r="Q702" s="2">
        <v>17409</v>
      </c>
      <c r="R702" t="s">
        <v>12672</v>
      </c>
      <c r="S702">
        <v>9</v>
      </c>
      <c r="T702">
        <v>54</v>
      </c>
      <c r="U702" s="2">
        <v>746</v>
      </c>
      <c r="V702" s="2">
        <v>663</v>
      </c>
      <c r="W702" s="8">
        <v>8.0935148486415073E-2</v>
      </c>
      <c r="X702" s="2">
        <v>23761</v>
      </c>
      <c r="Y702" s="45">
        <v>666</v>
      </c>
      <c r="AA702" s="61">
        <f>(Table13[[#This Row],[2042 Future AADT]]-Table13[[#This Row],[AADT 2022]])/20*($AA$5-2022)+Table13[[#This Row],[AADT 2022]]</f>
        <v>21537.8</v>
      </c>
      <c r="AC702" s="1" t="str">
        <f>IF(Table13[[#This Row],[TCS MP]]&gt;=Table13[[#This Row],[BMP]],IF(Table13[[#This Row],[TCS MP]]&lt;=Table13[[#This Row],[EMP]],"Good","EMP"),"BMP")</f>
        <v>Good</v>
      </c>
    </row>
    <row r="703" spans="1:29" ht="24" customHeight="1" x14ac:dyDescent="0.25">
      <c r="A703" t="s">
        <v>1643</v>
      </c>
      <c r="B703" t="s">
        <v>17797</v>
      </c>
      <c r="C703">
        <v>101141</v>
      </c>
      <c r="D703" t="s">
        <v>17073</v>
      </c>
      <c r="E703" t="s">
        <v>758</v>
      </c>
      <c r="F703" s="9">
        <f>Table13[[#This Row],[ToMeasure]]-Table13[[#This Row],[FromMeasure]]</f>
        <v>0.22793575999999405</v>
      </c>
      <c r="G703" s="5" t="s">
        <v>756</v>
      </c>
      <c r="H703" s="35">
        <v>73.291082560000007</v>
      </c>
      <c r="I703" s="56">
        <v>182.31337515999999</v>
      </c>
      <c r="J703" s="18" t="s">
        <v>100</v>
      </c>
      <c r="K703" s="55">
        <v>182.40880193999999</v>
      </c>
      <c r="L703" s="35">
        <v>73.519018320000001</v>
      </c>
      <c r="M703" s="56">
        <v>182.54131092</v>
      </c>
      <c r="N703" s="18" t="s">
        <v>101</v>
      </c>
      <c r="O703" s="2">
        <v>9972</v>
      </c>
      <c r="P703" s="2">
        <v>9466</v>
      </c>
      <c r="Q703" s="2">
        <v>19438</v>
      </c>
      <c r="R703" t="s">
        <v>9530</v>
      </c>
      <c r="S703">
        <v>9</v>
      </c>
      <c r="T703">
        <v>51</v>
      </c>
      <c r="U703" s="2">
        <v>700</v>
      </c>
      <c r="V703" s="2">
        <v>652</v>
      </c>
      <c r="W703" s="8">
        <v>6.9554480913674249E-2</v>
      </c>
      <c r="X703" s="2">
        <v>31650</v>
      </c>
      <c r="Y703" s="45">
        <v>667</v>
      </c>
      <c r="AA703" s="61">
        <f>(Table13[[#This Row],[2042 Future AADT]]-Table13[[#This Row],[AADT 2022]])/20*($AA$5-2022)+Table13[[#This Row],[AADT 2022]]</f>
        <v>27375.8</v>
      </c>
      <c r="AC703" s="1" t="str">
        <f>IF(Table13[[#This Row],[TCS MP]]&gt;=Table13[[#This Row],[BMP]],IF(Table13[[#This Row],[TCS MP]]&lt;=Table13[[#This Row],[EMP]],"Good","EMP"),"BMP")</f>
        <v>Good</v>
      </c>
    </row>
    <row r="704" spans="1:29" ht="24" customHeight="1" x14ac:dyDescent="0.25">
      <c r="A704" t="s">
        <v>1645</v>
      </c>
      <c r="B704" t="s">
        <v>17798</v>
      </c>
      <c r="C704">
        <v>101143</v>
      </c>
      <c r="D704" t="s">
        <v>17073</v>
      </c>
      <c r="E704" t="s">
        <v>758</v>
      </c>
      <c r="F704" s="9">
        <f>Table13[[#This Row],[ToMeasure]]-Table13[[#This Row],[FromMeasure]]</f>
        <v>0.60917200000000093</v>
      </c>
      <c r="G704" s="5" t="s">
        <v>756</v>
      </c>
      <c r="H704" s="35">
        <v>73.519018320000001</v>
      </c>
      <c r="I704" s="56">
        <v>182.51138288666701</v>
      </c>
      <c r="J704" s="18" t="s">
        <v>101</v>
      </c>
      <c r="K704" s="55">
        <v>182.95027119</v>
      </c>
      <c r="L704" s="35">
        <v>74.128190320000002</v>
      </c>
      <c r="M704" s="56">
        <v>183.12055488666701</v>
      </c>
      <c r="N704" s="18" t="s">
        <v>1644</v>
      </c>
      <c r="O704" s="2">
        <v>10284</v>
      </c>
      <c r="P704" s="2">
        <v>10033</v>
      </c>
      <c r="Q704" s="2">
        <v>20317</v>
      </c>
      <c r="R704" t="s">
        <v>9531</v>
      </c>
      <c r="S704">
        <v>9</v>
      </c>
      <c r="T704">
        <v>50</v>
      </c>
      <c r="U704" s="2">
        <v>1934</v>
      </c>
      <c r="V704" s="2">
        <v>317</v>
      </c>
      <c r="W704" s="8">
        <v>0.110793916424669</v>
      </c>
      <c r="X704" s="2">
        <v>33081</v>
      </c>
      <c r="Y704" s="45">
        <v>668</v>
      </c>
      <c r="AA704" s="61">
        <f>(Table13[[#This Row],[2042 Future AADT]]-Table13[[#This Row],[AADT 2022]])/20*($AA$5-2022)+Table13[[#This Row],[AADT 2022]]</f>
        <v>28613.599999999999</v>
      </c>
      <c r="AC704" s="1" t="str">
        <f>IF(Table13[[#This Row],[TCS MP]]&gt;=Table13[[#This Row],[BMP]],IF(Table13[[#This Row],[TCS MP]]&lt;=Table13[[#This Row],[EMP]],"Good","EMP"),"BMP")</f>
        <v>Good</v>
      </c>
    </row>
    <row r="705" spans="1:29" ht="24" customHeight="1" x14ac:dyDescent="0.25">
      <c r="A705" t="s">
        <v>1646</v>
      </c>
      <c r="B705" t="s">
        <v>17799</v>
      </c>
      <c r="C705">
        <v>101145</v>
      </c>
      <c r="D705" t="s">
        <v>17073</v>
      </c>
      <c r="E705" t="s">
        <v>758</v>
      </c>
      <c r="F705" s="9">
        <f>Table13[[#This Row],[ToMeasure]]-Table13[[#This Row],[FromMeasure]]</f>
        <v>0.74367551999999648</v>
      </c>
      <c r="G705" s="5" t="s">
        <v>756</v>
      </c>
      <c r="H705" s="35">
        <v>74.128190320000002</v>
      </c>
      <c r="I705" s="56">
        <v>183.13456327</v>
      </c>
      <c r="J705" s="18" t="s">
        <v>1644</v>
      </c>
      <c r="K705" s="55">
        <v>183.74611056000001</v>
      </c>
      <c r="L705" s="35">
        <v>74.871865839999998</v>
      </c>
      <c r="M705" s="56">
        <v>183.87823879000001</v>
      </c>
      <c r="N705" s="18" t="s">
        <v>102</v>
      </c>
      <c r="O705" s="2">
        <v>11393</v>
      </c>
      <c r="P705" s="2">
        <v>11325</v>
      </c>
      <c r="Q705" s="2">
        <v>22718</v>
      </c>
      <c r="R705" t="s">
        <v>9445</v>
      </c>
      <c r="S705">
        <v>9</v>
      </c>
      <c r="T705">
        <v>50</v>
      </c>
      <c r="U705" s="2">
        <v>759</v>
      </c>
      <c r="V705" s="2">
        <v>759</v>
      </c>
      <c r="W705" s="8">
        <v>6.6819262259001672E-2</v>
      </c>
      <c r="X705" s="2">
        <v>36991</v>
      </c>
      <c r="Y705" s="45">
        <v>669</v>
      </c>
      <c r="AA705" s="61">
        <f>(Table13[[#This Row],[2042 Future AADT]]-Table13[[#This Row],[AADT 2022]])/20*($AA$5-2022)+Table13[[#This Row],[AADT 2022]]</f>
        <v>31995.449999999997</v>
      </c>
      <c r="AC705" s="1" t="str">
        <f>IF(Table13[[#This Row],[TCS MP]]&gt;=Table13[[#This Row],[BMP]],IF(Table13[[#This Row],[TCS MP]]&lt;=Table13[[#This Row],[EMP]],"Good","EMP"),"BMP")</f>
        <v>Good</v>
      </c>
    </row>
    <row r="706" spans="1:29" ht="24" customHeight="1" x14ac:dyDescent="0.25">
      <c r="A706" t="s">
        <v>1647</v>
      </c>
      <c r="B706" t="s">
        <v>17800</v>
      </c>
      <c r="C706">
        <v>101147</v>
      </c>
      <c r="D706" t="s">
        <v>17073</v>
      </c>
      <c r="E706" t="s">
        <v>758</v>
      </c>
      <c r="F706" s="9">
        <f>Table13[[#This Row],[ToMeasure]]-Table13[[#This Row],[FromMeasure]]</f>
        <v>0.64923566999999593</v>
      </c>
      <c r="G706" s="5" t="s">
        <v>756</v>
      </c>
      <c r="H706" s="35">
        <v>74.871865839999998</v>
      </c>
      <c r="I706" s="56">
        <v>183.862162073333</v>
      </c>
      <c r="J706" s="18" t="s">
        <v>102</v>
      </c>
      <c r="K706" s="55">
        <v>184.17885895000001</v>
      </c>
      <c r="L706" s="35">
        <v>75.521101509999994</v>
      </c>
      <c r="M706" s="56">
        <v>184.51139774333299</v>
      </c>
      <c r="N706" s="18" t="s">
        <v>103</v>
      </c>
      <c r="O706" s="2">
        <v>11135</v>
      </c>
      <c r="P706" s="2">
        <v>11205</v>
      </c>
      <c r="Q706" s="2">
        <v>22340</v>
      </c>
      <c r="R706" t="s">
        <v>9446</v>
      </c>
      <c r="S706">
        <v>9</v>
      </c>
      <c r="T706">
        <v>51</v>
      </c>
      <c r="U706" s="2">
        <v>2367</v>
      </c>
      <c r="V706" s="2">
        <v>1278</v>
      </c>
      <c r="W706" s="8">
        <v>0.16316025067144135</v>
      </c>
      <c r="X706" s="2">
        <v>36375</v>
      </c>
      <c r="Y706" s="45">
        <v>670</v>
      </c>
      <c r="AA706" s="61">
        <f>(Table13[[#This Row],[2042 Future AADT]]-Table13[[#This Row],[AADT 2022]])/20*($AA$5-2022)+Table13[[#This Row],[AADT 2022]]</f>
        <v>31462.75</v>
      </c>
      <c r="AC706" s="1" t="str">
        <f>IF(Table13[[#This Row],[TCS MP]]&gt;=Table13[[#This Row],[BMP]],IF(Table13[[#This Row],[TCS MP]]&lt;=Table13[[#This Row],[EMP]],"Good","EMP"),"BMP")</f>
        <v>Good</v>
      </c>
    </row>
    <row r="707" spans="1:29" ht="24" customHeight="1" x14ac:dyDescent="0.25">
      <c r="A707" t="s">
        <v>1649</v>
      </c>
      <c r="B707" t="s">
        <v>17801</v>
      </c>
      <c r="C707">
        <v>101149</v>
      </c>
      <c r="D707" t="s">
        <v>17073</v>
      </c>
      <c r="E707" t="s">
        <v>758</v>
      </c>
      <c r="F707" s="9">
        <f>Table13[[#This Row],[ToMeasure]]-Table13[[#This Row],[FromMeasure]]</f>
        <v>0.97780424000001176</v>
      </c>
      <c r="G707" s="5" t="s">
        <v>756</v>
      </c>
      <c r="H707" s="35">
        <v>75.521101509999994</v>
      </c>
      <c r="I707" s="56">
        <v>184.471997043333</v>
      </c>
      <c r="J707" s="18" t="s">
        <v>103</v>
      </c>
      <c r="K707" s="55">
        <v>184.98025061999999</v>
      </c>
      <c r="L707" s="35">
        <v>76.498905750000006</v>
      </c>
      <c r="M707" s="56">
        <v>185.44980128333299</v>
      </c>
      <c r="N707" s="18" t="s">
        <v>1648</v>
      </c>
      <c r="O707" s="2">
        <v>10278</v>
      </c>
      <c r="P707" s="2">
        <v>9724</v>
      </c>
      <c r="Q707" s="2">
        <v>20002</v>
      </c>
      <c r="R707" t="s">
        <v>5173</v>
      </c>
      <c r="S707">
        <v>9</v>
      </c>
      <c r="T707">
        <v>51</v>
      </c>
      <c r="U707" s="2">
        <v>2367</v>
      </c>
      <c r="V707" s="2">
        <v>1278</v>
      </c>
      <c r="W707" s="8">
        <v>0.18223177682231778</v>
      </c>
      <c r="X707" s="2">
        <v>32568</v>
      </c>
      <c r="Y707" s="45">
        <v>671</v>
      </c>
      <c r="AA707" s="61">
        <f>(Table13[[#This Row],[2042 Future AADT]]-Table13[[#This Row],[AADT 2022]])/20*($AA$5-2022)+Table13[[#This Row],[AADT 2022]]</f>
        <v>28169.9</v>
      </c>
      <c r="AC707" s="1" t="str">
        <f>IF(Table13[[#This Row],[TCS MP]]&gt;=Table13[[#This Row],[BMP]],IF(Table13[[#This Row],[TCS MP]]&lt;=Table13[[#This Row],[EMP]],"Good","EMP"),"BMP")</f>
        <v>Good</v>
      </c>
    </row>
    <row r="708" spans="1:29" ht="24" customHeight="1" x14ac:dyDescent="0.25">
      <c r="A708" t="s">
        <v>1651</v>
      </c>
      <c r="B708" t="s">
        <v>17802</v>
      </c>
      <c r="C708">
        <v>101151</v>
      </c>
      <c r="D708" t="s">
        <v>17073</v>
      </c>
      <c r="E708" t="s">
        <v>758</v>
      </c>
      <c r="F708" s="9">
        <f>Table13[[#This Row],[ToMeasure]]-Table13[[#This Row],[FromMeasure]]</f>
        <v>2.0530036699999954</v>
      </c>
      <c r="G708" s="5" t="s">
        <v>756</v>
      </c>
      <c r="H708" s="35">
        <v>76.498905750000006</v>
      </c>
      <c r="I708" s="56">
        <v>185.457683175</v>
      </c>
      <c r="J708" s="18" t="s">
        <v>1648</v>
      </c>
      <c r="K708" s="55">
        <v>185.99709594999999</v>
      </c>
      <c r="L708" s="35">
        <v>78.551909420000001</v>
      </c>
      <c r="M708" s="56">
        <v>187.51068684500001</v>
      </c>
      <c r="N708" s="18" t="s">
        <v>1650</v>
      </c>
      <c r="O708" s="2">
        <v>8259</v>
      </c>
      <c r="P708" s="2">
        <v>8155</v>
      </c>
      <c r="Q708" s="2">
        <v>16414</v>
      </c>
      <c r="R708" t="s">
        <v>9447</v>
      </c>
      <c r="S708">
        <v>11</v>
      </c>
      <c r="T708">
        <v>55</v>
      </c>
      <c r="U708" s="2">
        <v>1612</v>
      </c>
      <c r="V708" s="2">
        <v>265</v>
      </c>
      <c r="W708" s="8">
        <v>0.11435360058486657</v>
      </c>
      <c r="X708" s="2">
        <v>26726</v>
      </c>
      <c r="Y708" s="45">
        <v>672</v>
      </c>
      <c r="AA708" s="61">
        <f>(Table13[[#This Row],[2042 Future AADT]]-Table13[[#This Row],[AADT 2022]])/20*($AA$5-2022)+Table13[[#This Row],[AADT 2022]]</f>
        <v>23116.799999999999</v>
      </c>
      <c r="AC708" s="1" t="str">
        <f>IF(Table13[[#This Row],[TCS MP]]&gt;=Table13[[#This Row],[BMP]],IF(Table13[[#This Row],[TCS MP]]&lt;=Table13[[#This Row],[EMP]],"Good","EMP"),"BMP")</f>
        <v>Good</v>
      </c>
    </row>
    <row r="709" spans="1:29" ht="24" customHeight="1" x14ac:dyDescent="0.25">
      <c r="A709" t="s">
        <v>1652</v>
      </c>
      <c r="B709" t="s">
        <v>17803</v>
      </c>
      <c r="C709">
        <v>101153</v>
      </c>
      <c r="D709" t="s">
        <v>17073</v>
      </c>
      <c r="E709" t="s">
        <v>758</v>
      </c>
      <c r="F709" s="9">
        <f>Table13[[#This Row],[ToMeasure]]-Table13[[#This Row],[FromMeasure]]</f>
        <v>2.3618861500000037</v>
      </c>
      <c r="G709" s="5" t="s">
        <v>756</v>
      </c>
      <c r="H709" s="35">
        <v>78.551909420000001</v>
      </c>
      <c r="I709" s="56">
        <v>187.5529191</v>
      </c>
      <c r="J709" s="18" t="s">
        <v>1650</v>
      </c>
      <c r="K709" s="55">
        <v>187.74443045000001</v>
      </c>
      <c r="L709" s="35">
        <v>80.913795570000005</v>
      </c>
      <c r="M709" s="56">
        <v>189.91480525</v>
      </c>
      <c r="N709" s="18" t="s">
        <v>104</v>
      </c>
      <c r="O709" s="2">
        <v>8574</v>
      </c>
      <c r="P709" s="2">
        <v>8414</v>
      </c>
      <c r="Q709" s="2">
        <v>16988</v>
      </c>
      <c r="R709" t="s">
        <v>9448</v>
      </c>
      <c r="S709">
        <v>10</v>
      </c>
      <c r="T709">
        <v>55</v>
      </c>
      <c r="U709" s="2">
        <v>1218</v>
      </c>
      <c r="V709" s="2">
        <v>200</v>
      </c>
      <c r="W709" s="8">
        <v>8.3470685189545563E-2</v>
      </c>
      <c r="X709" s="2">
        <v>23186</v>
      </c>
      <c r="Y709" s="45">
        <v>673</v>
      </c>
      <c r="AA709" s="61">
        <f>(Table13[[#This Row],[2042 Future AADT]]-Table13[[#This Row],[AADT 2022]])/20*($AA$5-2022)+Table13[[#This Row],[AADT 2022]]</f>
        <v>21016.7</v>
      </c>
      <c r="AC709" s="1" t="str">
        <f>IF(Table13[[#This Row],[TCS MP]]&gt;=Table13[[#This Row],[BMP]],IF(Table13[[#This Row],[TCS MP]]&lt;=Table13[[#This Row],[EMP]],"Good","EMP"),"BMP")</f>
        <v>Good</v>
      </c>
    </row>
    <row r="710" spans="1:29" ht="24" customHeight="1" x14ac:dyDescent="0.25">
      <c r="A710" t="s">
        <v>1655</v>
      </c>
      <c r="B710" t="s">
        <v>17804</v>
      </c>
      <c r="C710">
        <v>101154</v>
      </c>
      <c r="D710" t="s">
        <v>17073</v>
      </c>
      <c r="E710" t="s">
        <v>758</v>
      </c>
      <c r="F710" s="9">
        <f>Table13[[#This Row],[ToMeasure]]-Table13[[#This Row],[FromMeasure]]</f>
        <v>6.9176928199999992</v>
      </c>
      <c r="G710" s="5" t="s">
        <v>756</v>
      </c>
      <c r="H710" s="35">
        <v>80.913795570000005</v>
      </c>
      <c r="I710" s="56">
        <v>190.10358848000001</v>
      </c>
      <c r="J710" s="18" t="s">
        <v>1653</v>
      </c>
      <c r="K710" s="55">
        <v>194.98875061000001</v>
      </c>
      <c r="L710" s="35">
        <v>87.831488390000004</v>
      </c>
      <c r="M710" s="56">
        <v>197.0212813</v>
      </c>
      <c r="N710" s="18" t="s">
        <v>1654</v>
      </c>
      <c r="O710" s="2">
        <v>5581</v>
      </c>
      <c r="P710" s="2">
        <v>4863</v>
      </c>
      <c r="Q710" s="2">
        <v>10444</v>
      </c>
      <c r="R710" t="s">
        <v>12673</v>
      </c>
      <c r="S710">
        <v>8</v>
      </c>
      <c r="T710">
        <v>58</v>
      </c>
      <c r="U710" s="2">
        <v>723</v>
      </c>
      <c r="V710" s="2">
        <v>769</v>
      </c>
      <c r="W710" s="8">
        <v>0.14285714285714285</v>
      </c>
      <c r="X710" s="2">
        <v>15281</v>
      </c>
      <c r="Y710" s="45">
        <v>674</v>
      </c>
      <c r="AA710" s="61">
        <f>(Table13[[#This Row],[2042 Future AADT]]-Table13[[#This Row],[AADT 2022]])/20*($AA$5-2022)+Table13[[#This Row],[AADT 2022]]</f>
        <v>13588.05</v>
      </c>
      <c r="AC710" s="1" t="str">
        <f>IF(Table13[[#This Row],[TCS MP]]&gt;=Table13[[#This Row],[BMP]],IF(Table13[[#This Row],[TCS MP]]&lt;=Table13[[#This Row],[EMP]],"Good","EMP"),"BMP")</f>
        <v>Good</v>
      </c>
    </row>
    <row r="711" spans="1:29" ht="24" customHeight="1" x14ac:dyDescent="0.25">
      <c r="A711" t="s">
        <v>1657</v>
      </c>
      <c r="B711" t="s">
        <v>17805</v>
      </c>
      <c r="C711">
        <v>101155</v>
      </c>
      <c r="D711" t="s">
        <v>17073</v>
      </c>
      <c r="E711" t="s">
        <v>758</v>
      </c>
      <c r="F711" s="9">
        <f>Table13[[#This Row],[ToMeasure]]-Table13[[#This Row],[FromMeasure]]</f>
        <v>4.8846077500000007</v>
      </c>
      <c r="G711" s="5" t="s">
        <v>756</v>
      </c>
      <c r="H711" s="35">
        <v>87.831488390000004</v>
      </c>
      <c r="I711" s="56">
        <v>197.08546507571401</v>
      </c>
      <c r="J711" s="18" t="s">
        <v>1654</v>
      </c>
      <c r="K711" s="55">
        <v>201.89622922999999</v>
      </c>
      <c r="L711" s="35">
        <v>92.716096140000005</v>
      </c>
      <c r="M711" s="56">
        <v>201.970072825714</v>
      </c>
      <c r="N711" s="18" t="s">
        <v>1656</v>
      </c>
      <c r="O711" s="2">
        <v>5332</v>
      </c>
      <c r="P711" s="2">
        <v>4605</v>
      </c>
      <c r="Q711" s="2">
        <v>9937</v>
      </c>
      <c r="R711" t="s">
        <v>9532</v>
      </c>
      <c r="S711">
        <v>8</v>
      </c>
      <c r="T711">
        <v>55</v>
      </c>
      <c r="U711" s="2">
        <v>579</v>
      </c>
      <c r="V711" s="2">
        <v>615</v>
      </c>
      <c r="W711" s="8">
        <v>0.12015698903089464</v>
      </c>
      <c r="X711" s="2">
        <v>15372</v>
      </c>
      <c r="Y711" s="45">
        <v>675</v>
      </c>
      <c r="AA711" s="61">
        <f>(Table13[[#This Row],[2042 Future AADT]]-Table13[[#This Row],[AADT 2022]])/20*($AA$5-2022)+Table13[[#This Row],[AADT 2022]]</f>
        <v>13469.75</v>
      </c>
      <c r="AC711" s="1" t="str">
        <f>IF(Table13[[#This Row],[TCS MP]]&gt;=Table13[[#This Row],[BMP]],IF(Table13[[#This Row],[TCS MP]]&lt;=Table13[[#This Row],[EMP]],"Good","EMP"),"BMP")</f>
        <v>Good</v>
      </c>
    </row>
    <row r="712" spans="1:29" ht="24" customHeight="1" x14ac:dyDescent="0.25">
      <c r="A712" t="s">
        <v>1661</v>
      </c>
      <c r="B712" t="s">
        <v>17806</v>
      </c>
      <c r="C712">
        <v>101156</v>
      </c>
      <c r="D712" t="s">
        <v>17073</v>
      </c>
      <c r="E712" t="s">
        <v>758</v>
      </c>
      <c r="F712" s="9">
        <f>Table13[[#This Row],[ToMeasure]]-Table13[[#This Row],[FromMeasure]]</f>
        <v>0.72716678000000456</v>
      </c>
      <c r="G712" s="5" t="s">
        <v>756</v>
      </c>
      <c r="H712" s="35">
        <v>116.00039534</v>
      </c>
      <c r="I712" s="56">
        <v>226.04212158999999</v>
      </c>
      <c r="J712" s="18" t="s">
        <v>1659</v>
      </c>
      <c r="K712" s="55">
        <v>226.69622956000001</v>
      </c>
      <c r="L712" s="35">
        <v>116.72756212</v>
      </c>
      <c r="M712" s="56">
        <v>226.76928837</v>
      </c>
      <c r="N712" s="18" t="s">
        <v>1660</v>
      </c>
      <c r="O712" s="2">
        <v>5361</v>
      </c>
      <c r="P712" s="2">
        <v>5684</v>
      </c>
      <c r="Q712" s="2">
        <v>11045</v>
      </c>
      <c r="R712" t="s">
        <v>5174</v>
      </c>
      <c r="S712">
        <v>8</v>
      </c>
      <c r="T712">
        <v>53</v>
      </c>
      <c r="U712" s="2">
        <v>2156</v>
      </c>
      <c r="V712" s="2">
        <v>472</v>
      </c>
      <c r="W712" s="8">
        <v>0.23793571751923948</v>
      </c>
      <c r="X712" s="2">
        <v>17086</v>
      </c>
      <c r="Y712" s="45">
        <v>676</v>
      </c>
      <c r="AA712" s="61">
        <f>(Table13[[#This Row],[2042 Future AADT]]-Table13[[#This Row],[AADT 2022]])/20*($AA$5-2022)+Table13[[#This Row],[AADT 2022]]</f>
        <v>14971.65</v>
      </c>
      <c r="AC712" s="1" t="str">
        <f>IF(Table13[[#This Row],[TCS MP]]&gt;=Table13[[#This Row],[BMP]],IF(Table13[[#This Row],[TCS MP]]&lt;=Table13[[#This Row],[EMP]],"Good","EMP"),"BMP")</f>
        <v>Good</v>
      </c>
    </row>
    <row r="713" spans="1:29" ht="24" customHeight="1" x14ac:dyDescent="0.25">
      <c r="A713" t="s">
        <v>1663</v>
      </c>
      <c r="B713" t="s">
        <v>17807</v>
      </c>
      <c r="C713">
        <v>101157</v>
      </c>
      <c r="D713" t="s">
        <v>17073</v>
      </c>
      <c r="E713" t="s">
        <v>758</v>
      </c>
      <c r="F713" s="9">
        <f>Table13[[#This Row],[ToMeasure]]-Table13[[#This Row],[FromMeasure]]</f>
        <v>0.50528389000000118</v>
      </c>
      <c r="G713" s="5" t="s">
        <v>756</v>
      </c>
      <c r="H713" s="35">
        <v>116.72756212</v>
      </c>
      <c r="I713" s="56">
        <v>226.771759553333</v>
      </c>
      <c r="J713" s="18" t="s">
        <v>1660</v>
      </c>
      <c r="K713" s="55">
        <v>226.95518777000001</v>
      </c>
      <c r="L713" s="35">
        <v>117.23284601</v>
      </c>
      <c r="M713" s="56">
        <v>227.27704344333301</v>
      </c>
      <c r="N713" s="18" t="s">
        <v>1662</v>
      </c>
      <c r="O713" s="2">
        <v>4979</v>
      </c>
      <c r="P713" s="2">
        <v>5236</v>
      </c>
      <c r="Q713" s="2">
        <v>10215</v>
      </c>
      <c r="R713" t="s">
        <v>5175</v>
      </c>
      <c r="S713">
        <v>8</v>
      </c>
      <c r="T713">
        <v>50</v>
      </c>
      <c r="U713" s="2">
        <v>1353</v>
      </c>
      <c r="V713" s="2">
        <v>463</v>
      </c>
      <c r="W713" s="8">
        <v>0.17777777777777778</v>
      </c>
      <c r="X713" s="2">
        <v>15802</v>
      </c>
      <c r="Y713" s="45">
        <v>677</v>
      </c>
      <c r="AA713" s="61">
        <f>(Table13[[#This Row],[2042 Future AADT]]-Table13[[#This Row],[AADT 2022]])/20*($AA$5-2022)+Table13[[#This Row],[AADT 2022]]</f>
        <v>13846.55</v>
      </c>
      <c r="AC713" s="1" t="str">
        <f>IF(Table13[[#This Row],[TCS MP]]&gt;=Table13[[#This Row],[BMP]],IF(Table13[[#This Row],[TCS MP]]&lt;=Table13[[#This Row],[EMP]],"Good","EMP"),"BMP")</f>
        <v>Good</v>
      </c>
    </row>
    <row r="714" spans="1:29" ht="24" customHeight="1" x14ac:dyDescent="0.25">
      <c r="A714" t="s">
        <v>1664</v>
      </c>
      <c r="B714" t="s">
        <v>17808</v>
      </c>
      <c r="C714">
        <v>101158</v>
      </c>
      <c r="D714" t="s">
        <v>17073</v>
      </c>
      <c r="E714" t="s">
        <v>758</v>
      </c>
      <c r="F714" s="9">
        <f>Table13[[#This Row],[ToMeasure]]-Table13[[#This Row],[FromMeasure]]</f>
        <v>1.996659479999991</v>
      </c>
      <c r="G714" s="5" t="s">
        <v>756</v>
      </c>
      <c r="H714" s="35">
        <v>117.23284601</v>
      </c>
      <c r="I714" s="56">
        <v>227.299198585</v>
      </c>
      <c r="J714" s="18" t="s">
        <v>1662</v>
      </c>
      <c r="K714" s="55">
        <v>229.01092089333301</v>
      </c>
      <c r="L714" s="35">
        <v>119.22950548999999</v>
      </c>
      <c r="M714" s="56">
        <v>229.295858065</v>
      </c>
      <c r="N714" s="18" t="s">
        <v>105</v>
      </c>
      <c r="O714" s="2">
        <v>6523</v>
      </c>
      <c r="P714" s="2">
        <v>6265</v>
      </c>
      <c r="Q714" s="2">
        <v>12788</v>
      </c>
      <c r="R714" t="s">
        <v>5176</v>
      </c>
      <c r="S714">
        <v>8</v>
      </c>
      <c r="T714">
        <v>51</v>
      </c>
      <c r="U714" s="2">
        <v>1183</v>
      </c>
      <c r="V714" s="2">
        <v>482</v>
      </c>
      <c r="W714" s="8">
        <v>0.13020018767594621</v>
      </c>
      <c r="X714" s="2">
        <v>17454</v>
      </c>
      <c r="Y714" s="45">
        <v>678</v>
      </c>
      <c r="AA714" s="61">
        <f>(Table13[[#This Row],[2042 Future AADT]]-Table13[[#This Row],[AADT 2022]])/20*($AA$5-2022)+Table13[[#This Row],[AADT 2022]]</f>
        <v>15820.9</v>
      </c>
      <c r="AC714" s="1" t="str">
        <f>IF(Table13[[#This Row],[TCS MP]]&gt;=Table13[[#This Row],[BMP]],IF(Table13[[#This Row],[TCS MP]]&lt;=Table13[[#This Row],[EMP]],"Good","EMP"),"BMP")</f>
        <v>Good</v>
      </c>
    </row>
    <row r="715" spans="1:29" ht="24" customHeight="1" x14ac:dyDescent="0.25">
      <c r="A715" t="s">
        <v>1665</v>
      </c>
      <c r="B715" t="s">
        <v>17809</v>
      </c>
      <c r="C715">
        <v>101160</v>
      </c>
      <c r="D715" t="s">
        <v>17073</v>
      </c>
      <c r="E715" t="s">
        <v>758</v>
      </c>
      <c r="F715" s="9">
        <f>Table13[[#This Row],[ToMeasure]]-Table13[[#This Row],[FromMeasure]]</f>
        <v>1.0036812700000013</v>
      </c>
      <c r="G715" s="5" t="s">
        <v>756</v>
      </c>
      <c r="H715" s="35">
        <v>119.22950548999999</v>
      </c>
      <c r="I715" s="56">
        <v>229.30055662333299</v>
      </c>
      <c r="J715" s="18" t="s">
        <v>105</v>
      </c>
      <c r="K715" s="55">
        <v>229.998321943333</v>
      </c>
      <c r="L715" s="35">
        <v>120.23318676</v>
      </c>
      <c r="M715" s="56">
        <v>230.30423789333301</v>
      </c>
      <c r="N715" s="18" t="s">
        <v>106</v>
      </c>
      <c r="O715" s="2">
        <v>7168</v>
      </c>
      <c r="P715" s="2">
        <v>7329</v>
      </c>
      <c r="Q715" s="2">
        <v>14497</v>
      </c>
      <c r="R715" t="s">
        <v>9449</v>
      </c>
      <c r="S715">
        <v>8</v>
      </c>
      <c r="T715">
        <v>51</v>
      </c>
      <c r="U715" s="2">
        <v>1374</v>
      </c>
      <c r="V715" s="2">
        <v>1288</v>
      </c>
      <c r="W715" s="8">
        <v>0.18362419810995378</v>
      </c>
      <c r="X715" s="2">
        <v>22426</v>
      </c>
      <c r="Y715" s="45">
        <v>679</v>
      </c>
      <c r="AA715" s="61">
        <f>(Table13[[#This Row],[2042 Future AADT]]-Table13[[#This Row],[AADT 2022]])/20*($AA$5-2022)+Table13[[#This Row],[AADT 2022]]</f>
        <v>19650.849999999999</v>
      </c>
      <c r="AC715" s="1" t="str">
        <f>IF(Table13[[#This Row],[TCS MP]]&gt;=Table13[[#This Row],[BMP]],IF(Table13[[#This Row],[TCS MP]]&lt;=Table13[[#This Row],[EMP]],"Good","EMP"),"BMP")</f>
        <v>Good</v>
      </c>
    </row>
    <row r="716" spans="1:29" ht="24" customHeight="1" x14ac:dyDescent="0.25">
      <c r="A716" t="s">
        <v>1666</v>
      </c>
      <c r="B716" t="s">
        <v>17810</v>
      </c>
      <c r="C716">
        <v>101162</v>
      </c>
      <c r="D716" t="s">
        <v>17073</v>
      </c>
      <c r="E716" t="s">
        <v>758</v>
      </c>
      <c r="F716" s="9">
        <f>Table13[[#This Row],[ToMeasure]]-Table13[[#This Row],[FromMeasure]]</f>
        <v>1.0019826400000085</v>
      </c>
      <c r="G716" s="5" t="s">
        <v>756</v>
      </c>
      <c r="H716" s="35">
        <v>120.23318676</v>
      </c>
      <c r="I716" s="56">
        <v>230.31826779333301</v>
      </c>
      <c r="J716" s="18" t="s">
        <v>106</v>
      </c>
      <c r="K716" s="55">
        <v>231.003002543333</v>
      </c>
      <c r="L716" s="35">
        <v>121.2351694</v>
      </c>
      <c r="M716" s="56">
        <v>231.320250433333</v>
      </c>
      <c r="N716" s="18" t="s">
        <v>107</v>
      </c>
      <c r="O716" s="2">
        <v>8371</v>
      </c>
      <c r="P716" s="2">
        <v>7995</v>
      </c>
      <c r="Q716" s="2">
        <v>16366</v>
      </c>
      <c r="R716" t="s">
        <v>12676</v>
      </c>
      <c r="S716">
        <v>8</v>
      </c>
      <c r="T716">
        <v>51</v>
      </c>
      <c r="U716" s="2">
        <v>1332</v>
      </c>
      <c r="V716" s="2">
        <v>1131</v>
      </c>
      <c r="W716" s="8">
        <v>0.15049492851032628</v>
      </c>
      <c r="X716" s="2">
        <v>25317</v>
      </c>
      <c r="Y716" s="45">
        <v>680</v>
      </c>
      <c r="AA716" s="61">
        <f>(Table13[[#This Row],[2042 Future AADT]]-Table13[[#This Row],[AADT 2022]])/20*($AA$5-2022)+Table13[[#This Row],[AADT 2022]]</f>
        <v>22184.15</v>
      </c>
      <c r="AC716" s="1" t="str">
        <f>IF(Table13[[#This Row],[TCS MP]]&gt;=Table13[[#This Row],[BMP]],IF(Table13[[#This Row],[TCS MP]]&lt;=Table13[[#This Row],[EMP]],"Good","EMP"),"BMP")</f>
        <v>Good</v>
      </c>
    </row>
    <row r="717" spans="1:29" ht="24" customHeight="1" x14ac:dyDescent="0.25">
      <c r="A717" t="s">
        <v>1667</v>
      </c>
      <c r="B717" t="s">
        <v>17811</v>
      </c>
      <c r="C717">
        <v>101164</v>
      </c>
      <c r="D717" t="s">
        <v>17073</v>
      </c>
      <c r="E717" t="s">
        <v>758</v>
      </c>
      <c r="F717" s="9">
        <f>Table13[[#This Row],[ToMeasure]]-Table13[[#This Row],[FromMeasure]]</f>
        <v>3.0152209399999919</v>
      </c>
      <c r="G717" s="5" t="s">
        <v>756</v>
      </c>
      <c r="H717" s="35">
        <v>121.2351694</v>
      </c>
      <c r="I717" s="56">
        <v>231.34110916</v>
      </c>
      <c r="J717" s="18" t="s">
        <v>107</v>
      </c>
      <c r="K717" s="55">
        <v>234.00270383</v>
      </c>
      <c r="L717" s="35">
        <v>124.25039034</v>
      </c>
      <c r="M717" s="56">
        <v>234.35633010000001</v>
      </c>
      <c r="N717" s="18" t="s">
        <v>108</v>
      </c>
      <c r="O717" s="2">
        <v>9692</v>
      </c>
      <c r="P717" s="2">
        <v>8626</v>
      </c>
      <c r="Q717" s="2">
        <v>18318</v>
      </c>
      <c r="R717" t="s">
        <v>9533</v>
      </c>
      <c r="S717">
        <v>8</v>
      </c>
      <c r="T717">
        <v>51</v>
      </c>
      <c r="U717" s="2">
        <v>1320</v>
      </c>
      <c r="V717" s="2">
        <v>217</v>
      </c>
      <c r="W717" s="8">
        <v>8.3906540015285511E-2</v>
      </c>
      <c r="X717" s="2">
        <v>26802</v>
      </c>
      <c r="Y717" s="45">
        <v>681</v>
      </c>
      <c r="AA717" s="61">
        <f>(Table13[[#This Row],[2042 Future AADT]]-Table13[[#This Row],[AADT 2022]])/20*($AA$5-2022)+Table13[[#This Row],[AADT 2022]]</f>
        <v>23832.6</v>
      </c>
      <c r="AC717" s="1" t="str">
        <f>IF(Table13[[#This Row],[TCS MP]]&gt;=Table13[[#This Row],[BMP]],IF(Table13[[#This Row],[TCS MP]]&lt;=Table13[[#This Row],[EMP]],"Good","EMP"),"BMP")</f>
        <v>Good</v>
      </c>
    </row>
    <row r="718" spans="1:29" ht="24" customHeight="1" x14ac:dyDescent="0.25">
      <c r="A718" t="s">
        <v>1669</v>
      </c>
      <c r="B718" t="s">
        <v>17812</v>
      </c>
      <c r="C718">
        <v>101166</v>
      </c>
      <c r="D718" t="s">
        <v>17073</v>
      </c>
      <c r="E718" t="s">
        <v>758</v>
      </c>
      <c r="F718" s="9">
        <f>Table13[[#This Row],[ToMeasure]]-Table13[[#This Row],[FromMeasure]]</f>
        <v>2.5037319999999994</v>
      </c>
      <c r="G718" s="5" t="s">
        <v>756</v>
      </c>
      <c r="H718" s="35">
        <v>124.25039034</v>
      </c>
      <c r="I718" s="56">
        <v>234.39845668999999</v>
      </c>
      <c r="J718" s="18" t="s">
        <v>108</v>
      </c>
      <c r="K718" s="55">
        <v>235.021917593333</v>
      </c>
      <c r="L718" s="35">
        <v>126.75412234</v>
      </c>
      <c r="M718" s="56">
        <v>236.90218869</v>
      </c>
      <c r="N718" s="18" t="s">
        <v>1668</v>
      </c>
      <c r="O718" s="2">
        <v>10047</v>
      </c>
      <c r="P718" s="2">
        <v>9725</v>
      </c>
      <c r="Q718" s="2">
        <v>19772</v>
      </c>
      <c r="R718" t="s">
        <v>12677</v>
      </c>
      <c r="S718">
        <v>8</v>
      </c>
      <c r="T718">
        <v>52</v>
      </c>
      <c r="U718" s="2">
        <v>1563</v>
      </c>
      <c r="V718" s="2">
        <v>258</v>
      </c>
      <c r="W718" s="8">
        <v>9.2099939308112486E-2</v>
      </c>
      <c r="X718" s="2">
        <v>30586</v>
      </c>
      <c r="Y718" s="45">
        <v>682</v>
      </c>
      <c r="AA718" s="61">
        <f>(Table13[[#This Row],[2042 Future AADT]]-Table13[[#This Row],[AADT 2022]])/20*($AA$5-2022)+Table13[[#This Row],[AADT 2022]]</f>
        <v>26801.1</v>
      </c>
      <c r="AC718" s="1" t="str">
        <f>IF(Table13[[#This Row],[TCS MP]]&gt;=Table13[[#This Row],[BMP]],IF(Table13[[#This Row],[TCS MP]]&lt;=Table13[[#This Row],[EMP]],"Good","EMP"),"BMP")</f>
        <v>Good</v>
      </c>
    </row>
    <row r="719" spans="1:29" ht="24" customHeight="1" x14ac:dyDescent="0.25">
      <c r="A719" t="s">
        <v>1670</v>
      </c>
      <c r="B719" t="s">
        <v>17813</v>
      </c>
      <c r="C719">
        <v>101168</v>
      </c>
      <c r="D719" t="s">
        <v>17073</v>
      </c>
      <c r="E719" t="s">
        <v>758</v>
      </c>
      <c r="F719" s="9">
        <f>Table13[[#This Row],[ToMeasure]]-Table13[[#This Row],[FromMeasure]]</f>
        <v>2.0078337000000062</v>
      </c>
      <c r="G719" s="5" t="s">
        <v>756</v>
      </c>
      <c r="H719" s="35">
        <v>126.75412234</v>
      </c>
      <c r="I719" s="56">
        <v>236.92663673999999</v>
      </c>
      <c r="J719" s="18" t="s">
        <v>1668</v>
      </c>
      <c r="K719" s="55">
        <v>238.00544467333299</v>
      </c>
      <c r="L719" s="35">
        <v>128.76195604</v>
      </c>
      <c r="M719" s="56">
        <v>238.93447044000001</v>
      </c>
      <c r="N719" s="18" t="s">
        <v>392</v>
      </c>
      <c r="O719" s="2">
        <v>16778</v>
      </c>
      <c r="P719" s="2">
        <v>17421</v>
      </c>
      <c r="Q719" s="2">
        <v>34199</v>
      </c>
      <c r="R719" t="s">
        <v>9534</v>
      </c>
      <c r="S719">
        <v>8</v>
      </c>
      <c r="T719">
        <v>51</v>
      </c>
      <c r="U719" s="2">
        <v>2584</v>
      </c>
      <c r="V719" s="2">
        <v>425</v>
      </c>
      <c r="W719" s="8">
        <v>8.7985028802011755E-2</v>
      </c>
      <c r="X719" s="2">
        <v>52903</v>
      </c>
      <c r="Y719" s="45">
        <v>683</v>
      </c>
      <c r="AA719" s="61">
        <f>(Table13[[#This Row],[2042 Future AADT]]-Table13[[#This Row],[AADT 2022]])/20*($AA$5-2022)+Table13[[#This Row],[AADT 2022]]</f>
        <v>46356.6</v>
      </c>
      <c r="AC719" s="1" t="str">
        <f>IF(Table13[[#This Row],[TCS MP]]&gt;=Table13[[#This Row],[BMP]],IF(Table13[[#This Row],[TCS MP]]&lt;=Table13[[#This Row],[EMP]],"Good","EMP"),"BMP")</f>
        <v>Good</v>
      </c>
    </row>
    <row r="720" spans="1:29" ht="24" customHeight="1" x14ac:dyDescent="0.25">
      <c r="A720" t="s">
        <v>1671</v>
      </c>
      <c r="B720" t="s">
        <v>17814</v>
      </c>
      <c r="C720">
        <v>101170</v>
      </c>
      <c r="D720" t="s">
        <v>17073</v>
      </c>
      <c r="E720" t="s">
        <v>758</v>
      </c>
      <c r="F720" s="9">
        <f>Table13[[#This Row],[ToMeasure]]-Table13[[#This Row],[FromMeasure]]</f>
        <v>1.7342903299999932</v>
      </c>
      <c r="G720" s="5" t="s">
        <v>756</v>
      </c>
      <c r="H720" s="35">
        <v>128.76195604</v>
      </c>
      <c r="I720" s="56">
        <v>238.94947328999999</v>
      </c>
      <c r="J720" s="18" t="s">
        <v>392</v>
      </c>
      <c r="K720" s="55">
        <v>240.02629959000001</v>
      </c>
      <c r="L720" s="35">
        <v>130.49624636999999</v>
      </c>
      <c r="M720" s="56">
        <v>240.68376362000001</v>
      </c>
      <c r="N720" s="18" t="s">
        <v>1668</v>
      </c>
      <c r="O720" s="2">
        <v>19914</v>
      </c>
      <c r="P720" s="2">
        <v>16535</v>
      </c>
      <c r="Q720" s="2">
        <v>36449</v>
      </c>
      <c r="R720" t="s">
        <v>9535</v>
      </c>
      <c r="S720">
        <v>8</v>
      </c>
      <c r="T720">
        <v>51</v>
      </c>
      <c r="U720" s="2">
        <v>3719</v>
      </c>
      <c r="V720" s="2">
        <v>612</v>
      </c>
      <c r="W720" s="8">
        <v>0.11882356168893522</v>
      </c>
      <c r="X720" s="2">
        <v>59348</v>
      </c>
      <c r="Y720" s="45">
        <v>684</v>
      </c>
      <c r="AA720" s="61">
        <f>(Table13[[#This Row],[2042 Future AADT]]-Table13[[#This Row],[AADT 2022]])/20*($AA$5-2022)+Table13[[#This Row],[AADT 2022]]</f>
        <v>51333.35</v>
      </c>
      <c r="AC720" s="1" t="str">
        <f>IF(Table13[[#This Row],[TCS MP]]&gt;=Table13[[#This Row],[BMP]],IF(Table13[[#This Row],[TCS MP]]&lt;=Table13[[#This Row],[EMP]],"Good","EMP"),"BMP")</f>
        <v>Good</v>
      </c>
    </row>
    <row r="721" spans="1:29" ht="24" customHeight="1" x14ac:dyDescent="0.25">
      <c r="A721" t="s">
        <v>1673</v>
      </c>
      <c r="B721" t="s">
        <v>17815</v>
      </c>
      <c r="C721">
        <v>101172</v>
      </c>
      <c r="D721" t="s">
        <v>17073</v>
      </c>
      <c r="E721" t="s">
        <v>758</v>
      </c>
      <c r="F721" s="9">
        <f>Table13[[#This Row],[ToMeasure]]-Table13[[#This Row],[FromMeasure]]</f>
        <v>0.9237862300000188</v>
      </c>
      <c r="G721" s="5" t="s">
        <v>756</v>
      </c>
      <c r="H721" s="35">
        <v>130.49624636999999</v>
      </c>
      <c r="I721" s="56">
        <v>240.70965413666701</v>
      </c>
      <c r="J721" s="18" t="s">
        <v>1668</v>
      </c>
      <c r="K721" s="55">
        <v>241.51644156</v>
      </c>
      <c r="L721" s="35">
        <v>131.42003260000001</v>
      </c>
      <c r="M721" s="56">
        <v>241.633440366667</v>
      </c>
      <c r="N721" s="18" t="s">
        <v>1672</v>
      </c>
      <c r="O721" s="2">
        <v>15615</v>
      </c>
      <c r="P721" s="2">
        <v>15860</v>
      </c>
      <c r="Q721" s="2">
        <v>31475</v>
      </c>
      <c r="R721" t="s">
        <v>9450</v>
      </c>
      <c r="S721">
        <v>9</v>
      </c>
      <c r="T721">
        <v>51</v>
      </c>
      <c r="U721" s="2">
        <v>2372</v>
      </c>
      <c r="V721" s="2">
        <v>391</v>
      </c>
      <c r="W721" s="8">
        <v>8.778395552025417E-2</v>
      </c>
      <c r="X721" s="2">
        <v>51249</v>
      </c>
      <c r="Y721" s="45">
        <v>685</v>
      </c>
      <c r="AA721" s="61">
        <f>(Table13[[#This Row],[2042 Future AADT]]-Table13[[#This Row],[AADT 2022]])/20*($AA$5-2022)+Table13[[#This Row],[AADT 2022]]</f>
        <v>44328.1</v>
      </c>
      <c r="AC721" s="1" t="str">
        <f>IF(Table13[[#This Row],[TCS MP]]&gt;=Table13[[#This Row],[BMP]],IF(Table13[[#This Row],[TCS MP]]&lt;=Table13[[#This Row],[EMP]],"Good","EMP"),"BMP")</f>
        <v>Good</v>
      </c>
    </row>
    <row r="722" spans="1:29" ht="24" customHeight="1" x14ac:dyDescent="0.25">
      <c r="A722" t="s">
        <v>1675</v>
      </c>
      <c r="B722" t="s">
        <v>17816</v>
      </c>
      <c r="C722">
        <v>101173</v>
      </c>
      <c r="D722" t="s">
        <v>17073</v>
      </c>
      <c r="E722" t="s">
        <v>758</v>
      </c>
      <c r="F722" s="9">
        <f>Table13[[#This Row],[ToMeasure]]-Table13[[#This Row],[FromMeasure]]</f>
        <v>1.1068725299999755</v>
      </c>
      <c r="G722" s="5" t="s">
        <v>756</v>
      </c>
      <c r="H722" s="35">
        <v>131.42003260000001</v>
      </c>
      <c r="I722" s="56">
        <v>241.660819366667</v>
      </c>
      <c r="J722" s="18" t="s">
        <v>1672</v>
      </c>
      <c r="K722" s="55">
        <v>242.00852686666701</v>
      </c>
      <c r="L722" s="35">
        <v>132.52690512999999</v>
      </c>
      <c r="M722" s="56">
        <v>242.767691896667</v>
      </c>
      <c r="N722" s="18" t="s">
        <v>1674</v>
      </c>
      <c r="O722" s="2">
        <v>16086</v>
      </c>
      <c r="P722" s="2">
        <v>16286</v>
      </c>
      <c r="Q722" s="2">
        <v>32372</v>
      </c>
      <c r="R722" t="s">
        <v>12678</v>
      </c>
      <c r="S722">
        <v>8</v>
      </c>
      <c r="T722">
        <v>52</v>
      </c>
      <c r="U722" s="2">
        <v>2406</v>
      </c>
      <c r="V722" s="2">
        <v>395</v>
      </c>
      <c r="W722" s="8">
        <v>8.6525392314345737E-2</v>
      </c>
      <c r="X722" s="2">
        <v>44183</v>
      </c>
      <c r="Y722" s="45">
        <v>686</v>
      </c>
      <c r="AA722" s="61">
        <f>(Table13[[#This Row],[2042 Future AADT]]-Table13[[#This Row],[AADT 2022]])/20*($AA$5-2022)+Table13[[#This Row],[AADT 2022]]</f>
        <v>40049.15</v>
      </c>
      <c r="AC722" s="1" t="str">
        <f>IF(Table13[[#This Row],[TCS MP]]&gt;=Table13[[#This Row],[BMP]],IF(Table13[[#This Row],[TCS MP]]&lt;=Table13[[#This Row],[EMP]],"Good","EMP"),"BMP")</f>
        <v>Good</v>
      </c>
    </row>
    <row r="723" spans="1:29" ht="24" customHeight="1" x14ac:dyDescent="0.25">
      <c r="A723" t="s">
        <v>1677</v>
      </c>
      <c r="B723" t="s">
        <v>17817</v>
      </c>
      <c r="C723">
        <v>101174</v>
      </c>
      <c r="D723" t="s">
        <v>17073</v>
      </c>
      <c r="E723" t="s">
        <v>758</v>
      </c>
      <c r="F723" s="9">
        <f>Table13[[#This Row],[ToMeasure]]-Table13[[#This Row],[FromMeasure]]</f>
        <v>0.63087883000000033</v>
      </c>
      <c r="G723" s="5" t="s">
        <v>756</v>
      </c>
      <c r="H723" s="35">
        <v>132.52690512999999</v>
      </c>
      <c r="I723" s="56">
        <v>242.76644699666701</v>
      </c>
      <c r="J723" s="18" t="s">
        <v>1674</v>
      </c>
      <c r="K723" s="55">
        <v>242.98404656</v>
      </c>
      <c r="L723" s="35">
        <v>133.15778395999999</v>
      </c>
      <c r="M723" s="56">
        <v>243.39732582666699</v>
      </c>
      <c r="N723" s="18" t="s">
        <v>1676</v>
      </c>
      <c r="O723" s="2">
        <v>14535</v>
      </c>
      <c r="P723" s="2">
        <v>14426</v>
      </c>
      <c r="Q723" s="2">
        <v>28961</v>
      </c>
      <c r="R723" t="s">
        <v>5177</v>
      </c>
      <c r="S723">
        <v>8</v>
      </c>
      <c r="T723">
        <v>57</v>
      </c>
      <c r="U723" s="2">
        <v>591</v>
      </c>
      <c r="V723" s="2">
        <v>616</v>
      </c>
      <c r="W723" s="8">
        <v>4.1676737681709888E-2</v>
      </c>
      <c r="X723" s="2">
        <v>47156</v>
      </c>
      <c r="Y723" s="45">
        <v>687</v>
      </c>
      <c r="AA723" s="61">
        <f>(Table13[[#This Row],[2042 Future AADT]]-Table13[[#This Row],[AADT 2022]])/20*($AA$5-2022)+Table13[[#This Row],[AADT 2022]]</f>
        <v>40787.75</v>
      </c>
      <c r="AC723" s="1" t="str">
        <f>IF(Table13[[#This Row],[TCS MP]]&gt;=Table13[[#This Row],[BMP]],IF(Table13[[#This Row],[TCS MP]]&lt;=Table13[[#This Row],[EMP]],"Good","EMP"),"BMP")</f>
        <v>Good</v>
      </c>
    </row>
    <row r="724" spans="1:29" ht="24" customHeight="1" x14ac:dyDescent="0.25">
      <c r="A724" t="s">
        <v>1679</v>
      </c>
      <c r="B724" t="s">
        <v>17818</v>
      </c>
      <c r="C724">
        <v>101176</v>
      </c>
      <c r="D724" t="s">
        <v>17073</v>
      </c>
      <c r="E724" t="s">
        <v>758</v>
      </c>
      <c r="F724" s="9">
        <f>Table13[[#This Row],[ToMeasure]]-Table13[[#This Row],[FromMeasure]]</f>
        <v>0.50350979000000962</v>
      </c>
      <c r="G724" s="5" t="s">
        <v>756</v>
      </c>
      <c r="H724" s="35">
        <v>133.15778395999999</v>
      </c>
      <c r="I724" s="56">
        <v>243.40019495999999</v>
      </c>
      <c r="J724" s="18" t="s">
        <v>1676</v>
      </c>
      <c r="K724" s="55">
        <v>243.47667082999999</v>
      </c>
      <c r="L724" s="35">
        <v>133.66129375</v>
      </c>
      <c r="M724" s="56">
        <v>243.90370475</v>
      </c>
      <c r="N724" s="18" t="s">
        <v>1678</v>
      </c>
      <c r="O724" s="2">
        <v>16479</v>
      </c>
      <c r="P724" s="2">
        <v>16036</v>
      </c>
      <c r="Q724" s="2">
        <v>32515</v>
      </c>
      <c r="R724" t="s">
        <v>9451</v>
      </c>
      <c r="S724">
        <v>9</v>
      </c>
      <c r="T724">
        <v>52</v>
      </c>
      <c r="U724" s="2">
        <v>591</v>
      </c>
      <c r="V724" s="2">
        <v>616</v>
      </c>
      <c r="W724" s="8">
        <v>3.7121328617561122E-2</v>
      </c>
      <c r="X724" s="2">
        <v>52943</v>
      </c>
      <c r="Y724" s="45">
        <v>688</v>
      </c>
      <c r="AA724" s="61">
        <f>(Table13[[#This Row],[2042 Future AADT]]-Table13[[#This Row],[AADT 2022]])/20*($AA$5-2022)+Table13[[#This Row],[AADT 2022]]</f>
        <v>45793.2</v>
      </c>
      <c r="AC724" s="1" t="str">
        <f>IF(Table13[[#This Row],[TCS MP]]&gt;=Table13[[#This Row],[BMP]],IF(Table13[[#This Row],[TCS MP]]&lt;=Table13[[#This Row],[EMP]],"Good","EMP"),"BMP")</f>
        <v>Good</v>
      </c>
    </row>
    <row r="725" spans="1:29" ht="24" customHeight="1" x14ac:dyDescent="0.25">
      <c r="A725" t="s">
        <v>1681</v>
      </c>
      <c r="B725" t="s">
        <v>17819</v>
      </c>
      <c r="C725">
        <v>101178</v>
      </c>
      <c r="D725" t="s">
        <v>17073</v>
      </c>
      <c r="E725" t="s">
        <v>758</v>
      </c>
      <c r="F725" s="9">
        <f>Table13[[#This Row],[ToMeasure]]-Table13[[#This Row],[FromMeasure]]</f>
        <v>0.53838702999999555</v>
      </c>
      <c r="G725" s="5" t="s">
        <v>756</v>
      </c>
      <c r="H725" s="35">
        <v>133.66129375</v>
      </c>
      <c r="I725" s="56">
        <v>243.89839748333301</v>
      </c>
      <c r="J725" s="18" t="s">
        <v>1678</v>
      </c>
      <c r="K725" s="55">
        <v>243.96645501</v>
      </c>
      <c r="L725" s="35">
        <v>134.19968077999999</v>
      </c>
      <c r="M725" s="56">
        <v>244.43678451333301</v>
      </c>
      <c r="N725" s="18" t="s">
        <v>1680</v>
      </c>
      <c r="O725" s="2">
        <v>14900</v>
      </c>
      <c r="P725" s="2">
        <v>15229</v>
      </c>
      <c r="Q725" s="2">
        <v>30129</v>
      </c>
      <c r="R725" t="s">
        <v>5178</v>
      </c>
      <c r="S725">
        <v>8</v>
      </c>
      <c r="T725">
        <v>52</v>
      </c>
      <c r="U725" s="2">
        <v>591</v>
      </c>
      <c r="V725" s="2">
        <v>616</v>
      </c>
      <c r="W725" s="8">
        <v>4.0061070729197783E-2</v>
      </c>
      <c r="X725" s="2">
        <v>49058</v>
      </c>
      <c r="Y725" s="45">
        <v>689</v>
      </c>
      <c r="AA725" s="61">
        <f>(Table13[[#This Row],[2042 Future AADT]]-Table13[[#This Row],[AADT 2022]])/20*($AA$5-2022)+Table13[[#This Row],[AADT 2022]]</f>
        <v>42432.85</v>
      </c>
      <c r="AC725" s="1" t="str">
        <f>IF(Table13[[#This Row],[TCS MP]]&gt;=Table13[[#This Row],[BMP]],IF(Table13[[#This Row],[TCS MP]]&lt;=Table13[[#This Row],[EMP]],"Good","EMP"),"BMP")</f>
        <v>Good</v>
      </c>
    </row>
    <row r="726" spans="1:29" ht="24" customHeight="1" x14ac:dyDescent="0.25">
      <c r="A726" t="s">
        <v>1683</v>
      </c>
      <c r="B726" t="s">
        <v>17820</v>
      </c>
      <c r="C726">
        <v>101180</v>
      </c>
      <c r="D726" t="s">
        <v>17073</v>
      </c>
      <c r="E726" t="s">
        <v>758</v>
      </c>
      <c r="F726" s="9">
        <f>Table13[[#This Row],[ToMeasure]]-Table13[[#This Row],[FromMeasure]]</f>
        <v>0.46790258999999423</v>
      </c>
      <c r="G726" s="5" t="s">
        <v>756</v>
      </c>
      <c r="H726" s="35">
        <v>134.19968077999999</v>
      </c>
      <c r="I726" s="56">
        <v>244.42139288000001</v>
      </c>
      <c r="J726" s="18" t="s">
        <v>1680</v>
      </c>
      <c r="K726" s="55">
        <v>244.79898431999999</v>
      </c>
      <c r="L726" s="35">
        <v>134.66758336999999</v>
      </c>
      <c r="M726" s="56">
        <v>244.88929547000001</v>
      </c>
      <c r="N726" s="18" t="s">
        <v>1682</v>
      </c>
      <c r="O726" s="2">
        <v>15927</v>
      </c>
      <c r="P726" s="2">
        <v>15136</v>
      </c>
      <c r="Q726" s="2">
        <v>31063</v>
      </c>
      <c r="R726" t="s">
        <v>12679</v>
      </c>
      <c r="S726">
        <v>8</v>
      </c>
      <c r="T726">
        <v>53</v>
      </c>
      <c r="U726" s="2">
        <v>1890</v>
      </c>
      <c r="V726" s="2">
        <v>914</v>
      </c>
      <c r="W726" s="8">
        <v>9.0268164697550141E-2</v>
      </c>
      <c r="X726" s="2">
        <v>50578</v>
      </c>
      <c r="Y726" s="45">
        <v>690</v>
      </c>
      <c r="AA726" s="61">
        <f>(Table13[[#This Row],[2042 Future AADT]]-Table13[[#This Row],[AADT 2022]])/20*($AA$5-2022)+Table13[[#This Row],[AADT 2022]]</f>
        <v>43747.75</v>
      </c>
      <c r="AC726" s="1" t="str">
        <f>IF(Table13[[#This Row],[TCS MP]]&gt;=Table13[[#This Row],[BMP]],IF(Table13[[#This Row],[TCS MP]]&lt;=Table13[[#This Row],[EMP]],"Good","EMP"),"BMP")</f>
        <v>Good</v>
      </c>
    </row>
    <row r="727" spans="1:29" ht="24" customHeight="1" x14ac:dyDescent="0.25">
      <c r="A727" t="s">
        <v>1685</v>
      </c>
      <c r="B727" t="s">
        <v>17821</v>
      </c>
      <c r="C727">
        <v>101182</v>
      </c>
      <c r="D727" t="s">
        <v>17073</v>
      </c>
      <c r="E727" t="s">
        <v>758</v>
      </c>
      <c r="F727" s="9">
        <f>Table13[[#This Row],[ToMeasure]]-Table13[[#This Row],[FromMeasure]]</f>
        <v>1.1538416200000086</v>
      </c>
      <c r="G727" s="5" t="s">
        <v>756</v>
      </c>
      <c r="H727" s="35">
        <v>134.66758336999999</v>
      </c>
      <c r="I727" s="56">
        <v>244.91923119500001</v>
      </c>
      <c r="J727" s="18" t="s">
        <v>1682</v>
      </c>
      <c r="K727" s="55">
        <v>245.02038723000001</v>
      </c>
      <c r="L727" s="35">
        <v>135.82142499</v>
      </c>
      <c r="M727" s="56">
        <v>246.07307281499999</v>
      </c>
      <c r="N727" s="18" t="s">
        <v>1684</v>
      </c>
      <c r="O727" s="2">
        <v>17722</v>
      </c>
      <c r="P727" s="2">
        <v>12235</v>
      </c>
      <c r="Q727" s="2">
        <v>29957</v>
      </c>
      <c r="R727" t="s">
        <v>9452</v>
      </c>
      <c r="S727">
        <v>9</v>
      </c>
      <c r="T727">
        <v>56</v>
      </c>
      <c r="U727" s="2">
        <v>1890</v>
      </c>
      <c r="V727" s="2">
        <v>914</v>
      </c>
      <c r="W727" s="8">
        <v>9.3600827853256338E-2</v>
      </c>
      <c r="X727" s="2">
        <v>48777</v>
      </c>
      <c r="Y727" s="45">
        <v>691</v>
      </c>
      <c r="AA727" s="61">
        <f>(Table13[[#This Row],[2042 Future AADT]]-Table13[[#This Row],[AADT 2022]])/20*($AA$5-2022)+Table13[[#This Row],[AADT 2022]]</f>
        <v>42190</v>
      </c>
      <c r="AC727" s="1" t="str">
        <f>IF(Table13[[#This Row],[TCS MP]]&gt;=Table13[[#This Row],[BMP]],IF(Table13[[#This Row],[TCS MP]]&lt;=Table13[[#This Row],[EMP]],"Good","EMP"),"BMP")</f>
        <v>Good</v>
      </c>
    </row>
    <row r="728" spans="1:29" ht="24" customHeight="1" x14ac:dyDescent="0.25">
      <c r="A728" t="s">
        <v>1687</v>
      </c>
      <c r="B728" t="s">
        <v>17822</v>
      </c>
      <c r="C728">
        <v>101184</v>
      </c>
      <c r="D728" t="s">
        <v>17073</v>
      </c>
      <c r="E728" t="s">
        <v>758</v>
      </c>
      <c r="F728" s="9">
        <f>Table13[[#This Row],[ToMeasure]]-Table13[[#This Row],[FromMeasure]]</f>
        <v>0.83375178000000005</v>
      </c>
      <c r="G728" s="5" t="s">
        <v>756</v>
      </c>
      <c r="H728" s="35">
        <v>135.82142499</v>
      </c>
      <c r="I728" s="56">
        <v>246.10300853999999</v>
      </c>
      <c r="J728" s="18" t="s">
        <v>1684</v>
      </c>
      <c r="K728" s="55">
        <v>246.79796177</v>
      </c>
      <c r="L728" s="35">
        <v>136.65517677</v>
      </c>
      <c r="M728" s="56">
        <v>246.93676031999999</v>
      </c>
      <c r="N728" s="18" t="s">
        <v>1686</v>
      </c>
      <c r="O728" s="2">
        <v>16420</v>
      </c>
      <c r="P728" s="2">
        <v>16793</v>
      </c>
      <c r="Q728" s="2">
        <v>33213</v>
      </c>
      <c r="R728" t="s">
        <v>12680</v>
      </c>
      <c r="S728">
        <v>8</v>
      </c>
      <c r="T728">
        <v>52</v>
      </c>
      <c r="U728" s="2">
        <v>812</v>
      </c>
      <c r="V728" s="2">
        <v>475</v>
      </c>
      <c r="W728" s="8">
        <v>3.8749887092403575E-2</v>
      </c>
      <c r="X728" s="2">
        <v>54079</v>
      </c>
      <c r="Y728" s="45">
        <v>692</v>
      </c>
      <c r="AA728" s="61">
        <f>(Table13[[#This Row],[2042 Future AADT]]-Table13[[#This Row],[AADT 2022]])/20*($AA$5-2022)+Table13[[#This Row],[AADT 2022]]</f>
        <v>46775.9</v>
      </c>
      <c r="AC728" s="1" t="str">
        <f>IF(Table13[[#This Row],[TCS MP]]&gt;=Table13[[#This Row],[BMP]],IF(Table13[[#This Row],[TCS MP]]&lt;=Table13[[#This Row],[EMP]],"Good","EMP"),"BMP")</f>
        <v>Good</v>
      </c>
    </row>
    <row r="729" spans="1:29" ht="24" customHeight="1" x14ac:dyDescent="0.25">
      <c r="A729" t="s">
        <v>1689</v>
      </c>
      <c r="B729" t="s">
        <v>17823</v>
      </c>
      <c r="C729">
        <v>101186</v>
      </c>
      <c r="D729" t="s">
        <v>17073</v>
      </c>
      <c r="E729" t="s">
        <v>758</v>
      </c>
      <c r="F729" s="9">
        <f>Table13[[#This Row],[ToMeasure]]-Table13[[#This Row],[FromMeasure]]</f>
        <v>0.73348950999999829</v>
      </c>
      <c r="G729" s="5" t="s">
        <v>756</v>
      </c>
      <c r="H729" s="35">
        <v>136.65517677</v>
      </c>
      <c r="I729" s="56">
        <v>246.953158803333</v>
      </c>
      <c r="J729" s="18" t="s">
        <v>1686</v>
      </c>
      <c r="K729" s="55">
        <v>247.03370669</v>
      </c>
      <c r="L729" s="35">
        <v>137.38866628</v>
      </c>
      <c r="M729" s="56">
        <v>247.686648313333</v>
      </c>
      <c r="N729" s="18" t="s">
        <v>1688</v>
      </c>
      <c r="O729" s="2">
        <v>14289</v>
      </c>
      <c r="P729" s="2">
        <v>16118</v>
      </c>
      <c r="Q729" s="2">
        <v>30407</v>
      </c>
      <c r="R729" t="s">
        <v>12681</v>
      </c>
      <c r="S729">
        <v>8</v>
      </c>
      <c r="T729">
        <v>53</v>
      </c>
      <c r="U729" s="2">
        <v>812</v>
      </c>
      <c r="V729" s="2">
        <v>475</v>
      </c>
      <c r="W729" s="8">
        <v>4.2325780247969215E-2</v>
      </c>
      <c r="X729" s="2">
        <v>49510</v>
      </c>
      <c r="Y729" s="45">
        <v>693</v>
      </c>
      <c r="AA729" s="61">
        <f>(Table13[[#This Row],[2042 Future AADT]]-Table13[[#This Row],[AADT 2022]])/20*($AA$5-2022)+Table13[[#This Row],[AADT 2022]]</f>
        <v>42823.95</v>
      </c>
      <c r="AC729" s="1" t="str">
        <f>IF(Table13[[#This Row],[TCS MP]]&gt;=Table13[[#This Row],[BMP]],IF(Table13[[#This Row],[TCS MP]]&lt;=Table13[[#This Row],[EMP]],"Good","EMP"),"BMP")</f>
        <v>Good</v>
      </c>
    </row>
    <row r="730" spans="1:29" ht="24" customHeight="1" x14ac:dyDescent="0.25">
      <c r="A730" t="s">
        <v>1691</v>
      </c>
      <c r="B730" t="s">
        <v>17824</v>
      </c>
      <c r="C730">
        <v>101188</v>
      </c>
      <c r="D730" t="s">
        <v>17073</v>
      </c>
      <c r="E730" t="s">
        <v>758</v>
      </c>
      <c r="F730" s="9">
        <f>Table13[[#This Row],[ToMeasure]]-Table13[[#This Row],[FromMeasure]]</f>
        <v>0.75570050000001743</v>
      </c>
      <c r="G730" s="5" t="s">
        <v>756</v>
      </c>
      <c r="H730" s="35">
        <v>137.38866628</v>
      </c>
      <c r="I730" s="56">
        <v>247.70453588000001</v>
      </c>
      <c r="J730" s="18" t="s">
        <v>1688</v>
      </c>
      <c r="K730" s="55">
        <v>248.15587987000001</v>
      </c>
      <c r="L730" s="35">
        <v>138.14436678000001</v>
      </c>
      <c r="M730" s="56">
        <v>248.46023638</v>
      </c>
      <c r="N730" s="18" t="s">
        <v>1690</v>
      </c>
      <c r="O730" s="2">
        <v>13627</v>
      </c>
      <c r="P730" s="2">
        <v>13984</v>
      </c>
      <c r="Q730" s="2">
        <v>27611</v>
      </c>
      <c r="R730" t="s">
        <v>9453</v>
      </c>
      <c r="S730">
        <v>8</v>
      </c>
      <c r="T730">
        <v>53</v>
      </c>
      <c r="U730" s="2">
        <v>997</v>
      </c>
      <c r="V730" s="2">
        <v>191</v>
      </c>
      <c r="W730" s="8">
        <v>4.3026330085835354E-2</v>
      </c>
      <c r="X730" s="2">
        <v>44958</v>
      </c>
      <c r="Y730" s="45">
        <v>694</v>
      </c>
      <c r="AA730" s="61">
        <f>(Table13[[#This Row],[2042 Future AADT]]-Table13[[#This Row],[AADT 2022]])/20*($AA$5-2022)+Table13[[#This Row],[AADT 2022]]</f>
        <v>38886.550000000003</v>
      </c>
      <c r="AC730" s="1" t="str">
        <f>IF(Table13[[#This Row],[TCS MP]]&gt;=Table13[[#This Row],[BMP]],IF(Table13[[#This Row],[TCS MP]]&lt;=Table13[[#This Row],[EMP]],"Good","EMP"),"BMP")</f>
        <v>Good</v>
      </c>
    </row>
    <row r="731" spans="1:29" ht="24" customHeight="1" x14ac:dyDescent="0.25">
      <c r="A731" t="s">
        <v>1692</v>
      </c>
      <c r="B731" t="s">
        <v>17825</v>
      </c>
      <c r="C731">
        <v>101190</v>
      </c>
      <c r="D731" t="s">
        <v>17073</v>
      </c>
      <c r="E731" t="s">
        <v>758</v>
      </c>
      <c r="F731" s="9">
        <f>Table13[[#This Row],[ToMeasure]]-Table13[[#This Row],[FromMeasure]]</f>
        <v>1.3211884699999814</v>
      </c>
      <c r="G731" s="5" t="s">
        <v>756</v>
      </c>
      <c r="H731" s="35">
        <v>138.14436678000001</v>
      </c>
      <c r="I731" s="56">
        <v>248.480361113333</v>
      </c>
      <c r="J731" s="18" t="s">
        <v>1690</v>
      </c>
      <c r="K731" s="55">
        <v>249.002801593333</v>
      </c>
      <c r="L731" s="35">
        <v>139.46555524999999</v>
      </c>
      <c r="M731" s="56">
        <v>249.80154958333301</v>
      </c>
      <c r="N731" s="18" t="s">
        <v>998</v>
      </c>
      <c r="O731" s="2">
        <v>13196</v>
      </c>
      <c r="P731" s="2">
        <v>13448</v>
      </c>
      <c r="Q731" s="2">
        <v>26644</v>
      </c>
      <c r="R731" t="s">
        <v>9536</v>
      </c>
      <c r="S731">
        <v>9</v>
      </c>
      <c r="T731">
        <v>51</v>
      </c>
      <c r="U731" s="2">
        <v>997</v>
      </c>
      <c r="V731" s="2">
        <v>191</v>
      </c>
      <c r="W731" s="8">
        <v>4.4587899714757545E-2</v>
      </c>
      <c r="X731" s="2">
        <v>43383</v>
      </c>
      <c r="Y731" s="45">
        <v>695</v>
      </c>
      <c r="AA731" s="61">
        <f>(Table13[[#This Row],[2042 Future AADT]]-Table13[[#This Row],[AADT 2022]])/20*($AA$5-2022)+Table13[[#This Row],[AADT 2022]]</f>
        <v>37524.35</v>
      </c>
      <c r="AC731" s="1" t="str">
        <f>IF(Table13[[#This Row],[TCS MP]]&gt;=Table13[[#This Row],[BMP]],IF(Table13[[#This Row],[TCS MP]]&lt;=Table13[[#This Row],[EMP]],"Good","EMP"),"BMP")</f>
        <v>Good</v>
      </c>
    </row>
    <row r="732" spans="1:29" ht="24" customHeight="1" x14ac:dyDescent="0.25">
      <c r="A732" t="s">
        <v>1694</v>
      </c>
      <c r="B732" t="s">
        <v>17826</v>
      </c>
      <c r="C732">
        <v>101192</v>
      </c>
      <c r="D732" t="s">
        <v>17073</v>
      </c>
      <c r="E732" t="s">
        <v>758</v>
      </c>
      <c r="F732" s="9">
        <f>Table13[[#This Row],[ToMeasure]]-Table13[[#This Row],[FromMeasure]]</f>
        <v>0.19528078000001869</v>
      </c>
      <c r="G732" s="5" t="s">
        <v>756</v>
      </c>
      <c r="H732" s="35">
        <v>139.46555524999999</v>
      </c>
      <c r="I732" s="56">
        <v>249.80415725</v>
      </c>
      <c r="J732" s="18" t="s">
        <v>998</v>
      </c>
      <c r="K732" s="55">
        <v>249.91175433999999</v>
      </c>
      <c r="L732" s="35">
        <v>139.66083603000001</v>
      </c>
      <c r="M732" s="56">
        <v>249.99943802999999</v>
      </c>
      <c r="N732" s="18" t="s">
        <v>1693</v>
      </c>
      <c r="O732" s="2">
        <v>11874</v>
      </c>
      <c r="P732" s="2">
        <v>14251</v>
      </c>
      <c r="Q732" s="2">
        <v>26125</v>
      </c>
      <c r="R732" t="s">
        <v>5179</v>
      </c>
      <c r="S732">
        <v>8</v>
      </c>
      <c r="T732">
        <v>52</v>
      </c>
      <c r="U732" s="2">
        <v>1007</v>
      </c>
      <c r="V732" s="2">
        <v>431</v>
      </c>
      <c r="W732" s="8">
        <v>5.5043062200956935E-2</v>
      </c>
      <c r="X732" s="2">
        <v>42538</v>
      </c>
      <c r="Y732" s="45">
        <v>696</v>
      </c>
      <c r="AA732" s="61">
        <f>(Table13[[#This Row],[2042 Future AADT]]-Table13[[#This Row],[AADT 2022]])/20*($AA$5-2022)+Table13[[#This Row],[AADT 2022]]</f>
        <v>36793.449999999997</v>
      </c>
      <c r="AC732" s="1" t="str">
        <f>IF(Table13[[#This Row],[TCS MP]]&gt;=Table13[[#This Row],[BMP]],IF(Table13[[#This Row],[TCS MP]]&lt;=Table13[[#This Row],[EMP]],"Good","EMP"),"BMP")</f>
        <v>Good</v>
      </c>
    </row>
    <row r="733" spans="1:29" ht="24" customHeight="1" x14ac:dyDescent="0.25">
      <c r="A733" t="s">
        <v>1699</v>
      </c>
      <c r="B733" t="s">
        <v>21465</v>
      </c>
      <c r="C733">
        <v>101195</v>
      </c>
      <c r="D733" t="s">
        <v>17073</v>
      </c>
      <c r="E733" t="s">
        <v>1695</v>
      </c>
      <c r="F733" s="9">
        <f>Table13[[#This Row],[ToMeasure]]-Table13[[#This Row],[FromMeasure]]</f>
        <v>4.0109190100000003</v>
      </c>
      <c r="G733" s="5" t="s">
        <v>1696</v>
      </c>
      <c r="H733" s="35">
        <v>0</v>
      </c>
      <c r="I733" s="56">
        <v>5.6846353333333502E-2</v>
      </c>
      <c r="J733" s="18" t="s">
        <v>1697</v>
      </c>
      <c r="K733" s="55">
        <v>1.9675662350000001</v>
      </c>
      <c r="L733" s="35">
        <v>4.0109190100000003</v>
      </c>
      <c r="M733" s="56">
        <v>4.06776539333333</v>
      </c>
      <c r="N733" s="18" t="s">
        <v>1698</v>
      </c>
      <c r="O733" s="2">
        <v>608</v>
      </c>
      <c r="P733" s="2">
        <v>957</v>
      </c>
      <c r="Q733" s="2">
        <v>1565</v>
      </c>
      <c r="R733" t="s">
        <v>5180</v>
      </c>
      <c r="S733">
        <v>9</v>
      </c>
      <c r="T733">
        <v>66</v>
      </c>
      <c r="U733" s="2">
        <v>191</v>
      </c>
      <c r="V733" s="2">
        <v>124</v>
      </c>
      <c r="W733" s="8">
        <v>0.2012779552715655</v>
      </c>
      <c r="X733" s="2">
        <v>2525</v>
      </c>
      <c r="Y733" s="45">
        <v>697</v>
      </c>
      <c r="AA733" s="61">
        <f>(Table13[[#This Row],[2042 Future AADT]]-Table13[[#This Row],[AADT 2022]])/20*($AA$5-2022)+Table13[[#This Row],[AADT 2022]]</f>
        <v>2189</v>
      </c>
      <c r="AC733" s="1" t="str">
        <f>IF(Table13[[#This Row],[TCS MP]]&gt;=Table13[[#This Row],[BMP]],IF(Table13[[#This Row],[TCS MP]]&lt;=Table13[[#This Row],[EMP]],"Good","EMP"),"BMP")</f>
        <v>Good</v>
      </c>
    </row>
    <row r="734" spans="1:29" ht="24" customHeight="1" x14ac:dyDescent="0.25">
      <c r="A734" t="s">
        <v>1702</v>
      </c>
      <c r="B734" t="s">
        <v>17827</v>
      </c>
      <c r="C734">
        <v>101196</v>
      </c>
      <c r="D734" t="s">
        <v>17073</v>
      </c>
      <c r="E734" t="s">
        <v>1695</v>
      </c>
      <c r="F734" s="9">
        <f>Table13[[#This Row],[ToMeasure]]-Table13[[#This Row],[FromMeasure]]</f>
        <v>17.20032879</v>
      </c>
      <c r="G734" s="5" t="s">
        <v>1696</v>
      </c>
      <c r="H734" s="35">
        <v>4.0109190100000003</v>
      </c>
      <c r="I734" s="56">
        <v>4.3273145900000003</v>
      </c>
      <c r="J734" s="18" t="s">
        <v>1698</v>
      </c>
      <c r="K734" s="55">
        <v>13.0738786</v>
      </c>
      <c r="L734" s="35">
        <v>21.211247799999999</v>
      </c>
      <c r="M734" s="56">
        <v>21.527643380000001</v>
      </c>
      <c r="N734" s="18" t="s">
        <v>1701</v>
      </c>
      <c r="O734" s="2">
        <v>227</v>
      </c>
      <c r="P734" s="2">
        <v>226</v>
      </c>
      <c r="Q734" s="2">
        <v>453</v>
      </c>
      <c r="R734" t="s">
        <v>9537</v>
      </c>
      <c r="S734">
        <v>10</v>
      </c>
      <c r="T734">
        <v>60</v>
      </c>
      <c r="U734" s="2">
        <v>106</v>
      </c>
      <c r="V734" s="2">
        <v>11</v>
      </c>
      <c r="W734" s="8">
        <v>0.25827814569536423</v>
      </c>
      <c r="X734" s="2">
        <v>834</v>
      </c>
      <c r="Y734" s="45">
        <v>698</v>
      </c>
      <c r="AA734" s="61">
        <f>(Table13[[#This Row],[2042 Future AADT]]-Table13[[#This Row],[AADT 2022]])/20*($AA$5-2022)+Table13[[#This Row],[AADT 2022]]</f>
        <v>700.65</v>
      </c>
      <c r="AC734" s="1" t="str">
        <f>IF(Table13[[#This Row],[TCS MP]]&gt;=Table13[[#This Row],[BMP]],IF(Table13[[#This Row],[TCS MP]]&lt;=Table13[[#This Row],[EMP]],"Good","EMP"),"BMP")</f>
        <v>Good</v>
      </c>
    </row>
    <row r="735" spans="1:29" ht="24" customHeight="1" x14ac:dyDescent="0.25">
      <c r="A735" t="s">
        <v>3096</v>
      </c>
      <c r="B735" t="s">
        <v>17081</v>
      </c>
      <c r="C735" t="s">
        <v>26010</v>
      </c>
      <c r="D735" t="s">
        <v>17073</v>
      </c>
      <c r="E735" t="s">
        <v>1695</v>
      </c>
      <c r="F735" s="9">
        <f>Table13[[#This Row],[ToMeasure]]-Table13[[#This Row],[FromMeasure]]</f>
        <v>0.57776954000000202</v>
      </c>
      <c r="G735" s="5" t="s">
        <v>1696</v>
      </c>
      <c r="H735" s="35">
        <v>21.211247799999999</v>
      </c>
      <c r="I735" s="56">
        <v>21.5093228333333</v>
      </c>
      <c r="J735" s="18" t="s">
        <v>1701</v>
      </c>
      <c r="K735" s="58" t="s">
        <v>203</v>
      </c>
      <c r="L735" s="35">
        <v>21.789017340000001</v>
      </c>
      <c r="M735" s="56">
        <v>22.087092373333299</v>
      </c>
      <c r="N735" s="18" t="s">
        <v>3095</v>
      </c>
      <c r="O735" s="2">
        <v>77</v>
      </c>
      <c r="P735" s="2">
        <v>76</v>
      </c>
      <c r="Q735" s="2">
        <v>153</v>
      </c>
      <c r="R735" t="s">
        <v>5181</v>
      </c>
      <c r="S735">
        <v>10</v>
      </c>
      <c r="T735">
        <v>81</v>
      </c>
      <c r="U735" s="2">
        <v>30</v>
      </c>
      <c r="V735" s="2">
        <v>13</v>
      </c>
      <c r="W735" s="8">
        <v>0.28104575163398693</v>
      </c>
      <c r="X735" s="2">
        <v>282</v>
      </c>
      <c r="Y735" s="45">
        <v>698.1</v>
      </c>
      <c r="AA735" s="61">
        <f>(Table13[[#This Row],[2042 Future AADT]]-Table13[[#This Row],[AADT 2022]])/20*($AA$5-2022)+Table13[[#This Row],[AADT 2022]]</f>
        <v>236.85000000000002</v>
      </c>
      <c r="AC735" s="1" t="str">
        <f>IF(Table13[[#This Row],[TCS MP]]&gt;=Table13[[#This Row],[BMP]],IF(Table13[[#This Row],[TCS MP]]&lt;=Table13[[#This Row],[EMP]],"Good","EMP"),"BMP")</f>
        <v>EMP</v>
      </c>
    </row>
    <row r="736" spans="1:29" ht="24" customHeight="1" x14ac:dyDescent="0.25">
      <c r="A736" t="s">
        <v>1703</v>
      </c>
      <c r="B736" t="s">
        <v>17828</v>
      </c>
      <c r="C736">
        <v>101197</v>
      </c>
      <c r="D736" t="s">
        <v>17073</v>
      </c>
      <c r="E736" t="s">
        <v>1700</v>
      </c>
      <c r="F736" s="9">
        <f>Table13[[#This Row],[ToMeasure]]-Table13[[#This Row],[FromMeasure]]</f>
        <v>10.91104874</v>
      </c>
      <c r="G736" s="5" t="s">
        <v>1698</v>
      </c>
      <c r="H736" s="35">
        <v>0</v>
      </c>
      <c r="I736" s="56">
        <v>155.66130431692301</v>
      </c>
      <c r="J736" s="18" t="s">
        <v>773</v>
      </c>
      <c r="K736" s="55">
        <v>161.26503973000001</v>
      </c>
      <c r="L736" s="35">
        <v>10.91104874</v>
      </c>
      <c r="M736" s="56">
        <v>166.57235308692299</v>
      </c>
      <c r="N736" s="18" t="s">
        <v>1696</v>
      </c>
      <c r="O736" s="2">
        <v>471</v>
      </c>
      <c r="P736" s="2">
        <v>561</v>
      </c>
      <c r="Q736" s="2">
        <v>1032</v>
      </c>
      <c r="R736" t="s">
        <v>12682</v>
      </c>
      <c r="S736">
        <v>9</v>
      </c>
      <c r="T736">
        <v>59</v>
      </c>
      <c r="U736" s="2">
        <v>315</v>
      </c>
      <c r="V736" s="2">
        <v>262</v>
      </c>
      <c r="W736" s="8">
        <v>0.55910852713178294</v>
      </c>
      <c r="X736" s="2">
        <v>1899</v>
      </c>
      <c r="Y736" s="45">
        <v>699</v>
      </c>
      <c r="AA736" s="61">
        <f>(Table13[[#This Row],[2042 Future AADT]]-Table13[[#This Row],[AADT 2022]])/20*($AA$5-2022)+Table13[[#This Row],[AADT 2022]]</f>
        <v>1595.5500000000002</v>
      </c>
      <c r="AC736" s="1" t="str">
        <f>IF(Table13[[#This Row],[TCS MP]]&gt;=Table13[[#This Row],[BMP]],IF(Table13[[#This Row],[TCS MP]]&lt;=Table13[[#This Row],[EMP]],"Good","EMP"),"BMP")</f>
        <v>Good</v>
      </c>
    </row>
    <row r="737" spans="1:29" ht="24" customHeight="1" x14ac:dyDescent="0.25">
      <c r="A737" t="s">
        <v>1708</v>
      </c>
      <c r="B737" t="s">
        <v>17829</v>
      </c>
      <c r="C737">
        <v>101198</v>
      </c>
      <c r="D737" t="s">
        <v>17073</v>
      </c>
      <c r="E737" t="s">
        <v>1704</v>
      </c>
      <c r="F737" s="9">
        <f>Table13[[#This Row],[ToMeasure]]-Table13[[#This Row],[FromMeasure]]</f>
        <v>2.6090126499999999</v>
      </c>
      <c r="G737" s="5" t="s">
        <v>1705</v>
      </c>
      <c r="H737" s="35">
        <v>0</v>
      </c>
      <c r="I737" s="56">
        <v>294.534533388</v>
      </c>
      <c r="J737" s="18" t="s">
        <v>1706</v>
      </c>
      <c r="K737" s="55">
        <v>295.99554676000002</v>
      </c>
      <c r="L737" s="35">
        <v>2.6090126499999999</v>
      </c>
      <c r="M737" s="56">
        <v>297.14354606799998</v>
      </c>
      <c r="N737" s="18" t="s">
        <v>1707</v>
      </c>
      <c r="O737" s="2">
        <v>1530</v>
      </c>
      <c r="P737" s="2">
        <v>1279</v>
      </c>
      <c r="Q737" s="2">
        <v>2809</v>
      </c>
      <c r="R737" t="s">
        <v>12683</v>
      </c>
      <c r="S737">
        <v>9</v>
      </c>
      <c r="T737">
        <v>57</v>
      </c>
      <c r="U737" s="2">
        <v>260</v>
      </c>
      <c r="V737" s="2">
        <v>151</v>
      </c>
      <c r="W737" s="8">
        <v>0.14631541473834106</v>
      </c>
      <c r="X737" s="2">
        <v>5999</v>
      </c>
      <c r="Y737" s="45">
        <v>700</v>
      </c>
      <c r="AA737" s="61">
        <f>(Table13[[#This Row],[2042 Future AADT]]-Table13[[#This Row],[AADT 2022]])/20*($AA$5-2022)+Table13[[#This Row],[AADT 2022]]</f>
        <v>4882.5</v>
      </c>
      <c r="AC737" s="1" t="str">
        <f>IF(Table13[[#This Row],[TCS MP]]&gt;=Table13[[#This Row],[BMP]],IF(Table13[[#This Row],[TCS MP]]&lt;=Table13[[#This Row],[EMP]],"Good","EMP"),"BMP")</f>
        <v>Good</v>
      </c>
    </row>
    <row r="738" spans="1:29" ht="24" customHeight="1" x14ac:dyDescent="0.25">
      <c r="A738" t="s">
        <v>1710</v>
      </c>
      <c r="B738" t="s">
        <v>17830</v>
      </c>
      <c r="C738">
        <v>101199</v>
      </c>
      <c r="D738" t="s">
        <v>17073</v>
      </c>
      <c r="E738" t="s">
        <v>1704</v>
      </c>
      <c r="F738" s="9">
        <f>Table13[[#This Row],[ToMeasure]]-Table13[[#This Row],[FromMeasure]]</f>
        <v>3.4473769500000002</v>
      </c>
      <c r="G738" s="5" t="s">
        <v>1705</v>
      </c>
      <c r="H738" s="35">
        <v>2.6090126499999999</v>
      </c>
      <c r="I738" s="56">
        <v>297.29052452600001</v>
      </c>
      <c r="J738" s="18" t="s">
        <v>1707</v>
      </c>
      <c r="K738" s="55">
        <v>297.99155754999998</v>
      </c>
      <c r="L738" s="35">
        <v>6.0563896000000002</v>
      </c>
      <c r="M738" s="56">
        <v>300.73790147599999</v>
      </c>
      <c r="N738" s="18" t="s">
        <v>1709</v>
      </c>
      <c r="O738" s="2">
        <v>4628</v>
      </c>
      <c r="P738" s="2">
        <v>4627</v>
      </c>
      <c r="Q738" s="2">
        <v>9255</v>
      </c>
      <c r="R738" t="s">
        <v>9538</v>
      </c>
      <c r="S738">
        <v>9</v>
      </c>
      <c r="T738">
        <v>66</v>
      </c>
      <c r="U738" s="2">
        <v>780</v>
      </c>
      <c r="V738" s="2">
        <v>128</v>
      </c>
      <c r="W738" s="8">
        <v>9.8109130199891953E-2</v>
      </c>
      <c r="X738" s="2">
        <v>14142</v>
      </c>
      <c r="Y738" s="45">
        <v>701</v>
      </c>
      <c r="AA738" s="61">
        <f>(Table13[[#This Row],[2042 Future AADT]]-Table13[[#This Row],[AADT 2022]])/20*($AA$5-2022)+Table13[[#This Row],[AADT 2022]]</f>
        <v>12431.55</v>
      </c>
      <c r="AC738" s="1" t="str">
        <f>IF(Table13[[#This Row],[TCS MP]]&gt;=Table13[[#This Row],[BMP]],IF(Table13[[#This Row],[TCS MP]]&lt;=Table13[[#This Row],[EMP]],"Good","EMP"),"BMP")</f>
        <v>Good</v>
      </c>
    </row>
    <row r="739" spans="1:29" ht="24" customHeight="1" x14ac:dyDescent="0.25">
      <c r="A739" t="s">
        <v>1712</v>
      </c>
      <c r="B739" t="s">
        <v>17831</v>
      </c>
      <c r="C739">
        <v>101200</v>
      </c>
      <c r="D739" t="s">
        <v>17073</v>
      </c>
      <c r="E739" t="s">
        <v>1704</v>
      </c>
      <c r="F739" s="9">
        <f>Table13[[#This Row],[ToMeasure]]-Table13[[#This Row],[FromMeasure]]</f>
        <v>48.523669849999997</v>
      </c>
      <c r="G739" s="5" t="s">
        <v>1705</v>
      </c>
      <c r="H739" s="35">
        <v>6.0563896000000002</v>
      </c>
      <c r="I739" s="56">
        <v>300.75199363980403</v>
      </c>
      <c r="J739" s="18" t="s">
        <v>1709</v>
      </c>
      <c r="K739" s="55">
        <v>324.99018249</v>
      </c>
      <c r="L739" s="35">
        <v>54.58005945</v>
      </c>
      <c r="M739" s="56">
        <v>349.275663489804</v>
      </c>
      <c r="N739" s="18" t="s">
        <v>1711</v>
      </c>
      <c r="O739" s="2">
        <v>815</v>
      </c>
      <c r="P739" s="2">
        <v>2168</v>
      </c>
      <c r="Q739" s="2">
        <v>2983</v>
      </c>
      <c r="R739" t="s">
        <v>12684</v>
      </c>
      <c r="S739">
        <v>10</v>
      </c>
      <c r="T739">
        <v>53</v>
      </c>
      <c r="U739" s="2">
        <v>289</v>
      </c>
      <c r="V739" s="2">
        <v>105</v>
      </c>
      <c r="W739" s="8">
        <v>0.13208179684880991</v>
      </c>
      <c r="X739" s="2">
        <v>3957</v>
      </c>
      <c r="Y739" s="45">
        <v>702</v>
      </c>
      <c r="AA739" s="61">
        <f>(Table13[[#This Row],[2042 Future AADT]]-Table13[[#This Row],[AADT 2022]])/20*($AA$5-2022)+Table13[[#This Row],[AADT 2022]]</f>
        <v>3616.1</v>
      </c>
      <c r="AC739" s="1" t="str">
        <f>IF(Table13[[#This Row],[TCS MP]]&gt;=Table13[[#This Row],[BMP]],IF(Table13[[#This Row],[TCS MP]]&lt;=Table13[[#This Row],[EMP]],"Good","EMP"),"BMP")</f>
        <v>Good</v>
      </c>
    </row>
    <row r="740" spans="1:29" customFormat="1" ht="24" customHeight="1" x14ac:dyDescent="0.25">
      <c r="A740" t="s">
        <v>1713</v>
      </c>
      <c r="B740" t="s">
        <v>17832</v>
      </c>
      <c r="C740">
        <v>101201</v>
      </c>
      <c r="D740" t="s">
        <v>17073</v>
      </c>
      <c r="E740" t="s">
        <v>1704</v>
      </c>
      <c r="F740" s="9">
        <f>Table13[[#This Row],[ToMeasure]]-Table13[[#This Row],[FromMeasure]]</f>
        <v>12.290932340000005</v>
      </c>
      <c r="G740" s="5" t="s">
        <v>1705</v>
      </c>
      <c r="H740" s="35">
        <v>54.58005945</v>
      </c>
      <c r="I740" s="56">
        <v>349.23049748</v>
      </c>
      <c r="J740" s="18" t="s">
        <v>1711</v>
      </c>
      <c r="K740" s="55">
        <v>360.00346218999999</v>
      </c>
      <c r="L740" s="35">
        <v>66.870991790000005</v>
      </c>
      <c r="M740" s="56">
        <v>361.52142981999998</v>
      </c>
      <c r="N740" s="18" t="s">
        <v>110</v>
      </c>
      <c r="O740" s="2">
        <v>1321</v>
      </c>
      <c r="P740" s="2">
        <v>1340</v>
      </c>
      <c r="Q740" s="2">
        <v>2661</v>
      </c>
      <c r="R740" t="s">
        <v>5182</v>
      </c>
      <c r="S740">
        <v>10</v>
      </c>
      <c r="T740">
        <v>53</v>
      </c>
      <c r="U740" s="2">
        <v>257</v>
      </c>
      <c r="V740" s="2">
        <v>101</v>
      </c>
      <c r="W740" s="8">
        <v>0.13453588876362269</v>
      </c>
      <c r="X740" s="2">
        <v>3902</v>
      </c>
      <c r="Y740" s="45">
        <v>703</v>
      </c>
      <c r="Z740" s="63"/>
      <c r="AA740" s="61">
        <f>(Table13[[#This Row],[2042 Future AADT]]-Table13[[#This Row],[AADT 2022]])/20*($AA$5-2022)+Table13[[#This Row],[AADT 2022]]</f>
        <v>3467.65</v>
      </c>
      <c r="AB740" s="63"/>
      <c r="AC740" s="1" t="str">
        <f>IF(Table13[[#This Row],[TCS MP]]&gt;=Table13[[#This Row],[BMP]],IF(Table13[[#This Row],[TCS MP]]&lt;=Table13[[#This Row],[EMP]],"Good","EMP"),"BMP")</f>
        <v>Good</v>
      </c>
    </row>
    <row r="741" spans="1:29" ht="24" customHeight="1" x14ac:dyDescent="0.25">
      <c r="A741" t="s">
        <v>1716</v>
      </c>
      <c r="B741" t="s">
        <v>17833</v>
      </c>
      <c r="C741">
        <v>101202</v>
      </c>
      <c r="D741" t="s">
        <v>17073</v>
      </c>
      <c r="E741" t="s">
        <v>866</v>
      </c>
      <c r="F741" s="9">
        <f>Table13[[#This Row],[ToMeasure]]-Table13[[#This Row],[FromMeasure]]</f>
        <v>8.7547089899999992</v>
      </c>
      <c r="G741" s="5" t="s">
        <v>864</v>
      </c>
      <c r="H741" s="35">
        <v>0</v>
      </c>
      <c r="I741" s="56">
        <v>27.488230690909099</v>
      </c>
      <c r="J741" s="18" t="s">
        <v>1715</v>
      </c>
      <c r="K741" s="55">
        <v>30.998375943333301</v>
      </c>
      <c r="L741" s="35">
        <v>8.7547089899999992</v>
      </c>
      <c r="M741" s="56">
        <v>36.242939710909098</v>
      </c>
      <c r="N741" s="18" t="s">
        <v>111</v>
      </c>
      <c r="O741" s="2">
        <v>492</v>
      </c>
      <c r="P741" s="2">
        <v>298</v>
      </c>
      <c r="Q741" s="2">
        <v>790</v>
      </c>
      <c r="R741" t="s">
        <v>12685</v>
      </c>
      <c r="S741">
        <v>11</v>
      </c>
      <c r="T741">
        <v>56</v>
      </c>
      <c r="U741" s="2">
        <v>11</v>
      </c>
      <c r="V741" s="2">
        <v>12</v>
      </c>
      <c r="W741" s="8">
        <v>2.911392405063291E-2</v>
      </c>
      <c r="X741" s="2">
        <v>1160</v>
      </c>
      <c r="Y741" s="45">
        <v>704</v>
      </c>
      <c r="AA741" s="61">
        <f>(Table13[[#This Row],[2042 Future AADT]]-Table13[[#This Row],[AADT 2022]])/20*($AA$5-2022)+Table13[[#This Row],[AADT 2022]]</f>
        <v>1030.5</v>
      </c>
      <c r="AC741" s="1" t="str">
        <f>IF(Table13[[#This Row],[TCS MP]]&gt;=Table13[[#This Row],[BMP]],IF(Table13[[#This Row],[TCS MP]]&lt;=Table13[[#This Row],[EMP]],"Good","EMP"),"BMP")</f>
        <v>Good</v>
      </c>
    </row>
    <row r="742" spans="1:29" ht="24" customHeight="1" x14ac:dyDescent="0.25">
      <c r="A742" t="s">
        <v>1717</v>
      </c>
      <c r="B742" t="s">
        <v>17834</v>
      </c>
      <c r="C742">
        <v>101203</v>
      </c>
      <c r="D742" t="s">
        <v>17073</v>
      </c>
      <c r="E742" t="s">
        <v>866</v>
      </c>
      <c r="F742" s="9">
        <f>Table13[[#This Row],[ToMeasure]]-Table13[[#This Row],[FromMeasure]]</f>
        <v>6.2536377300000012</v>
      </c>
      <c r="G742" s="5" t="s">
        <v>864</v>
      </c>
      <c r="H742" s="35">
        <v>8.7547089899999992</v>
      </c>
      <c r="I742" s="56">
        <v>36.301989392499998</v>
      </c>
      <c r="J742" s="18" t="s">
        <v>111</v>
      </c>
      <c r="K742" s="55">
        <v>39.001416665000001</v>
      </c>
      <c r="L742" s="35">
        <v>15.00834672</v>
      </c>
      <c r="M742" s="56">
        <v>42.555627122499999</v>
      </c>
      <c r="N742" s="18" t="s">
        <v>319</v>
      </c>
      <c r="O742" s="2">
        <v>272</v>
      </c>
      <c r="P742" s="2">
        <v>284</v>
      </c>
      <c r="Q742" s="2">
        <v>556</v>
      </c>
      <c r="R742" t="s">
        <v>9457</v>
      </c>
      <c r="S742">
        <v>12</v>
      </c>
      <c r="T742">
        <v>51</v>
      </c>
      <c r="U742" s="2">
        <v>19</v>
      </c>
      <c r="V742" s="2">
        <v>0</v>
      </c>
      <c r="W742" s="8">
        <v>3.41726618705036E-2</v>
      </c>
      <c r="X742" s="2">
        <v>873</v>
      </c>
      <c r="Y742" s="45">
        <v>705</v>
      </c>
      <c r="AA742" s="61">
        <f>(Table13[[#This Row],[2042 Future AADT]]-Table13[[#This Row],[AADT 2022]])/20*($AA$5-2022)+Table13[[#This Row],[AADT 2022]]</f>
        <v>762.05</v>
      </c>
      <c r="AC742" s="1" t="str">
        <f>IF(Table13[[#This Row],[TCS MP]]&gt;=Table13[[#This Row],[BMP]],IF(Table13[[#This Row],[TCS MP]]&lt;=Table13[[#This Row],[EMP]],"Good","EMP"),"BMP")</f>
        <v>Good</v>
      </c>
    </row>
    <row r="743" spans="1:29" ht="24" customHeight="1" x14ac:dyDescent="0.25">
      <c r="A743" t="s">
        <v>1720</v>
      </c>
      <c r="B743" t="s">
        <v>17835</v>
      </c>
      <c r="C743">
        <v>101204</v>
      </c>
      <c r="D743" t="s">
        <v>17073</v>
      </c>
      <c r="E743" t="s">
        <v>866</v>
      </c>
      <c r="F743" s="9">
        <f>Table13[[#This Row],[ToMeasure]]-Table13[[#This Row],[FromMeasure]]</f>
        <v>19.384546820000001</v>
      </c>
      <c r="G743" s="5" t="s">
        <v>864</v>
      </c>
      <c r="H743" s="35">
        <v>23.715036569999999</v>
      </c>
      <c r="I743" s="56">
        <v>52.7055690686364</v>
      </c>
      <c r="J743" s="18" t="s">
        <v>1718</v>
      </c>
      <c r="K743" s="55">
        <v>54.549524290000001</v>
      </c>
      <c r="L743" s="35">
        <v>43.099583389999999</v>
      </c>
      <c r="M743" s="56">
        <v>72.090115888636404</v>
      </c>
      <c r="N743" s="18" t="s">
        <v>1719</v>
      </c>
      <c r="O743" s="2">
        <v>386</v>
      </c>
      <c r="P743" s="2">
        <v>383</v>
      </c>
      <c r="Q743" s="2">
        <v>769</v>
      </c>
      <c r="R743" t="s">
        <v>12686</v>
      </c>
      <c r="S743">
        <v>12</v>
      </c>
      <c r="T743">
        <v>60</v>
      </c>
      <c r="U743" s="2">
        <v>41</v>
      </c>
      <c r="V743" s="2">
        <v>23</v>
      </c>
      <c r="W743" s="8">
        <v>8.3224967490247076E-2</v>
      </c>
      <c r="X743" s="2">
        <v>1190</v>
      </c>
      <c r="Y743" s="45">
        <v>706</v>
      </c>
      <c r="AA743" s="61">
        <f>(Table13[[#This Row],[2042 Future AADT]]-Table13[[#This Row],[AADT 2022]])/20*($AA$5-2022)+Table13[[#This Row],[AADT 2022]]</f>
        <v>1042.6500000000001</v>
      </c>
      <c r="AC743" s="1" t="str">
        <f>IF(Table13[[#This Row],[TCS MP]]&gt;=Table13[[#This Row],[BMP]],IF(Table13[[#This Row],[TCS MP]]&lt;=Table13[[#This Row],[EMP]],"Good","EMP"),"BMP")</f>
        <v>Good</v>
      </c>
    </row>
    <row r="744" spans="1:29" ht="24" customHeight="1" x14ac:dyDescent="0.25">
      <c r="A744" t="s">
        <v>1723</v>
      </c>
      <c r="B744" t="s">
        <v>17836</v>
      </c>
      <c r="C744">
        <v>101205</v>
      </c>
      <c r="D744" t="s">
        <v>17073</v>
      </c>
      <c r="E744" t="s">
        <v>671</v>
      </c>
      <c r="F744" s="9">
        <f>Table13[[#This Row],[ToMeasure]]-Table13[[#This Row],[FromMeasure]]</f>
        <v>1.02157122</v>
      </c>
      <c r="G744" s="5" t="s">
        <v>669</v>
      </c>
      <c r="H744" s="35">
        <v>0.72062227000000001</v>
      </c>
      <c r="I744" s="56">
        <v>1.8556794299999999</v>
      </c>
      <c r="J744" s="18" t="s">
        <v>1722</v>
      </c>
      <c r="K744" s="55">
        <v>2.4461178650000002</v>
      </c>
      <c r="L744" s="35">
        <v>1.74219349</v>
      </c>
      <c r="M744" s="56">
        <v>2.8772506500000001</v>
      </c>
      <c r="N744" s="18" t="s">
        <v>129</v>
      </c>
      <c r="O744" s="2">
        <v>54078</v>
      </c>
      <c r="P744" s="2">
        <v>74574</v>
      </c>
      <c r="Q744" s="2">
        <v>128652</v>
      </c>
      <c r="R744" t="s">
        <v>5183</v>
      </c>
      <c r="S744">
        <v>8</v>
      </c>
      <c r="T744">
        <v>56</v>
      </c>
      <c r="U744" s="2">
        <v>5321</v>
      </c>
      <c r="V744" s="2">
        <v>4479</v>
      </c>
      <c r="W744" s="8">
        <v>7.617448621086341E-2</v>
      </c>
      <c r="X744" s="2">
        <v>202503</v>
      </c>
      <c r="Y744" s="45">
        <v>707</v>
      </c>
      <c r="AA744" s="61">
        <f>(Table13[[#This Row],[2042 Future AADT]]-Table13[[#This Row],[AADT 2022]])/20*($AA$5-2022)+Table13[[#This Row],[AADT 2022]]</f>
        <v>176655.15</v>
      </c>
      <c r="AC744" s="1" t="str">
        <f>IF(Table13[[#This Row],[TCS MP]]&gt;=Table13[[#This Row],[BMP]],IF(Table13[[#This Row],[TCS MP]]&lt;=Table13[[#This Row],[EMP]],"Good","EMP"),"BMP")</f>
        <v>Good</v>
      </c>
    </row>
    <row r="745" spans="1:29" ht="24" customHeight="1" x14ac:dyDescent="0.25">
      <c r="A745" t="s">
        <v>1725</v>
      </c>
      <c r="B745" t="s">
        <v>17837</v>
      </c>
      <c r="C745">
        <v>101206</v>
      </c>
      <c r="D745" t="s">
        <v>17073</v>
      </c>
      <c r="E745" t="s">
        <v>671</v>
      </c>
      <c r="F745" s="9">
        <f>Table13[[#This Row],[ToMeasure]]-Table13[[#This Row],[FromMeasure]]</f>
        <v>1.0031853800000001</v>
      </c>
      <c r="G745" s="5" t="s">
        <v>669</v>
      </c>
      <c r="H745" s="35">
        <v>1.74219349</v>
      </c>
      <c r="I745" s="56">
        <v>2.94404581</v>
      </c>
      <c r="J745" s="18" t="s">
        <v>129</v>
      </c>
      <c r="K745" s="55">
        <v>3.4264552749999999</v>
      </c>
      <c r="L745" s="35">
        <v>2.7453788700000001</v>
      </c>
      <c r="M745" s="56">
        <v>3.9472311900000001</v>
      </c>
      <c r="N745" s="18" t="s">
        <v>130</v>
      </c>
      <c r="O745" s="2">
        <v>84149</v>
      </c>
      <c r="P745" s="2">
        <v>85474</v>
      </c>
      <c r="Q745" s="2">
        <v>169623</v>
      </c>
      <c r="R745" t="s">
        <v>9544</v>
      </c>
      <c r="S745">
        <v>8</v>
      </c>
      <c r="T745">
        <v>50</v>
      </c>
      <c r="U745" s="2">
        <v>6319</v>
      </c>
      <c r="V745" s="2">
        <v>3968</v>
      </c>
      <c r="W745" s="8">
        <v>6.0646256698678833E-2</v>
      </c>
      <c r="X745" s="2">
        <v>266993</v>
      </c>
      <c r="Y745" s="45">
        <v>708</v>
      </c>
      <c r="AA745" s="61">
        <f>(Table13[[#This Row],[2042 Future AADT]]-Table13[[#This Row],[AADT 2022]])/20*($AA$5-2022)+Table13[[#This Row],[AADT 2022]]</f>
        <v>232913.5</v>
      </c>
      <c r="AC745" s="1" t="str">
        <f>IF(Table13[[#This Row],[TCS MP]]&gt;=Table13[[#This Row],[BMP]],IF(Table13[[#This Row],[TCS MP]]&lt;=Table13[[#This Row],[EMP]],"Good","EMP"),"BMP")</f>
        <v>Good</v>
      </c>
    </row>
    <row r="746" spans="1:29" ht="24" customHeight="1" x14ac:dyDescent="0.25">
      <c r="A746" t="s">
        <v>1726</v>
      </c>
      <c r="B746" t="s">
        <v>17838</v>
      </c>
      <c r="C746">
        <v>101207</v>
      </c>
      <c r="D746" t="s">
        <v>17073</v>
      </c>
      <c r="E746" t="s">
        <v>671</v>
      </c>
      <c r="F746" s="9">
        <f>Table13[[#This Row],[ToMeasure]]-Table13[[#This Row],[FromMeasure]]</f>
        <v>1.0488883799999997</v>
      </c>
      <c r="G746" s="5" t="s">
        <v>669</v>
      </c>
      <c r="H746" s="35">
        <v>2.7453788700000001</v>
      </c>
      <c r="I746" s="56">
        <v>3.9464803366666699</v>
      </c>
      <c r="J746" s="18" t="s">
        <v>130</v>
      </c>
      <c r="K746" s="55">
        <v>4.4538172200000004</v>
      </c>
      <c r="L746" s="35">
        <v>3.7942672499999999</v>
      </c>
      <c r="M746" s="56">
        <v>4.99536871666667</v>
      </c>
      <c r="N746" s="18" t="s">
        <v>131</v>
      </c>
      <c r="O746" s="2">
        <v>78654</v>
      </c>
      <c r="P746" s="2">
        <v>77330</v>
      </c>
      <c r="Q746" s="2">
        <v>155984</v>
      </c>
      <c r="R746" t="s">
        <v>5184</v>
      </c>
      <c r="S746">
        <v>9</v>
      </c>
      <c r="T746">
        <v>60</v>
      </c>
      <c r="U746" s="2">
        <v>5398</v>
      </c>
      <c r="V746" s="2">
        <v>4543</v>
      </c>
      <c r="W746" s="8">
        <v>6.3730895476459118E-2</v>
      </c>
      <c r="X746" s="2">
        <v>206762</v>
      </c>
      <c r="Y746" s="45">
        <v>709</v>
      </c>
      <c r="AA746" s="61">
        <f>(Table13[[#This Row],[2042 Future AADT]]-Table13[[#This Row],[AADT 2022]])/20*($AA$5-2022)+Table13[[#This Row],[AADT 2022]]</f>
        <v>188989.7</v>
      </c>
      <c r="AC746" s="1" t="str">
        <f>IF(Table13[[#This Row],[TCS MP]]&gt;=Table13[[#This Row],[BMP]],IF(Table13[[#This Row],[TCS MP]]&lt;=Table13[[#This Row],[EMP]],"Good","EMP"),"BMP")</f>
        <v>Good</v>
      </c>
    </row>
    <row r="747" spans="1:29" ht="24" customHeight="1" x14ac:dyDescent="0.25">
      <c r="A747" t="s">
        <v>1727</v>
      </c>
      <c r="B747" t="s">
        <v>17839</v>
      </c>
      <c r="C747">
        <v>101208</v>
      </c>
      <c r="D747" t="s">
        <v>17073</v>
      </c>
      <c r="E747" t="s">
        <v>671</v>
      </c>
      <c r="F747" s="9">
        <f>Table13[[#This Row],[ToMeasure]]-Table13[[#This Row],[FromMeasure]]</f>
        <v>0.98763911999999987</v>
      </c>
      <c r="G747" s="5" t="s">
        <v>669</v>
      </c>
      <c r="H747" s="35">
        <v>3.7942672499999999</v>
      </c>
      <c r="I747" s="56">
        <v>4.9955601400000003</v>
      </c>
      <c r="J747" s="18" t="s">
        <v>131</v>
      </c>
      <c r="K747" s="55">
        <v>5.8587403699999996</v>
      </c>
      <c r="L747" s="35">
        <v>4.7819063699999997</v>
      </c>
      <c r="M747" s="56">
        <v>5.9831992600000001</v>
      </c>
      <c r="N747" s="18" t="s">
        <v>132</v>
      </c>
      <c r="O747" s="2">
        <v>66965</v>
      </c>
      <c r="P747" s="2">
        <v>87017</v>
      </c>
      <c r="Q747" s="2">
        <v>153982</v>
      </c>
      <c r="R747" t="s">
        <v>9458</v>
      </c>
      <c r="S747">
        <v>8</v>
      </c>
      <c r="T747">
        <v>54</v>
      </c>
      <c r="U747" s="2">
        <v>4751</v>
      </c>
      <c r="V747" s="2">
        <v>4003</v>
      </c>
      <c r="W747" s="8">
        <v>5.6850800742943977E-2</v>
      </c>
      <c r="X747" s="2">
        <v>242373</v>
      </c>
      <c r="Y747" s="45">
        <v>710</v>
      </c>
      <c r="AA747" s="61">
        <f>(Table13[[#This Row],[2042 Future AADT]]-Table13[[#This Row],[AADT 2022]])/20*($AA$5-2022)+Table13[[#This Row],[AADT 2022]]</f>
        <v>211436.15</v>
      </c>
      <c r="AC747" s="1" t="str">
        <f>IF(Table13[[#This Row],[TCS MP]]&gt;=Table13[[#This Row],[BMP]],IF(Table13[[#This Row],[TCS MP]]&lt;=Table13[[#This Row],[EMP]],"Good","EMP"),"BMP")</f>
        <v>Good</v>
      </c>
    </row>
    <row r="748" spans="1:29" ht="24" customHeight="1" x14ac:dyDescent="0.25">
      <c r="A748" t="s">
        <v>1728</v>
      </c>
      <c r="B748" t="s">
        <v>17840</v>
      </c>
      <c r="C748">
        <v>101209</v>
      </c>
      <c r="D748" t="s">
        <v>17073</v>
      </c>
      <c r="E748" t="s">
        <v>671</v>
      </c>
      <c r="F748" s="9">
        <f>Table13[[#This Row],[ToMeasure]]-Table13[[#This Row],[FromMeasure]]</f>
        <v>0.99408233000000035</v>
      </c>
      <c r="G748" s="5" t="s">
        <v>669</v>
      </c>
      <c r="H748" s="35">
        <v>4.7819063699999997</v>
      </c>
      <c r="I748" s="56">
        <v>5.9834140900000001</v>
      </c>
      <c r="J748" s="18" t="s">
        <v>132</v>
      </c>
      <c r="K748" s="55">
        <v>6.7909387849999998</v>
      </c>
      <c r="L748" s="35">
        <v>5.7759887000000001</v>
      </c>
      <c r="M748" s="56">
        <v>6.9774964199999996</v>
      </c>
      <c r="N748" s="18" t="s">
        <v>133</v>
      </c>
      <c r="O748" s="2">
        <v>77319</v>
      </c>
      <c r="P748" s="2">
        <v>68059</v>
      </c>
      <c r="Q748" s="2">
        <v>145378</v>
      </c>
      <c r="R748" t="s">
        <v>9545</v>
      </c>
      <c r="S748">
        <v>8</v>
      </c>
      <c r="T748">
        <v>50</v>
      </c>
      <c r="U748" s="2">
        <v>5578</v>
      </c>
      <c r="V748" s="2">
        <v>4696</v>
      </c>
      <c r="W748" s="8">
        <v>7.0670940582481537E-2</v>
      </c>
      <c r="X748" s="2">
        <v>192703</v>
      </c>
      <c r="Y748" s="45">
        <v>711</v>
      </c>
      <c r="AA748" s="61">
        <f>(Table13[[#This Row],[2042 Future AADT]]-Table13[[#This Row],[AADT 2022]])/20*($AA$5-2022)+Table13[[#This Row],[AADT 2022]]</f>
        <v>176139.25</v>
      </c>
      <c r="AC748" s="1" t="str">
        <f>IF(Table13[[#This Row],[TCS MP]]&gt;=Table13[[#This Row],[BMP]],IF(Table13[[#This Row],[TCS MP]]&lt;=Table13[[#This Row],[EMP]],"Good","EMP"),"BMP")</f>
        <v>Good</v>
      </c>
    </row>
    <row r="749" spans="1:29" ht="24" customHeight="1" x14ac:dyDescent="0.25">
      <c r="A749" t="s">
        <v>1729</v>
      </c>
      <c r="B749" t="s">
        <v>17841</v>
      </c>
      <c r="C749">
        <v>101210</v>
      </c>
      <c r="D749" t="s">
        <v>17073</v>
      </c>
      <c r="E749" t="s">
        <v>671</v>
      </c>
      <c r="F749" s="9">
        <f>Table13[[#This Row],[ToMeasure]]-Table13[[#This Row],[FromMeasure]]</f>
        <v>1.1050294100000002</v>
      </c>
      <c r="G749" s="5" t="s">
        <v>669</v>
      </c>
      <c r="H749" s="35">
        <v>5.7759887000000001</v>
      </c>
      <c r="I749" s="56">
        <v>6.9794612325000003</v>
      </c>
      <c r="J749" s="18" t="s">
        <v>133</v>
      </c>
      <c r="K749" s="55">
        <v>7.85191646</v>
      </c>
      <c r="L749" s="35">
        <v>6.8810181100000003</v>
      </c>
      <c r="M749" s="56">
        <v>8.0844906425000005</v>
      </c>
      <c r="N749" s="18" t="s">
        <v>134</v>
      </c>
      <c r="O749" s="2">
        <v>71563</v>
      </c>
      <c r="P749" s="2">
        <v>83873</v>
      </c>
      <c r="Q749" s="2">
        <v>155436</v>
      </c>
      <c r="R749" t="s">
        <v>12687</v>
      </c>
      <c r="S749">
        <v>8</v>
      </c>
      <c r="T749">
        <v>57</v>
      </c>
      <c r="U749" s="2">
        <v>5653</v>
      </c>
      <c r="V749" s="2">
        <v>4761</v>
      </c>
      <c r="W749" s="8">
        <v>6.6998636094598427E-2</v>
      </c>
      <c r="X749" s="2">
        <v>262298</v>
      </c>
      <c r="Y749" s="45">
        <v>712</v>
      </c>
      <c r="AA749" s="61">
        <f>(Table13[[#This Row],[2042 Future AADT]]-Table13[[#This Row],[AADT 2022]])/20*($AA$5-2022)+Table13[[#This Row],[AADT 2022]]</f>
        <v>224896.3</v>
      </c>
      <c r="AC749" s="1" t="str">
        <f>IF(Table13[[#This Row],[TCS MP]]&gt;=Table13[[#This Row],[BMP]],IF(Table13[[#This Row],[TCS MP]]&lt;=Table13[[#This Row],[EMP]],"Good","EMP"),"BMP")</f>
        <v>Good</v>
      </c>
    </row>
    <row r="750" spans="1:29" ht="24" customHeight="1" x14ac:dyDescent="0.25">
      <c r="A750" t="s">
        <v>1731</v>
      </c>
      <c r="B750" t="s">
        <v>17842</v>
      </c>
      <c r="C750">
        <v>101211</v>
      </c>
      <c r="D750" t="s">
        <v>17073</v>
      </c>
      <c r="E750" t="s">
        <v>671</v>
      </c>
      <c r="F750" s="9">
        <f>Table13[[#This Row],[ToMeasure]]-Table13[[#This Row],[FromMeasure]]</f>
        <v>1.2060683800000005</v>
      </c>
      <c r="G750" s="5" t="s">
        <v>669</v>
      </c>
      <c r="H750" s="35">
        <v>6.8810181100000003</v>
      </c>
      <c r="I750" s="56">
        <v>8.0857682766666699</v>
      </c>
      <c r="J750" s="18" t="s">
        <v>134</v>
      </c>
      <c r="K750" s="55">
        <v>9.0006645600000006</v>
      </c>
      <c r="L750" s="35">
        <v>8.0870864900000008</v>
      </c>
      <c r="M750" s="56">
        <v>9.2918366566666695</v>
      </c>
      <c r="N750" s="18" t="s">
        <v>1730</v>
      </c>
      <c r="O750" s="2">
        <v>67618</v>
      </c>
      <c r="P750" s="2">
        <v>65185</v>
      </c>
      <c r="Q750" s="2">
        <v>132803</v>
      </c>
      <c r="R750" t="s">
        <v>5185</v>
      </c>
      <c r="S750">
        <v>9</v>
      </c>
      <c r="T750">
        <v>51</v>
      </c>
      <c r="U750" s="2">
        <v>4845</v>
      </c>
      <c r="V750" s="2">
        <v>4079</v>
      </c>
      <c r="W750" s="8">
        <v>6.7197277169943448E-2</v>
      </c>
      <c r="X750" s="2">
        <v>209037</v>
      </c>
      <c r="Y750" s="45">
        <v>713</v>
      </c>
      <c r="AA750" s="61">
        <f>(Table13[[#This Row],[2042 Future AADT]]-Table13[[#This Row],[AADT 2022]])/20*($AA$5-2022)+Table13[[#This Row],[AADT 2022]]</f>
        <v>182355.1</v>
      </c>
      <c r="AC750" s="1" t="str">
        <f>IF(Table13[[#This Row],[TCS MP]]&gt;=Table13[[#This Row],[BMP]],IF(Table13[[#This Row],[TCS MP]]&lt;=Table13[[#This Row],[EMP]],"Good","EMP"),"BMP")</f>
        <v>Good</v>
      </c>
    </row>
    <row r="751" spans="1:29" ht="24" customHeight="1" x14ac:dyDescent="0.25">
      <c r="A751" t="s">
        <v>1732</v>
      </c>
      <c r="B751" t="s">
        <v>17843</v>
      </c>
      <c r="C751">
        <v>101212</v>
      </c>
      <c r="D751" t="s">
        <v>17073</v>
      </c>
      <c r="E751" t="s">
        <v>671</v>
      </c>
      <c r="F751" s="9">
        <f>Table13[[#This Row],[ToMeasure]]-Table13[[#This Row],[FromMeasure]]</f>
        <v>1.0099852599999988</v>
      </c>
      <c r="G751" s="5" t="s">
        <v>669</v>
      </c>
      <c r="H751" s="35">
        <v>8.0870864900000008</v>
      </c>
      <c r="I751" s="56">
        <v>9.2904018566666693</v>
      </c>
      <c r="J751" s="18" t="s">
        <v>1730</v>
      </c>
      <c r="K751" s="55">
        <v>9.8043752299999998</v>
      </c>
      <c r="L751" s="35">
        <v>9.0970717499999996</v>
      </c>
      <c r="M751" s="56">
        <v>10.3003871166667</v>
      </c>
      <c r="N751" s="18" t="s">
        <v>135</v>
      </c>
      <c r="O751" s="2">
        <v>97516</v>
      </c>
      <c r="P751" s="2">
        <v>72269</v>
      </c>
      <c r="Q751" s="2">
        <v>169785</v>
      </c>
      <c r="R751" t="s">
        <v>9546</v>
      </c>
      <c r="S751">
        <v>9</v>
      </c>
      <c r="T751">
        <v>52</v>
      </c>
      <c r="U751" s="2">
        <v>7101</v>
      </c>
      <c r="V751" s="2">
        <v>3046</v>
      </c>
      <c r="W751" s="8">
        <v>5.9763818947492414E-2</v>
      </c>
      <c r="X751" s="2">
        <v>267247</v>
      </c>
      <c r="Y751" s="45">
        <v>714</v>
      </c>
      <c r="AA751" s="61">
        <f>(Table13[[#This Row],[2042 Future AADT]]-Table13[[#This Row],[AADT 2022]])/20*($AA$5-2022)+Table13[[#This Row],[AADT 2022]]</f>
        <v>233135.3</v>
      </c>
      <c r="AC751" s="1" t="str">
        <f>IF(Table13[[#This Row],[TCS MP]]&gt;=Table13[[#This Row],[BMP]],IF(Table13[[#This Row],[TCS MP]]&lt;=Table13[[#This Row],[EMP]],"Good","EMP"),"BMP")</f>
        <v>Good</v>
      </c>
    </row>
    <row r="752" spans="1:29" ht="24" customHeight="1" x14ac:dyDescent="0.25">
      <c r="A752" t="s">
        <v>1734</v>
      </c>
      <c r="B752" t="s">
        <v>17844</v>
      </c>
      <c r="C752">
        <v>101213</v>
      </c>
      <c r="D752" t="s">
        <v>17073</v>
      </c>
      <c r="E752" t="s">
        <v>671</v>
      </c>
      <c r="F752" s="9">
        <f>Table13[[#This Row],[ToMeasure]]-Table13[[#This Row],[FromMeasure]]</f>
        <v>0.91227098000000062</v>
      </c>
      <c r="G752" s="5" t="s">
        <v>669</v>
      </c>
      <c r="H752" s="35">
        <v>9.0970717499999996</v>
      </c>
      <c r="I752" s="56">
        <v>10.301697583333301</v>
      </c>
      <c r="J752" s="18" t="s">
        <v>135</v>
      </c>
      <c r="K752" s="55">
        <v>10.75228216</v>
      </c>
      <c r="L752" s="35">
        <v>10.00934273</v>
      </c>
      <c r="M752" s="56">
        <v>11.213968563333299</v>
      </c>
      <c r="N752" s="18" t="s">
        <v>298</v>
      </c>
      <c r="O752" s="2">
        <v>74264</v>
      </c>
      <c r="P752" s="2">
        <v>86230</v>
      </c>
      <c r="Q752" s="2">
        <v>160494</v>
      </c>
      <c r="R752" t="s">
        <v>9547</v>
      </c>
      <c r="S752">
        <v>9</v>
      </c>
      <c r="T752">
        <v>57</v>
      </c>
      <c r="U752" s="2">
        <v>7101</v>
      </c>
      <c r="V752" s="2">
        <v>3046</v>
      </c>
      <c r="W752" s="8">
        <v>6.3223547297718299E-2</v>
      </c>
      <c r="X752" s="2">
        <v>252623</v>
      </c>
      <c r="Y752" s="45">
        <v>715</v>
      </c>
      <c r="AA752" s="61">
        <f>(Table13[[#This Row],[2042 Future AADT]]-Table13[[#This Row],[AADT 2022]])/20*($AA$5-2022)+Table13[[#This Row],[AADT 2022]]</f>
        <v>220377.85</v>
      </c>
      <c r="AC752" s="1" t="str">
        <f>IF(Table13[[#This Row],[TCS MP]]&gt;=Table13[[#This Row],[BMP]],IF(Table13[[#This Row],[TCS MP]]&lt;=Table13[[#This Row],[EMP]],"Good","EMP"),"BMP")</f>
        <v>Good</v>
      </c>
    </row>
    <row r="753" spans="1:29" ht="24" customHeight="1" x14ac:dyDescent="0.25">
      <c r="A753" t="s">
        <v>1735</v>
      </c>
      <c r="B753" t="s">
        <v>17845</v>
      </c>
      <c r="C753">
        <v>101215</v>
      </c>
      <c r="D753" t="s">
        <v>17073</v>
      </c>
      <c r="E753" t="s">
        <v>671</v>
      </c>
      <c r="F753" s="9">
        <f>Table13[[#This Row],[ToMeasure]]-Table13[[#This Row],[FromMeasure]]</f>
        <v>1.4617417499999998</v>
      </c>
      <c r="G753" s="5" t="s">
        <v>669</v>
      </c>
      <c r="H753" s="35">
        <v>10.00934273</v>
      </c>
      <c r="I753" s="56">
        <v>11.214347330000001</v>
      </c>
      <c r="J753" s="18" t="s">
        <v>298</v>
      </c>
      <c r="K753" s="55">
        <v>12.022910380000001</v>
      </c>
      <c r="L753" s="35">
        <v>11.47108448</v>
      </c>
      <c r="M753" s="56">
        <v>12.676089080000001</v>
      </c>
      <c r="N753" s="18" t="s">
        <v>660</v>
      </c>
      <c r="O753" s="2">
        <v>25034</v>
      </c>
      <c r="P753" s="2">
        <v>87454</v>
      </c>
      <c r="Q753" s="2">
        <v>112488</v>
      </c>
      <c r="R753" t="s">
        <v>9548</v>
      </c>
      <c r="S753">
        <v>10</v>
      </c>
      <c r="T753">
        <v>55</v>
      </c>
      <c r="U753" s="2">
        <v>7101</v>
      </c>
      <c r="V753" s="2">
        <v>3046</v>
      </c>
      <c r="W753" s="8">
        <v>9.0205177441149281E-2</v>
      </c>
      <c r="X753" s="2">
        <v>177060</v>
      </c>
      <c r="Y753" s="45">
        <v>717</v>
      </c>
      <c r="AA753" s="61">
        <f>(Table13[[#This Row],[2042 Future AADT]]-Table13[[#This Row],[AADT 2022]])/20*($AA$5-2022)+Table13[[#This Row],[AADT 2022]]</f>
        <v>154459.79999999999</v>
      </c>
      <c r="AC753" s="1" t="str">
        <f>IF(Table13[[#This Row],[TCS MP]]&gt;=Table13[[#This Row],[BMP]],IF(Table13[[#This Row],[TCS MP]]&lt;=Table13[[#This Row],[EMP]],"Good","EMP"),"BMP")</f>
        <v>Good</v>
      </c>
    </row>
    <row r="754" spans="1:29" ht="24" customHeight="1" x14ac:dyDescent="0.25">
      <c r="A754" t="s">
        <v>1736</v>
      </c>
      <c r="B754" t="s">
        <v>17846</v>
      </c>
      <c r="C754">
        <v>101216</v>
      </c>
      <c r="D754" t="s">
        <v>17073</v>
      </c>
      <c r="E754" t="s">
        <v>671</v>
      </c>
      <c r="F754" s="9">
        <f>Table13[[#This Row],[ToMeasure]]-Table13[[#This Row],[FromMeasure]]</f>
        <v>2.0624883900000004</v>
      </c>
      <c r="G754" s="5" t="s">
        <v>669</v>
      </c>
      <c r="H754" s="35">
        <v>11.47108448</v>
      </c>
      <c r="I754" s="56">
        <v>12.68131193</v>
      </c>
      <c r="J754" s="18" t="s">
        <v>660</v>
      </c>
      <c r="K754" s="55">
        <v>13.19980743</v>
      </c>
      <c r="L754" s="35">
        <v>13.53357287</v>
      </c>
      <c r="M754" s="56">
        <v>14.74380032</v>
      </c>
      <c r="N754" s="18" t="s">
        <v>139</v>
      </c>
      <c r="O754" s="2">
        <v>65626</v>
      </c>
      <c r="P754" s="2">
        <v>46297</v>
      </c>
      <c r="Q754" s="2">
        <v>111923</v>
      </c>
      <c r="R754" t="s">
        <v>5186</v>
      </c>
      <c r="S754">
        <v>9</v>
      </c>
      <c r="T754">
        <v>61</v>
      </c>
      <c r="U754" s="2">
        <v>5007</v>
      </c>
      <c r="V754" s="2">
        <v>4215</v>
      </c>
      <c r="W754" s="8">
        <v>8.239593291816695E-2</v>
      </c>
      <c r="X754" s="2">
        <v>176171</v>
      </c>
      <c r="Y754" s="45">
        <v>718</v>
      </c>
      <c r="AA754" s="61">
        <f>(Table13[[#This Row],[2042 Future AADT]]-Table13[[#This Row],[AADT 2022]])/20*($AA$5-2022)+Table13[[#This Row],[AADT 2022]]</f>
        <v>153684.20000000001</v>
      </c>
      <c r="AC754" s="1" t="str">
        <f>IF(Table13[[#This Row],[TCS MP]]&gt;=Table13[[#This Row],[BMP]],IF(Table13[[#This Row],[TCS MP]]&lt;=Table13[[#This Row],[EMP]],"Good","EMP"),"BMP")</f>
        <v>Good</v>
      </c>
    </row>
    <row r="755" spans="1:29" ht="24" customHeight="1" x14ac:dyDescent="0.25">
      <c r="A755" t="s">
        <v>1737</v>
      </c>
      <c r="B755" t="s">
        <v>17847</v>
      </c>
      <c r="C755">
        <v>101217</v>
      </c>
      <c r="D755" t="s">
        <v>17073</v>
      </c>
      <c r="E755" t="s">
        <v>671</v>
      </c>
      <c r="F755" s="9">
        <f>Table13[[#This Row],[ToMeasure]]-Table13[[#This Row],[FromMeasure]]</f>
        <v>1.0568665799999994</v>
      </c>
      <c r="G755" s="5" t="s">
        <v>669</v>
      </c>
      <c r="H755" s="35">
        <v>13.53357287</v>
      </c>
      <c r="I755" s="56">
        <v>14.74827947</v>
      </c>
      <c r="J755" s="18" t="s">
        <v>139</v>
      </c>
      <c r="K755" s="55">
        <v>15.28106002</v>
      </c>
      <c r="L755" s="35">
        <v>14.59043945</v>
      </c>
      <c r="M755" s="56">
        <v>15.805146049999999</v>
      </c>
      <c r="N755" s="18" t="s">
        <v>664</v>
      </c>
      <c r="O755" s="2">
        <v>46893</v>
      </c>
      <c r="P755" s="2">
        <v>57756</v>
      </c>
      <c r="Q755" s="2">
        <v>104649</v>
      </c>
      <c r="R755" t="s">
        <v>12688</v>
      </c>
      <c r="S755">
        <v>9</v>
      </c>
      <c r="T755">
        <v>57</v>
      </c>
      <c r="U755" s="2">
        <v>3644</v>
      </c>
      <c r="V755" s="2">
        <v>3068</v>
      </c>
      <c r="W755" s="8">
        <v>6.4138214411986735E-2</v>
      </c>
      <c r="X755" s="2">
        <v>164721</v>
      </c>
      <c r="Y755" s="45">
        <v>719</v>
      </c>
      <c r="AA755" s="61">
        <f>(Table13[[#This Row],[2042 Future AADT]]-Table13[[#This Row],[AADT 2022]])/20*($AA$5-2022)+Table13[[#This Row],[AADT 2022]]</f>
        <v>143695.79999999999</v>
      </c>
      <c r="AC755" s="1" t="str">
        <f>IF(Table13[[#This Row],[TCS MP]]&gt;=Table13[[#This Row],[BMP]],IF(Table13[[#This Row],[TCS MP]]&lt;=Table13[[#This Row],[EMP]],"Good","EMP"),"BMP")</f>
        <v>Good</v>
      </c>
    </row>
    <row r="756" spans="1:29" ht="24" customHeight="1" x14ac:dyDescent="0.25">
      <c r="A756" t="s">
        <v>1738</v>
      </c>
      <c r="B756" t="s">
        <v>17848</v>
      </c>
      <c r="C756">
        <v>101218</v>
      </c>
      <c r="D756" t="s">
        <v>17073</v>
      </c>
      <c r="E756" t="s">
        <v>671</v>
      </c>
      <c r="F756" s="9">
        <f>Table13[[#This Row],[ToMeasure]]-Table13[[#This Row],[FromMeasure]]</f>
        <v>1.427009270000001</v>
      </c>
      <c r="G756" s="5" t="s">
        <v>669</v>
      </c>
      <c r="H756" s="35">
        <v>14.59043945</v>
      </c>
      <c r="I756" s="56">
        <v>15.805953150000001</v>
      </c>
      <c r="J756" s="18" t="s">
        <v>664</v>
      </c>
      <c r="K756" s="55">
        <v>16.362209159999999</v>
      </c>
      <c r="L756" s="35">
        <v>16.017448720000001</v>
      </c>
      <c r="M756" s="56">
        <v>17.23296242</v>
      </c>
      <c r="N756" s="18" t="s">
        <v>498</v>
      </c>
      <c r="O756" s="2">
        <v>59519</v>
      </c>
      <c r="P756" s="2">
        <v>42427</v>
      </c>
      <c r="Q756" s="2">
        <v>101946</v>
      </c>
      <c r="R756" t="s">
        <v>9459</v>
      </c>
      <c r="S756">
        <v>9</v>
      </c>
      <c r="T756">
        <v>65</v>
      </c>
      <c r="U756" s="2">
        <v>5481</v>
      </c>
      <c r="V756" s="2">
        <v>3062</v>
      </c>
      <c r="W756" s="8">
        <v>8.3799266278225731E-2</v>
      </c>
      <c r="X756" s="2">
        <v>160467</v>
      </c>
      <c r="Y756" s="45">
        <v>720</v>
      </c>
      <c r="AA756" s="61">
        <f>(Table13[[#This Row],[2042 Future AADT]]-Table13[[#This Row],[AADT 2022]])/20*($AA$5-2022)+Table13[[#This Row],[AADT 2022]]</f>
        <v>139984.65</v>
      </c>
      <c r="AC756" s="1" t="str">
        <f>IF(Table13[[#This Row],[TCS MP]]&gt;=Table13[[#This Row],[BMP]],IF(Table13[[#This Row],[TCS MP]]&lt;=Table13[[#This Row],[EMP]],"Good","EMP"),"BMP")</f>
        <v>Good</v>
      </c>
    </row>
    <row r="757" spans="1:29" ht="24" customHeight="1" x14ac:dyDescent="0.25">
      <c r="A757" t="s">
        <v>1739</v>
      </c>
      <c r="B757" t="s">
        <v>17849</v>
      </c>
      <c r="C757">
        <v>101219</v>
      </c>
      <c r="D757" t="s">
        <v>17073</v>
      </c>
      <c r="E757" t="s">
        <v>671</v>
      </c>
      <c r="F757" s="9">
        <f>Table13[[#This Row],[ToMeasure]]-Table13[[#This Row],[FromMeasure]]</f>
        <v>1.0022783000000004</v>
      </c>
      <c r="G757" s="5" t="s">
        <v>669</v>
      </c>
      <c r="H757" s="35">
        <v>16.017448720000001</v>
      </c>
      <c r="I757" s="56">
        <v>17.2359356533333</v>
      </c>
      <c r="J757" s="18" t="s">
        <v>498</v>
      </c>
      <c r="K757" s="55">
        <v>17.735013800000001</v>
      </c>
      <c r="L757" s="35">
        <v>17.019727020000001</v>
      </c>
      <c r="M757" s="56">
        <v>18.2382139533333</v>
      </c>
      <c r="N757" s="18" t="s">
        <v>500</v>
      </c>
      <c r="O757" s="2">
        <v>66926</v>
      </c>
      <c r="P757" s="2">
        <v>70228</v>
      </c>
      <c r="Q757" s="2">
        <v>137154</v>
      </c>
      <c r="R757" t="s">
        <v>9549</v>
      </c>
      <c r="S757">
        <v>7</v>
      </c>
      <c r="T757">
        <v>63</v>
      </c>
      <c r="U757" s="2">
        <v>5283</v>
      </c>
      <c r="V757" s="2">
        <v>4448</v>
      </c>
      <c r="W757" s="8">
        <v>7.094944369103344E-2</v>
      </c>
      <c r="X757" s="2">
        <v>215885</v>
      </c>
      <c r="Y757" s="45">
        <v>721</v>
      </c>
      <c r="AA757" s="61">
        <f>(Table13[[#This Row],[2042 Future AADT]]-Table13[[#This Row],[AADT 2022]])/20*($AA$5-2022)+Table13[[#This Row],[AADT 2022]]</f>
        <v>188329.15</v>
      </c>
      <c r="AC757" s="1" t="str">
        <f>IF(Table13[[#This Row],[TCS MP]]&gt;=Table13[[#This Row],[BMP]],IF(Table13[[#This Row],[TCS MP]]&lt;=Table13[[#This Row],[EMP]],"Good","EMP"),"BMP")</f>
        <v>Good</v>
      </c>
    </row>
    <row r="758" spans="1:29" ht="24" customHeight="1" x14ac:dyDescent="0.25">
      <c r="A758" t="s">
        <v>1740</v>
      </c>
      <c r="B758" t="s">
        <v>17850</v>
      </c>
      <c r="C758">
        <v>101220</v>
      </c>
      <c r="D758" t="s">
        <v>17073</v>
      </c>
      <c r="E758" t="s">
        <v>671</v>
      </c>
      <c r="F758" s="9">
        <f>Table13[[#This Row],[ToMeasure]]-Table13[[#This Row],[FromMeasure]]</f>
        <v>0.93924541999999889</v>
      </c>
      <c r="G758" s="5" t="s">
        <v>669</v>
      </c>
      <c r="H758" s="35">
        <v>17.019727020000001</v>
      </c>
      <c r="I758" s="56">
        <v>18.2428336533333</v>
      </c>
      <c r="J758" s="18" t="s">
        <v>500</v>
      </c>
      <c r="K758" s="55">
        <v>18.721781249999999</v>
      </c>
      <c r="L758" s="35">
        <v>17.95897244</v>
      </c>
      <c r="M758" s="56">
        <v>19.182079073333298</v>
      </c>
      <c r="N758" s="18" t="s">
        <v>502</v>
      </c>
      <c r="O758" s="2">
        <v>65259</v>
      </c>
      <c r="P758" s="2">
        <v>73273</v>
      </c>
      <c r="Q758" s="2">
        <v>138532</v>
      </c>
      <c r="R758" t="s">
        <v>12689</v>
      </c>
      <c r="S758">
        <v>9</v>
      </c>
      <c r="T758">
        <v>58</v>
      </c>
      <c r="U758" s="2">
        <v>5761</v>
      </c>
      <c r="V758" s="2">
        <v>4849</v>
      </c>
      <c r="W758" s="8">
        <v>7.6588802587127885E-2</v>
      </c>
      <c r="X758" s="2">
        <v>218054</v>
      </c>
      <c r="Y758" s="45">
        <v>722</v>
      </c>
      <c r="AA758" s="61">
        <f>(Table13[[#This Row],[2042 Future AADT]]-Table13[[#This Row],[AADT 2022]])/20*($AA$5-2022)+Table13[[#This Row],[AADT 2022]]</f>
        <v>190221.3</v>
      </c>
      <c r="AC758" s="1" t="str">
        <f>IF(Table13[[#This Row],[TCS MP]]&gt;=Table13[[#This Row],[BMP]],IF(Table13[[#This Row],[TCS MP]]&lt;=Table13[[#This Row],[EMP]],"Good","EMP"),"BMP")</f>
        <v>Good</v>
      </c>
    </row>
    <row r="759" spans="1:29" ht="24" customHeight="1" x14ac:dyDescent="0.25">
      <c r="A759" t="s">
        <v>1741</v>
      </c>
      <c r="B759" t="s">
        <v>17851</v>
      </c>
      <c r="C759">
        <v>101221</v>
      </c>
      <c r="D759" t="s">
        <v>17073</v>
      </c>
      <c r="E759" t="s">
        <v>671</v>
      </c>
      <c r="F759" s="9">
        <f>Table13[[#This Row],[ToMeasure]]-Table13[[#This Row],[FromMeasure]]</f>
        <v>1.0029818800000001</v>
      </c>
      <c r="G759" s="5" t="s">
        <v>669</v>
      </c>
      <c r="H759" s="35">
        <v>17.95897244</v>
      </c>
      <c r="I759" s="56">
        <v>19.180238873333298</v>
      </c>
      <c r="J759" s="18" t="s">
        <v>502</v>
      </c>
      <c r="K759" s="55">
        <v>19.691219440000001</v>
      </c>
      <c r="L759" s="35">
        <v>18.96195432</v>
      </c>
      <c r="M759" s="56">
        <v>20.183220753333298</v>
      </c>
      <c r="N759" s="18" t="s">
        <v>504</v>
      </c>
      <c r="O759" s="2">
        <v>71606</v>
      </c>
      <c r="P759" s="2">
        <v>73338</v>
      </c>
      <c r="Q759" s="2">
        <v>144944</v>
      </c>
      <c r="R759" t="s">
        <v>5187</v>
      </c>
      <c r="S759">
        <v>9</v>
      </c>
      <c r="T759">
        <v>59</v>
      </c>
      <c r="U759" s="2">
        <v>6015</v>
      </c>
      <c r="V759" s="2">
        <v>5066</v>
      </c>
      <c r="W759" s="8">
        <v>7.6450215255546974E-2</v>
      </c>
      <c r="X759" s="2">
        <v>228147</v>
      </c>
      <c r="Y759" s="45">
        <v>723</v>
      </c>
      <c r="AA759" s="61">
        <f>(Table13[[#This Row],[2042 Future AADT]]-Table13[[#This Row],[AADT 2022]])/20*($AA$5-2022)+Table13[[#This Row],[AADT 2022]]</f>
        <v>199025.95</v>
      </c>
      <c r="AC759" s="1" t="str">
        <f>IF(Table13[[#This Row],[TCS MP]]&gt;=Table13[[#This Row],[BMP]],IF(Table13[[#This Row],[TCS MP]]&lt;=Table13[[#This Row],[EMP]],"Good","EMP"),"BMP")</f>
        <v>Good</v>
      </c>
    </row>
    <row r="760" spans="1:29" ht="24" customHeight="1" x14ac:dyDescent="0.25">
      <c r="A760" t="s">
        <v>1742</v>
      </c>
      <c r="B760" t="s">
        <v>17852</v>
      </c>
      <c r="C760">
        <v>101222</v>
      </c>
      <c r="D760" t="s">
        <v>17073</v>
      </c>
      <c r="E760" t="s">
        <v>671</v>
      </c>
      <c r="F760" s="9">
        <f>Table13[[#This Row],[ToMeasure]]-Table13[[#This Row],[FromMeasure]]</f>
        <v>2.0065716099999982</v>
      </c>
      <c r="G760" s="5" t="s">
        <v>669</v>
      </c>
      <c r="H760" s="35">
        <v>18.96195432</v>
      </c>
      <c r="I760" s="56">
        <v>20.182136570000001</v>
      </c>
      <c r="J760" s="18" t="s">
        <v>504</v>
      </c>
      <c r="K760" s="55">
        <v>20.882604690000001</v>
      </c>
      <c r="L760" s="35">
        <v>20.968525929999998</v>
      </c>
      <c r="M760" s="56">
        <v>22.188708179999999</v>
      </c>
      <c r="N760" s="18" t="s">
        <v>508</v>
      </c>
      <c r="O760" s="2">
        <v>81549</v>
      </c>
      <c r="P760" s="2">
        <v>86927</v>
      </c>
      <c r="Q760" s="2">
        <v>168476</v>
      </c>
      <c r="R760" t="s">
        <v>9550</v>
      </c>
      <c r="S760">
        <v>8</v>
      </c>
      <c r="T760">
        <v>54</v>
      </c>
      <c r="U760" s="2">
        <v>6435</v>
      </c>
      <c r="V760" s="2">
        <v>2760</v>
      </c>
      <c r="W760" s="8">
        <v>5.4577506588475509E-2</v>
      </c>
      <c r="X760" s="2">
        <v>223320</v>
      </c>
      <c r="Y760" s="45">
        <v>724</v>
      </c>
      <c r="AA760" s="61">
        <f>(Table13[[#This Row],[2042 Future AADT]]-Table13[[#This Row],[AADT 2022]])/20*($AA$5-2022)+Table13[[#This Row],[AADT 2022]]</f>
        <v>204124.6</v>
      </c>
      <c r="AC760" s="1" t="str">
        <f>IF(Table13[[#This Row],[TCS MP]]&gt;=Table13[[#This Row],[BMP]],IF(Table13[[#This Row],[TCS MP]]&lt;=Table13[[#This Row],[EMP]],"Good","EMP"),"BMP")</f>
        <v>Good</v>
      </c>
    </row>
    <row r="761" spans="1:29" ht="24" customHeight="1" x14ac:dyDescent="0.25">
      <c r="A761" t="s">
        <v>1743</v>
      </c>
      <c r="B761" t="s">
        <v>17853</v>
      </c>
      <c r="C761">
        <v>101223</v>
      </c>
      <c r="D761" t="s">
        <v>17073</v>
      </c>
      <c r="E761" t="s">
        <v>671</v>
      </c>
      <c r="F761" s="9">
        <f>Table13[[#This Row],[ToMeasure]]-Table13[[#This Row],[FromMeasure]]</f>
        <v>1.218698100000001</v>
      </c>
      <c r="G761" s="5" t="s">
        <v>669</v>
      </c>
      <c r="H761" s="35">
        <v>20.968525899999999</v>
      </c>
      <c r="I761" s="56">
        <v>22.189474400000002</v>
      </c>
      <c r="J761" s="18" t="s">
        <v>508</v>
      </c>
      <c r="K761" s="55">
        <v>22.961210650000002</v>
      </c>
      <c r="L761" s="35">
        <v>22.187224000000001</v>
      </c>
      <c r="M761" s="56">
        <v>23.408172499999999</v>
      </c>
      <c r="N761" s="18" t="s">
        <v>635</v>
      </c>
      <c r="O761" s="2">
        <v>41140</v>
      </c>
      <c r="P761" s="2">
        <v>42303</v>
      </c>
      <c r="Q761" s="2">
        <v>83443</v>
      </c>
      <c r="R761" t="s">
        <v>5188</v>
      </c>
      <c r="S761">
        <v>9</v>
      </c>
      <c r="T761">
        <v>63</v>
      </c>
      <c r="U761" s="2">
        <v>3228</v>
      </c>
      <c r="V761" s="2">
        <v>2716</v>
      </c>
      <c r="W761" s="8">
        <v>7.1234255719473172E-2</v>
      </c>
      <c r="X761" s="2">
        <v>131342</v>
      </c>
      <c r="Y761" s="45">
        <v>725</v>
      </c>
      <c r="AA761" s="61">
        <f>(Table13[[#This Row],[2042 Future AADT]]-Table13[[#This Row],[AADT 2022]])/20*($AA$5-2022)+Table13[[#This Row],[AADT 2022]]</f>
        <v>114577.35</v>
      </c>
      <c r="AC761" s="1" t="str">
        <f>IF(Table13[[#This Row],[TCS MP]]&gt;=Table13[[#This Row],[BMP]],IF(Table13[[#This Row],[TCS MP]]&lt;=Table13[[#This Row],[EMP]],"Good","EMP"),"BMP")</f>
        <v>Good</v>
      </c>
    </row>
    <row r="762" spans="1:29" ht="24" customHeight="1" x14ac:dyDescent="0.25">
      <c r="A762" t="s">
        <v>1744</v>
      </c>
      <c r="B762" t="s">
        <v>17854</v>
      </c>
      <c r="C762">
        <v>101224</v>
      </c>
      <c r="D762" t="s">
        <v>17073</v>
      </c>
      <c r="E762" t="s">
        <v>671</v>
      </c>
      <c r="F762" s="9">
        <f>Table13[[#This Row],[ToMeasure]]-Table13[[#This Row],[FromMeasure]]</f>
        <v>0.79238539999999702</v>
      </c>
      <c r="G762" s="5" t="s">
        <v>669</v>
      </c>
      <c r="H762" s="35">
        <v>22.187224400000002</v>
      </c>
      <c r="I762" s="56">
        <v>23.411543233333301</v>
      </c>
      <c r="J762" s="18" t="s">
        <v>635</v>
      </c>
      <c r="K762" s="55">
        <v>24.024095200000001</v>
      </c>
      <c r="L762" s="35">
        <v>22.979609799999999</v>
      </c>
      <c r="M762" s="56">
        <v>24.203928633333302</v>
      </c>
      <c r="N762" s="18" t="s">
        <v>515</v>
      </c>
      <c r="O762" s="2">
        <v>49385</v>
      </c>
      <c r="P762" s="2">
        <v>50838</v>
      </c>
      <c r="Q762" s="2">
        <v>100223</v>
      </c>
      <c r="R762" t="s">
        <v>12690</v>
      </c>
      <c r="S762">
        <v>9</v>
      </c>
      <c r="T762">
        <v>58</v>
      </c>
      <c r="U762" s="2">
        <v>5827</v>
      </c>
      <c r="V762" s="2">
        <v>3884</v>
      </c>
      <c r="W762" s="8">
        <v>9.689392654380731E-2</v>
      </c>
      <c r="X762" s="2">
        <v>157754</v>
      </c>
      <c r="Y762" s="45">
        <v>726</v>
      </c>
      <c r="AA762" s="61">
        <f>(Table13[[#This Row],[2042 Future AADT]]-Table13[[#This Row],[AADT 2022]])/20*($AA$5-2022)+Table13[[#This Row],[AADT 2022]]</f>
        <v>137618.15</v>
      </c>
      <c r="AC762" s="1" t="str">
        <f>IF(Table13[[#This Row],[TCS MP]]&gt;=Table13[[#This Row],[BMP]],IF(Table13[[#This Row],[TCS MP]]&lt;=Table13[[#This Row],[EMP]],"Good","EMP"),"BMP")</f>
        <v>Good</v>
      </c>
    </row>
    <row r="763" spans="1:29" ht="24" customHeight="1" x14ac:dyDescent="0.25">
      <c r="A763" t="s">
        <v>1745</v>
      </c>
      <c r="B763" t="s">
        <v>17855</v>
      </c>
      <c r="C763">
        <v>101225</v>
      </c>
      <c r="D763" t="s">
        <v>17073</v>
      </c>
      <c r="E763" t="s">
        <v>671</v>
      </c>
      <c r="F763" s="9">
        <f>Table13[[#This Row],[ToMeasure]]-Table13[[#This Row],[FromMeasure]]</f>
        <v>0.98451620000000162</v>
      </c>
      <c r="G763" s="5" t="s">
        <v>669</v>
      </c>
      <c r="H763" s="35">
        <v>22.979609799999999</v>
      </c>
      <c r="I763" s="56">
        <v>24.209967233333298</v>
      </c>
      <c r="J763" s="18" t="s">
        <v>515</v>
      </c>
      <c r="K763" s="55">
        <v>24.721515499999999</v>
      </c>
      <c r="L763" s="35">
        <v>23.964126</v>
      </c>
      <c r="M763" s="56">
        <v>25.1944834333333</v>
      </c>
      <c r="N763" s="18" t="s">
        <v>517</v>
      </c>
      <c r="O763" s="2">
        <v>92269</v>
      </c>
      <c r="P763" s="2">
        <v>93580</v>
      </c>
      <c r="Q763" s="2">
        <v>185849</v>
      </c>
      <c r="R763" t="s">
        <v>9460</v>
      </c>
      <c r="S763">
        <v>9</v>
      </c>
      <c r="T763">
        <v>52</v>
      </c>
      <c r="U763" s="2">
        <v>3876</v>
      </c>
      <c r="V763" s="2">
        <v>6186</v>
      </c>
      <c r="W763" s="8">
        <v>5.4140727149460048E-2</v>
      </c>
      <c r="X763" s="2">
        <v>292533</v>
      </c>
      <c r="Y763" s="45">
        <v>727</v>
      </c>
      <c r="AA763" s="61">
        <f>(Table13[[#This Row],[2042 Future AADT]]-Table13[[#This Row],[AADT 2022]])/20*($AA$5-2022)+Table13[[#This Row],[AADT 2022]]</f>
        <v>255193.59999999998</v>
      </c>
      <c r="AC763" s="1" t="str">
        <f>IF(Table13[[#This Row],[TCS MP]]&gt;=Table13[[#This Row],[BMP]],IF(Table13[[#This Row],[TCS MP]]&lt;=Table13[[#This Row],[EMP]],"Good","EMP"),"BMP")</f>
        <v>Good</v>
      </c>
    </row>
    <row r="764" spans="1:29" ht="24" customHeight="1" x14ac:dyDescent="0.25">
      <c r="A764" t="s">
        <v>1746</v>
      </c>
      <c r="B764" t="s">
        <v>17856</v>
      </c>
      <c r="C764">
        <v>101226</v>
      </c>
      <c r="D764" t="s">
        <v>17073</v>
      </c>
      <c r="E764" t="s">
        <v>671</v>
      </c>
      <c r="F764" s="9">
        <f>Table13[[#This Row],[ToMeasure]]-Table13[[#This Row],[FromMeasure]]</f>
        <v>0.99385780000000068</v>
      </c>
      <c r="G764" s="5" t="s">
        <v>669</v>
      </c>
      <c r="H764" s="35">
        <v>23.964126</v>
      </c>
      <c r="I764" s="56">
        <v>25.1973868</v>
      </c>
      <c r="J764" s="18" t="s">
        <v>517</v>
      </c>
      <c r="K764" s="55">
        <v>25.710679849999998</v>
      </c>
      <c r="L764" s="35">
        <v>24.957983800000001</v>
      </c>
      <c r="M764" s="56">
        <v>26.191244600000001</v>
      </c>
      <c r="N764" s="18" t="s">
        <v>92</v>
      </c>
      <c r="O764" s="2">
        <v>94246</v>
      </c>
      <c r="P764" s="2">
        <v>93526</v>
      </c>
      <c r="Q764" s="2">
        <v>187772</v>
      </c>
      <c r="R764" t="s">
        <v>9551</v>
      </c>
      <c r="S764">
        <v>9</v>
      </c>
      <c r="T764">
        <v>56</v>
      </c>
      <c r="U764" s="2">
        <v>7345</v>
      </c>
      <c r="V764" s="2">
        <v>6186</v>
      </c>
      <c r="W764" s="8">
        <v>7.206079713695332E-2</v>
      </c>
      <c r="X764" s="2">
        <v>295560</v>
      </c>
      <c r="Y764" s="45">
        <v>728</v>
      </c>
      <c r="AA764" s="61">
        <f>(Table13[[#This Row],[2042 Future AADT]]-Table13[[#This Row],[AADT 2022]])/20*($AA$5-2022)+Table13[[#This Row],[AADT 2022]]</f>
        <v>257834.2</v>
      </c>
      <c r="AC764" s="1" t="str">
        <f>IF(Table13[[#This Row],[TCS MP]]&gt;=Table13[[#This Row],[BMP]],IF(Table13[[#This Row],[TCS MP]]&lt;=Table13[[#This Row],[EMP]],"Good","EMP"),"BMP")</f>
        <v>Good</v>
      </c>
    </row>
    <row r="765" spans="1:29" ht="24" customHeight="1" x14ac:dyDescent="0.25">
      <c r="A765" t="s">
        <v>1748</v>
      </c>
      <c r="B765" t="s">
        <v>17857</v>
      </c>
      <c r="C765">
        <v>101227</v>
      </c>
      <c r="D765" t="s">
        <v>17073</v>
      </c>
      <c r="E765" t="s">
        <v>671</v>
      </c>
      <c r="F765" s="9">
        <f>Table13[[#This Row],[ToMeasure]]-Table13[[#This Row],[FromMeasure]]</f>
        <v>2.0350390999999988</v>
      </c>
      <c r="G765" s="5" t="s">
        <v>669</v>
      </c>
      <c r="H765" s="35">
        <v>24.957983800000001</v>
      </c>
      <c r="I765" s="56">
        <v>26.188448775000001</v>
      </c>
      <c r="J765" s="18" t="s">
        <v>92</v>
      </c>
      <c r="K765" s="55">
        <v>26.423830500000001</v>
      </c>
      <c r="L765" s="35">
        <v>26.9930229</v>
      </c>
      <c r="M765" s="56">
        <v>28.223487875</v>
      </c>
      <c r="N765" s="18" t="s">
        <v>1747</v>
      </c>
      <c r="O765" s="2">
        <v>96153</v>
      </c>
      <c r="P765" s="2">
        <v>90102</v>
      </c>
      <c r="Q765" s="2">
        <v>186255</v>
      </c>
      <c r="R765" t="s">
        <v>12691</v>
      </c>
      <c r="S765">
        <v>9</v>
      </c>
      <c r="T765">
        <v>56</v>
      </c>
      <c r="U765" s="2">
        <v>7231</v>
      </c>
      <c r="V765" s="2">
        <v>6089</v>
      </c>
      <c r="W765" s="8">
        <v>7.1514858661512443E-2</v>
      </c>
      <c r="X765" s="2">
        <v>293172</v>
      </c>
      <c r="Y765" s="45">
        <v>729</v>
      </c>
      <c r="AA765" s="61">
        <f>(Table13[[#This Row],[2042 Future AADT]]-Table13[[#This Row],[AADT 2022]])/20*($AA$5-2022)+Table13[[#This Row],[AADT 2022]]</f>
        <v>255751.05</v>
      </c>
      <c r="AC765" s="1" t="str">
        <f>IF(Table13[[#This Row],[TCS MP]]&gt;=Table13[[#This Row],[BMP]],IF(Table13[[#This Row],[TCS MP]]&lt;=Table13[[#This Row],[EMP]],"Good","EMP"),"BMP")</f>
        <v>Good</v>
      </c>
    </row>
    <row r="766" spans="1:29" ht="24" customHeight="1" x14ac:dyDescent="0.25">
      <c r="A766" t="s">
        <v>1749</v>
      </c>
      <c r="B766" t="s">
        <v>17858</v>
      </c>
      <c r="C766">
        <v>101229</v>
      </c>
      <c r="D766" t="s">
        <v>17073</v>
      </c>
      <c r="E766" t="s">
        <v>671</v>
      </c>
      <c r="F766" s="9">
        <f>Table13[[#This Row],[ToMeasure]]-Table13[[#This Row],[FromMeasure]]</f>
        <v>0.99481520000000145</v>
      </c>
      <c r="G766" s="5" t="s">
        <v>669</v>
      </c>
      <c r="H766" s="35">
        <v>26.9930229</v>
      </c>
      <c r="I766" s="56">
        <v>28.223267100000001</v>
      </c>
      <c r="J766" s="18" t="s">
        <v>1747</v>
      </c>
      <c r="K766" s="55">
        <v>29.07780035</v>
      </c>
      <c r="L766" s="35">
        <v>27.987838100000001</v>
      </c>
      <c r="M766" s="56">
        <v>29.218082299999999</v>
      </c>
      <c r="N766" s="18" t="s">
        <v>942</v>
      </c>
      <c r="O766" s="2">
        <v>93325</v>
      </c>
      <c r="P766" s="2">
        <v>94154</v>
      </c>
      <c r="Q766" s="2">
        <v>187479</v>
      </c>
      <c r="R766" t="s">
        <v>9552</v>
      </c>
      <c r="S766">
        <v>9</v>
      </c>
      <c r="T766">
        <v>58</v>
      </c>
      <c r="U766" s="2">
        <v>6222</v>
      </c>
      <c r="V766" s="2">
        <v>1913</v>
      </c>
      <c r="W766" s="8">
        <v>4.3391526517636642E-2</v>
      </c>
      <c r="X766" s="2">
        <v>295098</v>
      </c>
      <c r="Y766" s="45">
        <v>731</v>
      </c>
      <c r="AA766" s="61">
        <f>(Table13[[#This Row],[2042 Future AADT]]-Table13[[#This Row],[AADT 2022]])/20*($AA$5-2022)+Table13[[#This Row],[AADT 2022]]</f>
        <v>257431.34999999998</v>
      </c>
      <c r="AC766" s="1" t="str">
        <f>IF(Table13[[#This Row],[TCS MP]]&gt;=Table13[[#This Row],[BMP]],IF(Table13[[#This Row],[TCS MP]]&lt;=Table13[[#This Row],[EMP]],"Good","EMP"),"BMP")</f>
        <v>Good</v>
      </c>
    </row>
    <row r="767" spans="1:29" ht="24" customHeight="1" x14ac:dyDescent="0.25">
      <c r="A767" t="s">
        <v>1751</v>
      </c>
      <c r="B767" t="s">
        <v>17859</v>
      </c>
      <c r="C767">
        <v>101230</v>
      </c>
      <c r="D767" t="s">
        <v>17073</v>
      </c>
      <c r="E767" t="s">
        <v>671</v>
      </c>
      <c r="F767" s="9">
        <f>Table13[[#This Row],[ToMeasure]]-Table13[[#This Row],[FromMeasure]]</f>
        <v>0.71689589999999725</v>
      </c>
      <c r="G767" s="5" t="s">
        <v>669</v>
      </c>
      <c r="H767" s="35">
        <v>27.987838100000001</v>
      </c>
      <c r="I767" s="56">
        <v>29.216920649999999</v>
      </c>
      <c r="J767" s="18" t="s">
        <v>942</v>
      </c>
      <c r="K767" s="55">
        <v>29.81681055</v>
      </c>
      <c r="L767" s="35">
        <v>28.704733999999998</v>
      </c>
      <c r="M767" s="56">
        <v>29.93381655</v>
      </c>
      <c r="N767" s="18" t="s">
        <v>1750</v>
      </c>
      <c r="O767" s="2">
        <v>61441</v>
      </c>
      <c r="P767" s="2">
        <v>67943</v>
      </c>
      <c r="Q767" s="2">
        <v>129384</v>
      </c>
      <c r="R767" t="s">
        <v>5189</v>
      </c>
      <c r="S767">
        <v>9</v>
      </c>
      <c r="T767">
        <v>61</v>
      </c>
      <c r="U767" s="2">
        <v>6222</v>
      </c>
      <c r="V767" s="2">
        <v>1913</v>
      </c>
      <c r="W767" s="8">
        <v>6.2874853150312243E-2</v>
      </c>
      <c r="X767" s="2">
        <v>203655</v>
      </c>
      <c r="Y767" s="45">
        <v>732</v>
      </c>
      <c r="AA767" s="61">
        <f>(Table13[[#This Row],[2042 Future AADT]]-Table13[[#This Row],[AADT 2022]])/20*($AA$5-2022)+Table13[[#This Row],[AADT 2022]]</f>
        <v>177660.15</v>
      </c>
      <c r="AC767" s="1" t="str">
        <f>IF(Table13[[#This Row],[TCS MP]]&gt;=Table13[[#This Row],[BMP]],IF(Table13[[#This Row],[TCS MP]]&lt;=Table13[[#This Row],[EMP]],"Good","EMP"),"BMP")</f>
        <v>Good</v>
      </c>
    </row>
    <row r="768" spans="1:29" ht="24" customHeight="1" x14ac:dyDescent="0.25">
      <c r="A768" t="s">
        <v>1753</v>
      </c>
      <c r="B768" t="s">
        <v>17860</v>
      </c>
      <c r="C768">
        <v>101231</v>
      </c>
      <c r="D768" t="s">
        <v>17073</v>
      </c>
      <c r="E768" t="s">
        <v>671</v>
      </c>
      <c r="F768" s="9">
        <f>Table13[[#This Row],[ToMeasure]]-Table13[[#This Row],[FromMeasure]]</f>
        <v>1.3901176</v>
      </c>
      <c r="G768" s="5" t="s">
        <v>669</v>
      </c>
      <c r="H768" s="35">
        <v>28.704733999999998</v>
      </c>
      <c r="I768" s="56">
        <v>29.93124955</v>
      </c>
      <c r="J768" s="18" t="s">
        <v>1750</v>
      </c>
      <c r="K768" s="55">
        <v>30.684457099999999</v>
      </c>
      <c r="L768" s="35">
        <v>30.094851599999998</v>
      </c>
      <c r="M768" s="56">
        <v>31.32136715</v>
      </c>
      <c r="N768" s="18" t="s">
        <v>1752</v>
      </c>
      <c r="O768" s="2">
        <v>87566</v>
      </c>
      <c r="P768" s="2">
        <v>118071</v>
      </c>
      <c r="Q768" s="2">
        <v>205637</v>
      </c>
      <c r="R768" t="s">
        <v>12692</v>
      </c>
      <c r="S768">
        <v>9</v>
      </c>
      <c r="T768">
        <v>55</v>
      </c>
      <c r="U768" s="2">
        <v>6222</v>
      </c>
      <c r="V768" s="2">
        <v>1913</v>
      </c>
      <c r="W768" s="8">
        <v>3.9560001361622667E-2</v>
      </c>
      <c r="X768" s="2">
        <v>323680</v>
      </c>
      <c r="Y768" s="45">
        <v>733</v>
      </c>
      <c r="AA768" s="61">
        <f>(Table13[[#This Row],[2042 Future AADT]]-Table13[[#This Row],[AADT 2022]])/20*($AA$5-2022)+Table13[[#This Row],[AADT 2022]]</f>
        <v>282364.95</v>
      </c>
      <c r="AC768" s="1" t="str">
        <f>IF(Table13[[#This Row],[TCS MP]]&gt;=Table13[[#This Row],[BMP]],IF(Table13[[#This Row],[TCS MP]]&lt;=Table13[[#This Row],[EMP]],"Good","EMP"),"BMP")</f>
        <v>Good</v>
      </c>
    </row>
    <row r="769" spans="1:29" ht="24" customHeight="1" x14ac:dyDescent="0.25">
      <c r="A769" t="s">
        <v>1754</v>
      </c>
      <c r="B769" t="s">
        <v>17861</v>
      </c>
      <c r="C769">
        <v>101232</v>
      </c>
      <c r="D769" t="s">
        <v>17073</v>
      </c>
      <c r="E769" t="s">
        <v>671</v>
      </c>
      <c r="F769" s="9">
        <f>Table13[[#This Row],[ToMeasure]]-Table13[[#This Row],[FromMeasure]]</f>
        <v>1.0809034000000004</v>
      </c>
      <c r="G769" s="5" t="s">
        <v>669</v>
      </c>
      <c r="H769" s="35">
        <v>30.094851599999998</v>
      </c>
      <c r="I769" s="56">
        <v>31.3194615333333</v>
      </c>
      <c r="J769" s="18" t="s">
        <v>1752</v>
      </c>
      <c r="K769" s="55">
        <v>31.805133550000001</v>
      </c>
      <c r="L769" s="35">
        <v>31.175754999999999</v>
      </c>
      <c r="M769" s="56">
        <v>32.4003649333333</v>
      </c>
      <c r="N769" s="18" t="s">
        <v>112</v>
      </c>
      <c r="O769" s="2">
        <v>85564</v>
      </c>
      <c r="P769" s="2">
        <v>85509</v>
      </c>
      <c r="Q769" s="2">
        <v>171073</v>
      </c>
      <c r="R769" t="s">
        <v>9461</v>
      </c>
      <c r="S769">
        <v>9</v>
      </c>
      <c r="T769">
        <v>60</v>
      </c>
      <c r="U769" s="2">
        <v>6222</v>
      </c>
      <c r="V769" s="2">
        <v>1913</v>
      </c>
      <c r="W769" s="8">
        <v>4.7552799097461317E-2</v>
      </c>
      <c r="X769" s="2">
        <v>269275</v>
      </c>
      <c r="Y769" s="45">
        <v>734</v>
      </c>
      <c r="AA769" s="61">
        <f>(Table13[[#This Row],[2042 Future AADT]]-Table13[[#This Row],[AADT 2022]])/20*($AA$5-2022)+Table13[[#This Row],[AADT 2022]]</f>
        <v>234904.3</v>
      </c>
      <c r="AC769" s="1" t="str">
        <f>IF(Table13[[#This Row],[TCS MP]]&gt;=Table13[[#This Row],[BMP]],IF(Table13[[#This Row],[TCS MP]]&lt;=Table13[[#This Row],[EMP]],"Good","EMP"),"BMP")</f>
        <v>Good</v>
      </c>
    </row>
    <row r="770" spans="1:29" ht="24" customHeight="1" x14ac:dyDescent="0.25">
      <c r="A770" t="s">
        <v>1755</v>
      </c>
      <c r="B770" t="s">
        <v>17862</v>
      </c>
      <c r="C770">
        <v>101233</v>
      </c>
      <c r="D770" t="s">
        <v>17073</v>
      </c>
      <c r="E770" t="s">
        <v>671</v>
      </c>
      <c r="F770" s="9">
        <f>Table13[[#This Row],[ToMeasure]]-Table13[[#This Row],[FromMeasure]]</f>
        <v>2.1218904000000016</v>
      </c>
      <c r="G770" s="5" t="s">
        <v>669</v>
      </c>
      <c r="H770" s="35">
        <v>31.175754999999999</v>
      </c>
      <c r="I770" s="56">
        <v>32.399174799999997</v>
      </c>
      <c r="J770" s="18" t="s">
        <v>112</v>
      </c>
      <c r="K770" s="55">
        <v>33.556869050000003</v>
      </c>
      <c r="L770" s="35">
        <v>33.2976454</v>
      </c>
      <c r="M770" s="56">
        <v>34.521065200000002</v>
      </c>
      <c r="N770" s="18" t="s">
        <v>113</v>
      </c>
      <c r="O770" s="2">
        <v>85321</v>
      </c>
      <c r="P770" s="2">
        <v>87845</v>
      </c>
      <c r="Q770" s="2">
        <v>173166</v>
      </c>
      <c r="R770" t="s">
        <v>12693</v>
      </c>
      <c r="S770">
        <v>9</v>
      </c>
      <c r="T770">
        <v>60</v>
      </c>
      <c r="U770" s="2">
        <v>6222</v>
      </c>
      <c r="V770" s="2">
        <v>1913</v>
      </c>
      <c r="W770" s="8">
        <v>4.6978044188813045E-2</v>
      </c>
      <c r="X770" s="2">
        <v>272569</v>
      </c>
      <c r="Y770" s="45">
        <v>735</v>
      </c>
      <c r="AA770" s="61">
        <f>(Table13[[#This Row],[2042 Future AADT]]-Table13[[#This Row],[AADT 2022]])/20*($AA$5-2022)+Table13[[#This Row],[AADT 2022]]</f>
        <v>237777.95</v>
      </c>
      <c r="AC770" s="1" t="str">
        <f>IF(Table13[[#This Row],[TCS MP]]&gt;=Table13[[#This Row],[BMP]],IF(Table13[[#This Row],[TCS MP]]&lt;=Table13[[#This Row],[EMP]],"Good","EMP"),"BMP")</f>
        <v>Good</v>
      </c>
    </row>
    <row r="771" spans="1:29" ht="24" customHeight="1" x14ac:dyDescent="0.25">
      <c r="A771" t="s">
        <v>1757</v>
      </c>
      <c r="B771" t="s">
        <v>17863</v>
      </c>
      <c r="C771">
        <v>101234</v>
      </c>
      <c r="D771" t="s">
        <v>17073</v>
      </c>
      <c r="E771" t="s">
        <v>671</v>
      </c>
      <c r="F771" s="9">
        <f>Table13[[#This Row],[ToMeasure]]-Table13[[#This Row],[FromMeasure]]</f>
        <v>1.0296967999999964</v>
      </c>
      <c r="G771" s="5" t="s">
        <v>669</v>
      </c>
      <c r="H771" s="35">
        <v>33.2976454</v>
      </c>
      <c r="I771" s="56">
        <v>34.519159799999997</v>
      </c>
      <c r="J771" s="18" t="s">
        <v>113</v>
      </c>
      <c r="K771" s="55">
        <v>34.996921999999998</v>
      </c>
      <c r="L771" s="35">
        <v>34.327342199999997</v>
      </c>
      <c r="M771" s="56">
        <v>35.548856600000001</v>
      </c>
      <c r="N771" s="18" t="s">
        <v>1756</v>
      </c>
      <c r="O771" s="2">
        <v>80985</v>
      </c>
      <c r="P771" s="2">
        <v>79101</v>
      </c>
      <c r="Q771" s="2">
        <v>160086</v>
      </c>
      <c r="R771" t="s">
        <v>9462</v>
      </c>
      <c r="S771">
        <v>8</v>
      </c>
      <c r="T771">
        <v>68</v>
      </c>
      <c r="U771" s="2">
        <v>5963</v>
      </c>
      <c r="V771" s="2">
        <v>5020</v>
      </c>
      <c r="W771" s="8">
        <v>6.8606873805329635E-2</v>
      </c>
      <c r="X771" s="2">
        <v>251981</v>
      </c>
      <c r="Y771" s="45">
        <v>736</v>
      </c>
      <c r="AA771" s="61">
        <f>(Table13[[#This Row],[2042 Future AADT]]-Table13[[#This Row],[AADT 2022]])/20*($AA$5-2022)+Table13[[#This Row],[AADT 2022]]</f>
        <v>219817.75</v>
      </c>
      <c r="AC771" s="1" t="str">
        <f>IF(Table13[[#This Row],[TCS MP]]&gt;=Table13[[#This Row],[BMP]],IF(Table13[[#This Row],[TCS MP]]&lt;=Table13[[#This Row],[EMP]],"Good","EMP"),"BMP")</f>
        <v>Good</v>
      </c>
    </row>
    <row r="772" spans="1:29" ht="24" customHeight="1" x14ac:dyDescent="0.25">
      <c r="A772" t="s">
        <v>1759</v>
      </c>
      <c r="B772" t="s">
        <v>17864</v>
      </c>
      <c r="C772">
        <v>101235</v>
      </c>
      <c r="D772" t="s">
        <v>17073</v>
      </c>
      <c r="E772" t="s">
        <v>671</v>
      </c>
      <c r="F772" s="9">
        <f>Table13[[#This Row],[ToMeasure]]-Table13[[#This Row],[FromMeasure]]</f>
        <v>1.0336867000000041</v>
      </c>
      <c r="G772" s="5" t="s">
        <v>669</v>
      </c>
      <c r="H772" s="35">
        <v>34.327342199999997</v>
      </c>
      <c r="I772" s="56">
        <v>35.552082599999999</v>
      </c>
      <c r="J772" s="18" t="s">
        <v>1756</v>
      </c>
      <c r="K772" s="55">
        <v>35.676385199999999</v>
      </c>
      <c r="L772" s="35">
        <v>35.361028900000001</v>
      </c>
      <c r="M772" s="56">
        <v>36.585769300000003</v>
      </c>
      <c r="N772" s="18" t="s">
        <v>1758</v>
      </c>
      <c r="O772" s="2">
        <v>72120</v>
      </c>
      <c r="P772" s="2">
        <v>72639</v>
      </c>
      <c r="Q772" s="2">
        <v>144759</v>
      </c>
      <c r="R772" t="s">
        <v>9463</v>
      </c>
      <c r="S772">
        <v>9</v>
      </c>
      <c r="T772">
        <v>57</v>
      </c>
      <c r="U772" s="2">
        <v>5782</v>
      </c>
      <c r="V772" s="2">
        <v>4870</v>
      </c>
      <c r="W772" s="8">
        <v>7.3584371265344464E-2</v>
      </c>
      <c r="X772" s="2">
        <v>227856</v>
      </c>
      <c r="Y772" s="45">
        <v>737</v>
      </c>
      <c r="AA772" s="61">
        <f>(Table13[[#This Row],[2042 Future AADT]]-Table13[[#This Row],[AADT 2022]])/20*($AA$5-2022)+Table13[[#This Row],[AADT 2022]]</f>
        <v>198772.05</v>
      </c>
      <c r="AC772" s="1" t="str">
        <f>IF(Table13[[#This Row],[TCS MP]]&gt;=Table13[[#This Row],[BMP]],IF(Table13[[#This Row],[TCS MP]]&lt;=Table13[[#This Row],[EMP]],"Good","EMP"),"BMP")</f>
        <v>Good</v>
      </c>
    </row>
    <row r="773" spans="1:29" ht="24" customHeight="1" x14ac:dyDescent="0.25">
      <c r="A773" t="s">
        <v>1761</v>
      </c>
      <c r="B773" t="s">
        <v>17865</v>
      </c>
      <c r="C773">
        <v>101236</v>
      </c>
      <c r="D773" t="s">
        <v>17073</v>
      </c>
      <c r="E773" t="s">
        <v>671</v>
      </c>
      <c r="F773" s="9">
        <f>Table13[[#This Row],[ToMeasure]]-Table13[[#This Row],[FromMeasure]]</f>
        <v>1.2078307999999964</v>
      </c>
      <c r="G773" s="5" t="s">
        <v>669</v>
      </c>
      <c r="H773" s="35">
        <v>35.361029000000002</v>
      </c>
      <c r="I773" s="56">
        <v>36.591979500000001</v>
      </c>
      <c r="J773" s="18" t="s">
        <v>1758</v>
      </c>
      <c r="K773" s="55">
        <v>37.525803500000002</v>
      </c>
      <c r="L773" s="35">
        <v>36.568859799999998</v>
      </c>
      <c r="M773" s="56">
        <v>37.799810299999997</v>
      </c>
      <c r="N773" s="18" t="s">
        <v>1760</v>
      </c>
      <c r="O773" s="2">
        <v>72383</v>
      </c>
      <c r="P773" s="2">
        <v>80454</v>
      </c>
      <c r="Q773" s="2">
        <v>152837</v>
      </c>
      <c r="R773" t="s">
        <v>9464</v>
      </c>
      <c r="S773">
        <v>9</v>
      </c>
      <c r="T773">
        <v>52</v>
      </c>
      <c r="U773" s="2">
        <v>5304</v>
      </c>
      <c r="V773" s="2">
        <v>4467</v>
      </c>
      <c r="W773" s="8">
        <v>6.3930854439697191E-2</v>
      </c>
      <c r="X773" s="2">
        <v>240571</v>
      </c>
      <c r="Y773" s="45">
        <v>738</v>
      </c>
      <c r="AA773" s="61">
        <f>(Table13[[#This Row],[2042 Future AADT]]-Table13[[#This Row],[AADT 2022]])/20*($AA$5-2022)+Table13[[#This Row],[AADT 2022]]</f>
        <v>209864.1</v>
      </c>
      <c r="AC773" s="1" t="str">
        <f>IF(Table13[[#This Row],[TCS MP]]&gt;=Table13[[#This Row],[BMP]],IF(Table13[[#This Row],[TCS MP]]&lt;=Table13[[#This Row],[EMP]],"Good","EMP"),"BMP")</f>
        <v>Good</v>
      </c>
    </row>
    <row r="774" spans="1:29" ht="24" customHeight="1" x14ac:dyDescent="0.25">
      <c r="A774" t="s">
        <v>1763</v>
      </c>
      <c r="B774" t="s">
        <v>17866</v>
      </c>
      <c r="C774">
        <v>101237</v>
      </c>
      <c r="D774" t="s">
        <v>17073</v>
      </c>
      <c r="E774" t="s">
        <v>671</v>
      </c>
      <c r="F774" s="9">
        <f>Table13[[#This Row],[ToMeasure]]-Table13[[#This Row],[FromMeasure]]</f>
        <v>0.78875589999999818</v>
      </c>
      <c r="G774" s="5" t="s">
        <v>669</v>
      </c>
      <c r="H774" s="35">
        <v>36.568859799999998</v>
      </c>
      <c r="I774" s="56">
        <v>37.804022766666698</v>
      </c>
      <c r="J774" s="18" t="s">
        <v>1760</v>
      </c>
      <c r="K774" s="55">
        <v>37.886231299999999</v>
      </c>
      <c r="L774" s="35">
        <v>37.357615699999997</v>
      </c>
      <c r="M774" s="56">
        <v>38.592778666666703</v>
      </c>
      <c r="N774" s="18" t="s">
        <v>1762</v>
      </c>
      <c r="O774" s="2">
        <v>69820</v>
      </c>
      <c r="P774" s="2">
        <v>75402</v>
      </c>
      <c r="Q774" s="2">
        <v>145222</v>
      </c>
      <c r="R774" t="s">
        <v>12694</v>
      </c>
      <c r="S774">
        <v>7</v>
      </c>
      <c r="T774">
        <v>52</v>
      </c>
      <c r="U774" s="2">
        <v>5549</v>
      </c>
      <c r="V774" s="2">
        <v>4670</v>
      </c>
      <c r="W774" s="8">
        <v>7.0368126041508869E-2</v>
      </c>
      <c r="X774" s="2">
        <v>228584</v>
      </c>
      <c r="Y774" s="45">
        <v>739</v>
      </c>
      <c r="AA774" s="61">
        <f>(Table13[[#This Row],[2042 Future AADT]]-Table13[[#This Row],[AADT 2022]])/20*($AA$5-2022)+Table13[[#This Row],[AADT 2022]]</f>
        <v>199407.3</v>
      </c>
      <c r="AC774" s="1" t="str">
        <f>IF(Table13[[#This Row],[TCS MP]]&gt;=Table13[[#This Row],[BMP]],IF(Table13[[#This Row],[TCS MP]]&lt;=Table13[[#This Row],[EMP]],"Good","EMP"),"BMP")</f>
        <v>Good</v>
      </c>
    </row>
    <row r="775" spans="1:29" ht="24" customHeight="1" x14ac:dyDescent="0.25">
      <c r="A775" t="s">
        <v>1764</v>
      </c>
      <c r="B775" t="s">
        <v>17867</v>
      </c>
      <c r="C775">
        <v>101238</v>
      </c>
      <c r="D775" t="s">
        <v>17073</v>
      </c>
      <c r="E775" t="s">
        <v>671</v>
      </c>
      <c r="F775" s="9">
        <f>Table13[[#This Row],[ToMeasure]]-Table13[[#This Row],[FromMeasure]]</f>
        <v>1.5001283000000001</v>
      </c>
      <c r="G775" s="5" t="s">
        <v>669</v>
      </c>
      <c r="H775" s="35">
        <v>37.357615699999997</v>
      </c>
      <c r="I775" s="56">
        <v>38.591362975000003</v>
      </c>
      <c r="J775" s="18" t="s">
        <v>1762</v>
      </c>
      <c r="K775" s="55">
        <v>38.775980150000002</v>
      </c>
      <c r="L775" s="35">
        <v>38.857743999999997</v>
      </c>
      <c r="M775" s="56">
        <v>40.091491275000003</v>
      </c>
      <c r="N775" s="18" t="s">
        <v>136</v>
      </c>
      <c r="O775" s="2">
        <v>89465</v>
      </c>
      <c r="P775" s="2">
        <v>144133</v>
      </c>
      <c r="Q775" s="2">
        <v>233598</v>
      </c>
      <c r="R775" t="s">
        <v>9465</v>
      </c>
      <c r="S775">
        <v>7</v>
      </c>
      <c r="T775">
        <v>52</v>
      </c>
      <c r="U775" s="2">
        <v>6407</v>
      </c>
      <c r="V775" s="2">
        <v>5394</v>
      </c>
      <c r="W775" s="8">
        <v>5.0518411972705249E-2</v>
      </c>
      <c r="X775" s="2">
        <v>367691</v>
      </c>
      <c r="Y775" s="45">
        <v>740</v>
      </c>
      <c r="AA775" s="61">
        <f>(Table13[[#This Row],[2042 Future AADT]]-Table13[[#This Row],[AADT 2022]])/20*($AA$5-2022)+Table13[[#This Row],[AADT 2022]]</f>
        <v>320758.45</v>
      </c>
      <c r="AC775" s="1" t="str">
        <f>IF(Table13[[#This Row],[TCS MP]]&gt;=Table13[[#This Row],[BMP]],IF(Table13[[#This Row],[TCS MP]]&lt;=Table13[[#This Row],[EMP]],"Good","EMP"),"BMP")</f>
        <v>Good</v>
      </c>
    </row>
    <row r="776" spans="1:29" ht="24" customHeight="1" x14ac:dyDescent="0.25">
      <c r="A776" t="s">
        <v>1765</v>
      </c>
      <c r="B776" t="s">
        <v>17868</v>
      </c>
      <c r="C776">
        <v>101239</v>
      </c>
      <c r="D776" t="s">
        <v>17073</v>
      </c>
      <c r="E776" t="s">
        <v>671</v>
      </c>
      <c r="F776" s="9">
        <f>Table13[[#This Row],[ToMeasure]]-Table13[[#This Row],[FromMeasure]]</f>
        <v>0.98169270000000353</v>
      </c>
      <c r="G776" s="5" t="s">
        <v>669</v>
      </c>
      <c r="H776" s="35">
        <v>38.857743999999997</v>
      </c>
      <c r="I776" s="56">
        <v>40.089385800000002</v>
      </c>
      <c r="J776" s="18" t="s">
        <v>136</v>
      </c>
      <c r="K776" s="55">
        <v>40.910543099999998</v>
      </c>
      <c r="L776" s="35">
        <v>39.8394367</v>
      </c>
      <c r="M776" s="56">
        <v>41.071078499999999</v>
      </c>
      <c r="N776" s="18" t="s">
        <v>81</v>
      </c>
      <c r="O776" s="2">
        <v>93391</v>
      </c>
      <c r="P776" s="2">
        <v>93423</v>
      </c>
      <c r="Q776" s="2">
        <v>186814</v>
      </c>
      <c r="R776" t="s">
        <v>9553</v>
      </c>
      <c r="S776">
        <v>9</v>
      </c>
      <c r="T776">
        <v>50</v>
      </c>
      <c r="U776" s="2">
        <v>8083</v>
      </c>
      <c r="V776" s="2">
        <v>4849</v>
      </c>
      <c r="W776" s="8">
        <v>6.9223933966405082E-2</v>
      </c>
      <c r="X776" s="2">
        <v>294052</v>
      </c>
      <c r="Y776" s="45">
        <v>741</v>
      </c>
      <c r="AA776" s="61">
        <f>(Table13[[#This Row],[2042 Future AADT]]-Table13[[#This Row],[AADT 2022]])/20*($AA$5-2022)+Table13[[#This Row],[AADT 2022]]</f>
        <v>256518.7</v>
      </c>
      <c r="AC776" s="1" t="str">
        <f>IF(Table13[[#This Row],[TCS MP]]&gt;=Table13[[#This Row],[BMP]],IF(Table13[[#This Row],[TCS MP]]&lt;=Table13[[#This Row],[EMP]],"Good","EMP"),"BMP")</f>
        <v>Good</v>
      </c>
    </row>
    <row r="777" spans="1:29" ht="24" customHeight="1" x14ac:dyDescent="0.25">
      <c r="A777" t="s">
        <v>1767</v>
      </c>
      <c r="B777" t="s">
        <v>17869</v>
      </c>
      <c r="C777">
        <v>101240</v>
      </c>
      <c r="D777" t="s">
        <v>17073</v>
      </c>
      <c r="E777" t="s">
        <v>671</v>
      </c>
      <c r="F777" s="9">
        <f>Table13[[#This Row],[ToMeasure]]-Table13[[#This Row],[FromMeasure]]</f>
        <v>1.2951875999999984</v>
      </c>
      <c r="G777" s="5" t="s">
        <v>669</v>
      </c>
      <c r="H777" s="35">
        <v>39.8394367</v>
      </c>
      <c r="I777" s="56">
        <v>41.067979066666702</v>
      </c>
      <c r="J777" s="18" t="s">
        <v>81</v>
      </c>
      <c r="K777" s="55">
        <v>41.608700900000002</v>
      </c>
      <c r="L777" s="35">
        <v>41.134624299999999</v>
      </c>
      <c r="M777" s="56">
        <v>42.3631666666667</v>
      </c>
      <c r="N777" s="18" t="s">
        <v>1766</v>
      </c>
      <c r="O777" s="2">
        <v>90984</v>
      </c>
      <c r="P777" s="2">
        <v>78719</v>
      </c>
      <c r="Q777" s="2">
        <v>169703</v>
      </c>
      <c r="R777" t="s">
        <v>12695</v>
      </c>
      <c r="S777">
        <v>9</v>
      </c>
      <c r="T777">
        <v>55</v>
      </c>
      <c r="U777" s="2">
        <v>6412</v>
      </c>
      <c r="V777" s="2">
        <v>3638</v>
      </c>
      <c r="W777" s="8">
        <v>5.9221109821275993E-2</v>
      </c>
      <c r="X777" s="2">
        <v>267118</v>
      </c>
      <c r="Y777" s="45">
        <v>742</v>
      </c>
      <c r="AA777" s="61">
        <f>(Table13[[#This Row],[2042 Future AADT]]-Table13[[#This Row],[AADT 2022]])/20*($AA$5-2022)+Table13[[#This Row],[AADT 2022]]</f>
        <v>233022.75</v>
      </c>
      <c r="AC777" s="1" t="str">
        <f>IF(Table13[[#This Row],[TCS MP]]&gt;=Table13[[#This Row],[BMP]],IF(Table13[[#This Row],[TCS MP]]&lt;=Table13[[#This Row],[EMP]],"Good","EMP"),"BMP")</f>
        <v>Good</v>
      </c>
    </row>
    <row r="778" spans="1:29" ht="24" customHeight="1" x14ac:dyDescent="0.25">
      <c r="A778" t="s">
        <v>1769</v>
      </c>
      <c r="B778" t="s">
        <v>17870</v>
      </c>
      <c r="C778">
        <v>101241</v>
      </c>
      <c r="D778" t="s">
        <v>17073</v>
      </c>
      <c r="E778" t="s">
        <v>671</v>
      </c>
      <c r="F778" s="9">
        <f>Table13[[#This Row],[ToMeasure]]-Table13[[#This Row],[FromMeasure]]</f>
        <v>1.0287769999999981</v>
      </c>
      <c r="G778" s="5" t="s">
        <v>669</v>
      </c>
      <c r="H778" s="35">
        <v>41.134624299999999</v>
      </c>
      <c r="I778" s="56">
        <v>42.364911499999998</v>
      </c>
      <c r="J778" s="18" t="s">
        <v>1766</v>
      </c>
      <c r="K778" s="55">
        <v>43.002792300000003</v>
      </c>
      <c r="L778" s="35">
        <v>42.163401299999997</v>
      </c>
      <c r="M778" s="56">
        <v>43.393688500000003</v>
      </c>
      <c r="N778" s="18" t="s">
        <v>1768</v>
      </c>
      <c r="O778" s="2">
        <v>80135</v>
      </c>
      <c r="P778" s="2">
        <v>107317</v>
      </c>
      <c r="Q778" s="2">
        <v>187452</v>
      </c>
      <c r="R778" t="s">
        <v>9466</v>
      </c>
      <c r="S778">
        <v>7</v>
      </c>
      <c r="T778">
        <v>51</v>
      </c>
      <c r="U778" s="2">
        <v>6465</v>
      </c>
      <c r="V778" s="2">
        <v>3127</v>
      </c>
      <c r="W778" s="8">
        <v>5.1170432964172161E-2</v>
      </c>
      <c r="X778" s="2">
        <v>316325</v>
      </c>
      <c r="Y778" s="45">
        <v>743</v>
      </c>
      <c r="AA778" s="61">
        <f>(Table13[[#This Row],[2042 Future AADT]]-Table13[[#This Row],[AADT 2022]])/20*($AA$5-2022)+Table13[[#This Row],[AADT 2022]]</f>
        <v>271219.45</v>
      </c>
      <c r="AC778" s="1" t="str">
        <f>IF(Table13[[#This Row],[TCS MP]]&gt;=Table13[[#This Row],[BMP]],IF(Table13[[#This Row],[TCS MP]]&lt;=Table13[[#This Row],[EMP]],"Good","EMP"),"BMP")</f>
        <v>Good</v>
      </c>
    </row>
    <row r="779" spans="1:29" ht="24" customHeight="1" x14ac:dyDescent="0.25">
      <c r="A779" t="s">
        <v>1771</v>
      </c>
      <c r="B779" t="s">
        <v>17871</v>
      </c>
      <c r="C779">
        <v>101242</v>
      </c>
      <c r="D779" t="s">
        <v>17073</v>
      </c>
      <c r="E779" t="s">
        <v>671</v>
      </c>
      <c r="F779" s="9">
        <f>Table13[[#This Row],[ToMeasure]]-Table13[[#This Row],[FromMeasure]]</f>
        <v>1.0630383000000023</v>
      </c>
      <c r="G779" s="5" t="s">
        <v>669</v>
      </c>
      <c r="H779" s="35">
        <v>42.163401299999997</v>
      </c>
      <c r="I779" s="56">
        <v>43.393888466666702</v>
      </c>
      <c r="J779" s="18" t="s">
        <v>1768</v>
      </c>
      <c r="K779" s="55">
        <v>43.997846666666703</v>
      </c>
      <c r="L779" s="35">
        <v>43.226439599999999</v>
      </c>
      <c r="M779" s="56">
        <v>44.456926766666697</v>
      </c>
      <c r="N779" s="18" t="s">
        <v>1770</v>
      </c>
      <c r="O779" s="2">
        <v>96969</v>
      </c>
      <c r="P779" s="2">
        <v>95822</v>
      </c>
      <c r="Q779" s="2">
        <v>192791</v>
      </c>
      <c r="R779" t="s">
        <v>5190</v>
      </c>
      <c r="S779">
        <v>9</v>
      </c>
      <c r="T779">
        <v>52</v>
      </c>
      <c r="U779" s="2">
        <v>7331</v>
      </c>
      <c r="V779" s="2">
        <v>3350</v>
      </c>
      <c r="W779" s="8">
        <v>5.5401963784616502E-2</v>
      </c>
      <c r="X779" s="2">
        <v>325335</v>
      </c>
      <c r="Y779" s="45">
        <v>744</v>
      </c>
      <c r="AA779" s="61">
        <f>(Table13[[#This Row],[2042 Future AADT]]-Table13[[#This Row],[AADT 2022]])/20*($AA$5-2022)+Table13[[#This Row],[AADT 2022]]</f>
        <v>278944.59999999998</v>
      </c>
      <c r="AC779" s="1" t="str">
        <f>IF(Table13[[#This Row],[TCS MP]]&gt;=Table13[[#This Row],[BMP]],IF(Table13[[#This Row],[TCS MP]]&lt;=Table13[[#This Row],[EMP]],"Good","EMP"),"BMP")</f>
        <v>Good</v>
      </c>
    </row>
    <row r="780" spans="1:29" ht="24" customHeight="1" x14ac:dyDescent="0.25">
      <c r="A780" t="s">
        <v>1773</v>
      </c>
      <c r="B780" t="s">
        <v>17872</v>
      </c>
      <c r="C780">
        <v>101243</v>
      </c>
      <c r="D780" t="s">
        <v>17073</v>
      </c>
      <c r="E780" t="s">
        <v>671</v>
      </c>
      <c r="F780" s="9">
        <f>Table13[[#This Row],[ToMeasure]]-Table13[[#This Row],[FromMeasure]]</f>
        <v>1.0506293000000042</v>
      </c>
      <c r="G780" s="5" t="s">
        <v>669</v>
      </c>
      <c r="H780" s="35">
        <v>43.226439599999999</v>
      </c>
      <c r="I780" s="56">
        <v>44.458781666666702</v>
      </c>
      <c r="J780" s="18" t="s">
        <v>1770</v>
      </c>
      <c r="K780" s="55">
        <v>44.996262649999998</v>
      </c>
      <c r="L780" s="35">
        <v>44.277068900000003</v>
      </c>
      <c r="M780" s="56">
        <v>45.509410966666699</v>
      </c>
      <c r="N780" s="18" t="s">
        <v>1772</v>
      </c>
      <c r="O780" s="2">
        <v>100382</v>
      </c>
      <c r="P780" s="2">
        <v>103292</v>
      </c>
      <c r="Q780" s="2">
        <v>203674</v>
      </c>
      <c r="R780" t="s">
        <v>12696</v>
      </c>
      <c r="S780">
        <v>9</v>
      </c>
      <c r="T780">
        <v>52</v>
      </c>
      <c r="U780" s="2">
        <v>8594</v>
      </c>
      <c r="V780" s="2">
        <v>4512</v>
      </c>
      <c r="W780" s="8">
        <v>6.4347928552490746E-2</v>
      </c>
      <c r="X780" s="2">
        <v>343700</v>
      </c>
      <c r="Y780" s="45">
        <v>745</v>
      </c>
      <c r="AA780" s="61">
        <f>(Table13[[#This Row],[2042 Future AADT]]-Table13[[#This Row],[AADT 2022]])/20*($AA$5-2022)+Table13[[#This Row],[AADT 2022]]</f>
        <v>294690.90000000002</v>
      </c>
      <c r="AC780" s="1" t="str">
        <f>IF(Table13[[#This Row],[TCS MP]]&gt;=Table13[[#This Row],[BMP]],IF(Table13[[#This Row],[TCS MP]]&lt;=Table13[[#This Row],[EMP]],"Good","EMP"),"BMP")</f>
        <v>Good</v>
      </c>
    </row>
    <row r="781" spans="1:29" ht="24" customHeight="1" x14ac:dyDescent="0.25">
      <c r="A781" t="s">
        <v>1775</v>
      </c>
      <c r="B781" t="s">
        <v>17873</v>
      </c>
      <c r="C781">
        <v>101244</v>
      </c>
      <c r="D781" t="s">
        <v>17073</v>
      </c>
      <c r="E781" t="s">
        <v>671</v>
      </c>
      <c r="F781" s="9">
        <f>Table13[[#This Row],[ToMeasure]]-Table13[[#This Row],[FromMeasure]]</f>
        <v>1.0028880999999998</v>
      </c>
      <c r="G781" s="5" t="s">
        <v>669</v>
      </c>
      <c r="H781" s="35">
        <v>44.277068900000003</v>
      </c>
      <c r="I781" s="56">
        <v>45.508860466666697</v>
      </c>
      <c r="J781" s="18" t="s">
        <v>1772</v>
      </c>
      <c r="K781" s="55">
        <v>46.00420355</v>
      </c>
      <c r="L781" s="35">
        <v>45.279957000000003</v>
      </c>
      <c r="M781" s="56">
        <v>46.511748566666697</v>
      </c>
      <c r="N781" s="18" t="s">
        <v>1774</v>
      </c>
      <c r="O781" s="2">
        <v>101651</v>
      </c>
      <c r="P781" s="2">
        <v>100454</v>
      </c>
      <c r="Q781" s="2">
        <v>202105</v>
      </c>
      <c r="R781" t="s">
        <v>12697</v>
      </c>
      <c r="S781">
        <v>9</v>
      </c>
      <c r="T781">
        <v>52</v>
      </c>
      <c r="U781" s="2">
        <v>7040</v>
      </c>
      <c r="V781" s="2">
        <v>6436</v>
      </c>
      <c r="W781" s="8">
        <v>6.6678211820588307E-2</v>
      </c>
      <c r="X781" s="2">
        <v>341052</v>
      </c>
      <c r="Y781" s="45">
        <v>746</v>
      </c>
      <c r="AA781" s="61">
        <f>(Table13[[#This Row],[2042 Future AADT]]-Table13[[#This Row],[AADT 2022]])/20*($AA$5-2022)+Table13[[#This Row],[AADT 2022]]</f>
        <v>292420.55</v>
      </c>
      <c r="AC781" s="1" t="str">
        <f>IF(Table13[[#This Row],[TCS MP]]&gt;=Table13[[#This Row],[BMP]],IF(Table13[[#This Row],[TCS MP]]&lt;=Table13[[#This Row],[EMP]],"Good","EMP"),"BMP")</f>
        <v>Good</v>
      </c>
    </row>
    <row r="782" spans="1:29" ht="24" customHeight="1" x14ac:dyDescent="0.25">
      <c r="A782" t="s">
        <v>1776</v>
      </c>
      <c r="B782" t="s">
        <v>17874</v>
      </c>
      <c r="C782">
        <v>101245</v>
      </c>
      <c r="D782" t="s">
        <v>17073</v>
      </c>
      <c r="E782" t="s">
        <v>671</v>
      </c>
      <c r="F782" s="9">
        <f>Table13[[#This Row],[ToMeasure]]-Table13[[#This Row],[FromMeasure]]</f>
        <v>1.000715299999996</v>
      </c>
      <c r="G782" s="5" t="s">
        <v>669</v>
      </c>
      <c r="H782" s="35">
        <v>45.279957000000003</v>
      </c>
      <c r="I782" s="56">
        <v>46.510989266666698</v>
      </c>
      <c r="J782" s="18" t="s">
        <v>1774</v>
      </c>
      <c r="K782" s="55">
        <v>47.002428799999997</v>
      </c>
      <c r="L782" s="35">
        <v>46.280672299999999</v>
      </c>
      <c r="M782" s="56">
        <v>47.511704566666701</v>
      </c>
      <c r="N782" s="18" t="s">
        <v>130</v>
      </c>
      <c r="O782" s="2">
        <v>78508</v>
      </c>
      <c r="P782" s="2">
        <v>95815</v>
      </c>
      <c r="Q782" s="2">
        <v>174323</v>
      </c>
      <c r="R782" t="s">
        <v>15499</v>
      </c>
      <c r="S782">
        <v>9</v>
      </c>
      <c r="T782">
        <v>58</v>
      </c>
      <c r="U782" s="2">
        <v>7295</v>
      </c>
      <c r="V782" s="2">
        <v>6506</v>
      </c>
      <c r="W782" s="8">
        <v>7.9169128571674421E-2</v>
      </c>
      <c r="X782" s="2">
        <v>294170</v>
      </c>
      <c r="Y782" s="45">
        <v>747</v>
      </c>
      <c r="AA782" s="61">
        <f>(Table13[[#This Row],[2042 Future AADT]]-Table13[[#This Row],[AADT 2022]])/20*($AA$5-2022)+Table13[[#This Row],[AADT 2022]]</f>
        <v>252223.55</v>
      </c>
      <c r="AC782" s="1" t="str">
        <f>IF(Table13[[#This Row],[TCS MP]]&gt;=Table13[[#This Row],[BMP]],IF(Table13[[#This Row],[TCS MP]]&lt;=Table13[[#This Row],[EMP]],"Good","EMP"),"BMP")</f>
        <v>Good</v>
      </c>
    </row>
    <row r="783" spans="1:29" ht="24" customHeight="1" x14ac:dyDescent="0.25">
      <c r="A783" t="s">
        <v>1777</v>
      </c>
      <c r="B783" t="s">
        <v>17875</v>
      </c>
      <c r="C783">
        <v>101246</v>
      </c>
      <c r="D783" t="s">
        <v>17073</v>
      </c>
      <c r="E783" t="s">
        <v>671</v>
      </c>
      <c r="F783" s="9">
        <f>Table13[[#This Row],[ToMeasure]]-Table13[[#This Row],[FromMeasure]]</f>
        <v>1.0169083000000043</v>
      </c>
      <c r="G783" s="5" t="s">
        <v>669</v>
      </c>
      <c r="H783" s="35">
        <v>46.280672299999999</v>
      </c>
      <c r="I783" s="56">
        <v>47.499811999999999</v>
      </c>
      <c r="J783" s="18" t="s">
        <v>130</v>
      </c>
      <c r="K783" s="55">
        <v>48.000462400000004</v>
      </c>
      <c r="L783" s="35">
        <v>47.297580600000003</v>
      </c>
      <c r="M783" s="56">
        <v>48.516720300000003</v>
      </c>
      <c r="N783" s="18" t="s">
        <v>129</v>
      </c>
      <c r="O783" s="2">
        <v>104973</v>
      </c>
      <c r="P783" s="2">
        <v>95094</v>
      </c>
      <c r="Q783" s="2">
        <v>200067</v>
      </c>
      <c r="R783" t="s">
        <v>5191</v>
      </c>
      <c r="S783">
        <v>8</v>
      </c>
      <c r="T783">
        <v>51</v>
      </c>
      <c r="U783" s="2">
        <v>6919</v>
      </c>
      <c r="V783" s="2">
        <v>6309</v>
      </c>
      <c r="W783" s="8">
        <v>6.611785052007578E-2</v>
      </c>
      <c r="X783" s="2">
        <v>337613</v>
      </c>
      <c r="Y783" s="45">
        <v>748</v>
      </c>
      <c r="AA783" s="61">
        <f>(Table13[[#This Row],[2042 Future AADT]]-Table13[[#This Row],[AADT 2022]])/20*($AA$5-2022)+Table13[[#This Row],[AADT 2022]]</f>
        <v>289471.90000000002</v>
      </c>
      <c r="AC783" s="1" t="str">
        <f>IF(Table13[[#This Row],[TCS MP]]&gt;=Table13[[#This Row],[BMP]],IF(Table13[[#This Row],[TCS MP]]&lt;=Table13[[#This Row],[EMP]],"Good","EMP"),"BMP")</f>
        <v>Good</v>
      </c>
    </row>
    <row r="784" spans="1:29" ht="24" customHeight="1" x14ac:dyDescent="0.25">
      <c r="A784" t="s">
        <v>1778</v>
      </c>
      <c r="B784" t="s">
        <v>17876</v>
      </c>
      <c r="C784">
        <v>101247</v>
      </c>
      <c r="D784" t="s">
        <v>17073</v>
      </c>
      <c r="E784" t="s">
        <v>671</v>
      </c>
      <c r="F784" s="9">
        <f>Table13[[#This Row],[ToMeasure]]-Table13[[#This Row],[FromMeasure]]</f>
        <v>1.0158408999999935</v>
      </c>
      <c r="G784" s="5" t="s">
        <v>669</v>
      </c>
      <c r="H784" s="35">
        <v>47.297580600000003</v>
      </c>
      <c r="I784" s="56">
        <v>48.515270333333298</v>
      </c>
      <c r="J784" s="18" t="s">
        <v>129</v>
      </c>
      <c r="K784" s="55">
        <v>49.011809200000002</v>
      </c>
      <c r="L784" s="35">
        <v>48.313421499999997</v>
      </c>
      <c r="M784" s="56">
        <v>49.531111233333299</v>
      </c>
      <c r="N784" s="18" t="s">
        <v>114</v>
      </c>
      <c r="O784" s="2">
        <v>105067</v>
      </c>
      <c r="P784" s="2">
        <v>99107</v>
      </c>
      <c r="Q784" s="2">
        <v>204174</v>
      </c>
      <c r="R784" t="s">
        <v>9554</v>
      </c>
      <c r="S784">
        <v>8</v>
      </c>
      <c r="T784">
        <v>51</v>
      </c>
      <c r="U784" s="2">
        <v>7257</v>
      </c>
      <c r="V784" s="2">
        <v>6220</v>
      </c>
      <c r="W784" s="8">
        <v>6.6007425039427151E-2</v>
      </c>
      <c r="X784" s="2">
        <v>270639</v>
      </c>
      <c r="Y784" s="45">
        <v>749</v>
      </c>
      <c r="AA784" s="61">
        <f>(Table13[[#This Row],[2042 Future AADT]]-Table13[[#This Row],[AADT 2022]])/20*($AA$5-2022)+Table13[[#This Row],[AADT 2022]]</f>
        <v>247376.25</v>
      </c>
      <c r="AC784" s="1" t="str">
        <f>IF(Table13[[#This Row],[TCS MP]]&gt;=Table13[[#This Row],[BMP]],IF(Table13[[#This Row],[TCS MP]]&lt;=Table13[[#This Row],[EMP]],"Good","EMP"),"BMP")</f>
        <v>Good</v>
      </c>
    </row>
    <row r="785" spans="1:29" ht="24" customHeight="1" x14ac:dyDescent="0.25">
      <c r="A785" t="s">
        <v>1779</v>
      </c>
      <c r="B785" t="s">
        <v>17877</v>
      </c>
      <c r="C785">
        <v>101248</v>
      </c>
      <c r="D785" t="s">
        <v>17073</v>
      </c>
      <c r="E785" t="s">
        <v>671</v>
      </c>
      <c r="F785" s="9">
        <f>Table13[[#This Row],[ToMeasure]]-Table13[[#This Row],[FromMeasure]]</f>
        <v>1.0066476000000009</v>
      </c>
      <c r="G785" s="5" t="s">
        <v>669</v>
      </c>
      <c r="H785" s="35">
        <v>48.313421499999997</v>
      </c>
      <c r="I785" s="56">
        <v>49.531237599999997</v>
      </c>
      <c r="J785" s="18" t="s">
        <v>114</v>
      </c>
      <c r="K785" s="55">
        <v>49.8809836</v>
      </c>
      <c r="L785" s="35">
        <v>49.320069099999998</v>
      </c>
      <c r="M785" s="56">
        <v>50.537885199999998</v>
      </c>
      <c r="N785" s="18" t="s">
        <v>80</v>
      </c>
      <c r="O785" s="2">
        <v>105185</v>
      </c>
      <c r="P785" s="2">
        <v>100901</v>
      </c>
      <c r="Q785" s="2">
        <v>206086</v>
      </c>
      <c r="R785" t="s">
        <v>12698</v>
      </c>
      <c r="S785">
        <v>6</v>
      </c>
      <c r="T785">
        <v>53</v>
      </c>
      <c r="U785" s="2">
        <v>9490</v>
      </c>
      <c r="V785" s="2">
        <v>7862</v>
      </c>
      <c r="W785" s="8">
        <v>8.4197859146181692E-2</v>
      </c>
      <c r="X785" s="2">
        <v>347770</v>
      </c>
      <c r="Y785" s="45">
        <v>750</v>
      </c>
      <c r="AA785" s="61">
        <f>(Table13[[#This Row],[2042 Future AADT]]-Table13[[#This Row],[AADT 2022]])/20*($AA$5-2022)+Table13[[#This Row],[AADT 2022]]</f>
        <v>298180.59999999998</v>
      </c>
      <c r="AC785" s="1" t="str">
        <f>IF(Table13[[#This Row],[TCS MP]]&gt;=Table13[[#This Row],[BMP]],IF(Table13[[#This Row],[TCS MP]]&lt;=Table13[[#This Row],[EMP]],"Good","EMP"),"BMP")</f>
        <v>Good</v>
      </c>
    </row>
    <row r="786" spans="1:29" ht="24" customHeight="1" x14ac:dyDescent="0.25">
      <c r="A786" t="s">
        <v>1781</v>
      </c>
      <c r="B786" t="s">
        <v>17878</v>
      </c>
      <c r="C786">
        <v>101249</v>
      </c>
      <c r="D786" t="s">
        <v>17073</v>
      </c>
      <c r="E786" t="s">
        <v>671</v>
      </c>
      <c r="F786" s="9">
        <f>Table13[[#This Row],[ToMeasure]]-Table13[[#This Row],[FromMeasure]]</f>
        <v>0.68085940000000278</v>
      </c>
      <c r="G786" s="5" t="s">
        <v>669</v>
      </c>
      <c r="H786" s="35">
        <v>49.320069099999998</v>
      </c>
      <c r="I786" s="56">
        <v>50.549034366666703</v>
      </c>
      <c r="J786" s="18" t="s">
        <v>80</v>
      </c>
      <c r="K786" s="55">
        <v>51.006716449999999</v>
      </c>
      <c r="L786" s="35">
        <v>50.000928500000001</v>
      </c>
      <c r="M786" s="56">
        <v>51.229893766666699</v>
      </c>
      <c r="N786" s="18" t="s">
        <v>1780</v>
      </c>
      <c r="O786" s="2">
        <v>109869</v>
      </c>
      <c r="P786" s="2">
        <v>106495</v>
      </c>
      <c r="Q786" s="2">
        <v>216364</v>
      </c>
      <c r="R786" t="s">
        <v>5192</v>
      </c>
      <c r="S786">
        <v>8</v>
      </c>
      <c r="T786">
        <v>50</v>
      </c>
      <c r="U786" s="2">
        <v>6940</v>
      </c>
      <c r="V786" s="2">
        <v>5552</v>
      </c>
      <c r="W786" s="8">
        <v>5.7736037418424507E-2</v>
      </c>
      <c r="X786" s="2">
        <v>365114</v>
      </c>
      <c r="Y786" s="45">
        <v>751</v>
      </c>
      <c r="AA786" s="61">
        <f>(Table13[[#This Row],[2042 Future AADT]]-Table13[[#This Row],[AADT 2022]])/20*($AA$5-2022)+Table13[[#This Row],[AADT 2022]]</f>
        <v>313051.5</v>
      </c>
      <c r="AC786" s="1" t="str">
        <f>IF(Table13[[#This Row],[TCS MP]]&gt;=Table13[[#This Row],[BMP]],IF(Table13[[#This Row],[TCS MP]]&lt;=Table13[[#This Row],[EMP]],"Good","EMP"),"BMP")</f>
        <v>Good</v>
      </c>
    </row>
    <row r="787" spans="1:29" ht="24" customHeight="1" x14ac:dyDescent="0.25">
      <c r="A787" t="s">
        <v>1784</v>
      </c>
      <c r="B787" t="s">
        <v>17879</v>
      </c>
      <c r="C787">
        <v>101250</v>
      </c>
      <c r="D787" t="s">
        <v>17073</v>
      </c>
      <c r="E787" t="s">
        <v>671</v>
      </c>
      <c r="F787" s="9">
        <f>Table13[[#This Row],[ToMeasure]]-Table13[[#This Row],[FromMeasure]]</f>
        <v>0.83530650000000151</v>
      </c>
      <c r="G787" s="5" t="s">
        <v>669</v>
      </c>
      <c r="H787" s="35">
        <v>50.000928500000001</v>
      </c>
      <c r="I787" s="56">
        <v>51.230241466666698</v>
      </c>
      <c r="J787" s="18" t="s">
        <v>1780</v>
      </c>
      <c r="K787" s="55">
        <v>51.770077200000003</v>
      </c>
      <c r="L787" s="35">
        <v>50.836235000000002</v>
      </c>
      <c r="M787" s="56">
        <v>52.065547966666699</v>
      </c>
      <c r="N787" s="18" t="s">
        <v>1783</v>
      </c>
      <c r="O787" s="2">
        <v>64668</v>
      </c>
      <c r="P787" s="2">
        <v>50773</v>
      </c>
      <c r="Q787" s="2">
        <v>115441</v>
      </c>
      <c r="R787" t="s">
        <v>12699</v>
      </c>
      <c r="S787">
        <v>8</v>
      </c>
      <c r="T787">
        <v>63</v>
      </c>
      <c r="U787" s="2">
        <v>4405</v>
      </c>
      <c r="V787" s="2">
        <v>3708</v>
      </c>
      <c r="W787" s="8">
        <v>7.0278323992342406E-2</v>
      </c>
      <c r="X787" s="2">
        <v>181708</v>
      </c>
      <c r="Y787" s="45">
        <v>752</v>
      </c>
      <c r="AA787" s="61">
        <f>(Table13[[#This Row],[2042 Future AADT]]-Table13[[#This Row],[AADT 2022]])/20*($AA$5-2022)+Table13[[#This Row],[AADT 2022]]</f>
        <v>158514.54999999999</v>
      </c>
      <c r="AC787" s="1" t="str">
        <f>IF(Table13[[#This Row],[TCS MP]]&gt;=Table13[[#This Row],[BMP]],IF(Table13[[#This Row],[TCS MP]]&lt;=Table13[[#This Row],[EMP]],"Good","EMP"),"BMP")</f>
        <v>Good</v>
      </c>
    </row>
    <row r="788" spans="1:29" ht="24" customHeight="1" x14ac:dyDescent="0.25">
      <c r="A788" t="s">
        <v>1786</v>
      </c>
      <c r="B788" t="s">
        <v>17880</v>
      </c>
      <c r="C788">
        <v>101251</v>
      </c>
      <c r="D788" t="s">
        <v>17073</v>
      </c>
      <c r="E788" t="s">
        <v>671</v>
      </c>
      <c r="F788" s="9">
        <f>Table13[[#This Row],[ToMeasure]]-Table13[[#This Row],[FromMeasure]]</f>
        <v>1.0029859999999999</v>
      </c>
      <c r="G788" s="5" t="s">
        <v>669</v>
      </c>
      <c r="H788" s="35">
        <v>50.836235000000002</v>
      </c>
      <c r="I788" s="56">
        <v>52.064222066666701</v>
      </c>
      <c r="J788" s="18" t="s">
        <v>1783</v>
      </c>
      <c r="K788" s="55">
        <v>52.079865499999997</v>
      </c>
      <c r="L788" s="35">
        <v>51.839221000000002</v>
      </c>
      <c r="M788" s="56">
        <v>53.067208066666701</v>
      </c>
      <c r="N788" s="18" t="s">
        <v>1785</v>
      </c>
      <c r="O788" s="2">
        <v>60994</v>
      </c>
      <c r="P788" s="2">
        <v>103588</v>
      </c>
      <c r="Q788" s="2">
        <v>164582</v>
      </c>
      <c r="R788" t="s">
        <v>9555</v>
      </c>
      <c r="S788">
        <v>8</v>
      </c>
      <c r="T788">
        <v>52</v>
      </c>
      <c r="U788" s="2">
        <v>4661</v>
      </c>
      <c r="V788" s="2">
        <v>3925</v>
      </c>
      <c r="W788" s="8">
        <v>5.2168523896902456E-2</v>
      </c>
      <c r="X788" s="2">
        <v>259058</v>
      </c>
      <c r="Y788" s="45">
        <v>753</v>
      </c>
      <c r="AA788" s="61">
        <f>(Table13[[#This Row],[2042 Future AADT]]-Table13[[#This Row],[AADT 2022]])/20*($AA$5-2022)+Table13[[#This Row],[AADT 2022]]</f>
        <v>225991.4</v>
      </c>
      <c r="AC788" s="1" t="str">
        <f>IF(Table13[[#This Row],[TCS MP]]&gt;=Table13[[#This Row],[BMP]],IF(Table13[[#This Row],[TCS MP]]&lt;=Table13[[#This Row],[EMP]],"Good","EMP"),"BMP")</f>
        <v>Good</v>
      </c>
    </row>
    <row r="789" spans="1:29" ht="24" customHeight="1" x14ac:dyDescent="0.25">
      <c r="A789" t="s">
        <v>1787</v>
      </c>
      <c r="B789" t="s">
        <v>17881</v>
      </c>
      <c r="C789">
        <v>101252</v>
      </c>
      <c r="D789" t="s">
        <v>17073</v>
      </c>
      <c r="E789" t="s">
        <v>671</v>
      </c>
      <c r="F789" s="9">
        <f>Table13[[#This Row],[ToMeasure]]-Table13[[#This Row],[FromMeasure]]</f>
        <v>0.50493339999999876</v>
      </c>
      <c r="G789" s="5" t="s">
        <v>669</v>
      </c>
      <c r="H789" s="35">
        <v>51.839221000000002</v>
      </c>
      <c r="I789" s="56">
        <v>53.066655150000003</v>
      </c>
      <c r="J789" s="18" t="s">
        <v>1785</v>
      </c>
      <c r="K789" s="55">
        <v>53.26033245</v>
      </c>
      <c r="L789" s="35">
        <v>52.344154400000001</v>
      </c>
      <c r="M789" s="56">
        <v>53.571588550000001</v>
      </c>
      <c r="N789" s="18" t="s">
        <v>74</v>
      </c>
      <c r="O789" s="2">
        <v>91525</v>
      </c>
      <c r="P789" s="2">
        <v>154647</v>
      </c>
      <c r="Q789" s="2">
        <v>246172</v>
      </c>
      <c r="R789" t="s">
        <v>9556</v>
      </c>
      <c r="S789">
        <v>8</v>
      </c>
      <c r="T789">
        <v>57</v>
      </c>
      <c r="U789" s="2">
        <v>15581</v>
      </c>
      <c r="V789" s="2">
        <v>13119</v>
      </c>
      <c r="W789" s="8">
        <v>0.11658515184505143</v>
      </c>
      <c r="X789" s="2">
        <v>387483</v>
      </c>
      <c r="Y789" s="45">
        <v>754</v>
      </c>
      <c r="AA789" s="61">
        <f>(Table13[[#This Row],[2042 Future AADT]]-Table13[[#This Row],[AADT 2022]])/20*($AA$5-2022)+Table13[[#This Row],[AADT 2022]]</f>
        <v>338024.15</v>
      </c>
      <c r="AC789" s="1" t="str">
        <f>IF(Table13[[#This Row],[TCS MP]]&gt;=Table13[[#This Row],[BMP]],IF(Table13[[#This Row],[TCS MP]]&lt;=Table13[[#This Row],[EMP]],"Good","EMP"),"BMP")</f>
        <v>Good</v>
      </c>
    </row>
    <row r="790" spans="1:29" ht="24" customHeight="1" x14ac:dyDescent="0.25">
      <c r="A790" t="s">
        <v>1788</v>
      </c>
      <c r="B790" t="s">
        <v>17882</v>
      </c>
      <c r="C790">
        <v>101253</v>
      </c>
      <c r="D790" t="s">
        <v>17073</v>
      </c>
      <c r="E790" t="s">
        <v>671</v>
      </c>
      <c r="F790" s="9">
        <f>Table13[[#This Row],[ToMeasure]]-Table13[[#This Row],[FromMeasure]]</f>
        <v>1.0009712000000022</v>
      </c>
      <c r="G790" s="5" t="s">
        <v>669</v>
      </c>
      <c r="H790" s="35">
        <v>52.344154400000001</v>
      </c>
      <c r="I790" s="56">
        <v>53.573490833333302</v>
      </c>
      <c r="J790" s="18" t="s">
        <v>74</v>
      </c>
      <c r="K790" s="55">
        <v>54</v>
      </c>
      <c r="L790" s="35">
        <v>53.345125600000003</v>
      </c>
      <c r="M790" s="56">
        <v>54.574462033333297</v>
      </c>
      <c r="N790" s="18" t="s">
        <v>73</v>
      </c>
      <c r="O790" s="2">
        <v>74510</v>
      </c>
      <c r="P790" s="2">
        <v>76990</v>
      </c>
      <c r="Q790" s="2">
        <v>151500</v>
      </c>
      <c r="R790" t="s">
        <v>15500</v>
      </c>
      <c r="S790">
        <v>10</v>
      </c>
      <c r="T790">
        <v>57</v>
      </c>
      <c r="U790" s="2">
        <v>17470</v>
      </c>
      <c r="V790" s="2">
        <v>14708</v>
      </c>
      <c r="W790" s="8">
        <v>0.21239603960396039</v>
      </c>
      <c r="X790" s="2">
        <v>238466</v>
      </c>
      <c r="Y790" s="45">
        <v>755</v>
      </c>
      <c r="AA790" s="61">
        <f>(Table13[[#This Row],[2042 Future AADT]]-Table13[[#This Row],[AADT 2022]])/20*($AA$5-2022)+Table13[[#This Row],[AADT 2022]]</f>
        <v>208027.9</v>
      </c>
      <c r="AC790" s="1" t="str">
        <f>IF(Table13[[#This Row],[TCS MP]]&gt;=Table13[[#This Row],[BMP]],IF(Table13[[#This Row],[TCS MP]]&lt;=Table13[[#This Row],[EMP]],"Good","EMP"),"BMP")</f>
        <v>Good</v>
      </c>
    </row>
    <row r="791" spans="1:29" ht="24" customHeight="1" x14ac:dyDescent="0.25">
      <c r="A791" t="s">
        <v>1790</v>
      </c>
      <c r="B791" t="s">
        <v>17883</v>
      </c>
      <c r="C791">
        <v>101254</v>
      </c>
      <c r="D791" t="s">
        <v>17073</v>
      </c>
      <c r="E791" t="s">
        <v>671</v>
      </c>
      <c r="F791" s="9">
        <f>Table13[[#This Row],[ToMeasure]]-Table13[[#This Row],[FromMeasure]]</f>
        <v>2.0194443999999976</v>
      </c>
      <c r="G791" s="5" t="s">
        <v>669</v>
      </c>
      <c r="H791" s="35">
        <v>53.345125600000003</v>
      </c>
      <c r="I791" s="56">
        <v>54.562510674999999</v>
      </c>
      <c r="J791" s="18" t="s">
        <v>73</v>
      </c>
      <c r="K791" s="55">
        <v>54.937123399999997</v>
      </c>
      <c r="L791" s="35">
        <v>55.364570000000001</v>
      </c>
      <c r="M791" s="56">
        <v>56.581955075000003</v>
      </c>
      <c r="N791" s="18" t="s">
        <v>1789</v>
      </c>
      <c r="O791" s="2">
        <v>55123</v>
      </c>
      <c r="P791" s="2">
        <v>67303</v>
      </c>
      <c r="Q791" s="2">
        <v>122426</v>
      </c>
      <c r="R791" t="s">
        <v>9557</v>
      </c>
      <c r="S791">
        <v>5</v>
      </c>
      <c r="T791">
        <v>53</v>
      </c>
      <c r="U791" s="2">
        <v>4961</v>
      </c>
      <c r="V791" s="2">
        <v>4178</v>
      </c>
      <c r="W791" s="8">
        <v>7.4649175828663844E-2</v>
      </c>
      <c r="X791" s="2">
        <v>192703</v>
      </c>
      <c r="Y791" s="45">
        <v>756</v>
      </c>
      <c r="AA791" s="61">
        <f>(Table13[[#This Row],[2042 Future AADT]]-Table13[[#This Row],[AADT 2022]])/20*($AA$5-2022)+Table13[[#This Row],[AADT 2022]]</f>
        <v>168106.05</v>
      </c>
      <c r="AC791" s="1" t="str">
        <f>IF(Table13[[#This Row],[TCS MP]]&gt;=Table13[[#This Row],[BMP]],IF(Table13[[#This Row],[TCS MP]]&lt;=Table13[[#This Row],[EMP]],"Good","EMP"),"BMP")</f>
        <v>Good</v>
      </c>
    </row>
    <row r="792" spans="1:29" ht="24" customHeight="1" x14ac:dyDescent="0.25">
      <c r="A792" t="s">
        <v>1791</v>
      </c>
      <c r="B792" t="s">
        <v>17884</v>
      </c>
      <c r="C792">
        <v>101255</v>
      </c>
      <c r="D792" t="s">
        <v>17073</v>
      </c>
      <c r="E792" t="s">
        <v>671</v>
      </c>
      <c r="F792" s="9">
        <f>Table13[[#This Row],[ToMeasure]]-Table13[[#This Row],[FromMeasure]]</f>
        <v>1.0045829000000026</v>
      </c>
      <c r="G792" s="5" t="s">
        <v>669</v>
      </c>
      <c r="H792" s="35">
        <v>55.364570000000001</v>
      </c>
      <c r="I792" s="56">
        <v>56.578478366666701</v>
      </c>
      <c r="J792" s="18" t="s">
        <v>1789</v>
      </c>
      <c r="K792" s="55">
        <v>57.033993500000001</v>
      </c>
      <c r="L792" s="35">
        <v>56.369152900000003</v>
      </c>
      <c r="M792" s="56">
        <v>57.583061266666697</v>
      </c>
      <c r="N792" s="18" t="s">
        <v>544</v>
      </c>
      <c r="O792" s="2">
        <v>99013</v>
      </c>
      <c r="P792" s="2">
        <v>102131</v>
      </c>
      <c r="Q792" s="2">
        <v>201144</v>
      </c>
      <c r="R792" t="s">
        <v>15501</v>
      </c>
      <c r="S792">
        <v>9</v>
      </c>
      <c r="T792">
        <v>56</v>
      </c>
      <c r="U792" s="2">
        <v>7530</v>
      </c>
      <c r="V792" s="2">
        <v>6342</v>
      </c>
      <c r="W792" s="8">
        <v>6.8965517241379309E-2</v>
      </c>
      <c r="X792" s="2">
        <v>316608</v>
      </c>
      <c r="Y792" s="45">
        <v>757</v>
      </c>
      <c r="AA792" s="61">
        <f>(Table13[[#This Row],[2042 Future AADT]]-Table13[[#This Row],[AADT 2022]])/20*($AA$5-2022)+Table13[[#This Row],[AADT 2022]]</f>
        <v>276195.59999999998</v>
      </c>
      <c r="AC792" s="1" t="str">
        <f>IF(Table13[[#This Row],[TCS MP]]&gt;=Table13[[#This Row],[BMP]],IF(Table13[[#This Row],[TCS MP]]&lt;=Table13[[#This Row],[EMP]],"Good","EMP"),"BMP")</f>
        <v>Good</v>
      </c>
    </row>
    <row r="793" spans="1:29" ht="24" customHeight="1" x14ac:dyDescent="0.25">
      <c r="A793" t="s">
        <v>1792</v>
      </c>
      <c r="B793" t="s">
        <v>17885</v>
      </c>
      <c r="C793">
        <v>101256</v>
      </c>
      <c r="D793" t="s">
        <v>17073</v>
      </c>
      <c r="E793" t="s">
        <v>671</v>
      </c>
      <c r="F793" s="9">
        <f>Table13[[#This Row],[ToMeasure]]-Table13[[#This Row],[FromMeasure]]</f>
        <v>0.99607979999999685</v>
      </c>
      <c r="G793" s="5" t="s">
        <v>669</v>
      </c>
      <c r="H793" s="35">
        <v>56.369152900000003</v>
      </c>
      <c r="I793" s="56">
        <v>57.586687099999999</v>
      </c>
      <c r="J793" s="18" t="s">
        <v>544</v>
      </c>
      <c r="K793" s="55">
        <v>58</v>
      </c>
      <c r="L793" s="35">
        <v>57.3652327</v>
      </c>
      <c r="M793" s="56">
        <v>58.582766900000003</v>
      </c>
      <c r="N793" s="18" t="s">
        <v>546</v>
      </c>
      <c r="O793" s="2">
        <v>97257</v>
      </c>
      <c r="P793" s="2">
        <v>103858</v>
      </c>
      <c r="Q793" s="2">
        <v>201115</v>
      </c>
      <c r="R793" t="s">
        <v>9558</v>
      </c>
      <c r="S793">
        <v>9</v>
      </c>
      <c r="T793">
        <v>51</v>
      </c>
      <c r="U793" s="2">
        <v>7125</v>
      </c>
      <c r="V793" s="2">
        <v>6000</v>
      </c>
      <c r="W793" s="8">
        <v>6.5261168982920226E-2</v>
      </c>
      <c r="X793" s="2">
        <v>339382</v>
      </c>
      <c r="Y793" s="45">
        <v>758</v>
      </c>
      <c r="AA793" s="61">
        <f>(Table13[[#This Row],[2042 Future AADT]]-Table13[[#This Row],[AADT 2022]])/20*($AA$5-2022)+Table13[[#This Row],[AADT 2022]]</f>
        <v>290988.55</v>
      </c>
      <c r="AC793" s="1" t="str">
        <f>IF(Table13[[#This Row],[TCS MP]]&gt;=Table13[[#This Row],[BMP]],IF(Table13[[#This Row],[TCS MP]]&lt;=Table13[[#This Row],[EMP]],"Good","EMP"),"BMP")</f>
        <v>Good</v>
      </c>
    </row>
    <row r="794" spans="1:29" ht="24" customHeight="1" x14ac:dyDescent="0.25">
      <c r="A794" t="s">
        <v>1793</v>
      </c>
      <c r="B794" t="s">
        <v>17886</v>
      </c>
      <c r="C794">
        <v>101257</v>
      </c>
      <c r="D794" t="s">
        <v>17073</v>
      </c>
      <c r="E794" t="s">
        <v>671</v>
      </c>
      <c r="F794" s="9">
        <f>Table13[[#This Row],[ToMeasure]]-Table13[[#This Row],[FromMeasure]]</f>
        <v>1.0081222999999966</v>
      </c>
      <c r="G794" s="5" t="s">
        <v>669</v>
      </c>
      <c r="H794" s="35">
        <v>57.3652327</v>
      </c>
      <c r="I794" s="56">
        <v>58.597647100000003</v>
      </c>
      <c r="J794" s="18" t="s">
        <v>546</v>
      </c>
      <c r="K794" s="55">
        <v>59</v>
      </c>
      <c r="L794" s="35">
        <v>58.373354999999997</v>
      </c>
      <c r="M794" s="56">
        <v>59.6057694</v>
      </c>
      <c r="N794" s="18" t="s">
        <v>548</v>
      </c>
      <c r="O794" s="2">
        <v>90669</v>
      </c>
      <c r="P794" s="2">
        <v>99069</v>
      </c>
      <c r="Q794" s="2">
        <v>189738</v>
      </c>
      <c r="R794" t="s">
        <v>9559</v>
      </c>
      <c r="S794">
        <v>9</v>
      </c>
      <c r="T794">
        <v>61</v>
      </c>
      <c r="U794" s="2">
        <v>7228</v>
      </c>
      <c r="V794" s="2">
        <v>6086</v>
      </c>
      <c r="W794" s="8">
        <v>7.0170445561774653E-2</v>
      </c>
      <c r="X794" s="2">
        <v>298654</v>
      </c>
      <c r="Y794" s="45">
        <v>759</v>
      </c>
      <c r="AA794" s="61">
        <f>(Table13[[#This Row],[2042 Future AADT]]-Table13[[#This Row],[AADT 2022]])/20*($AA$5-2022)+Table13[[#This Row],[AADT 2022]]</f>
        <v>260533.40000000002</v>
      </c>
      <c r="AC794" s="1" t="str">
        <f>IF(Table13[[#This Row],[TCS MP]]&gt;=Table13[[#This Row],[BMP]],IF(Table13[[#This Row],[TCS MP]]&lt;=Table13[[#This Row],[EMP]],"Good","EMP"),"BMP")</f>
        <v>Good</v>
      </c>
    </row>
    <row r="795" spans="1:29" ht="24" customHeight="1" x14ac:dyDescent="0.25">
      <c r="A795" t="s">
        <v>1794</v>
      </c>
      <c r="B795" t="s">
        <v>17887</v>
      </c>
      <c r="C795">
        <v>101258</v>
      </c>
      <c r="D795" t="s">
        <v>17073</v>
      </c>
      <c r="E795" t="s">
        <v>671</v>
      </c>
      <c r="F795" s="9">
        <f>Table13[[#This Row],[ToMeasure]]-Table13[[#This Row],[FromMeasure]]</f>
        <v>0.9968135000000018</v>
      </c>
      <c r="G795" s="5" t="s">
        <v>669</v>
      </c>
      <c r="H795" s="35">
        <v>58.373354999999997</v>
      </c>
      <c r="I795" s="56">
        <v>59.605848333333299</v>
      </c>
      <c r="J795" s="18" t="s">
        <v>548</v>
      </c>
      <c r="K795" s="55">
        <v>60</v>
      </c>
      <c r="L795" s="35">
        <v>59.370168499999998</v>
      </c>
      <c r="M795" s="56">
        <v>60.6026618333333</v>
      </c>
      <c r="N795" s="18" t="s">
        <v>550</v>
      </c>
      <c r="O795" s="2">
        <v>87715</v>
      </c>
      <c r="P795" s="2">
        <v>99374</v>
      </c>
      <c r="Q795" s="2">
        <v>187089</v>
      </c>
      <c r="R795" t="s">
        <v>12700</v>
      </c>
      <c r="S795">
        <v>9</v>
      </c>
      <c r="T795">
        <v>58</v>
      </c>
      <c r="U795" s="2">
        <v>5878</v>
      </c>
      <c r="V795" s="2">
        <v>4948</v>
      </c>
      <c r="W795" s="8">
        <v>5.7865507859895561E-2</v>
      </c>
      <c r="X795" s="2">
        <v>294485</v>
      </c>
      <c r="Y795" s="45">
        <v>760</v>
      </c>
      <c r="AA795" s="61">
        <f>(Table13[[#This Row],[2042 Future AADT]]-Table13[[#This Row],[AADT 2022]])/20*($AA$5-2022)+Table13[[#This Row],[AADT 2022]]</f>
        <v>256896.40000000002</v>
      </c>
      <c r="AC795" s="1" t="str">
        <f>IF(Table13[[#This Row],[TCS MP]]&gt;=Table13[[#This Row],[BMP]],IF(Table13[[#This Row],[TCS MP]]&lt;=Table13[[#This Row],[EMP]],"Good","EMP"),"BMP")</f>
        <v>Good</v>
      </c>
    </row>
    <row r="796" spans="1:29" ht="24" customHeight="1" x14ac:dyDescent="0.25">
      <c r="A796" t="s">
        <v>1796</v>
      </c>
      <c r="B796" t="s">
        <v>17888</v>
      </c>
      <c r="C796">
        <v>101259</v>
      </c>
      <c r="D796" t="s">
        <v>17073</v>
      </c>
      <c r="E796" t="s">
        <v>671</v>
      </c>
      <c r="F796" s="9">
        <f>Table13[[#This Row],[ToMeasure]]-Table13[[#This Row],[FromMeasure]]</f>
        <v>0.50608240000000393</v>
      </c>
      <c r="G796" s="5" t="s">
        <v>669</v>
      </c>
      <c r="H796" s="35">
        <v>59.370168499999998</v>
      </c>
      <c r="I796" s="56">
        <v>60.602310566666702</v>
      </c>
      <c r="J796" s="18" t="s">
        <v>550</v>
      </c>
      <c r="K796" s="55">
        <v>60.661640550000001</v>
      </c>
      <c r="L796" s="35">
        <v>59.876250900000002</v>
      </c>
      <c r="M796" s="56">
        <v>61.108392966666699</v>
      </c>
      <c r="N796" s="18" t="s">
        <v>1795</v>
      </c>
      <c r="O796" s="2">
        <v>68438</v>
      </c>
      <c r="P796" s="2">
        <v>67918</v>
      </c>
      <c r="Q796" s="2">
        <v>136356</v>
      </c>
      <c r="R796" t="s">
        <v>12701</v>
      </c>
      <c r="S796">
        <v>8</v>
      </c>
      <c r="T796">
        <v>52</v>
      </c>
      <c r="U796" s="2">
        <v>6883</v>
      </c>
      <c r="V796" s="2">
        <v>4499</v>
      </c>
      <c r="W796" s="8">
        <v>8.3472674469770303E-2</v>
      </c>
      <c r="X796" s="2">
        <v>214629</v>
      </c>
      <c r="Y796" s="45">
        <v>761</v>
      </c>
      <c r="AA796" s="61">
        <f>(Table13[[#This Row],[2042 Future AADT]]-Table13[[#This Row],[AADT 2022]])/20*($AA$5-2022)+Table13[[#This Row],[AADT 2022]]</f>
        <v>187233.45</v>
      </c>
      <c r="AC796" s="1" t="str">
        <f>IF(Table13[[#This Row],[TCS MP]]&gt;=Table13[[#This Row],[BMP]],IF(Table13[[#This Row],[TCS MP]]&lt;=Table13[[#This Row],[EMP]],"Good","EMP"),"BMP")</f>
        <v>Good</v>
      </c>
    </row>
    <row r="797" spans="1:29" ht="24" customHeight="1" x14ac:dyDescent="0.25">
      <c r="A797" t="s">
        <v>1798</v>
      </c>
      <c r="B797" t="s">
        <v>17889</v>
      </c>
      <c r="C797">
        <v>101260</v>
      </c>
      <c r="D797" t="s">
        <v>17073</v>
      </c>
      <c r="E797" t="s">
        <v>671</v>
      </c>
      <c r="F797" s="9">
        <f>Table13[[#This Row],[ToMeasure]]-Table13[[#This Row],[FromMeasure]]</f>
        <v>0.58640039999999516</v>
      </c>
      <c r="G797" s="5" t="s">
        <v>669</v>
      </c>
      <c r="H797" s="35">
        <v>59.876250900000002</v>
      </c>
      <c r="I797" s="56">
        <v>61.028809000000003</v>
      </c>
      <c r="J797" s="18" t="s">
        <v>1795</v>
      </c>
      <c r="K797" s="55">
        <v>61.156399149999999</v>
      </c>
      <c r="L797" s="35">
        <v>60.462651299999997</v>
      </c>
      <c r="M797" s="56">
        <v>61.615209399999998</v>
      </c>
      <c r="N797" s="18" t="s">
        <v>1797</v>
      </c>
      <c r="O797" s="2">
        <v>55266</v>
      </c>
      <c r="P797" s="2">
        <v>54527</v>
      </c>
      <c r="Q797" s="2">
        <v>109793</v>
      </c>
      <c r="R797" t="s">
        <v>12702</v>
      </c>
      <c r="S797">
        <v>8</v>
      </c>
      <c r="T797">
        <v>60</v>
      </c>
      <c r="U797" s="2">
        <v>3843</v>
      </c>
      <c r="V797" s="2">
        <v>3182</v>
      </c>
      <c r="W797" s="8">
        <v>6.3984042698532695E-2</v>
      </c>
      <c r="X797" s="2">
        <v>172818</v>
      </c>
      <c r="Y797" s="45">
        <v>762</v>
      </c>
      <c r="AA797" s="61">
        <f>(Table13[[#This Row],[2042 Future AADT]]-Table13[[#This Row],[AADT 2022]])/20*($AA$5-2022)+Table13[[#This Row],[AADT 2022]]</f>
        <v>150759.25</v>
      </c>
      <c r="AC797" s="1" t="str">
        <f>IF(Table13[[#This Row],[TCS MP]]&gt;=Table13[[#This Row],[BMP]],IF(Table13[[#This Row],[TCS MP]]&lt;=Table13[[#This Row],[EMP]],"Good","EMP"),"BMP")</f>
        <v>Good</v>
      </c>
    </row>
    <row r="798" spans="1:29" ht="24" customHeight="1" x14ac:dyDescent="0.25">
      <c r="A798" t="s">
        <v>3071</v>
      </c>
      <c r="B798" t="s">
        <v>17090</v>
      </c>
      <c r="C798">
        <v>3914</v>
      </c>
      <c r="D798" t="s">
        <v>17073</v>
      </c>
      <c r="E798" t="s">
        <v>1800</v>
      </c>
      <c r="F798" s="9">
        <f>Table13[[#This Row],[ToMeasure]]-Table13[[#This Row],[FromMeasure]]</f>
        <v>0.13756299999999999</v>
      </c>
      <c r="G798" s="5" t="s">
        <v>1801</v>
      </c>
      <c r="H798" s="35">
        <v>0</v>
      </c>
      <c r="I798" s="56">
        <v>0</v>
      </c>
      <c r="J798" s="18" t="s">
        <v>3070</v>
      </c>
      <c r="K798" s="69">
        <v>0.2</v>
      </c>
      <c r="L798" s="35">
        <v>0.13756299999999999</v>
      </c>
      <c r="M798" s="56">
        <v>0.22224831</v>
      </c>
      <c r="N798" s="18" t="s">
        <v>3063</v>
      </c>
      <c r="O798" s="2">
        <v>16694</v>
      </c>
      <c r="P798" s="2">
        <v>12242</v>
      </c>
      <c r="Q798" s="2">
        <v>28936</v>
      </c>
      <c r="R798" t="s">
        <v>5463</v>
      </c>
      <c r="S798">
        <v>8</v>
      </c>
      <c r="T798">
        <v>53</v>
      </c>
      <c r="U798" s="2">
        <v>4276</v>
      </c>
      <c r="V798" s="2">
        <v>7223</v>
      </c>
      <c r="W798" s="8">
        <v>0.39739424937793749</v>
      </c>
      <c r="X798" s="2">
        <v>36732</v>
      </c>
      <c r="Y798" s="45">
        <v>762.98</v>
      </c>
      <c r="AA798" s="61">
        <f>(Table13[[#This Row],[2042 Future AADT]]-Table13[[#This Row],[AADT 2022]])/20*($AA$5-2022)+Table13[[#This Row],[AADT 2022]]</f>
        <v>34003.4</v>
      </c>
      <c r="AC798" s="1" t="str">
        <f>IF(Table13[[#This Row],[TCS MP]]&gt;=Table13[[#This Row],[BMP]],IF(Table13[[#This Row],[TCS MP]]&lt;=Table13[[#This Row],[EMP]],"Good","EMP"),"BMP")</f>
        <v>Good</v>
      </c>
    </row>
    <row r="799" spans="1:29" ht="24" customHeight="1" x14ac:dyDescent="0.25">
      <c r="A799" t="s">
        <v>3064</v>
      </c>
      <c r="B799" t="s">
        <v>19003</v>
      </c>
      <c r="C799">
        <v>3914</v>
      </c>
      <c r="D799" t="s">
        <v>17073</v>
      </c>
      <c r="E799" t="s">
        <v>1800</v>
      </c>
      <c r="F799" s="9">
        <f>Table13[[#This Row],[ToMeasure]]-Table13[[#This Row],[FromMeasure]]</f>
        <v>0.12896331999999999</v>
      </c>
      <c r="G799" s="5" t="s">
        <v>1801</v>
      </c>
      <c r="H799" s="35">
        <v>0.13756299999999999</v>
      </c>
      <c r="I799" s="56">
        <v>0.22224831</v>
      </c>
      <c r="J799" s="18" t="s">
        <v>3063</v>
      </c>
      <c r="K799" s="55">
        <v>0.24143743000000001</v>
      </c>
      <c r="L799" s="35">
        <v>0.26652631999999998</v>
      </c>
      <c r="M799" s="56">
        <v>0.26652635000000002</v>
      </c>
      <c r="N799" s="18" t="s">
        <v>1802</v>
      </c>
      <c r="O799" s="2">
        <v>22586</v>
      </c>
      <c r="P799" s="2">
        <v>39247</v>
      </c>
      <c r="Q799" s="2">
        <v>61833</v>
      </c>
      <c r="R799" t="s">
        <v>5464</v>
      </c>
      <c r="S799">
        <v>9</v>
      </c>
      <c r="T799">
        <v>53</v>
      </c>
      <c r="U799" s="2">
        <v>4276</v>
      </c>
      <c r="V799" s="2">
        <v>7223</v>
      </c>
      <c r="W799" s="8">
        <v>0.1859686575129785</v>
      </c>
      <c r="X799" s="2">
        <v>97327</v>
      </c>
      <c r="Y799" s="45">
        <v>762.99</v>
      </c>
      <c r="AA799" s="61">
        <f>(Table13[[#This Row],[2042 Future AADT]]-Table13[[#This Row],[AADT 2022]])/20*($AA$5-2022)+Table13[[#This Row],[AADT 2022]]</f>
        <v>84904.1</v>
      </c>
      <c r="AC799" s="1" t="str">
        <f>IF(Table13[[#This Row],[TCS MP]]&gt;=Table13[[#This Row],[BMP]],IF(Table13[[#This Row],[TCS MP]]&lt;=Table13[[#This Row],[EMP]],"Good","EMP"),"BMP")</f>
        <v>Good</v>
      </c>
    </row>
    <row r="800" spans="1:29" ht="24" customHeight="1" x14ac:dyDescent="0.25">
      <c r="A800" t="s">
        <v>1803</v>
      </c>
      <c r="B800" t="s">
        <v>17890</v>
      </c>
      <c r="C800">
        <v>101317</v>
      </c>
      <c r="D800" t="s">
        <v>17073</v>
      </c>
      <c r="E800" t="s">
        <v>1800</v>
      </c>
      <c r="F800" s="9">
        <f>Table13[[#This Row],[ToMeasure]]-Table13[[#This Row],[FromMeasure]]</f>
        <v>0.73699721000000007</v>
      </c>
      <c r="G800" s="5" t="s">
        <v>1801</v>
      </c>
      <c r="H800" s="35">
        <v>0.26652631999999998</v>
      </c>
      <c r="I800" s="56">
        <v>0.10637682499999999</v>
      </c>
      <c r="J800" s="18" t="s">
        <v>1802</v>
      </c>
      <c r="K800" s="55">
        <v>0.45474637499999998</v>
      </c>
      <c r="L800" s="35">
        <v>1.0035235300000001</v>
      </c>
      <c r="M800" s="56">
        <v>0.84337403499999997</v>
      </c>
      <c r="N800" s="18" t="s">
        <v>532</v>
      </c>
      <c r="O800" s="2">
        <v>44652</v>
      </c>
      <c r="P800" s="2">
        <v>33830</v>
      </c>
      <c r="Q800" s="2">
        <v>78482</v>
      </c>
      <c r="R800" t="s">
        <v>15717</v>
      </c>
      <c r="S800">
        <v>9</v>
      </c>
      <c r="T800">
        <v>54</v>
      </c>
      <c r="U800" s="2">
        <v>3323</v>
      </c>
      <c r="V800" s="2">
        <v>2799</v>
      </c>
      <c r="W800" s="8">
        <v>7.8005147677174383E-2</v>
      </c>
      <c r="X800" s="2">
        <v>123533</v>
      </c>
      <c r="Y800" s="45">
        <v>763</v>
      </c>
      <c r="AA800" s="61">
        <f>(Table13[[#This Row],[2042 Future AADT]]-Table13[[#This Row],[AADT 2022]])/20*($AA$5-2022)+Table13[[#This Row],[AADT 2022]]</f>
        <v>107765.15</v>
      </c>
      <c r="AC800" s="1" t="str">
        <f>IF(Table13[[#This Row],[TCS MP]]&gt;=Table13[[#This Row],[BMP]],IF(Table13[[#This Row],[TCS MP]]&lt;=Table13[[#This Row],[EMP]],"Good","EMP"),"BMP")</f>
        <v>Good</v>
      </c>
    </row>
    <row r="801" spans="1:29" ht="24" customHeight="1" x14ac:dyDescent="0.25">
      <c r="A801" t="s">
        <v>1805</v>
      </c>
      <c r="B801" t="s">
        <v>17891</v>
      </c>
      <c r="C801">
        <v>101318</v>
      </c>
      <c r="D801" t="s">
        <v>17073</v>
      </c>
      <c r="E801" t="s">
        <v>1800</v>
      </c>
      <c r="F801" s="9">
        <f>Table13[[#This Row],[ToMeasure]]-Table13[[#This Row],[FromMeasure]]</f>
        <v>0.85890796999999997</v>
      </c>
      <c r="G801" s="5" t="s">
        <v>1801</v>
      </c>
      <c r="H801" s="35">
        <v>1.0035235300000001</v>
      </c>
      <c r="I801" s="56">
        <v>0.72207381000000004</v>
      </c>
      <c r="J801" s="18" t="s">
        <v>532</v>
      </c>
      <c r="K801" s="55">
        <v>0.80752135000000003</v>
      </c>
      <c r="L801" s="35">
        <v>1.8624315</v>
      </c>
      <c r="M801" s="56">
        <v>1.5809817799999999</v>
      </c>
      <c r="N801" s="18" t="s">
        <v>1804</v>
      </c>
      <c r="O801" s="2">
        <v>41444</v>
      </c>
      <c r="P801" s="2">
        <v>51978</v>
      </c>
      <c r="Q801" s="2">
        <v>93422</v>
      </c>
      <c r="R801" t="s">
        <v>15718</v>
      </c>
      <c r="S801">
        <v>10</v>
      </c>
      <c r="T801">
        <v>58</v>
      </c>
      <c r="U801" s="2">
        <v>4032</v>
      </c>
      <c r="V801" s="2">
        <v>3396</v>
      </c>
      <c r="W801" s="8">
        <v>7.9510179615079959E-2</v>
      </c>
      <c r="X801" s="2">
        <v>147049</v>
      </c>
      <c r="Y801" s="45">
        <v>764</v>
      </c>
      <c r="AA801" s="61">
        <f>(Table13[[#This Row],[2042 Future AADT]]-Table13[[#This Row],[AADT 2022]])/20*($AA$5-2022)+Table13[[#This Row],[AADT 2022]]</f>
        <v>128279.54999999999</v>
      </c>
      <c r="AC801" s="1" t="str">
        <f>IF(Table13[[#This Row],[TCS MP]]&gt;=Table13[[#This Row],[BMP]],IF(Table13[[#This Row],[TCS MP]]&lt;=Table13[[#This Row],[EMP]],"Good","EMP"),"BMP")</f>
        <v>Good</v>
      </c>
    </row>
    <row r="802" spans="1:29" ht="24" customHeight="1" x14ac:dyDescent="0.25">
      <c r="A802" t="s">
        <v>1809</v>
      </c>
      <c r="B802" t="s">
        <v>17892</v>
      </c>
      <c r="C802">
        <v>101319</v>
      </c>
      <c r="D802" t="s">
        <v>17073</v>
      </c>
      <c r="E802" t="s">
        <v>1800</v>
      </c>
      <c r="F802" s="9">
        <f>Table13[[#This Row],[ToMeasure]]-Table13[[#This Row],[FromMeasure]]</f>
        <v>0.68185882999999992</v>
      </c>
      <c r="G802" s="5" t="s">
        <v>1801</v>
      </c>
      <c r="H802" s="35">
        <v>2.1257797599999999</v>
      </c>
      <c r="I802" s="56">
        <v>1.85765308</v>
      </c>
      <c r="J802" s="18" t="s">
        <v>1807</v>
      </c>
      <c r="K802" s="55">
        <v>2.0829834699999998</v>
      </c>
      <c r="L802" s="35">
        <v>2.8076385899999998</v>
      </c>
      <c r="M802" s="56">
        <v>2.5395119099999999</v>
      </c>
      <c r="N802" s="18" t="s">
        <v>1808</v>
      </c>
      <c r="O802" s="2">
        <v>33061</v>
      </c>
      <c r="P802" s="2">
        <v>33061</v>
      </c>
      <c r="Q802" s="2">
        <v>66122</v>
      </c>
      <c r="R802" t="s">
        <v>12980</v>
      </c>
      <c r="S802">
        <v>5</v>
      </c>
      <c r="T802">
        <v>58</v>
      </c>
      <c r="U802" s="2">
        <v>2334</v>
      </c>
      <c r="V802" s="2">
        <v>1966</v>
      </c>
      <c r="W802" s="8">
        <v>6.5031305768125588E-2</v>
      </c>
      <c r="X802" s="2">
        <v>87647</v>
      </c>
      <c r="Y802" s="45">
        <v>765</v>
      </c>
      <c r="AA802" s="61">
        <f>(Table13[[#This Row],[2042 Future AADT]]-Table13[[#This Row],[AADT 2022]])/20*($AA$5-2022)+Table13[[#This Row],[AADT 2022]]</f>
        <v>80113.25</v>
      </c>
      <c r="AC802" s="1" t="str">
        <f>IF(Table13[[#This Row],[TCS MP]]&gt;=Table13[[#This Row],[BMP]],IF(Table13[[#This Row],[TCS MP]]&lt;=Table13[[#This Row],[EMP]],"Good","EMP"),"BMP")</f>
        <v>Good</v>
      </c>
    </row>
    <row r="803" spans="1:29" ht="24" customHeight="1" x14ac:dyDescent="0.25">
      <c r="A803" t="s">
        <v>1812</v>
      </c>
      <c r="B803" t="s">
        <v>17893</v>
      </c>
      <c r="C803">
        <v>101320</v>
      </c>
      <c r="D803" t="s">
        <v>17073</v>
      </c>
      <c r="E803" t="s">
        <v>1800</v>
      </c>
      <c r="F803" s="9">
        <f>Table13[[#This Row],[ToMeasure]]-Table13[[#This Row],[FromMeasure]]</f>
        <v>0.13273201000000023</v>
      </c>
      <c r="G803" s="5" t="s">
        <v>1801</v>
      </c>
      <c r="H803" s="35">
        <v>2.8076385899999998</v>
      </c>
      <c r="I803" s="56">
        <v>2.56559808</v>
      </c>
      <c r="J803" s="18" t="s">
        <v>1808</v>
      </c>
      <c r="K803" s="55">
        <v>2.6631384200000001</v>
      </c>
      <c r="L803" s="35">
        <v>2.9403706000000001</v>
      </c>
      <c r="M803" s="56">
        <v>2.6983300899999998</v>
      </c>
      <c r="N803" s="18" t="s">
        <v>1811</v>
      </c>
      <c r="O803" s="2">
        <v>14189</v>
      </c>
      <c r="P803" s="2">
        <v>11399</v>
      </c>
      <c r="Q803" s="2">
        <v>25588</v>
      </c>
      <c r="R803" t="s">
        <v>15719</v>
      </c>
      <c r="S803">
        <v>10</v>
      </c>
      <c r="T803">
        <v>55</v>
      </c>
      <c r="U803" s="2">
        <v>2175</v>
      </c>
      <c r="V803" s="2">
        <v>1827</v>
      </c>
      <c r="W803" s="8">
        <v>0.15640143817414412</v>
      </c>
      <c r="X803" s="2">
        <v>40276</v>
      </c>
      <c r="Y803" s="45">
        <v>766</v>
      </c>
      <c r="AA803" s="61">
        <f>(Table13[[#This Row],[2042 Future AADT]]-Table13[[#This Row],[AADT 2022]])/20*($AA$5-2022)+Table13[[#This Row],[AADT 2022]]</f>
        <v>35135.199999999997</v>
      </c>
      <c r="AC803" s="1" t="str">
        <f>IF(Table13[[#This Row],[TCS MP]]&gt;=Table13[[#This Row],[BMP]],IF(Table13[[#This Row],[TCS MP]]&lt;=Table13[[#This Row],[EMP]],"Good","EMP"),"BMP")</f>
        <v>Good</v>
      </c>
    </row>
    <row r="804" spans="1:29" ht="24" customHeight="1" x14ac:dyDescent="0.25">
      <c r="A804" s="7" t="s">
        <v>3069</v>
      </c>
      <c r="B804" t="s">
        <v>17894</v>
      </c>
      <c r="C804">
        <v>101321</v>
      </c>
      <c r="D804" t="s">
        <v>17073</v>
      </c>
      <c r="E804" t="s">
        <v>1800</v>
      </c>
      <c r="F804" s="9">
        <f>Table13[[#This Row],[ToMeasure]]-Table13[[#This Row],[FromMeasure]]</f>
        <v>1.0913185699999999</v>
      </c>
      <c r="G804" s="5" t="s">
        <v>1801</v>
      </c>
      <c r="H804" s="35">
        <v>2.9403706000000001</v>
      </c>
      <c r="I804" s="56">
        <v>2.4252980466666698</v>
      </c>
      <c r="J804" s="18" t="s">
        <v>1811</v>
      </c>
      <c r="K804" s="55">
        <v>3.0638381400000001</v>
      </c>
      <c r="L804" s="35">
        <v>4.0316891699999999</v>
      </c>
      <c r="M804" s="56">
        <v>3.26794653666667</v>
      </c>
      <c r="N804" s="18" t="s">
        <v>1815</v>
      </c>
      <c r="O804" s="2">
        <v>13109</v>
      </c>
      <c r="P804" s="2">
        <v>9371</v>
      </c>
      <c r="Q804" s="2">
        <v>22480</v>
      </c>
      <c r="R804" t="s">
        <v>12981</v>
      </c>
      <c r="S804">
        <v>10</v>
      </c>
      <c r="T804">
        <v>55</v>
      </c>
      <c r="U804" s="2">
        <v>1026</v>
      </c>
      <c r="V804" s="2">
        <v>866</v>
      </c>
      <c r="W804" s="8">
        <v>8.4163701067615657E-2</v>
      </c>
      <c r="X804" s="2">
        <v>35384</v>
      </c>
      <c r="Y804" s="45">
        <v>767</v>
      </c>
      <c r="AA804" s="61">
        <f>(Table13[[#This Row],[2042 Future AADT]]-Table13[[#This Row],[AADT 2022]])/20*($AA$5-2022)+Table13[[#This Row],[AADT 2022]]</f>
        <v>30867.599999999999</v>
      </c>
      <c r="AC804" s="1" t="str">
        <f>IF(Table13[[#This Row],[TCS MP]]&gt;=Table13[[#This Row],[BMP]],IF(Table13[[#This Row],[TCS MP]]&lt;=Table13[[#This Row],[EMP]],"Good","EMP"),"BMP")</f>
        <v>Good</v>
      </c>
    </row>
    <row r="805" spans="1:29" ht="24" customHeight="1" x14ac:dyDescent="0.25">
      <c r="A805" t="s">
        <v>1818</v>
      </c>
      <c r="B805" t="s">
        <v>17897</v>
      </c>
      <c r="C805">
        <v>101327</v>
      </c>
      <c r="D805" t="s">
        <v>17073</v>
      </c>
      <c r="E805" t="s">
        <v>594</v>
      </c>
      <c r="F805" s="9">
        <f>Table13[[#This Row],[ToMeasure]]-Table13[[#This Row],[FromMeasure]]</f>
        <v>2.3855205399999999</v>
      </c>
      <c r="G805" s="5" t="s">
        <v>592</v>
      </c>
      <c r="H805" s="35">
        <v>0</v>
      </c>
      <c r="I805" s="56">
        <v>-2.3330674999998999E-3</v>
      </c>
      <c r="J805" s="18" t="s">
        <v>1044</v>
      </c>
      <c r="K805" s="55">
        <v>0.99748796500000003</v>
      </c>
      <c r="L805" s="35">
        <v>2.3855205399999999</v>
      </c>
      <c r="M805" s="56">
        <v>2.3831875025000002</v>
      </c>
      <c r="N805" s="18" t="s">
        <v>116</v>
      </c>
      <c r="O805" s="2">
        <v>4921</v>
      </c>
      <c r="P805" s="2">
        <v>5437</v>
      </c>
      <c r="Q805" s="2">
        <v>10358</v>
      </c>
      <c r="R805" t="s">
        <v>13030</v>
      </c>
      <c r="S805">
        <v>6</v>
      </c>
      <c r="T805">
        <v>52</v>
      </c>
      <c r="U805" s="2">
        <v>706</v>
      </c>
      <c r="V805" s="2">
        <v>285</v>
      </c>
      <c r="W805" s="8">
        <v>9.5674840702838382E-2</v>
      </c>
      <c r="X805" s="2">
        <v>14378</v>
      </c>
      <c r="Y805" s="45">
        <v>768</v>
      </c>
      <c r="AA805" s="61">
        <f>(Table13[[#This Row],[2042 Future AADT]]-Table13[[#This Row],[AADT 2022]])/20*($AA$5-2022)+Table13[[#This Row],[AADT 2022]]</f>
        <v>12971</v>
      </c>
      <c r="AC805" s="1" t="str">
        <f>IF(Table13[[#This Row],[TCS MP]]&gt;=Table13[[#This Row],[BMP]],IF(Table13[[#This Row],[TCS MP]]&lt;=Table13[[#This Row],[EMP]],"Good","EMP"),"BMP")</f>
        <v>Good</v>
      </c>
    </row>
    <row r="806" spans="1:29" ht="24" customHeight="1" x14ac:dyDescent="0.25">
      <c r="A806" t="s">
        <v>1820</v>
      </c>
      <c r="B806" t="s">
        <v>17898</v>
      </c>
      <c r="C806">
        <v>101328</v>
      </c>
      <c r="D806" t="s">
        <v>17073</v>
      </c>
      <c r="E806" t="s">
        <v>594</v>
      </c>
      <c r="F806" s="9">
        <f>Table13[[#This Row],[ToMeasure]]-Table13[[#This Row],[FromMeasure]]</f>
        <v>2.4583926099999998</v>
      </c>
      <c r="G806" s="5" t="s">
        <v>592</v>
      </c>
      <c r="H806" s="35">
        <v>2.3855205399999999</v>
      </c>
      <c r="I806" s="56">
        <v>2.3829758449999998</v>
      </c>
      <c r="J806" s="18" t="s">
        <v>116</v>
      </c>
      <c r="K806" s="55">
        <v>3.5257130700000001</v>
      </c>
      <c r="L806" s="35">
        <v>4.8439131499999997</v>
      </c>
      <c r="M806" s="56">
        <v>4.8413684549999996</v>
      </c>
      <c r="N806" s="18" t="s">
        <v>1819</v>
      </c>
      <c r="O806" s="2">
        <v>4675</v>
      </c>
      <c r="P806" s="2">
        <v>4685</v>
      </c>
      <c r="Q806" s="2">
        <v>9360</v>
      </c>
      <c r="R806" t="s">
        <v>13031</v>
      </c>
      <c r="S806">
        <v>6</v>
      </c>
      <c r="T806">
        <v>57</v>
      </c>
      <c r="U806" s="2">
        <v>625</v>
      </c>
      <c r="V806" s="2">
        <v>335</v>
      </c>
      <c r="W806" s="8">
        <v>0.10256410256410256</v>
      </c>
      <c r="X806" s="2">
        <v>15104</v>
      </c>
      <c r="Y806" s="45">
        <v>769</v>
      </c>
      <c r="AA806" s="61">
        <f>(Table13[[#This Row],[2042 Future AADT]]-Table13[[#This Row],[AADT 2022]])/20*($AA$5-2022)+Table13[[#This Row],[AADT 2022]]</f>
        <v>13093.6</v>
      </c>
      <c r="AC806" s="1" t="str">
        <f>IF(Table13[[#This Row],[TCS MP]]&gt;=Table13[[#This Row],[BMP]],IF(Table13[[#This Row],[TCS MP]]&lt;=Table13[[#This Row],[EMP]],"Good","EMP"),"BMP")</f>
        <v>Good</v>
      </c>
    </row>
    <row r="807" spans="1:29" ht="24" customHeight="1" x14ac:dyDescent="0.25">
      <c r="A807" t="s">
        <v>1822</v>
      </c>
      <c r="B807" t="s">
        <v>17899</v>
      </c>
      <c r="C807">
        <v>101329</v>
      </c>
      <c r="D807" t="s">
        <v>17073</v>
      </c>
      <c r="E807" t="s">
        <v>594</v>
      </c>
      <c r="F807" s="9">
        <f>Table13[[#This Row],[ToMeasure]]-Table13[[#This Row],[FromMeasure]]</f>
        <v>10.205161450000002</v>
      </c>
      <c r="G807" s="5" t="s">
        <v>592</v>
      </c>
      <c r="H807" s="35">
        <v>4.8439131499999997</v>
      </c>
      <c r="I807" s="56">
        <v>4.8323966599999997</v>
      </c>
      <c r="J807" s="18" t="s">
        <v>1819</v>
      </c>
      <c r="K807" s="55">
        <v>9.8034459750000007</v>
      </c>
      <c r="L807" s="35">
        <v>15.049074600000001</v>
      </c>
      <c r="M807" s="56">
        <v>15.037558110000001</v>
      </c>
      <c r="N807" s="18" t="s">
        <v>1821</v>
      </c>
      <c r="O807" s="2">
        <v>3113</v>
      </c>
      <c r="P807" s="2">
        <v>3092</v>
      </c>
      <c r="Q807" s="2">
        <v>6205</v>
      </c>
      <c r="R807" t="s">
        <v>15874</v>
      </c>
      <c r="S807">
        <v>10</v>
      </c>
      <c r="T807">
        <v>53</v>
      </c>
      <c r="U807" s="2">
        <v>503</v>
      </c>
      <c r="V807" s="2">
        <v>282</v>
      </c>
      <c r="W807" s="8">
        <v>0.12651087832393232</v>
      </c>
      <c r="X807" s="2">
        <v>7852</v>
      </c>
      <c r="Y807" s="45">
        <v>770</v>
      </c>
      <c r="AA807" s="61">
        <f>(Table13[[#This Row],[2042 Future AADT]]-Table13[[#This Row],[AADT 2022]])/20*($AA$5-2022)+Table13[[#This Row],[AADT 2022]]</f>
        <v>7275.55</v>
      </c>
      <c r="AC807" s="1" t="str">
        <f>IF(Table13[[#This Row],[TCS MP]]&gt;=Table13[[#This Row],[BMP]],IF(Table13[[#This Row],[TCS MP]]&lt;=Table13[[#This Row],[EMP]],"Good","EMP"),"BMP")</f>
        <v>Good</v>
      </c>
    </row>
    <row r="808" spans="1:29" ht="24" customHeight="1" x14ac:dyDescent="0.25">
      <c r="A808" t="s">
        <v>1826</v>
      </c>
      <c r="B808" t="s">
        <v>17900</v>
      </c>
      <c r="C808">
        <v>101330</v>
      </c>
      <c r="D808" t="s">
        <v>17073</v>
      </c>
      <c r="E808" t="s">
        <v>1162</v>
      </c>
      <c r="F808" s="9">
        <f>Table13[[#This Row],[ToMeasure]]-Table13[[#This Row],[FromMeasure]]</f>
        <v>1.4793218800000001</v>
      </c>
      <c r="G808" s="5" t="s">
        <v>1824</v>
      </c>
      <c r="H808" s="35">
        <v>0</v>
      </c>
      <c r="I808" s="56">
        <v>136.15144099666699</v>
      </c>
      <c r="J808" s="18" t="s">
        <v>1160</v>
      </c>
      <c r="K808" s="55">
        <v>136.878079845</v>
      </c>
      <c r="L808" s="35">
        <v>1.4793218800000001</v>
      </c>
      <c r="M808" s="56">
        <v>137.630762906667</v>
      </c>
      <c r="N808" s="18" t="s">
        <v>1825</v>
      </c>
      <c r="O808" s="2">
        <v>1318</v>
      </c>
      <c r="P808" s="2">
        <v>1429</v>
      </c>
      <c r="Q808" s="2">
        <v>2747</v>
      </c>
      <c r="R808" t="s">
        <v>13032</v>
      </c>
      <c r="S808">
        <v>9</v>
      </c>
      <c r="T808">
        <v>69</v>
      </c>
      <c r="U808" s="2">
        <v>375</v>
      </c>
      <c r="V808" s="2">
        <v>202</v>
      </c>
      <c r="W808" s="8">
        <v>0.21004732435384055</v>
      </c>
      <c r="X808" s="2">
        <v>5085</v>
      </c>
      <c r="Y808" s="45">
        <v>771</v>
      </c>
      <c r="AA808" s="61">
        <f>(Table13[[#This Row],[2042 Future AADT]]-Table13[[#This Row],[AADT 2022]])/20*($AA$5-2022)+Table13[[#This Row],[AADT 2022]]</f>
        <v>4266.7</v>
      </c>
      <c r="AC808" s="1" t="str">
        <f>IF(Table13[[#This Row],[TCS MP]]&gt;=Table13[[#This Row],[BMP]],IF(Table13[[#This Row],[TCS MP]]&lt;=Table13[[#This Row],[EMP]],"Good","EMP"),"BMP")</f>
        <v>Good</v>
      </c>
    </row>
    <row r="809" spans="1:29" ht="24" customHeight="1" x14ac:dyDescent="0.25">
      <c r="A809" t="s">
        <v>1828</v>
      </c>
      <c r="B809" t="s">
        <v>17901</v>
      </c>
      <c r="C809">
        <v>101331</v>
      </c>
      <c r="D809" t="s">
        <v>17073</v>
      </c>
      <c r="E809" t="s">
        <v>1162</v>
      </c>
      <c r="F809" s="9">
        <f>Table13[[#This Row],[ToMeasure]]-Table13[[#This Row],[FromMeasure]]</f>
        <v>1.4773561599999998</v>
      </c>
      <c r="G809" s="5" t="s">
        <v>1824</v>
      </c>
      <c r="H809" s="35">
        <v>1.4793218800000001</v>
      </c>
      <c r="I809" s="56">
        <v>137.6939767275</v>
      </c>
      <c r="J809" s="18" t="s">
        <v>1825</v>
      </c>
      <c r="K809" s="55">
        <v>138.42440733000001</v>
      </c>
      <c r="L809" s="35">
        <v>2.9566780399999999</v>
      </c>
      <c r="M809" s="56">
        <v>139.1713328875</v>
      </c>
      <c r="N809" s="18" t="s">
        <v>1827</v>
      </c>
      <c r="O809" s="2">
        <v>120</v>
      </c>
      <c r="P809" s="2">
        <v>891</v>
      </c>
      <c r="Q809" s="2">
        <v>1011</v>
      </c>
      <c r="R809" t="s">
        <v>13033</v>
      </c>
      <c r="S809">
        <v>8</v>
      </c>
      <c r="T809">
        <v>51</v>
      </c>
      <c r="U809" s="2">
        <v>273</v>
      </c>
      <c r="V809" s="2">
        <v>134</v>
      </c>
      <c r="W809" s="8">
        <v>0.40257171117705243</v>
      </c>
      <c r="X809" s="2">
        <v>2319</v>
      </c>
      <c r="Y809" s="45">
        <v>772</v>
      </c>
      <c r="AA809" s="61">
        <f>(Table13[[#This Row],[2042 Future AADT]]-Table13[[#This Row],[AADT 2022]])/20*($AA$5-2022)+Table13[[#This Row],[AADT 2022]]</f>
        <v>1861.2</v>
      </c>
      <c r="AC809" s="1" t="str">
        <f>IF(Table13[[#This Row],[TCS MP]]&gt;=Table13[[#This Row],[BMP]],IF(Table13[[#This Row],[TCS MP]]&lt;=Table13[[#This Row],[EMP]],"Good","EMP"),"BMP")</f>
        <v>Good</v>
      </c>
    </row>
    <row r="810" spans="1:29" ht="24" customHeight="1" x14ac:dyDescent="0.25">
      <c r="A810" t="s">
        <v>1830</v>
      </c>
      <c r="B810" t="s">
        <v>17902</v>
      </c>
      <c r="C810">
        <v>101332</v>
      </c>
      <c r="D810" t="s">
        <v>17073</v>
      </c>
      <c r="E810" t="s">
        <v>1162</v>
      </c>
      <c r="F810" s="9">
        <f>Table13[[#This Row],[ToMeasure]]-Table13[[#This Row],[FromMeasure]]</f>
        <v>7.0138931099999997</v>
      </c>
      <c r="G810" s="5" t="s">
        <v>1824</v>
      </c>
      <c r="H810" s="35">
        <v>2.9566780399999999</v>
      </c>
      <c r="I810" s="56">
        <v>139.16887232555601</v>
      </c>
      <c r="J810" s="18" t="s">
        <v>1827</v>
      </c>
      <c r="K810" s="55">
        <v>142.99312222</v>
      </c>
      <c r="L810" s="35">
        <v>9.9705711499999996</v>
      </c>
      <c r="M810" s="56">
        <v>146.18276543555601</v>
      </c>
      <c r="N810" s="18" t="s">
        <v>1829</v>
      </c>
      <c r="O810" s="2">
        <v>990</v>
      </c>
      <c r="P810" s="2">
        <v>1112</v>
      </c>
      <c r="Q810" s="2">
        <v>2102</v>
      </c>
      <c r="R810" t="s">
        <v>5496</v>
      </c>
      <c r="S810">
        <v>8</v>
      </c>
      <c r="T810">
        <v>54</v>
      </c>
      <c r="U810" s="2">
        <v>390</v>
      </c>
      <c r="V810" s="2">
        <v>120</v>
      </c>
      <c r="W810" s="8">
        <v>0.24262607040913417</v>
      </c>
      <c r="X810" s="2">
        <v>4821</v>
      </c>
      <c r="Y810" s="45">
        <v>773</v>
      </c>
      <c r="AA810" s="61">
        <f>(Table13[[#This Row],[2042 Future AADT]]-Table13[[#This Row],[AADT 2022]])/20*($AA$5-2022)+Table13[[#This Row],[AADT 2022]]</f>
        <v>3869.35</v>
      </c>
      <c r="AC810" s="1" t="str">
        <f>IF(Table13[[#This Row],[TCS MP]]&gt;=Table13[[#This Row],[BMP]],IF(Table13[[#This Row],[TCS MP]]&lt;=Table13[[#This Row],[EMP]],"Good","EMP"),"BMP")</f>
        <v>Good</v>
      </c>
    </row>
    <row r="811" spans="1:29" ht="24" customHeight="1" x14ac:dyDescent="0.25">
      <c r="A811" t="s">
        <v>1832</v>
      </c>
      <c r="B811" t="s">
        <v>17903</v>
      </c>
      <c r="C811">
        <v>101333</v>
      </c>
      <c r="D811" t="s">
        <v>17073</v>
      </c>
      <c r="E811" t="s">
        <v>1162</v>
      </c>
      <c r="F811" s="9">
        <f>Table13[[#This Row],[ToMeasure]]-Table13[[#This Row],[FromMeasure]]</f>
        <v>5.9976513400000009</v>
      </c>
      <c r="G811" s="5" t="s">
        <v>1824</v>
      </c>
      <c r="H811" s="35">
        <v>9.9705711499999996</v>
      </c>
      <c r="I811" s="56">
        <v>146.18976008375</v>
      </c>
      <c r="J811" s="18" t="s">
        <v>1829</v>
      </c>
      <c r="K811" s="55">
        <v>149.21737236499999</v>
      </c>
      <c r="L811" s="35">
        <v>15.96822249</v>
      </c>
      <c r="M811" s="56">
        <v>152.18741142375001</v>
      </c>
      <c r="N811" s="18" t="s">
        <v>1831</v>
      </c>
      <c r="O811" s="2">
        <v>1042</v>
      </c>
      <c r="P811" s="2">
        <v>1137</v>
      </c>
      <c r="Q811" s="2">
        <v>2179</v>
      </c>
      <c r="R811" t="s">
        <v>5497</v>
      </c>
      <c r="S811">
        <v>8</v>
      </c>
      <c r="T811">
        <v>52</v>
      </c>
      <c r="U811" s="2">
        <v>230</v>
      </c>
      <c r="V811" s="2">
        <v>117</v>
      </c>
      <c r="W811" s="8">
        <v>0.15924736117485086</v>
      </c>
      <c r="X811" s="2">
        <v>4997</v>
      </c>
      <c r="Y811" s="45">
        <v>774</v>
      </c>
      <c r="AA811" s="61">
        <f>(Table13[[#This Row],[2042 Future AADT]]-Table13[[#This Row],[AADT 2022]])/20*($AA$5-2022)+Table13[[#This Row],[AADT 2022]]</f>
        <v>4010.7</v>
      </c>
      <c r="AC811" s="1" t="str">
        <f>IF(Table13[[#This Row],[TCS MP]]&gt;=Table13[[#This Row],[BMP]],IF(Table13[[#This Row],[TCS MP]]&lt;=Table13[[#This Row],[EMP]],"Good","EMP"),"BMP")</f>
        <v>Good</v>
      </c>
    </row>
    <row r="812" spans="1:29" ht="24" customHeight="1" x14ac:dyDescent="0.25">
      <c r="A812" t="s">
        <v>1834</v>
      </c>
      <c r="B812" t="s">
        <v>17904</v>
      </c>
      <c r="C812">
        <v>101334</v>
      </c>
      <c r="D812" t="s">
        <v>17073</v>
      </c>
      <c r="E812" t="s">
        <v>1162</v>
      </c>
      <c r="F812" s="9">
        <f>Table13[[#This Row],[ToMeasure]]-Table13[[#This Row],[FromMeasure]]</f>
        <v>15.14388012</v>
      </c>
      <c r="G812" s="5" t="s">
        <v>1824</v>
      </c>
      <c r="H812" s="35">
        <v>15.96822249</v>
      </c>
      <c r="I812" s="56">
        <v>152.18</v>
      </c>
      <c r="J812" s="18" t="s">
        <v>1831</v>
      </c>
      <c r="K812" s="55">
        <v>155.99496246999999</v>
      </c>
      <c r="L812" s="35">
        <v>31.112102610000001</v>
      </c>
      <c r="M812" s="56">
        <v>167.11</v>
      </c>
      <c r="N812" s="18" t="s">
        <v>1833</v>
      </c>
      <c r="O812" s="2">
        <v>865</v>
      </c>
      <c r="P812" s="2">
        <v>893</v>
      </c>
      <c r="Q812" s="2">
        <v>1758</v>
      </c>
      <c r="R812" t="s">
        <v>13034</v>
      </c>
      <c r="S812">
        <v>9</v>
      </c>
      <c r="T812">
        <v>58</v>
      </c>
      <c r="U812" s="2">
        <v>453</v>
      </c>
      <c r="V812" s="2">
        <v>178</v>
      </c>
      <c r="W812" s="8">
        <v>0.35893060295790669</v>
      </c>
      <c r="X812" s="2">
        <v>4572</v>
      </c>
      <c r="Y812" s="45">
        <v>775</v>
      </c>
      <c r="AA812" s="61">
        <f>(Table13[[#This Row],[2042 Future AADT]]-Table13[[#This Row],[AADT 2022]])/20*($AA$5-2022)+Table13[[#This Row],[AADT 2022]]</f>
        <v>3587.1</v>
      </c>
      <c r="AC812" s="1" t="str">
        <f>IF(Table13[[#This Row],[TCS MP]]&gt;=Table13[[#This Row],[BMP]],IF(Table13[[#This Row],[TCS MP]]&lt;=Table13[[#This Row],[EMP]],"Good","EMP"),"BMP")</f>
        <v>Good</v>
      </c>
    </row>
    <row r="813" spans="1:29" ht="24" customHeight="1" x14ac:dyDescent="0.25">
      <c r="A813" t="s">
        <v>1836</v>
      </c>
      <c r="B813" t="s">
        <v>17905</v>
      </c>
      <c r="C813">
        <v>101335</v>
      </c>
      <c r="D813" t="s">
        <v>17073</v>
      </c>
      <c r="E813" t="s">
        <v>1162</v>
      </c>
      <c r="F813" s="9">
        <f>Table13[[#This Row],[ToMeasure]]-Table13[[#This Row],[FromMeasure]]</f>
        <v>0.58101441999999892</v>
      </c>
      <c r="G813" s="5" t="s">
        <v>1824</v>
      </c>
      <c r="H813" s="35">
        <v>31.112102610000001</v>
      </c>
      <c r="I813" s="56">
        <v>166.78876968500001</v>
      </c>
      <c r="J813" s="18" t="s">
        <v>1833</v>
      </c>
      <c r="K813" s="55">
        <v>166.93396652499999</v>
      </c>
      <c r="L813" s="35">
        <v>31.69311703</v>
      </c>
      <c r="M813" s="56">
        <v>167.36978410500001</v>
      </c>
      <c r="N813" s="18" t="s">
        <v>1835</v>
      </c>
      <c r="O813" s="2">
        <v>1553</v>
      </c>
      <c r="P813" s="2">
        <v>1465</v>
      </c>
      <c r="Q813" s="2">
        <v>3018</v>
      </c>
      <c r="R813" t="s">
        <v>13035</v>
      </c>
      <c r="S813">
        <v>9</v>
      </c>
      <c r="T813">
        <v>51</v>
      </c>
      <c r="U813" s="2">
        <v>428</v>
      </c>
      <c r="V813" s="2">
        <v>270</v>
      </c>
      <c r="W813" s="8">
        <v>0.23127899271040425</v>
      </c>
      <c r="X813" s="2">
        <v>7587</v>
      </c>
      <c r="Y813" s="45">
        <v>776</v>
      </c>
      <c r="AA813" s="61">
        <f>(Table13[[#This Row],[2042 Future AADT]]-Table13[[#This Row],[AADT 2022]])/20*($AA$5-2022)+Table13[[#This Row],[AADT 2022]]</f>
        <v>5987.85</v>
      </c>
      <c r="AC813" s="1" t="str">
        <f>IF(Table13[[#This Row],[TCS MP]]&gt;=Table13[[#This Row],[BMP]],IF(Table13[[#This Row],[TCS MP]]&lt;=Table13[[#This Row],[EMP]],"Good","EMP"),"BMP")</f>
        <v>Good</v>
      </c>
    </row>
    <row r="814" spans="1:29" ht="24" customHeight="1" x14ac:dyDescent="0.25">
      <c r="A814" t="s">
        <v>1840</v>
      </c>
      <c r="B814" t="s">
        <v>17906</v>
      </c>
      <c r="C814">
        <v>101336</v>
      </c>
      <c r="D814" t="s">
        <v>17073</v>
      </c>
      <c r="E814" t="s">
        <v>607</v>
      </c>
      <c r="F814" s="9">
        <f>Table13[[#This Row],[ToMeasure]]-Table13[[#This Row],[FromMeasure]]</f>
        <v>4.05979753</v>
      </c>
      <c r="G814" s="5" t="s">
        <v>605</v>
      </c>
      <c r="H814" s="35">
        <v>7.2281880000000007E-2</v>
      </c>
      <c r="I814" s="56">
        <v>298.82523451142902</v>
      </c>
      <c r="J814" s="18" t="s">
        <v>1838</v>
      </c>
      <c r="K814" s="55">
        <v>302.00376543666698</v>
      </c>
      <c r="L814" s="35">
        <v>4.1320794100000002</v>
      </c>
      <c r="M814" s="56">
        <v>302.88503204142899</v>
      </c>
      <c r="N814" s="18" t="s">
        <v>1839</v>
      </c>
      <c r="O814" s="2">
        <v>3906</v>
      </c>
      <c r="P814" s="2">
        <v>3585</v>
      </c>
      <c r="Q814" s="2">
        <v>7491</v>
      </c>
      <c r="R814" t="s">
        <v>15877</v>
      </c>
      <c r="S814">
        <v>9</v>
      </c>
      <c r="T814">
        <v>56</v>
      </c>
      <c r="U814" s="2">
        <v>370</v>
      </c>
      <c r="V814" s="2">
        <v>106</v>
      </c>
      <c r="W814" s="8">
        <v>6.3542918168468826E-2</v>
      </c>
      <c r="X814" s="2">
        <v>11431</v>
      </c>
      <c r="Y814" s="45">
        <v>777</v>
      </c>
      <c r="AA814" s="61">
        <f>(Table13[[#This Row],[2042 Future AADT]]-Table13[[#This Row],[AADT 2022]])/20*($AA$5-2022)+Table13[[#This Row],[AADT 2022]]</f>
        <v>10052</v>
      </c>
      <c r="AC814" s="1" t="str">
        <f>IF(Table13[[#This Row],[TCS MP]]&gt;=Table13[[#This Row],[BMP]],IF(Table13[[#This Row],[TCS MP]]&lt;=Table13[[#This Row],[EMP]],"Good","EMP"),"BMP")</f>
        <v>Good</v>
      </c>
    </row>
    <row r="815" spans="1:29" ht="24" customHeight="1" x14ac:dyDescent="0.25">
      <c r="A815" t="s">
        <v>1842</v>
      </c>
      <c r="B815" t="s">
        <v>17907</v>
      </c>
      <c r="C815">
        <v>101337</v>
      </c>
      <c r="D815" t="s">
        <v>17073</v>
      </c>
      <c r="E815" t="s">
        <v>607</v>
      </c>
      <c r="F815" s="9">
        <f>Table13[[#This Row],[ToMeasure]]-Table13[[#This Row],[FromMeasure]]</f>
        <v>2.6291332299999999</v>
      </c>
      <c r="G815" s="5" t="s">
        <v>605</v>
      </c>
      <c r="H815" s="35">
        <v>4.1320794100000002</v>
      </c>
      <c r="I815" s="56">
        <v>303.01623314749997</v>
      </c>
      <c r="J815" s="18" t="s">
        <v>1839</v>
      </c>
      <c r="K815" s="55">
        <v>305.180800895</v>
      </c>
      <c r="L815" s="35">
        <v>6.7612126400000001</v>
      </c>
      <c r="M815" s="56">
        <v>305.64536637750001</v>
      </c>
      <c r="N815" s="18" t="s">
        <v>117</v>
      </c>
      <c r="O815" s="2">
        <v>5406</v>
      </c>
      <c r="P815" s="2">
        <v>5516</v>
      </c>
      <c r="Q815" s="2">
        <v>10922</v>
      </c>
      <c r="R815" t="s">
        <v>13038</v>
      </c>
      <c r="S815">
        <v>9</v>
      </c>
      <c r="T815">
        <v>56</v>
      </c>
      <c r="U815" s="2">
        <v>450</v>
      </c>
      <c r="V815" s="2">
        <v>99</v>
      </c>
      <c r="W815" s="8">
        <v>5.0265519135689433E-2</v>
      </c>
      <c r="X815" s="2">
        <v>17624</v>
      </c>
      <c r="Y815" s="45">
        <v>778</v>
      </c>
      <c r="AA815" s="61">
        <f>(Table13[[#This Row],[2042 Future AADT]]-Table13[[#This Row],[AADT 2022]])/20*($AA$5-2022)+Table13[[#This Row],[AADT 2022]]</f>
        <v>15278.3</v>
      </c>
      <c r="AC815" s="1" t="str">
        <f>IF(Table13[[#This Row],[TCS MP]]&gt;=Table13[[#This Row],[BMP]],IF(Table13[[#This Row],[TCS MP]]&lt;=Table13[[#This Row],[EMP]],"Good","EMP"),"BMP")</f>
        <v>Good</v>
      </c>
    </row>
    <row r="816" spans="1:29" ht="24" customHeight="1" x14ac:dyDescent="0.25">
      <c r="A816" t="s">
        <v>1844</v>
      </c>
      <c r="B816" t="s">
        <v>17908</v>
      </c>
      <c r="C816">
        <v>101338</v>
      </c>
      <c r="D816" t="s">
        <v>17073</v>
      </c>
      <c r="E816" t="s">
        <v>607</v>
      </c>
      <c r="F816" s="9">
        <f>Table13[[#This Row],[ToMeasure]]-Table13[[#This Row],[FromMeasure]]</f>
        <v>0.59727253999999963</v>
      </c>
      <c r="G816" s="5" t="s">
        <v>605</v>
      </c>
      <c r="H816" s="35">
        <v>6.7612126400000001</v>
      </c>
      <c r="I816" s="56">
        <v>305.60679584333297</v>
      </c>
      <c r="J816" s="18" t="s">
        <v>117</v>
      </c>
      <c r="K816" s="55">
        <v>305.99057348000002</v>
      </c>
      <c r="L816" s="35">
        <v>7.3584851799999997</v>
      </c>
      <c r="M816" s="56">
        <v>306.20406838333298</v>
      </c>
      <c r="N816" s="18" t="s">
        <v>1843</v>
      </c>
      <c r="O816" s="2">
        <v>5946</v>
      </c>
      <c r="P816" s="2">
        <v>6009</v>
      </c>
      <c r="Q816" s="2">
        <v>11955</v>
      </c>
      <c r="R816" t="s">
        <v>13039</v>
      </c>
      <c r="S816">
        <v>8</v>
      </c>
      <c r="T816">
        <v>51</v>
      </c>
      <c r="U816" s="2">
        <v>656</v>
      </c>
      <c r="V816" s="2">
        <v>144</v>
      </c>
      <c r="W816" s="8">
        <v>6.6917607695524892E-2</v>
      </c>
      <c r="X816" s="2">
        <v>19291</v>
      </c>
      <c r="Y816" s="45">
        <v>779</v>
      </c>
      <c r="AA816" s="61">
        <f>(Table13[[#This Row],[2042 Future AADT]]-Table13[[#This Row],[AADT 2022]])/20*($AA$5-2022)+Table13[[#This Row],[AADT 2022]]</f>
        <v>16723.400000000001</v>
      </c>
      <c r="AC816" s="1" t="str">
        <f>IF(Table13[[#This Row],[TCS MP]]&gt;=Table13[[#This Row],[BMP]],IF(Table13[[#This Row],[TCS MP]]&lt;=Table13[[#This Row],[EMP]],"Good","EMP"),"BMP")</f>
        <v>Good</v>
      </c>
    </row>
    <row r="817" spans="1:29" ht="24" customHeight="1" x14ac:dyDescent="0.25">
      <c r="A817" t="s">
        <v>1845</v>
      </c>
      <c r="B817" t="s">
        <v>17909</v>
      </c>
      <c r="C817">
        <v>101339</v>
      </c>
      <c r="D817" t="s">
        <v>17073</v>
      </c>
      <c r="E817" t="s">
        <v>607</v>
      </c>
      <c r="F817" s="9">
        <f>Table13[[#This Row],[ToMeasure]]-Table13[[#This Row],[FromMeasure]]</f>
        <v>0.32875497000000031</v>
      </c>
      <c r="G817" s="5" t="s">
        <v>605</v>
      </c>
      <c r="H817" s="35">
        <v>7.3584851799999997</v>
      </c>
      <c r="I817" s="56">
        <v>306.17784320999999</v>
      </c>
      <c r="J817" s="18" t="s">
        <v>1843</v>
      </c>
      <c r="K817" s="55">
        <v>306.35316304999998</v>
      </c>
      <c r="L817" s="35">
        <v>7.68724015</v>
      </c>
      <c r="M817" s="56">
        <v>306.50659818000003</v>
      </c>
      <c r="N817" s="18" t="s">
        <v>57</v>
      </c>
      <c r="O817" s="2">
        <v>6416</v>
      </c>
      <c r="P817" s="2">
        <v>6565</v>
      </c>
      <c r="Q817" s="2">
        <v>12981</v>
      </c>
      <c r="R817" t="s">
        <v>15878</v>
      </c>
      <c r="S817">
        <v>9</v>
      </c>
      <c r="T817">
        <v>54</v>
      </c>
      <c r="U817" s="2">
        <v>1134</v>
      </c>
      <c r="V817" s="2">
        <v>186</v>
      </c>
      <c r="W817" s="8">
        <v>0.1016870811185579</v>
      </c>
      <c r="X817" s="2">
        <v>21430</v>
      </c>
      <c r="Y817" s="45">
        <v>780</v>
      </c>
      <c r="AA817" s="61">
        <f>(Table13[[#This Row],[2042 Future AADT]]-Table13[[#This Row],[AADT 2022]])/20*($AA$5-2022)+Table13[[#This Row],[AADT 2022]]</f>
        <v>18472.849999999999</v>
      </c>
      <c r="AC817" s="1" t="str">
        <f>IF(Table13[[#This Row],[TCS MP]]&gt;=Table13[[#This Row],[BMP]],IF(Table13[[#This Row],[TCS MP]]&lt;=Table13[[#This Row],[EMP]],"Good","EMP"),"BMP")</f>
        <v>Good</v>
      </c>
    </row>
    <row r="818" spans="1:29" ht="24" customHeight="1" x14ac:dyDescent="0.25">
      <c r="A818" t="s">
        <v>1846</v>
      </c>
      <c r="B818" t="s">
        <v>17910</v>
      </c>
      <c r="C818">
        <v>101340</v>
      </c>
      <c r="D818" t="s">
        <v>17073</v>
      </c>
      <c r="E818" t="s">
        <v>607</v>
      </c>
      <c r="F818" s="9">
        <f>Table13[[#This Row],[ToMeasure]]-Table13[[#This Row],[FromMeasure]]</f>
        <v>0.47156306000000026</v>
      </c>
      <c r="G818" s="5" t="s">
        <v>605</v>
      </c>
      <c r="H818" s="35">
        <v>7.68724015</v>
      </c>
      <c r="I818" s="56">
        <v>306.52625569999998</v>
      </c>
      <c r="J818" s="18" t="s">
        <v>57</v>
      </c>
      <c r="K818" s="55">
        <v>306.65419462</v>
      </c>
      <c r="L818" s="35">
        <v>8.1588032100000003</v>
      </c>
      <c r="M818" s="56">
        <v>306.99781875999997</v>
      </c>
      <c r="N818" s="18" t="s">
        <v>118</v>
      </c>
      <c r="O818" s="2">
        <v>6207</v>
      </c>
      <c r="P818" s="2">
        <v>6456</v>
      </c>
      <c r="Q818" s="2">
        <v>12663</v>
      </c>
      <c r="R818" t="s">
        <v>13040</v>
      </c>
      <c r="S818">
        <v>9</v>
      </c>
      <c r="T818">
        <v>54</v>
      </c>
      <c r="U818" s="2">
        <v>1117</v>
      </c>
      <c r="V818" s="2">
        <v>183</v>
      </c>
      <c r="W818" s="8">
        <v>0.10266129669114744</v>
      </c>
      <c r="X818" s="2">
        <v>20434</v>
      </c>
      <c r="Y818" s="45">
        <v>781</v>
      </c>
      <c r="AA818" s="61">
        <f>(Table13[[#This Row],[2042 Future AADT]]-Table13[[#This Row],[AADT 2022]])/20*($AA$5-2022)+Table13[[#This Row],[AADT 2022]]</f>
        <v>17714.150000000001</v>
      </c>
      <c r="AC818" s="1" t="str">
        <f>IF(Table13[[#This Row],[TCS MP]]&gt;=Table13[[#This Row],[BMP]],IF(Table13[[#This Row],[TCS MP]]&lt;=Table13[[#This Row],[EMP]],"Good","EMP"),"BMP")</f>
        <v>Good</v>
      </c>
    </row>
    <row r="819" spans="1:29" ht="24" customHeight="1" x14ac:dyDescent="0.25">
      <c r="A819" t="s">
        <v>1847</v>
      </c>
      <c r="B819" t="s">
        <v>17911</v>
      </c>
      <c r="C819">
        <v>101341</v>
      </c>
      <c r="D819" t="s">
        <v>17073</v>
      </c>
      <c r="E819" t="s">
        <v>607</v>
      </c>
      <c r="F819" s="9">
        <f>Table13[[#This Row],[ToMeasure]]-Table13[[#This Row],[FromMeasure]]</f>
        <v>3.074156799999999</v>
      </c>
      <c r="G819" s="5" t="s">
        <v>605</v>
      </c>
      <c r="H819" s="35">
        <v>8.1588032100000003</v>
      </c>
      <c r="I819" s="56">
        <v>306.99667075249999</v>
      </c>
      <c r="J819" s="18" t="s">
        <v>118</v>
      </c>
      <c r="K819" s="55">
        <v>307.398046045</v>
      </c>
      <c r="L819" s="35">
        <v>11.232960009999999</v>
      </c>
      <c r="M819" s="56">
        <v>310.07082755250002</v>
      </c>
      <c r="N819" s="18" t="s">
        <v>119</v>
      </c>
      <c r="O819" s="2">
        <v>6735</v>
      </c>
      <c r="P819" s="2">
        <v>6882</v>
      </c>
      <c r="Q819" s="2">
        <v>13617</v>
      </c>
      <c r="R819" t="s">
        <v>5498</v>
      </c>
      <c r="S819">
        <v>9</v>
      </c>
      <c r="T819">
        <v>52</v>
      </c>
      <c r="U819" s="2">
        <v>995</v>
      </c>
      <c r="V819" s="2">
        <v>496</v>
      </c>
      <c r="W819" s="8">
        <v>0.1094954835866931</v>
      </c>
      <c r="X819" s="2">
        <v>15900</v>
      </c>
      <c r="Y819" s="45">
        <v>782</v>
      </c>
      <c r="AA819" s="61">
        <f>(Table13[[#This Row],[2042 Future AADT]]-Table13[[#This Row],[AADT 2022]])/20*($AA$5-2022)+Table13[[#This Row],[AADT 2022]]</f>
        <v>15100.95</v>
      </c>
      <c r="AC819" s="1" t="str">
        <f>IF(Table13[[#This Row],[TCS MP]]&gt;=Table13[[#This Row],[BMP]],IF(Table13[[#This Row],[TCS MP]]&lt;=Table13[[#This Row],[EMP]],"Good","EMP"),"BMP")</f>
        <v>Good</v>
      </c>
    </row>
    <row r="820" spans="1:29" ht="24" customHeight="1" x14ac:dyDescent="0.25">
      <c r="A820" t="s">
        <v>1849</v>
      </c>
      <c r="B820" t="s">
        <v>17912</v>
      </c>
      <c r="C820">
        <v>101342</v>
      </c>
      <c r="D820" t="s">
        <v>17073</v>
      </c>
      <c r="E820" t="s">
        <v>607</v>
      </c>
      <c r="F820" s="9">
        <f>Table13[[#This Row],[ToMeasure]]-Table13[[#This Row],[FromMeasure]]</f>
        <v>0.46737646000000055</v>
      </c>
      <c r="G820" s="5" t="s">
        <v>605</v>
      </c>
      <c r="H820" s="35">
        <v>11.232960009999999</v>
      </c>
      <c r="I820" s="56">
        <v>310.01409239499998</v>
      </c>
      <c r="J820" s="18" t="s">
        <v>119</v>
      </c>
      <c r="K820" s="55">
        <v>310.23515022499998</v>
      </c>
      <c r="L820" s="35">
        <v>11.70033647</v>
      </c>
      <c r="M820" s="56">
        <v>310.481468855</v>
      </c>
      <c r="N820" s="18" t="s">
        <v>1848</v>
      </c>
      <c r="O820" s="2">
        <v>6455</v>
      </c>
      <c r="P820" s="2">
        <v>6715</v>
      </c>
      <c r="Q820" s="2">
        <v>13170</v>
      </c>
      <c r="R820" t="s">
        <v>15730</v>
      </c>
      <c r="S820">
        <v>11</v>
      </c>
      <c r="T820">
        <v>58</v>
      </c>
      <c r="U820" s="2">
        <v>677</v>
      </c>
      <c r="V820" s="2">
        <v>67</v>
      </c>
      <c r="W820" s="8">
        <v>5.6492027334851938E-2</v>
      </c>
      <c r="X820" s="2">
        <v>22647</v>
      </c>
      <c r="Y820" s="45">
        <v>783</v>
      </c>
      <c r="AA820" s="61">
        <f>(Table13[[#This Row],[2042 Future AADT]]-Table13[[#This Row],[AADT 2022]])/20*($AA$5-2022)+Table13[[#This Row],[AADT 2022]]</f>
        <v>19330.05</v>
      </c>
      <c r="AC820" s="1" t="str">
        <f>IF(Table13[[#This Row],[TCS MP]]&gt;=Table13[[#This Row],[BMP]],IF(Table13[[#This Row],[TCS MP]]&lt;=Table13[[#This Row],[EMP]],"Good","EMP"),"BMP")</f>
        <v>Good</v>
      </c>
    </row>
    <row r="821" spans="1:29" ht="24" customHeight="1" x14ac:dyDescent="0.25">
      <c r="A821" t="s">
        <v>1851</v>
      </c>
      <c r="B821" t="s">
        <v>17913</v>
      </c>
      <c r="C821">
        <v>101343</v>
      </c>
      <c r="D821" t="s">
        <v>17073</v>
      </c>
      <c r="E821" t="s">
        <v>607</v>
      </c>
      <c r="F821" s="9">
        <f>Table13[[#This Row],[ToMeasure]]-Table13[[#This Row],[FromMeasure]]</f>
        <v>1.4237247100000001</v>
      </c>
      <c r="G821" s="5" t="s">
        <v>605</v>
      </c>
      <c r="H821" s="35">
        <v>11.70033647</v>
      </c>
      <c r="I821" s="56">
        <v>310.54546246249998</v>
      </c>
      <c r="J821" s="18" t="s">
        <v>1848</v>
      </c>
      <c r="K821" s="55">
        <v>310.93714623</v>
      </c>
      <c r="L821" s="35">
        <v>13.12406118</v>
      </c>
      <c r="M821" s="56">
        <v>311.96918717250003</v>
      </c>
      <c r="N821" s="18" t="s">
        <v>1850</v>
      </c>
      <c r="O821" s="2">
        <v>7274</v>
      </c>
      <c r="P821" s="2">
        <v>7429</v>
      </c>
      <c r="Q821" s="2">
        <v>14703</v>
      </c>
      <c r="R821" t="s">
        <v>5499</v>
      </c>
      <c r="S821">
        <v>9</v>
      </c>
      <c r="T821">
        <v>52</v>
      </c>
      <c r="U821" s="2">
        <v>659</v>
      </c>
      <c r="V821" s="2">
        <v>105</v>
      </c>
      <c r="W821" s="8">
        <v>5.1962184588179285E-2</v>
      </c>
      <c r="X821" s="2">
        <v>27636</v>
      </c>
      <c r="Y821" s="45">
        <v>784</v>
      </c>
      <c r="AA821" s="61">
        <f>(Table13[[#This Row],[2042 Future AADT]]-Table13[[#This Row],[AADT 2022]])/20*($AA$5-2022)+Table13[[#This Row],[AADT 2022]]</f>
        <v>23109.449999999997</v>
      </c>
      <c r="AC821" s="1" t="str">
        <f>IF(Table13[[#This Row],[TCS MP]]&gt;=Table13[[#This Row],[BMP]],IF(Table13[[#This Row],[TCS MP]]&lt;=Table13[[#This Row],[EMP]],"Good","EMP"),"BMP")</f>
        <v>Good</v>
      </c>
    </row>
    <row r="822" spans="1:29" ht="24" customHeight="1" x14ac:dyDescent="0.25">
      <c r="A822" t="s">
        <v>1852</v>
      </c>
      <c r="B822" t="s">
        <v>17914</v>
      </c>
      <c r="C822">
        <v>101344</v>
      </c>
      <c r="D822" t="s">
        <v>17073</v>
      </c>
      <c r="E822" t="s">
        <v>607</v>
      </c>
      <c r="F822" s="9">
        <f>Table13[[#This Row],[ToMeasure]]-Table13[[#This Row],[FromMeasure]]</f>
        <v>1.04179289</v>
      </c>
      <c r="G822" s="5" t="s">
        <v>605</v>
      </c>
      <c r="H822" s="35">
        <v>13.12406118</v>
      </c>
      <c r="I822" s="56">
        <v>311.86792068</v>
      </c>
      <c r="J822" s="18" t="s">
        <v>120</v>
      </c>
      <c r="K822" s="55">
        <v>312.83229404666702</v>
      </c>
      <c r="L822" s="35">
        <v>14.16585407</v>
      </c>
      <c r="M822" s="56">
        <v>312.90971357000001</v>
      </c>
      <c r="N822" s="18" t="s">
        <v>121</v>
      </c>
      <c r="O822" s="2">
        <v>7865</v>
      </c>
      <c r="P822" s="2">
        <v>8060</v>
      </c>
      <c r="Q822" s="2">
        <v>15925</v>
      </c>
      <c r="R822" t="s">
        <v>15731</v>
      </c>
      <c r="S822">
        <v>9</v>
      </c>
      <c r="T822">
        <v>56</v>
      </c>
      <c r="U822" s="2">
        <v>1015</v>
      </c>
      <c r="V822" s="2">
        <v>168</v>
      </c>
      <c r="W822" s="8">
        <v>7.4285714285714288E-2</v>
      </c>
      <c r="X822" s="2">
        <v>27384</v>
      </c>
      <c r="Y822" s="45">
        <v>785</v>
      </c>
      <c r="AA822" s="61">
        <f>(Table13[[#This Row],[2042 Future AADT]]-Table13[[#This Row],[AADT 2022]])/20*($AA$5-2022)+Table13[[#This Row],[AADT 2022]]</f>
        <v>23373.35</v>
      </c>
      <c r="AC822" s="1" t="str">
        <f>IF(Table13[[#This Row],[TCS MP]]&gt;=Table13[[#This Row],[BMP]],IF(Table13[[#This Row],[TCS MP]]&lt;=Table13[[#This Row],[EMP]],"Good","EMP"),"BMP")</f>
        <v>Good</v>
      </c>
    </row>
    <row r="823" spans="1:29" ht="24" customHeight="1" x14ac:dyDescent="0.25">
      <c r="A823" t="s">
        <v>1854</v>
      </c>
      <c r="B823" t="s">
        <v>17915</v>
      </c>
      <c r="C823">
        <v>101345</v>
      </c>
      <c r="D823" t="s">
        <v>17073</v>
      </c>
      <c r="E823" t="s">
        <v>607</v>
      </c>
      <c r="F823" s="9">
        <f>Table13[[#This Row],[ToMeasure]]-Table13[[#This Row],[FromMeasure]]</f>
        <v>0.39181744000000052</v>
      </c>
      <c r="G823" s="5" t="s">
        <v>605</v>
      </c>
      <c r="H823" s="35">
        <v>14.16585407</v>
      </c>
      <c r="I823" s="56">
        <v>312.84755037000002</v>
      </c>
      <c r="J823" s="18" t="s">
        <v>121</v>
      </c>
      <c r="K823" s="55">
        <v>313.13139486</v>
      </c>
      <c r="L823" s="35">
        <v>14.55767151</v>
      </c>
      <c r="M823" s="56">
        <v>313.23936780999998</v>
      </c>
      <c r="N823" s="18" t="s">
        <v>627</v>
      </c>
      <c r="O823" s="2">
        <v>10960</v>
      </c>
      <c r="P823" s="2">
        <v>7996</v>
      </c>
      <c r="Q823" s="2">
        <v>18956</v>
      </c>
      <c r="R823" t="s">
        <v>5500</v>
      </c>
      <c r="S823">
        <v>9</v>
      </c>
      <c r="T823">
        <v>58</v>
      </c>
      <c r="U823" s="2">
        <v>6794</v>
      </c>
      <c r="V823" s="2">
        <v>240</v>
      </c>
      <c r="W823" s="8">
        <v>0.37106984595906312</v>
      </c>
      <c r="X823" s="2">
        <v>22134</v>
      </c>
      <c r="Y823" s="45">
        <v>786</v>
      </c>
      <c r="AA823" s="61">
        <f>(Table13[[#This Row],[2042 Future AADT]]-Table13[[#This Row],[AADT 2022]])/20*($AA$5-2022)+Table13[[#This Row],[AADT 2022]]</f>
        <v>21021.7</v>
      </c>
      <c r="AC823" s="1" t="str">
        <f>IF(Table13[[#This Row],[TCS MP]]&gt;=Table13[[#This Row],[BMP]],IF(Table13[[#This Row],[TCS MP]]&lt;=Table13[[#This Row],[EMP]],"Good","EMP"),"BMP")</f>
        <v>Good</v>
      </c>
    </row>
    <row r="824" spans="1:29" ht="24" customHeight="1" x14ac:dyDescent="0.25">
      <c r="A824" t="s">
        <v>1858</v>
      </c>
      <c r="B824" t="s">
        <v>17916</v>
      </c>
      <c r="C824">
        <v>101347</v>
      </c>
      <c r="D824" t="s">
        <v>17073</v>
      </c>
      <c r="E824" t="s">
        <v>1855</v>
      </c>
      <c r="F824" s="9">
        <f>Table13[[#This Row],[ToMeasure]]-Table13[[#This Row],[FromMeasure]]</f>
        <v>2.0360520700000002</v>
      </c>
      <c r="G824" s="5" t="s">
        <v>1856</v>
      </c>
      <c r="H824" s="35">
        <v>0</v>
      </c>
      <c r="I824" s="56">
        <v>38.157216939999998</v>
      </c>
      <c r="J824" s="18" t="s">
        <v>442</v>
      </c>
      <c r="K824" s="55">
        <v>38.865891230000003</v>
      </c>
      <c r="L824" s="35">
        <v>2.0360520700000002</v>
      </c>
      <c r="M824" s="56">
        <v>40.193269039999997</v>
      </c>
      <c r="N824" s="18" t="s">
        <v>1857</v>
      </c>
      <c r="O824" s="2">
        <v>492</v>
      </c>
      <c r="P824" s="2">
        <v>512</v>
      </c>
      <c r="Q824" s="2">
        <v>1004</v>
      </c>
      <c r="R824" t="s">
        <v>15879</v>
      </c>
      <c r="S824">
        <v>8</v>
      </c>
      <c r="T824">
        <v>57</v>
      </c>
      <c r="U824" s="2">
        <v>146</v>
      </c>
      <c r="V824" s="2">
        <v>67</v>
      </c>
      <c r="W824" s="8">
        <v>0.21215139442231076</v>
      </c>
      <c r="X824" s="2">
        <v>1762</v>
      </c>
      <c r="Y824" s="45">
        <v>787</v>
      </c>
      <c r="AA824" s="61">
        <f>(Table13[[#This Row],[2042 Future AADT]]-Table13[[#This Row],[AADT 2022]])/20*($AA$5-2022)+Table13[[#This Row],[AADT 2022]]</f>
        <v>1496.7</v>
      </c>
      <c r="AC824" s="1" t="str">
        <f>IF(Table13[[#This Row],[TCS MP]]&gt;=Table13[[#This Row],[BMP]],IF(Table13[[#This Row],[TCS MP]]&lt;=Table13[[#This Row],[EMP]],"Good","EMP"),"BMP")</f>
        <v>Good</v>
      </c>
    </row>
    <row r="825" spans="1:29" ht="24" customHeight="1" x14ac:dyDescent="0.25">
      <c r="A825" t="s">
        <v>1860</v>
      </c>
      <c r="B825" t="s">
        <v>17917</v>
      </c>
      <c r="C825">
        <v>101348</v>
      </c>
      <c r="D825" t="s">
        <v>17073</v>
      </c>
      <c r="E825" t="s">
        <v>1855</v>
      </c>
      <c r="F825" s="9">
        <f>Table13[[#This Row],[ToMeasure]]-Table13[[#This Row],[FromMeasure]]</f>
        <v>4.1197806999999997</v>
      </c>
      <c r="G825" s="5" t="s">
        <v>1856</v>
      </c>
      <c r="H825" s="35">
        <v>2.0360520700000002</v>
      </c>
      <c r="I825" s="56">
        <v>40.204607181666702</v>
      </c>
      <c r="J825" s="18" t="s">
        <v>1857</v>
      </c>
      <c r="K825" s="55">
        <v>41.461728569999998</v>
      </c>
      <c r="L825" s="35">
        <v>6.15583277</v>
      </c>
      <c r="M825" s="56">
        <v>44.324387881666702</v>
      </c>
      <c r="N825" s="18" t="s">
        <v>1859</v>
      </c>
      <c r="O825" s="2">
        <v>247</v>
      </c>
      <c r="P825" s="2">
        <v>368</v>
      </c>
      <c r="Q825" s="2">
        <v>615</v>
      </c>
      <c r="R825" t="s">
        <v>13041</v>
      </c>
      <c r="S825">
        <v>10</v>
      </c>
      <c r="T825">
        <v>59</v>
      </c>
      <c r="U825" s="2">
        <v>152</v>
      </c>
      <c r="V825" s="2">
        <v>26</v>
      </c>
      <c r="W825" s="8">
        <v>0.28943089430894309</v>
      </c>
      <c r="X825" s="2">
        <v>1080</v>
      </c>
      <c r="Y825" s="45">
        <v>788</v>
      </c>
      <c r="AA825" s="61">
        <f>(Table13[[#This Row],[2042 Future AADT]]-Table13[[#This Row],[AADT 2022]])/20*($AA$5-2022)+Table13[[#This Row],[AADT 2022]]</f>
        <v>917.25</v>
      </c>
      <c r="AC825" s="1" t="str">
        <f>IF(Table13[[#This Row],[TCS MP]]&gt;=Table13[[#This Row],[BMP]],IF(Table13[[#This Row],[TCS MP]]&lt;=Table13[[#This Row],[EMP]],"Good","EMP"),"BMP")</f>
        <v>Good</v>
      </c>
    </row>
    <row r="826" spans="1:29" ht="24" customHeight="1" x14ac:dyDescent="0.25">
      <c r="A826" t="s">
        <v>1861</v>
      </c>
      <c r="B826" t="s">
        <v>17918</v>
      </c>
      <c r="C826">
        <v>101349</v>
      </c>
      <c r="D826" t="s">
        <v>17073</v>
      </c>
      <c r="E826" t="s">
        <v>1855</v>
      </c>
      <c r="F826" s="9">
        <f>Table13[[#This Row],[ToMeasure]]-Table13[[#This Row],[FromMeasure]]</f>
        <v>16.63125011</v>
      </c>
      <c r="G826" s="5" t="s">
        <v>1856</v>
      </c>
      <c r="H826" s="35">
        <v>6.15583277</v>
      </c>
      <c r="I826" s="56">
        <v>44.356740520000002</v>
      </c>
      <c r="J826" s="18" t="s">
        <v>1859</v>
      </c>
      <c r="K826" s="55">
        <v>46.007112953333298</v>
      </c>
      <c r="L826" s="35">
        <v>22.78708288</v>
      </c>
      <c r="M826" s="56">
        <v>60.987990629999999</v>
      </c>
      <c r="N826" s="18" t="s">
        <v>438</v>
      </c>
      <c r="O826" s="2">
        <v>104</v>
      </c>
      <c r="P826" s="2">
        <v>161</v>
      </c>
      <c r="Q826" s="2">
        <v>265</v>
      </c>
      <c r="R826" t="s">
        <v>13042</v>
      </c>
      <c r="S826">
        <v>11</v>
      </c>
      <c r="T826">
        <v>54</v>
      </c>
      <c r="U826" s="2">
        <v>57</v>
      </c>
      <c r="V826" s="2">
        <v>7</v>
      </c>
      <c r="W826" s="8">
        <v>0.24150943396226415</v>
      </c>
      <c r="X826" s="2">
        <v>432</v>
      </c>
      <c r="Y826" s="45">
        <v>789</v>
      </c>
      <c r="AA826" s="61">
        <f>(Table13[[#This Row],[2042 Future AADT]]-Table13[[#This Row],[AADT 2022]])/20*($AA$5-2022)+Table13[[#This Row],[AADT 2022]]</f>
        <v>373.55</v>
      </c>
      <c r="AC826" s="1" t="str">
        <f>IF(Table13[[#This Row],[TCS MP]]&gt;=Table13[[#This Row],[BMP]],IF(Table13[[#This Row],[TCS MP]]&lt;=Table13[[#This Row],[EMP]],"Good","EMP"),"BMP")</f>
        <v>Good</v>
      </c>
    </row>
    <row r="827" spans="1:29" ht="24" customHeight="1" x14ac:dyDescent="0.25">
      <c r="A827" t="s">
        <v>1863</v>
      </c>
      <c r="B827" t="s">
        <v>17919</v>
      </c>
      <c r="C827">
        <v>101350</v>
      </c>
      <c r="D827" t="s">
        <v>17073</v>
      </c>
      <c r="E827" t="s">
        <v>1855</v>
      </c>
      <c r="F827" s="9">
        <f>Table13[[#This Row],[ToMeasure]]-Table13[[#This Row],[FromMeasure]]</f>
        <v>2.9970930700000018</v>
      </c>
      <c r="G827" s="5" t="s">
        <v>1856</v>
      </c>
      <c r="H827" s="35">
        <v>22.78708288</v>
      </c>
      <c r="I827" s="56">
        <v>61.016980912000001</v>
      </c>
      <c r="J827" s="18" t="s">
        <v>438</v>
      </c>
      <c r="K827" s="55">
        <v>62.997288246666699</v>
      </c>
      <c r="L827" s="35">
        <v>25.784175950000002</v>
      </c>
      <c r="M827" s="56">
        <v>64.014073981999999</v>
      </c>
      <c r="N827" s="18" t="s">
        <v>1862</v>
      </c>
      <c r="O827" s="2">
        <v>146</v>
      </c>
      <c r="P827" s="2">
        <v>57</v>
      </c>
      <c r="Q827" s="2">
        <v>203</v>
      </c>
      <c r="R827" t="s">
        <v>5501</v>
      </c>
      <c r="S827">
        <v>13</v>
      </c>
      <c r="T827">
        <v>57</v>
      </c>
      <c r="U827" s="2">
        <v>34</v>
      </c>
      <c r="V827" s="2">
        <v>2</v>
      </c>
      <c r="W827" s="8">
        <v>0.17733990147783252</v>
      </c>
      <c r="X827" s="2">
        <v>609</v>
      </c>
      <c r="Y827" s="45">
        <v>790</v>
      </c>
      <c r="AA827" s="61">
        <f>(Table13[[#This Row],[2042 Future AADT]]-Table13[[#This Row],[AADT 2022]])/20*($AA$5-2022)+Table13[[#This Row],[AADT 2022]]</f>
        <v>466.90000000000003</v>
      </c>
      <c r="AC827" s="1" t="str">
        <f>IF(Table13[[#This Row],[TCS MP]]&gt;=Table13[[#This Row],[BMP]],IF(Table13[[#This Row],[TCS MP]]&lt;=Table13[[#This Row],[EMP]],"Good","EMP"),"BMP")</f>
        <v>Good</v>
      </c>
    </row>
    <row r="828" spans="1:29" ht="24" customHeight="1" x14ac:dyDescent="0.25">
      <c r="A828" t="s">
        <v>1865</v>
      </c>
      <c r="B828" t="s">
        <v>17920</v>
      </c>
      <c r="C828">
        <v>101351</v>
      </c>
      <c r="D828" t="s">
        <v>17073</v>
      </c>
      <c r="E828" t="s">
        <v>440</v>
      </c>
      <c r="F828" s="9">
        <f>Table13[[#This Row],[ToMeasure]]-Table13[[#This Row],[FromMeasure]]</f>
        <v>1.0862814300000001</v>
      </c>
      <c r="G828" s="5" t="s">
        <v>438</v>
      </c>
      <c r="H828" s="35">
        <v>0.21975049999999999</v>
      </c>
      <c r="I828" s="56">
        <v>326.186858395</v>
      </c>
      <c r="J828" s="18" t="s">
        <v>1864</v>
      </c>
      <c r="K828" s="55">
        <v>326.77086731333299</v>
      </c>
      <c r="L828" s="35">
        <v>1.3060319300000001</v>
      </c>
      <c r="M828" s="56">
        <v>327.27313982499999</v>
      </c>
      <c r="N828" s="18" t="s">
        <v>425</v>
      </c>
      <c r="O828" s="2">
        <v>2284</v>
      </c>
      <c r="P828" s="2">
        <v>2503</v>
      </c>
      <c r="Q828" s="2">
        <v>4787</v>
      </c>
      <c r="R828" t="s">
        <v>15882</v>
      </c>
      <c r="S828">
        <v>12</v>
      </c>
      <c r="T828">
        <v>50</v>
      </c>
      <c r="U828" s="2">
        <v>225</v>
      </c>
      <c r="V828" s="2">
        <v>202</v>
      </c>
      <c r="W828" s="8">
        <v>8.9199916440359309E-2</v>
      </c>
      <c r="X828" s="2">
        <v>14361</v>
      </c>
      <c r="Y828" s="45">
        <v>791</v>
      </c>
      <c r="AA828" s="61">
        <f>(Table13[[#This Row],[2042 Future AADT]]-Table13[[#This Row],[AADT 2022]])/20*($AA$5-2022)+Table13[[#This Row],[AADT 2022]]</f>
        <v>11010.099999999999</v>
      </c>
      <c r="AC828" s="1" t="str">
        <f>IF(Table13[[#This Row],[TCS MP]]&gt;=Table13[[#This Row],[BMP]],IF(Table13[[#This Row],[TCS MP]]&lt;=Table13[[#This Row],[EMP]],"Good","EMP"),"BMP")</f>
        <v>Good</v>
      </c>
    </row>
    <row r="829" spans="1:29" ht="24" customHeight="1" x14ac:dyDescent="0.25">
      <c r="A829" t="s">
        <v>1868</v>
      </c>
      <c r="B829" t="s">
        <v>17921</v>
      </c>
      <c r="C829">
        <v>101353</v>
      </c>
      <c r="D829" t="s">
        <v>17073</v>
      </c>
      <c r="E829" t="s">
        <v>440</v>
      </c>
      <c r="F829" s="9">
        <f>Table13[[#This Row],[ToMeasure]]-Table13[[#This Row],[FromMeasure]]</f>
        <v>6.0186735899999997</v>
      </c>
      <c r="G829" s="5" t="s">
        <v>438</v>
      </c>
      <c r="H829" s="35">
        <v>2.015835</v>
      </c>
      <c r="I829" s="56">
        <v>328.13352371444398</v>
      </c>
      <c r="J829" s="18" t="s">
        <v>425</v>
      </c>
      <c r="K829" s="55">
        <v>330.98253176999998</v>
      </c>
      <c r="L829" s="35">
        <v>8.0345085899999997</v>
      </c>
      <c r="M829" s="56">
        <v>334.15219730444397</v>
      </c>
      <c r="N829" s="18" t="s">
        <v>1867</v>
      </c>
      <c r="O829" s="2">
        <v>966</v>
      </c>
      <c r="P829" s="2">
        <v>856</v>
      </c>
      <c r="Q829" s="2">
        <v>1822</v>
      </c>
      <c r="R829" t="s">
        <v>5506</v>
      </c>
      <c r="S829">
        <v>7</v>
      </c>
      <c r="T829">
        <v>59</v>
      </c>
      <c r="U829" s="2">
        <v>99</v>
      </c>
      <c r="V829" s="2">
        <v>107</v>
      </c>
      <c r="W829" s="8">
        <v>0.11306256860592755</v>
      </c>
      <c r="X829" s="2">
        <v>3198</v>
      </c>
      <c r="Y829" s="45">
        <v>792</v>
      </c>
      <c r="AA829" s="61">
        <f>(Table13[[#This Row],[2042 Future AADT]]-Table13[[#This Row],[AADT 2022]])/20*($AA$5-2022)+Table13[[#This Row],[AADT 2022]]</f>
        <v>2716.4</v>
      </c>
      <c r="AC829" s="1" t="str">
        <f>IF(Table13[[#This Row],[TCS MP]]&gt;=Table13[[#This Row],[BMP]],IF(Table13[[#This Row],[TCS MP]]&lt;=Table13[[#This Row],[EMP]],"Good","EMP"),"BMP")</f>
        <v>Good</v>
      </c>
    </row>
    <row r="830" spans="1:29" ht="24" customHeight="1" x14ac:dyDescent="0.25">
      <c r="A830" t="s">
        <v>1870</v>
      </c>
      <c r="B830" t="s">
        <v>17922</v>
      </c>
      <c r="C830">
        <v>101354</v>
      </c>
      <c r="D830" t="s">
        <v>17073</v>
      </c>
      <c r="E830" t="s">
        <v>440</v>
      </c>
      <c r="F830" s="9">
        <f>Table13[[#This Row],[ToMeasure]]-Table13[[#This Row],[FromMeasure]]</f>
        <v>5.7760324700000005</v>
      </c>
      <c r="G830" s="5" t="s">
        <v>438</v>
      </c>
      <c r="H830" s="35">
        <v>8.0345085899999997</v>
      </c>
      <c r="I830" s="56">
        <v>334.22320841999999</v>
      </c>
      <c r="J830" s="18" t="s">
        <v>1867</v>
      </c>
      <c r="K830" s="55">
        <v>335.62116265499998</v>
      </c>
      <c r="L830" s="35">
        <v>13.81054106</v>
      </c>
      <c r="M830" s="56">
        <v>339.99924089000001</v>
      </c>
      <c r="N830" s="18" t="s">
        <v>1869</v>
      </c>
      <c r="O830" s="2">
        <v>167</v>
      </c>
      <c r="P830" s="2">
        <v>132</v>
      </c>
      <c r="Q830" s="2">
        <v>299</v>
      </c>
      <c r="R830" t="s">
        <v>13047</v>
      </c>
      <c r="S830">
        <v>11</v>
      </c>
      <c r="T830">
        <v>56</v>
      </c>
      <c r="U830" s="2">
        <v>73</v>
      </c>
      <c r="V830" s="2">
        <v>32</v>
      </c>
      <c r="W830" s="8">
        <v>0.3511705685618729</v>
      </c>
      <c r="X830" s="2">
        <v>525</v>
      </c>
      <c r="Y830" s="45">
        <v>793</v>
      </c>
      <c r="AA830" s="61">
        <f>(Table13[[#This Row],[2042 Future AADT]]-Table13[[#This Row],[AADT 2022]])/20*($AA$5-2022)+Table13[[#This Row],[AADT 2022]]</f>
        <v>445.9</v>
      </c>
      <c r="AC830" s="1" t="str">
        <f>IF(Table13[[#This Row],[TCS MP]]&gt;=Table13[[#This Row],[BMP]],IF(Table13[[#This Row],[TCS MP]]&lt;=Table13[[#This Row],[EMP]],"Good","EMP"),"BMP")</f>
        <v>Good</v>
      </c>
    </row>
    <row r="831" spans="1:29" ht="24" customHeight="1" x14ac:dyDescent="0.25">
      <c r="A831" t="s">
        <v>1871</v>
      </c>
      <c r="B831" t="s">
        <v>17923</v>
      </c>
      <c r="C831">
        <v>101355</v>
      </c>
      <c r="D831" t="s">
        <v>17073</v>
      </c>
      <c r="E831" t="s">
        <v>440</v>
      </c>
      <c r="F831" s="9">
        <f>Table13[[#This Row],[ToMeasure]]-Table13[[#This Row],[FromMeasure]]</f>
        <v>19.58038071</v>
      </c>
      <c r="G831" s="5" t="s">
        <v>438</v>
      </c>
      <c r="H831" s="35">
        <v>13.8105411</v>
      </c>
      <c r="I831" s="56">
        <v>339.89630390333298</v>
      </c>
      <c r="J831" s="18" t="s">
        <v>1869</v>
      </c>
      <c r="K831" s="55">
        <v>347.99565866500001</v>
      </c>
      <c r="L831" s="35">
        <v>33.390921810000002</v>
      </c>
      <c r="M831" s="56">
        <v>359.47668461333302</v>
      </c>
      <c r="N831" s="18" t="s">
        <v>1856</v>
      </c>
      <c r="O831" s="2" t="s">
        <v>203</v>
      </c>
      <c r="P831" s="2" t="s">
        <v>203</v>
      </c>
      <c r="Q831" s="2">
        <v>199</v>
      </c>
      <c r="R831" t="s">
        <v>15883</v>
      </c>
      <c r="S831">
        <v>13</v>
      </c>
      <c r="T831">
        <v>56</v>
      </c>
      <c r="U831" s="2">
        <v>67</v>
      </c>
      <c r="V831" s="2">
        <v>9</v>
      </c>
      <c r="W831" s="8">
        <v>0.38190954773869346</v>
      </c>
      <c r="X831" s="2">
        <v>324</v>
      </c>
      <c r="Y831" s="45">
        <v>794</v>
      </c>
      <c r="AA831" s="61">
        <f>(Table13[[#This Row],[2042 Future AADT]]-Table13[[#This Row],[AADT 2022]])/20*($AA$5-2022)+Table13[[#This Row],[AADT 2022]]</f>
        <v>280.25</v>
      </c>
      <c r="AC831" s="1" t="str">
        <f>IF(Table13[[#This Row],[TCS MP]]&gt;=Table13[[#This Row],[BMP]],IF(Table13[[#This Row],[TCS MP]]&lt;=Table13[[#This Row],[EMP]],"Good","EMP"),"BMP")</f>
        <v>Good</v>
      </c>
    </row>
    <row r="832" spans="1:29" ht="24" customHeight="1" x14ac:dyDescent="0.25">
      <c r="A832" t="s">
        <v>1873</v>
      </c>
      <c r="B832" t="s">
        <v>17924</v>
      </c>
      <c r="C832">
        <v>101356</v>
      </c>
      <c r="D832" t="s">
        <v>17073</v>
      </c>
      <c r="E832" t="s">
        <v>1437</v>
      </c>
      <c r="F832" s="9">
        <f>Table13[[#This Row],[ToMeasure]]-Table13[[#This Row],[FromMeasure]]</f>
        <v>5.4295423899999999</v>
      </c>
      <c r="G832" s="5" t="s">
        <v>1872</v>
      </c>
      <c r="H832" s="35">
        <v>0</v>
      </c>
      <c r="I832" s="56">
        <v>186.64487991875001</v>
      </c>
      <c r="J832" s="18" t="s">
        <v>559</v>
      </c>
      <c r="K832" s="55">
        <v>189.19495204</v>
      </c>
      <c r="L832" s="35">
        <v>5.4295423899999999</v>
      </c>
      <c r="M832" s="56">
        <v>192.07442233875</v>
      </c>
      <c r="N832" s="18" t="s">
        <v>1391</v>
      </c>
      <c r="O832" s="2">
        <v>2068</v>
      </c>
      <c r="P832" s="2">
        <v>2388</v>
      </c>
      <c r="Q832" s="2">
        <v>4456</v>
      </c>
      <c r="R832" t="s">
        <v>15732</v>
      </c>
      <c r="S832">
        <v>7</v>
      </c>
      <c r="T832">
        <v>52</v>
      </c>
      <c r="U832" s="2">
        <v>362</v>
      </c>
      <c r="V832" s="2">
        <v>764</v>
      </c>
      <c r="W832" s="8">
        <v>0.25269299820466784</v>
      </c>
      <c r="X832" s="2">
        <v>11589</v>
      </c>
      <c r="Y832" s="45">
        <v>795</v>
      </c>
      <c r="AA832" s="61">
        <f>(Table13[[#This Row],[2042 Future AADT]]-Table13[[#This Row],[AADT 2022]])/20*($AA$5-2022)+Table13[[#This Row],[AADT 2022]]</f>
        <v>9092.4500000000007</v>
      </c>
      <c r="AC832" s="1" t="str">
        <f>IF(Table13[[#This Row],[TCS MP]]&gt;=Table13[[#This Row],[BMP]],IF(Table13[[#This Row],[TCS MP]]&lt;=Table13[[#This Row],[EMP]],"Good","EMP"),"BMP")</f>
        <v>Good</v>
      </c>
    </row>
    <row r="833" spans="1:29" ht="24" customHeight="1" x14ac:dyDescent="0.25">
      <c r="A833" t="s">
        <v>1875</v>
      </c>
      <c r="B833" t="s">
        <v>17925</v>
      </c>
      <c r="C833">
        <v>101357</v>
      </c>
      <c r="D833" t="s">
        <v>17073</v>
      </c>
      <c r="E833" t="s">
        <v>1397</v>
      </c>
      <c r="F833" s="9">
        <f>Table13[[#This Row],[ToMeasure]]-Table13[[#This Row],[FromMeasure]]</f>
        <v>1.8785158399999999</v>
      </c>
      <c r="G833" s="5" t="s">
        <v>1475</v>
      </c>
      <c r="H833" s="35">
        <v>0</v>
      </c>
      <c r="I833" s="56">
        <v>214.69685031</v>
      </c>
      <c r="J833" s="18" t="s">
        <v>298</v>
      </c>
      <c r="K833" s="55">
        <v>216.06116524500001</v>
      </c>
      <c r="L833" s="35">
        <v>1.8785158399999999</v>
      </c>
      <c r="M833" s="56">
        <v>216.57536618</v>
      </c>
      <c r="N833" s="18" t="s">
        <v>1874</v>
      </c>
      <c r="O833" s="2">
        <v>1671</v>
      </c>
      <c r="P833" s="2">
        <v>1571</v>
      </c>
      <c r="Q833" s="2">
        <v>3242</v>
      </c>
      <c r="R833" t="s">
        <v>5507</v>
      </c>
      <c r="S833">
        <v>9</v>
      </c>
      <c r="T833">
        <v>52</v>
      </c>
      <c r="U833" s="2">
        <v>260</v>
      </c>
      <c r="V833" s="2">
        <v>42</v>
      </c>
      <c r="W833" s="8">
        <v>9.3152375077112895E-2</v>
      </c>
      <c r="X833" s="2">
        <v>9532</v>
      </c>
      <c r="Y833" s="45">
        <v>796</v>
      </c>
      <c r="AA833" s="61">
        <f>(Table13[[#This Row],[2042 Future AADT]]-Table13[[#This Row],[AADT 2022]])/20*($AA$5-2022)+Table13[[#This Row],[AADT 2022]]</f>
        <v>7330.5</v>
      </c>
      <c r="AC833" s="1" t="str">
        <f>IF(Table13[[#This Row],[TCS MP]]&gt;=Table13[[#This Row],[BMP]],IF(Table13[[#This Row],[TCS MP]]&lt;=Table13[[#This Row],[EMP]],"Good","EMP"),"BMP")</f>
        <v>Good</v>
      </c>
    </row>
    <row r="834" spans="1:29" ht="24" customHeight="1" x14ac:dyDescent="0.25">
      <c r="A834" t="s">
        <v>1877</v>
      </c>
      <c r="B834" t="s">
        <v>17926</v>
      </c>
      <c r="C834">
        <v>101359</v>
      </c>
      <c r="D834" t="s">
        <v>17073</v>
      </c>
      <c r="E834" t="s">
        <v>1397</v>
      </c>
      <c r="F834" s="9">
        <f>Table13[[#This Row],[ToMeasure]]-Table13[[#This Row],[FromMeasure]]</f>
        <v>2.6134135999999999</v>
      </c>
      <c r="G834" s="5" t="s">
        <v>1475</v>
      </c>
      <c r="H834" s="35">
        <v>1.8785158399999999</v>
      </c>
      <c r="I834" s="56">
        <v>216.805180818</v>
      </c>
      <c r="J834" s="18" t="s">
        <v>1874</v>
      </c>
      <c r="K834" s="55">
        <v>219.00322352000001</v>
      </c>
      <c r="L834" s="35">
        <v>4.4919294399999998</v>
      </c>
      <c r="M834" s="56">
        <v>219.418594418</v>
      </c>
      <c r="N834" s="18" t="s">
        <v>1876</v>
      </c>
      <c r="O834" s="2">
        <v>1150</v>
      </c>
      <c r="P834" s="2">
        <v>1140</v>
      </c>
      <c r="Q834" s="2">
        <v>2290</v>
      </c>
      <c r="R834" t="s">
        <v>15884</v>
      </c>
      <c r="S834">
        <v>10</v>
      </c>
      <c r="T834">
        <v>52</v>
      </c>
      <c r="U834" s="2">
        <v>412</v>
      </c>
      <c r="V834" s="2">
        <v>102</v>
      </c>
      <c r="W834" s="8">
        <v>0.22445414847161571</v>
      </c>
      <c r="X834" s="2">
        <v>3467</v>
      </c>
      <c r="Y834" s="45">
        <v>797</v>
      </c>
      <c r="AA834" s="61">
        <f>(Table13[[#This Row],[2042 Future AADT]]-Table13[[#This Row],[AADT 2022]])/20*($AA$5-2022)+Table13[[#This Row],[AADT 2022]]</f>
        <v>3055.05</v>
      </c>
      <c r="AC834" s="1" t="str">
        <f>IF(Table13[[#This Row],[TCS MP]]&gt;=Table13[[#This Row],[BMP]],IF(Table13[[#This Row],[TCS MP]]&lt;=Table13[[#This Row],[EMP]],"Good","EMP"),"BMP")</f>
        <v>Good</v>
      </c>
    </row>
    <row r="835" spans="1:29" ht="24" customHeight="1" x14ac:dyDescent="0.25">
      <c r="A835" t="s">
        <v>1878</v>
      </c>
      <c r="B835" t="s">
        <v>17927</v>
      </c>
      <c r="C835">
        <v>101360</v>
      </c>
      <c r="D835" t="s">
        <v>17073</v>
      </c>
      <c r="E835" t="s">
        <v>1397</v>
      </c>
      <c r="F835" s="9">
        <f>Table13[[#This Row],[ToMeasure]]-Table13[[#This Row],[FromMeasure]]</f>
        <v>3.6610097100000001</v>
      </c>
      <c r="G835" s="5" t="s">
        <v>1475</v>
      </c>
      <c r="H835" s="35">
        <v>4.4919294399999998</v>
      </c>
      <c r="I835" s="56">
        <v>219.41765867999999</v>
      </c>
      <c r="J835" s="18" t="s">
        <v>1876</v>
      </c>
      <c r="K835" s="55">
        <v>222.001938405</v>
      </c>
      <c r="L835" s="35">
        <v>8.1529391499999999</v>
      </c>
      <c r="M835" s="56">
        <v>223.07866838999999</v>
      </c>
      <c r="N835" s="18" t="s">
        <v>1876</v>
      </c>
      <c r="O835" s="2">
        <v>694</v>
      </c>
      <c r="P835" s="2">
        <v>642</v>
      </c>
      <c r="Q835" s="2">
        <v>1336</v>
      </c>
      <c r="R835" t="s">
        <v>15885</v>
      </c>
      <c r="S835">
        <v>10</v>
      </c>
      <c r="T835">
        <v>61</v>
      </c>
      <c r="U835" s="2">
        <v>367</v>
      </c>
      <c r="V835" s="2">
        <v>123</v>
      </c>
      <c r="W835" s="8">
        <v>0.36676646706586824</v>
      </c>
      <c r="X835" s="2">
        <v>2023</v>
      </c>
      <c r="Y835" s="45">
        <v>798</v>
      </c>
      <c r="AA835" s="61">
        <f>(Table13[[#This Row],[2042 Future AADT]]-Table13[[#This Row],[AADT 2022]])/20*($AA$5-2022)+Table13[[#This Row],[AADT 2022]]</f>
        <v>1782.55</v>
      </c>
      <c r="AC835" s="1" t="str">
        <f>IF(Table13[[#This Row],[TCS MP]]&gt;=Table13[[#This Row],[BMP]],IF(Table13[[#This Row],[TCS MP]]&lt;=Table13[[#This Row],[EMP]],"Good","EMP"),"BMP")</f>
        <v>Good</v>
      </c>
    </row>
    <row r="836" spans="1:29" ht="24" customHeight="1" x14ac:dyDescent="0.25">
      <c r="A836" t="s">
        <v>1880</v>
      </c>
      <c r="B836" t="s">
        <v>17928</v>
      </c>
      <c r="C836">
        <v>101361</v>
      </c>
      <c r="D836" t="s">
        <v>17073</v>
      </c>
      <c r="E836" t="s">
        <v>1397</v>
      </c>
      <c r="F836" s="9">
        <f>Table13[[#This Row],[ToMeasure]]-Table13[[#This Row],[FromMeasure]]</f>
        <v>6.49123451</v>
      </c>
      <c r="G836" s="5" t="s">
        <v>1475</v>
      </c>
      <c r="H836" s="35">
        <v>8.1529391499999999</v>
      </c>
      <c r="I836" s="56">
        <v>223.08176589000001</v>
      </c>
      <c r="J836" s="18" t="s">
        <v>1876</v>
      </c>
      <c r="K836" s="55">
        <v>229.00619370000001</v>
      </c>
      <c r="L836" s="35">
        <v>14.64417366</v>
      </c>
      <c r="M836" s="56">
        <v>229.57300040000001</v>
      </c>
      <c r="N836" s="18" t="s">
        <v>1879</v>
      </c>
      <c r="O836" s="2">
        <v>670</v>
      </c>
      <c r="P836" s="2">
        <v>467</v>
      </c>
      <c r="Q836" s="2">
        <v>1137</v>
      </c>
      <c r="R836" t="s">
        <v>13048</v>
      </c>
      <c r="S836">
        <v>9</v>
      </c>
      <c r="T836">
        <v>61</v>
      </c>
      <c r="U836" s="2">
        <v>261</v>
      </c>
      <c r="V836" s="2">
        <v>94</v>
      </c>
      <c r="W836" s="8">
        <v>0.31222515391380828</v>
      </c>
      <c r="X836" s="2">
        <v>1721</v>
      </c>
      <c r="Y836" s="45">
        <v>799</v>
      </c>
      <c r="AA836" s="61">
        <f>(Table13[[#This Row],[2042 Future AADT]]-Table13[[#This Row],[AADT 2022]])/20*($AA$5-2022)+Table13[[#This Row],[AADT 2022]]</f>
        <v>1516.6</v>
      </c>
      <c r="AC836" s="1" t="str">
        <f>IF(Table13[[#This Row],[TCS MP]]&gt;=Table13[[#This Row],[BMP]],IF(Table13[[#This Row],[TCS MP]]&lt;=Table13[[#This Row],[EMP]],"Good","EMP"),"BMP")</f>
        <v>Good</v>
      </c>
    </row>
    <row r="837" spans="1:29" ht="24" customHeight="1" x14ac:dyDescent="0.25">
      <c r="A837" t="s">
        <v>1883</v>
      </c>
      <c r="B837" t="s">
        <v>17929</v>
      </c>
      <c r="C837">
        <v>101362</v>
      </c>
      <c r="D837" t="s">
        <v>17073</v>
      </c>
      <c r="E837" t="s">
        <v>1397</v>
      </c>
      <c r="F837" s="9">
        <f>Table13[[#This Row],[ToMeasure]]-Table13[[#This Row],[FromMeasure]]</f>
        <v>5.9430559699999996</v>
      </c>
      <c r="G837" s="5" t="s">
        <v>1475</v>
      </c>
      <c r="H837" s="35">
        <v>14.64417366</v>
      </c>
      <c r="I837" s="56">
        <v>229.56910028625001</v>
      </c>
      <c r="J837" s="18" t="s">
        <v>1879</v>
      </c>
      <c r="K837" s="55">
        <v>230.005451725</v>
      </c>
      <c r="L837" s="35">
        <v>20.58722963</v>
      </c>
      <c r="M837" s="56">
        <v>235.51215625624999</v>
      </c>
      <c r="N837" s="18" t="s">
        <v>1882</v>
      </c>
      <c r="O837" s="2">
        <v>601</v>
      </c>
      <c r="P837" s="2">
        <v>529</v>
      </c>
      <c r="Q837" s="2">
        <v>1130</v>
      </c>
      <c r="R837" t="s">
        <v>15886</v>
      </c>
      <c r="S837">
        <v>10</v>
      </c>
      <c r="T837">
        <v>54</v>
      </c>
      <c r="U837" s="2">
        <v>209</v>
      </c>
      <c r="V837" s="2">
        <v>92</v>
      </c>
      <c r="W837" s="8">
        <v>0.26637168141592921</v>
      </c>
      <c r="X837" s="2">
        <v>2092</v>
      </c>
      <c r="Y837" s="45">
        <v>800</v>
      </c>
      <c r="AA837" s="61">
        <f>(Table13[[#This Row],[2042 Future AADT]]-Table13[[#This Row],[AADT 2022]])/20*($AA$5-2022)+Table13[[#This Row],[AADT 2022]]</f>
        <v>1755.3000000000002</v>
      </c>
      <c r="AC837" s="1" t="str">
        <f>IF(Table13[[#This Row],[TCS MP]]&gt;=Table13[[#This Row],[BMP]],IF(Table13[[#This Row],[TCS MP]]&lt;=Table13[[#This Row],[EMP]],"Good","EMP"),"BMP")</f>
        <v>Good</v>
      </c>
    </row>
    <row r="838" spans="1:29" ht="24" customHeight="1" x14ac:dyDescent="0.25">
      <c r="A838" t="s">
        <v>1886</v>
      </c>
      <c r="B838" t="s">
        <v>17930</v>
      </c>
      <c r="C838">
        <v>101363</v>
      </c>
      <c r="D838" t="s">
        <v>17073</v>
      </c>
      <c r="E838" t="s">
        <v>1397</v>
      </c>
      <c r="F838" s="9">
        <f>Table13[[#This Row],[ToMeasure]]-Table13[[#This Row],[FromMeasure]]</f>
        <v>8.6460791300000004</v>
      </c>
      <c r="G838" s="5" t="s">
        <v>1475</v>
      </c>
      <c r="H838" s="35">
        <v>20.58722963</v>
      </c>
      <c r="I838" s="56">
        <v>235.50884903909099</v>
      </c>
      <c r="J838" s="18" t="s">
        <v>1882</v>
      </c>
      <c r="K838" s="55">
        <v>235.98866143999999</v>
      </c>
      <c r="L838" s="35">
        <v>29.23330876</v>
      </c>
      <c r="M838" s="56">
        <v>244.15492816909099</v>
      </c>
      <c r="N838" s="18" t="s">
        <v>1478</v>
      </c>
      <c r="O838" s="2">
        <v>297</v>
      </c>
      <c r="P838" s="2">
        <v>1150</v>
      </c>
      <c r="Q838" s="2">
        <v>1447</v>
      </c>
      <c r="R838" t="s">
        <v>15887</v>
      </c>
      <c r="S838">
        <v>10</v>
      </c>
      <c r="T838">
        <v>52</v>
      </c>
      <c r="U838" s="2">
        <v>221</v>
      </c>
      <c r="V838" s="2">
        <v>94</v>
      </c>
      <c r="W838" s="8">
        <v>0.21769177608845888</v>
      </c>
      <c r="X838" s="2">
        <v>2191</v>
      </c>
      <c r="Y838" s="45">
        <v>801</v>
      </c>
      <c r="AA838" s="61">
        <f>(Table13[[#This Row],[2042 Future AADT]]-Table13[[#This Row],[AADT 2022]])/20*($AA$5-2022)+Table13[[#This Row],[AADT 2022]]</f>
        <v>1930.6</v>
      </c>
      <c r="AC838" s="1" t="str">
        <f>IF(Table13[[#This Row],[TCS MP]]&gt;=Table13[[#This Row],[BMP]],IF(Table13[[#This Row],[TCS MP]]&lt;=Table13[[#This Row],[EMP]],"Good","EMP"),"BMP")</f>
        <v>Good</v>
      </c>
    </row>
    <row r="839" spans="1:29" ht="24" customHeight="1" x14ac:dyDescent="0.25">
      <c r="A839" t="s">
        <v>1887</v>
      </c>
      <c r="B839" t="s">
        <v>17931</v>
      </c>
      <c r="C839">
        <v>101364</v>
      </c>
      <c r="D839" t="s">
        <v>17073</v>
      </c>
      <c r="E839" t="s">
        <v>1397</v>
      </c>
      <c r="F839" s="9">
        <f>Table13[[#This Row],[ToMeasure]]-Table13[[#This Row],[FromMeasure]]</f>
        <v>15.9422116</v>
      </c>
      <c r="G839" s="5" t="s">
        <v>1475</v>
      </c>
      <c r="H839" s="35">
        <v>29.23330876</v>
      </c>
      <c r="I839" s="56">
        <v>244.17974124166699</v>
      </c>
      <c r="J839" s="18" t="s">
        <v>1478</v>
      </c>
      <c r="K839" s="55">
        <v>249.99865685</v>
      </c>
      <c r="L839" s="35">
        <v>45.17552036</v>
      </c>
      <c r="M839" s="56">
        <v>260.121952841667</v>
      </c>
      <c r="N839" s="18" t="s">
        <v>1884</v>
      </c>
      <c r="O839" s="2">
        <v>452</v>
      </c>
      <c r="P839" s="2">
        <v>590</v>
      </c>
      <c r="Q839" s="2">
        <v>1042</v>
      </c>
      <c r="R839" t="s">
        <v>15888</v>
      </c>
      <c r="S839">
        <v>11</v>
      </c>
      <c r="T839">
        <v>65</v>
      </c>
      <c r="U839" s="2">
        <v>189</v>
      </c>
      <c r="V839" s="2">
        <v>43</v>
      </c>
      <c r="W839" s="8">
        <v>0.22264875239923224</v>
      </c>
      <c r="X839" s="2">
        <v>1929</v>
      </c>
      <c r="Y839" s="45">
        <v>802</v>
      </c>
      <c r="AA839" s="61">
        <f>(Table13[[#This Row],[2042 Future AADT]]-Table13[[#This Row],[AADT 2022]])/20*($AA$5-2022)+Table13[[#This Row],[AADT 2022]]</f>
        <v>1618.5500000000002</v>
      </c>
      <c r="AC839" s="1" t="str">
        <f>IF(Table13[[#This Row],[TCS MP]]&gt;=Table13[[#This Row],[BMP]],IF(Table13[[#This Row],[TCS MP]]&lt;=Table13[[#This Row],[EMP]],"Good","EMP"),"BMP")</f>
        <v>Good</v>
      </c>
    </row>
    <row r="840" spans="1:29" ht="24" customHeight="1" x14ac:dyDescent="0.25">
      <c r="A840" t="s">
        <v>1885</v>
      </c>
      <c r="B840" t="s">
        <v>17932</v>
      </c>
      <c r="C840">
        <v>101365</v>
      </c>
      <c r="D840" t="s">
        <v>17073</v>
      </c>
      <c r="E840" t="s">
        <v>1397</v>
      </c>
      <c r="F840" s="9">
        <f>Table13[[#This Row],[ToMeasure]]-Table13[[#This Row],[FromMeasure]]</f>
        <v>15.674366669999998</v>
      </c>
      <c r="G840" s="5" t="s">
        <v>1475</v>
      </c>
      <c r="H840" s="35">
        <v>45.17552036</v>
      </c>
      <c r="I840" s="56">
        <v>260.75935973833299</v>
      </c>
      <c r="J840" s="18" t="s">
        <v>1884</v>
      </c>
      <c r="K840" s="55">
        <v>263.080313166667</v>
      </c>
      <c r="L840" s="35">
        <v>60.849887029999998</v>
      </c>
      <c r="M840" s="56">
        <v>276.43372640833297</v>
      </c>
      <c r="N840" s="18" t="s">
        <v>1394</v>
      </c>
      <c r="O840" s="2">
        <v>941</v>
      </c>
      <c r="P840" s="2">
        <v>967</v>
      </c>
      <c r="Q840" s="2">
        <v>1908</v>
      </c>
      <c r="R840" t="s">
        <v>13049</v>
      </c>
      <c r="S840">
        <v>9</v>
      </c>
      <c r="T840">
        <v>58</v>
      </c>
      <c r="U840" s="2">
        <v>331</v>
      </c>
      <c r="V840" s="2">
        <v>129</v>
      </c>
      <c r="W840" s="8">
        <v>0.24109014675052412</v>
      </c>
      <c r="X840" s="2">
        <v>3532</v>
      </c>
      <c r="Y840" s="45">
        <v>803</v>
      </c>
      <c r="AA840" s="61">
        <f>(Table13[[#This Row],[2042 Future AADT]]-Table13[[#This Row],[AADT 2022]])/20*($AA$5-2022)+Table13[[#This Row],[AADT 2022]]</f>
        <v>2963.6000000000004</v>
      </c>
      <c r="AC840" s="1" t="str">
        <f>IF(Table13[[#This Row],[TCS MP]]&gt;=Table13[[#This Row],[BMP]],IF(Table13[[#This Row],[TCS MP]]&lt;=Table13[[#This Row],[EMP]],"Good","EMP"),"BMP")</f>
        <v>Good</v>
      </c>
    </row>
    <row r="841" spans="1:29" ht="24" customHeight="1" x14ac:dyDescent="0.25">
      <c r="A841" t="s">
        <v>1891</v>
      </c>
      <c r="B841" t="s">
        <v>17933</v>
      </c>
      <c r="C841">
        <v>101366</v>
      </c>
      <c r="D841" t="s">
        <v>17073</v>
      </c>
      <c r="E841" t="s">
        <v>1888</v>
      </c>
      <c r="F841" s="9">
        <f>Table13[[#This Row],[ToMeasure]]-Table13[[#This Row],[FromMeasure]]</f>
        <v>1.1449364</v>
      </c>
      <c r="G841" s="5" t="s">
        <v>702</v>
      </c>
      <c r="H841" s="35">
        <v>0</v>
      </c>
      <c r="I841" s="56">
        <v>0</v>
      </c>
      <c r="J841" s="18" t="s">
        <v>1889</v>
      </c>
      <c r="K841" s="55">
        <v>0.58936748999999999</v>
      </c>
      <c r="L841" s="35">
        <v>1.1449364</v>
      </c>
      <c r="M841" s="56">
        <v>1.11408326666667</v>
      </c>
      <c r="N841" s="18" t="s">
        <v>1890</v>
      </c>
      <c r="O841" s="2">
        <v>4213</v>
      </c>
      <c r="P841" s="2">
        <v>6137</v>
      </c>
      <c r="Q841" s="2">
        <v>10350</v>
      </c>
      <c r="R841" t="s">
        <v>5508</v>
      </c>
      <c r="S841">
        <v>10</v>
      </c>
      <c r="T841">
        <v>54</v>
      </c>
      <c r="U841" s="2">
        <v>802</v>
      </c>
      <c r="V841" s="2">
        <v>1206</v>
      </c>
      <c r="W841" s="8">
        <v>0.1940096618357488</v>
      </c>
      <c r="X841" s="2">
        <v>12074</v>
      </c>
      <c r="Y841" s="45">
        <v>804</v>
      </c>
      <c r="AA841" s="61">
        <f>(Table13[[#This Row],[2042 Future AADT]]-Table13[[#This Row],[AADT 2022]])/20*($AA$5-2022)+Table13[[#This Row],[AADT 2022]]</f>
        <v>11470.6</v>
      </c>
      <c r="AC841" s="1" t="str">
        <f>IF(Table13[[#This Row],[TCS MP]]&gt;=Table13[[#This Row],[BMP]],IF(Table13[[#This Row],[TCS MP]]&lt;=Table13[[#This Row],[EMP]],"Good","EMP"),"BMP")</f>
        <v>Good</v>
      </c>
    </row>
    <row r="842" spans="1:29" ht="24" customHeight="1" x14ac:dyDescent="0.25">
      <c r="A842" t="s">
        <v>1893</v>
      </c>
      <c r="B842" t="s">
        <v>17934</v>
      </c>
      <c r="C842">
        <v>101368</v>
      </c>
      <c r="D842" t="s">
        <v>17073</v>
      </c>
      <c r="E842" t="s">
        <v>1888</v>
      </c>
      <c r="F842" s="9">
        <f>Table13[[#This Row],[ToMeasure]]-Table13[[#This Row],[FromMeasure]]</f>
        <v>0.77610590000000013</v>
      </c>
      <c r="G842" s="5" t="s">
        <v>702</v>
      </c>
      <c r="H842" s="35">
        <v>1.1449364</v>
      </c>
      <c r="I842" s="56">
        <v>1.0986567</v>
      </c>
      <c r="J842" s="18" t="s">
        <v>1890</v>
      </c>
      <c r="K842" s="55">
        <v>1.372404</v>
      </c>
      <c r="L842" s="35">
        <v>1.9210423000000001</v>
      </c>
      <c r="M842" s="56">
        <v>1.8747625999999999</v>
      </c>
      <c r="N842" s="18" t="s">
        <v>1892</v>
      </c>
      <c r="O842" s="2">
        <v>4815</v>
      </c>
      <c r="P842" s="2">
        <v>4865</v>
      </c>
      <c r="Q842" s="2">
        <v>9680</v>
      </c>
      <c r="R842" t="s">
        <v>13050</v>
      </c>
      <c r="S842">
        <v>10</v>
      </c>
      <c r="T842">
        <v>54</v>
      </c>
      <c r="U842" s="2">
        <v>1329</v>
      </c>
      <c r="V842" s="2">
        <v>1000</v>
      </c>
      <c r="W842" s="8">
        <v>0.24059917355371901</v>
      </c>
      <c r="X842" s="2">
        <v>14492</v>
      </c>
      <c r="Y842" s="45">
        <v>805</v>
      </c>
      <c r="AA842" s="61">
        <f>(Table13[[#This Row],[2042 Future AADT]]-Table13[[#This Row],[AADT 2022]])/20*($AA$5-2022)+Table13[[#This Row],[AADT 2022]]</f>
        <v>12807.8</v>
      </c>
      <c r="AC842" s="1" t="str">
        <f>IF(Table13[[#This Row],[TCS MP]]&gt;=Table13[[#This Row],[BMP]],IF(Table13[[#This Row],[TCS MP]]&lt;=Table13[[#This Row],[EMP]],"Good","EMP"),"BMP")</f>
        <v>Good</v>
      </c>
    </row>
    <row r="843" spans="1:29" ht="24" customHeight="1" x14ac:dyDescent="0.25">
      <c r="A843" t="s">
        <v>1895</v>
      </c>
      <c r="B843" t="s">
        <v>17935</v>
      </c>
      <c r="C843">
        <v>101370</v>
      </c>
      <c r="D843" t="s">
        <v>17073</v>
      </c>
      <c r="E843" t="s">
        <v>1888</v>
      </c>
      <c r="F843" s="9">
        <f>Table13[[#This Row],[ToMeasure]]-Table13[[#This Row],[FromMeasure]]</f>
        <v>0.77241439999999995</v>
      </c>
      <c r="G843" s="5" t="s">
        <v>702</v>
      </c>
      <c r="H843" s="35">
        <v>1.9210423000000001</v>
      </c>
      <c r="I843" s="56">
        <v>1.87471923333333</v>
      </c>
      <c r="J843" s="18" t="s">
        <v>1892</v>
      </c>
      <c r="K843" s="55">
        <v>1.9624950000000001</v>
      </c>
      <c r="L843" s="35">
        <v>2.6934567</v>
      </c>
      <c r="M843" s="56">
        <v>2.64713363333333</v>
      </c>
      <c r="N843" s="18" t="s">
        <v>1894</v>
      </c>
      <c r="O843" s="2">
        <v>2970</v>
      </c>
      <c r="P843" s="2">
        <v>2698</v>
      </c>
      <c r="Q843" s="2">
        <v>5668</v>
      </c>
      <c r="R843" t="s">
        <v>15733</v>
      </c>
      <c r="S843">
        <v>9</v>
      </c>
      <c r="T843">
        <v>56</v>
      </c>
      <c r="U843" s="2">
        <v>1329</v>
      </c>
      <c r="V843" s="2">
        <v>1000</v>
      </c>
      <c r="W843" s="8">
        <v>0.41090331686661963</v>
      </c>
      <c r="X843" s="2">
        <v>6612</v>
      </c>
      <c r="Y843" s="45">
        <v>806</v>
      </c>
      <c r="AA843" s="61">
        <f>(Table13[[#This Row],[2042 Future AADT]]-Table13[[#This Row],[AADT 2022]])/20*($AA$5-2022)+Table13[[#This Row],[AADT 2022]]</f>
        <v>6281.6</v>
      </c>
      <c r="AC843" s="1" t="str">
        <f>IF(Table13[[#This Row],[TCS MP]]&gt;=Table13[[#This Row],[BMP]],IF(Table13[[#This Row],[TCS MP]]&lt;=Table13[[#This Row],[EMP]],"Good","EMP"),"BMP")</f>
        <v>Good</v>
      </c>
    </row>
    <row r="844" spans="1:29" ht="24" customHeight="1" x14ac:dyDescent="0.25">
      <c r="A844" t="s">
        <v>1897</v>
      </c>
      <c r="B844" t="s">
        <v>17936</v>
      </c>
      <c r="C844">
        <v>101372</v>
      </c>
      <c r="D844" t="s">
        <v>17073</v>
      </c>
      <c r="E844" t="s">
        <v>1888</v>
      </c>
      <c r="F844" s="9">
        <f>Table13[[#This Row],[ToMeasure]]-Table13[[#This Row],[FromMeasure]]</f>
        <v>0.23665309999999984</v>
      </c>
      <c r="G844" s="5" t="s">
        <v>702</v>
      </c>
      <c r="H844" s="35">
        <v>2.6934567</v>
      </c>
      <c r="I844" s="56">
        <v>2.41166123333333</v>
      </c>
      <c r="J844" s="18" t="s">
        <v>1894</v>
      </c>
      <c r="K844" s="55">
        <v>2.50281223333333</v>
      </c>
      <c r="L844" s="35">
        <v>2.9301097999999999</v>
      </c>
      <c r="M844" s="56">
        <v>2.6483143333333299</v>
      </c>
      <c r="N844" s="18" t="s">
        <v>1896</v>
      </c>
      <c r="O844" s="2">
        <v>8380</v>
      </c>
      <c r="P844" s="2">
        <v>8591</v>
      </c>
      <c r="Q844" s="2">
        <v>16971</v>
      </c>
      <c r="R844" t="s">
        <v>5509</v>
      </c>
      <c r="S844">
        <v>9</v>
      </c>
      <c r="T844">
        <v>56</v>
      </c>
      <c r="U844" s="2">
        <v>1406</v>
      </c>
      <c r="V844" s="2">
        <v>2977</v>
      </c>
      <c r="W844" s="8">
        <v>0.25826409757822166</v>
      </c>
      <c r="X844" s="2">
        <v>25407</v>
      </c>
      <c r="Y844" s="45">
        <v>807</v>
      </c>
      <c r="AA844" s="61">
        <f>(Table13[[#This Row],[2042 Future AADT]]-Table13[[#This Row],[AADT 2022]])/20*($AA$5-2022)+Table13[[#This Row],[AADT 2022]]</f>
        <v>22454.400000000001</v>
      </c>
      <c r="AC844" s="1" t="str">
        <f>IF(Table13[[#This Row],[TCS MP]]&gt;=Table13[[#This Row],[BMP]],IF(Table13[[#This Row],[TCS MP]]&lt;=Table13[[#This Row],[EMP]],"Good","EMP"),"BMP")</f>
        <v>Good</v>
      </c>
    </row>
    <row r="845" spans="1:29" ht="24" customHeight="1" x14ac:dyDescent="0.25">
      <c r="A845" t="s">
        <v>1900</v>
      </c>
      <c r="B845" t="s">
        <v>17937</v>
      </c>
      <c r="C845">
        <v>101374</v>
      </c>
      <c r="D845" t="s">
        <v>17073</v>
      </c>
      <c r="E845" t="s">
        <v>1888</v>
      </c>
      <c r="F845" s="9">
        <f>Table13[[#This Row],[ToMeasure]]-Table13[[#This Row],[FromMeasure]]</f>
        <v>0.71753489999999998</v>
      </c>
      <c r="G845" s="5" t="s">
        <v>702</v>
      </c>
      <c r="H845" s="35">
        <v>3.0401444999999998</v>
      </c>
      <c r="I845" s="56">
        <v>2.7583490333333298</v>
      </c>
      <c r="J845" s="18" t="s">
        <v>1899</v>
      </c>
      <c r="K845" s="69">
        <v>2.8</v>
      </c>
      <c r="L845" s="35">
        <v>3.7576793999999998</v>
      </c>
      <c r="M845" s="56">
        <v>3.4758839333333298</v>
      </c>
      <c r="N845" s="18" t="s">
        <v>698</v>
      </c>
      <c r="O845" s="2">
        <v>9717</v>
      </c>
      <c r="P845" s="2">
        <v>10653</v>
      </c>
      <c r="Q845" s="2">
        <v>20370</v>
      </c>
      <c r="R845" t="s">
        <v>15736</v>
      </c>
      <c r="S845">
        <v>12</v>
      </c>
      <c r="T845">
        <v>52</v>
      </c>
      <c r="U845" s="2">
        <v>290</v>
      </c>
      <c r="V845" s="2">
        <v>350</v>
      </c>
      <c r="W845" s="8">
        <v>3.1418753068237604E-2</v>
      </c>
      <c r="X845" s="2">
        <v>30496</v>
      </c>
      <c r="Y845" s="45">
        <v>808</v>
      </c>
      <c r="AA845" s="61">
        <f>(Table13[[#This Row],[2042 Future AADT]]-Table13[[#This Row],[AADT 2022]])/20*($AA$5-2022)+Table13[[#This Row],[AADT 2022]]</f>
        <v>26951.9</v>
      </c>
      <c r="AC845" s="1" t="str">
        <f>IF(Table13[[#This Row],[TCS MP]]&gt;=Table13[[#This Row],[BMP]],IF(Table13[[#This Row],[TCS MP]]&lt;=Table13[[#This Row],[EMP]],"Good","EMP"),"BMP")</f>
        <v>Good</v>
      </c>
    </row>
    <row r="846" spans="1:29" ht="24" customHeight="1" x14ac:dyDescent="0.25">
      <c r="A846" t="s">
        <v>3100</v>
      </c>
      <c r="B846" t="s">
        <v>21160</v>
      </c>
      <c r="C846">
        <v>8024</v>
      </c>
      <c r="D846" t="s">
        <v>17073</v>
      </c>
      <c r="E846" t="s">
        <v>3099</v>
      </c>
      <c r="F846" s="9">
        <f>Table13[[#This Row],[ToMeasure]]-Table13[[#This Row],[FromMeasure]]</f>
        <v>0.39867639999999999</v>
      </c>
      <c r="G846" s="5" t="s">
        <v>3098</v>
      </c>
      <c r="H846" s="35">
        <v>0</v>
      </c>
      <c r="I846" s="56">
        <v>0</v>
      </c>
      <c r="J846" s="18" t="s">
        <v>3097</v>
      </c>
      <c r="K846" s="55">
        <v>0.3207913</v>
      </c>
      <c r="L846" s="35">
        <v>0.39867639999999999</v>
      </c>
      <c r="M846" s="56">
        <v>0.36196254</v>
      </c>
      <c r="N846" s="18" t="s">
        <v>702</v>
      </c>
      <c r="O846" s="2" t="s">
        <v>203</v>
      </c>
      <c r="P846" s="2" t="s">
        <v>203</v>
      </c>
      <c r="Q846" s="2">
        <v>153</v>
      </c>
      <c r="R846" t="s">
        <v>15737</v>
      </c>
      <c r="S846">
        <v>13</v>
      </c>
      <c r="T846" t="s">
        <v>203</v>
      </c>
      <c r="U846" s="2">
        <v>5</v>
      </c>
      <c r="V846" s="2">
        <v>16</v>
      </c>
      <c r="W846" s="8">
        <v>0.13725490196078433</v>
      </c>
      <c r="X846" s="2">
        <v>178</v>
      </c>
      <c r="Y846" s="45">
        <v>808.5</v>
      </c>
      <c r="AA846" s="61">
        <f>(Table13[[#This Row],[2042 Future AADT]]-Table13[[#This Row],[AADT 2022]])/20*($AA$5-2022)+Table13[[#This Row],[AADT 2022]]</f>
        <v>169.25</v>
      </c>
      <c r="AC846" s="1" t="str">
        <f>IF(Table13[[#This Row],[TCS MP]]&gt;=Table13[[#This Row],[BMP]],IF(Table13[[#This Row],[TCS MP]]&lt;=Table13[[#This Row],[EMP]],"Good","EMP"),"BMP")</f>
        <v>Good</v>
      </c>
    </row>
    <row r="847" spans="1:29" ht="24" customHeight="1" x14ac:dyDescent="0.25">
      <c r="A847" t="s">
        <v>1905</v>
      </c>
      <c r="B847" t="s">
        <v>17938</v>
      </c>
      <c r="C847">
        <v>101376</v>
      </c>
      <c r="D847" t="s">
        <v>17073</v>
      </c>
      <c r="E847" t="s">
        <v>1902</v>
      </c>
      <c r="F847" s="9">
        <f>Table13[[#This Row],[ToMeasure]]-Table13[[#This Row],[FromMeasure]]</f>
        <v>3.5897239500000002</v>
      </c>
      <c r="G847" s="5" t="s">
        <v>210</v>
      </c>
      <c r="H847" s="35">
        <v>0</v>
      </c>
      <c r="I847" s="56">
        <v>5.4334701416666702</v>
      </c>
      <c r="J847" s="18" t="s">
        <v>1903</v>
      </c>
      <c r="K847" s="55">
        <v>7.5634288999999999</v>
      </c>
      <c r="L847" s="35">
        <v>3.5897239500000002</v>
      </c>
      <c r="M847" s="56">
        <v>9.0231941216666698</v>
      </c>
      <c r="N847" s="18" t="s">
        <v>1904</v>
      </c>
      <c r="O847" s="2">
        <v>5643</v>
      </c>
      <c r="P847" s="2">
        <v>4523</v>
      </c>
      <c r="Q847" s="2">
        <v>10166</v>
      </c>
      <c r="R847" t="s">
        <v>15740</v>
      </c>
      <c r="S847">
        <v>8</v>
      </c>
      <c r="T847">
        <v>64</v>
      </c>
      <c r="U847" s="2">
        <v>1127</v>
      </c>
      <c r="V847" s="2">
        <v>332</v>
      </c>
      <c r="W847" s="8">
        <v>0.1435176077119811</v>
      </c>
      <c r="X847" s="2">
        <v>15565</v>
      </c>
      <c r="Y847" s="45">
        <v>809</v>
      </c>
      <c r="AA847" s="61">
        <f>(Table13[[#This Row],[2042 Future AADT]]-Table13[[#This Row],[AADT 2022]])/20*($AA$5-2022)+Table13[[#This Row],[AADT 2022]]</f>
        <v>13675.35</v>
      </c>
      <c r="AC847" s="1" t="str">
        <f>IF(Table13[[#This Row],[TCS MP]]&gt;=Table13[[#This Row],[BMP]],IF(Table13[[#This Row],[TCS MP]]&lt;=Table13[[#This Row],[EMP]],"Good","EMP"),"BMP")</f>
        <v>Good</v>
      </c>
    </row>
    <row r="848" spans="1:29" ht="24" customHeight="1" x14ac:dyDescent="0.25">
      <c r="A848" t="s">
        <v>1911</v>
      </c>
      <c r="B848" t="s">
        <v>18544</v>
      </c>
      <c r="C848">
        <v>102288</v>
      </c>
      <c r="D848" t="s">
        <v>17073</v>
      </c>
      <c r="E848" t="s">
        <v>1902</v>
      </c>
      <c r="F848" s="9">
        <f>Table13[[#This Row],[ToMeasure]]-Table13[[#This Row],[FromMeasure]]</f>
        <v>14.798904</v>
      </c>
      <c r="G848" s="5" t="s">
        <v>210</v>
      </c>
      <c r="H848" s="35">
        <v>3.5897239500000002</v>
      </c>
      <c r="I848" s="56">
        <v>9.1509022437500001</v>
      </c>
      <c r="J848" s="18" t="s">
        <v>1904</v>
      </c>
      <c r="K848" s="55">
        <v>9.80631801</v>
      </c>
      <c r="L848" s="35">
        <v>18.38862795</v>
      </c>
      <c r="M848" s="56">
        <v>23.94980624375</v>
      </c>
      <c r="N848" s="18" t="s">
        <v>1906</v>
      </c>
      <c r="O848" s="2">
        <v>2664</v>
      </c>
      <c r="P848" s="2">
        <v>2495</v>
      </c>
      <c r="Q848" s="2">
        <v>5159</v>
      </c>
      <c r="R848" t="s">
        <v>5510</v>
      </c>
      <c r="S848">
        <v>11</v>
      </c>
      <c r="T848">
        <v>63</v>
      </c>
      <c r="U848" s="2">
        <v>330</v>
      </c>
      <c r="V848" s="2">
        <v>188</v>
      </c>
      <c r="W848" s="8">
        <v>0.10040705563093623</v>
      </c>
      <c r="X848" s="2">
        <v>7899</v>
      </c>
      <c r="Y848" s="45">
        <v>810</v>
      </c>
      <c r="AA848" s="61">
        <f>(Table13[[#This Row],[2042 Future AADT]]-Table13[[#This Row],[AADT 2022]])/20*($AA$5-2022)+Table13[[#This Row],[AADT 2022]]</f>
        <v>6940</v>
      </c>
      <c r="AC848" s="1" t="str">
        <f>IF(Table13[[#This Row],[TCS MP]]&gt;=Table13[[#This Row],[BMP]],IF(Table13[[#This Row],[TCS MP]]&lt;=Table13[[#This Row],[EMP]],"Good","EMP"),"BMP")</f>
        <v>Good</v>
      </c>
    </row>
    <row r="849" spans="1:29" ht="24" customHeight="1" x14ac:dyDescent="0.25">
      <c r="A849" t="s">
        <v>1908</v>
      </c>
      <c r="B849" t="s">
        <v>17939</v>
      </c>
      <c r="C849">
        <v>101377</v>
      </c>
      <c r="D849" t="s">
        <v>17073</v>
      </c>
      <c r="E849" t="s">
        <v>1902</v>
      </c>
      <c r="F849" s="9">
        <f>Table13[[#This Row],[ToMeasure]]-Table13[[#This Row],[FromMeasure]]</f>
        <v>3.0089536599999995</v>
      </c>
      <c r="G849" s="5" t="s">
        <v>210</v>
      </c>
      <c r="H849" s="35">
        <v>18.38862795</v>
      </c>
      <c r="I849" s="56">
        <v>23.836191119999999</v>
      </c>
      <c r="J849" s="18" t="s">
        <v>1906</v>
      </c>
      <c r="K849" s="55">
        <v>25.94698614</v>
      </c>
      <c r="L849" s="35">
        <v>21.39758161</v>
      </c>
      <c r="M849" s="56">
        <v>26.845144779999998</v>
      </c>
      <c r="N849" s="18" t="s">
        <v>1907</v>
      </c>
      <c r="O849" s="2">
        <v>5955</v>
      </c>
      <c r="P849" s="2">
        <v>3650</v>
      </c>
      <c r="Q849" s="2">
        <v>9605</v>
      </c>
      <c r="R849" t="s">
        <v>5511</v>
      </c>
      <c r="S849">
        <v>8</v>
      </c>
      <c r="T849">
        <v>51</v>
      </c>
      <c r="U849" s="2">
        <v>1204</v>
      </c>
      <c r="V849" s="2">
        <v>450</v>
      </c>
      <c r="W849" s="8">
        <v>0.1722019781363873</v>
      </c>
      <c r="X849" s="2">
        <v>10258</v>
      </c>
      <c r="Y849" s="45">
        <v>811</v>
      </c>
      <c r="AA849" s="61">
        <f>(Table13[[#This Row],[2042 Future AADT]]-Table13[[#This Row],[AADT 2022]])/20*($AA$5-2022)+Table13[[#This Row],[AADT 2022]]</f>
        <v>10029.450000000001</v>
      </c>
      <c r="AC849" s="1" t="str">
        <f>IF(Table13[[#This Row],[TCS MP]]&gt;=Table13[[#This Row],[BMP]],IF(Table13[[#This Row],[TCS MP]]&lt;=Table13[[#This Row],[EMP]],"Good","EMP"),"BMP")</f>
        <v>Good</v>
      </c>
    </row>
    <row r="850" spans="1:29" ht="24" customHeight="1" x14ac:dyDescent="0.25">
      <c r="A850" t="s">
        <v>1910</v>
      </c>
      <c r="B850" t="s">
        <v>17940</v>
      </c>
      <c r="C850">
        <v>101379</v>
      </c>
      <c r="D850" t="s">
        <v>17073</v>
      </c>
      <c r="E850" t="s">
        <v>1902</v>
      </c>
      <c r="F850" s="9">
        <f>Table13[[#This Row],[ToMeasure]]-Table13[[#This Row],[FromMeasure]]</f>
        <v>0.48099936999999926</v>
      </c>
      <c r="G850" s="5" t="s">
        <v>210</v>
      </c>
      <c r="H850" s="35">
        <v>21.39758161</v>
      </c>
      <c r="I850" s="56">
        <v>26.736140649999999</v>
      </c>
      <c r="J850" s="18" t="s">
        <v>1907</v>
      </c>
      <c r="K850" s="55">
        <v>26.854535179999999</v>
      </c>
      <c r="L850" s="35">
        <v>21.878580979999999</v>
      </c>
      <c r="M850" s="56">
        <v>27.217140019999999</v>
      </c>
      <c r="N850" s="18" t="s">
        <v>1909</v>
      </c>
      <c r="O850" s="2">
        <v>7033</v>
      </c>
      <c r="P850" s="2">
        <v>8276</v>
      </c>
      <c r="Q850" s="2">
        <v>15309</v>
      </c>
      <c r="R850" t="s">
        <v>15741</v>
      </c>
      <c r="S850">
        <v>7</v>
      </c>
      <c r="T850">
        <v>53</v>
      </c>
      <c r="U850" s="2">
        <v>1745</v>
      </c>
      <c r="V850" s="2">
        <v>741</v>
      </c>
      <c r="W850" s="8">
        <v>0.16238813769677968</v>
      </c>
      <c r="X850" s="2">
        <v>16350</v>
      </c>
      <c r="Y850" s="45">
        <v>812</v>
      </c>
      <c r="AA850" s="61">
        <f>(Table13[[#This Row],[2042 Future AADT]]-Table13[[#This Row],[AADT 2022]])/20*($AA$5-2022)+Table13[[#This Row],[AADT 2022]]</f>
        <v>15985.65</v>
      </c>
      <c r="AC850" s="1" t="str">
        <f>IF(Table13[[#This Row],[TCS MP]]&gt;=Table13[[#This Row],[BMP]],IF(Table13[[#This Row],[TCS MP]]&lt;=Table13[[#This Row],[EMP]],"Good","EMP"),"BMP")</f>
        <v>Good</v>
      </c>
    </row>
    <row r="851" spans="1:29" ht="24" customHeight="1" x14ac:dyDescent="0.25">
      <c r="A851" t="s">
        <v>1914</v>
      </c>
      <c r="B851" t="s">
        <v>17941</v>
      </c>
      <c r="C851">
        <v>101381</v>
      </c>
      <c r="D851" t="s">
        <v>17073</v>
      </c>
      <c r="E851" t="s">
        <v>1912</v>
      </c>
      <c r="F851" s="9">
        <f>Table13[[#This Row],[ToMeasure]]-Table13[[#This Row],[FromMeasure]]</f>
        <v>0.26165527999999999</v>
      </c>
      <c r="G851" s="5" t="s">
        <v>205</v>
      </c>
      <c r="H851" s="35">
        <v>0.49017771999999998</v>
      </c>
      <c r="I851" s="56">
        <v>0.48635446500000001</v>
      </c>
      <c r="J851" s="18" t="s">
        <v>1913</v>
      </c>
      <c r="K851" s="55">
        <v>0.61811038500000004</v>
      </c>
      <c r="L851" s="35">
        <v>0.75183299999999997</v>
      </c>
      <c r="M851" s="56">
        <v>0.74800974499999995</v>
      </c>
      <c r="N851" s="18" t="s">
        <v>153</v>
      </c>
      <c r="O851" s="2">
        <v>67406</v>
      </c>
      <c r="P851" s="2">
        <v>67406</v>
      </c>
      <c r="Q851" s="2">
        <v>134812</v>
      </c>
      <c r="R851" t="s">
        <v>5512</v>
      </c>
      <c r="S851">
        <v>7</v>
      </c>
      <c r="T851">
        <v>52</v>
      </c>
      <c r="U851" s="2">
        <v>10481</v>
      </c>
      <c r="V851" s="2">
        <v>8825</v>
      </c>
      <c r="W851" s="8">
        <v>0.14320683618668961</v>
      </c>
      <c r="X851" s="2">
        <v>212199</v>
      </c>
      <c r="Y851" s="45">
        <v>813</v>
      </c>
      <c r="AA851" s="61">
        <f>(Table13[[#This Row],[2042 Future AADT]]-Table13[[#This Row],[AADT 2022]])/20*($AA$5-2022)+Table13[[#This Row],[AADT 2022]]</f>
        <v>185113.55</v>
      </c>
      <c r="AC851" s="1" t="str">
        <f>IF(Table13[[#This Row],[TCS MP]]&gt;=Table13[[#This Row],[BMP]],IF(Table13[[#This Row],[TCS MP]]&lt;=Table13[[#This Row],[EMP]],"Good","EMP"),"BMP")</f>
        <v>Good</v>
      </c>
    </row>
    <row r="852" spans="1:29" ht="24" customHeight="1" x14ac:dyDescent="0.25">
      <c r="A852" t="s">
        <v>1916</v>
      </c>
      <c r="B852" t="s">
        <v>17942</v>
      </c>
      <c r="C852">
        <v>101382</v>
      </c>
      <c r="D852" t="s">
        <v>17073</v>
      </c>
      <c r="E852" t="s">
        <v>1912</v>
      </c>
      <c r="F852" s="9">
        <f>Table13[[#This Row],[ToMeasure]]-Table13[[#This Row],[FromMeasure]]</f>
        <v>1.0149202100000001</v>
      </c>
      <c r="G852" s="5" t="s">
        <v>205</v>
      </c>
      <c r="H852" s="35">
        <v>0.75183299999999997</v>
      </c>
      <c r="I852" s="56">
        <v>0.75327398000000001</v>
      </c>
      <c r="J852" s="18" t="s">
        <v>153</v>
      </c>
      <c r="K852" s="55">
        <v>1.1752630399999999</v>
      </c>
      <c r="L852" s="35">
        <v>1.7667532100000001</v>
      </c>
      <c r="M852" s="56">
        <v>1.76819419</v>
      </c>
      <c r="N852" s="18" t="s">
        <v>942</v>
      </c>
      <c r="O852" s="2">
        <v>118220</v>
      </c>
      <c r="P852" s="2">
        <v>96467</v>
      </c>
      <c r="Q852" s="2">
        <v>214687</v>
      </c>
      <c r="R852" t="s">
        <v>13055</v>
      </c>
      <c r="S852">
        <v>7</v>
      </c>
      <c r="T852">
        <v>53</v>
      </c>
      <c r="U852" s="2">
        <v>8692</v>
      </c>
      <c r="V852" s="2">
        <v>7319</v>
      </c>
      <c r="W852" s="8">
        <v>7.4578339629320825E-2</v>
      </c>
      <c r="X852" s="2">
        <v>337925</v>
      </c>
      <c r="Y852" s="45">
        <v>814</v>
      </c>
      <c r="AA852" s="61">
        <f>(Table13[[#This Row],[2042 Future AADT]]-Table13[[#This Row],[AADT 2022]])/20*($AA$5-2022)+Table13[[#This Row],[AADT 2022]]</f>
        <v>294791.7</v>
      </c>
      <c r="AC852" s="1" t="str">
        <f>IF(Table13[[#This Row],[TCS MP]]&gt;=Table13[[#This Row],[BMP]],IF(Table13[[#This Row],[TCS MP]]&lt;=Table13[[#This Row],[EMP]],"Good","EMP"),"BMP")</f>
        <v>Good</v>
      </c>
    </row>
    <row r="853" spans="1:29" ht="24" customHeight="1" x14ac:dyDescent="0.25">
      <c r="A853" t="s">
        <v>1917</v>
      </c>
      <c r="B853" t="s">
        <v>17943</v>
      </c>
      <c r="C853">
        <v>101383</v>
      </c>
      <c r="D853" t="s">
        <v>17073</v>
      </c>
      <c r="E853" t="s">
        <v>1912</v>
      </c>
      <c r="F853" s="9">
        <f>Table13[[#This Row],[ToMeasure]]-Table13[[#This Row],[FromMeasure]]</f>
        <v>1.0376244899999998</v>
      </c>
      <c r="G853" s="5" t="s">
        <v>205</v>
      </c>
      <c r="H853" s="35">
        <v>1.7667532100000001</v>
      </c>
      <c r="I853" s="56">
        <v>1.7653626766666699</v>
      </c>
      <c r="J853" s="18" t="s">
        <v>942</v>
      </c>
      <c r="K853" s="55">
        <v>2.060730435</v>
      </c>
      <c r="L853" s="35">
        <v>2.8043776999999999</v>
      </c>
      <c r="M853" s="56">
        <v>2.8029871666666701</v>
      </c>
      <c r="N853" s="18" t="s">
        <v>206</v>
      </c>
      <c r="O853" s="2">
        <v>129935</v>
      </c>
      <c r="P853" s="2">
        <v>113193</v>
      </c>
      <c r="Q853" s="2">
        <v>243128</v>
      </c>
      <c r="R853" t="s">
        <v>15891</v>
      </c>
      <c r="S853">
        <v>5</v>
      </c>
      <c r="T853">
        <v>67</v>
      </c>
      <c r="U853" s="2">
        <v>8167</v>
      </c>
      <c r="V853" s="2">
        <v>6876</v>
      </c>
      <c r="W853" s="8">
        <v>6.1872758382415849E-2</v>
      </c>
      <c r="X853" s="2">
        <v>382692</v>
      </c>
      <c r="Y853" s="45">
        <v>815</v>
      </c>
      <c r="AA853" s="61">
        <f>(Table13[[#This Row],[2042 Future AADT]]-Table13[[#This Row],[AADT 2022]])/20*($AA$5-2022)+Table13[[#This Row],[AADT 2022]]</f>
        <v>333844.59999999998</v>
      </c>
      <c r="AC853" s="1" t="str">
        <f>IF(Table13[[#This Row],[TCS MP]]&gt;=Table13[[#This Row],[BMP]],IF(Table13[[#This Row],[TCS MP]]&lt;=Table13[[#This Row],[EMP]],"Good","EMP"),"BMP")</f>
        <v>Good</v>
      </c>
    </row>
    <row r="854" spans="1:29" ht="24" customHeight="1" x14ac:dyDescent="0.25">
      <c r="A854" t="s">
        <v>1918</v>
      </c>
      <c r="B854" t="s">
        <v>17944</v>
      </c>
      <c r="C854">
        <v>101384</v>
      </c>
      <c r="D854" t="s">
        <v>17073</v>
      </c>
      <c r="E854" t="s">
        <v>1912</v>
      </c>
      <c r="F854" s="9">
        <f>Table13[[#This Row],[ToMeasure]]-Table13[[#This Row],[FromMeasure]]</f>
        <v>0.71283014000000033</v>
      </c>
      <c r="G854" s="5" t="s">
        <v>205</v>
      </c>
      <c r="H854" s="35">
        <v>2.8043776999999999</v>
      </c>
      <c r="I854" s="56">
        <v>2.8001114166666699</v>
      </c>
      <c r="J854" s="18" t="s">
        <v>206</v>
      </c>
      <c r="K854" s="55">
        <v>3.2625355699999998</v>
      </c>
      <c r="L854" s="35">
        <v>3.5172078400000002</v>
      </c>
      <c r="M854" s="56">
        <v>3.5129415566666702</v>
      </c>
      <c r="N854" s="18" t="s">
        <v>1801</v>
      </c>
      <c r="O854" s="2">
        <v>70068</v>
      </c>
      <c r="P854" s="2">
        <v>70068</v>
      </c>
      <c r="Q854" s="2">
        <v>140136</v>
      </c>
      <c r="R854" t="s">
        <v>5513</v>
      </c>
      <c r="S854">
        <v>8</v>
      </c>
      <c r="T854">
        <v>57</v>
      </c>
      <c r="U854" s="2">
        <v>11701</v>
      </c>
      <c r="V854" s="2">
        <v>9849</v>
      </c>
      <c r="W854" s="8">
        <v>0.15377918593366444</v>
      </c>
      <c r="X854" s="2">
        <v>220579</v>
      </c>
      <c r="Y854" s="45">
        <v>816</v>
      </c>
      <c r="AA854" s="61">
        <f>(Table13[[#This Row],[2042 Future AADT]]-Table13[[#This Row],[AADT 2022]])/20*($AA$5-2022)+Table13[[#This Row],[AADT 2022]]</f>
        <v>192423.95</v>
      </c>
      <c r="AC854" s="1" t="str">
        <f>IF(Table13[[#This Row],[TCS MP]]&gt;=Table13[[#This Row],[BMP]],IF(Table13[[#This Row],[TCS MP]]&lt;=Table13[[#This Row],[EMP]],"Good","EMP"),"BMP")</f>
        <v>Good</v>
      </c>
    </row>
    <row r="855" spans="1:29" ht="24" customHeight="1" x14ac:dyDescent="0.25">
      <c r="A855" t="s">
        <v>1920</v>
      </c>
      <c r="B855" t="s">
        <v>17945</v>
      </c>
      <c r="C855">
        <v>101385</v>
      </c>
      <c r="D855" t="s">
        <v>17073</v>
      </c>
      <c r="E855" t="s">
        <v>1912</v>
      </c>
      <c r="F855" s="9">
        <f>Table13[[#This Row],[ToMeasure]]-Table13[[#This Row],[FromMeasure]]</f>
        <v>1.0047879799999997</v>
      </c>
      <c r="G855" s="5" t="s">
        <v>205</v>
      </c>
      <c r="H855" s="35">
        <v>3.5172078400000002</v>
      </c>
      <c r="I855" s="69">
        <v>3.5</v>
      </c>
      <c r="J855" s="18" t="s">
        <v>1801</v>
      </c>
      <c r="K855" s="69">
        <v>3.5</v>
      </c>
      <c r="L855" s="35">
        <v>4.5219958199999999</v>
      </c>
      <c r="M855" s="56">
        <v>4.5152268800000002</v>
      </c>
      <c r="N855" s="18" t="s">
        <v>1919</v>
      </c>
      <c r="O855" s="2">
        <v>88914</v>
      </c>
      <c r="P855" s="2">
        <v>80163</v>
      </c>
      <c r="Q855" s="2">
        <v>169077</v>
      </c>
      <c r="R855" t="s">
        <v>15742</v>
      </c>
      <c r="S855">
        <v>8</v>
      </c>
      <c r="T855">
        <v>57</v>
      </c>
      <c r="U855" s="2">
        <v>5926</v>
      </c>
      <c r="V855" s="2">
        <v>4988</v>
      </c>
      <c r="W855" s="8">
        <v>6.4550471087137809E-2</v>
      </c>
      <c r="X855" s="2">
        <v>266133</v>
      </c>
      <c r="Y855" s="45">
        <v>817</v>
      </c>
      <c r="AA855" s="61">
        <f>(Table13[[#This Row],[2042 Future AADT]]-Table13[[#This Row],[AADT 2022]])/20*($AA$5-2022)+Table13[[#This Row],[AADT 2022]]</f>
        <v>232163.4</v>
      </c>
      <c r="AC855" s="1" t="str">
        <f>IF(Table13[[#This Row],[TCS MP]]&gt;=Table13[[#This Row],[BMP]],IF(Table13[[#This Row],[TCS MP]]&lt;=Table13[[#This Row],[EMP]],"Good","EMP"),"BMP")</f>
        <v>Good</v>
      </c>
    </row>
    <row r="856" spans="1:29" ht="24" customHeight="1" x14ac:dyDescent="0.25">
      <c r="A856" t="s">
        <v>1922</v>
      </c>
      <c r="B856" t="s">
        <v>17946</v>
      </c>
      <c r="C856">
        <v>101386</v>
      </c>
      <c r="D856" t="s">
        <v>17073</v>
      </c>
      <c r="E856" t="s">
        <v>1912</v>
      </c>
      <c r="F856" s="9">
        <f>Table13[[#This Row],[ToMeasure]]-Table13[[#This Row],[FromMeasure]]</f>
        <v>1.1878742100000004</v>
      </c>
      <c r="G856" s="5" t="s">
        <v>205</v>
      </c>
      <c r="H856" s="35">
        <v>4.5219958199999999</v>
      </c>
      <c r="I856" s="56">
        <v>4.5246375233333298</v>
      </c>
      <c r="J856" s="18" t="s">
        <v>1919</v>
      </c>
      <c r="K856" s="55">
        <v>4.8724447199999998</v>
      </c>
      <c r="L856" s="35">
        <v>5.7098700300000003</v>
      </c>
      <c r="M856" s="56">
        <v>5.7125117333333302</v>
      </c>
      <c r="N856" s="18" t="s">
        <v>1921</v>
      </c>
      <c r="O856" s="2">
        <v>148370</v>
      </c>
      <c r="P856" s="2">
        <v>77275</v>
      </c>
      <c r="Q856" s="2">
        <v>225645</v>
      </c>
      <c r="R856" t="s">
        <v>15743</v>
      </c>
      <c r="S856">
        <v>7</v>
      </c>
      <c r="T856">
        <v>65</v>
      </c>
      <c r="U856" s="2">
        <v>6425</v>
      </c>
      <c r="V856" s="2">
        <v>5411</v>
      </c>
      <c r="W856" s="8">
        <v>5.2454076092977905E-2</v>
      </c>
      <c r="X856" s="2">
        <v>355173</v>
      </c>
      <c r="Y856" s="45">
        <v>818</v>
      </c>
      <c r="AA856" s="61">
        <f>(Table13[[#This Row],[2042 Future AADT]]-Table13[[#This Row],[AADT 2022]])/20*($AA$5-2022)+Table13[[#This Row],[AADT 2022]]</f>
        <v>309838.2</v>
      </c>
      <c r="AC856" s="1" t="str">
        <f>IF(Table13[[#This Row],[TCS MP]]&gt;=Table13[[#This Row],[BMP]],IF(Table13[[#This Row],[TCS MP]]&lt;=Table13[[#This Row],[EMP]],"Good","EMP"),"BMP")</f>
        <v>Good</v>
      </c>
    </row>
    <row r="857" spans="1:29" ht="24" customHeight="1" x14ac:dyDescent="0.25">
      <c r="A857" t="s">
        <v>1924</v>
      </c>
      <c r="B857" t="s">
        <v>17947</v>
      </c>
      <c r="C857">
        <v>101387</v>
      </c>
      <c r="D857" t="s">
        <v>17073</v>
      </c>
      <c r="E857" t="s">
        <v>1912</v>
      </c>
      <c r="F857" s="9">
        <f>Table13[[#This Row],[ToMeasure]]-Table13[[#This Row],[FromMeasure]]</f>
        <v>0.66442659999999965</v>
      </c>
      <c r="G857" s="5" t="s">
        <v>205</v>
      </c>
      <c r="H857" s="35">
        <v>5.7098700300000003</v>
      </c>
      <c r="I857" s="56">
        <v>5.7166632799999997</v>
      </c>
      <c r="J857" s="18" t="s">
        <v>1921</v>
      </c>
      <c r="K857" s="55">
        <v>5.8816125650000002</v>
      </c>
      <c r="L857" s="35">
        <v>6.3742966299999999</v>
      </c>
      <c r="M857" s="56">
        <v>6.3810898800000002</v>
      </c>
      <c r="N857" s="18" t="s">
        <v>1923</v>
      </c>
      <c r="O857" s="2">
        <v>113694</v>
      </c>
      <c r="P857" s="2">
        <v>100480</v>
      </c>
      <c r="Q857" s="2">
        <v>214174</v>
      </c>
      <c r="R857" t="s">
        <v>15744</v>
      </c>
      <c r="S857">
        <v>9</v>
      </c>
      <c r="T857">
        <v>67</v>
      </c>
      <c r="U857" s="2">
        <v>16294</v>
      </c>
      <c r="V857" s="2">
        <v>13725</v>
      </c>
      <c r="W857" s="8">
        <v>0.14016173765256287</v>
      </c>
      <c r="X857" s="2">
        <v>337117</v>
      </c>
      <c r="Y857" s="45">
        <v>819</v>
      </c>
      <c r="AA857" s="61">
        <f>(Table13[[#This Row],[2042 Future AADT]]-Table13[[#This Row],[AADT 2022]])/20*($AA$5-2022)+Table13[[#This Row],[AADT 2022]]</f>
        <v>294086.95</v>
      </c>
      <c r="AC857" s="1" t="str">
        <f>IF(Table13[[#This Row],[TCS MP]]&gt;=Table13[[#This Row],[BMP]],IF(Table13[[#This Row],[TCS MP]]&lt;=Table13[[#This Row],[EMP]],"Good","EMP"),"BMP")</f>
        <v>Good</v>
      </c>
    </row>
    <row r="858" spans="1:29" ht="24" customHeight="1" x14ac:dyDescent="0.25">
      <c r="A858" t="s">
        <v>1926</v>
      </c>
      <c r="B858" t="s">
        <v>17948</v>
      </c>
      <c r="C858">
        <v>101388</v>
      </c>
      <c r="D858" t="s">
        <v>17073</v>
      </c>
      <c r="E858" t="s">
        <v>1912</v>
      </c>
      <c r="F858" s="9">
        <f>Table13[[#This Row],[ToMeasure]]-Table13[[#This Row],[FromMeasure]]</f>
        <v>1.3636043600000001</v>
      </c>
      <c r="G858" s="5" t="s">
        <v>205</v>
      </c>
      <c r="H858" s="35">
        <v>6.3742966299999999</v>
      </c>
      <c r="I858" s="56">
        <v>6.38361937333333</v>
      </c>
      <c r="J858" s="18" t="s">
        <v>1923</v>
      </c>
      <c r="K858" s="55">
        <v>6.8243126649999999</v>
      </c>
      <c r="L858" s="35">
        <v>7.73790099</v>
      </c>
      <c r="M858" s="56">
        <v>7.74722373333333</v>
      </c>
      <c r="N858" s="18" t="s">
        <v>1925</v>
      </c>
      <c r="O858" s="2">
        <v>106950</v>
      </c>
      <c r="P858" s="2">
        <v>91901</v>
      </c>
      <c r="Q858" s="2">
        <v>198851</v>
      </c>
      <c r="R858" t="s">
        <v>15745</v>
      </c>
      <c r="S858">
        <v>8</v>
      </c>
      <c r="T858">
        <v>66</v>
      </c>
      <c r="U858" s="2">
        <v>7384</v>
      </c>
      <c r="V858" s="2">
        <v>6217</v>
      </c>
      <c r="W858" s="8">
        <v>6.8397946200924306E-2</v>
      </c>
      <c r="X858" s="2">
        <v>312998</v>
      </c>
      <c r="Y858" s="45">
        <v>820</v>
      </c>
      <c r="AA858" s="61">
        <f>(Table13[[#This Row],[2042 Future AADT]]-Table13[[#This Row],[AADT 2022]])/20*($AA$5-2022)+Table13[[#This Row],[AADT 2022]]</f>
        <v>273046.55</v>
      </c>
      <c r="AC858" s="1" t="str">
        <f>IF(Table13[[#This Row],[TCS MP]]&gt;=Table13[[#This Row],[BMP]],IF(Table13[[#This Row],[TCS MP]]&lt;=Table13[[#This Row],[EMP]],"Good","EMP"),"BMP")</f>
        <v>Good</v>
      </c>
    </row>
    <row r="859" spans="1:29" ht="24" customHeight="1" x14ac:dyDescent="0.25">
      <c r="A859" t="s">
        <v>1929</v>
      </c>
      <c r="B859" t="s">
        <v>17949</v>
      </c>
      <c r="C859">
        <v>101389</v>
      </c>
      <c r="D859" t="s">
        <v>17073</v>
      </c>
      <c r="E859" t="s">
        <v>1912</v>
      </c>
      <c r="F859" s="9">
        <f>Table13[[#This Row],[ToMeasure]]-Table13[[#This Row],[FromMeasure]]</f>
        <v>0.95978541999999933</v>
      </c>
      <c r="G859" s="5" t="s">
        <v>205</v>
      </c>
      <c r="H859" s="35">
        <v>7.73790099</v>
      </c>
      <c r="I859" s="56">
        <v>7.7504419100000002</v>
      </c>
      <c r="J859" s="18" t="s">
        <v>1925</v>
      </c>
      <c r="K859" s="55">
        <v>8.1029452800000001</v>
      </c>
      <c r="L859" s="35">
        <v>8.6976864099999993</v>
      </c>
      <c r="M859" s="56">
        <v>8.7102273300000004</v>
      </c>
      <c r="N859" s="18" t="s">
        <v>1928</v>
      </c>
      <c r="O859" s="2">
        <v>134326</v>
      </c>
      <c r="P859" s="2">
        <v>102151</v>
      </c>
      <c r="Q859" s="2">
        <v>236477</v>
      </c>
      <c r="R859" t="s">
        <v>15892</v>
      </c>
      <c r="S859">
        <v>6</v>
      </c>
      <c r="T859">
        <v>55</v>
      </c>
      <c r="U859" s="2">
        <v>7666</v>
      </c>
      <c r="V859" s="2">
        <v>6455</v>
      </c>
      <c r="W859" s="8">
        <v>5.9714052529421469E-2</v>
      </c>
      <c r="X859" s="2">
        <v>372223</v>
      </c>
      <c r="Y859" s="45">
        <v>821</v>
      </c>
      <c r="AA859" s="61">
        <f>(Table13[[#This Row],[2042 Future AADT]]-Table13[[#This Row],[AADT 2022]])/20*($AA$5-2022)+Table13[[#This Row],[AADT 2022]]</f>
        <v>324711.90000000002</v>
      </c>
      <c r="AC859" s="1" t="str">
        <f>IF(Table13[[#This Row],[TCS MP]]&gt;=Table13[[#This Row],[BMP]],IF(Table13[[#This Row],[TCS MP]]&lt;=Table13[[#This Row],[EMP]],"Good","EMP"),"BMP")</f>
        <v>Good</v>
      </c>
    </row>
    <row r="860" spans="1:29" ht="24" customHeight="1" x14ac:dyDescent="0.25">
      <c r="A860" t="s">
        <v>1931</v>
      </c>
      <c r="B860" t="s">
        <v>17950</v>
      </c>
      <c r="C860">
        <v>101390</v>
      </c>
      <c r="D860" t="s">
        <v>17073</v>
      </c>
      <c r="E860" t="s">
        <v>1912</v>
      </c>
      <c r="F860" s="9">
        <f>Table13[[#This Row],[ToMeasure]]-Table13[[#This Row],[FromMeasure]]</f>
        <v>1.1007104600000002</v>
      </c>
      <c r="G860" s="5" t="s">
        <v>205</v>
      </c>
      <c r="H860" s="35">
        <v>8.6976864099999993</v>
      </c>
      <c r="I860" s="56">
        <v>8.7078281133333295</v>
      </c>
      <c r="J860" s="18" t="s">
        <v>1928</v>
      </c>
      <c r="K860" s="55">
        <v>8.9459276299999999</v>
      </c>
      <c r="L860" s="35">
        <v>9.7983968699999995</v>
      </c>
      <c r="M860" s="56">
        <v>9.8085385733333297</v>
      </c>
      <c r="N860" s="18" t="s">
        <v>1930</v>
      </c>
      <c r="O860" s="2">
        <v>58759</v>
      </c>
      <c r="P860" s="2">
        <v>88818</v>
      </c>
      <c r="Q860" s="2">
        <v>147577</v>
      </c>
      <c r="R860" t="s">
        <v>5514</v>
      </c>
      <c r="S860">
        <v>8</v>
      </c>
      <c r="T860">
        <v>54</v>
      </c>
      <c r="U860" s="2">
        <v>6635</v>
      </c>
      <c r="V860" s="2">
        <v>5587</v>
      </c>
      <c r="W860" s="8">
        <v>8.2817783258908914E-2</v>
      </c>
      <c r="X860" s="2">
        <v>249036</v>
      </c>
      <c r="Y860" s="45">
        <v>822</v>
      </c>
      <c r="AA860" s="61">
        <f>(Table13[[#This Row],[2042 Future AADT]]-Table13[[#This Row],[AADT 2022]])/20*($AA$5-2022)+Table13[[#This Row],[AADT 2022]]</f>
        <v>213525.34999999998</v>
      </c>
      <c r="AC860" s="1" t="str">
        <f>IF(Table13[[#This Row],[TCS MP]]&gt;=Table13[[#This Row],[BMP]],IF(Table13[[#This Row],[TCS MP]]&lt;=Table13[[#This Row],[EMP]],"Good","EMP"),"BMP")</f>
        <v>Good</v>
      </c>
    </row>
    <row r="861" spans="1:29" ht="24" customHeight="1" x14ac:dyDescent="0.25">
      <c r="A861" t="s">
        <v>1934</v>
      </c>
      <c r="B861" t="s">
        <v>17951</v>
      </c>
      <c r="C861">
        <v>101391</v>
      </c>
      <c r="D861" t="s">
        <v>17073</v>
      </c>
      <c r="E861" t="s">
        <v>1912</v>
      </c>
      <c r="F861" s="9">
        <f>Table13[[#This Row],[ToMeasure]]-Table13[[#This Row],[FromMeasure]]</f>
        <v>1.2680463700000004</v>
      </c>
      <c r="G861" s="5" t="s">
        <v>205</v>
      </c>
      <c r="H861" s="35">
        <v>9.7983968699999995</v>
      </c>
      <c r="I861" s="56">
        <v>9.8059968949999998</v>
      </c>
      <c r="J861" s="18" t="s">
        <v>1930</v>
      </c>
      <c r="K861" s="55">
        <v>10.485934954999999</v>
      </c>
      <c r="L861" s="35">
        <v>11.06644324</v>
      </c>
      <c r="M861" s="56">
        <v>11.074043265</v>
      </c>
      <c r="N861" s="18" t="s">
        <v>1933</v>
      </c>
      <c r="O861" s="2">
        <v>37611</v>
      </c>
      <c r="P861" s="2">
        <v>54983</v>
      </c>
      <c r="Q861" s="2">
        <v>92594</v>
      </c>
      <c r="R861" t="s">
        <v>5515</v>
      </c>
      <c r="S861">
        <v>10</v>
      </c>
      <c r="T861">
        <v>79</v>
      </c>
      <c r="U861" s="2">
        <v>6860</v>
      </c>
      <c r="V861" s="2">
        <v>5776</v>
      </c>
      <c r="W861" s="8">
        <v>0.13646672570576926</v>
      </c>
      <c r="X861" s="2">
        <v>145746</v>
      </c>
      <c r="Y861" s="45">
        <v>823</v>
      </c>
      <c r="AA861" s="61">
        <f>(Table13[[#This Row],[2042 Future AADT]]-Table13[[#This Row],[AADT 2022]])/20*($AA$5-2022)+Table13[[#This Row],[AADT 2022]]</f>
        <v>127142.79999999999</v>
      </c>
      <c r="AC861" s="1" t="str">
        <f>IF(Table13[[#This Row],[TCS MP]]&gt;=Table13[[#This Row],[BMP]],IF(Table13[[#This Row],[TCS MP]]&lt;=Table13[[#This Row],[EMP]],"Good","EMP"),"BMP")</f>
        <v>Good</v>
      </c>
    </row>
    <row r="862" spans="1:29" ht="24" customHeight="1" x14ac:dyDescent="0.25">
      <c r="A862" t="s">
        <v>1936</v>
      </c>
      <c r="B862" t="s">
        <v>17952</v>
      </c>
      <c r="C862">
        <v>101392</v>
      </c>
      <c r="D862" t="s">
        <v>17073</v>
      </c>
      <c r="E862" t="s">
        <v>1912</v>
      </c>
      <c r="F862" s="9">
        <f>Table13[[#This Row],[ToMeasure]]-Table13[[#This Row],[FromMeasure]]</f>
        <v>0.96675744999999935</v>
      </c>
      <c r="G862" s="5" t="s">
        <v>205</v>
      </c>
      <c r="H862" s="35">
        <v>11.06644324</v>
      </c>
      <c r="I862" s="56">
        <v>11.0724051666667</v>
      </c>
      <c r="J862" s="18" t="s">
        <v>1933</v>
      </c>
      <c r="K862" s="55">
        <v>11.504185424999999</v>
      </c>
      <c r="L862" s="35">
        <v>12.033200689999999</v>
      </c>
      <c r="M862" s="56">
        <v>12.039162616666699</v>
      </c>
      <c r="N862" s="18" t="s">
        <v>1935</v>
      </c>
      <c r="O862" s="2">
        <v>57730</v>
      </c>
      <c r="P862" s="2">
        <v>51430</v>
      </c>
      <c r="Q862" s="2">
        <v>109160</v>
      </c>
      <c r="R862" t="s">
        <v>15893</v>
      </c>
      <c r="S862">
        <v>9</v>
      </c>
      <c r="T862">
        <v>72</v>
      </c>
      <c r="U862" s="2">
        <v>6267</v>
      </c>
      <c r="V862" s="2">
        <v>5278</v>
      </c>
      <c r="W862" s="8">
        <v>0.1057621839501649</v>
      </c>
      <c r="X862" s="2">
        <v>184208</v>
      </c>
      <c r="Y862" s="45">
        <v>824</v>
      </c>
      <c r="AA862" s="61">
        <f>(Table13[[#This Row],[2042 Future AADT]]-Table13[[#This Row],[AADT 2022]])/20*($AA$5-2022)+Table13[[#This Row],[AADT 2022]]</f>
        <v>157941.20000000001</v>
      </c>
      <c r="AC862" s="1" t="str">
        <f>IF(Table13[[#This Row],[TCS MP]]&gt;=Table13[[#This Row],[BMP]],IF(Table13[[#This Row],[TCS MP]]&lt;=Table13[[#This Row],[EMP]],"Good","EMP"),"BMP")</f>
        <v>Good</v>
      </c>
    </row>
    <row r="863" spans="1:29" ht="24" customHeight="1" x14ac:dyDescent="0.25">
      <c r="A863" t="s">
        <v>1937</v>
      </c>
      <c r="B863" t="s">
        <v>17953</v>
      </c>
      <c r="C863">
        <v>101393</v>
      </c>
      <c r="D863" t="s">
        <v>17073</v>
      </c>
      <c r="E863" t="s">
        <v>1912</v>
      </c>
      <c r="F863" s="9">
        <f>Table13[[#This Row],[ToMeasure]]-Table13[[#This Row],[FromMeasure]]</f>
        <v>0.69681009000000138</v>
      </c>
      <c r="G863" s="5" t="s">
        <v>205</v>
      </c>
      <c r="H863" s="35">
        <v>12.033200689999999</v>
      </c>
      <c r="I863" s="56">
        <v>12.039368619999999</v>
      </c>
      <c r="J863" s="18" t="s">
        <v>1935</v>
      </c>
      <c r="K863" s="55">
        <v>12.34340504</v>
      </c>
      <c r="L863" s="35">
        <v>12.730010780000001</v>
      </c>
      <c r="M863" s="56">
        <v>12.736178710000001</v>
      </c>
      <c r="N863" s="18" t="s">
        <v>80</v>
      </c>
      <c r="O863" s="2">
        <v>55178</v>
      </c>
      <c r="P863" s="2">
        <v>35128</v>
      </c>
      <c r="Q863" s="2">
        <v>90306</v>
      </c>
      <c r="R863" t="s">
        <v>15746</v>
      </c>
      <c r="S863">
        <v>9</v>
      </c>
      <c r="T863">
        <v>72</v>
      </c>
      <c r="U863" s="2">
        <v>5876</v>
      </c>
      <c r="V863" s="2">
        <v>8304</v>
      </c>
      <c r="W863" s="8">
        <v>0.15702168183730872</v>
      </c>
      <c r="X863" s="2">
        <v>142145</v>
      </c>
      <c r="Y863" s="45">
        <v>825</v>
      </c>
      <c r="AA863" s="61">
        <f>(Table13[[#This Row],[2042 Future AADT]]-Table13[[#This Row],[AADT 2022]])/20*($AA$5-2022)+Table13[[#This Row],[AADT 2022]]</f>
        <v>124001.35</v>
      </c>
      <c r="AC863" s="1" t="str">
        <f>IF(Table13[[#This Row],[TCS MP]]&gt;=Table13[[#This Row],[BMP]],IF(Table13[[#This Row],[TCS MP]]&lt;=Table13[[#This Row],[EMP]],"Good","EMP"),"BMP")</f>
        <v>Good</v>
      </c>
    </row>
    <row r="864" spans="1:29" ht="24" customHeight="1" x14ac:dyDescent="0.25">
      <c r="A864" t="s">
        <v>1938</v>
      </c>
      <c r="B864" t="s">
        <v>17954</v>
      </c>
      <c r="C864">
        <v>101394</v>
      </c>
      <c r="D864" t="s">
        <v>17073</v>
      </c>
      <c r="E864" t="s">
        <v>1912</v>
      </c>
      <c r="F864" s="9">
        <f>Table13[[#This Row],[ToMeasure]]-Table13[[#This Row],[FromMeasure]]</f>
        <v>0.49539523999999879</v>
      </c>
      <c r="G864" s="5" t="s">
        <v>205</v>
      </c>
      <c r="H864" s="35">
        <v>12.730010780000001</v>
      </c>
      <c r="I864" s="56">
        <v>12.7347286633333</v>
      </c>
      <c r="J864" s="18" t="s">
        <v>80</v>
      </c>
      <c r="K864" s="55">
        <v>12.83067642</v>
      </c>
      <c r="L864" s="35">
        <v>13.225406019999999</v>
      </c>
      <c r="M864" s="56">
        <v>13.2301239033333</v>
      </c>
      <c r="N864" s="18" t="s">
        <v>319</v>
      </c>
      <c r="O864" s="2">
        <v>35274</v>
      </c>
      <c r="P864" s="2">
        <v>31342</v>
      </c>
      <c r="Q864" s="2">
        <v>66616</v>
      </c>
      <c r="R864" t="s">
        <v>15747</v>
      </c>
      <c r="S864">
        <v>11</v>
      </c>
      <c r="T864">
        <v>75</v>
      </c>
      <c r="U864" s="2">
        <v>4169</v>
      </c>
      <c r="V864" s="2">
        <v>3243</v>
      </c>
      <c r="W864" s="8">
        <v>0.11126456106641047</v>
      </c>
      <c r="X864" s="2">
        <v>104856</v>
      </c>
      <c r="Y864" s="45">
        <v>826</v>
      </c>
      <c r="AA864" s="61">
        <f>(Table13[[#This Row],[2042 Future AADT]]-Table13[[#This Row],[AADT 2022]])/20*($AA$5-2022)+Table13[[#This Row],[AADT 2022]]</f>
        <v>91472</v>
      </c>
      <c r="AC864" s="1" t="str">
        <f>IF(Table13[[#This Row],[TCS MP]]&gt;=Table13[[#This Row],[BMP]],IF(Table13[[#This Row],[TCS MP]]&lt;=Table13[[#This Row],[EMP]],"Good","EMP"),"BMP")</f>
        <v>Good</v>
      </c>
    </row>
    <row r="865" spans="1:29" customFormat="1" ht="24" customHeight="1" x14ac:dyDescent="0.25">
      <c r="A865" t="s">
        <v>1940</v>
      </c>
      <c r="B865" t="s">
        <v>17955</v>
      </c>
      <c r="C865">
        <v>101395</v>
      </c>
      <c r="D865" t="s">
        <v>17073</v>
      </c>
      <c r="E865" t="s">
        <v>1912</v>
      </c>
      <c r="F865" s="9">
        <f>Table13[[#This Row],[ToMeasure]]-Table13[[#This Row],[FromMeasure]]</f>
        <v>3.3262561299999991</v>
      </c>
      <c r="G865" s="5" t="s">
        <v>205</v>
      </c>
      <c r="H865" s="35">
        <v>13.225406019999999</v>
      </c>
      <c r="I865" s="56">
        <v>13.230997364</v>
      </c>
      <c r="J865" s="18" t="s">
        <v>319</v>
      </c>
      <c r="K865" s="55">
        <v>14.135711405</v>
      </c>
      <c r="L865" s="35">
        <v>16.551662149999999</v>
      </c>
      <c r="M865" s="56">
        <v>16.557253494000001</v>
      </c>
      <c r="N865" s="18" t="s">
        <v>1939</v>
      </c>
      <c r="O865" s="2">
        <v>45502</v>
      </c>
      <c r="P865" s="2">
        <v>39926</v>
      </c>
      <c r="Q865" s="2">
        <v>85428</v>
      </c>
      <c r="R865" t="s">
        <v>5516</v>
      </c>
      <c r="S865">
        <v>11</v>
      </c>
      <c r="T865">
        <v>75</v>
      </c>
      <c r="U865" s="2">
        <v>5392</v>
      </c>
      <c r="V865" s="2">
        <v>2373</v>
      </c>
      <c r="W865" s="8">
        <v>9.0895256824460369E-2</v>
      </c>
      <c r="X865" s="2">
        <v>134467</v>
      </c>
      <c r="Y865" s="45">
        <v>827</v>
      </c>
      <c r="Z865" s="63"/>
      <c r="AA865" s="61">
        <f>(Table13[[#This Row],[2042 Future AADT]]-Table13[[#This Row],[AADT 2022]])/20*($AA$5-2022)+Table13[[#This Row],[AADT 2022]]</f>
        <v>117303.35</v>
      </c>
      <c r="AB865" s="63"/>
      <c r="AC865" s="1" t="str">
        <f>IF(Table13[[#This Row],[TCS MP]]&gt;=Table13[[#This Row],[BMP]],IF(Table13[[#This Row],[TCS MP]]&lt;=Table13[[#This Row],[EMP]],"Good","EMP"),"BMP")</f>
        <v>Good</v>
      </c>
    </row>
    <row r="866" spans="1:29" customFormat="1" ht="24" customHeight="1" x14ac:dyDescent="0.25">
      <c r="A866" t="s">
        <v>1941</v>
      </c>
      <c r="B866" t="s">
        <v>17956</v>
      </c>
      <c r="C866">
        <v>101396</v>
      </c>
      <c r="D866" t="s">
        <v>17073</v>
      </c>
      <c r="E866" t="s">
        <v>1912</v>
      </c>
      <c r="F866" s="9">
        <f>Table13[[#This Row],[ToMeasure]]-Table13[[#This Row],[FromMeasure]]</f>
        <v>0.31237534999999994</v>
      </c>
      <c r="G866" s="5" t="s">
        <v>205</v>
      </c>
      <c r="H866" s="35">
        <v>16.551662149999999</v>
      </c>
      <c r="I866" s="56">
        <v>16.556764350000002</v>
      </c>
      <c r="J866" s="18" t="s">
        <v>1939</v>
      </c>
      <c r="K866" s="55">
        <v>16.724997810000001</v>
      </c>
      <c r="L866" s="35">
        <v>16.864037499999998</v>
      </c>
      <c r="M866" s="56">
        <v>16.869139700000002</v>
      </c>
      <c r="N866" s="18" t="s">
        <v>114</v>
      </c>
      <c r="O866" s="2">
        <v>53715</v>
      </c>
      <c r="P866" s="2">
        <v>47725</v>
      </c>
      <c r="Q866" s="2">
        <v>101440</v>
      </c>
      <c r="R866" t="s">
        <v>15748</v>
      </c>
      <c r="S866">
        <v>10</v>
      </c>
      <c r="T866">
        <v>79</v>
      </c>
      <c r="U866" s="2">
        <v>3688</v>
      </c>
      <c r="V866" s="2">
        <v>3055</v>
      </c>
      <c r="W866" s="8">
        <v>6.647279179810725E-2</v>
      </c>
      <c r="X866" s="2">
        <v>159670</v>
      </c>
      <c r="Y866" s="45">
        <v>828</v>
      </c>
      <c r="Z866" s="63"/>
      <c r="AA866" s="61">
        <f>(Table13[[#This Row],[2042 Future AADT]]-Table13[[#This Row],[AADT 2022]])/20*($AA$5-2022)+Table13[[#This Row],[AADT 2022]]</f>
        <v>139289.5</v>
      </c>
      <c r="AB866" s="63"/>
      <c r="AC866" s="1" t="str">
        <f>IF(Table13[[#This Row],[TCS MP]]&gt;=Table13[[#This Row],[BMP]],IF(Table13[[#This Row],[TCS MP]]&lt;=Table13[[#This Row],[EMP]],"Good","EMP"),"BMP")</f>
        <v>Good</v>
      </c>
    </row>
    <row r="867" spans="1:29" ht="24" customHeight="1" x14ac:dyDescent="0.25">
      <c r="A867" t="s">
        <v>1943</v>
      </c>
      <c r="B867" t="s">
        <v>17957</v>
      </c>
      <c r="C867">
        <v>101397</v>
      </c>
      <c r="D867" t="s">
        <v>17073</v>
      </c>
      <c r="E867" t="s">
        <v>1912</v>
      </c>
      <c r="F867" s="9">
        <f>Table13[[#This Row],[ToMeasure]]-Table13[[#This Row],[FromMeasure]]</f>
        <v>2.18316248</v>
      </c>
      <c r="G867" s="5" t="s">
        <v>205</v>
      </c>
      <c r="H867" s="35">
        <v>16.864037499999998</v>
      </c>
      <c r="I867" s="56">
        <v>16.871249912</v>
      </c>
      <c r="J867" s="18" t="s">
        <v>114</v>
      </c>
      <c r="K867" s="55">
        <v>18.16158751</v>
      </c>
      <c r="L867" s="35">
        <v>19.047199979999998</v>
      </c>
      <c r="M867" s="56">
        <v>19.054412392</v>
      </c>
      <c r="N867" s="18" t="s">
        <v>1942</v>
      </c>
      <c r="O867" s="2">
        <v>34794</v>
      </c>
      <c r="P867" s="2">
        <v>18008</v>
      </c>
      <c r="Q867" s="2">
        <v>52802</v>
      </c>
      <c r="R867" t="s">
        <v>5517</v>
      </c>
      <c r="S867">
        <v>6</v>
      </c>
      <c r="T867">
        <v>84</v>
      </c>
      <c r="U867" s="2">
        <v>2285</v>
      </c>
      <c r="V867" s="2">
        <v>1891</v>
      </c>
      <c r="W867" s="8">
        <v>7.9087913336616036E-2</v>
      </c>
      <c r="X867" s="2">
        <v>83112</v>
      </c>
      <c r="Y867" s="45">
        <v>829</v>
      </c>
      <c r="AA867" s="61">
        <f>(Table13[[#This Row],[2042 Future AADT]]-Table13[[#This Row],[AADT 2022]])/20*($AA$5-2022)+Table13[[#This Row],[AADT 2022]]</f>
        <v>72503.5</v>
      </c>
      <c r="AC867" s="1" t="str">
        <f>IF(Table13[[#This Row],[TCS MP]]&gt;=Table13[[#This Row],[BMP]],IF(Table13[[#This Row],[TCS MP]]&lt;=Table13[[#This Row],[EMP]],"Good","EMP"),"BMP")</f>
        <v>Good</v>
      </c>
    </row>
    <row r="868" spans="1:29" ht="24" customHeight="1" x14ac:dyDescent="0.25">
      <c r="A868" t="s">
        <v>1945</v>
      </c>
      <c r="B868" t="s">
        <v>17958</v>
      </c>
      <c r="C868">
        <v>101398</v>
      </c>
      <c r="D868" t="s">
        <v>17073</v>
      </c>
      <c r="E868" t="s">
        <v>1912</v>
      </c>
      <c r="F868" s="9">
        <f>Table13[[#This Row],[ToMeasure]]-Table13[[#This Row],[FromMeasure]]</f>
        <v>1.0268578100000028</v>
      </c>
      <c r="G868" s="5" t="s">
        <v>205</v>
      </c>
      <c r="H868" s="35">
        <v>19.047199979999998</v>
      </c>
      <c r="I868" s="56">
        <v>19.058537246666699</v>
      </c>
      <c r="J868" s="18" t="s">
        <v>1942</v>
      </c>
      <c r="K868" s="55">
        <v>19.554653575</v>
      </c>
      <c r="L868" s="35">
        <v>20.074057790000001</v>
      </c>
      <c r="M868" s="56">
        <v>20.085395056666702</v>
      </c>
      <c r="N868" s="18" t="s">
        <v>1944</v>
      </c>
      <c r="O868" s="2">
        <v>50682</v>
      </c>
      <c r="P868" s="2">
        <v>44736</v>
      </c>
      <c r="Q868" s="2">
        <v>95418</v>
      </c>
      <c r="R868" t="s">
        <v>5518</v>
      </c>
      <c r="S868">
        <v>11</v>
      </c>
      <c r="T868">
        <v>80</v>
      </c>
      <c r="U868" s="2">
        <v>2863</v>
      </c>
      <c r="V868" s="2">
        <v>3818</v>
      </c>
      <c r="W868" s="8">
        <v>7.0018235553040306E-2</v>
      </c>
      <c r="X868" s="2">
        <v>150191</v>
      </c>
      <c r="Y868" s="45">
        <v>830</v>
      </c>
      <c r="AA868" s="61">
        <f>(Table13[[#This Row],[2042 Future AADT]]-Table13[[#This Row],[AADT 2022]])/20*($AA$5-2022)+Table13[[#This Row],[AADT 2022]]</f>
        <v>131020.45000000001</v>
      </c>
      <c r="AC868" s="1" t="str">
        <f>IF(Table13[[#This Row],[TCS MP]]&gt;=Table13[[#This Row],[BMP]],IF(Table13[[#This Row],[TCS MP]]&lt;=Table13[[#This Row],[EMP]],"Good","EMP"),"BMP")</f>
        <v>Good</v>
      </c>
    </row>
    <row r="869" spans="1:29" ht="24" customHeight="1" x14ac:dyDescent="0.25">
      <c r="A869" t="s">
        <v>1947</v>
      </c>
      <c r="B869" t="s">
        <v>17959</v>
      </c>
      <c r="C869">
        <v>101399</v>
      </c>
      <c r="D869" t="s">
        <v>17073</v>
      </c>
      <c r="E869" t="s">
        <v>1912</v>
      </c>
      <c r="F869" s="9">
        <f>Table13[[#This Row],[ToMeasure]]-Table13[[#This Row],[FromMeasure]]</f>
        <v>1.0018370399999981</v>
      </c>
      <c r="G869" s="5" t="s">
        <v>205</v>
      </c>
      <c r="H869" s="35">
        <v>20.074057790000001</v>
      </c>
      <c r="I869" s="56">
        <v>20.0913668333333</v>
      </c>
      <c r="J869" s="18" t="s">
        <v>1944</v>
      </c>
      <c r="K869" s="55">
        <v>20.551736035000001</v>
      </c>
      <c r="L869" s="35">
        <v>21.075894829999999</v>
      </c>
      <c r="M869" s="56">
        <v>21.093203873333302</v>
      </c>
      <c r="N869" s="18" t="s">
        <v>1946</v>
      </c>
      <c r="O869" s="2">
        <v>55971</v>
      </c>
      <c r="P869" s="2">
        <v>49314</v>
      </c>
      <c r="Q869" s="2">
        <v>105285</v>
      </c>
      <c r="R869" t="s">
        <v>15894</v>
      </c>
      <c r="S869">
        <v>9</v>
      </c>
      <c r="T869">
        <v>80</v>
      </c>
      <c r="U869" s="2">
        <v>3866</v>
      </c>
      <c r="V869" s="2">
        <v>3383</v>
      </c>
      <c r="W869" s="8">
        <v>6.8851213373225056E-2</v>
      </c>
      <c r="X869" s="2">
        <v>165722</v>
      </c>
      <c r="Y869" s="45">
        <v>831</v>
      </c>
      <c r="AA869" s="61">
        <f>(Table13[[#This Row],[2042 Future AADT]]-Table13[[#This Row],[AADT 2022]])/20*($AA$5-2022)+Table13[[#This Row],[AADT 2022]]</f>
        <v>144569.04999999999</v>
      </c>
      <c r="AC869" s="1" t="str">
        <f>IF(Table13[[#This Row],[TCS MP]]&gt;=Table13[[#This Row],[BMP]],IF(Table13[[#This Row],[TCS MP]]&lt;=Table13[[#This Row],[EMP]],"Good","EMP"),"BMP")</f>
        <v>Good</v>
      </c>
    </row>
    <row r="870" spans="1:29" ht="24" customHeight="1" x14ac:dyDescent="0.25">
      <c r="A870" t="s">
        <v>1949</v>
      </c>
      <c r="B870" t="s">
        <v>17960</v>
      </c>
      <c r="C870">
        <v>101400</v>
      </c>
      <c r="D870" t="s">
        <v>17073</v>
      </c>
      <c r="E870" t="s">
        <v>1912</v>
      </c>
      <c r="F870" s="9">
        <f>Table13[[#This Row],[ToMeasure]]-Table13[[#This Row],[FromMeasure]]</f>
        <v>1.0960792700000006</v>
      </c>
      <c r="G870" s="5" t="s">
        <v>205</v>
      </c>
      <c r="H870" s="35">
        <v>21.075894829999999</v>
      </c>
      <c r="I870" s="56">
        <v>21.0948920133333</v>
      </c>
      <c r="J870" s="18" t="s">
        <v>1946</v>
      </c>
      <c r="K870" s="55">
        <v>21.594913914999999</v>
      </c>
      <c r="L870" s="35">
        <v>22.1719741</v>
      </c>
      <c r="M870" s="56">
        <v>22.190971283333301</v>
      </c>
      <c r="N870" s="18" t="s">
        <v>1948</v>
      </c>
      <c r="O870" s="2">
        <v>44467</v>
      </c>
      <c r="P870" s="2">
        <v>40057</v>
      </c>
      <c r="Q870" s="2">
        <v>84524</v>
      </c>
      <c r="R870" t="s">
        <v>5519</v>
      </c>
      <c r="S870">
        <v>12</v>
      </c>
      <c r="T870">
        <v>75</v>
      </c>
      <c r="U870" s="2">
        <v>3381</v>
      </c>
      <c r="V870" s="2">
        <v>2958</v>
      </c>
      <c r="W870" s="8">
        <v>7.4996450712223744E-2</v>
      </c>
      <c r="X870" s="2">
        <v>133044</v>
      </c>
      <c r="Y870" s="45">
        <v>832</v>
      </c>
      <c r="AA870" s="61">
        <f>(Table13[[#This Row],[2042 Future AADT]]-Table13[[#This Row],[AADT 2022]])/20*($AA$5-2022)+Table13[[#This Row],[AADT 2022]]</f>
        <v>116062</v>
      </c>
      <c r="AC870" s="1" t="str">
        <f>IF(Table13[[#This Row],[TCS MP]]&gt;=Table13[[#This Row],[BMP]],IF(Table13[[#This Row],[TCS MP]]&lt;=Table13[[#This Row],[EMP]],"Good","EMP"),"BMP")</f>
        <v>Good</v>
      </c>
    </row>
    <row r="871" spans="1:29" ht="24" customHeight="1" x14ac:dyDescent="0.25">
      <c r="A871" t="s">
        <v>1950</v>
      </c>
      <c r="B871" t="s">
        <v>17961</v>
      </c>
      <c r="C871">
        <v>101401</v>
      </c>
      <c r="D871" t="s">
        <v>17073</v>
      </c>
      <c r="E871" t="s">
        <v>1912</v>
      </c>
      <c r="F871" s="9">
        <f>Table13[[#This Row],[ToMeasure]]-Table13[[#This Row],[FromMeasure]]</f>
        <v>1.5585479699999993</v>
      </c>
      <c r="G871" s="5" t="s">
        <v>205</v>
      </c>
      <c r="H871" s="35">
        <v>22.1719741</v>
      </c>
      <c r="I871" s="56">
        <v>22.19331876</v>
      </c>
      <c r="J871" s="18" t="s">
        <v>1948</v>
      </c>
      <c r="K871" s="55">
        <v>22.616736159999999</v>
      </c>
      <c r="L871" s="35">
        <v>23.730522069999999</v>
      </c>
      <c r="M871" s="56">
        <v>23.75186673</v>
      </c>
      <c r="N871" s="18" t="s">
        <v>114</v>
      </c>
      <c r="O871" s="2">
        <v>16280</v>
      </c>
      <c r="P871" s="2">
        <v>23320</v>
      </c>
      <c r="Q871" s="2">
        <v>39600</v>
      </c>
      <c r="R871" t="s">
        <v>13056</v>
      </c>
      <c r="S871">
        <v>11</v>
      </c>
      <c r="T871">
        <v>70</v>
      </c>
      <c r="U871" s="2">
        <v>1866</v>
      </c>
      <c r="V871" s="2">
        <v>4107</v>
      </c>
      <c r="W871" s="8">
        <v>0.15083333333333335</v>
      </c>
      <c r="X871" s="2">
        <v>62332</v>
      </c>
      <c r="Y871" s="45">
        <v>833</v>
      </c>
      <c r="AA871" s="61">
        <f>(Table13[[#This Row],[2042 Future AADT]]-Table13[[#This Row],[AADT 2022]])/20*($AA$5-2022)+Table13[[#This Row],[AADT 2022]]</f>
        <v>54375.8</v>
      </c>
      <c r="AC871" s="1" t="str">
        <f>IF(Table13[[#This Row],[TCS MP]]&gt;=Table13[[#This Row],[BMP]],IF(Table13[[#This Row],[TCS MP]]&lt;=Table13[[#This Row],[EMP]],"Good","EMP"),"BMP")</f>
        <v>Good</v>
      </c>
    </row>
    <row r="872" spans="1:29" ht="24" customHeight="1" x14ac:dyDescent="0.25">
      <c r="A872" t="s">
        <v>1987</v>
      </c>
      <c r="B872" t="s">
        <v>17985</v>
      </c>
      <c r="C872">
        <v>101425</v>
      </c>
      <c r="D872" t="s">
        <v>17073</v>
      </c>
      <c r="E872" t="s">
        <v>1912</v>
      </c>
      <c r="F872" s="9">
        <f>Table13[[#This Row],[ToMeasure]]-Table13[[#This Row],[FromMeasure]]</f>
        <v>1.1871931599999996</v>
      </c>
      <c r="G872" s="5" t="s">
        <v>205</v>
      </c>
      <c r="H872" s="35">
        <v>23.730522069999999</v>
      </c>
      <c r="I872" s="56">
        <v>23.747812253333301</v>
      </c>
      <c r="J872" s="18" t="s">
        <v>114</v>
      </c>
      <c r="K872" s="55">
        <v>24.287734175000001</v>
      </c>
      <c r="L872" s="35">
        <v>24.917715229999999</v>
      </c>
      <c r="M872" s="56">
        <v>24.9350054133333</v>
      </c>
      <c r="N872" s="18" t="s">
        <v>80</v>
      </c>
      <c r="O872" s="2">
        <v>32478</v>
      </c>
      <c r="P872" s="2">
        <v>21154</v>
      </c>
      <c r="Q872" s="2">
        <v>53632</v>
      </c>
      <c r="R872" t="s">
        <v>15895</v>
      </c>
      <c r="S872">
        <v>9</v>
      </c>
      <c r="T872">
        <v>69</v>
      </c>
      <c r="U872" s="2">
        <v>2360</v>
      </c>
      <c r="V872" s="2">
        <v>4325</v>
      </c>
      <c r="W872" s="8">
        <v>0.1246457338902148</v>
      </c>
      <c r="X872" s="2">
        <v>84419</v>
      </c>
      <c r="Y872" s="45">
        <v>833.1</v>
      </c>
      <c r="AA872" s="61">
        <f>(Table13[[#This Row],[2042 Future AADT]]-Table13[[#This Row],[AADT 2022]])/20*($AA$5-2022)+Table13[[#This Row],[AADT 2022]]</f>
        <v>73643.55</v>
      </c>
      <c r="AC872" s="1" t="str">
        <f>IF(Table13[[#This Row],[TCS MP]]&gt;=Table13[[#This Row],[BMP]],IF(Table13[[#This Row],[TCS MP]]&lt;=Table13[[#This Row],[EMP]],"Good","EMP"),"BMP")</f>
        <v>Good</v>
      </c>
    </row>
    <row r="873" spans="1:29" ht="24" customHeight="1" x14ac:dyDescent="0.25">
      <c r="A873" t="s">
        <v>1989</v>
      </c>
      <c r="B873" t="s">
        <v>17986</v>
      </c>
      <c r="C873">
        <v>101426</v>
      </c>
      <c r="D873" t="s">
        <v>17073</v>
      </c>
      <c r="E873" t="s">
        <v>1912</v>
      </c>
      <c r="F873" s="9">
        <f>Table13[[#This Row],[ToMeasure]]-Table13[[#This Row],[FromMeasure]]</f>
        <v>1.4879717899999996</v>
      </c>
      <c r="G873" s="5" t="s">
        <v>205</v>
      </c>
      <c r="H873" s="35">
        <v>24.917715229999999</v>
      </c>
      <c r="I873" s="56">
        <v>24.936187135000001</v>
      </c>
      <c r="J873" s="18" t="s">
        <v>80</v>
      </c>
      <c r="K873" s="55">
        <v>25.547719900000001</v>
      </c>
      <c r="L873" s="35">
        <v>26.405687019999998</v>
      </c>
      <c r="M873" s="56">
        <v>26.424158925</v>
      </c>
      <c r="N873" s="18" t="s">
        <v>1988</v>
      </c>
      <c r="O873" s="2">
        <v>32462</v>
      </c>
      <c r="P873" s="2">
        <v>45119</v>
      </c>
      <c r="Q873" s="2">
        <v>77581</v>
      </c>
      <c r="R873" t="s">
        <v>5520</v>
      </c>
      <c r="S873">
        <v>11</v>
      </c>
      <c r="T873">
        <v>80</v>
      </c>
      <c r="U873" s="2">
        <v>2713</v>
      </c>
      <c r="V873" s="2">
        <v>2327</v>
      </c>
      <c r="W873" s="8">
        <v>6.4964359830370841E-2</v>
      </c>
      <c r="X873" s="2">
        <v>122115</v>
      </c>
      <c r="Y873" s="45">
        <v>833.2</v>
      </c>
      <c r="AA873" s="61">
        <f>(Table13[[#This Row],[2042 Future AADT]]-Table13[[#This Row],[AADT 2022]])/20*($AA$5-2022)+Table13[[#This Row],[AADT 2022]]</f>
        <v>106528.1</v>
      </c>
      <c r="AC873" s="1" t="str">
        <f>IF(Table13[[#This Row],[TCS MP]]&gt;=Table13[[#This Row],[BMP]],IF(Table13[[#This Row],[TCS MP]]&lt;=Table13[[#This Row],[EMP]],"Good","EMP"),"BMP")</f>
        <v>Good</v>
      </c>
    </row>
    <row r="874" spans="1:29" ht="24" customHeight="1" x14ac:dyDescent="0.25">
      <c r="A874" t="s">
        <v>1990</v>
      </c>
      <c r="B874" t="s">
        <v>17987</v>
      </c>
      <c r="C874">
        <v>101427</v>
      </c>
      <c r="D874" t="s">
        <v>17073</v>
      </c>
      <c r="E874" t="s">
        <v>1912</v>
      </c>
      <c r="F874" s="9">
        <f>Table13[[#This Row],[ToMeasure]]-Table13[[#This Row],[FromMeasure]]</f>
        <v>1.4513343400000025</v>
      </c>
      <c r="G874" s="5" t="s">
        <v>205</v>
      </c>
      <c r="H874" s="35">
        <v>26.405687019999998</v>
      </c>
      <c r="I874" s="56">
        <v>26.442497750000001</v>
      </c>
      <c r="J874" s="18" t="s">
        <v>1988</v>
      </c>
      <c r="K874" s="55">
        <v>27.345537060000002</v>
      </c>
      <c r="L874" s="35">
        <v>27.857021360000001</v>
      </c>
      <c r="M874" s="56">
        <v>27.89383209</v>
      </c>
      <c r="N874" s="18" t="s">
        <v>532</v>
      </c>
      <c r="O874" s="2">
        <v>31399</v>
      </c>
      <c r="P874" s="2">
        <v>42983</v>
      </c>
      <c r="Q874" s="2">
        <v>74382</v>
      </c>
      <c r="R874" t="s">
        <v>15749</v>
      </c>
      <c r="S874">
        <v>11</v>
      </c>
      <c r="T874">
        <v>77</v>
      </c>
      <c r="U874" s="2">
        <v>2156</v>
      </c>
      <c r="V874" s="2">
        <v>2306</v>
      </c>
      <c r="W874" s="8">
        <v>5.9987631416202843E-2</v>
      </c>
      <c r="X874" s="2">
        <v>117080</v>
      </c>
      <c r="Y874" s="45">
        <v>833.3</v>
      </c>
      <c r="AA874" s="61">
        <f>(Table13[[#This Row],[2042 Future AADT]]-Table13[[#This Row],[AADT 2022]])/20*($AA$5-2022)+Table13[[#This Row],[AADT 2022]]</f>
        <v>102135.7</v>
      </c>
      <c r="AC874" s="1" t="str">
        <f>IF(Table13[[#This Row],[TCS MP]]&gt;=Table13[[#This Row],[BMP]],IF(Table13[[#This Row],[TCS MP]]&lt;=Table13[[#This Row],[EMP]],"Good","EMP"),"BMP")</f>
        <v>Good</v>
      </c>
    </row>
    <row r="875" spans="1:29" ht="24" customHeight="1" x14ac:dyDescent="0.25">
      <c r="A875" t="s">
        <v>1951</v>
      </c>
      <c r="B875" t="s">
        <v>17962</v>
      </c>
      <c r="C875">
        <v>101402</v>
      </c>
      <c r="D875" t="s">
        <v>17073</v>
      </c>
      <c r="E875" t="s">
        <v>1912</v>
      </c>
      <c r="F875" s="9">
        <f>Table13[[#This Row],[ToMeasure]]-Table13[[#This Row],[FromMeasure]]</f>
        <v>1.0625983199999993</v>
      </c>
      <c r="G875" s="5" t="s">
        <v>205</v>
      </c>
      <c r="H875" s="35">
        <v>27.857021360000001</v>
      </c>
      <c r="I875" s="56">
        <v>27.913124570000001</v>
      </c>
      <c r="J875" s="18" t="s">
        <v>532</v>
      </c>
      <c r="K875" s="55">
        <v>28.655294555000001</v>
      </c>
      <c r="L875" s="35">
        <v>28.91961968</v>
      </c>
      <c r="M875" s="56">
        <v>28.97572289</v>
      </c>
      <c r="N875" s="18" t="s">
        <v>74</v>
      </c>
      <c r="O875" s="2">
        <v>45581</v>
      </c>
      <c r="P875" s="2">
        <v>43656</v>
      </c>
      <c r="Q875" s="2">
        <v>89237</v>
      </c>
      <c r="R875" t="s">
        <v>5521</v>
      </c>
      <c r="S875">
        <v>11</v>
      </c>
      <c r="T875">
        <v>66</v>
      </c>
      <c r="U875" s="2">
        <v>2676</v>
      </c>
      <c r="V875" s="2">
        <v>2676</v>
      </c>
      <c r="W875" s="8">
        <v>5.9975122426796063E-2</v>
      </c>
      <c r="X875" s="2">
        <v>140462</v>
      </c>
      <c r="Y875" s="45">
        <v>834</v>
      </c>
      <c r="AA875" s="61">
        <f>(Table13[[#This Row],[2042 Future AADT]]-Table13[[#This Row],[AADT 2022]])/20*($AA$5-2022)+Table13[[#This Row],[AADT 2022]]</f>
        <v>122533.25</v>
      </c>
      <c r="AC875" s="1" t="str">
        <f>IF(Table13[[#This Row],[TCS MP]]&gt;=Table13[[#This Row],[BMP]],IF(Table13[[#This Row],[TCS MP]]&lt;=Table13[[#This Row],[EMP]],"Good","EMP"),"BMP")</f>
        <v>Good</v>
      </c>
    </row>
    <row r="876" spans="1:29" ht="24" customHeight="1" x14ac:dyDescent="0.25">
      <c r="A876" t="s">
        <v>1952</v>
      </c>
      <c r="B876" t="s">
        <v>17963</v>
      </c>
      <c r="C876">
        <v>101403</v>
      </c>
      <c r="D876" t="s">
        <v>17073</v>
      </c>
      <c r="E876" t="s">
        <v>1912</v>
      </c>
      <c r="F876" s="9">
        <f>Table13[[#This Row],[ToMeasure]]-Table13[[#This Row],[FromMeasure]]</f>
        <v>1.5814732899999981</v>
      </c>
      <c r="G876" s="5" t="s">
        <v>205</v>
      </c>
      <c r="H876" s="35">
        <v>28.91961968</v>
      </c>
      <c r="I876" s="56">
        <v>28.994033640000001</v>
      </c>
      <c r="J876" s="18" t="s">
        <v>74</v>
      </c>
      <c r="K876" s="55">
        <v>29.22625691</v>
      </c>
      <c r="L876" s="35">
        <v>30.501092969999998</v>
      </c>
      <c r="M876" s="56">
        <v>30.57550693</v>
      </c>
      <c r="N876" s="18" t="s">
        <v>298</v>
      </c>
      <c r="O876" s="2">
        <v>47705</v>
      </c>
      <c r="P876" s="2">
        <v>51410</v>
      </c>
      <c r="Q876" s="2">
        <v>99115</v>
      </c>
      <c r="R876" t="s">
        <v>15896</v>
      </c>
      <c r="S876">
        <v>10</v>
      </c>
      <c r="T876">
        <v>67</v>
      </c>
      <c r="U876" s="2">
        <v>2972</v>
      </c>
      <c r="V876" s="2">
        <v>3071</v>
      </c>
      <c r="W876" s="8">
        <v>6.0969580789991422E-2</v>
      </c>
      <c r="X876" s="2">
        <v>156010</v>
      </c>
      <c r="Y876" s="45">
        <v>835</v>
      </c>
      <c r="AA876" s="61">
        <f>(Table13[[#This Row],[2042 Future AADT]]-Table13[[#This Row],[AADT 2022]])/20*($AA$5-2022)+Table13[[#This Row],[AADT 2022]]</f>
        <v>136096.75</v>
      </c>
      <c r="AC876" s="1" t="str">
        <f>IF(Table13[[#This Row],[TCS MP]]&gt;=Table13[[#This Row],[BMP]],IF(Table13[[#This Row],[TCS MP]]&lt;=Table13[[#This Row],[EMP]],"Good","EMP"),"BMP")</f>
        <v>Good</v>
      </c>
    </row>
    <row r="877" spans="1:29" ht="24" customHeight="1" x14ac:dyDescent="0.25">
      <c r="A877" t="s">
        <v>1953</v>
      </c>
      <c r="B877" t="s">
        <v>17964</v>
      </c>
      <c r="C877">
        <v>101404</v>
      </c>
      <c r="D877" t="s">
        <v>17073</v>
      </c>
      <c r="E877" t="s">
        <v>1912</v>
      </c>
      <c r="F877" s="9">
        <f>Table13[[#This Row],[ToMeasure]]-Table13[[#This Row],[FromMeasure]]</f>
        <v>0.50978993000000017</v>
      </c>
      <c r="G877" s="5" t="s">
        <v>205</v>
      </c>
      <c r="H877" s="35">
        <v>30.501092969999998</v>
      </c>
      <c r="I877" s="56">
        <v>30.573903956666701</v>
      </c>
      <c r="J877" s="18" t="s">
        <v>298</v>
      </c>
      <c r="K877" s="55">
        <v>30.806644665</v>
      </c>
      <c r="L877" s="35">
        <v>31.010882899999999</v>
      </c>
      <c r="M877" s="56">
        <v>31.083693886666701</v>
      </c>
      <c r="N877" s="18" t="s">
        <v>72</v>
      </c>
      <c r="O877" s="2">
        <v>15357</v>
      </c>
      <c r="P877" s="2">
        <v>16268</v>
      </c>
      <c r="Q877" s="2">
        <v>31625</v>
      </c>
      <c r="R877" t="s">
        <v>5522</v>
      </c>
      <c r="S877">
        <v>10</v>
      </c>
      <c r="T877">
        <v>51</v>
      </c>
      <c r="U877" s="2">
        <v>1611</v>
      </c>
      <c r="V877" s="2">
        <v>1265</v>
      </c>
      <c r="W877" s="8">
        <v>9.0940711462450599E-2</v>
      </c>
      <c r="X877" s="2">
        <v>49779</v>
      </c>
      <c r="Y877" s="45">
        <v>836</v>
      </c>
      <c r="AA877" s="61">
        <f>(Table13[[#This Row],[2042 Future AADT]]-Table13[[#This Row],[AADT 2022]])/20*($AA$5-2022)+Table13[[#This Row],[AADT 2022]]</f>
        <v>43425.1</v>
      </c>
      <c r="AC877" s="1" t="str">
        <f>IF(Table13[[#This Row],[TCS MP]]&gt;=Table13[[#This Row],[BMP]],IF(Table13[[#This Row],[TCS MP]]&lt;=Table13[[#This Row],[EMP]],"Good","EMP"),"BMP")</f>
        <v>Good</v>
      </c>
    </row>
    <row r="878" spans="1:29" ht="24" customHeight="1" x14ac:dyDescent="0.25">
      <c r="A878" t="s">
        <v>1954</v>
      </c>
      <c r="B878" t="s">
        <v>17965</v>
      </c>
      <c r="C878">
        <v>101405</v>
      </c>
      <c r="D878" t="s">
        <v>17073</v>
      </c>
      <c r="E878" t="s">
        <v>1912</v>
      </c>
      <c r="F878" s="9">
        <f>Table13[[#This Row],[ToMeasure]]-Table13[[#This Row],[FromMeasure]]</f>
        <v>1.0428081700000007</v>
      </c>
      <c r="G878" s="5" t="s">
        <v>205</v>
      </c>
      <c r="H878" s="35">
        <v>31.010882899999999</v>
      </c>
      <c r="I878" s="56">
        <v>31.080886629999998</v>
      </c>
      <c r="J878" s="18" t="s">
        <v>72</v>
      </c>
      <c r="K878" s="55">
        <v>31.376930165000001</v>
      </c>
      <c r="L878" s="35">
        <v>32.053691069999999</v>
      </c>
      <c r="M878" s="56">
        <v>32.123694800000003</v>
      </c>
      <c r="N878" s="18" t="s">
        <v>1789</v>
      </c>
      <c r="O878" s="2">
        <v>62051</v>
      </c>
      <c r="P878" s="2">
        <v>45673</v>
      </c>
      <c r="Q878" s="2">
        <v>107724</v>
      </c>
      <c r="R878" t="s">
        <v>15750</v>
      </c>
      <c r="S878">
        <v>9</v>
      </c>
      <c r="T878">
        <v>53</v>
      </c>
      <c r="U878" s="2">
        <v>3661</v>
      </c>
      <c r="V878" s="2">
        <v>3232</v>
      </c>
      <c r="W878" s="8">
        <v>6.3987597935464713E-2</v>
      </c>
      <c r="X878" s="2">
        <v>169561</v>
      </c>
      <c r="Y878" s="45">
        <v>837</v>
      </c>
      <c r="AA878" s="61">
        <f>(Table13[[#This Row],[2042 Future AADT]]-Table13[[#This Row],[AADT 2022]])/20*($AA$5-2022)+Table13[[#This Row],[AADT 2022]]</f>
        <v>147918.04999999999</v>
      </c>
      <c r="AC878" s="1" t="str">
        <f>IF(Table13[[#This Row],[TCS MP]]&gt;=Table13[[#This Row],[BMP]],IF(Table13[[#This Row],[TCS MP]]&lt;=Table13[[#This Row],[EMP]],"Good","EMP"),"BMP")</f>
        <v>Good</v>
      </c>
    </row>
    <row r="879" spans="1:29" ht="24" customHeight="1" x14ac:dyDescent="0.25">
      <c r="A879" t="s">
        <v>1955</v>
      </c>
      <c r="B879" t="s">
        <v>17966</v>
      </c>
      <c r="C879">
        <v>101406</v>
      </c>
      <c r="D879" t="s">
        <v>17073</v>
      </c>
      <c r="E879" t="s">
        <v>1912</v>
      </c>
      <c r="F879" s="9">
        <f>Table13[[#This Row],[ToMeasure]]-Table13[[#This Row],[FromMeasure]]</f>
        <v>0.99831360000000302</v>
      </c>
      <c r="G879" s="5" t="s">
        <v>205</v>
      </c>
      <c r="H879" s="35">
        <v>32.053691069999999</v>
      </c>
      <c r="I879" s="56">
        <v>32.124184023333299</v>
      </c>
      <c r="J879" s="18" t="s">
        <v>1789</v>
      </c>
      <c r="K879" s="55">
        <v>32.347976625000001</v>
      </c>
      <c r="L879" s="35">
        <v>33.052004670000002</v>
      </c>
      <c r="M879" s="56">
        <v>33.122497623333302</v>
      </c>
      <c r="N879" s="18" t="s">
        <v>544</v>
      </c>
      <c r="O879" s="2">
        <v>58181</v>
      </c>
      <c r="P879" s="2">
        <v>53308</v>
      </c>
      <c r="Q879" s="2">
        <v>111489</v>
      </c>
      <c r="R879" t="s">
        <v>15751</v>
      </c>
      <c r="S879">
        <v>10</v>
      </c>
      <c r="T879">
        <v>58</v>
      </c>
      <c r="U879" s="2">
        <v>10199</v>
      </c>
      <c r="V879" s="2">
        <v>4409</v>
      </c>
      <c r="W879" s="8">
        <v>0.13102637928405492</v>
      </c>
      <c r="X879" s="2">
        <v>175488</v>
      </c>
      <c r="Y879" s="45">
        <v>838</v>
      </c>
      <c r="AA879" s="61">
        <f>(Table13[[#This Row],[2042 Future AADT]]-Table13[[#This Row],[AADT 2022]])/20*($AA$5-2022)+Table13[[#This Row],[AADT 2022]]</f>
        <v>153088.35</v>
      </c>
      <c r="AC879" s="1" t="str">
        <f>IF(Table13[[#This Row],[TCS MP]]&gt;=Table13[[#This Row],[BMP]],IF(Table13[[#This Row],[TCS MP]]&lt;=Table13[[#This Row],[EMP]],"Good","EMP"),"BMP")</f>
        <v>Good</v>
      </c>
    </row>
    <row r="880" spans="1:29" ht="24" customHeight="1" x14ac:dyDescent="0.25">
      <c r="A880" t="s">
        <v>1957</v>
      </c>
      <c r="B880" t="s">
        <v>17967</v>
      </c>
      <c r="C880">
        <v>101407</v>
      </c>
      <c r="D880" t="s">
        <v>17073</v>
      </c>
      <c r="E880" t="s">
        <v>1912</v>
      </c>
      <c r="F880" s="9">
        <f>Table13[[#This Row],[ToMeasure]]-Table13[[#This Row],[FromMeasure]]</f>
        <v>1.2694560499999952</v>
      </c>
      <c r="G880" s="5" t="s">
        <v>205</v>
      </c>
      <c r="H880" s="35">
        <v>33.052004670000002</v>
      </c>
      <c r="I880" s="56">
        <v>33.125808999999997</v>
      </c>
      <c r="J880" s="18" t="s">
        <v>544</v>
      </c>
      <c r="K880" s="55">
        <v>33.462491264999997</v>
      </c>
      <c r="L880" s="35">
        <v>34.321460719999997</v>
      </c>
      <c r="M880" s="56">
        <v>34.395265049999999</v>
      </c>
      <c r="N880" s="18" t="s">
        <v>1956</v>
      </c>
      <c r="O880" s="2">
        <v>73654</v>
      </c>
      <c r="P880" s="2">
        <v>51865</v>
      </c>
      <c r="Q880" s="2">
        <v>125519</v>
      </c>
      <c r="R880" t="s">
        <v>15897</v>
      </c>
      <c r="S880">
        <v>11</v>
      </c>
      <c r="T880">
        <v>56</v>
      </c>
      <c r="U880" s="2">
        <v>10199</v>
      </c>
      <c r="V880" s="2">
        <v>4409</v>
      </c>
      <c r="W880" s="8">
        <v>0.11638078697249023</v>
      </c>
      <c r="X880" s="2">
        <v>211813</v>
      </c>
      <c r="Y880" s="45">
        <v>839</v>
      </c>
      <c r="AA880" s="61">
        <f>(Table13[[#This Row],[2042 Future AADT]]-Table13[[#This Row],[AADT 2022]])/20*($AA$5-2022)+Table13[[#This Row],[AADT 2022]]</f>
        <v>181610.1</v>
      </c>
      <c r="AC880" s="1" t="str">
        <f>IF(Table13[[#This Row],[TCS MP]]&gt;=Table13[[#This Row],[BMP]],IF(Table13[[#This Row],[TCS MP]]&lt;=Table13[[#This Row],[EMP]],"Good","EMP"),"BMP")</f>
        <v>Good</v>
      </c>
    </row>
    <row r="881" spans="1:29" ht="24" customHeight="1" x14ac:dyDescent="0.25">
      <c r="A881" t="s">
        <v>1960</v>
      </c>
      <c r="B881" t="s">
        <v>17968</v>
      </c>
      <c r="C881">
        <v>101408</v>
      </c>
      <c r="D881" t="s">
        <v>17073</v>
      </c>
      <c r="E881" t="s">
        <v>1912</v>
      </c>
      <c r="F881" s="9">
        <f>Table13[[#This Row],[ToMeasure]]-Table13[[#This Row],[FromMeasure]]</f>
        <v>2.2491257600000054</v>
      </c>
      <c r="G881" s="5" t="s">
        <v>205</v>
      </c>
      <c r="H881" s="35">
        <v>34.321460719999997</v>
      </c>
      <c r="I881" s="56">
        <v>34.400330017500004</v>
      </c>
      <c r="J881" s="18" t="s">
        <v>1956</v>
      </c>
      <c r="K881" s="55">
        <v>35.877520234999999</v>
      </c>
      <c r="L881" s="35">
        <v>36.570586480000003</v>
      </c>
      <c r="M881" s="56">
        <v>36.649455777500002</v>
      </c>
      <c r="N881" s="18" t="s">
        <v>1959</v>
      </c>
      <c r="O881" s="2">
        <v>40209</v>
      </c>
      <c r="P881" s="2">
        <v>56172</v>
      </c>
      <c r="Q881" s="2">
        <v>96381</v>
      </c>
      <c r="R881" t="s">
        <v>15752</v>
      </c>
      <c r="S881">
        <v>10</v>
      </c>
      <c r="T881">
        <v>62</v>
      </c>
      <c r="U881" s="2">
        <v>7677</v>
      </c>
      <c r="V881" s="2">
        <v>6313</v>
      </c>
      <c r="W881" s="8">
        <v>0.14515309033938226</v>
      </c>
      <c r="X881" s="2">
        <v>151707</v>
      </c>
      <c r="Y881" s="45">
        <v>840</v>
      </c>
      <c r="AA881" s="61">
        <f>(Table13[[#This Row],[2042 Future AADT]]-Table13[[#This Row],[AADT 2022]])/20*($AA$5-2022)+Table13[[#This Row],[AADT 2022]]</f>
        <v>132342.9</v>
      </c>
      <c r="AC881" s="1" t="str">
        <f>IF(Table13[[#This Row],[TCS MP]]&gt;=Table13[[#This Row],[BMP]],IF(Table13[[#This Row],[TCS MP]]&lt;=Table13[[#This Row],[EMP]],"Good","EMP"),"BMP")</f>
        <v>Good</v>
      </c>
    </row>
    <row r="882" spans="1:29" ht="24" customHeight="1" x14ac:dyDescent="0.25">
      <c r="A882" t="s">
        <v>1961</v>
      </c>
      <c r="B882" t="s">
        <v>17969</v>
      </c>
      <c r="C882">
        <v>101409</v>
      </c>
      <c r="D882" t="s">
        <v>17073</v>
      </c>
      <c r="E882" t="s">
        <v>1912</v>
      </c>
      <c r="F882" s="9">
        <f>Table13[[#This Row],[ToMeasure]]-Table13[[#This Row],[FromMeasure]]</f>
        <v>1.9762291499999947</v>
      </c>
      <c r="G882" s="5" t="s">
        <v>205</v>
      </c>
      <c r="H882" s="35">
        <v>36.570586480000003</v>
      </c>
      <c r="I882" s="56">
        <v>36.652741720000002</v>
      </c>
      <c r="J882" s="18" t="s">
        <v>1959</v>
      </c>
      <c r="K882" s="55">
        <v>37.388472174999997</v>
      </c>
      <c r="L882" s="35">
        <v>38.546815629999998</v>
      </c>
      <c r="M882" s="56">
        <v>38.628970870000003</v>
      </c>
      <c r="N882" s="18" t="s">
        <v>1946</v>
      </c>
      <c r="O882" s="2">
        <v>37356</v>
      </c>
      <c r="P882" s="2">
        <v>31148</v>
      </c>
      <c r="Q882" s="2">
        <v>68504</v>
      </c>
      <c r="R882" t="s">
        <v>13057</v>
      </c>
      <c r="S882">
        <v>9</v>
      </c>
      <c r="T882">
        <v>60</v>
      </c>
      <c r="U882" s="2">
        <v>3425</v>
      </c>
      <c r="V882" s="2">
        <v>2740</v>
      </c>
      <c r="W882" s="8">
        <v>8.9994744832418538E-2</v>
      </c>
      <c r="X882" s="2">
        <v>107828</v>
      </c>
      <c r="Y882" s="45">
        <v>841</v>
      </c>
      <c r="AA882" s="61">
        <f>(Table13[[#This Row],[2042 Future AADT]]-Table13[[#This Row],[AADT 2022]])/20*($AA$5-2022)+Table13[[#This Row],[AADT 2022]]</f>
        <v>94064.6</v>
      </c>
      <c r="AC882" s="1" t="str">
        <f>IF(Table13[[#This Row],[TCS MP]]&gt;=Table13[[#This Row],[BMP]],IF(Table13[[#This Row],[TCS MP]]&lt;=Table13[[#This Row],[EMP]],"Good","EMP"),"BMP")</f>
        <v>Good</v>
      </c>
    </row>
    <row r="883" spans="1:29" ht="24" customHeight="1" x14ac:dyDescent="0.25">
      <c r="A883" t="s">
        <v>1963</v>
      </c>
      <c r="B883" t="s">
        <v>17970</v>
      </c>
      <c r="C883">
        <v>101410</v>
      </c>
      <c r="D883" t="s">
        <v>17073</v>
      </c>
      <c r="E883" t="s">
        <v>1912</v>
      </c>
      <c r="F883" s="9">
        <f>Table13[[#This Row],[ToMeasure]]-Table13[[#This Row],[FromMeasure]]</f>
        <v>2.1818382500000055</v>
      </c>
      <c r="G883" s="5" t="s">
        <v>205</v>
      </c>
      <c r="H883" s="35">
        <v>38.546815629999998</v>
      </c>
      <c r="I883" s="56">
        <v>38.623448000000003</v>
      </c>
      <c r="J883" s="18" t="s">
        <v>1946</v>
      </c>
      <c r="K883" s="55">
        <v>39.876090099999999</v>
      </c>
      <c r="L883" s="35">
        <v>40.728653880000003</v>
      </c>
      <c r="M883" s="56">
        <v>40.805286250000002</v>
      </c>
      <c r="N883" s="18" t="s">
        <v>1962</v>
      </c>
      <c r="O883" s="2">
        <v>39937</v>
      </c>
      <c r="P883" s="2">
        <v>41743</v>
      </c>
      <c r="Q883" s="2">
        <v>81680</v>
      </c>
      <c r="R883" t="s">
        <v>13058</v>
      </c>
      <c r="S883">
        <v>9</v>
      </c>
      <c r="T883">
        <v>63</v>
      </c>
      <c r="U883" s="2">
        <v>3283</v>
      </c>
      <c r="V883" s="2">
        <v>2627</v>
      </c>
      <c r="W883" s="8">
        <v>7.2355533790401563E-2</v>
      </c>
      <c r="X883" s="2">
        <v>108269</v>
      </c>
      <c r="Y883" s="45">
        <v>842</v>
      </c>
      <c r="AA883" s="61">
        <f>(Table13[[#This Row],[2042 Future AADT]]-Table13[[#This Row],[AADT 2022]])/20*($AA$5-2022)+Table13[[#This Row],[AADT 2022]]</f>
        <v>98962.85</v>
      </c>
      <c r="AC883" s="1" t="str">
        <f>IF(Table13[[#This Row],[TCS MP]]&gt;=Table13[[#This Row],[BMP]],IF(Table13[[#This Row],[TCS MP]]&lt;=Table13[[#This Row],[EMP]],"Good","EMP"),"BMP")</f>
        <v>Good</v>
      </c>
    </row>
    <row r="884" spans="1:29" ht="24" customHeight="1" x14ac:dyDescent="0.25">
      <c r="A884" t="s">
        <v>1965</v>
      </c>
      <c r="B884" t="s">
        <v>17971</v>
      </c>
      <c r="C884">
        <v>101411</v>
      </c>
      <c r="D884" t="s">
        <v>17073</v>
      </c>
      <c r="E884" t="s">
        <v>1912</v>
      </c>
      <c r="F884" s="9">
        <f>Table13[[#This Row],[ToMeasure]]-Table13[[#This Row],[FromMeasure]]</f>
        <v>0.68895666999999605</v>
      </c>
      <c r="G884" s="5" t="s">
        <v>205</v>
      </c>
      <c r="H884" s="35">
        <v>40.728653880000003</v>
      </c>
      <c r="I884" s="56">
        <v>40.802075933333299</v>
      </c>
      <c r="J884" s="18" t="s">
        <v>1962</v>
      </c>
      <c r="K884" s="55">
        <v>41.075704940000001</v>
      </c>
      <c r="L884" s="35">
        <v>41.417610549999999</v>
      </c>
      <c r="M884" s="56">
        <v>41.491032603333302</v>
      </c>
      <c r="N884" s="18" t="s">
        <v>1964</v>
      </c>
      <c r="O884" s="2">
        <v>34451</v>
      </c>
      <c r="P884" s="2">
        <v>35377</v>
      </c>
      <c r="Q884" s="2">
        <v>69828</v>
      </c>
      <c r="R884" t="s">
        <v>5523</v>
      </c>
      <c r="S884">
        <v>9</v>
      </c>
      <c r="T884">
        <v>52</v>
      </c>
      <c r="U884" s="2">
        <v>2792</v>
      </c>
      <c r="V884" s="2">
        <v>2094</v>
      </c>
      <c r="W884" s="8">
        <v>6.9971931030532161E-2</v>
      </c>
      <c r="X884" s="2">
        <v>109912</v>
      </c>
      <c r="Y884" s="45">
        <v>843</v>
      </c>
      <c r="AA884" s="61">
        <f>(Table13[[#This Row],[2042 Future AADT]]-Table13[[#This Row],[AADT 2022]])/20*($AA$5-2022)+Table13[[#This Row],[AADT 2022]]</f>
        <v>95882.6</v>
      </c>
      <c r="AC884" s="1" t="str">
        <f>IF(Table13[[#This Row],[TCS MP]]&gt;=Table13[[#This Row],[BMP]],IF(Table13[[#This Row],[TCS MP]]&lt;=Table13[[#This Row],[EMP]],"Good","EMP"),"BMP")</f>
        <v>Good</v>
      </c>
    </row>
    <row r="885" spans="1:29" ht="24" customHeight="1" x14ac:dyDescent="0.25">
      <c r="A885" t="s">
        <v>1966</v>
      </c>
      <c r="B885" t="s">
        <v>17972</v>
      </c>
      <c r="C885">
        <v>101412</v>
      </c>
      <c r="D885" t="s">
        <v>17073</v>
      </c>
      <c r="E885" t="s">
        <v>1912</v>
      </c>
      <c r="F885" s="9">
        <f>Table13[[#This Row],[ToMeasure]]-Table13[[#This Row],[FromMeasure]]</f>
        <v>0.99188605999999879</v>
      </c>
      <c r="G885" s="5" t="s">
        <v>205</v>
      </c>
      <c r="H885" s="35">
        <v>41.417610549999999</v>
      </c>
      <c r="I885" s="56">
        <v>41.493655053333299</v>
      </c>
      <c r="J885" s="18" t="s">
        <v>1964</v>
      </c>
      <c r="K885" s="55">
        <v>42.086908084999997</v>
      </c>
      <c r="L885" s="35">
        <v>42.409496609999998</v>
      </c>
      <c r="M885" s="56">
        <v>42.485541113333298</v>
      </c>
      <c r="N885" s="18" t="s">
        <v>1942</v>
      </c>
      <c r="O885" s="2">
        <v>41940</v>
      </c>
      <c r="P885" s="2">
        <v>68182</v>
      </c>
      <c r="Q885" s="2">
        <v>110122</v>
      </c>
      <c r="R885" t="s">
        <v>15753</v>
      </c>
      <c r="S885">
        <v>9</v>
      </c>
      <c r="T885">
        <v>64</v>
      </c>
      <c r="U885" s="2">
        <v>3854</v>
      </c>
      <c r="V885" s="2">
        <v>2202</v>
      </c>
      <c r="W885" s="8">
        <v>5.499355260529231E-2</v>
      </c>
      <c r="X885" s="2">
        <v>173336</v>
      </c>
      <c r="Y885" s="45">
        <v>844</v>
      </c>
      <c r="AA885" s="61">
        <f>(Table13[[#This Row],[2042 Future AADT]]-Table13[[#This Row],[AADT 2022]])/20*($AA$5-2022)+Table13[[#This Row],[AADT 2022]]</f>
        <v>151211.1</v>
      </c>
      <c r="AC885" s="1" t="str">
        <f>IF(Table13[[#This Row],[TCS MP]]&gt;=Table13[[#This Row],[BMP]],IF(Table13[[#This Row],[TCS MP]]&lt;=Table13[[#This Row],[EMP]],"Good","EMP"),"BMP")</f>
        <v>Good</v>
      </c>
    </row>
    <row r="886" spans="1:29" ht="24" customHeight="1" x14ac:dyDescent="0.25">
      <c r="A886" t="s">
        <v>1967</v>
      </c>
      <c r="B886" t="s">
        <v>17973</v>
      </c>
      <c r="C886">
        <v>101413</v>
      </c>
      <c r="D886" t="s">
        <v>17073</v>
      </c>
      <c r="E886" t="s">
        <v>1912</v>
      </c>
      <c r="F886" s="9">
        <f>Table13[[#This Row],[ToMeasure]]-Table13[[#This Row],[FromMeasure]]</f>
        <v>2.0739448899999999</v>
      </c>
      <c r="G886" s="5" t="s">
        <v>205</v>
      </c>
      <c r="H886" s="35">
        <v>42.409496609999998</v>
      </c>
      <c r="I886" s="56">
        <v>42.489132887499999</v>
      </c>
      <c r="J886" s="18" t="s">
        <v>1942</v>
      </c>
      <c r="K886" s="55">
        <v>43.084360029999999</v>
      </c>
      <c r="L886" s="35">
        <v>44.483441499999998</v>
      </c>
      <c r="M886" s="56">
        <v>44.563077777499998</v>
      </c>
      <c r="N886" s="18" t="s">
        <v>1939</v>
      </c>
      <c r="O886" s="2">
        <v>60087</v>
      </c>
      <c r="P886" s="2">
        <v>66103</v>
      </c>
      <c r="Q886" s="2">
        <v>126190</v>
      </c>
      <c r="R886" t="s">
        <v>5524</v>
      </c>
      <c r="S886">
        <v>5</v>
      </c>
      <c r="T886">
        <v>58</v>
      </c>
      <c r="U886" s="2">
        <v>12212</v>
      </c>
      <c r="V886" s="2">
        <v>2010</v>
      </c>
      <c r="W886" s="8">
        <v>0.11270306680402567</v>
      </c>
      <c r="X886" s="2">
        <v>198627</v>
      </c>
      <c r="Y886" s="45">
        <v>845</v>
      </c>
      <c r="AA886" s="61">
        <f>(Table13[[#This Row],[2042 Future AADT]]-Table13[[#This Row],[AADT 2022]])/20*($AA$5-2022)+Table13[[#This Row],[AADT 2022]]</f>
        <v>173274.05</v>
      </c>
      <c r="AC886" s="1" t="str">
        <f>IF(Table13[[#This Row],[TCS MP]]&gt;=Table13[[#This Row],[BMP]],IF(Table13[[#This Row],[TCS MP]]&lt;=Table13[[#This Row],[EMP]],"Good","EMP"),"BMP")</f>
        <v>Good</v>
      </c>
    </row>
    <row r="887" spans="1:29" ht="24" customHeight="1" x14ac:dyDescent="0.25">
      <c r="A887" t="s">
        <v>1969</v>
      </c>
      <c r="B887" t="s">
        <v>17974</v>
      </c>
      <c r="C887">
        <v>101414</v>
      </c>
      <c r="D887" t="s">
        <v>17073</v>
      </c>
      <c r="E887" t="s">
        <v>1912</v>
      </c>
      <c r="F887" s="9">
        <f>Table13[[#This Row],[ToMeasure]]-Table13[[#This Row],[FromMeasure]]</f>
        <v>0.99935960000000534</v>
      </c>
      <c r="G887" s="5" t="s">
        <v>205</v>
      </c>
      <c r="H887" s="35">
        <v>44.483441499999998</v>
      </c>
      <c r="I887" s="56">
        <v>44.562786883333303</v>
      </c>
      <c r="J887" s="18" t="s">
        <v>1939</v>
      </c>
      <c r="K887" s="55">
        <v>45.059833099999999</v>
      </c>
      <c r="L887" s="35">
        <v>45.482801100000003</v>
      </c>
      <c r="M887" s="56">
        <v>45.562146483333301</v>
      </c>
      <c r="N887" s="18" t="s">
        <v>1968</v>
      </c>
      <c r="O887" s="2">
        <v>72547</v>
      </c>
      <c r="P887" s="2">
        <v>75176</v>
      </c>
      <c r="Q887" s="2">
        <v>147723</v>
      </c>
      <c r="R887" t="s">
        <v>13059</v>
      </c>
      <c r="S887">
        <v>8</v>
      </c>
      <c r="T887">
        <v>50</v>
      </c>
      <c r="U887" s="2">
        <v>4707</v>
      </c>
      <c r="V887" s="2">
        <v>2272</v>
      </c>
      <c r="W887" s="8">
        <v>4.7243827975332213E-2</v>
      </c>
      <c r="X887" s="2">
        <v>232521</v>
      </c>
      <c r="Y887" s="45">
        <v>846</v>
      </c>
      <c r="AA887" s="61">
        <f>(Table13[[#This Row],[2042 Future AADT]]-Table13[[#This Row],[AADT 2022]])/20*($AA$5-2022)+Table13[[#This Row],[AADT 2022]]</f>
        <v>202841.7</v>
      </c>
      <c r="AC887" s="1" t="str">
        <f>IF(Table13[[#This Row],[TCS MP]]&gt;=Table13[[#This Row],[BMP]],IF(Table13[[#This Row],[TCS MP]]&lt;=Table13[[#This Row],[EMP]],"Good","EMP"),"BMP")</f>
        <v>Good</v>
      </c>
    </row>
    <row r="888" spans="1:29" ht="24" customHeight="1" x14ac:dyDescent="0.25">
      <c r="A888" t="s">
        <v>1971</v>
      </c>
      <c r="B888" t="s">
        <v>17975</v>
      </c>
      <c r="C888">
        <v>101415</v>
      </c>
      <c r="D888" t="s">
        <v>17073</v>
      </c>
      <c r="E888" t="s">
        <v>1912</v>
      </c>
      <c r="F888" s="9">
        <f>Table13[[#This Row],[ToMeasure]]-Table13[[#This Row],[FromMeasure]]</f>
        <v>1.0009225999999956</v>
      </c>
      <c r="G888" s="5" t="s">
        <v>205</v>
      </c>
      <c r="H888" s="35">
        <v>45.482801100000003</v>
      </c>
      <c r="I888" s="56">
        <v>45.567881853333297</v>
      </c>
      <c r="J888" s="18" t="s">
        <v>1968</v>
      </c>
      <c r="K888" s="55">
        <v>46.107196584999997</v>
      </c>
      <c r="L888" s="35">
        <v>46.483723699999999</v>
      </c>
      <c r="M888" s="56">
        <v>46.5688044533333</v>
      </c>
      <c r="N888" s="18" t="s">
        <v>1970</v>
      </c>
      <c r="O888" s="2">
        <v>48448</v>
      </c>
      <c r="P888" s="2">
        <v>46409</v>
      </c>
      <c r="Q888" s="2">
        <v>94857</v>
      </c>
      <c r="R888" t="s">
        <v>5525</v>
      </c>
      <c r="S888">
        <v>8</v>
      </c>
      <c r="T888">
        <v>52</v>
      </c>
      <c r="U888" s="2">
        <v>5296</v>
      </c>
      <c r="V888" s="2">
        <v>3652</v>
      </c>
      <c r="W888" s="8">
        <v>9.4331467366667726E-2</v>
      </c>
      <c r="X888" s="2">
        <v>149308</v>
      </c>
      <c r="Y888" s="45">
        <v>847</v>
      </c>
      <c r="AA888" s="61">
        <f>(Table13[[#This Row],[2042 Future AADT]]-Table13[[#This Row],[AADT 2022]])/20*($AA$5-2022)+Table13[[#This Row],[AADT 2022]]</f>
        <v>130250.15</v>
      </c>
      <c r="AC888" s="1" t="str">
        <f>IF(Table13[[#This Row],[TCS MP]]&gt;=Table13[[#This Row],[BMP]],IF(Table13[[#This Row],[TCS MP]]&lt;=Table13[[#This Row],[EMP]],"Good","EMP"),"BMP")</f>
        <v>Good</v>
      </c>
    </row>
    <row r="889" spans="1:29" ht="24" customHeight="1" x14ac:dyDescent="0.25">
      <c r="A889" t="s">
        <v>1972</v>
      </c>
      <c r="B889" t="s">
        <v>17976</v>
      </c>
      <c r="C889">
        <v>101416</v>
      </c>
      <c r="D889" t="s">
        <v>17073</v>
      </c>
      <c r="E889" t="s">
        <v>1912</v>
      </c>
      <c r="F889" s="9">
        <f>Table13[[#This Row],[ToMeasure]]-Table13[[#This Row],[FromMeasure]]</f>
        <v>1.0693634100000011</v>
      </c>
      <c r="G889" s="5" t="s">
        <v>205</v>
      </c>
      <c r="H889" s="35">
        <v>46.483723699999999</v>
      </c>
      <c r="I889" s="56">
        <v>46.569062616666699</v>
      </c>
      <c r="J889" s="18" t="s">
        <v>1970</v>
      </c>
      <c r="K889" s="55">
        <v>47.114142940000001</v>
      </c>
      <c r="L889" s="35">
        <v>47.55308711</v>
      </c>
      <c r="M889" s="56">
        <v>47.6384260266667</v>
      </c>
      <c r="N889" s="18" t="s">
        <v>319</v>
      </c>
      <c r="O889" s="2">
        <v>64123</v>
      </c>
      <c r="P889" s="2">
        <v>109031</v>
      </c>
      <c r="Q889" s="2">
        <v>173154</v>
      </c>
      <c r="R889" t="s">
        <v>15754</v>
      </c>
      <c r="S889">
        <v>8</v>
      </c>
      <c r="T889">
        <v>51</v>
      </c>
      <c r="U889" s="2">
        <v>6536</v>
      </c>
      <c r="V889" s="2">
        <v>3167</v>
      </c>
      <c r="W889" s="8">
        <v>5.6036822712729709E-2</v>
      </c>
      <c r="X889" s="2">
        <v>272550</v>
      </c>
      <c r="Y889" s="45">
        <v>848</v>
      </c>
      <c r="AA889" s="61">
        <f>(Table13[[#This Row],[2042 Future AADT]]-Table13[[#This Row],[AADT 2022]])/20*($AA$5-2022)+Table13[[#This Row],[AADT 2022]]</f>
        <v>237761.4</v>
      </c>
      <c r="AC889" s="1" t="str">
        <f>IF(Table13[[#This Row],[TCS MP]]&gt;=Table13[[#This Row],[BMP]],IF(Table13[[#This Row],[TCS MP]]&lt;=Table13[[#This Row],[EMP]],"Good","EMP"),"BMP")</f>
        <v>Good</v>
      </c>
    </row>
    <row r="890" spans="1:29" ht="24" customHeight="1" x14ac:dyDescent="0.25">
      <c r="A890" t="s">
        <v>1973</v>
      </c>
      <c r="B890" t="s">
        <v>17977</v>
      </c>
      <c r="C890">
        <v>101417</v>
      </c>
      <c r="D890" t="s">
        <v>17073</v>
      </c>
      <c r="E890" t="s">
        <v>1912</v>
      </c>
      <c r="F890" s="9">
        <f>Table13[[#This Row],[ToMeasure]]-Table13[[#This Row],[FromMeasure]]</f>
        <v>1.0038151899999974</v>
      </c>
      <c r="G890" s="5" t="s">
        <v>205</v>
      </c>
      <c r="H890" s="35">
        <v>47.55308711</v>
      </c>
      <c r="I890" s="56">
        <v>47.638965206666697</v>
      </c>
      <c r="J890" s="18" t="s">
        <v>319</v>
      </c>
      <c r="K890" s="55">
        <v>48.196871705</v>
      </c>
      <c r="L890" s="35">
        <v>48.556902299999997</v>
      </c>
      <c r="M890" s="56">
        <v>48.642780396666701</v>
      </c>
      <c r="N890" s="18" t="s">
        <v>1935</v>
      </c>
      <c r="O890" s="2">
        <v>88387</v>
      </c>
      <c r="P890" s="2">
        <v>91161</v>
      </c>
      <c r="Q890" s="2">
        <v>179548</v>
      </c>
      <c r="R890" t="s">
        <v>15755</v>
      </c>
      <c r="S890">
        <v>8</v>
      </c>
      <c r="T890">
        <v>52</v>
      </c>
      <c r="U890" s="2">
        <v>15552</v>
      </c>
      <c r="V890" s="2">
        <v>2560</v>
      </c>
      <c r="W890" s="8">
        <v>0.10087553189119344</v>
      </c>
      <c r="X890" s="2">
        <v>282615</v>
      </c>
      <c r="Y890" s="45">
        <v>849</v>
      </c>
      <c r="AA890" s="61">
        <f>(Table13[[#This Row],[2042 Future AADT]]-Table13[[#This Row],[AADT 2022]])/20*($AA$5-2022)+Table13[[#This Row],[AADT 2022]]</f>
        <v>246541.55</v>
      </c>
      <c r="AC890" s="1" t="str">
        <f>IF(Table13[[#This Row],[TCS MP]]&gt;=Table13[[#This Row],[BMP]],IF(Table13[[#This Row],[TCS MP]]&lt;=Table13[[#This Row],[EMP]],"Good","EMP"),"BMP")</f>
        <v>Good</v>
      </c>
    </row>
    <row r="891" spans="1:29" ht="24" customHeight="1" x14ac:dyDescent="0.25">
      <c r="A891" t="s">
        <v>1974</v>
      </c>
      <c r="B891" t="s">
        <v>17978</v>
      </c>
      <c r="C891">
        <v>101418</v>
      </c>
      <c r="D891" t="s">
        <v>17073</v>
      </c>
      <c r="E891" t="s">
        <v>1912</v>
      </c>
      <c r="F891" s="9">
        <f>Table13[[#This Row],[ToMeasure]]-Table13[[#This Row],[FromMeasure]]</f>
        <v>1.0032087200000035</v>
      </c>
      <c r="G891" s="5" t="s">
        <v>205</v>
      </c>
      <c r="H891" s="35">
        <v>48.556902299999997</v>
      </c>
      <c r="I891" s="56">
        <v>48.636479673333298</v>
      </c>
      <c r="J891" s="18" t="s">
        <v>1935</v>
      </c>
      <c r="K891" s="55">
        <v>48.798765484999997</v>
      </c>
      <c r="L891" s="35">
        <v>49.560111020000001</v>
      </c>
      <c r="M891" s="56">
        <v>49.639688393333302</v>
      </c>
      <c r="N891" s="18" t="s">
        <v>1933</v>
      </c>
      <c r="O891" s="2">
        <v>94927</v>
      </c>
      <c r="P891" s="2">
        <v>95149</v>
      </c>
      <c r="Q891" s="2">
        <v>190076</v>
      </c>
      <c r="R891" t="s">
        <v>15756</v>
      </c>
      <c r="S891">
        <v>8</v>
      </c>
      <c r="T891">
        <v>53</v>
      </c>
      <c r="U891" s="2">
        <v>4402</v>
      </c>
      <c r="V891" s="2">
        <v>4201</v>
      </c>
      <c r="W891" s="8">
        <v>4.5260843031208572E-2</v>
      </c>
      <c r="X891" s="2">
        <v>299186</v>
      </c>
      <c r="Y891" s="45">
        <v>850</v>
      </c>
      <c r="AA891" s="61">
        <f>(Table13[[#This Row],[2042 Future AADT]]-Table13[[#This Row],[AADT 2022]])/20*($AA$5-2022)+Table13[[#This Row],[AADT 2022]]</f>
        <v>260997.5</v>
      </c>
      <c r="AC891" s="1" t="str">
        <f>IF(Table13[[#This Row],[TCS MP]]&gt;=Table13[[#This Row],[BMP]],IF(Table13[[#This Row],[TCS MP]]&lt;=Table13[[#This Row],[EMP]],"Good","EMP"),"BMP")</f>
        <v>Good</v>
      </c>
    </row>
    <row r="892" spans="1:29" ht="24" customHeight="1" x14ac:dyDescent="0.25">
      <c r="A892" t="s">
        <v>1976</v>
      </c>
      <c r="B892" t="s">
        <v>17979</v>
      </c>
      <c r="C892">
        <v>101419</v>
      </c>
      <c r="D892" t="s">
        <v>17073</v>
      </c>
      <c r="E892" t="s">
        <v>1912</v>
      </c>
      <c r="F892" s="9">
        <f>Table13[[#This Row],[ToMeasure]]-Table13[[#This Row],[FromMeasure]]</f>
        <v>0.51477028000000047</v>
      </c>
      <c r="G892" s="5" t="s">
        <v>205</v>
      </c>
      <c r="H892" s="35">
        <v>49.560111020000001</v>
      </c>
      <c r="I892" s="56">
        <v>49.647692736666698</v>
      </c>
      <c r="J892" s="18" t="s">
        <v>1933</v>
      </c>
      <c r="K892" s="55">
        <v>49.803350909999999</v>
      </c>
      <c r="L892" s="35">
        <v>50.074881300000001</v>
      </c>
      <c r="M892" s="56">
        <v>50.162463016666699</v>
      </c>
      <c r="N892" s="18" t="s">
        <v>1975</v>
      </c>
      <c r="O892" s="2">
        <v>105053</v>
      </c>
      <c r="P892" s="2">
        <v>95017</v>
      </c>
      <c r="Q892" s="2">
        <v>200070</v>
      </c>
      <c r="R892" t="s">
        <v>15757</v>
      </c>
      <c r="S892">
        <v>8</v>
      </c>
      <c r="T892">
        <v>60</v>
      </c>
      <c r="U892" s="2">
        <v>4400</v>
      </c>
      <c r="V892" s="2">
        <v>4599</v>
      </c>
      <c r="W892" s="8">
        <v>4.4979257259959014E-2</v>
      </c>
      <c r="X892" s="2">
        <v>314917</v>
      </c>
      <c r="Y892" s="45">
        <v>851</v>
      </c>
      <c r="AA892" s="61">
        <f>(Table13[[#This Row],[2042 Future AADT]]-Table13[[#This Row],[AADT 2022]])/20*($AA$5-2022)+Table13[[#This Row],[AADT 2022]]</f>
        <v>274720.55</v>
      </c>
      <c r="AC892" s="1" t="str">
        <f>IF(Table13[[#This Row],[TCS MP]]&gt;=Table13[[#This Row],[BMP]],IF(Table13[[#This Row],[TCS MP]]&lt;=Table13[[#This Row],[EMP]],"Good","EMP"),"BMP")</f>
        <v>Good</v>
      </c>
    </row>
    <row r="893" spans="1:29" ht="24" customHeight="1" x14ac:dyDescent="0.25">
      <c r="A893" t="s">
        <v>1978</v>
      </c>
      <c r="B893" t="s">
        <v>17980</v>
      </c>
      <c r="C893">
        <v>101420</v>
      </c>
      <c r="D893" t="s">
        <v>17073</v>
      </c>
      <c r="E893" t="s">
        <v>1912</v>
      </c>
      <c r="F893" s="9">
        <f>Table13[[#This Row],[ToMeasure]]-Table13[[#This Row],[FromMeasure]]</f>
        <v>0.501220840000002</v>
      </c>
      <c r="G893" s="5" t="s">
        <v>205</v>
      </c>
      <c r="H893" s="35">
        <v>50.074881300000001</v>
      </c>
      <c r="I893" s="56">
        <v>50.16688225</v>
      </c>
      <c r="J893" s="18" t="s">
        <v>1975</v>
      </c>
      <c r="K893" s="55">
        <v>50.45810779</v>
      </c>
      <c r="L893" s="35">
        <v>50.576102140000003</v>
      </c>
      <c r="M893" s="56">
        <v>50.668103090000002</v>
      </c>
      <c r="N893" s="18" t="s">
        <v>1797</v>
      </c>
      <c r="O893" s="2">
        <v>46502</v>
      </c>
      <c r="P893" s="2">
        <v>56306</v>
      </c>
      <c r="Q893" s="2">
        <v>102808</v>
      </c>
      <c r="R893" t="s">
        <v>5526</v>
      </c>
      <c r="S893">
        <v>9</v>
      </c>
      <c r="T893">
        <v>50</v>
      </c>
      <c r="U893" s="2">
        <v>4868</v>
      </c>
      <c r="V893" s="2">
        <v>3013</v>
      </c>
      <c r="W893" s="8">
        <v>7.665745856353591E-2</v>
      </c>
      <c r="X893" s="2">
        <v>161823</v>
      </c>
      <c r="Y893" s="45">
        <v>852</v>
      </c>
      <c r="AA893" s="61">
        <f>(Table13[[#This Row],[2042 Future AADT]]-Table13[[#This Row],[AADT 2022]])/20*($AA$5-2022)+Table13[[#This Row],[AADT 2022]]</f>
        <v>141167.75</v>
      </c>
      <c r="AC893" s="1" t="str">
        <f>IF(Table13[[#This Row],[TCS MP]]&gt;=Table13[[#This Row],[BMP]],IF(Table13[[#This Row],[TCS MP]]&lt;=Table13[[#This Row],[EMP]],"Good","EMP"),"BMP")</f>
        <v>Good</v>
      </c>
    </row>
    <row r="894" spans="1:29" ht="24" customHeight="1" x14ac:dyDescent="0.25">
      <c r="A894" t="s">
        <v>1980</v>
      </c>
      <c r="B894" t="s">
        <v>17981</v>
      </c>
      <c r="C894">
        <v>101421</v>
      </c>
      <c r="D894" t="s">
        <v>17073</v>
      </c>
      <c r="E894" t="s">
        <v>1912</v>
      </c>
      <c r="F894" s="9">
        <f>Table13[[#This Row],[ToMeasure]]-Table13[[#This Row],[FromMeasure]]</f>
        <v>0.58509271999999868</v>
      </c>
      <c r="G894" s="5" t="s">
        <v>205</v>
      </c>
      <c r="H894" s="35">
        <v>50.576102140000003</v>
      </c>
      <c r="I894" s="56">
        <v>50.670434166666702</v>
      </c>
      <c r="J894" s="18" t="s">
        <v>1797</v>
      </c>
      <c r="K894" s="55">
        <v>50.88383984</v>
      </c>
      <c r="L894" s="35">
        <v>51.161194860000002</v>
      </c>
      <c r="M894" s="56">
        <v>51.255526886666701</v>
      </c>
      <c r="N894" s="18" t="s">
        <v>1979</v>
      </c>
      <c r="O894" s="2">
        <v>51783</v>
      </c>
      <c r="P894" s="2">
        <v>52332</v>
      </c>
      <c r="Q894" s="2">
        <v>104115</v>
      </c>
      <c r="R894" t="s">
        <v>15758</v>
      </c>
      <c r="S894">
        <v>8</v>
      </c>
      <c r="T894">
        <v>57</v>
      </c>
      <c r="U894" s="2">
        <v>4373</v>
      </c>
      <c r="V894" s="2">
        <v>2602</v>
      </c>
      <c r="W894" s="8">
        <v>6.6993228641406138E-2</v>
      </c>
      <c r="X894" s="2">
        <v>163881</v>
      </c>
      <c r="Y894" s="45">
        <v>853</v>
      </c>
      <c r="AA894" s="61">
        <f>(Table13[[#This Row],[2042 Future AADT]]-Table13[[#This Row],[AADT 2022]])/20*($AA$5-2022)+Table13[[#This Row],[AADT 2022]]</f>
        <v>142962.9</v>
      </c>
      <c r="AC894" s="1" t="str">
        <f>IF(Table13[[#This Row],[TCS MP]]&gt;=Table13[[#This Row],[BMP]],IF(Table13[[#This Row],[TCS MP]]&lt;=Table13[[#This Row],[EMP]],"Good","EMP"),"BMP")</f>
        <v>Good</v>
      </c>
    </row>
    <row r="895" spans="1:29" ht="24" customHeight="1" x14ac:dyDescent="0.25">
      <c r="A895" t="s">
        <v>1983</v>
      </c>
      <c r="B895" t="s">
        <v>17982</v>
      </c>
      <c r="C895">
        <v>101422</v>
      </c>
      <c r="D895" t="s">
        <v>17073</v>
      </c>
      <c r="E895" t="s">
        <v>1912</v>
      </c>
      <c r="F895" s="9">
        <f>Table13[[#This Row],[ToMeasure]]-Table13[[#This Row],[FromMeasure]]</f>
        <v>2.4918757399999976</v>
      </c>
      <c r="G895" s="5" t="s">
        <v>205</v>
      </c>
      <c r="H895" s="35">
        <v>51.161194860000002</v>
      </c>
      <c r="I895" s="56">
        <v>51.259255670000002</v>
      </c>
      <c r="J895" s="18" t="s">
        <v>1979</v>
      </c>
      <c r="K895" s="55">
        <v>52.801737269999997</v>
      </c>
      <c r="L895" s="35">
        <v>53.6530706</v>
      </c>
      <c r="M895" s="56">
        <v>53.751131409999999</v>
      </c>
      <c r="N895" s="18" t="s">
        <v>1982</v>
      </c>
      <c r="O895" s="2">
        <v>67229</v>
      </c>
      <c r="P895" s="2">
        <v>66836</v>
      </c>
      <c r="Q895" s="2">
        <v>134065</v>
      </c>
      <c r="R895" t="s">
        <v>15898</v>
      </c>
      <c r="S895">
        <v>10</v>
      </c>
      <c r="T895">
        <v>52</v>
      </c>
      <c r="U895" s="2">
        <v>6226</v>
      </c>
      <c r="V895" s="2">
        <v>4002</v>
      </c>
      <c r="W895" s="8">
        <v>7.6291351210233838E-2</v>
      </c>
      <c r="X895" s="2">
        <v>211023</v>
      </c>
      <c r="Y895" s="45">
        <v>854</v>
      </c>
      <c r="AA895" s="61">
        <f>(Table13[[#This Row],[2042 Future AADT]]-Table13[[#This Row],[AADT 2022]])/20*($AA$5-2022)+Table13[[#This Row],[AADT 2022]]</f>
        <v>184087.7</v>
      </c>
      <c r="AC895" s="1" t="str">
        <f>IF(Table13[[#This Row],[TCS MP]]&gt;=Table13[[#This Row],[BMP]],IF(Table13[[#This Row],[TCS MP]]&lt;=Table13[[#This Row],[EMP]],"Good","EMP"),"BMP")</f>
        <v>Good</v>
      </c>
    </row>
    <row r="896" spans="1:29" ht="24" customHeight="1" x14ac:dyDescent="0.25">
      <c r="A896" t="s">
        <v>1984</v>
      </c>
      <c r="B896" t="s">
        <v>17983</v>
      </c>
      <c r="C896">
        <v>101423</v>
      </c>
      <c r="D896" t="s">
        <v>17073</v>
      </c>
      <c r="E896" t="s">
        <v>1912</v>
      </c>
      <c r="F896" s="9">
        <f>Table13[[#This Row],[ToMeasure]]-Table13[[#This Row],[FromMeasure]]</f>
        <v>1.5915441799999996</v>
      </c>
      <c r="G896" s="5" t="s">
        <v>205</v>
      </c>
      <c r="H896" s="35">
        <v>53.6530706</v>
      </c>
      <c r="I896" s="56">
        <v>53.745723577500002</v>
      </c>
      <c r="J896" s="18" t="s">
        <v>1982</v>
      </c>
      <c r="K896" s="55">
        <v>54.288267114999996</v>
      </c>
      <c r="L896" s="35">
        <v>55.244614779999999</v>
      </c>
      <c r="M896" s="56">
        <v>55.337267757500001</v>
      </c>
      <c r="N896" s="18" t="s">
        <v>156</v>
      </c>
      <c r="O896" s="2">
        <v>54450</v>
      </c>
      <c r="P896" s="2">
        <v>70562</v>
      </c>
      <c r="Q896" s="2">
        <v>125012</v>
      </c>
      <c r="R896" t="s">
        <v>15759</v>
      </c>
      <c r="S896">
        <v>8</v>
      </c>
      <c r="T896">
        <v>53</v>
      </c>
      <c r="U896" s="2">
        <v>1230</v>
      </c>
      <c r="V896" s="2">
        <v>1110</v>
      </c>
      <c r="W896" s="8">
        <v>1.871820305250696E-2</v>
      </c>
      <c r="X896" s="2">
        <v>196773</v>
      </c>
      <c r="Y896" s="45">
        <v>855</v>
      </c>
      <c r="AA896" s="61">
        <f>(Table13[[#This Row],[2042 Future AADT]]-Table13[[#This Row],[AADT 2022]])/20*($AA$5-2022)+Table13[[#This Row],[AADT 2022]]</f>
        <v>171656.65</v>
      </c>
      <c r="AC896" s="1" t="str">
        <f>IF(Table13[[#This Row],[TCS MP]]&gt;=Table13[[#This Row],[BMP]],IF(Table13[[#This Row],[TCS MP]]&lt;=Table13[[#This Row],[EMP]],"Good","EMP"),"BMP")</f>
        <v>Good</v>
      </c>
    </row>
    <row r="897" spans="1:29" ht="24" customHeight="1" x14ac:dyDescent="0.25">
      <c r="A897" t="s">
        <v>1985</v>
      </c>
      <c r="B897" t="s">
        <v>17984</v>
      </c>
      <c r="C897">
        <v>101424</v>
      </c>
      <c r="D897" t="s">
        <v>17073</v>
      </c>
      <c r="E897" t="s">
        <v>1912</v>
      </c>
      <c r="F897" s="9">
        <f>Table13[[#This Row],[ToMeasure]]-Table13[[#This Row],[FromMeasure]]</f>
        <v>1.5002306399999981</v>
      </c>
      <c r="G897" s="5" t="s">
        <v>205</v>
      </c>
      <c r="H897" s="35">
        <v>55.244614779999999</v>
      </c>
      <c r="I897" s="56">
        <v>55.333410180000001</v>
      </c>
      <c r="J897" s="18" t="s">
        <v>156</v>
      </c>
      <c r="K897" s="55">
        <v>56.216130069999998</v>
      </c>
      <c r="L897" s="35">
        <v>56.744845419999997</v>
      </c>
      <c r="M897" s="56">
        <v>56.833640819999999</v>
      </c>
      <c r="N897" s="18" t="s">
        <v>206</v>
      </c>
      <c r="O897" s="2">
        <v>23367</v>
      </c>
      <c r="P897" s="2">
        <v>22240</v>
      </c>
      <c r="Q897" s="2">
        <v>45607</v>
      </c>
      <c r="R897" t="s">
        <v>15899</v>
      </c>
      <c r="S897">
        <v>10</v>
      </c>
      <c r="T897">
        <v>60</v>
      </c>
      <c r="U897" s="2">
        <v>1230</v>
      </c>
      <c r="V897" s="2">
        <v>1110</v>
      </c>
      <c r="W897" s="8">
        <v>5.1307913258929548E-2</v>
      </c>
      <c r="X897" s="2">
        <v>71787</v>
      </c>
      <c r="Y897" s="45">
        <v>856</v>
      </c>
      <c r="AA897" s="61">
        <f>(Table13[[#This Row],[2042 Future AADT]]-Table13[[#This Row],[AADT 2022]])/20*($AA$5-2022)+Table13[[#This Row],[AADT 2022]]</f>
        <v>62624</v>
      </c>
      <c r="AC897" s="1" t="str">
        <f>IF(Table13[[#This Row],[TCS MP]]&gt;=Table13[[#This Row],[BMP]],IF(Table13[[#This Row],[TCS MP]]&lt;=Table13[[#This Row],[EMP]],"Good","EMP"),"BMP")</f>
        <v>Good</v>
      </c>
    </row>
    <row r="898" spans="1:29" ht="24" customHeight="1" x14ac:dyDescent="0.25">
      <c r="A898" t="s">
        <v>1991</v>
      </c>
      <c r="B898" t="s">
        <v>18585</v>
      </c>
      <c r="C898">
        <v>104004</v>
      </c>
      <c r="D898" t="s">
        <v>17073</v>
      </c>
      <c r="E898" t="s">
        <v>1912</v>
      </c>
      <c r="F898" s="9">
        <f>Table13[[#This Row],[ToMeasure]]-Table13[[#This Row],[FromMeasure]]</f>
        <v>15.001605660000003</v>
      </c>
      <c r="G898" s="5" t="s">
        <v>205</v>
      </c>
      <c r="H898" s="35">
        <v>56.744845419999997</v>
      </c>
      <c r="I898" s="56">
        <v>56.831361889999997</v>
      </c>
      <c r="J898" s="18" t="s">
        <v>206</v>
      </c>
      <c r="K898" s="55">
        <v>63.207904325000001</v>
      </c>
      <c r="L898" s="35">
        <v>71.74645108</v>
      </c>
      <c r="M898" s="56">
        <v>71.832967550000006</v>
      </c>
      <c r="N898" s="18" t="s">
        <v>72</v>
      </c>
      <c r="O898" s="2">
        <v>34720</v>
      </c>
      <c r="P898" s="2">
        <v>34904</v>
      </c>
      <c r="Q898" s="2">
        <v>69624</v>
      </c>
      <c r="R898" t="s">
        <v>15900</v>
      </c>
      <c r="S898">
        <v>10</v>
      </c>
      <c r="T898">
        <v>59</v>
      </c>
      <c r="U898" s="2">
        <v>3560</v>
      </c>
      <c r="V898" s="2">
        <v>8307</v>
      </c>
      <c r="W898" s="8">
        <v>0.1704440997357233</v>
      </c>
      <c r="X898" s="2">
        <v>109591</v>
      </c>
      <c r="Y898" s="45">
        <v>856.1</v>
      </c>
      <c r="AA898" s="61">
        <f>(Table13[[#This Row],[2042 Future AADT]]-Table13[[#This Row],[AADT 2022]])/20*($AA$5-2022)+Table13[[#This Row],[AADT 2022]]</f>
        <v>95602.55</v>
      </c>
      <c r="AC898" s="1" t="str">
        <f>IF(Table13[[#This Row],[TCS MP]]&gt;=Table13[[#This Row],[BMP]],IF(Table13[[#This Row],[TCS MP]]&lt;=Table13[[#This Row],[EMP]],"Good","EMP"),"BMP")</f>
        <v>Good</v>
      </c>
    </row>
    <row r="899" spans="1:29" ht="24" customHeight="1" x14ac:dyDescent="0.25">
      <c r="A899" t="s">
        <v>1992</v>
      </c>
      <c r="B899" t="s">
        <v>18586</v>
      </c>
      <c r="C899">
        <v>104009</v>
      </c>
      <c r="D899" t="s">
        <v>17073</v>
      </c>
      <c r="E899" t="s">
        <v>1912</v>
      </c>
      <c r="F899" s="9">
        <f>Table13[[#This Row],[ToMeasure]]-Table13[[#This Row],[FromMeasure]]</f>
        <v>6.1894906400000025</v>
      </c>
      <c r="G899" s="5" t="s">
        <v>205</v>
      </c>
      <c r="H899" s="35">
        <v>71.74645108</v>
      </c>
      <c r="I899" s="56">
        <v>71.849769727142899</v>
      </c>
      <c r="J899" s="18" t="s">
        <v>72</v>
      </c>
      <c r="K899" s="55">
        <v>72.055043925000007</v>
      </c>
      <c r="L899" s="35">
        <v>77.935941720000002</v>
      </c>
      <c r="M899" s="56">
        <v>78.039260367142901</v>
      </c>
      <c r="N899" s="18" t="s">
        <v>156</v>
      </c>
      <c r="O899" s="2">
        <v>33923</v>
      </c>
      <c r="P899" s="2">
        <v>34670</v>
      </c>
      <c r="Q899" s="2">
        <v>68593</v>
      </c>
      <c r="R899" t="s">
        <v>5527</v>
      </c>
      <c r="S899">
        <v>10</v>
      </c>
      <c r="T899">
        <v>57</v>
      </c>
      <c r="U899" s="2">
        <v>3618</v>
      </c>
      <c r="V899" s="2">
        <v>8506</v>
      </c>
      <c r="W899" s="8">
        <v>0.17675272987039495</v>
      </c>
      <c r="X899" s="2">
        <v>107968</v>
      </c>
      <c r="Y899" s="45">
        <v>856.2</v>
      </c>
      <c r="AA899" s="61">
        <f>(Table13[[#This Row],[2042 Future AADT]]-Table13[[#This Row],[AADT 2022]])/20*($AA$5-2022)+Table13[[#This Row],[AADT 2022]]</f>
        <v>94186.75</v>
      </c>
      <c r="AC899" s="1" t="str">
        <f>IF(Table13[[#This Row],[TCS MP]]&gt;=Table13[[#This Row],[BMP]],IF(Table13[[#This Row],[TCS MP]]&lt;=Table13[[#This Row],[EMP]],"Good","EMP"),"BMP")</f>
        <v>Good</v>
      </c>
    </row>
    <row r="900" spans="1:29" ht="24" customHeight="1" x14ac:dyDescent="0.25">
      <c r="A900" t="s">
        <v>1997</v>
      </c>
      <c r="B900" t="s">
        <v>17988</v>
      </c>
      <c r="C900">
        <v>101469</v>
      </c>
      <c r="D900" t="s">
        <v>17073</v>
      </c>
      <c r="E900" t="s">
        <v>1993</v>
      </c>
      <c r="F900" s="9">
        <f>Table13[[#This Row],[ToMeasure]]-Table13[[#This Row],[FromMeasure]]</f>
        <v>1.0092941600000001</v>
      </c>
      <c r="G900" s="5" t="s">
        <v>1994</v>
      </c>
      <c r="H900" s="35">
        <v>0</v>
      </c>
      <c r="I900" s="56">
        <v>1.2346411133333299</v>
      </c>
      <c r="J900" s="18" t="s">
        <v>1995</v>
      </c>
      <c r="K900" s="55">
        <v>1.325738825</v>
      </c>
      <c r="L900" s="35">
        <v>1.0092941600000001</v>
      </c>
      <c r="M900" s="56">
        <v>2.24393530333333</v>
      </c>
      <c r="N900" s="18" t="s">
        <v>1996</v>
      </c>
      <c r="O900" s="2">
        <v>14688</v>
      </c>
      <c r="P900" s="2">
        <v>14322</v>
      </c>
      <c r="Q900" s="2">
        <v>29010</v>
      </c>
      <c r="R900" t="s">
        <v>13245</v>
      </c>
      <c r="S900">
        <v>9</v>
      </c>
      <c r="T900">
        <v>59</v>
      </c>
      <c r="U900" s="2">
        <v>1070</v>
      </c>
      <c r="V900" s="2">
        <v>980</v>
      </c>
      <c r="W900" s="8">
        <v>7.066528783178215E-2</v>
      </c>
      <c r="X900" s="2">
        <v>42703</v>
      </c>
      <c r="Y900" s="45">
        <v>857</v>
      </c>
      <c r="AA900" s="61">
        <f>(Table13[[#This Row],[2042 Future AADT]]-Table13[[#This Row],[AADT 2022]])/20*($AA$5-2022)+Table13[[#This Row],[AADT 2022]]</f>
        <v>37910.449999999997</v>
      </c>
      <c r="AC900" s="1" t="str">
        <f>IF(Table13[[#This Row],[TCS MP]]&gt;=Table13[[#This Row],[BMP]],IF(Table13[[#This Row],[TCS MP]]&lt;=Table13[[#This Row],[EMP]],"Good","EMP"),"BMP")</f>
        <v>Good</v>
      </c>
    </row>
    <row r="901" spans="1:29" ht="24" customHeight="1" x14ac:dyDescent="0.25">
      <c r="A901" t="s">
        <v>1999</v>
      </c>
      <c r="B901" t="s">
        <v>17989</v>
      </c>
      <c r="C901">
        <v>101470</v>
      </c>
      <c r="D901" t="s">
        <v>17073</v>
      </c>
      <c r="E901" t="s">
        <v>1993</v>
      </c>
      <c r="F901" s="9">
        <f>Table13[[#This Row],[ToMeasure]]-Table13[[#This Row],[FromMeasure]]</f>
        <v>0.52414574999999997</v>
      </c>
      <c r="G901" s="5" t="s">
        <v>1994</v>
      </c>
      <c r="H901" s="35">
        <v>1.0092941600000001</v>
      </c>
      <c r="I901" s="56">
        <v>2.36125586</v>
      </c>
      <c r="J901" s="18" t="s">
        <v>1996</v>
      </c>
      <c r="K901" s="55">
        <v>2.65171365</v>
      </c>
      <c r="L901" s="35">
        <v>1.53343991</v>
      </c>
      <c r="M901" s="56">
        <v>2.8854016100000002</v>
      </c>
      <c r="N901" s="18" t="s">
        <v>1998</v>
      </c>
      <c r="O901" s="2">
        <v>17378</v>
      </c>
      <c r="P901" s="2">
        <v>17022</v>
      </c>
      <c r="Q901" s="2">
        <v>34400</v>
      </c>
      <c r="R901" t="s">
        <v>5816</v>
      </c>
      <c r="S901">
        <v>9</v>
      </c>
      <c r="T901">
        <v>59</v>
      </c>
      <c r="U901" s="2">
        <v>1117</v>
      </c>
      <c r="V901" s="2">
        <v>929</v>
      </c>
      <c r="W901" s="8">
        <v>5.947674418604651E-2</v>
      </c>
      <c r="X901" s="2">
        <v>52437</v>
      </c>
      <c r="Y901" s="45">
        <v>858</v>
      </c>
      <c r="AA901" s="61">
        <f>(Table13[[#This Row],[2042 Future AADT]]-Table13[[#This Row],[AADT 2022]])/20*($AA$5-2022)+Table13[[#This Row],[AADT 2022]]</f>
        <v>46124.05</v>
      </c>
      <c r="AC901" s="1" t="str">
        <f>IF(Table13[[#This Row],[TCS MP]]&gt;=Table13[[#This Row],[BMP]],IF(Table13[[#This Row],[TCS MP]]&lt;=Table13[[#This Row],[EMP]],"Good","EMP"),"BMP")</f>
        <v>Good</v>
      </c>
    </row>
    <row r="902" spans="1:29" ht="24" customHeight="1" x14ac:dyDescent="0.25">
      <c r="A902" t="s">
        <v>2001</v>
      </c>
      <c r="B902" t="s">
        <v>17990</v>
      </c>
      <c r="C902">
        <v>101471</v>
      </c>
      <c r="D902" t="s">
        <v>17073</v>
      </c>
      <c r="E902" t="s">
        <v>1993</v>
      </c>
      <c r="F902" s="9">
        <f>Table13[[#This Row],[ToMeasure]]-Table13[[#This Row],[FromMeasure]]</f>
        <v>1.0573803899999998</v>
      </c>
      <c r="G902" s="5" t="s">
        <v>1994</v>
      </c>
      <c r="H902" s="35">
        <v>1.53343991</v>
      </c>
      <c r="I902" s="56">
        <v>2.6996644624999999</v>
      </c>
      <c r="J902" s="18" t="s">
        <v>1998</v>
      </c>
      <c r="K902" s="55">
        <v>3.4528887049999999</v>
      </c>
      <c r="L902" s="35">
        <v>2.5908202999999999</v>
      </c>
      <c r="M902" s="56">
        <v>3.7570448525</v>
      </c>
      <c r="N902" s="18" t="s">
        <v>2000</v>
      </c>
      <c r="O902" s="2">
        <v>9549</v>
      </c>
      <c r="P902" s="2">
        <v>11242</v>
      </c>
      <c r="Q902" s="2">
        <v>20791</v>
      </c>
      <c r="R902" t="s">
        <v>9886</v>
      </c>
      <c r="S902">
        <v>10</v>
      </c>
      <c r="T902">
        <v>65</v>
      </c>
      <c r="U902" s="2">
        <v>897</v>
      </c>
      <c r="V902" s="2">
        <v>784</v>
      </c>
      <c r="W902" s="8">
        <v>8.0852291857053532E-2</v>
      </c>
      <c r="X902" s="2">
        <v>27903</v>
      </c>
      <c r="Y902" s="45">
        <v>859</v>
      </c>
      <c r="AA902" s="61">
        <f>(Table13[[#This Row],[2042 Future AADT]]-Table13[[#This Row],[AADT 2022]])/20*($AA$5-2022)+Table13[[#This Row],[AADT 2022]]</f>
        <v>25413.8</v>
      </c>
      <c r="AC902" s="1" t="str">
        <f>IF(Table13[[#This Row],[TCS MP]]&gt;=Table13[[#This Row],[BMP]],IF(Table13[[#This Row],[TCS MP]]&lt;=Table13[[#This Row],[EMP]],"Good","EMP"),"BMP")</f>
        <v>Good</v>
      </c>
    </row>
    <row r="903" spans="1:29" ht="24" customHeight="1" x14ac:dyDescent="0.25">
      <c r="A903" t="s">
        <v>2003</v>
      </c>
      <c r="B903" t="s">
        <v>17991</v>
      </c>
      <c r="C903">
        <v>101472</v>
      </c>
      <c r="D903" t="s">
        <v>17073</v>
      </c>
      <c r="E903" t="s">
        <v>1993</v>
      </c>
      <c r="F903" s="9">
        <f>Table13[[#This Row],[ToMeasure]]-Table13[[#This Row],[FromMeasure]]</f>
        <v>0.51649228000000003</v>
      </c>
      <c r="G903" s="5" t="s">
        <v>1994</v>
      </c>
      <c r="H903" s="35">
        <v>2.5908202999999999</v>
      </c>
      <c r="I903" s="56">
        <v>3.6954860900000002</v>
      </c>
      <c r="J903" s="18" t="s">
        <v>2000</v>
      </c>
      <c r="K903" s="55">
        <v>3.8436592250000001</v>
      </c>
      <c r="L903" s="35">
        <v>3.1073125799999999</v>
      </c>
      <c r="M903" s="56">
        <v>4.2119783699999997</v>
      </c>
      <c r="N903" s="18" t="s">
        <v>2002</v>
      </c>
      <c r="O903" s="2">
        <v>13899</v>
      </c>
      <c r="P903" s="2">
        <v>12647</v>
      </c>
      <c r="Q903" s="2">
        <v>26546</v>
      </c>
      <c r="R903" t="s">
        <v>5817</v>
      </c>
      <c r="S903">
        <v>10</v>
      </c>
      <c r="T903">
        <v>60</v>
      </c>
      <c r="U903" s="2">
        <v>973</v>
      </c>
      <c r="V903" s="2">
        <v>800</v>
      </c>
      <c r="W903" s="8">
        <v>6.6789723498832221E-2</v>
      </c>
      <c r="X903" s="2">
        <v>40465</v>
      </c>
      <c r="Y903" s="45">
        <v>860</v>
      </c>
      <c r="AA903" s="61">
        <f>(Table13[[#This Row],[2042 Future AADT]]-Table13[[#This Row],[AADT 2022]])/20*($AA$5-2022)+Table13[[#This Row],[AADT 2022]]</f>
        <v>35593.35</v>
      </c>
      <c r="AC903" s="1" t="str">
        <f>IF(Table13[[#This Row],[TCS MP]]&gt;=Table13[[#This Row],[BMP]],IF(Table13[[#This Row],[TCS MP]]&lt;=Table13[[#This Row],[EMP]],"Good","EMP"),"BMP")</f>
        <v>Good</v>
      </c>
    </row>
    <row r="904" spans="1:29" ht="24" customHeight="1" x14ac:dyDescent="0.25">
      <c r="A904" t="s">
        <v>2005</v>
      </c>
      <c r="B904" t="s">
        <v>17992</v>
      </c>
      <c r="C904">
        <v>101473</v>
      </c>
      <c r="D904" t="s">
        <v>17073</v>
      </c>
      <c r="E904" t="s">
        <v>1993</v>
      </c>
      <c r="F904" s="9">
        <f>Table13[[#This Row],[ToMeasure]]-Table13[[#This Row],[FromMeasure]]</f>
        <v>0.2895767199999999</v>
      </c>
      <c r="G904" s="5" t="s">
        <v>1994</v>
      </c>
      <c r="H904" s="35">
        <v>3.1073125799999999</v>
      </c>
      <c r="I904" s="56">
        <v>4.0877999850000002</v>
      </c>
      <c r="J904" s="18" t="s">
        <v>2002</v>
      </c>
      <c r="K904" s="55">
        <v>4.2660116349999999</v>
      </c>
      <c r="L904" s="35">
        <v>3.3968892999999998</v>
      </c>
      <c r="M904" s="56">
        <v>4.3773767049999996</v>
      </c>
      <c r="N904" s="18" t="s">
        <v>2004</v>
      </c>
      <c r="O904" s="2">
        <v>12324</v>
      </c>
      <c r="P904" s="2">
        <v>11595</v>
      </c>
      <c r="Q904" s="2">
        <v>23919</v>
      </c>
      <c r="R904" t="s">
        <v>9887</v>
      </c>
      <c r="S904">
        <v>6</v>
      </c>
      <c r="T904">
        <v>55</v>
      </c>
      <c r="U904" s="2">
        <v>985</v>
      </c>
      <c r="V904" s="2">
        <v>816</v>
      </c>
      <c r="W904" s="8">
        <v>7.5295789957774154E-2</v>
      </c>
      <c r="X904" s="2">
        <v>33895</v>
      </c>
      <c r="Y904" s="45">
        <v>861</v>
      </c>
      <c r="AA904" s="61">
        <f>(Table13[[#This Row],[2042 Future AADT]]-Table13[[#This Row],[AADT 2022]])/20*($AA$5-2022)+Table13[[#This Row],[AADT 2022]]</f>
        <v>30403.4</v>
      </c>
      <c r="AC904" s="1" t="str">
        <f>IF(Table13[[#This Row],[TCS MP]]&gt;=Table13[[#This Row],[BMP]],IF(Table13[[#This Row],[TCS MP]]&lt;=Table13[[#This Row],[EMP]],"Good","EMP"),"BMP")</f>
        <v>Good</v>
      </c>
    </row>
    <row r="905" spans="1:29" ht="24" customHeight="1" x14ac:dyDescent="0.25">
      <c r="A905" t="s">
        <v>2009</v>
      </c>
      <c r="B905" t="s">
        <v>17993</v>
      </c>
      <c r="C905">
        <v>101479</v>
      </c>
      <c r="D905" t="s">
        <v>17073</v>
      </c>
      <c r="E905" t="s">
        <v>2006</v>
      </c>
      <c r="F905" s="9">
        <f>Table13[[#This Row],[ToMeasure]]-Table13[[#This Row],[FromMeasure]]</f>
        <v>13.992744500000001</v>
      </c>
      <c r="G905" s="5" t="s">
        <v>2007</v>
      </c>
      <c r="H905" s="35">
        <v>0</v>
      </c>
      <c r="I905" s="56">
        <v>24.011497394374999</v>
      </c>
      <c r="J905" s="18" t="s">
        <v>70</v>
      </c>
      <c r="K905" s="55">
        <v>31.29228809</v>
      </c>
      <c r="L905" s="35">
        <v>13.992744500000001</v>
      </c>
      <c r="M905" s="56">
        <v>38.004241924375002</v>
      </c>
      <c r="N905" s="18" t="s">
        <v>2008</v>
      </c>
      <c r="O905" s="2">
        <v>1120</v>
      </c>
      <c r="P905" s="2">
        <v>1116</v>
      </c>
      <c r="Q905" s="2">
        <v>2236</v>
      </c>
      <c r="R905" t="s">
        <v>9903</v>
      </c>
      <c r="S905">
        <v>10</v>
      </c>
      <c r="T905">
        <v>76</v>
      </c>
      <c r="U905" s="2">
        <v>166</v>
      </c>
      <c r="V905" s="2">
        <v>263</v>
      </c>
      <c r="W905" s="8">
        <v>0.19186046511627908</v>
      </c>
      <c r="X905" s="2">
        <v>3183</v>
      </c>
      <c r="Y905" s="45">
        <v>862</v>
      </c>
      <c r="AA905" s="61">
        <f>(Table13[[#This Row],[2042 Future AADT]]-Table13[[#This Row],[AADT 2022]])/20*($AA$5-2022)+Table13[[#This Row],[AADT 2022]]</f>
        <v>2851.55</v>
      </c>
      <c r="AC905" s="1" t="str">
        <f>IF(Table13[[#This Row],[TCS MP]]&gt;=Table13[[#This Row],[BMP]],IF(Table13[[#This Row],[TCS MP]]&lt;=Table13[[#This Row],[EMP]],"Good","EMP"),"BMP")</f>
        <v>Good</v>
      </c>
    </row>
    <row r="906" spans="1:29" ht="24" customHeight="1" x14ac:dyDescent="0.25">
      <c r="A906" t="s">
        <v>2010</v>
      </c>
      <c r="B906" t="s">
        <v>17994</v>
      </c>
      <c r="C906">
        <v>101480</v>
      </c>
      <c r="D906" t="s">
        <v>17073</v>
      </c>
      <c r="E906" t="s">
        <v>2006</v>
      </c>
      <c r="F906" s="9">
        <f>Table13[[#This Row],[ToMeasure]]-Table13[[#This Row],[FromMeasure]]</f>
        <v>1.9390155</v>
      </c>
      <c r="G906" s="5" t="s">
        <v>2007</v>
      </c>
      <c r="H906" s="35">
        <v>13.992744500000001</v>
      </c>
      <c r="I906" s="56">
        <v>38.008046633333301</v>
      </c>
      <c r="J906" s="18" t="s">
        <v>2008</v>
      </c>
      <c r="K906" s="55">
        <v>38.998605740000002</v>
      </c>
      <c r="L906" s="35">
        <v>15.931760000000001</v>
      </c>
      <c r="M906" s="56">
        <v>39.947062133333297</v>
      </c>
      <c r="N906" s="18" t="s">
        <v>122</v>
      </c>
      <c r="O906" s="2">
        <v>2703</v>
      </c>
      <c r="P906" s="2">
        <v>2575</v>
      </c>
      <c r="Q906" s="2">
        <v>5278</v>
      </c>
      <c r="R906" t="s">
        <v>13249</v>
      </c>
      <c r="S906">
        <v>8</v>
      </c>
      <c r="T906">
        <v>60</v>
      </c>
      <c r="U906" s="2">
        <v>347</v>
      </c>
      <c r="V906" s="2">
        <v>834</v>
      </c>
      <c r="W906" s="8">
        <v>0.2237589996210686</v>
      </c>
      <c r="X906" s="2">
        <v>13269</v>
      </c>
      <c r="Y906" s="45">
        <v>863</v>
      </c>
      <c r="AA906" s="61">
        <f>(Table13[[#This Row],[2042 Future AADT]]-Table13[[#This Row],[AADT 2022]])/20*($AA$5-2022)+Table13[[#This Row],[AADT 2022]]</f>
        <v>10472.150000000001</v>
      </c>
      <c r="AC906" s="1" t="str">
        <f>IF(Table13[[#This Row],[TCS MP]]&gt;=Table13[[#This Row],[BMP]],IF(Table13[[#This Row],[TCS MP]]&lt;=Table13[[#This Row],[EMP]],"Good","EMP"),"BMP")</f>
        <v>Good</v>
      </c>
    </row>
    <row r="907" spans="1:29" ht="24" customHeight="1" x14ac:dyDescent="0.25">
      <c r="A907" t="s">
        <v>2012</v>
      </c>
      <c r="B907" t="s">
        <v>17995</v>
      </c>
      <c r="C907">
        <v>101481</v>
      </c>
      <c r="D907" t="s">
        <v>17073</v>
      </c>
      <c r="E907" t="s">
        <v>2006</v>
      </c>
      <c r="F907" s="9">
        <f>Table13[[#This Row],[ToMeasure]]-Table13[[#This Row],[FromMeasure]]</f>
        <v>3.0769129500000005</v>
      </c>
      <c r="G907" s="5" t="s">
        <v>2007</v>
      </c>
      <c r="H907" s="35">
        <v>15.931760000000001</v>
      </c>
      <c r="I907" s="56">
        <v>39.944901856666696</v>
      </c>
      <c r="J907" s="18" t="s">
        <v>122</v>
      </c>
      <c r="K907" s="55">
        <v>42.000133356666701</v>
      </c>
      <c r="L907" s="35">
        <v>19.008672950000001</v>
      </c>
      <c r="M907" s="56">
        <v>43.021814806666697</v>
      </c>
      <c r="N907" s="18" t="s">
        <v>2011</v>
      </c>
      <c r="O907" s="2">
        <v>4021</v>
      </c>
      <c r="P907" s="2">
        <v>4204</v>
      </c>
      <c r="Q907" s="2">
        <v>8225</v>
      </c>
      <c r="R907" t="s">
        <v>16061</v>
      </c>
      <c r="S907">
        <v>10</v>
      </c>
      <c r="T907">
        <v>60</v>
      </c>
      <c r="U907" s="2">
        <v>634</v>
      </c>
      <c r="V907" s="2">
        <v>956</v>
      </c>
      <c r="W907" s="8">
        <v>0.19331306990881458</v>
      </c>
      <c r="X907" s="2">
        <v>23441</v>
      </c>
      <c r="Y907" s="45">
        <v>864</v>
      </c>
      <c r="AA907" s="61">
        <f>(Table13[[#This Row],[2042 Future AADT]]-Table13[[#This Row],[AADT 2022]])/20*($AA$5-2022)+Table13[[#This Row],[AADT 2022]]</f>
        <v>18115.400000000001</v>
      </c>
      <c r="AC907" s="1" t="str">
        <f>IF(Table13[[#This Row],[TCS MP]]&gt;=Table13[[#This Row],[BMP]],IF(Table13[[#This Row],[TCS MP]]&lt;=Table13[[#This Row],[EMP]],"Good","EMP"),"BMP")</f>
        <v>Good</v>
      </c>
    </row>
    <row r="908" spans="1:29" ht="24" customHeight="1" x14ac:dyDescent="0.25">
      <c r="A908" t="s">
        <v>2013</v>
      </c>
      <c r="B908" t="s">
        <v>17996</v>
      </c>
      <c r="C908">
        <v>101482</v>
      </c>
      <c r="D908" t="s">
        <v>17073</v>
      </c>
      <c r="E908" t="s">
        <v>2006</v>
      </c>
      <c r="F908" s="9">
        <f>Table13[[#This Row],[ToMeasure]]-Table13[[#This Row],[FromMeasure]]</f>
        <v>1.2487748999999972</v>
      </c>
      <c r="G908" s="5" t="s">
        <v>2007</v>
      </c>
      <c r="H908" s="35">
        <v>19.008672950000001</v>
      </c>
      <c r="I908" s="56">
        <v>42.932111363333298</v>
      </c>
      <c r="J908" s="18" t="s">
        <v>2011</v>
      </c>
      <c r="K908" s="55">
        <v>43.868303220000001</v>
      </c>
      <c r="L908" s="35">
        <v>20.257447849999998</v>
      </c>
      <c r="M908" s="56">
        <v>44.180886263333299</v>
      </c>
      <c r="N908" s="18" t="s">
        <v>1295</v>
      </c>
      <c r="O908" s="2">
        <v>3380</v>
      </c>
      <c r="P908" s="2">
        <v>3080</v>
      </c>
      <c r="Q908" s="2">
        <v>6460</v>
      </c>
      <c r="R908" t="s">
        <v>5830</v>
      </c>
      <c r="S908">
        <v>9</v>
      </c>
      <c r="T908">
        <v>55</v>
      </c>
      <c r="U908" s="2">
        <v>489</v>
      </c>
      <c r="V908" s="2">
        <v>852</v>
      </c>
      <c r="W908" s="8">
        <v>0.20758513931888545</v>
      </c>
      <c r="X908" s="2">
        <v>14815</v>
      </c>
      <c r="Y908" s="45">
        <v>865</v>
      </c>
      <c r="AA908" s="61">
        <f>(Table13[[#This Row],[2042 Future AADT]]-Table13[[#This Row],[AADT 2022]])/20*($AA$5-2022)+Table13[[#This Row],[AADT 2022]]</f>
        <v>11890.75</v>
      </c>
      <c r="AC908" s="1" t="str">
        <f>IF(Table13[[#This Row],[TCS MP]]&gt;=Table13[[#This Row],[BMP]],IF(Table13[[#This Row],[TCS MP]]&lt;=Table13[[#This Row],[EMP]],"Good","EMP"),"BMP")</f>
        <v>Good</v>
      </c>
    </row>
    <row r="909" spans="1:29" ht="24" customHeight="1" x14ac:dyDescent="0.25">
      <c r="A909" t="s">
        <v>2100</v>
      </c>
      <c r="B909" t="s">
        <v>18570</v>
      </c>
      <c r="C909">
        <v>102317</v>
      </c>
      <c r="D909" t="s">
        <v>17073</v>
      </c>
      <c r="E909" t="s">
        <v>600</v>
      </c>
      <c r="F909" s="9">
        <f>Table13[[#This Row],[ToMeasure]]-Table13[[#This Row],[FromMeasure]]</f>
        <v>0.51051888999999995</v>
      </c>
      <c r="G909" s="5" t="s">
        <v>598</v>
      </c>
      <c r="H909" s="35">
        <v>0</v>
      </c>
      <c r="I909" s="56">
        <v>206.20964888</v>
      </c>
      <c r="J909" s="18" t="s">
        <v>627</v>
      </c>
      <c r="K909" s="55">
        <v>206.57879968</v>
      </c>
      <c r="L909" s="35">
        <v>0.51051888999999995</v>
      </c>
      <c r="M909" s="56">
        <v>206.72016780000001</v>
      </c>
      <c r="N909" s="18" t="s">
        <v>2014</v>
      </c>
      <c r="O909" s="2">
        <v>16895</v>
      </c>
      <c r="P909" s="2">
        <v>13132</v>
      </c>
      <c r="Q909" s="2">
        <v>30027</v>
      </c>
      <c r="R909" t="s">
        <v>5831</v>
      </c>
      <c r="S909">
        <v>8</v>
      </c>
      <c r="T909">
        <v>56</v>
      </c>
      <c r="U909" s="2">
        <v>2592</v>
      </c>
      <c r="V909" s="2">
        <v>1400</v>
      </c>
      <c r="W909" s="8">
        <v>0.13294701435374828</v>
      </c>
      <c r="X909" s="2">
        <v>51578</v>
      </c>
      <c r="Y909" s="45">
        <v>865.9</v>
      </c>
      <c r="AA909" s="61">
        <f>(Table13[[#This Row],[2042 Future AADT]]-Table13[[#This Row],[AADT 2022]])/20*($AA$5-2022)+Table13[[#This Row],[AADT 2022]]</f>
        <v>44035.15</v>
      </c>
      <c r="AC909" s="1" t="str">
        <f>IF(Table13[[#This Row],[TCS MP]]&gt;=Table13[[#This Row],[BMP]],IF(Table13[[#This Row],[TCS MP]]&lt;=Table13[[#This Row],[EMP]],"Good","EMP"),"BMP")</f>
        <v>Good</v>
      </c>
    </row>
    <row r="910" spans="1:29" ht="24" customHeight="1" x14ac:dyDescent="0.25">
      <c r="A910" t="s">
        <v>2016</v>
      </c>
      <c r="B910" t="s">
        <v>17997</v>
      </c>
      <c r="C910">
        <v>101483</v>
      </c>
      <c r="D910" t="s">
        <v>17073</v>
      </c>
      <c r="E910" t="s">
        <v>600</v>
      </c>
      <c r="F910" s="9">
        <f>Table13[[#This Row],[ToMeasure]]-Table13[[#This Row],[FromMeasure]]</f>
        <v>0.88426353000000013</v>
      </c>
      <c r="G910" s="5" t="s">
        <v>598</v>
      </c>
      <c r="H910" s="35">
        <v>0.51051888999999995</v>
      </c>
      <c r="I910" s="56">
        <v>206.797015283333</v>
      </c>
      <c r="J910" s="18" t="s">
        <v>2014</v>
      </c>
      <c r="K910" s="55">
        <v>207.462381515</v>
      </c>
      <c r="L910" s="35">
        <v>1.3947824200000001</v>
      </c>
      <c r="M910" s="56">
        <v>207.68127881333299</v>
      </c>
      <c r="N910" s="18" t="s">
        <v>2015</v>
      </c>
      <c r="O910" s="2">
        <v>13409</v>
      </c>
      <c r="P910" s="2">
        <v>13332</v>
      </c>
      <c r="Q910" s="2">
        <v>26741</v>
      </c>
      <c r="R910" t="s">
        <v>16062</v>
      </c>
      <c r="S910">
        <v>9</v>
      </c>
      <c r="T910">
        <v>59</v>
      </c>
      <c r="U910" s="2">
        <v>1072</v>
      </c>
      <c r="V910" s="2">
        <v>336</v>
      </c>
      <c r="W910" s="8">
        <v>5.2653229123817362E-2</v>
      </c>
      <c r="X910" s="2">
        <v>44147</v>
      </c>
      <c r="Y910" s="45">
        <v>866</v>
      </c>
      <c r="AA910" s="61">
        <f>(Table13[[#This Row],[2042 Future AADT]]-Table13[[#This Row],[AADT 2022]])/20*($AA$5-2022)+Table13[[#This Row],[AADT 2022]]</f>
        <v>38054.9</v>
      </c>
      <c r="AC910" s="1" t="str">
        <f>IF(Table13[[#This Row],[TCS MP]]&gt;=Table13[[#This Row],[BMP]],IF(Table13[[#This Row],[TCS MP]]&lt;=Table13[[#This Row],[EMP]],"Good","EMP"),"BMP")</f>
        <v>Good</v>
      </c>
    </row>
    <row r="911" spans="1:29" ht="24" customHeight="1" x14ac:dyDescent="0.25">
      <c r="A911" t="s">
        <v>2018</v>
      </c>
      <c r="B911" t="s">
        <v>17998</v>
      </c>
      <c r="C911">
        <v>101485</v>
      </c>
      <c r="D911" t="s">
        <v>17073</v>
      </c>
      <c r="E911" t="s">
        <v>600</v>
      </c>
      <c r="F911" s="9">
        <f>Table13[[#This Row],[ToMeasure]]-Table13[[#This Row],[FromMeasure]]</f>
        <v>1.2400345400000001</v>
      </c>
      <c r="G911" s="5" t="s">
        <v>598</v>
      </c>
      <c r="H911" s="35">
        <v>1.3947824200000001</v>
      </c>
      <c r="I911" s="56">
        <v>207.82201918249999</v>
      </c>
      <c r="J911" s="18" t="s">
        <v>2015</v>
      </c>
      <c r="K911" s="55">
        <v>207.99056186499999</v>
      </c>
      <c r="L911" s="35">
        <v>2.6348169600000002</v>
      </c>
      <c r="M911" s="56">
        <v>209.0620537225</v>
      </c>
      <c r="N911" s="18" t="s">
        <v>2017</v>
      </c>
      <c r="O911" s="2">
        <v>10101</v>
      </c>
      <c r="P911" s="2">
        <v>10301</v>
      </c>
      <c r="Q911" s="2">
        <v>20402</v>
      </c>
      <c r="R911" t="s">
        <v>13250</v>
      </c>
      <c r="S911">
        <v>7</v>
      </c>
      <c r="T911">
        <v>54</v>
      </c>
      <c r="U911" s="2">
        <v>814</v>
      </c>
      <c r="V911" s="2">
        <v>646</v>
      </c>
      <c r="W911" s="8">
        <v>7.1561611606705225E-2</v>
      </c>
      <c r="X911" s="2">
        <v>32922</v>
      </c>
      <c r="Y911" s="45">
        <v>867</v>
      </c>
      <c r="AA911" s="61">
        <f>(Table13[[#This Row],[2042 Future AADT]]-Table13[[#This Row],[AADT 2022]])/20*($AA$5-2022)+Table13[[#This Row],[AADT 2022]]</f>
        <v>28540</v>
      </c>
      <c r="AC911" s="1" t="str">
        <f>IF(Table13[[#This Row],[TCS MP]]&gt;=Table13[[#This Row],[BMP]],IF(Table13[[#This Row],[TCS MP]]&lt;=Table13[[#This Row],[EMP]],"Good","EMP"),"BMP")</f>
        <v>Good</v>
      </c>
    </row>
    <row r="912" spans="1:29" ht="24" customHeight="1" x14ac:dyDescent="0.25">
      <c r="A912" t="s">
        <v>2020</v>
      </c>
      <c r="B912" t="s">
        <v>17999</v>
      </c>
      <c r="C912">
        <v>101487</v>
      </c>
      <c r="D912" t="s">
        <v>17073</v>
      </c>
      <c r="E912" t="s">
        <v>600</v>
      </c>
      <c r="F912" s="9">
        <f>Table13[[#This Row],[ToMeasure]]-Table13[[#This Row],[FromMeasure]]</f>
        <v>6.8408893800000001</v>
      </c>
      <c r="G912" s="5" t="s">
        <v>598</v>
      </c>
      <c r="H912" s="35">
        <v>2.6348169600000002</v>
      </c>
      <c r="I912" s="56">
        <v>209.05745957249999</v>
      </c>
      <c r="J912" s="18" t="s">
        <v>2017</v>
      </c>
      <c r="K912" s="55">
        <v>213.00770120000001</v>
      </c>
      <c r="L912" s="35">
        <v>9.4757063400000003</v>
      </c>
      <c r="M912" s="56">
        <v>215.89834895249999</v>
      </c>
      <c r="N912" s="18" t="s">
        <v>2019</v>
      </c>
      <c r="O912" s="2">
        <v>8246</v>
      </c>
      <c r="P912" s="2">
        <v>8034</v>
      </c>
      <c r="Q912" s="2">
        <v>16280</v>
      </c>
      <c r="R912" t="s">
        <v>5832</v>
      </c>
      <c r="S912">
        <v>8</v>
      </c>
      <c r="T912">
        <v>56</v>
      </c>
      <c r="U912" s="2">
        <v>2142</v>
      </c>
      <c r="V912" s="2">
        <v>535</v>
      </c>
      <c r="W912" s="8">
        <v>0.16443488943488943</v>
      </c>
      <c r="X912" s="2">
        <v>24844</v>
      </c>
      <c r="Y912" s="45">
        <v>868</v>
      </c>
      <c r="AA912" s="61">
        <f>(Table13[[#This Row],[2042 Future AADT]]-Table13[[#This Row],[AADT 2022]])/20*($AA$5-2022)+Table13[[#This Row],[AADT 2022]]</f>
        <v>21846.6</v>
      </c>
      <c r="AC912" s="1" t="str">
        <f>IF(Table13[[#This Row],[TCS MP]]&gt;=Table13[[#This Row],[BMP]],IF(Table13[[#This Row],[TCS MP]]&lt;=Table13[[#This Row],[EMP]],"Good","EMP"),"BMP")</f>
        <v>Good</v>
      </c>
    </row>
    <row r="913" spans="1:29" ht="24" customHeight="1" x14ac:dyDescent="0.25">
      <c r="A913" t="s">
        <v>2022</v>
      </c>
      <c r="B913" t="s">
        <v>18000</v>
      </c>
      <c r="C913">
        <v>101488</v>
      </c>
      <c r="D913" t="s">
        <v>17073</v>
      </c>
      <c r="E913" t="s">
        <v>600</v>
      </c>
      <c r="F913" s="9">
        <f>Table13[[#This Row],[ToMeasure]]-Table13[[#This Row],[FromMeasure]]</f>
        <v>2.7543086099999989</v>
      </c>
      <c r="G913" s="5" t="s">
        <v>598</v>
      </c>
      <c r="H913" s="35">
        <v>9.4757063400000003</v>
      </c>
      <c r="I913" s="56">
        <v>215.81721998</v>
      </c>
      <c r="J913" s="18" t="s">
        <v>2019</v>
      </c>
      <c r="K913" s="55">
        <v>218.01500655000001</v>
      </c>
      <c r="L913" s="35">
        <v>12.230014949999999</v>
      </c>
      <c r="M913" s="56">
        <v>218.57152859000001</v>
      </c>
      <c r="N913" s="18" t="s">
        <v>2021</v>
      </c>
      <c r="O913" s="2">
        <v>7252</v>
      </c>
      <c r="P913" s="2">
        <v>8077</v>
      </c>
      <c r="Q913" s="2">
        <v>15329</v>
      </c>
      <c r="R913" t="s">
        <v>16063</v>
      </c>
      <c r="S913">
        <v>9</v>
      </c>
      <c r="T913">
        <v>53</v>
      </c>
      <c r="U913" s="2">
        <v>2142</v>
      </c>
      <c r="V913" s="2">
        <v>535</v>
      </c>
      <c r="W913" s="8">
        <v>0.17463631026159568</v>
      </c>
      <c r="X913" s="2">
        <v>25307</v>
      </c>
      <c r="Y913" s="45">
        <v>869</v>
      </c>
      <c r="AA913" s="61">
        <f>(Table13[[#This Row],[2042 Future AADT]]-Table13[[#This Row],[AADT 2022]])/20*($AA$5-2022)+Table13[[#This Row],[AADT 2022]]</f>
        <v>21814.7</v>
      </c>
      <c r="AC913" s="1" t="str">
        <f>IF(Table13[[#This Row],[TCS MP]]&gt;=Table13[[#This Row],[BMP]],IF(Table13[[#This Row],[TCS MP]]&lt;=Table13[[#This Row],[EMP]],"Good","EMP"),"BMP")</f>
        <v>Good</v>
      </c>
    </row>
    <row r="914" spans="1:29" ht="24" customHeight="1" x14ac:dyDescent="0.25">
      <c r="A914" t="s">
        <v>2026</v>
      </c>
      <c r="B914" t="s">
        <v>18001</v>
      </c>
      <c r="C914">
        <v>101489</v>
      </c>
      <c r="D914" t="s">
        <v>17073</v>
      </c>
      <c r="E914" t="s">
        <v>600</v>
      </c>
      <c r="F914" s="9">
        <f>Table13[[#This Row],[ToMeasure]]-Table13[[#This Row],[FromMeasure]]</f>
        <v>0.83222778000000019</v>
      </c>
      <c r="G914" s="5" t="s">
        <v>598</v>
      </c>
      <c r="H914" s="35">
        <v>12.40279153</v>
      </c>
      <c r="I914" s="56">
        <v>218.586919196667</v>
      </c>
      <c r="J914" s="18" t="s">
        <v>2024</v>
      </c>
      <c r="K914" s="55">
        <v>218.93113792</v>
      </c>
      <c r="L914" s="35">
        <v>13.23501931</v>
      </c>
      <c r="M914" s="56">
        <v>219.41914697666701</v>
      </c>
      <c r="N914" s="18" t="s">
        <v>2025</v>
      </c>
      <c r="O914" s="2">
        <v>5129</v>
      </c>
      <c r="P914" s="2">
        <v>6437</v>
      </c>
      <c r="Q914" s="2">
        <v>11566</v>
      </c>
      <c r="R914" t="s">
        <v>9904</v>
      </c>
      <c r="S914">
        <v>9</v>
      </c>
      <c r="T914">
        <v>57</v>
      </c>
      <c r="U914" s="2">
        <v>406</v>
      </c>
      <c r="V914" s="2">
        <v>508</v>
      </c>
      <c r="W914" s="8">
        <v>7.9024727650008647E-2</v>
      </c>
      <c r="X914" s="2">
        <v>16054</v>
      </c>
      <c r="Y914" s="45">
        <v>870</v>
      </c>
      <c r="AA914" s="61">
        <f>(Table13[[#This Row],[2042 Future AADT]]-Table13[[#This Row],[AADT 2022]])/20*($AA$5-2022)+Table13[[#This Row],[AADT 2022]]</f>
        <v>14483.2</v>
      </c>
      <c r="AC914" s="1" t="str">
        <f>IF(Table13[[#This Row],[TCS MP]]&gt;=Table13[[#This Row],[BMP]],IF(Table13[[#This Row],[TCS MP]]&lt;=Table13[[#This Row],[EMP]],"Good","EMP"),"BMP")</f>
        <v>Good</v>
      </c>
    </row>
    <row r="915" spans="1:29" ht="24" customHeight="1" x14ac:dyDescent="0.25">
      <c r="A915" t="s">
        <v>2028</v>
      </c>
      <c r="B915" t="s">
        <v>18002</v>
      </c>
      <c r="C915">
        <v>101490</v>
      </c>
      <c r="D915" t="s">
        <v>17073</v>
      </c>
      <c r="E915" t="s">
        <v>600</v>
      </c>
      <c r="F915" s="9">
        <f>Table13[[#This Row],[ToMeasure]]-Table13[[#This Row],[FromMeasure]]</f>
        <v>0.59401180000000053</v>
      </c>
      <c r="G915" s="5" t="s">
        <v>598</v>
      </c>
      <c r="H915" s="35">
        <v>13.23501931</v>
      </c>
      <c r="I915" s="56">
        <v>219.31303600999999</v>
      </c>
      <c r="J915" s="18" t="s">
        <v>2025</v>
      </c>
      <c r="K915" s="55">
        <v>219.56851053</v>
      </c>
      <c r="L915" s="35">
        <v>13.829031110000001</v>
      </c>
      <c r="M915" s="56">
        <v>219.90704780999999</v>
      </c>
      <c r="N915" s="18" t="s">
        <v>2027</v>
      </c>
      <c r="O915" s="2">
        <v>3016</v>
      </c>
      <c r="P915" s="2">
        <v>3042</v>
      </c>
      <c r="Q915" s="2">
        <v>6058</v>
      </c>
      <c r="R915" t="s">
        <v>9905</v>
      </c>
      <c r="S915">
        <v>9</v>
      </c>
      <c r="T915">
        <v>54</v>
      </c>
      <c r="U915" s="2">
        <v>353</v>
      </c>
      <c r="V915" s="2">
        <v>177</v>
      </c>
      <c r="W915" s="8">
        <v>8.7487619676460876E-2</v>
      </c>
      <c r="X915" s="2">
        <v>10406</v>
      </c>
      <c r="Y915" s="45">
        <v>871</v>
      </c>
      <c r="AA915" s="61">
        <f>(Table13[[#This Row],[2042 Future AADT]]-Table13[[#This Row],[AADT 2022]])/20*($AA$5-2022)+Table13[[#This Row],[AADT 2022]]</f>
        <v>8884.2000000000007</v>
      </c>
      <c r="AC915" s="1" t="str">
        <f>IF(Table13[[#This Row],[TCS MP]]&gt;=Table13[[#This Row],[BMP]],IF(Table13[[#This Row],[TCS MP]]&lt;=Table13[[#This Row],[EMP]],"Good","EMP"),"BMP")</f>
        <v>Good</v>
      </c>
    </row>
    <row r="916" spans="1:29" ht="24" customHeight="1" x14ac:dyDescent="0.25">
      <c r="A916" t="s">
        <v>2030</v>
      </c>
      <c r="B916" t="s">
        <v>18003</v>
      </c>
      <c r="C916">
        <v>101491</v>
      </c>
      <c r="D916" t="s">
        <v>17073</v>
      </c>
      <c r="E916" t="s">
        <v>600</v>
      </c>
      <c r="F916" s="9">
        <f>Table13[[#This Row],[ToMeasure]]-Table13[[#This Row],[FromMeasure]]</f>
        <v>1.255992599999999</v>
      </c>
      <c r="G916" s="5" t="s">
        <v>598</v>
      </c>
      <c r="H916" s="35">
        <v>13.829031110000001</v>
      </c>
      <c r="I916" s="56">
        <v>219.90061566</v>
      </c>
      <c r="J916" s="18" t="s">
        <v>2027</v>
      </c>
      <c r="K916" s="55">
        <v>220.59894267999999</v>
      </c>
      <c r="L916" s="35">
        <v>15.08502371</v>
      </c>
      <c r="M916" s="56">
        <v>221.15660826000001</v>
      </c>
      <c r="N916" s="18" t="s">
        <v>1156</v>
      </c>
      <c r="O916" s="2">
        <v>4122</v>
      </c>
      <c r="P916" s="2">
        <v>3203</v>
      </c>
      <c r="Q916" s="2">
        <v>7325</v>
      </c>
      <c r="R916" t="s">
        <v>9906</v>
      </c>
      <c r="S916">
        <v>8</v>
      </c>
      <c r="T916">
        <v>55</v>
      </c>
      <c r="U916" s="2">
        <v>780</v>
      </c>
      <c r="V916" s="2">
        <v>325</v>
      </c>
      <c r="W916" s="8">
        <v>0.15085324232081912</v>
      </c>
      <c r="X916" s="2">
        <v>10168</v>
      </c>
      <c r="Y916" s="45">
        <v>872</v>
      </c>
      <c r="AA916" s="61">
        <f>(Table13[[#This Row],[2042 Future AADT]]-Table13[[#This Row],[AADT 2022]])/20*($AA$5-2022)+Table13[[#This Row],[AADT 2022]]</f>
        <v>9172.9500000000007</v>
      </c>
      <c r="AC916" s="1" t="str">
        <f>IF(Table13[[#This Row],[TCS MP]]&gt;=Table13[[#This Row],[BMP]],IF(Table13[[#This Row],[TCS MP]]&lt;=Table13[[#This Row],[EMP]],"Good","EMP"),"BMP")</f>
        <v>Good</v>
      </c>
    </row>
    <row r="917" spans="1:29" ht="24" customHeight="1" x14ac:dyDescent="0.25">
      <c r="A917" t="s">
        <v>2032</v>
      </c>
      <c r="B917" t="s">
        <v>18004</v>
      </c>
      <c r="C917">
        <v>101493</v>
      </c>
      <c r="D917" t="s">
        <v>17073</v>
      </c>
      <c r="E917" t="s">
        <v>600</v>
      </c>
      <c r="F917" s="9">
        <f>Table13[[#This Row],[ToMeasure]]-Table13[[#This Row],[FromMeasure]]</f>
        <v>0.64927673000000041</v>
      </c>
      <c r="G917" s="5" t="s">
        <v>598</v>
      </c>
      <c r="H917" s="35">
        <v>15.08502371</v>
      </c>
      <c r="I917" s="56">
        <v>221.15017610999999</v>
      </c>
      <c r="J917" s="18" t="s">
        <v>1156</v>
      </c>
      <c r="K917" s="55">
        <v>221.28017707999999</v>
      </c>
      <c r="L917" s="35">
        <v>15.73430044</v>
      </c>
      <c r="M917" s="56">
        <v>221.79945283999999</v>
      </c>
      <c r="N917" s="18" t="s">
        <v>2031</v>
      </c>
      <c r="O917" s="2">
        <v>4918</v>
      </c>
      <c r="P917" s="2">
        <v>5136</v>
      </c>
      <c r="Q917" s="2">
        <v>10054</v>
      </c>
      <c r="R917" t="s">
        <v>13251</v>
      </c>
      <c r="S917">
        <v>9</v>
      </c>
      <c r="T917">
        <v>52</v>
      </c>
      <c r="U917" s="2">
        <v>979</v>
      </c>
      <c r="V917" s="2">
        <v>299</v>
      </c>
      <c r="W917" s="8">
        <v>0.12711358663218619</v>
      </c>
      <c r="X917" s="2">
        <v>17270</v>
      </c>
      <c r="Y917" s="45">
        <v>873</v>
      </c>
      <c r="AA917" s="61">
        <f>(Table13[[#This Row],[2042 Future AADT]]-Table13[[#This Row],[AADT 2022]])/20*($AA$5-2022)+Table13[[#This Row],[AADT 2022]]</f>
        <v>14744.400000000001</v>
      </c>
      <c r="AC917" s="1" t="str">
        <f>IF(Table13[[#This Row],[TCS MP]]&gt;=Table13[[#This Row],[BMP]],IF(Table13[[#This Row],[TCS MP]]&lt;=Table13[[#This Row],[EMP]],"Good","EMP"),"BMP")</f>
        <v>Good</v>
      </c>
    </row>
    <row r="918" spans="1:29" ht="24" customHeight="1" x14ac:dyDescent="0.25">
      <c r="A918" t="s">
        <v>2034</v>
      </c>
      <c r="B918" t="s">
        <v>18005</v>
      </c>
      <c r="C918">
        <v>101495</v>
      </c>
      <c r="D918" t="s">
        <v>17073</v>
      </c>
      <c r="E918" t="s">
        <v>600</v>
      </c>
      <c r="F918" s="9">
        <f>Table13[[#This Row],[ToMeasure]]-Table13[[#This Row],[FromMeasure]]</f>
        <v>2.480683130000001</v>
      </c>
      <c r="G918" s="5" t="s">
        <v>598</v>
      </c>
      <c r="H918" s="35">
        <v>15.73430044</v>
      </c>
      <c r="I918" s="56">
        <v>221.80305960000001</v>
      </c>
      <c r="J918" s="18" t="s">
        <v>2031</v>
      </c>
      <c r="K918" s="55">
        <v>223.71551807</v>
      </c>
      <c r="L918" s="35">
        <v>18.214983570000001</v>
      </c>
      <c r="M918" s="56">
        <v>224.28374273</v>
      </c>
      <c r="N918" s="18" t="s">
        <v>2033</v>
      </c>
      <c r="O918" s="2">
        <v>3265</v>
      </c>
      <c r="P918" s="2">
        <v>3220</v>
      </c>
      <c r="Q918" s="2">
        <v>6485</v>
      </c>
      <c r="R918" t="s">
        <v>13252</v>
      </c>
      <c r="S918">
        <v>8</v>
      </c>
      <c r="T918">
        <v>53</v>
      </c>
      <c r="U918" s="2">
        <v>351</v>
      </c>
      <c r="V918" s="2">
        <v>182</v>
      </c>
      <c r="W918" s="8">
        <v>8.2189668465690049E-2</v>
      </c>
      <c r="X918" s="2">
        <v>9002</v>
      </c>
      <c r="Y918" s="45">
        <v>874</v>
      </c>
      <c r="AA918" s="61">
        <f>(Table13[[#This Row],[2042 Future AADT]]-Table13[[#This Row],[AADT 2022]])/20*($AA$5-2022)+Table13[[#This Row],[AADT 2022]]</f>
        <v>8121.05</v>
      </c>
      <c r="AC918" s="1" t="str">
        <f>IF(Table13[[#This Row],[TCS MP]]&gt;=Table13[[#This Row],[BMP]],IF(Table13[[#This Row],[TCS MP]]&lt;=Table13[[#This Row],[EMP]],"Good","EMP"),"BMP")</f>
        <v>Good</v>
      </c>
    </row>
    <row r="919" spans="1:29" ht="24" customHeight="1" x14ac:dyDescent="0.25">
      <c r="A919" t="s">
        <v>2036</v>
      </c>
      <c r="B919" t="s">
        <v>18006</v>
      </c>
      <c r="C919">
        <v>101496</v>
      </c>
      <c r="D919" t="s">
        <v>17073</v>
      </c>
      <c r="E919" t="s">
        <v>600</v>
      </c>
      <c r="F919" s="9">
        <f>Table13[[#This Row],[ToMeasure]]-Table13[[#This Row],[FromMeasure]]</f>
        <v>1.2595221700000003</v>
      </c>
      <c r="G919" s="5" t="s">
        <v>598</v>
      </c>
      <c r="H919" s="35">
        <v>18.214983570000001</v>
      </c>
      <c r="I919" s="56">
        <v>224.27468520333301</v>
      </c>
      <c r="J919" s="18" t="s">
        <v>2033</v>
      </c>
      <c r="K919" s="55">
        <v>225.0013209</v>
      </c>
      <c r="L919" s="35">
        <v>19.474505740000001</v>
      </c>
      <c r="M919" s="56">
        <v>225.534207373333</v>
      </c>
      <c r="N919" s="18" t="s">
        <v>2035</v>
      </c>
      <c r="O919" s="2">
        <v>2908</v>
      </c>
      <c r="P919" s="2">
        <v>3072</v>
      </c>
      <c r="Q919" s="2">
        <v>5980</v>
      </c>
      <c r="R919" t="s">
        <v>5835</v>
      </c>
      <c r="S919">
        <v>8</v>
      </c>
      <c r="T919">
        <v>60</v>
      </c>
      <c r="U919" s="2">
        <v>444</v>
      </c>
      <c r="V919" s="2">
        <v>158</v>
      </c>
      <c r="W919" s="8">
        <v>0.10066889632107023</v>
      </c>
      <c r="X919" s="2">
        <v>10272</v>
      </c>
      <c r="Y919" s="45">
        <v>875</v>
      </c>
      <c r="AA919" s="61">
        <f>(Table13[[#This Row],[2042 Future AADT]]-Table13[[#This Row],[AADT 2022]])/20*($AA$5-2022)+Table13[[#This Row],[AADT 2022]]</f>
        <v>8769.7999999999993</v>
      </c>
      <c r="AC919" s="1" t="str">
        <f>IF(Table13[[#This Row],[TCS MP]]&gt;=Table13[[#This Row],[BMP]],IF(Table13[[#This Row],[TCS MP]]&lt;=Table13[[#This Row],[EMP]],"Good","EMP"),"BMP")</f>
        <v>Good</v>
      </c>
    </row>
    <row r="920" spans="1:29" ht="24" customHeight="1" x14ac:dyDescent="0.25">
      <c r="A920" t="s">
        <v>2038</v>
      </c>
      <c r="B920" t="s">
        <v>18007</v>
      </c>
      <c r="C920">
        <v>101497</v>
      </c>
      <c r="D920" t="s">
        <v>17073</v>
      </c>
      <c r="E920" t="s">
        <v>600</v>
      </c>
      <c r="F920" s="9">
        <f>Table13[[#This Row],[ToMeasure]]-Table13[[#This Row],[FromMeasure]]</f>
        <v>0.60081515999999979</v>
      </c>
      <c r="G920" s="5" t="s">
        <v>598</v>
      </c>
      <c r="H920" s="35">
        <v>19.474505740000001</v>
      </c>
      <c r="I920" s="56">
        <v>225.52259850666701</v>
      </c>
      <c r="J920" s="18" t="s">
        <v>2035</v>
      </c>
      <c r="K920" s="55">
        <v>225.79054696</v>
      </c>
      <c r="L920" s="35">
        <v>20.075320900000001</v>
      </c>
      <c r="M920" s="56">
        <v>226.12341366666701</v>
      </c>
      <c r="N920" s="18" t="s">
        <v>2037</v>
      </c>
      <c r="O920" s="2">
        <v>1577</v>
      </c>
      <c r="P920" s="2">
        <v>1574</v>
      </c>
      <c r="Q920" s="2">
        <v>3151</v>
      </c>
      <c r="R920" t="s">
        <v>5836</v>
      </c>
      <c r="S920">
        <v>9</v>
      </c>
      <c r="T920">
        <v>58</v>
      </c>
      <c r="U920" s="2">
        <v>335</v>
      </c>
      <c r="V920" s="2">
        <v>105</v>
      </c>
      <c r="W920" s="8">
        <v>0.13963821009203428</v>
      </c>
      <c r="X920" s="2">
        <v>5413</v>
      </c>
      <c r="Y920" s="45">
        <v>876</v>
      </c>
      <c r="AA920" s="61">
        <f>(Table13[[#This Row],[2042 Future AADT]]-Table13[[#This Row],[AADT 2022]])/20*($AA$5-2022)+Table13[[#This Row],[AADT 2022]]</f>
        <v>4621.3</v>
      </c>
      <c r="AC920" s="1" t="str">
        <f>IF(Table13[[#This Row],[TCS MP]]&gt;=Table13[[#This Row],[BMP]],IF(Table13[[#This Row],[TCS MP]]&lt;=Table13[[#This Row],[EMP]],"Good","EMP"),"BMP")</f>
        <v>Good</v>
      </c>
    </row>
    <row r="921" spans="1:29" ht="24" customHeight="1" x14ac:dyDescent="0.25">
      <c r="A921" t="s">
        <v>2040</v>
      </c>
      <c r="B921" t="s">
        <v>18008</v>
      </c>
      <c r="C921">
        <v>101498</v>
      </c>
      <c r="D921" t="s">
        <v>17073</v>
      </c>
      <c r="E921" t="s">
        <v>600</v>
      </c>
      <c r="F921" s="9">
        <f>Table13[[#This Row],[ToMeasure]]-Table13[[#This Row],[FromMeasure]]</f>
        <v>1.6223718799999993</v>
      </c>
      <c r="G921" s="5" t="s">
        <v>598</v>
      </c>
      <c r="H921" s="35">
        <v>20.075320900000001</v>
      </c>
      <c r="I921" s="56">
        <v>226.111135933333</v>
      </c>
      <c r="J921" s="18" t="s">
        <v>2037</v>
      </c>
      <c r="K921" s="55">
        <v>226.99804391999999</v>
      </c>
      <c r="L921" s="35">
        <v>21.697692780000001</v>
      </c>
      <c r="M921" s="56">
        <v>227.73350781333301</v>
      </c>
      <c r="N921" s="18" t="s">
        <v>2039</v>
      </c>
      <c r="O921" s="2">
        <v>1203</v>
      </c>
      <c r="P921" s="2">
        <v>1266</v>
      </c>
      <c r="Q921" s="2">
        <v>2469</v>
      </c>
      <c r="R921" t="s">
        <v>5837</v>
      </c>
      <c r="S921">
        <v>10</v>
      </c>
      <c r="T921">
        <v>55</v>
      </c>
      <c r="U921" s="2">
        <v>177</v>
      </c>
      <c r="V921" s="2">
        <v>53</v>
      </c>
      <c r="W921" s="8">
        <v>9.3155123531794254E-2</v>
      </c>
      <c r="X921" s="2">
        <v>4241</v>
      </c>
      <c r="Y921" s="45">
        <v>877</v>
      </c>
      <c r="AA921" s="61">
        <f>(Table13[[#This Row],[2042 Future AADT]]-Table13[[#This Row],[AADT 2022]])/20*($AA$5-2022)+Table13[[#This Row],[AADT 2022]]</f>
        <v>3620.8</v>
      </c>
      <c r="AC921" s="1" t="str">
        <f>IF(Table13[[#This Row],[TCS MP]]&gt;=Table13[[#This Row],[BMP]],IF(Table13[[#This Row],[TCS MP]]&lt;=Table13[[#This Row],[EMP]],"Good","EMP"),"BMP")</f>
        <v>Good</v>
      </c>
    </row>
    <row r="922" spans="1:29" ht="24" customHeight="1" x14ac:dyDescent="0.25">
      <c r="A922" t="s">
        <v>2041</v>
      </c>
      <c r="B922" t="s">
        <v>18009</v>
      </c>
      <c r="C922">
        <v>101499</v>
      </c>
      <c r="D922" t="s">
        <v>17073</v>
      </c>
      <c r="E922" t="s">
        <v>600</v>
      </c>
      <c r="F922" s="9">
        <f>Table13[[#This Row],[ToMeasure]]-Table13[[#This Row],[FromMeasure]]</f>
        <v>24.514294469999999</v>
      </c>
      <c r="G922" s="5" t="s">
        <v>598</v>
      </c>
      <c r="H922" s="35">
        <v>21.697692780000001</v>
      </c>
      <c r="I922" s="56">
        <v>227.78</v>
      </c>
      <c r="J922" s="18" t="s">
        <v>2039</v>
      </c>
      <c r="K922" s="55">
        <v>241.00222554999999</v>
      </c>
      <c r="L922" s="35">
        <v>46.21198725</v>
      </c>
      <c r="M922" s="56">
        <v>251.94</v>
      </c>
      <c r="N922" s="18" t="s">
        <v>1411</v>
      </c>
      <c r="O922" s="2">
        <v>676</v>
      </c>
      <c r="P922" s="2">
        <v>693</v>
      </c>
      <c r="Q922" s="2">
        <v>1369</v>
      </c>
      <c r="R922" t="s">
        <v>13253</v>
      </c>
      <c r="S922">
        <v>11</v>
      </c>
      <c r="T922">
        <v>54</v>
      </c>
      <c r="U922" s="2">
        <v>67</v>
      </c>
      <c r="V922" s="2">
        <v>40</v>
      </c>
      <c r="W922" s="8">
        <v>7.8159240321402479E-2</v>
      </c>
      <c r="X922" s="2">
        <v>1732</v>
      </c>
      <c r="Y922" s="45">
        <v>878</v>
      </c>
      <c r="AA922" s="61">
        <f>(Table13[[#This Row],[2042 Future AADT]]-Table13[[#This Row],[AADT 2022]])/20*($AA$5-2022)+Table13[[#This Row],[AADT 2022]]</f>
        <v>1604.95</v>
      </c>
      <c r="AC922" s="1" t="str">
        <f>IF(Table13[[#This Row],[TCS MP]]&gt;=Table13[[#This Row],[BMP]],IF(Table13[[#This Row],[TCS MP]]&lt;=Table13[[#This Row],[EMP]],"Good","EMP"),"BMP")</f>
        <v>Good</v>
      </c>
    </row>
    <row r="923" spans="1:29" ht="24" customHeight="1" x14ac:dyDescent="0.25">
      <c r="A923" t="s">
        <v>2043</v>
      </c>
      <c r="B923" t="s">
        <v>18010</v>
      </c>
      <c r="C923">
        <v>101500</v>
      </c>
      <c r="D923" t="s">
        <v>17073</v>
      </c>
      <c r="E923" t="s">
        <v>600</v>
      </c>
      <c r="F923" s="9">
        <f>Table13[[#This Row],[ToMeasure]]-Table13[[#This Row],[FromMeasure]]</f>
        <v>0.357390929999994</v>
      </c>
      <c r="G923" s="5" t="s">
        <v>598</v>
      </c>
      <c r="H923" s="35">
        <v>71.697183440000003</v>
      </c>
      <c r="I923" s="56">
        <v>251.61883170666701</v>
      </c>
      <c r="J923" s="18" t="s">
        <v>1394</v>
      </c>
      <c r="K923" s="68">
        <v>252</v>
      </c>
      <c r="L923" s="35">
        <v>72.054574369999997</v>
      </c>
      <c r="M923" s="68">
        <v>252</v>
      </c>
      <c r="N923" s="18" t="s">
        <v>2042</v>
      </c>
      <c r="O923" s="2">
        <v>10654</v>
      </c>
      <c r="P923" s="2">
        <v>10694</v>
      </c>
      <c r="Q923" s="2">
        <v>21348</v>
      </c>
      <c r="R923" t="s">
        <v>5838</v>
      </c>
      <c r="S923">
        <v>9</v>
      </c>
      <c r="T923">
        <v>50</v>
      </c>
      <c r="U923" s="2">
        <v>1044</v>
      </c>
      <c r="V923" s="2">
        <v>835</v>
      </c>
      <c r="W923" s="8">
        <v>8.801761289113734E-2</v>
      </c>
      <c r="X923" s="2">
        <v>47963</v>
      </c>
      <c r="Y923" s="45">
        <v>879</v>
      </c>
      <c r="AA923" s="61">
        <f>(Table13[[#This Row],[2042 Future AADT]]-Table13[[#This Row],[AADT 2022]])/20*($AA$5-2022)+Table13[[#This Row],[AADT 2022]]</f>
        <v>38647.75</v>
      </c>
      <c r="AC923" s="1" t="str">
        <f>IF(Table13[[#This Row],[TCS MP]]&gt;=Table13[[#This Row],[BMP]],IF(Table13[[#This Row],[TCS MP]]&lt;=Table13[[#This Row],[EMP]],"Good","EMP"),"BMP")</f>
        <v>Good</v>
      </c>
    </row>
    <row r="924" spans="1:29" ht="24" customHeight="1" x14ac:dyDescent="0.25">
      <c r="A924" t="s">
        <v>2045</v>
      </c>
      <c r="B924" t="s">
        <v>18011</v>
      </c>
      <c r="C924">
        <v>101501</v>
      </c>
      <c r="D924" t="s">
        <v>17073</v>
      </c>
      <c r="E924" t="s">
        <v>600</v>
      </c>
      <c r="F924" s="9">
        <f>Table13[[#This Row],[ToMeasure]]-Table13[[#This Row],[FromMeasure]]</f>
        <v>0.60302721000000759</v>
      </c>
      <c r="G924" s="5" t="s">
        <v>598</v>
      </c>
      <c r="H924" s="35">
        <v>72.054574369999997</v>
      </c>
      <c r="I924" s="70">
        <v>252</v>
      </c>
      <c r="J924" s="18" t="s">
        <v>2042</v>
      </c>
      <c r="K924" s="55">
        <v>252.064622926667</v>
      </c>
      <c r="L924" s="35">
        <v>72.657601580000005</v>
      </c>
      <c r="M924" s="56">
        <v>252.57924984666701</v>
      </c>
      <c r="N924" s="18" t="s">
        <v>2044</v>
      </c>
      <c r="O924" s="2">
        <v>13976</v>
      </c>
      <c r="P924" s="2">
        <v>10954</v>
      </c>
      <c r="Q924" s="2">
        <v>24930</v>
      </c>
      <c r="R924" t="s">
        <v>9907</v>
      </c>
      <c r="S924">
        <v>10</v>
      </c>
      <c r="T924">
        <v>51</v>
      </c>
      <c r="U924" s="2">
        <v>1055</v>
      </c>
      <c r="V924" s="2">
        <v>527</v>
      </c>
      <c r="W924" s="8">
        <v>6.3457681508223021E-2</v>
      </c>
      <c r="X924" s="2">
        <v>56011</v>
      </c>
      <c r="Y924" s="45">
        <v>880</v>
      </c>
      <c r="AA924" s="61">
        <f>(Table13[[#This Row],[2042 Future AADT]]-Table13[[#This Row],[AADT 2022]])/20*($AA$5-2022)+Table13[[#This Row],[AADT 2022]]</f>
        <v>45132.649999999994</v>
      </c>
      <c r="AC924" s="1" t="str">
        <f>IF(Table13[[#This Row],[TCS MP]]&gt;=Table13[[#This Row],[BMP]],IF(Table13[[#This Row],[TCS MP]]&lt;=Table13[[#This Row],[EMP]],"Good","EMP"),"BMP")</f>
        <v>Good</v>
      </c>
    </row>
    <row r="925" spans="1:29" ht="24" customHeight="1" x14ac:dyDescent="0.25">
      <c r="A925" t="s">
        <v>2047</v>
      </c>
      <c r="B925" t="s">
        <v>18012</v>
      </c>
      <c r="C925">
        <v>101503</v>
      </c>
      <c r="D925" t="s">
        <v>17073</v>
      </c>
      <c r="E925" t="s">
        <v>600</v>
      </c>
      <c r="F925" s="9">
        <f>Table13[[#This Row],[ToMeasure]]-Table13[[#This Row],[FromMeasure]]</f>
        <v>2.9084941200000003</v>
      </c>
      <c r="G925" s="5" t="s">
        <v>598</v>
      </c>
      <c r="H925" s="35">
        <v>72.657601580000005</v>
      </c>
      <c r="I925" s="56">
        <v>252.74251287999999</v>
      </c>
      <c r="J925" s="18" t="s">
        <v>2044</v>
      </c>
      <c r="K925" s="55">
        <v>254.52946062000001</v>
      </c>
      <c r="L925" s="35">
        <v>75.566095700000005</v>
      </c>
      <c r="M925" s="56">
        <v>255.65100699999999</v>
      </c>
      <c r="N925" s="18" t="s">
        <v>2046</v>
      </c>
      <c r="O925" s="2">
        <v>7636</v>
      </c>
      <c r="P925" s="2">
        <v>8209</v>
      </c>
      <c r="Q925" s="2">
        <v>15845</v>
      </c>
      <c r="R925" t="s">
        <v>13254</v>
      </c>
      <c r="S925">
        <v>9</v>
      </c>
      <c r="T925">
        <v>55</v>
      </c>
      <c r="U925" s="2">
        <v>541</v>
      </c>
      <c r="V925" s="2">
        <v>448</v>
      </c>
      <c r="W925" s="8">
        <v>6.2417166298516881E-2</v>
      </c>
      <c r="X925" s="2">
        <v>20051</v>
      </c>
      <c r="Y925" s="45">
        <v>881</v>
      </c>
      <c r="AA925" s="61">
        <f>(Table13[[#This Row],[2042 Future AADT]]-Table13[[#This Row],[AADT 2022]])/20*($AA$5-2022)+Table13[[#This Row],[AADT 2022]]</f>
        <v>18578.900000000001</v>
      </c>
      <c r="AC925" s="1" t="str">
        <f>IF(Table13[[#This Row],[TCS MP]]&gt;=Table13[[#This Row],[BMP]],IF(Table13[[#This Row],[TCS MP]]&lt;=Table13[[#This Row],[EMP]],"Good","EMP"),"BMP")</f>
        <v>Good</v>
      </c>
    </row>
    <row r="926" spans="1:29" ht="24" customHeight="1" x14ac:dyDescent="0.25">
      <c r="A926" t="s">
        <v>2049</v>
      </c>
      <c r="B926" t="s">
        <v>18013</v>
      </c>
      <c r="C926">
        <v>101505</v>
      </c>
      <c r="D926" t="s">
        <v>17073</v>
      </c>
      <c r="E926" t="s">
        <v>600</v>
      </c>
      <c r="F926" s="9">
        <f>Table13[[#This Row],[ToMeasure]]-Table13[[#This Row],[FromMeasure]]</f>
        <v>2.7629916399999956</v>
      </c>
      <c r="G926" s="5" t="s">
        <v>598</v>
      </c>
      <c r="H926" s="35">
        <v>75.566095700000005</v>
      </c>
      <c r="I926" s="56">
        <v>255.81934365999999</v>
      </c>
      <c r="J926" s="18" t="s">
        <v>2046</v>
      </c>
      <c r="K926" s="55">
        <v>258.00355440999999</v>
      </c>
      <c r="L926" s="35">
        <v>78.329087340000001</v>
      </c>
      <c r="M926" s="56">
        <v>258.58233530000001</v>
      </c>
      <c r="N926" s="18" t="s">
        <v>2048</v>
      </c>
      <c r="O926" s="2" t="s">
        <v>203</v>
      </c>
      <c r="P926" s="2" t="s">
        <v>203</v>
      </c>
      <c r="Q926" s="2">
        <v>12482</v>
      </c>
      <c r="R926" t="s">
        <v>16064</v>
      </c>
      <c r="S926">
        <v>8</v>
      </c>
      <c r="T926">
        <v>64</v>
      </c>
      <c r="U926" s="2">
        <v>500</v>
      </c>
      <c r="V926" s="2">
        <v>631</v>
      </c>
      <c r="W926" s="8">
        <v>9.0610479089889437E-2</v>
      </c>
      <c r="X926" s="2">
        <v>28044</v>
      </c>
      <c r="Y926" s="45">
        <v>882</v>
      </c>
      <c r="AA926" s="61">
        <f>(Table13[[#This Row],[2042 Future AADT]]-Table13[[#This Row],[AADT 2022]])/20*($AA$5-2022)+Table13[[#This Row],[AADT 2022]]</f>
        <v>22597.300000000003</v>
      </c>
      <c r="AC926" s="1" t="str">
        <f>IF(Table13[[#This Row],[TCS MP]]&gt;=Table13[[#This Row],[BMP]],IF(Table13[[#This Row],[TCS MP]]&lt;=Table13[[#This Row],[EMP]],"Good","EMP"),"BMP")</f>
        <v>Good</v>
      </c>
    </row>
    <row r="927" spans="1:29" ht="24" customHeight="1" x14ac:dyDescent="0.25">
      <c r="A927" t="s">
        <v>2051</v>
      </c>
      <c r="B927" t="s">
        <v>18014</v>
      </c>
      <c r="C927">
        <v>101506</v>
      </c>
      <c r="D927" t="s">
        <v>17073</v>
      </c>
      <c r="E927" t="s">
        <v>600</v>
      </c>
      <c r="F927" s="9">
        <f>Table13[[#This Row],[ToMeasure]]-Table13[[#This Row],[FromMeasure]]</f>
        <v>4.4450005700000048</v>
      </c>
      <c r="G927" s="5" t="s">
        <v>598</v>
      </c>
      <c r="H927" s="35">
        <v>78.329087340000001</v>
      </c>
      <c r="I927" s="56">
        <v>258.63240812428597</v>
      </c>
      <c r="J927" s="18" t="s">
        <v>2048</v>
      </c>
      <c r="K927" s="55">
        <v>259.75287143000003</v>
      </c>
      <c r="L927" s="35">
        <v>82.774087910000006</v>
      </c>
      <c r="M927" s="56">
        <v>263.07740869428602</v>
      </c>
      <c r="N927" s="18" t="s">
        <v>2050</v>
      </c>
      <c r="O927" s="2">
        <v>4566</v>
      </c>
      <c r="P927" s="2">
        <v>4172</v>
      </c>
      <c r="Q927" s="2">
        <v>8738</v>
      </c>
      <c r="R927" t="s">
        <v>16065</v>
      </c>
      <c r="S927">
        <v>10</v>
      </c>
      <c r="T927">
        <v>52</v>
      </c>
      <c r="U927" s="2">
        <v>535</v>
      </c>
      <c r="V927" s="2">
        <v>653</v>
      </c>
      <c r="W927" s="8">
        <v>0.13595788509956511</v>
      </c>
      <c r="X927" s="2">
        <v>11278</v>
      </c>
      <c r="Y927" s="45">
        <v>883</v>
      </c>
      <c r="AA927" s="61">
        <f>(Table13[[#This Row],[2042 Future AADT]]-Table13[[#This Row],[AADT 2022]])/20*($AA$5-2022)+Table13[[#This Row],[AADT 2022]]</f>
        <v>10389</v>
      </c>
      <c r="AC927" s="1" t="str">
        <f>IF(Table13[[#This Row],[TCS MP]]&gt;=Table13[[#This Row],[BMP]],IF(Table13[[#This Row],[TCS MP]]&lt;=Table13[[#This Row],[EMP]],"Good","EMP"),"BMP")</f>
        <v>Good</v>
      </c>
    </row>
    <row r="928" spans="1:29" ht="24" customHeight="1" x14ac:dyDescent="0.25">
      <c r="A928" t="s">
        <v>2053</v>
      </c>
      <c r="B928" t="s">
        <v>18015</v>
      </c>
      <c r="C928">
        <v>101507</v>
      </c>
      <c r="D928" t="s">
        <v>17073</v>
      </c>
      <c r="E928" t="s">
        <v>600</v>
      </c>
      <c r="F928" s="9">
        <f>Table13[[#This Row],[ToMeasure]]-Table13[[#This Row],[FromMeasure]]</f>
        <v>3.5032917899999916</v>
      </c>
      <c r="G928" s="5" t="s">
        <v>598</v>
      </c>
      <c r="H928" s="35">
        <v>82.774087910000006</v>
      </c>
      <c r="I928" s="56">
        <v>263.28940754199999</v>
      </c>
      <c r="J928" s="18" t="s">
        <v>2050</v>
      </c>
      <c r="K928" s="55">
        <v>265.303445915</v>
      </c>
      <c r="L928" s="35">
        <v>86.277379699999997</v>
      </c>
      <c r="M928" s="56">
        <v>266.79269933199998</v>
      </c>
      <c r="N928" s="18" t="s">
        <v>2052</v>
      </c>
      <c r="O928" s="2">
        <v>4977</v>
      </c>
      <c r="P928" s="2">
        <v>4089</v>
      </c>
      <c r="Q928" s="2">
        <v>9066</v>
      </c>
      <c r="R928" t="s">
        <v>5839</v>
      </c>
      <c r="S928">
        <v>13</v>
      </c>
      <c r="T928">
        <v>59</v>
      </c>
      <c r="U928" s="2">
        <v>695</v>
      </c>
      <c r="V928" s="2">
        <v>727</v>
      </c>
      <c r="W928" s="8">
        <v>0.15684976836532097</v>
      </c>
      <c r="X928" s="2">
        <v>13726</v>
      </c>
      <c r="Y928" s="45">
        <v>884</v>
      </c>
      <c r="AA928" s="61">
        <f>(Table13[[#This Row],[2042 Future AADT]]-Table13[[#This Row],[AADT 2022]])/20*($AA$5-2022)+Table13[[#This Row],[AADT 2022]]</f>
        <v>12095</v>
      </c>
      <c r="AC928" s="1" t="str">
        <f>IF(Table13[[#This Row],[TCS MP]]&gt;=Table13[[#This Row],[BMP]],IF(Table13[[#This Row],[TCS MP]]&lt;=Table13[[#This Row],[EMP]],"Good","EMP"),"BMP")</f>
        <v>Good</v>
      </c>
    </row>
    <row r="929" spans="1:29" ht="24" customHeight="1" x14ac:dyDescent="0.25">
      <c r="A929" t="s">
        <v>2055</v>
      </c>
      <c r="B929" t="s">
        <v>18016</v>
      </c>
      <c r="C929">
        <v>101508</v>
      </c>
      <c r="D929" t="s">
        <v>17073</v>
      </c>
      <c r="E929" t="s">
        <v>600</v>
      </c>
      <c r="F929" s="9">
        <f>Table13[[#This Row],[ToMeasure]]-Table13[[#This Row],[FromMeasure]]</f>
        <v>14.607091980000007</v>
      </c>
      <c r="G929" s="5" t="s">
        <v>598</v>
      </c>
      <c r="H929" s="35">
        <v>86.277379699999997</v>
      </c>
      <c r="I929" s="56">
        <v>266.87</v>
      </c>
      <c r="J929" s="18" t="s">
        <v>2052</v>
      </c>
      <c r="K929" s="55">
        <v>279.01602209333299</v>
      </c>
      <c r="L929" s="35">
        <v>100.88447168</v>
      </c>
      <c r="M929" s="56">
        <v>282.24</v>
      </c>
      <c r="N929" s="18" t="s">
        <v>2054</v>
      </c>
      <c r="O929" s="2">
        <v>5178</v>
      </c>
      <c r="P929" s="2">
        <v>5095</v>
      </c>
      <c r="Q929" s="2">
        <v>10273</v>
      </c>
      <c r="R929" t="s">
        <v>13255</v>
      </c>
      <c r="S929">
        <v>9</v>
      </c>
      <c r="T929">
        <v>55</v>
      </c>
      <c r="U929" s="2">
        <v>551</v>
      </c>
      <c r="V929" s="2">
        <v>469</v>
      </c>
      <c r="W929" s="8">
        <v>9.9289399396476199E-2</v>
      </c>
      <c r="X929" s="2">
        <v>13260</v>
      </c>
      <c r="Y929" s="45">
        <v>885</v>
      </c>
      <c r="AA929" s="61">
        <f>(Table13[[#This Row],[2042 Future AADT]]-Table13[[#This Row],[AADT 2022]])/20*($AA$5-2022)+Table13[[#This Row],[AADT 2022]]</f>
        <v>12214.55</v>
      </c>
      <c r="AC929" s="1" t="str">
        <f>IF(Table13[[#This Row],[TCS MP]]&gt;=Table13[[#This Row],[BMP]],IF(Table13[[#This Row],[TCS MP]]&lt;=Table13[[#This Row],[EMP]],"Good","EMP"),"BMP")</f>
        <v>Good</v>
      </c>
    </row>
    <row r="930" spans="1:29" ht="24" customHeight="1" x14ac:dyDescent="0.25">
      <c r="A930" t="s">
        <v>2057</v>
      </c>
      <c r="B930" t="s">
        <v>18017</v>
      </c>
      <c r="C930">
        <v>101510</v>
      </c>
      <c r="D930" t="s">
        <v>17073</v>
      </c>
      <c r="E930" t="s">
        <v>600</v>
      </c>
      <c r="F930" s="9">
        <f>Table13[[#This Row],[ToMeasure]]-Table13[[#This Row],[FromMeasure]]</f>
        <v>7.7037250899999918</v>
      </c>
      <c r="G930" s="5" t="s">
        <v>598</v>
      </c>
      <c r="H930" s="35">
        <v>100.88447168</v>
      </c>
      <c r="I930" s="56">
        <v>282.08536281333301</v>
      </c>
      <c r="J930" s="18" t="s">
        <v>2054</v>
      </c>
      <c r="K930" s="55">
        <v>286.00534164999999</v>
      </c>
      <c r="L930" s="35">
        <v>108.58819677</v>
      </c>
      <c r="M930" s="56">
        <v>289.78908790333298</v>
      </c>
      <c r="N930" s="18" t="s">
        <v>2056</v>
      </c>
      <c r="O930" s="2">
        <v>4372</v>
      </c>
      <c r="P930" s="2">
        <v>4492</v>
      </c>
      <c r="Q930" s="2">
        <v>8864</v>
      </c>
      <c r="R930" t="s">
        <v>9908</v>
      </c>
      <c r="S930">
        <v>10</v>
      </c>
      <c r="T930">
        <v>56</v>
      </c>
      <c r="U930" s="2">
        <v>323</v>
      </c>
      <c r="V930" s="2">
        <v>531</v>
      </c>
      <c r="W930" s="8">
        <v>9.6344765342960284E-2</v>
      </c>
      <c r="X930" s="2">
        <v>10350</v>
      </c>
      <c r="Y930" s="45">
        <v>886</v>
      </c>
      <c r="AA930" s="61">
        <f>(Table13[[#This Row],[2042 Future AADT]]-Table13[[#This Row],[AADT 2022]])/20*($AA$5-2022)+Table13[[#This Row],[AADT 2022]]</f>
        <v>9829.9</v>
      </c>
      <c r="AC930" s="1" t="str">
        <f>IF(Table13[[#This Row],[TCS MP]]&gt;=Table13[[#This Row],[BMP]],IF(Table13[[#This Row],[TCS MP]]&lt;=Table13[[#This Row],[EMP]],"Good","EMP"),"BMP")</f>
        <v>Good</v>
      </c>
    </row>
    <row r="931" spans="1:29" ht="24" customHeight="1" x14ac:dyDescent="0.25">
      <c r="A931" t="s">
        <v>2059</v>
      </c>
      <c r="B931" t="s">
        <v>18018</v>
      </c>
      <c r="C931">
        <v>101511</v>
      </c>
      <c r="D931" t="s">
        <v>17073</v>
      </c>
      <c r="E931" t="s">
        <v>600</v>
      </c>
      <c r="F931" s="9">
        <f>Table13[[#This Row],[ToMeasure]]-Table13[[#This Row],[FromMeasure]]</f>
        <v>14.079696210000009</v>
      </c>
      <c r="G931" s="5" t="s">
        <v>598</v>
      </c>
      <c r="H931" s="35">
        <v>108.58819677</v>
      </c>
      <c r="I931" s="56">
        <v>289.66845371375001</v>
      </c>
      <c r="J931" s="18" t="s">
        <v>2056</v>
      </c>
      <c r="K931" s="55">
        <v>294.22380631999999</v>
      </c>
      <c r="L931" s="35">
        <v>122.66789298</v>
      </c>
      <c r="M931" s="56">
        <v>303.74814992375002</v>
      </c>
      <c r="N931" s="18" t="s">
        <v>2058</v>
      </c>
      <c r="O931" s="2">
        <v>4034</v>
      </c>
      <c r="P931" s="2">
        <v>4178</v>
      </c>
      <c r="Q931" s="2">
        <v>8212</v>
      </c>
      <c r="R931" t="s">
        <v>13256</v>
      </c>
      <c r="S931">
        <v>11</v>
      </c>
      <c r="T931">
        <v>55</v>
      </c>
      <c r="U931" s="2">
        <v>542</v>
      </c>
      <c r="V931" s="2">
        <v>447</v>
      </c>
      <c r="W931" s="8">
        <v>0.12043351193375548</v>
      </c>
      <c r="X931" s="2">
        <v>11993</v>
      </c>
      <c r="Y931" s="45">
        <v>887</v>
      </c>
      <c r="AA931" s="61">
        <f>(Table13[[#This Row],[2042 Future AADT]]-Table13[[#This Row],[AADT 2022]])/20*($AA$5-2022)+Table13[[#This Row],[AADT 2022]]</f>
        <v>10669.65</v>
      </c>
      <c r="AC931" s="1" t="str">
        <f>IF(Table13[[#This Row],[TCS MP]]&gt;=Table13[[#This Row],[BMP]],IF(Table13[[#This Row],[TCS MP]]&lt;=Table13[[#This Row],[EMP]],"Good","EMP"),"BMP")</f>
        <v>Good</v>
      </c>
    </row>
    <row r="932" spans="1:29" ht="24" customHeight="1" x14ac:dyDescent="0.25">
      <c r="A932" t="s">
        <v>2060</v>
      </c>
      <c r="B932" t="s">
        <v>18019</v>
      </c>
      <c r="C932">
        <v>101512</v>
      </c>
      <c r="D932" t="s">
        <v>17073</v>
      </c>
      <c r="E932" t="s">
        <v>600</v>
      </c>
      <c r="F932" s="9">
        <f>Table13[[#This Row],[ToMeasure]]-Table13[[#This Row],[FromMeasure]]</f>
        <v>2.003997659999996</v>
      </c>
      <c r="G932" s="5" t="s">
        <v>598</v>
      </c>
      <c r="H932" s="35">
        <v>122.66789298</v>
      </c>
      <c r="I932" s="56">
        <v>303.74975630500001</v>
      </c>
      <c r="J932" s="18" t="s">
        <v>2058</v>
      </c>
      <c r="K932" s="55">
        <v>305.00696184999998</v>
      </c>
      <c r="L932" s="35">
        <v>124.67189064</v>
      </c>
      <c r="M932" s="56">
        <v>305.75375396499999</v>
      </c>
      <c r="N932" s="18" t="s">
        <v>1171</v>
      </c>
      <c r="O932" s="2">
        <v>5255</v>
      </c>
      <c r="P932" s="2">
        <v>5176</v>
      </c>
      <c r="Q932" s="2">
        <v>10431</v>
      </c>
      <c r="R932" t="s">
        <v>9909</v>
      </c>
      <c r="S932">
        <v>11</v>
      </c>
      <c r="T932">
        <v>55</v>
      </c>
      <c r="U932" s="2">
        <v>654</v>
      </c>
      <c r="V932" s="2">
        <v>397</v>
      </c>
      <c r="W932" s="8">
        <v>0.10075735787556322</v>
      </c>
      <c r="X932" s="2">
        <v>16387</v>
      </c>
      <c r="Y932" s="45">
        <v>888</v>
      </c>
      <c r="AA932" s="61">
        <f>(Table13[[#This Row],[2042 Future AADT]]-Table13[[#This Row],[AADT 2022]])/20*($AA$5-2022)+Table13[[#This Row],[AADT 2022]]</f>
        <v>14302.4</v>
      </c>
      <c r="AC932" s="1" t="str">
        <f>IF(Table13[[#This Row],[TCS MP]]&gt;=Table13[[#This Row],[BMP]],IF(Table13[[#This Row],[TCS MP]]&lt;=Table13[[#This Row],[EMP]],"Good","EMP"),"BMP")</f>
        <v>Good</v>
      </c>
    </row>
    <row r="933" spans="1:29" ht="24" customHeight="1" x14ac:dyDescent="0.25">
      <c r="A933" t="s">
        <v>2062</v>
      </c>
      <c r="B933" t="s">
        <v>18020</v>
      </c>
      <c r="C933">
        <v>101514</v>
      </c>
      <c r="D933" t="s">
        <v>17073</v>
      </c>
      <c r="E933" t="s">
        <v>600</v>
      </c>
      <c r="F933" s="9">
        <f>Table13[[#This Row],[ToMeasure]]-Table13[[#This Row],[FromMeasure]]</f>
        <v>2.2645819199999977</v>
      </c>
      <c r="G933" s="5" t="s">
        <v>598</v>
      </c>
      <c r="H933" s="35">
        <v>124.67189064</v>
      </c>
      <c r="I933" s="56">
        <v>305.72778978999997</v>
      </c>
      <c r="J933" s="18" t="s">
        <v>1171</v>
      </c>
      <c r="K933" s="55">
        <v>305.99406325000001</v>
      </c>
      <c r="L933" s="35">
        <v>126.93647256</v>
      </c>
      <c r="M933" s="56">
        <v>307.99237170999999</v>
      </c>
      <c r="N933" s="18" t="s">
        <v>2061</v>
      </c>
      <c r="O933" s="2">
        <v>3511</v>
      </c>
      <c r="P933" s="2">
        <v>3683</v>
      </c>
      <c r="Q933" s="2">
        <v>7194</v>
      </c>
      <c r="R933" t="s">
        <v>16066</v>
      </c>
      <c r="S933">
        <v>12</v>
      </c>
      <c r="T933">
        <v>58</v>
      </c>
      <c r="U933" s="2">
        <v>538</v>
      </c>
      <c r="V933" s="2">
        <v>323</v>
      </c>
      <c r="W933" s="8">
        <v>0.11968306922435362</v>
      </c>
      <c r="X933" s="2">
        <v>11302</v>
      </c>
      <c r="Y933" s="45">
        <v>889</v>
      </c>
      <c r="AA933" s="61">
        <f>(Table13[[#This Row],[2042 Future AADT]]-Table13[[#This Row],[AADT 2022]])/20*($AA$5-2022)+Table13[[#This Row],[AADT 2022]]</f>
        <v>9864.2000000000007</v>
      </c>
      <c r="AC933" s="1" t="str">
        <f>IF(Table13[[#This Row],[TCS MP]]&gt;=Table13[[#This Row],[BMP]],IF(Table13[[#This Row],[TCS MP]]&lt;=Table13[[#This Row],[EMP]],"Good","EMP"),"BMP")</f>
        <v>Good</v>
      </c>
    </row>
    <row r="934" spans="1:29" ht="24" customHeight="1" x14ac:dyDescent="0.25">
      <c r="A934" t="s">
        <v>2064</v>
      </c>
      <c r="B934" t="s">
        <v>18021</v>
      </c>
      <c r="C934">
        <v>101516</v>
      </c>
      <c r="D934" t="s">
        <v>17073</v>
      </c>
      <c r="E934" t="s">
        <v>600</v>
      </c>
      <c r="F934" s="9">
        <f>Table13[[#This Row],[ToMeasure]]-Table13[[#This Row],[FromMeasure]]</f>
        <v>1.4784052400000007</v>
      </c>
      <c r="G934" s="5" t="s">
        <v>598</v>
      </c>
      <c r="H934" s="35">
        <v>126.93647256</v>
      </c>
      <c r="I934" s="56">
        <v>307.97355743499998</v>
      </c>
      <c r="J934" s="18" t="s">
        <v>2061</v>
      </c>
      <c r="K934" s="55">
        <v>309.00124806999997</v>
      </c>
      <c r="L934" s="35">
        <v>128.4148778</v>
      </c>
      <c r="M934" s="56">
        <v>309.451962675</v>
      </c>
      <c r="N934" s="18" t="s">
        <v>2063</v>
      </c>
      <c r="O934" s="2">
        <v>2635</v>
      </c>
      <c r="P934" s="2">
        <v>2655</v>
      </c>
      <c r="Q934" s="2">
        <v>5290</v>
      </c>
      <c r="R934" t="s">
        <v>16067</v>
      </c>
      <c r="S934">
        <v>14</v>
      </c>
      <c r="T934">
        <v>52</v>
      </c>
      <c r="U934" s="2">
        <v>448</v>
      </c>
      <c r="V934" s="2">
        <v>246</v>
      </c>
      <c r="W934" s="8">
        <v>0.13119092627599244</v>
      </c>
      <c r="X934" s="2">
        <v>8311</v>
      </c>
      <c r="Y934" s="45">
        <v>890</v>
      </c>
      <c r="AA934" s="61">
        <f>(Table13[[#This Row],[2042 Future AADT]]-Table13[[#This Row],[AADT 2022]])/20*($AA$5-2022)+Table13[[#This Row],[AADT 2022]]</f>
        <v>7253.65</v>
      </c>
      <c r="AC934" s="1" t="str">
        <f>IF(Table13[[#This Row],[TCS MP]]&gt;=Table13[[#This Row],[BMP]],IF(Table13[[#This Row],[TCS MP]]&lt;=Table13[[#This Row],[EMP]],"Good","EMP"),"BMP")</f>
        <v>Good</v>
      </c>
    </row>
    <row r="935" spans="1:29" ht="24" customHeight="1" x14ac:dyDescent="0.25">
      <c r="A935" t="s">
        <v>2065</v>
      </c>
      <c r="B935" t="s">
        <v>18022</v>
      </c>
      <c r="C935">
        <v>101518</v>
      </c>
      <c r="D935" t="s">
        <v>17073</v>
      </c>
      <c r="E935" t="s">
        <v>600</v>
      </c>
      <c r="F935" s="9">
        <f>Table13[[#This Row],[ToMeasure]]-Table13[[#This Row],[FromMeasure]]</f>
        <v>12.633611059999993</v>
      </c>
      <c r="G935" s="5" t="s">
        <v>598</v>
      </c>
      <c r="H935" s="35">
        <v>128.4148778</v>
      </c>
      <c r="I935" s="56">
        <v>309.45145194666702</v>
      </c>
      <c r="J935" s="18" t="s">
        <v>2063</v>
      </c>
      <c r="K935" s="55">
        <v>314.37753765000002</v>
      </c>
      <c r="L935" s="35">
        <v>141.04848885999999</v>
      </c>
      <c r="M935" s="56">
        <v>322.08506300666699</v>
      </c>
      <c r="N935" s="18" t="s">
        <v>123</v>
      </c>
      <c r="O935" s="2">
        <v>2593</v>
      </c>
      <c r="P935" s="2">
        <v>2046</v>
      </c>
      <c r="Q935" s="2">
        <v>4639</v>
      </c>
      <c r="R935" t="s">
        <v>5840</v>
      </c>
      <c r="S935">
        <v>12</v>
      </c>
      <c r="T935">
        <v>61</v>
      </c>
      <c r="U935" s="2">
        <v>448</v>
      </c>
      <c r="V935" s="2">
        <v>246</v>
      </c>
      <c r="W935" s="8">
        <v>0.14960120715671482</v>
      </c>
      <c r="X935" s="2">
        <v>6775</v>
      </c>
      <c r="Y935" s="45">
        <v>891</v>
      </c>
      <c r="AA935" s="61">
        <f>(Table13[[#This Row],[2042 Future AADT]]-Table13[[#This Row],[AADT 2022]])/20*($AA$5-2022)+Table13[[#This Row],[AADT 2022]]</f>
        <v>6027.4</v>
      </c>
      <c r="AC935" s="1" t="str">
        <f>IF(Table13[[#This Row],[TCS MP]]&gt;=Table13[[#This Row],[BMP]],IF(Table13[[#This Row],[TCS MP]]&lt;=Table13[[#This Row],[EMP]],"Good","EMP"),"BMP")</f>
        <v>Good</v>
      </c>
    </row>
    <row r="936" spans="1:29" ht="24" customHeight="1" x14ac:dyDescent="0.25">
      <c r="A936" t="s">
        <v>2099</v>
      </c>
      <c r="B936" t="s">
        <v>18565</v>
      </c>
      <c r="C936">
        <v>102312</v>
      </c>
      <c r="D936" t="s">
        <v>17073</v>
      </c>
      <c r="E936" t="s">
        <v>600</v>
      </c>
      <c r="F936" s="9">
        <f>Table13[[#This Row],[ToMeasure]]-Table13[[#This Row],[FromMeasure]]</f>
        <v>5.0852262300000177</v>
      </c>
      <c r="G936" s="5" t="s">
        <v>598</v>
      </c>
      <c r="H936" s="35">
        <v>141.04848885999999</v>
      </c>
      <c r="I936" s="56">
        <v>322.06134903142902</v>
      </c>
      <c r="J936" s="18" t="s">
        <v>123</v>
      </c>
      <c r="K936" s="55">
        <v>324.00089666999997</v>
      </c>
      <c r="L936" s="35">
        <v>146.13371509000001</v>
      </c>
      <c r="M936" s="56">
        <v>327.14657526142901</v>
      </c>
      <c r="N936" s="18" t="s">
        <v>65</v>
      </c>
      <c r="O936" s="2">
        <v>2563</v>
      </c>
      <c r="P936" s="2">
        <v>2056</v>
      </c>
      <c r="Q936" s="2">
        <v>4619</v>
      </c>
      <c r="R936" t="s">
        <v>16068</v>
      </c>
      <c r="S936">
        <v>12</v>
      </c>
      <c r="T936">
        <v>60</v>
      </c>
      <c r="U936" s="2">
        <v>563</v>
      </c>
      <c r="V936" s="2">
        <v>279</v>
      </c>
      <c r="W936" s="8">
        <v>0.18229053907772244</v>
      </c>
      <c r="X936" s="2">
        <v>7256</v>
      </c>
      <c r="Y936" s="45">
        <v>892</v>
      </c>
      <c r="AA936" s="61">
        <f>(Table13[[#This Row],[2042 Future AADT]]-Table13[[#This Row],[AADT 2022]])/20*($AA$5-2022)+Table13[[#This Row],[AADT 2022]]</f>
        <v>6333.05</v>
      </c>
      <c r="AC936" s="1" t="str">
        <f>IF(Table13[[#This Row],[TCS MP]]&gt;=Table13[[#This Row],[BMP]],IF(Table13[[#This Row],[TCS MP]]&lt;=Table13[[#This Row],[EMP]],"Good","EMP"),"BMP")</f>
        <v>Good</v>
      </c>
    </row>
    <row r="937" spans="1:29" ht="24" customHeight="1" x14ac:dyDescent="0.25">
      <c r="A937" t="s">
        <v>2067</v>
      </c>
      <c r="B937" t="s">
        <v>18023</v>
      </c>
      <c r="C937">
        <v>101519</v>
      </c>
      <c r="D937" t="s">
        <v>17073</v>
      </c>
      <c r="E937" t="s">
        <v>600</v>
      </c>
      <c r="F937" s="9">
        <f>Table13[[#This Row],[ToMeasure]]-Table13[[#This Row],[FromMeasure]]</f>
        <v>5.8312289600000042</v>
      </c>
      <c r="G937" s="5" t="s">
        <v>598</v>
      </c>
      <c r="H937" s="35">
        <v>146.13371509000001</v>
      </c>
      <c r="I937" s="56">
        <v>327.11349457571401</v>
      </c>
      <c r="J937" s="18" t="s">
        <v>65</v>
      </c>
      <c r="K937" s="55">
        <v>331.00206558999997</v>
      </c>
      <c r="L937" s="35">
        <v>151.96494405000001</v>
      </c>
      <c r="M937" s="56">
        <v>332.94472353571399</v>
      </c>
      <c r="N937" s="18" t="s">
        <v>2066</v>
      </c>
      <c r="O937" s="2">
        <v>2558</v>
      </c>
      <c r="P937" s="2">
        <v>2659</v>
      </c>
      <c r="Q937" s="2">
        <v>5217</v>
      </c>
      <c r="R937" t="s">
        <v>9910</v>
      </c>
      <c r="S937">
        <v>12</v>
      </c>
      <c r="T937">
        <v>57</v>
      </c>
      <c r="U937" s="2">
        <v>563</v>
      </c>
      <c r="V937" s="2">
        <v>279</v>
      </c>
      <c r="W937" s="8">
        <v>0.16139543799118267</v>
      </c>
      <c r="X937" s="2">
        <v>8196</v>
      </c>
      <c r="Y937" s="45">
        <v>892.1</v>
      </c>
      <c r="AA937" s="61">
        <f>(Table13[[#This Row],[2042 Future AADT]]-Table13[[#This Row],[AADT 2022]])/20*($AA$5-2022)+Table13[[#This Row],[AADT 2022]]</f>
        <v>7153.35</v>
      </c>
      <c r="AC937" s="1" t="str">
        <f>IF(Table13[[#This Row],[TCS MP]]&gt;=Table13[[#This Row],[BMP]],IF(Table13[[#This Row],[TCS MP]]&lt;=Table13[[#This Row],[EMP]],"Good","EMP"),"BMP")</f>
        <v>Good</v>
      </c>
    </row>
    <row r="938" spans="1:29" ht="24" customHeight="1" x14ac:dyDescent="0.25">
      <c r="A938" t="s">
        <v>2069</v>
      </c>
      <c r="B938" t="s">
        <v>18024</v>
      </c>
      <c r="C938">
        <v>101520</v>
      </c>
      <c r="D938" t="s">
        <v>17073</v>
      </c>
      <c r="E938" t="s">
        <v>600</v>
      </c>
      <c r="F938" s="9">
        <f>Table13[[#This Row],[ToMeasure]]-Table13[[#This Row],[FromMeasure]]</f>
        <v>4.7893706399999871</v>
      </c>
      <c r="G938" s="5" t="s">
        <v>598</v>
      </c>
      <c r="H938" s="35">
        <v>151.96494405000001</v>
      </c>
      <c r="I938" s="56">
        <v>332.93939930714299</v>
      </c>
      <c r="J938" s="18" t="s">
        <v>2066</v>
      </c>
      <c r="K938" s="55">
        <v>334.25871317999997</v>
      </c>
      <c r="L938" s="35">
        <v>156.75431469</v>
      </c>
      <c r="M938" s="56">
        <v>337.72876994714301</v>
      </c>
      <c r="N938" s="18" t="s">
        <v>2068</v>
      </c>
      <c r="O938" s="2">
        <v>3165</v>
      </c>
      <c r="P938" s="2">
        <v>3329</v>
      </c>
      <c r="Q938" s="2">
        <v>6494</v>
      </c>
      <c r="R938" t="s">
        <v>5841</v>
      </c>
      <c r="S938">
        <v>9</v>
      </c>
      <c r="T938">
        <v>60</v>
      </c>
      <c r="U938" s="2">
        <v>495</v>
      </c>
      <c r="V938" s="2">
        <v>80</v>
      </c>
      <c r="W938" s="8">
        <v>8.8543270711425925E-2</v>
      </c>
      <c r="X938" s="2">
        <v>8464</v>
      </c>
      <c r="Y938" s="45">
        <v>893</v>
      </c>
      <c r="AA938" s="61">
        <f>(Table13[[#This Row],[2042 Future AADT]]-Table13[[#This Row],[AADT 2022]])/20*($AA$5-2022)+Table13[[#This Row],[AADT 2022]]</f>
        <v>7774.5</v>
      </c>
      <c r="AC938" s="1" t="str">
        <f>IF(Table13[[#This Row],[TCS MP]]&gt;=Table13[[#This Row],[BMP]],IF(Table13[[#This Row],[TCS MP]]&lt;=Table13[[#This Row],[EMP]],"Good","EMP"),"BMP")</f>
        <v>Good</v>
      </c>
    </row>
    <row r="939" spans="1:29" ht="24" customHeight="1" x14ac:dyDescent="0.25">
      <c r="A939" t="s">
        <v>2070</v>
      </c>
      <c r="B939" t="s">
        <v>18025</v>
      </c>
      <c r="C939">
        <v>101521</v>
      </c>
      <c r="D939" t="s">
        <v>17073</v>
      </c>
      <c r="E939" t="s">
        <v>600</v>
      </c>
      <c r="F939" s="9">
        <f>Table13[[#This Row],[ToMeasure]]-Table13[[#This Row],[FromMeasure]]</f>
        <v>2.3237757800000054</v>
      </c>
      <c r="G939" s="5" t="s">
        <v>598</v>
      </c>
      <c r="H939" s="35">
        <v>156.75431469</v>
      </c>
      <c r="I939" s="56">
        <v>337.72352409000001</v>
      </c>
      <c r="J939" s="18" t="s">
        <v>2068</v>
      </c>
      <c r="K939" s="55">
        <v>339.0043326</v>
      </c>
      <c r="L939" s="35">
        <v>159.07809047000001</v>
      </c>
      <c r="M939" s="56">
        <v>340.04729987000002</v>
      </c>
      <c r="N939" s="18" t="s">
        <v>298</v>
      </c>
      <c r="O939" s="2">
        <v>7434</v>
      </c>
      <c r="P939" s="2">
        <v>7062</v>
      </c>
      <c r="Q939" s="2">
        <v>14496</v>
      </c>
      <c r="R939" t="s">
        <v>16069</v>
      </c>
      <c r="S939">
        <v>10</v>
      </c>
      <c r="T939">
        <v>53</v>
      </c>
      <c r="U939" s="2">
        <v>1033</v>
      </c>
      <c r="V939" s="2">
        <v>170</v>
      </c>
      <c r="W939" s="8">
        <v>8.2988410596026491E-2</v>
      </c>
      <c r="X939" s="2">
        <v>26694</v>
      </c>
      <c r="Y939" s="45">
        <v>894</v>
      </c>
      <c r="AA939" s="61">
        <f>(Table13[[#This Row],[2042 Future AADT]]-Table13[[#This Row],[AADT 2022]])/20*($AA$5-2022)+Table13[[#This Row],[AADT 2022]]</f>
        <v>22424.7</v>
      </c>
      <c r="AC939" s="1" t="str">
        <f>IF(Table13[[#This Row],[TCS MP]]&gt;=Table13[[#This Row],[BMP]],IF(Table13[[#This Row],[TCS MP]]&lt;=Table13[[#This Row],[EMP]],"Good","EMP"),"BMP")</f>
        <v>Good</v>
      </c>
    </row>
    <row r="940" spans="1:29" ht="24" customHeight="1" x14ac:dyDescent="0.25">
      <c r="A940" t="s">
        <v>2072</v>
      </c>
      <c r="B940" t="s">
        <v>18026</v>
      </c>
      <c r="C940">
        <v>101522</v>
      </c>
      <c r="D940" t="s">
        <v>17073</v>
      </c>
      <c r="E940" t="s">
        <v>600</v>
      </c>
      <c r="F940" s="9">
        <f>Table13[[#This Row],[ToMeasure]]-Table13[[#This Row],[FromMeasure]]</f>
        <v>0.9065854699999818</v>
      </c>
      <c r="G940" s="5" t="s">
        <v>598</v>
      </c>
      <c r="H940" s="35">
        <v>161.05118637000001</v>
      </c>
      <c r="I940" s="56">
        <v>341.44891413666699</v>
      </c>
      <c r="J940" s="18" t="s">
        <v>298</v>
      </c>
      <c r="K940" s="55">
        <v>341.81316228666702</v>
      </c>
      <c r="L940" s="35">
        <v>161.95777183999999</v>
      </c>
      <c r="M940" s="56">
        <v>342.35549960666702</v>
      </c>
      <c r="N940" s="18" t="s">
        <v>2071</v>
      </c>
      <c r="O940" s="2">
        <v>11912</v>
      </c>
      <c r="P940" s="2">
        <v>9175</v>
      </c>
      <c r="Q940" s="2">
        <v>21087</v>
      </c>
      <c r="R940" t="s">
        <v>9911</v>
      </c>
      <c r="S940">
        <v>9</v>
      </c>
      <c r="T940">
        <v>51</v>
      </c>
      <c r="U940" s="2">
        <v>1402</v>
      </c>
      <c r="V940" s="2">
        <v>231</v>
      </c>
      <c r="W940" s="8">
        <v>7.7441077441077436E-2</v>
      </c>
      <c r="X940" s="2">
        <v>38832</v>
      </c>
      <c r="Y940" s="45">
        <v>895</v>
      </c>
      <c r="AA940" s="61">
        <f>(Table13[[#This Row],[2042 Future AADT]]-Table13[[#This Row],[AADT 2022]])/20*($AA$5-2022)+Table13[[#This Row],[AADT 2022]]</f>
        <v>32621.25</v>
      </c>
      <c r="AC940" s="1" t="str">
        <f>IF(Table13[[#This Row],[TCS MP]]&gt;=Table13[[#This Row],[BMP]],IF(Table13[[#This Row],[TCS MP]]&lt;=Table13[[#This Row],[EMP]],"Good","EMP"),"BMP")</f>
        <v>Good</v>
      </c>
    </row>
    <row r="941" spans="1:29" ht="24" customHeight="1" x14ac:dyDescent="0.25">
      <c r="A941" t="s">
        <v>2074</v>
      </c>
      <c r="B941" t="s">
        <v>18027</v>
      </c>
      <c r="C941">
        <v>101524</v>
      </c>
      <c r="D941" t="s">
        <v>17073</v>
      </c>
      <c r="E941" t="s">
        <v>600</v>
      </c>
      <c r="F941" s="9">
        <f>Table13[[#This Row],[ToMeasure]]-Table13[[#This Row],[FromMeasure]]</f>
        <v>3.0192390699999976</v>
      </c>
      <c r="G941" s="5" t="s">
        <v>598</v>
      </c>
      <c r="H941" s="35">
        <v>161.95777183999999</v>
      </c>
      <c r="I941" s="56">
        <v>342.51616110666703</v>
      </c>
      <c r="J941" s="18" t="s">
        <v>2071</v>
      </c>
      <c r="K941" s="55">
        <v>344.23197227999998</v>
      </c>
      <c r="L941" s="35">
        <v>164.97701090999999</v>
      </c>
      <c r="M941" s="56">
        <v>345.535400176667</v>
      </c>
      <c r="N941" s="18" t="s">
        <v>2073</v>
      </c>
      <c r="O941" s="2">
        <v>16495</v>
      </c>
      <c r="P941" s="2">
        <v>16344</v>
      </c>
      <c r="Q941" s="2">
        <v>32839</v>
      </c>
      <c r="R941" t="s">
        <v>13257</v>
      </c>
      <c r="S941">
        <v>9</v>
      </c>
      <c r="T941">
        <v>52</v>
      </c>
      <c r="U941" s="2">
        <v>2249</v>
      </c>
      <c r="V941" s="2">
        <v>369</v>
      </c>
      <c r="W941" s="8">
        <v>7.9722281433661196E-2</v>
      </c>
      <c r="X941" s="2">
        <v>42800</v>
      </c>
      <c r="Y941" s="45">
        <v>896</v>
      </c>
      <c r="AA941" s="61">
        <f>(Table13[[#This Row],[2042 Future AADT]]-Table13[[#This Row],[AADT 2022]])/20*($AA$5-2022)+Table13[[#This Row],[AADT 2022]]</f>
        <v>39313.65</v>
      </c>
      <c r="AC941" s="1" t="str">
        <f>IF(Table13[[#This Row],[TCS MP]]&gt;=Table13[[#This Row],[BMP]],IF(Table13[[#This Row],[TCS MP]]&lt;=Table13[[#This Row],[EMP]],"Good","EMP"),"BMP")</f>
        <v>Good</v>
      </c>
    </row>
    <row r="942" spans="1:29" ht="24" customHeight="1" x14ac:dyDescent="0.25">
      <c r="A942" t="s">
        <v>2076</v>
      </c>
      <c r="B942" t="s">
        <v>18028</v>
      </c>
      <c r="C942">
        <v>101526</v>
      </c>
      <c r="D942" t="s">
        <v>17073</v>
      </c>
      <c r="E942" t="s">
        <v>600</v>
      </c>
      <c r="F942" s="9">
        <f>Table13[[#This Row],[ToMeasure]]-Table13[[#This Row],[FromMeasure]]</f>
        <v>4.9630937299999971</v>
      </c>
      <c r="G942" s="5" t="s">
        <v>598</v>
      </c>
      <c r="H942" s="35">
        <v>164.97701090999999</v>
      </c>
      <c r="I942" s="56">
        <v>345.74761101000001</v>
      </c>
      <c r="J942" s="18" t="s">
        <v>2073</v>
      </c>
      <c r="K942" s="55">
        <v>348.74061689000001</v>
      </c>
      <c r="L942" s="35">
        <v>169.94010463999999</v>
      </c>
      <c r="M942" s="56">
        <v>350.71070473999998</v>
      </c>
      <c r="N942" s="18" t="s">
        <v>2075</v>
      </c>
      <c r="O942" s="2">
        <v>12450</v>
      </c>
      <c r="P942" s="2">
        <v>12345</v>
      </c>
      <c r="Q942" s="2">
        <v>24795</v>
      </c>
      <c r="R942" t="s">
        <v>13258</v>
      </c>
      <c r="S942">
        <v>9</v>
      </c>
      <c r="T942">
        <v>51</v>
      </c>
      <c r="U942" s="2">
        <v>290</v>
      </c>
      <c r="V942" s="2">
        <v>224</v>
      </c>
      <c r="W942" s="8">
        <v>2.0729985884250856E-2</v>
      </c>
      <c r="X942" s="2">
        <v>38953</v>
      </c>
      <c r="Y942" s="45">
        <v>897</v>
      </c>
      <c r="AA942" s="61">
        <f>(Table13[[#This Row],[2042 Future AADT]]-Table13[[#This Row],[AADT 2022]])/20*($AA$5-2022)+Table13[[#This Row],[AADT 2022]]</f>
        <v>33997.699999999997</v>
      </c>
      <c r="AC942" s="1" t="str">
        <f>IF(Table13[[#This Row],[TCS MP]]&gt;=Table13[[#This Row],[BMP]],IF(Table13[[#This Row],[TCS MP]]&lt;=Table13[[#This Row],[EMP]],"Good","EMP"),"BMP")</f>
        <v>Good</v>
      </c>
    </row>
    <row r="943" spans="1:29" ht="24" customHeight="1" x14ac:dyDescent="0.25">
      <c r="A943" t="s">
        <v>2078</v>
      </c>
      <c r="B943" t="s">
        <v>18029</v>
      </c>
      <c r="C943">
        <v>101528</v>
      </c>
      <c r="D943" t="s">
        <v>17073</v>
      </c>
      <c r="E943" t="s">
        <v>600</v>
      </c>
      <c r="F943" s="9">
        <f>Table13[[#This Row],[ToMeasure]]-Table13[[#This Row],[FromMeasure]]</f>
        <v>2.838402020000018</v>
      </c>
      <c r="G943" s="5" t="s">
        <v>598</v>
      </c>
      <c r="H943" s="35">
        <v>169.94010463999999</v>
      </c>
      <c r="I943" s="56">
        <v>350.69422839999999</v>
      </c>
      <c r="J943" s="18" t="s">
        <v>2075</v>
      </c>
      <c r="K943" s="55">
        <v>352.02390985</v>
      </c>
      <c r="L943" s="35">
        <v>172.77850666000001</v>
      </c>
      <c r="M943" s="56">
        <v>353.53263041999998</v>
      </c>
      <c r="N943" s="18" t="s">
        <v>2077</v>
      </c>
      <c r="O943" s="2">
        <v>11515</v>
      </c>
      <c r="P943" s="2">
        <v>11776</v>
      </c>
      <c r="Q943" s="2">
        <v>23291</v>
      </c>
      <c r="R943" t="s">
        <v>5842</v>
      </c>
      <c r="S943">
        <v>9</v>
      </c>
      <c r="T943">
        <v>50</v>
      </c>
      <c r="U943" s="2">
        <v>1544</v>
      </c>
      <c r="V943" s="2">
        <v>253</v>
      </c>
      <c r="W943" s="8">
        <v>7.7154265596153015E-2</v>
      </c>
      <c r="X943" s="2">
        <v>30356</v>
      </c>
      <c r="Y943" s="45">
        <v>898</v>
      </c>
      <c r="AA943" s="61">
        <f>(Table13[[#This Row],[2042 Future AADT]]-Table13[[#This Row],[AADT 2022]])/20*($AA$5-2022)+Table13[[#This Row],[AADT 2022]]</f>
        <v>27883.25</v>
      </c>
      <c r="AC943" s="1" t="str">
        <f>IF(Table13[[#This Row],[TCS MP]]&gt;=Table13[[#This Row],[BMP]],IF(Table13[[#This Row],[TCS MP]]&lt;=Table13[[#This Row],[EMP]],"Good","EMP"),"BMP")</f>
        <v>Good</v>
      </c>
    </row>
    <row r="944" spans="1:29" ht="24" customHeight="1" x14ac:dyDescent="0.25">
      <c r="A944" t="s">
        <v>2079</v>
      </c>
      <c r="B944" t="s">
        <v>18030</v>
      </c>
      <c r="C944">
        <v>101530</v>
      </c>
      <c r="D944" t="s">
        <v>17073</v>
      </c>
      <c r="E944" t="s">
        <v>600</v>
      </c>
      <c r="F944" s="9">
        <f>Table13[[#This Row],[ToMeasure]]-Table13[[#This Row],[FromMeasure]]</f>
        <v>4.0163554700000077</v>
      </c>
      <c r="G944" s="5" t="s">
        <v>598</v>
      </c>
      <c r="H944" s="35">
        <v>172.77850666000001</v>
      </c>
      <c r="I944" s="56">
        <v>353.583188043333</v>
      </c>
      <c r="J944" s="18" t="s">
        <v>2077</v>
      </c>
      <c r="K944" s="55">
        <v>357.04919744</v>
      </c>
      <c r="L944" s="35">
        <v>176.79486213000001</v>
      </c>
      <c r="M944" s="56">
        <v>357.599543513333</v>
      </c>
      <c r="N944" s="18" t="s">
        <v>1071</v>
      </c>
      <c r="O944" s="2">
        <v>5833</v>
      </c>
      <c r="P944" s="2">
        <v>11159</v>
      </c>
      <c r="Q944" s="2">
        <v>16992</v>
      </c>
      <c r="R944" t="s">
        <v>13259</v>
      </c>
      <c r="S944">
        <v>10</v>
      </c>
      <c r="T944">
        <v>53</v>
      </c>
      <c r="U944" s="2">
        <v>355</v>
      </c>
      <c r="V944" s="2">
        <v>321</v>
      </c>
      <c r="W944" s="8">
        <v>3.9783427495291901E-2</v>
      </c>
      <c r="X944" s="2">
        <v>24815</v>
      </c>
      <c r="Y944" s="45">
        <v>899</v>
      </c>
      <c r="AA944" s="61">
        <f>(Table13[[#This Row],[2042 Future AADT]]-Table13[[#This Row],[AADT 2022]])/20*($AA$5-2022)+Table13[[#This Row],[AADT 2022]]</f>
        <v>22076.95</v>
      </c>
      <c r="AC944" s="1" t="str">
        <f>IF(Table13[[#This Row],[TCS MP]]&gt;=Table13[[#This Row],[BMP]],IF(Table13[[#This Row],[TCS MP]]&lt;=Table13[[#This Row],[EMP]],"Good","EMP"),"BMP")</f>
        <v>Good</v>
      </c>
    </row>
    <row r="945" spans="1:29" ht="24" customHeight="1" x14ac:dyDescent="0.25">
      <c r="A945" t="s">
        <v>2081</v>
      </c>
      <c r="B945" t="s">
        <v>18031</v>
      </c>
      <c r="C945">
        <v>101531</v>
      </c>
      <c r="D945" t="s">
        <v>17073</v>
      </c>
      <c r="E945" t="s">
        <v>600</v>
      </c>
      <c r="F945" s="9">
        <f>Table13[[#This Row],[ToMeasure]]-Table13[[#This Row],[FromMeasure]]</f>
        <v>3.2541479799999991</v>
      </c>
      <c r="G945" s="5" t="s">
        <v>598</v>
      </c>
      <c r="H945" s="35">
        <v>176.79486213000001</v>
      </c>
      <c r="I945" s="56">
        <v>357.56616177000001</v>
      </c>
      <c r="J945" s="18" t="s">
        <v>1071</v>
      </c>
      <c r="K945" s="55">
        <v>359.99993646000001</v>
      </c>
      <c r="L945" s="35">
        <v>180.04901011000001</v>
      </c>
      <c r="M945" s="56">
        <v>360.82030974999998</v>
      </c>
      <c r="N945" s="18" t="s">
        <v>2080</v>
      </c>
      <c r="O945" s="2">
        <v>1667</v>
      </c>
      <c r="P945" s="2">
        <v>1805</v>
      </c>
      <c r="Q945" s="2">
        <v>3472</v>
      </c>
      <c r="R945" t="s">
        <v>5843</v>
      </c>
      <c r="S945">
        <v>11</v>
      </c>
      <c r="T945">
        <v>52</v>
      </c>
      <c r="U945" s="2">
        <v>102</v>
      </c>
      <c r="V945" s="2">
        <v>85</v>
      </c>
      <c r="W945" s="8">
        <v>5.3859447004608298E-2</v>
      </c>
      <c r="X945" s="2">
        <v>5902</v>
      </c>
      <c r="Y945" s="45">
        <v>900</v>
      </c>
      <c r="AA945" s="61">
        <f>(Table13[[#This Row],[2042 Future AADT]]-Table13[[#This Row],[AADT 2022]])/20*($AA$5-2022)+Table13[[#This Row],[AADT 2022]]</f>
        <v>5051.5</v>
      </c>
      <c r="AC945" s="1" t="str">
        <f>IF(Table13[[#This Row],[TCS MP]]&gt;=Table13[[#This Row],[BMP]],IF(Table13[[#This Row],[TCS MP]]&lt;=Table13[[#This Row],[EMP]],"Good","EMP"),"BMP")</f>
        <v>Good</v>
      </c>
    </row>
    <row r="946" spans="1:29" ht="24" customHeight="1" x14ac:dyDescent="0.25">
      <c r="A946" t="s">
        <v>2083</v>
      </c>
      <c r="B946" t="s">
        <v>18032</v>
      </c>
      <c r="C946">
        <v>101532</v>
      </c>
      <c r="D946" t="s">
        <v>17073</v>
      </c>
      <c r="E946" t="s">
        <v>600</v>
      </c>
      <c r="F946" s="9">
        <f>Table13[[#This Row],[ToMeasure]]-Table13[[#This Row],[FromMeasure]]</f>
        <v>7.8848750299999892</v>
      </c>
      <c r="G946" s="5" t="s">
        <v>598</v>
      </c>
      <c r="H946" s="35">
        <v>180.04901011000001</v>
      </c>
      <c r="I946" s="56">
        <v>360.72194248</v>
      </c>
      <c r="J946" s="18" t="s">
        <v>2080</v>
      </c>
      <c r="K946" s="55">
        <v>367.94868821</v>
      </c>
      <c r="L946" s="35">
        <v>187.93388514</v>
      </c>
      <c r="M946" s="56">
        <v>368.60681750999998</v>
      </c>
      <c r="N946" s="18" t="s">
        <v>2082</v>
      </c>
      <c r="O946" s="2">
        <v>1153</v>
      </c>
      <c r="P946" s="2">
        <v>1019</v>
      </c>
      <c r="Q946" s="2">
        <v>2172</v>
      </c>
      <c r="R946" t="s">
        <v>10033</v>
      </c>
      <c r="S946">
        <v>11</v>
      </c>
      <c r="T946">
        <v>52</v>
      </c>
      <c r="U946" s="2">
        <v>124</v>
      </c>
      <c r="V946" s="2">
        <v>40</v>
      </c>
      <c r="W946" s="8">
        <v>7.550644567219153E-2</v>
      </c>
      <c r="X946" s="2">
        <v>3698</v>
      </c>
      <c r="Y946" s="45">
        <v>901</v>
      </c>
      <c r="AA946" s="61">
        <f>(Table13[[#This Row],[2042 Future AADT]]-Table13[[#This Row],[AADT 2022]])/20*($AA$5-2022)+Table13[[#This Row],[AADT 2022]]</f>
        <v>3163.9</v>
      </c>
      <c r="AC946" s="1" t="str">
        <f>IF(Table13[[#This Row],[TCS MP]]&gt;=Table13[[#This Row],[BMP]],IF(Table13[[#This Row],[TCS MP]]&lt;=Table13[[#This Row],[EMP]],"Good","EMP"),"BMP")</f>
        <v>Good</v>
      </c>
    </row>
    <row r="947" spans="1:29" ht="24" customHeight="1" x14ac:dyDescent="0.25">
      <c r="A947" t="s">
        <v>2086</v>
      </c>
      <c r="B947" t="s">
        <v>18033</v>
      </c>
      <c r="C947">
        <v>101533</v>
      </c>
      <c r="D947" t="s">
        <v>17073</v>
      </c>
      <c r="E947" t="s">
        <v>600</v>
      </c>
      <c r="F947" s="9">
        <f>Table13[[#This Row],[ToMeasure]]-Table13[[#This Row],[FromMeasure]]</f>
        <v>8.84196270999999</v>
      </c>
      <c r="G947" s="5" t="s">
        <v>598</v>
      </c>
      <c r="H947" s="35">
        <v>187.93388514</v>
      </c>
      <c r="I947" s="56">
        <v>368.59889012181799</v>
      </c>
      <c r="J947" s="18" t="s">
        <v>2082</v>
      </c>
      <c r="K947" s="55">
        <v>371.98078755</v>
      </c>
      <c r="L947" s="35">
        <v>196.77584784999999</v>
      </c>
      <c r="M947" s="56">
        <v>377.44085283181801</v>
      </c>
      <c r="N947" s="18" t="s">
        <v>2085</v>
      </c>
      <c r="O947" s="2">
        <v>831</v>
      </c>
      <c r="P947" s="2">
        <v>802</v>
      </c>
      <c r="Q947" s="2">
        <v>1633</v>
      </c>
      <c r="R947" t="s">
        <v>10034</v>
      </c>
      <c r="S947">
        <v>24</v>
      </c>
      <c r="T947">
        <v>63</v>
      </c>
      <c r="U947" s="2">
        <v>224</v>
      </c>
      <c r="V947" s="2">
        <v>56</v>
      </c>
      <c r="W947" s="8">
        <v>0.17146356399265156</v>
      </c>
      <c r="X947" s="2">
        <v>3193</v>
      </c>
      <c r="Y947" s="45">
        <v>902</v>
      </c>
      <c r="AA947" s="61">
        <f>(Table13[[#This Row],[2042 Future AADT]]-Table13[[#This Row],[AADT 2022]])/20*($AA$5-2022)+Table13[[#This Row],[AADT 2022]]</f>
        <v>2647</v>
      </c>
      <c r="AC947" s="1" t="str">
        <f>IF(Table13[[#This Row],[TCS MP]]&gt;=Table13[[#This Row],[BMP]],IF(Table13[[#This Row],[TCS MP]]&lt;=Table13[[#This Row],[EMP]],"Good","EMP"),"BMP")</f>
        <v>Good</v>
      </c>
    </row>
    <row r="948" spans="1:29" ht="24" customHeight="1" x14ac:dyDescent="0.25">
      <c r="A948" t="s">
        <v>2089</v>
      </c>
      <c r="B948" t="s">
        <v>18034</v>
      </c>
      <c r="C948">
        <v>101534</v>
      </c>
      <c r="D948" t="s">
        <v>17073</v>
      </c>
      <c r="E948" t="s">
        <v>600</v>
      </c>
      <c r="F948" s="9">
        <f>Table13[[#This Row],[ToMeasure]]-Table13[[#This Row],[FromMeasure]]</f>
        <v>8.1623492100000021</v>
      </c>
      <c r="G948" s="5" t="s">
        <v>598</v>
      </c>
      <c r="H948" s="35">
        <v>196.77584784999999</v>
      </c>
      <c r="I948" s="56">
        <v>377.41516031999998</v>
      </c>
      <c r="J948" s="18" t="s">
        <v>2085</v>
      </c>
      <c r="K948" s="55">
        <v>383.70522498000003</v>
      </c>
      <c r="L948" s="35">
        <v>204.93819705999999</v>
      </c>
      <c r="M948" s="56">
        <v>385.57750952999999</v>
      </c>
      <c r="N948" s="18" t="s">
        <v>2088</v>
      </c>
      <c r="O948" s="2">
        <v>546</v>
      </c>
      <c r="P948" s="2">
        <v>533</v>
      </c>
      <c r="Q948" s="2">
        <v>1079</v>
      </c>
      <c r="R948" t="s">
        <v>13260</v>
      </c>
      <c r="S948">
        <v>18</v>
      </c>
      <c r="T948">
        <v>58</v>
      </c>
      <c r="U948" s="2">
        <v>60</v>
      </c>
      <c r="V948" s="2">
        <v>35</v>
      </c>
      <c r="W948" s="8">
        <v>8.8044485634847083E-2</v>
      </c>
      <c r="X948" s="2">
        <v>1837</v>
      </c>
      <c r="Y948" s="45">
        <v>903</v>
      </c>
      <c r="AA948" s="61">
        <f>(Table13[[#This Row],[2042 Future AADT]]-Table13[[#This Row],[AADT 2022]])/20*($AA$5-2022)+Table13[[#This Row],[AADT 2022]]</f>
        <v>1571.7</v>
      </c>
      <c r="AC948" s="1" t="str">
        <f>IF(Table13[[#This Row],[TCS MP]]&gt;=Table13[[#This Row],[BMP]],IF(Table13[[#This Row],[TCS MP]]&lt;=Table13[[#This Row],[EMP]],"Good","EMP"),"BMP")</f>
        <v>Good</v>
      </c>
    </row>
    <row r="949" spans="1:29" ht="24" customHeight="1" x14ac:dyDescent="0.25">
      <c r="A949" t="s">
        <v>2092</v>
      </c>
      <c r="B949" t="s">
        <v>18035</v>
      </c>
      <c r="C949">
        <v>101535</v>
      </c>
      <c r="D949" t="s">
        <v>17073</v>
      </c>
      <c r="E949" t="s">
        <v>600</v>
      </c>
      <c r="F949" s="9">
        <f>Table13[[#This Row],[ToMeasure]]-Table13[[#This Row],[FromMeasure]]</f>
        <v>7.4567027399999972</v>
      </c>
      <c r="G949" s="5" t="s">
        <v>598</v>
      </c>
      <c r="H949" s="35">
        <v>204.93819705999999</v>
      </c>
      <c r="I949" s="56">
        <v>385.56279138999997</v>
      </c>
      <c r="J949" s="18" t="s">
        <v>2088</v>
      </c>
      <c r="K949" s="55">
        <v>391.00554138000001</v>
      </c>
      <c r="L949" s="35">
        <v>212.39489979999999</v>
      </c>
      <c r="M949" s="56">
        <v>393.01949413</v>
      </c>
      <c r="N949" s="18" t="s">
        <v>2091</v>
      </c>
      <c r="O949" s="2">
        <v>892</v>
      </c>
      <c r="P949" s="2">
        <v>871</v>
      </c>
      <c r="Q949" s="2">
        <v>1763</v>
      </c>
      <c r="R949" t="s">
        <v>10035</v>
      </c>
      <c r="S949">
        <v>12</v>
      </c>
      <c r="T949">
        <v>53</v>
      </c>
      <c r="U949" s="2">
        <v>97</v>
      </c>
      <c r="V949" s="2">
        <v>28</v>
      </c>
      <c r="W949" s="8">
        <v>7.0901871809415762E-2</v>
      </c>
      <c r="X949" s="2">
        <v>3002</v>
      </c>
      <c r="Y949" s="45">
        <v>904</v>
      </c>
      <c r="AA949" s="61">
        <f>(Table13[[#This Row],[2042 Future AADT]]-Table13[[#This Row],[AADT 2022]])/20*($AA$5-2022)+Table13[[#This Row],[AADT 2022]]</f>
        <v>2568.35</v>
      </c>
      <c r="AC949" s="1" t="str">
        <f>IF(Table13[[#This Row],[TCS MP]]&gt;=Table13[[#This Row],[BMP]],IF(Table13[[#This Row],[TCS MP]]&lt;=Table13[[#This Row],[EMP]],"Good","EMP"),"BMP")</f>
        <v>Good</v>
      </c>
    </row>
    <row r="950" spans="1:29" ht="24" customHeight="1" x14ac:dyDescent="0.25">
      <c r="A950" t="s">
        <v>2095</v>
      </c>
      <c r="B950" t="s">
        <v>18036</v>
      </c>
      <c r="C950">
        <v>101536</v>
      </c>
      <c r="D950" t="s">
        <v>17073</v>
      </c>
      <c r="E950" t="s">
        <v>600</v>
      </c>
      <c r="F950" s="9">
        <f>Table13[[#This Row],[ToMeasure]]-Table13[[#This Row],[FromMeasure]]</f>
        <v>2.3561957600000198</v>
      </c>
      <c r="G950" s="5" t="s">
        <v>598</v>
      </c>
      <c r="H950" s="35">
        <v>212.39489979999999</v>
      </c>
      <c r="I950" s="56">
        <v>393.02987472500001</v>
      </c>
      <c r="J950" s="18" t="s">
        <v>2091</v>
      </c>
      <c r="K950" s="55">
        <v>393.99921991666702</v>
      </c>
      <c r="L950" s="35">
        <v>214.75109556000001</v>
      </c>
      <c r="M950" s="56">
        <v>395.386070485</v>
      </c>
      <c r="N950" s="18" t="s">
        <v>2094</v>
      </c>
      <c r="O950" s="2">
        <v>907</v>
      </c>
      <c r="P950" s="2">
        <v>887</v>
      </c>
      <c r="Q950" s="2">
        <v>1794</v>
      </c>
      <c r="R950" t="s">
        <v>9912</v>
      </c>
      <c r="S950">
        <v>16</v>
      </c>
      <c r="T950">
        <v>54</v>
      </c>
      <c r="U950" s="2">
        <v>130</v>
      </c>
      <c r="V950" s="2">
        <v>30</v>
      </c>
      <c r="W950" s="8">
        <v>8.9186176142697887E-2</v>
      </c>
      <c r="X950" s="2">
        <v>3178</v>
      </c>
      <c r="Y950" s="45">
        <v>905</v>
      </c>
      <c r="AA950" s="61">
        <f>(Table13[[#This Row],[2042 Future AADT]]-Table13[[#This Row],[AADT 2022]])/20*($AA$5-2022)+Table13[[#This Row],[AADT 2022]]</f>
        <v>2693.6</v>
      </c>
      <c r="AC950" s="1" t="str">
        <f>IF(Table13[[#This Row],[TCS MP]]&gt;=Table13[[#This Row],[BMP]],IF(Table13[[#This Row],[TCS MP]]&lt;=Table13[[#This Row],[EMP]],"Good","EMP"),"BMP")</f>
        <v>Good</v>
      </c>
    </row>
    <row r="951" spans="1:29" ht="24" customHeight="1" x14ac:dyDescent="0.25">
      <c r="A951" t="s">
        <v>2097</v>
      </c>
      <c r="B951" t="s">
        <v>18037</v>
      </c>
      <c r="C951">
        <v>101537</v>
      </c>
      <c r="D951" t="s">
        <v>17073</v>
      </c>
      <c r="E951" t="s">
        <v>600</v>
      </c>
      <c r="F951" s="9">
        <f>Table13[[#This Row],[ToMeasure]]-Table13[[#This Row],[FromMeasure]]</f>
        <v>0.75530170999999768</v>
      </c>
      <c r="G951" s="5" t="s">
        <v>598</v>
      </c>
      <c r="H951" s="35">
        <v>214.75109556000001</v>
      </c>
      <c r="I951" s="56">
        <v>395.40987955999998</v>
      </c>
      <c r="J951" s="18" t="s">
        <v>2094</v>
      </c>
      <c r="K951" s="55">
        <v>395.87779717000001</v>
      </c>
      <c r="L951" s="35">
        <v>215.50639727000001</v>
      </c>
      <c r="M951" s="56">
        <v>396.16518127000001</v>
      </c>
      <c r="N951" s="18" t="s">
        <v>2096</v>
      </c>
      <c r="O951" s="2">
        <v>1707</v>
      </c>
      <c r="P951" s="2">
        <v>1680</v>
      </c>
      <c r="Q951" s="2">
        <v>3387</v>
      </c>
      <c r="R951" t="s">
        <v>13261</v>
      </c>
      <c r="S951">
        <v>10</v>
      </c>
      <c r="T951">
        <v>52</v>
      </c>
      <c r="U951" s="2">
        <v>224</v>
      </c>
      <c r="V951" s="2">
        <v>36</v>
      </c>
      <c r="W951" s="8">
        <v>7.6764098021848248E-2</v>
      </c>
      <c r="X951" s="2">
        <v>6266</v>
      </c>
      <c r="Y951" s="45">
        <v>906</v>
      </c>
      <c r="AA951" s="61">
        <f>(Table13[[#This Row],[2042 Future AADT]]-Table13[[#This Row],[AADT 2022]])/20*($AA$5-2022)+Table13[[#This Row],[AADT 2022]]</f>
        <v>5258.35</v>
      </c>
      <c r="AC951" s="1" t="str">
        <f>IF(Table13[[#This Row],[TCS MP]]&gt;=Table13[[#This Row],[BMP]],IF(Table13[[#This Row],[TCS MP]]&lt;=Table13[[#This Row],[EMP]],"Good","EMP"),"BMP")</f>
        <v>Good</v>
      </c>
    </row>
    <row r="952" spans="1:29" ht="24" customHeight="1" x14ac:dyDescent="0.25">
      <c r="A952" t="s">
        <v>2098</v>
      </c>
      <c r="B952" t="s">
        <v>18038</v>
      </c>
      <c r="C952">
        <v>101538</v>
      </c>
      <c r="D952" t="s">
        <v>17073</v>
      </c>
      <c r="E952" t="s">
        <v>600</v>
      </c>
      <c r="F952" s="9">
        <f>Table13[[#This Row],[ToMeasure]]-Table13[[#This Row],[FromMeasure]]</f>
        <v>2.3275501100000042</v>
      </c>
      <c r="G952" s="5" t="s">
        <v>598</v>
      </c>
      <c r="H952" s="35">
        <v>215.50639727000001</v>
      </c>
      <c r="I952" s="56">
        <v>396.05693051999998</v>
      </c>
      <c r="J952" s="18" t="s">
        <v>2096</v>
      </c>
      <c r="K952" s="55">
        <v>397.01366507</v>
      </c>
      <c r="L952" s="35">
        <v>217.83394738000001</v>
      </c>
      <c r="M952" s="56">
        <v>398.38448062999998</v>
      </c>
      <c r="N952" s="18" t="s">
        <v>442</v>
      </c>
      <c r="O952" s="2">
        <v>843</v>
      </c>
      <c r="P952" s="2">
        <v>807</v>
      </c>
      <c r="Q952" s="2">
        <v>1650</v>
      </c>
      <c r="R952" t="s">
        <v>10036</v>
      </c>
      <c r="S952">
        <v>12</v>
      </c>
      <c r="T952">
        <v>55</v>
      </c>
      <c r="U952" s="2">
        <v>245</v>
      </c>
      <c r="V952" s="2">
        <v>32</v>
      </c>
      <c r="W952" s="8">
        <v>0.16787878787878788</v>
      </c>
      <c r="X952" s="2">
        <v>2923</v>
      </c>
      <c r="Y952" s="45">
        <v>907</v>
      </c>
      <c r="AA952" s="61">
        <f>(Table13[[#This Row],[2042 Future AADT]]-Table13[[#This Row],[AADT 2022]])/20*($AA$5-2022)+Table13[[#This Row],[AADT 2022]]</f>
        <v>2477.4499999999998</v>
      </c>
      <c r="AC952" s="1" t="str">
        <f>IF(Table13[[#This Row],[TCS MP]]&gt;=Table13[[#This Row],[BMP]],IF(Table13[[#This Row],[TCS MP]]&lt;=Table13[[#This Row],[EMP]],"Good","EMP"),"BMP")</f>
        <v>Good</v>
      </c>
    </row>
    <row r="953" spans="1:29" ht="24" customHeight="1" x14ac:dyDescent="0.25">
      <c r="A953" t="s">
        <v>2102</v>
      </c>
      <c r="B953" t="s">
        <v>18039</v>
      </c>
      <c r="C953">
        <v>101543</v>
      </c>
      <c r="D953" t="s">
        <v>17073</v>
      </c>
      <c r="E953" t="s">
        <v>2093</v>
      </c>
      <c r="F953" s="9">
        <f>Table13[[#This Row],[ToMeasure]]-Table13[[#This Row],[FromMeasure]]</f>
        <v>17.23977854</v>
      </c>
      <c r="G953" s="5" t="s">
        <v>2091</v>
      </c>
      <c r="H953" s="35">
        <v>0</v>
      </c>
      <c r="I953" s="56">
        <v>394.4314494235</v>
      </c>
      <c r="J953" s="18" t="s">
        <v>2085</v>
      </c>
      <c r="K953" s="55">
        <v>402.99784355666702</v>
      </c>
      <c r="L953" s="35">
        <v>17.23977854</v>
      </c>
      <c r="M953" s="56">
        <v>411.6712279935</v>
      </c>
      <c r="N953" s="18" t="s">
        <v>2101</v>
      </c>
      <c r="O953" s="2">
        <v>117</v>
      </c>
      <c r="P953" s="2">
        <v>128</v>
      </c>
      <c r="Q953" s="2">
        <v>245</v>
      </c>
      <c r="R953" t="s">
        <v>13262</v>
      </c>
      <c r="S953">
        <v>16</v>
      </c>
      <c r="T953">
        <v>70</v>
      </c>
      <c r="U953" s="2">
        <v>27</v>
      </c>
      <c r="V953" s="2">
        <v>11</v>
      </c>
      <c r="W953" s="8">
        <v>0.15510204081632653</v>
      </c>
      <c r="X953" s="2">
        <v>479</v>
      </c>
      <c r="Y953" s="45">
        <v>908</v>
      </c>
      <c r="AA953" s="61">
        <f>(Table13[[#This Row],[2042 Future AADT]]-Table13[[#This Row],[AADT 2022]])/20*($AA$5-2022)+Table13[[#This Row],[AADT 2022]]</f>
        <v>397.1</v>
      </c>
      <c r="AC953" s="1" t="str">
        <f>IF(Table13[[#This Row],[TCS MP]]&gt;=Table13[[#This Row],[BMP]],IF(Table13[[#This Row],[TCS MP]]&lt;=Table13[[#This Row],[EMP]],"Good","EMP"),"BMP")</f>
        <v>Good</v>
      </c>
    </row>
    <row r="954" spans="1:29" ht="24" customHeight="1" x14ac:dyDescent="0.25">
      <c r="A954" t="s">
        <v>2103</v>
      </c>
      <c r="B954" t="s">
        <v>18040</v>
      </c>
      <c r="C954">
        <v>101544</v>
      </c>
      <c r="D954" t="s">
        <v>17073</v>
      </c>
      <c r="E954" t="s">
        <v>2093</v>
      </c>
      <c r="F954" s="9">
        <f>Table13[[#This Row],[ToMeasure]]-Table13[[#This Row],[FromMeasure]]</f>
        <v>0.6816807400000009</v>
      </c>
      <c r="G954" s="5" t="s">
        <v>2091</v>
      </c>
      <c r="H954" s="35">
        <v>17.23977854</v>
      </c>
      <c r="I954" s="56">
        <v>411.6670416</v>
      </c>
      <c r="J954" s="18" t="s">
        <v>2101</v>
      </c>
      <c r="K954" s="55">
        <v>411.99449551999999</v>
      </c>
      <c r="L954" s="35">
        <v>17.921459280000001</v>
      </c>
      <c r="M954" s="56">
        <v>412.34872233999999</v>
      </c>
      <c r="N954" s="18" t="s">
        <v>598</v>
      </c>
      <c r="O954" s="2">
        <v>185</v>
      </c>
      <c r="P954" s="2">
        <v>193</v>
      </c>
      <c r="Q954" s="2">
        <v>378</v>
      </c>
      <c r="R954" t="s">
        <v>13263</v>
      </c>
      <c r="S954">
        <v>11</v>
      </c>
      <c r="T954">
        <v>63</v>
      </c>
      <c r="U954" s="2">
        <v>70</v>
      </c>
      <c r="V954" s="2">
        <v>26</v>
      </c>
      <c r="W954" s="8">
        <v>0.25396825396825395</v>
      </c>
      <c r="X954" s="2">
        <v>699</v>
      </c>
      <c r="Y954" s="45">
        <v>909</v>
      </c>
      <c r="AA954" s="61">
        <f>(Table13[[#This Row],[2042 Future AADT]]-Table13[[#This Row],[AADT 2022]])/20*($AA$5-2022)+Table13[[#This Row],[AADT 2022]]</f>
        <v>586.65</v>
      </c>
      <c r="AC954" s="1" t="str">
        <f>IF(Table13[[#This Row],[TCS MP]]&gt;=Table13[[#This Row],[BMP]],IF(Table13[[#This Row],[TCS MP]]&lt;=Table13[[#This Row],[EMP]],"Good","EMP"),"BMP")</f>
        <v>Good</v>
      </c>
    </row>
    <row r="955" spans="1:29" ht="24" customHeight="1" x14ac:dyDescent="0.25">
      <c r="A955" t="s">
        <v>2105</v>
      </c>
      <c r="B955" t="s">
        <v>18041</v>
      </c>
      <c r="C955">
        <v>101545</v>
      </c>
      <c r="D955" t="s">
        <v>17073</v>
      </c>
      <c r="E955" t="s">
        <v>1431</v>
      </c>
      <c r="F955" s="9">
        <f>Table13[[#This Row],[ToMeasure]]-Table13[[#This Row],[FromMeasure]]</f>
        <v>1.2314838100000001</v>
      </c>
      <c r="G955" s="5" t="s">
        <v>1429</v>
      </c>
      <c r="H955" s="35">
        <v>0</v>
      </c>
      <c r="I955" s="56">
        <v>321.71290263999998</v>
      </c>
      <c r="J955" s="18" t="s">
        <v>110</v>
      </c>
      <c r="K955" s="55">
        <v>322.18020328666699</v>
      </c>
      <c r="L955" s="35">
        <v>1.2314838100000001</v>
      </c>
      <c r="M955" s="56">
        <v>322.94438647999999</v>
      </c>
      <c r="N955" s="18" t="s">
        <v>2104</v>
      </c>
      <c r="O955" s="2">
        <v>1155</v>
      </c>
      <c r="P955" s="2">
        <v>1090</v>
      </c>
      <c r="Q955" s="2">
        <v>2245</v>
      </c>
      <c r="R955" t="s">
        <v>9913</v>
      </c>
      <c r="S955">
        <v>7</v>
      </c>
      <c r="T955">
        <v>55</v>
      </c>
      <c r="U955" s="2">
        <v>629</v>
      </c>
      <c r="V955" s="2">
        <v>36</v>
      </c>
      <c r="W955" s="8">
        <v>0.29621380846325168</v>
      </c>
      <c r="X955" s="2">
        <v>4794</v>
      </c>
      <c r="Y955" s="45">
        <v>910</v>
      </c>
      <c r="AA955" s="61">
        <f>(Table13[[#This Row],[2042 Future AADT]]-Table13[[#This Row],[AADT 2022]])/20*($AA$5-2022)+Table13[[#This Row],[AADT 2022]]</f>
        <v>3901.8500000000004</v>
      </c>
      <c r="AC955" s="1" t="str">
        <f>IF(Table13[[#This Row],[TCS MP]]&gt;=Table13[[#This Row],[BMP]],IF(Table13[[#This Row],[TCS MP]]&lt;=Table13[[#This Row],[EMP]],"Good","EMP"),"BMP")</f>
        <v>Good</v>
      </c>
    </row>
    <row r="956" spans="1:29" ht="24" customHeight="1" x14ac:dyDescent="0.25">
      <c r="A956" t="s">
        <v>2107</v>
      </c>
      <c r="B956" t="s">
        <v>18042</v>
      </c>
      <c r="C956">
        <v>101546</v>
      </c>
      <c r="D956" t="s">
        <v>17073</v>
      </c>
      <c r="E956" t="s">
        <v>1431</v>
      </c>
      <c r="F956" s="9">
        <f>Table13[[#This Row],[ToMeasure]]-Table13[[#This Row],[FromMeasure]]</f>
        <v>44.134744810000001</v>
      </c>
      <c r="G956" s="5" t="s">
        <v>1429</v>
      </c>
      <c r="H956" s="35">
        <v>1.2314838100000001</v>
      </c>
      <c r="I956" s="56">
        <v>323.40748293608698</v>
      </c>
      <c r="J956" s="18" t="s">
        <v>2104</v>
      </c>
      <c r="K956" s="55">
        <v>346.98485843499998</v>
      </c>
      <c r="L956" s="35">
        <v>45.366228620000001</v>
      </c>
      <c r="M956" s="56">
        <v>367.54222774608701</v>
      </c>
      <c r="N956" s="18" t="s">
        <v>2106</v>
      </c>
      <c r="O956" s="2">
        <v>308</v>
      </c>
      <c r="P956" s="2">
        <v>408</v>
      </c>
      <c r="Q956" s="2">
        <v>716</v>
      </c>
      <c r="R956" t="s">
        <v>10041</v>
      </c>
      <c r="S956">
        <v>9</v>
      </c>
      <c r="T956">
        <v>52</v>
      </c>
      <c r="U956" s="2">
        <v>27</v>
      </c>
      <c r="V956" s="2">
        <v>19</v>
      </c>
      <c r="W956" s="8">
        <v>6.4245810055865923E-2</v>
      </c>
      <c r="X956" s="2">
        <v>950</v>
      </c>
      <c r="Y956" s="45">
        <v>911</v>
      </c>
      <c r="AA956" s="61">
        <f>(Table13[[#This Row],[2042 Future AADT]]-Table13[[#This Row],[AADT 2022]])/20*($AA$5-2022)+Table13[[#This Row],[AADT 2022]]</f>
        <v>868.1</v>
      </c>
      <c r="AC956" s="1" t="str">
        <f>IF(Table13[[#This Row],[TCS MP]]&gt;=Table13[[#This Row],[BMP]],IF(Table13[[#This Row],[TCS MP]]&lt;=Table13[[#This Row],[EMP]],"Good","EMP"),"BMP")</f>
        <v>Good</v>
      </c>
    </row>
    <row r="957" spans="1:29" ht="24" customHeight="1" x14ac:dyDescent="0.25">
      <c r="A957" t="s">
        <v>2109</v>
      </c>
      <c r="B957" t="s">
        <v>18043</v>
      </c>
      <c r="C957">
        <v>101547</v>
      </c>
      <c r="D957" t="s">
        <v>17073</v>
      </c>
      <c r="E957" t="s">
        <v>1431</v>
      </c>
      <c r="F957" s="9">
        <f>Table13[[#This Row],[ToMeasure]]-Table13[[#This Row],[FromMeasure]]</f>
        <v>5.850928930000002</v>
      </c>
      <c r="G957" s="5" t="s">
        <v>1429</v>
      </c>
      <c r="H957" s="35">
        <v>45.366228620000001</v>
      </c>
      <c r="I957" s="56">
        <v>367.12578625999998</v>
      </c>
      <c r="J957" s="18" t="s">
        <v>2106</v>
      </c>
      <c r="K957" s="55">
        <v>370.00632468999999</v>
      </c>
      <c r="L957" s="35">
        <v>51.217157550000003</v>
      </c>
      <c r="M957" s="56">
        <v>372.97671518999999</v>
      </c>
      <c r="N957" s="18" t="s">
        <v>2108</v>
      </c>
      <c r="O957" s="2" t="s">
        <v>203</v>
      </c>
      <c r="P957" s="2" t="s">
        <v>203</v>
      </c>
      <c r="Q957" s="2">
        <v>1436</v>
      </c>
      <c r="R957" t="s">
        <v>13264</v>
      </c>
      <c r="S957">
        <v>11</v>
      </c>
      <c r="T957">
        <v>55</v>
      </c>
      <c r="U957" s="2">
        <v>119</v>
      </c>
      <c r="V957" s="2">
        <v>73</v>
      </c>
      <c r="W957" s="8">
        <v>0.13370473537604458</v>
      </c>
      <c r="X957" s="2">
        <v>2256</v>
      </c>
      <c r="Y957" s="45">
        <v>912</v>
      </c>
      <c r="AA957" s="61">
        <f>(Table13[[#This Row],[2042 Future AADT]]-Table13[[#This Row],[AADT 2022]])/20*($AA$5-2022)+Table13[[#This Row],[AADT 2022]]</f>
        <v>1969</v>
      </c>
      <c r="AC957" s="1" t="str">
        <f>IF(Table13[[#This Row],[TCS MP]]&gt;=Table13[[#This Row],[BMP]],IF(Table13[[#This Row],[TCS MP]]&lt;=Table13[[#This Row],[EMP]],"Good","EMP"),"BMP")</f>
        <v>Good</v>
      </c>
    </row>
    <row r="958" spans="1:29" ht="24" customHeight="1" x14ac:dyDescent="0.25">
      <c r="A958" t="s">
        <v>2110</v>
      </c>
      <c r="B958" t="s">
        <v>18044</v>
      </c>
      <c r="C958">
        <v>101548</v>
      </c>
      <c r="D958" t="s">
        <v>17073</v>
      </c>
      <c r="E958" t="s">
        <v>1431</v>
      </c>
      <c r="F958" s="9">
        <f>Table13[[#This Row],[ToMeasure]]-Table13[[#This Row],[FromMeasure]]</f>
        <v>11.243600999999998</v>
      </c>
      <c r="G958" s="5" t="s">
        <v>1429</v>
      </c>
      <c r="H958" s="35">
        <v>51.217157550000003</v>
      </c>
      <c r="I958" s="56">
        <v>372.97086444571403</v>
      </c>
      <c r="J958" s="18" t="s">
        <v>2108</v>
      </c>
      <c r="K958" s="55">
        <v>378.00106998500002</v>
      </c>
      <c r="L958" s="35">
        <v>62.460758550000001</v>
      </c>
      <c r="M958" s="56">
        <v>384.21446544571398</v>
      </c>
      <c r="N958" s="18" t="s">
        <v>319</v>
      </c>
      <c r="O958" s="11" t="s">
        <v>203</v>
      </c>
      <c r="P958" s="11" t="s">
        <v>203</v>
      </c>
      <c r="Q958" s="2">
        <v>2133</v>
      </c>
      <c r="R958" t="s">
        <v>5844</v>
      </c>
      <c r="S958">
        <v>11</v>
      </c>
      <c r="T958">
        <v>56</v>
      </c>
      <c r="U958" s="2">
        <v>154</v>
      </c>
      <c r="V958" s="2">
        <v>77</v>
      </c>
      <c r="W958" s="8">
        <v>0.10829817158931083</v>
      </c>
      <c r="X958" s="2">
        <v>3351</v>
      </c>
      <c r="Y958" s="45">
        <v>913</v>
      </c>
      <c r="AA958" s="61">
        <f>(Table13[[#This Row],[2042 Future AADT]]-Table13[[#This Row],[AADT 2022]])/20*($AA$5-2022)+Table13[[#This Row],[AADT 2022]]</f>
        <v>2924.7</v>
      </c>
      <c r="AC958" s="1" t="str">
        <f>IF(Table13[[#This Row],[TCS MP]]&gt;=Table13[[#This Row],[BMP]],IF(Table13[[#This Row],[TCS MP]]&lt;=Table13[[#This Row],[EMP]],"Good","EMP"),"BMP")</f>
        <v>Good</v>
      </c>
    </row>
    <row r="959" spans="1:29" ht="24" customHeight="1" x14ac:dyDescent="0.25">
      <c r="A959" t="s">
        <v>2112</v>
      </c>
      <c r="B959" t="s">
        <v>18045</v>
      </c>
      <c r="C959">
        <v>101549</v>
      </c>
      <c r="D959" t="s">
        <v>17073</v>
      </c>
      <c r="E959" t="s">
        <v>1431</v>
      </c>
      <c r="F959" s="9">
        <f>Table13[[#This Row],[ToMeasure]]-Table13[[#This Row],[FromMeasure]]</f>
        <v>7.7114458900000002</v>
      </c>
      <c r="G959" s="5" t="s">
        <v>1429</v>
      </c>
      <c r="H959" s="35">
        <v>62.460758550000001</v>
      </c>
      <c r="I959" s="56">
        <v>384.21403796222199</v>
      </c>
      <c r="J959" s="18" t="s">
        <v>319</v>
      </c>
      <c r="K959" s="55">
        <v>387.98545591499999</v>
      </c>
      <c r="L959" s="35">
        <v>70.172204440000002</v>
      </c>
      <c r="M959" s="56">
        <v>391.92548385222199</v>
      </c>
      <c r="N959" s="18" t="s">
        <v>2111</v>
      </c>
      <c r="O959" s="2">
        <v>1401</v>
      </c>
      <c r="P959" s="2">
        <v>1211</v>
      </c>
      <c r="Q959" s="2">
        <v>2612</v>
      </c>
      <c r="R959" t="s">
        <v>9914</v>
      </c>
      <c r="S959">
        <v>11</v>
      </c>
      <c r="T959">
        <v>64</v>
      </c>
      <c r="U959" s="2">
        <v>156</v>
      </c>
      <c r="V959" s="2">
        <v>77</v>
      </c>
      <c r="W959" s="8">
        <v>8.9203675344563554E-2</v>
      </c>
      <c r="X959" s="2">
        <v>4103</v>
      </c>
      <c r="Y959" s="45">
        <v>914</v>
      </c>
      <c r="AA959" s="61">
        <f>(Table13[[#This Row],[2042 Future AADT]]-Table13[[#This Row],[AADT 2022]])/20*($AA$5-2022)+Table13[[#This Row],[AADT 2022]]</f>
        <v>3581.15</v>
      </c>
      <c r="AC959" s="1" t="str">
        <f>IF(Table13[[#This Row],[TCS MP]]&gt;=Table13[[#This Row],[BMP]],IF(Table13[[#This Row],[TCS MP]]&lt;=Table13[[#This Row],[EMP]],"Good","EMP"),"BMP")</f>
        <v>Good</v>
      </c>
    </row>
    <row r="960" spans="1:29" ht="24" customHeight="1" x14ac:dyDescent="0.25">
      <c r="A960" t="s">
        <v>2114</v>
      </c>
      <c r="B960" t="s">
        <v>18046</v>
      </c>
      <c r="C960">
        <v>101550</v>
      </c>
      <c r="D960" t="s">
        <v>17073</v>
      </c>
      <c r="E960" t="s">
        <v>1431</v>
      </c>
      <c r="F960" s="9">
        <f>Table13[[#This Row],[ToMeasure]]-Table13[[#This Row],[FromMeasure]]</f>
        <v>4.034245459999994</v>
      </c>
      <c r="G960" s="5" t="s">
        <v>1429</v>
      </c>
      <c r="H960" s="35">
        <v>70.172204440000002</v>
      </c>
      <c r="I960" s="56">
        <v>391.92103415999998</v>
      </c>
      <c r="J960" s="18" t="s">
        <v>2111</v>
      </c>
      <c r="K960" s="55">
        <v>394.04460275999998</v>
      </c>
      <c r="L960" s="35">
        <v>74.206449899999996</v>
      </c>
      <c r="M960" s="56">
        <v>395.95527962</v>
      </c>
      <c r="N960" s="18" t="s">
        <v>2113</v>
      </c>
      <c r="O960" s="2">
        <v>1026</v>
      </c>
      <c r="P960" s="2">
        <v>772</v>
      </c>
      <c r="Q960" s="2">
        <v>1798</v>
      </c>
      <c r="R960" t="s">
        <v>10042</v>
      </c>
      <c r="S960">
        <v>11</v>
      </c>
      <c r="T960">
        <v>67</v>
      </c>
      <c r="U960" s="2">
        <v>177</v>
      </c>
      <c r="V960" s="2">
        <v>70</v>
      </c>
      <c r="W960" s="8">
        <v>0.13737486095661847</v>
      </c>
      <c r="X960" s="2">
        <v>2825</v>
      </c>
      <c r="Y960" s="45">
        <v>915</v>
      </c>
      <c r="AA960" s="61">
        <f>(Table13[[#This Row],[2042 Future AADT]]-Table13[[#This Row],[AADT 2022]])/20*($AA$5-2022)+Table13[[#This Row],[AADT 2022]]</f>
        <v>2465.5500000000002</v>
      </c>
      <c r="AC960" s="1" t="str">
        <f>IF(Table13[[#This Row],[TCS MP]]&gt;=Table13[[#This Row],[BMP]],IF(Table13[[#This Row],[TCS MP]]&lt;=Table13[[#This Row],[EMP]],"Good","EMP"),"BMP")</f>
        <v>Good</v>
      </c>
    </row>
    <row r="961" spans="1:29" ht="24" customHeight="1" x14ac:dyDescent="0.25">
      <c r="A961" t="s">
        <v>2116</v>
      </c>
      <c r="B961" t="s">
        <v>18047</v>
      </c>
      <c r="C961">
        <v>101551</v>
      </c>
      <c r="D961" t="s">
        <v>17073</v>
      </c>
      <c r="E961" t="s">
        <v>1431</v>
      </c>
      <c r="F961" s="9">
        <f>Table13[[#This Row],[ToMeasure]]-Table13[[#This Row],[FromMeasure]]</f>
        <v>15.23428220000001</v>
      </c>
      <c r="G961" s="5" t="s">
        <v>1429</v>
      </c>
      <c r="H961" s="35">
        <v>74.206449899999996</v>
      </c>
      <c r="I961" s="56">
        <v>395.94260772388901</v>
      </c>
      <c r="J961" s="18" t="s">
        <v>2113</v>
      </c>
      <c r="K961" s="55">
        <v>397.00699751000002</v>
      </c>
      <c r="L961" s="35">
        <v>89.440732100000005</v>
      </c>
      <c r="M961" s="56">
        <v>411.17688992388901</v>
      </c>
      <c r="N961" s="18" t="s">
        <v>2115</v>
      </c>
      <c r="O961" s="2">
        <v>838</v>
      </c>
      <c r="P961" s="2">
        <v>705</v>
      </c>
      <c r="Q961" s="2">
        <v>1543</v>
      </c>
      <c r="R961" t="s">
        <v>5845</v>
      </c>
      <c r="S961">
        <v>11</v>
      </c>
      <c r="T961">
        <v>53</v>
      </c>
      <c r="U961" s="2">
        <v>144</v>
      </c>
      <c r="V961" s="2">
        <v>68</v>
      </c>
      <c r="W961" s="8">
        <v>0.1373946856772521</v>
      </c>
      <c r="X961" s="2">
        <v>2263</v>
      </c>
      <c r="Y961" s="45">
        <v>916</v>
      </c>
      <c r="AA961" s="61">
        <f>(Table13[[#This Row],[2042 Future AADT]]-Table13[[#This Row],[AADT 2022]])/20*($AA$5-2022)+Table13[[#This Row],[AADT 2022]]</f>
        <v>2011</v>
      </c>
      <c r="AC961" s="1" t="str">
        <f>IF(Table13[[#This Row],[TCS MP]]&gt;=Table13[[#This Row],[BMP]],IF(Table13[[#This Row],[TCS MP]]&lt;=Table13[[#This Row],[EMP]],"Good","EMP"),"BMP")</f>
        <v>Good</v>
      </c>
    </row>
    <row r="962" spans="1:29" ht="24" customHeight="1" x14ac:dyDescent="0.25">
      <c r="A962" t="s">
        <v>2117</v>
      </c>
      <c r="B962" t="s">
        <v>18048</v>
      </c>
      <c r="C962">
        <v>101552</v>
      </c>
      <c r="D962" t="s">
        <v>17073</v>
      </c>
      <c r="E962" t="s">
        <v>1431</v>
      </c>
      <c r="F962" s="9">
        <f>Table13[[#This Row],[ToMeasure]]-Table13[[#This Row],[FromMeasure]]</f>
        <v>29.833346899999995</v>
      </c>
      <c r="G962" s="5" t="s">
        <v>1429</v>
      </c>
      <c r="H962" s="35">
        <v>89.440732100000005</v>
      </c>
      <c r="I962" s="56">
        <v>411.18250878281202</v>
      </c>
      <c r="J962" s="18" t="s">
        <v>2115</v>
      </c>
      <c r="K962" s="55">
        <v>438.05442619500002</v>
      </c>
      <c r="L962" s="35">
        <v>119.274079</v>
      </c>
      <c r="M962" s="56">
        <v>441.01585568281303</v>
      </c>
      <c r="N962" s="18" t="s">
        <v>1428</v>
      </c>
      <c r="O962" s="2">
        <v>873</v>
      </c>
      <c r="P962" s="2">
        <v>862</v>
      </c>
      <c r="Q962" s="2">
        <v>1735</v>
      </c>
      <c r="R962" t="s">
        <v>5846</v>
      </c>
      <c r="S962">
        <v>10</v>
      </c>
      <c r="T962">
        <v>63</v>
      </c>
      <c r="U962" s="2">
        <v>100</v>
      </c>
      <c r="V962" s="2">
        <v>62</v>
      </c>
      <c r="W962" s="8">
        <v>9.3371757925072046E-2</v>
      </c>
      <c r="X962" s="2">
        <v>2954</v>
      </c>
      <c r="Y962" s="45">
        <v>917</v>
      </c>
      <c r="AA962" s="61">
        <f>(Table13[[#This Row],[2042 Future AADT]]-Table13[[#This Row],[AADT 2022]])/20*($AA$5-2022)+Table13[[#This Row],[AADT 2022]]</f>
        <v>2527.35</v>
      </c>
      <c r="AC962" s="1" t="str">
        <f>IF(Table13[[#This Row],[TCS MP]]&gt;=Table13[[#This Row],[BMP]],IF(Table13[[#This Row],[TCS MP]]&lt;=Table13[[#This Row],[EMP]],"Good","EMP"),"BMP")</f>
        <v>Good</v>
      </c>
    </row>
    <row r="963" spans="1:29" ht="24" customHeight="1" x14ac:dyDescent="0.25">
      <c r="A963" t="s">
        <v>2118</v>
      </c>
      <c r="B963" t="s">
        <v>18049</v>
      </c>
      <c r="C963">
        <v>101553</v>
      </c>
      <c r="D963" t="s">
        <v>17073</v>
      </c>
      <c r="E963" t="s">
        <v>1431</v>
      </c>
      <c r="F963" s="9">
        <f>Table13[[#This Row],[ToMeasure]]-Table13[[#This Row],[FromMeasure]]</f>
        <v>5.3174305999999945</v>
      </c>
      <c r="G963" s="5" t="s">
        <v>1429</v>
      </c>
      <c r="H963" s="35">
        <v>119.2740785</v>
      </c>
      <c r="I963" s="56">
        <v>441.01169106285698</v>
      </c>
      <c r="J963" s="18" t="s">
        <v>1428</v>
      </c>
      <c r="K963" s="55">
        <v>444.01570954499999</v>
      </c>
      <c r="L963" s="35">
        <v>124.5915091</v>
      </c>
      <c r="M963" s="56">
        <v>446.32912166285701</v>
      </c>
      <c r="N963" s="18" t="s">
        <v>124</v>
      </c>
      <c r="O963" s="2">
        <v>2999</v>
      </c>
      <c r="P963" s="2">
        <v>2955</v>
      </c>
      <c r="Q963" s="2">
        <v>5954</v>
      </c>
      <c r="R963" t="s">
        <v>5847</v>
      </c>
      <c r="S963">
        <v>10</v>
      </c>
      <c r="T963">
        <v>58</v>
      </c>
      <c r="U963" s="2">
        <v>975</v>
      </c>
      <c r="V963" s="2">
        <v>179</v>
      </c>
      <c r="W963" s="8">
        <v>0.19381928115552569</v>
      </c>
      <c r="X963" s="2">
        <v>9439</v>
      </c>
      <c r="Y963" s="45">
        <v>918</v>
      </c>
      <c r="AA963" s="61">
        <f>(Table13[[#This Row],[2042 Future AADT]]-Table13[[#This Row],[AADT 2022]])/20*($AA$5-2022)+Table13[[#This Row],[AADT 2022]]</f>
        <v>8219.25</v>
      </c>
      <c r="AC963" s="1" t="str">
        <f>IF(Table13[[#This Row],[TCS MP]]&gt;=Table13[[#This Row],[BMP]],IF(Table13[[#This Row],[TCS MP]]&lt;=Table13[[#This Row],[EMP]],"Good","EMP"),"BMP")</f>
        <v>Good</v>
      </c>
    </row>
    <row r="964" spans="1:29" ht="24" customHeight="1" x14ac:dyDescent="0.25">
      <c r="A964" t="s">
        <v>2119</v>
      </c>
      <c r="B964" t="s">
        <v>18050</v>
      </c>
      <c r="C964">
        <v>101554</v>
      </c>
      <c r="D964" t="s">
        <v>17073</v>
      </c>
      <c r="E964" t="s">
        <v>1431</v>
      </c>
      <c r="F964" s="9">
        <f>Table13[[#This Row],[ToMeasure]]-Table13[[#This Row],[FromMeasure]]</f>
        <v>0.55882410000000959</v>
      </c>
      <c r="G964" s="5" t="s">
        <v>1429</v>
      </c>
      <c r="H964" s="35">
        <v>124.5915091</v>
      </c>
      <c r="I964" s="56">
        <v>446.33438635499999</v>
      </c>
      <c r="J964" s="18" t="s">
        <v>124</v>
      </c>
      <c r="K964" s="55">
        <v>446.53061285500002</v>
      </c>
      <c r="L964" s="35">
        <v>125.15033320000001</v>
      </c>
      <c r="M964" s="56">
        <v>446.89321045499997</v>
      </c>
      <c r="N964" s="18" t="s">
        <v>442</v>
      </c>
      <c r="O964" s="2">
        <v>3067</v>
      </c>
      <c r="P964" s="2">
        <v>3109</v>
      </c>
      <c r="Q964" s="2">
        <v>6176</v>
      </c>
      <c r="R964" t="s">
        <v>10043</v>
      </c>
      <c r="S964">
        <v>11</v>
      </c>
      <c r="T964">
        <v>59</v>
      </c>
      <c r="U964" s="2">
        <v>408</v>
      </c>
      <c r="V964" s="2">
        <v>87</v>
      </c>
      <c r="W964" s="8">
        <v>8.0148963730569941E-2</v>
      </c>
      <c r="X964" s="2">
        <v>10515</v>
      </c>
      <c r="Y964" s="45">
        <v>919</v>
      </c>
      <c r="AA964" s="61">
        <f>(Table13[[#This Row],[2042 Future AADT]]-Table13[[#This Row],[AADT 2022]])/20*($AA$5-2022)+Table13[[#This Row],[AADT 2022]]</f>
        <v>8996.35</v>
      </c>
      <c r="AC964" s="1" t="str">
        <f>IF(Table13[[#This Row],[TCS MP]]&gt;=Table13[[#This Row],[BMP]],IF(Table13[[#This Row],[TCS MP]]&lt;=Table13[[#This Row],[EMP]],"Good","EMP"),"BMP")</f>
        <v>Good</v>
      </c>
    </row>
    <row r="965" spans="1:29" ht="24" customHeight="1" x14ac:dyDescent="0.25">
      <c r="A965" t="s">
        <v>2121</v>
      </c>
      <c r="B965" t="s">
        <v>18051</v>
      </c>
      <c r="C965">
        <v>101555</v>
      </c>
      <c r="D965" t="s">
        <v>17073</v>
      </c>
      <c r="E965" t="s">
        <v>1431</v>
      </c>
      <c r="F965" s="9">
        <f>Table13[[#This Row],[ToMeasure]]-Table13[[#This Row],[FromMeasure]]</f>
        <v>1.4369663999999887</v>
      </c>
      <c r="G965" s="5" t="s">
        <v>1429</v>
      </c>
      <c r="H965" s="35">
        <v>125.15033320000001</v>
      </c>
      <c r="I965" s="56">
        <v>446.87430860000001</v>
      </c>
      <c r="J965" s="18" t="s">
        <v>442</v>
      </c>
      <c r="K965" s="55">
        <v>447.29906152500001</v>
      </c>
      <c r="L965" s="35">
        <v>126.58729959999999</v>
      </c>
      <c r="M965" s="56">
        <v>448.31127500000002</v>
      </c>
      <c r="N965" s="18" t="s">
        <v>2120</v>
      </c>
      <c r="O965" s="2">
        <v>2663</v>
      </c>
      <c r="P965" s="2">
        <v>2666</v>
      </c>
      <c r="Q965" s="2">
        <v>5329</v>
      </c>
      <c r="R965" t="s">
        <v>13265</v>
      </c>
      <c r="S965">
        <v>11</v>
      </c>
      <c r="T965">
        <v>59</v>
      </c>
      <c r="U965" s="2">
        <v>449</v>
      </c>
      <c r="V965" s="2">
        <v>103</v>
      </c>
      <c r="W965" s="8">
        <v>0.10358416213173204</v>
      </c>
      <c r="X965" s="2">
        <v>9073</v>
      </c>
      <c r="Y965" s="45">
        <v>920</v>
      </c>
      <c r="AA965" s="61">
        <f>(Table13[[#This Row],[2042 Future AADT]]-Table13[[#This Row],[AADT 2022]])/20*($AA$5-2022)+Table13[[#This Row],[AADT 2022]]</f>
        <v>7762.6</v>
      </c>
      <c r="AC965" s="1" t="str">
        <f>IF(Table13[[#This Row],[TCS MP]]&gt;=Table13[[#This Row],[BMP]],IF(Table13[[#This Row],[TCS MP]]&lt;=Table13[[#This Row],[EMP]],"Good","EMP"),"BMP")</f>
        <v>Good</v>
      </c>
    </row>
    <row r="966" spans="1:29" ht="24" customHeight="1" x14ac:dyDescent="0.25">
      <c r="A966" t="s">
        <v>2123</v>
      </c>
      <c r="B966" t="s">
        <v>18052</v>
      </c>
      <c r="C966">
        <v>101556</v>
      </c>
      <c r="D966" t="s">
        <v>17073</v>
      </c>
      <c r="E966" t="s">
        <v>1431</v>
      </c>
      <c r="F966" s="9">
        <f>Table13[[#This Row],[ToMeasure]]-Table13[[#This Row],[FromMeasure]]</f>
        <v>27.160240000000016</v>
      </c>
      <c r="G966" s="5" t="s">
        <v>1429</v>
      </c>
      <c r="H966" s="35">
        <v>126.58729959999999</v>
      </c>
      <c r="I966" s="56">
        <v>448.31053897033303</v>
      </c>
      <c r="J966" s="18" t="s">
        <v>2120</v>
      </c>
      <c r="K966" s="55">
        <v>462.01077194999999</v>
      </c>
      <c r="L966" s="35">
        <v>153.74753960000001</v>
      </c>
      <c r="M966" s="56">
        <v>475.47077897033301</v>
      </c>
      <c r="N966" s="18" t="s">
        <v>2122</v>
      </c>
      <c r="O966" s="2">
        <v>2975</v>
      </c>
      <c r="P966" s="2">
        <v>2952</v>
      </c>
      <c r="Q966" s="2">
        <v>5927</v>
      </c>
      <c r="R966" t="s">
        <v>13266</v>
      </c>
      <c r="S966">
        <v>10</v>
      </c>
      <c r="T966">
        <v>58</v>
      </c>
      <c r="U966" s="2">
        <v>557</v>
      </c>
      <c r="V966" s="2">
        <v>151</v>
      </c>
      <c r="W966" s="8">
        <v>0.11945334908047917</v>
      </c>
      <c r="X966" s="2">
        <v>9396</v>
      </c>
      <c r="Y966" s="45">
        <v>921</v>
      </c>
      <c r="AA966" s="61">
        <f>(Table13[[#This Row],[2042 Future AADT]]-Table13[[#This Row],[AADT 2022]])/20*($AA$5-2022)+Table13[[#This Row],[AADT 2022]]</f>
        <v>8181.85</v>
      </c>
      <c r="AC966" s="1" t="str">
        <f>IF(Table13[[#This Row],[TCS MP]]&gt;=Table13[[#This Row],[BMP]],IF(Table13[[#This Row],[TCS MP]]&lt;=Table13[[#This Row],[EMP]],"Good","EMP"),"BMP")</f>
        <v>Good</v>
      </c>
    </row>
    <row r="967" spans="1:29" ht="24" customHeight="1" x14ac:dyDescent="0.25">
      <c r="A967" t="s">
        <v>2124</v>
      </c>
      <c r="B967" t="s">
        <v>18053</v>
      </c>
      <c r="C967">
        <v>101557</v>
      </c>
      <c r="D967" t="s">
        <v>17073</v>
      </c>
      <c r="E967" t="s">
        <v>1431</v>
      </c>
      <c r="F967" s="9">
        <f>Table13[[#This Row],[ToMeasure]]-Table13[[#This Row],[FromMeasure]]</f>
        <v>0.61746509999997556</v>
      </c>
      <c r="G967" s="5" t="s">
        <v>1429</v>
      </c>
      <c r="H967" s="35">
        <v>153.74753960000001</v>
      </c>
      <c r="I967" s="56">
        <v>475.45148568666701</v>
      </c>
      <c r="J967" s="18" t="s">
        <v>2122</v>
      </c>
      <c r="K967" s="55">
        <v>475.96234941</v>
      </c>
      <c r="L967" s="35">
        <v>154.36500469999999</v>
      </c>
      <c r="M967" s="56">
        <v>476.06895078666702</v>
      </c>
      <c r="N967" s="18" t="s">
        <v>26</v>
      </c>
      <c r="O967" s="2">
        <v>7882</v>
      </c>
      <c r="P967" s="2">
        <v>7926</v>
      </c>
      <c r="Q967" s="2">
        <v>15808</v>
      </c>
      <c r="R967" t="s">
        <v>13267</v>
      </c>
      <c r="S967">
        <v>11</v>
      </c>
      <c r="T967">
        <v>59</v>
      </c>
      <c r="U967" s="2">
        <v>2392</v>
      </c>
      <c r="V967" s="2">
        <v>322</v>
      </c>
      <c r="W967" s="8">
        <v>0.17168522267206479</v>
      </c>
      <c r="X967" s="2">
        <v>26915</v>
      </c>
      <c r="Y967" s="45">
        <v>922</v>
      </c>
      <c r="AA967" s="61">
        <f>(Table13[[#This Row],[2042 Future AADT]]-Table13[[#This Row],[AADT 2022]])/20*($AA$5-2022)+Table13[[#This Row],[AADT 2022]]</f>
        <v>23027.55</v>
      </c>
      <c r="AC967" s="1" t="str">
        <f>IF(Table13[[#This Row],[TCS MP]]&gt;=Table13[[#This Row],[BMP]],IF(Table13[[#This Row],[TCS MP]]&lt;=Table13[[#This Row],[EMP]],"Good","EMP"),"BMP")</f>
        <v>Good</v>
      </c>
    </row>
    <row r="968" spans="1:29" ht="24" customHeight="1" x14ac:dyDescent="0.25">
      <c r="A968" t="s">
        <v>2128</v>
      </c>
      <c r="B968" t="s">
        <v>18054</v>
      </c>
      <c r="C968">
        <v>101559</v>
      </c>
      <c r="D968" t="s">
        <v>17073</v>
      </c>
      <c r="E968" t="s">
        <v>2125</v>
      </c>
      <c r="F968" s="9">
        <f>Table13[[#This Row],[ToMeasure]]-Table13[[#This Row],[FromMeasure]]</f>
        <v>19.20049178</v>
      </c>
      <c r="G968" s="5" t="s">
        <v>2126</v>
      </c>
      <c r="H968" s="35">
        <v>0</v>
      </c>
      <c r="I968" s="56">
        <v>104.527147949048</v>
      </c>
      <c r="J968" s="18" t="s">
        <v>442</v>
      </c>
      <c r="K968" s="55">
        <v>114.01482402000001</v>
      </c>
      <c r="L968" s="35">
        <v>19.20049178</v>
      </c>
      <c r="M968" s="56">
        <v>123.727639759048</v>
      </c>
      <c r="N968" s="18" t="s">
        <v>2127</v>
      </c>
      <c r="O968" s="2">
        <v>122</v>
      </c>
      <c r="P968" s="2">
        <v>105</v>
      </c>
      <c r="Q968" s="2">
        <v>227</v>
      </c>
      <c r="R968" t="s">
        <v>9915</v>
      </c>
      <c r="S968">
        <v>9</v>
      </c>
      <c r="T968">
        <v>55</v>
      </c>
      <c r="U968" s="2">
        <v>37</v>
      </c>
      <c r="V968" s="2">
        <v>10</v>
      </c>
      <c r="W968" s="8">
        <v>0.20704845814977973</v>
      </c>
      <c r="X968" s="2">
        <v>356</v>
      </c>
      <c r="Y968" s="45">
        <v>923</v>
      </c>
      <c r="AA968" s="61">
        <f>(Table13[[#This Row],[2042 Future AADT]]-Table13[[#This Row],[AADT 2022]])/20*($AA$5-2022)+Table13[[#This Row],[AADT 2022]]</f>
        <v>310.85000000000002</v>
      </c>
      <c r="AC968" s="1" t="str">
        <f>IF(Table13[[#This Row],[TCS MP]]&gt;=Table13[[#This Row],[BMP]],IF(Table13[[#This Row],[TCS MP]]&lt;=Table13[[#This Row],[EMP]],"Good","EMP"),"BMP")</f>
        <v>Good</v>
      </c>
    </row>
    <row r="969" spans="1:29" ht="24" customHeight="1" x14ac:dyDescent="0.25">
      <c r="A969" t="s">
        <v>2130</v>
      </c>
      <c r="B969" t="s">
        <v>18055</v>
      </c>
      <c r="C969">
        <v>101560</v>
      </c>
      <c r="D969" t="s">
        <v>17073</v>
      </c>
      <c r="E969" t="s">
        <v>2087</v>
      </c>
      <c r="F969" s="9">
        <f>Table13[[#This Row],[ToMeasure]]-Table13[[#This Row],[FromMeasure]]</f>
        <v>3.9862444099999998</v>
      </c>
      <c r="G969" s="5" t="s">
        <v>2085</v>
      </c>
      <c r="H969" s="35">
        <v>0</v>
      </c>
      <c r="I969" s="56">
        <v>377.355954016667</v>
      </c>
      <c r="J969" s="18" t="s">
        <v>598</v>
      </c>
      <c r="K969" s="55">
        <v>378.96403326500001</v>
      </c>
      <c r="L969" s="35">
        <v>3.9862444099999998</v>
      </c>
      <c r="M969" s="56">
        <v>381.34219845666701</v>
      </c>
      <c r="N969" s="18" t="s">
        <v>2129</v>
      </c>
      <c r="O969" s="2">
        <v>345</v>
      </c>
      <c r="P969" s="2">
        <v>389</v>
      </c>
      <c r="Q969" s="2">
        <v>734</v>
      </c>
      <c r="R969" t="s">
        <v>9916</v>
      </c>
      <c r="S969">
        <v>16</v>
      </c>
      <c r="T969">
        <v>54</v>
      </c>
      <c r="U969" s="2">
        <v>87</v>
      </c>
      <c r="V969" s="2">
        <v>38</v>
      </c>
      <c r="W969" s="8">
        <v>0.17029972752043596</v>
      </c>
      <c r="X969" s="2">
        <v>1250</v>
      </c>
      <c r="Y969" s="45">
        <v>924</v>
      </c>
      <c r="AA969" s="61">
        <f>(Table13[[#This Row],[2042 Future AADT]]-Table13[[#This Row],[AADT 2022]])/20*($AA$5-2022)+Table13[[#This Row],[AADT 2022]]</f>
        <v>1069.4000000000001</v>
      </c>
      <c r="AC969" s="1" t="str">
        <f>IF(Table13[[#This Row],[TCS MP]]&gt;=Table13[[#This Row],[BMP]],IF(Table13[[#This Row],[TCS MP]]&lt;=Table13[[#This Row],[EMP]],"Good","EMP"),"BMP")</f>
        <v>Good</v>
      </c>
    </row>
    <row r="970" spans="1:29" ht="24" customHeight="1" x14ac:dyDescent="0.25">
      <c r="A970" t="s">
        <v>2133</v>
      </c>
      <c r="B970" t="s">
        <v>18564</v>
      </c>
      <c r="C970">
        <v>102311</v>
      </c>
      <c r="D970" t="s">
        <v>17073</v>
      </c>
      <c r="E970" t="s">
        <v>2087</v>
      </c>
      <c r="F970" s="9">
        <f>Table13[[#This Row],[ToMeasure]]-Table13[[#This Row],[FromMeasure]]</f>
        <v>12.515077079999999</v>
      </c>
      <c r="G970" s="5" t="s">
        <v>2085</v>
      </c>
      <c r="H970" s="35">
        <v>3.9862444099999998</v>
      </c>
      <c r="I970" s="56">
        <v>381.50018759333301</v>
      </c>
      <c r="J970" s="18" t="s">
        <v>2129</v>
      </c>
      <c r="K970" s="55">
        <v>391.96913354499998</v>
      </c>
      <c r="L970" s="35">
        <v>16.501321489999999</v>
      </c>
      <c r="M970" s="56">
        <v>394.01526467333298</v>
      </c>
      <c r="N970" s="18" t="s">
        <v>2091</v>
      </c>
      <c r="O970" s="2">
        <v>250</v>
      </c>
      <c r="P970" s="2">
        <v>264</v>
      </c>
      <c r="Q970" s="2">
        <v>514</v>
      </c>
      <c r="R970" t="s">
        <v>5848</v>
      </c>
      <c r="S970">
        <v>16</v>
      </c>
      <c r="T970">
        <v>63</v>
      </c>
      <c r="U970" s="2">
        <v>72</v>
      </c>
      <c r="V970" s="2">
        <v>22</v>
      </c>
      <c r="W970" s="8">
        <v>0.1828793774319066</v>
      </c>
      <c r="X970" s="2">
        <v>1005</v>
      </c>
      <c r="Y970" s="45">
        <v>924.1</v>
      </c>
      <c r="AA970" s="61">
        <f>(Table13[[#This Row],[2042 Future AADT]]-Table13[[#This Row],[AADT 2022]])/20*($AA$5-2022)+Table13[[#This Row],[AADT 2022]]</f>
        <v>833.15000000000009</v>
      </c>
      <c r="AC970" s="1" t="str">
        <f>IF(Table13[[#This Row],[TCS MP]]&gt;=Table13[[#This Row],[BMP]],IF(Table13[[#This Row],[TCS MP]]&lt;=Table13[[#This Row],[EMP]],"Good","EMP"),"BMP")</f>
        <v>Good</v>
      </c>
    </row>
    <row r="971" spans="1:29" ht="24" customHeight="1" x14ac:dyDescent="0.25">
      <c r="A971" t="s">
        <v>2132</v>
      </c>
      <c r="B971" t="s">
        <v>18056</v>
      </c>
      <c r="C971">
        <v>101561</v>
      </c>
      <c r="D971" t="s">
        <v>17073</v>
      </c>
      <c r="E971" t="s">
        <v>2087</v>
      </c>
      <c r="F971" s="9">
        <f>Table13[[#This Row],[ToMeasure]]-Table13[[#This Row],[FromMeasure]]</f>
        <v>2.5402166500000014</v>
      </c>
      <c r="G971" s="5" t="s">
        <v>2085</v>
      </c>
      <c r="H971" s="35">
        <v>16.501321489999999</v>
      </c>
      <c r="I971" s="56">
        <v>394.07490920399999</v>
      </c>
      <c r="J971" s="18" t="s">
        <v>2091</v>
      </c>
      <c r="K971" s="55">
        <v>395.48670300999999</v>
      </c>
      <c r="L971" s="35">
        <v>19.04153814</v>
      </c>
      <c r="M971" s="56">
        <v>396.61512585399998</v>
      </c>
      <c r="N971" s="18" t="s">
        <v>2131</v>
      </c>
      <c r="O971" s="2">
        <v>322</v>
      </c>
      <c r="P971" s="2">
        <v>309</v>
      </c>
      <c r="Q971" s="2">
        <v>631</v>
      </c>
      <c r="R971" t="s">
        <v>9917</v>
      </c>
      <c r="S971">
        <v>16</v>
      </c>
      <c r="T971">
        <v>53</v>
      </c>
      <c r="U971" s="2">
        <v>31</v>
      </c>
      <c r="V971" s="2">
        <v>11</v>
      </c>
      <c r="W971" s="8">
        <v>6.6561014263074481E-2</v>
      </c>
      <c r="X971" s="2">
        <v>1074</v>
      </c>
      <c r="Y971" s="45">
        <v>925</v>
      </c>
      <c r="AA971" s="61">
        <f>(Table13[[#This Row],[2042 Future AADT]]-Table13[[#This Row],[AADT 2022]])/20*($AA$5-2022)+Table13[[#This Row],[AADT 2022]]</f>
        <v>918.95</v>
      </c>
      <c r="AC971" s="1" t="str">
        <f>IF(Table13[[#This Row],[TCS MP]]&gt;=Table13[[#This Row],[BMP]],IF(Table13[[#This Row],[TCS MP]]&lt;=Table13[[#This Row],[EMP]],"Good","EMP"),"BMP")</f>
        <v>Good</v>
      </c>
    </row>
    <row r="972" spans="1:29" ht="24" customHeight="1" x14ac:dyDescent="0.25">
      <c r="A972" t="s">
        <v>2134</v>
      </c>
      <c r="B972" t="s">
        <v>18057</v>
      </c>
      <c r="C972">
        <v>101562</v>
      </c>
      <c r="D972" t="s">
        <v>17073</v>
      </c>
      <c r="E972" t="s">
        <v>1173</v>
      </c>
      <c r="F972" s="9">
        <f>Table13[[#This Row],[ToMeasure]]-Table13[[#This Row],[FromMeasure]]</f>
        <v>6.8310946299999999</v>
      </c>
      <c r="G972" s="5" t="s">
        <v>1171</v>
      </c>
      <c r="H972" s="35">
        <v>0</v>
      </c>
      <c r="I972" s="56">
        <v>305.70554006111098</v>
      </c>
      <c r="J972" s="18" t="s">
        <v>598</v>
      </c>
      <c r="K972" s="55">
        <v>305.80030515666698</v>
      </c>
      <c r="L972" s="35">
        <v>6.8310946299999999</v>
      </c>
      <c r="M972" s="56">
        <v>312.536634721111</v>
      </c>
      <c r="N972" s="18" t="s">
        <v>1176</v>
      </c>
      <c r="O972" s="2">
        <v>3057</v>
      </c>
      <c r="P972" s="2">
        <v>1534</v>
      </c>
      <c r="Q972" s="2">
        <v>4591</v>
      </c>
      <c r="R972" t="s">
        <v>5849</v>
      </c>
      <c r="S972">
        <v>10</v>
      </c>
      <c r="T972">
        <v>52</v>
      </c>
      <c r="U972" s="2">
        <v>178</v>
      </c>
      <c r="V972" s="2">
        <v>178</v>
      </c>
      <c r="W972" s="8">
        <v>7.7543018950119794E-2</v>
      </c>
      <c r="X972" s="2">
        <v>7212</v>
      </c>
      <c r="Y972" s="45">
        <v>926</v>
      </c>
      <c r="AA972" s="61">
        <f>(Table13[[#This Row],[2042 Future AADT]]-Table13[[#This Row],[AADT 2022]])/20*($AA$5-2022)+Table13[[#This Row],[AADT 2022]]</f>
        <v>6294.65</v>
      </c>
      <c r="AC972" s="1" t="str">
        <f>IF(Table13[[#This Row],[TCS MP]]&gt;=Table13[[#This Row],[BMP]],IF(Table13[[#This Row],[TCS MP]]&lt;=Table13[[#This Row],[EMP]],"Good","EMP"),"BMP")</f>
        <v>Good</v>
      </c>
    </row>
    <row r="973" spans="1:29" ht="24" customHeight="1" x14ac:dyDescent="0.25">
      <c r="A973" t="s">
        <v>2137</v>
      </c>
      <c r="B973" t="s">
        <v>18058</v>
      </c>
      <c r="C973">
        <v>101563</v>
      </c>
      <c r="D973" t="s">
        <v>17073</v>
      </c>
      <c r="E973" t="s">
        <v>1173</v>
      </c>
      <c r="F973" s="9">
        <f>Table13[[#This Row],[ToMeasure]]-Table13[[#This Row],[FromMeasure]]</f>
        <v>8.5814752399999996</v>
      </c>
      <c r="G973" s="5" t="s">
        <v>1171</v>
      </c>
      <c r="H973" s="35">
        <v>6.8310946299999999</v>
      </c>
      <c r="I973" s="56">
        <v>312.622120636364</v>
      </c>
      <c r="J973" s="18" t="s">
        <v>2135</v>
      </c>
      <c r="K973" s="55">
        <v>317.22421804499999</v>
      </c>
      <c r="L973" s="35">
        <v>15.41256987</v>
      </c>
      <c r="M973" s="56">
        <v>321.20359587636398</v>
      </c>
      <c r="N973" s="18" t="s">
        <v>2136</v>
      </c>
      <c r="O973" s="2">
        <v>717</v>
      </c>
      <c r="P973" s="2">
        <v>631</v>
      </c>
      <c r="Q973" s="2">
        <v>1348</v>
      </c>
      <c r="R973" t="s">
        <v>13268</v>
      </c>
      <c r="S973">
        <v>6</v>
      </c>
      <c r="T973">
        <v>51</v>
      </c>
      <c r="U973" s="2">
        <v>135</v>
      </c>
      <c r="V973" s="2">
        <v>108</v>
      </c>
      <c r="W973" s="8">
        <v>0.18026706231454007</v>
      </c>
      <c r="X973" s="2">
        <v>2292</v>
      </c>
      <c r="Y973" s="45">
        <v>927</v>
      </c>
      <c r="AA973" s="61">
        <f>(Table13[[#This Row],[2042 Future AADT]]-Table13[[#This Row],[AADT 2022]])/20*($AA$5-2022)+Table13[[#This Row],[AADT 2022]]</f>
        <v>1961.6</v>
      </c>
      <c r="AC973" s="1" t="str">
        <f>IF(Table13[[#This Row],[TCS MP]]&gt;=Table13[[#This Row],[BMP]],IF(Table13[[#This Row],[TCS MP]]&lt;=Table13[[#This Row],[EMP]],"Good","EMP"),"BMP")</f>
        <v>Good</v>
      </c>
    </row>
    <row r="974" spans="1:29" ht="24" customHeight="1" x14ac:dyDescent="0.25">
      <c r="A974" t="s">
        <v>2139</v>
      </c>
      <c r="B974" t="s">
        <v>18059</v>
      </c>
      <c r="C974">
        <v>101564</v>
      </c>
      <c r="D974" t="s">
        <v>17073</v>
      </c>
      <c r="E974" t="s">
        <v>1173</v>
      </c>
      <c r="F974" s="9">
        <f>Table13[[#This Row],[ToMeasure]]-Table13[[#This Row],[FromMeasure]]</f>
        <v>3.3920251799999992</v>
      </c>
      <c r="G974" s="5" t="s">
        <v>1171</v>
      </c>
      <c r="H974" s="35">
        <v>15.41256987</v>
      </c>
      <c r="I974" s="56">
        <v>321.222791218</v>
      </c>
      <c r="J974" s="18" t="s">
        <v>2136</v>
      </c>
      <c r="K974" s="55">
        <v>322.00816674333299</v>
      </c>
      <c r="L974" s="35">
        <v>18.80459505</v>
      </c>
      <c r="M974" s="56">
        <v>324.61481639800002</v>
      </c>
      <c r="N974" s="18" t="s">
        <v>126</v>
      </c>
      <c r="O974" s="2">
        <v>971</v>
      </c>
      <c r="P974" s="2">
        <v>892</v>
      </c>
      <c r="Q974" s="2">
        <v>1863</v>
      </c>
      <c r="R974" t="s">
        <v>9918</v>
      </c>
      <c r="S974">
        <v>9</v>
      </c>
      <c r="T974">
        <v>51</v>
      </c>
      <c r="U974" s="2">
        <v>253</v>
      </c>
      <c r="V974" s="2">
        <v>146</v>
      </c>
      <c r="W974" s="8">
        <v>0.214170692431562</v>
      </c>
      <c r="X974" s="2">
        <v>2927</v>
      </c>
      <c r="Y974" s="45">
        <v>928</v>
      </c>
      <c r="AA974" s="61">
        <f>(Table13[[#This Row],[2042 Future AADT]]-Table13[[#This Row],[AADT 2022]])/20*($AA$5-2022)+Table13[[#This Row],[AADT 2022]]</f>
        <v>2554.6</v>
      </c>
      <c r="AC974" s="1" t="str">
        <f>IF(Table13[[#This Row],[TCS MP]]&gt;=Table13[[#This Row],[BMP]],IF(Table13[[#This Row],[TCS MP]]&lt;=Table13[[#This Row],[EMP]],"Good","EMP"),"BMP")</f>
        <v>Good</v>
      </c>
    </row>
    <row r="975" spans="1:29" ht="24" customHeight="1" x14ac:dyDescent="0.25">
      <c r="A975" t="s">
        <v>2141</v>
      </c>
      <c r="B975" t="s">
        <v>18060</v>
      </c>
      <c r="C975">
        <v>101565</v>
      </c>
      <c r="D975" t="s">
        <v>17073</v>
      </c>
      <c r="E975" t="s">
        <v>1173</v>
      </c>
      <c r="F975" s="9">
        <f>Table13[[#This Row],[ToMeasure]]-Table13[[#This Row],[FromMeasure]]</f>
        <v>7.8340616999999995</v>
      </c>
      <c r="G975" s="5" t="s">
        <v>1171</v>
      </c>
      <c r="H975" s="35">
        <v>18.80459505</v>
      </c>
      <c r="I975" s="56">
        <v>324.60453538199999</v>
      </c>
      <c r="J975" s="18" t="s">
        <v>126</v>
      </c>
      <c r="K975" s="55">
        <v>330.00717019000001</v>
      </c>
      <c r="L975" s="35">
        <v>26.638656749999999</v>
      </c>
      <c r="M975" s="56">
        <v>332.438597082</v>
      </c>
      <c r="N975" s="18" t="s">
        <v>2140</v>
      </c>
      <c r="O975" s="2">
        <v>581</v>
      </c>
      <c r="P975" s="2">
        <v>550</v>
      </c>
      <c r="Q975" s="2">
        <v>1131</v>
      </c>
      <c r="R975" t="s">
        <v>9919</v>
      </c>
      <c r="S975">
        <v>11</v>
      </c>
      <c r="T975">
        <v>50</v>
      </c>
      <c r="U975" s="2">
        <v>99</v>
      </c>
      <c r="V975" s="2">
        <v>125</v>
      </c>
      <c r="W975" s="8">
        <v>0.19805481874447392</v>
      </c>
      <c r="X975" s="2">
        <v>1777</v>
      </c>
      <c r="Y975" s="45">
        <v>929</v>
      </c>
      <c r="AA975" s="61">
        <f>(Table13[[#This Row],[2042 Future AADT]]-Table13[[#This Row],[AADT 2022]])/20*($AA$5-2022)+Table13[[#This Row],[AADT 2022]]</f>
        <v>1550.9</v>
      </c>
      <c r="AC975" s="1" t="str">
        <f>IF(Table13[[#This Row],[TCS MP]]&gt;=Table13[[#This Row],[BMP]],IF(Table13[[#This Row],[TCS MP]]&lt;=Table13[[#This Row],[EMP]],"Good","EMP"),"BMP")</f>
        <v>Good</v>
      </c>
    </row>
    <row r="976" spans="1:29" ht="24" customHeight="1" x14ac:dyDescent="0.25">
      <c r="A976" t="s">
        <v>2142</v>
      </c>
      <c r="B976" t="s">
        <v>18061</v>
      </c>
      <c r="C976">
        <v>101566</v>
      </c>
      <c r="D976" t="s">
        <v>17073</v>
      </c>
      <c r="E976" t="s">
        <v>1173</v>
      </c>
      <c r="F976" s="9">
        <f>Table13[[#This Row],[ToMeasure]]-Table13[[#This Row],[FromMeasure]]</f>
        <v>4.0192688200000006</v>
      </c>
      <c r="G976" s="5" t="s">
        <v>1171</v>
      </c>
      <c r="H976" s="35">
        <v>26.638656749999999</v>
      </c>
      <c r="I976" s="56">
        <v>332.35239019666699</v>
      </c>
      <c r="J976" s="18" t="s">
        <v>2140</v>
      </c>
      <c r="K976" s="55">
        <v>335.77980484</v>
      </c>
      <c r="L976" s="35">
        <v>30.65792557</v>
      </c>
      <c r="M976" s="56">
        <v>336.37165901666702</v>
      </c>
      <c r="N976" s="18" t="s">
        <v>349</v>
      </c>
      <c r="O976" s="2">
        <v>2969</v>
      </c>
      <c r="P976" s="2">
        <v>3126</v>
      </c>
      <c r="Q976" s="2">
        <v>6095</v>
      </c>
      <c r="R976" t="s">
        <v>13269</v>
      </c>
      <c r="S976">
        <v>10</v>
      </c>
      <c r="T976">
        <v>54</v>
      </c>
      <c r="U976" s="2">
        <v>90</v>
      </c>
      <c r="V976" s="2">
        <v>113</v>
      </c>
      <c r="W976" s="8">
        <v>3.3305988515176375E-2</v>
      </c>
      <c r="X976" s="2">
        <v>13434</v>
      </c>
      <c r="Y976" s="45">
        <v>930</v>
      </c>
      <c r="AA976" s="61">
        <f>(Table13[[#This Row],[2042 Future AADT]]-Table13[[#This Row],[AADT 2022]])/20*($AA$5-2022)+Table13[[#This Row],[AADT 2022]]</f>
        <v>10865.349999999999</v>
      </c>
      <c r="AC976" s="1" t="str">
        <f>IF(Table13[[#This Row],[TCS MP]]&gt;=Table13[[#This Row],[BMP]],IF(Table13[[#This Row],[TCS MP]]&lt;=Table13[[#This Row],[EMP]],"Good","EMP"),"BMP")</f>
        <v>Good</v>
      </c>
    </row>
    <row r="977" spans="1:29" ht="24" customHeight="1" x14ac:dyDescent="0.25">
      <c r="A977" t="s">
        <v>10049</v>
      </c>
      <c r="B977" t="s">
        <v>18062</v>
      </c>
      <c r="C977">
        <v>101567</v>
      </c>
      <c r="D977" t="s">
        <v>17073</v>
      </c>
      <c r="E977" t="s">
        <v>1349</v>
      </c>
      <c r="F977" s="9">
        <f>Table13[[#This Row],[ToMeasure]]-Table13[[#This Row],[FromMeasure]]</f>
        <v>11.880290500000001</v>
      </c>
      <c r="G977" s="5" t="s">
        <v>1347</v>
      </c>
      <c r="H977" s="35">
        <v>0.120351</v>
      </c>
      <c r="I977" s="56">
        <v>0.130167088571428</v>
      </c>
      <c r="J977" s="18" t="s">
        <v>2143</v>
      </c>
      <c r="K977" s="55">
        <v>5.9892024433333297</v>
      </c>
      <c r="L977" s="35">
        <v>12.0006415</v>
      </c>
      <c r="M977" s="56">
        <v>12.0104575885714</v>
      </c>
      <c r="N977" s="18" t="s">
        <v>2144</v>
      </c>
      <c r="O977" s="2">
        <v>164</v>
      </c>
      <c r="P977" s="2">
        <v>209</v>
      </c>
      <c r="Q977" s="2">
        <v>373</v>
      </c>
      <c r="R977" t="s">
        <v>17059</v>
      </c>
      <c r="S977">
        <v>10</v>
      </c>
      <c r="T977">
        <v>52</v>
      </c>
      <c r="U977" s="2">
        <v>60</v>
      </c>
      <c r="V977" s="2">
        <v>16</v>
      </c>
      <c r="W977" s="8">
        <v>0.20375335120643431</v>
      </c>
      <c r="X977" s="2">
        <v>529</v>
      </c>
      <c r="Y977" s="45">
        <v>931</v>
      </c>
      <c r="AA977" s="61">
        <f>(Table13[[#This Row],[2042 Future AADT]]-Table13[[#This Row],[AADT 2022]])/20*($AA$5-2022)+Table13[[#This Row],[AADT 2022]]</f>
        <v>474.4</v>
      </c>
      <c r="AC977" s="1" t="str">
        <f>IF(Table13[[#This Row],[TCS MP]]&gt;=Table13[[#This Row],[BMP]],IF(Table13[[#This Row],[TCS MP]]&lt;=Table13[[#This Row],[EMP]],"Good","EMP"),"BMP")</f>
        <v>Good</v>
      </c>
    </row>
    <row r="978" spans="1:29" ht="24" customHeight="1" x14ac:dyDescent="0.25">
      <c r="A978" t="s">
        <v>2146</v>
      </c>
      <c r="B978" t="s">
        <v>18063</v>
      </c>
      <c r="C978">
        <v>101568</v>
      </c>
      <c r="D978" t="s">
        <v>17073</v>
      </c>
      <c r="E978" t="s">
        <v>1349</v>
      </c>
      <c r="F978" s="9">
        <f>Table13[[#This Row],[ToMeasure]]-Table13[[#This Row],[FromMeasure]]</f>
        <v>29.784475399999998</v>
      </c>
      <c r="G978" s="5" t="s">
        <v>1347</v>
      </c>
      <c r="H978" s="35">
        <v>12.0006415</v>
      </c>
      <c r="I978" s="56">
        <v>12.221358199999999</v>
      </c>
      <c r="J978" s="18" t="s">
        <v>2144</v>
      </c>
      <c r="K978" s="55">
        <v>26.969330155000002</v>
      </c>
      <c r="L978" s="35">
        <v>41.785116899999998</v>
      </c>
      <c r="M978" s="56">
        <v>42.005833600000003</v>
      </c>
      <c r="N978" s="18" t="s">
        <v>2145</v>
      </c>
      <c r="O978" s="2">
        <v>210</v>
      </c>
      <c r="P978" s="2">
        <v>177</v>
      </c>
      <c r="Q978" s="2">
        <v>387</v>
      </c>
      <c r="R978" t="s">
        <v>9920</v>
      </c>
      <c r="S978">
        <v>11</v>
      </c>
      <c r="T978">
        <v>59</v>
      </c>
      <c r="U978" s="2">
        <v>56</v>
      </c>
      <c r="V978" s="2">
        <v>22</v>
      </c>
      <c r="W978" s="8">
        <v>0.20155038759689922</v>
      </c>
      <c r="X978" s="2">
        <v>545</v>
      </c>
      <c r="Y978" s="45">
        <v>932</v>
      </c>
      <c r="AA978" s="61">
        <f>(Table13[[#This Row],[2042 Future AADT]]-Table13[[#This Row],[AADT 2022]])/20*($AA$5-2022)+Table13[[#This Row],[AADT 2022]]</f>
        <v>489.7</v>
      </c>
      <c r="AC978" s="1" t="str">
        <f>IF(Table13[[#This Row],[TCS MP]]&gt;=Table13[[#This Row],[BMP]],IF(Table13[[#This Row],[TCS MP]]&lt;=Table13[[#This Row],[EMP]],"Good","EMP"),"BMP")</f>
        <v>Good</v>
      </c>
    </row>
    <row r="979" spans="1:29" ht="24" customHeight="1" x14ac:dyDescent="0.25">
      <c r="A979" t="s">
        <v>2147</v>
      </c>
      <c r="B979" t="s">
        <v>18064</v>
      </c>
      <c r="C979">
        <v>101569</v>
      </c>
      <c r="D979" t="s">
        <v>17073</v>
      </c>
      <c r="E979" t="s">
        <v>1349</v>
      </c>
      <c r="F979" s="9">
        <f>Table13[[#This Row],[ToMeasure]]-Table13[[#This Row],[FromMeasure]]</f>
        <v>3.2535847000000047</v>
      </c>
      <c r="G979" s="5" t="s">
        <v>1347</v>
      </c>
      <c r="H979" s="35">
        <v>41.785116899999998</v>
      </c>
      <c r="I979" s="56">
        <v>42.091943315999998</v>
      </c>
      <c r="J979" s="18" t="s">
        <v>2145</v>
      </c>
      <c r="K979" s="55">
        <v>43.999461433333302</v>
      </c>
      <c r="L979" s="35">
        <v>45.038701600000003</v>
      </c>
      <c r="M979" s="56">
        <v>45.345528016000003</v>
      </c>
      <c r="N979" s="18" t="s">
        <v>128</v>
      </c>
      <c r="O979" s="2">
        <v>684</v>
      </c>
      <c r="P979" s="2">
        <v>688</v>
      </c>
      <c r="Q979" s="2">
        <v>1372</v>
      </c>
      <c r="R979" t="s">
        <v>9921</v>
      </c>
      <c r="S979">
        <v>10</v>
      </c>
      <c r="T979">
        <v>64</v>
      </c>
      <c r="U979" s="2">
        <v>68</v>
      </c>
      <c r="V979" s="2">
        <v>61</v>
      </c>
      <c r="W979" s="8">
        <v>9.4023323615160345E-2</v>
      </c>
      <c r="X979" s="2">
        <v>1944</v>
      </c>
      <c r="Y979" s="45">
        <v>933</v>
      </c>
      <c r="AA979" s="61">
        <f>(Table13[[#This Row],[2042 Future AADT]]-Table13[[#This Row],[AADT 2022]])/20*($AA$5-2022)+Table13[[#This Row],[AADT 2022]]</f>
        <v>1743.8</v>
      </c>
      <c r="AC979" s="1" t="str">
        <f>IF(Table13[[#This Row],[TCS MP]]&gt;=Table13[[#This Row],[BMP]],IF(Table13[[#This Row],[TCS MP]]&lt;=Table13[[#This Row],[EMP]],"Good","EMP"),"BMP")</f>
        <v>Good</v>
      </c>
    </row>
    <row r="980" spans="1:29" ht="24" customHeight="1" x14ac:dyDescent="0.25">
      <c r="A980" t="s">
        <v>2149</v>
      </c>
      <c r="B980" t="s">
        <v>18065</v>
      </c>
      <c r="C980">
        <v>101570</v>
      </c>
      <c r="D980" t="s">
        <v>17073</v>
      </c>
      <c r="E980" t="s">
        <v>308</v>
      </c>
      <c r="F980" s="9">
        <f>Table13[[#This Row],[ToMeasure]]-Table13[[#This Row],[FromMeasure]]</f>
        <v>0.29755540000000003</v>
      </c>
      <c r="G980" s="5" t="s">
        <v>306</v>
      </c>
      <c r="H980" s="35">
        <v>0</v>
      </c>
      <c r="I980" s="56">
        <v>111.72</v>
      </c>
      <c r="J980" s="18" t="s">
        <v>559</v>
      </c>
      <c r="K980" s="69">
        <v>111.8</v>
      </c>
      <c r="L980" s="35">
        <v>0.29755540000000003</v>
      </c>
      <c r="M980" s="56">
        <v>112.08</v>
      </c>
      <c r="N980" s="18" t="s">
        <v>2148</v>
      </c>
      <c r="O980" s="2">
        <v>6843</v>
      </c>
      <c r="P980" s="2">
        <v>3106</v>
      </c>
      <c r="Q980" s="2">
        <v>9949</v>
      </c>
      <c r="R980" t="s">
        <v>5850</v>
      </c>
      <c r="S980">
        <v>9</v>
      </c>
      <c r="T980">
        <v>62</v>
      </c>
      <c r="U980" s="2">
        <v>1285</v>
      </c>
      <c r="V980" s="2">
        <v>338</v>
      </c>
      <c r="W980" s="8">
        <v>0.16313197306261937</v>
      </c>
      <c r="X980" s="2">
        <v>24528</v>
      </c>
      <c r="Y980" s="45">
        <v>934</v>
      </c>
      <c r="AA980" s="61">
        <f>(Table13[[#This Row],[2042 Future AADT]]-Table13[[#This Row],[AADT 2022]])/20*($AA$5-2022)+Table13[[#This Row],[AADT 2022]]</f>
        <v>19425.349999999999</v>
      </c>
      <c r="AC980" s="1" t="str">
        <f>IF(Table13[[#This Row],[TCS MP]]&gt;=Table13[[#This Row],[BMP]],IF(Table13[[#This Row],[TCS MP]]&lt;=Table13[[#This Row],[EMP]],"Good","EMP"),"BMP")</f>
        <v>Good</v>
      </c>
    </row>
    <row r="981" spans="1:29" ht="24" customHeight="1" x14ac:dyDescent="0.25">
      <c r="A981" t="s">
        <v>2151</v>
      </c>
      <c r="B981" t="s">
        <v>18066</v>
      </c>
      <c r="C981">
        <v>101572</v>
      </c>
      <c r="D981" t="s">
        <v>17073</v>
      </c>
      <c r="E981" t="s">
        <v>308</v>
      </c>
      <c r="F981" s="9">
        <f>Table13[[#This Row],[ToMeasure]]-Table13[[#This Row],[FromMeasure]]</f>
        <v>0.7075807999999999</v>
      </c>
      <c r="G981" s="5" t="s">
        <v>306</v>
      </c>
      <c r="H981" s="35">
        <v>0.29755540000000003</v>
      </c>
      <c r="I981" s="56">
        <v>112.08</v>
      </c>
      <c r="J981" s="18" t="s">
        <v>2148</v>
      </c>
      <c r="K981" s="69">
        <v>112.5</v>
      </c>
      <c r="L981" s="35">
        <v>1.0051361999999999</v>
      </c>
      <c r="M981" s="56">
        <v>112.77</v>
      </c>
      <c r="N981" s="18" t="s">
        <v>2150</v>
      </c>
      <c r="O981" s="2">
        <v>996</v>
      </c>
      <c r="P981" s="2">
        <v>17808</v>
      </c>
      <c r="Q981" s="2">
        <v>18804</v>
      </c>
      <c r="R981" t="s">
        <v>5851</v>
      </c>
      <c r="S981">
        <v>9</v>
      </c>
      <c r="T981">
        <v>52</v>
      </c>
      <c r="U981" s="2">
        <v>688</v>
      </c>
      <c r="V981" s="2">
        <v>145</v>
      </c>
      <c r="W981" s="8">
        <v>4.429908530099979E-2</v>
      </c>
      <c r="X981" s="2">
        <v>47273</v>
      </c>
      <c r="Y981" s="45">
        <v>935</v>
      </c>
      <c r="AA981" s="61">
        <f>(Table13[[#This Row],[2042 Future AADT]]-Table13[[#This Row],[AADT 2022]])/20*($AA$5-2022)+Table13[[#This Row],[AADT 2022]]</f>
        <v>37308.850000000006</v>
      </c>
      <c r="AC981" s="1" t="str">
        <f>IF(Table13[[#This Row],[TCS MP]]&gt;=Table13[[#This Row],[BMP]],IF(Table13[[#This Row],[TCS MP]]&lt;=Table13[[#This Row],[EMP]],"Good","EMP"),"BMP")</f>
        <v>Good</v>
      </c>
    </row>
    <row r="982" spans="1:29" ht="24" customHeight="1" x14ac:dyDescent="0.25">
      <c r="A982" t="s">
        <v>2153</v>
      </c>
      <c r="B982" t="s">
        <v>18067</v>
      </c>
      <c r="C982">
        <v>101574</v>
      </c>
      <c r="D982" t="s">
        <v>17073</v>
      </c>
      <c r="E982" t="s">
        <v>308</v>
      </c>
      <c r="F982" s="9">
        <f>Table13[[#This Row],[ToMeasure]]-Table13[[#This Row],[FromMeasure]]</f>
        <v>1.0000616500000001</v>
      </c>
      <c r="G982" s="5" t="s">
        <v>306</v>
      </c>
      <c r="H982" s="35">
        <v>1.0051361999999999</v>
      </c>
      <c r="I982" s="56">
        <v>112.77</v>
      </c>
      <c r="J982" s="18" t="s">
        <v>2150</v>
      </c>
      <c r="K982" s="55">
        <v>113.2</v>
      </c>
      <c r="L982" s="35">
        <v>2.0051978500000001</v>
      </c>
      <c r="M982" s="56">
        <v>113.73</v>
      </c>
      <c r="N982" s="18" t="s">
        <v>2152</v>
      </c>
      <c r="O982" s="2">
        <v>7754</v>
      </c>
      <c r="P982" s="2">
        <v>17189</v>
      </c>
      <c r="Q982" s="2">
        <v>24943</v>
      </c>
      <c r="R982" t="s">
        <v>13270</v>
      </c>
      <c r="S982">
        <v>9</v>
      </c>
      <c r="T982">
        <v>51</v>
      </c>
      <c r="U982" s="2">
        <v>758</v>
      </c>
      <c r="V982" s="2">
        <v>196</v>
      </c>
      <c r="W982" s="8">
        <v>3.8247203624263322E-2</v>
      </c>
      <c r="X982" s="2">
        <v>61494</v>
      </c>
      <c r="Y982" s="45">
        <v>936</v>
      </c>
      <c r="AA982" s="61">
        <f>(Table13[[#This Row],[2042 Future AADT]]-Table13[[#This Row],[AADT 2022]])/20*($AA$5-2022)+Table13[[#This Row],[AADT 2022]]</f>
        <v>48701.149999999994</v>
      </c>
      <c r="AC982" s="1" t="str">
        <f>IF(Table13[[#This Row],[TCS MP]]&gt;=Table13[[#This Row],[BMP]],IF(Table13[[#This Row],[TCS MP]]&lt;=Table13[[#This Row],[EMP]],"Good","EMP"),"BMP")</f>
        <v>Good</v>
      </c>
    </row>
    <row r="983" spans="1:29" ht="24" customHeight="1" x14ac:dyDescent="0.25">
      <c r="A983" t="s">
        <v>2155</v>
      </c>
      <c r="B983" t="s">
        <v>18068</v>
      </c>
      <c r="C983">
        <v>101576</v>
      </c>
      <c r="D983" t="s">
        <v>17073</v>
      </c>
      <c r="E983" t="s">
        <v>308</v>
      </c>
      <c r="F983" s="9">
        <f>Table13[[#This Row],[ToMeasure]]-Table13[[#This Row],[FromMeasure]]</f>
        <v>0.50152847999999972</v>
      </c>
      <c r="G983" s="5" t="s">
        <v>306</v>
      </c>
      <c r="H983" s="35">
        <v>2.0051978500000001</v>
      </c>
      <c r="I983" s="56">
        <v>113.73</v>
      </c>
      <c r="J983" s="18" t="s">
        <v>2152</v>
      </c>
      <c r="K983" s="55">
        <v>114</v>
      </c>
      <c r="L983" s="35">
        <v>2.5067263299999998</v>
      </c>
      <c r="M983" s="56">
        <v>114.23</v>
      </c>
      <c r="N983" s="18" t="s">
        <v>2154</v>
      </c>
      <c r="O983" s="2" t="s">
        <v>203</v>
      </c>
      <c r="P983" s="2" t="s">
        <v>203</v>
      </c>
      <c r="Q983" s="2">
        <v>24915</v>
      </c>
      <c r="R983" t="s">
        <v>13271</v>
      </c>
      <c r="S983">
        <v>9</v>
      </c>
      <c r="T983">
        <v>50</v>
      </c>
      <c r="U983" s="2">
        <v>1148</v>
      </c>
      <c r="V983" s="2">
        <v>276</v>
      </c>
      <c r="W983" s="8">
        <v>5.7154324703993578E-2</v>
      </c>
      <c r="X983" s="2">
        <v>62636</v>
      </c>
      <c r="Y983" s="45">
        <v>937</v>
      </c>
      <c r="AA983" s="61">
        <f>(Table13[[#This Row],[2042 Future AADT]]-Table13[[#This Row],[AADT 2022]])/20*($AA$5-2022)+Table13[[#This Row],[AADT 2022]]</f>
        <v>49433.649999999994</v>
      </c>
      <c r="AC983" s="1" t="str">
        <f>IF(Table13[[#This Row],[TCS MP]]&gt;=Table13[[#This Row],[BMP]],IF(Table13[[#This Row],[TCS MP]]&lt;=Table13[[#This Row],[EMP]],"Good","EMP"),"BMP")</f>
        <v>Good</v>
      </c>
    </row>
    <row r="984" spans="1:29" ht="24" customHeight="1" x14ac:dyDescent="0.25">
      <c r="A984" t="s">
        <v>2157</v>
      </c>
      <c r="B984" t="s">
        <v>18069</v>
      </c>
      <c r="C984">
        <v>101578</v>
      </c>
      <c r="D984" t="s">
        <v>17073</v>
      </c>
      <c r="E984" t="s">
        <v>308</v>
      </c>
      <c r="F984" s="9">
        <f>Table13[[#This Row],[ToMeasure]]-Table13[[#This Row],[FromMeasure]]</f>
        <v>1.2658626900000001</v>
      </c>
      <c r="G984" s="5" t="s">
        <v>306</v>
      </c>
      <c r="H984" s="35">
        <v>2.5067263299999998</v>
      </c>
      <c r="I984" s="56">
        <v>114.23</v>
      </c>
      <c r="J984" s="18" t="s">
        <v>2154</v>
      </c>
      <c r="K984" s="55">
        <v>114.67996144</v>
      </c>
      <c r="L984" s="35">
        <v>3.7725890199999998</v>
      </c>
      <c r="M984" s="56">
        <v>115.8</v>
      </c>
      <c r="N984" s="18" t="s">
        <v>2156</v>
      </c>
      <c r="O984" s="2">
        <v>11141</v>
      </c>
      <c r="P984" s="2">
        <v>13927</v>
      </c>
      <c r="Q984" s="2">
        <v>25068</v>
      </c>
      <c r="R984" t="s">
        <v>9922</v>
      </c>
      <c r="S984">
        <v>8</v>
      </c>
      <c r="T984">
        <v>50</v>
      </c>
      <c r="U984" s="2">
        <v>1066</v>
      </c>
      <c r="V984" s="2">
        <v>305</v>
      </c>
      <c r="W984" s="8">
        <v>5.4691239827668742E-2</v>
      </c>
      <c r="X984" s="2">
        <v>63020</v>
      </c>
      <c r="Y984" s="45">
        <v>938</v>
      </c>
      <c r="AA984" s="61">
        <f>(Table13[[#This Row],[2042 Future AADT]]-Table13[[#This Row],[AADT 2022]])/20*($AA$5-2022)+Table13[[#This Row],[AADT 2022]]</f>
        <v>49736.800000000003</v>
      </c>
      <c r="AC984" s="1" t="str">
        <f>IF(Table13[[#This Row],[TCS MP]]&gt;=Table13[[#This Row],[BMP]],IF(Table13[[#This Row],[TCS MP]]&lt;=Table13[[#This Row],[EMP]],"Good","EMP"),"BMP")</f>
        <v>Good</v>
      </c>
    </row>
    <row r="985" spans="1:29" ht="24" customHeight="1" x14ac:dyDescent="0.25">
      <c r="A985" t="s">
        <v>3065</v>
      </c>
      <c r="B985" t="s">
        <v>18070</v>
      </c>
      <c r="C985">
        <v>101578</v>
      </c>
      <c r="D985" t="s">
        <v>17073</v>
      </c>
      <c r="E985" t="s">
        <v>308</v>
      </c>
      <c r="F985" s="9">
        <f>Table13[[#This Row],[ToMeasure]]-Table13[[#This Row],[FromMeasure]]</f>
        <v>0.10624277000000015</v>
      </c>
      <c r="G985" s="5" t="s">
        <v>306</v>
      </c>
      <c r="H985" s="35">
        <v>3.7725890199999998</v>
      </c>
      <c r="I985" s="56">
        <v>114.23</v>
      </c>
      <c r="J985" s="18" t="s">
        <v>2154</v>
      </c>
      <c r="K985" s="55">
        <v>114.67996144</v>
      </c>
      <c r="L985" s="35">
        <v>3.87883179</v>
      </c>
      <c r="M985" s="56">
        <v>115.8</v>
      </c>
      <c r="N985" s="18" t="s">
        <v>2156</v>
      </c>
      <c r="O985" s="2">
        <v>11272</v>
      </c>
      <c r="P985" s="2">
        <v>14091</v>
      </c>
      <c r="Q985" s="2">
        <v>25363</v>
      </c>
      <c r="R985" t="s">
        <v>5853</v>
      </c>
      <c r="S985">
        <v>9</v>
      </c>
      <c r="T985">
        <v>52</v>
      </c>
      <c r="U985" s="2">
        <v>1208</v>
      </c>
      <c r="V985" s="2">
        <v>306</v>
      </c>
      <c r="W985" s="8">
        <v>5.9693253952608133E-2</v>
      </c>
      <c r="X985" s="2">
        <v>63762</v>
      </c>
      <c r="Y985" s="45">
        <v>938</v>
      </c>
      <c r="AA985" s="61">
        <f>(Table13[[#This Row],[2042 Future AADT]]-Table13[[#This Row],[AADT 2022]])/20*($AA$5-2022)+Table13[[#This Row],[AADT 2022]]</f>
        <v>50322.350000000006</v>
      </c>
      <c r="AC985" s="1" t="str">
        <f>IF(Table13[[#This Row],[TCS MP]]&gt;=Table13[[#This Row],[BMP]],IF(Table13[[#This Row],[TCS MP]]&lt;=Table13[[#This Row],[EMP]],"Good","EMP"),"BMP")</f>
        <v>Good</v>
      </c>
    </row>
    <row r="986" spans="1:29" ht="24" customHeight="1" x14ac:dyDescent="0.25">
      <c r="A986" t="s">
        <v>2160</v>
      </c>
      <c r="B986" t="s">
        <v>18071</v>
      </c>
      <c r="C986">
        <v>101580</v>
      </c>
      <c r="D986" t="s">
        <v>17073</v>
      </c>
      <c r="E986" t="s">
        <v>308</v>
      </c>
      <c r="F986" s="9">
        <f>Table13[[#This Row],[ToMeasure]]-Table13[[#This Row],[FromMeasure]]</f>
        <v>1.4986708799999997</v>
      </c>
      <c r="G986" s="5" t="s">
        <v>306</v>
      </c>
      <c r="H986" s="35">
        <v>4.5250960500000001</v>
      </c>
      <c r="I986" s="56">
        <v>115.8</v>
      </c>
      <c r="J986" s="18" t="s">
        <v>2158</v>
      </c>
      <c r="K986" s="55">
        <v>117.01579092</v>
      </c>
      <c r="L986" s="35">
        <v>6.0237669299999999</v>
      </c>
      <c r="M986" s="56">
        <v>117.73</v>
      </c>
      <c r="N986" s="18" t="s">
        <v>2159</v>
      </c>
      <c r="O986" s="2">
        <v>4050</v>
      </c>
      <c r="P986" s="2">
        <v>3448</v>
      </c>
      <c r="Q986" s="2">
        <v>7498</v>
      </c>
      <c r="R986" t="s">
        <v>9923</v>
      </c>
      <c r="S986">
        <v>9</v>
      </c>
      <c r="T986">
        <v>54</v>
      </c>
      <c r="U986" s="2">
        <v>626</v>
      </c>
      <c r="V986" s="2">
        <v>187</v>
      </c>
      <c r="W986" s="8">
        <v>0.10842891437716724</v>
      </c>
      <c r="X986" s="2">
        <v>18485</v>
      </c>
      <c r="Y986" s="45">
        <v>939</v>
      </c>
      <c r="AA986" s="61">
        <f>(Table13[[#This Row],[2042 Future AADT]]-Table13[[#This Row],[AADT 2022]])/20*($AA$5-2022)+Table13[[#This Row],[AADT 2022]]</f>
        <v>14639.55</v>
      </c>
      <c r="AC986" s="1" t="str">
        <f>IF(Table13[[#This Row],[TCS MP]]&gt;=Table13[[#This Row],[BMP]],IF(Table13[[#This Row],[TCS MP]]&lt;=Table13[[#This Row],[EMP]],"Good","EMP"),"BMP")</f>
        <v>Good</v>
      </c>
    </row>
    <row r="987" spans="1:29" ht="24" customHeight="1" x14ac:dyDescent="0.25">
      <c r="A987" t="s">
        <v>2162</v>
      </c>
      <c r="B987" t="s">
        <v>18072</v>
      </c>
      <c r="C987">
        <v>101581</v>
      </c>
      <c r="D987" t="s">
        <v>17073</v>
      </c>
      <c r="E987" t="s">
        <v>308</v>
      </c>
      <c r="F987" s="9">
        <f>Table13[[#This Row],[ToMeasure]]-Table13[[#This Row],[FromMeasure]]</f>
        <v>5.0249738499999994</v>
      </c>
      <c r="G987" s="5" t="s">
        <v>306</v>
      </c>
      <c r="H987" s="35">
        <v>6.0237669299999999</v>
      </c>
      <c r="I987" s="56">
        <v>117.73</v>
      </c>
      <c r="J987" s="18" t="s">
        <v>2159</v>
      </c>
      <c r="K987" s="55">
        <v>119.995025233333</v>
      </c>
      <c r="L987" s="35">
        <v>11.048740779999999</v>
      </c>
      <c r="M987" s="56">
        <v>122.78</v>
      </c>
      <c r="N987" s="18" t="s">
        <v>2161</v>
      </c>
      <c r="O987" s="2">
        <v>3027</v>
      </c>
      <c r="P987" s="2">
        <v>2806</v>
      </c>
      <c r="Q987" s="2">
        <v>5833</v>
      </c>
      <c r="R987" t="s">
        <v>13274</v>
      </c>
      <c r="S987">
        <v>11</v>
      </c>
      <c r="T987">
        <v>53</v>
      </c>
      <c r="U987" s="2">
        <v>386</v>
      </c>
      <c r="V987" s="2">
        <v>109</v>
      </c>
      <c r="W987" s="8">
        <v>8.4861992113835077E-2</v>
      </c>
      <c r="X987" s="2">
        <v>12449</v>
      </c>
      <c r="Y987" s="45">
        <v>940</v>
      </c>
      <c r="AA987" s="61">
        <f>(Table13[[#This Row],[2042 Future AADT]]-Table13[[#This Row],[AADT 2022]])/20*($AA$5-2022)+Table13[[#This Row],[AADT 2022]]</f>
        <v>10133.400000000001</v>
      </c>
      <c r="AC987" s="1" t="str">
        <f>IF(Table13[[#This Row],[TCS MP]]&gt;=Table13[[#This Row],[BMP]],IF(Table13[[#This Row],[TCS MP]]&lt;=Table13[[#This Row],[EMP]],"Good","EMP"),"BMP")</f>
        <v>Good</v>
      </c>
    </row>
    <row r="988" spans="1:29" ht="24" customHeight="1" x14ac:dyDescent="0.25">
      <c r="A988" t="s">
        <v>2163</v>
      </c>
      <c r="B988" t="s">
        <v>18073</v>
      </c>
      <c r="C988">
        <v>101582</v>
      </c>
      <c r="D988" t="s">
        <v>17073</v>
      </c>
      <c r="E988" t="s">
        <v>308</v>
      </c>
      <c r="F988" s="9">
        <f>Table13[[#This Row],[ToMeasure]]-Table13[[#This Row],[FromMeasure]]</f>
        <v>3.0311153200000014</v>
      </c>
      <c r="G988" s="5" t="s">
        <v>306</v>
      </c>
      <c r="H988" s="35">
        <v>11.048740779999999</v>
      </c>
      <c r="I988" s="56">
        <v>122.78</v>
      </c>
      <c r="J988" s="18" t="s">
        <v>2161</v>
      </c>
      <c r="K988" s="55">
        <v>124.006784735</v>
      </c>
      <c r="L988" s="35">
        <v>14.079856100000001</v>
      </c>
      <c r="M988" s="56">
        <v>125.81</v>
      </c>
      <c r="N988" s="18" t="s">
        <v>319</v>
      </c>
      <c r="O988" s="2">
        <v>4364</v>
      </c>
      <c r="P988" s="2">
        <v>4441</v>
      </c>
      <c r="Q988" s="2">
        <v>8805</v>
      </c>
      <c r="R988" t="s">
        <v>10050</v>
      </c>
      <c r="S988">
        <v>8</v>
      </c>
      <c r="T988">
        <v>54</v>
      </c>
      <c r="U988" s="2">
        <v>172</v>
      </c>
      <c r="V988" s="2">
        <v>201</v>
      </c>
      <c r="W988" s="8">
        <v>4.2362294151050542E-2</v>
      </c>
      <c r="X988" s="2">
        <v>20193</v>
      </c>
      <c r="Y988" s="45">
        <v>941</v>
      </c>
      <c r="AA988" s="61">
        <f>(Table13[[#This Row],[2042 Future AADT]]-Table13[[#This Row],[AADT 2022]])/20*($AA$5-2022)+Table13[[#This Row],[AADT 2022]]</f>
        <v>16207.2</v>
      </c>
      <c r="AC988" s="1" t="str">
        <f>IF(Table13[[#This Row],[TCS MP]]&gt;=Table13[[#This Row],[BMP]],IF(Table13[[#This Row],[TCS MP]]&lt;=Table13[[#This Row],[EMP]],"Good","EMP"),"BMP")</f>
        <v>Good</v>
      </c>
    </row>
    <row r="989" spans="1:29" ht="24" customHeight="1" x14ac:dyDescent="0.25">
      <c r="A989" t="s">
        <v>2165</v>
      </c>
      <c r="B989" t="s">
        <v>18074</v>
      </c>
      <c r="C989">
        <v>101583</v>
      </c>
      <c r="D989" t="s">
        <v>17073</v>
      </c>
      <c r="E989" t="s">
        <v>308</v>
      </c>
      <c r="F989" s="9">
        <f>Table13[[#This Row],[ToMeasure]]-Table13[[#This Row],[FromMeasure]]</f>
        <v>2.9491275399999992</v>
      </c>
      <c r="G989" s="5" t="s">
        <v>306</v>
      </c>
      <c r="H989" s="35">
        <v>22.57485608</v>
      </c>
      <c r="I989" s="56">
        <v>134.75</v>
      </c>
      <c r="J989" s="18" t="s">
        <v>1389</v>
      </c>
      <c r="K989" s="55">
        <v>135.878902455</v>
      </c>
      <c r="L989" s="35">
        <v>25.523983619999999</v>
      </c>
      <c r="M989" s="56">
        <v>137.55000000000001</v>
      </c>
      <c r="N989" s="18" t="s">
        <v>2164</v>
      </c>
      <c r="O989" s="2">
        <v>6874</v>
      </c>
      <c r="P989" s="2">
        <v>7017</v>
      </c>
      <c r="Q989" s="2">
        <v>13891</v>
      </c>
      <c r="R989" t="s">
        <v>13275</v>
      </c>
      <c r="S989">
        <v>9</v>
      </c>
      <c r="T989">
        <v>51</v>
      </c>
      <c r="U989" s="2">
        <v>804</v>
      </c>
      <c r="V989" s="2">
        <v>679</v>
      </c>
      <c r="W989" s="8">
        <v>0.10675977251457779</v>
      </c>
      <c r="X989" s="2">
        <v>29647</v>
      </c>
      <c r="Y989" s="45">
        <v>942</v>
      </c>
      <c r="AA989" s="61">
        <f>(Table13[[#This Row],[2042 Future AADT]]-Table13[[#This Row],[AADT 2022]])/20*($AA$5-2022)+Table13[[#This Row],[AADT 2022]]</f>
        <v>24132.400000000001</v>
      </c>
      <c r="AC989" s="1" t="str">
        <f>IF(Table13[[#This Row],[TCS MP]]&gt;=Table13[[#This Row],[BMP]],IF(Table13[[#This Row],[TCS MP]]&lt;=Table13[[#This Row],[EMP]],"Good","EMP"),"BMP")</f>
        <v>Good</v>
      </c>
    </row>
    <row r="990" spans="1:29" ht="24" customHeight="1" x14ac:dyDescent="0.25">
      <c r="A990" t="s">
        <v>2166</v>
      </c>
      <c r="B990" t="s">
        <v>18075</v>
      </c>
      <c r="C990">
        <v>101584</v>
      </c>
      <c r="D990" t="s">
        <v>17073</v>
      </c>
      <c r="E990" t="s">
        <v>308</v>
      </c>
      <c r="F990" s="9">
        <f>Table13[[#This Row],[ToMeasure]]-Table13[[#This Row],[FromMeasure]]</f>
        <v>5.1618961399999996</v>
      </c>
      <c r="G990" s="5" t="s">
        <v>306</v>
      </c>
      <c r="H990" s="35">
        <v>25.523983619999999</v>
      </c>
      <c r="I990" s="56">
        <v>137.55000000000001</v>
      </c>
      <c r="J990" s="18" t="s">
        <v>2164</v>
      </c>
      <c r="K990" s="55">
        <v>139.88862781500001</v>
      </c>
      <c r="L990" s="35">
        <v>30.685879759999999</v>
      </c>
      <c r="M990" s="56">
        <v>142.76</v>
      </c>
      <c r="N990" s="18" t="s">
        <v>1156</v>
      </c>
      <c r="O990" s="2">
        <v>4968</v>
      </c>
      <c r="P990" s="2">
        <v>4843</v>
      </c>
      <c r="Q990" s="2">
        <v>9811</v>
      </c>
      <c r="R990" t="s">
        <v>5856</v>
      </c>
      <c r="S990">
        <v>7</v>
      </c>
      <c r="T990">
        <v>62</v>
      </c>
      <c r="U990" s="2">
        <v>772</v>
      </c>
      <c r="V990" s="2">
        <v>514</v>
      </c>
      <c r="W990" s="8">
        <v>0.13107736214453164</v>
      </c>
      <c r="X990" s="2">
        <v>20939</v>
      </c>
      <c r="Y990" s="45">
        <v>943</v>
      </c>
      <c r="AA990" s="61">
        <f>(Table13[[#This Row],[2042 Future AADT]]-Table13[[#This Row],[AADT 2022]])/20*($AA$5-2022)+Table13[[#This Row],[AADT 2022]]</f>
        <v>17044.2</v>
      </c>
      <c r="AC990" s="1" t="str">
        <f>IF(Table13[[#This Row],[TCS MP]]&gt;=Table13[[#This Row],[BMP]],IF(Table13[[#This Row],[TCS MP]]&lt;=Table13[[#This Row],[EMP]],"Good","EMP"),"BMP")</f>
        <v>Good</v>
      </c>
    </row>
    <row r="991" spans="1:29" ht="24" customHeight="1" x14ac:dyDescent="0.25">
      <c r="A991" t="s">
        <v>2168</v>
      </c>
      <c r="B991" t="s">
        <v>18076</v>
      </c>
      <c r="C991">
        <v>101585</v>
      </c>
      <c r="D991" t="s">
        <v>17073</v>
      </c>
      <c r="E991" t="s">
        <v>1881</v>
      </c>
      <c r="F991" s="9">
        <f>Table13[[#This Row],[ToMeasure]]-Table13[[#This Row],[FromMeasure]]</f>
        <v>44.650366409999997</v>
      </c>
      <c r="G991" s="5" t="s">
        <v>1879</v>
      </c>
      <c r="H991" s="35">
        <v>0</v>
      </c>
      <c r="I991" s="56">
        <v>258.10000000000002</v>
      </c>
      <c r="J991" s="18" t="s">
        <v>1475</v>
      </c>
      <c r="K991" s="55">
        <v>284.97854586666699</v>
      </c>
      <c r="L991" s="35">
        <v>44.650366409999997</v>
      </c>
      <c r="M991" s="56">
        <v>304.5</v>
      </c>
      <c r="N991" s="18" t="s">
        <v>2167</v>
      </c>
      <c r="O991" s="2">
        <v>63</v>
      </c>
      <c r="P991" s="2">
        <v>64</v>
      </c>
      <c r="Q991" s="2">
        <v>127</v>
      </c>
      <c r="R991" t="s">
        <v>9924</v>
      </c>
      <c r="S991">
        <v>15</v>
      </c>
      <c r="T991">
        <v>60</v>
      </c>
      <c r="U991" s="2">
        <v>6</v>
      </c>
      <c r="V991" s="2">
        <v>3</v>
      </c>
      <c r="W991" s="8">
        <v>7.0866141732283464E-2</v>
      </c>
      <c r="X991" s="2">
        <v>235</v>
      </c>
      <c r="Y991" s="45">
        <v>944</v>
      </c>
      <c r="AA991" s="61">
        <f>(Table13[[#This Row],[2042 Future AADT]]-Table13[[#This Row],[AADT 2022]])/20*($AA$5-2022)+Table13[[#This Row],[AADT 2022]]</f>
        <v>197.2</v>
      </c>
      <c r="AC991" s="1" t="str">
        <f>IF(Table13[[#This Row],[TCS MP]]&gt;=Table13[[#This Row],[BMP]],IF(Table13[[#This Row],[TCS MP]]&lt;=Table13[[#This Row],[EMP]],"Good","EMP"),"BMP")</f>
        <v>Good</v>
      </c>
    </row>
    <row r="992" spans="1:29" ht="24" customHeight="1" x14ac:dyDescent="0.25">
      <c r="A992" t="s">
        <v>2170</v>
      </c>
      <c r="B992" t="s">
        <v>18077</v>
      </c>
      <c r="C992">
        <v>101586</v>
      </c>
      <c r="D992" t="s">
        <v>17073</v>
      </c>
      <c r="E992" t="s">
        <v>1881</v>
      </c>
      <c r="F992" s="9">
        <f>Table13[[#This Row],[ToMeasure]]-Table13[[#This Row],[FromMeasure]]</f>
        <v>7.9042697000000004</v>
      </c>
      <c r="G992" s="5" t="s">
        <v>1879</v>
      </c>
      <c r="H992" s="35">
        <v>44.650366409999997</v>
      </c>
      <c r="I992" s="56">
        <v>303.63073562</v>
      </c>
      <c r="J992" s="18" t="s">
        <v>2167</v>
      </c>
      <c r="K992" s="55">
        <v>307.29400972000002</v>
      </c>
      <c r="L992" s="35">
        <v>52.554636109999997</v>
      </c>
      <c r="M992" s="56">
        <v>311.53500531999998</v>
      </c>
      <c r="N992" s="18" t="s">
        <v>2169</v>
      </c>
      <c r="O992" s="2">
        <v>40</v>
      </c>
      <c r="P992" s="2">
        <v>42</v>
      </c>
      <c r="Q992" s="2">
        <v>82</v>
      </c>
      <c r="R992" t="s">
        <v>10051</v>
      </c>
      <c r="S992">
        <v>12</v>
      </c>
      <c r="T992">
        <v>51</v>
      </c>
      <c r="U992" s="2" t="s">
        <v>203</v>
      </c>
      <c r="V992" s="2" t="s">
        <v>203</v>
      </c>
      <c r="W992" s="8" t="s">
        <v>203</v>
      </c>
      <c r="X992" s="2">
        <v>104</v>
      </c>
      <c r="Y992" s="45">
        <v>945</v>
      </c>
      <c r="AA992" s="61">
        <f>(Table13[[#This Row],[2042 Future AADT]]-Table13[[#This Row],[AADT 2022]])/20*($AA$5-2022)+Table13[[#This Row],[AADT 2022]]</f>
        <v>96.3</v>
      </c>
      <c r="AC992" s="1" t="str">
        <f>IF(Table13[[#This Row],[TCS MP]]&gt;=Table13[[#This Row],[BMP]],IF(Table13[[#This Row],[TCS MP]]&lt;=Table13[[#This Row],[EMP]],"Good","EMP"),"BMP")</f>
        <v>Good</v>
      </c>
    </row>
    <row r="993" spans="1:29" ht="24" customHeight="1" x14ac:dyDescent="0.25">
      <c r="A993" t="s">
        <v>2174</v>
      </c>
      <c r="B993" t="s">
        <v>18078</v>
      </c>
      <c r="C993">
        <v>101587</v>
      </c>
      <c r="D993" t="s">
        <v>17073</v>
      </c>
      <c r="E993" t="s">
        <v>2171</v>
      </c>
      <c r="F993" s="9">
        <f>Table13[[#This Row],[ToMeasure]]-Table13[[#This Row],[FromMeasure]]</f>
        <v>1.77598726</v>
      </c>
      <c r="G993" s="5" t="s">
        <v>706</v>
      </c>
      <c r="H993" s="35">
        <v>0.22289924999999999</v>
      </c>
      <c r="I993" s="56">
        <v>0.15225391666666699</v>
      </c>
      <c r="J993" s="18" t="s">
        <v>2172</v>
      </c>
      <c r="K993" s="55">
        <v>1.61264863</v>
      </c>
      <c r="L993" s="35">
        <v>1.9988865099999999</v>
      </c>
      <c r="M993" s="56">
        <v>1.9282411766666701</v>
      </c>
      <c r="N993" s="18" t="s">
        <v>2173</v>
      </c>
      <c r="O993" s="2">
        <v>614</v>
      </c>
      <c r="P993" s="2">
        <v>621</v>
      </c>
      <c r="Q993" s="2">
        <v>1235</v>
      </c>
      <c r="R993" t="s">
        <v>9925</v>
      </c>
      <c r="S993">
        <v>10</v>
      </c>
      <c r="T993">
        <v>70</v>
      </c>
      <c r="U993" s="2">
        <v>24</v>
      </c>
      <c r="V993" s="2">
        <v>3</v>
      </c>
      <c r="W993" s="8">
        <v>2.1862348178137651E-2</v>
      </c>
      <c r="X993" s="2">
        <v>2406</v>
      </c>
      <c r="Y993" s="45">
        <v>946</v>
      </c>
      <c r="AA993" s="61">
        <f>(Table13[[#This Row],[2042 Future AADT]]-Table13[[#This Row],[AADT 2022]])/20*($AA$5-2022)+Table13[[#This Row],[AADT 2022]]</f>
        <v>1996.15</v>
      </c>
      <c r="AC993" s="1" t="str">
        <f>IF(Table13[[#This Row],[TCS MP]]&gt;=Table13[[#This Row],[BMP]],IF(Table13[[#This Row],[TCS MP]]&lt;=Table13[[#This Row],[EMP]],"Good","EMP"),"BMP")</f>
        <v>Good</v>
      </c>
    </row>
    <row r="994" spans="1:29" ht="24" customHeight="1" x14ac:dyDescent="0.25">
      <c r="A994" t="s">
        <v>2177</v>
      </c>
      <c r="B994" t="s">
        <v>18079</v>
      </c>
      <c r="C994">
        <v>101588</v>
      </c>
      <c r="D994" t="s">
        <v>17073</v>
      </c>
      <c r="E994" t="s">
        <v>2171</v>
      </c>
      <c r="F994" s="9">
        <f>Table13[[#This Row],[ToMeasure]]-Table13[[#This Row],[FromMeasure]]</f>
        <v>8.5169114199999996</v>
      </c>
      <c r="G994" s="5" t="s">
        <v>706</v>
      </c>
      <c r="H994" s="35">
        <v>1.9988865099999999</v>
      </c>
      <c r="I994" s="56">
        <v>2.10459533727273</v>
      </c>
      <c r="J994" s="18" t="s">
        <v>2173</v>
      </c>
      <c r="K994" s="55">
        <v>4.9732885099999997</v>
      </c>
      <c r="L994" s="35">
        <v>10.51579793</v>
      </c>
      <c r="M994" s="56">
        <v>10.6215067572727</v>
      </c>
      <c r="N994" s="18" t="s">
        <v>2176</v>
      </c>
      <c r="O994" s="2">
        <v>198</v>
      </c>
      <c r="P994" s="2">
        <v>95</v>
      </c>
      <c r="Q994" s="2">
        <v>293</v>
      </c>
      <c r="R994" t="s">
        <v>5863</v>
      </c>
      <c r="S994">
        <v>9</v>
      </c>
      <c r="T994">
        <v>54</v>
      </c>
      <c r="U994" s="2">
        <v>9</v>
      </c>
      <c r="V994" s="2">
        <v>5</v>
      </c>
      <c r="W994" s="8">
        <v>4.778156996587031E-2</v>
      </c>
      <c r="X994" s="2">
        <v>422</v>
      </c>
      <c r="Y994" s="45">
        <v>947</v>
      </c>
      <c r="AA994" s="61">
        <f>(Table13[[#This Row],[2042 Future AADT]]-Table13[[#This Row],[AADT 2022]])/20*($AA$5-2022)+Table13[[#This Row],[AADT 2022]]</f>
        <v>376.85</v>
      </c>
      <c r="AC994" s="1" t="str">
        <f>IF(Table13[[#This Row],[TCS MP]]&gt;=Table13[[#This Row],[BMP]],IF(Table13[[#This Row],[TCS MP]]&lt;=Table13[[#This Row],[EMP]],"Good","EMP"),"BMP")</f>
        <v>Good</v>
      </c>
    </row>
    <row r="995" spans="1:29" ht="24" customHeight="1" x14ac:dyDescent="0.25">
      <c r="A995" t="s">
        <v>2180</v>
      </c>
      <c r="B995" t="s">
        <v>18080</v>
      </c>
      <c r="C995">
        <v>101589</v>
      </c>
      <c r="D995" t="s">
        <v>17073</v>
      </c>
      <c r="E995" t="s">
        <v>480</v>
      </c>
      <c r="F995" s="9">
        <f>Table13[[#This Row],[ToMeasure]]-Table13[[#This Row],[FromMeasure]]</f>
        <v>1.9536731000000001</v>
      </c>
      <c r="G995" s="5" t="s">
        <v>478</v>
      </c>
      <c r="H995" s="35">
        <v>0</v>
      </c>
      <c r="I995" s="56">
        <v>102.72614645</v>
      </c>
      <c r="J995" s="18" t="s">
        <v>2178</v>
      </c>
      <c r="K995" s="55">
        <v>103.99430003499999</v>
      </c>
      <c r="L995" s="35">
        <v>1.9536731000000001</v>
      </c>
      <c r="M995" s="56">
        <v>104.67981958</v>
      </c>
      <c r="N995" s="18" t="s">
        <v>2179</v>
      </c>
      <c r="O995" s="2">
        <v>27029</v>
      </c>
      <c r="P995" s="2">
        <v>25523</v>
      </c>
      <c r="Q995" s="2">
        <v>52552</v>
      </c>
      <c r="R995" t="s">
        <v>5864</v>
      </c>
      <c r="S995">
        <v>8</v>
      </c>
      <c r="T995">
        <v>57</v>
      </c>
      <c r="U995" s="2">
        <v>2358</v>
      </c>
      <c r="V995" s="2">
        <v>4866</v>
      </c>
      <c r="W995" s="8">
        <v>0.13746384533414524</v>
      </c>
      <c r="X995" s="2">
        <v>82719</v>
      </c>
      <c r="Y995" s="45">
        <v>948</v>
      </c>
      <c r="AA995" s="61">
        <f>(Table13[[#This Row],[2042 Future AADT]]-Table13[[#This Row],[AADT 2022]])/20*($AA$5-2022)+Table13[[#This Row],[AADT 2022]]</f>
        <v>72160.55</v>
      </c>
      <c r="AC995" s="1" t="str">
        <f>IF(Table13[[#This Row],[TCS MP]]&gt;=Table13[[#This Row],[BMP]],IF(Table13[[#This Row],[TCS MP]]&lt;=Table13[[#This Row],[EMP]],"Good","EMP"),"BMP")</f>
        <v>Good</v>
      </c>
    </row>
    <row r="996" spans="1:29" ht="24" customHeight="1" x14ac:dyDescent="0.25">
      <c r="A996" t="s">
        <v>2183</v>
      </c>
      <c r="B996" t="s">
        <v>18081</v>
      </c>
      <c r="C996">
        <v>101591</v>
      </c>
      <c r="D996" t="s">
        <v>17073</v>
      </c>
      <c r="E996" t="s">
        <v>480</v>
      </c>
      <c r="F996" s="9">
        <f>Table13[[#This Row],[ToMeasure]]-Table13[[#This Row],[FromMeasure]]</f>
        <v>0.60779895999999978</v>
      </c>
      <c r="G996" s="5" t="s">
        <v>478</v>
      </c>
      <c r="H996" s="35">
        <v>1.9536731000000001</v>
      </c>
      <c r="I996" s="56">
        <v>104.58812851</v>
      </c>
      <c r="J996" s="18" t="s">
        <v>2179</v>
      </c>
      <c r="K996" s="55">
        <v>104.959262645</v>
      </c>
      <c r="L996" s="35">
        <v>2.5614720599999998</v>
      </c>
      <c r="M996" s="56">
        <v>105.19592747</v>
      </c>
      <c r="N996" s="18" t="s">
        <v>2182</v>
      </c>
      <c r="O996" s="2">
        <v>31127</v>
      </c>
      <c r="P996" s="2">
        <v>30402</v>
      </c>
      <c r="Q996" s="2">
        <v>61529</v>
      </c>
      <c r="R996" t="s">
        <v>10052</v>
      </c>
      <c r="S996">
        <v>9</v>
      </c>
      <c r="T996">
        <v>54</v>
      </c>
      <c r="U996" s="2">
        <v>2358</v>
      </c>
      <c r="V996" s="2">
        <v>4866</v>
      </c>
      <c r="W996" s="8">
        <v>0.11740805148791626</v>
      </c>
      <c r="X996" s="2">
        <v>96849</v>
      </c>
      <c r="Y996" s="45">
        <v>949</v>
      </c>
      <c r="AA996" s="61">
        <f>(Table13[[#This Row],[2042 Future AADT]]-Table13[[#This Row],[AADT 2022]])/20*($AA$5-2022)+Table13[[#This Row],[AADT 2022]]</f>
        <v>84487</v>
      </c>
      <c r="AC996" s="1" t="str">
        <f>IF(Table13[[#This Row],[TCS MP]]&gt;=Table13[[#This Row],[BMP]],IF(Table13[[#This Row],[TCS MP]]&lt;=Table13[[#This Row],[EMP]],"Good","EMP"),"BMP")</f>
        <v>Good</v>
      </c>
    </row>
    <row r="997" spans="1:29" ht="24" customHeight="1" x14ac:dyDescent="0.25">
      <c r="A997" t="s">
        <v>2184</v>
      </c>
      <c r="B997" t="s">
        <v>18082</v>
      </c>
      <c r="C997">
        <v>101592</v>
      </c>
      <c r="D997" t="s">
        <v>17073</v>
      </c>
      <c r="E997" t="s">
        <v>480</v>
      </c>
      <c r="F997" s="9">
        <f>Table13[[#This Row],[ToMeasure]]-Table13[[#This Row],[FromMeasure]]</f>
        <v>0.9847266600000002</v>
      </c>
      <c r="G997" s="5" t="s">
        <v>478</v>
      </c>
      <c r="H997" s="35">
        <v>2.5614720599999998</v>
      </c>
      <c r="I997" s="56">
        <v>105.195161926667</v>
      </c>
      <c r="J997" s="18" t="s">
        <v>2182</v>
      </c>
      <c r="K997" s="55">
        <v>105.99971675</v>
      </c>
      <c r="L997" s="35">
        <v>3.54619872</v>
      </c>
      <c r="M997" s="56">
        <v>106.179888586667</v>
      </c>
      <c r="N997" s="18" t="s">
        <v>130</v>
      </c>
      <c r="O997" s="2">
        <v>34519</v>
      </c>
      <c r="P997" s="2">
        <v>33181</v>
      </c>
      <c r="Q997" s="2">
        <v>67700</v>
      </c>
      <c r="R997" t="s">
        <v>9926</v>
      </c>
      <c r="S997">
        <v>9</v>
      </c>
      <c r="T997">
        <v>54</v>
      </c>
      <c r="U997" s="2">
        <v>2358</v>
      </c>
      <c r="V997" s="2">
        <v>4866</v>
      </c>
      <c r="W997" s="8">
        <v>0.10670605612998522</v>
      </c>
      <c r="X997" s="2">
        <v>106562</v>
      </c>
      <c r="Y997" s="45">
        <v>950</v>
      </c>
      <c r="AA997" s="61">
        <f>(Table13[[#This Row],[2042 Future AADT]]-Table13[[#This Row],[AADT 2022]])/20*($AA$5-2022)+Table13[[#This Row],[AADT 2022]]</f>
        <v>92960.3</v>
      </c>
      <c r="AC997" s="1" t="str">
        <f>IF(Table13[[#This Row],[TCS MP]]&gt;=Table13[[#This Row],[BMP]],IF(Table13[[#This Row],[TCS MP]]&lt;=Table13[[#This Row],[EMP]],"Good","EMP"),"BMP")</f>
        <v>Good</v>
      </c>
    </row>
    <row r="998" spans="1:29" ht="24" customHeight="1" x14ac:dyDescent="0.25">
      <c r="A998" t="s">
        <v>2185</v>
      </c>
      <c r="B998" t="s">
        <v>18083</v>
      </c>
      <c r="C998">
        <v>101593</v>
      </c>
      <c r="D998" t="s">
        <v>17073</v>
      </c>
      <c r="E998" t="s">
        <v>480</v>
      </c>
      <c r="F998" s="9">
        <f>Table13[[#This Row],[ToMeasure]]-Table13[[#This Row],[FromMeasure]]</f>
        <v>1.0027617899999997</v>
      </c>
      <c r="G998" s="5" t="s">
        <v>478</v>
      </c>
      <c r="H998" s="35">
        <v>3.54619872</v>
      </c>
      <c r="I998" s="56">
        <v>106.17915298666701</v>
      </c>
      <c r="J998" s="18" t="s">
        <v>130</v>
      </c>
      <c r="K998" s="55">
        <v>106.99923056</v>
      </c>
      <c r="L998" s="35">
        <v>4.5489605099999997</v>
      </c>
      <c r="M998" s="56">
        <v>107.181914776667</v>
      </c>
      <c r="N998" s="18" t="s">
        <v>131</v>
      </c>
      <c r="O998" s="2">
        <v>33387</v>
      </c>
      <c r="P998" s="2">
        <v>34188</v>
      </c>
      <c r="Q998" s="2">
        <v>67575</v>
      </c>
      <c r="R998" t="s">
        <v>10053</v>
      </c>
      <c r="S998">
        <v>9</v>
      </c>
      <c r="T998">
        <v>54</v>
      </c>
      <c r="U998" s="2">
        <v>5743</v>
      </c>
      <c r="V998" s="2">
        <v>944</v>
      </c>
      <c r="W998" s="8">
        <v>9.8956714761376255E-2</v>
      </c>
      <c r="X998" s="2">
        <v>89573</v>
      </c>
      <c r="Y998" s="45">
        <v>951</v>
      </c>
      <c r="AA998" s="61">
        <f>(Table13[[#This Row],[2042 Future AADT]]-Table13[[#This Row],[AADT 2022]])/20*($AA$5-2022)+Table13[[#This Row],[AADT 2022]]</f>
        <v>81873.7</v>
      </c>
      <c r="AC998" s="1" t="str">
        <f>IF(Table13[[#This Row],[TCS MP]]&gt;=Table13[[#This Row],[BMP]],IF(Table13[[#This Row],[TCS MP]]&lt;=Table13[[#This Row],[EMP]],"Good","EMP"),"BMP")</f>
        <v>Good</v>
      </c>
    </row>
    <row r="999" spans="1:29" ht="24" customHeight="1" x14ac:dyDescent="0.25">
      <c r="A999" t="s">
        <v>2186</v>
      </c>
      <c r="B999" t="s">
        <v>18084</v>
      </c>
      <c r="C999">
        <v>101594</v>
      </c>
      <c r="D999" t="s">
        <v>17073</v>
      </c>
      <c r="E999" t="s">
        <v>480</v>
      </c>
      <c r="F999" s="9">
        <f>Table13[[#This Row],[ToMeasure]]-Table13[[#This Row],[FromMeasure]]</f>
        <v>1.0000116200000004</v>
      </c>
      <c r="G999" s="5" t="s">
        <v>478</v>
      </c>
      <c r="H999" s="35">
        <v>4.5489605099999997</v>
      </c>
      <c r="I999" s="56">
        <v>107.180090743333</v>
      </c>
      <c r="J999" s="18" t="s">
        <v>131</v>
      </c>
      <c r="K999" s="55">
        <v>107.99985931000001</v>
      </c>
      <c r="L999" s="35">
        <v>5.5489721300000001</v>
      </c>
      <c r="M999" s="56">
        <v>108.18010236333301</v>
      </c>
      <c r="N999" s="18" t="s">
        <v>132</v>
      </c>
      <c r="O999" s="2">
        <v>34380</v>
      </c>
      <c r="P999" s="2">
        <v>29530</v>
      </c>
      <c r="Q999" s="2">
        <v>63910</v>
      </c>
      <c r="R999" t="s">
        <v>10054</v>
      </c>
      <c r="S999">
        <v>9</v>
      </c>
      <c r="T999">
        <v>54</v>
      </c>
      <c r="U999" s="2">
        <v>5431</v>
      </c>
      <c r="V999" s="2">
        <v>894</v>
      </c>
      <c r="W999" s="8">
        <v>9.8967297762478479E-2</v>
      </c>
      <c r="X999" s="2">
        <v>107848</v>
      </c>
      <c r="Y999" s="45">
        <v>952</v>
      </c>
      <c r="AA999" s="61">
        <f>(Table13[[#This Row],[2042 Future AADT]]-Table13[[#This Row],[AADT 2022]])/20*($AA$5-2022)+Table13[[#This Row],[AADT 2022]]</f>
        <v>92469.7</v>
      </c>
      <c r="AC999" s="1" t="str">
        <f>IF(Table13[[#This Row],[TCS MP]]&gt;=Table13[[#This Row],[BMP]],IF(Table13[[#This Row],[TCS MP]]&lt;=Table13[[#This Row],[EMP]],"Good","EMP"),"BMP")</f>
        <v>Good</v>
      </c>
    </row>
    <row r="1000" spans="1:29" ht="24" customHeight="1" x14ac:dyDescent="0.25">
      <c r="A1000" t="s">
        <v>2187</v>
      </c>
      <c r="B1000" t="s">
        <v>18085</v>
      </c>
      <c r="C1000">
        <v>101595</v>
      </c>
      <c r="D1000" t="s">
        <v>17073</v>
      </c>
      <c r="E1000" t="s">
        <v>480</v>
      </c>
      <c r="F1000" s="9">
        <f>Table13[[#This Row],[ToMeasure]]-Table13[[#This Row],[FromMeasure]]</f>
        <v>0.99921227000000012</v>
      </c>
      <c r="G1000" s="5" t="s">
        <v>478</v>
      </c>
      <c r="H1000" s="35">
        <v>5.5489721300000001</v>
      </c>
      <c r="I1000" s="56">
        <v>108.17835973</v>
      </c>
      <c r="J1000" s="18" t="s">
        <v>132</v>
      </c>
      <c r="K1000" s="55">
        <v>108.99681219999999</v>
      </c>
      <c r="L1000" s="35">
        <v>6.5481844000000002</v>
      </c>
      <c r="M1000" s="56">
        <v>109.177572</v>
      </c>
      <c r="N1000" s="18" t="s">
        <v>133</v>
      </c>
      <c r="O1000" s="2">
        <v>33369</v>
      </c>
      <c r="P1000" s="2">
        <v>29226</v>
      </c>
      <c r="Q1000" s="2">
        <v>62595</v>
      </c>
      <c r="R1000" t="s">
        <v>5865</v>
      </c>
      <c r="S1000">
        <v>8</v>
      </c>
      <c r="T1000">
        <v>53</v>
      </c>
      <c r="U1000" s="2">
        <v>5320</v>
      </c>
      <c r="V1000" s="2">
        <v>876</v>
      </c>
      <c r="W1000" s="8">
        <v>9.8985541976196176E-2</v>
      </c>
      <c r="X1000" s="2">
        <v>105629</v>
      </c>
      <c r="Y1000" s="45">
        <v>953</v>
      </c>
      <c r="AA1000" s="61">
        <f>(Table13[[#This Row],[2042 Future AADT]]-Table13[[#This Row],[AADT 2022]])/20*($AA$5-2022)+Table13[[#This Row],[AADT 2022]]</f>
        <v>90567.1</v>
      </c>
      <c r="AC1000" s="1" t="str">
        <f>IF(Table13[[#This Row],[TCS MP]]&gt;=Table13[[#This Row],[BMP]],IF(Table13[[#This Row],[TCS MP]]&lt;=Table13[[#This Row],[EMP]],"Good","EMP"),"BMP")</f>
        <v>Good</v>
      </c>
    </row>
    <row r="1001" spans="1:29" ht="24" customHeight="1" x14ac:dyDescent="0.25">
      <c r="A1001" t="s">
        <v>2188</v>
      </c>
      <c r="B1001" t="s">
        <v>18086</v>
      </c>
      <c r="C1001">
        <v>101596</v>
      </c>
      <c r="D1001" t="s">
        <v>17073</v>
      </c>
      <c r="E1001" t="s">
        <v>480</v>
      </c>
      <c r="F1001" s="9">
        <f>Table13[[#This Row],[ToMeasure]]-Table13[[#This Row],[FromMeasure]]</f>
        <v>1.00113846</v>
      </c>
      <c r="G1001" s="5" t="s">
        <v>478</v>
      </c>
      <c r="H1001" s="35">
        <v>6.5481844000000002</v>
      </c>
      <c r="I1001" s="56">
        <v>109.17544896666701</v>
      </c>
      <c r="J1001" s="18" t="s">
        <v>133</v>
      </c>
      <c r="K1001" s="55">
        <v>109.99804666999999</v>
      </c>
      <c r="L1001" s="35">
        <v>7.5493228600000002</v>
      </c>
      <c r="M1001" s="56">
        <v>110.176587426667</v>
      </c>
      <c r="N1001" s="18" t="s">
        <v>134</v>
      </c>
      <c r="O1001" s="2">
        <v>32523</v>
      </c>
      <c r="P1001" s="2">
        <v>31717</v>
      </c>
      <c r="Q1001" s="2">
        <v>64240</v>
      </c>
      <c r="R1001" t="s">
        <v>13276</v>
      </c>
      <c r="S1001">
        <v>9</v>
      </c>
      <c r="T1001">
        <v>54</v>
      </c>
      <c r="U1001" s="2">
        <v>5493</v>
      </c>
      <c r="V1001" s="2">
        <v>903</v>
      </c>
      <c r="W1001" s="8">
        <v>9.9564134495641346E-2</v>
      </c>
      <c r="X1001" s="2">
        <v>108405</v>
      </c>
      <c r="Y1001" s="45">
        <v>954</v>
      </c>
      <c r="AA1001" s="61">
        <f>(Table13[[#This Row],[2042 Future AADT]]-Table13[[#This Row],[AADT 2022]])/20*($AA$5-2022)+Table13[[#This Row],[AADT 2022]]</f>
        <v>92947.25</v>
      </c>
      <c r="AC1001" s="1" t="str">
        <f>IF(Table13[[#This Row],[TCS MP]]&gt;=Table13[[#This Row],[BMP]],IF(Table13[[#This Row],[TCS MP]]&lt;=Table13[[#This Row],[EMP]],"Good","EMP"),"BMP")</f>
        <v>Good</v>
      </c>
    </row>
    <row r="1002" spans="1:29" ht="24" customHeight="1" x14ac:dyDescent="0.25">
      <c r="A1002" t="s">
        <v>2189</v>
      </c>
      <c r="B1002" t="s">
        <v>18087</v>
      </c>
      <c r="C1002">
        <v>101597</v>
      </c>
      <c r="D1002" t="s">
        <v>17073</v>
      </c>
      <c r="E1002" t="s">
        <v>480</v>
      </c>
      <c r="F1002" s="9">
        <f>Table13[[#This Row],[ToMeasure]]-Table13[[#This Row],[FromMeasure]]</f>
        <v>1.0037649299999991</v>
      </c>
      <c r="G1002" s="5" t="s">
        <v>478</v>
      </c>
      <c r="H1002" s="35">
        <v>7.5493228600000002</v>
      </c>
      <c r="I1002" s="56">
        <v>110.178855593333</v>
      </c>
      <c r="J1002" s="18" t="s">
        <v>134</v>
      </c>
      <c r="K1002" s="55">
        <v>111.00492159</v>
      </c>
      <c r="L1002" s="35">
        <v>8.5530877899999993</v>
      </c>
      <c r="M1002" s="56">
        <v>111.182620523333</v>
      </c>
      <c r="N1002" s="18" t="s">
        <v>1730</v>
      </c>
      <c r="O1002" s="2">
        <v>30621</v>
      </c>
      <c r="P1002" s="2">
        <v>30129</v>
      </c>
      <c r="Q1002" s="2">
        <v>60750</v>
      </c>
      <c r="R1002" t="s">
        <v>5866</v>
      </c>
      <c r="S1002">
        <v>9</v>
      </c>
      <c r="T1002">
        <v>50</v>
      </c>
      <c r="U1002" s="2">
        <v>5402</v>
      </c>
      <c r="V1002" s="2">
        <v>888</v>
      </c>
      <c r="W1002" s="8">
        <v>0.10353909465020576</v>
      </c>
      <c r="X1002" s="2">
        <v>102516</v>
      </c>
      <c r="Y1002" s="45">
        <v>955</v>
      </c>
      <c r="AA1002" s="61">
        <f>(Table13[[#This Row],[2042 Future AADT]]-Table13[[#This Row],[AADT 2022]])/20*($AA$5-2022)+Table13[[#This Row],[AADT 2022]]</f>
        <v>87897.9</v>
      </c>
      <c r="AC1002" s="1" t="str">
        <f>IF(Table13[[#This Row],[TCS MP]]&gt;=Table13[[#This Row],[BMP]],IF(Table13[[#This Row],[TCS MP]]&lt;=Table13[[#This Row],[EMP]],"Good","EMP"),"BMP")</f>
        <v>Good</v>
      </c>
    </row>
    <row r="1003" spans="1:29" ht="24" customHeight="1" x14ac:dyDescent="0.25">
      <c r="A1003" t="s">
        <v>2190</v>
      </c>
      <c r="B1003" t="s">
        <v>18088</v>
      </c>
      <c r="C1003">
        <v>101598</v>
      </c>
      <c r="D1003" t="s">
        <v>17073</v>
      </c>
      <c r="E1003" t="s">
        <v>480</v>
      </c>
      <c r="F1003" s="9">
        <f>Table13[[#This Row],[ToMeasure]]-Table13[[#This Row],[FromMeasure]]</f>
        <v>0.99828513000000108</v>
      </c>
      <c r="G1003" s="5" t="s">
        <v>478</v>
      </c>
      <c r="H1003" s="35">
        <v>8.5530877899999993</v>
      </c>
      <c r="I1003" s="56">
        <v>111.185126023333</v>
      </c>
      <c r="J1003" s="18" t="s">
        <v>1730</v>
      </c>
      <c r="K1003" s="55">
        <v>111.99834931333299</v>
      </c>
      <c r="L1003" s="35">
        <v>9.5513729200000004</v>
      </c>
      <c r="M1003" s="56">
        <v>112.183411153333</v>
      </c>
      <c r="N1003" s="18" t="s">
        <v>135</v>
      </c>
      <c r="O1003" s="2">
        <v>28382</v>
      </c>
      <c r="P1003" s="2">
        <v>28351</v>
      </c>
      <c r="Q1003" s="2">
        <v>56733</v>
      </c>
      <c r="R1003" t="s">
        <v>13277</v>
      </c>
      <c r="S1003">
        <v>8</v>
      </c>
      <c r="T1003">
        <v>54</v>
      </c>
      <c r="U1003" s="2">
        <v>5562</v>
      </c>
      <c r="V1003" s="2">
        <v>914</v>
      </c>
      <c r="W1003" s="8">
        <v>0.11414873177868261</v>
      </c>
      <c r="X1003" s="2">
        <v>95737</v>
      </c>
      <c r="Y1003" s="45">
        <v>956</v>
      </c>
      <c r="AA1003" s="61">
        <f>(Table13[[#This Row],[2042 Future AADT]]-Table13[[#This Row],[AADT 2022]])/20*($AA$5-2022)+Table13[[#This Row],[AADT 2022]]</f>
        <v>82085.600000000006</v>
      </c>
      <c r="AC1003" s="1" t="str">
        <f>IF(Table13[[#This Row],[TCS MP]]&gt;=Table13[[#This Row],[BMP]],IF(Table13[[#This Row],[TCS MP]]&lt;=Table13[[#This Row],[EMP]],"Good","EMP"),"BMP")</f>
        <v>Good</v>
      </c>
    </row>
    <row r="1004" spans="1:29" ht="24" customHeight="1" x14ac:dyDescent="0.25">
      <c r="A1004" t="s">
        <v>2191</v>
      </c>
      <c r="B1004" t="s">
        <v>18089</v>
      </c>
      <c r="C1004">
        <v>101599</v>
      </c>
      <c r="D1004" t="s">
        <v>17073</v>
      </c>
      <c r="E1004" t="s">
        <v>480</v>
      </c>
      <c r="F1004" s="9">
        <f>Table13[[#This Row],[ToMeasure]]-Table13[[#This Row],[FromMeasure]]</f>
        <v>0.99957045999999927</v>
      </c>
      <c r="G1004" s="5" t="s">
        <v>478</v>
      </c>
      <c r="H1004" s="35">
        <v>9.5513729200000004</v>
      </c>
      <c r="I1004" s="56">
        <v>112.18408972</v>
      </c>
      <c r="J1004" s="18" t="s">
        <v>135</v>
      </c>
      <c r="K1004" s="55">
        <v>112.99870437</v>
      </c>
      <c r="L1004" s="35">
        <v>10.55094338</v>
      </c>
      <c r="M1004" s="56">
        <v>113.18366018</v>
      </c>
      <c r="N1004" s="18" t="s">
        <v>136</v>
      </c>
      <c r="O1004" s="2">
        <v>32654</v>
      </c>
      <c r="P1004" s="2">
        <v>31466</v>
      </c>
      <c r="Q1004" s="2">
        <v>64120</v>
      </c>
      <c r="R1004" t="s">
        <v>5867</v>
      </c>
      <c r="S1004">
        <v>8</v>
      </c>
      <c r="T1004">
        <v>56</v>
      </c>
      <c r="U1004" s="2">
        <v>5448</v>
      </c>
      <c r="V1004" s="2">
        <v>897</v>
      </c>
      <c r="W1004" s="8">
        <v>9.8955084217092953E-2</v>
      </c>
      <c r="X1004" s="2">
        <v>100927</v>
      </c>
      <c r="Y1004" s="45">
        <v>957</v>
      </c>
      <c r="AA1004" s="61">
        <f>(Table13[[#This Row],[2042 Future AADT]]-Table13[[#This Row],[AADT 2022]])/20*($AA$5-2022)+Table13[[#This Row],[AADT 2022]]</f>
        <v>88044.55</v>
      </c>
      <c r="AC1004" s="1" t="str">
        <f>IF(Table13[[#This Row],[TCS MP]]&gt;=Table13[[#This Row],[BMP]],IF(Table13[[#This Row],[TCS MP]]&lt;=Table13[[#This Row],[EMP]],"Good","EMP"),"BMP")</f>
        <v>Good</v>
      </c>
    </row>
    <row r="1005" spans="1:29" ht="24" customHeight="1" x14ac:dyDescent="0.25">
      <c r="A1005" t="s">
        <v>2192</v>
      </c>
      <c r="B1005" t="s">
        <v>18090</v>
      </c>
      <c r="C1005">
        <v>101600</v>
      </c>
      <c r="D1005" t="s">
        <v>17073</v>
      </c>
      <c r="E1005" t="s">
        <v>480</v>
      </c>
      <c r="F1005" s="9">
        <f>Table13[[#This Row],[ToMeasure]]-Table13[[#This Row],[FromMeasure]]</f>
        <v>0.99966316000000077</v>
      </c>
      <c r="G1005" s="5" t="s">
        <v>478</v>
      </c>
      <c r="H1005" s="35">
        <v>10.55094338</v>
      </c>
      <c r="I1005" s="56">
        <v>113.181717646667</v>
      </c>
      <c r="J1005" s="18" t="s">
        <v>136</v>
      </c>
      <c r="K1005" s="55">
        <v>114.00070201</v>
      </c>
      <c r="L1005" s="35">
        <v>11.55060654</v>
      </c>
      <c r="M1005" s="56">
        <v>114.18138080666699</v>
      </c>
      <c r="N1005" s="18" t="s">
        <v>137</v>
      </c>
      <c r="O1005" s="2">
        <v>36677</v>
      </c>
      <c r="P1005" s="2">
        <v>34347</v>
      </c>
      <c r="Q1005" s="2">
        <v>71024</v>
      </c>
      <c r="R1005" t="s">
        <v>10055</v>
      </c>
      <c r="S1005">
        <v>9</v>
      </c>
      <c r="T1005">
        <v>50</v>
      </c>
      <c r="U1005" s="2">
        <v>4485</v>
      </c>
      <c r="V1005" s="2">
        <v>739</v>
      </c>
      <c r="W1005" s="8">
        <v>7.3552601937373285E-2</v>
      </c>
      <c r="X1005" s="2">
        <v>94144</v>
      </c>
      <c r="Y1005" s="45">
        <v>958</v>
      </c>
      <c r="AA1005" s="61">
        <f>(Table13[[#This Row],[2042 Future AADT]]-Table13[[#This Row],[AADT 2022]])/20*($AA$5-2022)+Table13[[#This Row],[AADT 2022]]</f>
        <v>86052</v>
      </c>
      <c r="AC1005" s="1" t="str">
        <f>IF(Table13[[#This Row],[TCS MP]]&gt;=Table13[[#This Row],[BMP]],IF(Table13[[#This Row],[TCS MP]]&lt;=Table13[[#This Row],[EMP]],"Good","EMP"),"BMP")</f>
        <v>Good</v>
      </c>
    </row>
    <row r="1006" spans="1:29" ht="24" customHeight="1" x14ac:dyDescent="0.25">
      <c r="A1006" t="s">
        <v>2193</v>
      </c>
      <c r="B1006" t="s">
        <v>18091</v>
      </c>
      <c r="C1006">
        <v>101601</v>
      </c>
      <c r="D1006" t="s">
        <v>17073</v>
      </c>
      <c r="E1006" t="s">
        <v>480</v>
      </c>
      <c r="F1006" s="9">
        <f>Table13[[#This Row],[ToMeasure]]-Table13[[#This Row],[FromMeasure]]</f>
        <v>0.98653404000000045</v>
      </c>
      <c r="G1006" s="5" t="s">
        <v>478</v>
      </c>
      <c r="H1006" s="35">
        <v>11.55060654</v>
      </c>
      <c r="I1006" s="56">
        <v>114.18035604000001</v>
      </c>
      <c r="J1006" s="18" t="s">
        <v>137</v>
      </c>
      <c r="K1006" s="55">
        <v>115</v>
      </c>
      <c r="L1006" s="35">
        <v>12.537140580000001</v>
      </c>
      <c r="M1006" s="56">
        <v>115.16689008</v>
      </c>
      <c r="N1006" s="18" t="s">
        <v>138</v>
      </c>
      <c r="O1006" s="2">
        <v>27019</v>
      </c>
      <c r="P1006" s="2">
        <v>24589</v>
      </c>
      <c r="Q1006" s="2">
        <v>51608</v>
      </c>
      <c r="R1006" t="s">
        <v>10056</v>
      </c>
      <c r="S1006">
        <v>9</v>
      </c>
      <c r="T1006">
        <v>57</v>
      </c>
      <c r="U1006" s="2">
        <v>3957</v>
      </c>
      <c r="V1006" s="2">
        <v>651</v>
      </c>
      <c r="W1006" s="8">
        <v>8.9288482405828554E-2</v>
      </c>
      <c r="X1006" s="2">
        <v>81233</v>
      </c>
      <c r="Y1006" s="45">
        <v>959</v>
      </c>
      <c r="AA1006" s="61">
        <f>(Table13[[#This Row],[2042 Future AADT]]-Table13[[#This Row],[AADT 2022]])/20*($AA$5-2022)+Table13[[#This Row],[AADT 2022]]</f>
        <v>70864.25</v>
      </c>
      <c r="AC1006" s="1" t="str">
        <f>IF(Table13[[#This Row],[TCS MP]]&gt;=Table13[[#This Row],[BMP]],IF(Table13[[#This Row],[TCS MP]]&lt;=Table13[[#This Row],[EMP]],"Good","EMP"),"BMP")</f>
        <v>Good</v>
      </c>
    </row>
    <row r="1007" spans="1:29" ht="24" customHeight="1" x14ac:dyDescent="0.25">
      <c r="A1007" t="s">
        <v>2194</v>
      </c>
      <c r="B1007" t="s">
        <v>18092</v>
      </c>
      <c r="C1007">
        <v>101602</v>
      </c>
      <c r="D1007" t="s">
        <v>17073</v>
      </c>
      <c r="E1007" t="s">
        <v>480</v>
      </c>
      <c r="F1007" s="9">
        <f>Table13[[#This Row],[ToMeasure]]-Table13[[#This Row],[FromMeasure]]</f>
        <v>1.0182030099999988</v>
      </c>
      <c r="G1007" s="5" t="s">
        <v>478</v>
      </c>
      <c r="H1007" s="35">
        <v>12.537140580000001</v>
      </c>
      <c r="I1007" s="56">
        <v>115.16659658</v>
      </c>
      <c r="J1007" s="18" t="s">
        <v>138</v>
      </c>
      <c r="K1007" s="55">
        <v>115.99946761</v>
      </c>
      <c r="L1007" s="35">
        <v>13.55534359</v>
      </c>
      <c r="M1007" s="56">
        <v>116.18479959</v>
      </c>
      <c r="N1007" s="18" t="s">
        <v>139</v>
      </c>
      <c r="O1007" s="2">
        <v>38546</v>
      </c>
      <c r="P1007" s="2">
        <v>38421</v>
      </c>
      <c r="Q1007" s="2">
        <v>76967</v>
      </c>
      <c r="R1007" t="s">
        <v>13278</v>
      </c>
      <c r="S1007">
        <v>9</v>
      </c>
      <c r="T1007">
        <v>56</v>
      </c>
      <c r="U1007" s="2">
        <v>4230</v>
      </c>
      <c r="V1007" s="2">
        <v>4544</v>
      </c>
      <c r="W1007" s="8">
        <v>0.1139969077656658</v>
      </c>
      <c r="X1007" s="2">
        <v>121149</v>
      </c>
      <c r="Y1007" s="45">
        <v>960</v>
      </c>
      <c r="AA1007" s="61">
        <f>(Table13[[#This Row],[2042 Future AADT]]-Table13[[#This Row],[AADT 2022]])/20*($AA$5-2022)+Table13[[#This Row],[AADT 2022]]</f>
        <v>105685.3</v>
      </c>
      <c r="AC1007" s="1" t="str">
        <f>IF(Table13[[#This Row],[TCS MP]]&gt;=Table13[[#This Row],[BMP]],IF(Table13[[#This Row],[TCS MP]]&lt;=Table13[[#This Row],[EMP]],"Good","EMP"),"BMP")</f>
        <v>Good</v>
      </c>
    </row>
    <row r="1008" spans="1:29" ht="24" customHeight="1" x14ac:dyDescent="0.25">
      <c r="A1008" t="s">
        <v>2195</v>
      </c>
      <c r="B1008" t="s">
        <v>18093</v>
      </c>
      <c r="C1008">
        <v>101603</v>
      </c>
      <c r="D1008" t="s">
        <v>17073</v>
      </c>
      <c r="E1008" t="s">
        <v>480</v>
      </c>
      <c r="F1008" s="9">
        <f>Table13[[#This Row],[ToMeasure]]-Table13[[#This Row],[FromMeasure]]</f>
        <v>3.0795164100000001</v>
      </c>
      <c r="G1008" s="5" t="s">
        <v>478</v>
      </c>
      <c r="H1008" s="35">
        <v>13.55534359</v>
      </c>
      <c r="I1008" s="56">
        <v>116.19442141</v>
      </c>
      <c r="J1008" s="18" t="s">
        <v>139</v>
      </c>
      <c r="K1008" s="55">
        <v>116.99169986</v>
      </c>
      <c r="L1008" s="35">
        <v>16.63486</v>
      </c>
      <c r="M1008" s="56">
        <v>119.27393782</v>
      </c>
      <c r="N1008" s="18" t="s">
        <v>298</v>
      </c>
      <c r="O1008" s="2">
        <v>22398</v>
      </c>
      <c r="P1008" s="2">
        <v>19374</v>
      </c>
      <c r="Q1008" s="2">
        <v>41772</v>
      </c>
      <c r="R1008" t="s">
        <v>10057</v>
      </c>
      <c r="S1008">
        <v>9</v>
      </c>
      <c r="T1008">
        <v>64</v>
      </c>
      <c r="U1008" s="2">
        <v>3549</v>
      </c>
      <c r="V1008" s="2">
        <v>582</v>
      </c>
      <c r="W1008" s="8">
        <v>9.8893995978167198E-2</v>
      </c>
      <c r="X1008" s="2">
        <v>65751</v>
      </c>
      <c r="Y1008" s="45">
        <v>961</v>
      </c>
      <c r="AA1008" s="61">
        <f>(Table13[[#This Row],[2042 Future AADT]]-Table13[[#This Row],[AADT 2022]])/20*($AA$5-2022)+Table13[[#This Row],[AADT 2022]]</f>
        <v>57358.35</v>
      </c>
      <c r="AC1008" s="1" t="str">
        <f>IF(Table13[[#This Row],[TCS MP]]&gt;=Table13[[#This Row],[BMP]],IF(Table13[[#This Row],[TCS MP]]&lt;=Table13[[#This Row],[EMP]],"Good","EMP"),"BMP")</f>
        <v>Good</v>
      </c>
    </row>
    <row r="1009" spans="1:29" ht="24" customHeight="1" x14ac:dyDescent="0.25">
      <c r="A1009" t="s">
        <v>2196</v>
      </c>
      <c r="B1009" t="s">
        <v>18094</v>
      </c>
      <c r="C1009">
        <v>101606</v>
      </c>
      <c r="D1009" t="s">
        <v>17073</v>
      </c>
      <c r="E1009" t="s">
        <v>480</v>
      </c>
      <c r="F1009" s="9">
        <f>Table13[[#This Row],[ToMeasure]]-Table13[[#This Row],[FromMeasure]]</f>
        <v>2.7930199000000009</v>
      </c>
      <c r="G1009" s="5" t="s">
        <v>478</v>
      </c>
      <c r="H1009" s="35">
        <v>16.63486</v>
      </c>
      <c r="I1009" s="56">
        <v>119.27621274000001</v>
      </c>
      <c r="J1009" s="18" t="s">
        <v>25978</v>
      </c>
      <c r="K1009" s="55">
        <v>120.9998427</v>
      </c>
      <c r="L1009" s="35">
        <v>19.427879900000001</v>
      </c>
      <c r="M1009" s="56">
        <v>122.06923264</v>
      </c>
      <c r="N1009" s="18" t="s">
        <v>25984</v>
      </c>
      <c r="O1009" s="2">
        <v>18709</v>
      </c>
      <c r="P1009" s="2">
        <v>13715</v>
      </c>
      <c r="Q1009" s="2">
        <v>32424</v>
      </c>
      <c r="R1009" t="s">
        <v>5868</v>
      </c>
      <c r="S1009">
        <v>11</v>
      </c>
      <c r="T1009">
        <v>51</v>
      </c>
      <c r="U1009" s="2">
        <v>2755</v>
      </c>
      <c r="V1009" s="2">
        <v>452</v>
      </c>
      <c r="W1009" s="8">
        <v>9.8908216136195409E-2</v>
      </c>
      <c r="X1009" s="2">
        <v>42979</v>
      </c>
      <c r="Y1009" s="45">
        <v>964</v>
      </c>
      <c r="AA1009" s="61">
        <f>(Table13[[#This Row],[2042 Future AADT]]-Table13[[#This Row],[AADT 2022]])/20*($AA$5-2022)+Table13[[#This Row],[AADT 2022]]</f>
        <v>39284.75</v>
      </c>
      <c r="AC1009" s="1" t="str">
        <f>IF(Table13[[#This Row],[TCS MP]]&gt;=Table13[[#This Row],[BMP]],IF(Table13[[#This Row],[TCS MP]]&lt;=Table13[[#This Row],[EMP]],"Good","EMP"),"BMP")</f>
        <v>Good</v>
      </c>
    </row>
    <row r="1010" spans="1:29" ht="24" customHeight="1" x14ac:dyDescent="0.25">
      <c r="A1010" t="s">
        <v>2197</v>
      </c>
      <c r="B1010" t="s">
        <v>18095</v>
      </c>
      <c r="C1010">
        <v>101607</v>
      </c>
      <c r="D1010" t="s">
        <v>17073</v>
      </c>
      <c r="E1010" t="s">
        <v>480</v>
      </c>
      <c r="F1010" s="9">
        <f>Table13[[#This Row],[ToMeasure]]-Table13[[#This Row],[FromMeasure]]</f>
        <v>1.632874600000001</v>
      </c>
      <c r="G1010" s="5" t="s">
        <v>478</v>
      </c>
      <c r="H1010" s="35">
        <v>19.427879900000001</v>
      </c>
      <c r="I1010" s="56">
        <v>122.06205946666699</v>
      </c>
      <c r="J1010" s="18" t="s">
        <v>25984</v>
      </c>
      <c r="K1010" s="55">
        <v>123.00277355</v>
      </c>
      <c r="L1010" s="35">
        <v>21.060754500000002</v>
      </c>
      <c r="M1010" s="56">
        <v>123.694934066667</v>
      </c>
      <c r="N1010" s="18" t="s">
        <v>140</v>
      </c>
      <c r="O1010" s="2">
        <v>8287</v>
      </c>
      <c r="P1010" s="2">
        <v>8754</v>
      </c>
      <c r="Q1010" s="2">
        <v>17041</v>
      </c>
      <c r="R1010" t="s">
        <v>13279</v>
      </c>
      <c r="S1010">
        <v>10</v>
      </c>
      <c r="T1010">
        <v>59</v>
      </c>
      <c r="U1010" s="2">
        <v>1528</v>
      </c>
      <c r="V1010" s="2">
        <v>252</v>
      </c>
      <c r="W1010" s="8">
        <v>0.10445396396925063</v>
      </c>
      <c r="X1010" s="2">
        <v>28757</v>
      </c>
      <c r="Y1010" s="45">
        <v>964.1</v>
      </c>
      <c r="AA1010" s="61">
        <f>(Table13[[#This Row],[2042 Future AADT]]-Table13[[#This Row],[AADT 2022]])/20*($AA$5-2022)+Table13[[#This Row],[AADT 2022]]</f>
        <v>24656.400000000001</v>
      </c>
      <c r="AC1010" s="1" t="str">
        <f>IF(Table13[[#This Row],[TCS MP]]&gt;=Table13[[#This Row],[BMP]],IF(Table13[[#This Row],[TCS MP]]&lt;=Table13[[#This Row],[EMP]],"Good","EMP"),"BMP")</f>
        <v>Good</v>
      </c>
    </row>
    <row r="1011" spans="1:29" ht="24" customHeight="1" x14ac:dyDescent="0.25">
      <c r="A1011" t="s">
        <v>2200</v>
      </c>
      <c r="B1011" t="s">
        <v>18096</v>
      </c>
      <c r="C1011">
        <v>101608</v>
      </c>
      <c r="D1011" t="s">
        <v>17073</v>
      </c>
      <c r="E1011" t="s">
        <v>480</v>
      </c>
      <c r="F1011" s="9">
        <f>Table13[[#This Row],[ToMeasure]]-Table13[[#This Row],[FromMeasure]]</f>
        <v>1.9746315600000024</v>
      </c>
      <c r="G1011" s="5" t="s">
        <v>478</v>
      </c>
      <c r="H1011" s="35">
        <v>21.060754419999999</v>
      </c>
      <c r="I1011" s="56">
        <v>123.69715107</v>
      </c>
      <c r="J1011" s="18" t="s">
        <v>140</v>
      </c>
      <c r="K1011" s="55">
        <v>125.01138715</v>
      </c>
      <c r="L1011" s="35">
        <v>23.035385980000001</v>
      </c>
      <c r="M1011" s="56">
        <v>125.67178263</v>
      </c>
      <c r="N1011" s="18" t="s">
        <v>2199</v>
      </c>
      <c r="O1011" s="2">
        <v>20523</v>
      </c>
      <c r="P1011" s="2">
        <v>18852</v>
      </c>
      <c r="Q1011" s="2">
        <v>39375</v>
      </c>
      <c r="R1011" t="s">
        <v>9927</v>
      </c>
      <c r="S1011">
        <v>10</v>
      </c>
      <c r="T1011">
        <v>68</v>
      </c>
      <c r="U1011" s="2">
        <v>3347</v>
      </c>
      <c r="V1011" s="2">
        <v>550</v>
      </c>
      <c r="W1011" s="8">
        <v>9.8971428571428571E-2</v>
      </c>
      <c r="X1011" s="2">
        <v>66445</v>
      </c>
      <c r="Y1011" s="45">
        <v>966</v>
      </c>
      <c r="AA1011" s="61">
        <f>(Table13[[#This Row],[2042 Future AADT]]-Table13[[#This Row],[AADT 2022]])/20*($AA$5-2022)+Table13[[#This Row],[AADT 2022]]</f>
        <v>56970.5</v>
      </c>
      <c r="AC1011" s="1" t="str">
        <f>IF(Table13[[#This Row],[TCS MP]]&gt;=Table13[[#This Row],[BMP]],IF(Table13[[#This Row],[TCS MP]]&lt;=Table13[[#This Row],[EMP]],"Good","EMP"),"BMP")</f>
        <v>Good</v>
      </c>
    </row>
    <row r="1012" spans="1:29" ht="24" customHeight="1" x14ac:dyDescent="0.25">
      <c r="A1012" t="s">
        <v>2202</v>
      </c>
      <c r="B1012" t="s">
        <v>18097</v>
      </c>
      <c r="C1012">
        <v>101610</v>
      </c>
      <c r="D1012" t="s">
        <v>17073</v>
      </c>
      <c r="E1012" t="s">
        <v>480</v>
      </c>
      <c r="F1012" s="9">
        <f>Table13[[#This Row],[ToMeasure]]-Table13[[#This Row],[FromMeasure]]</f>
        <v>2.2605253300000001</v>
      </c>
      <c r="G1012" s="5" t="s">
        <v>478</v>
      </c>
      <c r="H1012" s="35">
        <v>23.035385980000001</v>
      </c>
      <c r="I1012" s="56">
        <v>125.67775840500001</v>
      </c>
      <c r="J1012" s="18" t="s">
        <v>2199</v>
      </c>
      <c r="K1012" s="55">
        <v>126.22798817</v>
      </c>
      <c r="L1012" s="35">
        <v>25.295911310000001</v>
      </c>
      <c r="M1012" s="56">
        <v>127.938283735</v>
      </c>
      <c r="N1012" s="18" t="s">
        <v>2201</v>
      </c>
      <c r="O1012" s="2">
        <v>13236</v>
      </c>
      <c r="P1012" s="2">
        <v>9181</v>
      </c>
      <c r="Q1012" s="2">
        <v>22417</v>
      </c>
      <c r="R1012" t="s">
        <v>10058</v>
      </c>
      <c r="S1012">
        <v>11</v>
      </c>
      <c r="T1012">
        <v>77</v>
      </c>
      <c r="U1012" s="2">
        <v>2894</v>
      </c>
      <c r="V1012" s="2">
        <v>2743</v>
      </c>
      <c r="W1012" s="8">
        <v>0.25146094481866443</v>
      </c>
      <c r="X1012" s="2">
        <v>29714</v>
      </c>
      <c r="Y1012" s="45">
        <v>967.1</v>
      </c>
      <c r="AA1012" s="61">
        <f>(Table13[[#This Row],[2042 Future AADT]]-Table13[[#This Row],[AADT 2022]])/20*($AA$5-2022)+Table13[[#This Row],[AADT 2022]]</f>
        <v>27160.05</v>
      </c>
      <c r="AC1012" s="1" t="str">
        <f>IF(Table13[[#This Row],[TCS MP]]&gt;=Table13[[#This Row],[BMP]],IF(Table13[[#This Row],[TCS MP]]&lt;=Table13[[#This Row],[EMP]],"Good","EMP"),"BMP")</f>
        <v>Good</v>
      </c>
    </row>
    <row r="1013" spans="1:29" ht="24" customHeight="1" x14ac:dyDescent="0.25">
      <c r="A1013" t="s">
        <v>2204</v>
      </c>
      <c r="B1013" t="s">
        <v>18098</v>
      </c>
      <c r="C1013">
        <v>101611</v>
      </c>
      <c r="D1013" t="s">
        <v>17073</v>
      </c>
      <c r="E1013" t="s">
        <v>480</v>
      </c>
      <c r="F1013" s="9">
        <f>Table13[[#This Row],[ToMeasure]]-Table13[[#This Row],[FromMeasure]]</f>
        <v>3.8032069600000007</v>
      </c>
      <c r="G1013" s="5" t="s">
        <v>478</v>
      </c>
      <c r="H1013" s="35">
        <v>25.295911310000001</v>
      </c>
      <c r="I1013" s="56">
        <v>127.92817671</v>
      </c>
      <c r="J1013" s="18" t="s">
        <v>2201</v>
      </c>
      <c r="K1013" s="55">
        <v>128.41130351999999</v>
      </c>
      <c r="L1013" s="35">
        <v>29.099118270000002</v>
      </c>
      <c r="M1013" s="56">
        <v>131.73138367000001</v>
      </c>
      <c r="N1013" s="18" t="s">
        <v>2203</v>
      </c>
      <c r="O1013" s="2">
        <v>13440</v>
      </c>
      <c r="P1013" s="2">
        <v>12864</v>
      </c>
      <c r="Q1013" s="2">
        <v>26304</v>
      </c>
      <c r="R1013" t="s">
        <v>13280</v>
      </c>
      <c r="S1013">
        <v>11</v>
      </c>
      <c r="T1013">
        <v>68</v>
      </c>
      <c r="U1013" s="2">
        <v>2894</v>
      </c>
      <c r="V1013" s="2">
        <v>2743</v>
      </c>
      <c r="W1013" s="8">
        <v>0.21430200729927007</v>
      </c>
      <c r="X1013" s="2">
        <v>44388</v>
      </c>
      <c r="Y1013" s="45">
        <v>967.2</v>
      </c>
      <c r="AA1013" s="61">
        <f>(Table13[[#This Row],[2042 Future AADT]]-Table13[[#This Row],[AADT 2022]])/20*($AA$5-2022)+Table13[[#This Row],[AADT 2022]]</f>
        <v>38058.6</v>
      </c>
      <c r="AC1013" s="1" t="str">
        <f>IF(Table13[[#This Row],[TCS MP]]&gt;=Table13[[#This Row],[BMP]],IF(Table13[[#This Row],[TCS MP]]&lt;=Table13[[#This Row],[EMP]],"Good","EMP"),"BMP")</f>
        <v>Good</v>
      </c>
    </row>
    <row r="1014" spans="1:29" ht="24" customHeight="1" x14ac:dyDescent="0.25">
      <c r="A1014" t="s">
        <v>2207</v>
      </c>
      <c r="B1014" t="s">
        <v>18547</v>
      </c>
      <c r="C1014">
        <v>102291</v>
      </c>
      <c r="D1014" t="s">
        <v>17073</v>
      </c>
      <c r="E1014" t="s">
        <v>480</v>
      </c>
      <c r="F1014" s="9">
        <f>Table13[[#This Row],[ToMeasure]]-Table13[[#This Row],[FromMeasure]]</f>
        <v>2.5742869699999993</v>
      </c>
      <c r="G1014" s="5" t="s">
        <v>478</v>
      </c>
      <c r="H1014" s="35">
        <v>29.099118270000002</v>
      </c>
      <c r="I1014" s="56">
        <v>131.67076939</v>
      </c>
      <c r="J1014" s="18" t="s">
        <v>2203</v>
      </c>
      <c r="K1014" s="55">
        <v>134.01454380000001</v>
      </c>
      <c r="L1014" s="35">
        <v>31.673405240000001</v>
      </c>
      <c r="M1014" s="56">
        <v>134.24505636000001</v>
      </c>
      <c r="N1014" s="18" t="s">
        <v>2205</v>
      </c>
      <c r="O1014" s="2">
        <v>14824</v>
      </c>
      <c r="P1014" s="2">
        <v>14628</v>
      </c>
      <c r="Q1014" s="2">
        <v>29452</v>
      </c>
      <c r="R1014" t="s">
        <v>13281</v>
      </c>
      <c r="S1014">
        <v>11</v>
      </c>
      <c r="T1014">
        <v>66</v>
      </c>
      <c r="U1014" s="2">
        <v>2299</v>
      </c>
      <c r="V1014" s="2">
        <v>377</v>
      </c>
      <c r="W1014" s="8">
        <v>9.0859703925030552E-2</v>
      </c>
      <c r="X1014" s="2">
        <v>39040</v>
      </c>
      <c r="Y1014" s="45">
        <v>967.31</v>
      </c>
      <c r="AA1014" s="61">
        <f>(Table13[[#This Row],[2042 Future AADT]]-Table13[[#This Row],[AADT 2022]])/20*($AA$5-2022)+Table13[[#This Row],[AADT 2022]]</f>
        <v>35684.199999999997</v>
      </c>
      <c r="AC1014" s="1" t="str">
        <f>IF(Table13[[#This Row],[TCS MP]]&gt;=Table13[[#This Row],[BMP]],IF(Table13[[#This Row],[TCS MP]]&lt;=Table13[[#This Row],[EMP]],"Good","EMP"),"BMP")</f>
        <v>Good</v>
      </c>
    </row>
    <row r="1015" spans="1:29" ht="24" customHeight="1" x14ac:dyDescent="0.25">
      <c r="A1015" t="s">
        <v>2206</v>
      </c>
      <c r="B1015" t="s">
        <v>18099</v>
      </c>
      <c r="C1015">
        <v>101612</v>
      </c>
      <c r="D1015" t="s">
        <v>17073</v>
      </c>
      <c r="E1015" t="s">
        <v>480</v>
      </c>
      <c r="F1015" s="9">
        <f>Table13[[#This Row],[ToMeasure]]-Table13[[#This Row],[FromMeasure]]</f>
        <v>4.8196672000000014</v>
      </c>
      <c r="G1015" s="5" t="s">
        <v>478</v>
      </c>
      <c r="H1015" s="35">
        <v>31.673405200000001</v>
      </c>
      <c r="I1015" s="56">
        <v>134.24629972857099</v>
      </c>
      <c r="J1015" s="18" t="s">
        <v>25979</v>
      </c>
      <c r="K1015" s="55">
        <v>135.69779215</v>
      </c>
      <c r="L1015" s="35">
        <v>36.493072400000003</v>
      </c>
      <c r="M1015" s="56">
        <v>139.06596692857099</v>
      </c>
      <c r="N1015" s="18" t="s">
        <v>2205</v>
      </c>
      <c r="O1015" s="2">
        <v>13249</v>
      </c>
      <c r="P1015" s="2">
        <v>10198</v>
      </c>
      <c r="Q1015" s="2">
        <v>23447</v>
      </c>
      <c r="R1015" t="s">
        <v>5869</v>
      </c>
      <c r="S1015">
        <v>11</v>
      </c>
      <c r="T1015">
        <v>66</v>
      </c>
      <c r="U1015" s="2">
        <v>1367</v>
      </c>
      <c r="V1015" s="2">
        <v>1453</v>
      </c>
      <c r="W1015" s="8">
        <v>0.12027125005331173</v>
      </c>
      <c r="X1015" s="2">
        <v>36906</v>
      </c>
      <c r="Y1015" s="45">
        <v>967.31100000000004</v>
      </c>
      <c r="AA1015" s="61">
        <f>(Table13[[#This Row],[2042 Future AADT]]-Table13[[#This Row],[AADT 2022]])/20*($AA$5-2022)+Table13[[#This Row],[AADT 2022]]</f>
        <v>32195.35</v>
      </c>
      <c r="AC1015" s="1" t="str">
        <f>IF(Table13[[#This Row],[TCS MP]]&gt;=Table13[[#This Row],[BMP]],IF(Table13[[#This Row],[TCS MP]]&lt;=Table13[[#This Row],[EMP]],"Good","EMP"),"BMP")</f>
        <v>Good</v>
      </c>
    </row>
    <row r="1016" spans="1:29" ht="24" customHeight="1" x14ac:dyDescent="0.25">
      <c r="A1016" t="s">
        <v>2209</v>
      </c>
      <c r="B1016" t="s">
        <v>18100</v>
      </c>
      <c r="C1016">
        <v>101614</v>
      </c>
      <c r="D1016" t="s">
        <v>17073</v>
      </c>
      <c r="E1016" t="s">
        <v>1297</v>
      </c>
      <c r="F1016" s="9">
        <f>Table13[[#This Row],[ToMeasure]]-Table13[[#This Row],[FromMeasure]]</f>
        <v>4.4588490099999998</v>
      </c>
      <c r="G1016" s="5" t="s">
        <v>1295</v>
      </c>
      <c r="H1016" s="35">
        <v>0</v>
      </c>
      <c r="I1016" s="56">
        <v>160.75785021285699</v>
      </c>
      <c r="J1016" s="18" t="s">
        <v>281</v>
      </c>
      <c r="K1016" s="55">
        <v>162.999495225</v>
      </c>
      <c r="L1016" s="35">
        <v>4.4588490099999998</v>
      </c>
      <c r="M1016" s="56">
        <v>165.21669925285701</v>
      </c>
      <c r="N1016" s="18" t="s">
        <v>2208</v>
      </c>
      <c r="O1016" s="2">
        <v>1775</v>
      </c>
      <c r="P1016" s="2">
        <v>1899</v>
      </c>
      <c r="Q1016" s="2">
        <v>3674</v>
      </c>
      <c r="R1016" t="s">
        <v>10144</v>
      </c>
      <c r="S1016">
        <v>7</v>
      </c>
      <c r="T1016">
        <v>72</v>
      </c>
      <c r="U1016" s="2">
        <v>325</v>
      </c>
      <c r="V1016" s="2">
        <v>376</v>
      </c>
      <c r="W1016" s="8">
        <v>0.19080021774632552</v>
      </c>
      <c r="X1016" s="2">
        <v>7841</v>
      </c>
      <c r="Y1016" s="45">
        <v>968</v>
      </c>
      <c r="AA1016" s="61">
        <f>(Table13[[#This Row],[2042 Future AADT]]-Table13[[#This Row],[AADT 2022]])/20*($AA$5-2022)+Table13[[#This Row],[AADT 2022]]</f>
        <v>6382.5499999999993</v>
      </c>
      <c r="AC1016" s="1" t="str">
        <f>IF(Table13[[#This Row],[TCS MP]]&gt;=Table13[[#This Row],[BMP]],IF(Table13[[#This Row],[TCS MP]]&lt;=Table13[[#This Row],[EMP]],"Good","EMP"),"BMP")</f>
        <v>Good</v>
      </c>
    </row>
    <row r="1017" spans="1:29" ht="24" customHeight="1" x14ac:dyDescent="0.25">
      <c r="A1017" t="s">
        <v>2211</v>
      </c>
      <c r="B1017" t="s">
        <v>18101</v>
      </c>
      <c r="C1017">
        <v>101615</v>
      </c>
      <c r="D1017" t="s">
        <v>17073</v>
      </c>
      <c r="E1017" t="s">
        <v>1297</v>
      </c>
      <c r="F1017" s="9">
        <f>Table13[[#This Row],[ToMeasure]]-Table13[[#This Row],[FromMeasure]]</f>
        <v>3.1682995100000007</v>
      </c>
      <c r="G1017" s="5" t="s">
        <v>1295</v>
      </c>
      <c r="H1017" s="35">
        <v>4.4588490099999998</v>
      </c>
      <c r="I1017" s="56">
        <v>165.34170386</v>
      </c>
      <c r="J1017" s="18" t="s">
        <v>2208</v>
      </c>
      <c r="K1017" s="55">
        <v>166.99964109000001</v>
      </c>
      <c r="L1017" s="35">
        <v>7.6271485200000004</v>
      </c>
      <c r="M1017" s="56">
        <v>168.51000336999999</v>
      </c>
      <c r="N1017" s="18" t="s">
        <v>2210</v>
      </c>
      <c r="O1017" s="2">
        <v>2613</v>
      </c>
      <c r="P1017" s="2">
        <v>2832</v>
      </c>
      <c r="Q1017" s="2">
        <v>5445</v>
      </c>
      <c r="R1017" t="s">
        <v>13375</v>
      </c>
      <c r="S1017">
        <v>6</v>
      </c>
      <c r="T1017">
        <v>55</v>
      </c>
      <c r="U1017" s="2">
        <v>763</v>
      </c>
      <c r="V1017" s="2">
        <v>437</v>
      </c>
      <c r="W1017" s="8">
        <v>0.22038567493112948</v>
      </c>
      <c r="X1017" s="2">
        <v>11621</v>
      </c>
      <c r="Y1017" s="45">
        <v>969</v>
      </c>
      <c r="AA1017" s="61">
        <f>(Table13[[#This Row],[2042 Future AADT]]-Table13[[#This Row],[AADT 2022]])/20*($AA$5-2022)+Table13[[#This Row],[AADT 2022]]</f>
        <v>9459.4</v>
      </c>
      <c r="AC1017" s="1" t="str">
        <f>IF(Table13[[#This Row],[TCS MP]]&gt;=Table13[[#This Row],[BMP]],IF(Table13[[#This Row],[TCS MP]]&lt;=Table13[[#This Row],[EMP]],"Good","EMP"),"BMP")</f>
        <v>Good</v>
      </c>
    </row>
    <row r="1018" spans="1:29" ht="24" customHeight="1" x14ac:dyDescent="0.25">
      <c r="A1018" t="s">
        <v>2213</v>
      </c>
      <c r="B1018" t="s">
        <v>18102</v>
      </c>
      <c r="C1018">
        <v>101616</v>
      </c>
      <c r="D1018" t="s">
        <v>17073</v>
      </c>
      <c r="E1018" t="s">
        <v>1297</v>
      </c>
      <c r="F1018" s="9">
        <f>Table13[[#This Row],[ToMeasure]]-Table13[[#This Row],[FromMeasure]]</f>
        <v>2.9935873599999994</v>
      </c>
      <c r="G1018" s="5" t="s">
        <v>1295</v>
      </c>
      <c r="H1018" s="35">
        <v>7.6271485200000004</v>
      </c>
      <c r="I1018" s="56">
        <v>168.50555141000001</v>
      </c>
      <c r="J1018" s="18" t="s">
        <v>2210</v>
      </c>
      <c r="K1018" s="55">
        <v>169.00108944999999</v>
      </c>
      <c r="L1018" s="35">
        <v>10.62073588</v>
      </c>
      <c r="M1018" s="56">
        <v>171.49913877</v>
      </c>
      <c r="N1018" s="18" t="s">
        <v>2212</v>
      </c>
      <c r="O1018" s="2">
        <v>3612</v>
      </c>
      <c r="P1018" s="2">
        <v>3914</v>
      </c>
      <c r="Q1018" s="2">
        <v>7526</v>
      </c>
      <c r="R1018" t="s">
        <v>10015</v>
      </c>
      <c r="S1018">
        <v>7</v>
      </c>
      <c r="T1018">
        <v>52</v>
      </c>
      <c r="U1018" s="2">
        <v>763</v>
      </c>
      <c r="V1018" s="2">
        <v>437</v>
      </c>
      <c r="W1018" s="8">
        <v>0.15944724953494552</v>
      </c>
      <c r="X1018" s="2">
        <v>18554</v>
      </c>
      <c r="Y1018" s="45">
        <v>970</v>
      </c>
      <c r="AA1018" s="61">
        <f>(Table13[[#This Row],[2042 Future AADT]]-Table13[[#This Row],[AADT 2022]])/20*($AA$5-2022)+Table13[[#This Row],[AADT 2022]]</f>
        <v>14694.2</v>
      </c>
      <c r="AC1018" s="1" t="str">
        <f>IF(Table13[[#This Row],[TCS MP]]&gt;=Table13[[#This Row],[BMP]],IF(Table13[[#This Row],[TCS MP]]&lt;=Table13[[#This Row],[EMP]],"Good","EMP"),"BMP")</f>
        <v>Good</v>
      </c>
    </row>
    <row r="1019" spans="1:29" ht="24" customHeight="1" x14ac:dyDescent="0.25">
      <c r="A1019" t="s">
        <v>2215</v>
      </c>
      <c r="B1019" t="s">
        <v>18103</v>
      </c>
      <c r="C1019">
        <v>101617</v>
      </c>
      <c r="D1019" t="s">
        <v>17073</v>
      </c>
      <c r="E1019" t="s">
        <v>1297</v>
      </c>
      <c r="F1019" s="9">
        <f>Table13[[#This Row],[ToMeasure]]-Table13[[#This Row],[FromMeasure]]</f>
        <v>0.48850254000000071</v>
      </c>
      <c r="G1019" s="5" t="s">
        <v>1295</v>
      </c>
      <c r="H1019" s="35">
        <v>10.62073588</v>
      </c>
      <c r="I1019" s="56">
        <v>171.49636111999999</v>
      </c>
      <c r="J1019" s="18" t="s">
        <v>2212</v>
      </c>
      <c r="K1019" s="55">
        <v>171.73073446000001</v>
      </c>
      <c r="L1019" s="35">
        <v>11.109238420000001</v>
      </c>
      <c r="M1019" s="56">
        <v>171.98486366</v>
      </c>
      <c r="N1019" s="18" t="s">
        <v>2214</v>
      </c>
      <c r="O1019" s="2">
        <v>7630</v>
      </c>
      <c r="P1019" s="2">
        <v>7586</v>
      </c>
      <c r="Q1019" s="2">
        <v>15216</v>
      </c>
      <c r="R1019" t="s">
        <v>10016</v>
      </c>
      <c r="S1019">
        <v>9</v>
      </c>
      <c r="T1019">
        <v>51</v>
      </c>
      <c r="U1019" s="2">
        <v>675</v>
      </c>
      <c r="V1019" s="2">
        <v>290</v>
      </c>
      <c r="W1019" s="8">
        <v>6.3420084121976861E-2</v>
      </c>
      <c r="X1019" s="2">
        <v>38253</v>
      </c>
      <c r="Y1019" s="45">
        <v>971</v>
      </c>
      <c r="AA1019" s="61">
        <f>(Table13[[#This Row],[2042 Future AADT]]-Table13[[#This Row],[AADT 2022]])/20*($AA$5-2022)+Table13[[#This Row],[AADT 2022]]</f>
        <v>30190.05</v>
      </c>
      <c r="AC1019" s="1" t="str">
        <f>IF(Table13[[#This Row],[TCS MP]]&gt;=Table13[[#This Row],[BMP]],IF(Table13[[#This Row],[TCS MP]]&lt;=Table13[[#This Row],[EMP]],"Good","EMP"),"BMP")</f>
        <v>Good</v>
      </c>
    </row>
    <row r="1020" spans="1:29" ht="24" customHeight="1" x14ac:dyDescent="0.25">
      <c r="A1020" t="s">
        <v>2227</v>
      </c>
      <c r="B1020" t="s">
        <v>18548</v>
      </c>
      <c r="C1020">
        <v>102292</v>
      </c>
      <c r="D1020" t="s">
        <v>17073</v>
      </c>
      <c r="E1020" t="s">
        <v>1297</v>
      </c>
      <c r="F1020" s="9">
        <f>Table13[[#This Row],[ToMeasure]]-Table13[[#This Row],[FromMeasure]]</f>
        <v>0.52543949999999917</v>
      </c>
      <c r="G1020" s="5" t="s">
        <v>1295</v>
      </c>
      <c r="H1020" s="35">
        <v>11.109238420000001</v>
      </c>
      <c r="I1020" s="56">
        <v>171.98467242000001</v>
      </c>
      <c r="J1020" s="18" t="s">
        <v>2214</v>
      </c>
      <c r="K1020" s="55">
        <v>172.38090800000001</v>
      </c>
      <c r="L1020" s="35">
        <v>11.63467792</v>
      </c>
      <c r="M1020" s="56">
        <v>172.51011192000001</v>
      </c>
      <c r="N1020" s="18" t="s">
        <v>2226</v>
      </c>
      <c r="O1020" s="2">
        <v>8026</v>
      </c>
      <c r="P1020" s="2">
        <v>7812</v>
      </c>
      <c r="Q1020" s="2">
        <v>15838</v>
      </c>
      <c r="R1020" t="s">
        <v>5944</v>
      </c>
      <c r="S1020">
        <v>9</v>
      </c>
      <c r="T1020">
        <v>57</v>
      </c>
      <c r="U1020" s="2">
        <v>939</v>
      </c>
      <c r="V1020" s="2">
        <v>682</v>
      </c>
      <c r="W1020" s="8">
        <v>0.10234878141179442</v>
      </c>
      <c r="X1020" s="2">
        <v>39816</v>
      </c>
      <c r="Y1020" s="45">
        <v>971.1</v>
      </c>
      <c r="AA1020" s="61">
        <f>(Table13[[#This Row],[2042 Future AADT]]-Table13[[#This Row],[AADT 2022]])/20*($AA$5-2022)+Table13[[#This Row],[AADT 2022]]</f>
        <v>31423.7</v>
      </c>
      <c r="AC1020" s="1" t="str">
        <f>IF(Table13[[#This Row],[TCS MP]]&gt;=Table13[[#This Row],[BMP]],IF(Table13[[#This Row],[TCS MP]]&lt;=Table13[[#This Row],[EMP]],"Good","EMP"),"BMP")</f>
        <v>Good</v>
      </c>
    </row>
    <row r="1021" spans="1:29" ht="24" customHeight="1" x14ac:dyDescent="0.25">
      <c r="A1021" t="s">
        <v>2229</v>
      </c>
      <c r="B1021" t="s">
        <v>18549</v>
      </c>
      <c r="C1021">
        <v>102293</v>
      </c>
      <c r="D1021" t="s">
        <v>17073</v>
      </c>
      <c r="E1021" t="s">
        <v>1297</v>
      </c>
      <c r="F1021" s="9">
        <f>Table13[[#This Row],[ToMeasure]]-Table13[[#This Row],[FromMeasure]]</f>
        <v>0.57865235999999953</v>
      </c>
      <c r="G1021" s="5" t="s">
        <v>1295</v>
      </c>
      <c r="H1021" s="35">
        <v>11.63467792</v>
      </c>
      <c r="I1021" s="56">
        <v>172.50213593333299</v>
      </c>
      <c r="J1021" s="18" t="s">
        <v>2226</v>
      </c>
      <c r="K1021" s="55">
        <v>172.58051151000001</v>
      </c>
      <c r="L1021" s="35">
        <v>12.213330279999999</v>
      </c>
      <c r="M1021" s="56">
        <v>173.080788293333</v>
      </c>
      <c r="N1021" s="18" t="s">
        <v>2228</v>
      </c>
      <c r="O1021" s="2">
        <v>9121</v>
      </c>
      <c r="P1021" s="2">
        <v>8309</v>
      </c>
      <c r="Q1021" s="2">
        <v>17430</v>
      </c>
      <c r="R1021" t="s">
        <v>5945</v>
      </c>
      <c r="S1021">
        <v>7</v>
      </c>
      <c r="T1021">
        <v>54</v>
      </c>
      <c r="U1021" s="2">
        <v>939</v>
      </c>
      <c r="V1021" s="2">
        <v>682</v>
      </c>
      <c r="W1021" s="8">
        <v>9.3000573723465291E-2</v>
      </c>
      <c r="X1021" s="2">
        <v>43818</v>
      </c>
      <c r="Y1021" s="45">
        <v>971.2</v>
      </c>
      <c r="AA1021" s="61">
        <f>(Table13[[#This Row],[2042 Future AADT]]-Table13[[#This Row],[AADT 2022]])/20*($AA$5-2022)+Table13[[#This Row],[AADT 2022]]</f>
        <v>34582.199999999997</v>
      </c>
      <c r="AC1021" s="1" t="str">
        <f>IF(Table13[[#This Row],[TCS MP]]&gt;=Table13[[#This Row],[BMP]],IF(Table13[[#This Row],[TCS MP]]&lt;=Table13[[#This Row],[EMP]],"Good","EMP"),"BMP")</f>
        <v>Good</v>
      </c>
    </row>
    <row r="1022" spans="1:29" ht="24" customHeight="1" x14ac:dyDescent="0.25">
      <c r="A1022" t="s">
        <v>2230</v>
      </c>
      <c r="B1022" t="s">
        <v>18550</v>
      </c>
      <c r="C1022">
        <v>102294</v>
      </c>
      <c r="D1022" t="s">
        <v>17073</v>
      </c>
      <c r="E1022" t="s">
        <v>1297</v>
      </c>
      <c r="F1022" s="9">
        <f>Table13[[#This Row],[ToMeasure]]-Table13[[#This Row],[FromMeasure]]</f>
        <v>0.30821029000000166</v>
      </c>
      <c r="G1022" s="5" t="s">
        <v>1295</v>
      </c>
      <c r="H1022" s="35">
        <v>12.213330279999999</v>
      </c>
      <c r="I1022" s="56">
        <v>173.07699153999999</v>
      </c>
      <c r="J1022" s="18" t="s">
        <v>2228</v>
      </c>
      <c r="K1022" s="55">
        <v>173.2</v>
      </c>
      <c r="L1022" s="35">
        <v>12.521540570000001</v>
      </c>
      <c r="M1022" s="56">
        <v>173.38520183</v>
      </c>
      <c r="N1022" s="18" t="s">
        <v>2216</v>
      </c>
      <c r="O1022" s="2">
        <v>12564</v>
      </c>
      <c r="P1022" s="2">
        <v>14653</v>
      </c>
      <c r="Q1022" s="2">
        <v>27217</v>
      </c>
      <c r="R1022" t="s">
        <v>5946</v>
      </c>
      <c r="S1022">
        <v>8</v>
      </c>
      <c r="T1022">
        <v>56</v>
      </c>
      <c r="U1022" s="2">
        <v>939</v>
      </c>
      <c r="V1022" s="2">
        <v>682</v>
      </c>
      <c r="W1022" s="8">
        <v>5.9558364257633098E-2</v>
      </c>
      <c r="X1022" s="2">
        <v>68423</v>
      </c>
      <c r="Y1022" s="45">
        <v>971.3</v>
      </c>
      <c r="AA1022" s="61">
        <f>(Table13[[#This Row],[2042 Future AADT]]-Table13[[#This Row],[AADT 2022]])/20*($AA$5-2022)+Table13[[#This Row],[AADT 2022]]</f>
        <v>54000.9</v>
      </c>
      <c r="AC1022" s="1" t="str">
        <f>IF(Table13[[#This Row],[TCS MP]]&gt;=Table13[[#This Row],[BMP]],IF(Table13[[#This Row],[TCS MP]]&lt;=Table13[[#This Row],[EMP]],"Good","EMP"),"BMP")</f>
        <v>Good</v>
      </c>
    </row>
    <row r="1023" spans="1:29" ht="24" customHeight="1" x14ac:dyDescent="0.25">
      <c r="A1023" t="s">
        <v>2218</v>
      </c>
      <c r="B1023" t="s">
        <v>18104</v>
      </c>
      <c r="C1023">
        <v>101618</v>
      </c>
      <c r="D1023" t="s">
        <v>17073</v>
      </c>
      <c r="E1023" t="s">
        <v>1297</v>
      </c>
      <c r="F1023" s="9">
        <f>Table13[[#This Row],[ToMeasure]]-Table13[[#This Row],[FromMeasure]]</f>
        <v>0.60749977999999949</v>
      </c>
      <c r="G1023" s="5" t="s">
        <v>1295</v>
      </c>
      <c r="H1023" s="35">
        <v>12.521540570000001</v>
      </c>
      <c r="I1023" s="56">
        <v>173.394062143333</v>
      </c>
      <c r="J1023" s="18" t="s">
        <v>2216</v>
      </c>
      <c r="K1023" s="55">
        <v>173.73926707000001</v>
      </c>
      <c r="L1023" s="35">
        <v>13.12904035</v>
      </c>
      <c r="M1023" s="56">
        <v>174.00156192333301</v>
      </c>
      <c r="N1023" s="18" t="s">
        <v>2217</v>
      </c>
      <c r="O1023" s="2">
        <v>18171</v>
      </c>
      <c r="P1023" s="2">
        <v>15698</v>
      </c>
      <c r="Q1023" s="2">
        <v>33869</v>
      </c>
      <c r="R1023" t="s">
        <v>13376</v>
      </c>
      <c r="S1023">
        <v>8</v>
      </c>
      <c r="T1023">
        <v>62</v>
      </c>
      <c r="U1023" s="2">
        <v>742</v>
      </c>
      <c r="V1023" s="2">
        <v>674</v>
      </c>
      <c r="W1023" s="8">
        <v>4.1808143139744312E-2</v>
      </c>
      <c r="X1023" s="2">
        <v>83500</v>
      </c>
      <c r="Y1023" s="45">
        <v>972</v>
      </c>
      <c r="AA1023" s="61">
        <f>(Table13[[#This Row],[2042 Future AADT]]-Table13[[#This Row],[AADT 2022]])/20*($AA$5-2022)+Table13[[#This Row],[AADT 2022]]</f>
        <v>66129.149999999994</v>
      </c>
      <c r="AC1023" s="1" t="str">
        <f>IF(Table13[[#This Row],[TCS MP]]&gt;=Table13[[#This Row],[BMP]],IF(Table13[[#This Row],[TCS MP]]&lt;=Table13[[#This Row],[EMP]],"Good","EMP"),"BMP")</f>
        <v>Good</v>
      </c>
    </row>
    <row r="1024" spans="1:29" ht="24" customHeight="1" x14ac:dyDescent="0.25">
      <c r="A1024" t="s">
        <v>2219</v>
      </c>
      <c r="B1024" t="s">
        <v>18105</v>
      </c>
      <c r="C1024">
        <v>101620</v>
      </c>
      <c r="D1024" t="s">
        <v>17073</v>
      </c>
      <c r="E1024" t="s">
        <v>1297</v>
      </c>
      <c r="F1024" s="9">
        <f>Table13[[#This Row],[ToMeasure]]-Table13[[#This Row],[FromMeasure]]</f>
        <v>0.54254214000000012</v>
      </c>
      <c r="G1024" s="5" t="s">
        <v>1295</v>
      </c>
      <c r="H1024" s="35">
        <v>13.12904035</v>
      </c>
      <c r="I1024" s="56">
        <v>174.00029695000001</v>
      </c>
      <c r="J1024" s="18" t="s">
        <v>2217</v>
      </c>
      <c r="K1024" s="55">
        <v>174.38977561999999</v>
      </c>
      <c r="L1024" s="35">
        <v>13.67158249</v>
      </c>
      <c r="M1024" s="56">
        <v>174.54283909</v>
      </c>
      <c r="N1024" s="18" t="s">
        <v>2007</v>
      </c>
      <c r="O1024" s="2">
        <v>17053</v>
      </c>
      <c r="P1024" s="2">
        <v>18897</v>
      </c>
      <c r="Q1024" s="2">
        <v>35950</v>
      </c>
      <c r="R1024" t="s">
        <v>10145</v>
      </c>
      <c r="S1024">
        <v>8</v>
      </c>
      <c r="T1024">
        <v>62</v>
      </c>
      <c r="U1024" s="2">
        <v>846</v>
      </c>
      <c r="V1024" s="2">
        <v>677</v>
      </c>
      <c r="W1024" s="8">
        <v>4.2364394993045895E-2</v>
      </c>
      <c r="X1024" s="2">
        <v>90377</v>
      </c>
      <c r="Y1024" s="45">
        <v>973</v>
      </c>
      <c r="AA1024" s="61">
        <f>(Table13[[#This Row],[2042 Future AADT]]-Table13[[#This Row],[AADT 2022]])/20*($AA$5-2022)+Table13[[#This Row],[AADT 2022]]</f>
        <v>71327.549999999988</v>
      </c>
      <c r="AC1024" s="1" t="str">
        <f>IF(Table13[[#This Row],[TCS MP]]&gt;=Table13[[#This Row],[BMP]],IF(Table13[[#This Row],[TCS MP]]&lt;=Table13[[#This Row],[EMP]],"Good","EMP"),"BMP")</f>
        <v>Good</v>
      </c>
    </row>
    <row r="1025" spans="1:29" ht="24" customHeight="1" x14ac:dyDescent="0.25">
      <c r="A1025" t="s">
        <v>2221</v>
      </c>
      <c r="B1025" t="s">
        <v>18106</v>
      </c>
      <c r="C1025">
        <v>101621</v>
      </c>
      <c r="D1025" t="s">
        <v>17073</v>
      </c>
      <c r="E1025" t="s">
        <v>1297</v>
      </c>
      <c r="F1025" s="9">
        <f>Table13[[#This Row],[ToMeasure]]-Table13[[#This Row],[FromMeasure]]</f>
        <v>0.85516933999999978</v>
      </c>
      <c r="G1025" s="5" t="s">
        <v>1295</v>
      </c>
      <c r="H1025" s="35">
        <v>13.67158249</v>
      </c>
      <c r="I1025" s="56">
        <v>174.54816272333301</v>
      </c>
      <c r="J1025" s="18" t="s">
        <v>2007</v>
      </c>
      <c r="K1025" s="55">
        <v>174.98961380333299</v>
      </c>
      <c r="L1025" s="35">
        <v>14.52675183</v>
      </c>
      <c r="M1025" s="56">
        <v>175.40333206333301</v>
      </c>
      <c r="N1025" s="18" t="s">
        <v>2220</v>
      </c>
      <c r="O1025" s="2">
        <v>23683</v>
      </c>
      <c r="P1025" s="2">
        <v>21008</v>
      </c>
      <c r="Q1025" s="2">
        <v>44691</v>
      </c>
      <c r="R1025" t="s">
        <v>10146</v>
      </c>
      <c r="S1025">
        <v>8</v>
      </c>
      <c r="T1025">
        <v>64</v>
      </c>
      <c r="U1025" s="2">
        <v>1767</v>
      </c>
      <c r="V1025" s="2">
        <v>2243</v>
      </c>
      <c r="W1025" s="8">
        <v>8.9727238146382934E-2</v>
      </c>
      <c r="X1025" s="2">
        <v>112352</v>
      </c>
      <c r="Y1025" s="45">
        <v>974</v>
      </c>
      <c r="AA1025" s="61">
        <f>(Table13[[#This Row],[2042 Future AADT]]-Table13[[#This Row],[AADT 2022]])/20*($AA$5-2022)+Table13[[#This Row],[AADT 2022]]</f>
        <v>88670.65</v>
      </c>
      <c r="AC1025" s="1" t="str">
        <f>IF(Table13[[#This Row],[TCS MP]]&gt;=Table13[[#This Row],[BMP]],IF(Table13[[#This Row],[TCS MP]]&lt;=Table13[[#This Row],[EMP]],"Good","EMP"),"BMP")</f>
        <v>Good</v>
      </c>
    </row>
    <row r="1026" spans="1:29" ht="24" customHeight="1" x14ac:dyDescent="0.25">
      <c r="A1026" t="s">
        <v>2222</v>
      </c>
      <c r="B1026" t="s">
        <v>18107</v>
      </c>
      <c r="C1026">
        <v>101622</v>
      </c>
      <c r="D1026" t="s">
        <v>17073</v>
      </c>
      <c r="E1026" t="s">
        <v>1297</v>
      </c>
      <c r="F1026" s="9">
        <f>Table13[[#This Row],[ToMeasure]]-Table13[[#This Row],[FromMeasure]]</f>
        <v>9.8745833799999989</v>
      </c>
      <c r="G1026" s="5" t="s">
        <v>1295</v>
      </c>
      <c r="H1026" s="35">
        <v>14.52675183</v>
      </c>
      <c r="I1026" s="56">
        <v>175.40481375499999</v>
      </c>
      <c r="J1026" s="18" t="s">
        <v>2220</v>
      </c>
      <c r="K1026" s="55">
        <v>180.99971682333299</v>
      </c>
      <c r="L1026" s="35">
        <v>24.401335209999999</v>
      </c>
      <c r="M1026" s="56">
        <v>185.27939713500001</v>
      </c>
      <c r="N1026" s="18" t="s">
        <v>77</v>
      </c>
      <c r="O1026" s="2">
        <v>29531</v>
      </c>
      <c r="P1026" s="2">
        <v>27636</v>
      </c>
      <c r="Q1026" s="2">
        <v>57167</v>
      </c>
      <c r="R1026" t="s">
        <v>10017</v>
      </c>
      <c r="S1026">
        <v>6</v>
      </c>
      <c r="T1026">
        <v>68</v>
      </c>
      <c r="U1026" s="2">
        <v>2360</v>
      </c>
      <c r="V1026" s="2">
        <v>2125</v>
      </c>
      <c r="W1026" s="8">
        <v>7.8454353035842361E-2</v>
      </c>
      <c r="X1026" s="2">
        <v>122011</v>
      </c>
      <c r="Y1026" s="45">
        <v>975</v>
      </c>
      <c r="AA1026" s="61">
        <f>(Table13[[#This Row],[2042 Future AADT]]-Table13[[#This Row],[AADT 2022]])/20*($AA$5-2022)+Table13[[#This Row],[AADT 2022]]</f>
        <v>99315.6</v>
      </c>
      <c r="AC1026" s="1" t="str">
        <f>IF(Table13[[#This Row],[TCS MP]]&gt;=Table13[[#This Row],[BMP]],IF(Table13[[#This Row],[TCS MP]]&lt;=Table13[[#This Row],[EMP]],"Good","EMP"),"BMP")</f>
        <v>Good</v>
      </c>
    </row>
    <row r="1027" spans="1:29" ht="24" customHeight="1" x14ac:dyDescent="0.25">
      <c r="A1027" t="s">
        <v>2223</v>
      </c>
      <c r="B1027" t="s">
        <v>18108</v>
      </c>
      <c r="C1027">
        <v>101623</v>
      </c>
      <c r="D1027" t="s">
        <v>17073</v>
      </c>
      <c r="E1027" t="s">
        <v>1297</v>
      </c>
      <c r="F1027" s="9">
        <f>Table13[[#This Row],[ToMeasure]]-Table13[[#This Row],[FromMeasure]]</f>
        <v>2.2259658800000004</v>
      </c>
      <c r="G1027" s="5" t="s">
        <v>1295</v>
      </c>
      <c r="H1027" s="35">
        <v>24.401335209999999</v>
      </c>
      <c r="I1027" s="56">
        <v>185.26881313499999</v>
      </c>
      <c r="J1027" s="18" t="s">
        <v>77</v>
      </c>
      <c r="K1027" s="55">
        <v>187.00227226999999</v>
      </c>
      <c r="L1027" s="35">
        <v>26.62730109</v>
      </c>
      <c r="M1027" s="56">
        <v>187.49477901500001</v>
      </c>
      <c r="N1027" s="18" t="s">
        <v>70</v>
      </c>
      <c r="O1027" s="2">
        <v>21444</v>
      </c>
      <c r="P1027" s="2">
        <v>23673</v>
      </c>
      <c r="Q1027" s="2">
        <v>45117</v>
      </c>
      <c r="R1027" t="s">
        <v>10147</v>
      </c>
      <c r="S1027">
        <v>8</v>
      </c>
      <c r="T1027">
        <v>65</v>
      </c>
      <c r="U1027" s="2">
        <v>1738</v>
      </c>
      <c r="V1027" s="2">
        <v>2306</v>
      </c>
      <c r="W1027" s="8">
        <v>8.9633619256599503E-2</v>
      </c>
      <c r="X1027" s="2">
        <v>80675</v>
      </c>
      <c r="Y1027" s="45">
        <v>976</v>
      </c>
      <c r="AA1027" s="61">
        <f>(Table13[[#This Row],[2042 Future AADT]]-Table13[[#This Row],[AADT 2022]])/20*($AA$5-2022)+Table13[[#This Row],[AADT 2022]]</f>
        <v>68229.7</v>
      </c>
      <c r="AC1027" s="1" t="str">
        <f>IF(Table13[[#This Row],[TCS MP]]&gt;=Table13[[#This Row],[BMP]],IF(Table13[[#This Row],[TCS MP]]&lt;=Table13[[#This Row],[EMP]],"Good","EMP"),"BMP")</f>
        <v>Good</v>
      </c>
    </row>
    <row r="1028" spans="1:29" ht="24" customHeight="1" x14ac:dyDescent="0.25">
      <c r="A1028" t="s">
        <v>2225</v>
      </c>
      <c r="B1028" t="s">
        <v>18109</v>
      </c>
      <c r="C1028">
        <v>101624</v>
      </c>
      <c r="D1028" t="s">
        <v>17073</v>
      </c>
      <c r="E1028" t="s">
        <v>1297</v>
      </c>
      <c r="F1028" s="9">
        <f>Table13[[#This Row],[ToMeasure]]-Table13[[#This Row],[FromMeasure]]</f>
        <v>2.0434633099999999</v>
      </c>
      <c r="G1028" s="5" t="s">
        <v>1295</v>
      </c>
      <c r="H1028" s="35">
        <v>26.62730109</v>
      </c>
      <c r="I1028" s="56">
        <v>187.36733379</v>
      </c>
      <c r="J1028" s="18" t="s">
        <v>70</v>
      </c>
      <c r="K1028" s="55">
        <v>188.02163494999999</v>
      </c>
      <c r="L1028" s="35">
        <v>28.670764399999999</v>
      </c>
      <c r="M1028" s="56">
        <v>189.4107971</v>
      </c>
      <c r="N1028" s="18" t="s">
        <v>2224</v>
      </c>
      <c r="O1028" s="2">
        <v>19162</v>
      </c>
      <c r="P1028" s="2">
        <v>17286</v>
      </c>
      <c r="Q1028" s="2">
        <v>36448</v>
      </c>
      <c r="R1028" t="s">
        <v>13377</v>
      </c>
      <c r="S1028">
        <v>8</v>
      </c>
      <c r="T1028">
        <v>65</v>
      </c>
      <c r="U1028" s="2">
        <v>1738</v>
      </c>
      <c r="V1028" s="2">
        <v>2306</v>
      </c>
      <c r="W1028" s="8">
        <v>0.11095258999122037</v>
      </c>
      <c r="X1028" s="2">
        <v>46267</v>
      </c>
      <c r="Y1028" s="45">
        <v>977</v>
      </c>
      <c r="AA1028" s="61">
        <f>(Table13[[#This Row],[2042 Future AADT]]-Table13[[#This Row],[AADT 2022]])/20*($AA$5-2022)+Table13[[#This Row],[AADT 2022]]</f>
        <v>42830.35</v>
      </c>
      <c r="AC1028" s="1" t="str">
        <f>IF(Table13[[#This Row],[TCS MP]]&gt;=Table13[[#This Row],[BMP]],IF(Table13[[#This Row],[TCS MP]]&lt;=Table13[[#This Row],[EMP]],"Good","EMP"),"BMP")</f>
        <v>Good</v>
      </c>
    </row>
    <row r="1029" spans="1:29" ht="24" customHeight="1" x14ac:dyDescent="0.25">
      <c r="A1029" t="s">
        <v>2234</v>
      </c>
      <c r="B1029" t="s">
        <v>18110</v>
      </c>
      <c r="C1029">
        <v>101634</v>
      </c>
      <c r="D1029" t="s">
        <v>17073</v>
      </c>
      <c r="E1029" t="s">
        <v>2231</v>
      </c>
      <c r="F1029" s="9">
        <f>Table13[[#This Row],[ToMeasure]]-Table13[[#This Row],[FromMeasure]]</f>
        <v>1.77114149</v>
      </c>
      <c r="G1029" s="5" t="s">
        <v>2232</v>
      </c>
      <c r="H1029" s="35">
        <v>0</v>
      </c>
      <c r="I1029" s="56">
        <v>113.51397526</v>
      </c>
      <c r="J1029" s="18" t="s">
        <v>442</v>
      </c>
      <c r="K1029" s="55">
        <v>114.249405266667</v>
      </c>
      <c r="L1029" s="35">
        <v>1.77114149</v>
      </c>
      <c r="M1029" s="56">
        <v>115.28511678</v>
      </c>
      <c r="N1029" s="18" t="s">
        <v>2233</v>
      </c>
      <c r="O1029" s="2">
        <v>223</v>
      </c>
      <c r="P1029" s="2">
        <v>452</v>
      </c>
      <c r="Q1029" s="2">
        <v>675</v>
      </c>
      <c r="R1029" t="s">
        <v>10150</v>
      </c>
      <c r="S1029">
        <v>11</v>
      </c>
      <c r="T1029">
        <v>89</v>
      </c>
      <c r="U1029" s="2">
        <v>130</v>
      </c>
      <c r="V1029" s="2">
        <v>10</v>
      </c>
      <c r="W1029" s="8">
        <v>0.2074074074074074</v>
      </c>
      <c r="X1029" s="2">
        <v>993</v>
      </c>
      <c r="Y1029" s="45">
        <v>978</v>
      </c>
      <c r="AA1029" s="61">
        <f>(Table13[[#This Row],[2042 Future AADT]]-Table13[[#This Row],[AADT 2022]])/20*($AA$5-2022)+Table13[[#This Row],[AADT 2022]]</f>
        <v>881.7</v>
      </c>
      <c r="AC1029" s="1" t="str">
        <f>IF(Table13[[#This Row],[TCS MP]]&gt;=Table13[[#This Row],[BMP]],IF(Table13[[#This Row],[TCS MP]]&lt;=Table13[[#This Row],[EMP]],"Good","EMP"),"BMP")</f>
        <v>Good</v>
      </c>
    </row>
    <row r="1030" spans="1:29" ht="24" customHeight="1" x14ac:dyDescent="0.25">
      <c r="A1030" t="s">
        <v>2236</v>
      </c>
      <c r="B1030" t="s">
        <v>18111</v>
      </c>
      <c r="C1030">
        <v>101635</v>
      </c>
      <c r="D1030" t="s">
        <v>17073</v>
      </c>
      <c r="E1030" t="s">
        <v>2231</v>
      </c>
      <c r="F1030" s="9">
        <f>Table13[[#This Row],[ToMeasure]]-Table13[[#This Row],[FromMeasure]]</f>
        <v>26.45937584</v>
      </c>
      <c r="G1030" s="5" t="s">
        <v>2232</v>
      </c>
      <c r="H1030" s="35">
        <v>1.77114149</v>
      </c>
      <c r="I1030" s="56">
        <v>115.8</v>
      </c>
      <c r="J1030" s="18" t="s">
        <v>2233</v>
      </c>
      <c r="K1030" s="55">
        <v>129.00833262333299</v>
      </c>
      <c r="L1030" s="35">
        <v>28.230517330000001</v>
      </c>
      <c r="M1030" s="56">
        <v>143.19999999999999</v>
      </c>
      <c r="N1030" s="18" t="s">
        <v>2235</v>
      </c>
      <c r="O1030" s="2">
        <v>317</v>
      </c>
      <c r="P1030" s="2">
        <v>371</v>
      </c>
      <c r="Q1030" s="2">
        <v>688</v>
      </c>
      <c r="R1030" t="s">
        <v>10151</v>
      </c>
      <c r="S1030">
        <v>17</v>
      </c>
      <c r="T1030">
        <v>64</v>
      </c>
      <c r="U1030" s="2">
        <v>130</v>
      </c>
      <c r="V1030" s="2">
        <v>10</v>
      </c>
      <c r="W1030" s="8">
        <v>0.20348837209302326</v>
      </c>
      <c r="X1030" s="2">
        <v>1078</v>
      </c>
      <c r="Y1030" s="45">
        <v>979</v>
      </c>
      <c r="AA1030" s="61">
        <f>(Table13[[#This Row],[2042 Future AADT]]-Table13[[#This Row],[AADT 2022]])/20*($AA$5-2022)+Table13[[#This Row],[AADT 2022]]</f>
        <v>941.5</v>
      </c>
      <c r="AC1030" s="1" t="str">
        <f>IF(Table13[[#This Row],[TCS MP]]&gt;=Table13[[#This Row],[BMP]],IF(Table13[[#This Row],[TCS MP]]&lt;=Table13[[#This Row],[EMP]],"Good","EMP"),"BMP")</f>
        <v>Good</v>
      </c>
    </row>
    <row r="1031" spans="1:29" ht="24" customHeight="1" x14ac:dyDescent="0.25">
      <c r="A1031" t="s">
        <v>2238</v>
      </c>
      <c r="B1031" t="s">
        <v>18112</v>
      </c>
      <c r="C1031">
        <v>101636</v>
      </c>
      <c r="D1031" t="s">
        <v>17073</v>
      </c>
      <c r="E1031" t="s">
        <v>2090</v>
      </c>
      <c r="F1031" s="9">
        <f>Table13[[#This Row],[ToMeasure]]-Table13[[#This Row],[FromMeasure]]</f>
        <v>4.5374628100000001</v>
      </c>
      <c r="G1031" s="5" t="s">
        <v>2088</v>
      </c>
      <c r="H1031" s="35">
        <v>0</v>
      </c>
      <c r="I1031" s="56">
        <v>385.54058667142903</v>
      </c>
      <c r="J1031" s="18" t="s">
        <v>598</v>
      </c>
      <c r="K1031" s="55">
        <v>386.99435735999998</v>
      </c>
      <c r="L1031" s="35">
        <v>4.5374628100000001</v>
      </c>
      <c r="M1031" s="56">
        <v>390.07804951142901</v>
      </c>
      <c r="N1031" s="18" t="s">
        <v>2237</v>
      </c>
      <c r="O1031" s="2">
        <v>579</v>
      </c>
      <c r="P1031" s="2">
        <v>527</v>
      </c>
      <c r="Q1031" s="2">
        <v>1106</v>
      </c>
      <c r="R1031" t="s">
        <v>5947</v>
      </c>
      <c r="S1031">
        <v>13</v>
      </c>
      <c r="T1031">
        <v>53</v>
      </c>
      <c r="U1031" s="2">
        <v>38</v>
      </c>
      <c r="V1031" s="2">
        <v>18</v>
      </c>
      <c r="W1031" s="8">
        <v>5.0632911392405063E-2</v>
      </c>
      <c r="X1031" s="2">
        <v>2162</v>
      </c>
      <c r="Y1031" s="45">
        <v>980</v>
      </c>
      <c r="AA1031" s="61">
        <f>(Table13[[#This Row],[2042 Future AADT]]-Table13[[#This Row],[AADT 2022]])/20*($AA$5-2022)+Table13[[#This Row],[AADT 2022]]</f>
        <v>1792.4</v>
      </c>
      <c r="AC1031" s="1" t="str">
        <f>IF(Table13[[#This Row],[TCS MP]]&gt;=Table13[[#This Row],[BMP]],IF(Table13[[#This Row],[TCS MP]]&lt;=Table13[[#This Row],[EMP]],"Good","EMP"),"BMP")</f>
        <v>Good</v>
      </c>
    </row>
    <row r="1032" spans="1:29" ht="24" customHeight="1" x14ac:dyDescent="0.25">
      <c r="A1032" t="s">
        <v>2239</v>
      </c>
      <c r="B1032" t="s">
        <v>18113</v>
      </c>
      <c r="C1032">
        <v>101637</v>
      </c>
      <c r="D1032" t="s">
        <v>17073</v>
      </c>
      <c r="E1032" t="s">
        <v>1178</v>
      </c>
      <c r="F1032" s="9">
        <f>Table13[[#This Row],[ToMeasure]]-Table13[[#This Row],[FromMeasure]]</f>
        <v>33.826214579999998</v>
      </c>
      <c r="G1032" s="5" t="s">
        <v>1176</v>
      </c>
      <c r="H1032" s="35">
        <v>0</v>
      </c>
      <c r="I1032" s="56">
        <v>2.0809584857143199E-2</v>
      </c>
      <c r="J1032" s="18" t="s">
        <v>2135</v>
      </c>
      <c r="K1032" s="55">
        <v>29.981404085000001</v>
      </c>
      <c r="L1032" s="35">
        <v>33.826214579999998</v>
      </c>
      <c r="M1032" s="56">
        <v>33.847024194857099</v>
      </c>
      <c r="N1032" s="18" t="s">
        <v>349</v>
      </c>
      <c r="O1032" s="2">
        <v>1865</v>
      </c>
      <c r="P1032" s="2">
        <v>1800</v>
      </c>
      <c r="Q1032" s="2">
        <v>3665</v>
      </c>
      <c r="R1032" t="s">
        <v>5948</v>
      </c>
      <c r="S1032">
        <v>15</v>
      </c>
      <c r="T1032">
        <v>53</v>
      </c>
      <c r="U1032" s="2">
        <v>145</v>
      </c>
      <c r="V1032" s="2">
        <v>89</v>
      </c>
      <c r="W1032" s="8">
        <v>6.3847203274215558E-2</v>
      </c>
      <c r="X1032" s="2">
        <v>6231</v>
      </c>
      <c r="Y1032" s="45">
        <v>981</v>
      </c>
      <c r="AA1032" s="61">
        <f>(Table13[[#This Row],[2042 Future AADT]]-Table13[[#This Row],[AADT 2022]])/20*($AA$5-2022)+Table13[[#This Row],[AADT 2022]]</f>
        <v>5332.9</v>
      </c>
      <c r="AC1032" s="1" t="str">
        <f>IF(Table13[[#This Row],[TCS MP]]&gt;=Table13[[#This Row],[BMP]],IF(Table13[[#This Row],[TCS MP]]&lt;=Table13[[#This Row],[EMP]],"Good","EMP"),"BMP")</f>
        <v>Good</v>
      </c>
    </row>
    <row r="1033" spans="1:29" ht="24" customHeight="1" x14ac:dyDescent="0.25">
      <c r="A1033" t="s">
        <v>2240</v>
      </c>
      <c r="B1033" t="s">
        <v>18114</v>
      </c>
      <c r="C1033">
        <v>101638</v>
      </c>
      <c r="D1033" t="s">
        <v>17073</v>
      </c>
      <c r="E1033" t="s">
        <v>1345</v>
      </c>
      <c r="F1033" s="9">
        <f>Table13[[#This Row],[ToMeasure]]-Table13[[#This Row],[FromMeasure]]</f>
        <v>12.08089766</v>
      </c>
      <c r="G1033" s="5" t="s">
        <v>1343</v>
      </c>
      <c r="H1033" s="35">
        <v>0</v>
      </c>
      <c r="I1033" s="56">
        <v>5.3622564285711197E-3</v>
      </c>
      <c r="J1033" s="18" t="s">
        <v>128</v>
      </c>
      <c r="K1033" s="55">
        <v>0.52740553000000001</v>
      </c>
      <c r="L1033" s="35">
        <v>12.08089766</v>
      </c>
      <c r="M1033" s="56">
        <v>12.0862599464286</v>
      </c>
      <c r="N1033" s="18" t="s">
        <v>141</v>
      </c>
      <c r="O1033" s="2">
        <v>66</v>
      </c>
      <c r="P1033" s="2">
        <v>66</v>
      </c>
      <c r="Q1033" s="2">
        <v>132</v>
      </c>
      <c r="R1033" t="s">
        <v>13378</v>
      </c>
      <c r="S1033">
        <v>18</v>
      </c>
      <c r="T1033">
        <v>59</v>
      </c>
      <c r="U1033" s="2">
        <v>8</v>
      </c>
      <c r="V1033" s="2">
        <v>3</v>
      </c>
      <c r="W1033" s="8">
        <v>8.3333333333333329E-2</v>
      </c>
      <c r="X1033" s="2">
        <v>186</v>
      </c>
      <c r="Y1033" s="45">
        <v>982</v>
      </c>
      <c r="AA1033" s="61">
        <f>(Table13[[#This Row],[2042 Future AADT]]-Table13[[#This Row],[AADT 2022]])/20*($AA$5-2022)+Table13[[#This Row],[AADT 2022]]</f>
        <v>167.1</v>
      </c>
      <c r="AC1033" s="1" t="str">
        <f>IF(Table13[[#This Row],[TCS MP]]&gt;=Table13[[#This Row],[BMP]],IF(Table13[[#This Row],[TCS MP]]&lt;=Table13[[#This Row],[EMP]],"Good","EMP"),"BMP")</f>
        <v>Good</v>
      </c>
    </row>
    <row r="1034" spans="1:29" ht="24" customHeight="1" x14ac:dyDescent="0.25">
      <c r="A1034" t="s">
        <v>2249</v>
      </c>
      <c r="B1034" t="s">
        <v>18571</v>
      </c>
      <c r="C1034">
        <v>102319</v>
      </c>
      <c r="D1034" t="s">
        <v>17073</v>
      </c>
      <c r="E1034" t="s">
        <v>561</v>
      </c>
      <c r="F1034" s="9">
        <f>Table13[[#This Row],[ToMeasure]]-Table13[[#This Row],[FromMeasure]]</f>
        <v>0.50226727999999998</v>
      </c>
      <c r="G1034" s="5" t="s">
        <v>559</v>
      </c>
      <c r="H1034" s="35">
        <v>0</v>
      </c>
      <c r="I1034" s="56">
        <v>7.3121849999999702E-3</v>
      </c>
      <c r="J1034" s="18" t="s">
        <v>306</v>
      </c>
      <c r="K1034" s="55">
        <v>0.315036765</v>
      </c>
      <c r="L1034" s="35">
        <v>0.50226727999999998</v>
      </c>
      <c r="M1034" s="56">
        <v>0.50957949499999999</v>
      </c>
      <c r="N1034" s="18" t="s">
        <v>2241</v>
      </c>
      <c r="O1034" s="2">
        <v>9029</v>
      </c>
      <c r="P1034" s="2">
        <v>8597</v>
      </c>
      <c r="Q1034" s="2">
        <v>17626</v>
      </c>
      <c r="R1034" t="s">
        <v>5949</v>
      </c>
      <c r="S1034">
        <v>9</v>
      </c>
      <c r="T1034">
        <v>53</v>
      </c>
      <c r="U1034" s="2">
        <v>1367</v>
      </c>
      <c r="V1034" s="2">
        <v>380</v>
      </c>
      <c r="W1034" s="8">
        <v>9.911494383297402E-2</v>
      </c>
      <c r="X1034" s="2">
        <v>44311</v>
      </c>
      <c r="Y1034" s="45">
        <v>983</v>
      </c>
      <c r="AA1034" s="61">
        <f>(Table13[[#This Row],[2042 Future AADT]]-Table13[[#This Row],[AADT 2022]])/20*($AA$5-2022)+Table13[[#This Row],[AADT 2022]]</f>
        <v>34971.25</v>
      </c>
      <c r="AC1034" s="1" t="str">
        <f>IF(Table13[[#This Row],[TCS MP]]&gt;=Table13[[#This Row],[BMP]],IF(Table13[[#This Row],[TCS MP]]&lt;=Table13[[#This Row],[EMP]],"Good","EMP"),"BMP")</f>
        <v>Good</v>
      </c>
    </row>
    <row r="1035" spans="1:29" ht="24" customHeight="1" x14ac:dyDescent="0.25">
      <c r="A1035" t="s">
        <v>2243</v>
      </c>
      <c r="B1035" t="s">
        <v>18115</v>
      </c>
      <c r="C1035">
        <v>101639</v>
      </c>
      <c r="D1035" t="s">
        <v>17073</v>
      </c>
      <c r="E1035" t="s">
        <v>561</v>
      </c>
      <c r="F1035" s="9">
        <f>Table13[[#This Row],[ToMeasure]]-Table13[[#This Row],[FromMeasure]]</f>
        <v>0.50292878000000008</v>
      </c>
      <c r="G1035" s="5" t="s">
        <v>559</v>
      </c>
      <c r="H1035" s="35">
        <v>0.50226727999999998</v>
      </c>
      <c r="I1035" s="56">
        <v>0.50700465666666705</v>
      </c>
      <c r="J1035" s="18" t="s">
        <v>2241</v>
      </c>
      <c r="K1035" s="55">
        <v>0.64941475500000001</v>
      </c>
      <c r="L1035" s="35">
        <v>1.0051960600000001</v>
      </c>
      <c r="M1035" s="56">
        <v>1.0099334366666699</v>
      </c>
      <c r="N1035" s="18" t="s">
        <v>2242</v>
      </c>
      <c r="O1035" s="2">
        <v>7812</v>
      </c>
      <c r="P1035" s="2">
        <v>7819</v>
      </c>
      <c r="Q1035" s="2">
        <v>15631</v>
      </c>
      <c r="R1035" t="s">
        <v>13379</v>
      </c>
      <c r="S1035">
        <v>9</v>
      </c>
      <c r="T1035">
        <v>55</v>
      </c>
      <c r="U1035" s="2">
        <v>1334</v>
      </c>
      <c r="V1035" s="2">
        <v>583</v>
      </c>
      <c r="W1035" s="8">
        <v>0.12264090589213741</v>
      </c>
      <c r="X1035" s="2">
        <v>39296</v>
      </c>
      <c r="Y1035" s="45">
        <v>983.1</v>
      </c>
      <c r="AA1035" s="61">
        <f>(Table13[[#This Row],[2042 Future AADT]]-Table13[[#This Row],[AADT 2022]])/20*($AA$5-2022)+Table13[[#This Row],[AADT 2022]]</f>
        <v>31013.25</v>
      </c>
      <c r="AC1035" s="1" t="str">
        <f>IF(Table13[[#This Row],[TCS MP]]&gt;=Table13[[#This Row],[BMP]],IF(Table13[[#This Row],[TCS MP]]&lt;=Table13[[#This Row],[EMP]],"Good","EMP"),"BMP")</f>
        <v>Good</v>
      </c>
    </row>
    <row r="1036" spans="1:29" ht="24" customHeight="1" x14ac:dyDescent="0.25">
      <c r="A1036" t="s">
        <v>2245</v>
      </c>
      <c r="B1036" t="s">
        <v>18116</v>
      </c>
      <c r="C1036">
        <v>101641</v>
      </c>
      <c r="D1036" t="s">
        <v>17073</v>
      </c>
      <c r="E1036" t="s">
        <v>561</v>
      </c>
      <c r="F1036" s="9">
        <f>Table13[[#This Row],[ToMeasure]]-Table13[[#This Row],[FromMeasure]]</f>
        <v>1.00882392</v>
      </c>
      <c r="G1036" s="5" t="s">
        <v>559</v>
      </c>
      <c r="H1036" s="35">
        <v>1.0051960600000001</v>
      </c>
      <c r="I1036" s="56">
        <v>1.01168379333333</v>
      </c>
      <c r="J1036" s="18" t="s">
        <v>2242</v>
      </c>
      <c r="K1036" s="55">
        <v>1.5842628999999999</v>
      </c>
      <c r="L1036" s="35">
        <v>2.01401998</v>
      </c>
      <c r="M1036" s="56">
        <v>2.02050771333333</v>
      </c>
      <c r="N1036" s="18" t="s">
        <v>2244</v>
      </c>
      <c r="O1036" s="2">
        <v>9698</v>
      </c>
      <c r="P1036" s="2">
        <v>10152</v>
      </c>
      <c r="Q1036" s="2">
        <v>19850</v>
      </c>
      <c r="R1036" t="s">
        <v>10152</v>
      </c>
      <c r="S1036">
        <v>9</v>
      </c>
      <c r="T1036">
        <v>51</v>
      </c>
      <c r="U1036" s="2">
        <v>1310</v>
      </c>
      <c r="V1036" s="2">
        <v>932</v>
      </c>
      <c r="W1036" s="8">
        <v>0.11294710327455919</v>
      </c>
      <c r="X1036" s="2">
        <v>48938</v>
      </c>
      <c r="Y1036" s="45">
        <v>984</v>
      </c>
      <c r="AA1036" s="61">
        <f>(Table13[[#This Row],[2042 Future AADT]]-Table13[[#This Row],[AADT 2022]])/20*($AA$5-2022)+Table13[[#This Row],[AADT 2022]]</f>
        <v>38757.199999999997</v>
      </c>
      <c r="AC1036" s="1" t="str">
        <f>IF(Table13[[#This Row],[TCS MP]]&gt;=Table13[[#This Row],[BMP]],IF(Table13[[#This Row],[TCS MP]]&lt;=Table13[[#This Row],[EMP]],"Good","EMP"),"BMP")</f>
        <v>Good</v>
      </c>
    </row>
    <row r="1037" spans="1:29" ht="24" customHeight="1" x14ac:dyDescent="0.25">
      <c r="A1037" t="s">
        <v>2247</v>
      </c>
      <c r="B1037" t="s">
        <v>18117</v>
      </c>
      <c r="C1037">
        <v>101643</v>
      </c>
      <c r="D1037" t="s">
        <v>17073</v>
      </c>
      <c r="E1037" t="s">
        <v>561</v>
      </c>
      <c r="F1037" s="9">
        <f>Table13[[#This Row],[ToMeasure]]-Table13[[#This Row],[FromMeasure]]</f>
        <v>1.0131275500000001</v>
      </c>
      <c r="G1037" s="5" t="s">
        <v>559</v>
      </c>
      <c r="H1037" s="35">
        <v>2.01401998</v>
      </c>
      <c r="I1037" s="56">
        <v>2.01990751333333</v>
      </c>
      <c r="J1037" s="18" t="s">
        <v>2244</v>
      </c>
      <c r="K1037" s="55">
        <v>2.3543186899999999</v>
      </c>
      <c r="L1037" s="35">
        <v>3.0271475300000001</v>
      </c>
      <c r="M1037" s="56">
        <v>3.0330350633333301</v>
      </c>
      <c r="N1037" s="18" t="s">
        <v>2246</v>
      </c>
      <c r="O1037" s="2">
        <v>12301</v>
      </c>
      <c r="P1037" s="2">
        <v>12825</v>
      </c>
      <c r="Q1037" s="2">
        <v>25126</v>
      </c>
      <c r="R1037" t="s">
        <v>5950</v>
      </c>
      <c r="S1037">
        <v>10</v>
      </c>
      <c r="T1037">
        <v>52</v>
      </c>
      <c r="U1037" s="2">
        <v>1259</v>
      </c>
      <c r="V1037" s="2">
        <v>1085</v>
      </c>
      <c r="W1037" s="8">
        <v>9.3289819310674205E-2</v>
      </c>
      <c r="X1037" s="2">
        <v>63166</v>
      </c>
      <c r="Y1037" s="45">
        <v>985</v>
      </c>
      <c r="AA1037" s="61">
        <f>(Table13[[#This Row],[2042 Future AADT]]-Table13[[#This Row],[AADT 2022]])/20*($AA$5-2022)+Table13[[#This Row],[AADT 2022]]</f>
        <v>49852</v>
      </c>
      <c r="AC1037" s="1" t="str">
        <f>IF(Table13[[#This Row],[TCS MP]]&gt;=Table13[[#This Row],[BMP]],IF(Table13[[#This Row],[TCS MP]]&lt;=Table13[[#This Row],[EMP]],"Good","EMP"),"BMP")</f>
        <v>Good</v>
      </c>
    </row>
    <row r="1038" spans="1:29" ht="24" customHeight="1" x14ac:dyDescent="0.25">
      <c r="A1038" t="s">
        <v>2248</v>
      </c>
      <c r="B1038" t="s">
        <v>18118</v>
      </c>
      <c r="C1038">
        <v>101645</v>
      </c>
      <c r="D1038" t="s">
        <v>17073</v>
      </c>
      <c r="E1038" t="s">
        <v>561</v>
      </c>
      <c r="F1038" s="9">
        <f>Table13[[#This Row],[ToMeasure]]-Table13[[#This Row],[FromMeasure]]</f>
        <v>3.5325863299999996</v>
      </c>
      <c r="G1038" s="5" t="s">
        <v>559</v>
      </c>
      <c r="H1038" s="35">
        <v>3.0271475300000001</v>
      </c>
      <c r="I1038" s="56">
        <v>3.0471559099999999</v>
      </c>
      <c r="J1038" s="18" t="s">
        <v>2246</v>
      </c>
      <c r="K1038" s="55">
        <v>3.4374507599999999</v>
      </c>
      <c r="L1038" s="35">
        <v>6.5597338599999997</v>
      </c>
      <c r="M1038" s="56">
        <v>6.5797422399999999</v>
      </c>
      <c r="N1038" s="18" t="s">
        <v>1180</v>
      </c>
      <c r="O1038" s="2">
        <v>13646</v>
      </c>
      <c r="P1038" s="2">
        <v>14113</v>
      </c>
      <c r="Q1038" s="2">
        <v>27759</v>
      </c>
      <c r="R1038" t="s">
        <v>10018</v>
      </c>
      <c r="S1038">
        <v>9</v>
      </c>
      <c r="T1038">
        <v>51</v>
      </c>
      <c r="U1038" s="2">
        <v>1378</v>
      </c>
      <c r="V1038" s="2">
        <v>1178</v>
      </c>
      <c r="W1038" s="8">
        <v>9.2078244893548045E-2</v>
      </c>
      <c r="X1038" s="2">
        <v>68436</v>
      </c>
      <c r="Y1038" s="45">
        <v>986</v>
      </c>
      <c r="AA1038" s="61">
        <f>(Table13[[#This Row],[2042 Future AADT]]-Table13[[#This Row],[AADT 2022]])/20*($AA$5-2022)+Table13[[#This Row],[AADT 2022]]</f>
        <v>54199.05</v>
      </c>
      <c r="AC1038" s="1" t="str">
        <f>IF(Table13[[#This Row],[TCS MP]]&gt;=Table13[[#This Row],[BMP]],IF(Table13[[#This Row],[TCS MP]]&lt;=Table13[[#This Row],[EMP]],"Good","EMP"),"BMP")</f>
        <v>Good</v>
      </c>
    </row>
    <row r="1039" spans="1:29" ht="24" customHeight="1" x14ac:dyDescent="0.25">
      <c r="A1039" t="s">
        <v>2251</v>
      </c>
      <c r="B1039" t="s">
        <v>18119</v>
      </c>
      <c r="C1039">
        <v>101646</v>
      </c>
      <c r="D1039" t="s">
        <v>17073</v>
      </c>
      <c r="E1039" t="s">
        <v>561</v>
      </c>
      <c r="F1039" s="9">
        <f>Table13[[#This Row],[ToMeasure]]-Table13[[#This Row],[FromMeasure]]</f>
        <v>1.8344851700000007</v>
      </c>
      <c r="G1039" s="5" t="s">
        <v>559</v>
      </c>
      <c r="H1039" s="35">
        <v>6.5597338599999997</v>
      </c>
      <c r="I1039" s="56">
        <v>6.5857233600000002</v>
      </c>
      <c r="J1039" s="18" t="s">
        <v>1180</v>
      </c>
      <c r="K1039" s="55">
        <v>7.0059847800000004</v>
      </c>
      <c r="L1039" s="35">
        <v>8.3942190300000004</v>
      </c>
      <c r="M1039" s="56">
        <v>8.42020853</v>
      </c>
      <c r="N1039" s="18" t="s">
        <v>2250</v>
      </c>
      <c r="O1039" s="2">
        <v>9595</v>
      </c>
      <c r="P1039" s="2">
        <v>9845</v>
      </c>
      <c r="Q1039" s="2">
        <v>19440</v>
      </c>
      <c r="R1039" t="s">
        <v>13380</v>
      </c>
      <c r="S1039">
        <v>8</v>
      </c>
      <c r="T1039">
        <v>54</v>
      </c>
      <c r="U1039" s="2">
        <v>827</v>
      </c>
      <c r="V1039" s="2">
        <v>1155</v>
      </c>
      <c r="W1039" s="8">
        <v>0.10195473251028807</v>
      </c>
      <c r="X1039" s="2">
        <v>48872</v>
      </c>
      <c r="Y1039" s="45">
        <v>987</v>
      </c>
      <c r="AA1039" s="61">
        <f>(Table13[[#This Row],[2042 Future AADT]]-Table13[[#This Row],[AADT 2022]])/20*($AA$5-2022)+Table13[[#This Row],[AADT 2022]]</f>
        <v>38570.800000000003</v>
      </c>
      <c r="AC1039" s="1" t="str">
        <f>IF(Table13[[#This Row],[TCS MP]]&gt;=Table13[[#This Row],[BMP]],IF(Table13[[#This Row],[TCS MP]]&lt;=Table13[[#This Row],[EMP]],"Good","EMP"),"BMP")</f>
        <v>Good</v>
      </c>
    </row>
    <row r="1040" spans="1:29" ht="24" customHeight="1" x14ac:dyDescent="0.25">
      <c r="A1040" t="s">
        <v>2254</v>
      </c>
      <c r="B1040" t="s">
        <v>18120</v>
      </c>
      <c r="C1040">
        <v>101647</v>
      </c>
      <c r="D1040" t="s">
        <v>17073</v>
      </c>
      <c r="E1040" t="s">
        <v>561</v>
      </c>
      <c r="F1040" s="9">
        <f>Table13[[#This Row],[ToMeasure]]-Table13[[#This Row],[FromMeasure]]</f>
        <v>9.9541419999999547E-2</v>
      </c>
      <c r="G1040" s="5" t="s">
        <v>559</v>
      </c>
      <c r="H1040" s="35">
        <v>8.6876686900000006</v>
      </c>
      <c r="I1040" s="56">
        <v>8.7093222899999994</v>
      </c>
      <c r="J1040" s="18" t="s">
        <v>2253</v>
      </c>
      <c r="K1040" s="55">
        <v>8.7380506100000002</v>
      </c>
      <c r="L1040" s="35">
        <v>8.7872101100000002</v>
      </c>
      <c r="M1040" s="56">
        <v>8.8088637100000007</v>
      </c>
      <c r="N1040" s="18" t="s">
        <v>1872</v>
      </c>
      <c r="O1040" s="2">
        <v>6286</v>
      </c>
      <c r="P1040" s="2">
        <v>7184</v>
      </c>
      <c r="Q1040" s="2">
        <v>13470</v>
      </c>
      <c r="R1040" t="s">
        <v>10019</v>
      </c>
      <c r="S1040">
        <v>7</v>
      </c>
      <c r="T1040">
        <v>62</v>
      </c>
      <c r="U1040" s="2">
        <v>935</v>
      </c>
      <c r="V1040" s="2">
        <v>366</v>
      </c>
      <c r="W1040" s="8">
        <v>9.6585003711952486E-2</v>
      </c>
      <c r="X1040" s="2">
        <v>31190</v>
      </c>
      <c r="Y1040" s="45">
        <v>988</v>
      </c>
      <c r="AA1040" s="61">
        <f>(Table13[[#This Row],[2042 Future AADT]]-Table13[[#This Row],[AADT 2022]])/20*($AA$5-2022)+Table13[[#This Row],[AADT 2022]]</f>
        <v>24988</v>
      </c>
      <c r="AC1040" s="1" t="str">
        <f>IF(Table13[[#This Row],[TCS MP]]&gt;=Table13[[#This Row],[BMP]],IF(Table13[[#This Row],[TCS MP]]&lt;=Table13[[#This Row],[EMP]],"Good","EMP"),"BMP")</f>
        <v>Good</v>
      </c>
    </row>
    <row r="1041" spans="1:29" ht="24" customHeight="1" x14ac:dyDescent="0.25">
      <c r="A1041" t="s">
        <v>2256</v>
      </c>
      <c r="B1041" t="s">
        <v>18121</v>
      </c>
      <c r="C1041">
        <v>101648</v>
      </c>
      <c r="D1041" t="s">
        <v>17073</v>
      </c>
      <c r="E1041" t="s">
        <v>561</v>
      </c>
      <c r="F1041" s="9">
        <f>Table13[[#This Row],[ToMeasure]]-Table13[[#This Row],[FromMeasure]]</f>
        <v>6.9182162599999995</v>
      </c>
      <c r="G1041" s="5" t="s">
        <v>559</v>
      </c>
      <c r="H1041" s="35">
        <v>8.7872101100000002</v>
      </c>
      <c r="I1041" s="56">
        <v>8.7426375766666702</v>
      </c>
      <c r="J1041" s="18" t="s">
        <v>1872</v>
      </c>
      <c r="K1041" s="55">
        <v>13.36570685</v>
      </c>
      <c r="L1041" s="35">
        <v>15.70542637</v>
      </c>
      <c r="M1041" s="56">
        <v>15.6608538366667</v>
      </c>
      <c r="N1041" s="18" t="s">
        <v>319</v>
      </c>
      <c r="O1041" s="2">
        <v>2424</v>
      </c>
      <c r="P1041" s="2">
        <v>2360</v>
      </c>
      <c r="Q1041" s="2">
        <v>4784</v>
      </c>
      <c r="R1041" t="s">
        <v>5953</v>
      </c>
      <c r="S1041">
        <v>8</v>
      </c>
      <c r="T1041">
        <v>63</v>
      </c>
      <c r="U1041" s="2">
        <v>364</v>
      </c>
      <c r="V1041" s="2">
        <v>766</v>
      </c>
      <c r="W1041" s="8">
        <v>0.23620401337792643</v>
      </c>
      <c r="X1041" s="2">
        <v>12442</v>
      </c>
      <c r="Y1041" s="45">
        <v>989</v>
      </c>
      <c r="AA1041" s="61">
        <f>(Table13[[#This Row],[2042 Future AADT]]-Table13[[#This Row],[AADT 2022]])/20*($AA$5-2022)+Table13[[#This Row],[AADT 2022]]</f>
        <v>9761.7000000000007</v>
      </c>
      <c r="AC1041" s="1" t="str">
        <f>IF(Table13[[#This Row],[TCS MP]]&gt;=Table13[[#This Row],[BMP]],IF(Table13[[#This Row],[TCS MP]]&lt;=Table13[[#This Row],[EMP]],"Good","EMP"),"BMP")</f>
        <v>Good</v>
      </c>
    </row>
    <row r="1042" spans="1:29" ht="24" customHeight="1" x14ac:dyDescent="0.25">
      <c r="A1042" t="s">
        <v>2261</v>
      </c>
      <c r="B1042" t="s">
        <v>18122</v>
      </c>
      <c r="C1042">
        <v>101651</v>
      </c>
      <c r="D1042" t="s">
        <v>17073</v>
      </c>
      <c r="E1042" t="s">
        <v>2257</v>
      </c>
      <c r="F1042" s="9">
        <f>Table13[[#This Row],[ToMeasure]]-Table13[[#This Row],[FromMeasure]]</f>
        <v>2.3566764299999998</v>
      </c>
      <c r="G1042" s="5" t="s">
        <v>2258</v>
      </c>
      <c r="H1042" s="35">
        <v>0</v>
      </c>
      <c r="I1042" s="56">
        <v>1.3820572499999999E-2</v>
      </c>
      <c r="J1042" s="18" t="s">
        <v>2259</v>
      </c>
      <c r="K1042" s="55">
        <v>2.00092092</v>
      </c>
      <c r="L1042" s="35">
        <v>2.3566764299999998</v>
      </c>
      <c r="M1042" s="56">
        <v>2.3704970324999999</v>
      </c>
      <c r="N1042" s="18" t="s">
        <v>2260</v>
      </c>
      <c r="O1042" s="2" t="s">
        <v>203</v>
      </c>
      <c r="P1042" s="2" t="s">
        <v>203</v>
      </c>
      <c r="Q1042" s="2">
        <v>6790</v>
      </c>
      <c r="R1042" t="s">
        <v>10153</v>
      </c>
      <c r="S1042">
        <v>14</v>
      </c>
      <c r="T1042">
        <v>56</v>
      </c>
      <c r="U1042" s="2">
        <v>415</v>
      </c>
      <c r="V1042" s="2">
        <v>323</v>
      </c>
      <c r="W1042" s="8">
        <v>0.10868924889543446</v>
      </c>
      <c r="X1042" s="2">
        <v>9751</v>
      </c>
      <c r="Y1042" s="45">
        <v>990</v>
      </c>
      <c r="AA1042" s="61">
        <f>(Table13[[#This Row],[2042 Future AADT]]-Table13[[#This Row],[AADT 2022]])/20*($AA$5-2022)+Table13[[#This Row],[AADT 2022]]</f>
        <v>8714.65</v>
      </c>
      <c r="AC1042" s="1" t="str">
        <f>IF(Table13[[#This Row],[TCS MP]]&gt;=Table13[[#This Row],[BMP]],IF(Table13[[#This Row],[TCS MP]]&lt;=Table13[[#This Row],[EMP]],"Good","EMP"),"BMP")</f>
        <v>Good</v>
      </c>
    </row>
    <row r="1043" spans="1:29" ht="24" customHeight="1" x14ac:dyDescent="0.25">
      <c r="A1043" t="s">
        <v>2263</v>
      </c>
      <c r="B1043" t="s">
        <v>18123</v>
      </c>
      <c r="C1043">
        <v>101652</v>
      </c>
      <c r="D1043" t="s">
        <v>17073</v>
      </c>
      <c r="E1043" t="s">
        <v>2257</v>
      </c>
      <c r="F1043" s="9">
        <f>Table13[[#This Row],[ToMeasure]]-Table13[[#This Row],[FromMeasure]]</f>
        <v>2.0074036200000003</v>
      </c>
      <c r="G1043" s="5" t="s">
        <v>2258</v>
      </c>
      <c r="H1043" s="35">
        <v>2.3566764299999998</v>
      </c>
      <c r="I1043" s="56">
        <v>2.3629235624999998</v>
      </c>
      <c r="J1043" s="18" t="s">
        <v>2260</v>
      </c>
      <c r="K1043" s="55">
        <v>3.4699351599999999</v>
      </c>
      <c r="L1043" s="35">
        <v>4.3640800500000001</v>
      </c>
      <c r="M1043" s="56">
        <v>4.3703271824999996</v>
      </c>
      <c r="N1043" s="18" t="s">
        <v>2262</v>
      </c>
      <c r="O1043" s="2">
        <v>3312</v>
      </c>
      <c r="P1043" s="2">
        <v>3603</v>
      </c>
      <c r="Q1043" s="2">
        <v>6915</v>
      </c>
      <c r="R1043" t="s">
        <v>10154</v>
      </c>
      <c r="S1043">
        <v>9</v>
      </c>
      <c r="T1043">
        <v>61</v>
      </c>
      <c r="U1043" s="2">
        <v>370</v>
      </c>
      <c r="V1043" s="2">
        <v>297</v>
      </c>
      <c r="W1043" s="8">
        <v>9.6456977584960232E-2</v>
      </c>
      <c r="X1043" s="2">
        <v>10697</v>
      </c>
      <c r="Y1043" s="45">
        <v>991</v>
      </c>
      <c r="AA1043" s="61">
        <f>(Table13[[#This Row],[2042 Future AADT]]-Table13[[#This Row],[AADT 2022]])/20*($AA$5-2022)+Table13[[#This Row],[AADT 2022]]</f>
        <v>9373.2999999999993</v>
      </c>
      <c r="AC1043" s="1" t="str">
        <f>IF(Table13[[#This Row],[TCS MP]]&gt;=Table13[[#This Row],[BMP]],IF(Table13[[#This Row],[TCS MP]]&lt;=Table13[[#This Row],[EMP]],"Good","EMP"),"BMP")</f>
        <v>Good</v>
      </c>
    </row>
    <row r="1044" spans="1:29" ht="24" customHeight="1" x14ac:dyDescent="0.25">
      <c r="A1044" t="s">
        <v>2265</v>
      </c>
      <c r="B1044" t="s">
        <v>18124</v>
      </c>
      <c r="C1044">
        <v>101653</v>
      </c>
      <c r="D1044" t="s">
        <v>17073</v>
      </c>
      <c r="E1044" t="s">
        <v>2257</v>
      </c>
      <c r="F1044" s="9">
        <f>Table13[[#This Row],[ToMeasure]]-Table13[[#This Row],[FromMeasure]]</f>
        <v>14.811937209999998</v>
      </c>
      <c r="G1044" s="5" t="s">
        <v>2258</v>
      </c>
      <c r="H1044" s="35">
        <v>4.3640800500000001</v>
      </c>
      <c r="I1044" s="56">
        <v>4.3771627876470598</v>
      </c>
      <c r="J1044" s="18" t="s">
        <v>2262</v>
      </c>
      <c r="K1044" s="55">
        <v>12.015074215</v>
      </c>
      <c r="L1044" s="35">
        <v>19.176017259999998</v>
      </c>
      <c r="M1044" s="56">
        <v>19.189099997647102</v>
      </c>
      <c r="N1044" s="18" t="s">
        <v>2264</v>
      </c>
      <c r="O1044" s="2" t="s">
        <v>203</v>
      </c>
      <c r="P1044" s="2" t="s">
        <v>203</v>
      </c>
      <c r="Q1044" s="2">
        <v>2518</v>
      </c>
      <c r="R1044" t="s">
        <v>10020</v>
      </c>
      <c r="S1044">
        <v>8</v>
      </c>
      <c r="T1044">
        <v>57</v>
      </c>
      <c r="U1044" s="2">
        <v>123</v>
      </c>
      <c r="V1044" s="2">
        <v>321</v>
      </c>
      <c r="W1044" s="8">
        <v>0.17633042096902304</v>
      </c>
      <c r="X1044" s="2">
        <v>3202</v>
      </c>
      <c r="Y1044" s="45">
        <v>992</v>
      </c>
      <c r="AA1044" s="61">
        <f>(Table13[[#This Row],[2042 Future AADT]]-Table13[[#This Row],[AADT 2022]])/20*($AA$5-2022)+Table13[[#This Row],[AADT 2022]]</f>
        <v>2962.6</v>
      </c>
      <c r="AC1044" s="1" t="str">
        <f>IF(Table13[[#This Row],[TCS MP]]&gt;=Table13[[#This Row],[BMP]],IF(Table13[[#This Row],[TCS MP]]&lt;=Table13[[#This Row],[EMP]],"Good","EMP"),"BMP")</f>
        <v>Good</v>
      </c>
    </row>
    <row r="1045" spans="1:29" ht="24" customHeight="1" x14ac:dyDescent="0.25">
      <c r="A1045" t="s">
        <v>2267</v>
      </c>
      <c r="B1045" t="s">
        <v>18125</v>
      </c>
      <c r="C1045">
        <v>101654</v>
      </c>
      <c r="D1045" t="s">
        <v>17073</v>
      </c>
      <c r="E1045" t="s">
        <v>2257</v>
      </c>
      <c r="F1045" s="9">
        <f>Table13[[#This Row],[ToMeasure]]-Table13[[#This Row],[FromMeasure]]</f>
        <v>11.207231140000001</v>
      </c>
      <c r="G1045" s="5" t="s">
        <v>2258</v>
      </c>
      <c r="H1045" s="35">
        <v>19.176017259999998</v>
      </c>
      <c r="I1045" s="56">
        <v>19.188162644615399</v>
      </c>
      <c r="J1045" s="18" t="s">
        <v>2264</v>
      </c>
      <c r="K1045" s="55">
        <v>23.006906135000001</v>
      </c>
      <c r="L1045" s="35">
        <v>30.383248399999999</v>
      </c>
      <c r="M1045" s="56">
        <v>30.395393784615401</v>
      </c>
      <c r="N1045" s="18" t="s">
        <v>2266</v>
      </c>
      <c r="O1045" s="2" t="s">
        <v>203</v>
      </c>
      <c r="P1045" s="2" t="s">
        <v>203</v>
      </c>
      <c r="Q1045" s="2">
        <v>3388</v>
      </c>
      <c r="R1045" t="s">
        <v>5954</v>
      </c>
      <c r="S1045">
        <v>7</v>
      </c>
      <c r="T1045">
        <v>58</v>
      </c>
      <c r="U1045" s="2">
        <v>119</v>
      </c>
      <c r="V1045" s="2">
        <v>298</v>
      </c>
      <c r="W1045" s="8">
        <v>0.1230814639905549</v>
      </c>
      <c r="X1045" s="2">
        <v>5241</v>
      </c>
      <c r="Y1045" s="45">
        <v>993</v>
      </c>
      <c r="AA1045" s="61">
        <f>(Table13[[#This Row],[2042 Future AADT]]-Table13[[#This Row],[AADT 2022]])/20*($AA$5-2022)+Table13[[#This Row],[AADT 2022]]</f>
        <v>4592.45</v>
      </c>
      <c r="AC1045" s="1" t="str">
        <f>IF(Table13[[#This Row],[TCS MP]]&gt;=Table13[[#This Row],[BMP]],IF(Table13[[#This Row],[TCS MP]]&lt;=Table13[[#This Row],[EMP]],"Good","EMP"),"BMP")</f>
        <v>Good</v>
      </c>
    </row>
    <row r="1046" spans="1:29" ht="24" customHeight="1" x14ac:dyDescent="0.25">
      <c r="A1046" t="s">
        <v>2268</v>
      </c>
      <c r="B1046" t="s">
        <v>18126</v>
      </c>
      <c r="C1046">
        <v>101655</v>
      </c>
      <c r="D1046" t="s">
        <v>17073</v>
      </c>
      <c r="E1046" t="s">
        <v>2257</v>
      </c>
      <c r="F1046" s="9">
        <f>Table13[[#This Row],[ToMeasure]]-Table13[[#This Row],[FromMeasure]]</f>
        <v>1.7001703600000013</v>
      </c>
      <c r="G1046" s="5" t="s">
        <v>2258</v>
      </c>
      <c r="H1046" s="35">
        <v>30.383248399999999</v>
      </c>
      <c r="I1046" s="56">
        <v>30.253568905000002</v>
      </c>
      <c r="J1046" s="18" t="s">
        <v>2266</v>
      </c>
      <c r="K1046" s="55">
        <v>31.001631360000001</v>
      </c>
      <c r="L1046" s="35">
        <v>32.083418760000001</v>
      </c>
      <c r="M1046" s="56">
        <v>31.953739264999999</v>
      </c>
      <c r="N1046" s="18" t="s">
        <v>142</v>
      </c>
      <c r="O1046" s="2">
        <v>1927</v>
      </c>
      <c r="P1046" s="2">
        <v>1880</v>
      </c>
      <c r="Q1046" s="2">
        <v>3807</v>
      </c>
      <c r="R1046" t="s">
        <v>5955</v>
      </c>
      <c r="S1046">
        <v>7</v>
      </c>
      <c r="T1046">
        <v>59</v>
      </c>
      <c r="U1046" s="2">
        <v>473</v>
      </c>
      <c r="V1046" s="2">
        <v>385</v>
      </c>
      <c r="W1046" s="8">
        <v>0.22537431048069345</v>
      </c>
      <c r="X1046" s="2">
        <v>5889</v>
      </c>
      <c r="Y1046" s="45">
        <v>994</v>
      </c>
      <c r="AA1046" s="61">
        <f>(Table13[[#This Row],[2042 Future AADT]]-Table13[[#This Row],[AADT 2022]])/20*($AA$5-2022)+Table13[[#This Row],[AADT 2022]]</f>
        <v>5160.3</v>
      </c>
      <c r="AC1046" s="1" t="str">
        <f>IF(Table13[[#This Row],[TCS MP]]&gt;=Table13[[#This Row],[BMP]],IF(Table13[[#This Row],[TCS MP]]&lt;=Table13[[#This Row],[EMP]],"Good","EMP"),"BMP")</f>
        <v>Good</v>
      </c>
    </row>
    <row r="1047" spans="1:29" ht="24" customHeight="1" x14ac:dyDescent="0.25">
      <c r="A1047" t="s">
        <v>2269</v>
      </c>
      <c r="B1047" t="s">
        <v>18551</v>
      </c>
      <c r="C1047">
        <v>102295</v>
      </c>
      <c r="D1047" t="s">
        <v>17073</v>
      </c>
      <c r="E1047" t="s">
        <v>2257</v>
      </c>
      <c r="F1047" s="9">
        <f>Table13[[#This Row],[ToMeasure]]-Table13[[#This Row],[FromMeasure]]</f>
        <v>0.49976921999999746</v>
      </c>
      <c r="G1047" s="5" t="s">
        <v>2258</v>
      </c>
      <c r="H1047" s="35">
        <v>32.083418760000001</v>
      </c>
      <c r="I1047" s="56">
        <v>31.799649944999999</v>
      </c>
      <c r="J1047" s="18" t="s">
        <v>142</v>
      </c>
      <c r="K1047" s="55">
        <v>32.160694245000002</v>
      </c>
      <c r="L1047" s="35">
        <v>32.583187979999998</v>
      </c>
      <c r="M1047" s="56">
        <v>32.299419165000003</v>
      </c>
      <c r="N1047" s="18" t="s">
        <v>993</v>
      </c>
      <c r="O1047" s="2">
        <v>1964</v>
      </c>
      <c r="P1047" s="2">
        <v>1932</v>
      </c>
      <c r="Q1047" s="2">
        <v>3896</v>
      </c>
      <c r="R1047" t="s">
        <v>10021</v>
      </c>
      <c r="S1047">
        <v>8</v>
      </c>
      <c r="T1047">
        <v>51</v>
      </c>
      <c r="U1047" s="2">
        <v>430</v>
      </c>
      <c r="V1047" s="2">
        <v>300</v>
      </c>
      <c r="W1047" s="8">
        <v>0.18737166324435317</v>
      </c>
      <c r="X1047" s="2">
        <v>5169</v>
      </c>
      <c r="Y1047" s="45">
        <v>994.1</v>
      </c>
      <c r="AA1047" s="61">
        <f>(Table13[[#This Row],[2042 Future AADT]]-Table13[[#This Row],[AADT 2022]])/20*($AA$5-2022)+Table13[[#This Row],[AADT 2022]]</f>
        <v>4723.45</v>
      </c>
      <c r="AC1047" s="1" t="str">
        <f>IF(Table13[[#This Row],[TCS MP]]&gt;=Table13[[#This Row],[BMP]],IF(Table13[[#This Row],[TCS MP]]&lt;=Table13[[#This Row],[EMP]],"Good","EMP"),"BMP")</f>
        <v>Good</v>
      </c>
    </row>
    <row r="1048" spans="1:29" ht="24" customHeight="1" x14ac:dyDescent="0.25">
      <c r="A1048" t="s">
        <v>2271</v>
      </c>
      <c r="B1048" t="s">
        <v>18127</v>
      </c>
      <c r="C1048">
        <v>101656</v>
      </c>
      <c r="D1048" t="s">
        <v>17073</v>
      </c>
      <c r="E1048" t="s">
        <v>2084</v>
      </c>
      <c r="F1048" s="9">
        <f>Table13[[#This Row],[ToMeasure]]-Table13[[#This Row],[FromMeasure]]</f>
        <v>9.9060310099999995</v>
      </c>
      <c r="G1048" s="5" t="s">
        <v>2082</v>
      </c>
      <c r="H1048" s="35">
        <v>0</v>
      </c>
      <c r="I1048" s="56">
        <v>0</v>
      </c>
      <c r="J1048" s="18" t="s">
        <v>598</v>
      </c>
      <c r="K1048" s="55">
        <v>4.989746265</v>
      </c>
      <c r="L1048" s="35">
        <v>9.9060310099999995</v>
      </c>
      <c r="M1048" s="56">
        <v>9.8092321754545502</v>
      </c>
      <c r="N1048" s="18" t="s">
        <v>2270</v>
      </c>
      <c r="O1048" s="2">
        <v>65</v>
      </c>
      <c r="P1048" s="2">
        <v>69</v>
      </c>
      <c r="Q1048" s="2">
        <v>134</v>
      </c>
      <c r="R1048" t="s">
        <v>10155</v>
      </c>
      <c r="S1048">
        <v>16</v>
      </c>
      <c r="T1048">
        <v>55</v>
      </c>
      <c r="U1048" s="2">
        <v>17</v>
      </c>
      <c r="V1048" s="2">
        <v>5</v>
      </c>
      <c r="W1048" s="8">
        <v>0.16417910447761194</v>
      </c>
      <c r="X1048" s="2">
        <v>262</v>
      </c>
      <c r="Y1048" s="45">
        <v>995</v>
      </c>
      <c r="AA1048" s="61">
        <f>(Table13[[#This Row],[2042 Future AADT]]-Table13[[#This Row],[AADT 2022]])/20*($AA$5-2022)+Table13[[#This Row],[AADT 2022]]</f>
        <v>217.2</v>
      </c>
      <c r="AC1048" s="1" t="str">
        <f>IF(Table13[[#This Row],[TCS MP]]&gt;=Table13[[#This Row],[BMP]],IF(Table13[[#This Row],[TCS MP]]&lt;=Table13[[#This Row],[EMP]],"Good","EMP"),"BMP")</f>
        <v>Good</v>
      </c>
    </row>
    <row r="1049" spans="1:29" ht="24" customHeight="1" x14ac:dyDescent="0.25">
      <c r="A1049" t="s">
        <v>2275</v>
      </c>
      <c r="B1049" t="s">
        <v>18128</v>
      </c>
      <c r="C1049">
        <v>101657</v>
      </c>
      <c r="D1049" t="s">
        <v>17073</v>
      </c>
      <c r="E1049" t="s">
        <v>2272</v>
      </c>
      <c r="F1049" s="9">
        <f>Table13[[#This Row],[ToMeasure]]-Table13[[#This Row],[FromMeasure]]</f>
        <v>9.1707080199999993</v>
      </c>
      <c r="G1049" s="5" t="s">
        <v>2273</v>
      </c>
      <c r="H1049" s="35">
        <v>0</v>
      </c>
      <c r="I1049" s="56">
        <v>374.25917622727297</v>
      </c>
      <c r="J1049" s="18" t="s">
        <v>2274</v>
      </c>
      <c r="K1049" s="55">
        <v>374.84730653499997</v>
      </c>
      <c r="L1049" s="35">
        <v>9.1707080199999993</v>
      </c>
      <c r="M1049" s="56">
        <v>383.429884277273</v>
      </c>
      <c r="N1049" s="18" t="s">
        <v>143</v>
      </c>
      <c r="O1049" s="2">
        <v>162</v>
      </c>
      <c r="P1049" s="2">
        <v>224</v>
      </c>
      <c r="Q1049" s="2">
        <v>386</v>
      </c>
      <c r="R1049" t="s">
        <v>10156</v>
      </c>
      <c r="S1049">
        <v>12</v>
      </c>
      <c r="T1049">
        <v>55</v>
      </c>
      <c r="U1049" s="2">
        <v>18</v>
      </c>
      <c r="V1049" s="2">
        <v>14</v>
      </c>
      <c r="W1049" s="8">
        <v>8.2901554404145081E-2</v>
      </c>
      <c r="X1049" s="2">
        <v>656</v>
      </c>
      <c r="Y1049" s="45">
        <v>996</v>
      </c>
      <c r="AA1049" s="61">
        <f>(Table13[[#This Row],[2042 Future AADT]]-Table13[[#This Row],[AADT 2022]])/20*($AA$5-2022)+Table13[[#This Row],[AADT 2022]]</f>
        <v>561.5</v>
      </c>
      <c r="AC1049" s="1" t="str">
        <f>IF(Table13[[#This Row],[TCS MP]]&gt;=Table13[[#This Row],[BMP]],IF(Table13[[#This Row],[TCS MP]]&lt;=Table13[[#This Row],[EMP]],"Good","EMP"),"BMP")</f>
        <v>Good</v>
      </c>
    </row>
    <row r="1050" spans="1:29" ht="24" customHeight="1" x14ac:dyDescent="0.25">
      <c r="A1050" t="s">
        <v>2278</v>
      </c>
      <c r="B1050" t="s">
        <v>18129</v>
      </c>
      <c r="C1050">
        <v>101658</v>
      </c>
      <c r="D1050" t="s">
        <v>17073</v>
      </c>
      <c r="E1050" t="s">
        <v>2276</v>
      </c>
      <c r="F1050" s="9">
        <f>Table13[[#This Row],[ToMeasure]]-Table13[[#This Row],[FromMeasure]]</f>
        <v>5.7815914099999999</v>
      </c>
      <c r="G1050" s="5" t="s">
        <v>557</v>
      </c>
      <c r="H1050" s="35">
        <v>0</v>
      </c>
      <c r="I1050" s="56">
        <v>218.76</v>
      </c>
      <c r="J1050" s="18" t="s">
        <v>66</v>
      </c>
      <c r="K1050" s="55">
        <v>219.92013238000001</v>
      </c>
      <c r="L1050" s="35">
        <v>5.7815914099999999</v>
      </c>
      <c r="M1050" s="56">
        <v>225.31</v>
      </c>
      <c r="N1050" s="18" t="s">
        <v>2277</v>
      </c>
      <c r="O1050" s="2">
        <v>5850</v>
      </c>
      <c r="P1050" s="2">
        <v>5727</v>
      </c>
      <c r="Q1050" s="2">
        <v>11577</v>
      </c>
      <c r="R1050" t="s">
        <v>13381</v>
      </c>
      <c r="S1050">
        <v>8</v>
      </c>
      <c r="T1050">
        <v>53</v>
      </c>
      <c r="U1050" s="2">
        <v>995</v>
      </c>
      <c r="V1050" s="2">
        <v>510</v>
      </c>
      <c r="W1050" s="8">
        <v>0.12999913621836401</v>
      </c>
      <c r="X1050" s="2">
        <v>26806</v>
      </c>
      <c r="Y1050" s="45">
        <v>997</v>
      </c>
      <c r="AA1050" s="61">
        <f>(Table13[[#This Row],[2042 Future AADT]]-Table13[[#This Row],[AADT 2022]])/20*($AA$5-2022)+Table13[[#This Row],[AADT 2022]]</f>
        <v>21475.85</v>
      </c>
      <c r="AC1050" s="1" t="str">
        <f>IF(Table13[[#This Row],[TCS MP]]&gt;=Table13[[#This Row],[BMP]],IF(Table13[[#This Row],[TCS MP]]&lt;=Table13[[#This Row],[EMP]],"Good","EMP"),"BMP")</f>
        <v>Good</v>
      </c>
    </row>
    <row r="1051" spans="1:29" ht="24" customHeight="1" x14ac:dyDescent="0.25">
      <c r="A1051" t="s">
        <v>25994</v>
      </c>
      <c r="B1051" t="s">
        <v>25999</v>
      </c>
      <c r="C1051">
        <v>101659</v>
      </c>
      <c r="D1051" t="s">
        <v>17073</v>
      </c>
      <c r="E1051" t="s">
        <v>25995</v>
      </c>
      <c r="F1051" s="9">
        <f>Table13[[#This Row],[ToMeasure]]-Table13[[#This Row],[FromMeasure]]</f>
        <v>1.9993182100000002</v>
      </c>
      <c r="G1051" s="5" t="s">
        <v>25996</v>
      </c>
      <c r="H1051" s="35">
        <v>0.12580079</v>
      </c>
      <c r="I1051" s="56">
        <v>34</v>
      </c>
      <c r="J1051" s="18" t="s">
        <v>1140</v>
      </c>
      <c r="K1051" s="55">
        <v>35</v>
      </c>
      <c r="L1051" s="35">
        <v>2.1251190000000002</v>
      </c>
      <c r="M1051" s="56">
        <v>36</v>
      </c>
      <c r="N1051" s="18" t="s">
        <v>349</v>
      </c>
      <c r="O1051" s="2">
        <v>5538</v>
      </c>
      <c r="P1051" s="2">
        <v>5306</v>
      </c>
      <c r="Q1051" s="2">
        <v>10844</v>
      </c>
      <c r="R1051" t="s">
        <v>25997</v>
      </c>
      <c r="S1051">
        <v>55</v>
      </c>
      <c r="T1051">
        <v>9</v>
      </c>
      <c r="U1051" s="2">
        <v>505</v>
      </c>
      <c r="V1051" s="2">
        <v>200</v>
      </c>
      <c r="W1051" s="8">
        <v>6.5012910365178894E-2</v>
      </c>
      <c r="X1051" s="2">
        <v>14553</v>
      </c>
      <c r="Y1051" s="45">
        <v>998</v>
      </c>
      <c r="AA1051" s="61">
        <f>(Table13[[#This Row],[2042 Future AADT]]-Table13[[#This Row],[AADT 2022]])/20*($AA$5-2022)+Table13[[#This Row],[AADT 2022]]</f>
        <v>13254.85</v>
      </c>
      <c r="AC1051" s="1" t="str">
        <f>IF(Table13[[#This Row],[TCS MP]]&gt;=Table13[[#This Row],[BMP]],IF(Table13[[#This Row],[TCS MP]]&lt;=Table13[[#This Row],[EMP]],"Good","EMP"),"BMP")</f>
        <v>Good</v>
      </c>
    </row>
    <row r="1052" spans="1:29" ht="24" customHeight="1" x14ac:dyDescent="0.25">
      <c r="A1052" t="s">
        <v>2282</v>
      </c>
      <c r="B1052" t="s">
        <v>18130</v>
      </c>
      <c r="C1052">
        <v>101661</v>
      </c>
      <c r="D1052" t="s">
        <v>17073</v>
      </c>
      <c r="E1052" t="s">
        <v>2280</v>
      </c>
      <c r="F1052" s="9">
        <f>Table13[[#This Row],[ToMeasure]]-Table13[[#This Row],[FromMeasure]]</f>
        <v>0.69257466000000001</v>
      </c>
      <c r="G1052" s="5" t="s">
        <v>627</v>
      </c>
      <c r="H1052" s="35">
        <v>0.34624718999999998</v>
      </c>
      <c r="I1052" s="56">
        <v>317.62611958666702</v>
      </c>
      <c r="J1052" s="18" t="s">
        <v>810</v>
      </c>
      <c r="K1052" s="55">
        <v>317.92439108666701</v>
      </c>
      <c r="L1052" s="35">
        <v>1.0388218499999999</v>
      </c>
      <c r="M1052" s="56">
        <v>318.31869424666701</v>
      </c>
      <c r="N1052" s="18" t="s">
        <v>2281</v>
      </c>
      <c r="O1052" s="2">
        <v>22071</v>
      </c>
      <c r="P1052" s="2">
        <v>25993</v>
      </c>
      <c r="Q1052" s="2">
        <v>48064</v>
      </c>
      <c r="R1052" t="s">
        <v>13382</v>
      </c>
      <c r="S1052">
        <v>7</v>
      </c>
      <c r="T1052">
        <v>59</v>
      </c>
      <c r="U1052" s="2">
        <v>1049</v>
      </c>
      <c r="V1052" s="2">
        <v>734</v>
      </c>
      <c r="W1052" s="8">
        <v>3.7096371504660455E-2</v>
      </c>
      <c r="X1052" s="2">
        <v>82560</v>
      </c>
      <c r="Y1052" s="45">
        <v>999</v>
      </c>
      <c r="AA1052" s="61">
        <f>(Table13[[#This Row],[2042 Future AADT]]-Table13[[#This Row],[AADT 2022]])/20*($AA$5-2022)+Table13[[#This Row],[AADT 2022]]</f>
        <v>70486.399999999994</v>
      </c>
      <c r="AC1052" s="1" t="str">
        <f>IF(Table13[[#This Row],[TCS MP]]&gt;=Table13[[#This Row],[BMP]],IF(Table13[[#This Row],[TCS MP]]&lt;=Table13[[#This Row],[EMP]],"Good","EMP"),"BMP")</f>
        <v>Good</v>
      </c>
    </row>
    <row r="1053" spans="1:29" ht="24" customHeight="1" x14ac:dyDescent="0.25">
      <c r="A1053" t="s">
        <v>2284</v>
      </c>
      <c r="B1053" t="s">
        <v>18131</v>
      </c>
      <c r="C1053">
        <v>101662</v>
      </c>
      <c r="D1053" t="s">
        <v>17073</v>
      </c>
      <c r="E1053" t="s">
        <v>2280</v>
      </c>
      <c r="F1053" s="9">
        <f>Table13[[#This Row],[ToMeasure]]-Table13[[#This Row],[FromMeasure]]</f>
        <v>3.6785665100000005</v>
      </c>
      <c r="G1053" s="5" t="s">
        <v>627</v>
      </c>
      <c r="H1053" s="35">
        <v>1.0388218499999999</v>
      </c>
      <c r="I1053" s="56">
        <v>318.45740704333298</v>
      </c>
      <c r="J1053" s="18" t="s">
        <v>2281</v>
      </c>
      <c r="K1053" s="55">
        <v>320.86560716499997</v>
      </c>
      <c r="L1053" s="35">
        <v>4.7173883600000002</v>
      </c>
      <c r="M1053" s="56">
        <v>322.13597355333297</v>
      </c>
      <c r="N1053" s="18" t="s">
        <v>2283</v>
      </c>
      <c r="O1053" s="2">
        <v>18404</v>
      </c>
      <c r="P1053" s="2">
        <v>18476</v>
      </c>
      <c r="Q1053" s="2">
        <v>36880</v>
      </c>
      <c r="R1053" t="s">
        <v>10022</v>
      </c>
      <c r="S1053">
        <v>11</v>
      </c>
      <c r="T1053">
        <v>59</v>
      </c>
      <c r="U1053" s="2">
        <v>1304</v>
      </c>
      <c r="V1053" s="2">
        <v>1099</v>
      </c>
      <c r="W1053" s="8">
        <v>6.5157266811279826E-2</v>
      </c>
      <c r="X1053" s="2">
        <v>57133</v>
      </c>
      <c r="Y1053" s="45">
        <v>1000</v>
      </c>
      <c r="AA1053" s="61">
        <f>(Table13[[#This Row],[2042 Future AADT]]-Table13[[#This Row],[AADT 2022]])/20*($AA$5-2022)+Table13[[#This Row],[AADT 2022]]</f>
        <v>50044.45</v>
      </c>
      <c r="AC1053" s="1" t="str">
        <f>IF(Table13[[#This Row],[TCS MP]]&gt;=Table13[[#This Row],[BMP]],IF(Table13[[#This Row],[TCS MP]]&lt;=Table13[[#This Row],[EMP]],"Good","EMP"),"BMP")</f>
        <v>Good</v>
      </c>
    </row>
    <row r="1054" spans="1:29" ht="24" customHeight="1" x14ac:dyDescent="0.25">
      <c r="A1054" t="s">
        <v>2286</v>
      </c>
      <c r="B1054" t="s">
        <v>18132</v>
      </c>
      <c r="C1054">
        <v>101663</v>
      </c>
      <c r="D1054" t="s">
        <v>17073</v>
      </c>
      <c r="E1054" t="s">
        <v>2280</v>
      </c>
      <c r="F1054" s="9">
        <f>Table13[[#This Row],[ToMeasure]]-Table13[[#This Row],[FromMeasure]]</f>
        <v>1.2704942699999995</v>
      </c>
      <c r="G1054" s="5" t="s">
        <v>627</v>
      </c>
      <c r="H1054" s="35">
        <v>4.7173883600000002</v>
      </c>
      <c r="I1054" s="56">
        <v>322.13864629333301</v>
      </c>
      <c r="J1054" s="18" t="s">
        <v>2283</v>
      </c>
      <c r="K1054" s="55">
        <v>322.77871014499999</v>
      </c>
      <c r="L1054" s="35">
        <v>5.9878826299999997</v>
      </c>
      <c r="M1054" s="56">
        <v>323.40914056333298</v>
      </c>
      <c r="N1054" s="18" t="s">
        <v>2285</v>
      </c>
      <c r="O1054" s="2">
        <v>22104</v>
      </c>
      <c r="P1054" s="2">
        <v>22360</v>
      </c>
      <c r="Q1054" s="2">
        <v>44464</v>
      </c>
      <c r="R1054" t="s">
        <v>13383</v>
      </c>
      <c r="S1054">
        <v>7</v>
      </c>
      <c r="T1054">
        <v>62</v>
      </c>
      <c r="U1054" s="2">
        <v>1542</v>
      </c>
      <c r="V1054" s="2">
        <v>1157</v>
      </c>
      <c r="W1054" s="8">
        <v>6.0700791651673261E-2</v>
      </c>
      <c r="X1054" s="2">
        <v>76376</v>
      </c>
      <c r="Y1054" s="45">
        <v>1001</v>
      </c>
      <c r="AA1054" s="61">
        <f>(Table13[[#This Row],[2042 Future AADT]]-Table13[[#This Row],[AADT 2022]])/20*($AA$5-2022)+Table13[[#This Row],[AADT 2022]]</f>
        <v>65206.8</v>
      </c>
      <c r="AC1054" s="1" t="str">
        <f>IF(Table13[[#This Row],[TCS MP]]&gt;=Table13[[#This Row],[BMP]],IF(Table13[[#This Row],[TCS MP]]&lt;=Table13[[#This Row],[EMP]],"Good","EMP"),"BMP")</f>
        <v>Good</v>
      </c>
    </row>
    <row r="1055" spans="1:29" ht="24" customHeight="1" x14ac:dyDescent="0.25">
      <c r="A1055" t="s">
        <v>2287</v>
      </c>
      <c r="B1055" t="s">
        <v>18133</v>
      </c>
      <c r="C1055">
        <v>101664</v>
      </c>
      <c r="D1055" t="s">
        <v>17073</v>
      </c>
      <c r="E1055" t="s">
        <v>2280</v>
      </c>
      <c r="F1055" s="9">
        <f>Table13[[#This Row],[ToMeasure]]-Table13[[#This Row],[FromMeasure]]</f>
        <v>1.0489331800000006</v>
      </c>
      <c r="G1055" s="5" t="s">
        <v>627</v>
      </c>
      <c r="H1055" s="35">
        <v>5.9878826299999997</v>
      </c>
      <c r="I1055" s="56">
        <v>323.40559954000003</v>
      </c>
      <c r="J1055" s="18" t="s">
        <v>2285</v>
      </c>
      <c r="K1055" s="55">
        <v>324.330557865</v>
      </c>
      <c r="L1055" s="35">
        <v>7.0368158100000002</v>
      </c>
      <c r="M1055" s="56">
        <v>324.45453271999997</v>
      </c>
      <c r="N1055" s="18" t="s">
        <v>1024</v>
      </c>
      <c r="O1055" s="2">
        <v>13667</v>
      </c>
      <c r="P1055" s="2">
        <v>12573</v>
      </c>
      <c r="Q1055" s="2">
        <v>26240</v>
      </c>
      <c r="R1055" t="s">
        <v>13384</v>
      </c>
      <c r="S1055">
        <v>7</v>
      </c>
      <c r="T1055">
        <v>64</v>
      </c>
      <c r="U1055" s="2">
        <v>990</v>
      </c>
      <c r="V1055" s="2">
        <v>942</v>
      </c>
      <c r="W1055" s="8">
        <v>7.3628048780487801E-2</v>
      </c>
      <c r="X1055" s="2">
        <v>45073</v>
      </c>
      <c r="Y1055" s="45">
        <v>1002</v>
      </c>
      <c r="AA1055" s="61">
        <f>(Table13[[#This Row],[2042 Future AADT]]-Table13[[#This Row],[AADT 2022]])/20*($AA$5-2022)+Table13[[#This Row],[AADT 2022]]</f>
        <v>38481.449999999997</v>
      </c>
      <c r="AC1055" s="1" t="str">
        <f>IF(Table13[[#This Row],[TCS MP]]&gt;=Table13[[#This Row],[BMP]],IF(Table13[[#This Row],[TCS MP]]&lt;=Table13[[#This Row],[EMP]],"Good","EMP"),"BMP")</f>
        <v>Good</v>
      </c>
    </row>
    <row r="1056" spans="1:29" ht="24" customHeight="1" x14ac:dyDescent="0.25">
      <c r="A1056" t="s">
        <v>2289</v>
      </c>
      <c r="B1056" t="s">
        <v>18134</v>
      </c>
      <c r="C1056">
        <v>101665</v>
      </c>
      <c r="D1056" t="s">
        <v>17073</v>
      </c>
      <c r="E1056" t="s">
        <v>2280</v>
      </c>
      <c r="F1056" s="9">
        <f>Table13[[#This Row],[ToMeasure]]-Table13[[#This Row],[FromMeasure]]</f>
        <v>5.6191849200000004</v>
      </c>
      <c r="G1056" s="5" t="s">
        <v>627</v>
      </c>
      <c r="H1056" s="35">
        <v>7.0368158100000002</v>
      </c>
      <c r="I1056" s="56">
        <v>324.44896865499999</v>
      </c>
      <c r="J1056" s="18" t="s">
        <v>1024</v>
      </c>
      <c r="K1056" s="55">
        <v>330.01230420000002</v>
      </c>
      <c r="L1056" s="35">
        <v>12.656000730000001</v>
      </c>
      <c r="M1056" s="56">
        <v>330.068153575</v>
      </c>
      <c r="N1056" s="18" t="s">
        <v>2288</v>
      </c>
      <c r="O1056" s="2">
        <v>1509</v>
      </c>
      <c r="P1056" s="2">
        <v>1117</v>
      </c>
      <c r="Q1056" s="2">
        <v>2626</v>
      </c>
      <c r="R1056" t="s">
        <v>5956</v>
      </c>
      <c r="S1056">
        <v>9</v>
      </c>
      <c r="T1056">
        <v>54</v>
      </c>
      <c r="U1056" s="2">
        <v>162</v>
      </c>
      <c r="V1056" s="2">
        <v>9</v>
      </c>
      <c r="W1056" s="8">
        <v>6.5118050266565114E-2</v>
      </c>
      <c r="X1056" s="2">
        <v>3645</v>
      </c>
      <c r="Y1056" s="45">
        <v>1003</v>
      </c>
      <c r="AA1056" s="61">
        <f>(Table13[[#This Row],[2042 Future AADT]]-Table13[[#This Row],[AADT 2022]])/20*($AA$5-2022)+Table13[[#This Row],[AADT 2022]]</f>
        <v>3288.35</v>
      </c>
      <c r="AC1056" s="1" t="str">
        <f>IF(Table13[[#This Row],[TCS MP]]&gt;=Table13[[#This Row],[BMP]],IF(Table13[[#This Row],[TCS MP]]&lt;=Table13[[#This Row],[EMP]],"Good","EMP"),"BMP")</f>
        <v>Good</v>
      </c>
    </row>
    <row r="1057" spans="1:29" ht="24" customHeight="1" x14ac:dyDescent="0.25">
      <c r="A1057" t="s">
        <v>2291</v>
      </c>
      <c r="B1057" t="s">
        <v>18135</v>
      </c>
      <c r="C1057">
        <v>101666</v>
      </c>
      <c r="D1057" t="s">
        <v>17073</v>
      </c>
      <c r="E1057" t="s">
        <v>2280</v>
      </c>
      <c r="F1057" s="9">
        <f>Table13[[#This Row],[ToMeasure]]-Table13[[#This Row],[FromMeasure]]</f>
        <v>13.677095109999998</v>
      </c>
      <c r="G1057" s="5" t="s">
        <v>627</v>
      </c>
      <c r="H1057" s="35">
        <v>12.656000730000001</v>
      </c>
      <c r="I1057" s="56">
        <v>330.10047488599997</v>
      </c>
      <c r="J1057" s="18" t="s">
        <v>2288</v>
      </c>
      <c r="K1057" s="55">
        <v>337.29958216</v>
      </c>
      <c r="L1057" s="35">
        <v>26.333095839999999</v>
      </c>
      <c r="M1057" s="56">
        <v>343.77756999600001</v>
      </c>
      <c r="N1057" s="18" t="s">
        <v>2290</v>
      </c>
      <c r="O1057" s="2">
        <v>999</v>
      </c>
      <c r="P1057" s="2">
        <v>1065</v>
      </c>
      <c r="Q1057" s="2">
        <v>2064</v>
      </c>
      <c r="R1057" t="s">
        <v>10160</v>
      </c>
      <c r="S1057">
        <v>9</v>
      </c>
      <c r="T1057">
        <v>54</v>
      </c>
      <c r="U1057" s="2">
        <v>164</v>
      </c>
      <c r="V1057" s="2">
        <v>9</v>
      </c>
      <c r="W1057" s="8">
        <v>8.3817829457364337E-2</v>
      </c>
      <c r="X1057" s="2">
        <v>2612</v>
      </c>
      <c r="Y1057" s="45">
        <v>1004</v>
      </c>
      <c r="AA1057" s="61">
        <f>(Table13[[#This Row],[2042 Future AADT]]-Table13[[#This Row],[AADT 2022]])/20*($AA$5-2022)+Table13[[#This Row],[AADT 2022]]</f>
        <v>2420.1999999999998</v>
      </c>
      <c r="AC1057" s="1" t="str">
        <f>IF(Table13[[#This Row],[TCS MP]]&gt;=Table13[[#This Row],[BMP]],IF(Table13[[#This Row],[TCS MP]]&lt;=Table13[[#This Row],[EMP]],"Good","EMP"),"BMP")</f>
        <v>Good</v>
      </c>
    </row>
    <row r="1058" spans="1:29" ht="24" customHeight="1" x14ac:dyDescent="0.25">
      <c r="A1058" t="s">
        <v>2292</v>
      </c>
      <c r="B1058" t="s">
        <v>18136</v>
      </c>
      <c r="C1058">
        <v>101667</v>
      </c>
      <c r="D1058" t="s">
        <v>17073</v>
      </c>
      <c r="E1058" t="s">
        <v>2280</v>
      </c>
      <c r="F1058" s="9">
        <f>Table13[[#This Row],[ToMeasure]]-Table13[[#This Row],[FromMeasure]]</f>
        <v>0.47715247000000005</v>
      </c>
      <c r="G1058" s="5" t="s">
        <v>627</v>
      </c>
      <c r="H1058" s="35">
        <v>26.333095839999999</v>
      </c>
      <c r="I1058" s="56">
        <v>343.85231184000003</v>
      </c>
      <c r="J1058" s="18" t="s">
        <v>2290</v>
      </c>
      <c r="K1058" s="55">
        <v>344.16412695000002</v>
      </c>
      <c r="L1058" s="35">
        <v>26.810248309999999</v>
      </c>
      <c r="M1058" s="56">
        <v>344.32946430999999</v>
      </c>
      <c r="N1058" s="18" t="s">
        <v>207</v>
      </c>
      <c r="O1058" s="2">
        <v>1313</v>
      </c>
      <c r="P1058" s="2">
        <v>1160</v>
      </c>
      <c r="Q1058" s="2">
        <v>2473</v>
      </c>
      <c r="R1058" t="s">
        <v>13385</v>
      </c>
      <c r="S1058">
        <v>9</v>
      </c>
      <c r="T1058">
        <v>52</v>
      </c>
      <c r="U1058" s="2">
        <v>131</v>
      </c>
      <c r="V1058" s="2">
        <v>26</v>
      </c>
      <c r="W1058" s="8">
        <v>6.3485644965628793E-2</v>
      </c>
      <c r="X1058" s="2">
        <v>4550</v>
      </c>
      <c r="Y1058" s="45">
        <v>1005</v>
      </c>
      <c r="AA1058" s="61">
        <f>(Table13[[#This Row],[2042 Future AADT]]-Table13[[#This Row],[AADT 2022]])/20*($AA$5-2022)+Table13[[#This Row],[AADT 2022]]</f>
        <v>3823.05</v>
      </c>
      <c r="AC1058" s="1" t="str">
        <f>IF(Table13[[#This Row],[TCS MP]]&gt;=Table13[[#This Row],[BMP]],IF(Table13[[#This Row],[TCS MP]]&lt;=Table13[[#This Row],[EMP]],"Good","EMP"),"BMP")</f>
        <v>Good</v>
      </c>
    </row>
    <row r="1059" spans="1:29" ht="24" customHeight="1" x14ac:dyDescent="0.25">
      <c r="A1059" s="7" t="s">
        <v>2293</v>
      </c>
      <c r="B1059" t="s">
        <v>18137</v>
      </c>
      <c r="C1059">
        <v>101668</v>
      </c>
      <c r="D1059" t="s">
        <v>17073</v>
      </c>
      <c r="E1059" t="s">
        <v>2280</v>
      </c>
      <c r="F1059" s="9">
        <f>Table13[[#This Row],[ToMeasure]]-Table13[[#This Row],[FromMeasure]]</f>
        <v>0.97675929000000039</v>
      </c>
      <c r="G1059" s="5" t="s">
        <v>627</v>
      </c>
      <c r="H1059" s="35">
        <v>26.810248309999999</v>
      </c>
      <c r="I1059" s="56">
        <v>344.49176820000002</v>
      </c>
      <c r="J1059" s="18" t="s">
        <v>207</v>
      </c>
      <c r="K1059" s="55">
        <v>345.00217048000002</v>
      </c>
      <c r="L1059" s="35">
        <v>27.787007599999999</v>
      </c>
      <c r="M1059" s="56">
        <v>345.33146097999997</v>
      </c>
      <c r="N1059" s="18" t="s">
        <v>144</v>
      </c>
      <c r="O1059" s="2">
        <v>1844</v>
      </c>
      <c r="P1059" s="2">
        <v>1736</v>
      </c>
      <c r="Q1059" s="2">
        <v>3580</v>
      </c>
      <c r="R1059" t="s">
        <v>5957</v>
      </c>
      <c r="S1059">
        <v>9</v>
      </c>
      <c r="T1059">
        <v>51</v>
      </c>
      <c r="U1059" s="2">
        <v>218</v>
      </c>
      <c r="V1059" s="2">
        <v>29</v>
      </c>
      <c r="W1059" s="8">
        <v>6.8994413407821226E-2</v>
      </c>
      <c r="X1059" s="2">
        <v>6149</v>
      </c>
      <c r="Y1059" s="45">
        <v>1006</v>
      </c>
      <c r="AA1059" s="61">
        <f>(Table13[[#This Row],[2042 Future AADT]]-Table13[[#This Row],[AADT 2022]])/20*($AA$5-2022)+Table13[[#This Row],[AADT 2022]]</f>
        <v>5249.85</v>
      </c>
      <c r="AC1059" s="1" t="str">
        <f>IF(Table13[[#This Row],[TCS MP]]&gt;=Table13[[#This Row],[BMP]],IF(Table13[[#This Row],[TCS MP]]&lt;=Table13[[#This Row],[EMP]],"Good","EMP"),"BMP")</f>
        <v>Good</v>
      </c>
    </row>
    <row r="1060" spans="1:29" ht="24" customHeight="1" x14ac:dyDescent="0.25">
      <c r="A1060" t="s">
        <v>2294</v>
      </c>
      <c r="B1060" t="s">
        <v>18138</v>
      </c>
      <c r="C1060">
        <v>101669</v>
      </c>
      <c r="D1060" t="s">
        <v>17073</v>
      </c>
      <c r="E1060" t="s">
        <v>2280</v>
      </c>
      <c r="F1060" s="9">
        <f>Table13[[#This Row],[ToMeasure]]-Table13[[#This Row],[FromMeasure]]</f>
        <v>3.0282037800000019</v>
      </c>
      <c r="G1060" s="5" t="s">
        <v>627</v>
      </c>
      <c r="H1060" s="35">
        <v>27.787007599999999</v>
      </c>
      <c r="I1060" s="56">
        <v>345.33965034800002</v>
      </c>
      <c r="J1060" s="18" t="s">
        <v>144</v>
      </c>
      <c r="K1060" s="55">
        <v>347.99945219</v>
      </c>
      <c r="L1060" s="35">
        <v>30.815211380000001</v>
      </c>
      <c r="M1060" s="56">
        <v>348.36785412799998</v>
      </c>
      <c r="N1060" s="18" t="s">
        <v>145</v>
      </c>
      <c r="O1060" s="2">
        <v>1955</v>
      </c>
      <c r="P1060" s="2">
        <v>1832</v>
      </c>
      <c r="Q1060" s="2">
        <v>3787</v>
      </c>
      <c r="R1060" t="s">
        <v>10161</v>
      </c>
      <c r="S1060">
        <v>9</v>
      </c>
      <c r="T1060">
        <v>55</v>
      </c>
      <c r="U1060" s="2">
        <v>190</v>
      </c>
      <c r="V1060" s="2">
        <v>10</v>
      </c>
      <c r="W1060" s="8">
        <v>5.2812252442566675E-2</v>
      </c>
      <c r="X1060" s="2">
        <v>4792</v>
      </c>
      <c r="Y1060" s="45">
        <v>1007</v>
      </c>
      <c r="AA1060" s="61">
        <f>(Table13[[#This Row],[2042 Future AADT]]-Table13[[#This Row],[AADT 2022]])/20*($AA$5-2022)+Table13[[#This Row],[AADT 2022]]</f>
        <v>4440.25</v>
      </c>
      <c r="AC1060" s="1" t="str">
        <f>IF(Table13[[#This Row],[TCS MP]]&gt;=Table13[[#This Row],[BMP]],IF(Table13[[#This Row],[TCS MP]]&lt;=Table13[[#This Row],[EMP]],"Good","EMP"),"BMP")</f>
        <v>Good</v>
      </c>
    </row>
    <row r="1061" spans="1:29" ht="24" customHeight="1" x14ac:dyDescent="0.25">
      <c r="A1061" t="s">
        <v>2296</v>
      </c>
      <c r="B1061" t="s">
        <v>18139</v>
      </c>
      <c r="C1061">
        <v>101670</v>
      </c>
      <c r="D1061" t="s">
        <v>17073</v>
      </c>
      <c r="E1061" t="s">
        <v>2280</v>
      </c>
      <c r="F1061" s="9">
        <f>Table13[[#This Row],[ToMeasure]]-Table13[[#This Row],[FromMeasure]]</f>
        <v>0.6571450299999988</v>
      </c>
      <c r="G1061" s="5" t="s">
        <v>627</v>
      </c>
      <c r="H1061" s="35">
        <v>30.815211380000001</v>
      </c>
      <c r="I1061" s="56">
        <v>348.36301497666699</v>
      </c>
      <c r="J1061" s="18" t="s">
        <v>145</v>
      </c>
      <c r="K1061" s="55">
        <v>348.7280533</v>
      </c>
      <c r="L1061" s="35">
        <v>31.47235641</v>
      </c>
      <c r="M1061" s="56">
        <v>349.02016000666703</v>
      </c>
      <c r="N1061" s="18" t="s">
        <v>2295</v>
      </c>
      <c r="O1061" s="2">
        <v>2596</v>
      </c>
      <c r="P1061" s="2">
        <v>2008</v>
      </c>
      <c r="Q1061" s="2">
        <v>4604</v>
      </c>
      <c r="R1061" t="s">
        <v>10023</v>
      </c>
      <c r="S1061">
        <v>9</v>
      </c>
      <c r="T1061">
        <v>57</v>
      </c>
      <c r="U1061" s="2">
        <v>166</v>
      </c>
      <c r="V1061" s="2">
        <v>11</v>
      </c>
      <c r="W1061" s="8">
        <v>3.8444830582102518E-2</v>
      </c>
      <c r="X1061" s="2">
        <v>7908</v>
      </c>
      <c r="Y1061" s="45">
        <v>1008</v>
      </c>
      <c r="AA1061" s="61">
        <f>(Table13[[#This Row],[2042 Future AADT]]-Table13[[#This Row],[AADT 2022]])/20*($AA$5-2022)+Table13[[#This Row],[AADT 2022]]</f>
        <v>6751.6</v>
      </c>
      <c r="AC1061" s="1" t="str">
        <f>IF(Table13[[#This Row],[TCS MP]]&gt;=Table13[[#This Row],[BMP]],IF(Table13[[#This Row],[TCS MP]]&lt;=Table13[[#This Row],[EMP]],"Good","EMP"),"BMP")</f>
        <v>Good</v>
      </c>
    </row>
    <row r="1062" spans="1:29" ht="24" customHeight="1" x14ac:dyDescent="0.25">
      <c r="A1062" t="s">
        <v>2298</v>
      </c>
      <c r="B1062" t="s">
        <v>18140</v>
      </c>
      <c r="C1062">
        <v>101671</v>
      </c>
      <c r="D1062" t="s">
        <v>17073</v>
      </c>
      <c r="E1062" t="s">
        <v>2280</v>
      </c>
      <c r="F1062" s="9">
        <f>Table13[[#This Row],[ToMeasure]]-Table13[[#This Row],[FromMeasure]]</f>
        <v>0.75928369000000018</v>
      </c>
      <c r="G1062" s="5" t="s">
        <v>627</v>
      </c>
      <c r="H1062" s="35">
        <v>31.47235641</v>
      </c>
      <c r="I1062" s="56">
        <v>349.00901434000002</v>
      </c>
      <c r="J1062" s="18" t="s">
        <v>2295</v>
      </c>
      <c r="K1062" s="55">
        <v>349.36607894999997</v>
      </c>
      <c r="L1062" s="35">
        <v>32.2316401</v>
      </c>
      <c r="M1062" s="56">
        <v>349.76829802999998</v>
      </c>
      <c r="N1062" s="18" t="s">
        <v>2297</v>
      </c>
      <c r="O1062" s="2">
        <v>4810</v>
      </c>
      <c r="P1062" s="2">
        <v>4120</v>
      </c>
      <c r="Q1062" s="2">
        <v>8930</v>
      </c>
      <c r="R1062" t="s">
        <v>5958</v>
      </c>
      <c r="S1062">
        <v>8</v>
      </c>
      <c r="T1062">
        <v>55</v>
      </c>
      <c r="U1062" s="2">
        <v>299</v>
      </c>
      <c r="V1062" s="2">
        <v>246</v>
      </c>
      <c r="W1062" s="8">
        <v>6.1030235162374019E-2</v>
      </c>
      <c r="X1062" s="2">
        <v>12395</v>
      </c>
      <c r="Y1062" s="45">
        <v>1009</v>
      </c>
      <c r="AA1062" s="61">
        <f>(Table13[[#This Row],[2042 Future AADT]]-Table13[[#This Row],[AADT 2022]])/20*($AA$5-2022)+Table13[[#This Row],[AADT 2022]]</f>
        <v>11182.25</v>
      </c>
      <c r="AC1062" s="1" t="str">
        <f>IF(Table13[[#This Row],[TCS MP]]&gt;=Table13[[#This Row],[BMP]],IF(Table13[[#This Row],[TCS MP]]&lt;=Table13[[#This Row],[EMP]],"Good","EMP"),"BMP")</f>
        <v>Good</v>
      </c>
    </row>
    <row r="1063" spans="1:29" ht="24" customHeight="1" x14ac:dyDescent="0.25">
      <c r="A1063" t="s">
        <v>2300</v>
      </c>
      <c r="B1063" t="s">
        <v>18141</v>
      </c>
      <c r="C1063">
        <v>101672</v>
      </c>
      <c r="D1063" t="s">
        <v>17073</v>
      </c>
      <c r="E1063" t="s">
        <v>2280</v>
      </c>
      <c r="F1063" s="9">
        <f>Table13[[#This Row],[ToMeasure]]-Table13[[#This Row],[FromMeasure]]</f>
        <v>1.409093249999998</v>
      </c>
      <c r="G1063" s="5" t="s">
        <v>627</v>
      </c>
      <c r="H1063" s="35">
        <v>32.2316401</v>
      </c>
      <c r="I1063" s="56">
        <v>349.76040015249998</v>
      </c>
      <c r="J1063" s="18" t="s">
        <v>2297</v>
      </c>
      <c r="K1063" s="55">
        <v>351.005418905</v>
      </c>
      <c r="L1063" s="35">
        <v>33.640733349999998</v>
      </c>
      <c r="M1063" s="56">
        <v>351.1694934025</v>
      </c>
      <c r="N1063" s="18" t="s">
        <v>2299</v>
      </c>
      <c r="O1063" s="2">
        <v>6830</v>
      </c>
      <c r="P1063" s="2">
        <v>6856</v>
      </c>
      <c r="Q1063" s="2">
        <v>13686</v>
      </c>
      <c r="R1063" t="s">
        <v>10162</v>
      </c>
      <c r="S1063">
        <v>8</v>
      </c>
      <c r="T1063">
        <v>52</v>
      </c>
      <c r="U1063" s="2">
        <v>737</v>
      </c>
      <c r="V1063" s="2">
        <v>408</v>
      </c>
      <c r="W1063" s="8">
        <v>8.3662136489843636E-2</v>
      </c>
      <c r="X1063" s="2">
        <v>23509</v>
      </c>
      <c r="Y1063" s="45">
        <v>1010</v>
      </c>
      <c r="AA1063" s="61">
        <f>(Table13[[#This Row],[2042 Future AADT]]-Table13[[#This Row],[AADT 2022]])/20*($AA$5-2022)+Table13[[#This Row],[AADT 2022]]</f>
        <v>20070.95</v>
      </c>
      <c r="AC1063" s="1" t="str">
        <f>IF(Table13[[#This Row],[TCS MP]]&gt;=Table13[[#This Row],[BMP]],IF(Table13[[#This Row],[TCS MP]]&lt;=Table13[[#This Row],[EMP]],"Good","EMP"),"BMP")</f>
        <v>Good</v>
      </c>
    </row>
    <row r="1064" spans="1:29" ht="24" customHeight="1" x14ac:dyDescent="0.25">
      <c r="A1064" t="s">
        <v>2302</v>
      </c>
      <c r="B1064" t="s">
        <v>18142</v>
      </c>
      <c r="C1064">
        <v>101673</v>
      </c>
      <c r="D1064" t="s">
        <v>17073</v>
      </c>
      <c r="E1064" t="s">
        <v>2280</v>
      </c>
      <c r="F1064" s="9">
        <f>Table13[[#This Row],[ToMeasure]]-Table13[[#This Row],[FromMeasure]]</f>
        <v>1.1184933100000052</v>
      </c>
      <c r="G1064" s="5" t="s">
        <v>627</v>
      </c>
      <c r="H1064" s="35">
        <v>33.640733349999998</v>
      </c>
      <c r="I1064" s="56">
        <v>351.16509150333297</v>
      </c>
      <c r="J1064" s="18" t="s">
        <v>2299</v>
      </c>
      <c r="K1064" s="55">
        <v>351.49689177499999</v>
      </c>
      <c r="L1064" s="35">
        <v>34.759226660000003</v>
      </c>
      <c r="M1064" s="56">
        <v>352.28358481333299</v>
      </c>
      <c r="N1064" s="18" t="s">
        <v>2301</v>
      </c>
      <c r="O1064" s="2">
        <v>7663</v>
      </c>
      <c r="P1064" s="2">
        <v>6517</v>
      </c>
      <c r="Q1064" s="2">
        <v>14180</v>
      </c>
      <c r="R1064" t="s">
        <v>5959</v>
      </c>
      <c r="S1064">
        <v>8</v>
      </c>
      <c r="T1064">
        <v>58</v>
      </c>
      <c r="U1064" s="2">
        <v>1238</v>
      </c>
      <c r="V1064" s="2">
        <v>377</v>
      </c>
      <c r="W1064" s="8">
        <v>0.11389280677009873</v>
      </c>
      <c r="X1064" s="2">
        <v>24357</v>
      </c>
      <c r="Y1064" s="45">
        <v>1011</v>
      </c>
      <c r="AA1064" s="61">
        <f>(Table13[[#This Row],[2042 Future AADT]]-Table13[[#This Row],[AADT 2022]])/20*($AA$5-2022)+Table13[[#This Row],[AADT 2022]]</f>
        <v>20795.05</v>
      </c>
      <c r="AC1064" s="1" t="str">
        <f>IF(Table13[[#This Row],[TCS MP]]&gt;=Table13[[#This Row],[BMP]],IF(Table13[[#This Row],[TCS MP]]&lt;=Table13[[#This Row],[EMP]],"Good","EMP"),"BMP")</f>
        <v>Good</v>
      </c>
    </row>
    <row r="1065" spans="1:29" ht="24" customHeight="1" x14ac:dyDescent="0.25">
      <c r="A1065" t="s">
        <v>2305</v>
      </c>
      <c r="B1065" t="s">
        <v>18143</v>
      </c>
      <c r="C1065">
        <v>101675</v>
      </c>
      <c r="D1065" t="s">
        <v>17073</v>
      </c>
      <c r="E1065" t="s">
        <v>2280</v>
      </c>
      <c r="F1065" s="9">
        <f>Table13[[#This Row],[ToMeasure]]-Table13[[#This Row],[FromMeasure]]</f>
        <v>0.52431693999999851</v>
      </c>
      <c r="G1065" s="5" t="s">
        <v>627</v>
      </c>
      <c r="H1065" s="35">
        <v>35.025979970000002</v>
      </c>
      <c r="I1065" s="56">
        <v>352.54</v>
      </c>
      <c r="J1065" s="18" t="s">
        <v>2303</v>
      </c>
      <c r="K1065" s="69">
        <v>353</v>
      </c>
      <c r="L1065" s="35">
        <v>35.55029691</v>
      </c>
      <c r="M1065" s="56">
        <v>353.07</v>
      </c>
      <c r="N1065" s="18" t="s">
        <v>2304</v>
      </c>
      <c r="O1065" s="2">
        <v>8492</v>
      </c>
      <c r="P1065" s="2">
        <v>15151</v>
      </c>
      <c r="Q1065" s="2">
        <v>23643</v>
      </c>
      <c r="R1065" t="s">
        <v>5960</v>
      </c>
      <c r="S1065">
        <v>8</v>
      </c>
      <c r="T1065">
        <v>58</v>
      </c>
      <c r="U1065" s="2">
        <v>2367</v>
      </c>
      <c r="V1065" s="2">
        <v>390</v>
      </c>
      <c r="W1065" s="8">
        <v>0.11660956731379267</v>
      </c>
      <c r="X1065" s="2">
        <v>40612</v>
      </c>
      <c r="Y1065" s="45">
        <v>1012</v>
      </c>
      <c r="AA1065" s="61">
        <f>(Table13[[#This Row],[2042 Future AADT]]-Table13[[#This Row],[AADT 2022]])/20*($AA$5-2022)+Table13[[#This Row],[AADT 2022]]</f>
        <v>34672.85</v>
      </c>
      <c r="AC1065" s="1" t="str">
        <f>IF(Table13[[#This Row],[TCS MP]]&gt;=Table13[[#This Row],[BMP]],IF(Table13[[#This Row],[TCS MP]]&lt;=Table13[[#This Row],[EMP]],"Good","EMP"),"BMP")</f>
        <v>Good</v>
      </c>
    </row>
    <row r="1066" spans="1:29" ht="24" customHeight="1" x14ac:dyDescent="0.25">
      <c r="A1066" t="s">
        <v>2306</v>
      </c>
      <c r="B1066" t="s">
        <v>18144</v>
      </c>
      <c r="C1066">
        <v>101676</v>
      </c>
      <c r="D1066" t="s">
        <v>17073</v>
      </c>
      <c r="E1066" t="s">
        <v>2280</v>
      </c>
      <c r="F1066" s="9">
        <f>Table13[[#This Row],[ToMeasure]]-Table13[[#This Row],[FromMeasure]]</f>
        <v>0.26675330999999858</v>
      </c>
      <c r="G1066" s="5" t="s">
        <v>627</v>
      </c>
      <c r="H1066" s="35">
        <v>34.759226660000003</v>
      </c>
      <c r="I1066" s="56">
        <v>352.27</v>
      </c>
      <c r="J1066" s="18" t="s">
        <v>2301</v>
      </c>
      <c r="K1066" s="55">
        <v>352.48287928500002</v>
      </c>
      <c r="L1066" s="35">
        <v>35.025979970000002</v>
      </c>
      <c r="M1066" s="56">
        <v>352.54</v>
      </c>
      <c r="N1066" s="18" t="s">
        <v>2303</v>
      </c>
      <c r="O1066" s="2">
        <v>9881</v>
      </c>
      <c r="P1066" s="2">
        <v>10192</v>
      </c>
      <c r="Q1066" s="2">
        <v>20073</v>
      </c>
      <c r="R1066" t="s">
        <v>10024</v>
      </c>
      <c r="S1066">
        <v>8</v>
      </c>
      <c r="T1066">
        <v>60</v>
      </c>
      <c r="U1066" s="2">
        <v>2115</v>
      </c>
      <c r="V1066" s="2">
        <v>702</v>
      </c>
      <c r="W1066" s="8">
        <v>0.14033776714990284</v>
      </c>
      <c r="X1066" s="2">
        <v>27863</v>
      </c>
      <c r="Y1066" s="45">
        <v>1013</v>
      </c>
      <c r="AA1066" s="61">
        <f>(Table13[[#This Row],[2042 Future AADT]]-Table13[[#This Row],[AADT 2022]])/20*($AA$5-2022)+Table13[[#This Row],[AADT 2022]]</f>
        <v>25136.5</v>
      </c>
      <c r="AC1066" s="1" t="str">
        <f>IF(Table13[[#This Row],[TCS MP]]&gt;=Table13[[#This Row],[BMP]],IF(Table13[[#This Row],[TCS MP]]&lt;=Table13[[#This Row],[EMP]],"Good","EMP"),"BMP")</f>
        <v>Good</v>
      </c>
    </row>
    <row r="1067" spans="1:29" ht="24" customHeight="1" x14ac:dyDescent="0.25">
      <c r="A1067" t="s">
        <v>2307</v>
      </c>
      <c r="B1067" t="s">
        <v>18145</v>
      </c>
      <c r="C1067">
        <v>101678</v>
      </c>
      <c r="D1067" t="s">
        <v>17073</v>
      </c>
      <c r="E1067" t="s">
        <v>2280</v>
      </c>
      <c r="F1067" s="9">
        <f>Table13[[#This Row],[ToMeasure]]-Table13[[#This Row],[FromMeasure]]</f>
        <v>0.63450558000000257</v>
      </c>
      <c r="G1067" s="5" t="s">
        <v>627</v>
      </c>
      <c r="H1067" s="35">
        <v>35.55029691</v>
      </c>
      <c r="I1067" s="56">
        <v>353.07</v>
      </c>
      <c r="J1067" s="18" t="s">
        <v>2304</v>
      </c>
      <c r="K1067" s="55">
        <v>354.54292497</v>
      </c>
      <c r="L1067" s="35">
        <v>36.184802490000003</v>
      </c>
      <c r="M1067" s="56">
        <v>355.2</v>
      </c>
      <c r="N1067" s="18" t="s">
        <v>598</v>
      </c>
      <c r="O1067" s="2">
        <v>7337</v>
      </c>
      <c r="P1067" s="2">
        <v>9639</v>
      </c>
      <c r="Q1067" s="2">
        <v>16976</v>
      </c>
      <c r="R1067" t="s">
        <v>10163</v>
      </c>
      <c r="S1067">
        <v>9</v>
      </c>
      <c r="T1067">
        <v>77</v>
      </c>
      <c r="U1067" s="2">
        <v>1389</v>
      </c>
      <c r="V1067" s="2">
        <v>633</v>
      </c>
      <c r="W1067" s="8">
        <v>0.11910933081998115</v>
      </c>
      <c r="X1067" s="2">
        <v>29160</v>
      </c>
      <c r="Y1067" s="45">
        <v>1014</v>
      </c>
      <c r="AA1067" s="61">
        <f>(Table13[[#This Row],[2042 Future AADT]]-Table13[[#This Row],[AADT 2022]])/20*($AA$5-2022)+Table13[[#This Row],[AADT 2022]]</f>
        <v>24895.599999999999</v>
      </c>
      <c r="AC1067" s="1" t="str">
        <f>IF(Table13[[#This Row],[TCS MP]]&gt;=Table13[[#This Row],[BMP]],IF(Table13[[#This Row],[TCS MP]]&lt;=Table13[[#This Row],[EMP]],"Good","EMP"),"BMP")</f>
        <v>Good</v>
      </c>
    </row>
    <row r="1068" spans="1:29" ht="24" customHeight="1" x14ac:dyDescent="0.25">
      <c r="A1068" t="s">
        <v>2309</v>
      </c>
      <c r="B1068" t="s">
        <v>18146</v>
      </c>
      <c r="C1068">
        <v>101681</v>
      </c>
      <c r="D1068" t="s">
        <v>17073</v>
      </c>
      <c r="E1068" t="s">
        <v>2280</v>
      </c>
      <c r="F1068" s="9">
        <f>Table13[[#This Row],[ToMeasure]]-Table13[[#This Row],[FromMeasure]]</f>
        <v>0.8389922900000002</v>
      </c>
      <c r="G1068" s="5" t="s">
        <v>627</v>
      </c>
      <c r="H1068" s="35">
        <v>36.184802490000003</v>
      </c>
      <c r="I1068" s="56">
        <v>355.2</v>
      </c>
      <c r="J1068" s="18" t="s">
        <v>598</v>
      </c>
      <c r="K1068" s="69">
        <v>355.3</v>
      </c>
      <c r="L1068" s="35">
        <v>37.023794780000003</v>
      </c>
      <c r="M1068" s="56">
        <v>356.11</v>
      </c>
      <c r="N1068" s="18" t="s">
        <v>2308</v>
      </c>
      <c r="O1068" s="2">
        <v>8987</v>
      </c>
      <c r="P1068" s="2">
        <v>11595</v>
      </c>
      <c r="Q1068" s="2">
        <v>20582</v>
      </c>
      <c r="R1068" t="s">
        <v>5961</v>
      </c>
      <c r="S1068">
        <v>8</v>
      </c>
      <c r="T1068">
        <v>50</v>
      </c>
      <c r="U1068" s="2">
        <v>1849</v>
      </c>
      <c r="V1068" s="2">
        <v>303</v>
      </c>
      <c r="W1068" s="8">
        <v>0.10455738023515693</v>
      </c>
      <c r="X1068" s="2">
        <v>33979</v>
      </c>
      <c r="Y1068" s="45">
        <v>1015</v>
      </c>
      <c r="AA1068" s="61">
        <f>(Table13[[#This Row],[2042 Future AADT]]-Table13[[#This Row],[AADT 2022]])/20*($AA$5-2022)+Table13[[#This Row],[AADT 2022]]</f>
        <v>29290.050000000003</v>
      </c>
      <c r="AC1068" s="1" t="str">
        <f>IF(Table13[[#This Row],[TCS MP]]&gt;=Table13[[#This Row],[BMP]],IF(Table13[[#This Row],[TCS MP]]&lt;=Table13[[#This Row],[EMP]],"Good","EMP"),"BMP")</f>
        <v>Good</v>
      </c>
    </row>
    <row r="1069" spans="1:29" ht="24" customHeight="1" x14ac:dyDescent="0.25">
      <c r="A1069" t="s">
        <v>2310</v>
      </c>
      <c r="B1069" t="s">
        <v>18147</v>
      </c>
      <c r="C1069">
        <v>101683</v>
      </c>
      <c r="D1069" t="s">
        <v>17073</v>
      </c>
      <c r="E1069" t="s">
        <v>2280</v>
      </c>
      <c r="F1069" s="9">
        <f>Table13[[#This Row],[ToMeasure]]-Table13[[#This Row],[FromMeasure]]</f>
        <v>0.9668003299999981</v>
      </c>
      <c r="G1069" s="5" t="s">
        <v>627</v>
      </c>
      <c r="H1069" s="35">
        <v>37.023794780000003</v>
      </c>
      <c r="I1069" s="56">
        <v>356.13935292333298</v>
      </c>
      <c r="J1069" s="18" t="s">
        <v>2308</v>
      </c>
      <c r="K1069" s="55">
        <v>356.98674815999999</v>
      </c>
      <c r="L1069" s="35">
        <v>37.990595110000001</v>
      </c>
      <c r="M1069" s="56">
        <v>357.10615325333299</v>
      </c>
      <c r="N1069" s="18" t="s">
        <v>603</v>
      </c>
      <c r="O1069" s="2">
        <v>8942</v>
      </c>
      <c r="P1069" s="2">
        <v>7492</v>
      </c>
      <c r="Q1069" s="2">
        <v>16434</v>
      </c>
      <c r="R1069" t="s">
        <v>10025</v>
      </c>
      <c r="S1069">
        <v>8</v>
      </c>
      <c r="T1069">
        <v>53</v>
      </c>
      <c r="U1069" s="2">
        <v>1234</v>
      </c>
      <c r="V1069" s="2">
        <v>312</v>
      </c>
      <c r="W1069" s="8">
        <v>9.4073262747961545E-2</v>
      </c>
      <c r="X1069" s="2">
        <v>28229</v>
      </c>
      <c r="Y1069" s="45">
        <v>1016</v>
      </c>
      <c r="AA1069" s="61">
        <f>(Table13[[#This Row],[2042 Future AADT]]-Table13[[#This Row],[AADT 2022]])/20*($AA$5-2022)+Table13[[#This Row],[AADT 2022]]</f>
        <v>24100.75</v>
      </c>
      <c r="AC1069" s="1" t="str">
        <f>IF(Table13[[#This Row],[TCS MP]]&gt;=Table13[[#This Row],[BMP]],IF(Table13[[#This Row],[TCS MP]]&lt;=Table13[[#This Row],[EMP]],"Good","EMP"),"BMP")</f>
        <v>Good</v>
      </c>
    </row>
    <row r="1070" spans="1:29" ht="24" customHeight="1" x14ac:dyDescent="0.25">
      <c r="A1070" t="s">
        <v>2313</v>
      </c>
      <c r="B1070" t="s">
        <v>18148</v>
      </c>
      <c r="C1070">
        <v>101684</v>
      </c>
      <c r="D1070" t="s">
        <v>17073</v>
      </c>
      <c r="E1070" t="s">
        <v>2280</v>
      </c>
      <c r="F1070" s="9">
        <f>Table13[[#This Row],[ToMeasure]]-Table13[[#This Row],[FromMeasure]]</f>
        <v>5.4854879499999996</v>
      </c>
      <c r="G1070" s="5" t="s">
        <v>627</v>
      </c>
      <c r="H1070" s="35">
        <v>37.990595110000001</v>
      </c>
      <c r="I1070" s="56">
        <v>357.089089661429</v>
      </c>
      <c r="J1070" s="18" t="s">
        <v>603</v>
      </c>
      <c r="K1070" s="55">
        <v>357.75439705999997</v>
      </c>
      <c r="L1070" s="35">
        <v>43.476083060000001</v>
      </c>
      <c r="M1070" s="56">
        <v>362.57457761142899</v>
      </c>
      <c r="N1070" s="18" t="s">
        <v>2312</v>
      </c>
      <c r="O1070" s="2">
        <v>7900</v>
      </c>
      <c r="P1070" s="2">
        <v>5563</v>
      </c>
      <c r="Q1070" s="2">
        <v>13463</v>
      </c>
      <c r="R1070" t="s">
        <v>10026</v>
      </c>
      <c r="S1070">
        <v>9</v>
      </c>
      <c r="T1070">
        <v>59</v>
      </c>
      <c r="U1070" s="2">
        <v>1039</v>
      </c>
      <c r="V1070" s="2">
        <v>264</v>
      </c>
      <c r="W1070" s="8">
        <v>9.678377776127163E-2</v>
      </c>
      <c r="X1070" s="2">
        <v>22226</v>
      </c>
      <c r="Y1070" s="45">
        <v>1017</v>
      </c>
      <c r="AA1070" s="61">
        <f>(Table13[[#This Row],[2042 Future AADT]]-Table13[[#This Row],[AADT 2022]])/20*($AA$5-2022)+Table13[[#This Row],[AADT 2022]]</f>
        <v>19158.95</v>
      </c>
      <c r="AC1070" s="1" t="str">
        <f>IF(Table13[[#This Row],[TCS MP]]&gt;=Table13[[#This Row],[BMP]],IF(Table13[[#This Row],[TCS MP]]&lt;=Table13[[#This Row],[EMP]],"Good","EMP"),"BMP")</f>
        <v>Good</v>
      </c>
    </row>
    <row r="1071" spans="1:29" ht="24" customHeight="1" x14ac:dyDescent="0.25">
      <c r="A1071" t="s">
        <v>2314</v>
      </c>
      <c r="B1071" t="s">
        <v>18149</v>
      </c>
      <c r="C1071">
        <v>101685</v>
      </c>
      <c r="D1071" t="s">
        <v>17073</v>
      </c>
      <c r="E1071" t="s">
        <v>2280</v>
      </c>
      <c r="F1071" s="9">
        <f>Table13[[#This Row],[ToMeasure]]-Table13[[#This Row],[FromMeasure]]</f>
        <v>7.0810812399999961</v>
      </c>
      <c r="G1071" s="5" t="s">
        <v>627</v>
      </c>
      <c r="H1071" s="35">
        <v>43.476083060000001</v>
      </c>
      <c r="I1071" s="56">
        <v>362.56713657624999</v>
      </c>
      <c r="J1071" s="18" t="s">
        <v>2312</v>
      </c>
      <c r="K1071" s="55">
        <v>367.47469166500002</v>
      </c>
      <c r="L1071" s="35">
        <v>50.557164299999997</v>
      </c>
      <c r="M1071" s="56">
        <v>369.64821781625</v>
      </c>
      <c r="N1071" s="18" t="s">
        <v>146</v>
      </c>
      <c r="O1071" s="2">
        <v>6537</v>
      </c>
      <c r="P1071" s="2">
        <v>6248</v>
      </c>
      <c r="Q1071" s="2">
        <v>12785</v>
      </c>
      <c r="R1071" t="s">
        <v>13386</v>
      </c>
      <c r="S1071">
        <v>9</v>
      </c>
      <c r="T1071">
        <v>59</v>
      </c>
      <c r="U1071" s="2">
        <v>1045</v>
      </c>
      <c r="V1071" s="2">
        <v>523</v>
      </c>
      <c r="W1071" s="8">
        <v>0.12264372311302307</v>
      </c>
      <c r="X1071" s="2">
        <v>19510</v>
      </c>
      <c r="Y1071" s="45">
        <v>1018</v>
      </c>
      <c r="AA1071" s="61">
        <f>(Table13[[#This Row],[2042 Future AADT]]-Table13[[#This Row],[AADT 2022]])/20*($AA$5-2022)+Table13[[#This Row],[AADT 2022]]</f>
        <v>17156.25</v>
      </c>
      <c r="AC1071" s="1" t="str">
        <f>IF(Table13[[#This Row],[TCS MP]]&gt;=Table13[[#This Row],[BMP]],IF(Table13[[#This Row],[TCS MP]]&lt;=Table13[[#This Row],[EMP]],"Good","EMP"),"BMP")</f>
        <v>Good</v>
      </c>
    </row>
    <row r="1072" spans="1:29" ht="24" customHeight="1" x14ac:dyDescent="0.25">
      <c r="A1072" t="s">
        <v>2315</v>
      </c>
      <c r="B1072" t="s">
        <v>18150</v>
      </c>
      <c r="C1072">
        <v>101686</v>
      </c>
      <c r="D1072" t="s">
        <v>17073</v>
      </c>
      <c r="E1072" t="s">
        <v>2280</v>
      </c>
      <c r="F1072" s="9">
        <f>Table13[[#This Row],[ToMeasure]]-Table13[[#This Row],[FromMeasure]]</f>
        <v>1.0742664300000015</v>
      </c>
      <c r="G1072" s="5" t="s">
        <v>627</v>
      </c>
      <c r="H1072" s="35">
        <v>50.557164299999997</v>
      </c>
      <c r="I1072" s="56">
        <v>369.82801353000002</v>
      </c>
      <c r="J1072" s="18" t="s">
        <v>146</v>
      </c>
      <c r="K1072" s="55">
        <v>370.27382003999998</v>
      </c>
      <c r="L1072" s="35">
        <v>51.631430729999998</v>
      </c>
      <c r="M1072" s="56">
        <v>370.90227995999999</v>
      </c>
      <c r="N1072" s="18" t="s">
        <v>147</v>
      </c>
      <c r="O1072" s="2">
        <v>9921</v>
      </c>
      <c r="P1072" s="2">
        <v>13179</v>
      </c>
      <c r="Q1072" s="2">
        <v>23100</v>
      </c>
      <c r="R1072" t="s">
        <v>10027</v>
      </c>
      <c r="S1072">
        <v>10</v>
      </c>
      <c r="T1072">
        <v>63</v>
      </c>
      <c r="U1072" s="2">
        <v>1748</v>
      </c>
      <c r="V1072" s="2">
        <v>287</v>
      </c>
      <c r="W1072" s="8">
        <v>8.8095238095238101E-2</v>
      </c>
      <c r="X1072" s="2">
        <v>39679</v>
      </c>
      <c r="Y1072" s="45">
        <v>1019</v>
      </c>
      <c r="AA1072" s="61">
        <f>(Table13[[#This Row],[2042 Future AADT]]-Table13[[#This Row],[AADT 2022]])/20*($AA$5-2022)+Table13[[#This Row],[AADT 2022]]</f>
        <v>33876.35</v>
      </c>
      <c r="AC1072" s="1" t="str">
        <f>IF(Table13[[#This Row],[TCS MP]]&gt;=Table13[[#This Row],[BMP]],IF(Table13[[#This Row],[TCS MP]]&lt;=Table13[[#This Row],[EMP]],"Good","EMP"),"BMP")</f>
        <v>Good</v>
      </c>
    </row>
    <row r="1073" spans="1:29" ht="24" customHeight="1" x14ac:dyDescent="0.25">
      <c r="A1073" t="s">
        <v>2316</v>
      </c>
      <c r="B1073" t="s">
        <v>18151</v>
      </c>
      <c r="C1073">
        <v>101687</v>
      </c>
      <c r="D1073" t="s">
        <v>17073</v>
      </c>
      <c r="E1073" t="s">
        <v>2280</v>
      </c>
      <c r="F1073" s="9">
        <f>Table13[[#This Row],[ToMeasure]]-Table13[[#This Row],[FromMeasure]]</f>
        <v>0.63624940000000407</v>
      </c>
      <c r="G1073" s="5" t="s">
        <v>627</v>
      </c>
      <c r="H1073" s="35">
        <v>51.631430729999998</v>
      </c>
      <c r="I1073" s="56">
        <v>370.99513288000003</v>
      </c>
      <c r="J1073" s="18" t="s">
        <v>147</v>
      </c>
      <c r="K1073" s="55">
        <v>371.01633183000001</v>
      </c>
      <c r="L1073" s="35">
        <v>52.267680130000002</v>
      </c>
      <c r="M1073" s="56">
        <v>371.63138228000003</v>
      </c>
      <c r="N1073" s="18" t="s">
        <v>148</v>
      </c>
      <c r="O1073" s="2">
        <v>10834</v>
      </c>
      <c r="P1073" s="2">
        <v>10833</v>
      </c>
      <c r="Q1073" s="2">
        <v>21667</v>
      </c>
      <c r="R1073" t="s">
        <v>13387</v>
      </c>
      <c r="S1073">
        <v>9</v>
      </c>
      <c r="T1073">
        <v>55</v>
      </c>
      <c r="U1073" s="2">
        <v>1906</v>
      </c>
      <c r="V1073" s="2">
        <v>312</v>
      </c>
      <c r="W1073" s="8">
        <v>0.10236765588221719</v>
      </c>
      <c r="X1073" s="2">
        <v>35770</v>
      </c>
      <c r="Y1073" s="45">
        <v>1020</v>
      </c>
      <c r="AA1073" s="61">
        <f>(Table13[[#This Row],[2042 Future AADT]]-Table13[[#This Row],[AADT 2022]])/20*($AA$5-2022)+Table13[[#This Row],[AADT 2022]]</f>
        <v>30833.949999999997</v>
      </c>
      <c r="AC1073" s="1" t="str">
        <f>IF(Table13[[#This Row],[TCS MP]]&gt;=Table13[[#This Row],[BMP]],IF(Table13[[#This Row],[TCS MP]]&lt;=Table13[[#This Row],[EMP]],"Good","EMP"),"BMP")</f>
        <v>Good</v>
      </c>
    </row>
    <row r="1074" spans="1:29" ht="24" customHeight="1" x14ac:dyDescent="0.25">
      <c r="A1074" t="s">
        <v>2318</v>
      </c>
      <c r="B1074" t="s">
        <v>18152</v>
      </c>
      <c r="C1074">
        <v>101689</v>
      </c>
      <c r="D1074" t="s">
        <v>17073</v>
      </c>
      <c r="E1074" t="s">
        <v>2280</v>
      </c>
      <c r="F1074" s="9">
        <f>Table13[[#This Row],[ToMeasure]]-Table13[[#This Row],[FromMeasure]]</f>
        <v>0.54295225999999985</v>
      </c>
      <c r="G1074" s="5" t="s">
        <v>627</v>
      </c>
      <c r="H1074" s="35">
        <v>52.267680130000002</v>
      </c>
      <c r="I1074" s="56">
        <v>371.64388149666701</v>
      </c>
      <c r="J1074" s="18" t="s">
        <v>148</v>
      </c>
      <c r="K1074" s="55">
        <v>372.00295379666699</v>
      </c>
      <c r="L1074" s="35">
        <v>52.810632390000002</v>
      </c>
      <c r="M1074" s="56">
        <v>372.186833756667</v>
      </c>
      <c r="N1074" s="18" t="s">
        <v>2317</v>
      </c>
      <c r="O1074" s="2">
        <v>12830</v>
      </c>
      <c r="P1074" s="2">
        <v>13340</v>
      </c>
      <c r="Q1074" s="2">
        <v>26170</v>
      </c>
      <c r="R1074" t="s">
        <v>10028</v>
      </c>
      <c r="S1074">
        <v>9</v>
      </c>
      <c r="T1074">
        <v>50</v>
      </c>
      <c r="U1074" s="2">
        <v>1450</v>
      </c>
      <c r="V1074" s="2">
        <v>900</v>
      </c>
      <c r="W1074" s="8">
        <v>8.9797478028276659E-2</v>
      </c>
      <c r="X1074" s="2">
        <v>44953</v>
      </c>
      <c r="Y1074" s="45">
        <v>1021</v>
      </c>
      <c r="AA1074" s="61">
        <f>(Table13[[#This Row],[2042 Future AADT]]-Table13[[#This Row],[AADT 2022]])/20*($AA$5-2022)+Table13[[#This Row],[AADT 2022]]</f>
        <v>38378.949999999997</v>
      </c>
      <c r="AC1074" s="1" t="str">
        <f>IF(Table13[[#This Row],[TCS MP]]&gt;=Table13[[#This Row],[BMP]],IF(Table13[[#This Row],[TCS MP]]&lt;=Table13[[#This Row],[EMP]],"Good","EMP"),"BMP")</f>
        <v>Good</v>
      </c>
    </row>
    <row r="1075" spans="1:29" ht="24" customHeight="1" x14ac:dyDescent="0.25">
      <c r="A1075" t="s">
        <v>2319</v>
      </c>
      <c r="B1075" t="s">
        <v>18153</v>
      </c>
      <c r="C1075">
        <v>101690</v>
      </c>
      <c r="D1075" t="s">
        <v>17073</v>
      </c>
      <c r="E1075" t="s">
        <v>2280</v>
      </c>
      <c r="F1075" s="9">
        <f>Table13[[#This Row],[ToMeasure]]-Table13[[#This Row],[FromMeasure]]</f>
        <v>0.26850662999999741</v>
      </c>
      <c r="G1075" s="5" t="s">
        <v>627</v>
      </c>
      <c r="H1075" s="35">
        <v>52.810632390000002</v>
      </c>
      <c r="I1075" s="56">
        <v>372.19876198999998</v>
      </c>
      <c r="J1075" s="18" t="s">
        <v>2317</v>
      </c>
      <c r="K1075" s="55">
        <v>372.39255630000002</v>
      </c>
      <c r="L1075" s="35">
        <v>53.07913902</v>
      </c>
      <c r="M1075" s="56">
        <v>372.46726862000003</v>
      </c>
      <c r="N1075" s="18" t="s">
        <v>149</v>
      </c>
      <c r="O1075" s="2">
        <v>13485</v>
      </c>
      <c r="P1075" s="2">
        <v>13360</v>
      </c>
      <c r="Q1075" s="2">
        <v>26845</v>
      </c>
      <c r="R1075" t="s">
        <v>10164</v>
      </c>
      <c r="S1075">
        <v>9</v>
      </c>
      <c r="T1075">
        <v>51</v>
      </c>
      <c r="U1075" s="2">
        <v>2715</v>
      </c>
      <c r="V1075" s="2">
        <v>445</v>
      </c>
      <c r="W1075" s="8">
        <v>0.11771279567889738</v>
      </c>
      <c r="X1075" s="2">
        <v>46112</v>
      </c>
      <c r="Y1075" s="45">
        <v>1021.9</v>
      </c>
      <c r="AA1075" s="61">
        <f>(Table13[[#This Row],[2042 Future AADT]]-Table13[[#This Row],[AADT 2022]])/20*($AA$5-2022)+Table13[[#This Row],[AADT 2022]]</f>
        <v>39368.550000000003</v>
      </c>
      <c r="AC1075" s="1" t="str">
        <f>IF(Table13[[#This Row],[TCS MP]]&gt;=Table13[[#This Row],[BMP]],IF(Table13[[#This Row],[TCS MP]]&lt;=Table13[[#This Row],[EMP]],"Good","EMP"),"BMP")</f>
        <v>Good</v>
      </c>
    </row>
    <row r="1076" spans="1:29" ht="24" customHeight="1" x14ac:dyDescent="0.25">
      <c r="A1076" t="s">
        <v>2321</v>
      </c>
      <c r="B1076" t="s">
        <v>18154</v>
      </c>
      <c r="C1076">
        <v>101691</v>
      </c>
      <c r="D1076" t="s">
        <v>17073</v>
      </c>
      <c r="E1076" t="s">
        <v>2280</v>
      </c>
      <c r="F1076" s="9">
        <f>Table13[[#This Row],[ToMeasure]]-Table13[[#This Row],[FromMeasure]]</f>
        <v>0.5851770700000003</v>
      </c>
      <c r="G1076" s="5" t="s">
        <v>627</v>
      </c>
      <c r="H1076" s="35">
        <v>53.07913902</v>
      </c>
      <c r="I1076" s="56">
        <v>372.478541286667</v>
      </c>
      <c r="J1076" s="18" t="s">
        <v>149</v>
      </c>
      <c r="K1076" s="55">
        <v>373.00158112666702</v>
      </c>
      <c r="L1076" s="35">
        <v>53.66431609</v>
      </c>
      <c r="M1076" s="56">
        <v>373.06371835666698</v>
      </c>
      <c r="N1076" s="18" t="s">
        <v>2320</v>
      </c>
      <c r="O1076" s="2">
        <v>5549</v>
      </c>
      <c r="P1076" s="2">
        <v>5693</v>
      </c>
      <c r="Q1076" s="2">
        <v>11242</v>
      </c>
      <c r="R1076" t="s">
        <v>10029</v>
      </c>
      <c r="S1076">
        <v>11</v>
      </c>
      <c r="T1076">
        <v>52</v>
      </c>
      <c r="U1076" s="2">
        <v>2026</v>
      </c>
      <c r="V1076" s="2">
        <v>333</v>
      </c>
      <c r="W1076" s="8">
        <v>0.20983810709838108</v>
      </c>
      <c r="X1076" s="2">
        <v>19311</v>
      </c>
      <c r="Y1076" s="45">
        <v>1022</v>
      </c>
      <c r="AA1076" s="61">
        <f>(Table13[[#This Row],[2042 Future AADT]]-Table13[[#This Row],[AADT 2022]])/20*($AA$5-2022)+Table13[[#This Row],[AADT 2022]]</f>
        <v>16486.849999999999</v>
      </c>
      <c r="AC1076" s="1" t="str">
        <f>IF(Table13[[#This Row],[TCS MP]]&gt;=Table13[[#This Row],[BMP]],IF(Table13[[#This Row],[TCS MP]]&lt;=Table13[[#This Row],[EMP]],"Good","EMP"),"BMP")</f>
        <v>Good</v>
      </c>
    </row>
    <row r="1077" spans="1:29" ht="24" customHeight="1" x14ac:dyDescent="0.25">
      <c r="A1077" t="s">
        <v>2322</v>
      </c>
      <c r="B1077" t="s">
        <v>18155</v>
      </c>
      <c r="C1077">
        <v>101693</v>
      </c>
      <c r="D1077" t="s">
        <v>17073</v>
      </c>
      <c r="E1077" t="s">
        <v>2280</v>
      </c>
      <c r="F1077" s="9">
        <f>Table13[[#This Row],[ToMeasure]]-Table13[[#This Row],[FromMeasure]]</f>
        <v>0.47906746999999683</v>
      </c>
      <c r="G1077" s="5" t="s">
        <v>627</v>
      </c>
      <c r="H1077" s="35">
        <v>53.66431609</v>
      </c>
      <c r="I1077" s="56">
        <v>373.00342166666701</v>
      </c>
      <c r="J1077" s="18" t="s">
        <v>2320</v>
      </c>
      <c r="K1077" s="55">
        <v>373.18193773000002</v>
      </c>
      <c r="L1077" s="35">
        <v>54.143383559999997</v>
      </c>
      <c r="M1077" s="56">
        <v>373.48248913666703</v>
      </c>
      <c r="N1077" s="18" t="s">
        <v>150</v>
      </c>
      <c r="O1077" s="2">
        <v>12524</v>
      </c>
      <c r="P1077" s="2">
        <v>11359</v>
      </c>
      <c r="Q1077" s="2">
        <v>23883</v>
      </c>
      <c r="R1077" t="s">
        <v>5962</v>
      </c>
      <c r="S1077">
        <v>10</v>
      </c>
      <c r="T1077">
        <v>52</v>
      </c>
      <c r="U1077" s="2">
        <v>732</v>
      </c>
      <c r="V1077" s="2">
        <v>82</v>
      </c>
      <c r="W1077" s="8">
        <v>3.4082820416195619E-2</v>
      </c>
      <c r="X1077" s="2">
        <v>41069</v>
      </c>
      <c r="Y1077" s="45">
        <v>1023</v>
      </c>
      <c r="AA1077" s="61">
        <f>(Table13[[#This Row],[2042 Future AADT]]-Table13[[#This Row],[AADT 2022]])/20*($AA$5-2022)+Table13[[#This Row],[AADT 2022]]</f>
        <v>35053.9</v>
      </c>
      <c r="AC1077" s="1" t="str">
        <f>IF(Table13[[#This Row],[TCS MP]]&gt;=Table13[[#This Row],[BMP]],IF(Table13[[#This Row],[TCS MP]]&lt;=Table13[[#This Row],[EMP]],"Good","EMP"),"BMP")</f>
        <v>Good</v>
      </c>
    </row>
    <row r="1078" spans="1:29" ht="24" customHeight="1" x14ac:dyDescent="0.25">
      <c r="A1078" t="s">
        <v>2323</v>
      </c>
      <c r="B1078" t="s">
        <v>18156</v>
      </c>
      <c r="C1078">
        <v>101695</v>
      </c>
      <c r="D1078" t="s">
        <v>17073</v>
      </c>
      <c r="E1078" t="s">
        <v>2280</v>
      </c>
      <c r="F1078" s="9">
        <f>Table13[[#This Row],[ToMeasure]]-Table13[[#This Row],[FromMeasure]]</f>
        <v>0.62808709000000107</v>
      </c>
      <c r="G1078" s="5" t="s">
        <v>627</v>
      </c>
      <c r="H1078" s="35">
        <v>54.143383559999997</v>
      </c>
      <c r="I1078" s="56">
        <v>373.35444156599999</v>
      </c>
      <c r="J1078" s="18" t="s">
        <v>150</v>
      </c>
      <c r="K1078" s="55">
        <v>373.90766700749998</v>
      </c>
      <c r="L1078" s="35">
        <v>54.771470649999998</v>
      </c>
      <c r="M1078" s="56">
        <v>373.982528656</v>
      </c>
      <c r="N1078" s="18" t="s">
        <v>605</v>
      </c>
      <c r="O1078" s="2">
        <v>10047</v>
      </c>
      <c r="P1078" s="2">
        <v>11338</v>
      </c>
      <c r="Q1078" s="2">
        <v>21385</v>
      </c>
      <c r="R1078" t="s">
        <v>5963</v>
      </c>
      <c r="S1078">
        <v>10</v>
      </c>
      <c r="T1078">
        <v>53</v>
      </c>
      <c r="U1078" s="2">
        <v>1469</v>
      </c>
      <c r="V1078" s="2">
        <v>241</v>
      </c>
      <c r="W1078" s="8">
        <v>7.9962590600888478E-2</v>
      </c>
      <c r="X1078" s="2">
        <v>40196</v>
      </c>
      <c r="Y1078" s="45">
        <v>1024</v>
      </c>
      <c r="AA1078" s="61">
        <f>(Table13[[#This Row],[2042 Future AADT]]-Table13[[#This Row],[AADT 2022]])/20*($AA$5-2022)+Table13[[#This Row],[AADT 2022]]</f>
        <v>33612.15</v>
      </c>
      <c r="AC1078" s="1" t="str">
        <f>IF(Table13[[#This Row],[TCS MP]]&gt;=Table13[[#This Row],[BMP]],IF(Table13[[#This Row],[TCS MP]]&lt;=Table13[[#This Row],[EMP]],"Good","EMP"),"BMP")</f>
        <v>Good</v>
      </c>
    </row>
    <row r="1079" spans="1:29" ht="24" customHeight="1" x14ac:dyDescent="0.25">
      <c r="A1079" t="s">
        <v>2325</v>
      </c>
      <c r="B1079" t="s">
        <v>18157</v>
      </c>
      <c r="C1079">
        <v>101697</v>
      </c>
      <c r="D1079" t="s">
        <v>17073</v>
      </c>
      <c r="E1079" t="s">
        <v>2280</v>
      </c>
      <c r="F1079" s="9">
        <f>Table13[[#This Row],[ToMeasure]]-Table13[[#This Row],[FromMeasure]]</f>
        <v>0.24144735000000139</v>
      </c>
      <c r="G1079" s="5" t="s">
        <v>627</v>
      </c>
      <c r="H1079" s="35">
        <v>54.771470649999998</v>
      </c>
      <c r="I1079" s="56">
        <v>373.93499320749999</v>
      </c>
      <c r="J1079" s="18" t="s">
        <v>605</v>
      </c>
      <c r="K1079" s="55">
        <v>373.95550037750002</v>
      </c>
      <c r="L1079" s="35">
        <v>55.012917999999999</v>
      </c>
      <c r="M1079" s="56">
        <v>374.17644055749997</v>
      </c>
      <c r="N1079" s="18" t="s">
        <v>2324</v>
      </c>
      <c r="O1079" s="2">
        <v>6203</v>
      </c>
      <c r="P1079" s="2">
        <v>6268</v>
      </c>
      <c r="Q1079" s="2">
        <v>12471</v>
      </c>
      <c r="R1079" t="s">
        <v>10030</v>
      </c>
      <c r="S1079">
        <v>9</v>
      </c>
      <c r="T1079">
        <v>51</v>
      </c>
      <c r="U1079" s="2">
        <v>1424</v>
      </c>
      <c r="V1079" s="2">
        <v>233</v>
      </c>
      <c r="W1079" s="8">
        <v>0.13286825435009222</v>
      </c>
      <c r="X1079" s="2">
        <v>26633</v>
      </c>
      <c r="Y1079" s="45">
        <v>1025</v>
      </c>
      <c r="AA1079" s="61">
        <f>(Table13[[#This Row],[2042 Future AADT]]-Table13[[#This Row],[AADT 2022]])/20*($AA$5-2022)+Table13[[#This Row],[AADT 2022]]</f>
        <v>21676.300000000003</v>
      </c>
      <c r="AC1079" s="1" t="str">
        <f>IF(Table13[[#This Row],[TCS MP]]&gt;=Table13[[#This Row],[BMP]],IF(Table13[[#This Row],[TCS MP]]&lt;=Table13[[#This Row],[EMP]],"Good","EMP"),"BMP")</f>
        <v>Good</v>
      </c>
    </row>
    <row r="1080" spans="1:29" ht="24" customHeight="1" x14ac:dyDescent="0.25">
      <c r="A1080" t="s">
        <v>2326</v>
      </c>
      <c r="B1080" t="s">
        <v>18158</v>
      </c>
      <c r="C1080">
        <v>101699</v>
      </c>
      <c r="D1080" t="s">
        <v>17073</v>
      </c>
      <c r="E1080" t="s">
        <v>2280</v>
      </c>
      <c r="F1080" s="9">
        <f>Table13[[#This Row],[ToMeasure]]-Table13[[#This Row],[FromMeasure]]</f>
        <v>0.77884763000000135</v>
      </c>
      <c r="G1080" s="5" t="s">
        <v>627</v>
      </c>
      <c r="H1080" s="35">
        <v>55.012917999999999</v>
      </c>
      <c r="I1080" s="56">
        <v>374.23263708600001</v>
      </c>
      <c r="J1080" s="18" t="s">
        <v>2324</v>
      </c>
      <c r="K1080" s="55">
        <v>374.78081079600003</v>
      </c>
      <c r="L1080" s="35">
        <v>55.79176563</v>
      </c>
      <c r="M1080" s="56">
        <v>375.01148471599998</v>
      </c>
      <c r="N1080" s="18" t="s">
        <v>151</v>
      </c>
      <c r="O1080" s="2">
        <v>4082</v>
      </c>
      <c r="P1080" s="2">
        <v>3744</v>
      </c>
      <c r="Q1080" s="2">
        <v>7826</v>
      </c>
      <c r="R1080" t="s">
        <v>10031</v>
      </c>
      <c r="S1080">
        <v>10</v>
      </c>
      <c r="T1080">
        <v>58</v>
      </c>
      <c r="U1080" s="2">
        <v>263</v>
      </c>
      <c r="V1080" s="2">
        <v>44</v>
      </c>
      <c r="W1080" s="8">
        <v>3.9228213646818298E-2</v>
      </c>
      <c r="X1080" s="2">
        <v>16713</v>
      </c>
      <c r="Y1080" s="45">
        <v>1026</v>
      </c>
      <c r="AA1080" s="61">
        <f>(Table13[[#This Row],[2042 Future AADT]]-Table13[[#This Row],[AADT 2022]])/20*($AA$5-2022)+Table13[[#This Row],[AADT 2022]]</f>
        <v>13602.55</v>
      </c>
      <c r="AC1080" s="1" t="str">
        <f>IF(Table13[[#This Row],[TCS MP]]&gt;=Table13[[#This Row],[BMP]],IF(Table13[[#This Row],[TCS MP]]&lt;=Table13[[#This Row],[EMP]],"Good","EMP"),"BMP")</f>
        <v>Good</v>
      </c>
    </row>
    <row r="1081" spans="1:29" ht="24" customHeight="1" x14ac:dyDescent="0.25">
      <c r="A1081" t="s">
        <v>2327</v>
      </c>
      <c r="B1081" t="s">
        <v>18159</v>
      </c>
      <c r="C1081">
        <v>101700</v>
      </c>
      <c r="D1081" t="s">
        <v>17073</v>
      </c>
      <c r="E1081" t="s">
        <v>2280</v>
      </c>
      <c r="F1081" s="9">
        <f>Table13[[#This Row],[ToMeasure]]-Table13[[#This Row],[FromMeasure]]</f>
        <v>21.89340833</v>
      </c>
      <c r="G1081" s="5" t="s">
        <v>627</v>
      </c>
      <c r="H1081" s="35">
        <v>55.79176563</v>
      </c>
      <c r="I1081" s="56">
        <v>375.16945168500001</v>
      </c>
      <c r="J1081" s="18" t="s">
        <v>151</v>
      </c>
      <c r="K1081" s="55">
        <v>380.92276942000001</v>
      </c>
      <c r="L1081" s="35">
        <v>77.68517396</v>
      </c>
      <c r="M1081" s="56">
        <v>397.06286001500001</v>
      </c>
      <c r="N1081" s="18" t="s">
        <v>152</v>
      </c>
      <c r="O1081" s="2">
        <v>3234</v>
      </c>
      <c r="P1081" s="2">
        <v>3067</v>
      </c>
      <c r="Q1081" s="2">
        <v>6301</v>
      </c>
      <c r="R1081" t="s">
        <v>5964</v>
      </c>
      <c r="S1081">
        <v>11</v>
      </c>
      <c r="T1081">
        <v>58</v>
      </c>
      <c r="U1081" s="2">
        <v>282</v>
      </c>
      <c r="V1081" s="2">
        <v>51</v>
      </c>
      <c r="W1081" s="8">
        <v>5.2848754166005395E-2</v>
      </c>
      <c r="X1081" s="2">
        <v>8359</v>
      </c>
      <c r="Y1081" s="45">
        <v>1027</v>
      </c>
      <c r="AA1081" s="61">
        <f>(Table13[[#This Row],[2042 Future AADT]]-Table13[[#This Row],[AADT 2022]])/20*($AA$5-2022)+Table13[[#This Row],[AADT 2022]]</f>
        <v>7638.7</v>
      </c>
      <c r="AC1081" s="1" t="str">
        <f>IF(Table13[[#This Row],[TCS MP]]&gt;=Table13[[#This Row],[BMP]],IF(Table13[[#This Row],[TCS MP]]&lt;=Table13[[#This Row],[EMP]],"Good","EMP"),"BMP")</f>
        <v>Good</v>
      </c>
    </row>
    <row r="1082" spans="1:29" ht="24" customHeight="1" x14ac:dyDescent="0.25">
      <c r="A1082" t="s">
        <v>2329</v>
      </c>
      <c r="B1082" t="s">
        <v>18160</v>
      </c>
      <c r="C1082">
        <v>101701</v>
      </c>
      <c r="D1082" t="s">
        <v>17073</v>
      </c>
      <c r="E1082" t="s">
        <v>2280</v>
      </c>
      <c r="F1082" s="9">
        <f>Table13[[#This Row],[ToMeasure]]-Table13[[#This Row],[FromMeasure]]</f>
        <v>1.7985354399999949</v>
      </c>
      <c r="G1082" s="5" t="s">
        <v>627</v>
      </c>
      <c r="H1082" s="35">
        <v>77.68517396</v>
      </c>
      <c r="I1082" s="56">
        <v>397.2</v>
      </c>
      <c r="J1082" s="18" t="s">
        <v>152</v>
      </c>
      <c r="K1082" s="55">
        <v>397.70441110333297</v>
      </c>
      <c r="L1082" s="35">
        <v>79.483709399999995</v>
      </c>
      <c r="M1082" s="56">
        <v>399.1</v>
      </c>
      <c r="N1082" s="18" t="s">
        <v>2328</v>
      </c>
      <c r="O1082" s="2">
        <v>4054</v>
      </c>
      <c r="P1082" s="2">
        <v>3778</v>
      </c>
      <c r="Q1082" s="2">
        <v>7832</v>
      </c>
      <c r="R1082" t="s">
        <v>10165</v>
      </c>
      <c r="S1082">
        <v>10</v>
      </c>
      <c r="T1082">
        <v>54</v>
      </c>
      <c r="U1082" s="2">
        <v>160</v>
      </c>
      <c r="V1082" s="2">
        <v>35</v>
      </c>
      <c r="W1082" s="8">
        <v>2.489785495403473E-2</v>
      </c>
      <c r="X1082" s="2">
        <v>16726</v>
      </c>
      <c r="Y1082" s="45">
        <v>1028</v>
      </c>
      <c r="AA1082" s="61">
        <f>(Table13[[#This Row],[2042 Future AADT]]-Table13[[#This Row],[AADT 2022]])/20*($AA$5-2022)+Table13[[#This Row],[AADT 2022]]</f>
        <v>13613.099999999999</v>
      </c>
      <c r="AC1082" s="1" t="str">
        <f>IF(Table13[[#This Row],[TCS MP]]&gt;=Table13[[#This Row],[BMP]],IF(Table13[[#This Row],[TCS MP]]&lt;=Table13[[#This Row],[EMP]],"Good","EMP"),"BMP")</f>
        <v>Good</v>
      </c>
    </row>
    <row r="1083" spans="1:29" ht="24" customHeight="1" x14ac:dyDescent="0.25">
      <c r="A1083" t="s">
        <v>2332</v>
      </c>
      <c r="B1083" t="s">
        <v>18161</v>
      </c>
      <c r="C1083">
        <v>101702</v>
      </c>
      <c r="D1083" t="s">
        <v>17073</v>
      </c>
      <c r="E1083" t="s">
        <v>2280</v>
      </c>
      <c r="F1083" s="9">
        <f>Table13[[#This Row],[ToMeasure]]-Table13[[#This Row],[FromMeasure]]</f>
        <v>0.21225133000000085</v>
      </c>
      <c r="G1083" s="5" t="s">
        <v>627</v>
      </c>
      <c r="H1083" s="35">
        <v>82.584999440000004</v>
      </c>
      <c r="I1083" s="56">
        <v>401.63270960666699</v>
      </c>
      <c r="J1083" s="18" t="s">
        <v>635</v>
      </c>
      <c r="K1083" s="55">
        <v>401.78614128666698</v>
      </c>
      <c r="L1083" s="35">
        <v>82.797250770000005</v>
      </c>
      <c r="M1083" s="56">
        <v>401.84496093666701</v>
      </c>
      <c r="N1083" s="18" t="s">
        <v>2331</v>
      </c>
      <c r="O1083" s="2">
        <v>15360</v>
      </c>
      <c r="P1083" s="2">
        <v>16585</v>
      </c>
      <c r="Q1083" s="2">
        <v>31945</v>
      </c>
      <c r="R1083" t="s">
        <v>10032</v>
      </c>
      <c r="S1083">
        <v>8</v>
      </c>
      <c r="T1083">
        <v>54</v>
      </c>
      <c r="U1083" s="2">
        <v>2661</v>
      </c>
      <c r="V1083" s="2">
        <v>1595</v>
      </c>
      <c r="W1083" s="8">
        <v>0.13322898732195962</v>
      </c>
      <c r="X1083" s="2">
        <v>60045</v>
      </c>
      <c r="Y1083" s="45">
        <v>1029</v>
      </c>
      <c r="AA1083" s="61">
        <f>(Table13[[#This Row],[2042 Future AADT]]-Table13[[#This Row],[AADT 2022]])/20*($AA$5-2022)+Table13[[#This Row],[AADT 2022]]</f>
        <v>50210</v>
      </c>
      <c r="AC1083" s="1" t="str">
        <f>IF(Table13[[#This Row],[TCS MP]]&gt;=Table13[[#This Row],[BMP]],IF(Table13[[#This Row],[TCS MP]]&lt;=Table13[[#This Row],[EMP]],"Good","EMP"),"BMP")</f>
        <v>Good</v>
      </c>
    </row>
    <row r="1084" spans="1:29" ht="24" customHeight="1" x14ac:dyDescent="0.25">
      <c r="A1084" t="s">
        <v>2334</v>
      </c>
      <c r="B1084" t="s">
        <v>18162</v>
      </c>
      <c r="C1084">
        <v>101704</v>
      </c>
      <c r="D1084" t="s">
        <v>17073</v>
      </c>
      <c r="E1084" t="s">
        <v>2280</v>
      </c>
      <c r="F1084" s="9">
        <f>Table13[[#This Row],[ToMeasure]]-Table13[[#This Row],[FromMeasure]]</f>
        <v>0.36310312999999894</v>
      </c>
      <c r="G1084" s="5" t="s">
        <v>627</v>
      </c>
      <c r="H1084" s="35">
        <v>82.797250770000005</v>
      </c>
      <c r="I1084" s="56">
        <v>401.87953992000001</v>
      </c>
      <c r="J1084" s="18" t="s">
        <v>2331</v>
      </c>
      <c r="K1084" s="55">
        <v>402.08952993999998</v>
      </c>
      <c r="L1084" s="35">
        <v>83.160353900000004</v>
      </c>
      <c r="M1084" s="56">
        <v>402.24264305000003</v>
      </c>
      <c r="N1084" s="18" t="s">
        <v>2333</v>
      </c>
      <c r="O1084" s="2">
        <v>15089</v>
      </c>
      <c r="P1084" s="2">
        <v>14679</v>
      </c>
      <c r="Q1084" s="2">
        <v>29768</v>
      </c>
      <c r="R1084" t="s">
        <v>13388</v>
      </c>
      <c r="S1084">
        <v>8</v>
      </c>
      <c r="T1084">
        <v>52</v>
      </c>
      <c r="U1084" s="2">
        <v>714</v>
      </c>
      <c r="V1084" s="2">
        <v>540</v>
      </c>
      <c r="W1084" s="8">
        <v>4.2125772641762968E-2</v>
      </c>
      <c r="X1084" s="2">
        <v>55953</v>
      </c>
      <c r="Y1084" s="45">
        <v>1030</v>
      </c>
      <c r="AA1084" s="61">
        <f>(Table13[[#This Row],[2042 Future AADT]]-Table13[[#This Row],[AADT 2022]])/20*($AA$5-2022)+Table13[[#This Row],[AADT 2022]]</f>
        <v>46788.25</v>
      </c>
      <c r="AC1084" s="1" t="str">
        <f>IF(Table13[[#This Row],[TCS MP]]&gt;=Table13[[#This Row],[BMP]],IF(Table13[[#This Row],[TCS MP]]&lt;=Table13[[#This Row],[EMP]],"Good","EMP"),"BMP")</f>
        <v>Good</v>
      </c>
    </row>
    <row r="1085" spans="1:29" ht="24" customHeight="1" x14ac:dyDescent="0.25">
      <c r="A1085" t="s">
        <v>2336</v>
      </c>
      <c r="B1085" t="s">
        <v>18163</v>
      </c>
      <c r="C1085">
        <v>101706</v>
      </c>
      <c r="D1085" t="s">
        <v>17073</v>
      </c>
      <c r="E1085" t="s">
        <v>2280</v>
      </c>
      <c r="F1085" s="9">
        <f>Table13[[#This Row],[ToMeasure]]-Table13[[#This Row],[FromMeasure]]</f>
        <v>0.64738669999999843</v>
      </c>
      <c r="G1085" s="5" t="s">
        <v>627</v>
      </c>
      <c r="H1085" s="35">
        <v>83.160353900000004</v>
      </c>
      <c r="I1085" s="56">
        <v>402.24264305000003</v>
      </c>
      <c r="J1085" s="18" t="s">
        <v>2333</v>
      </c>
      <c r="K1085" s="69">
        <v>402.9</v>
      </c>
      <c r="L1085" s="35">
        <v>83.807740600000002</v>
      </c>
      <c r="M1085" s="69">
        <v>402.9</v>
      </c>
      <c r="N1085" s="18" t="s">
        <v>2335</v>
      </c>
      <c r="O1085" s="2">
        <v>14202</v>
      </c>
      <c r="P1085" s="2">
        <v>13554</v>
      </c>
      <c r="Q1085" s="2">
        <v>27756</v>
      </c>
      <c r="R1085" t="s">
        <v>16070</v>
      </c>
      <c r="S1085">
        <v>9</v>
      </c>
      <c r="T1085">
        <v>51</v>
      </c>
      <c r="U1085" s="2">
        <v>714</v>
      </c>
      <c r="V1085" s="2">
        <v>540</v>
      </c>
      <c r="W1085" s="8">
        <v>4.5179420665801988E-2</v>
      </c>
      <c r="X1085" s="2">
        <v>52171</v>
      </c>
      <c r="Y1085" s="45">
        <v>1031</v>
      </c>
      <c r="AA1085" s="61">
        <f>(Table13[[#This Row],[2042 Future AADT]]-Table13[[#This Row],[AADT 2022]])/20*($AA$5-2022)+Table13[[#This Row],[AADT 2022]]</f>
        <v>43625.75</v>
      </c>
      <c r="AC1085" s="1" t="str">
        <f>IF(Table13[[#This Row],[TCS MP]]&gt;=Table13[[#This Row],[BMP]],IF(Table13[[#This Row],[TCS MP]]&lt;=Table13[[#This Row],[EMP]],"Good","EMP"),"BMP")</f>
        <v>Good</v>
      </c>
    </row>
    <row r="1086" spans="1:29" ht="24" customHeight="1" x14ac:dyDescent="0.25">
      <c r="A1086" t="s">
        <v>2340</v>
      </c>
      <c r="B1086" t="s">
        <v>18164</v>
      </c>
      <c r="C1086">
        <v>101715</v>
      </c>
      <c r="D1086" t="s">
        <v>17073</v>
      </c>
      <c r="E1086" t="s">
        <v>2339</v>
      </c>
      <c r="F1086" s="9">
        <f>Table13[[#This Row],[ToMeasure]]-Table13[[#This Row],[FromMeasure]]</f>
        <v>11.175066790000001</v>
      </c>
      <c r="G1086" s="5" t="s">
        <v>957</v>
      </c>
      <c r="H1086" s="35">
        <v>0</v>
      </c>
      <c r="I1086" s="56">
        <v>343.09751186230801</v>
      </c>
      <c r="J1086" s="18" t="s">
        <v>959</v>
      </c>
      <c r="K1086" s="55">
        <v>347.99229352999998</v>
      </c>
      <c r="L1086" s="35">
        <v>11.175066790000001</v>
      </c>
      <c r="M1086" s="56">
        <v>354.27257868230799</v>
      </c>
      <c r="N1086" s="18" t="s">
        <v>954</v>
      </c>
      <c r="O1086" s="2">
        <v>112</v>
      </c>
      <c r="P1086" s="2">
        <v>122</v>
      </c>
      <c r="Q1086" s="2">
        <v>234</v>
      </c>
      <c r="R1086" t="s">
        <v>13989</v>
      </c>
      <c r="S1086">
        <v>13</v>
      </c>
      <c r="T1086">
        <v>50</v>
      </c>
      <c r="U1086" s="2">
        <v>23</v>
      </c>
      <c r="V1086" s="2">
        <v>12</v>
      </c>
      <c r="W1086" s="8">
        <v>0.14957264957264957</v>
      </c>
      <c r="X1086" s="2">
        <v>457</v>
      </c>
      <c r="Y1086" s="45">
        <v>1032</v>
      </c>
      <c r="AA1086" s="61">
        <f>(Table13[[#This Row],[2042 Future AADT]]-Table13[[#This Row],[AADT 2022]])/20*($AA$5-2022)+Table13[[#This Row],[AADT 2022]]</f>
        <v>378.95000000000005</v>
      </c>
      <c r="AC1086" s="1" t="str">
        <f>IF(Table13[[#This Row],[TCS MP]]&gt;=Table13[[#This Row],[BMP]],IF(Table13[[#This Row],[TCS MP]]&lt;=Table13[[#This Row],[EMP]],"Good","EMP"),"BMP")</f>
        <v>Good</v>
      </c>
    </row>
    <row r="1087" spans="1:29" ht="24" customHeight="1" x14ac:dyDescent="0.25">
      <c r="A1087" t="s">
        <v>3080</v>
      </c>
      <c r="B1087" t="s">
        <v>18165</v>
      </c>
      <c r="C1087">
        <v>101716</v>
      </c>
      <c r="D1087" t="s">
        <v>17073</v>
      </c>
      <c r="E1087" t="s">
        <v>2341</v>
      </c>
      <c r="F1087" s="9">
        <f>Table13[[#This Row],[ToMeasure]]-Table13[[#This Row],[FromMeasure]]</f>
        <v>0.56613248999999999</v>
      </c>
      <c r="G1087" s="5" t="s">
        <v>274</v>
      </c>
      <c r="H1087" s="35">
        <v>0</v>
      </c>
      <c r="I1087" s="56">
        <v>0</v>
      </c>
      <c r="J1087" s="18" t="s">
        <v>2342</v>
      </c>
      <c r="K1087" s="55">
        <v>8.8959380000000005E-2</v>
      </c>
      <c r="L1087" s="35">
        <v>0.56613248999999999</v>
      </c>
      <c r="M1087" s="56">
        <v>0.53943432000000002</v>
      </c>
      <c r="N1087" s="18" t="s">
        <v>2344</v>
      </c>
      <c r="O1087" s="2">
        <v>10077</v>
      </c>
      <c r="P1087" s="2">
        <v>9644</v>
      </c>
      <c r="Q1087" s="2">
        <v>19721</v>
      </c>
      <c r="R1087" t="s">
        <v>10179</v>
      </c>
      <c r="S1087">
        <v>9</v>
      </c>
      <c r="T1087">
        <v>56</v>
      </c>
      <c r="U1087" s="2">
        <v>957</v>
      </c>
      <c r="V1087" s="2">
        <v>169</v>
      </c>
      <c r="W1087" s="8">
        <v>5.7096496120886367E-2</v>
      </c>
      <c r="X1087" s="2">
        <v>21061</v>
      </c>
      <c r="Y1087" s="45">
        <v>1033</v>
      </c>
      <c r="AA1087" s="61">
        <f>(Table13[[#This Row],[2042 Future AADT]]-Table13[[#This Row],[AADT 2022]])/20*($AA$5-2022)+Table13[[#This Row],[AADT 2022]]</f>
        <v>20592</v>
      </c>
      <c r="AC1087" s="1" t="str">
        <f>IF(Table13[[#This Row],[TCS MP]]&gt;=Table13[[#This Row],[BMP]],IF(Table13[[#This Row],[TCS MP]]&lt;=Table13[[#This Row],[EMP]],"Good","EMP"),"BMP")</f>
        <v>Good</v>
      </c>
    </row>
    <row r="1088" spans="1:29" ht="24" customHeight="1" x14ac:dyDescent="0.25">
      <c r="A1088" t="s">
        <v>2346</v>
      </c>
      <c r="B1088" t="s">
        <v>18166</v>
      </c>
      <c r="C1088">
        <v>101717</v>
      </c>
      <c r="D1088" t="s">
        <v>17073</v>
      </c>
      <c r="E1088" t="s">
        <v>2341</v>
      </c>
      <c r="F1088" s="9">
        <f>Table13[[#This Row],[ToMeasure]]-Table13[[#This Row],[FromMeasure]]</f>
        <v>0.58386047000000008</v>
      </c>
      <c r="G1088" s="5" t="s">
        <v>2343</v>
      </c>
      <c r="H1088" s="35">
        <v>0.56613248999999999</v>
      </c>
      <c r="I1088" s="56">
        <v>0.53943432000000002</v>
      </c>
      <c r="J1088" s="18" t="s">
        <v>2344</v>
      </c>
      <c r="K1088" s="55">
        <v>1</v>
      </c>
      <c r="L1088" s="35">
        <v>1.1499929600000001</v>
      </c>
      <c r="M1088" s="56">
        <v>1.1232947900000001</v>
      </c>
      <c r="N1088" s="18" t="s">
        <v>2345</v>
      </c>
      <c r="O1088" s="2">
        <v>7013</v>
      </c>
      <c r="P1088" s="2">
        <v>8490</v>
      </c>
      <c r="Q1088" s="2">
        <v>15503</v>
      </c>
      <c r="R1088" t="s">
        <v>13990</v>
      </c>
      <c r="S1088">
        <v>8</v>
      </c>
      <c r="T1088">
        <v>50</v>
      </c>
      <c r="U1088" s="2">
        <v>347</v>
      </c>
      <c r="V1088" s="2">
        <v>191</v>
      </c>
      <c r="W1088" s="8">
        <v>3.4702960717280525E-2</v>
      </c>
      <c r="X1088" s="2">
        <v>22456</v>
      </c>
      <c r="Y1088" s="45">
        <v>1034</v>
      </c>
      <c r="AA1088" s="61">
        <f>(Table13[[#This Row],[2042 Future AADT]]-Table13[[#This Row],[AADT 2022]])/20*($AA$5-2022)+Table13[[#This Row],[AADT 2022]]</f>
        <v>20022.45</v>
      </c>
      <c r="AC1088" s="1" t="str">
        <f>IF(Table13[[#This Row],[TCS MP]]&gt;=Table13[[#This Row],[BMP]],IF(Table13[[#This Row],[TCS MP]]&lt;=Table13[[#This Row],[EMP]],"Good","EMP"),"BMP")</f>
        <v>Good</v>
      </c>
    </row>
    <row r="1089" spans="1:29" ht="24" customHeight="1" x14ac:dyDescent="0.25">
      <c r="A1089" t="s">
        <v>2347</v>
      </c>
      <c r="B1089" t="s">
        <v>18167</v>
      </c>
      <c r="C1089">
        <v>101719</v>
      </c>
      <c r="D1089" t="s">
        <v>17073</v>
      </c>
      <c r="E1089" t="s">
        <v>2341</v>
      </c>
      <c r="F1089" s="9">
        <f>Table13[[#This Row],[ToMeasure]]-Table13[[#This Row],[FromMeasure]]</f>
        <v>1.0037774100000001</v>
      </c>
      <c r="G1089" s="5" t="s">
        <v>2343</v>
      </c>
      <c r="H1089" s="35">
        <v>1.1499929600000001</v>
      </c>
      <c r="I1089" s="56">
        <v>1.1200000000000001</v>
      </c>
      <c r="J1089" s="18" t="s">
        <v>2345</v>
      </c>
      <c r="K1089" s="55">
        <v>2</v>
      </c>
      <c r="L1089" s="35">
        <v>2.1537703700000002</v>
      </c>
      <c r="M1089" s="56">
        <v>2.12</v>
      </c>
      <c r="N1089" s="18" t="s">
        <v>222</v>
      </c>
      <c r="O1089" s="2" t="s">
        <v>203</v>
      </c>
      <c r="P1089" s="2" t="s">
        <v>203</v>
      </c>
      <c r="Q1089" s="2">
        <v>16900</v>
      </c>
      <c r="R1089" t="s">
        <v>13413</v>
      </c>
      <c r="S1089">
        <v>8</v>
      </c>
      <c r="T1089">
        <v>56</v>
      </c>
      <c r="U1089" s="2">
        <v>450</v>
      </c>
      <c r="V1089" s="2">
        <v>242</v>
      </c>
      <c r="W1089" s="8">
        <v>4.0946745562130175E-2</v>
      </c>
      <c r="X1089" s="2">
        <v>18049</v>
      </c>
      <c r="Y1089" s="45">
        <v>1035</v>
      </c>
      <c r="AA1089" s="61">
        <f>(Table13[[#This Row],[2042 Future AADT]]-Table13[[#This Row],[AADT 2022]])/20*($AA$5-2022)+Table13[[#This Row],[AADT 2022]]</f>
        <v>17646.849999999999</v>
      </c>
      <c r="AC1089" s="1" t="str">
        <f>IF(Table13[[#This Row],[TCS MP]]&gt;=Table13[[#This Row],[BMP]],IF(Table13[[#This Row],[TCS MP]]&lt;=Table13[[#This Row],[EMP]],"Good","EMP"),"BMP")</f>
        <v>Good</v>
      </c>
    </row>
    <row r="1090" spans="1:29" ht="24" customHeight="1" x14ac:dyDescent="0.25">
      <c r="A1090" t="s">
        <v>2350</v>
      </c>
      <c r="B1090" t="s">
        <v>18168</v>
      </c>
      <c r="C1090">
        <v>101721</v>
      </c>
      <c r="D1090" t="s">
        <v>17073</v>
      </c>
      <c r="E1090" t="s">
        <v>2341</v>
      </c>
      <c r="F1090" s="9">
        <f>Table13[[#This Row],[ToMeasure]]-Table13[[#This Row],[FromMeasure]]</f>
        <v>1.0037746799999998</v>
      </c>
      <c r="G1090" s="5" t="s">
        <v>2343</v>
      </c>
      <c r="H1090" s="35">
        <v>2.1537703700000002</v>
      </c>
      <c r="I1090" s="56">
        <v>2.12</v>
      </c>
      <c r="J1090" s="18" t="s">
        <v>222</v>
      </c>
      <c r="K1090" s="55">
        <v>3</v>
      </c>
      <c r="L1090" s="35">
        <v>3.15754505</v>
      </c>
      <c r="M1090" s="56">
        <v>3.12</v>
      </c>
      <c r="N1090" s="18" t="s">
        <v>2349</v>
      </c>
      <c r="O1090" s="2">
        <v>10660</v>
      </c>
      <c r="P1090" s="2">
        <v>8972</v>
      </c>
      <c r="Q1090" s="2">
        <v>19632</v>
      </c>
      <c r="R1090" t="s">
        <v>13414</v>
      </c>
      <c r="S1090">
        <v>9</v>
      </c>
      <c r="T1090">
        <v>51</v>
      </c>
      <c r="U1090" s="2">
        <v>778</v>
      </c>
      <c r="V1090" s="2">
        <v>288</v>
      </c>
      <c r="W1090" s="8">
        <v>5.4299103504482478E-2</v>
      </c>
      <c r="X1090" s="2">
        <v>28437</v>
      </c>
      <c r="Y1090" s="45">
        <v>1036</v>
      </c>
      <c r="AA1090" s="61">
        <f>(Table13[[#This Row],[2042 Future AADT]]-Table13[[#This Row],[AADT 2022]])/20*($AA$5-2022)+Table13[[#This Row],[AADT 2022]]</f>
        <v>25355.25</v>
      </c>
      <c r="AC1090" s="1" t="str">
        <f>IF(Table13[[#This Row],[TCS MP]]&gt;=Table13[[#This Row],[BMP]],IF(Table13[[#This Row],[TCS MP]]&lt;=Table13[[#This Row],[EMP]],"Good","EMP"),"BMP")</f>
        <v>Good</v>
      </c>
    </row>
    <row r="1091" spans="1:29" ht="24" customHeight="1" x14ac:dyDescent="0.25">
      <c r="A1091" t="s">
        <v>2352</v>
      </c>
      <c r="B1091" t="s">
        <v>18169</v>
      </c>
      <c r="C1091">
        <v>101723</v>
      </c>
      <c r="D1091" t="s">
        <v>17073</v>
      </c>
      <c r="E1091" t="s">
        <v>2341</v>
      </c>
      <c r="F1091" s="9">
        <f>Table13[[#This Row],[ToMeasure]]-Table13[[#This Row],[FromMeasure]]</f>
        <v>1.3651962000000002</v>
      </c>
      <c r="G1091" s="5" t="s">
        <v>2343</v>
      </c>
      <c r="H1091" s="35">
        <v>3.15754505</v>
      </c>
      <c r="I1091" s="56">
        <v>3.12361975</v>
      </c>
      <c r="J1091" s="18" t="s">
        <v>2349</v>
      </c>
      <c r="K1091" s="55">
        <v>4.0207663499999997</v>
      </c>
      <c r="L1091" s="35">
        <v>4.5227412500000002</v>
      </c>
      <c r="M1091" s="56">
        <v>4.4888159500000002</v>
      </c>
      <c r="N1091" s="18" t="s">
        <v>2351</v>
      </c>
      <c r="O1091" s="2" t="s">
        <v>203</v>
      </c>
      <c r="P1091" s="2" t="s">
        <v>203</v>
      </c>
      <c r="Q1091" s="2">
        <v>15431</v>
      </c>
      <c r="R1091" t="s">
        <v>16099</v>
      </c>
      <c r="S1091">
        <v>9</v>
      </c>
      <c r="T1091">
        <v>55</v>
      </c>
      <c r="U1091" s="2">
        <v>813</v>
      </c>
      <c r="V1091" s="2">
        <v>229</v>
      </c>
      <c r="W1091" s="8">
        <v>6.7526407880241071E-2</v>
      </c>
      <c r="X1091" s="2">
        <v>16480</v>
      </c>
      <c r="Y1091" s="45">
        <v>1037</v>
      </c>
      <c r="AA1091" s="61">
        <f>(Table13[[#This Row],[2042 Future AADT]]-Table13[[#This Row],[AADT 2022]])/20*($AA$5-2022)+Table13[[#This Row],[AADT 2022]]</f>
        <v>16112.85</v>
      </c>
      <c r="AC1091" s="1" t="str">
        <f>IF(Table13[[#This Row],[TCS MP]]&gt;=Table13[[#This Row],[BMP]],IF(Table13[[#This Row],[TCS MP]]&lt;=Table13[[#This Row],[EMP]],"Good","EMP"),"BMP")</f>
        <v>Good</v>
      </c>
    </row>
    <row r="1092" spans="1:29" ht="24" customHeight="1" x14ac:dyDescent="0.25">
      <c r="A1092" t="s">
        <v>2354</v>
      </c>
      <c r="B1092" t="s">
        <v>18170</v>
      </c>
      <c r="C1092">
        <v>101724</v>
      </c>
      <c r="D1092" t="s">
        <v>17073</v>
      </c>
      <c r="E1092" t="s">
        <v>2341</v>
      </c>
      <c r="F1092" s="9">
        <f>Table13[[#This Row],[ToMeasure]]-Table13[[#This Row],[FromMeasure]]</f>
        <v>1.0289954100000003</v>
      </c>
      <c r="G1092" s="5" t="s">
        <v>2343</v>
      </c>
      <c r="H1092" s="35">
        <v>4.5227412500000002</v>
      </c>
      <c r="I1092" s="56">
        <v>4.4888159500000002</v>
      </c>
      <c r="J1092" s="18" t="s">
        <v>2351</v>
      </c>
      <c r="K1092" s="55">
        <v>5.0046818100000001</v>
      </c>
      <c r="L1092" s="35">
        <v>5.5517366600000004</v>
      </c>
      <c r="M1092" s="56">
        <v>5.5178113599999996</v>
      </c>
      <c r="N1092" s="18" t="s">
        <v>2353</v>
      </c>
      <c r="O1092" s="2">
        <v>11187</v>
      </c>
      <c r="P1092" s="2">
        <v>15465</v>
      </c>
      <c r="Q1092" s="2">
        <v>26652</v>
      </c>
      <c r="R1092" t="s">
        <v>13991</v>
      </c>
      <c r="S1092">
        <v>9</v>
      </c>
      <c r="T1092">
        <v>54</v>
      </c>
      <c r="U1092" s="2">
        <v>837</v>
      </c>
      <c r="V1092" s="2">
        <v>206</v>
      </c>
      <c r="W1092" s="8">
        <v>3.9134023713042171E-2</v>
      </c>
      <c r="X1092" s="2">
        <v>28464</v>
      </c>
      <c r="Y1092" s="45">
        <v>1038</v>
      </c>
      <c r="AA1092" s="61">
        <f>(Table13[[#This Row],[2042 Future AADT]]-Table13[[#This Row],[AADT 2022]])/20*($AA$5-2022)+Table13[[#This Row],[AADT 2022]]</f>
        <v>27829.8</v>
      </c>
      <c r="AC1092" s="1" t="str">
        <f>IF(Table13[[#This Row],[TCS MP]]&gt;=Table13[[#This Row],[BMP]],IF(Table13[[#This Row],[TCS MP]]&lt;=Table13[[#This Row],[EMP]],"Good","EMP"),"BMP")</f>
        <v>Good</v>
      </c>
    </row>
    <row r="1093" spans="1:29" ht="24" customHeight="1" x14ac:dyDescent="0.25">
      <c r="A1093" t="s">
        <v>2355</v>
      </c>
      <c r="B1093" t="s">
        <v>18171</v>
      </c>
      <c r="C1093">
        <v>101725</v>
      </c>
      <c r="D1093" t="s">
        <v>17073</v>
      </c>
      <c r="E1093" t="s">
        <v>2341</v>
      </c>
      <c r="F1093" s="9">
        <f>Table13[[#This Row],[ToMeasure]]-Table13[[#This Row],[FromMeasure]]</f>
        <v>0.99642865999999941</v>
      </c>
      <c r="G1093" s="5" t="s">
        <v>2343</v>
      </c>
      <c r="H1093" s="35">
        <v>5.5517366600000004</v>
      </c>
      <c r="I1093" s="56">
        <v>5.5178113599999996</v>
      </c>
      <c r="J1093" s="18" t="s">
        <v>2353</v>
      </c>
      <c r="K1093" s="55">
        <v>5.9437477000000003</v>
      </c>
      <c r="L1093" s="35">
        <v>6.5481653199999998</v>
      </c>
      <c r="M1093" s="56">
        <v>6.5142400199999999</v>
      </c>
      <c r="N1093" s="18" t="s">
        <v>209</v>
      </c>
      <c r="O1093" s="2">
        <v>17862</v>
      </c>
      <c r="P1093" s="2">
        <v>9702</v>
      </c>
      <c r="Q1093" s="2">
        <v>27564</v>
      </c>
      <c r="R1093" t="s">
        <v>13992</v>
      </c>
      <c r="S1093">
        <v>9</v>
      </c>
      <c r="T1093">
        <v>54</v>
      </c>
      <c r="U1093" s="2">
        <v>1138</v>
      </c>
      <c r="V1093" s="2">
        <v>807</v>
      </c>
      <c r="W1093" s="8">
        <v>7.0563053257872585E-2</v>
      </c>
      <c r="X1093" s="2">
        <v>29438</v>
      </c>
      <c r="Y1093" s="45">
        <v>1039</v>
      </c>
      <c r="AA1093" s="61">
        <f>(Table13[[#This Row],[2042 Future AADT]]-Table13[[#This Row],[AADT 2022]])/20*($AA$5-2022)+Table13[[#This Row],[AADT 2022]]</f>
        <v>28782.1</v>
      </c>
      <c r="AC1093" s="1" t="str">
        <f>IF(Table13[[#This Row],[TCS MP]]&gt;=Table13[[#This Row],[BMP]],IF(Table13[[#This Row],[TCS MP]]&lt;=Table13[[#This Row],[EMP]],"Good","EMP"),"BMP")</f>
        <v>Good</v>
      </c>
    </row>
    <row r="1094" spans="1:29" ht="24" customHeight="1" x14ac:dyDescent="0.25">
      <c r="A1094" t="s">
        <v>3072</v>
      </c>
      <c r="B1094" t="s">
        <v>18172</v>
      </c>
      <c r="C1094">
        <v>101726</v>
      </c>
      <c r="D1094" t="s">
        <v>17073</v>
      </c>
      <c r="E1094" t="s">
        <v>2341</v>
      </c>
      <c r="F1094" s="9">
        <f>Table13[[#This Row],[ToMeasure]]-Table13[[#This Row],[FromMeasure]]</f>
        <v>1.01621191</v>
      </c>
      <c r="G1094" s="5" t="s">
        <v>2343</v>
      </c>
      <c r="H1094" s="35">
        <v>6.5481653199999998</v>
      </c>
      <c r="I1094" s="56">
        <v>6.58</v>
      </c>
      <c r="J1094" s="18" t="s">
        <v>209</v>
      </c>
      <c r="K1094" s="55">
        <v>6.9</v>
      </c>
      <c r="L1094" s="35">
        <v>7.5643772299999998</v>
      </c>
      <c r="M1094" s="56">
        <v>7.6</v>
      </c>
      <c r="N1094" s="18" t="s">
        <v>208</v>
      </c>
      <c r="O1094" s="2">
        <v>10371</v>
      </c>
      <c r="P1094" s="2">
        <v>10021</v>
      </c>
      <c r="Q1094" s="2">
        <v>20392</v>
      </c>
      <c r="R1094" t="s">
        <v>13415</v>
      </c>
      <c r="S1094">
        <v>9</v>
      </c>
      <c r="T1094">
        <v>53</v>
      </c>
      <c r="U1094" s="2">
        <v>729</v>
      </c>
      <c r="V1094" s="2">
        <v>578</v>
      </c>
      <c r="W1094" s="8">
        <v>6.4093762259709697E-2</v>
      </c>
      <c r="X1094" s="2">
        <v>29930</v>
      </c>
      <c r="Y1094" s="45">
        <v>1040</v>
      </c>
      <c r="AA1094" s="61">
        <f>(Table13[[#This Row],[2042 Future AADT]]-Table13[[#This Row],[AADT 2022]])/20*($AA$5-2022)+Table13[[#This Row],[AADT 2022]]</f>
        <v>26591.7</v>
      </c>
      <c r="AC1094" s="1" t="str">
        <f>IF(Table13[[#This Row],[TCS MP]]&gt;=Table13[[#This Row],[BMP]],IF(Table13[[#This Row],[TCS MP]]&lt;=Table13[[#This Row],[EMP]],"Good","EMP"),"BMP")</f>
        <v>Good</v>
      </c>
    </row>
    <row r="1095" spans="1:29" ht="24" customHeight="1" x14ac:dyDescent="0.25">
      <c r="A1095" t="s">
        <v>2357</v>
      </c>
      <c r="B1095" t="s">
        <v>18173</v>
      </c>
      <c r="C1095">
        <v>101726</v>
      </c>
      <c r="D1095" t="s">
        <v>17073</v>
      </c>
      <c r="E1095" t="s">
        <v>2341</v>
      </c>
      <c r="F1095" s="9">
        <f>Table13[[#This Row],[ToMeasure]]-Table13[[#This Row],[FromMeasure]]</f>
        <v>2.49998465</v>
      </c>
      <c r="G1095" s="5" t="s">
        <v>2343</v>
      </c>
      <c r="H1095" s="35">
        <v>7.5643772299999998</v>
      </c>
      <c r="I1095" s="56">
        <v>7.5050228399999996</v>
      </c>
      <c r="J1095" s="18" t="s">
        <v>208</v>
      </c>
      <c r="K1095" s="55">
        <v>6.9</v>
      </c>
      <c r="L1095" s="35">
        <v>10.06436188</v>
      </c>
      <c r="M1095" s="56">
        <v>10.005007490000001</v>
      </c>
      <c r="N1095" s="18" t="s">
        <v>210</v>
      </c>
      <c r="O1095" s="2">
        <v>10618</v>
      </c>
      <c r="P1095" s="2">
        <v>10261</v>
      </c>
      <c r="Q1095" s="2">
        <v>20879</v>
      </c>
      <c r="R1095" t="s">
        <v>13416</v>
      </c>
      <c r="S1095">
        <v>7</v>
      </c>
      <c r="T1095">
        <v>56</v>
      </c>
      <c r="U1095" s="2">
        <v>649</v>
      </c>
      <c r="V1095" s="2">
        <v>428</v>
      </c>
      <c r="W1095" s="8">
        <v>5.1582930216964411E-2</v>
      </c>
      <c r="X1095" s="2">
        <v>30645</v>
      </c>
      <c r="Y1095" s="45">
        <v>1040</v>
      </c>
      <c r="AA1095" s="61">
        <f>(Table13[[#This Row],[2042 Future AADT]]-Table13[[#This Row],[AADT 2022]])/20*($AA$5-2022)+Table13[[#This Row],[AADT 2022]]</f>
        <v>27226.9</v>
      </c>
      <c r="AC1095" s="1" t="str">
        <f>IF(Table13[[#This Row],[TCS MP]]&gt;=Table13[[#This Row],[BMP]],IF(Table13[[#This Row],[TCS MP]]&lt;=Table13[[#This Row],[EMP]],"Good","EMP"),"BMP")</f>
        <v>BMP</v>
      </c>
    </row>
    <row r="1096" spans="1:29" ht="24" customHeight="1" x14ac:dyDescent="0.25">
      <c r="A1096" t="s">
        <v>2356</v>
      </c>
      <c r="B1096" t="s">
        <v>18174</v>
      </c>
      <c r="C1096">
        <v>101727</v>
      </c>
      <c r="D1096" t="s">
        <v>17073</v>
      </c>
      <c r="E1096" t="s">
        <v>2341</v>
      </c>
      <c r="F1096" s="9">
        <f>Table13[[#This Row],[ToMeasure]]-Table13[[#This Row],[FromMeasure]]</f>
        <v>1.5018592200000001</v>
      </c>
      <c r="G1096" s="5" t="s">
        <v>2343</v>
      </c>
      <c r="H1096" s="35">
        <v>10.06436188</v>
      </c>
      <c r="I1096" s="56">
        <v>9.9713545483333306</v>
      </c>
      <c r="J1096" s="18" t="s">
        <v>210</v>
      </c>
      <c r="K1096" s="55">
        <v>10.96143051</v>
      </c>
      <c r="L1096" s="35">
        <v>11.5662211</v>
      </c>
      <c r="M1096" s="56">
        <v>11.4732137683333</v>
      </c>
      <c r="N1096" s="18" t="s">
        <v>1907</v>
      </c>
      <c r="O1096" s="2">
        <v>10788</v>
      </c>
      <c r="P1096" s="2">
        <v>10517</v>
      </c>
      <c r="Q1096" s="2">
        <v>21305</v>
      </c>
      <c r="R1096" t="s">
        <v>16100</v>
      </c>
      <c r="S1096">
        <v>9</v>
      </c>
      <c r="T1096">
        <v>55</v>
      </c>
      <c r="U1096" s="2">
        <v>835</v>
      </c>
      <c r="V1096" s="2">
        <v>481</v>
      </c>
      <c r="W1096" s="8">
        <v>6.1769537667214269E-2</v>
      </c>
      <c r="X1096" s="2">
        <v>31270</v>
      </c>
      <c r="Y1096" s="45">
        <v>1041</v>
      </c>
      <c r="AA1096" s="61">
        <f>(Table13[[#This Row],[2042 Future AADT]]-Table13[[#This Row],[AADT 2022]])/20*($AA$5-2022)+Table13[[#This Row],[AADT 2022]]</f>
        <v>27782.25</v>
      </c>
      <c r="AC1096" s="1" t="str">
        <f>IF(Table13[[#This Row],[TCS MP]]&gt;=Table13[[#This Row],[BMP]],IF(Table13[[#This Row],[TCS MP]]&lt;=Table13[[#This Row],[EMP]],"Good","EMP"),"BMP")</f>
        <v>Good</v>
      </c>
    </row>
    <row r="1097" spans="1:29" ht="24" customHeight="1" x14ac:dyDescent="0.25">
      <c r="A1097" t="s">
        <v>2360</v>
      </c>
      <c r="B1097" t="s">
        <v>18175</v>
      </c>
      <c r="C1097">
        <v>101729</v>
      </c>
      <c r="D1097" t="s">
        <v>17073</v>
      </c>
      <c r="E1097" t="s">
        <v>1315</v>
      </c>
      <c r="F1097" s="9">
        <f>Table13[[#This Row],[ToMeasure]]-Table13[[#This Row],[FromMeasure]]</f>
        <v>1.4683005200000001</v>
      </c>
      <c r="G1097" s="5" t="s">
        <v>2358</v>
      </c>
      <c r="H1097" s="35">
        <v>0</v>
      </c>
      <c r="I1097" s="56">
        <v>116.99985076</v>
      </c>
      <c r="J1097" s="18" t="s">
        <v>219</v>
      </c>
      <c r="K1097" s="55">
        <v>118.28435349999999</v>
      </c>
      <c r="L1097" s="35">
        <v>1.4683005200000001</v>
      </c>
      <c r="M1097" s="56">
        <v>118.46815131</v>
      </c>
      <c r="N1097" s="18" t="s">
        <v>2359</v>
      </c>
      <c r="O1097" s="2">
        <v>6388</v>
      </c>
      <c r="P1097" s="2">
        <v>5926</v>
      </c>
      <c r="Q1097" s="2">
        <v>12314</v>
      </c>
      <c r="R1097" t="s">
        <v>10180</v>
      </c>
      <c r="S1097">
        <v>8</v>
      </c>
      <c r="T1097">
        <v>69</v>
      </c>
      <c r="U1097" s="2">
        <v>838</v>
      </c>
      <c r="V1097" s="2">
        <v>2525</v>
      </c>
      <c r="W1097" s="8">
        <v>0.27310378431054083</v>
      </c>
      <c r="X1097" s="2">
        <v>22019</v>
      </c>
      <c r="Y1097" s="45">
        <v>1042</v>
      </c>
      <c r="AA1097" s="61">
        <f>(Table13[[#This Row],[2042 Future AADT]]-Table13[[#This Row],[AADT 2022]])/20*($AA$5-2022)+Table13[[#This Row],[AADT 2022]]</f>
        <v>18622.25</v>
      </c>
      <c r="AC1097" s="1" t="str">
        <f>IF(Table13[[#This Row],[TCS MP]]&gt;=Table13[[#This Row],[BMP]],IF(Table13[[#This Row],[TCS MP]]&lt;=Table13[[#This Row],[EMP]],"Good","EMP"),"BMP")</f>
        <v>Good</v>
      </c>
    </row>
    <row r="1098" spans="1:29" ht="24" customHeight="1" x14ac:dyDescent="0.25">
      <c r="A1098" t="s">
        <v>2361</v>
      </c>
      <c r="B1098" t="s">
        <v>18176</v>
      </c>
      <c r="C1098">
        <v>101730</v>
      </c>
      <c r="D1098" t="s">
        <v>17073</v>
      </c>
      <c r="E1098" t="s">
        <v>1315</v>
      </c>
      <c r="F1098" s="9">
        <f>Table13[[#This Row],[ToMeasure]]-Table13[[#This Row],[FromMeasure]]</f>
        <v>1.9693446899999998</v>
      </c>
      <c r="G1098" s="5" t="s">
        <v>2358</v>
      </c>
      <c r="H1098" s="35">
        <v>1.4683005200000001</v>
      </c>
      <c r="I1098" s="56">
        <v>118.462583455</v>
      </c>
      <c r="J1098" s="18" t="s">
        <v>2359</v>
      </c>
      <c r="K1098" s="55">
        <v>120.21293641</v>
      </c>
      <c r="L1098" s="35">
        <v>3.4376452099999999</v>
      </c>
      <c r="M1098" s="56">
        <v>120.431928145</v>
      </c>
      <c r="N1098" s="18" t="s">
        <v>272</v>
      </c>
      <c r="O1098" s="2">
        <v>7102</v>
      </c>
      <c r="P1098" s="2">
        <v>8256</v>
      </c>
      <c r="Q1098" s="2">
        <v>15358</v>
      </c>
      <c r="R1098" t="s">
        <v>10181</v>
      </c>
      <c r="S1098">
        <v>8</v>
      </c>
      <c r="T1098">
        <v>69</v>
      </c>
      <c r="U1098" s="2">
        <v>838</v>
      </c>
      <c r="V1098" s="2">
        <v>2525</v>
      </c>
      <c r="W1098" s="8">
        <v>0.21897382471676</v>
      </c>
      <c r="X1098" s="2">
        <v>27462</v>
      </c>
      <c r="Y1098" s="45">
        <v>1043</v>
      </c>
      <c r="AA1098" s="61">
        <f>(Table13[[#This Row],[2042 Future AADT]]-Table13[[#This Row],[AADT 2022]])/20*($AA$5-2022)+Table13[[#This Row],[AADT 2022]]</f>
        <v>23225.599999999999</v>
      </c>
      <c r="AC1098" s="1" t="str">
        <f>IF(Table13[[#This Row],[TCS MP]]&gt;=Table13[[#This Row],[BMP]],IF(Table13[[#This Row],[TCS MP]]&lt;=Table13[[#This Row],[EMP]],"Good","EMP"),"BMP")</f>
        <v>Good</v>
      </c>
    </row>
    <row r="1099" spans="1:29" ht="24" customHeight="1" x14ac:dyDescent="0.25">
      <c r="A1099" t="s">
        <v>2363</v>
      </c>
      <c r="B1099" t="s">
        <v>18177</v>
      </c>
      <c r="C1099">
        <v>101733</v>
      </c>
      <c r="D1099" t="s">
        <v>17073</v>
      </c>
      <c r="E1099" t="s">
        <v>1315</v>
      </c>
      <c r="F1099" s="9">
        <f>Table13[[#This Row],[ToMeasure]]-Table13[[#This Row],[FromMeasure]]</f>
        <v>2.2686083800000003</v>
      </c>
      <c r="G1099" s="5" t="s">
        <v>2358</v>
      </c>
      <c r="H1099" s="35">
        <v>3.4376452099999999</v>
      </c>
      <c r="I1099" s="56">
        <v>120.492515185</v>
      </c>
      <c r="J1099" s="18" t="s">
        <v>272</v>
      </c>
      <c r="K1099" s="55">
        <v>121.48867344</v>
      </c>
      <c r="L1099" s="35">
        <v>5.7062535900000002</v>
      </c>
      <c r="M1099" s="56">
        <v>122.76112356500001</v>
      </c>
      <c r="N1099" s="18" t="s">
        <v>2362</v>
      </c>
      <c r="O1099" s="2">
        <v>1757</v>
      </c>
      <c r="P1099" s="2">
        <v>1691</v>
      </c>
      <c r="Q1099" s="2">
        <v>3448</v>
      </c>
      <c r="R1099" t="s">
        <v>10182</v>
      </c>
      <c r="S1099">
        <v>7</v>
      </c>
      <c r="T1099">
        <v>51</v>
      </c>
      <c r="U1099" s="2" t="s">
        <v>203</v>
      </c>
      <c r="V1099" s="2" t="s">
        <v>203</v>
      </c>
      <c r="W1099" s="8" t="s">
        <v>203</v>
      </c>
      <c r="X1099" s="2">
        <v>6165</v>
      </c>
      <c r="Y1099" s="45">
        <v>1044</v>
      </c>
      <c r="AA1099" s="61">
        <f>(Table13[[#This Row],[2042 Future AADT]]-Table13[[#This Row],[AADT 2022]])/20*($AA$5-2022)+Table13[[#This Row],[AADT 2022]]</f>
        <v>5214.05</v>
      </c>
      <c r="AC1099" s="1" t="str">
        <f>IF(Table13[[#This Row],[TCS MP]]&gt;=Table13[[#This Row],[BMP]],IF(Table13[[#This Row],[TCS MP]]&lt;=Table13[[#This Row],[EMP]],"Good","EMP"),"BMP")</f>
        <v>Good</v>
      </c>
    </row>
    <row r="1100" spans="1:29" ht="24" customHeight="1" x14ac:dyDescent="0.25">
      <c r="A1100" t="s">
        <v>2367</v>
      </c>
      <c r="B1100" t="s">
        <v>18178</v>
      </c>
      <c r="C1100">
        <v>101739</v>
      </c>
      <c r="D1100" t="s">
        <v>17073</v>
      </c>
      <c r="E1100" t="s">
        <v>294</v>
      </c>
      <c r="F1100" s="9">
        <f>Table13[[#This Row],[ToMeasure]]-Table13[[#This Row],[FromMeasure]]</f>
        <v>1.4482870299999999</v>
      </c>
      <c r="G1100" s="5" t="s">
        <v>2365</v>
      </c>
      <c r="H1100" s="35">
        <v>0.26032421</v>
      </c>
      <c r="I1100" s="56">
        <v>17.046626570000001</v>
      </c>
      <c r="J1100" s="18" t="s">
        <v>2366</v>
      </c>
      <c r="K1100" s="55">
        <v>18.25677761</v>
      </c>
      <c r="L1100" s="35">
        <v>1.70861124</v>
      </c>
      <c r="M1100" s="56">
        <v>18.4949136</v>
      </c>
      <c r="N1100" s="18" t="s">
        <v>222</v>
      </c>
      <c r="O1100" s="2">
        <v>1853</v>
      </c>
      <c r="P1100" s="2">
        <v>1853</v>
      </c>
      <c r="Q1100" s="2">
        <v>3706</v>
      </c>
      <c r="R1100" t="s">
        <v>13417</v>
      </c>
      <c r="S1100">
        <v>11</v>
      </c>
      <c r="T1100">
        <v>53</v>
      </c>
      <c r="U1100" s="2">
        <v>136</v>
      </c>
      <c r="V1100" s="2">
        <v>1296</v>
      </c>
      <c r="W1100" s="8">
        <v>0.38640043173232597</v>
      </c>
      <c r="X1100" s="2">
        <v>6852</v>
      </c>
      <c r="Y1100" s="45">
        <v>1045</v>
      </c>
      <c r="AA1100" s="61">
        <f>(Table13[[#This Row],[2042 Future AADT]]-Table13[[#This Row],[AADT 2022]])/20*($AA$5-2022)+Table13[[#This Row],[AADT 2022]]</f>
        <v>5750.9</v>
      </c>
      <c r="AC1100" s="1" t="str">
        <f>IF(Table13[[#This Row],[TCS MP]]&gt;=Table13[[#This Row],[BMP]],IF(Table13[[#This Row],[TCS MP]]&lt;=Table13[[#This Row],[EMP]],"Good","EMP"),"BMP")</f>
        <v>Good</v>
      </c>
    </row>
    <row r="1101" spans="1:29" ht="24" customHeight="1" x14ac:dyDescent="0.25">
      <c r="A1101" t="s">
        <v>2370</v>
      </c>
      <c r="B1101" t="s">
        <v>18179</v>
      </c>
      <c r="C1101">
        <v>101741</v>
      </c>
      <c r="D1101" t="s">
        <v>17073</v>
      </c>
      <c r="E1101" t="s">
        <v>294</v>
      </c>
      <c r="F1101" s="9">
        <f>Table13[[#This Row],[ToMeasure]]-Table13[[#This Row],[FromMeasure]]</f>
        <v>0.10681019999999997</v>
      </c>
      <c r="G1101" s="5" t="s">
        <v>2365</v>
      </c>
      <c r="H1101" s="35">
        <v>2.73756968</v>
      </c>
      <c r="I1101" s="56">
        <v>19.607828035000001</v>
      </c>
      <c r="J1101" s="18" t="s">
        <v>2368</v>
      </c>
      <c r="K1101" s="55">
        <v>19.681080025</v>
      </c>
      <c r="L1101" s="35">
        <v>2.84437988</v>
      </c>
      <c r="M1101" s="56">
        <v>19.714638234999999</v>
      </c>
      <c r="N1101" s="18" t="s">
        <v>2369</v>
      </c>
      <c r="O1101" s="2">
        <v>1819</v>
      </c>
      <c r="P1101" s="2">
        <v>1847</v>
      </c>
      <c r="Q1101" s="2">
        <v>3666</v>
      </c>
      <c r="R1101" t="s">
        <v>13418</v>
      </c>
      <c r="S1101">
        <v>11</v>
      </c>
      <c r="T1101">
        <v>55</v>
      </c>
      <c r="U1101" s="2">
        <v>92</v>
      </c>
      <c r="V1101" s="2">
        <v>901</v>
      </c>
      <c r="W1101" s="8">
        <v>0.27086743044189854</v>
      </c>
      <c r="X1101" s="2">
        <v>6357</v>
      </c>
      <c r="Y1101" s="45">
        <v>1046</v>
      </c>
      <c r="AA1101" s="61">
        <f>(Table13[[#This Row],[2042 Future AADT]]-Table13[[#This Row],[AADT 2022]])/20*($AA$5-2022)+Table13[[#This Row],[AADT 2022]]</f>
        <v>5415.15</v>
      </c>
      <c r="AC1101" s="1" t="str">
        <f>IF(Table13[[#This Row],[TCS MP]]&gt;=Table13[[#This Row],[BMP]],IF(Table13[[#This Row],[TCS MP]]&lt;=Table13[[#This Row],[EMP]],"Good","EMP"),"BMP")</f>
        <v>Good</v>
      </c>
    </row>
    <row r="1102" spans="1:29" ht="24" customHeight="1" x14ac:dyDescent="0.25">
      <c r="A1102" t="s">
        <v>2376</v>
      </c>
      <c r="B1102" t="s">
        <v>18180</v>
      </c>
      <c r="C1102">
        <v>101743</v>
      </c>
      <c r="D1102" t="s">
        <v>17073</v>
      </c>
      <c r="E1102" t="s">
        <v>2372</v>
      </c>
      <c r="F1102" s="9">
        <f>Table13[[#This Row],[ToMeasure]]-Table13[[#This Row],[FromMeasure]]</f>
        <v>0.86271755999999988</v>
      </c>
      <c r="G1102" s="5" t="s">
        <v>2373</v>
      </c>
      <c r="H1102" s="35">
        <v>0.46716850999999998</v>
      </c>
      <c r="I1102" s="69">
        <v>303.8</v>
      </c>
      <c r="J1102" s="18" t="s">
        <v>2374</v>
      </c>
      <c r="K1102" s="69">
        <v>303.8</v>
      </c>
      <c r="L1102" s="35">
        <v>1.3298860699999999</v>
      </c>
      <c r="M1102" s="56">
        <v>304.63468411000002</v>
      </c>
      <c r="N1102" s="18" t="s">
        <v>2375</v>
      </c>
      <c r="O1102" s="2">
        <v>4613</v>
      </c>
      <c r="P1102" s="2">
        <v>4652</v>
      </c>
      <c r="Q1102" s="2">
        <v>9265</v>
      </c>
      <c r="R1102" t="s">
        <v>16107</v>
      </c>
      <c r="S1102">
        <v>8</v>
      </c>
      <c r="T1102">
        <v>53</v>
      </c>
      <c r="U1102" s="2">
        <v>898</v>
      </c>
      <c r="V1102" s="2">
        <v>418</v>
      </c>
      <c r="W1102" s="8">
        <v>0.1420399352401511</v>
      </c>
      <c r="X1102" s="2">
        <v>15088</v>
      </c>
      <c r="Y1102" s="45">
        <v>1047</v>
      </c>
      <c r="AA1102" s="61">
        <f>(Table13[[#This Row],[2042 Future AADT]]-Table13[[#This Row],[AADT 2022]])/20*($AA$5-2022)+Table13[[#This Row],[AADT 2022]]</f>
        <v>13049.95</v>
      </c>
      <c r="AC1102" s="1" t="str">
        <f>IF(Table13[[#This Row],[TCS MP]]&gt;=Table13[[#This Row],[BMP]],IF(Table13[[#This Row],[TCS MP]]&lt;=Table13[[#This Row],[EMP]],"Good","EMP"),"BMP")</f>
        <v>Good</v>
      </c>
    </row>
    <row r="1103" spans="1:29" ht="24" customHeight="1" x14ac:dyDescent="0.25">
      <c r="A1103" t="s">
        <v>2378</v>
      </c>
      <c r="B1103" t="s">
        <v>18181</v>
      </c>
      <c r="C1103">
        <v>101745</v>
      </c>
      <c r="D1103" t="s">
        <v>17073</v>
      </c>
      <c r="E1103" t="s">
        <v>2372</v>
      </c>
      <c r="F1103" s="9">
        <f>Table13[[#This Row],[ToMeasure]]-Table13[[#This Row],[FromMeasure]]</f>
        <v>0.58376592999999999</v>
      </c>
      <c r="G1103" s="5" t="s">
        <v>2373</v>
      </c>
      <c r="H1103" s="35">
        <v>1.3298860699999999</v>
      </c>
      <c r="I1103" s="56">
        <v>304.776220533333</v>
      </c>
      <c r="J1103" s="18" t="s">
        <v>2375</v>
      </c>
      <c r="K1103" s="55">
        <v>305.28580529999999</v>
      </c>
      <c r="L1103" s="35">
        <v>1.9136519999999999</v>
      </c>
      <c r="M1103" s="56">
        <v>305.35998646333297</v>
      </c>
      <c r="N1103" s="18" t="s">
        <v>2377</v>
      </c>
      <c r="O1103" s="2">
        <v>7168</v>
      </c>
      <c r="P1103" s="2">
        <v>6509</v>
      </c>
      <c r="Q1103" s="2">
        <v>13677</v>
      </c>
      <c r="R1103" t="s">
        <v>16108</v>
      </c>
      <c r="S1103">
        <v>8</v>
      </c>
      <c r="T1103">
        <v>51</v>
      </c>
      <c r="U1103" s="2">
        <v>1657</v>
      </c>
      <c r="V1103" s="2">
        <v>410</v>
      </c>
      <c r="W1103" s="8">
        <v>0.15112963369159904</v>
      </c>
      <c r="X1103" s="2">
        <v>26885</v>
      </c>
      <c r="Y1103" s="45">
        <v>1048</v>
      </c>
      <c r="AA1103" s="61">
        <f>(Table13[[#This Row],[2042 Future AADT]]-Table13[[#This Row],[AADT 2022]])/20*($AA$5-2022)+Table13[[#This Row],[AADT 2022]]</f>
        <v>22262.199999999997</v>
      </c>
      <c r="AC1103" s="1" t="str">
        <f>IF(Table13[[#This Row],[TCS MP]]&gt;=Table13[[#This Row],[BMP]],IF(Table13[[#This Row],[TCS MP]]&lt;=Table13[[#This Row],[EMP]],"Good","EMP"),"BMP")</f>
        <v>Good</v>
      </c>
    </row>
    <row r="1104" spans="1:29" ht="24" customHeight="1" x14ac:dyDescent="0.25">
      <c r="A1104" t="s">
        <v>2379</v>
      </c>
      <c r="B1104" t="s">
        <v>18182</v>
      </c>
      <c r="C1104">
        <v>101746</v>
      </c>
      <c r="D1104" t="s">
        <v>17073</v>
      </c>
      <c r="E1104" t="s">
        <v>2372</v>
      </c>
      <c r="F1104" s="9">
        <f>Table13[[#This Row],[ToMeasure]]-Table13[[#This Row],[FromMeasure]]</f>
        <v>0.3115466899999999</v>
      </c>
      <c r="G1104" s="5" t="s">
        <v>2373</v>
      </c>
      <c r="H1104" s="35">
        <v>1.91365202</v>
      </c>
      <c r="I1104" s="56">
        <v>305.35057191999999</v>
      </c>
      <c r="J1104" s="18" t="s">
        <v>2377</v>
      </c>
      <c r="K1104" s="55">
        <v>305.55749802999998</v>
      </c>
      <c r="L1104" s="35">
        <v>2.2251987099999999</v>
      </c>
      <c r="M1104" s="56">
        <v>305.66211860999999</v>
      </c>
      <c r="N1104" s="18" t="s">
        <v>1212</v>
      </c>
      <c r="O1104" s="2">
        <v>8270</v>
      </c>
      <c r="P1104" s="2">
        <v>8061</v>
      </c>
      <c r="Q1104" s="2">
        <v>16331</v>
      </c>
      <c r="R1104" t="s">
        <v>16109</v>
      </c>
      <c r="S1104">
        <v>9</v>
      </c>
      <c r="T1104">
        <v>56</v>
      </c>
      <c r="U1104" s="2">
        <v>1441</v>
      </c>
      <c r="V1104" s="2">
        <v>667</v>
      </c>
      <c r="W1104" s="8">
        <v>0.12907966444185903</v>
      </c>
      <c r="X1104" s="2">
        <v>26595</v>
      </c>
      <c r="Y1104" s="45">
        <v>1049</v>
      </c>
      <c r="AA1104" s="61">
        <f>(Table13[[#This Row],[2042 Future AADT]]-Table13[[#This Row],[AADT 2022]])/20*($AA$5-2022)+Table13[[#This Row],[AADT 2022]]</f>
        <v>23002.6</v>
      </c>
      <c r="AC1104" s="1" t="str">
        <f>IF(Table13[[#This Row],[TCS MP]]&gt;=Table13[[#This Row],[BMP]],IF(Table13[[#This Row],[TCS MP]]&lt;=Table13[[#This Row],[EMP]],"Good","EMP"),"BMP")</f>
        <v>Good</v>
      </c>
    </row>
    <row r="1105" spans="1:29" ht="24" customHeight="1" x14ac:dyDescent="0.25">
      <c r="A1105" t="s">
        <v>2381</v>
      </c>
      <c r="B1105" t="s">
        <v>18183</v>
      </c>
      <c r="C1105">
        <v>101747</v>
      </c>
      <c r="D1105" t="s">
        <v>17073</v>
      </c>
      <c r="E1105" t="s">
        <v>2372</v>
      </c>
      <c r="F1105" s="9">
        <f>Table13[[#This Row],[ToMeasure]]-Table13[[#This Row],[FromMeasure]]</f>
        <v>1.1653675900000002</v>
      </c>
      <c r="G1105" s="5" t="s">
        <v>2373</v>
      </c>
      <c r="H1105" s="35">
        <v>2.2251987099999999</v>
      </c>
      <c r="I1105" s="56">
        <v>305.34651330999998</v>
      </c>
      <c r="J1105" s="18" t="s">
        <v>1261</v>
      </c>
      <c r="K1105" s="55">
        <v>305.93680097999999</v>
      </c>
      <c r="L1105" s="35">
        <v>3.3905663000000001</v>
      </c>
      <c r="M1105" s="56">
        <v>306.51188089999999</v>
      </c>
      <c r="N1105" s="18" t="s">
        <v>2380</v>
      </c>
      <c r="O1105" s="2">
        <v>2320</v>
      </c>
      <c r="P1105" s="2">
        <v>2008</v>
      </c>
      <c r="Q1105" s="2">
        <v>4328</v>
      </c>
      <c r="R1105" t="s">
        <v>10192</v>
      </c>
      <c r="S1105">
        <v>8</v>
      </c>
      <c r="T1105">
        <v>64</v>
      </c>
      <c r="U1105" s="2">
        <v>497</v>
      </c>
      <c r="V1105" s="2">
        <v>108</v>
      </c>
      <c r="W1105" s="8">
        <v>0.13978743068391866</v>
      </c>
      <c r="X1105" s="2">
        <v>7048</v>
      </c>
      <c r="Y1105" s="45">
        <v>1050</v>
      </c>
      <c r="AA1105" s="61">
        <f>(Table13[[#This Row],[2042 Future AADT]]-Table13[[#This Row],[AADT 2022]])/20*($AA$5-2022)+Table13[[#This Row],[AADT 2022]]</f>
        <v>6096</v>
      </c>
      <c r="AC1105" s="1" t="str">
        <f>IF(Table13[[#This Row],[TCS MP]]&gt;=Table13[[#This Row],[BMP]],IF(Table13[[#This Row],[TCS MP]]&lt;=Table13[[#This Row],[EMP]],"Good","EMP"),"BMP")</f>
        <v>Good</v>
      </c>
    </row>
    <row r="1106" spans="1:29" ht="24" customHeight="1" x14ac:dyDescent="0.25">
      <c r="A1106" t="s">
        <v>2385</v>
      </c>
      <c r="B1106" t="s">
        <v>18184</v>
      </c>
      <c r="C1106">
        <v>101748</v>
      </c>
      <c r="D1106" t="s">
        <v>17073</v>
      </c>
      <c r="E1106" t="s">
        <v>437</v>
      </c>
      <c r="F1106" s="9">
        <f>Table13[[#This Row],[ToMeasure]]-Table13[[#This Row],[FromMeasure]]</f>
        <v>2.79619895</v>
      </c>
      <c r="G1106" s="5" t="s">
        <v>2383</v>
      </c>
      <c r="H1106" s="35">
        <v>0.30875646000000001</v>
      </c>
      <c r="I1106" s="56">
        <v>336.606773412</v>
      </c>
      <c r="J1106" s="18" t="s">
        <v>2384</v>
      </c>
      <c r="K1106" s="55">
        <v>338.00419176999998</v>
      </c>
      <c r="L1106" s="35">
        <v>3.1049554100000001</v>
      </c>
      <c r="M1106" s="56">
        <v>339.40297236200001</v>
      </c>
      <c r="N1106" s="18" t="s">
        <v>2351</v>
      </c>
      <c r="O1106" s="2">
        <v>870</v>
      </c>
      <c r="P1106" s="2">
        <v>736</v>
      </c>
      <c r="Q1106" s="2">
        <v>1606</v>
      </c>
      <c r="R1106" t="s">
        <v>10193</v>
      </c>
      <c r="S1106">
        <v>9</v>
      </c>
      <c r="T1106">
        <v>52</v>
      </c>
      <c r="U1106" s="2">
        <v>237</v>
      </c>
      <c r="V1106" s="2">
        <v>105</v>
      </c>
      <c r="W1106" s="8">
        <v>0.21295143212951431</v>
      </c>
      <c r="X1106" s="2">
        <v>2615</v>
      </c>
      <c r="Y1106" s="45">
        <v>1051</v>
      </c>
      <c r="AA1106" s="61">
        <f>(Table13[[#This Row],[2042 Future AADT]]-Table13[[#This Row],[AADT 2022]])/20*($AA$5-2022)+Table13[[#This Row],[AADT 2022]]</f>
        <v>2261.85</v>
      </c>
      <c r="AC1106" s="1" t="str">
        <f>IF(Table13[[#This Row],[TCS MP]]&gt;=Table13[[#This Row],[BMP]],IF(Table13[[#This Row],[TCS MP]]&lt;=Table13[[#This Row],[EMP]],"Good","EMP"),"BMP")</f>
        <v>Good</v>
      </c>
    </row>
    <row r="1107" spans="1:29" ht="24" customHeight="1" x14ac:dyDescent="0.25">
      <c r="A1107" t="s">
        <v>2387</v>
      </c>
      <c r="B1107" t="s">
        <v>21466</v>
      </c>
      <c r="C1107">
        <v>101749</v>
      </c>
      <c r="D1107" t="s">
        <v>17073</v>
      </c>
      <c r="E1107" t="s">
        <v>437</v>
      </c>
      <c r="F1107" s="9">
        <f>Table13[[#This Row],[ToMeasure]]-Table13[[#This Row],[FromMeasure]]</f>
        <v>0.6184713799999999</v>
      </c>
      <c r="G1107" s="5" t="s">
        <v>2383</v>
      </c>
      <c r="H1107" s="35">
        <v>3.1049554100000001</v>
      </c>
      <c r="I1107" s="56">
        <v>339.44979317666701</v>
      </c>
      <c r="J1107" s="18" t="s">
        <v>2351</v>
      </c>
      <c r="K1107" s="55">
        <v>339.99578517499998</v>
      </c>
      <c r="L1107" s="35">
        <v>3.72342679</v>
      </c>
      <c r="M1107" s="56">
        <v>340.06826455666697</v>
      </c>
      <c r="N1107" s="18" t="s">
        <v>438</v>
      </c>
      <c r="O1107" s="2">
        <v>894</v>
      </c>
      <c r="P1107" s="2">
        <v>800</v>
      </c>
      <c r="Q1107" s="2">
        <v>1694</v>
      </c>
      <c r="R1107" t="s">
        <v>16110</v>
      </c>
      <c r="S1107">
        <v>8</v>
      </c>
      <c r="T1107">
        <v>52</v>
      </c>
      <c r="U1107" s="2">
        <v>269</v>
      </c>
      <c r="V1107" s="2">
        <v>138</v>
      </c>
      <c r="W1107" s="8">
        <v>0.24025974025974026</v>
      </c>
      <c r="X1107" s="2">
        <v>3330</v>
      </c>
      <c r="Y1107" s="45">
        <v>1052</v>
      </c>
      <c r="AA1107" s="61">
        <f>(Table13[[#This Row],[2042 Future AADT]]-Table13[[#This Row],[AADT 2022]])/20*($AA$5-2022)+Table13[[#This Row],[AADT 2022]]</f>
        <v>2757.3999999999996</v>
      </c>
      <c r="AC1107" s="1" t="str">
        <f>IF(Table13[[#This Row],[TCS MP]]&gt;=Table13[[#This Row],[BMP]],IF(Table13[[#This Row],[TCS MP]]&lt;=Table13[[#This Row],[EMP]],"Good","EMP"),"BMP")</f>
        <v>Good</v>
      </c>
    </row>
    <row r="1108" spans="1:29" ht="24" customHeight="1" x14ac:dyDescent="0.25">
      <c r="A1108" t="s">
        <v>2388</v>
      </c>
      <c r="B1108" t="s">
        <v>18185</v>
      </c>
      <c r="C1108">
        <v>101750</v>
      </c>
      <c r="D1108" t="s">
        <v>17073</v>
      </c>
      <c r="E1108" t="s">
        <v>437</v>
      </c>
      <c r="F1108" s="9">
        <f>Table13[[#This Row],[ToMeasure]]-Table13[[#This Row],[FromMeasure]]</f>
        <v>0.70980306999999998</v>
      </c>
      <c r="G1108" s="5" t="s">
        <v>2383</v>
      </c>
      <c r="H1108" s="35">
        <v>3.72342679</v>
      </c>
      <c r="I1108" s="56">
        <v>340.05783191500001</v>
      </c>
      <c r="J1108" s="18" t="s">
        <v>438</v>
      </c>
      <c r="K1108" s="69">
        <v>340.7</v>
      </c>
      <c r="L1108" s="35">
        <v>4.43322986</v>
      </c>
      <c r="M1108" s="56">
        <v>340.76763498499997</v>
      </c>
      <c r="N1108" s="18" t="s">
        <v>438</v>
      </c>
      <c r="O1108" s="2">
        <v>870</v>
      </c>
      <c r="P1108" s="2">
        <v>914</v>
      </c>
      <c r="Q1108" s="2">
        <v>1784</v>
      </c>
      <c r="R1108" t="s">
        <v>13997</v>
      </c>
      <c r="S1108">
        <v>11</v>
      </c>
      <c r="T1108">
        <v>51</v>
      </c>
      <c r="U1108" s="2">
        <v>171</v>
      </c>
      <c r="V1108" s="2">
        <v>79</v>
      </c>
      <c r="W1108" s="8">
        <v>0.14013452914798205</v>
      </c>
      <c r="X1108" s="2">
        <v>3507</v>
      </c>
      <c r="Y1108" s="45">
        <v>1053</v>
      </c>
      <c r="AA1108" s="61">
        <f>(Table13[[#This Row],[2042 Future AADT]]-Table13[[#This Row],[AADT 2022]])/20*($AA$5-2022)+Table13[[#This Row],[AADT 2022]]</f>
        <v>2903.95</v>
      </c>
      <c r="AC1108" s="1" t="str">
        <f>IF(Table13[[#This Row],[TCS MP]]&gt;=Table13[[#This Row],[BMP]],IF(Table13[[#This Row],[TCS MP]]&lt;=Table13[[#This Row],[EMP]],"Good","EMP"),"BMP")</f>
        <v>Good</v>
      </c>
    </row>
    <row r="1109" spans="1:29" ht="24" customHeight="1" x14ac:dyDescent="0.25">
      <c r="A1109" t="s">
        <v>2390</v>
      </c>
      <c r="B1109" t="s">
        <v>18186</v>
      </c>
      <c r="C1109">
        <v>101751</v>
      </c>
      <c r="D1109" t="s">
        <v>17073</v>
      </c>
      <c r="E1109" t="s">
        <v>437</v>
      </c>
      <c r="F1109" s="9">
        <f>Table13[[#This Row],[ToMeasure]]-Table13[[#This Row],[FromMeasure]]</f>
        <v>3.9013886100000006</v>
      </c>
      <c r="G1109" s="5" t="s">
        <v>2383</v>
      </c>
      <c r="H1109" s="35">
        <v>4.43322986</v>
      </c>
      <c r="I1109" s="56">
        <v>340.63505023166698</v>
      </c>
      <c r="J1109" s="18" t="s">
        <v>438</v>
      </c>
      <c r="K1109" s="55">
        <v>342.30443823000002</v>
      </c>
      <c r="L1109" s="35">
        <v>8.3346184700000006</v>
      </c>
      <c r="M1109" s="56">
        <v>344.53643884166701</v>
      </c>
      <c r="N1109" s="18" t="s">
        <v>2389</v>
      </c>
      <c r="O1109" s="2">
        <v>901</v>
      </c>
      <c r="P1109" s="2">
        <v>821</v>
      </c>
      <c r="Q1109" s="2">
        <v>1722</v>
      </c>
      <c r="R1109" t="s">
        <v>13424</v>
      </c>
      <c r="S1109">
        <v>11</v>
      </c>
      <c r="T1109">
        <v>59</v>
      </c>
      <c r="U1109" s="2">
        <v>165</v>
      </c>
      <c r="V1109" s="2">
        <v>77</v>
      </c>
      <c r="W1109" s="8">
        <v>0.14053426248548201</v>
      </c>
      <c r="X1109" s="2">
        <v>2804</v>
      </c>
      <c r="Y1109" s="45">
        <v>1054</v>
      </c>
      <c r="AA1109" s="61">
        <f>(Table13[[#This Row],[2042 Future AADT]]-Table13[[#This Row],[AADT 2022]])/20*($AA$5-2022)+Table13[[#This Row],[AADT 2022]]</f>
        <v>2425.3000000000002</v>
      </c>
      <c r="AC1109" s="1" t="str">
        <f>IF(Table13[[#This Row],[TCS MP]]&gt;=Table13[[#This Row],[BMP]],IF(Table13[[#This Row],[TCS MP]]&lt;=Table13[[#This Row],[EMP]],"Good","EMP"),"BMP")</f>
        <v>Good</v>
      </c>
    </row>
    <row r="1110" spans="1:29" ht="24" customHeight="1" x14ac:dyDescent="0.25">
      <c r="A1110" t="s">
        <v>2394</v>
      </c>
      <c r="B1110" t="s">
        <v>18187</v>
      </c>
      <c r="C1110">
        <v>101752</v>
      </c>
      <c r="D1110" t="s">
        <v>17073</v>
      </c>
      <c r="E1110" t="s">
        <v>447</v>
      </c>
      <c r="F1110" s="9">
        <f>Table13[[#This Row],[ToMeasure]]-Table13[[#This Row],[FromMeasure]]</f>
        <v>1.9927055300000001</v>
      </c>
      <c r="G1110" s="5" t="s">
        <v>2391</v>
      </c>
      <c r="H1110" s="35">
        <v>0.12033764</v>
      </c>
      <c r="I1110" s="56">
        <v>362.42389889750001</v>
      </c>
      <c r="J1110" s="18" t="s">
        <v>2392</v>
      </c>
      <c r="K1110" s="55">
        <v>363.95331732</v>
      </c>
      <c r="L1110" s="35">
        <v>2.1130431700000001</v>
      </c>
      <c r="M1110" s="56">
        <v>364.41660442749998</v>
      </c>
      <c r="N1110" s="18" t="s">
        <v>2393</v>
      </c>
      <c r="O1110" s="2">
        <v>349</v>
      </c>
      <c r="P1110" s="2">
        <v>332</v>
      </c>
      <c r="Q1110" s="2">
        <v>681</v>
      </c>
      <c r="R1110" t="s">
        <v>10194</v>
      </c>
      <c r="S1110">
        <v>10</v>
      </c>
      <c r="T1110">
        <v>52</v>
      </c>
      <c r="U1110" s="2">
        <v>68</v>
      </c>
      <c r="V1110" s="2">
        <v>47</v>
      </c>
      <c r="W1110" s="8">
        <v>0.16886930983847284</v>
      </c>
      <c r="X1110" s="2">
        <v>1195</v>
      </c>
      <c r="Y1110" s="45">
        <v>1055</v>
      </c>
      <c r="AA1110" s="61">
        <f>(Table13[[#This Row],[2042 Future AADT]]-Table13[[#This Row],[AADT 2022]])/20*($AA$5-2022)+Table13[[#This Row],[AADT 2022]]</f>
        <v>1015.0999999999999</v>
      </c>
      <c r="AC1110" s="1" t="str">
        <f>IF(Table13[[#This Row],[TCS MP]]&gt;=Table13[[#This Row],[BMP]],IF(Table13[[#This Row],[TCS MP]]&lt;=Table13[[#This Row],[EMP]],"Good","EMP"),"BMP")</f>
        <v>Good</v>
      </c>
    </row>
    <row r="1111" spans="1:29" ht="24" customHeight="1" x14ac:dyDescent="0.25">
      <c r="A1111" t="s">
        <v>2397</v>
      </c>
      <c r="B1111" t="s">
        <v>18188</v>
      </c>
      <c r="C1111">
        <v>101753</v>
      </c>
      <c r="D1111" t="s">
        <v>17073</v>
      </c>
      <c r="E1111" t="s">
        <v>447</v>
      </c>
      <c r="F1111" s="9">
        <f>Table13[[#This Row],[ToMeasure]]-Table13[[#This Row],[FromMeasure]]</f>
        <v>2.04937273</v>
      </c>
      <c r="G1111" s="5" t="s">
        <v>2391</v>
      </c>
      <c r="H1111" s="35">
        <v>2.1130431700000001</v>
      </c>
      <c r="I1111" s="56">
        <v>364.53</v>
      </c>
      <c r="J1111" s="18" t="s">
        <v>2393</v>
      </c>
      <c r="K1111" s="55">
        <v>364.84595653000002</v>
      </c>
      <c r="L1111" s="35">
        <v>4.1624159000000001</v>
      </c>
      <c r="M1111" s="56">
        <v>366.64</v>
      </c>
      <c r="N1111" s="18" t="s">
        <v>2396</v>
      </c>
      <c r="O1111" s="2">
        <v>332</v>
      </c>
      <c r="P1111" s="2">
        <v>233</v>
      </c>
      <c r="Q1111" s="2">
        <v>565</v>
      </c>
      <c r="R1111" t="s">
        <v>16111</v>
      </c>
      <c r="S1111">
        <v>9</v>
      </c>
      <c r="T1111">
        <v>56</v>
      </c>
      <c r="U1111" s="2">
        <v>33</v>
      </c>
      <c r="V1111" s="2">
        <v>27</v>
      </c>
      <c r="W1111" s="8">
        <v>0.10619469026548672</v>
      </c>
      <c r="X1111" s="2">
        <v>1695</v>
      </c>
      <c r="Y1111" s="45">
        <v>1056</v>
      </c>
      <c r="AA1111" s="61">
        <f>(Table13[[#This Row],[2042 Future AADT]]-Table13[[#This Row],[AADT 2022]])/20*($AA$5-2022)+Table13[[#This Row],[AADT 2022]]</f>
        <v>1299.5</v>
      </c>
      <c r="AC1111" s="1" t="str">
        <f>IF(Table13[[#This Row],[TCS MP]]&gt;=Table13[[#This Row],[BMP]],IF(Table13[[#This Row],[TCS MP]]&lt;=Table13[[#This Row],[EMP]],"Good","EMP"),"BMP")</f>
        <v>Good</v>
      </c>
    </row>
    <row r="1112" spans="1:29" ht="24" customHeight="1" x14ac:dyDescent="0.25">
      <c r="A1112" t="s">
        <v>2402</v>
      </c>
      <c r="B1112" t="s">
        <v>18189</v>
      </c>
      <c r="C1112">
        <v>101754</v>
      </c>
      <c r="D1112" t="s">
        <v>17073</v>
      </c>
      <c r="E1112" t="s">
        <v>452</v>
      </c>
      <c r="F1112" s="9">
        <f>Table13[[#This Row],[ToMeasure]]-Table13[[#This Row],[FromMeasure]]</f>
        <v>1.1993332999999999</v>
      </c>
      <c r="G1112" s="5" t="s">
        <v>2399</v>
      </c>
      <c r="H1112" s="35">
        <v>0.61198200999999997</v>
      </c>
      <c r="I1112" s="56">
        <v>378.97449715750002</v>
      </c>
      <c r="J1112" s="18" t="s">
        <v>2400</v>
      </c>
      <c r="K1112" s="55">
        <v>380.00296014999998</v>
      </c>
      <c r="L1112" s="35">
        <v>1.8113153099999999</v>
      </c>
      <c r="M1112" s="56">
        <v>380.1738304575</v>
      </c>
      <c r="N1112" s="18" t="s">
        <v>2401</v>
      </c>
      <c r="O1112" s="2">
        <v>460</v>
      </c>
      <c r="P1112" s="2">
        <v>439</v>
      </c>
      <c r="Q1112" s="2">
        <v>899</v>
      </c>
      <c r="R1112" t="s">
        <v>14000</v>
      </c>
      <c r="S1112">
        <v>8</v>
      </c>
      <c r="T1112">
        <v>54</v>
      </c>
      <c r="U1112" s="2">
        <v>139</v>
      </c>
      <c r="V1112" s="2">
        <v>83</v>
      </c>
      <c r="W1112" s="8">
        <v>0.24694104560622915</v>
      </c>
      <c r="X1112" s="2">
        <v>1578</v>
      </c>
      <c r="Y1112" s="45">
        <v>1057</v>
      </c>
      <c r="AA1112" s="61">
        <f>(Table13[[#This Row],[2042 Future AADT]]-Table13[[#This Row],[AADT 2022]])/20*($AA$5-2022)+Table13[[#This Row],[AADT 2022]]</f>
        <v>1340.35</v>
      </c>
      <c r="AC1112" s="1" t="str">
        <f>IF(Table13[[#This Row],[TCS MP]]&gt;=Table13[[#This Row],[BMP]],IF(Table13[[#This Row],[TCS MP]]&lt;=Table13[[#This Row],[EMP]],"Good","EMP"),"BMP")</f>
        <v>Good</v>
      </c>
    </row>
    <row r="1113" spans="1:29" ht="24" customHeight="1" x14ac:dyDescent="0.25">
      <c r="A1113" t="s">
        <v>2403</v>
      </c>
      <c r="B1113" t="s">
        <v>18190</v>
      </c>
      <c r="C1113">
        <v>101755</v>
      </c>
      <c r="D1113" t="s">
        <v>17073</v>
      </c>
      <c r="E1113" t="s">
        <v>452</v>
      </c>
      <c r="F1113" s="9">
        <f>Table13[[#This Row],[ToMeasure]]-Table13[[#This Row],[FromMeasure]]</f>
        <v>1.7406301500000003</v>
      </c>
      <c r="G1113" s="5" t="s">
        <v>2399</v>
      </c>
      <c r="H1113" s="35">
        <v>1.8113153099999999</v>
      </c>
      <c r="I1113" s="56">
        <v>380.08793205500001</v>
      </c>
      <c r="J1113" s="18" t="s">
        <v>2401</v>
      </c>
      <c r="K1113" s="55">
        <v>380.46843038499998</v>
      </c>
      <c r="L1113" s="35">
        <v>3.5519454600000002</v>
      </c>
      <c r="M1113" s="56">
        <v>381.82856220500003</v>
      </c>
      <c r="N1113" s="18" t="s">
        <v>1114</v>
      </c>
      <c r="O1113" s="2">
        <v>235</v>
      </c>
      <c r="P1113" s="2">
        <v>280</v>
      </c>
      <c r="Q1113" s="2">
        <v>515</v>
      </c>
      <c r="R1113" t="s">
        <v>10198</v>
      </c>
      <c r="S1113">
        <v>7</v>
      </c>
      <c r="T1113">
        <v>73</v>
      </c>
      <c r="U1113" s="2">
        <v>28</v>
      </c>
      <c r="V1113" s="2">
        <v>67</v>
      </c>
      <c r="W1113" s="8">
        <v>0.18446601941747573</v>
      </c>
      <c r="X1113" s="2">
        <v>1545</v>
      </c>
      <c r="Y1113" s="45">
        <v>1057.0999999999999</v>
      </c>
      <c r="AA1113" s="61">
        <f>(Table13[[#This Row],[2042 Future AADT]]-Table13[[#This Row],[AADT 2022]])/20*($AA$5-2022)+Table13[[#This Row],[AADT 2022]]</f>
        <v>1184.5</v>
      </c>
      <c r="AC1113" s="1" t="str">
        <f>IF(Table13[[#This Row],[TCS MP]]&gt;=Table13[[#This Row],[BMP]],IF(Table13[[#This Row],[TCS MP]]&lt;=Table13[[#This Row],[EMP]],"Good","EMP"),"BMP")</f>
        <v>Good</v>
      </c>
    </row>
    <row r="1114" spans="1:29" ht="24" customHeight="1" x14ac:dyDescent="0.25">
      <c r="A1114" t="s">
        <v>2407</v>
      </c>
      <c r="B1114" t="s">
        <v>18191</v>
      </c>
      <c r="C1114">
        <v>101756</v>
      </c>
      <c r="D1114" t="s">
        <v>17073</v>
      </c>
      <c r="E1114" t="s">
        <v>701</v>
      </c>
      <c r="F1114" s="9">
        <f>Table13[[#This Row],[ToMeasure]]-Table13[[#This Row],[FromMeasure]]</f>
        <v>0.66925367999999996</v>
      </c>
      <c r="G1114" s="5" t="s">
        <v>2405</v>
      </c>
      <c r="H1114" s="35">
        <v>0</v>
      </c>
      <c r="I1114" s="56">
        <v>2.7129805E-2</v>
      </c>
      <c r="J1114" s="18" t="s">
        <v>1889</v>
      </c>
      <c r="K1114" s="55">
        <v>0.35223643500000001</v>
      </c>
      <c r="L1114" s="35">
        <v>0.66925367999999996</v>
      </c>
      <c r="M1114" s="56">
        <v>0.69638351499999995</v>
      </c>
      <c r="N1114" s="18" t="s">
        <v>2406</v>
      </c>
      <c r="O1114" s="2">
        <v>3310</v>
      </c>
      <c r="P1114" s="2">
        <v>3176</v>
      </c>
      <c r="Q1114" s="2">
        <v>6486</v>
      </c>
      <c r="R1114" t="s">
        <v>10203</v>
      </c>
      <c r="S1114">
        <v>7</v>
      </c>
      <c r="T1114">
        <v>50</v>
      </c>
      <c r="U1114" s="2">
        <v>1803</v>
      </c>
      <c r="V1114" s="2">
        <v>439</v>
      </c>
      <c r="W1114" s="8">
        <v>0.34566759173604689</v>
      </c>
      <c r="X1114" s="2">
        <v>7566</v>
      </c>
      <c r="Y1114" s="45">
        <v>1059</v>
      </c>
      <c r="AA1114" s="61">
        <f>(Table13[[#This Row],[2042 Future AADT]]-Table13[[#This Row],[AADT 2022]])/20*($AA$5-2022)+Table13[[#This Row],[AADT 2022]]</f>
        <v>7188</v>
      </c>
      <c r="AC1114" s="1" t="str">
        <f>IF(Table13[[#This Row],[TCS MP]]&gt;=Table13[[#This Row],[BMP]],IF(Table13[[#This Row],[TCS MP]]&lt;=Table13[[#This Row],[EMP]],"Good","EMP"),"BMP")</f>
        <v>Good</v>
      </c>
    </row>
    <row r="1115" spans="1:29" ht="24" customHeight="1" x14ac:dyDescent="0.25">
      <c r="A1115" t="s">
        <v>2408</v>
      </c>
      <c r="B1115" t="s">
        <v>18192</v>
      </c>
      <c r="C1115">
        <v>101757</v>
      </c>
      <c r="D1115" t="s">
        <v>17073</v>
      </c>
      <c r="E1115" t="s">
        <v>701</v>
      </c>
      <c r="F1115" s="9">
        <f>Table13[[#This Row],[ToMeasure]]-Table13[[#This Row],[FromMeasure]]</f>
        <v>0.93645367000000013</v>
      </c>
      <c r="G1115" s="5" t="s">
        <v>2405</v>
      </c>
      <c r="H1115" s="35">
        <v>0.66925367999999996</v>
      </c>
      <c r="I1115" s="56">
        <v>0.69320594666666702</v>
      </c>
      <c r="J1115" s="18" t="s">
        <v>1263</v>
      </c>
      <c r="K1115" s="55">
        <v>0.94062420499999999</v>
      </c>
      <c r="L1115" s="35">
        <v>1.6057073500000001</v>
      </c>
      <c r="M1115" s="56">
        <v>1.6296596166666699</v>
      </c>
      <c r="N1115" s="18" t="s">
        <v>1224</v>
      </c>
      <c r="O1115" s="2">
        <v>7783</v>
      </c>
      <c r="P1115" s="2">
        <v>6645</v>
      </c>
      <c r="Q1115" s="2">
        <v>14428</v>
      </c>
      <c r="R1115" t="s">
        <v>13440</v>
      </c>
      <c r="S1115">
        <v>8</v>
      </c>
      <c r="T1115">
        <v>52</v>
      </c>
      <c r="U1115" s="2">
        <v>1629</v>
      </c>
      <c r="V1115" s="2">
        <v>478</v>
      </c>
      <c r="W1115" s="8">
        <v>0.14603548655392293</v>
      </c>
      <c r="X1115" s="2">
        <v>21600</v>
      </c>
      <c r="Y1115" s="45">
        <v>1060</v>
      </c>
      <c r="AA1115" s="61">
        <f>(Table13[[#This Row],[2042 Future AADT]]-Table13[[#This Row],[AADT 2022]])/20*($AA$5-2022)+Table13[[#This Row],[AADT 2022]]</f>
        <v>19089.8</v>
      </c>
      <c r="AC1115" s="1" t="str">
        <f>IF(Table13[[#This Row],[TCS MP]]&gt;=Table13[[#This Row],[BMP]],IF(Table13[[#This Row],[TCS MP]]&lt;=Table13[[#This Row],[EMP]],"Good","EMP"),"BMP")</f>
        <v>Good</v>
      </c>
    </row>
    <row r="1116" spans="1:29" ht="24" customHeight="1" x14ac:dyDescent="0.25">
      <c r="A1116" t="s">
        <v>3081</v>
      </c>
      <c r="B1116" t="s">
        <v>18193</v>
      </c>
      <c r="C1116">
        <v>101757</v>
      </c>
      <c r="D1116" t="s">
        <v>17073</v>
      </c>
      <c r="E1116" t="s">
        <v>2411</v>
      </c>
      <c r="F1116" s="9">
        <f>Table13[[#This Row],[ToMeasure]]-Table13[[#This Row],[FromMeasure]]</f>
        <v>0.71603165000000002</v>
      </c>
      <c r="G1116" s="5" t="s">
        <v>1263</v>
      </c>
      <c r="H1116" s="35">
        <v>0</v>
      </c>
      <c r="I1116" s="56">
        <v>0</v>
      </c>
      <c r="J1116" s="18" t="s">
        <v>1889</v>
      </c>
      <c r="K1116" s="55">
        <v>0.94062420499999999</v>
      </c>
      <c r="L1116" s="35">
        <v>0.71603165000000002</v>
      </c>
      <c r="M1116" s="56">
        <v>0.71080473</v>
      </c>
      <c r="N1116" s="18" t="s">
        <v>698</v>
      </c>
      <c r="O1116" s="2">
        <v>3585</v>
      </c>
      <c r="P1116" s="2">
        <v>3060</v>
      </c>
      <c r="Q1116" s="2">
        <v>6645</v>
      </c>
      <c r="R1116" t="s">
        <v>16118</v>
      </c>
      <c r="S1116">
        <v>8</v>
      </c>
      <c r="T1116">
        <v>54</v>
      </c>
      <c r="U1116" s="2">
        <v>830</v>
      </c>
      <c r="V1116" s="2">
        <v>241</v>
      </c>
      <c r="W1116" s="8">
        <v>0.16117381489841986</v>
      </c>
      <c r="X1116" s="2">
        <v>9948</v>
      </c>
      <c r="Y1116" s="45">
        <v>1060</v>
      </c>
      <c r="AA1116" s="61">
        <f>(Table13[[#This Row],[2042 Future AADT]]-Table13[[#This Row],[AADT 2022]])/20*($AA$5-2022)+Table13[[#This Row],[AADT 2022]]</f>
        <v>8791.9500000000007</v>
      </c>
      <c r="AC1116" s="1" t="str">
        <f>IF(Table13[[#This Row],[TCS MP]]&gt;=Table13[[#This Row],[BMP]],IF(Table13[[#This Row],[TCS MP]]&lt;=Table13[[#This Row],[EMP]],"Good","EMP"),"BMP")</f>
        <v>EMP</v>
      </c>
    </row>
    <row r="1117" spans="1:29" ht="24" customHeight="1" x14ac:dyDescent="0.25">
      <c r="A1117" t="s">
        <v>2409</v>
      </c>
      <c r="B1117" t="s">
        <v>18194</v>
      </c>
      <c r="C1117">
        <v>101759</v>
      </c>
      <c r="D1117" t="s">
        <v>17073</v>
      </c>
      <c r="E1117" t="s">
        <v>701</v>
      </c>
      <c r="F1117" s="9">
        <f>Table13[[#This Row],[ToMeasure]]-Table13[[#This Row],[FromMeasure]]</f>
        <v>1.1612700499999999</v>
      </c>
      <c r="G1117" s="5" t="s">
        <v>2405</v>
      </c>
      <c r="H1117" s="35">
        <v>1.6057073500000001</v>
      </c>
      <c r="I1117" s="56">
        <v>1.63488241666667</v>
      </c>
      <c r="J1117" s="18" t="s">
        <v>1224</v>
      </c>
      <c r="K1117" s="55">
        <v>2.1095929099999999</v>
      </c>
      <c r="L1117" s="35">
        <v>2.7669774</v>
      </c>
      <c r="M1117" s="56">
        <v>2.7961524666666699</v>
      </c>
      <c r="N1117" s="18" t="s">
        <v>702</v>
      </c>
      <c r="O1117" s="2">
        <v>9002</v>
      </c>
      <c r="P1117" s="2">
        <v>9620</v>
      </c>
      <c r="Q1117" s="2">
        <v>18622</v>
      </c>
      <c r="R1117" t="s">
        <v>16116</v>
      </c>
      <c r="S1117">
        <v>9</v>
      </c>
      <c r="T1117">
        <v>51</v>
      </c>
      <c r="U1117" s="2">
        <v>2690</v>
      </c>
      <c r="V1117" s="2">
        <v>1103</v>
      </c>
      <c r="W1117" s="8">
        <v>0.20368381484265921</v>
      </c>
      <c r="X1117" s="2">
        <v>21724</v>
      </c>
      <c r="Y1117" s="45">
        <v>1061</v>
      </c>
      <c r="AA1117" s="61">
        <f>(Table13[[#This Row],[2042 Future AADT]]-Table13[[#This Row],[AADT 2022]])/20*($AA$5-2022)+Table13[[#This Row],[AADT 2022]]</f>
        <v>20638.3</v>
      </c>
      <c r="AC1117" s="1" t="str">
        <f>IF(Table13[[#This Row],[TCS MP]]&gt;=Table13[[#This Row],[BMP]],IF(Table13[[#This Row],[TCS MP]]&lt;=Table13[[#This Row],[EMP]],"Good","EMP"),"BMP")</f>
        <v>Good</v>
      </c>
    </row>
    <row r="1118" spans="1:29" ht="24" customHeight="1" x14ac:dyDescent="0.25">
      <c r="A1118" t="s">
        <v>2410</v>
      </c>
      <c r="B1118" t="s">
        <v>18195</v>
      </c>
      <c r="C1118">
        <v>101761</v>
      </c>
      <c r="D1118" t="s">
        <v>17073</v>
      </c>
      <c r="E1118" t="s">
        <v>701</v>
      </c>
      <c r="F1118" s="9">
        <f>Table13[[#This Row],[ToMeasure]]-Table13[[#This Row],[FromMeasure]]</f>
        <v>1.1858651</v>
      </c>
      <c r="G1118" s="5" t="s">
        <v>2405</v>
      </c>
      <c r="H1118" s="35">
        <v>2.7669774</v>
      </c>
      <c r="I1118" s="56">
        <v>2.78084336</v>
      </c>
      <c r="J1118" s="18" t="s">
        <v>702</v>
      </c>
      <c r="K1118" s="55">
        <v>3.4972772750000001</v>
      </c>
      <c r="L1118" s="35">
        <v>3.9528425</v>
      </c>
      <c r="M1118" s="56">
        <v>3.96670846</v>
      </c>
      <c r="N1118" s="18" t="s">
        <v>1263</v>
      </c>
      <c r="O1118" s="2">
        <v>11435</v>
      </c>
      <c r="P1118" s="2">
        <v>10095</v>
      </c>
      <c r="Q1118" s="2">
        <v>21530</v>
      </c>
      <c r="R1118" t="s">
        <v>13441</v>
      </c>
      <c r="S1118">
        <v>8</v>
      </c>
      <c r="T1118">
        <v>57</v>
      </c>
      <c r="U1118" s="2">
        <v>977</v>
      </c>
      <c r="V1118" s="2">
        <v>1036</v>
      </c>
      <c r="W1118" s="8">
        <v>9.349744542498839E-2</v>
      </c>
      <c r="X1118" s="2">
        <v>25116</v>
      </c>
      <c r="Y1118" s="45">
        <v>1062</v>
      </c>
      <c r="AA1118" s="61">
        <f>(Table13[[#This Row],[2042 Future AADT]]-Table13[[#This Row],[AADT 2022]])/20*($AA$5-2022)+Table13[[#This Row],[AADT 2022]]</f>
        <v>23860.9</v>
      </c>
      <c r="AC1118" s="1" t="str">
        <f>IF(Table13[[#This Row],[TCS MP]]&gt;=Table13[[#This Row],[BMP]],IF(Table13[[#This Row],[TCS MP]]&lt;=Table13[[#This Row],[EMP]],"Good","EMP"),"BMP")</f>
        <v>Good</v>
      </c>
    </row>
    <row r="1119" spans="1:29" ht="24" customHeight="1" x14ac:dyDescent="0.25">
      <c r="A1119" t="s">
        <v>2413</v>
      </c>
      <c r="B1119" t="s">
        <v>18196</v>
      </c>
      <c r="C1119">
        <v>101763</v>
      </c>
      <c r="D1119" t="s">
        <v>17073</v>
      </c>
      <c r="E1119" t="s">
        <v>701</v>
      </c>
      <c r="F1119" s="9">
        <f>Table13[[#This Row],[ToMeasure]]-Table13[[#This Row],[FromMeasure]]</f>
        <v>0.63723740000000006</v>
      </c>
      <c r="G1119" s="5" t="s">
        <v>2405</v>
      </c>
      <c r="H1119" s="35">
        <v>3.9528425</v>
      </c>
      <c r="I1119" s="56">
        <v>3.96555073333333</v>
      </c>
      <c r="J1119" s="18" t="s">
        <v>1263</v>
      </c>
      <c r="K1119" s="55">
        <v>4.0240311350000004</v>
      </c>
      <c r="L1119" s="35">
        <v>4.5900799000000001</v>
      </c>
      <c r="M1119" s="56">
        <v>4.6027881333333296</v>
      </c>
      <c r="N1119" s="18" t="s">
        <v>2412</v>
      </c>
      <c r="O1119" s="2">
        <v>10193</v>
      </c>
      <c r="P1119" s="2">
        <v>9901</v>
      </c>
      <c r="Q1119" s="2">
        <v>20094</v>
      </c>
      <c r="R1119" t="s">
        <v>16117</v>
      </c>
      <c r="S1119">
        <v>11</v>
      </c>
      <c r="T1119">
        <v>51</v>
      </c>
      <c r="U1119" s="2">
        <v>977</v>
      </c>
      <c r="V1119" s="2">
        <v>1036</v>
      </c>
      <c r="W1119" s="8">
        <v>0.10017915795759928</v>
      </c>
      <c r="X1119" s="2">
        <v>23441</v>
      </c>
      <c r="Y1119" s="45">
        <v>1063</v>
      </c>
      <c r="AA1119" s="61">
        <f>(Table13[[#This Row],[2042 Future AADT]]-Table13[[#This Row],[AADT 2022]])/20*($AA$5-2022)+Table13[[#This Row],[AADT 2022]]</f>
        <v>22269.55</v>
      </c>
      <c r="AC1119" s="1" t="str">
        <f>IF(Table13[[#This Row],[TCS MP]]&gt;=Table13[[#This Row],[BMP]],IF(Table13[[#This Row],[TCS MP]]&lt;=Table13[[#This Row],[EMP]],"Good","EMP"),"BMP")</f>
        <v>Good</v>
      </c>
    </row>
    <row r="1120" spans="1:29" ht="24" customHeight="1" x14ac:dyDescent="0.25">
      <c r="A1120" t="s">
        <v>2415</v>
      </c>
      <c r="B1120" t="s">
        <v>18197</v>
      </c>
      <c r="C1120">
        <v>101764</v>
      </c>
      <c r="D1120" t="s">
        <v>17073</v>
      </c>
      <c r="E1120" t="s">
        <v>701</v>
      </c>
      <c r="F1120" s="9">
        <f>Table13[[#This Row],[ToMeasure]]-Table13[[#This Row],[FromMeasure]]</f>
        <v>0.56145420000000001</v>
      </c>
      <c r="G1120" s="5" t="s">
        <v>2405</v>
      </c>
      <c r="H1120" s="35">
        <v>4.5900799000000001</v>
      </c>
      <c r="I1120" s="56">
        <v>4.3617962366666703</v>
      </c>
      <c r="J1120" s="18" t="s">
        <v>2412</v>
      </c>
      <c r="K1120" s="55">
        <v>4.6488763449999997</v>
      </c>
      <c r="L1120" s="35">
        <v>5.1515341000000001</v>
      </c>
      <c r="M1120" s="56">
        <v>4.9232504366666703</v>
      </c>
      <c r="N1120" s="18" t="s">
        <v>2414</v>
      </c>
      <c r="O1120" s="2">
        <v>6412</v>
      </c>
      <c r="P1120" s="2">
        <v>5645</v>
      </c>
      <c r="Q1120" s="2">
        <v>12057</v>
      </c>
      <c r="R1120" t="s">
        <v>10204</v>
      </c>
      <c r="S1120">
        <v>8</v>
      </c>
      <c r="T1120">
        <v>57</v>
      </c>
      <c r="U1120" s="2">
        <v>573</v>
      </c>
      <c r="V1120" s="2">
        <v>435</v>
      </c>
      <c r="W1120" s="8">
        <v>8.3602886290121928E-2</v>
      </c>
      <c r="X1120" s="2">
        <v>18051</v>
      </c>
      <c r="Y1120" s="45">
        <v>1064</v>
      </c>
      <c r="AA1120" s="61">
        <f>(Table13[[#This Row],[2042 Future AADT]]-Table13[[#This Row],[AADT 2022]])/20*($AA$5-2022)+Table13[[#This Row],[AADT 2022]]</f>
        <v>15953.1</v>
      </c>
      <c r="AC1120" s="1" t="str">
        <f>IF(Table13[[#This Row],[TCS MP]]&gt;=Table13[[#This Row],[BMP]],IF(Table13[[#This Row],[TCS MP]]&lt;=Table13[[#This Row],[EMP]],"Good","EMP"),"BMP")</f>
        <v>Good</v>
      </c>
    </row>
    <row r="1121" spans="1:29" ht="24" customHeight="1" x14ac:dyDescent="0.25">
      <c r="A1121" t="s">
        <v>2424</v>
      </c>
      <c r="B1121" t="s">
        <v>18198</v>
      </c>
      <c r="C1121">
        <v>101768</v>
      </c>
      <c r="D1121" t="s">
        <v>17073</v>
      </c>
      <c r="E1121" t="s">
        <v>2421</v>
      </c>
      <c r="F1121" s="9">
        <f>Table13[[#This Row],[ToMeasure]]-Table13[[#This Row],[FromMeasure]]</f>
        <v>1.0477869399999999</v>
      </c>
      <c r="G1121" s="5" t="s">
        <v>2422</v>
      </c>
      <c r="H1121" s="35">
        <v>0.10718635</v>
      </c>
      <c r="I1121" s="69">
        <v>138.6</v>
      </c>
      <c r="J1121" s="18" t="s">
        <v>2423</v>
      </c>
      <c r="K1121" s="69">
        <v>138.6</v>
      </c>
      <c r="L1121" s="35">
        <v>1.15497329</v>
      </c>
      <c r="M1121" s="56">
        <v>139.66665876666701</v>
      </c>
      <c r="N1121" s="18" t="s">
        <v>804</v>
      </c>
      <c r="O1121" s="2">
        <v>27</v>
      </c>
      <c r="P1121" s="2">
        <v>1406</v>
      </c>
      <c r="Q1121" s="2">
        <v>1433</v>
      </c>
      <c r="R1121" t="s">
        <v>14003</v>
      </c>
      <c r="S1121">
        <v>10</v>
      </c>
      <c r="T1121">
        <v>66</v>
      </c>
      <c r="U1121" s="2">
        <v>772</v>
      </c>
      <c r="V1121" s="2">
        <v>95</v>
      </c>
      <c r="W1121" s="8">
        <v>0.60502442428471737</v>
      </c>
      <c r="X1121" s="2">
        <v>2637</v>
      </c>
      <c r="Y1121" s="45">
        <v>1065</v>
      </c>
      <c r="AA1121" s="61">
        <f>(Table13[[#This Row],[2042 Future AADT]]-Table13[[#This Row],[AADT 2022]])/20*($AA$5-2022)+Table13[[#This Row],[AADT 2022]]</f>
        <v>2215.6</v>
      </c>
      <c r="AC1121" s="1" t="str">
        <f>IF(Table13[[#This Row],[TCS MP]]&gt;=Table13[[#This Row],[BMP]],IF(Table13[[#This Row],[TCS MP]]&lt;=Table13[[#This Row],[EMP]],"Good","EMP"),"BMP")</f>
        <v>Good</v>
      </c>
    </row>
    <row r="1122" spans="1:29" ht="24" customHeight="1" x14ac:dyDescent="0.25">
      <c r="A1122" t="s">
        <v>2426</v>
      </c>
      <c r="B1122" t="s">
        <v>18199</v>
      </c>
      <c r="C1122">
        <v>101769</v>
      </c>
      <c r="D1122" t="s">
        <v>17073</v>
      </c>
      <c r="E1122" t="s">
        <v>2421</v>
      </c>
      <c r="F1122" s="9">
        <f>Table13[[#This Row],[ToMeasure]]-Table13[[#This Row],[FromMeasure]]</f>
        <v>0.6435243799999999</v>
      </c>
      <c r="G1122" s="5" t="s">
        <v>2422</v>
      </c>
      <c r="H1122" s="35">
        <v>1.15497329</v>
      </c>
      <c r="I1122" s="56">
        <v>139.91611667000001</v>
      </c>
      <c r="J1122" s="18" t="s">
        <v>804</v>
      </c>
      <c r="K1122" s="55">
        <v>140.00601191000001</v>
      </c>
      <c r="L1122" s="35">
        <v>1.7984976699999999</v>
      </c>
      <c r="M1122" s="56">
        <v>140.55964105000001</v>
      </c>
      <c r="N1122" s="18" t="s">
        <v>2096</v>
      </c>
      <c r="O1122" s="2">
        <v>1483</v>
      </c>
      <c r="P1122" s="2">
        <v>1186</v>
      </c>
      <c r="Q1122" s="2">
        <v>2669</v>
      </c>
      <c r="R1122" t="s">
        <v>16120</v>
      </c>
      <c r="S1122">
        <v>10</v>
      </c>
      <c r="T1122">
        <v>59</v>
      </c>
      <c r="U1122" s="2">
        <v>117</v>
      </c>
      <c r="V1122" s="2">
        <v>112</v>
      </c>
      <c r="W1122" s="8">
        <v>8.5799925065567634E-2</v>
      </c>
      <c r="X1122" s="2">
        <v>4911</v>
      </c>
      <c r="Y1122" s="45">
        <v>1066</v>
      </c>
      <c r="AA1122" s="61">
        <f>(Table13[[#This Row],[2042 Future AADT]]-Table13[[#This Row],[AADT 2022]])/20*($AA$5-2022)+Table13[[#This Row],[AADT 2022]]</f>
        <v>4126.3</v>
      </c>
      <c r="AC1122" s="1" t="str">
        <f>IF(Table13[[#This Row],[TCS MP]]&gt;=Table13[[#This Row],[BMP]],IF(Table13[[#This Row],[TCS MP]]&lt;=Table13[[#This Row],[EMP]],"Good","EMP"),"BMP")</f>
        <v>Good</v>
      </c>
    </row>
    <row r="1123" spans="1:29" ht="24" customHeight="1" x14ac:dyDescent="0.25">
      <c r="A1123" t="s">
        <v>2428</v>
      </c>
      <c r="B1123" t="s">
        <v>18200</v>
      </c>
      <c r="C1123">
        <v>101771</v>
      </c>
      <c r="D1123" t="s">
        <v>17073</v>
      </c>
      <c r="E1123" t="s">
        <v>2421</v>
      </c>
      <c r="F1123" s="9">
        <f>Table13[[#This Row],[ToMeasure]]-Table13[[#This Row],[FromMeasure]]</f>
        <v>2.3736912000000006</v>
      </c>
      <c r="G1123" s="5" t="s">
        <v>2422</v>
      </c>
      <c r="H1123" s="35">
        <v>1.7984976699999999</v>
      </c>
      <c r="I1123" s="56">
        <v>140.545685195</v>
      </c>
      <c r="J1123" s="18" t="s">
        <v>2096</v>
      </c>
      <c r="K1123" s="55">
        <v>142.00612361</v>
      </c>
      <c r="L1123" s="35">
        <v>4.1721888700000003</v>
      </c>
      <c r="M1123" s="56">
        <v>142.919376395</v>
      </c>
      <c r="N1123" s="18" t="s">
        <v>2427</v>
      </c>
      <c r="O1123" s="2">
        <v>549</v>
      </c>
      <c r="P1123" s="2">
        <v>521</v>
      </c>
      <c r="Q1123" s="2">
        <v>1070</v>
      </c>
      <c r="R1123" t="s">
        <v>13442</v>
      </c>
      <c r="S1123">
        <v>11</v>
      </c>
      <c r="T1123">
        <v>50</v>
      </c>
      <c r="U1123" s="2">
        <v>91</v>
      </c>
      <c r="V1123" s="2">
        <v>62</v>
      </c>
      <c r="W1123" s="8">
        <v>0.14299065420560747</v>
      </c>
      <c r="X1123" s="2">
        <v>1969</v>
      </c>
      <c r="Y1123" s="45">
        <v>1067</v>
      </c>
      <c r="AA1123" s="61">
        <f>(Table13[[#This Row],[2042 Future AADT]]-Table13[[#This Row],[AADT 2022]])/20*($AA$5-2022)+Table13[[#This Row],[AADT 2022]]</f>
        <v>1654.35</v>
      </c>
      <c r="AC1123" s="1" t="str">
        <f>IF(Table13[[#This Row],[TCS MP]]&gt;=Table13[[#This Row],[BMP]],IF(Table13[[#This Row],[TCS MP]]&lt;=Table13[[#This Row],[EMP]],"Good","EMP"),"BMP")</f>
        <v>Good</v>
      </c>
    </row>
    <row r="1124" spans="1:29" ht="24" customHeight="1" x14ac:dyDescent="0.25">
      <c r="A1124" t="s">
        <v>2433</v>
      </c>
      <c r="B1124" t="s">
        <v>18201</v>
      </c>
      <c r="C1124">
        <v>101772</v>
      </c>
      <c r="D1124" t="s">
        <v>17073</v>
      </c>
      <c r="E1124" t="s">
        <v>808</v>
      </c>
      <c r="F1124" s="9">
        <f>Table13[[#This Row],[ToMeasure]]-Table13[[#This Row],[FromMeasure]]</f>
        <v>0.35966365</v>
      </c>
      <c r="G1124" s="5" t="s">
        <v>2430</v>
      </c>
      <c r="H1124" s="35">
        <v>9.9884379999999995E-2</v>
      </c>
      <c r="I1124" s="56">
        <v>144.65492335666701</v>
      </c>
      <c r="J1124" s="18" t="s">
        <v>2431</v>
      </c>
      <c r="K1124" s="55">
        <v>144.73782561666701</v>
      </c>
      <c r="L1124" s="35">
        <v>0.45954803</v>
      </c>
      <c r="M1124" s="56">
        <v>145.014587006667</v>
      </c>
      <c r="N1124" s="18" t="s">
        <v>2432</v>
      </c>
      <c r="O1124" s="2">
        <v>501</v>
      </c>
      <c r="P1124" s="2">
        <v>548</v>
      </c>
      <c r="Q1124" s="2">
        <v>1049</v>
      </c>
      <c r="R1124" t="s">
        <v>13443</v>
      </c>
      <c r="S1124">
        <v>11</v>
      </c>
      <c r="T1124">
        <v>54</v>
      </c>
      <c r="U1124" s="2">
        <v>213</v>
      </c>
      <c r="V1124" s="2">
        <v>40</v>
      </c>
      <c r="W1124" s="8">
        <v>0.24118207816968543</v>
      </c>
      <c r="X1124" s="2">
        <v>1693</v>
      </c>
      <c r="Y1124" s="45">
        <v>1068</v>
      </c>
      <c r="AA1124" s="61">
        <f>(Table13[[#This Row],[2042 Future AADT]]-Table13[[#This Row],[AADT 2022]])/20*($AA$5-2022)+Table13[[#This Row],[AADT 2022]]</f>
        <v>1467.6</v>
      </c>
      <c r="AC1124" s="1" t="str">
        <f>IF(Table13[[#This Row],[TCS MP]]&gt;=Table13[[#This Row],[BMP]],IF(Table13[[#This Row],[TCS MP]]&lt;=Table13[[#This Row],[EMP]],"Good","EMP"),"BMP")</f>
        <v>Good</v>
      </c>
    </row>
    <row r="1125" spans="1:29" ht="24" customHeight="1" x14ac:dyDescent="0.25">
      <c r="A1125" t="s">
        <v>2436</v>
      </c>
      <c r="B1125" t="s">
        <v>18202</v>
      </c>
      <c r="C1125">
        <v>101773</v>
      </c>
      <c r="D1125" t="s">
        <v>17073</v>
      </c>
      <c r="E1125" t="s">
        <v>808</v>
      </c>
      <c r="F1125" s="9">
        <f>Table13[[#This Row],[ToMeasure]]-Table13[[#This Row],[FromMeasure]]</f>
        <v>0.91265439000000004</v>
      </c>
      <c r="G1125" s="5" t="s">
        <v>2430</v>
      </c>
      <c r="H1125" s="35">
        <v>0.45954803</v>
      </c>
      <c r="I1125" s="56">
        <v>144.97655258750001</v>
      </c>
      <c r="J1125" s="18" t="s">
        <v>2432</v>
      </c>
      <c r="K1125" s="55">
        <v>145.35155471749999</v>
      </c>
      <c r="L1125" s="35">
        <v>1.37220242</v>
      </c>
      <c r="M1125" s="56">
        <v>145.88920697750001</v>
      </c>
      <c r="N1125" s="18" t="s">
        <v>2435</v>
      </c>
      <c r="O1125" s="2">
        <v>692</v>
      </c>
      <c r="P1125" s="2">
        <v>734</v>
      </c>
      <c r="Q1125" s="2">
        <v>1426</v>
      </c>
      <c r="R1125" t="s">
        <v>13444</v>
      </c>
      <c r="S1125">
        <v>10</v>
      </c>
      <c r="T1125">
        <v>100</v>
      </c>
      <c r="U1125" s="2">
        <v>681</v>
      </c>
      <c r="V1125" s="2">
        <v>226</v>
      </c>
      <c r="W1125" s="8">
        <v>0.63604488078541377</v>
      </c>
      <c r="X1125" s="2">
        <v>2624</v>
      </c>
      <c r="Y1125" s="45">
        <v>1069</v>
      </c>
      <c r="AA1125" s="61">
        <f>(Table13[[#This Row],[2042 Future AADT]]-Table13[[#This Row],[AADT 2022]])/20*($AA$5-2022)+Table13[[#This Row],[AADT 2022]]</f>
        <v>2204.6999999999998</v>
      </c>
      <c r="AC1125" s="1" t="str">
        <f>IF(Table13[[#This Row],[TCS MP]]&gt;=Table13[[#This Row],[BMP]],IF(Table13[[#This Row],[TCS MP]]&lt;=Table13[[#This Row],[EMP]],"Good","EMP"),"BMP")</f>
        <v>Good</v>
      </c>
    </row>
    <row r="1126" spans="1:29" ht="24" customHeight="1" x14ac:dyDescent="0.25">
      <c r="A1126" t="s">
        <v>3090</v>
      </c>
      <c r="B1126" t="s">
        <v>18203</v>
      </c>
      <c r="C1126">
        <v>101773</v>
      </c>
      <c r="D1126" t="s">
        <v>17073</v>
      </c>
      <c r="E1126" t="s">
        <v>3089</v>
      </c>
      <c r="F1126" s="9">
        <f>Table13[[#This Row],[ToMeasure]]-Table13[[#This Row],[FromMeasure]]</f>
        <v>0.93015210999999998</v>
      </c>
      <c r="G1126" s="5" t="s">
        <v>809</v>
      </c>
      <c r="H1126" s="35">
        <v>0.45954803</v>
      </c>
      <c r="I1126" s="56">
        <v>145.28879766</v>
      </c>
      <c r="J1126" s="18" t="s">
        <v>3088</v>
      </c>
      <c r="K1126" s="55">
        <v>145.35155471749999</v>
      </c>
      <c r="L1126" s="35">
        <v>1.38970014</v>
      </c>
      <c r="M1126" s="56">
        <v>146.21894976999999</v>
      </c>
      <c r="N1126" s="18" t="s">
        <v>3088</v>
      </c>
      <c r="O1126" s="2">
        <v>734</v>
      </c>
      <c r="P1126" s="2">
        <v>780</v>
      </c>
      <c r="Q1126" s="2">
        <v>1514</v>
      </c>
      <c r="R1126" t="s">
        <v>14012</v>
      </c>
      <c r="S1126">
        <v>9</v>
      </c>
      <c r="T1126">
        <v>100</v>
      </c>
      <c r="U1126" s="2">
        <v>123</v>
      </c>
      <c r="V1126" s="2">
        <v>79</v>
      </c>
      <c r="W1126" s="8">
        <v>0.1334214002642008</v>
      </c>
      <c r="X1126" s="2">
        <v>2786</v>
      </c>
      <c r="Y1126" s="45">
        <v>1069</v>
      </c>
      <c r="AA1126" s="61">
        <f>(Table13[[#This Row],[2042 Future AADT]]-Table13[[#This Row],[AADT 2022]])/20*($AA$5-2022)+Table13[[#This Row],[AADT 2022]]</f>
        <v>2340.8000000000002</v>
      </c>
      <c r="AC1126" s="1" t="str">
        <f>IF(Table13[[#This Row],[TCS MP]]&gt;=Table13[[#This Row],[BMP]],IF(Table13[[#This Row],[TCS MP]]&lt;=Table13[[#This Row],[EMP]],"Good","EMP"),"BMP")</f>
        <v>Good</v>
      </c>
    </row>
    <row r="1127" spans="1:29" ht="24" customHeight="1" x14ac:dyDescent="0.25">
      <c r="A1127" t="s">
        <v>2437</v>
      </c>
      <c r="B1127" t="s">
        <v>18204</v>
      </c>
      <c r="C1127">
        <v>101774</v>
      </c>
      <c r="D1127" t="s">
        <v>17073</v>
      </c>
      <c r="E1127" t="s">
        <v>808</v>
      </c>
      <c r="F1127" s="9">
        <f>Table13[[#This Row],[ToMeasure]]-Table13[[#This Row],[FromMeasure]]</f>
        <v>0.11895499999999992</v>
      </c>
      <c r="G1127" s="5" t="s">
        <v>2430</v>
      </c>
      <c r="H1127" s="35">
        <v>1.37220242</v>
      </c>
      <c r="I1127" s="56">
        <v>145.99766041500001</v>
      </c>
      <c r="J1127" s="18" t="s">
        <v>2435</v>
      </c>
      <c r="K1127" s="55">
        <v>146.07711039500001</v>
      </c>
      <c r="L1127" s="35">
        <v>1.49115742</v>
      </c>
      <c r="M1127" s="56">
        <v>146.11661541500001</v>
      </c>
      <c r="N1127" s="18" t="s">
        <v>91</v>
      </c>
      <c r="O1127" s="2">
        <v>1050</v>
      </c>
      <c r="P1127" s="2">
        <v>1119</v>
      </c>
      <c r="Q1127" s="2">
        <v>2169</v>
      </c>
      <c r="R1127" t="s">
        <v>10210</v>
      </c>
      <c r="S1127">
        <v>10</v>
      </c>
      <c r="T1127">
        <v>52</v>
      </c>
      <c r="U1127" s="2">
        <v>231</v>
      </c>
      <c r="V1127" s="2">
        <v>92</v>
      </c>
      <c r="W1127" s="8">
        <v>0.14891655140617796</v>
      </c>
      <c r="X1127" s="2">
        <v>3500</v>
      </c>
      <c r="Y1127" s="45">
        <v>1070</v>
      </c>
      <c r="AA1127" s="61">
        <f>(Table13[[#This Row],[2042 Future AADT]]-Table13[[#This Row],[AADT 2022]])/20*($AA$5-2022)+Table13[[#This Row],[AADT 2022]]</f>
        <v>3034.15</v>
      </c>
      <c r="AC1127" s="1" t="str">
        <f>IF(Table13[[#This Row],[TCS MP]]&gt;=Table13[[#This Row],[BMP]],IF(Table13[[#This Row],[TCS MP]]&lt;=Table13[[#This Row],[EMP]],"Good","EMP"),"BMP")</f>
        <v>Good</v>
      </c>
    </row>
    <row r="1128" spans="1:29" ht="24" customHeight="1" x14ac:dyDescent="0.25">
      <c r="A1128" t="s">
        <v>2442</v>
      </c>
      <c r="B1128" t="s">
        <v>18205</v>
      </c>
      <c r="C1128">
        <v>101775</v>
      </c>
      <c r="D1128" t="s">
        <v>17073</v>
      </c>
      <c r="E1128" t="s">
        <v>2439</v>
      </c>
      <c r="F1128" s="9">
        <f>Table13[[#This Row],[ToMeasure]]-Table13[[#This Row],[FromMeasure]]</f>
        <v>1.2607219600000001</v>
      </c>
      <c r="G1128" s="5" t="s">
        <v>2440</v>
      </c>
      <c r="H1128" s="35">
        <v>0.17602792</v>
      </c>
      <c r="I1128" s="56">
        <v>190.47071607999999</v>
      </c>
      <c r="J1128" s="18" t="s">
        <v>2441</v>
      </c>
      <c r="K1128" s="55">
        <v>191.27554466999999</v>
      </c>
      <c r="L1128" s="35">
        <v>1.43674988</v>
      </c>
      <c r="M1128" s="56">
        <v>191.73143804</v>
      </c>
      <c r="N1128" s="18" t="s">
        <v>841</v>
      </c>
      <c r="O1128" s="2">
        <v>1225</v>
      </c>
      <c r="P1128" s="2">
        <v>1213</v>
      </c>
      <c r="Q1128" s="2">
        <v>2438</v>
      </c>
      <c r="R1128" t="s">
        <v>16125</v>
      </c>
      <c r="S1128">
        <v>10</v>
      </c>
      <c r="T1128">
        <v>50</v>
      </c>
      <c r="U1128" s="2">
        <v>791</v>
      </c>
      <c r="V1128" s="2">
        <v>76</v>
      </c>
      <c r="W1128" s="8">
        <v>0.35561936013125511</v>
      </c>
      <c r="X1128" s="2">
        <v>4170</v>
      </c>
      <c r="Y1128" s="45">
        <v>1071</v>
      </c>
      <c r="AA1128" s="61">
        <f>(Table13[[#This Row],[2042 Future AADT]]-Table13[[#This Row],[AADT 2022]])/20*($AA$5-2022)+Table13[[#This Row],[AADT 2022]]</f>
        <v>3563.8</v>
      </c>
      <c r="AC1128" s="1" t="str">
        <f>IF(Table13[[#This Row],[TCS MP]]&gt;=Table13[[#This Row],[BMP]],IF(Table13[[#This Row],[TCS MP]]&lt;=Table13[[#This Row],[EMP]],"Good","EMP"),"BMP")</f>
        <v>Good</v>
      </c>
    </row>
    <row r="1129" spans="1:29" ht="24" customHeight="1" x14ac:dyDescent="0.25">
      <c r="A1129" t="s">
        <v>2445</v>
      </c>
      <c r="B1129" t="s">
        <v>18206</v>
      </c>
      <c r="C1129">
        <v>101776</v>
      </c>
      <c r="D1129" t="s">
        <v>17073</v>
      </c>
      <c r="E1129" t="s">
        <v>2439</v>
      </c>
      <c r="F1129" s="9">
        <f>Table13[[#This Row],[ToMeasure]]-Table13[[#This Row],[FromMeasure]]</f>
        <v>1.00412507</v>
      </c>
      <c r="G1129" s="5" t="s">
        <v>2440</v>
      </c>
      <c r="H1129" s="35">
        <v>1.43674988</v>
      </c>
      <c r="I1129" s="56">
        <v>191.73143804</v>
      </c>
      <c r="J1129" s="18" t="s">
        <v>841</v>
      </c>
      <c r="K1129" s="69">
        <v>193.3</v>
      </c>
      <c r="L1129" s="35">
        <v>2.44087495</v>
      </c>
      <c r="M1129" s="69">
        <v>193.4</v>
      </c>
      <c r="N1129" s="18" t="s">
        <v>2444</v>
      </c>
      <c r="O1129" s="2">
        <v>3039</v>
      </c>
      <c r="P1129" s="2">
        <v>2848</v>
      </c>
      <c r="Q1129" s="2">
        <v>5887</v>
      </c>
      <c r="R1129" t="s">
        <v>14008</v>
      </c>
      <c r="S1129">
        <v>9</v>
      </c>
      <c r="T1129">
        <v>51</v>
      </c>
      <c r="U1129" s="2">
        <v>234</v>
      </c>
      <c r="V1129" s="2">
        <v>71</v>
      </c>
      <c r="W1129" s="8">
        <v>5.1809070834041106E-2</v>
      </c>
      <c r="X1129" s="2">
        <v>10070</v>
      </c>
      <c r="Y1129" s="45">
        <v>1072</v>
      </c>
      <c r="AA1129" s="61">
        <f>(Table13[[#This Row],[2042 Future AADT]]-Table13[[#This Row],[AADT 2022]])/20*($AA$5-2022)+Table13[[#This Row],[AADT 2022]]</f>
        <v>8605.9500000000007</v>
      </c>
      <c r="AC1129" s="1" t="str">
        <f>IF(Table13[[#This Row],[TCS MP]]&gt;=Table13[[#This Row],[BMP]],IF(Table13[[#This Row],[TCS MP]]&lt;=Table13[[#This Row],[EMP]],"Good","EMP"),"BMP")</f>
        <v>Good</v>
      </c>
    </row>
    <row r="1130" spans="1:29" ht="24" customHeight="1" x14ac:dyDescent="0.25">
      <c r="A1130" t="s">
        <v>2447</v>
      </c>
      <c r="B1130" t="s">
        <v>18207</v>
      </c>
      <c r="C1130">
        <v>101777</v>
      </c>
      <c r="D1130" t="s">
        <v>17073</v>
      </c>
      <c r="E1130" t="s">
        <v>2439</v>
      </c>
      <c r="F1130" s="9">
        <f>Table13[[#This Row],[ToMeasure]]-Table13[[#This Row],[FromMeasure]]</f>
        <v>1.2333239900000001</v>
      </c>
      <c r="G1130" s="5" t="s">
        <v>2440</v>
      </c>
      <c r="H1130" s="35">
        <v>2.44087495</v>
      </c>
      <c r="I1130" s="56">
        <v>193.36109475000001</v>
      </c>
      <c r="J1130" s="18" t="s">
        <v>2444</v>
      </c>
      <c r="K1130" s="55">
        <v>194.24559422999999</v>
      </c>
      <c r="L1130" s="35">
        <v>3.6741989400000001</v>
      </c>
      <c r="M1130" s="56">
        <v>194.59441874000001</v>
      </c>
      <c r="N1130" s="18" t="s">
        <v>2446</v>
      </c>
      <c r="O1130" s="2">
        <v>7488</v>
      </c>
      <c r="P1130" s="2">
        <v>7537</v>
      </c>
      <c r="Q1130" s="2">
        <v>15025</v>
      </c>
      <c r="R1130" t="s">
        <v>14009</v>
      </c>
      <c r="S1130">
        <v>11</v>
      </c>
      <c r="T1130">
        <v>59</v>
      </c>
      <c r="U1130" s="2">
        <v>731</v>
      </c>
      <c r="V1130" s="2">
        <v>255</v>
      </c>
      <c r="W1130" s="8">
        <v>6.5623960066555742E-2</v>
      </c>
      <c r="X1130" s="2">
        <v>32087</v>
      </c>
      <c r="Y1130" s="45">
        <v>1073</v>
      </c>
      <c r="AA1130" s="61">
        <f>(Table13[[#This Row],[2042 Future AADT]]-Table13[[#This Row],[AADT 2022]])/20*($AA$5-2022)+Table13[[#This Row],[AADT 2022]]</f>
        <v>26115.300000000003</v>
      </c>
      <c r="AC1130" s="1" t="str">
        <f>IF(Table13[[#This Row],[TCS MP]]&gt;=Table13[[#This Row],[BMP]],IF(Table13[[#This Row],[TCS MP]]&lt;=Table13[[#This Row],[EMP]],"Good","EMP"),"BMP")</f>
        <v>Good</v>
      </c>
    </row>
    <row r="1131" spans="1:29" ht="24" customHeight="1" x14ac:dyDescent="0.25">
      <c r="A1131" t="s">
        <v>2448</v>
      </c>
      <c r="B1131" t="s">
        <v>18208</v>
      </c>
      <c r="C1131">
        <v>101778</v>
      </c>
      <c r="D1131" t="s">
        <v>17073</v>
      </c>
      <c r="E1131" t="s">
        <v>2439</v>
      </c>
      <c r="F1131" s="9">
        <f>Table13[[#This Row],[ToMeasure]]-Table13[[#This Row],[FromMeasure]]</f>
        <v>0.69935120000000017</v>
      </c>
      <c r="G1131" s="5" t="s">
        <v>2440</v>
      </c>
      <c r="H1131" s="35">
        <v>3.6741988999999999</v>
      </c>
      <c r="I1131" s="56">
        <v>194.78308240000001</v>
      </c>
      <c r="J1131" s="18" t="s">
        <v>2446</v>
      </c>
      <c r="K1131" s="55">
        <v>195.147483045</v>
      </c>
      <c r="L1131" s="35">
        <v>4.3735501000000001</v>
      </c>
      <c r="M1131" s="56">
        <v>195.48243360000001</v>
      </c>
      <c r="N1131" s="18" t="s">
        <v>627</v>
      </c>
      <c r="O1131" s="2">
        <v>9863</v>
      </c>
      <c r="P1131" s="2">
        <v>10770</v>
      </c>
      <c r="Q1131" s="2">
        <v>20633</v>
      </c>
      <c r="R1131" t="s">
        <v>13445</v>
      </c>
      <c r="S1131">
        <v>8</v>
      </c>
      <c r="T1131">
        <v>51</v>
      </c>
      <c r="U1131" s="2">
        <v>2578</v>
      </c>
      <c r="V1131" s="2">
        <v>332</v>
      </c>
      <c r="W1131" s="8">
        <v>0.14103620413900064</v>
      </c>
      <c r="X1131" s="2">
        <v>35480</v>
      </c>
      <c r="Y1131" s="45">
        <v>1074</v>
      </c>
      <c r="AA1131" s="61">
        <f>(Table13[[#This Row],[2042 Future AADT]]-Table13[[#This Row],[AADT 2022]])/20*($AA$5-2022)+Table13[[#This Row],[AADT 2022]]</f>
        <v>30283.550000000003</v>
      </c>
      <c r="AC1131" s="1" t="str">
        <f>IF(Table13[[#This Row],[TCS MP]]&gt;=Table13[[#This Row],[BMP]],IF(Table13[[#This Row],[TCS MP]]&lt;=Table13[[#This Row],[EMP]],"Good","EMP"),"BMP")</f>
        <v>Good</v>
      </c>
    </row>
    <row r="1132" spans="1:29" ht="24" customHeight="1" x14ac:dyDescent="0.25">
      <c r="A1132" t="s">
        <v>16126</v>
      </c>
      <c r="B1132" t="s">
        <v>18209</v>
      </c>
      <c r="C1132">
        <v>101779</v>
      </c>
      <c r="D1132" t="s">
        <v>17073</v>
      </c>
      <c r="E1132" t="s">
        <v>2439</v>
      </c>
      <c r="F1132" s="9">
        <f>Table13[[#This Row],[ToMeasure]]-Table13[[#This Row],[FromMeasure]]</f>
        <v>0.62221849999999979</v>
      </c>
      <c r="G1132" s="5" t="s">
        <v>2440</v>
      </c>
      <c r="H1132" s="35">
        <v>4.3735501000000001</v>
      </c>
      <c r="I1132" s="56">
        <v>195.48243360000001</v>
      </c>
      <c r="J1132" s="18" t="s">
        <v>627</v>
      </c>
      <c r="K1132" s="55">
        <v>195.79501490499999</v>
      </c>
      <c r="L1132" s="35">
        <v>4.9957685999999999</v>
      </c>
      <c r="M1132" s="56">
        <v>196.10465210000001</v>
      </c>
      <c r="N1132" s="18" t="s">
        <v>959</v>
      </c>
      <c r="O1132" s="2">
        <v>16612</v>
      </c>
      <c r="P1132" s="2">
        <v>15336</v>
      </c>
      <c r="Q1132" s="2">
        <v>31948</v>
      </c>
      <c r="R1132" t="s">
        <v>17060</v>
      </c>
      <c r="S1132">
        <v>8</v>
      </c>
      <c r="T1132">
        <v>56</v>
      </c>
      <c r="U1132" s="2">
        <v>2170</v>
      </c>
      <c r="V1132" s="2">
        <v>1785</v>
      </c>
      <c r="W1132" s="8">
        <v>0.12379491673970201</v>
      </c>
      <c r="X1132" s="2">
        <v>54937</v>
      </c>
      <c r="Y1132" s="45">
        <v>1075</v>
      </c>
      <c r="AA1132" s="61">
        <f>(Table13[[#This Row],[2042 Future AADT]]-Table13[[#This Row],[AADT 2022]])/20*($AA$5-2022)+Table13[[#This Row],[AADT 2022]]</f>
        <v>46890.85</v>
      </c>
      <c r="AC1132" s="1" t="str">
        <f>IF(Table13[[#This Row],[TCS MP]]&gt;=Table13[[#This Row],[BMP]],IF(Table13[[#This Row],[TCS MP]]&lt;=Table13[[#This Row],[EMP]],"Good","EMP"),"BMP")</f>
        <v>Good</v>
      </c>
    </row>
    <row r="1133" spans="1:29" ht="24" customHeight="1" x14ac:dyDescent="0.25">
      <c r="A1133" t="s">
        <v>2450</v>
      </c>
      <c r="B1133" t="s">
        <v>18210</v>
      </c>
      <c r="C1133">
        <v>101781</v>
      </c>
      <c r="D1133" t="s">
        <v>17073</v>
      </c>
      <c r="E1133" t="s">
        <v>2439</v>
      </c>
      <c r="F1133" s="9">
        <f>Table13[[#This Row],[ToMeasure]]-Table13[[#This Row],[FromMeasure]]</f>
        <v>1.0244983000000003</v>
      </c>
      <c r="G1133" s="5" t="s">
        <v>2440</v>
      </c>
      <c r="H1133" s="35">
        <v>4.9957685999999999</v>
      </c>
      <c r="I1133" s="56">
        <v>196.14222229999999</v>
      </c>
      <c r="J1133" s="18" t="s">
        <v>959</v>
      </c>
      <c r="K1133" s="55">
        <v>196.60349990500001</v>
      </c>
      <c r="L1133" s="35">
        <v>6.0202669000000002</v>
      </c>
      <c r="M1133" s="56">
        <v>197.16672059999999</v>
      </c>
      <c r="N1133" s="18" t="s">
        <v>2449</v>
      </c>
      <c r="O1133" s="2">
        <v>8216</v>
      </c>
      <c r="P1133" s="2">
        <v>10007</v>
      </c>
      <c r="Q1133" s="2">
        <v>18223</v>
      </c>
      <c r="R1133" t="s">
        <v>13446</v>
      </c>
      <c r="S1133">
        <v>8</v>
      </c>
      <c r="T1133">
        <v>55</v>
      </c>
      <c r="U1133" s="2">
        <v>964</v>
      </c>
      <c r="V1133" s="2">
        <v>611</v>
      </c>
      <c r="W1133" s="8">
        <v>8.6429237776436366E-2</v>
      </c>
      <c r="X1133" s="2">
        <v>31336</v>
      </c>
      <c r="Y1133" s="45">
        <v>1076</v>
      </c>
      <c r="AA1133" s="61">
        <f>(Table13[[#This Row],[2042 Future AADT]]-Table13[[#This Row],[AADT 2022]])/20*($AA$5-2022)+Table13[[#This Row],[AADT 2022]]</f>
        <v>26746.449999999997</v>
      </c>
      <c r="AC1133" s="1" t="str">
        <f>IF(Table13[[#This Row],[TCS MP]]&gt;=Table13[[#This Row],[BMP]],IF(Table13[[#This Row],[TCS MP]]&lt;=Table13[[#This Row],[EMP]],"Good","EMP"),"BMP")</f>
        <v>Good</v>
      </c>
    </row>
    <row r="1134" spans="1:29" ht="24" customHeight="1" x14ac:dyDescent="0.25">
      <c r="A1134" t="s">
        <v>2452</v>
      </c>
      <c r="B1134" t="s">
        <v>18211</v>
      </c>
      <c r="C1134">
        <v>101783</v>
      </c>
      <c r="D1134" t="s">
        <v>17073</v>
      </c>
      <c r="E1134" t="s">
        <v>2439</v>
      </c>
      <c r="F1134" s="9">
        <f>Table13[[#This Row],[ToMeasure]]-Table13[[#This Row],[FromMeasure]]</f>
        <v>1.5407649000000001</v>
      </c>
      <c r="G1134" s="5" t="s">
        <v>2440</v>
      </c>
      <c r="H1134" s="35">
        <v>6.0202669000000002</v>
      </c>
      <c r="I1134" s="56">
        <v>197.16672059999999</v>
      </c>
      <c r="J1134" s="18" t="s">
        <v>2449</v>
      </c>
      <c r="K1134" s="55">
        <v>198.002676936667</v>
      </c>
      <c r="L1134" s="35">
        <v>7.5610318000000003</v>
      </c>
      <c r="M1134" s="56">
        <v>198.70748549999999</v>
      </c>
      <c r="N1134" s="18" t="s">
        <v>2451</v>
      </c>
      <c r="O1134" s="2">
        <v>11015</v>
      </c>
      <c r="P1134" s="2">
        <v>12594</v>
      </c>
      <c r="Q1134" s="2">
        <v>23609</v>
      </c>
      <c r="R1134" t="s">
        <v>14010</v>
      </c>
      <c r="S1134">
        <v>9</v>
      </c>
      <c r="T1134">
        <v>53</v>
      </c>
      <c r="U1134" s="2">
        <v>1245</v>
      </c>
      <c r="V1134" s="2">
        <v>428</v>
      </c>
      <c r="W1134" s="8">
        <v>7.0862806556821548E-2</v>
      </c>
      <c r="X1134" s="2">
        <v>44376</v>
      </c>
      <c r="Y1134" s="45">
        <v>1077</v>
      </c>
      <c r="AA1134" s="61">
        <f>(Table13[[#This Row],[2042 Future AADT]]-Table13[[#This Row],[AADT 2022]])/20*($AA$5-2022)+Table13[[#This Row],[AADT 2022]]</f>
        <v>37107.550000000003</v>
      </c>
      <c r="AC1134" s="1" t="str">
        <f>IF(Table13[[#This Row],[TCS MP]]&gt;=Table13[[#This Row],[BMP]],IF(Table13[[#This Row],[TCS MP]]&lt;=Table13[[#This Row],[EMP]],"Good","EMP"),"BMP")</f>
        <v>Good</v>
      </c>
    </row>
    <row r="1135" spans="1:29" ht="24" customHeight="1" x14ac:dyDescent="0.25">
      <c r="A1135" t="s">
        <v>2454</v>
      </c>
      <c r="B1135" t="s">
        <v>18212</v>
      </c>
      <c r="C1135">
        <v>101785</v>
      </c>
      <c r="D1135" t="s">
        <v>17073</v>
      </c>
      <c r="E1135" t="s">
        <v>2439</v>
      </c>
      <c r="F1135" s="9">
        <f>Table13[[#This Row],[ToMeasure]]-Table13[[#This Row],[FromMeasure]]</f>
        <v>1.1899338999999998</v>
      </c>
      <c r="G1135" s="5" t="s">
        <v>2440</v>
      </c>
      <c r="H1135" s="35">
        <v>7.5610318000000003</v>
      </c>
      <c r="I1135" s="69">
        <v>198.7</v>
      </c>
      <c r="J1135" s="18" t="s">
        <v>2451</v>
      </c>
      <c r="K1135" s="69">
        <v>199.6</v>
      </c>
      <c r="L1135" s="35">
        <v>8.7509657000000001</v>
      </c>
      <c r="M1135" s="69">
        <v>200.5</v>
      </c>
      <c r="N1135" s="18" t="s">
        <v>2453</v>
      </c>
      <c r="O1135" s="2">
        <v>11565</v>
      </c>
      <c r="P1135" s="2">
        <v>12023</v>
      </c>
      <c r="Q1135" s="2">
        <v>23588</v>
      </c>
      <c r="R1135" t="s">
        <v>10211</v>
      </c>
      <c r="S1135">
        <v>9</v>
      </c>
      <c r="T1135">
        <v>51</v>
      </c>
      <c r="U1135" s="2">
        <v>2152</v>
      </c>
      <c r="V1135" s="2">
        <v>354</v>
      </c>
      <c r="W1135" s="8">
        <v>0.1062404612514838</v>
      </c>
      <c r="X1135" s="2">
        <v>40562</v>
      </c>
      <c r="Y1135" s="45">
        <v>1078</v>
      </c>
      <c r="AA1135" s="61">
        <f>(Table13[[#This Row],[2042 Future AADT]]-Table13[[#This Row],[AADT 2022]])/20*($AA$5-2022)+Table13[[#This Row],[AADT 2022]]</f>
        <v>34621.1</v>
      </c>
      <c r="AC1135" s="1" t="str">
        <f>IF(Table13[[#This Row],[TCS MP]]&gt;=Table13[[#This Row],[BMP]],IF(Table13[[#This Row],[TCS MP]]&lt;=Table13[[#This Row],[EMP]],"Good","EMP"),"BMP")</f>
        <v>Good</v>
      </c>
    </row>
    <row r="1136" spans="1:29" ht="24" customHeight="1" x14ac:dyDescent="0.25">
      <c r="A1136" t="s">
        <v>2455</v>
      </c>
      <c r="B1136" t="s">
        <v>18213</v>
      </c>
      <c r="C1136">
        <v>101787</v>
      </c>
      <c r="D1136" t="s">
        <v>17073</v>
      </c>
      <c r="E1136" t="s">
        <v>2439</v>
      </c>
      <c r="F1136" s="9">
        <f>Table13[[#This Row],[ToMeasure]]-Table13[[#This Row],[FromMeasure]]</f>
        <v>0.33476590000000073</v>
      </c>
      <c r="G1136" s="5" t="s">
        <v>2440</v>
      </c>
      <c r="H1136" s="35">
        <v>8.7509657000000001</v>
      </c>
      <c r="I1136" s="69">
        <v>200.5</v>
      </c>
      <c r="J1136" s="18" t="s">
        <v>2453</v>
      </c>
      <c r="K1136" s="69">
        <v>200.5</v>
      </c>
      <c r="L1136" s="35">
        <v>9.0857316000000008</v>
      </c>
      <c r="M1136" s="69">
        <v>200.8</v>
      </c>
      <c r="N1136" s="18" t="s">
        <v>1706</v>
      </c>
      <c r="O1136" s="2">
        <v>15964</v>
      </c>
      <c r="P1136" s="2">
        <v>14291</v>
      </c>
      <c r="Q1136" s="2">
        <v>30255</v>
      </c>
      <c r="R1136" t="s">
        <v>10212</v>
      </c>
      <c r="S1136">
        <v>9</v>
      </c>
      <c r="T1136">
        <v>59</v>
      </c>
      <c r="U1136" s="2">
        <v>2426</v>
      </c>
      <c r="V1136" s="2">
        <v>400</v>
      </c>
      <c r="W1136" s="8">
        <v>9.3406048587010418E-2</v>
      </c>
      <c r="X1136" s="2">
        <v>56868</v>
      </c>
      <c r="Y1136" s="45">
        <v>1079</v>
      </c>
      <c r="AA1136" s="61">
        <f>(Table13[[#This Row],[2042 Future AADT]]-Table13[[#This Row],[AADT 2022]])/20*($AA$5-2022)+Table13[[#This Row],[AADT 2022]]</f>
        <v>47553.45</v>
      </c>
      <c r="AC1136" s="1" t="str">
        <f>IF(Table13[[#This Row],[TCS MP]]&gt;=Table13[[#This Row],[BMP]],IF(Table13[[#This Row],[TCS MP]]&lt;=Table13[[#This Row],[EMP]],"Good","EMP"),"BMP")</f>
        <v>Good</v>
      </c>
    </row>
    <row r="1137" spans="1:29" ht="24" customHeight="1" x14ac:dyDescent="0.25">
      <c r="A1137" t="s">
        <v>3068</v>
      </c>
      <c r="B1137" t="s">
        <v>18214</v>
      </c>
      <c r="C1137">
        <v>101787</v>
      </c>
      <c r="D1137" t="s">
        <v>17073</v>
      </c>
      <c r="E1137" t="s">
        <v>976</v>
      </c>
      <c r="F1137" s="9">
        <f>Table13[[#This Row],[ToMeasure]]-Table13[[#This Row],[FromMeasure]]</f>
        <v>0.23664287000000001</v>
      </c>
      <c r="G1137" s="5" t="s">
        <v>1706</v>
      </c>
      <c r="H1137" s="35">
        <v>0</v>
      </c>
      <c r="I1137" s="69">
        <v>200.8</v>
      </c>
      <c r="J1137" s="18" t="s">
        <v>840</v>
      </c>
      <c r="K1137" s="69">
        <v>200.5</v>
      </c>
      <c r="L1137" s="35">
        <v>0.23664287000000001</v>
      </c>
      <c r="M1137" s="68">
        <v>201</v>
      </c>
      <c r="N1137" s="18" t="s">
        <v>840</v>
      </c>
      <c r="O1137" s="2">
        <v>15540</v>
      </c>
      <c r="P1137" s="2">
        <v>13912</v>
      </c>
      <c r="Q1137" s="2">
        <v>29452</v>
      </c>
      <c r="R1137" t="s">
        <v>16451</v>
      </c>
      <c r="S1137">
        <v>8</v>
      </c>
      <c r="T1137">
        <v>57</v>
      </c>
      <c r="U1137" s="2">
        <v>2426</v>
      </c>
      <c r="V1137" s="2">
        <v>400</v>
      </c>
      <c r="W1137" s="8">
        <v>9.5952736656254242E-2</v>
      </c>
      <c r="X1137" s="2">
        <v>55359</v>
      </c>
      <c r="Y1137" s="45">
        <v>1079</v>
      </c>
      <c r="AA1137" s="61">
        <f>(Table13[[#This Row],[2042 Future AADT]]-Table13[[#This Row],[AADT 2022]])/20*($AA$5-2022)+Table13[[#This Row],[AADT 2022]]</f>
        <v>46291.55</v>
      </c>
      <c r="AC1137" s="1" t="str">
        <f>IF(Table13[[#This Row],[TCS MP]]&gt;=Table13[[#This Row],[BMP]],IF(Table13[[#This Row],[TCS MP]]&lt;=Table13[[#This Row],[EMP]],"Good","EMP"),"BMP")</f>
        <v>BMP</v>
      </c>
    </row>
    <row r="1138" spans="1:29" ht="24" customHeight="1" x14ac:dyDescent="0.25">
      <c r="A1138" t="s">
        <v>2460</v>
      </c>
      <c r="B1138" t="s">
        <v>18215</v>
      </c>
      <c r="C1138">
        <v>101790</v>
      </c>
      <c r="D1138" t="s">
        <v>17073</v>
      </c>
      <c r="E1138" t="s">
        <v>2456</v>
      </c>
      <c r="F1138" s="9">
        <f>Table13[[#This Row],[ToMeasure]]-Table13[[#This Row],[FromMeasure]]</f>
        <v>1.18955159</v>
      </c>
      <c r="G1138" s="5" t="s">
        <v>2457</v>
      </c>
      <c r="H1138" s="35">
        <v>0.2047139</v>
      </c>
      <c r="I1138" s="56">
        <v>274.532164846667</v>
      </c>
      <c r="J1138" s="18" t="s">
        <v>2458</v>
      </c>
      <c r="K1138" s="55">
        <v>274.85152587666698</v>
      </c>
      <c r="L1138" s="35">
        <v>1.39426549</v>
      </c>
      <c r="M1138" s="56">
        <v>275.72171643666701</v>
      </c>
      <c r="N1138" s="18" t="s">
        <v>2459</v>
      </c>
      <c r="O1138" s="2">
        <v>450</v>
      </c>
      <c r="P1138" s="2">
        <v>302</v>
      </c>
      <c r="Q1138" s="2">
        <v>752</v>
      </c>
      <c r="R1138" t="s">
        <v>10221</v>
      </c>
      <c r="S1138">
        <v>10</v>
      </c>
      <c r="T1138">
        <v>55</v>
      </c>
      <c r="U1138" s="2">
        <v>61</v>
      </c>
      <c r="V1138" s="2">
        <v>4</v>
      </c>
      <c r="W1138" s="8">
        <v>8.6436170212765964E-2</v>
      </c>
      <c r="X1138" s="2">
        <v>1181</v>
      </c>
      <c r="Y1138" s="45">
        <v>1080</v>
      </c>
      <c r="AA1138" s="61">
        <f>(Table13[[#This Row],[2042 Future AADT]]-Table13[[#This Row],[AADT 2022]])/20*($AA$5-2022)+Table13[[#This Row],[AADT 2022]]</f>
        <v>1030.8499999999999</v>
      </c>
      <c r="AC1138" s="1" t="str">
        <f>IF(Table13[[#This Row],[TCS MP]]&gt;=Table13[[#This Row],[BMP]],IF(Table13[[#This Row],[TCS MP]]&lt;=Table13[[#This Row],[EMP]],"Good","EMP"),"BMP")</f>
        <v>Good</v>
      </c>
    </row>
    <row r="1139" spans="1:29" ht="24" customHeight="1" x14ac:dyDescent="0.25">
      <c r="A1139" t="s">
        <v>2463</v>
      </c>
      <c r="B1139" t="s">
        <v>18216</v>
      </c>
      <c r="C1139">
        <v>101791</v>
      </c>
      <c r="D1139" t="s">
        <v>17073</v>
      </c>
      <c r="E1139" t="s">
        <v>2456</v>
      </c>
      <c r="F1139" s="9">
        <f>Table13[[#This Row],[ToMeasure]]-Table13[[#This Row],[FromMeasure]]</f>
        <v>1.34274893</v>
      </c>
      <c r="G1139" s="5" t="s">
        <v>2457</v>
      </c>
      <c r="H1139" s="35">
        <v>1.39426549</v>
      </c>
      <c r="I1139" s="56">
        <v>275.80661286499998</v>
      </c>
      <c r="J1139" s="18" t="s">
        <v>2459</v>
      </c>
      <c r="K1139" s="55">
        <v>275.99336573333301</v>
      </c>
      <c r="L1139" s="35">
        <v>2.7370144199999999</v>
      </c>
      <c r="M1139" s="56">
        <v>277.149361795</v>
      </c>
      <c r="N1139" s="18" t="s">
        <v>2462</v>
      </c>
      <c r="O1139" s="2">
        <v>841</v>
      </c>
      <c r="P1139" s="2">
        <v>745</v>
      </c>
      <c r="Q1139" s="2">
        <v>1586</v>
      </c>
      <c r="R1139" t="s">
        <v>14011</v>
      </c>
      <c r="S1139">
        <v>10</v>
      </c>
      <c r="T1139">
        <v>55</v>
      </c>
      <c r="U1139" s="2">
        <v>146</v>
      </c>
      <c r="V1139" s="2">
        <v>28</v>
      </c>
      <c r="W1139" s="8">
        <v>0.10970996216897856</v>
      </c>
      <c r="X1139" s="2">
        <v>2696</v>
      </c>
      <c r="Y1139" s="45">
        <v>1081</v>
      </c>
      <c r="AA1139" s="61">
        <f>(Table13[[#This Row],[2042 Future AADT]]-Table13[[#This Row],[AADT 2022]])/20*($AA$5-2022)+Table13[[#This Row],[AADT 2022]]</f>
        <v>2307.5</v>
      </c>
      <c r="AC1139" s="1" t="str">
        <f>IF(Table13[[#This Row],[TCS MP]]&gt;=Table13[[#This Row],[BMP]],IF(Table13[[#This Row],[TCS MP]]&lt;=Table13[[#This Row],[EMP]],"Good","EMP"),"BMP")</f>
        <v>Good</v>
      </c>
    </row>
    <row r="1140" spans="1:29" ht="24" customHeight="1" x14ac:dyDescent="0.25">
      <c r="A1140" t="s">
        <v>2467</v>
      </c>
      <c r="B1140" t="s">
        <v>18217</v>
      </c>
      <c r="C1140">
        <v>101792</v>
      </c>
      <c r="D1140" t="s">
        <v>17073</v>
      </c>
      <c r="E1140" t="s">
        <v>886</v>
      </c>
      <c r="F1140" s="9">
        <f>Table13[[#This Row],[ToMeasure]]-Table13[[#This Row],[FromMeasure]]</f>
        <v>1.5378018900000001</v>
      </c>
      <c r="G1140" s="5" t="s">
        <v>2465</v>
      </c>
      <c r="H1140" s="35">
        <v>0.12815683999999999</v>
      </c>
      <c r="I1140" s="56">
        <v>285.13357246666698</v>
      </c>
      <c r="J1140" s="18" t="s">
        <v>2466</v>
      </c>
      <c r="K1140" s="55">
        <v>285.993281475</v>
      </c>
      <c r="L1140" s="35">
        <v>1.6659587300000001</v>
      </c>
      <c r="M1140" s="56">
        <v>286.671374356667</v>
      </c>
      <c r="N1140" s="18" t="s">
        <v>349</v>
      </c>
      <c r="O1140" s="2">
        <v>2278</v>
      </c>
      <c r="P1140" s="2">
        <v>2391</v>
      </c>
      <c r="Q1140" s="2">
        <v>4669</v>
      </c>
      <c r="R1140" t="s">
        <v>16131</v>
      </c>
      <c r="S1140">
        <v>9</v>
      </c>
      <c r="T1140">
        <v>50</v>
      </c>
      <c r="U1140" s="2">
        <v>393</v>
      </c>
      <c r="V1140" s="2">
        <v>240</v>
      </c>
      <c r="W1140" s="8">
        <v>0.13557506960805313</v>
      </c>
      <c r="X1140" s="2">
        <v>7937</v>
      </c>
      <c r="Y1140" s="45">
        <v>1082</v>
      </c>
      <c r="AA1140" s="61">
        <f>(Table13[[#This Row],[2042 Future AADT]]-Table13[[#This Row],[AADT 2022]])/20*($AA$5-2022)+Table13[[#This Row],[AADT 2022]]</f>
        <v>6793.2000000000007</v>
      </c>
      <c r="AC1140" s="1" t="str">
        <f>IF(Table13[[#This Row],[TCS MP]]&gt;=Table13[[#This Row],[BMP]],IF(Table13[[#This Row],[TCS MP]]&lt;=Table13[[#This Row],[EMP]],"Good","EMP"),"BMP")</f>
        <v>Good</v>
      </c>
    </row>
    <row r="1141" spans="1:29" ht="24" customHeight="1" x14ac:dyDescent="0.25">
      <c r="A1141" t="s">
        <v>2470</v>
      </c>
      <c r="B1141" t="s">
        <v>18218</v>
      </c>
      <c r="C1141">
        <v>101794</v>
      </c>
      <c r="D1141" t="s">
        <v>17073</v>
      </c>
      <c r="E1141" t="s">
        <v>886</v>
      </c>
      <c r="F1141" s="9">
        <f>Table13[[#This Row],[ToMeasure]]-Table13[[#This Row],[FromMeasure]]</f>
        <v>0.37354377000000016</v>
      </c>
      <c r="G1141" s="5" t="s">
        <v>2465</v>
      </c>
      <c r="H1141" s="35">
        <v>1.6659587300000001</v>
      </c>
      <c r="I1141" s="56">
        <v>286.66599317333299</v>
      </c>
      <c r="J1141" s="18" t="s">
        <v>349</v>
      </c>
      <c r="K1141" s="55">
        <v>286.99875062000001</v>
      </c>
      <c r="L1141" s="35">
        <v>2.0395025000000002</v>
      </c>
      <c r="M1141" s="56">
        <v>287.03953694333302</v>
      </c>
      <c r="N1141" s="18" t="s">
        <v>2469</v>
      </c>
      <c r="O1141" s="2">
        <v>6016</v>
      </c>
      <c r="P1141" s="2">
        <v>6148</v>
      </c>
      <c r="Q1141" s="2">
        <v>12164</v>
      </c>
      <c r="R1141" t="s">
        <v>10222</v>
      </c>
      <c r="S1141">
        <v>9</v>
      </c>
      <c r="T1141">
        <v>50</v>
      </c>
      <c r="U1141" s="2">
        <v>681</v>
      </c>
      <c r="V1141" s="2">
        <v>757</v>
      </c>
      <c r="W1141" s="8">
        <v>0.11821769154883262</v>
      </c>
      <c r="X1141" s="2">
        <v>22400</v>
      </c>
      <c r="Y1141" s="45">
        <v>1083</v>
      </c>
      <c r="AA1141" s="61">
        <f>(Table13[[#This Row],[2042 Future AADT]]-Table13[[#This Row],[AADT 2022]])/20*($AA$5-2022)+Table13[[#This Row],[AADT 2022]]</f>
        <v>18817.400000000001</v>
      </c>
      <c r="AC1141" s="1" t="str">
        <f>IF(Table13[[#This Row],[TCS MP]]&gt;=Table13[[#This Row],[BMP]],IF(Table13[[#This Row],[TCS MP]]&lt;=Table13[[#This Row],[EMP]],"Good","EMP"),"BMP")</f>
        <v>Good</v>
      </c>
    </row>
    <row r="1142" spans="1:29" ht="24" customHeight="1" x14ac:dyDescent="0.25">
      <c r="A1142" t="s">
        <v>2472</v>
      </c>
      <c r="B1142" t="s">
        <v>18219</v>
      </c>
      <c r="C1142">
        <v>101796</v>
      </c>
      <c r="D1142" t="s">
        <v>17073</v>
      </c>
      <c r="E1142" t="s">
        <v>886</v>
      </c>
      <c r="F1142" s="9">
        <f>Table13[[#This Row],[ToMeasure]]-Table13[[#This Row],[FromMeasure]]</f>
        <v>0.32896578999999981</v>
      </c>
      <c r="G1142" s="5" t="s">
        <v>2465</v>
      </c>
      <c r="H1142" s="35">
        <v>2.0395025000000002</v>
      </c>
      <c r="I1142" s="56">
        <v>287.02929233499998</v>
      </c>
      <c r="J1142" s="18" t="s">
        <v>2469</v>
      </c>
      <c r="K1142" s="55">
        <v>287.10933496500002</v>
      </c>
      <c r="L1142" s="35">
        <v>2.36846829</v>
      </c>
      <c r="M1142" s="56">
        <v>287.35825812500002</v>
      </c>
      <c r="N1142" s="18" t="s">
        <v>2471</v>
      </c>
      <c r="O1142" s="2">
        <v>7311</v>
      </c>
      <c r="P1142" s="2">
        <v>6056</v>
      </c>
      <c r="Q1142" s="2">
        <v>13367</v>
      </c>
      <c r="R1142" t="s">
        <v>13453</v>
      </c>
      <c r="S1142">
        <v>9</v>
      </c>
      <c r="T1142">
        <v>56</v>
      </c>
      <c r="U1142" s="2">
        <v>655</v>
      </c>
      <c r="V1142" s="2">
        <v>525</v>
      </c>
      <c r="W1142" s="8">
        <v>8.8277100321687743E-2</v>
      </c>
      <c r="X1142" s="2">
        <v>19521</v>
      </c>
      <c r="Y1142" s="45">
        <v>1084</v>
      </c>
      <c r="AA1142" s="61">
        <f>(Table13[[#This Row],[2042 Future AADT]]-Table13[[#This Row],[AADT 2022]])/20*($AA$5-2022)+Table13[[#This Row],[AADT 2022]]</f>
        <v>17367.099999999999</v>
      </c>
      <c r="AC1142" s="1" t="str">
        <f>IF(Table13[[#This Row],[TCS MP]]&gt;=Table13[[#This Row],[BMP]],IF(Table13[[#This Row],[TCS MP]]&lt;=Table13[[#This Row],[EMP]],"Good","EMP"),"BMP")</f>
        <v>Good</v>
      </c>
    </row>
    <row r="1143" spans="1:29" ht="24" customHeight="1" x14ac:dyDescent="0.25">
      <c r="A1143" t="s">
        <v>2476</v>
      </c>
      <c r="B1143" t="s">
        <v>18220</v>
      </c>
      <c r="C1143">
        <v>101798</v>
      </c>
      <c r="D1143" t="s">
        <v>17073</v>
      </c>
      <c r="E1143" t="s">
        <v>886</v>
      </c>
      <c r="F1143" s="9">
        <f>Table13[[#This Row],[ToMeasure]]-Table13[[#This Row],[FromMeasure]]</f>
        <v>0.74953844000000025</v>
      </c>
      <c r="G1143" s="5" t="s">
        <v>2465</v>
      </c>
      <c r="H1143" s="35">
        <v>2.6325614499999999</v>
      </c>
      <c r="I1143" s="56">
        <v>287.61786403999997</v>
      </c>
      <c r="J1143" s="18" t="s">
        <v>2474</v>
      </c>
      <c r="K1143" s="55">
        <v>288.00106542999998</v>
      </c>
      <c r="L1143" s="35">
        <v>3.3820998900000001</v>
      </c>
      <c r="M1143" s="56">
        <v>288.36740248000001</v>
      </c>
      <c r="N1143" s="18" t="s">
        <v>2475</v>
      </c>
      <c r="O1143" s="2">
        <v>4385</v>
      </c>
      <c r="P1143" s="2">
        <v>4491</v>
      </c>
      <c r="Q1143" s="2">
        <v>8876</v>
      </c>
      <c r="R1143" t="s">
        <v>16132</v>
      </c>
      <c r="S1143">
        <v>8</v>
      </c>
      <c r="T1143">
        <v>52</v>
      </c>
      <c r="U1143" s="2">
        <v>675</v>
      </c>
      <c r="V1143" s="2">
        <v>490</v>
      </c>
      <c r="W1143" s="8">
        <v>0.13125281658404686</v>
      </c>
      <c r="X1143" s="2">
        <v>16345</v>
      </c>
      <c r="Y1143" s="45">
        <v>1085</v>
      </c>
      <c r="AA1143" s="61">
        <f>(Table13[[#This Row],[2042 Future AADT]]-Table13[[#This Row],[AADT 2022]])/20*($AA$5-2022)+Table13[[#This Row],[AADT 2022]]</f>
        <v>13730.849999999999</v>
      </c>
      <c r="AC1143" s="1" t="str">
        <f>IF(Table13[[#This Row],[TCS MP]]&gt;=Table13[[#This Row],[BMP]],IF(Table13[[#This Row],[TCS MP]]&lt;=Table13[[#This Row],[EMP]],"Good","EMP"),"BMP")</f>
        <v>Good</v>
      </c>
    </row>
    <row r="1144" spans="1:29" ht="24" customHeight="1" x14ac:dyDescent="0.25">
      <c r="A1144" t="s">
        <v>2479</v>
      </c>
      <c r="B1144" t="s">
        <v>18221</v>
      </c>
      <c r="C1144">
        <v>101800</v>
      </c>
      <c r="D1144" t="s">
        <v>17073</v>
      </c>
      <c r="E1144" t="s">
        <v>886</v>
      </c>
      <c r="F1144" s="9">
        <f>Table13[[#This Row],[ToMeasure]]-Table13[[#This Row],[FromMeasure]]</f>
        <v>1.4482590699999998</v>
      </c>
      <c r="G1144" s="5" t="s">
        <v>2465</v>
      </c>
      <c r="H1144" s="35">
        <v>3.3820998900000001</v>
      </c>
      <c r="I1144" s="56">
        <v>288.34003822</v>
      </c>
      <c r="J1144" s="18" t="s">
        <v>2475</v>
      </c>
      <c r="K1144" s="55">
        <v>289.00387482000002</v>
      </c>
      <c r="L1144" s="35">
        <v>4.8303589599999999</v>
      </c>
      <c r="M1144" s="56">
        <v>289.78829729</v>
      </c>
      <c r="N1144" s="18" t="s">
        <v>2478</v>
      </c>
      <c r="O1144" s="2">
        <v>2321</v>
      </c>
      <c r="P1144" s="2">
        <v>2238</v>
      </c>
      <c r="Q1144" s="2">
        <v>4559</v>
      </c>
      <c r="R1144" t="s">
        <v>16133</v>
      </c>
      <c r="S1144">
        <v>8</v>
      </c>
      <c r="T1144">
        <v>50</v>
      </c>
      <c r="U1144" s="2">
        <v>365</v>
      </c>
      <c r="V1144" s="2">
        <v>397</v>
      </c>
      <c r="W1144" s="8">
        <v>0.16714191708708051</v>
      </c>
      <c r="X1144" s="2">
        <v>7750</v>
      </c>
      <c r="Y1144" s="45">
        <v>1086</v>
      </c>
      <c r="AA1144" s="61">
        <f>(Table13[[#This Row],[2042 Future AADT]]-Table13[[#This Row],[AADT 2022]])/20*($AA$5-2022)+Table13[[#This Row],[AADT 2022]]</f>
        <v>6633.15</v>
      </c>
      <c r="AC1144" s="1" t="str">
        <f>IF(Table13[[#This Row],[TCS MP]]&gt;=Table13[[#This Row],[BMP]],IF(Table13[[#This Row],[TCS MP]]&lt;=Table13[[#This Row],[EMP]],"Good","EMP"),"BMP")</f>
        <v>Good</v>
      </c>
    </row>
    <row r="1145" spans="1:29" ht="24" customHeight="1" x14ac:dyDescent="0.25">
      <c r="A1145" t="s">
        <v>2482</v>
      </c>
      <c r="B1145" t="s">
        <v>18222</v>
      </c>
      <c r="C1145">
        <v>101803</v>
      </c>
      <c r="D1145" t="s">
        <v>17073</v>
      </c>
      <c r="E1145" t="s">
        <v>1198</v>
      </c>
      <c r="F1145" s="9">
        <f>Table13[[#This Row],[ToMeasure]]-Table13[[#This Row],[FromMeasure]]</f>
        <v>0.69896124999999998</v>
      </c>
      <c r="G1145" s="5" t="s">
        <v>2481</v>
      </c>
      <c r="H1145" s="35">
        <v>0</v>
      </c>
      <c r="I1145" s="56">
        <v>132.03658236999999</v>
      </c>
      <c r="J1145" s="18" t="s">
        <v>1147</v>
      </c>
      <c r="K1145" s="55">
        <v>132.43274492</v>
      </c>
      <c r="L1145" s="35">
        <v>0.69896124999999998</v>
      </c>
      <c r="M1145" s="56">
        <v>132.73554365000001</v>
      </c>
      <c r="N1145" s="18" t="s">
        <v>306</v>
      </c>
      <c r="O1145" s="2">
        <v>1077</v>
      </c>
      <c r="P1145" s="2">
        <v>1214</v>
      </c>
      <c r="Q1145" s="2">
        <v>2291</v>
      </c>
      <c r="R1145" t="s">
        <v>16135</v>
      </c>
      <c r="S1145">
        <v>9</v>
      </c>
      <c r="T1145">
        <v>59</v>
      </c>
      <c r="U1145" s="2">
        <v>306</v>
      </c>
      <c r="V1145" s="2">
        <v>144</v>
      </c>
      <c r="W1145" s="8">
        <v>0.19642077695329552</v>
      </c>
      <c r="X1145" s="2">
        <v>6529</v>
      </c>
      <c r="Y1145" s="45">
        <v>1087</v>
      </c>
      <c r="AA1145" s="61">
        <f>(Table13[[#This Row],[2042 Future AADT]]-Table13[[#This Row],[AADT 2022]])/20*($AA$5-2022)+Table13[[#This Row],[AADT 2022]]</f>
        <v>5045.7000000000007</v>
      </c>
      <c r="AC1145" s="1" t="str">
        <f>IF(Table13[[#This Row],[TCS MP]]&gt;=Table13[[#This Row],[BMP]],IF(Table13[[#This Row],[TCS MP]]&lt;=Table13[[#This Row],[EMP]],"Good","EMP"),"BMP")</f>
        <v>Good</v>
      </c>
    </row>
    <row r="1146" spans="1:29" ht="24" customHeight="1" x14ac:dyDescent="0.25">
      <c r="A1146" t="s">
        <v>2484</v>
      </c>
      <c r="B1146" t="s">
        <v>18223</v>
      </c>
      <c r="C1146">
        <v>101804</v>
      </c>
      <c r="D1146" t="s">
        <v>17073</v>
      </c>
      <c r="E1146" t="s">
        <v>1198</v>
      </c>
      <c r="F1146" s="9">
        <f>Table13[[#This Row],[ToMeasure]]-Table13[[#This Row],[FromMeasure]]</f>
        <v>0.79652389000000001</v>
      </c>
      <c r="G1146" s="5" t="s">
        <v>2481</v>
      </c>
      <c r="H1146" s="35">
        <v>0.69896124999999998</v>
      </c>
      <c r="I1146" s="56">
        <v>132.73345495000001</v>
      </c>
      <c r="J1146" s="18" t="s">
        <v>306</v>
      </c>
      <c r="K1146" s="55">
        <v>133.09070939</v>
      </c>
      <c r="L1146" s="35">
        <v>1.49548514</v>
      </c>
      <c r="M1146" s="56">
        <v>133.52997884000001</v>
      </c>
      <c r="N1146" s="18" t="s">
        <v>2483</v>
      </c>
      <c r="O1146" s="2">
        <v>3520</v>
      </c>
      <c r="P1146" s="2">
        <v>3188</v>
      </c>
      <c r="Q1146" s="2">
        <v>6708</v>
      </c>
      <c r="R1146" t="s">
        <v>14013</v>
      </c>
      <c r="S1146">
        <v>8</v>
      </c>
      <c r="T1146">
        <v>60</v>
      </c>
      <c r="U1146" s="2">
        <v>761</v>
      </c>
      <c r="V1146" s="2">
        <v>185</v>
      </c>
      <c r="W1146" s="8">
        <v>0.14102564102564102</v>
      </c>
      <c r="X1146" s="2">
        <v>16538</v>
      </c>
      <c r="Y1146" s="45">
        <v>1088</v>
      </c>
      <c r="AA1146" s="61">
        <f>(Table13[[#This Row],[2042 Future AADT]]-Table13[[#This Row],[AADT 2022]])/20*($AA$5-2022)+Table13[[#This Row],[AADT 2022]]</f>
        <v>13097.5</v>
      </c>
      <c r="AC1146" s="1" t="str">
        <f>IF(Table13[[#This Row],[TCS MP]]&gt;=Table13[[#This Row],[BMP]],IF(Table13[[#This Row],[TCS MP]]&lt;=Table13[[#This Row],[EMP]],"Good","EMP"),"BMP")</f>
        <v>Good</v>
      </c>
    </row>
    <row r="1147" spans="1:29" ht="24" customHeight="1" x14ac:dyDescent="0.25">
      <c r="A1147" t="s">
        <v>2485</v>
      </c>
      <c r="B1147" t="s">
        <v>18224</v>
      </c>
      <c r="C1147">
        <v>101805</v>
      </c>
      <c r="D1147" t="s">
        <v>17073</v>
      </c>
      <c r="E1147" t="s">
        <v>1198</v>
      </c>
      <c r="F1147" s="9">
        <f>Table13[[#This Row],[ToMeasure]]-Table13[[#This Row],[FromMeasure]]</f>
        <v>0.48646605999999992</v>
      </c>
      <c r="G1147" s="5" t="s">
        <v>2481</v>
      </c>
      <c r="H1147" s="35">
        <v>1.49548514</v>
      </c>
      <c r="I1147" s="56">
        <v>133.52997884000001</v>
      </c>
      <c r="J1147" s="18" t="s">
        <v>2483</v>
      </c>
      <c r="K1147" s="55">
        <v>133.79139601</v>
      </c>
      <c r="L1147" s="35">
        <v>1.9819511999999999</v>
      </c>
      <c r="M1147" s="56">
        <v>134.01644490000001</v>
      </c>
      <c r="N1147" s="18" t="s">
        <v>1147</v>
      </c>
      <c r="O1147" s="2">
        <v>3141</v>
      </c>
      <c r="P1147" s="2">
        <v>3860</v>
      </c>
      <c r="Q1147" s="2">
        <v>7001</v>
      </c>
      <c r="R1147" t="s">
        <v>13454</v>
      </c>
      <c r="S1147">
        <v>8</v>
      </c>
      <c r="T1147">
        <v>56</v>
      </c>
      <c r="U1147" s="2">
        <v>531</v>
      </c>
      <c r="V1147" s="2">
        <v>246</v>
      </c>
      <c r="W1147" s="8">
        <v>0.11098414512212541</v>
      </c>
      <c r="X1147" s="2">
        <v>17260</v>
      </c>
      <c r="Y1147" s="45">
        <v>1089</v>
      </c>
      <c r="AA1147" s="61">
        <f>(Table13[[#This Row],[2042 Future AADT]]-Table13[[#This Row],[AADT 2022]])/20*($AA$5-2022)+Table13[[#This Row],[AADT 2022]]</f>
        <v>13669.35</v>
      </c>
      <c r="AC1147" s="1" t="str">
        <f>IF(Table13[[#This Row],[TCS MP]]&gt;=Table13[[#This Row],[BMP]],IF(Table13[[#This Row],[TCS MP]]&lt;=Table13[[#This Row],[EMP]],"Good","EMP"),"BMP")</f>
        <v>Good</v>
      </c>
    </row>
    <row r="1148" spans="1:29" ht="24" customHeight="1" x14ac:dyDescent="0.25">
      <c r="A1148" t="s">
        <v>26002</v>
      </c>
      <c r="B1148" s="43" t="s">
        <v>26007</v>
      </c>
      <c r="C1148">
        <v>101806</v>
      </c>
      <c r="D1148" t="s">
        <v>17073</v>
      </c>
      <c r="E1148" t="s">
        <v>26003</v>
      </c>
      <c r="F1148" s="9">
        <f>Table13[[#This Row],[ToMeasure]]-Table13[[#This Row],[FromMeasure]]</f>
        <v>1.35173611</v>
      </c>
      <c r="G1148" s="5" t="s">
        <v>26004</v>
      </c>
      <c r="H1148" s="35">
        <v>0</v>
      </c>
      <c r="I1148" s="59" t="s">
        <v>203</v>
      </c>
      <c r="J1148" s="18" t="s">
        <v>26005</v>
      </c>
      <c r="K1148" s="55">
        <v>0.89247242250000003</v>
      </c>
      <c r="L1148" s="35">
        <v>1.35173611</v>
      </c>
      <c r="M1148" s="59" t="s">
        <v>203</v>
      </c>
      <c r="N1148" s="18" t="s">
        <v>840</v>
      </c>
      <c r="O1148" s="2">
        <v>920.17685305591681</v>
      </c>
      <c r="P1148" s="2">
        <v>1095.8231469440832</v>
      </c>
      <c r="Q1148" s="2">
        <v>2016</v>
      </c>
      <c r="R1148" t="s">
        <v>26006</v>
      </c>
      <c r="S1148">
        <v>11</v>
      </c>
      <c r="T1148">
        <v>59</v>
      </c>
      <c r="U1148" s="2">
        <v>343</v>
      </c>
      <c r="V1148" s="2">
        <v>20</v>
      </c>
      <c r="W1148" s="8">
        <v>0.18005952380952381</v>
      </c>
      <c r="X1148" s="2">
        <v>4443</v>
      </c>
      <c r="Y1148" s="45">
        <v>1090</v>
      </c>
      <c r="AA1148" s="61">
        <f>(Table13[[#This Row],[2042 Future AADT]]-Table13[[#This Row],[AADT 2022]])/20*($AA$5-2022)+Table13[[#This Row],[AADT 2022]]</f>
        <v>3593.55</v>
      </c>
      <c r="AC1148" s="1" t="str">
        <f>IF(Table13[[#This Row],[TCS MP]]&gt;=Table13[[#This Row],[BMP]],IF(Table13[[#This Row],[TCS MP]]&lt;=Table13[[#This Row],[EMP]],"Good","EMP"),"BMP")</f>
        <v>BMP</v>
      </c>
    </row>
    <row r="1149" spans="1:29" ht="24" customHeight="1" x14ac:dyDescent="0.25">
      <c r="A1149" t="s">
        <v>2488</v>
      </c>
      <c r="B1149" t="s">
        <v>18225</v>
      </c>
      <c r="C1149">
        <v>101807</v>
      </c>
      <c r="D1149" t="s">
        <v>17073</v>
      </c>
      <c r="E1149" t="s">
        <v>2486</v>
      </c>
      <c r="F1149" s="9">
        <f>Table13[[#This Row],[ToMeasure]]-Table13[[#This Row],[FromMeasure]]</f>
        <v>3.2719723200000002</v>
      </c>
      <c r="G1149" s="5" t="s">
        <v>1024</v>
      </c>
      <c r="H1149" s="35">
        <v>0</v>
      </c>
      <c r="I1149" s="56">
        <v>324.34423428999997</v>
      </c>
      <c r="J1149" s="18" t="s">
        <v>627</v>
      </c>
      <c r="K1149" s="55">
        <v>326.00543457999999</v>
      </c>
      <c r="L1149" s="35">
        <v>3.2719723200000002</v>
      </c>
      <c r="M1149" s="56">
        <v>327.61620663999997</v>
      </c>
      <c r="N1149" s="18" t="s">
        <v>2487</v>
      </c>
      <c r="O1149" s="2">
        <v>6732</v>
      </c>
      <c r="P1149" s="2">
        <v>6747</v>
      </c>
      <c r="Q1149" s="2">
        <v>13479</v>
      </c>
      <c r="R1149" t="s">
        <v>13459</v>
      </c>
      <c r="S1149">
        <v>10</v>
      </c>
      <c r="T1149">
        <v>53</v>
      </c>
      <c r="U1149" s="2">
        <v>644</v>
      </c>
      <c r="V1149" s="2">
        <v>554</v>
      </c>
      <c r="W1149" s="8">
        <v>8.8878996958231329E-2</v>
      </c>
      <c r="X1149" s="2">
        <v>21750</v>
      </c>
      <c r="Y1149" s="45">
        <v>1091</v>
      </c>
      <c r="AA1149" s="61">
        <f>(Table13[[#This Row],[2042 Future AADT]]-Table13[[#This Row],[AADT 2022]])/20*($AA$5-2022)+Table13[[#This Row],[AADT 2022]]</f>
        <v>18855.150000000001</v>
      </c>
      <c r="AC1149" s="1" t="str">
        <f>IF(Table13[[#This Row],[TCS MP]]&gt;=Table13[[#This Row],[BMP]],IF(Table13[[#This Row],[TCS MP]]&lt;=Table13[[#This Row],[EMP]],"Good","EMP"),"BMP")</f>
        <v>Good</v>
      </c>
    </row>
    <row r="1150" spans="1:29" ht="24" customHeight="1" x14ac:dyDescent="0.25">
      <c r="A1150" t="s">
        <v>2489</v>
      </c>
      <c r="B1150" t="s">
        <v>18545</v>
      </c>
      <c r="C1150">
        <v>102289</v>
      </c>
      <c r="D1150" t="s">
        <v>17073</v>
      </c>
      <c r="E1150" t="s">
        <v>2486</v>
      </c>
      <c r="F1150" s="9">
        <f>Table13[[#This Row],[ToMeasure]]-Table13[[#This Row],[FromMeasure]]</f>
        <v>3.9503895899999999</v>
      </c>
      <c r="G1150" s="5" t="s">
        <v>1024</v>
      </c>
      <c r="H1150" s="35">
        <v>3.2719723200000002</v>
      </c>
      <c r="I1150" s="56">
        <v>327.55603336833298</v>
      </c>
      <c r="J1150" s="18" t="s">
        <v>2487</v>
      </c>
      <c r="K1150" s="55">
        <v>328.71434049999999</v>
      </c>
      <c r="L1150" s="35">
        <v>7.2223619100000001</v>
      </c>
      <c r="M1150" s="56">
        <v>331.50642295833302</v>
      </c>
      <c r="N1150" s="18" t="s">
        <v>585</v>
      </c>
      <c r="O1150" s="2">
        <v>5928</v>
      </c>
      <c r="P1150" s="2">
        <v>6127</v>
      </c>
      <c r="Q1150" s="2">
        <v>12055</v>
      </c>
      <c r="R1150" t="s">
        <v>13460</v>
      </c>
      <c r="S1150">
        <v>7</v>
      </c>
      <c r="T1150">
        <v>53</v>
      </c>
      <c r="U1150" s="2">
        <v>997</v>
      </c>
      <c r="V1150" s="2">
        <v>997</v>
      </c>
      <c r="W1150" s="8">
        <v>0.16540854417254253</v>
      </c>
      <c r="X1150" s="2">
        <v>18675</v>
      </c>
      <c r="Y1150" s="45">
        <v>1091.5</v>
      </c>
      <c r="AA1150" s="61">
        <f>(Table13[[#This Row],[2042 Future AADT]]-Table13[[#This Row],[AADT 2022]])/20*($AA$5-2022)+Table13[[#This Row],[AADT 2022]]</f>
        <v>16358</v>
      </c>
      <c r="AC1150" s="1" t="str">
        <f>IF(Table13[[#This Row],[TCS MP]]&gt;=Table13[[#This Row],[BMP]],IF(Table13[[#This Row],[TCS MP]]&lt;=Table13[[#This Row],[EMP]],"Good","EMP"),"BMP")</f>
        <v>Good</v>
      </c>
    </row>
    <row r="1151" spans="1:29" ht="24" customHeight="1" x14ac:dyDescent="0.25">
      <c r="A1151" t="s">
        <v>2494</v>
      </c>
      <c r="B1151" t="s">
        <v>17288</v>
      </c>
      <c r="C1151">
        <v>100194</v>
      </c>
      <c r="D1151" t="s">
        <v>17073</v>
      </c>
      <c r="E1151" t="s">
        <v>2490</v>
      </c>
      <c r="F1151" s="9">
        <f>Table13[[#This Row],[ToMeasure]]-Table13[[#This Row],[FromMeasure]]</f>
        <v>0.30482694999999999</v>
      </c>
      <c r="G1151" s="5" t="s">
        <v>1571</v>
      </c>
      <c r="H1151" s="35">
        <v>0.30069057999999999</v>
      </c>
      <c r="I1151" s="56">
        <v>317.18</v>
      </c>
      <c r="J1151" s="18" t="s">
        <v>418</v>
      </c>
      <c r="K1151" s="55">
        <v>317.31</v>
      </c>
      <c r="L1151" s="35">
        <v>0.60551752999999997</v>
      </c>
      <c r="M1151" s="56">
        <v>317.49</v>
      </c>
      <c r="N1151" s="18" t="s">
        <v>2493</v>
      </c>
      <c r="O1151" s="2">
        <v>5052</v>
      </c>
      <c r="P1151" s="2">
        <v>5487</v>
      </c>
      <c r="Q1151" s="2">
        <v>10539</v>
      </c>
      <c r="R1151" t="s">
        <v>10360</v>
      </c>
      <c r="S1151">
        <v>9</v>
      </c>
      <c r="T1151">
        <v>64</v>
      </c>
      <c r="U1151" s="2">
        <v>1073</v>
      </c>
      <c r="V1151" s="2">
        <v>583</v>
      </c>
      <c r="W1151" s="8">
        <v>0.15713065755764305</v>
      </c>
      <c r="X1151" s="2">
        <v>18082</v>
      </c>
      <c r="Y1151" s="45">
        <v>1091.5999999999999</v>
      </c>
      <c r="AA1151" s="61">
        <f>(Table13[[#This Row],[2042 Future AADT]]-Table13[[#This Row],[AADT 2022]])/20*($AA$5-2022)+Table13[[#This Row],[AADT 2022]]</f>
        <v>15441.95</v>
      </c>
      <c r="AC1151" s="1" t="str">
        <f>IF(Table13[[#This Row],[TCS MP]]&gt;=Table13[[#This Row],[BMP]],IF(Table13[[#This Row],[TCS MP]]&lt;=Table13[[#This Row],[EMP]],"Good","EMP"),"BMP")</f>
        <v>Good</v>
      </c>
    </row>
    <row r="1152" spans="1:29" ht="24" customHeight="1" x14ac:dyDescent="0.25">
      <c r="A1152" t="s">
        <v>2492</v>
      </c>
      <c r="B1152" t="s">
        <v>17289</v>
      </c>
      <c r="C1152">
        <v>100195</v>
      </c>
      <c r="D1152" t="s">
        <v>17073</v>
      </c>
      <c r="E1152" t="s">
        <v>2490</v>
      </c>
      <c r="F1152" s="9">
        <f>Table13[[#This Row],[ToMeasure]]-Table13[[#This Row],[FromMeasure]]</f>
        <v>0.30069057999999999</v>
      </c>
      <c r="G1152" s="5" t="s">
        <v>1571</v>
      </c>
      <c r="H1152" s="35">
        <v>0</v>
      </c>
      <c r="I1152" s="56">
        <v>316.88</v>
      </c>
      <c r="J1152" s="18" t="s">
        <v>2491</v>
      </c>
      <c r="K1152" s="69">
        <v>317.2</v>
      </c>
      <c r="L1152" s="35">
        <v>0.30069057999999999</v>
      </c>
      <c r="M1152" s="69">
        <v>317.2</v>
      </c>
      <c r="N1152" s="18" t="s">
        <v>418</v>
      </c>
      <c r="O1152" s="2">
        <v>6182</v>
      </c>
      <c r="P1152" s="2">
        <v>6115</v>
      </c>
      <c r="Q1152" s="2">
        <v>12297</v>
      </c>
      <c r="R1152" t="s">
        <v>10237</v>
      </c>
      <c r="S1152">
        <v>11</v>
      </c>
      <c r="T1152">
        <v>87</v>
      </c>
      <c r="U1152" s="2">
        <v>1211</v>
      </c>
      <c r="V1152" s="2">
        <v>659</v>
      </c>
      <c r="W1152" s="8">
        <v>0.15206961047409936</v>
      </c>
      <c r="X1152" s="2">
        <v>15269</v>
      </c>
      <c r="Y1152" s="45">
        <v>1091.7</v>
      </c>
      <c r="AA1152" s="61">
        <f>(Table13[[#This Row],[2042 Future AADT]]-Table13[[#This Row],[AADT 2022]])/20*($AA$5-2022)+Table13[[#This Row],[AADT 2022]]</f>
        <v>14228.8</v>
      </c>
      <c r="AC1152" s="1" t="str">
        <f>IF(Table13[[#This Row],[TCS MP]]&gt;=Table13[[#This Row],[BMP]],IF(Table13[[#This Row],[TCS MP]]&lt;=Table13[[#This Row],[EMP]],"Good","EMP"),"BMP")</f>
        <v>Good</v>
      </c>
    </row>
    <row r="1153" spans="1:29" ht="24" customHeight="1" x14ac:dyDescent="0.25">
      <c r="A1153" t="s">
        <v>2338</v>
      </c>
      <c r="B1153" t="s">
        <v>18226</v>
      </c>
      <c r="C1153">
        <v>101808</v>
      </c>
      <c r="D1153" t="s">
        <v>17073</v>
      </c>
      <c r="E1153" t="s">
        <v>1616</v>
      </c>
      <c r="F1153" s="9">
        <f>Table13[[#This Row],[ToMeasure]]-Table13[[#This Row],[FromMeasure]]</f>
        <v>0.85648338000000002</v>
      </c>
      <c r="G1153" s="5" t="s">
        <v>2337</v>
      </c>
      <c r="H1153" s="35">
        <v>0</v>
      </c>
      <c r="I1153" s="56">
        <v>143.35848496666699</v>
      </c>
      <c r="J1153" s="18" t="s">
        <v>1062</v>
      </c>
      <c r="K1153" s="55">
        <v>143.82025337666701</v>
      </c>
      <c r="L1153" s="35">
        <v>0.85648338000000002</v>
      </c>
      <c r="M1153" s="56">
        <v>144.214968376667</v>
      </c>
      <c r="N1153" s="18" t="s">
        <v>155</v>
      </c>
      <c r="O1153" s="2">
        <v>3692</v>
      </c>
      <c r="P1153" s="2">
        <v>3276</v>
      </c>
      <c r="Q1153" s="2">
        <v>6968</v>
      </c>
      <c r="R1153" t="s">
        <v>16098</v>
      </c>
      <c r="S1153">
        <v>7</v>
      </c>
      <c r="T1153">
        <v>54</v>
      </c>
      <c r="U1153" s="2">
        <v>502</v>
      </c>
      <c r="V1153" s="2">
        <v>1136</v>
      </c>
      <c r="W1153" s="8">
        <v>0.23507462686567165</v>
      </c>
      <c r="X1153" s="2">
        <v>12883</v>
      </c>
      <c r="Y1153" s="45">
        <v>1092</v>
      </c>
      <c r="AA1153" s="61">
        <f>(Table13[[#This Row],[2042 Future AADT]]-Table13[[#This Row],[AADT 2022]])/20*($AA$5-2022)+Table13[[#This Row],[AADT 2022]]</f>
        <v>10812.75</v>
      </c>
      <c r="AC1153" s="1" t="str">
        <f>IF(Table13[[#This Row],[TCS MP]]&gt;=Table13[[#This Row],[BMP]],IF(Table13[[#This Row],[TCS MP]]&lt;=Table13[[#This Row],[EMP]],"Good","EMP"),"BMP")</f>
        <v>Good</v>
      </c>
    </row>
    <row r="1154" spans="1:29" ht="24" customHeight="1" x14ac:dyDescent="0.25">
      <c r="A1154" t="s">
        <v>2497</v>
      </c>
      <c r="B1154" t="s">
        <v>18227</v>
      </c>
      <c r="C1154">
        <v>101810</v>
      </c>
      <c r="D1154" t="s">
        <v>17073</v>
      </c>
      <c r="E1154" t="s">
        <v>2495</v>
      </c>
      <c r="F1154" s="9">
        <f>Table13[[#This Row],[ToMeasure]]-Table13[[#This Row],[FromMeasure]]</f>
        <v>0.77824221999999998</v>
      </c>
      <c r="G1154" s="5" t="s">
        <v>2496</v>
      </c>
      <c r="H1154" s="35">
        <v>0</v>
      </c>
      <c r="I1154" s="56">
        <v>158.32483100666701</v>
      </c>
      <c r="J1154" s="18" t="s">
        <v>756</v>
      </c>
      <c r="K1154" s="55">
        <v>158.57669883666699</v>
      </c>
      <c r="L1154" s="35">
        <v>0.77824221999999998</v>
      </c>
      <c r="M1154" s="56">
        <v>159.10307325666699</v>
      </c>
      <c r="N1154" s="18" t="s">
        <v>1626</v>
      </c>
      <c r="O1154" s="2" t="s">
        <v>203</v>
      </c>
      <c r="P1154" s="2" t="s">
        <v>203</v>
      </c>
      <c r="Q1154" s="2">
        <v>854</v>
      </c>
      <c r="R1154" t="s">
        <v>10238</v>
      </c>
      <c r="S1154">
        <v>16</v>
      </c>
      <c r="T1154">
        <v>65</v>
      </c>
      <c r="U1154" s="2">
        <v>65</v>
      </c>
      <c r="V1154" s="2">
        <v>32</v>
      </c>
      <c r="W1154" s="8">
        <v>0.11358313817330211</v>
      </c>
      <c r="X1154" s="2">
        <v>1093</v>
      </c>
      <c r="Y1154" s="45">
        <v>1093</v>
      </c>
      <c r="AA1154" s="61">
        <f>(Table13[[#This Row],[2042 Future AADT]]-Table13[[#This Row],[AADT 2022]])/20*($AA$5-2022)+Table13[[#This Row],[AADT 2022]]</f>
        <v>1009.35</v>
      </c>
      <c r="AC1154" s="1" t="str">
        <f>IF(Table13[[#This Row],[TCS MP]]&gt;=Table13[[#This Row],[BMP]],IF(Table13[[#This Row],[TCS MP]]&lt;=Table13[[#This Row],[EMP]],"Good","EMP"),"BMP")</f>
        <v>Good</v>
      </c>
    </row>
    <row r="1155" spans="1:29" ht="24" customHeight="1" x14ac:dyDescent="0.25">
      <c r="A1155" t="s">
        <v>2501</v>
      </c>
      <c r="B1155" t="s">
        <v>18229</v>
      </c>
      <c r="C1155">
        <v>101814</v>
      </c>
      <c r="D1155" t="s">
        <v>17073</v>
      </c>
      <c r="E1155" t="s">
        <v>2498</v>
      </c>
      <c r="F1155" s="9">
        <f>Table13[[#This Row],[ToMeasure]]-Table13[[#This Row],[FromMeasure]]</f>
        <v>3.0301197200000001</v>
      </c>
      <c r="G1155" s="5" t="s">
        <v>2499</v>
      </c>
      <c r="H1155" s="35">
        <v>0</v>
      </c>
      <c r="I1155" s="56">
        <v>123.077139546</v>
      </c>
      <c r="J1155" s="18" t="s">
        <v>2126</v>
      </c>
      <c r="K1155" s="55">
        <v>123.929687745</v>
      </c>
      <c r="L1155" s="35">
        <v>3.0301197200000001</v>
      </c>
      <c r="M1155" s="56">
        <v>126.107259296</v>
      </c>
      <c r="N1155" s="18" t="s">
        <v>2500</v>
      </c>
      <c r="O1155" s="2">
        <v>129</v>
      </c>
      <c r="P1155" s="2">
        <v>140</v>
      </c>
      <c r="Q1155" s="2">
        <v>269</v>
      </c>
      <c r="R1155" t="s">
        <v>10246</v>
      </c>
      <c r="S1155">
        <v>13</v>
      </c>
      <c r="T1155">
        <v>56</v>
      </c>
      <c r="U1155" s="2">
        <v>37</v>
      </c>
      <c r="V1155" s="2">
        <v>8</v>
      </c>
      <c r="W1155" s="8">
        <v>0.16728624535315986</v>
      </c>
      <c r="X1155" s="2">
        <v>605</v>
      </c>
      <c r="Y1155" s="45">
        <v>1095</v>
      </c>
      <c r="AA1155" s="61">
        <f>(Table13[[#This Row],[2042 Future AADT]]-Table13[[#This Row],[AADT 2022]])/20*($AA$5-2022)+Table13[[#This Row],[AADT 2022]]</f>
        <v>487.4</v>
      </c>
      <c r="AC1155" s="1" t="str">
        <f>IF(Table13[[#This Row],[TCS MP]]&gt;=Table13[[#This Row],[BMP]],IF(Table13[[#This Row],[TCS MP]]&lt;=Table13[[#This Row],[EMP]],"Good","EMP"),"BMP")</f>
        <v>Good</v>
      </c>
    </row>
    <row r="1156" spans="1:29" ht="24" customHeight="1" x14ac:dyDescent="0.25">
      <c r="A1156" t="s">
        <v>2503</v>
      </c>
      <c r="B1156" t="s">
        <v>18230</v>
      </c>
      <c r="C1156">
        <v>101815</v>
      </c>
      <c r="D1156" t="s">
        <v>17073</v>
      </c>
      <c r="E1156" t="s">
        <v>2138</v>
      </c>
      <c r="F1156" s="9">
        <f>Table13[[#This Row],[ToMeasure]]-Table13[[#This Row],[FromMeasure]]</f>
        <v>1.20174884</v>
      </c>
      <c r="G1156" s="5" t="s">
        <v>2136</v>
      </c>
      <c r="H1156" s="35">
        <v>0</v>
      </c>
      <c r="I1156" s="56">
        <v>320.99875969999999</v>
      </c>
      <c r="J1156" s="18" t="s">
        <v>1171</v>
      </c>
      <c r="K1156" s="55">
        <v>321.80004272999997</v>
      </c>
      <c r="L1156" s="35">
        <v>1.20174884</v>
      </c>
      <c r="M1156" s="56">
        <v>322.20050857000001</v>
      </c>
      <c r="N1156" s="18" t="s">
        <v>2502</v>
      </c>
      <c r="O1156" s="2">
        <v>286</v>
      </c>
      <c r="P1156" s="2">
        <v>216</v>
      </c>
      <c r="Q1156" s="2">
        <v>502</v>
      </c>
      <c r="R1156" t="s">
        <v>13466</v>
      </c>
      <c r="S1156">
        <v>12</v>
      </c>
      <c r="T1156">
        <v>57</v>
      </c>
      <c r="U1156" s="2">
        <v>51</v>
      </c>
      <c r="V1156" s="2">
        <v>46</v>
      </c>
      <c r="W1156" s="8">
        <v>0.19322709163346613</v>
      </c>
      <c r="X1156" s="2">
        <v>737</v>
      </c>
      <c r="Y1156" s="45">
        <v>1096</v>
      </c>
      <c r="AA1156" s="61">
        <f>(Table13[[#This Row],[2042 Future AADT]]-Table13[[#This Row],[AADT 2022]])/20*($AA$5-2022)+Table13[[#This Row],[AADT 2022]]</f>
        <v>654.75</v>
      </c>
      <c r="AC1156" s="1" t="str">
        <f>IF(Table13[[#This Row],[TCS MP]]&gt;=Table13[[#This Row],[BMP]],IF(Table13[[#This Row],[TCS MP]]&lt;=Table13[[#This Row],[EMP]],"Good","EMP"),"BMP")</f>
        <v>Good</v>
      </c>
    </row>
    <row r="1157" spans="1:29" ht="24" customHeight="1" x14ac:dyDescent="0.25">
      <c r="A1157" t="s">
        <v>2505</v>
      </c>
      <c r="B1157" t="s">
        <v>18231</v>
      </c>
      <c r="C1157">
        <v>101816</v>
      </c>
      <c r="D1157" t="s">
        <v>17073</v>
      </c>
      <c r="E1157" t="s">
        <v>542</v>
      </c>
      <c r="F1157" s="9">
        <f>Table13[[#This Row],[ToMeasure]]-Table13[[#This Row],[FromMeasure]]</f>
        <v>0.23159182</v>
      </c>
      <c r="G1157" s="5" t="s">
        <v>298</v>
      </c>
      <c r="H1157" s="35">
        <v>0</v>
      </c>
      <c r="I1157" s="56">
        <v>30.315943995000001</v>
      </c>
      <c r="J1157" s="18" t="s">
        <v>156</v>
      </c>
      <c r="K1157" s="69">
        <v>30.4</v>
      </c>
      <c r="L1157" s="35">
        <v>0.23159182</v>
      </c>
      <c r="M1157" s="56">
        <v>30.547535844999999</v>
      </c>
      <c r="N1157" s="18" t="s">
        <v>2504</v>
      </c>
      <c r="O1157" s="2">
        <v>492</v>
      </c>
      <c r="P1157" s="2">
        <v>458</v>
      </c>
      <c r="Q1157" s="2">
        <v>950</v>
      </c>
      <c r="R1157" t="s">
        <v>14021</v>
      </c>
      <c r="S1157">
        <v>9</v>
      </c>
      <c r="T1157">
        <v>60</v>
      </c>
      <c r="U1157" s="2">
        <v>74</v>
      </c>
      <c r="V1157" s="2">
        <v>188</v>
      </c>
      <c r="W1157" s="8">
        <v>0.27578947368421053</v>
      </c>
      <c r="X1157" s="2">
        <v>1593</v>
      </c>
      <c r="Y1157" s="45">
        <v>1097</v>
      </c>
      <c r="AA1157" s="61">
        <f>(Table13[[#This Row],[2042 Future AADT]]-Table13[[#This Row],[AADT 2022]])/20*($AA$5-2022)+Table13[[#This Row],[AADT 2022]]</f>
        <v>1367.95</v>
      </c>
      <c r="AC1157" s="1" t="str">
        <f>IF(Table13[[#This Row],[TCS MP]]&gt;=Table13[[#This Row],[BMP]],IF(Table13[[#This Row],[TCS MP]]&lt;=Table13[[#This Row],[EMP]],"Good","EMP"),"BMP")</f>
        <v>Good</v>
      </c>
    </row>
    <row r="1158" spans="1:29" ht="24" customHeight="1" x14ac:dyDescent="0.25">
      <c r="A1158" t="s">
        <v>2509</v>
      </c>
      <c r="B1158" t="s">
        <v>18232</v>
      </c>
      <c r="C1158">
        <v>101817</v>
      </c>
      <c r="D1158" t="s">
        <v>17073</v>
      </c>
      <c r="E1158" t="s">
        <v>542</v>
      </c>
      <c r="F1158" s="9">
        <f>Table13[[#This Row],[ToMeasure]]-Table13[[#This Row],[FromMeasure]]</f>
        <v>5.1264474800000004</v>
      </c>
      <c r="G1158" s="5" t="s">
        <v>298</v>
      </c>
      <c r="H1158" s="35">
        <v>0.81427154999999996</v>
      </c>
      <c r="I1158" s="56">
        <v>31.384827632499999</v>
      </c>
      <c r="J1158" s="18" t="s">
        <v>2507</v>
      </c>
      <c r="K1158" s="69">
        <v>31.5</v>
      </c>
      <c r="L1158" s="35">
        <v>5.9407190300000003</v>
      </c>
      <c r="M1158" s="56">
        <v>36.511275112500002</v>
      </c>
      <c r="N1158" s="18" t="s">
        <v>2508</v>
      </c>
      <c r="O1158" s="2" t="s">
        <v>203</v>
      </c>
      <c r="P1158" s="2" t="s">
        <v>203</v>
      </c>
      <c r="Q1158" s="2">
        <v>1381</v>
      </c>
      <c r="R1158" t="s">
        <v>10247</v>
      </c>
      <c r="S1158">
        <v>7</v>
      </c>
      <c r="T1158">
        <v>56</v>
      </c>
      <c r="U1158" s="2">
        <v>136</v>
      </c>
      <c r="V1158" s="2">
        <v>172</v>
      </c>
      <c r="W1158" s="8">
        <v>0.22302679217958002</v>
      </c>
      <c r="X1158" s="2">
        <v>2183</v>
      </c>
      <c r="Y1158" s="45">
        <v>1098</v>
      </c>
      <c r="AA1158" s="61">
        <f>(Table13[[#This Row],[2042 Future AADT]]-Table13[[#This Row],[AADT 2022]])/20*($AA$5-2022)+Table13[[#This Row],[AADT 2022]]</f>
        <v>1902.3000000000002</v>
      </c>
      <c r="AC1158" s="1" t="str">
        <f>IF(Table13[[#This Row],[TCS MP]]&gt;=Table13[[#This Row],[BMP]],IF(Table13[[#This Row],[TCS MP]]&lt;=Table13[[#This Row],[EMP]],"Good","EMP"),"BMP")</f>
        <v>Good</v>
      </c>
    </row>
    <row r="1159" spans="1:29" ht="24" customHeight="1" x14ac:dyDescent="0.25">
      <c r="A1159" t="s">
        <v>2512</v>
      </c>
      <c r="B1159" t="s">
        <v>18233</v>
      </c>
      <c r="C1159">
        <v>101818</v>
      </c>
      <c r="D1159" t="s">
        <v>17073</v>
      </c>
      <c r="E1159" t="s">
        <v>542</v>
      </c>
      <c r="F1159" s="9">
        <f>Table13[[#This Row],[ToMeasure]]-Table13[[#This Row],[FromMeasure]]</f>
        <v>6.1759106999999993</v>
      </c>
      <c r="G1159" s="5" t="s">
        <v>298</v>
      </c>
      <c r="H1159" s="35">
        <v>5.9407190300000003</v>
      </c>
      <c r="I1159" s="56">
        <v>36.596434317499998</v>
      </c>
      <c r="J1159" s="18" t="s">
        <v>2508</v>
      </c>
      <c r="K1159" s="55">
        <v>36.999602629999998</v>
      </c>
      <c r="L1159" s="35">
        <v>12.11662973</v>
      </c>
      <c r="M1159" s="56">
        <v>42.772345017500001</v>
      </c>
      <c r="N1159" s="18" t="s">
        <v>2511</v>
      </c>
      <c r="O1159" s="2">
        <v>805</v>
      </c>
      <c r="P1159" s="2">
        <v>840</v>
      </c>
      <c r="Q1159" s="2">
        <v>1645</v>
      </c>
      <c r="R1159" t="s">
        <v>10248</v>
      </c>
      <c r="S1159">
        <v>17</v>
      </c>
      <c r="T1159">
        <v>55</v>
      </c>
      <c r="U1159" s="2">
        <v>51</v>
      </c>
      <c r="V1159" s="2">
        <v>76</v>
      </c>
      <c r="W1159" s="8">
        <v>7.7203647416413376E-2</v>
      </c>
      <c r="X1159" s="2">
        <v>2600</v>
      </c>
      <c r="Y1159" s="45">
        <v>1099</v>
      </c>
      <c r="AA1159" s="61">
        <f>(Table13[[#This Row],[2042 Future AADT]]-Table13[[#This Row],[AADT 2022]])/20*($AA$5-2022)+Table13[[#This Row],[AADT 2022]]</f>
        <v>2265.75</v>
      </c>
      <c r="AC1159" s="1" t="str">
        <f>IF(Table13[[#This Row],[TCS MP]]&gt;=Table13[[#This Row],[BMP]],IF(Table13[[#This Row],[TCS MP]]&lt;=Table13[[#This Row],[EMP]],"Good","EMP"),"BMP")</f>
        <v>Good</v>
      </c>
    </row>
    <row r="1160" spans="1:29" ht="24" customHeight="1" x14ac:dyDescent="0.25">
      <c r="A1160" t="s">
        <v>2513</v>
      </c>
      <c r="B1160" t="s">
        <v>18234</v>
      </c>
      <c r="C1160">
        <v>101819</v>
      </c>
      <c r="D1160" t="s">
        <v>17073</v>
      </c>
      <c r="E1160" t="s">
        <v>542</v>
      </c>
      <c r="F1160" s="9">
        <f>Table13[[#This Row],[ToMeasure]]-Table13[[#This Row],[FromMeasure]]</f>
        <v>3.0883190000000003</v>
      </c>
      <c r="G1160" s="5" t="s">
        <v>298</v>
      </c>
      <c r="H1160" s="35">
        <v>12.11662973</v>
      </c>
      <c r="I1160" s="56">
        <v>42.766873148000002</v>
      </c>
      <c r="J1160" s="18" t="s">
        <v>2511</v>
      </c>
      <c r="K1160" s="55">
        <v>44.008267775</v>
      </c>
      <c r="L1160" s="35">
        <v>15.20494873</v>
      </c>
      <c r="M1160" s="56">
        <v>45.855192148</v>
      </c>
      <c r="N1160" s="18" t="s">
        <v>59</v>
      </c>
      <c r="O1160" s="2">
        <v>694</v>
      </c>
      <c r="P1160" s="2">
        <v>663</v>
      </c>
      <c r="Q1160" s="2">
        <v>1357</v>
      </c>
      <c r="R1160" t="s">
        <v>14022</v>
      </c>
      <c r="S1160">
        <v>7</v>
      </c>
      <c r="T1160">
        <v>51</v>
      </c>
      <c r="U1160" s="2">
        <v>548</v>
      </c>
      <c r="V1160" s="2">
        <v>79</v>
      </c>
      <c r="W1160" s="8">
        <v>0.46204863669859986</v>
      </c>
      <c r="X1160" s="2">
        <v>2145</v>
      </c>
      <c r="Y1160" s="45">
        <v>1100</v>
      </c>
      <c r="AA1160" s="61">
        <f>(Table13[[#This Row],[2042 Future AADT]]-Table13[[#This Row],[AADT 2022]])/20*($AA$5-2022)+Table13[[#This Row],[AADT 2022]]</f>
        <v>1869.1999999999998</v>
      </c>
      <c r="AC1160" s="1" t="str">
        <f>IF(Table13[[#This Row],[TCS MP]]&gt;=Table13[[#This Row],[BMP]],IF(Table13[[#This Row],[TCS MP]]&lt;=Table13[[#This Row],[EMP]],"Good","EMP"),"BMP")</f>
        <v>Good</v>
      </c>
    </row>
    <row r="1161" spans="1:29" ht="24" customHeight="1" x14ac:dyDescent="0.25">
      <c r="A1161" t="s">
        <v>2514</v>
      </c>
      <c r="B1161" t="s">
        <v>18235</v>
      </c>
      <c r="C1161">
        <v>101820</v>
      </c>
      <c r="D1161" t="s">
        <v>17073</v>
      </c>
      <c r="E1161" t="s">
        <v>542</v>
      </c>
      <c r="F1161" s="9">
        <f>Table13[[#This Row],[ToMeasure]]-Table13[[#This Row],[FromMeasure]]</f>
        <v>3.7099278699999996</v>
      </c>
      <c r="G1161" s="5" t="s">
        <v>298</v>
      </c>
      <c r="H1161" s="35">
        <v>15.20494873</v>
      </c>
      <c r="I1161" s="56">
        <v>45.851409038333301</v>
      </c>
      <c r="J1161" s="18" t="s">
        <v>59</v>
      </c>
      <c r="K1161" s="55">
        <v>48.002385525000001</v>
      </c>
      <c r="L1161" s="35">
        <v>18.914876599999999</v>
      </c>
      <c r="M1161" s="56">
        <v>49.561336908333303</v>
      </c>
      <c r="N1161" s="18" t="s">
        <v>1061</v>
      </c>
      <c r="O1161" s="2">
        <v>705</v>
      </c>
      <c r="P1161" s="2">
        <v>698</v>
      </c>
      <c r="Q1161" s="2">
        <v>1403</v>
      </c>
      <c r="R1161" t="s">
        <v>16141</v>
      </c>
      <c r="S1161">
        <v>8</v>
      </c>
      <c r="T1161">
        <v>51</v>
      </c>
      <c r="U1161" s="2">
        <v>552</v>
      </c>
      <c r="V1161" s="2">
        <v>83</v>
      </c>
      <c r="W1161" s="8">
        <v>0.45260156806842483</v>
      </c>
      <c r="X1161" s="2">
        <v>2218</v>
      </c>
      <c r="Y1161" s="45">
        <v>1101</v>
      </c>
      <c r="AA1161" s="61">
        <f>(Table13[[#This Row],[2042 Future AADT]]-Table13[[#This Row],[AADT 2022]])/20*($AA$5-2022)+Table13[[#This Row],[AADT 2022]]</f>
        <v>1932.75</v>
      </c>
      <c r="AC1161" s="1" t="str">
        <f>IF(Table13[[#This Row],[TCS MP]]&gt;=Table13[[#This Row],[BMP]],IF(Table13[[#This Row],[TCS MP]]&lt;=Table13[[#This Row],[EMP]],"Good","EMP"),"BMP")</f>
        <v>Good</v>
      </c>
    </row>
    <row r="1162" spans="1:29" ht="24" customHeight="1" x14ac:dyDescent="0.25">
      <c r="A1162" t="s">
        <v>2516</v>
      </c>
      <c r="B1162" t="s">
        <v>18236</v>
      </c>
      <c r="C1162">
        <v>101821</v>
      </c>
      <c r="D1162" t="s">
        <v>17073</v>
      </c>
      <c r="E1162" t="s">
        <v>542</v>
      </c>
      <c r="F1162" s="9">
        <f>Table13[[#This Row],[ToMeasure]]-Table13[[#This Row],[FromMeasure]]</f>
        <v>6.9715987199999994</v>
      </c>
      <c r="G1162" s="5" t="s">
        <v>298</v>
      </c>
      <c r="H1162" s="35">
        <v>18.914876599999999</v>
      </c>
      <c r="I1162" s="56">
        <v>49.561276768888902</v>
      </c>
      <c r="J1162" s="18" t="s">
        <v>1061</v>
      </c>
      <c r="K1162" s="55">
        <v>53.999407650000002</v>
      </c>
      <c r="L1162" s="35">
        <v>25.886475319999999</v>
      </c>
      <c r="M1162" s="56">
        <v>56.532875488888898</v>
      </c>
      <c r="N1162" s="18" t="s">
        <v>2515</v>
      </c>
      <c r="O1162" s="2">
        <v>1212</v>
      </c>
      <c r="P1162" s="2">
        <v>1155</v>
      </c>
      <c r="Q1162" s="2">
        <v>2367</v>
      </c>
      <c r="R1162" t="s">
        <v>14023</v>
      </c>
      <c r="S1162">
        <v>8</v>
      </c>
      <c r="T1162">
        <v>52</v>
      </c>
      <c r="U1162" s="2">
        <v>180</v>
      </c>
      <c r="V1162" s="2">
        <v>180</v>
      </c>
      <c r="W1162" s="8">
        <v>0.15209125475285171</v>
      </c>
      <c r="X1162" s="2">
        <v>3741</v>
      </c>
      <c r="Y1162" s="45">
        <v>1102</v>
      </c>
      <c r="AA1162" s="61">
        <f>(Table13[[#This Row],[2042 Future AADT]]-Table13[[#This Row],[AADT 2022]])/20*($AA$5-2022)+Table13[[#This Row],[AADT 2022]]</f>
        <v>3260.1</v>
      </c>
      <c r="AC1162" s="1" t="str">
        <f>IF(Table13[[#This Row],[TCS MP]]&gt;=Table13[[#This Row],[BMP]],IF(Table13[[#This Row],[TCS MP]]&lt;=Table13[[#This Row],[EMP]],"Good","EMP"),"BMP")</f>
        <v>Good</v>
      </c>
    </row>
    <row r="1163" spans="1:29" ht="24" customHeight="1" x14ac:dyDescent="0.25">
      <c r="A1163" t="s">
        <v>2518</v>
      </c>
      <c r="B1163" t="s">
        <v>18237</v>
      </c>
      <c r="C1163">
        <v>101822</v>
      </c>
      <c r="D1163" t="s">
        <v>17073</v>
      </c>
      <c r="E1163" t="s">
        <v>542</v>
      </c>
      <c r="F1163" s="9">
        <f>Table13[[#This Row],[ToMeasure]]-Table13[[#This Row],[FromMeasure]]</f>
        <v>4.9942579800000004</v>
      </c>
      <c r="G1163" s="5" t="s">
        <v>298</v>
      </c>
      <c r="H1163" s="35">
        <v>25.886475319999999</v>
      </c>
      <c r="I1163" s="56">
        <v>56.5074642957143</v>
      </c>
      <c r="J1163" s="18" t="s">
        <v>2515</v>
      </c>
      <c r="K1163" s="55">
        <v>59.002511640000002</v>
      </c>
      <c r="L1163" s="35">
        <v>30.880733299999999</v>
      </c>
      <c r="M1163" s="56">
        <v>61.5017222757143</v>
      </c>
      <c r="N1163" s="18" t="s">
        <v>2517</v>
      </c>
      <c r="O1163" s="2">
        <v>1164</v>
      </c>
      <c r="P1163" s="2">
        <v>1052</v>
      </c>
      <c r="Q1163" s="2">
        <v>2216</v>
      </c>
      <c r="R1163" t="s">
        <v>10249</v>
      </c>
      <c r="S1163">
        <v>8</v>
      </c>
      <c r="T1163">
        <v>54</v>
      </c>
      <c r="U1163" s="2">
        <v>184</v>
      </c>
      <c r="V1163" s="2">
        <v>184</v>
      </c>
      <c r="W1163" s="8">
        <v>0.16606498194945848</v>
      </c>
      <c r="X1163" s="2">
        <v>3503</v>
      </c>
      <c r="Y1163" s="45">
        <v>1103</v>
      </c>
      <c r="AA1163" s="61">
        <f>(Table13[[#This Row],[2042 Future AADT]]-Table13[[#This Row],[AADT 2022]])/20*($AA$5-2022)+Table13[[#This Row],[AADT 2022]]</f>
        <v>3052.55</v>
      </c>
      <c r="AC1163" s="1" t="str">
        <f>IF(Table13[[#This Row],[TCS MP]]&gt;=Table13[[#This Row],[BMP]],IF(Table13[[#This Row],[TCS MP]]&lt;=Table13[[#This Row],[EMP]],"Good","EMP"),"BMP")</f>
        <v>Good</v>
      </c>
    </row>
    <row r="1164" spans="1:29" ht="24" customHeight="1" x14ac:dyDescent="0.25">
      <c r="A1164" t="s">
        <v>2570</v>
      </c>
      <c r="B1164" t="s">
        <v>18238</v>
      </c>
      <c r="C1164">
        <v>101823</v>
      </c>
      <c r="D1164" t="s">
        <v>17073</v>
      </c>
      <c r="E1164" t="s">
        <v>542</v>
      </c>
      <c r="F1164" s="9">
        <f>Table13[[#This Row],[ToMeasure]]-Table13[[#This Row],[FromMeasure]]</f>
        <v>22.647504890000004</v>
      </c>
      <c r="G1164" s="5" t="s">
        <v>298</v>
      </c>
      <c r="H1164" s="35">
        <v>30.880733299999999</v>
      </c>
      <c r="I1164" s="56">
        <v>61.527751211599998</v>
      </c>
      <c r="J1164" s="18" t="s">
        <v>2517</v>
      </c>
      <c r="K1164" s="55">
        <v>82.579364900000002</v>
      </c>
      <c r="L1164" s="35">
        <v>53.528238190000003</v>
      </c>
      <c r="M1164" s="56">
        <v>84.175256101599999</v>
      </c>
      <c r="N1164" s="18" t="s">
        <v>157</v>
      </c>
      <c r="O1164" s="2">
        <v>1025</v>
      </c>
      <c r="P1164" s="2">
        <v>1072</v>
      </c>
      <c r="Q1164" s="2">
        <v>2097</v>
      </c>
      <c r="R1164" t="s">
        <v>13472</v>
      </c>
      <c r="S1164">
        <v>16</v>
      </c>
      <c r="T1164">
        <v>62</v>
      </c>
      <c r="U1164" s="2">
        <v>174</v>
      </c>
      <c r="V1164" s="2">
        <v>106</v>
      </c>
      <c r="W1164" s="8">
        <v>0.13352408202193611</v>
      </c>
      <c r="X1164" s="2">
        <v>3315</v>
      </c>
      <c r="Y1164" s="45">
        <v>1104</v>
      </c>
      <c r="AA1164" s="61">
        <f>(Table13[[#This Row],[2042 Future AADT]]-Table13[[#This Row],[AADT 2022]])/20*($AA$5-2022)+Table13[[#This Row],[AADT 2022]]</f>
        <v>2888.7</v>
      </c>
      <c r="AC1164" s="1" t="str">
        <f>IF(Table13[[#This Row],[TCS MP]]&gt;=Table13[[#This Row],[BMP]],IF(Table13[[#This Row],[TCS MP]]&lt;=Table13[[#This Row],[EMP]],"Good","EMP"),"BMP")</f>
        <v>Good</v>
      </c>
    </row>
    <row r="1165" spans="1:29" ht="24" customHeight="1" x14ac:dyDescent="0.25">
      <c r="A1165" t="s">
        <v>2571</v>
      </c>
      <c r="B1165" t="s">
        <v>18239</v>
      </c>
      <c r="C1165">
        <v>101824</v>
      </c>
      <c r="D1165" t="s">
        <v>17073</v>
      </c>
      <c r="E1165" t="s">
        <v>542</v>
      </c>
      <c r="F1165" s="9">
        <f>Table13[[#This Row],[ToMeasure]]-Table13[[#This Row],[FromMeasure]]</f>
        <v>1.8987781299999966</v>
      </c>
      <c r="G1165" s="5" t="s">
        <v>298</v>
      </c>
      <c r="H1165" s="35">
        <v>53.528238190000003</v>
      </c>
      <c r="I1165" s="56">
        <v>84.157838532499994</v>
      </c>
      <c r="J1165" s="18" t="s">
        <v>157</v>
      </c>
      <c r="K1165" s="55">
        <v>84.646476704999998</v>
      </c>
      <c r="L1165" s="35">
        <v>55.42701632</v>
      </c>
      <c r="M1165" s="56">
        <v>86.056616662500005</v>
      </c>
      <c r="N1165" s="18" t="s">
        <v>1056</v>
      </c>
      <c r="O1165" s="2">
        <v>1459</v>
      </c>
      <c r="P1165" s="2">
        <v>1464</v>
      </c>
      <c r="Q1165" s="2">
        <v>2923</v>
      </c>
      <c r="R1165" t="s">
        <v>14024</v>
      </c>
      <c r="S1165">
        <v>6</v>
      </c>
      <c r="T1165">
        <v>51</v>
      </c>
      <c r="U1165" s="2">
        <v>358</v>
      </c>
      <c r="V1165" s="2">
        <v>194</v>
      </c>
      <c r="W1165" s="8">
        <v>0.1888470749230243</v>
      </c>
      <c r="X1165" s="2">
        <v>4933</v>
      </c>
      <c r="Y1165" s="45">
        <v>1105</v>
      </c>
      <c r="AA1165" s="61">
        <f>(Table13[[#This Row],[2042 Future AADT]]-Table13[[#This Row],[AADT 2022]])/20*($AA$5-2022)+Table13[[#This Row],[AADT 2022]]</f>
        <v>4229.5</v>
      </c>
      <c r="AC1165" s="1" t="str">
        <f>IF(Table13[[#This Row],[TCS MP]]&gt;=Table13[[#This Row],[BMP]],IF(Table13[[#This Row],[TCS MP]]&lt;=Table13[[#This Row],[EMP]],"Good","EMP"),"BMP")</f>
        <v>Good</v>
      </c>
    </row>
    <row r="1166" spans="1:29" ht="24" customHeight="1" x14ac:dyDescent="0.25">
      <c r="A1166" t="s">
        <v>2573</v>
      </c>
      <c r="B1166" t="s">
        <v>18240</v>
      </c>
      <c r="C1166">
        <v>101825</v>
      </c>
      <c r="D1166" t="s">
        <v>17073</v>
      </c>
      <c r="E1166" t="s">
        <v>542</v>
      </c>
      <c r="F1166" s="9">
        <f>Table13[[#This Row],[ToMeasure]]-Table13[[#This Row],[FromMeasure]]</f>
        <v>19.606140200000006</v>
      </c>
      <c r="G1166" s="5" t="s">
        <v>298</v>
      </c>
      <c r="H1166" s="35">
        <v>55.42701632</v>
      </c>
      <c r="I1166" s="56">
        <v>86.047830625238106</v>
      </c>
      <c r="J1166" s="18" t="s">
        <v>1056</v>
      </c>
      <c r="K1166" s="55">
        <v>87.004079180000005</v>
      </c>
      <c r="L1166" s="35">
        <v>75.033156520000006</v>
      </c>
      <c r="M1166" s="56">
        <v>105.65397082523801</v>
      </c>
      <c r="N1166" s="18" t="s">
        <v>2572</v>
      </c>
      <c r="O1166" s="2">
        <v>874</v>
      </c>
      <c r="P1166" s="2">
        <v>868</v>
      </c>
      <c r="Q1166" s="2">
        <v>1742</v>
      </c>
      <c r="R1166" t="s">
        <v>13473</v>
      </c>
      <c r="S1166">
        <v>8</v>
      </c>
      <c r="T1166">
        <v>51</v>
      </c>
      <c r="U1166" s="2">
        <v>725</v>
      </c>
      <c r="V1166" s="2">
        <v>219</v>
      </c>
      <c r="W1166" s="8">
        <v>0.54190585533869118</v>
      </c>
      <c r="X1166" s="2">
        <v>2479</v>
      </c>
      <c r="Y1166" s="45">
        <v>1106</v>
      </c>
      <c r="AA1166" s="61">
        <f>(Table13[[#This Row],[2042 Future AADT]]-Table13[[#This Row],[AADT 2022]])/20*($AA$5-2022)+Table13[[#This Row],[AADT 2022]]</f>
        <v>2221.0500000000002</v>
      </c>
      <c r="AC1166" s="1" t="str">
        <f>IF(Table13[[#This Row],[TCS MP]]&gt;=Table13[[#This Row],[BMP]],IF(Table13[[#This Row],[TCS MP]]&lt;=Table13[[#This Row],[EMP]],"Good","EMP"),"BMP")</f>
        <v>Good</v>
      </c>
    </row>
    <row r="1167" spans="1:29" ht="24" customHeight="1" x14ac:dyDescent="0.25">
      <c r="A1167" t="s">
        <v>2574</v>
      </c>
      <c r="B1167" t="s">
        <v>18241</v>
      </c>
      <c r="C1167">
        <v>101826</v>
      </c>
      <c r="D1167" t="s">
        <v>17073</v>
      </c>
      <c r="E1167" t="s">
        <v>542</v>
      </c>
      <c r="F1167" s="9">
        <f>Table13[[#This Row],[ToMeasure]]-Table13[[#This Row],[FromMeasure]]</f>
        <v>2.0385002399999905</v>
      </c>
      <c r="G1167" s="5" t="s">
        <v>298</v>
      </c>
      <c r="H1167" s="35">
        <v>75.033156520000006</v>
      </c>
      <c r="I1167" s="56">
        <v>105.646760785</v>
      </c>
      <c r="J1167" s="18" t="s">
        <v>2572</v>
      </c>
      <c r="K1167" s="55">
        <v>106.99077638</v>
      </c>
      <c r="L1167" s="35">
        <v>77.071656759999996</v>
      </c>
      <c r="M1167" s="56">
        <v>107.685261025</v>
      </c>
      <c r="N1167" s="18" t="s">
        <v>158</v>
      </c>
      <c r="O1167" s="2">
        <v>2340</v>
      </c>
      <c r="P1167" s="2">
        <v>2728</v>
      </c>
      <c r="Q1167" s="2">
        <v>5068</v>
      </c>
      <c r="R1167" t="s">
        <v>13474</v>
      </c>
      <c r="S1167">
        <v>7</v>
      </c>
      <c r="T1167">
        <v>50</v>
      </c>
      <c r="U1167" s="2">
        <v>725</v>
      </c>
      <c r="V1167" s="2">
        <v>219</v>
      </c>
      <c r="W1167" s="8">
        <v>0.18626677190213101</v>
      </c>
      <c r="X1167" s="2">
        <v>7213</v>
      </c>
      <c r="Y1167" s="45">
        <v>1107</v>
      </c>
      <c r="AA1167" s="61">
        <f>(Table13[[#This Row],[2042 Future AADT]]-Table13[[#This Row],[AADT 2022]])/20*($AA$5-2022)+Table13[[#This Row],[AADT 2022]]</f>
        <v>6462.25</v>
      </c>
      <c r="AC1167" s="1" t="str">
        <f>IF(Table13[[#This Row],[TCS MP]]&gt;=Table13[[#This Row],[BMP]],IF(Table13[[#This Row],[TCS MP]]&lt;=Table13[[#This Row],[EMP]],"Good","EMP"),"BMP")</f>
        <v>Good</v>
      </c>
    </row>
    <row r="1168" spans="1:29" ht="24" customHeight="1" x14ac:dyDescent="0.25">
      <c r="A1168" t="s">
        <v>2576</v>
      </c>
      <c r="B1168" t="s">
        <v>18242</v>
      </c>
      <c r="C1168">
        <v>101827</v>
      </c>
      <c r="D1168" t="s">
        <v>17073</v>
      </c>
      <c r="E1168" t="s">
        <v>542</v>
      </c>
      <c r="F1168" s="9">
        <f>Table13[[#This Row],[ToMeasure]]-Table13[[#This Row],[FromMeasure]]</f>
        <v>0.75782565000000091</v>
      </c>
      <c r="G1168" s="5" t="s">
        <v>298</v>
      </c>
      <c r="H1168" s="35">
        <v>77.071656759999996</v>
      </c>
      <c r="I1168" s="56">
        <v>107.702275616667</v>
      </c>
      <c r="J1168" s="18" t="s">
        <v>158</v>
      </c>
      <c r="K1168" s="55">
        <v>108.01382732499999</v>
      </c>
      <c r="L1168" s="35">
        <v>77.829482409999997</v>
      </c>
      <c r="M1168" s="56">
        <v>108.460101266667</v>
      </c>
      <c r="N1168" s="18" t="s">
        <v>2575</v>
      </c>
      <c r="O1168" s="2">
        <v>5673</v>
      </c>
      <c r="P1168" s="2">
        <v>6061</v>
      </c>
      <c r="Q1168" s="2">
        <v>11734</v>
      </c>
      <c r="R1168" t="s">
        <v>16142</v>
      </c>
      <c r="S1168">
        <v>8</v>
      </c>
      <c r="T1168">
        <v>51</v>
      </c>
      <c r="U1168" s="2">
        <v>1254</v>
      </c>
      <c r="V1168" s="2">
        <v>378</v>
      </c>
      <c r="W1168" s="8">
        <v>0.13908300664734957</v>
      </c>
      <c r="X1168" s="2">
        <v>18470</v>
      </c>
      <c r="Y1168" s="45">
        <v>1108</v>
      </c>
      <c r="AA1168" s="61">
        <f>(Table13[[#This Row],[2042 Future AADT]]-Table13[[#This Row],[AADT 2022]])/20*($AA$5-2022)+Table13[[#This Row],[AADT 2022]]</f>
        <v>16112.400000000001</v>
      </c>
      <c r="AC1168" s="1" t="str">
        <f>IF(Table13[[#This Row],[TCS MP]]&gt;=Table13[[#This Row],[BMP]],IF(Table13[[#This Row],[TCS MP]]&lt;=Table13[[#This Row],[EMP]],"Good","EMP"),"BMP")</f>
        <v>Good</v>
      </c>
    </row>
    <row r="1169" spans="1:29" ht="24" customHeight="1" x14ac:dyDescent="0.25">
      <c r="A1169" t="s">
        <v>2578</v>
      </c>
      <c r="B1169" t="s">
        <v>18243</v>
      </c>
      <c r="C1169">
        <v>101829</v>
      </c>
      <c r="D1169" t="s">
        <v>17073</v>
      </c>
      <c r="E1169" t="s">
        <v>542</v>
      </c>
      <c r="F1169" s="9">
        <f>Table13[[#This Row],[ToMeasure]]-Table13[[#This Row],[FromMeasure]]</f>
        <v>0.7760254199999963</v>
      </c>
      <c r="G1169" s="5" t="s">
        <v>298</v>
      </c>
      <c r="H1169" s="35">
        <v>77.829482409999997</v>
      </c>
      <c r="I1169" s="56">
        <v>108.49451627000001</v>
      </c>
      <c r="J1169" s="18" t="s">
        <v>2575</v>
      </c>
      <c r="K1169" s="55">
        <v>109.0166653</v>
      </c>
      <c r="L1169" s="35">
        <v>78.605507829999993</v>
      </c>
      <c r="M1169" s="56">
        <v>109.27054169</v>
      </c>
      <c r="N1169" s="18" t="s">
        <v>2577</v>
      </c>
      <c r="O1169" s="2">
        <v>7942</v>
      </c>
      <c r="P1169" s="2">
        <v>8574</v>
      </c>
      <c r="Q1169" s="2">
        <v>16516</v>
      </c>
      <c r="R1169" t="s">
        <v>14025</v>
      </c>
      <c r="S1169">
        <v>6</v>
      </c>
      <c r="T1169">
        <v>57</v>
      </c>
      <c r="U1169" s="2">
        <v>2525</v>
      </c>
      <c r="V1169" s="2">
        <v>484</v>
      </c>
      <c r="W1169" s="8">
        <v>0.18218697021070476</v>
      </c>
      <c r="X1169" s="2">
        <v>23508</v>
      </c>
      <c r="Y1169" s="45">
        <v>1109</v>
      </c>
      <c r="AA1169" s="61">
        <f>(Table13[[#This Row],[2042 Future AADT]]-Table13[[#This Row],[AADT 2022]])/20*($AA$5-2022)+Table13[[#This Row],[AADT 2022]]</f>
        <v>21060.799999999999</v>
      </c>
      <c r="AC1169" s="1" t="str">
        <f>IF(Table13[[#This Row],[TCS MP]]&gt;=Table13[[#This Row],[BMP]],IF(Table13[[#This Row],[TCS MP]]&lt;=Table13[[#This Row],[EMP]],"Good","EMP"),"BMP")</f>
        <v>Good</v>
      </c>
    </row>
    <row r="1170" spans="1:29" ht="24" customHeight="1" x14ac:dyDescent="0.25">
      <c r="A1170" t="s">
        <v>2580</v>
      </c>
      <c r="B1170" t="s">
        <v>18244</v>
      </c>
      <c r="C1170">
        <v>101831</v>
      </c>
      <c r="D1170" t="s">
        <v>17073</v>
      </c>
      <c r="E1170" t="s">
        <v>542</v>
      </c>
      <c r="F1170" s="9">
        <f>Table13[[#This Row],[ToMeasure]]-Table13[[#This Row],[FromMeasure]]</f>
        <v>0.99981094000000326</v>
      </c>
      <c r="G1170" s="5" t="s">
        <v>298</v>
      </c>
      <c r="H1170" s="35">
        <v>78.605507829999993</v>
      </c>
      <c r="I1170" s="56">
        <v>109.28774896</v>
      </c>
      <c r="J1170" s="18" t="s">
        <v>2577</v>
      </c>
      <c r="K1170" s="55">
        <v>110.01840611999999</v>
      </c>
      <c r="L1170" s="35">
        <v>79.605318769999997</v>
      </c>
      <c r="M1170" s="56">
        <v>110.28755990000001</v>
      </c>
      <c r="N1170" s="18" t="s">
        <v>2579</v>
      </c>
      <c r="O1170" s="2">
        <v>7415</v>
      </c>
      <c r="P1170" s="2">
        <v>7646</v>
      </c>
      <c r="Q1170" s="2">
        <v>15061</v>
      </c>
      <c r="R1170" t="s">
        <v>10250</v>
      </c>
      <c r="S1170">
        <v>6</v>
      </c>
      <c r="T1170">
        <v>51</v>
      </c>
      <c r="U1170" s="2">
        <v>2033</v>
      </c>
      <c r="V1170" s="2">
        <v>540</v>
      </c>
      <c r="W1170" s="8">
        <v>0.17083858973507735</v>
      </c>
      <c r="X1170" s="2">
        <v>23707</v>
      </c>
      <c r="Y1170" s="45">
        <v>1110</v>
      </c>
      <c r="AA1170" s="61">
        <f>(Table13[[#This Row],[2042 Future AADT]]-Table13[[#This Row],[AADT 2022]])/20*($AA$5-2022)+Table13[[#This Row],[AADT 2022]]</f>
        <v>20680.900000000001</v>
      </c>
      <c r="AC1170" s="1" t="str">
        <f>IF(Table13[[#This Row],[TCS MP]]&gt;=Table13[[#This Row],[BMP]],IF(Table13[[#This Row],[TCS MP]]&lt;=Table13[[#This Row],[EMP]],"Good","EMP"),"BMP")</f>
        <v>Good</v>
      </c>
    </row>
    <row r="1171" spans="1:29" ht="24" customHeight="1" x14ac:dyDescent="0.25">
      <c r="A1171" t="s">
        <v>2581</v>
      </c>
      <c r="B1171" t="s">
        <v>18245</v>
      </c>
      <c r="C1171">
        <v>101833</v>
      </c>
      <c r="D1171" t="s">
        <v>17073</v>
      </c>
      <c r="E1171" t="s">
        <v>542</v>
      </c>
      <c r="F1171" s="9">
        <f>Table13[[#This Row],[ToMeasure]]-Table13[[#This Row],[FromMeasure]]</f>
        <v>0.20853691000000651</v>
      </c>
      <c r="G1171" s="5" t="s">
        <v>298</v>
      </c>
      <c r="H1171" s="35">
        <v>79.605318769999997</v>
      </c>
      <c r="I1171" s="56">
        <v>110.304966855</v>
      </c>
      <c r="J1171" s="18" t="s">
        <v>2579</v>
      </c>
      <c r="K1171" s="55">
        <v>110.38727507500001</v>
      </c>
      <c r="L1171" s="35">
        <v>79.813855680000003</v>
      </c>
      <c r="M1171" s="56">
        <v>110.513503765</v>
      </c>
      <c r="N1171" s="18" t="s">
        <v>773</v>
      </c>
      <c r="O1171" s="2">
        <v>5956</v>
      </c>
      <c r="P1171" s="2">
        <v>6557</v>
      </c>
      <c r="Q1171" s="2">
        <v>12513</v>
      </c>
      <c r="R1171" t="s">
        <v>10251</v>
      </c>
      <c r="S1171">
        <v>6</v>
      </c>
      <c r="T1171">
        <v>51</v>
      </c>
      <c r="U1171" s="2">
        <v>1135</v>
      </c>
      <c r="V1171" s="2">
        <v>488</v>
      </c>
      <c r="W1171" s="8">
        <v>0.12970510668904339</v>
      </c>
      <c r="X1171" s="2">
        <v>19696</v>
      </c>
      <c r="Y1171" s="45">
        <v>1111</v>
      </c>
      <c r="AA1171" s="61">
        <f>(Table13[[#This Row],[2042 Future AADT]]-Table13[[#This Row],[AADT 2022]])/20*($AA$5-2022)+Table13[[#This Row],[AADT 2022]]</f>
        <v>17181.95</v>
      </c>
      <c r="AC1171" s="1" t="str">
        <f>IF(Table13[[#This Row],[TCS MP]]&gt;=Table13[[#This Row],[BMP]],IF(Table13[[#This Row],[TCS MP]]&lt;=Table13[[#This Row],[EMP]],"Good","EMP"),"BMP")</f>
        <v>Good</v>
      </c>
    </row>
    <row r="1172" spans="1:29" ht="24" customHeight="1" x14ac:dyDescent="0.25">
      <c r="A1172" t="s">
        <v>2582</v>
      </c>
      <c r="B1172" t="s">
        <v>18246</v>
      </c>
      <c r="C1172">
        <v>101835</v>
      </c>
      <c r="D1172" t="s">
        <v>17073</v>
      </c>
      <c r="E1172" t="s">
        <v>542</v>
      </c>
      <c r="F1172" s="9">
        <f>Table13[[#This Row],[ToMeasure]]-Table13[[#This Row],[FromMeasure]]</f>
        <v>2.4785193999999962</v>
      </c>
      <c r="G1172" s="5" t="s">
        <v>298</v>
      </c>
      <c r="H1172" s="35">
        <v>79.813855680000003</v>
      </c>
      <c r="I1172" s="56">
        <v>110.4985800675</v>
      </c>
      <c r="J1172" s="18" t="s">
        <v>773</v>
      </c>
      <c r="K1172" s="55">
        <v>112.26325942</v>
      </c>
      <c r="L1172" s="35">
        <v>82.292375079999999</v>
      </c>
      <c r="M1172" s="56">
        <v>112.9770994675</v>
      </c>
      <c r="N1172" s="18" t="s">
        <v>159</v>
      </c>
      <c r="O1172" s="2">
        <v>10497</v>
      </c>
      <c r="P1172" s="2">
        <v>10588</v>
      </c>
      <c r="Q1172" s="2">
        <v>21085</v>
      </c>
      <c r="R1172" t="s">
        <v>16143</v>
      </c>
      <c r="S1172">
        <v>11</v>
      </c>
      <c r="T1172">
        <v>60</v>
      </c>
      <c r="U1172" s="2">
        <v>1135</v>
      </c>
      <c r="V1172" s="2">
        <v>488</v>
      </c>
      <c r="W1172" s="8">
        <v>7.6974152240929572E-2</v>
      </c>
      <c r="X1172" s="2">
        <v>37703</v>
      </c>
      <c r="Y1172" s="45">
        <v>1112</v>
      </c>
      <c r="AA1172" s="61">
        <f>(Table13[[#This Row],[2042 Future AADT]]-Table13[[#This Row],[AADT 2022]])/20*($AA$5-2022)+Table13[[#This Row],[AADT 2022]]</f>
        <v>31886.699999999997</v>
      </c>
      <c r="AC1172" s="1" t="str">
        <f>IF(Table13[[#This Row],[TCS MP]]&gt;=Table13[[#This Row],[BMP]],IF(Table13[[#This Row],[TCS MP]]&lt;=Table13[[#This Row],[EMP]],"Good","EMP"),"BMP")</f>
        <v>Good</v>
      </c>
    </row>
    <row r="1173" spans="1:29" ht="24" customHeight="1" x14ac:dyDescent="0.25">
      <c r="A1173" t="s">
        <v>2584</v>
      </c>
      <c r="B1173" t="s">
        <v>18247</v>
      </c>
      <c r="C1173">
        <v>101837</v>
      </c>
      <c r="D1173" t="s">
        <v>17073</v>
      </c>
      <c r="E1173" t="s">
        <v>542</v>
      </c>
      <c r="F1173" s="9">
        <f>Table13[[#This Row],[ToMeasure]]-Table13[[#This Row],[FromMeasure]]</f>
        <v>3.0810047300000036</v>
      </c>
      <c r="G1173" s="5" t="s">
        <v>298</v>
      </c>
      <c r="H1173" s="35">
        <v>82.292375079999999</v>
      </c>
      <c r="I1173" s="56">
        <v>112.981922646667</v>
      </c>
      <c r="J1173" s="18" t="s">
        <v>159</v>
      </c>
      <c r="K1173" s="55">
        <v>115.00321583</v>
      </c>
      <c r="L1173" s="35">
        <v>85.373379810000003</v>
      </c>
      <c r="M1173" s="56">
        <v>116.06292737666701</v>
      </c>
      <c r="N1173" s="18" t="s">
        <v>2583</v>
      </c>
      <c r="O1173" s="2">
        <v>9794</v>
      </c>
      <c r="P1173" s="2">
        <v>10130</v>
      </c>
      <c r="Q1173" s="2">
        <v>19924</v>
      </c>
      <c r="R1173" t="s">
        <v>14026</v>
      </c>
      <c r="S1173">
        <v>7</v>
      </c>
      <c r="T1173">
        <v>59</v>
      </c>
      <c r="U1173" s="2">
        <v>1973</v>
      </c>
      <c r="V1173" s="2">
        <v>615</v>
      </c>
      <c r="W1173" s="8">
        <v>0.12989359566352138</v>
      </c>
      <c r="X1173" s="2">
        <v>33622</v>
      </c>
      <c r="Y1173" s="45">
        <v>1113</v>
      </c>
      <c r="AA1173" s="61">
        <f>(Table13[[#This Row],[2042 Future AADT]]-Table13[[#This Row],[AADT 2022]])/20*($AA$5-2022)+Table13[[#This Row],[AADT 2022]]</f>
        <v>28827.699999999997</v>
      </c>
      <c r="AC1173" s="1" t="str">
        <f>IF(Table13[[#This Row],[TCS MP]]&gt;=Table13[[#This Row],[BMP]],IF(Table13[[#This Row],[TCS MP]]&lt;=Table13[[#This Row],[EMP]],"Good","EMP"),"BMP")</f>
        <v>Good</v>
      </c>
    </row>
    <row r="1174" spans="1:29" ht="24" customHeight="1" x14ac:dyDescent="0.25">
      <c r="A1174" t="s">
        <v>2585</v>
      </c>
      <c r="B1174" t="s">
        <v>18248</v>
      </c>
      <c r="C1174">
        <v>101838</v>
      </c>
      <c r="D1174" t="s">
        <v>17073</v>
      </c>
      <c r="E1174" t="s">
        <v>542</v>
      </c>
      <c r="F1174" s="9">
        <f>Table13[[#This Row],[ToMeasure]]-Table13[[#This Row],[FromMeasure]]</f>
        <v>1.6888586099999969</v>
      </c>
      <c r="G1174" s="5" t="s">
        <v>298</v>
      </c>
      <c r="H1174" s="35">
        <v>85.373379810000003</v>
      </c>
      <c r="I1174" s="56">
        <v>116.091718493333</v>
      </c>
      <c r="J1174" s="18" t="s">
        <v>2583</v>
      </c>
      <c r="K1174" s="55">
        <v>116.117665225</v>
      </c>
      <c r="L1174" s="35">
        <v>87.06223842</v>
      </c>
      <c r="M1174" s="56">
        <v>117.780577103333</v>
      </c>
      <c r="N1174" s="18" t="s">
        <v>160</v>
      </c>
      <c r="O1174" s="2">
        <v>6776</v>
      </c>
      <c r="P1174" s="2">
        <v>10106</v>
      </c>
      <c r="Q1174" s="2">
        <v>16882</v>
      </c>
      <c r="R1174" t="s">
        <v>10252</v>
      </c>
      <c r="S1174">
        <v>5</v>
      </c>
      <c r="T1174">
        <v>58</v>
      </c>
      <c r="U1174" s="2">
        <v>1973</v>
      </c>
      <c r="V1174" s="2">
        <v>615</v>
      </c>
      <c r="W1174" s="8">
        <v>0.15329937211230896</v>
      </c>
      <c r="X1174" s="2">
        <v>28488</v>
      </c>
      <c r="Y1174" s="45">
        <v>1114</v>
      </c>
      <c r="AA1174" s="61">
        <f>(Table13[[#This Row],[2042 Future AADT]]-Table13[[#This Row],[AADT 2022]])/20*($AA$5-2022)+Table13[[#This Row],[AADT 2022]]</f>
        <v>24425.9</v>
      </c>
      <c r="AC1174" s="1" t="str">
        <f>IF(Table13[[#This Row],[TCS MP]]&gt;=Table13[[#This Row],[BMP]],IF(Table13[[#This Row],[TCS MP]]&lt;=Table13[[#This Row],[EMP]],"Good","EMP"),"BMP")</f>
        <v>Good</v>
      </c>
    </row>
    <row r="1175" spans="1:29" ht="24" customHeight="1" x14ac:dyDescent="0.25">
      <c r="A1175" t="s">
        <v>2587</v>
      </c>
      <c r="B1175" t="s">
        <v>18249</v>
      </c>
      <c r="C1175">
        <v>101839</v>
      </c>
      <c r="D1175" t="s">
        <v>17073</v>
      </c>
      <c r="E1175" t="s">
        <v>542</v>
      </c>
      <c r="F1175" s="9">
        <f>Table13[[#This Row],[ToMeasure]]-Table13[[#This Row],[FromMeasure]]</f>
        <v>0.64210819999999558</v>
      </c>
      <c r="G1175" s="5" t="s">
        <v>298</v>
      </c>
      <c r="H1175" s="35">
        <v>87.06223842</v>
      </c>
      <c r="I1175" s="56">
        <v>117.78152470000001</v>
      </c>
      <c r="J1175" s="18" t="s">
        <v>160</v>
      </c>
      <c r="K1175" s="55">
        <v>118.134752105</v>
      </c>
      <c r="L1175" s="35">
        <v>87.704346619999995</v>
      </c>
      <c r="M1175" s="56">
        <v>118.4236329</v>
      </c>
      <c r="N1175" s="18" t="s">
        <v>2586</v>
      </c>
      <c r="O1175" s="2">
        <v>8435</v>
      </c>
      <c r="P1175" s="2">
        <v>8097</v>
      </c>
      <c r="Q1175" s="2">
        <v>16532</v>
      </c>
      <c r="R1175" t="s">
        <v>14027</v>
      </c>
      <c r="S1175">
        <v>5</v>
      </c>
      <c r="T1175">
        <v>53</v>
      </c>
      <c r="U1175" s="2">
        <v>815</v>
      </c>
      <c r="V1175" s="2">
        <v>458</v>
      </c>
      <c r="W1175" s="8">
        <v>7.700217759496733E-2</v>
      </c>
      <c r="X1175" s="2">
        <v>27898</v>
      </c>
      <c r="Y1175" s="45">
        <v>1115</v>
      </c>
      <c r="AA1175" s="61">
        <f>(Table13[[#This Row],[2042 Future AADT]]-Table13[[#This Row],[AADT 2022]])/20*($AA$5-2022)+Table13[[#This Row],[AADT 2022]]</f>
        <v>23919.9</v>
      </c>
      <c r="AC1175" s="1" t="str">
        <f>IF(Table13[[#This Row],[TCS MP]]&gt;=Table13[[#This Row],[BMP]],IF(Table13[[#This Row],[TCS MP]]&lt;=Table13[[#This Row],[EMP]],"Good","EMP"),"BMP")</f>
        <v>Good</v>
      </c>
    </row>
    <row r="1176" spans="1:29" ht="24" customHeight="1" x14ac:dyDescent="0.25">
      <c r="A1176" t="s">
        <v>2588</v>
      </c>
      <c r="B1176" t="s">
        <v>18250</v>
      </c>
      <c r="C1176">
        <v>101840</v>
      </c>
      <c r="D1176" t="s">
        <v>17073</v>
      </c>
      <c r="E1176" t="s">
        <v>542</v>
      </c>
      <c r="F1176" s="9">
        <f>Table13[[#This Row],[ToMeasure]]-Table13[[#This Row],[FromMeasure]]</f>
        <v>1.7199061900000032</v>
      </c>
      <c r="G1176" s="5" t="s">
        <v>298</v>
      </c>
      <c r="H1176" s="35">
        <v>87.704346619999995</v>
      </c>
      <c r="I1176" s="56">
        <v>118.416018185</v>
      </c>
      <c r="J1176" s="18" t="s">
        <v>2586</v>
      </c>
      <c r="K1176" s="55">
        <v>119.211261225</v>
      </c>
      <c r="L1176" s="35">
        <v>89.424252809999999</v>
      </c>
      <c r="M1176" s="56">
        <v>120.135924375</v>
      </c>
      <c r="N1176" s="18" t="s">
        <v>687</v>
      </c>
      <c r="O1176" s="2">
        <v>7930</v>
      </c>
      <c r="P1176" s="2">
        <v>7698</v>
      </c>
      <c r="Q1176" s="2">
        <v>15628</v>
      </c>
      <c r="R1176" t="s">
        <v>13475</v>
      </c>
      <c r="S1176">
        <v>5</v>
      </c>
      <c r="T1176">
        <v>54</v>
      </c>
      <c r="U1176" s="2">
        <v>1347</v>
      </c>
      <c r="V1176" s="2">
        <v>555</v>
      </c>
      <c r="W1176" s="8">
        <v>0.12170463271051958</v>
      </c>
      <c r="X1176" s="2">
        <v>26372</v>
      </c>
      <c r="Y1176" s="45">
        <v>1116</v>
      </c>
      <c r="AA1176" s="61">
        <f>(Table13[[#This Row],[2042 Future AADT]]-Table13[[#This Row],[AADT 2022]])/20*($AA$5-2022)+Table13[[#This Row],[AADT 2022]]</f>
        <v>22611.599999999999</v>
      </c>
      <c r="AC1176" s="1" t="str">
        <f>IF(Table13[[#This Row],[TCS MP]]&gt;=Table13[[#This Row],[BMP]],IF(Table13[[#This Row],[TCS MP]]&lt;=Table13[[#This Row],[EMP]],"Good","EMP"),"BMP")</f>
        <v>Good</v>
      </c>
    </row>
    <row r="1177" spans="1:29" ht="24" customHeight="1" x14ac:dyDescent="0.25">
      <c r="A1177" t="s">
        <v>2590</v>
      </c>
      <c r="B1177" t="s">
        <v>18251</v>
      </c>
      <c r="C1177">
        <v>101841</v>
      </c>
      <c r="D1177" t="s">
        <v>17073</v>
      </c>
      <c r="E1177" t="s">
        <v>542</v>
      </c>
      <c r="F1177" s="9">
        <f>Table13[[#This Row],[ToMeasure]]-Table13[[#This Row],[FromMeasure]]</f>
        <v>0.8481317899999965</v>
      </c>
      <c r="G1177" s="5" t="s">
        <v>298</v>
      </c>
      <c r="H1177" s="35">
        <v>89.424252809999999</v>
      </c>
      <c r="I1177" s="56">
        <v>120.11683560500001</v>
      </c>
      <c r="J1177" s="18" t="s">
        <v>687</v>
      </c>
      <c r="K1177" s="55">
        <v>120.698848015</v>
      </c>
      <c r="L1177" s="35">
        <v>90.272384599999995</v>
      </c>
      <c r="M1177" s="56">
        <v>120.964967395</v>
      </c>
      <c r="N1177" s="18" t="s">
        <v>2589</v>
      </c>
      <c r="O1177" s="2">
        <v>8359</v>
      </c>
      <c r="P1177" s="2">
        <v>8063</v>
      </c>
      <c r="Q1177" s="2">
        <v>16422</v>
      </c>
      <c r="R1177" t="s">
        <v>16144</v>
      </c>
      <c r="S1177">
        <v>5</v>
      </c>
      <c r="T1177">
        <v>51</v>
      </c>
      <c r="U1177" s="2">
        <v>1838</v>
      </c>
      <c r="V1177" s="2">
        <v>585</v>
      </c>
      <c r="W1177" s="8">
        <v>0.14754597491170382</v>
      </c>
      <c r="X1177" s="2">
        <v>27712</v>
      </c>
      <c r="Y1177" s="45">
        <v>1117</v>
      </c>
      <c r="AA1177" s="61">
        <f>(Table13[[#This Row],[2042 Future AADT]]-Table13[[#This Row],[AADT 2022]])/20*($AA$5-2022)+Table13[[#This Row],[AADT 2022]]</f>
        <v>23760.5</v>
      </c>
      <c r="AC1177" s="1" t="str">
        <f>IF(Table13[[#This Row],[TCS MP]]&gt;=Table13[[#This Row],[BMP]],IF(Table13[[#This Row],[TCS MP]]&lt;=Table13[[#This Row],[EMP]],"Good","EMP"),"BMP")</f>
        <v>Good</v>
      </c>
    </row>
    <row r="1178" spans="1:29" ht="24" customHeight="1" x14ac:dyDescent="0.25">
      <c r="A1178" t="s">
        <v>2591</v>
      </c>
      <c r="B1178" t="s">
        <v>18252</v>
      </c>
      <c r="C1178">
        <v>101842</v>
      </c>
      <c r="D1178" t="s">
        <v>17073</v>
      </c>
      <c r="E1178" t="s">
        <v>542</v>
      </c>
      <c r="F1178" s="9">
        <f>Table13[[#This Row],[ToMeasure]]-Table13[[#This Row],[FromMeasure]]</f>
        <v>3.7657619200000028</v>
      </c>
      <c r="G1178" s="5" t="s">
        <v>298</v>
      </c>
      <c r="H1178" s="35">
        <v>90.272384599999995</v>
      </c>
      <c r="I1178" s="56">
        <v>120.93856645</v>
      </c>
      <c r="J1178" s="18" t="s">
        <v>2589</v>
      </c>
      <c r="K1178" s="55">
        <v>124.32734356500001</v>
      </c>
      <c r="L1178" s="35">
        <v>94.038146519999998</v>
      </c>
      <c r="M1178" s="56">
        <v>124.70432837</v>
      </c>
      <c r="N1178" s="18" t="s">
        <v>161</v>
      </c>
      <c r="O1178" s="2">
        <v>10155</v>
      </c>
      <c r="P1178" s="2">
        <v>8437</v>
      </c>
      <c r="Q1178" s="2">
        <v>18592</v>
      </c>
      <c r="R1178" t="s">
        <v>13476</v>
      </c>
      <c r="S1178">
        <v>5</v>
      </c>
      <c r="T1178">
        <v>53</v>
      </c>
      <c r="U1178" s="2">
        <v>889</v>
      </c>
      <c r="V1178" s="2">
        <v>2514</v>
      </c>
      <c r="W1178" s="8">
        <v>0.18303571428571427</v>
      </c>
      <c r="X1178" s="2">
        <v>33245</v>
      </c>
      <c r="Y1178" s="45">
        <v>1118</v>
      </c>
      <c r="AA1178" s="61">
        <f>(Table13[[#This Row],[2042 Future AADT]]-Table13[[#This Row],[AADT 2022]])/20*($AA$5-2022)+Table13[[#This Row],[AADT 2022]]</f>
        <v>28116.449999999997</v>
      </c>
      <c r="AC1178" s="1" t="str">
        <f>IF(Table13[[#This Row],[TCS MP]]&gt;=Table13[[#This Row],[BMP]],IF(Table13[[#This Row],[TCS MP]]&lt;=Table13[[#This Row],[EMP]],"Good","EMP"),"BMP")</f>
        <v>Good</v>
      </c>
    </row>
    <row r="1179" spans="1:29" ht="24" customHeight="1" x14ac:dyDescent="0.25">
      <c r="A1179" t="s">
        <v>2593</v>
      </c>
      <c r="B1179" t="s">
        <v>18253</v>
      </c>
      <c r="C1179">
        <v>101843</v>
      </c>
      <c r="D1179" t="s">
        <v>17073</v>
      </c>
      <c r="E1179" t="s">
        <v>542</v>
      </c>
      <c r="F1179" s="9">
        <f>Table13[[#This Row],[ToMeasure]]-Table13[[#This Row],[FromMeasure]]</f>
        <v>3.8896615299999979</v>
      </c>
      <c r="G1179" s="5" t="s">
        <v>298</v>
      </c>
      <c r="H1179" s="35">
        <v>94.038146519999998</v>
      </c>
      <c r="I1179" s="56">
        <v>124.73284179333299</v>
      </c>
      <c r="J1179" s="18" t="s">
        <v>161</v>
      </c>
      <c r="K1179" s="55">
        <v>128.49820609</v>
      </c>
      <c r="L1179" s="35">
        <v>97.927808049999996</v>
      </c>
      <c r="M1179" s="56">
        <v>128.62250332333301</v>
      </c>
      <c r="N1179" s="18" t="s">
        <v>2592</v>
      </c>
      <c r="O1179" s="2">
        <v>7731</v>
      </c>
      <c r="P1179" s="2">
        <v>7164</v>
      </c>
      <c r="Q1179" s="2">
        <v>14895</v>
      </c>
      <c r="R1179" t="s">
        <v>10253</v>
      </c>
      <c r="S1179">
        <v>6</v>
      </c>
      <c r="T1179">
        <v>72</v>
      </c>
      <c r="U1179" s="2">
        <v>925</v>
      </c>
      <c r="V1179" s="2">
        <v>2519</v>
      </c>
      <c r="W1179" s="8">
        <v>0.2312185297079557</v>
      </c>
      <c r="X1179" s="2">
        <v>25135</v>
      </c>
      <c r="Y1179" s="45">
        <v>1119</v>
      </c>
      <c r="AA1179" s="61">
        <f>(Table13[[#This Row],[2042 Future AADT]]-Table13[[#This Row],[AADT 2022]])/20*($AA$5-2022)+Table13[[#This Row],[AADT 2022]]</f>
        <v>21551</v>
      </c>
      <c r="AC1179" s="1" t="str">
        <f>IF(Table13[[#This Row],[TCS MP]]&gt;=Table13[[#This Row],[BMP]],IF(Table13[[#This Row],[TCS MP]]&lt;=Table13[[#This Row],[EMP]],"Good","EMP"),"BMP")</f>
        <v>Good</v>
      </c>
    </row>
    <row r="1180" spans="1:29" ht="24" customHeight="1" x14ac:dyDescent="0.25">
      <c r="A1180" t="s">
        <v>2594</v>
      </c>
      <c r="B1180" t="s">
        <v>18254</v>
      </c>
      <c r="C1180">
        <v>101844</v>
      </c>
      <c r="D1180" t="s">
        <v>17073</v>
      </c>
      <c r="E1180" t="s">
        <v>542</v>
      </c>
      <c r="F1180" s="9">
        <f>Table13[[#This Row],[ToMeasure]]-Table13[[#This Row],[FromMeasure]]</f>
        <v>2.2667288300000052</v>
      </c>
      <c r="G1180" s="5" t="s">
        <v>298</v>
      </c>
      <c r="H1180" s="35">
        <v>97.927808049999996</v>
      </c>
      <c r="I1180" s="56">
        <v>128.65291457999999</v>
      </c>
      <c r="J1180" s="18" t="s">
        <v>2592</v>
      </c>
      <c r="K1180" s="55">
        <v>130.54881222</v>
      </c>
      <c r="L1180" s="35">
        <v>100.19453688</v>
      </c>
      <c r="M1180" s="56">
        <v>130.91964340999999</v>
      </c>
      <c r="N1180" s="18" t="s">
        <v>162</v>
      </c>
      <c r="O1180" s="2">
        <v>9219</v>
      </c>
      <c r="P1180" s="2">
        <v>8874</v>
      </c>
      <c r="Q1180" s="2">
        <v>18093</v>
      </c>
      <c r="R1180" t="s">
        <v>10254</v>
      </c>
      <c r="S1180">
        <v>6</v>
      </c>
      <c r="T1180">
        <v>57</v>
      </c>
      <c r="U1180" s="2">
        <v>1131</v>
      </c>
      <c r="V1180" s="2">
        <v>2694</v>
      </c>
      <c r="W1180" s="8">
        <v>0.21140772674515007</v>
      </c>
      <c r="X1180" s="2">
        <v>30532</v>
      </c>
      <c r="Y1180" s="45">
        <v>1120</v>
      </c>
      <c r="AA1180" s="61">
        <f>(Table13[[#This Row],[2042 Future AADT]]-Table13[[#This Row],[AADT 2022]])/20*($AA$5-2022)+Table13[[#This Row],[AADT 2022]]</f>
        <v>26178.35</v>
      </c>
      <c r="AC1180" s="1" t="str">
        <f>IF(Table13[[#This Row],[TCS MP]]&gt;=Table13[[#This Row],[BMP]],IF(Table13[[#This Row],[TCS MP]]&lt;=Table13[[#This Row],[EMP]],"Good","EMP"),"BMP")</f>
        <v>Good</v>
      </c>
    </row>
    <row r="1181" spans="1:29" ht="24" customHeight="1" x14ac:dyDescent="0.25">
      <c r="A1181" t="s">
        <v>2595</v>
      </c>
      <c r="B1181" t="s">
        <v>18255</v>
      </c>
      <c r="C1181">
        <v>101845</v>
      </c>
      <c r="D1181" t="s">
        <v>17073</v>
      </c>
      <c r="E1181" t="s">
        <v>542</v>
      </c>
      <c r="F1181" s="9">
        <f>Table13[[#This Row],[ToMeasure]]-Table13[[#This Row],[FromMeasure]]</f>
        <v>1.5573481299999941</v>
      </c>
      <c r="G1181" s="5" t="s">
        <v>298</v>
      </c>
      <c r="H1181" s="35">
        <v>100.19453688</v>
      </c>
      <c r="I1181" s="56">
        <v>130.87708212749999</v>
      </c>
      <c r="J1181" s="18" t="s">
        <v>162</v>
      </c>
      <c r="K1181" s="55">
        <v>131.22180215</v>
      </c>
      <c r="L1181" s="35">
        <v>101.75188501</v>
      </c>
      <c r="M1181" s="56">
        <v>132.4344302575</v>
      </c>
      <c r="N1181" s="18" t="s">
        <v>163</v>
      </c>
      <c r="O1181" s="2">
        <v>10558</v>
      </c>
      <c r="P1181" s="2">
        <v>10209</v>
      </c>
      <c r="Q1181" s="2">
        <v>20767</v>
      </c>
      <c r="R1181" t="s">
        <v>16145</v>
      </c>
      <c r="S1181">
        <v>5</v>
      </c>
      <c r="T1181">
        <v>53</v>
      </c>
      <c r="U1181" s="2">
        <v>1127</v>
      </c>
      <c r="V1181" s="2">
        <v>2694</v>
      </c>
      <c r="W1181" s="8">
        <v>0.18399383637501807</v>
      </c>
      <c r="X1181" s="2">
        <v>35044</v>
      </c>
      <c r="Y1181" s="45">
        <v>1121</v>
      </c>
      <c r="AA1181" s="61">
        <f>(Table13[[#This Row],[2042 Future AADT]]-Table13[[#This Row],[AADT 2022]])/20*($AA$5-2022)+Table13[[#This Row],[AADT 2022]]</f>
        <v>30047.050000000003</v>
      </c>
      <c r="AC1181" s="1" t="str">
        <f>IF(Table13[[#This Row],[TCS MP]]&gt;=Table13[[#This Row],[BMP]],IF(Table13[[#This Row],[TCS MP]]&lt;=Table13[[#This Row],[EMP]],"Good","EMP"),"BMP")</f>
        <v>Good</v>
      </c>
    </row>
    <row r="1182" spans="1:29" ht="24" customHeight="1" x14ac:dyDescent="0.25">
      <c r="A1182" t="s">
        <v>2596</v>
      </c>
      <c r="B1182" t="s">
        <v>18256</v>
      </c>
      <c r="C1182">
        <v>101846</v>
      </c>
      <c r="D1182" t="s">
        <v>17073</v>
      </c>
      <c r="E1182" t="s">
        <v>542</v>
      </c>
      <c r="F1182" s="9">
        <f>Table13[[#This Row],[ToMeasure]]-Table13[[#This Row],[FromMeasure]]</f>
        <v>1.43194960000001</v>
      </c>
      <c r="G1182" s="5" t="s">
        <v>298</v>
      </c>
      <c r="H1182" s="35">
        <v>101.75188501</v>
      </c>
      <c r="I1182" s="56">
        <v>132.42632061</v>
      </c>
      <c r="J1182" s="18" t="s">
        <v>163</v>
      </c>
      <c r="K1182" s="55">
        <v>133.44151095999999</v>
      </c>
      <c r="L1182" s="35">
        <v>103.18383461000001</v>
      </c>
      <c r="M1182" s="56">
        <v>133.85827021</v>
      </c>
      <c r="N1182" s="18" t="s">
        <v>32</v>
      </c>
      <c r="O1182" s="2">
        <v>12296</v>
      </c>
      <c r="P1182" s="2">
        <v>12240</v>
      </c>
      <c r="Q1182" s="2">
        <v>24536</v>
      </c>
      <c r="R1182" t="s">
        <v>13477</v>
      </c>
      <c r="S1182">
        <v>6</v>
      </c>
      <c r="T1182">
        <v>50</v>
      </c>
      <c r="U1182" s="2">
        <v>1068</v>
      </c>
      <c r="V1182" s="2">
        <v>2866</v>
      </c>
      <c r="W1182" s="8">
        <v>0.16033583306162374</v>
      </c>
      <c r="X1182" s="2">
        <v>38621</v>
      </c>
      <c r="Y1182" s="45">
        <v>1122</v>
      </c>
      <c r="AA1182" s="61">
        <f>(Table13[[#This Row],[2042 Future AADT]]-Table13[[#This Row],[AADT 2022]])/20*($AA$5-2022)+Table13[[#This Row],[AADT 2022]]</f>
        <v>33691.25</v>
      </c>
      <c r="AC1182" s="1" t="str">
        <f>IF(Table13[[#This Row],[TCS MP]]&gt;=Table13[[#This Row],[BMP]],IF(Table13[[#This Row],[TCS MP]]&lt;=Table13[[#This Row],[EMP]],"Good","EMP"),"BMP")</f>
        <v>Good</v>
      </c>
    </row>
    <row r="1183" spans="1:29" ht="24" customHeight="1" x14ac:dyDescent="0.25">
      <c r="A1183" t="s">
        <v>2597</v>
      </c>
      <c r="B1183" t="s">
        <v>18257</v>
      </c>
      <c r="C1183">
        <v>101847</v>
      </c>
      <c r="D1183" t="s">
        <v>17073</v>
      </c>
      <c r="E1183" t="s">
        <v>542</v>
      </c>
      <c r="F1183" s="9">
        <f>Table13[[#This Row],[ToMeasure]]-Table13[[#This Row],[FromMeasure]]</f>
        <v>1.2854648699999984</v>
      </c>
      <c r="G1183" s="5" t="s">
        <v>298</v>
      </c>
      <c r="H1183" s="35">
        <v>103.18383461000001</v>
      </c>
      <c r="I1183" s="56">
        <v>133.90170351250001</v>
      </c>
      <c r="J1183" s="18" t="s">
        <v>32</v>
      </c>
      <c r="K1183" s="55">
        <v>134.549494955</v>
      </c>
      <c r="L1183" s="35">
        <v>104.46929948</v>
      </c>
      <c r="M1183" s="56">
        <v>135.1871683825</v>
      </c>
      <c r="N1183" s="18" t="s">
        <v>164</v>
      </c>
      <c r="O1183" s="2">
        <v>14076</v>
      </c>
      <c r="P1183" s="2">
        <v>11768</v>
      </c>
      <c r="Q1183" s="2">
        <v>25844</v>
      </c>
      <c r="R1183" t="s">
        <v>10255</v>
      </c>
      <c r="S1183">
        <v>6</v>
      </c>
      <c r="T1183">
        <v>53</v>
      </c>
      <c r="U1183" s="2">
        <v>1115</v>
      </c>
      <c r="V1183" s="2">
        <v>2718</v>
      </c>
      <c r="W1183" s="8">
        <v>0.14831295465098282</v>
      </c>
      <c r="X1183" s="2">
        <v>40679</v>
      </c>
      <c r="Y1183" s="45">
        <v>1123</v>
      </c>
      <c r="AA1183" s="61">
        <f>(Table13[[#This Row],[2042 Future AADT]]-Table13[[#This Row],[AADT 2022]])/20*($AA$5-2022)+Table13[[#This Row],[AADT 2022]]</f>
        <v>35486.75</v>
      </c>
      <c r="AC1183" s="1" t="str">
        <f>IF(Table13[[#This Row],[TCS MP]]&gt;=Table13[[#This Row],[BMP]],IF(Table13[[#This Row],[TCS MP]]&lt;=Table13[[#This Row],[EMP]],"Good","EMP"),"BMP")</f>
        <v>Good</v>
      </c>
    </row>
    <row r="1184" spans="1:29" ht="24" customHeight="1" x14ac:dyDescent="0.25">
      <c r="A1184" t="s">
        <v>2599</v>
      </c>
      <c r="B1184" t="s">
        <v>18258</v>
      </c>
      <c r="C1184">
        <v>101848</v>
      </c>
      <c r="D1184" t="s">
        <v>17073</v>
      </c>
      <c r="E1184" t="s">
        <v>542</v>
      </c>
      <c r="F1184" s="9">
        <f>Table13[[#This Row],[ToMeasure]]-Table13[[#This Row],[FromMeasure]]</f>
        <v>1.8087641799999972</v>
      </c>
      <c r="G1184" s="5" t="s">
        <v>298</v>
      </c>
      <c r="H1184" s="35">
        <v>104.46929948</v>
      </c>
      <c r="I1184" s="56">
        <v>135.18443753</v>
      </c>
      <c r="J1184" s="18" t="s">
        <v>164</v>
      </c>
      <c r="K1184" s="55">
        <v>136.00739820000001</v>
      </c>
      <c r="L1184" s="35">
        <v>106.27806366</v>
      </c>
      <c r="M1184" s="56">
        <v>136.99320170999999</v>
      </c>
      <c r="N1184" s="18" t="s">
        <v>165</v>
      </c>
      <c r="O1184" s="2">
        <v>14238</v>
      </c>
      <c r="P1184" s="2">
        <v>13421</v>
      </c>
      <c r="Q1184" s="2">
        <v>27659</v>
      </c>
      <c r="R1184" t="s">
        <v>10256</v>
      </c>
      <c r="S1184">
        <v>6</v>
      </c>
      <c r="T1184">
        <v>52</v>
      </c>
      <c r="U1184" s="2">
        <v>2270</v>
      </c>
      <c r="V1184" s="2">
        <v>2607</v>
      </c>
      <c r="W1184" s="8">
        <v>0.17632596984706606</v>
      </c>
      <c r="X1184" s="2">
        <v>43536</v>
      </c>
      <c r="Y1184" s="45">
        <v>1124</v>
      </c>
      <c r="AA1184" s="61">
        <f>(Table13[[#This Row],[2042 Future AADT]]-Table13[[#This Row],[AADT 2022]])/20*($AA$5-2022)+Table13[[#This Row],[AADT 2022]]</f>
        <v>37979.050000000003</v>
      </c>
      <c r="AC1184" s="1" t="str">
        <f>IF(Table13[[#This Row],[TCS MP]]&gt;=Table13[[#This Row],[BMP]],IF(Table13[[#This Row],[TCS MP]]&lt;=Table13[[#This Row],[EMP]],"Good","EMP"),"BMP")</f>
        <v>Good</v>
      </c>
    </row>
    <row r="1185" spans="1:29" ht="24" customHeight="1" x14ac:dyDescent="0.25">
      <c r="A1185" t="s">
        <v>2601</v>
      </c>
      <c r="B1185" t="s">
        <v>18259</v>
      </c>
      <c r="C1185">
        <v>101849</v>
      </c>
      <c r="D1185" t="s">
        <v>17073</v>
      </c>
      <c r="E1185" t="s">
        <v>542</v>
      </c>
      <c r="F1185" s="9">
        <f>Table13[[#This Row],[ToMeasure]]-Table13[[#This Row],[FromMeasure]]</f>
        <v>0.89685724000000278</v>
      </c>
      <c r="G1185" s="5" t="s">
        <v>298</v>
      </c>
      <c r="H1185" s="35">
        <v>106.27806366</v>
      </c>
      <c r="I1185" s="56">
        <v>136.9619591</v>
      </c>
      <c r="J1185" s="18" t="s">
        <v>165</v>
      </c>
      <c r="K1185" s="55">
        <v>137.60652157000001</v>
      </c>
      <c r="L1185" s="35">
        <v>107.1749209</v>
      </c>
      <c r="M1185" s="56">
        <v>137.85881634</v>
      </c>
      <c r="N1185" s="18" t="s">
        <v>166</v>
      </c>
      <c r="O1185" s="2">
        <v>11257</v>
      </c>
      <c r="P1185" s="2">
        <v>11348</v>
      </c>
      <c r="Q1185" s="2">
        <v>22605</v>
      </c>
      <c r="R1185" t="s">
        <v>16146</v>
      </c>
      <c r="S1185">
        <v>8</v>
      </c>
      <c r="T1185">
        <v>50</v>
      </c>
      <c r="U1185" s="2">
        <v>2624</v>
      </c>
      <c r="V1185" s="2">
        <v>2666</v>
      </c>
      <c r="W1185" s="8">
        <v>0.23401902234019023</v>
      </c>
      <c r="X1185" s="2">
        <v>35581</v>
      </c>
      <c r="Y1185" s="45">
        <v>1125</v>
      </c>
      <c r="AA1185" s="61">
        <f>(Table13[[#This Row],[2042 Future AADT]]-Table13[[#This Row],[AADT 2022]])/20*($AA$5-2022)+Table13[[#This Row],[AADT 2022]]</f>
        <v>31039.4</v>
      </c>
      <c r="AC1185" s="1" t="str">
        <f>IF(Table13[[#This Row],[TCS MP]]&gt;=Table13[[#This Row],[BMP]],IF(Table13[[#This Row],[TCS MP]]&lt;=Table13[[#This Row],[EMP]],"Good","EMP"),"BMP")</f>
        <v>Good</v>
      </c>
    </row>
    <row r="1186" spans="1:29" ht="24" customHeight="1" x14ac:dyDescent="0.25">
      <c r="A1186" t="s">
        <v>2603</v>
      </c>
      <c r="B1186" t="s">
        <v>18260</v>
      </c>
      <c r="C1186">
        <v>101850</v>
      </c>
      <c r="D1186" t="s">
        <v>17073</v>
      </c>
      <c r="E1186" t="s">
        <v>542</v>
      </c>
      <c r="F1186" s="9">
        <f>Table13[[#This Row],[ToMeasure]]-Table13[[#This Row],[FromMeasure]]</f>
        <v>0.63360842999999534</v>
      </c>
      <c r="G1186" s="5" t="s">
        <v>298</v>
      </c>
      <c r="H1186" s="35">
        <v>107.1749209</v>
      </c>
      <c r="I1186" s="56">
        <v>137.86984797</v>
      </c>
      <c r="J1186" s="18" t="s">
        <v>166</v>
      </c>
      <c r="K1186" s="55">
        <v>138.314329845</v>
      </c>
      <c r="L1186" s="35">
        <v>107.80852933</v>
      </c>
      <c r="M1186" s="56">
        <v>138.5034564</v>
      </c>
      <c r="N1186" s="18" t="s">
        <v>2602</v>
      </c>
      <c r="O1186" s="2">
        <v>16246</v>
      </c>
      <c r="P1186" s="2">
        <v>15280</v>
      </c>
      <c r="Q1186" s="2">
        <v>31526</v>
      </c>
      <c r="R1186" t="s">
        <v>13478</v>
      </c>
      <c r="S1186">
        <v>8</v>
      </c>
      <c r="T1186">
        <v>52</v>
      </c>
      <c r="U1186" s="2">
        <v>1790</v>
      </c>
      <c r="V1186" s="2">
        <v>2610</v>
      </c>
      <c r="W1186" s="8">
        <v>0.13956734124214934</v>
      </c>
      <c r="X1186" s="2">
        <v>40019</v>
      </c>
      <c r="Y1186" s="45">
        <v>1126</v>
      </c>
      <c r="AA1186" s="61">
        <f>(Table13[[#This Row],[2042 Future AADT]]-Table13[[#This Row],[AADT 2022]])/20*($AA$5-2022)+Table13[[#This Row],[AADT 2022]]</f>
        <v>37046.449999999997</v>
      </c>
      <c r="AC1186" s="1" t="str">
        <f>IF(Table13[[#This Row],[TCS MP]]&gt;=Table13[[#This Row],[BMP]],IF(Table13[[#This Row],[TCS MP]]&lt;=Table13[[#This Row],[EMP]],"Good","EMP"),"BMP")</f>
        <v>Good</v>
      </c>
    </row>
    <row r="1187" spans="1:29" ht="24" customHeight="1" x14ac:dyDescent="0.25">
      <c r="A1187" t="s">
        <v>2605</v>
      </c>
      <c r="B1187" t="s">
        <v>18261</v>
      </c>
      <c r="C1187">
        <v>101851</v>
      </c>
      <c r="D1187" t="s">
        <v>17073</v>
      </c>
      <c r="E1187" t="s">
        <v>542</v>
      </c>
      <c r="F1187" s="9">
        <f>Table13[[#This Row],[ToMeasure]]-Table13[[#This Row],[FromMeasure]]</f>
        <v>1.0832691699999941</v>
      </c>
      <c r="G1187" s="5" t="s">
        <v>298</v>
      </c>
      <c r="H1187" s="35">
        <v>107.80852933</v>
      </c>
      <c r="I1187" s="56">
        <v>138.5140959</v>
      </c>
      <c r="J1187" s="18" t="s">
        <v>2602</v>
      </c>
      <c r="K1187" s="55">
        <v>138.99251267</v>
      </c>
      <c r="L1187" s="35">
        <v>108.89179849999999</v>
      </c>
      <c r="M1187" s="56">
        <v>139.59736507</v>
      </c>
      <c r="N1187" s="18" t="s">
        <v>2604</v>
      </c>
      <c r="O1187" s="2">
        <v>14564</v>
      </c>
      <c r="P1187" s="2">
        <v>15975</v>
      </c>
      <c r="Q1187" s="2">
        <v>30539</v>
      </c>
      <c r="R1187" t="s">
        <v>14028</v>
      </c>
      <c r="S1187">
        <v>9</v>
      </c>
      <c r="T1187">
        <v>62</v>
      </c>
      <c r="U1187" s="2">
        <v>1994</v>
      </c>
      <c r="V1187" s="2">
        <v>827</v>
      </c>
      <c r="W1187" s="8">
        <v>9.237368610629032E-2</v>
      </c>
      <c r="X1187" s="2">
        <v>48069</v>
      </c>
      <c r="Y1187" s="45">
        <v>1127</v>
      </c>
      <c r="AA1187" s="61">
        <f>(Table13[[#This Row],[2042 Future AADT]]-Table13[[#This Row],[AADT 2022]])/20*($AA$5-2022)+Table13[[#This Row],[AADT 2022]]</f>
        <v>41933.5</v>
      </c>
      <c r="AC1187" s="1" t="str">
        <f>IF(Table13[[#This Row],[TCS MP]]&gt;=Table13[[#This Row],[BMP]],IF(Table13[[#This Row],[TCS MP]]&lt;=Table13[[#This Row],[EMP]],"Good","EMP"),"BMP")</f>
        <v>Good</v>
      </c>
    </row>
    <row r="1188" spans="1:29" ht="24" customHeight="1" x14ac:dyDescent="0.25">
      <c r="A1188" t="s">
        <v>2607</v>
      </c>
      <c r="B1188" t="s">
        <v>18262</v>
      </c>
      <c r="C1188">
        <v>101852</v>
      </c>
      <c r="D1188" t="s">
        <v>17073</v>
      </c>
      <c r="E1188" t="s">
        <v>542</v>
      </c>
      <c r="F1188" s="9">
        <f>Table13[[#This Row],[ToMeasure]]-Table13[[#This Row],[FromMeasure]]</f>
        <v>1.3120729800000106</v>
      </c>
      <c r="G1188" s="5" t="s">
        <v>298</v>
      </c>
      <c r="H1188" s="35">
        <v>108.89179849999999</v>
      </c>
      <c r="I1188" s="56">
        <v>139.60832403000001</v>
      </c>
      <c r="J1188" s="18" t="s">
        <v>2604</v>
      </c>
      <c r="K1188" s="55">
        <v>140.28619455</v>
      </c>
      <c r="L1188" s="35">
        <v>110.20387148</v>
      </c>
      <c r="M1188" s="56">
        <v>140.92039700999999</v>
      </c>
      <c r="N1188" s="18" t="s">
        <v>2606</v>
      </c>
      <c r="O1188" s="2">
        <v>13589</v>
      </c>
      <c r="P1188" s="2">
        <v>13255</v>
      </c>
      <c r="Q1188" s="2">
        <v>26844</v>
      </c>
      <c r="R1188" t="s">
        <v>16147</v>
      </c>
      <c r="S1188">
        <v>9</v>
      </c>
      <c r="T1188">
        <v>56</v>
      </c>
      <c r="U1188" s="2">
        <v>1608</v>
      </c>
      <c r="V1188" s="2">
        <v>660</v>
      </c>
      <c r="W1188" s="8">
        <v>8.448815377738042E-2</v>
      </c>
      <c r="X1188" s="2">
        <v>42253</v>
      </c>
      <c r="Y1188" s="45">
        <v>1128</v>
      </c>
      <c r="AA1188" s="61">
        <f>(Table13[[#This Row],[2042 Future AADT]]-Table13[[#This Row],[AADT 2022]])/20*($AA$5-2022)+Table13[[#This Row],[AADT 2022]]</f>
        <v>36859.85</v>
      </c>
      <c r="AC1188" s="1" t="str">
        <f>IF(Table13[[#This Row],[TCS MP]]&gt;=Table13[[#This Row],[BMP]],IF(Table13[[#This Row],[TCS MP]]&lt;=Table13[[#This Row],[EMP]],"Good","EMP"),"BMP")</f>
        <v>Good</v>
      </c>
    </row>
    <row r="1189" spans="1:29" ht="24" customHeight="1" x14ac:dyDescent="0.25">
      <c r="A1189" t="s">
        <v>2608</v>
      </c>
      <c r="B1189" t="s">
        <v>18263</v>
      </c>
      <c r="C1189">
        <v>101853</v>
      </c>
      <c r="D1189" t="s">
        <v>17073</v>
      </c>
      <c r="E1189" t="s">
        <v>542</v>
      </c>
      <c r="F1189" s="9">
        <f>Table13[[#This Row],[ToMeasure]]-Table13[[#This Row],[FromMeasure]]</f>
        <v>1.8274297699999948</v>
      </c>
      <c r="G1189" s="5" t="s">
        <v>298</v>
      </c>
      <c r="H1189" s="35">
        <v>110.20387148</v>
      </c>
      <c r="I1189" s="56">
        <v>140.92572823500001</v>
      </c>
      <c r="J1189" s="18" t="s">
        <v>2606</v>
      </c>
      <c r="K1189" s="55">
        <v>141.89791242999999</v>
      </c>
      <c r="L1189" s="35">
        <v>112.03130125</v>
      </c>
      <c r="M1189" s="56">
        <v>142.75315800499999</v>
      </c>
      <c r="N1189" s="18" t="s">
        <v>139</v>
      </c>
      <c r="O1189" s="2">
        <v>9904</v>
      </c>
      <c r="P1189" s="2">
        <v>16153</v>
      </c>
      <c r="Q1189" s="2">
        <v>26057</v>
      </c>
      <c r="R1189" t="s">
        <v>13479</v>
      </c>
      <c r="S1189">
        <v>9</v>
      </c>
      <c r="T1189">
        <v>53</v>
      </c>
      <c r="U1189" s="2">
        <v>1131</v>
      </c>
      <c r="V1189" s="2">
        <v>995</v>
      </c>
      <c r="W1189" s="8">
        <v>8.1590359596269715E-2</v>
      </c>
      <c r="X1189" s="2">
        <v>33077</v>
      </c>
      <c r="Y1189" s="45">
        <v>1129</v>
      </c>
      <c r="AA1189" s="61">
        <f>(Table13[[#This Row],[2042 Future AADT]]-Table13[[#This Row],[AADT 2022]])/20*($AA$5-2022)+Table13[[#This Row],[AADT 2022]]</f>
        <v>30620</v>
      </c>
      <c r="AC1189" s="1" t="str">
        <f>IF(Table13[[#This Row],[TCS MP]]&gt;=Table13[[#This Row],[BMP]],IF(Table13[[#This Row],[TCS MP]]&lt;=Table13[[#This Row],[EMP]],"Good","EMP"),"BMP")</f>
        <v>Good</v>
      </c>
    </row>
    <row r="1190" spans="1:29" ht="24" customHeight="1" x14ac:dyDescent="0.25">
      <c r="A1190" t="s">
        <v>2609</v>
      </c>
      <c r="B1190" t="s">
        <v>18264</v>
      </c>
      <c r="C1190">
        <v>101854</v>
      </c>
      <c r="D1190" t="s">
        <v>17073</v>
      </c>
      <c r="E1190" t="s">
        <v>542</v>
      </c>
      <c r="F1190" s="9">
        <f>Table13[[#This Row],[ToMeasure]]-Table13[[#This Row],[FromMeasure]]</f>
        <v>0.654779529999999</v>
      </c>
      <c r="G1190" s="5" t="s">
        <v>298</v>
      </c>
      <c r="H1190" s="35">
        <v>112.03130125</v>
      </c>
      <c r="I1190" s="56">
        <v>142.755155436667</v>
      </c>
      <c r="J1190" s="18" t="s">
        <v>139</v>
      </c>
      <c r="K1190" s="55">
        <v>142.99071459000001</v>
      </c>
      <c r="L1190" s="35">
        <v>112.68608078</v>
      </c>
      <c r="M1190" s="56">
        <v>143.40993496666701</v>
      </c>
      <c r="N1190" s="18" t="s">
        <v>487</v>
      </c>
      <c r="O1190" s="2">
        <v>19127</v>
      </c>
      <c r="P1190" s="2">
        <v>19127</v>
      </c>
      <c r="Q1190" s="2">
        <v>38254</v>
      </c>
      <c r="R1190" t="s">
        <v>14029</v>
      </c>
      <c r="S1190">
        <v>8</v>
      </c>
      <c r="T1190">
        <v>51</v>
      </c>
      <c r="U1190" s="2">
        <v>1131</v>
      </c>
      <c r="V1190" s="2">
        <v>995</v>
      </c>
      <c r="W1190" s="8">
        <v>5.5575887488890051E-2</v>
      </c>
      <c r="X1190" s="2">
        <v>60213</v>
      </c>
      <c r="Y1190" s="45">
        <v>1130</v>
      </c>
      <c r="AA1190" s="61">
        <f>(Table13[[#This Row],[2042 Future AADT]]-Table13[[#This Row],[AADT 2022]])/20*($AA$5-2022)+Table13[[#This Row],[AADT 2022]]</f>
        <v>52527.35</v>
      </c>
      <c r="AC1190" s="1" t="str">
        <f>IF(Table13[[#This Row],[TCS MP]]&gt;=Table13[[#This Row],[BMP]],IF(Table13[[#This Row],[TCS MP]]&lt;=Table13[[#This Row],[EMP]],"Good","EMP"),"BMP")</f>
        <v>Good</v>
      </c>
    </row>
    <row r="1191" spans="1:29" ht="24" customHeight="1" x14ac:dyDescent="0.25">
      <c r="A1191" t="s">
        <v>2611</v>
      </c>
      <c r="B1191" t="s">
        <v>18265</v>
      </c>
      <c r="C1191">
        <v>101855</v>
      </c>
      <c r="D1191" t="s">
        <v>17073</v>
      </c>
      <c r="E1191" t="s">
        <v>542</v>
      </c>
      <c r="F1191" s="9">
        <f>Table13[[#This Row],[ToMeasure]]-Table13[[#This Row],[FromMeasure]]</f>
        <v>0.88300558999999623</v>
      </c>
      <c r="G1191" s="5" t="s">
        <v>298</v>
      </c>
      <c r="H1191" s="35">
        <v>112.68608078</v>
      </c>
      <c r="I1191" s="56">
        <v>143.409789206667</v>
      </c>
      <c r="J1191" s="18" t="s">
        <v>487</v>
      </c>
      <c r="K1191" s="55">
        <v>143.71170232</v>
      </c>
      <c r="L1191" s="35">
        <v>113.56908636999999</v>
      </c>
      <c r="M1191" s="56">
        <v>144.29279479666701</v>
      </c>
      <c r="N1191" s="18" t="s">
        <v>138</v>
      </c>
      <c r="O1191" s="2">
        <v>13211</v>
      </c>
      <c r="P1191" s="2">
        <v>12687</v>
      </c>
      <c r="Q1191" s="2">
        <v>25898</v>
      </c>
      <c r="R1191" t="s">
        <v>16148</v>
      </c>
      <c r="S1191">
        <v>9</v>
      </c>
      <c r="T1191">
        <v>54</v>
      </c>
      <c r="U1191" s="2">
        <v>1323</v>
      </c>
      <c r="V1191" s="2">
        <v>788</v>
      </c>
      <c r="W1191" s="8">
        <v>8.1512085875357174E-2</v>
      </c>
      <c r="X1191" s="2">
        <v>40764</v>
      </c>
      <c r="Y1191" s="45">
        <v>1131</v>
      </c>
      <c r="AA1191" s="61">
        <f>(Table13[[#This Row],[2042 Future AADT]]-Table13[[#This Row],[AADT 2022]])/20*($AA$5-2022)+Table13[[#This Row],[AADT 2022]]</f>
        <v>35560.9</v>
      </c>
      <c r="AC1191" s="1" t="str">
        <f>IF(Table13[[#This Row],[TCS MP]]&gt;=Table13[[#This Row],[BMP]],IF(Table13[[#This Row],[TCS MP]]&lt;=Table13[[#This Row],[EMP]],"Good","EMP"),"BMP")</f>
        <v>Good</v>
      </c>
    </row>
    <row r="1192" spans="1:29" ht="24" customHeight="1" x14ac:dyDescent="0.25">
      <c r="A1192" t="s">
        <v>2613</v>
      </c>
      <c r="B1192" t="s">
        <v>18266</v>
      </c>
      <c r="C1192">
        <v>101856</v>
      </c>
      <c r="D1192" t="s">
        <v>17073</v>
      </c>
      <c r="E1192" t="s">
        <v>542</v>
      </c>
      <c r="F1192" s="9">
        <f>Table13[[#This Row],[ToMeasure]]-Table13[[#This Row],[FromMeasure]]</f>
        <v>1.3276820900000104</v>
      </c>
      <c r="G1192" s="5" t="s">
        <v>298</v>
      </c>
      <c r="H1192" s="35">
        <v>113.56908636999999</v>
      </c>
      <c r="I1192" s="56">
        <v>144.28666017</v>
      </c>
      <c r="J1192" s="18" t="s">
        <v>138</v>
      </c>
      <c r="K1192" s="55">
        <v>145.30633452999999</v>
      </c>
      <c r="L1192" s="35">
        <v>114.89676846</v>
      </c>
      <c r="M1192" s="56">
        <v>145.61434226</v>
      </c>
      <c r="N1192" s="18" t="s">
        <v>660</v>
      </c>
      <c r="O1192" s="2">
        <v>13047</v>
      </c>
      <c r="P1192" s="2">
        <v>14725</v>
      </c>
      <c r="Q1192" s="2">
        <v>27772</v>
      </c>
      <c r="R1192" t="s">
        <v>13480</v>
      </c>
      <c r="S1192">
        <v>7</v>
      </c>
      <c r="T1192">
        <v>53</v>
      </c>
      <c r="U1192" s="2">
        <v>5415</v>
      </c>
      <c r="V1192" s="2">
        <v>1299</v>
      </c>
      <c r="W1192" s="8">
        <v>0.24175428489125739</v>
      </c>
      <c r="X1192" s="2">
        <v>43714</v>
      </c>
      <c r="Y1192" s="45">
        <v>1132</v>
      </c>
      <c r="AA1192" s="61">
        <f>(Table13[[#This Row],[2042 Future AADT]]-Table13[[#This Row],[AADT 2022]])/20*($AA$5-2022)+Table13[[#This Row],[AADT 2022]]</f>
        <v>38134.300000000003</v>
      </c>
      <c r="AC1192" s="1" t="str">
        <f>IF(Table13[[#This Row],[TCS MP]]&gt;=Table13[[#This Row],[BMP]],IF(Table13[[#This Row],[TCS MP]]&lt;=Table13[[#This Row],[EMP]],"Good","EMP"),"BMP")</f>
        <v>Good</v>
      </c>
    </row>
    <row r="1193" spans="1:29" ht="24" customHeight="1" x14ac:dyDescent="0.25">
      <c r="A1193" t="s">
        <v>2614</v>
      </c>
      <c r="B1193" t="s">
        <v>18267</v>
      </c>
      <c r="C1193">
        <v>101857</v>
      </c>
      <c r="D1193" t="s">
        <v>17073</v>
      </c>
      <c r="E1193" t="s">
        <v>542</v>
      </c>
      <c r="F1193" s="9">
        <f>Table13[[#This Row],[ToMeasure]]-Table13[[#This Row],[FromMeasure]]</f>
        <v>0.96621412999999734</v>
      </c>
      <c r="G1193" s="5" t="s">
        <v>298</v>
      </c>
      <c r="H1193" s="35">
        <v>114.89676846</v>
      </c>
      <c r="I1193" s="56">
        <v>145.61595532666701</v>
      </c>
      <c r="J1193" s="18" t="s">
        <v>660</v>
      </c>
      <c r="K1193" s="55">
        <v>145.99916491666701</v>
      </c>
      <c r="L1193" s="35">
        <v>115.86298259</v>
      </c>
      <c r="M1193" s="56">
        <v>146.582169456667</v>
      </c>
      <c r="N1193" s="18" t="s">
        <v>167</v>
      </c>
      <c r="O1193" s="2">
        <v>27948</v>
      </c>
      <c r="P1193" s="2">
        <v>23146</v>
      </c>
      <c r="Q1193" s="2">
        <v>51094</v>
      </c>
      <c r="R1193" t="s">
        <v>14030</v>
      </c>
      <c r="S1193">
        <v>7</v>
      </c>
      <c r="T1193">
        <v>53</v>
      </c>
      <c r="U1193" s="2">
        <v>7029</v>
      </c>
      <c r="V1193" s="2">
        <v>2501</v>
      </c>
      <c r="W1193" s="8">
        <v>0.18651896504481935</v>
      </c>
      <c r="X1193" s="2">
        <v>86221</v>
      </c>
      <c r="Y1193" s="45">
        <v>1133</v>
      </c>
      <c r="AA1193" s="61">
        <f>(Table13[[#This Row],[2042 Future AADT]]-Table13[[#This Row],[AADT 2022]])/20*($AA$5-2022)+Table13[[#This Row],[AADT 2022]]</f>
        <v>73926.55</v>
      </c>
      <c r="AC1193" s="1" t="str">
        <f>IF(Table13[[#This Row],[TCS MP]]&gt;=Table13[[#This Row],[BMP]],IF(Table13[[#This Row],[TCS MP]]&lt;=Table13[[#This Row],[EMP]],"Good","EMP"),"BMP")</f>
        <v>Good</v>
      </c>
    </row>
    <row r="1194" spans="1:29" ht="24" customHeight="1" x14ac:dyDescent="0.25">
      <c r="A1194" t="s">
        <v>2616</v>
      </c>
      <c r="B1194" t="s">
        <v>18268</v>
      </c>
      <c r="C1194">
        <v>101858</v>
      </c>
      <c r="D1194" t="s">
        <v>17073</v>
      </c>
      <c r="E1194" t="s">
        <v>542</v>
      </c>
      <c r="F1194" s="9">
        <f>Table13[[#This Row],[ToMeasure]]-Table13[[#This Row],[FromMeasure]]</f>
        <v>0.53576583999999627</v>
      </c>
      <c r="G1194" s="5" t="s">
        <v>298</v>
      </c>
      <c r="H1194" s="35">
        <v>115.86298259</v>
      </c>
      <c r="I1194" s="56">
        <v>146.578860423333</v>
      </c>
      <c r="J1194" s="18" t="s">
        <v>167</v>
      </c>
      <c r="K1194" s="55">
        <v>146.95646170000001</v>
      </c>
      <c r="L1194" s="35">
        <v>116.39874843</v>
      </c>
      <c r="M1194" s="56">
        <v>147.11462626333301</v>
      </c>
      <c r="N1194" s="18" t="s">
        <v>2615</v>
      </c>
      <c r="O1194" s="2">
        <v>27199</v>
      </c>
      <c r="P1194" s="2">
        <v>26400</v>
      </c>
      <c r="Q1194" s="2">
        <v>53599</v>
      </c>
      <c r="R1194" t="s">
        <v>16149</v>
      </c>
      <c r="S1194">
        <v>8</v>
      </c>
      <c r="T1194">
        <v>56</v>
      </c>
      <c r="U1194" s="2">
        <v>1551</v>
      </c>
      <c r="V1194" s="2">
        <v>2797</v>
      </c>
      <c r="W1194" s="8">
        <v>8.1120916435008114E-2</v>
      </c>
      <c r="X1194" s="2">
        <v>90448</v>
      </c>
      <c r="Y1194" s="45">
        <v>1134</v>
      </c>
      <c r="AA1194" s="61">
        <f>(Table13[[#This Row],[2042 Future AADT]]-Table13[[#This Row],[AADT 2022]])/20*($AA$5-2022)+Table13[[#This Row],[AADT 2022]]</f>
        <v>77550.850000000006</v>
      </c>
      <c r="AC1194" s="1" t="str">
        <f>IF(Table13[[#This Row],[TCS MP]]&gt;=Table13[[#This Row],[BMP]],IF(Table13[[#This Row],[TCS MP]]&lt;=Table13[[#This Row],[EMP]],"Good","EMP"),"BMP")</f>
        <v>Good</v>
      </c>
    </row>
    <row r="1195" spans="1:29" ht="24" customHeight="1" x14ac:dyDescent="0.25">
      <c r="A1195" t="s">
        <v>2618</v>
      </c>
      <c r="B1195" t="s">
        <v>18269</v>
      </c>
      <c r="C1195">
        <v>101859</v>
      </c>
      <c r="D1195" t="s">
        <v>17073</v>
      </c>
      <c r="E1195" t="s">
        <v>542</v>
      </c>
      <c r="F1195" s="9">
        <f>Table13[[#This Row],[ToMeasure]]-Table13[[#This Row],[FromMeasure]]</f>
        <v>0.52934231999999781</v>
      </c>
      <c r="G1195" s="5" t="s">
        <v>298</v>
      </c>
      <c r="H1195" s="35">
        <v>116.39874843</v>
      </c>
      <c r="I1195" s="56">
        <v>147.11301477999999</v>
      </c>
      <c r="J1195" s="18" t="s">
        <v>2615</v>
      </c>
      <c r="K1195" s="55">
        <v>147.39009272000001</v>
      </c>
      <c r="L1195" s="35">
        <v>116.92809075</v>
      </c>
      <c r="M1195" s="56">
        <v>147.6423571</v>
      </c>
      <c r="N1195" s="18" t="s">
        <v>168</v>
      </c>
      <c r="O1195" s="2">
        <v>19022</v>
      </c>
      <c r="P1195" s="2">
        <v>16125</v>
      </c>
      <c r="Q1195" s="2">
        <v>35147</v>
      </c>
      <c r="R1195" t="s">
        <v>14031</v>
      </c>
      <c r="S1195">
        <v>8</v>
      </c>
      <c r="T1195">
        <v>53</v>
      </c>
      <c r="U1195" s="2">
        <v>4124</v>
      </c>
      <c r="V1195" s="2">
        <v>3307</v>
      </c>
      <c r="W1195" s="8">
        <v>0.21142629527413434</v>
      </c>
      <c r="X1195" s="2">
        <v>59311</v>
      </c>
      <c r="Y1195" s="45">
        <v>1135</v>
      </c>
      <c r="AA1195" s="61">
        <f>(Table13[[#This Row],[2042 Future AADT]]-Table13[[#This Row],[AADT 2022]])/20*($AA$5-2022)+Table13[[#This Row],[AADT 2022]]</f>
        <v>50853.599999999999</v>
      </c>
      <c r="AC1195" s="1" t="str">
        <f>IF(Table13[[#This Row],[TCS MP]]&gt;=Table13[[#This Row],[BMP]],IF(Table13[[#This Row],[TCS MP]]&lt;=Table13[[#This Row],[EMP]],"Good","EMP"),"BMP")</f>
        <v>Good</v>
      </c>
    </row>
    <row r="1196" spans="1:29" ht="24" customHeight="1" x14ac:dyDescent="0.25">
      <c r="A1196" t="s">
        <v>2619</v>
      </c>
      <c r="B1196" t="s">
        <v>18270</v>
      </c>
      <c r="C1196">
        <v>101860</v>
      </c>
      <c r="D1196" t="s">
        <v>17073</v>
      </c>
      <c r="E1196" t="s">
        <v>542</v>
      </c>
      <c r="F1196" s="9">
        <f>Table13[[#This Row],[ToMeasure]]-Table13[[#This Row],[FromMeasure]]</f>
        <v>0.5626482500000094</v>
      </c>
      <c r="G1196" s="5" t="s">
        <v>298</v>
      </c>
      <c r="H1196" s="35">
        <v>116.92809075</v>
      </c>
      <c r="I1196" s="56">
        <v>147.641063483333</v>
      </c>
      <c r="J1196" s="18" t="s">
        <v>168</v>
      </c>
      <c r="K1196" s="55">
        <v>148.00711312999999</v>
      </c>
      <c r="L1196" s="35">
        <v>117.490739</v>
      </c>
      <c r="M1196" s="56">
        <v>148.20371173333299</v>
      </c>
      <c r="N1196" s="18" t="s">
        <v>169</v>
      </c>
      <c r="O1196" s="2">
        <v>28124</v>
      </c>
      <c r="P1196" s="2">
        <v>26329</v>
      </c>
      <c r="Q1196" s="2">
        <v>54453</v>
      </c>
      <c r="R1196" t="s">
        <v>16150</v>
      </c>
      <c r="S1196">
        <v>8</v>
      </c>
      <c r="T1196">
        <v>55</v>
      </c>
      <c r="U1196" s="2">
        <v>4124</v>
      </c>
      <c r="V1196" s="2">
        <v>3307</v>
      </c>
      <c r="W1196" s="8">
        <v>0.13646631039612142</v>
      </c>
      <c r="X1196" s="2">
        <v>91889</v>
      </c>
      <c r="Y1196" s="45">
        <v>1136</v>
      </c>
      <c r="AA1196" s="61">
        <f>(Table13[[#This Row],[2042 Future AADT]]-Table13[[#This Row],[AADT 2022]])/20*($AA$5-2022)+Table13[[#This Row],[AADT 2022]]</f>
        <v>78786.399999999994</v>
      </c>
      <c r="AC1196" s="1" t="str">
        <f>IF(Table13[[#This Row],[TCS MP]]&gt;=Table13[[#This Row],[BMP]],IF(Table13[[#This Row],[TCS MP]]&lt;=Table13[[#This Row],[EMP]],"Good","EMP"),"BMP")</f>
        <v>Good</v>
      </c>
    </row>
    <row r="1197" spans="1:29" ht="24" customHeight="1" x14ac:dyDescent="0.25">
      <c r="A1197" t="s">
        <v>2622</v>
      </c>
      <c r="B1197" t="s">
        <v>18271</v>
      </c>
      <c r="C1197">
        <v>101861</v>
      </c>
      <c r="D1197" t="s">
        <v>17073</v>
      </c>
      <c r="E1197" t="s">
        <v>542</v>
      </c>
      <c r="F1197" s="9">
        <f>Table13[[#This Row],[ToMeasure]]-Table13[[#This Row],[FromMeasure]]</f>
        <v>0.67656488999999453</v>
      </c>
      <c r="G1197" s="5" t="s">
        <v>298</v>
      </c>
      <c r="H1197" s="35">
        <v>117.490739</v>
      </c>
      <c r="I1197" s="56">
        <v>148.1994176</v>
      </c>
      <c r="J1197" s="18" t="s">
        <v>169</v>
      </c>
      <c r="K1197" s="55">
        <v>148.4470326</v>
      </c>
      <c r="L1197" s="35">
        <v>118.16730389</v>
      </c>
      <c r="M1197" s="56">
        <v>148.87598249000001</v>
      </c>
      <c r="N1197" s="18" t="s">
        <v>2621</v>
      </c>
      <c r="O1197" s="2">
        <v>30341</v>
      </c>
      <c r="P1197" s="2">
        <v>29345</v>
      </c>
      <c r="Q1197" s="2">
        <v>59686</v>
      </c>
      <c r="R1197" t="s">
        <v>16151</v>
      </c>
      <c r="S1197">
        <v>8</v>
      </c>
      <c r="T1197">
        <v>52</v>
      </c>
      <c r="U1197" s="2">
        <v>2082</v>
      </c>
      <c r="V1197" s="2">
        <v>2509</v>
      </c>
      <c r="W1197" s="8">
        <v>7.691921053513387E-2</v>
      </c>
      <c r="X1197" s="2">
        <v>100720</v>
      </c>
      <c r="Y1197" s="45">
        <v>1137</v>
      </c>
      <c r="AA1197" s="61">
        <f>(Table13[[#This Row],[2042 Future AADT]]-Table13[[#This Row],[AADT 2022]])/20*($AA$5-2022)+Table13[[#This Row],[AADT 2022]]</f>
        <v>86358.1</v>
      </c>
      <c r="AC1197" s="1" t="str">
        <f>IF(Table13[[#This Row],[TCS MP]]&gt;=Table13[[#This Row],[BMP]],IF(Table13[[#This Row],[TCS MP]]&lt;=Table13[[#This Row],[EMP]],"Good","EMP"),"BMP")</f>
        <v>Good</v>
      </c>
    </row>
    <row r="1198" spans="1:29" ht="24" customHeight="1" x14ac:dyDescent="0.25">
      <c r="A1198" t="s">
        <v>2625</v>
      </c>
      <c r="B1198" t="s">
        <v>18272</v>
      </c>
      <c r="C1198">
        <v>101862</v>
      </c>
      <c r="D1198" t="s">
        <v>17073</v>
      </c>
      <c r="E1198" t="s">
        <v>542</v>
      </c>
      <c r="F1198" s="9">
        <f>Table13[[#This Row],[ToMeasure]]-Table13[[#This Row],[FromMeasure]]</f>
        <v>0.2822474700000015</v>
      </c>
      <c r="G1198" s="5" t="s">
        <v>298</v>
      </c>
      <c r="H1198" s="35">
        <v>118.24490591</v>
      </c>
      <c r="I1198" s="56">
        <v>148.96606940999999</v>
      </c>
      <c r="J1198" s="18" t="s">
        <v>2624</v>
      </c>
      <c r="K1198" s="55">
        <v>149.17396306000001</v>
      </c>
      <c r="L1198" s="35">
        <v>118.52715338</v>
      </c>
      <c r="M1198" s="56">
        <v>149.24831688</v>
      </c>
      <c r="N1198" s="18" t="s">
        <v>492</v>
      </c>
      <c r="O1198" s="2">
        <v>16949</v>
      </c>
      <c r="P1198" s="2">
        <v>23664</v>
      </c>
      <c r="Q1198" s="2">
        <v>40613</v>
      </c>
      <c r="R1198" t="s">
        <v>13481</v>
      </c>
      <c r="S1198">
        <v>6</v>
      </c>
      <c r="T1198">
        <v>64</v>
      </c>
      <c r="U1198" s="2">
        <v>1218</v>
      </c>
      <c r="V1198" s="2">
        <v>608</v>
      </c>
      <c r="W1198" s="8">
        <v>4.496097308743506E-2</v>
      </c>
      <c r="X1198" s="2">
        <v>63926</v>
      </c>
      <c r="Y1198" s="45">
        <v>1138</v>
      </c>
      <c r="AA1198" s="61">
        <f>(Table13[[#This Row],[2042 Future AADT]]-Table13[[#This Row],[AADT 2022]])/20*($AA$5-2022)+Table13[[#This Row],[AADT 2022]]</f>
        <v>55766.45</v>
      </c>
      <c r="AC1198" s="1" t="str">
        <f>IF(Table13[[#This Row],[TCS MP]]&gt;=Table13[[#This Row],[BMP]],IF(Table13[[#This Row],[TCS MP]]&lt;=Table13[[#This Row],[EMP]],"Good","EMP"),"BMP")</f>
        <v>Good</v>
      </c>
    </row>
    <row r="1199" spans="1:29" ht="24" customHeight="1" x14ac:dyDescent="0.25">
      <c r="A1199" t="s">
        <v>2628</v>
      </c>
      <c r="B1199" t="s">
        <v>18273</v>
      </c>
      <c r="C1199">
        <v>101863</v>
      </c>
      <c r="D1199" t="s">
        <v>17073</v>
      </c>
      <c r="E1199" t="s">
        <v>542</v>
      </c>
      <c r="F1199" s="9">
        <f>Table13[[#This Row],[ToMeasure]]-Table13[[#This Row],[FromMeasure]]</f>
        <v>0.65136739000000432</v>
      </c>
      <c r="G1199" s="5" t="s">
        <v>298</v>
      </c>
      <c r="H1199" s="35">
        <v>118.52715338</v>
      </c>
      <c r="I1199" s="56">
        <v>149.25541278</v>
      </c>
      <c r="J1199" s="18" t="s">
        <v>492</v>
      </c>
      <c r="K1199" s="55">
        <v>149.55298456</v>
      </c>
      <c r="L1199" s="35">
        <v>119.17852077000001</v>
      </c>
      <c r="M1199" s="56">
        <v>149.90678016999999</v>
      </c>
      <c r="N1199" s="18" t="s">
        <v>170</v>
      </c>
      <c r="O1199" s="2">
        <v>16251</v>
      </c>
      <c r="P1199" s="2">
        <v>15711</v>
      </c>
      <c r="Q1199" s="2">
        <v>31962</v>
      </c>
      <c r="R1199" t="s">
        <v>10257</v>
      </c>
      <c r="S1199">
        <v>9</v>
      </c>
      <c r="T1199">
        <v>56</v>
      </c>
      <c r="U1199" s="2">
        <v>1579</v>
      </c>
      <c r="V1199" s="2">
        <v>343</v>
      </c>
      <c r="W1199" s="8">
        <v>6.0133909016957636E-2</v>
      </c>
      <c r="X1199" s="2">
        <v>50309</v>
      </c>
      <c r="Y1199" s="45">
        <v>1139</v>
      </c>
      <c r="AA1199" s="61">
        <f>(Table13[[#This Row],[2042 Future AADT]]-Table13[[#This Row],[AADT 2022]])/20*($AA$5-2022)+Table13[[#This Row],[AADT 2022]]</f>
        <v>43887.55</v>
      </c>
      <c r="AC1199" s="1" t="str">
        <f>IF(Table13[[#This Row],[TCS MP]]&gt;=Table13[[#This Row],[BMP]],IF(Table13[[#This Row],[TCS MP]]&lt;=Table13[[#This Row],[EMP]],"Good","EMP"),"BMP")</f>
        <v>Good</v>
      </c>
    </row>
    <row r="1200" spans="1:29" ht="24" customHeight="1" x14ac:dyDescent="0.25">
      <c r="A1200" t="s">
        <v>2629</v>
      </c>
      <c r="B1200" t="s">
        <v>18274</v>
      </c>
      <c r="C1200">
        <v>101864</v>
      </c>
      <c r="D1200" t="s">
        <v>17073</v>
      </c>
      <c r="E1200" t="s">
        <v>542</v>
      </c>
      <c r="F1200" s="9">
        <f>Table13[[#This Row],[ToMeasure]]-Table13[[#This Row],[FromMeasure]]</f>
        <v>0.30502283999999236</v>
      </c>
      <c r="G1200" s="5" t="s">
        <v>298</v>
      </c>
      <c r="H1200" s="35">
        <v>119.17852077000001</v>
      </c>
      <c r="I1200" s="69">
        <v>149.9</v>
      </c>
      <c r="J1200" s="18" t="s">
        <v>170</v>
      </c>
      <c r="K1200" s="69">
        <v>149.9</v>
      </c>
      <c r="L1200" s="35">
        <v>119.48354361</v>
      </c>
      <c r="M1200" s="56">
        <v>150.21203871</v>
      </c>
      <c r="N1200" s="18" t="s">
        <v>171</v>
      </c>
      <c r="O1200" s="2">
        <v>16674</v>
      </c>
      <c r="P1200" s="2">
        <v>15843</v>
      </c>
      <c r="Q1200" s="2">
        <v>32517</v>
      </c>
      <c r="R1200" t="s">
        <v>13482</v>
      </c>
      <c r="S1200">
        <v>9</v>
      </c>
      <c r="T1200">
        <v>53</v>
      </c>
      <c r="U1200" s="2">
        <v>1579</v>
      </c>
      <c r="V1200" s="2">
        <v>343</v>
      </c>
      <c r="W1200" s="8">
        <v>5.9107543746348065E-2</v>
      </c>
      <c r="X1200" s="2">
        <v>51183</v>
      </c>
      <c r="Y1200" s="45">
        <v>1140</v>
      </c>
      <c r="AA1200" s="61">
        <f>(Table13[[#This Row],[2042 Future AADT]]-Table13[[#This Row],[AADT 2022]])/20*($AA$5-2022)+Table13[[#This Row],[AADT 2022]]</f>
        <v>44649.9</v>
      </c>
      <c r="AC1200" s="1" t="str">
        <f>IF(Table13[[#This Row],[TCS MP]]&gt;=Table13[[#This Row],[BMP]],IF(Table13[[#This Row],[TCS MP]]&lt;=Table13[[#This Row],[EMP]],"Good","EMP"),"BMP")</f>
        <v>Good</v>
      </c>
    </row>
    <row r="1201" spans="1:29" ht="24" customHeight="1" x14ac:dyDescent="0.25">
      <c r="A1201" t="s">
        <v>2694</v>
      </c>
      <c r="B1201" t="s">
        <v>18559</v>
      </c>
      <c r="C1201">
        <v>102303</v>
      </c>
      <c r="D1201" t="s">
        <v>17073</v>
      </c>
      <c r="E1201" t="s">
        <v>542</v>
      </c>
      <c r="F1201" s="9">
        <f>Table13[[#This Row],[ToMeasure]]-Table13[[#This Row],[FromMeasure]]</f>
        <v>0.26673657000000617</v>
      </c>
      <c r="G1201" s="5" t="s">
        <v>298</v>
      </c>
      <c r="H1201" s="35">
        <v>119.48354361</v>
      </c>
      <c r="I1201" s="56">
        <v>150.22109351</v>
      </c>
      <c r="J1201" s="18" t="s">
        <v>171</v>
      </c>
      <c r="K1201" s="55">
        <v>150.29276648999999</v>
      </c>
      <c r="L1201" s="35">
        <v>119.75028018</v>
      </c>
      <c r="M1201" s="56">
        <v>150.48783008000001</v>
      </c>
      <c r="N1201" s="18" t="s">
        <v>135</v>
      </c>
      <c r="O1201" s="2">
        <v>16163</v>
      </c>
      <c r="P1201" s="2">
        <v>15909</v>
      </c>
      <c r="Q1201" s="2">
        <v>32072</v>
      </c>
      <c r="R1201" t="s">
        <v>13483</v>
      </c>
      <c r="S1201">
        <v>8</v>
      </c>
      <c r="T1201">
        <v>58</v>
      </c>
      <c r="U1201" s="2">
        <v>1255</v>
      </c>
      <c r="V1201" s="2">
        <v>1514</v>
      </c>
      <c r="W1201" s="8">
        <v>8.6336991768520832E-2</v>
      </c>
      <c r="X1201" s="2">
        <v>50482</v>
      </c>
      <c r="Y1201" s="45">
        <v>1140.999</v>
      </c>
      <c r="AA1201" s="61">
        <f>(Table13[[#This Row],[2042 Future AADT]]-Table13[[#This Row],[AADT 2022]])/20*($AA$5-2022)+Table13[[#This Row],[AADT 2022]]</f>
        <v>44038.5</v>
      </c>
      <c r="AC1201" s="1" t="str">
        <f>IF(Table13[[#This Row],[TCS MP]]&gt;=Table13[[#This Row],[BMP]],IF(Table13[[#This Row],[TCS MP]]&lt;=Table13[[#This Row],[EMP]],"Good","EMP"),"BMP")</f>
        <v>Good</v>
      </c>
    </row>
    <row r="1202" spans="1:29" ht="24" customHeight="1" x14ac:dyDescent="0.25">
      <c r="A1202" t="s">
        <v>2631</v>
      </c>
      <c r="B1202" t="s">
        <v>18275</v>
      </c>
      <c r="C1202">
        <v>101865</v>
      </c>
      <c r="D1202" t="s">
        <v>17073</v>
      </c>
      <c r="E1202" t="s">
        <v>542</v>
      </c>
      <c r="F1202" s="9">
        <f>Table13[[#This Row],[ToMeasure]]-Table13[[#This Row],[FromMeasure]]</f>
        <v>0.83646958999999299</v>
      </c>
      <c r="G1202" s="5" t="s">
        <v>298</v>
      </c>
      <c r="H1202" s="35">
        <v>119.75028018</v>
      </c>
      <c r="I1202" s="56">
        <v>150.48378811333299</v>
      </c>
      <c r="J1202" s="18" t="s">
        <v>135</v>
      </c>
      <c r="K1202" s="55">
        <v>151.00065261</v>
      </c>
      <c r="L1202" s="35">
        <v>120.58674977</v>
      </c>
      <c r="M1202" s="56">
        <v>151.320257703333</v>
      </c>
      <c r="N1202" s="18" t="s">
        <v>2630</v>
      </c>
      <c r="O1202" s="2">
        <v>15863</v>
      </c>
      <c r="P1202" s="2">
        <v>14833</v>
      </c>
      <c r="Q1202" s="2">
        <v>30696</v>
      </c>
      <c r="R1202" t="s">
        <v>16154</v>
      </c>
      <c r="S1202">
        <v>8</v>
      </c>
      <c r="T1202">
        <v>61</v>
      </c>
      <c r="U1202" s="2">
        <v>994</v>
      </c>
      <c r="V1202" s="2">
        <v>497</v>
      </c>
      <c r="W1202" s="8">
        <v>4.8573103987490228E-2</v>
      </c>
      <c r="X1202" s="2">
        <v>48317</v>
      </c>
      <c r="Y1202" s="45">
        <v>1141</v>
      </c>
      <c r="AA1202" s="61">
        <f>(Table13[[#This Row],[2042 Future AADT]]-Table13[[#This Row],[AADT 2022]])/20*($AA$5-2022)+Table13[[#This Row],[AADT 2022]]</f>
        <v>42149.65</v>
      </c>
      <c r="AC1202" s="1" t="str">
        <f>IF(Table13[[#This Row],[TCS MP]]&gt;=Table13[[#This Row],[BMP]],IF(Table13[[#This Row],[TCS MP]]&lt;=Table13[[#This Row],[EMP]],"Good","EMP"),"BMP")</f>
        <v>Good</v>
      </c>
    </row>
    <row r="1203" spans="1:29" ht="24" customHeight="1" x14ac:dyDescent="0.25">
      <c r="A1203" t="s">
        <v>2695</v>
      </c>
      <c r="B1203" t="s">
        <v>18560</v>
      </c>
      <c r="C1203">
        <v>102304</v>
      </c>
      <c r="D1203" t="s">
        <v>17073</v>
      </c>
      <c r="E1203" t="s">
        <v>542</v>
      </c>
      <c r="F1203" s="9">
        <f>Table13[[#This Row],[ToMeasure]]-Table13[[#This Row],[FromMeasure]]</f>
        <v>0.62505515000000855</v>
      </c>
      <c r="G1203" s="5" t="s">
        <v>298</v>
      </c>
      <c r="H1203" s="35">
        <v>120.58674977</v>
      </c>
      <c r="I1203" s="56">
        <v>151.31394502000001</v>
      </c>
      <c r="J1203" s="18" t="s">
        <v>2630</v>
      </c>
      <c r="K1203" s="55">
        <v>151.75240898000001</v>
      </c>
      <c r="L1203" s="35">
        <v>121.21180492000001</v>
      </c>
      <c r="M1203" s="56">
        <v>151.93900017000001</v>
      </c>
      <c r="N1203" s="18" t="s">
        <v>1730</v>
      </c>
      <c r="O1203" s="2">
        <v>15676</v>
      </c>
      <c r="P1203" s="2">
        <v>14922</v>
      </c>
      <c r="Q1203" s="2">
        <v>30598</v>
      </c>
      <c r="R1203" t="s">
        <v>13484</v>
      </c>
      <c r="S1203">
        <v>8</v>
      </c>
      <c r="T1203">
        <v>64</v>
      </c>
      <c r="U1203" s="2">
        <v>1337</v>
      </c>
      <c r="V1203" s="2">
        <v>365</v>
      </c>
      <c r="W1203" s="8">
        <v>5.5624550624223806E-2</v>
      </c>
      <c r="X1203" s="2">
        <v>38841</v>
      </c>
      <c r="Y1203" s="45">
        <v>1141.0999999999999</v>
      </c>
      <c r="AA1203" s="61">
        <f>(Table13[[#This Row],[2042 Future AADT]]-Table13[[#This Row],[AADT 2022]])/20*($AA$5-2022)+Table13[[#This Row],[AADT 2022]]</f>
        <v>35955.949999999997</v>
      </c>
      <c r="AC1203" s="1" t="str">
        <f>IF(Table13[[#This Row],[TCS MP]]&gt;=Table13[[#This Row],[BMP]],IF(Table13[[#This Row],[TCS MP]]&lt;=Table13[[#This Row],[EMP]],"Good","EMP"),"BMP")</f>
        <v>Good</v>
      </c>
    </row>
    <row r="1204" spans="1:29" ht="24" customHeight="1" x14ac:dyDescent="0.25">
      <c r="A1204" t="s">
        <v>2633</v>
      </c>
      <c r="B1204" t="s">
        <v>18276</v>
      </c>
      <c r="C1204">
        <v>101866</v>
      </c>
      <c r="D1204" t="s">
        <v>17073</v>
      </c>
      <c r="E1204" t="s">
        <v>542</v>
      </c>
      <c r="F1204" s="9">
        <f>Table13[[#This Row],[ToMeasure]]-Table13[[#This Row],[FromMeasure]]</f>
        <v>1.4443633399999953</v>
      </c>
      <c r="G1204" s="5" t="s">
        <v>298</v>
      </c>
      <c r="H1204" s="35">
        <v>121.21180492000001</v>
      </c>
      <c r="I1204" s="56">
        <v>151.93077379499999</v>
      </c>
      <c r="J1204" s="18" t="s">
        <v>2632</v>
      </c>
      <c r="K1204" s="55">
        <v>152.00174336000001</v>
      </c>
      <c r="L1204" s="35">
        <v>122.65616826</v>
      </c>
      <c r="M1204" s="56">
        <v>153.37513713499999</v>
      </c>
      <c r="N1204" s="18" t="s">
        <v>134</v>
      </c>
      <c r="O1204" s="2">
        <v>18414</v>
      </c>
      <c r="P1204" s="2">
        <v>18706</v>
      </c>
      <c r="Q1204" s="2">
        <v>37120</v>
      </c>
      <c r="R1204" t="s">
        <v>14032</v>
      </c>
      <c r="S1204">
        <v>9</v>
      </c>
      <c r="T1204">
        <v>58</v>
      </c>
      <c r="U1204" s="2">
        <v>1337</v>
      </c>
      <c r="V1204" s="2">
        <v>365</v>
      </c>
      <c r="W1204" s="8">
        <v>4.5851293103448279E-2</v>
      </c>
      <c r="X1204" s="2">
        <v>62640</v>
      </c>
      <c r="Y1204" s="45">
        <v>1142</v>
      </c>
      <c r="AA1204" s="61">
        <f>(Table13[[#This Row],[2042 Future AADT]]-Table13[[#This Row],[AADT 2022]])/20*($AA$5-2022)+Table13[[#This Row],[AADT 2022]]</f>
        <v>53708</v>
      </c>
      <c r="AC1204" s="1" t="str">
        <f>IF(Table13[[#This Row],[TCS MP]]&gt;=Table13[[#This Row],[BMP]],IF(Table13[[#This Row],[TCS MP]]&lt;=Table13[[#This Row],[EMP]],"Good","EMP"),"BMP")</f>
        <v>Good</v>
      </c>
    </row>
    <row r="1205" spans="1:29" ht="24" customHeight="1" x14ac:dyDescent="0.25">
      <c r="A1205" t="s">
        <v>2634</v>
      </c>
      <c r="B1205" t="s">
        <v>18277</v>
      </c>
      <c r="C1205">
        <v>101867</v>
      </c>
      <c r="D1205" t="s">
        <v>17073</v>
      </c>
      <c r="E1205" t="s">
        <v>542</v>
      </c>
      <c r="F1205" s="9">
        <f>Table13[[#This Row],[ToMeasure]]-Table13[[#This Row],[FromMeasure]]</f>
        <v>1.3771940200000046</v>
      </c>
      <c r="G1205" s="5" t="s">
        <v>298</v>
      </c>
      <c r="H1205" s="35">
        <v>122.65616826</v>
      </c>
      <c r="I1205" s="56">
        <v>153.36961256000001</v>
      </c>
      <c r="J1205" s="18" t="s">
        <v>134</v>
      </c>
      <c r="K1205" s="55">
        <v>153.63381619</v>
      </c>
      <c r="L1205" s="35">
        <v>124.03336228000001</v>
      </c>
      <c r="M1205" s="56">
        <v>154.74680658</v>
      </c>
      <c r="N1205" s="18" t="s">
        <v>133</v>
      </c>
      <c r="O1205" s="2">
        <v>13380</v>
      </c>
      <c r="P1205" s="2">
        <v>14356</v>
      </c>
      <c r="Q1205" s="2">
        <v>27736</v>
      </c>
      <c r="R1205" t="s">
        <v>16155</v>
      </c>
      <c r="S1205">
        <v>8</v>
      </c>
      <c r="T1205">
        <v>69</v>
      </c>
      <c r="U1205" s="2">
        <v>1232</v>
      </c>
      <c r="V1205" s="2">
        <v>595</v>
      </c>
      <c r="W1205" s="8">
        <v>6.587107008941448E-2</v>
      </c>
      <c r="X1205" s="2">
        <v>43657</v>
      </c>
      <c r="Y1205" s="45">
        <v>1143</v>
      </c>
      <c r="AA1205" s="61">
        <f>(Table13[[#This Row],[2042 Future AADT]]-Table13[[#This Row],[AADT 2022]])/20*($AA$5-2022)+Table13[[#This Row],[AADT 2022]]</f>
        <v>38084.65</v>
      </c>
      <c r="AC1205" s="1" t="str">
        <f>IF(Table13[[#This Row],[TCS MP]]&gt;=Table13[[#This Row],[BMP]],IF(Table13[[#This Row],[TCS MP]]&lt;=Table13[[#This Row],[EMP]],"Good","EMP"),"BMP")</f>
        <v>Good</v>
      </c>
    </row>
    <row r="1206" spans="1:29" ht="24" customHeight="1" x14ac:dyDescent="0.25">
      <c r="A1206" t="s">
        <v>2636</v>
      </c>
      <c r="B1206" t="s">
        <v>18278</v>
      </c>
      <c r="C1206">
        <v>101868</v>
      </c>
      <c r="D1206" t="s">
        <v>17073</v>
      </c>
      <c r="E1206" t="s">
        <v>542</v>
      </c>
      <c r="F1206" s="9">
        <f>Table13[[#This Row],[ToMeasure]]-Table13[[#This Row],[FromMeasure]]</f>
        <v>1.4243304399999914</v>
      </c>
      <c r="G1206" s="5" t="s">
        <v>298</v>
      </c>
      <c r="H1206" s="35">
        <v>124.03336228000001</v>
      </c>
      <c r="I1206" s="56">
        <v>154.76503905499999</v>
      </c>
      <c r="J1206" s="18" t="s">
        <v>133</v>
      </c>
      <c r="K1206" s="55">
        <v>155.31512283999999</v>
      </c>
      <c r="L1206" s="35">
        <v>125.45769272</v>
      </c>
      <c r="M1206" s="56">
        <v>156.18936949499999</v>
      </c>
      <c r="N1206" s="18" t="s">
        <v>132</v>
      </c>
      <c r="O1206" s="2">
        <v>23223</v>
      </c>
      <c r="P1206" s="2">
        <v>25113</v>
      </c>
      <c r="Q1206" s="2">
        <v>48336</v>
      </c>
      <c r="R1206" t="s">
        <v>16156</v>
      </c>
      <c r="S1206">
        <v>8</v>
      </c>
      <c r="T1206">
        <v>69</v>
      </c>
      <c r="U1206" s="2">
        <v>1094</v>
      </c>
      <c r="V1206" s="2">
        <v>318</v>
      </c>
      <c r="W1206" s="8">
        <v>2.9212181396888446E-2</v>
      </c>
      <c r="X1206" s="2">
        <v>76083</v>
      </c>
      <c r="Y1206" s="45">
        <v>1144</v>
      </c>
      <c r="AA1206" s="61">
        <f>(Table13[[#This Row],[2042 Future AADT]]-Table13[[#This Row],[AADT 2022]])/20*($AA$5-2022)+Table13[[#This Row],[AADT 2022]]</f>
        <v>66371.55</v>
      </c>
      <c r="AC1206" s="1" t="str">
        <f>IF(Table13[[#This Row],[TCS MP]]&gt;=Table13[[#This Row],[BMP]],IF(Table13[[#This Row],[TCS MP]]&lt;=Table13[[#This Row],[EMP]],"Good","EMP"),"BMP")</f>
        <v>Good</v>
      </c>
    </row>
    <row r="1207" spans="1:29" ht="24" customHeight="1" x14ac:dyDescent="0.25">
      <c r="A1207" t="s">
        <v>2637</v>
      </c>
      <c r="B1207" t="s">
        <v>18279</v>
      </c>
      <c r="C1207">
        <v>101869</v>
      </c>
      <c r="D1207" t="s">
        <v>17073</v>
      </c>
      <c r="E1207" t="s">
        <v>542</v>
      </c>
      <c r="F1207" s="9">
        <f>Table13[[#This Row],[ToMeasure]]-Table13[[#This Row],[FromMeasure]]</f>
        <v>1.3799257100000091</v>
      </c>
      <c r="G1207" s="5" t="s">
        <v>298</v>
      </c>
      <c r="H1207" s="35">
        <v>125.45769272</v>
      </c>
      <c r="I1207" s="56">
        <v>156.201047786667</v>
      </c>
      <c r="J1207" s="18" t="s">
        <v>132</v>
      </c>
      <c r="K1207" s="55">
        <v>156.63371505999999</v>
      </c>
      <c r="L1207" s="35">
        <v>126.83761843000001</v>
      </c>
      <c r="M1207" s="56">
        <v>157.58097349666701</v>
      </c>
      <c r="N1207" s="18" t="s">
        <v>506</v>
      </c>
      <c r="O1207" s="2">
        <v>22260</v>
      </c>
      <c r="P1207" s="2">
        <v>22925</v>
      </c>
      <c r="Q1207" s="2">
        <v>45185</v>
      </c>
      <c r="R1207" t="s">
        <v>16157</v>
      </c>
      <c r="S1207">
        <v>8</v>
      </c>
      <c r="T1207">
        <v>65</v>
      </c>
      <c r="U1207" s="2">
        <v>1094</v>
      </c>
      <c r="V1207" s="2">
        <v>318</v>
      </c>
      <c r="W1207" s="8">
        <v>3.1249308398804913E-2</v>
      </c>
      <c r="X1207" s="2">
        <v>71123</v>
      </c>
      <c r="Y1207" s="45">
        <v>1145</v>
      </c>
      <c r="AA1207" s="61">
        <f>(Table13[[#This Row],[2042 Future AADT]]-Table13[[#This Row],[AADT 2022]])/20*($AA$5-2022)+Table13[[#This Row],[AADT 2022]]</f>
        <v>62044.7</v>
      </c>
      <c r="AC1207" s="1" t="str">
        <f>IF(Table13[[#This Row],[TCS MP]]&gt;=Table13[[#This Row],[BMP]],IF(Table13[[#This Row],[TCS MP]]&lt;=Table13[[#This Row],[EMP]],"Good","EMP"),"BMP")</f>
        <v>Good</v>
      </c>
    </row>
    <row r="1208" spans="1:29" ht="24" customHeight="1" x14ac:dyDescent="0.25">
      <c r="A1208" t="s">
        <v>2639</v>
      </c>
      <c r="B1208" t="s">
        <v>18280</v>
      </c>
      <c r="C1208">
        <v>101870</v>
      </c>
      <c r="D1208" t="s">
        <v>17073</v>
      </c>
      <c r="E1208" t="s">
        <v>542</v>
      </c>
      <c r="F1208" s="9">
        <f>Table13[[#This Row],[ToMeasure]]-Table13[[#This Row],[FromMeasure]]</f>
        <v>1.4460837699999871</v>
      </c>
      <c r="G1208" s="5" t="s">
        <v>298</v>
      </c>
      <c r="H1208" s="35">
        <v>126.83761843000001</v>
      </c>
      <c r="I1208" s="56">
        <v>157.57217252999999</v>
      </c>
      <c r="J1208" s="18" t="s">
        <v>506</v>
      </c>
      <c r="K1208" s="55">
        <v>158.2699796</v>
      </c>
      <c r="L1208" s="35">
        <v>128.28370219999999</v>
      </c>
      <c r="M1208" s="56">
        <v>159.01825629999999</v>
      </c>
      <c r="N1208" s="18" t="s">
        <v>508</v>
      </c>
      <c r="O1208" s="2">
        <v>24287</v>
      </c>
      <c r="P1208" s="2">
        <v>22487</v>
      </c>
      <c r="Q1208" s="2">
        <v>46774</v>
      </c>
      <c r="R1208" t="s">
        <v>13485</v>
      </c>
      <c r="S1208">
        <v>10</v>
      </c>
      <c r="T1208">
        <v>73</v>
      </c>
      <c r="U1208" s="2">
        <v>4145</v>
      </c>
      <c r="V1208" s="2">
        <v>674</v>
      </c>
      <c r="W1208" s="8">
        <v>0.10302732287168084</v>
      </c>
      <c r="X1208" s="2">
        <v>73624</v>
      </c>
      <c r="Y1208" s="45">
        <v>1146</v>
      </c>
      <c r="AA1208" s="61">
        <f>(Table13[[#This Row],[2042 Future AADT]]-Table13[[#This Row],[AADT 2022]])/20*($AA$5-2022)+Table13[[#This Row],[AADT 2022]]</f>
        <v>64226.5</v>
      </c>
      <c r="AC1208" s="1" t="str">
        <f>IF(Table13[[#This Row],[TCS MP]]&gt;=Table13[[#This Row],[BMP]],IF(Table13[[#This Row],[TCS MP]]&lt;=Table13[[#This Row],[EMP]],"Good","EMP"),"BMP")</f>
        <v>Good</v>
      </c>
    </row>
    <row r="1209" spans="1:29" ht="24" customHeight="1" x14ac:dyDescent="0.25">
      <c r="A1209" t="s">
        <v>2641</v>
      </c>
      <c r="B1209" t="s">
        <v>18281</v>
      </c>
      <c r="C1209">
        <v>101871</v>
      </c>
      <c r="D1209" t="s">
        <v>17073</v>
      </c>
      <c r="E1209" t="s">
        <v>542</v>
      </c>
      <c r="F1209" s="9">
        <f>Table13[[#This Row],[ToMeasure]]-Table13[[#This Row],[FromMeasure]]</f>
        <v>0.70362258000000111</v>
      </c>
      <c r="G1209" s="5" t="s">
        <v>298</v>
      </c>
      <c r="H1209" s="35">
        <v>128.28370219999999</v>
      </c>
      <c r="I1209" s="56">
        <v>158.82477259999999</v>
      </c>
      <c r="J1209" s="18" t="s">
        <v>508</v>
      </c>
      <c r="K1209" s="55">
        <v>159.36313659999999</v>
      </c>
      <c r="L1209" s="35">
        <v>128.98732477999999</v>
      </c>
      <c r="M1209" s="56">
        <v>159.52839517999999</v>
      </c>
      <c r="N1209" s="18" t="s">
        <v>2640</v>
      </c>
      <c r="O1209" s="2">
        <v>21311</v>
      </c>
      <c r="P1209" s="2">
        <v>19744</v>
      </c>
      <c r="Q1209" s="2">
        <v>41055</v>
      </c>
      <c r="R1209" t="s">
        <v>10258</v>
      </c>
      <c r="S1209">
        <v>9</v>
      </c>
      <c r="T1209">
        <v>67</v>
      </c>
      <c r="U1209" s="2">
        <v>4102</v>
      </c>
      <c r="V1209" s="2">
        <v>668</v>
      </c>
      <c r="W1209" s="8">
        <v>0.11618560467665327</v>
      </c>
      <c r="X1209" s="2">
        <v>64622</v>
      </c>
      <c r="Y1209" s="45">
        <v>1147</v>
      </c>
      <c r="AA1209" s="61">
        <f>(Table13[[#This Row],[2042 Future AADT]]-Table13[[#This Row],[AADT 2022]])/20*($AA$5-2022)+Table13[[#This Row],[AADT 2022]]</f>
        <v>56373.55</v>
      </c>
      <c r="AC1209" s="1" t="str">
        <f>IF(Table13[[#This Row],[TCS MP]]&gt;=Table13[[#This Row],[BMP]],IF(Table13[[#This Row],[TCS MP]]&lt;=Table13[[#This Row],[EMP]],"Good","EMP"),"BMP")</f>
        <v>Good</v>
      </c>
    </row>
    <row r="1210" spans="1:29" ht="24" customHeight="1" x14ac:dyDescent="0.25">
      <c r="A1210" t="s">
        <v>2697</v>
      </c>
      <c r="B1210" t="s">
        <v>18569</v>
      </c>
      <c r="C1210">
        <v>102316</v>
      </c>
      <c r="D1210" t="s">
        <v>17073</v>
      </c>
      <c r="E1210" t="s">
        <v>542</v>
      </c>
      <c r="F1210" s="9">
        <f>Table13[[#This Row],[ToMeasure]]-Table13[[#This Row],[FromMeasure]]</f>
        <v>0.74274167999999463</v>
      </c>
      <c r="G1210" s="5" t="s">
        <v>298</v>
      </c>
      <c r="H1210" s="35">
        <v>128.98732534999999</v>
      </c>
      <c r="I1210" s="56">
        <v>159.52839574999999</v>
      </c>
      <c r="J1210" s="18" t="s">
        <v>2640</v>
      </c>
      <c r="K1210" s="55">
        <v>159.77710246999999</v>
      </c>
      <c r="L1210" s="35">
        <v>129.73006702999999</v>
      </c>
      <c r="M1210" s="56">
        <v>160.27113743000001</v>
      </c>
      <c r="N1210" s="18" t="s">
        <v>2696</v>
      </c>
      <c r="O1210" s="2">
        <v>20168</v>
      </c>
      <c r="P1210" s="2">
        <v>18152</v>
      </c>
      <c r="Q1210" s="2">
        <v>38320</v>
      </c>
      <c r="R1210" t="s">
        <v>16158</v>
      </c>
      <c r="S1210">
        <v>8</v>
      </c>
      <c r="T1210">
        <v>68</v>
      </c>
      <c r="U1210" s="2">
        <v>3984</v>
      </c>
      <c r="V1210" s="2">
        <v>649</v>
      </c>
      <c r="W1210" s="8">
        <v>0.12090292275574113</v>
      </c>
      <c r="X1210" s="2">
        <v>70580</v>
      </c>
      <c r="Y1210" s="45">
        <v>1147.0999999999999</v>
      </c>
      <c r="AA1210" s="61">
        <f>(Table13[[#This Row],[2042 Future AADT]]-Table13[[#This Row],[AADT 2022]])/20*($AA$5-2022)+Table13[[#This Row],[AADT 2022]]</f>
        <v>59289</v>
      </c>
      <c r="AC1210" s="1" t="str">
        <f>IF(Table13[[#This Row],[TCS MP]]&gt;=Table13[[#This Row],[BMP]],IF(Table13[[#This Row],[TCS MP]]&lt;=Table13[[#This Row],[EMP]],"Good","EMP"),"BMP")</f>
        <v>Good</v>
      </c>
    </row>
    <row r="1211" spans="1:29" ht="24" customHeight="1" x14ac:dyDescent="0.25">
      <c r="A1211" t="s">
        <v>2643</v>
      </c>
      <c r="B1211" t="s">
        <v>18282</v>
      </c>
      <c r="C1211">
        <v>101872</v>
      </c>
      <c r="D1211" t="s">
        <v>17073</v>
      </c>
      <c r="E1211" t="s">
        <v>542</v>
      </c>
      <c r="F1211" s="9">
        <f>Table13[[#This Row],[ToMeasure]]-Table13[[#This Row],[FromMeasure]]</f>
        <v>0.26681965000000218</v>
      </c>
      <c r="G1211" s="5" t="s">
        <v>298</v>
      </c>
      <c r="H1211" s="35">
        <v>140.78153707999999</v>
      </c>
      <c r="I1211" s="56">
        <v>172.00190147999999</v>
      </c>
      <c r="J1211" s="18" t="s">
        <v>2642</v>
      </c>
      <c r="K1211" s="55">
        <v>172.18243508</v>
      </c>
      <c r="L1211" s="35">
        <v>141.04835672999999</v>
      </c>
      <c r="M1211" s="56">
        <v>172.26872112999999</v>
      </c>
      <c r="N1211" s="18" t="s">
        <v>1921</v>
      </c>
      <c r="O1211" s="2">
        <v>69143</v>
      </c>
      <c r="P1211" s="2">
        <v>67722</v>
      </c>
      <c r="Q1211" s="2">
        <v>136865</v>
      </c>
      <c r="R1211" t="s">
        <v>10259</v>
      </c>
      <c r="S1211">
        <v>6</v>
      </c>
      <c r="T1211">
        <v>68</v>
      </c>
      <c r="U1211" s="2">
        <v>4562</v>
      </c>
      <c r="V1211" s="2">
        <v>3841</v>
      </c>
      <c r="W1211" s="8">
        <v>6.1396266393891792E-2</v>
      </c>
      <c r="X1211" s="2">
        <v>215430</v>
      </c>
      <c r="Y1211" s="45">
        <v>1148</v>
      </c>
      <c r="AA1211" s="61">
        <f>(Table13[[#This Row],[2042 Future AADT]]-Table13[[#This Row],[AADT 2022]])/20*($AA$5-2022)+Table13[[#This Row],[AADT 2022]]</f>
        <v>187932.25</v>
      </c>
      <c r="AC1211" s="1" t="str">
        <f>IF(Table13[[#This Row],[TCS MP]]&gt;=Table13[[#This Row],[BMP]],IF(Table13[[#This Row],[TCS MP]]&lt;=Table13[[#This Row],[EMP]],"Good","EMP"),"BMP")</f>
        <v>Good</v>
      </c>
    </row>
    <row r="1212" spans="1:29" ht="24" customHeight="1" x14ac:dyDescent="0.25">
      <c r="A1212" t="s">
        <v>2646</v>
      </c>
      <c r="B1212" t="s">
        <v>18283</v>
      </c>
      <c r="C1212">
        <v>101873</v>
      </c>
      <c r="D1212" t="s">
        <v>17073</v>
      </c>
      <c r="E1212" t="s">
        <v>542</v>
      </c>
      <c r="F1212" s="9">
        <f>Table13[[#This Row],[ToMeasure]]-Table13[[#This Row],[FromMeasure]]</f>
        <v>1.259845189999993</v>
      </c>
      <c r="G1212" s="5" t="s">
        <v>298</v>
      </c>
      <c r="H1212" s="35">
        <v>141.04835672999999</v>
      </c>
      <c r="I1212" s="56">
        <v>172.30320037999999</v>
      </c>
      <c r="J1212" s="18" t="s">
        <v>1921</v>
      </c>
      <c r="K1212" s="55">
        <v>172.91732128000001</v>
      </c>
      <c r="L1212" s="35">
        <v>142.30820191999999</v>
      </c>
      <c r="M1212" s="56">
        <v>173.56304557000001</v>
      </c>
      <c r="N1212" s="18" t="s">
        <v>2645</v>
      </c>
      <c r="O1212" s="2">
        <v>94117</v>
      </c>
      <c r="P1212" s="2">
        <v>101171</v>
      </c>
      <c r="Q1212" s="2">
        <v>195288</v>
      </c>
      <c r="R1212" t="s">
        <v>13488</v>
      </c>
      <c r="S1212">
        <v>8</v>
      </c>
      <c r="T1212">
        <v>52</v>
      </c>
      <c r="U1212" s="2">
        <v>7747</v>
      </c>
      <c r="V1212" s="2">
        <v>6522</v>
      </c>
      <c r="W1212" s="8">
        <v>7.3066445454917861E-2</v>
      </c>
      <c r="X1212" s="2">
        <v>307390</v>
      </c>
      <c r="Y1212" s="45">
        <v>1149</v>
      </c>
      <c r="AA1212" s="61">
        <f>(Table13[[#This Row],[2042 Future AADT]]-Table13[[#This Row],[AADT 2022]])/20*($AA$5-2022)+Table13[[#This Row],[AADT 2022]]</f>
        <v>268154.3</v>
      </c>
      <c r="AC1212" s="1" t="str">
        <f>IF(Table13[[#This Row],[TCS MP]]&gt;=Table13[[#This Row],[BMP]],IF(Table13[[#This Row],[TCS MP]]&lt;=Table13[[#This Row],[EMP]],"Good","EMP"),"BMP")</f>
        <v>Good</v>
      </c>
    </row>
    <row r="1213" spans="1:29" ht="24" customHeight="1" x14ac:dyDescent="0.25">
      <c r="A1213" t="s">
        <v>2648</v>
      </c>
      <c r="B1213" t="s">
        <v>18284</v>
      </c>
      <c r="C1213">
        <v>101874</v>
      </c>
      <c r="D1213" t="s">
        <v>17073</v>
      </c>
      <c r="E1213" t="s">
        <v>542</v>
      </c>
      <c r="F1213" s="9">
        <f>Table13[[#This Row],[ToMeasure]]-Table13[[#This Row],[FromMeasure]]</f>
        <v>0.75186571000000413</v>
      </c>
      <c r="G1213" s="5" t="s">
        <v>298</v>
      </c>
      <c r="H1213" s="35">
        <v>142.30820191999999</v>
      </c>
      <c r="I1213" s="56">
        <v>173.669269253333</v>
      </c>
      <c r="J1213" s="18" t="s">
        <v>2645</v>
      </c>
      <c r="K1213" s="55">
        <v>173.97633481</v>
      </c>
      <c r="L1213" s="35">
        <v>143.06006762999999</v>
      </c>
      <c r="M1213" s="56">
        <v>174.421134963333</v>
      </c>
      <c r="N1213" s="18" t="s">
        <v>2647</v>
      </c>
      <c r="O1213" s="2">
        <v>94700</v>
      </c>
      <c r="P1213" s="2">
        <v>100943</v>
      </c>
      <c r="Q1213" s="2">
        <v>195643</v>
      </c>
      <c r="R1213" t="s">
        <v>10260</v>
      </c>
      <c r="S1213">
        <v>8</v>
      </c>
      <c r="T1213">
        <v>55</v>
      </c>
      <c r="U1213" s="2">
        <v>8412</v>
      </c>
      <c r="V1213" s="2">
        <v>7082</v>
      </c>
      <c r="W1213" s="8">
        <v>7.9195268933721114E-2</v>
      </c>
      <c r="X1213" s="2">
        <v>307949</v>
      </c>
      <c r="Y1213" s="45">
        <v>1150</v>
      </c>
      <c r="AA1213" s="61">
        <f>(Table13[[#This Row],[2042 Future AADT]]-Table13[[#This Row],[AADT 2022]])/20*($AA$5-2022)+Table13[[#This Row],[AADT 2022]]</f>
        <v>268641.90000000002</v>
      </c>
      <c r="AC1213" s="1" t="str">
        <f>IF(Table13[[#This Row],[TCS MP]]&gt;=Table13[[#This Row],[BMP]],IF(Table13[[#This Row],[TCS MP]]&lt;=Table13[[#This Row],[EMP]],"Good","EMP"),"BMP")</f>
        <v>Good</v>
      </c>
    </row>
    <row r="1214" spans="1:29" ht="24" customHeight="1" x14ac:dyDescent="0.25">
      <c r="A1214" t="s">
        <v>2649</v>
      </c>
      <c r="B1214" t="s">
        <v>18285</v>
      </c>
      <c r="C1214">
        <v>101875</v>
      </c>
      <c r="D1214" t="s">
        <v>17073</v>
      </c>
      <c r="E1214" t="s">
        <v>542</v>
      </c>
      <c r="F1214" s="9">
        <f>Table13[[#This Row],[ToMeasure]]-Table13[[#This Row],[FromMeasure]]</f>
        <v>0.99823324999999841</v>
      </c>
      <c r="G1214" s="5" t="s">
        <v>298</v>
      </c>
      <c r="H1214" s="35">
        <v>143.06006762999999</v>
      </c>
      <c r="I1214" s="56">
        <v>174.41773919666699</v>
      </c>
      <c r="J1214" s="18" t="s">
        <v>2647</v>
      </c>
      <c r="K1214" s="55">
        <v>174.73816037</v>
      </c>
      <c r="L1214" s="35">
        <v>144.05830087999999</v>
      </c>
      <c r="M1214" s="56">
        <v>175.41597244666701</v>
      </c>
      <c r="N1214" s="18" t="s">
        <v>1928</v>
      </c>
      <c r="O1214" s="2">
        <v>115892</v>
      </c>
      <c r="P1214" s="2">
        <v>104302</v>
      </c>
      <c r="Q1214" s="2">
        <v>220194</v>
      </c>
      <c r="R1214" t="s">
        <v>16159</v>
      </c>
      <c r="S1214">
        <v>10</v>
      </c>
      <c r="T1214">
        <v>61</v>
      </c>
      <c r="U1214" s="2">
        <v>8590</v>
      </c>
      <c r="V1214" s="2">
        <v>7232</v>
      </c>
      <c r="W1214" s="8">
        <v>7.1854818932395981E-2</v>
      </c>
      <c r="X1214" s="2">
        <v>346593</v>
      </c>
      <c r="Y1214" s="45">
        <v>1151</v>
      </c>
      <c r="AA1214" s="61">
        <f>(Table13[[#This Row],[2042 Future AADT]]-Table13[[#This Row],[AADT 2022]])/20*($AA$5-2022)+Table13[[#This Row],[AADT 2022]]</f>
        <v>302353.34999999998</v>
      </c>
      <c r="AC1214" s="1" t="str">
        <f>IF(Table13[[#This Row],[TCS MP]]&gt;=Table13[[#This Row],[BMP]],IF(Table13[[#This Row],[TCS MP]]&lt;=Table13[[#This Row],[EMP]],"Good","EMP"),"BMP")</f>
        <v>Good</v>
      </c>
    </row>
    <row r="1215" spans="1:29" ht="24" customHeight="1" x14ac:dyDescent="0.25">
      <c r="A1215" t="s">
        <v>2651</v>
      </c>
      <c r="B1215" t="s">
        <v>18286</v>
      </c>
      <c r="C1215">
        <v>101876</v>
      </c>
      <c r="D1215" t="s">
        <v>17073</v>
      </c>
      <c r="E1215" t="s">
        <v>542</v>
      </c>
      <c r="F1215" s="9">
        <f>Table13[[#This Row],[ToMeasure]]-Table13[[#This Row],[FromMeasure]]</f>
        <v>1.0479177400000026</v>
      </c>
      <c r="G1215" s="5" t="s">
        <v>298</v>
      </c>
      <c r="H1215" s="35">
        <v>144.05830087999999</v>
      </c>
      <c r="I1215" s="56">
        <v>175.42408707999999</v>
      </c>
      <c r="J1215" s="18" t="s">
        <v>1928</v>
      </c>
      <c r="K1215" s="55">
        <v>175.91877276</v>
      </c>
      <c r="L1215" s="35">
        <v>145.10621861999999</v>
      </c>
      <c r="M1215" s="56">
        <v>176.47200482</v>
      </c>
      <c r="N1215" s="18" t="s">
        <v>2650</v>
      </c>
      <c r="O1215" s="2">
        <v>97538</v>
      </c>
      <c r="P1215" s="2">
        <v>89200</v>
      </c>
      <c r="Q1215" s="2">
        <v>186738</v>
      </c>
      <c r="R1215" t="s">
        <v>16160</v>
      </c>
      <c r="S1215">
        <v>9</v>
      </c>
      <c r="T1215">
        <v>54</v>
      </c>
      <c r="U1215" s="2">
        <v>13888</v>
      </c>
      <c r="V1215" s="2">
        <v>11692</v>
      </c>
      <c r="W1215" s="8">
        <v>0.13698336707044093</v>
      </c>
      <c r="X1215" s="2">
        <v>293932</v>
      </c>
      <c r="Y1215" s="45">
        <v>1152</v>
      </c>
      <c r="AA1215" s="61">
        <f>(Table13[[#This Row],[2042 Future AADT]]-Table13[[#This Row],[AADT 2022]])/20*($AA$5-2022)+Table13[[#This Row],[AADT 2022]]</f>
        <v>256414.09999999998</v>
      </c>
      <c r="AC1215" s="1" t="str">
        <f>IF(Table13[[#This Row],[TCS MP]]&gt;=Table13[[#This Row],[BMP]],IF(Table13[[#This Row],[TCS MP]]&lt;=Table13[[#This Row],[EMP]],"Good","EMP"),"BMP")</f>
        <v>Good</v>
      </c>
    </row>
    <row r="1216" spans="1:29" ht="24" customHeight="1" x14ac:dyDescent="0.25">
      <c r="A1216" t="s">
        <v>2653</v>
      </c>
      <c r="B1216" t="s">
        <v>18287</v>
      </c>
      <c r="C1216">
        <v>101877</v>
      </c>
      <c r="D1216" t="s">
        <v>17073</v>
      </c>
      <c r="E1216" t="s">
        <v>542</v>
      </c>
      <c r="F1216" s="9">
        <f>Table13[[#This Row],[ToMeasure]]-Table13[[#This Row],[FromMeasure]]</f>
        <v>0.94871982000000799</v>
      </c>
      <c r="G1216" s="5" t="s">
        <v>298</v>
      </c>
      <c r="H1216" s="35">
        <v>145.10621861999999</v>
      </c>
      <c r="I1216" s="56">
        <v>176.47247962</v>
      </c>
      <c r="J1216" s="18" t="s">
        <v>2650</v>
      </c>
      <c r="K1216" s="55">
        <v>176.72353616000001</v>
      </c>
      <c r="L1216" s="35">
        <v>146.05493844</v>
      </c>
      <c r="M1216" s="56">
        <v>177.42119944000001</v>
      </c>
      <c r="N1216" s="18" t="s">
        <v>1933</v>
      </c>
      <c r="O1216" s="2">
        <v>80997</v>
      </c>
      <c r="P1216" s="2">
        <v>81905</v>
      </c>
      <c r="Q1216" s="2">
        <v>162902</v>
      </c>
      <c r="R1216" t="s">
        <v>14033</v>
      </c>
      <c r="S1216">
        <v>8</v>
      </c>
      <c r="T1216">
        <v>54</v>
      </c>
      <c r="U1216" s="2">
        <v>5454</v>
      </c>
      <c r="V1216" s="2">
        <v>4593</v>
      </c>
      <c r="W1216" s="8">
        <v>6.1675117555340019E-2</v>
      </c>
      <c r="X1216" s="2">
        <v>256413</v>
      </c>
      <c r="Y1216" s="45">
        <v>1153</v>
      </c>
      <c r="AA1216" s="61">
        <f>(Table13[[#This Row],[2042 Future AADT]]-Table13[[#This Row],[AADT 2022]])/20*($AA$5-2022)+Table13[[#This Row],[AADT 2022]]</f>
        <v>223684.15</v>
      </c>
      <c r="AC1216" s="1" t="str">
        <f>IF(Table13[[#This Row],[TCS MP]]&gt;=Table13[[#This Row],[BMP]],IF(Table13[[#This Row],[TCS MP]]&lt;=Table13[[#This Row],[EMP]],"Good","EMP"),"BMP")</f>
        <v>Good</v>
      </c>
    </row>
    <row r="1217" spans="1:29" ht="24" customHeight="1" x14ac:dyDescent="0.25">
      <c r="A1217" t="s">
        <v>2654</v>
      </c>
      <c r="B1217" t="s">
        <v>18288</v>
      </c>
      <c r="C1217">
        <v>101878</v>
      </c>
      <c r="D1217" t="s">
        <v>17073</v>
      </c>
      <c r="E1217" t="s">
        <v>542</v>
      </c>
      <c r="F1217" s="9">
        <f>Table13[[#This Row],[ToMeasure]]-Table13[[#This Row],[FromMeasure]]</f>
        <v>0.99840251000000535</v>
      </c>
      <c r="G1217" s="5" t="s">
        <v>298</v>
      </c>
      <c r="H1217" s="35">
        <v>146.05493844</v>
      </c>
      <c r="I1217" s="56">
        <v>177.42120097333299</v>
      </c>
      <c r="J1217" s="18" t="s">
        <v>1933</v>
      </c>
      <c r="K1217" s="55">
        <v>177.67205594000001</v>
      </c>
      <c r="L1217" s="35">
        <v>147.05334095000001</v>
      </c>
      <c r="M1217" s="56">
        <v>178.41960348333299</v>
      </c>
      <c r="N1217" s="18" t="s">
        <v>1935</v>
      </c>
      <c r="O1217" s="2">
        <v>127344</v>
      </c>
      <c r="P1217" s="2">
        <v>118953</v>
      </c>
      <c r="Q1217" s="2">
        <v>246297</v>
      </c>
      <c r="R1217" t="s">
        <v>16161</v>
      </c>
      <c r="S1217">
        <v>8</v>
      </c>
      <c r="T1217">
        <v>54</v>
      </c>
      <c r="U1217" s="2">
        <v>6160</v>
      </c>
      <c r="V1217" s="2">
        <v>6160</v>
      </c>
      <c r="W1217" s="8">
        <v>5.0020909714694049E-2</v>
      </c>
      <c r="X1217" s="2">
        <v>387680</v>
      </c>
      <c r="Y1217" s="45">
        <v>1154</v>
      </c>
      <c r="AA1217" s="61">
        <f>(Table13[[#This Row],[2042 Future AADT]]-Table13[[#This Row],[AADT 2022]])/20*($AA$5-2022)+Table13[[#This Row],[AADT 2022]]</f>
        <v>338195.95</v>
      </c>
      <c r="AC1217" s="1" t="str">
        <f>IF(Table13[[#This Row],[TCS MP]]&gt;=Table13[[#This Row],[BMP]],IF(Table13[[#This Row],[TCS MP]]&lt;=Table13[[#This Row],[EMP]],"Good","EMP"),"BMP")</f>
        <v>Good</v>
      </c>
    </row>
    <row r="1218" spans="1:29" ht="24" customHeight="1" x14ac:dyDescent="0.25">
      <c r="A1218" t="s">
        <v>2655</v>
      </c>
      <c r="B1218" t="s">
        <v>18289</v>
      </c>
      <c r="C1218">
        <v>101879</v>
      </c>
      <c r="D1218" t="s">
        <v>17073</v>
      </c>
      <c r="E1218" t="s">
        <v>542</v>
      </c>
      <c r="F1218" s="9">
        <f>Table13[[#This Row],[ToMeasure]]-Table13[[#This Row],[FromMeasure]]</f>
        <v>0.99916913999999224</v>
      </c>
      <c r="G1218" s="5" t="s">
        <v>298</v>
      </c>
      <c r="H1218" s="35">
        <v>147.05334095000001</v>
      </c>
      <c r="I1218" s="56">
        <v>178.40199204999999</v>
      </c>
      <c r="J1218" s="18" t="s">
        <v>1935</v>
      </c>
      <c r="K1218" s="55">
        <v>178.76155507999999</v>
      </c>
      <c r="L1218" s="35">
        <v>148.05251009</v>
      </c>
      <c r="M1218" s="56">
        <v>179.40116119000001</v>
      </c>
      <c r="N1218" s="18" t="s">
        <v>319</v>
      </c>
      <c r="O1218" s="2">
        <v>116716</v>
      </c>
      <c r="P1218" s="2">
        <v>118106</v>
      </c>
      <c r="Q1218" s="2">
        <v>234822</v>
      </c>
      <c r="R1218" t="s">
        <v>10261</v>
      </c>
      <c r="S1218">
        <v>8</v>
      </c>
      <c r="T1218">
        <v>54</v>
      </c>
      <c r="U1218" s="2">
        <v>6979</v>
      </c>
      <c r="V1218" s="2">
        <v>6343</v>
      </c>
      <c r="W1218" s="8">
        <v>5.6732333427021317E-2</v>
      </c>
      <c r="X1218" s="2">
        <v>369618</v>
      </c>
      <c r="Y1218" s="45">
        <v>1155</v>
      </c>
      <c r="AA1218" s="61">
        <f>(Table13[[#This Row],[2042 Future AADT]]-Table13[[#This Row],[AADT 2022]])/20*($AA$5-2022)+Table13[[#This Row],[AADT 2022]]</f>
        <v>322439.40000000002</v>
      </c>
      <c r="AC1218" s="1" t="str">
        <f>IF(Table13[[#This Row],[TCS MP]]&gt;=Table13[[#This Row],[BMP]],IF(Table13[[#This Row],[TCS MP]]&lt;=Table13[[#This Row],[EMP]],"Good","EMP"),"BMP")</f>
        <v>Good</v>
      </c>
    </row>
    <row r="1219" spans="1:29" ht="24" customHeight="1" x14ac:dyDescent="0.25">
      <c r="A1219" t="s">
        <v>2656</v>
      </c>
      <c r="B1219" t="s">
        <v>18290</v>
      </c>
      <c r="C1219">
        <v>101880</v>
      </c>
      <c r="D1219" t="s">
        <v>17073</v>
      </c>
      <c r="E1219" t="s">
        <v>542</v>
      </c>
      <c r="F1219" s="9">
        <f>Table13[[#This Row],[ToMeasure]]-Table13[[#This Row],[FromMeasure]]</f>
        <v>0.99289625000000115</v>
      </c>
      <c r="G1219" s="5" t="s">
        <v>298</v>
      </c>
      <c r="H1219" s="35">
        <v>148.05251009</v>
      </c>
      <c r="I1219" s="56">
        <v>179.40127975666701</v>
      </c>
      <c r="J1219" s="18" t="s">
        <v>319</v>
      </c>
      <c r="K1219" s="55">
        <v>179.67845524000001</v>
      </c>
      <c r="L1219" s="35">
        <v>149.04540634</v>
      </c>
      <c r="M1219" s="56">
        <v>180.39417600666701</v>
      </c>
      <c r="N1219" s="18" t="s">
        <v>1462</v>
      </c>
      <c r="O1219" s="2">
        <v>122493</v>
      </c>
      <c r="P1219" s="2">
        <v>119323</v>
      </c>
      <c r="Q1219" s="2">
        <v>241816</v>
      </c>
      <c r="R1219" t="s">
        <v>14034</v>
      </c>
      <c r="S1219">
        <v>8</v>
      </c>
      <c r="T1219">
        <v>57</v>
      </c>
      <c r="U1219" s="2">
        <v>8293</v>
      </c>
      <c r="V1219" s="2">
        <v>6984</v>
      </c>
      <c r="W1219" s="8">
        <v>6.317613392000529E-2</v>
      </c>
      <c r="X1219" s="2">
        <v>380627</v>
      </c>
      <c r="Y1219" s="45">
        <v>1156</v>
      </c>
      <c r="AA1219" s="61">
        <f>(Table13[[#This Row],[2042 Future AADT]]-Table13[[#This Row],[AADT 2022]])/20*($AA$5-2022)+Table13[[#This Row],[AADT 2022]]</f>
        <v>332043.15000000002</v>
      </c>
      <c r="AC1219" s="1" t="str">
        <f>IF(Table13[[#This Row],[TCS MP]]&gt;=Table13[[#This Row],[BMP]],IF(Table13[[#This Row],[TCS MP]]&lt;=Table13[[#This Row],[EMP]],"Good","EMP"),"BMP")</f>
        <v>Good</v>
      </c>
    </row>
    <row r="1220" spans="1:29" ht="24" customHeight="1" x14ac:dyDescent="0.25">
      <c r="A1220" t="s">
        <v>2658</v>
      </c>
      <c r="B1220" t="s">
        <v>18291</v>
      </c>
      <c r="C1220">
        <v>101881</v>
      </c>
      <c r="D1220" t="s">
        <v>17073</v>
      </c>
      <c r="E1220" t="s">
        <v>542</v>
      </c>
      <c r="F1220" s="9">
        <f>Table13[[#This Row],[ToMeasure]]-Table13[[#This Row],[FromMeasure]]</f>
        <v>1.0049009200000114</v>
      </c>
      <c r="G1220" s="5" t="s">
        <v>298</v>
      </c>
      <c r="H1220" s="35">
        <v>149.04540634</v>
      </c>
      <c r="I1220" s="56">
        <v>180.39469110666701</v>
      </c>
      <c r="J1220" s="18" t="s">
        <v>1462</v>
      </c>
      <c r="K1220" s="55">
        <v>180.67752855000001</v>
      </c>
      <c r="L1220" s="35">
        <v>150.05030726000001</v>
      </c>
      <c r="M1220" s="56">
        <v>181.39959202666699</v>
      </c>
      <c r="N1220" s="18" t="s">
        <v>2657</v>
      </c>
      <c r="O1220" s="2">
        <v>120739</v>
      </c>
      <c r="P1220" s="2">
        <v>122148</v>
      </c>
      <c r="Q1220" s="2">
        <v>242887</v>
      </c>
      <c r="R1220" t="s">
        <v>13489</v>
      </c>
      <c r="S1220">
        <v>8</v>
      </c>
      <c r="T1220">
        <v>56</v>
      </c>
      <c r="U1220" s="2">
        <v>7653</v>
      </c>
      <c r="V1220" s="2">
        <v>7653</v>
      </c>
      <c r="W1220" s="8">
        <v>6.3016958503336939E-2</v>
      </c>
      <c r="X1220" s="2">
        <v>382313</v>
      </c>
      <c r="Y1220" s="45">
        <v>1157</v>
      </c>
      <c r="AA1220" s="61">
        <f>(Table13[[#This Row],[2042 Future AADT]]-Table13[[#This Row],[AADT 2022]])/20*($AA$5-2022)+Table13[[#This Row],[AADT 2022]]</f>
        <v>333513.90000000002</v>
      </c>
      <c r="AC1220" s="1" t="str">
        <f>IF(Table13[[#This Row],[TCS MP]]&gt;=Table13[[#This Row],[BMP]],IF(Table13[[#This Row],[TCS MP]]&lt;=Table13[[#This Row],[EMP]],"Good","EMP"),"BMP")</f>
        <v>Good</v>
      </c>
    </row>
    <row r="1221" spans="1:29" ht="24" customHeight="1" x14ac:dyDescent="0.25">
      <c r="A1221" t="s">
        <v>2659</v>
      </c>
      <c r="B1221" t="s">
        <v>18292</v>
      </c>
      <c r="C1221">
        <v>101882</v>
      </c>
      <c r="D1221" t="s">
        <v>17073</v>
      </c>
      <c r="E1221" t="s">
        <v>542</v>
      </c>
      <c r="F1221" s="9">
        <f>Table13[[#This Row],[ToMeasure]]-Table13[[#This Row],[FromMeasure]]</f>
        <v>0.99656790000000228</v>
      </c>
      <c r="G1221" s="5" t="s">
        <v>298</v>
      </c>
      <c r="H1221" s="35">
        <v>150.05030726000001</v>
      </c>
      <c r="I1221" s="56">
        <v>181.409317026667</v>
      </c>
      <c r="J1221" s="18" t="s">
        <v>2657</v>
      </c>
      <c r="K1221" s="55">
        <v>181.66105161999999</v>
      </c>
      <c r="L1221" s="35">
        <v>151.04687516000001</v>
      </c>
      <c r="M1221" s="56">
        <v>182.405884926667</v>
      </c>
      <c r="N1221" s="18" t="s">
        <v>1939</v>
      </c>
      <c r="O1221" s="2">
        <v>120483</v>
      </c>
      <c r="P1221" s="2">
        <v>107123</v>
      </c>
      <c r="Q1221" s="2">
        <v>227606</v>
      </c>
      <c r="R1221" t="s">
        <v>16162</v>
      </c>
      <c r="S1221">
        <v>9</v>
      </c>
      <c r="T1221">
        <v>59</v>
      </c>
      <c r="U1221" s="2">
        <v>9819</v>
      </c>
      <c r="V1221" s="2">
        <v>8268</v>
      </c>
      <c r="W1221" s="8">
        <v>7.946627066070315E-2</v>
      </c>
      <c r="X1221" s="2">
        <v>358260</v>
      </c>
      <c r="Y1221" s="45">
        <v>1158</v>
      </c>
      <c r="AA1221" s="61">
        <f>(Table13[[#This Row],[2042 Future AADT]]-Table13[[#This Row],[AADT 2022]])/20*($AA$5-2022)+Table13[[#This Row],[AADT 2022]]</f>
        <v>312531.09999999998</v>
      </c>
      <c r="AC1221" s="1" t="str">
        <f>IF(Table13[[#This Row],[TCS MP]]&gt;=Table13[[#This Row],[BMP]],IF(Table13[[#This Row],[TCS MP]]&lt;=Table13[[#This Row],[EMP]],"Good","EMP"),"BMP")</f>
        <v>Good</v>
      </c>
    </row>
    <row r="1222" spans="1:29" ht="24" customHeight="1" x14ac:dyDescent="0.25">
      <c r="A1222" t="s">
        <v>2660</v>
      </c>
      <c r="B1222" t="s">
        <v>18293</v>
      </c>
      <c r="C1222">
        <v>101883</v>
      </c>
      <c r="D1222" t="s">
        <v>17073</v>
      </c>
      <c r="E1222" t="s">
        <v>542</v>
      </c>
      <c r="F1222" s="9">
        <f>Table13[[#This Row],[ToMeasure]]-Table13[[#This Row],[FromMeasure]]</f>
        <v>1.9921349999999904</v>
      </c>
      <c r="G1222" s="5" t="s">
        <v>298</v>
      </c>
      <c r="H1222" s="35">
        <v>151.04687516000001</v>
      </c>
      <c r="I1222" s="56">
        <v>182.40527186</v>
      </c>
      <c r="J1222" s="18" t="s">
        <v>1939</v>
      </c>
      <c r="K1222" s="55">
        <v>183.00789978</v>
      </c>
      <c r="L1222" s="35">
        <v>153.03901016</v>
      </c>
      <c r="M1222" s="56">
        <v>184.39740685999999</v>
      </c>
      <c r="N1222" s="18" t="s">
        <v>1942</v>
      </c>
      <c r="O1222" s="2">
        <v>107874</v>
      </c>
      <c r="P1222" s="2">
        <v>110528</v>
      </c>
      <c r="Q1222" s="2">
        <v>218402</v>
      </c>
      <c r="R1222" t="s">
        <v>14035</v>
      </c>
      <c r="S1222">
        <v>9</v>
      </c>
      <c r="T1222">
        <v>56</v>
      </c>
      <c r="U1222" s="2">
        <v>8733</v>
      </c>
      <c r="V1222" s="2">
        <v>7355</v>
      </c>
      <c r="W1222" s="8">
        <v>7.3662329099550367E-2</v>
      </c>
      <c r="X1222" s="2">
        <v>289498</v>
      </c>
      <c r="Y1222" s="45">
        <v>1159</v>
      </c>
      <c r="AA1222" s="61">
        <f>(Table13[[#This Row],[2042 Future AADT]]-Table13[[#This Row],[AADT 2022]])/20*($AA$5-2022)+Table13[[#This Row],[AADT 2022]]</f>
        <v>264614.40000000002</v>
      </c>
      <c r="AC1222" s="1" t="str">
        <f>IF(Table13[[#This Row],[TCS MP]]&gt;=Table13[[#This Row],[BMP]],IF(Table13[[#This Row],[TCS MP]]&lt;=Table13[[#This Row],[EMP]],"Good","EMP"),"BMP")</f>
        <v>Good</v>
      </c>
    </row>
    <row r="1223" spans="1:29" ht="24" customHeight="1" x14ac:dyDescent="0.25">
      <c r="A1223" t="s">
        <v>2661</v>
      </c>
      <c r="B1223" t="s">
        <v>18294</v>
      </c>
      <c r="C1223">
        <v>101884</v>
      </c>
      <c r="D1223" t="s">
        <v>17073</v>
      </c>
      <c r="E1223" t="s">
        <v>542</v>
      </c>
      <c r="F1223" s="9">
        <f>Table13[[#This Row],[ToMeasure]]-Table13[[#This Row],[FromMeasure]]</f>
        <v>0.9959412000000043</v>
      </c>
      <c r="G1223" s="5" t="s">
        <v>298</v>
      </c>
      <c r="H1223" s="35">
        <v>153.03901016</v>
      </c>
      <c r="I1223" s="56">
        <v>184.397331826667</v>
      </c>
      <c r="J1223" s="18" t="s">
        <v>1942</v>
      </c>
      <c r="K1223" s="55">
        <v>184.70455933</v>
      </c>
      <c r="L1223" s="35">
        <v>154.03495136000001</v>
      </c>
      <c r="M1223" s="56">
        <v>185.393273026667</v>
      </c>
      <c r="N1223" s="18" t="s">
        <v>1944</v>
      </c>
      <c r="O1223" s="2">
        <v>105691</v>
      </c>
      <c r="P1223" s="2">
        <v>102247</v>
      </c>
      <c r="Q1223" s="2">
        <v>207938</v>
      </c>
      <c r="R1223" t="s">
        <v>16302</v>
      </c>
      <c r="S1223">
        <v>6</v>
      </c>
      <c r="T1223">
        <v>57</v>
      </c>
      <c r="U1223" s="2">
        <v>910</v>
      </c>
      <c r="V1223" s="2">
        <v>765</v>
      </c>
      <c r="W1223" s="8">
        <v>8.0552857101636073E-3</v>
      </c>
      <c r="X1223" s="2">
        <v>327302</v>
      </c>
      <c r="Y1223" s="45">
        <v>1160</v>
      </c>
      <c r="AA1223" s="61">
        <f>(Table13[[#This Row],[2042 Future AADT]]-Table13[[#This Row],[AADT 2022]])/20*($AA$5-2022)+Table13[[#This Row],[AADT 2022]]</f>
        <v>285524.59999999998</v>
      </c>
      <c r="AC1223" s="1" t="str">
        <f>IF(Table13[[#This Row],[TCS MP]]&gt;=Table13[[#This Row],[BMP]],IF(Table13[[#This Row],[TCS MP]]&lt;=Table13[[#This Row],[EMP]],"Good","EMP"),"BMP")</f>
        <v>Good</v>
      </c>
    </row>
    <row r="1224" spans="1:29" ht="24" customHeight="1" x14ac:dyDescent="0.25">
      <c r="A1224" t="s">
        <v>2662</v>
      </c>
      <c r="B1224" t="s">
        <v>18295</v>
      </c>
      <c r="C1224">
        <v>101885</v>
      </c>
      <c r="D1224" t="s">
        <v>17073</v>
      </c>
      <c r="E1224" t="s">
        <v>542</v>
      </c>
      <c r="F1224" s="9">
        <f>Table13[[#This Row],[ToMeasure]]-Table13[[#This Row],[FromMeasure]]</f>
        <v>0.99709769000000392</v>
      </c>
      <c r="G1224" s="5" t="s">
        <v>298</v>
      </c>
      <c r="H1224" s="35">
        <v>154.03495136000001</v>
      </c>
      <c r="I1224" s="56">
        <v>185.39341612666701</v>
      </c>
      <c r="J1224" s="18" t="s">
        <v>1944</v>
      </c>
      <c r="K1224" s="55">
        <v>185.68201988000001</v>
      </c>
      <c r="L1224" s="35">
        <v>155.03204905000001</v>
      </c>
      <c r="M1224" s="56">
        <v>186.39051381666701</v>
      </c>
      <c r="N1224" s="18" t="s">
        <v>1946</v>
      </c>
      <c r="O1224" s="2">
        <v>101429</v>
      </c>
      <c r="P1224" s="2">
        <v>98500</v>
      </c>
      <c r="Q1224" s="2">
        <v>199929</v>
      </c>
      <c r="R1224" t="s">
        <v>14036</v>
      </c>
      <c r="S1224">
        <v>8</v>
      </c>
      <c r="T1224">
        <v>55</v>
      </c>
      <c r="U1224" s="2">
        <v>7735</v>
      </c>
      <c r="V1224" s="2">
        <v>6513</v>
      </c>
      <c r="W1224" s="8">
        <v>7.1265299181209329E-2</v>
      </c>
      <c r="X1224" s="2">
        <v>314695</v>
      </c>
      <c r="Y1224" s="45">
        <v>1161</v>
      </c>
      <c r="AA1224" s="61">
        <f>(Table13[[#This Row],[2042 Future AADT]]-Table13[[#This Row],[AADT 2022]])/20*($AA$5-2022)+Table13[[#This Row],[AADT 2022]]</f>
        <v>274526.90000000002</v>
      </c>
      <c r="AC1224" s="1" t="str">
        <f>IF(Table13[[#This Row],[TCS MP]]&gt;=Table13[[#This Row],[BMP]],IF(Table13[[#This Row],[TCS MP]]&lt;=Table13[[#This Row],[EMP]],"Good","EMP"),"BMP")</f>
        <v>Good</v>
      </c>
    </row>
    <row r="1225" spans="1:29" ht="24" customHeight="1" x14ac:dyDescent="0.25">
      <c r="A1225" t="s">
        <v>2664</v>
      </c>
      <c r="B1225" t="s">
        <v>18296</v>
      </c>
      <c r="C1225">
        <v>101886</v>
      </c>
      <c r="D1225" t="s">
        <v>17073</v>
      </c>
      <c r="E1225" t="s">
        <v>542</v>
      </c>
      <c r="F1225" s="9">
        <f>Table13[[#This Row],[ToMeasure]]-Table13[[#This Row],[FromMeasure]]</f>
        <v>1.4854285499999946</v>
      </c>
      <c r="G1225" s="5" t="s">
        <v>298</v>
      </c>
      <c r="H1225" s="35">
        <v>155.03204905000001</v>
      </c>
      <c r="I1225" s="56">
        <v>186.39139635000001</v>
      </c>
      <c r="J1225" s="18" t="s">
        <v>1946</v>
      </c>
      <c r="K1225" s="55">
        <v>186.99727288</v>
      </c>
      <c r="L1225" s="35">
        <v>156.51747760000001</v>
      </c>
      <c r="M1225" s="56">
        <v>187.8768249</v>
      </c>
      <c r="N1225" s="18" t="s">
        <v>2663</v>
      </c>
      <c r="O1225" s="2">
        <v>87410</v>
      </c>
      <c r="P1225" s="2">
        <v>87597</v>
      </c>
      <c r="Q1225" s="2">
        <v>175007</v>
      </c>
      <c r="R1225" t="s">
        <v>16303</v>
      </c>
      <c r="S1225">
        <v>8</v>
      </c>
      <c r="T1225">
        <v>54</v>
      </c>
      <c r="U1225" s="2">
        <v>6553</v>
      </c>
      <c r="V1225" s="2">
        <v>5518</v>
      </c>
      <c r="W1225" s="8">
        <v>6.8974383881787588E-2</v>
      </c>
      <c r="X1225" s="2">
        <v>275467</v>
      </c>
      <c r="Y1225" s="45">
        <v>1162</v>
      </c>
      <c r="AA1225" s="61">
        <f>(Table13[[#This Row],[2042 Future AADT]]-Table13[[#This Row],[AADT 2022]])/20*($AA$5-2022)+Table13[[#This Row],[AADT 2022]]</f>
        <v>240306</v>
      </c>
      <c r="AC1225" s="1" t="str">
        <f>IF(Table13[[#This Row],[TCS MP]]&gt;=Table13[[#This Row],[BMP]],IF(Table13[[#This Row],[TCS MP]]&lt;=Table13[[#This Row],[EMP]],"Good","EMP"),"BMP")</f>
        <v>Good</v>
      </c>
    </row>
    <row r="1226" spans="1:29" ht="24" customHeight="1" x14ac:dyDescent="0.25">
      <c r="A1226" t="s">
        <v>2665</v>
      </c>
      <c r="B1226" t="s">
        <v>18297</v>
      </c>
      <c r="C1226">
        <v>101887</v>
      </c>
      <c r="D1226" t="s">
        <v>17073</v>
      </c>
      <c r="E1226" t="s">
        <v>542</v>
      </c>
      <c r="F1226" s="9">
        <f>Table13[[#This Row],[ToMeasure]]-Table13[[#This Row],[FromMeasure]]</f>
        <v>0.51193924000000379</v>
      </c>
      <c r="G1226" s="5" t="s">
        <v>298</v>
      </c>
      <c r="H1226" s="35">
        <v>156.51747760000001</v>
      </c>
      <c r="I1226" s="56">
        <v>187.8740942</v>
      </c>
      <c r="J1226" s="18" t="s">
        <v>2663</v>
      </c>
      <c r="K1226" s="55">
        <v>188.06955611000001</v>
      </c>
      <c r="L1226" s="35">
        <v>157.02941684000001</v>
      </c>
      <c r="M1226" s="56">
        <v>188.38603344000001</v>
      </c>
      <c r="N1226" s="18" t="s">
        <v>1959</v>
      </c>
      <c r="O1226" s="2">
        <v>84108</v>
      </c>
      <c r="P1226" s="2">
        <v>81326</v>
      </c>
      <c r="Q1226" s="2">
        <v>165434</v>
      </c>
      <c r="R1226" t="s">
        <v>16163</v>
      </c>
      <c r="S1226">
        <v>10</v>
      </c>
      <c r="T1226">
        <v>57</v>
      </c>
      <c r="U1226" s="2">
        <v>10994</v>
      </c>
      <c r="V1226" s="2">
        <v>9259</v>
      </c>
      <c r="W1226" s="8">
        <v>0.12242344379027285</v>
      </c>
      <c r="X1226" s="2">
        <v>260399</v>
      </c>
      <c r="Y1226" s="45">
        <v>1163</v>
      </c>
      <c r="AA1226" s="61">
        <f>(Table13[[#This Row],[2042 Future AADT]]-Table13[[#This Row],[AADT 2022]])/20*($AA$5-2022)+Table13[[#This Row],[AADT 2022]]</f>
        <v>227161.25</v>
      </c>
      <c r="AC1226" s="1" t="str">
        <f>IF(Table13[[#This Row],[TCS MP]]&gt;=Table13[[#This Row],[BMP]],IF(Table13[[#This Row],[TCS MP]]&lt;=Table13[[#This Row],[EMP]],"Good","EMP"),"BMP")</f>
        <v>Good</v>
      </c>
    </row>
    <row r="1227" spans="1:29" ht="24" customHeight="1" x14ac:dyDescent="0.25">
      <c r="A1227" t="s">
        <v>2666</v>
      </c>
      <c r="B1227" t="s">
        <v>18298</v>
      </c>
      <c r="C1227">
        <v>101888</v>
      </c>
      <c r="D1227" t="s">
        <v>17073</v>
      </c>
      <c r="E1227" t="s">
        <v>542</v>
      </c>
      <c r="F1227" s="9">
        <f>Table13[[#This Row],[ToMeasure]]-Table13[[#This Row],[FromMeasure]]</f>
        <v>1.0005658700000026</v>
      </c>
      <c r="G1227" s="5" t="s">
        <v>298</v>
      </c>
      <c r="H1227" s="35">
        <v>157.02941684000001</v>
      </c>
      <c r="I1227" s="56">
        <v>188.37937450666701</v>
      </c>
      <c r="J1227" s="18" t="s">
        <v>1959</v>
      </c>
      <c r="K1227" s="55">
        <v>188.70497352999999</v>
      </c>
      <c r="L1227" s="35">
        <v>158.02998271000001</v>
      </c>
      <c r="M1227" s="56">
        <v>189.37994037666701</v>
      </c>
      <c r="N1227" s="18" t="s">
        <v>196</v>
      </c>
      <c r="O1227" s="2">
        <v>82783</v>
      </c>
      <c r="P1227" s="2">
        <v>89339</v>
      </c>
      <c r="Q1227" s="2">
        <v>172122</v>
      </c>
      <c r="R1227" t="s">
        <v>16304</v>
      </c>
      <c r="S1227">
        <v>6</v>
      </c>
      <c r="T1227">
        <v>51</v>
      </c>
      <c r="U1227" s="2">
        <v>6381</v>
      </c>
      <c r="V1227" s="2">
        <v>5373</v>
      </c>
      <c r="W1227" s="8">
        <v>6.8288771917593333E-2</v>
      </c>
      <c r="X1227" s="2">
        <v>270926</v>
      </c>
      <c r="Y1227" s="45">
        <v>1164</v>
      </c>
      <c r="AA1227" s="61">
        <f>(Table13[[#This Row],[2042 Future AADT]]-Table13[[#This Row],[AADT 2022]])/20*($AA$5-2022)+Table13[[#This Row],[AADT 2022]]</f>
        <v>236344.6</v>
      </c>
      <c r="AC1227" s="1" t="str">
        <f>IF(Table13[[#This Row],[TCS MP]]&gt;=Table13[[#This Row],[BMP]],IF(Table13[[#This Row],[TCS MP]]&lt;=Table13[[#This Row],[EMP]],"Good","EMP"),"BMP")</f>
        <v>Good</v>
      </c>
    </row>
    <row r="1228" spans="1:29" ht="24" customHeight="1" x14ac:dyDescent="0.25">
      <c r="A1228" t="s">
        <v>2667</v>
      </c>
      <c r="B1228" t="s">
        <v>18299</v>
      </c>
      <c r="C1228">
        <v>101889</v>
      </c>
      <c r="D1228" t="s">
        <v>17073</v>
      </c>
      <c r="E1228" t="s">
        <v>542</v>
      </c>
      <c r="F1228" s="9">
        <f>Table13[[#This Row],[ToMeasure]]-Table13[[#This Row],[FromMeasure]]</f>
        <v>1.1405907500000012</v>
      </c>
      <c r="G1228" s="5" t="s">
        <v>298</v>
      </c>
      <c r="H1228" s="35">
        <v>158.02998271000001</v>
      </c>
      <c r="I1228" s="56">
        <v>189.37941011000001</v>
      </c>
      <c r="J1228" s="18" t="s">
        <v>196</v>
      </c>
      <c r="K1228" s="55">
        <v>189.69463400999999</v>
      </c>
      <c r="L1228" s="35">
        <v>159.17057346000001</v>
      </c>
      <c r="M1228" s="56">
        <v>190.52000086000001</v>
      </c>
      <c r="N1228" s="18" t="s">
        <v>923</v>
      </c>
      <c r="O1228" s="2">
        <v>55305</v>
      </c>
      <c r="P1228" s="2">
        <v>43409</v>
      </c>
      <c r="Q1228" s="2">
        <v>98714</v>
      </c>
      <c r="R1228" t="s">
        <v>13490</v>
      </c>
      <c r="S1228">
        <v>8</v>
      </c>
      <c r="T1228">
        <v>64</v>
      </c>
      <c r="U1228" s="2">
        <v>4536</v>
      </c>
      <c r="V1228" s="2">
        <v>3818</v>
      </c>
      <c r="W1228" s="8">
        <v>8.4628320197742968E-2</v>
      </c>
      <c r="X1228" s="2">
        <v>155379</v>
      </c>
      <c r="Y1228" s="45">
        <v>1165</v>
      </c>
      <c r="AA1228" s="61">
        <f>(Table13[[#This Row],[2042 Future AADT]]-Table13[[#This Row],[AADT 2022]])/20*($AA$5-2022)+Table13[[#This Row],[AADT 2022]]</f>
        <v>135546.25</v>
      </c>
      <c r="AC1228" s="1" t="str">
        <f>IF(Table13[[#This Row],[TCS MP]]&gt;=Table13[[#This Row],[BMP]],IF(Table13[[#This Row],[TCS MP]]&lt;=Table13[[#This Row],[EMP]],"Good","EMP"),"BMP")</f>
        <v>Good</v>
      </c>
    </row>
    <row r="1229" spans="1:29" ht="24" customHeight="1" x14ac:dyDescent="0.25">
      <c r="A1229" t="s">
        <v>2668</v>
      </c>
      <c r="B1229" t="s">
        <v>18300</v>
      </c>
      <c r="C1229">
        <v>101890</v>
      </c>
      <c r="D1229" t="s">
        <v>17073</v>
      </c>
      <c r="E1229" t="s">
        <v>542</v>
      </c>
      <c r="F1229" s="9">
        <f>Table13[[#This Row],[ToMeasure]]-Table13[[#This Row],[FromMeasure]]</f>
        <v>0.8673982499999795</v>
      </c>
      <c r="G1229" s="5" t="s">
        <v>298</v>
      </c>
      <c r="H1229" s="35">
        <v>159.17057346000001</v>
      </c>
      <c r="I1229" s="56">
        <v>190.52652406000001</v>
      </c>
      <c r="J1229" s="18" t="s">
        <v>923</v>
      </c>
      <c r="K1229" s="55">
        <v>191.32634264999999</v>
      </c>
      <c r="L1229" s="35">
        <v>160.03797170999999</v>
      </c>
      <c r="M1229" s="56">
        <v>191.39392230999999</v>
      </c>
      <c r="N1229" s="18" t="s">
        <v>198</v>
      </c>
      <c r="O1229" s="2">
        <v>47341</v>
      </c>
      <c r="P1229" s="2">
        <v>30623</v>
      </c>
      <c r="Q1229" s="2">
        <v>77964</v>
      </c>
      <c r="R1229" t="s">
        <v>16305</v>
      </c>
      <c r="S1229">
        <v>4</v>
      </c>
      <c r="T1229">
        <v>56</v>
      </c>
      <c r="U1229" s="2">
        <v>3779</v>
      </c>
      <c r="V1229" s="2">
        <v>3181</v>
      </c>
      <c r="W1229" s="8">
        <v>8.9271971679236575E-2</v>
      </c>
      <c r="X1229" s="2">
        <v>122718</v>
      </c>
      <c r="Y1229" s="45">
        <v>1166</v>
      </c>
      <c r="AA1229" s="61">
        <f>(Table13[[#This Row],[2042 Future AADT]]-Table13[[#This Row],[AADT 2022]])/20*($AA$5-2022)+Table13[[#This Row],[AADT 2022]]</f>
        <v>107054.1</v>
      </c>
      <c r="AC1229" s="1" t="str">
        <f>IF(Table13[[#This Row],[TCS MP]]&gt;=Table13[[#This Row],[BMP]],IF(Table13[[#This Row],[TCS MP]]&lt;=Table13[[#This Row],[EMP]],"Good","EMP"),"BMP")</f>
        <v>Good</v>
      </c>
    </row>
    <row r="1230" spans="1:29" ht="24" customHeight="1" x14ac:dyDescent="0.25">
      <c r="A1230" t="s">
        <v>2669</v>
      </c>
      <c r="B1230" t="s">
        <v>18301</v>
      </c>
      <c r="C1230">
        <v>101891</v>
      </c>
      <c r="D1230" t="s">
        <v>17073</v>
      </c>
      <c r="E1230" t="s">
        <v>542</v>
      </c>
      <c r="F1230" s="9">
        <f>Table13[[#This Row],[ToMeasure]]-Table13[[#This Row],[FromMeasure]]</f>
        <v>1.0043561600000146</v>
      </c>
      <c r="G1230" s="5" t="s">
        <v>298</v>
      </c>
      <c r="H1230" s="35">
        <v>160.03797170999999</v>
      </c>
      <c r="I1230" s="56">
        <v>191.40102994333299</v>
      </c>
      <c r="J1230" s="18" t="s">
        <v>198</v>
      </c>
      <c r="K1230" s="55">
        <v>191.69648511</v>
      </c>
      <c r="L1230" s="35">
        <v>161.04232787000001</v>
      </c>
      <c r="M1230" s="56">
        <v>192.405386103333</v>
      </c>
      <c r="N1230" s="18" t="s">
        <v>199</v>
      </c>
      <c r="O1230" s="2">
        <v>68582</v>
      </c>
      <c r="P1230" s="2">
        <v>54400</v>
      </c>
      <c r="Q1230" s="2">
        <v>122982</v>
      </c>
      <c r="R1230" t="s">
        <v>16164</v>
      </c>
      <c r="S1230">
        <v>6</v>
      </c>
      <c r="T1230">
        <v>62</v>
      </c>
      <c r="U1230" s="2">
        <v>3790</v>
      </c>
      <c r="V1230" s="2">
        <v>3192</v>
      </c>
      <c r="W1230" s="8">
        <v>5.6772535818249828E-2</v>
      </c>
      <c r="X1230" s="2">
        <v>193578</v>
      </c>
      <c r="Y1230" s="45">
        <v>1167</v>
      </c>
      <c r="AA1230" s="61">
        <f>(Table13[[#This Row],[2042 Future AADT]]-Table13[[#This Row],[AADT 2022]])/20*($AA$5-2022)+Table13[[#This Row],[AADT 2022]]</f>
        <v>168869.4</v>
      </c>
      <c r="AC1230" s="1" t="str">
        <f>IF(Table13[[#This Row],[TCS MP]]&gt;=Table13[[#This Row],[BMP]],IF(Table13[[#This Row],[TCS MP]]&lt;=Table13[[#This Row],[EMP]],"Good","EMP"),"BMP")</f>
        <v>Good</v>
      </c>
    </row>
    <row r="1231" spans="1:29" ht="24" customHeight="1" x14ac:dyDescent="0.25">
      <c r="A1231" t="s">
        <v>2670</v>
      </c>
      <c r="B1231" t="s">
        <v>18302</v>
      </c>
      <c r="C1231">
        <v>101892</v>
      </c>
      <c r="D1231" t="s">
        <v>17073</v>
      </c>
      <c r="E1231" t="s">
        <v>542</v>
      </c>
      <c r="F1231" s="9">
        <f>Table13[[#This Row],[ToMeasure]]-Table13[[#This Row],[FromMeasure]]</f>
        <v>1.0039778699999999</v>
      </c>
      <c r="G1231" s="5" t="s">
        <v>298</v>
      </c>
      <c r="H1231" s="35">
        <v>161.04232787000001</v>
      </c>
      <c r="I1231" s="56">
        <v>192.40601110333299</v>
      </c>
      <c r="J1231" s="18" t="s">
        <v>199</v>
      </c>
      <c r="K1231" s="55">
        <v>192.99347592000001</v>
      </c>
      <c r="L1231" s="35">
        <v>162.04630574000001</v>
      </c>
      <c r="M1231" s="56">
        <v>193.40998897333299</v>
      </c>
      <c r="N1231" s="18" t="s">
        <v>200</v>
      </c>
      <c r="O1231" s="2">
        <v>56120</v>
      </c>
      <c r="P1231" s="2">
        <v>58724</v>
      </c>
      <c r="Q1231" s="2">
        <v>114844</v>
      </c>
      <c r="R1231" t="s">
        <v>16306</v>
      </c>
      <c r="S1231">
        <v>7</v>
      </c>
      <c r="T1231">
        <v>68</v>
      </c>
      <c r="U1231" s="2">
        <v>4593</v>
      </c>
      <c r="V1231" s="2">
        <v>3445</v>
      </c>
      <c r="W1231" s="8">
        <v>6.9990595938838773E-2</v>
      </c>
      <c r="X1231" s="2">
        <v>180768</v>
      </c>
      <c r="Y1231" s="45">
        <v>1168</v>
      </c>
      <c r="AA1231" s="61">
        <f>(Table13[[#This Row],[2042 Future AADT]]-Table13[[#This Row],[AADT 2022]])/20*($AA$5-2022)+Table13[[#This Row],[AADT 2022]]</f>
        <v>157694.6</v>
      </c>
      <c r="AC1231" s="1" t="str">
        <f>IF(Table13[[#This Row],[TCS MP]]&gt;=Table13[[#This Row],[BMP]],IF(Table13[[#This Row],[TCS MP]]&lt;=Table13[[#This Row],[EMP]],"Good","EMP"),"BMP")</f>
        <v>Good</v>
      </c>
    </row>
    <row r="1232" spans="1:29" ht="24" customHeight="1" x14ac:dyDescent="0.25">
      <c r="A1232" t="s">
        <v>2672</v>
      </c>
      <c r="B1232" t="s">
        <v>18303</v>
      </c>
      <c r="C1232">
        <v>101893</v>
      </c>
      <c r="D1232" t="s">
        <v>17073</v>
      </c>
      <c r="E1232" t="s">
        <v>542</v>
      </c>
      <c r="F1232" s="9">
        <f>Table13[[#This Row],[ToMeasure]]-Table13[[#This Row],[FromMeasure]]</f>
        <v>2.0051744299999825</v>
      </c>
      <c r="G1232" s="5" t="s">
        <v>298</v>
      </c>
      <c r="H1232" s="35">
        <v>162.04630574000001</v>
      </c>
      <c r="I1232" s="56">
        <v>193.40672571499999</v>
      </c>
      <c r="J1232" s="18" t="s">
        <v>200</v>
      </c>
      <c r="K1232" s="55">
        <v>194.81714518000001</v>
      </c>
      <c r="L1232" s="35">
        <v>164.05148016999999</v>
      </c>
      <c r="M1232" s="56">
        <v>195.411900145</v>
      </c>
      <c r="N1232" s="18" t="s">
        <v>2671</v>
      </c>
      <c r="O1232" s="2">
        <v>37126</v>
      </c>
      <c r="P1232" s="2">
        <v>40738</v>
      </c>
      <c r="Q1232" s="2">
        <v>77864</v>
      </c>
      <c r="R1232" t="s">
        <v>13491</v>
      </c>
      <c r="S1232">
        <v>9</v>
      </c>
      <c r="T1232">
        <v>66</v>
      </c>
      <c r="U1232" s="2">
        <v>4485</v>
      </c>
      <c r="V1232" s="2">
        <v>1655</v>
      </c>
      <c r="W1232" s="8">
        <v>7.8855440254803247E-2</v>
      </c>
      <c r="X1232" s="2">
        <v>131396</v>
      </c>
      <c r="Y1232" s="45">
        <v>1169</v>
      </c>
      <c r="AA1232" s="61">
        <f>(Table13[[#This Row],[2042 Future AADT]]-Table13[[#This Row],[AADT 2022]])/20*($AA$5-2022)+Table13[[#This Row],[AADT 2022]]</f>
        <v>112659.79999999999</v>
      </c>
      <c r="AC1232" s="1" t="str">
        <f>IF(Table13[[#This Row],[TCS MP]]&gt;=Table13[[#This Row],[BMP]],IF(Table13[[#This Row],[TCS MP]]&lt;=Table13[[#This Row],[EMP]],"Good","EMP"),"BMP")</f>
        <v>Good</v>
      </c>
    </row>
    <row r="1233" spans="1:29" ht="24" customHeight="1" x14ac:dyDescent="0.25">
      <c r="A1233" t="s">
        <v>2673</v>
      </c>
      <c r="B1233" t="s">
        <v>18304</v>
      </c>
      <c r="C1233">
        <v>101894</v>
      </c>
      <c r="D1233" t="s">
        <v>17073</v>
      </c>
      <c r="E1233" t="s">
        <v>542</v>
      </c>
      <c r="F1233" s="9">
        <f>Table13[[#This Row],[ToMeasure]]-Table13[[#This Row],[FromMeasure]]</f>
        <v>1.0011820200000159</v>
      </c>
      <c r="G1233" s="5" t="s">
        <v>298</v>
      </c>
      <c r="H1233" s="35">
        <v>164.05148016999999</v>
      </c>
      <c r="I1233" s="56">
        <v>195.412220736667</v>
      </c>
      <c r="J1233" s="18" t="s">
        <v>2671</v>
      </c>
      <c r="K1233" s="55">
        <v>195.98242408999999</v>
      </c>
      <c r="L1233" s="35">
        <v>165.05266219000001</v>
      </c>
      <c r="M1233" s="56">
        <v>196.41340275666701</v>
      </c>
      <c r="N1233" s="18" t="s">
        <v>1478</v>
      </c>
      <c r="O1233" s="2">
        <v>29571</v>
      </c>
      <c r="P1233" s="2">
        <v>29318</v>
      </c>
      <c r="Q1233" s="2">
        <v>58889</v>
      </c>
      <c r="R1233" t="s">
        <v>14037</v>
      </c>
      <c r="S1233">
        <v>8</v>
      </c>
      <c r="T1233">
        <v>58</v>
      </c>
      <c r="U1233" s="2">
        <v>3068</v>
      </c>
      <c r="V1233" s="2">
        <v>1944</v>
      </c>
      <c r="W1233" s="8">
        <v>8.5109273378729478E-2</v>
      </c>
      <c r="X1233" s="2">
        <v>148045</v>
      </c>
      <c r="Y1233" s="45">
        <v>1170</v>
      </c>
      <c r="AA1233" s="61">
        <f>(Table13[[#This Row],[2042 Future AADT]]-Table13[[#This Row],[AADT 2022]])/20*($AA$5-2022)+Table13[[#This Row],[AADT 2022]]</f>
        <v>116840.4</v>
      </c>
      <c r="AC1233" s="1" t="str">
        <f>IF(Table13[[#This Row],[TCS MP]]&gt;=Table13[[#This Row],[BMP]],IF(Table13[[#This Row],[TCS MP]]&lt;=Table13[[#This Row],[EMP]],"Good","EMP"),"BMP")</f>
        <v>Good</v>
      </c>
    </row>
    <row r="1234" spans="1:29" ht="24" customHeight="1" x14ac:dyDescent="0.25">
      <c r="A1234" t="s">
        <v>2675</v>
      </c>
      <c r="B1234" t="s">
        <v>18305</v>
      </c>
      <c r="C1234">
        <v>101895</v>
      </c>
      <c r="D1234" t="s">
        <v>17073</v>
      </c>
      <c r="E1234" t="s">
        <v>542</v>
      </c>
      <c r="F1234" s="9">
        <f>Table13[[#This Row],[ToMeasure]]-Table13[[#This Row],[FromMeasure]]</f>
        <v>1.0006109699999968</v>
      </c>
      <c r="G1234" s="5" t="s">
        <v>298</v>
      </c>
      <c r="H1234" s="35">
        <v>165.05266219000001</v>
      </c>
      <c r="I1234" s="56">
        <v>196.41342005666701</v>
      </c>
      <c r="J1234" s="18" t="s">
        <v>1478</v>
      </c>
      <c r="K1234" s="55">
        <v>196.94205095000001</v>
      </c>
      <c r="L1234" s="35">
        <v>166.05327316</v>
      </c>
      <c r="M1234" s="56">
        <v>197.414031026667</v>
      </c>
      <c r="N1234" s="18" t="s">
        <v>2674</v>
      </c>
      <c r="O1234" s="2">
        <v>20100</v>
      </c>
      <c r="P1234" s="2">
        <v>21333</v>
      </c>
      <c r="Q1234" s="2">
        <v>41433</v>
      </c>
      <c r="R1234" t="s">
        <v>14038</v>
      </c>
      <c r="S1234">
        <v>8</v>
      </c>
      <c r="T1234">
        <v>62</v>
      </c>
      <c r="U1234" s="2">
        <v>2526</v>
      </c>
      <c r="V1234" s="2">
        <v>1778</v>
      </c>
      <c r="W1234" s="8">
        <v>0.10387855091352304</v>
      </c>
      <c r="X1234" s="2">
        <v>61859</v>
      </c>
      <c r="Y1234" s="45">
        <v>1171</v>
      </c>
      <c r="AA1234" s="61">
        <f>(Table13[[#This Row],[2042 Future AADT]]-Table13[[#This Row],[AADT 2022]])/20*($AA$5-2022)+Table13[[#This Row],[AADT 2022]]</f>
        <v>54709.9</v>
      </c>
      <c r="AC1234" s="1" t="str">
        <f>IF(Table13[[#This Row],[TCS MP]]&gt;=Table13[[#This Row],[BMP]],IF(Table13[[#This Row],[TCS MP]]&lt;=Table13[[#This Row],[EMP]],"Good","EMP"),"BMP")</f>
        <v>Good</v>
      </c>
    </row>
    <row r="1235" spans="1:29" ht="24" customHeight="1" x14ac:dyDescent="0.25">
      <c r="A1235" t="s">
        <v>2677</v>
      </c>
      <c r="B1235" t="s">
        <v>18306</v>
      </c>
      <c r="C1235">
        <v>101896</v>
      </c>
      <c r="D1235" t="s">
        <v>17073</v>
      </c>
      <c r="E1235" t="s">
        <v>542</v>
      </c>
      <c r="F1235" s="9">
        <f>Table13[[#This Row],[ToMeasure]]-Table13[[#This Row],[FromMeasure]]</f>
        <v>1.00155405000001</v>
      </c>
      <c r="G1235" s="5" t="s">
        <v>298</v>
      </c>
      <c r="H1235" s="35">
        <v>166.05327316</v>
      </c>
      <c r="I1235" s="56">
        <v>197.41466649333299</v>
      </c>
      <c r="J1235" s="18" t="s">
        <v>2674</v>
      </c>
      <c r="K1235" s="55">
        <v>197.86116451000001</v>
      </c>
      <c r="L1235" s="35">
        <v>167.05482721000001</v>
      </c>
      <c r="M1235" s="56">
        <v>198.416220543333</v>
      </c>
      <c r="N1235" s="18" t="s">
        <v>2676</v>
      </c>
      <c r="O1235" s="2">
        <v>19320</v>
      </c>
      <c r="P1235" s="2">
        <v>18905</v>
      </c>
      <c r="Q1235" s="2">
        <v>38225</v>
      </c>
      <c r="R1235" t="s">
        <v>14039</v>
      </c>
      <c r="S1235">
        <v>8</v>
      </c>
      <c r="T1235">
        <v>58</v>
      </c>
      <c r="U1235" s="2">
        <v>2101</v>
      </c>
      <c r="V1235" s="2">
        <v>1910</v>
      </c>
      <c r="W1235" s="8">
        <v>0.10493132766514061</v>
      </c>
      <c r="X1235" s="2">
        <v>96096</v>
      </c>
      <c r="Y1235" s="45">
        <v>1172</v>
      </c>
      <c r="AA1235" s="61">
        <f>(Table13[[#This Row],[2042 Future AADT]]-Table13[[#This Row],[AADT 2022]])/20*($AA$5-2022)+Table13[[#This Row],[AADT 2022]]</f>
        <v>75841.149999999994</v>
      </c>
      <c r="AC1235" s="1" t="str">
        <f>IF(Table13[[#This Row],[TCS MP]]&gt;=Table13[[#This Row],[BMP]],IF(Table13[[#This Row],[TCS MP]]&lt;=Table13[[#This Row],[EMP]],"Good","EMP"),"BMP")</f>
        <v>Good</v>
      </c>
    </row>
    <row r="1236" spans="1:29" ht="24" customHeight="1" x14ac:dyDescent="0.25">
      <c r="A1236" t="s">
        <v>2679</v>
      </c>
      <c r="B1236" t="s">
        <v>18307</v>
      </c>
      <c r="C1236">
        <v>101897</v>
      </c>
      <c r="D1236" t="s">
        <v>17073</v>
      </c>
      <c r="E1236" t="s">
        <v>542</v>
      </c>
      <c r="F1236" s="9">
        <f>Table13[[#This Row],[ToMeasure]]-Table13[[#This Row],[FromMeasure]]</f>
        <v>1.0244122499999833</v>
      </c>
      <c r="G1236" s="5" t="s">
        <v>298</v>
      </c>
      <c r="H1236" s="35">
        <v>167.05482721000001</v>
      </c>
      <c r="I1236" s="56">
        <v>198.477810843333</v>
      </c>
      <c r="J1236" s="18" t="s">
        <v>2676</v>
      </c>
      <c r="K1236" s="55">
        <v>198.88448628333299</v>
      </c>
      <c r="L1236" s="35">
        <v>168.07923946</v>
      </c>
      <c r="M1236" s="56">
        <v>199.50222309333299</v>
      </c>
      <c r="N1236" s="18" t="s">
        <v>2678</v>
      </c>
      <c r="O1236" s="2">
        <v>17714</v>
      </c>
      <c r="P1236" s="2">
        <v>15631</v>
      </c>
      <c r="Q1236" s="2">
        <v>33345</v>
      </c>
      <c r="R1236" t="s">
        <v>16307</v>
      </c>
      <c r="S1236">
        <v>8</v>
      </c>
      <c r="T1236">
        <v>60</v>
      </c>
      <c r="U1236" s="2">
        <v>1567</v>
      </c>
      <c r="V1236" s="2">
        <v>999</v>
      </c>
      <c r="W1236" s="8">
        <v>7.6953066426750635E-2</v>
      </c>
      <c r="X1236" s="2">
        <v>83828</v>
      </c>
      <c r="Y1236" s="45">
        <v>1173</v>
      </c>
      <c r="AA1236" s="61">
        <f>(Table13[[#This Row],[2042 Future AADT]]-Table13[[#This Row],[AADT 2022]])/20*($AA$5-2022)+Table13[[#This Row],[AADT 2022]]</f>
        <v>66158.950000000012</v>
      </c>
      <c r="AC1236" s="1" t="str">
        <f>IF(Table13[[#This Row],[TCS MP]]&gt;=Table13[[#This Row],[BMP]],IF(Table13[[#This Row],[TCS MP]]&lt;=Table13[[#This Row],[EMP]],"Good","EMP"),"BMP")</f>
        <v>Good</v>
      </c>
    </row>
    <row r="1237" spans="1:29" ht="24" customHeight="1" x14ac:dyDescent="0.25">
      <c r="A1237" t="s">
        <v>2681</v>
      </c>
      <c r="B1237" t="s">
        <v>18308</v>
      </c>
      <c r="C1237">
        <v>101898</v>
      </c>
      <c r="D1237" t="s">
        <v>17073</v>
      </c>
      <c r="E1237" t="s">
        <v>542</v>
      </c>
      <c r="F1237" s="9">
        <f>Table13[[#This Row],[ToMeasure]]-Table13[[#This Row],[FromMeasure]]</f>
        <v>1.5052627400000063</v>
      </c>
      <c r="G1237" s="5" t="s">
        <v>298</v>
      </c>
      <c r="H1237" s="35">
        <v>168.07923946</v>
      </c>
      <c r="I1237" s="56">
        <v>199.59485748500001</v>
      </c>
      <c r="J1237" s="18" t="s">
        <v>2678</v>
      </c>
      <c r="K1237" s="55">
        <v>200.68507410999999</v>
      </c>
      <c r="L1237" s="35">
        <v>169.5845022</v>
      </c>
      <c r="M1237" s="56">
        <v>201.10012022500001</v>
      </c>
      <c r="N1237" s="18" t="s">
        <v>2680</v>
      </c>
      <c r="O1237" s="2">
        <v>17207</v>
      </c>
      <c r="P1237" s="2">
        <v>17563</v>
      </c>
      <c r="Q1237" s="2">
        <v>34770</v>
      </c>
      <c r="R1237" t="s">
        <v>16165</v>
      </c>
      <c r="S1237">
        <v>11</v>
      </c>
      <c r="T1237">
        <v>61</v>
      </c>
      <c r="U1237" s="2">
        <v>2004</v>
      </c>
      <c r="V1237" s="2">
        <v>880</v>
      </c>
      <c r="W1237" s="8">
        <v>8.2945067587000293E-2</v>
      </c>
      <c r="X1237" s="2">
        <v>87411</v>
      </c>
      <c r="Y1237" s="45">
        <v>1174</v>
      </c>
      <c r="AA1237" s="61">
        <f>(Table13[[#This Row],[2042 Future AADT]]-Table13[[#This Row],[AADT 2022]])/20*($AA$5-2022)+Table13[[#This Row],[AADT 2022]]</f>
        <v>68986.649999999994</v>
      </c>
      <c r="AC1237" s="1" t="str">
        <f>IF(Table13[[#This Row],[TCS MP]]&gt;=Table13[[#This Row],[BMP]],IF(Table13[[#This Row],[TCS MP]]&lt;=Table13[[#This Row],[EMP]],"Good","EMP"),"BMP")</f>
        <v>Good</v>
      </c>
    </row>
    <row r="1238" spans="1:29" ht="24" customHeight="1" x14ac:dyDescent="0.25">
      <c r="A1238" t="s">
        <v>2683</v>
      </c>
      <c r="B1238" t="s">
        <v>18309</v>
      </c>
      <c r="C1238">
        <v>101899</v>
      </c>
      <c r="D1238" t="s">
        <v>17073</v>
      </c>
      <c r="E1238" t="s">
        <v>542</v>
      </c>
      <c r="F1238" s="9">
        <f>Table13[[#This Row],[ToMeasure]]-Table13[[#This Row],[FromMeasure]]</f>
        <v>0.87071975000000634</v>
      </c>
      <c r="G1238" s="5" t="s">
        <v>298</v>
      </c>
      <c r="H1238" s="35">
        <v>169.5845022</v>
      </c>
      <c r="I1238" s="56">
        <v>201.15639253333299</v>
      </c>
      <c r="J1238" s="18" t="s">
        <v>2680</v>
      </c>
      <c r="K1238" s="55">
        <v>201.33234977000001</v>
      </c>
      <c r="L1238" s="35">
        <v>170.45522195000001</v>
      </c>
      <c r="M1238" s="56">
        <v>202.027112283333</v>
      </c>
      <c r="N1238" s="18" t="s">
        <v>2682</v>
      </c>
      <c r="O1238" s="2">
        <v>13820</v>
      </c>
      <c r="P1238" s="2">
        <v>12459</v>
      </c>
      <c r="Q1238" s="2">
        <v>26279</v>
      </c>
      <c r="R1238" t="s">
        <v>13492</v>
      </c>
      <c r="S1238">
        <v>8</v>
      </c>
      <c r="T1238">
        <v>52</v>
      </c>
      <c r="U1238" s="2">
        <v>1282</v>
      </c>
      <c r="V1238" s="2">
        <v>961</v>
      </c>
      <c r="W1238" s="8">
        <v>8.5353323946877738E-2</v>
      </c>
      <c r="X1238" s="2">
        <v>64788</v>
      </c>
      <c r="Y1238" s="45">
        <v>1175</v>
      </c>
      <c r="AA1238" s="61">
        <f>(Table13[[#This Row],[2042 Future AADT]]-Table13[[#This Row],[AADT 2022]])/20*($AA$5-2022)+Table13[[#This Row],[AADT 2022]]</f>
        <v>51309.850000000006</v>
      </c>
      <c r="AC1238" s="1" t="str">
        <f>IF(Table13[[#This Row],[TCS MP]]&gt;=Table13[[#This Row],[BMP]],IF(Table13[[#This Row],[TCS MP]]&lt;=Table13[[#This Row],[EMP]],"Good","EMP"),"BMP")</f>
        <v>Good</v>
      </c>
    </row>
    <row r="1239" spans="1:29" ht="24" customHeight="1" x14ac:dyDescent="0.25">
      <c r="A1239" t="s">
        <v>2685</v>
      </c>
      <c r="B1239" t="s">
        <v>18310</v>
      </c>
      <c r="C1239">
        <v>101900</v>
      </c>
      <c r="D1239" t="s">
        <v>17073</v>
      </c>
      <c r="E1239" t="s">
        <v>542</v>
      </c>
      <c r="F1239" s="9">
        <f>Table13[[#This Row],[ToMeasure]]-Table13[[#This Row],[FromMeasure]]</f>
        <v>0.67615873999997689</v>
      </c>
      <c r="G1239" s="5" t="s">
        <v>298</v>
      </c>
      <c r="H1239" s="35">
        <v>170.45522195000001</v>
      </c>
      <c r="I1239" s="56">
        <v>202.01847244999999</v>
      </c>
      <c r="J1239" s="18" t="s">
        <v>2682</v>
      </c>
      <c r="K1239" s="55">
        <v>202.39865893000001</v>
      </c>
      <c r="L1239" s="35">
        <v>171.13138068999999</v>
      </c>
      <c r="M1239" s="56">
        <v>202.69463119</v>
      </c>
      <c r="N1239" s="18" t="s">
        <v>2684</v>
      </c>
      <c r="O1239" s="2">
        <v>10193</v>
      </c>
      <c r="P1239" s="2">
        <v>13654</v>
      </c>
      <c r="Q1239" s="2">
        <v>23847</v>
      </c>
      <c r="R1239" t="s">
        <v>13493</v>
      </c>
      <c r="S1239">
        <v>8</v>
      </c>
      <c r="T1239">
        <v>56</v>
      </c>
      <c r="U1239" s="2">
        <v>1142</v>
      </c>
      <c r="V1239" s="2">
        <v>888</v>
      </c>
      <c r="W1239" s="8">
        <v>8.5126011657650852E-2</v>
      </c>
      <c r="X1239" s="2">
        <v>54690</v>
      </c>
      <c r="Y1239" s="45">
        <v>1176</v>
      </c>
      <c r="AA1239" s="61">
        <f>(Table13[[#This Row],[2042 Future AADT]]-Table13[[#This Row],[AADT 2022]])/20*($AA$5-2022)+Table13[[#This Row],[AADT 2022]]</f>
        <v>43894.95</v>
      </c>
      <c r="AC1239" s="1" t="str">
        <f>IF(Table13[[#This Row],[TCS MP]]&gt;=Table13[[#This Row],[BMP]],IF(Table13[[#This Row],[TCS MP]]&lt;=Table13[[#This Row],[EMP]],"Good","EMP"),"BMP")</f>
        <v>Good</v>
      </c>
    </row>
    <row r="1240" spans="1:29" ht="24" customHeight="1" x14ac:dyDescent="0.25">
      <c r="A1240" t="s">
        <v>2687</v>
      </c>
      <c r="B1240" t="s">
        <v>18311</v>
      </c>
      <c r="C1240">
        <v>101901</v>
      </c>
      <c r="D1240" t="s">
        <v>17073</v>
      </c>
      <c r="E1240" t="s">
        <v>542</v>
      </c>
      <c r="F1240" s="9">
        <f>Table13[[#This Row],[ToMeasure]]-Table13[[#This Row],[FromMeasure]]</f>
        <v>1.4879186300000242</v>
      </c>
      <c r="G1240" s="5" t="s">
        <v>298</v>
      </c>
      <c r="H1240" s="35">
        <v>171.13138068999999</v>
      </c>
      <c r="I1240" s="56">
        <v>202.689981765</v>
      </c>
      <c r="J1240" s="18" t="s">
        <v>2684</v>
      </c>
      <c r="K1240" s="55">
        <v>203.55788935000001</v>
      </c>
      <c r="L1240" s="35">
        <v>172.61929932000001</v>
      </c>
      <c r="M1240" s="56">
        <v>204.17790039499999</v>
      </c>
      <c r="N1240" s="18" t="s">
        <v>2686</v>
      </c>
      <c r="O1240" s="2">
        <v>12019</v>
      </c>
      <c r="P1240" s="2">
        <v>11030</v>
      </c>
      <c r="Q1240" s="2">
        <v>23049</v>
      </c>
      <c r="R1240" t="s">
        <v>16166</v>
      </c>
      <c r="S1240">
        <v>9</v>
      </c>
      <c r="T1240">
        <v>72</v>
      </c>
      <c r="U1240" s="2">
        <v>1036</v>
      </c>
      <c r="V1240" s="2">
        <v>921</v>
      </c>
      <c r="W1240" s="8">
        <v>8.4906069677643276E-2</v>
      </c>
      <c r="X1240" s="2">
        <v>52860</v>
      </c>
      <c r="Y1240" s="45">
        <v>1177</v>
      </c>
      <c r="AA1240" s="61">
        <f>(Table13[[#This Row],[2042 Future AADT]]-Table13[[#This Row],[AADT 2022]])/20*($AA$5-2022)+Table13[[#This Row],[AADT 2022]]</f>
        <v>42426.149999999994</v>
      </c>
      <c r="AC1240" s="1" t="str">
        <f>IF(Table13[[#This Row],[TCS MP]]&gt;=Table13[[#This Row],[BMP]],IF(Table13[[#This Row],[TCS MP]]&lt;=Table13[[#This Row],[EMP]],"Good","EMP"),"BMP")</f>
        <v>Good</v>
      </c>
    </row>
    <row r="1241" spans="1:29" ht="24" customHeight="1" x14ac:dyDescent="0.25">
      <c r="A1241" t="s">
        <v>2689</v>
      </c>
      <c r="B1241" t="s">
        <v>18312</v>
      </c>
      <c r="C1241">
        <v>101902</v>
      </c>
      <c r="D1241" t="s">
        <v>17073</v>
      </c>
      <c r="E1241" t="s">
        <v>542</v>
      </c>
      <c r="F1241" s="9">
        <f>Table13[[#This Row],[ToMeasure]]-Table13[[#This Row],[FromMeasure]]</f>
        <v>4.1481987999999888</v>
      </c>
      <c r="G1241" s="5" t="s">
        <v>298</v>
      </c>
      <c r="H1241" s="35">
        <v>172.61929932000001</v>
      </c>
      <c r="I1241" s="56">
        <v>204.175885103333</v>
      </c>
      <c r="J1241" s="18" t="s">
        <v>2686</v>
      </c>
      <c r="K1241" s="55">
        <v>208.01687602999999</v>
      </c>
      <c r="L1241" s="35">
        <v>176.76749812</v>
      </c>
      <c r="M1241" s="56">
        <v>208.32408390333299</v>
      </c>
      <c r="N1241" s="18" t="s">
        <v>2688</v>
      </c>
      <c r="O1241" s="2">
        <v>8244</v>
      </c>
      <c r="P1241" s="2">
        <v>7254</v>
      </c>
      <c r="Q1241" s="2">
        <v>15498</v>
      </c>
      <c r="R1241" t="s">
        <v>16167</v>
      </c>
      <c r="S1241">
        <v>7</v>
      </c>
      <c r="T1241">
        <v>56</v>
      </c>
      <c r="U1241" s="2">
        <v>1246</v>
      </c>
      <c r="V1241" s="2">
        <v>922</v>
      </c>
      <c r="W1241" s="8">
        <v>0.13988901793779843</v>
      </c>
      <c r="X1241" s="2">
        <v>33077</v>
      </c>
      <c r="Y1241" s="45">
        <v>1178</v>
      </c>
      <c r="AA1241" s="61">
        <f>(Table13[[#This Row],[2042 Future AADT]]-Table13[[#This Row],[AADT 2022]])/20*($AA$5-2022)+Table13[[#This Row],[AADT 2022]]</f>
        <v>26924.35</v>
      </c>
      <c r="AC1241" s="1" t="str">
        <f>IF(Table13[[#This Row],[TCS MP]]&gt;=Table13[[#This Row],[BMP]],IF(Table13[[#This Row],[TCS MP]]&lt;=Table13[[#This Row],[EMP]],"Good","EMP"),"BMP")</f>
        <v>Good</v>
      </c>
    </row>
    <row r="1242" spans="1:29" ht="24" customHeight="1" x14ac:dyDescent="0.25">
      <c r="A1242" t="s">
        <v>2690</v>
      </c>
      <c r="B1242" t="s">
        <v>18313</v>
      </c>
      <c r="C1242">
        <v>101903</v>
      </c>
      <c r="D1242" t="s">
        <v>17073</v>
      </c>
      <c r="E1242" t="s">
        <v>542</v>
      </c>
      <c r="F1242" s="9">
        <f>Table13[[#This Row],[ToMeasure]]-Table13[[#This Row],[FromMeasure]]</f>
        <v>3.94393740000001</v>
      </c>
      <c r="G1242" s="5" t="s">
        <v>298</v>
      </c>
      <c r="H1242" s="35">
        <v>176.76749812</v>
      </c>
      <c r="I1242" s="56">
        <v>208.32636910333301</v>
      </c>
      <c r="J1242" s="18" t="s">
        <v>2688</v>
      </c>
      <c r="K1242" s="55">
        <v>210.19642354000001</v>
      </c>
      <c r="L1242" s="35">
        <v>180.71143552000001</v>
      </c>
      <c r="M1242" s="56">
        <v>212.27030650333299</v>
      </c>
      <c r="N1242" s="18" t="s">
        <v>1147</v>
      </c>
      <c r="O1242" s="2">
        <v>8069</v>
      </c>
      <c r="P1242" s="2">
        <v>8429</v>
      </c>
      <c r="Q1242" s="2">
        <v>16498</v>
      </c>
      <c r="R1242" t="s">
        <v>16168</v>
      </c>
      <c r="S1242">
        <v>10</v>
      </c>
      <c r="T1242">
        <v>53</v>
      </c>
      <c r="U1242" s="2">
        <v>1246</v>
      </c>
      <c r="V1242" s="2">
        <v>922</v>
      </c>
      <c r="W1242" s="8">
        <v>0.13140986786277126</v>
      </c>
      <c r="X1242" s="2">
        <v>37836</v>
      </c>
      <c r="Y1242" s="45">
        <v>1179</v>
      </c>
      <c r="AA1242" s="61">
        <f>(Table13[[#This Row],[2042 Future AADT]]-Table13[[#This Row],[AADT 2022]])/20*($AA$5-2022)+Table13[[#This Row],[AADT 2022]]</f>
        <v>30367.7</v>
      </c>
      <c r="AC1242" s="1" t="str">
        <f>IF(Table13[[#This Row],[TCS MP]]&gt;=Table13[[#This Row],[BMP]],IF(Table13[[#This Row],[TCS MP]]&lt;=Table13[[#This Row],[EMP]],"Good","EMP"),"BMP")</f>
        <v>Good</v>
      </c>
    </row>
    <row r="1243" spans="1:29" ht="24" customHeight="1" x14ac:dyDescent="0.25">
      <c r="A1243" t="s">
        <v>2692</v>
      </c>
      <c r="B1243" t="s">
        <v>18314</v>
      </c>
      <c r="C1243">
        <v>101904</v>
      </c>
      <c r="D1243" t="s">
        <v>17073</v>
      </c>
      <c r="E1243" t="s">
        <v>542</v>
      </c>
      <c r="F1243" s="9">
        <f>Table13[[#This Row],[ToMeasure]]-Table13[[#This Row],[FromMeasure]]</f>
        <v>2.0406700099999853</v>
      </c>
      <c r="G1243" s="5" t="s">
        <v>298</v>
      </c>
      <c r="H1243" s="35">
        <v>180.71143552000001</v>
      </c>
      <c r="I1243" s="56">
        <v>212.19289572</v>
      </c>
      <c r="J1243" s="18" t="s">
        <v>1147</v>
      </c>
      <c r="K1243" s="55">
        <v>212.99850361</v>
      </c>
      <c r="L1243" s="35">
        <v>182.75210552999999</v>
      </c>
      <c r="M1243" s="56">
        <v>214.23356573000001</v>
      </c>
      <c r="N1243" s="18" t="s">
        <v>2691</v>
      </c>
      <c r="O1243" s="2">
        <v>8374</v>
      </c>
      <c r="P1243" s="2">
        <v>8576</v>
      </c>
      <c r="Q1243" s="2">
        <v>16950</v>
      </c>
      <c r="R1243" t="s">
        <v>16308</v>
      </c>
      <c r="S1243">
        <v>5</v>
      </c>
      <c r="T1243">
        <v>62</v>
      </c>
      <c r="U1243" s="2">
        <v>987</v>
      </c>
      <c r="V1243" s="2">
        <v>977</v>
      </c>
      <c r="W1243" s="8">
        <v>0.11587020648967551</v>
      </c>
      <c r="X1243" s="2">
        <v>38873</v>
      </c>
      <c r="Y1243" s="45">
        <v>1180</v>
      </c>
      <c r="AA1243" s="61">
        <f>(Table13[[#This Row],[2042 Future AADT]]-Table13[[#This Row],[AADT 2022]])/20*($AA$5-2022)+Table13[[#This Row],[AADT 2022]]</f>
        <v>31199.95</v>
      </c>
      <c r="AC1243" s="1" t="str">
        <f>IF(Table13[[#This Row],[TCS MP]]&gt;=Table13[[#This Row],[BMP]],IF(Table13[[#This Row],[TCS MP]]&lt;=Table13[[#This Row],[EMP]],"Good","EMP"),"BMP")</f>
        <v>Good</v>
      </c>
    </row>
    <row r="1244" spans="1:29" ht="24" customHeight="1" x14ac:dyDescent="0.25">
      <c r="A1244" t="s">
        <v>2693</v>
      </c>
      <c r="B1244" t="s">
        <v>18315</v>
      </c>
      <c r="C1244">
        <v>101905</v>
      </c>
      <c r="D1244" t="s">
        <v>17073</v>
      </c>
      <c r="E1244" t="s">
        <v>542</v>
      </c>
      <c r="F1244" s="9">
        <f>Table13[[#This Row],[ToMeasure]]-Table13[[#This Row],[FromMeasure]]</f>
        <v>11.471958470000004</v>
      </c>
      <c r="G1244" s="5" t="s">
        <v>298</v>
      </c>
      <c r="H1244" s="35">
        <v>182.75210552999999</v>
      </c>
      <c r="I1244" s="56">
        <v>214.14880582615399</v>
      </c>
      <c r="J1244" s="18" t="s">
        <v>2691</v>
      </c>
      <c r="K1244" s="55">
        <v>224.48434222500001</v>
      </c>
      <c r="L1244" s="35">
        <v>194.224064</v>
      </c>
      <c r="M1244" s="56">
        <v>225.62076429615399</v>
      </c>
      <c r="N1244" s="18" t="s">
        <v>2519</v>
      </c>
      <c r="O1244" s="2">
        <v>5650</v>
      </c>
      <c r="P1244" s="2">
        <v>5609</v>
      </c>
      <c r="Q1244" s="2">
        <v>11259</v>
      </c>
      <c r="R1244" t="s">
        <v>13494</v>
      </c>
      <c r="S1244">
        <v>10</v>
      </c>
      <c r="T1244">
        <v>50</v>
      </c>
      <c r="U1244" s="2">
        <v>748</v>
      </c>
      <c r="V1244" s="2">
        <v>751</v>
      </c>
      <c r="W1244" s="8">
        <v>0.1331379340971667</v>
      </c>
      <c r="X1244" s="2">
        <v>24030</v>
      </c>
      <c r="Y1244" s="45">
        <v>1181</v>
      </c>
      <c r="AA1244" s="61">
        <f>(Table13[[#This Row],[2042 Future AADT]]-Table13[[#This Row],[AADT 2022]])/20*($AA$5-2022)+Table13[[#This Row],[AADT 2022]]</f>
        <v>19560.150000000001</v>
      </c>
      <c r="AC1244" s="1" t="str">
        <f>IF(Table13[[#This Row],[TCS MP]]&gt;=Table13[[#This Row],[BMP]],IF(Table13[[#This Row],[TCS MP]]&lt;=Table13[[#This Row],[EMP]],"Good","EMP"),"BMP")</f>
        <v>Good</v>
      </c>
    </row>
    <row r="1245" spans="1:29" ht="24" customHeight="1" x14ac:dyDescent="0.25">
      <c r="A1245" t="s">
        <v>2520</v>
      </c>
      <c r="B1245" t="s">
        <v>18316</v>
      </c>
      <c r="C1245">
        <v>101906</v>
      </c>
      <c r="D1245" t="s">
        <v>17073</v>
      </c>
      <c r="E1245" t="s">
        <v>542</v>
      </c>
      <c r="F1245" s="9">
        <f>Table13[[#This Row],[ToMeasure]]-Table13[[#This Row],[FromMeasure]]</f>
        <v>1.2534614200000078</v>
      </c>
      <c r="G1245" s="5" t="s">
        <v>298</v>
      </c>
      <c r="H1245" s="35">
        <v>194.224064</v>
      </c>
      <c r="I1245" s="56">
        <v>225.61487126333299</v>
      </c>
      <c r="J1245" s="18" t="s">
        <v>2519</v>
      </c>
      <c r="K1245" s="55">
        <v>226.59277155000001</v>
      </c>
      <c r="L1245" s="35">
        <v>195.47752542000001</v>
      </c>
      <c r="M1245" s="56">
        <v>226.86833268333299</v>
      </c>
      <c r="N1245" s="18" t="s">
        <v>1824</v>
      </c>
      <c r="O1245" s="2">
        <v>3501</v>
      </c>
      <c r="P1245" s="2">
        <v>3497</v>
      </c>
      <c r="Q1245" s="2">
        <v>6998</v>
      </c>
      <c r="R1245" t="s">
        <v>16309</v>
      </c>
      <c r="S1245">
        <v>7</v>
      </c>
      <c r="T1245">
        <v>60</v>
      </c>
      <c r="U1245" s="2">
        <v>1871</v>
      </c>
      <c r="V1245" s="2">
        <v>1026</v>
      </c>
      <c r="W1245" s="8">
        <v>0.41397542154901401</v>
      </c>
      <c r="X1245" s="2">
        <v>14936</v>
      </c>
      <c r="Y1245" s="45">
        <v>1182</v>
      </c>
      <c r="AA1245" s="61">
        <f>(Table13[[#This Row],[2042 Future AADT]]-Table13[[#This Row],[AADT 2022]])/20*($AA$5-2022)+Table13[[#This Row],[AADT 2022]]</f>
        <v>12157.7</v>
      </c>
      <c r="AC1245" s="1" t="str">
        <f>IF(Table13[[#This Row],[TCS MP]]&gt;=Table13[[#This Row],[BMP]],IF(Table13[[#This Row],[TCS MP]]&lt;=Table13[[#This Row],[EMP]],"Good","EMP"),"BMP")</f>
        <v>Good</v>
      </c>
    </row>
    <row r="1246" spans="1:29" ht="24" customHeight="1" x14ac:dyDescent="0.25">
      <c r="A1246" t="s">
        <v>2522</v>
      </c>
      <c r="B1246" t="s">
        <v>18317</v>
      </c>
      <c r="C1246">
        <v>101907</v>
      </c>
      <c r="D1246" t="s">
        <v>17073</v>
      </c>
      <c r="E1246" t="s">
        <v>542</v>
      </c>
      <c r="F1246" s="9">
        <f>Table13[[#This Row],[ToMeasure]]-Table13[[#This Row],[FromMeasure]]</f>
        <v>15.852896630000004</v>
      </c>
      <c r="G1246" s="5" t="s">
        <v>298</v>
      </c>
      <c r="H1246" s="35">
        <v>195.47752542000001</v>
      </c>
      <c r="I1246" s="56">
        <v>227.03213020842099</v>
      </c>
      <c r="J1246" s="18" t="s">
        <v>1824</v>
      </c>
      <c r="K1246" s="55">
        <v>234.59970446</v>
      </c>
      <c r="L1246" s="35">
        <v>211.33042205000001</v>
      </c>
      <c r="M1246" s="56">
        <v>242.885026838421</v>
      </c>
      <c r="N1246" s="18" t="s">
        <v>2521</v>
      </c>
      <c r="O1246" s="2">
        <v>4152</v>
      </c>
      <c r="P1246" s="2">
        <v>3927</v>
      </c>
      <c r="Q1246" s="2">
        <v>8079</v>
      </c>
      <c r="R1246" t="s">
        <v>16310</v>
      </c>
      <c r="S1246">
        <v>7</v>
      </c>
      <c r="T1246">
        <v>61</v>
      </c>
      <c r="U1246" s="2">
        <v>578</v>
      </c>
      <c r="V1246" s="2">
        <v>722</v>
      </c>
      <c r="W1246" s="8">
        <v>0.16091100383710855</v>
      </c>
      <c r="X1246" s="2">
        <v>17243</v>
      </c>
      <c r="Y1246" s="45">
        <v>1183</v>
      </c>
      <c r="AA1246" s="61">
        <f>(Table13[[#This Row],[2042 Future AADT]]-Table13[[#This Row],[AADT 2022]])/20*($AA$5-2022)+Table13[[#This Row],[AADT 2022]]</f>
        <v>14035.599999999999</v>
      </c>
      <c r="AC1246" s="1" t="str">
        <f>IF(Table13[[#This Row],[TCS MP]]&gt;=Table13[[#This Row],[BMP]],IF(Table13[[#This Row],[TCS MP]]&lt;=Table13[[#This Row],[EMP]],"Good","EMP"),"BMP")</f>
        <v>Good</v>
      </c>
    </row>
    <row r="1247" spans="1:29" ht="24" customHeight="1" x14ac:dyDescent="0.25">
      <c r="A1247" t="s">
        <v>2524</v>
      </c>
      <c r="B1247" t="s">
        <v>18318</v>
      </c>
      <c r="C1247">
        <v>101908</v>
      </c>
      <c r="D1247" t="s">
        <v>17073</v>
      </c>
      <c r="E1247" t="s">
        <v>542</v>
      </c>
      <c r="F1247" s="9">
        <f>Table13[[#This Row],[ToMeasure]]-Table13[[#This Row],[FromMeasure]]</f>
        <v>1.3473893199999907</v>
      </c>
      <c r="G1247" s="5" t="s">
        <v>298</v>
      </c>
      <c r="H1247" s="35">
        <v>211.33042205000001</v>
      </c>
      <c r="I1247" s="56">
        <v>242.88756992500001</v>
      </c>
      <c r="J1247" s="18" t="s">
        <v>2521</v>
      </c>
      <c r="K1247" s="55">
        <v>243.56010236</v>
      </c>
      <c r="L1247" s="35">
        <v>212.67781137</v>
      </c>
      <c r="M1247" s="56">
        <v>244.234959245</v>
      </c>
      <c r="N1247" s="18" t="s">
        <v>2523</v>
      </c>
      <c r="O1247" s="2">
        <v>4632</v>
      </c>
      <c r="P1247" s="2">
        <v>4638</v>
      </c>
      <c r="Q1247" s="2">
        <v>9270</v>
      </c>
      <c r="R1247" t="s">
        <v>14040</v>
      </c>
      <c r="S1247">
        <v>9</v>
      </c>
      <c r="T1247">
        <v>50</v>
      </c>
      <c r="U1247" s="2">
        <v>475</v>
      </c>
      <c r="V1247" s="2">
        <v>602</v>
      </c>
      <c r="W1247" s="8">
        <v>0.11618122977346278</v>
      </c>
      <c r="X1247" s="2">
        <v>11731</v>
      </c>
      <c r="Y1247" s="45">
        <v>1184</v>
      </c>
      <c r="AA1247" s="61">
        <f>(Table13[[#This Row],[2042 Future AADT]]-Table13[[#This Row],[AADT 2022]])/20*($AA$5-2022)+Table13[[#This Row],[AADT 2022]]</f>
        <v>10869.65</v>
      </c>
      <c r="AC1247" s="1" t="str">
        <f>IF(Table13[[#This Row],[TCS MP]]&gt;=Table13[[#This Row],[BMP]],IF(Table13[[#This Row],[TCS MP]]&lt;=Table13[[#This Row],[EMP]],"Good","EMP"),"BMP")</f>
        <v>Good</v>
      </c>
    </row>
    <row r="1248" spans="1:29" ht="24" customHeight="1" x14ac:dyDescent="0.25">
      <c r="A1248" t="s">
        <v>2526</v>
      </c>
      <c r="B1248" t="s">
        <v>18319</v>
      </c>
      <c r="C1248">
        <v>101909</v>
      </c>
      <c r="D1248" t="s">
        <v>17073</v>
      </c>
      <c r="E1248" t="s">
        <v>542</v>
      </c>
      <c r="F1248" s="9">
        <f>Table13[[#This Row],[ToMeasure]]-Table13[[#This Row],[FromMeasure]]</f>
        <v>1.1845433999999955</v>
      </c>
      <c r="G1248" s="5" t="s">
        <v>298</v>
      </c>
      <c r="H1248" s="35">
        <v>212.67781137</v>
      </c>
      <c r="I1248" s="56">
        <v>244.40031273666699</v>
      </c>
      <c r="J1248" s="18" t="s">
        <v>2523</v>
      </c>
      <c r="K1248" s="55">
        <v>244.48706318999999</v>
      </c>
      <c r="L1248" s="35">
        <v>213.86235477</v>
      </c>
      <c r="M1248" s="56">
        <v>245.58485613666701</v>
      </c>
      <c r="N1248" s="18" t="s">
        <v>2525</v>
      </c>
      <c r="O1248" s="2">
        <v>6694</v>
      </c>
      <c r="P1248" s="2">
        <v>7427</v>
      </c>
      <c r="Q1248" s="2">
        <v>14121</v>
      </c>
      <c r="R1248" t="s">
        <v>13495</v>
      </c>
      <c r="S1248">
        <v>6</v>
      </c>
      <c r="T1248">
        <v>54</v>
      </c>
      <c r="U1248" s="2">
        <v>414</v>
      </c>
      <c r="V1248" s="2">
        <v>344</v>
      </c>
      <c r="W1248" s="8">
        <v>5.3678917923659794E-2</v>
      </c>
      <c r="X1248" s="2">
        <v>21380</v>
      </c>
      <c r="Y1248" s="45">
        <v>1185</v>
      </c>
      <c r="AA1248" s="61">
        <f>(Table13[[#This Row],[2042 Future AADT]]-Table13[[#This Row],[AADT 2022]])/20*($AA$5-2022)+Table13[[#This Row],[AADT 2022]]</f>
        <v>18839.349999999999</v>
      </c>
      <c r="AC1248" s="1" t="str">
        <f>IF(Table13[[#This Row],[TCS MP]]&gt;=Table13[[#This Row],[BMP]],IF(Table13[[#This Row],[TCS MP]]&lt;=Table13[[#This Row],[EMP]],"Good","EMP"),"BMP")</f>
        <v>Good</v>
      </c>
    </row>
    <row r="1249" spans="1:29" ht="24" customHeight="1" x14ac:dyDescent="0.25">
      <c r="A1249" t="s">
        <v>2527</v>
      </c>
      <c r="B1249" t="s">
        <v>18320</v>
      </c>
      <c r="C1249">
        <v>101911</v>
      </c>
      <c r="D1249" t="s">
        <v>17073</v>
      </c>
      <c r="E1249" t="s">
        <v>542</v>
      </c>
      <c r="F1249" s="9">
        <f>Table13[[#This Row],[ToMeasure]]-Table13[[#This Row],[FromMeasure]]</f>
        <v>1.5036618500000145</v>
      </c>
      <c r="G1249" s="5" t="s">
        <v>298</v>
      </c>
      <c r="H1249" s="35">
        <v>213.86235477</v>
      </c>
      <c r="I1249" s="56">
        <v>245.57061123666699</v>
      </c>
      <c r="J1249" s="18" t="s">
        <v>2525</v>
      </c>
      <c r="K1249" s="55">
        <v>246.02816569999999</v>
      </c>
      <c r="L1249" s="35">
        <v>215.36601662000001</v>
      </c>
      <c r="M1249" s="56">
        <v>247.07427308666701</v>
      </c>
      <c r="N1249" s="18" t="s">
        <v>1475</v>
      </c>
      <c r="O1249" s="2">
        <v>7364</v>
      </c>
      <c r="P1249" s="2">
        <v>7347</v>
      </c>
      <c r="Q1249" s="2">
        <v>14711</v>
      </c>
      <c r="R1249" t="s">
        <v>14041</v>
      </c>
      <c r="S1249">
        <v>9</v>
      </c>
      <c r="T1249">
        <v>53</v>
      </c>
      <c r="U1249" s="2">
        <v>461</v>
      </c>
      <c r="V1249" s="2">
        <v>382</v>
      </c>
      <c r="W1249" s="8">
        <v>5.730405818775066E-2</v>
      </c>
      <c r="X1249" s="2">
        <v>22273</v>
      </c>
      <c r="Y1249" s="45">
        <v>1186</v>
      </c>
      <c r="AA1249" s="61">
        <f>(Table13[[#This Row],[2042 Future AADT]]-Table13[[#This Row],[AADT 2022]])/20*($AA$5-2022)+Table13[[#This Row],[AADT 2022]]</f>
        <v>19626.3</v>
      </c>
      <c r="AC1249" s="1" t="str">
        <f>IF(Table13[[#This Row],[TCS MP]]&gt;=Table13[[#This Row],[BMP]],IF(Table13[[#This Row],[TCS MP]]&lt;=Table13[[#This Row],[EMP]],"Good","EMP"),"BMP")</f>
        <v>Good</v>
      </c>
    </row>
    <row r="1250" spans="1:29" ht="24" customHeight="1" x14ac:dyDescent="0.25">
      <c r="A1250" t="s">
        <v>2529</v>
      </c>
      <c r="B1250" t="s">
        <v>18321</v>
      </c>
      <c r="C1250">
        <v>101912</v>
      </c>
      <c r="D1250" t="s">
        <v>17073</v>
      </c>
      <c r="E1250" t="s">
        <v>542</v>
      </c>
      <c r="F1250" s="9">
        <f>Table13[[#This Row],[ToMeasure]]-Table13[[#This Row],[FromMeasure]]</f>
        <v>1.1403500699999825</v>
      </c>
      <c r="G1250" s="5" t="s">
        <v>298</v>
      </c>
      <c r="H1250" s="35">
        <v>215.36601662000001</v>
      </c>
      <c r="I1250" s="56">
        <v>247.03872432</v>
      </c>
      <c r="J1250" s="18" t="s">
        <v>1475</v>
      </c>
      <c r="K1250" s="55">
        <v>247.48403802999999</v>
      </c>
      <c r="L1250" s="35">
        <v>216.50636668999999</v>
      </c>
      <c r="M1250" s="56">
        <v>248.17907439000001</v>
      </c>
      <c r="N1250" s="18" t="s">
        <v>2528</v>
      </c>
      <c r="O1250" s="2">
        <v>9520</v>
      </c>
      <c r="P1250" s="2">
        <v>9018</v>
      </c>
      <c r="Q1250" s="2">
        <v>18538</v>
      </c>
      <c r="R1250" t="s">
        <v>16169</v>
      </c>
      <c r="S1250">
        <v>9</v>
      </c>
      <c r="T1250">
        <v>53</v>
      </c>
      <c r="U1250" s="2">
        <v>1100</v>
      </c>
      <c r="V1250" s="2">
        <v>553</v>
      </c>
      <c r="W1250" s="8">
        <v>8.9168195058798139E-2</v>
      </c>
      <c r="X1250" s="2">
        <v>41650</v>
      </c>
      <c r="Y1250" s="45">
        <v>1187</v>
      </c>
      <c r="AA1250" s="61">
        <f>(Table13[[#This Row],[2042 Future AADT]]-Table13[[#This Row],[AADT 2022]])/20*($AA$5-2022)+Table13[[#This Row],[AADT 2022]]</f>
        <v>33560.800000000003</v>
      </c>
      <c r="AC1250" s="1" t="str">
        <f>IF(Table13[[#This Row],[TCS MP]]&gt;=Table13[[#This Row],[BMP]],IF(Table13[[#This Row],[TCS MP]]&lt;=Table13[[#This Row],[EMP]],"Good","EMP"),"BMP")</f>
        <v>Good</v>
      </c>
    </row>
    <row r="1251" spans="1:29" ht="24" customHeight="1" x14ac:dyDescent="0.25">
      <c r="A1251" t="s">
        <v>2531</v>
      </c>
      <c r="B1251" t="s">
        <v>18322</v>
      </c>
      <c r="C1251">
        <v>101914</v>
      </c>
      <c r="D1251" t="s">
        <v>17073</v>
      </c>
      <c r="E1251" t="s">
        <v>542</v>
      </c>
      <c r="F1251" s="9">
        <f>Table13[[#This Row],[ToMeasure]]-Table13[[#This Row],[FromMeasure]]</f>
        <v>1.2128443500000117</v>
      </c>
      <c r="G1251" s="5" t="s">
        <v>298</v>
      </c>
      <c r="H1251" s="35">
        <v>216.50636668999999</v>
      </c>
      <c r="I1251" s="56">
        <v>248.203533556667</v>
      </c>
      <c r="J1251" s="18" t="s">
        <v>2528</v>
      </c>
      <c r="K1251" s="55">
        <v>248.957482656667</v>
      </c>
      <c r="L1251" s="35">
        <v>217.71921104</v>
      </c>
      <c r="M1251" s="56">
        <v>249.41637790666701</v>
      </c>
      <c r="N1251" s="18" t="s">
        <v>2530</v>
      </c>
      <c r="O1251" s="2">
        <v>10985</v>
      </c>
      <c r="P1251" s="2">
        <v>10761</v>
      </c>
      <c r="Q1251" s="2">
        <v>21746</v>
      </c>
      <c r="R1251" t="s">
        <v>14042</v>
      </c>
      <c r="S1251">
        <v>8</v>
      </c>
      <c r="T1251">
        <v>54</v>
      </c>
      <c r="U1251" s="2">
        <v>1127</v>
      </c>
      <c r="V1251" s="2">
        <v>409</v>
      </c>
      <c r="W1251" s="8">
        <v>7.0633679757196727E-2</v>
      </c>
      <c r="X1251" s="2">
        <v>27519</v>
      </c>
      <c r="Y1251" s="45">
        <v>1188</v>
      </c>
      <c r="AA1251" s="61">
        <f>(Table13[[#This Row],[2042 Future AADT]]-Table13[[#This Row],[AADT 2022]])/20*($AA$5-2022)+Table13[[#This Row],[AADT 2022]]</f>
        <v>25498.45</v>
      </c>
      <c r="AC1251" s="1" t="str">
        <f>IF(Table13[[#This Row],[TCS MP]]&gt;=Table13[[#This Row],[BMP]],IF(Table13[[#This Row],[TCS MP]]&lt;=Table13[[#This Row],[EMP]],"Good","EMP"),"BMP")</f>
        <v>Good</v>
      </c>
    </row>
    <row r="1252" spans="1:29" ht="24" customHeight="1" x14ac:dyDescent="0.25">
      <c r="A1252" t="s">
        <v>2533</v>
      </c>
      <c r="B1252" t="s">
        <v>18323</v>
      </c>
      <c r="C1252">
        <v>101916</v>
      </c>
      <c r="D1252" t="s">
        <v>17073</v>
      </c>
      <c r="E1252" t="s">
        <v>542</v>
      </c>
      <c r="F1252" s="9">
        <f>Table13[[#This Row],[ToMeasure]]-Table13[[#This Row],[FromMeasure]]</f>
        <v>0.58014317999999321</v>
      </c>
      <c r="G1252" s="5" t="s">
        <v>298</v>
      </c>
      <c r="H1252" s="35">
        <v>217.71921104</v>
      </c>
      <c r="I1252" s="56">
        <v>249.466807173333</v>
      </c>
      <c r="J1252" s="18" t="s">
        <v>2530</v>
      </c>
      <c r="K1252" s="55">
        <v>249.90398357000001</v>
      </c>
      <c r="L1252" s="35">
        <v>218.29935422</v>
      </c>
      <c r="M1252" s="56">
        <v>250.04695035333299</v>
      </c>
      <c r="N1252" s="18" t="s">
        <v>2532</v>
      </c>
      <c r="O1252" s="2">
        <v>11962</v>
      </c>
      <c r="P1252" s="2">
        <v>11651</v>
      </c>
      <c r="Q1252" s="2">
        <v>23613</v>
      </c>
      <c r="R1252" t="s">
        <v>14043</v>
      </c>
      <c r="S1252">
        <v>8</v>
      </c>
      <c r="T1252">
        <v>53</v>
      </c>
      <c r="U1252" s="2">
        <v>1099</v>
      </c>
      <c r="V1252" s="2">
        <v>500</v>
      </c>
      <c r="W1252" s="8">
        <v>6.771693558632956E-2</v>
      </c>
      <c r="X1252" s="2">
        <v>53052</v>
      </c>
      <c r="Y1252" s="45">
        <v>1189</v>
      </c>
      <c r="AA1252" s="61">
        <f>(Table13[[#This Row],[2042 Future AADT]]-Table13[[#This Row],[AADT 2022]])/20*($AA$5-2022)+Table13[[#This Row],[AADT 2022]]</f>
        <v>42748.350000000006</v>
      </c>
      <c r="AC1252" s="1" t="str">
        <f>IF(Table13[[#This Row],[TCS MP]]&gt;=Table13[[#This Row],[BMP]],IF(Table13[[#This Row],[TCS MP]]&lt;=Table13[[#This Row],[EMP]],"Good","EMP"),"BMP")</f>
        <v>Good</v>
      </c>
    </row>
    <row r="1253" spans="1:29" ht="24" customHeight="1" x14ac:dyDescent="0.25">
      <c r="A1253" t="s">
        <v>2535</v>
      </c>
      <c r="B1253" t="s">
        <v>18324</v>
      </c>
      <c r="C1253">
        <v>101918</v>
      </c>
      <c r="D1253" t="s">
        <v>17073</v>
      </c>
      <c r="E1253" t="s">
        <v>542</v>
      </c>
      <c r="F1253" s="9">
        <f>Table13[[#This Row],[ToMeasure]]-Table13[[#This Row],[FromMeasure]]</f>
        <v>0.4041274200000089</v>
      </c>
      <c r="G1253" s="5" t="s">
        <v>298</v>
      </c>
      <c r="H1253" s="35">
        <v>218.29935422</v>
      </c>
      <c r="I1253" s="56">
        <v>250.05126297000001</v>
      </c>
      <c r="J1253" s="18" t="s">
        <v>2532</v>
      </c>
      <c r="K1253" s="55">
        <v>250.43015688</v>
      </c>
      <c r="L1253" s="35">
        <v>218.70348164000001</v>
      </c>
      <c r="M1253" s="56">
        <v>250.45539038999999</v>
      </c>
      <c r="N1253" s="18" t="s">
        <v>2534</v>
      </c>
      <c r="O1253" s="2">
        <v>10318</v>
      </c>
      <c r="P1253" s="2">
        <v>9453</v>
      </c>
      <c r="Q1253" s="2">
        <v>19771</v>
      </c>
      <c r="R1253" t="s">
        <v>16311</v>
      </c>
      <c r="S1253">
        <v>8</v>
      </c>
      <c r="T1253">
        <v>54</v>
      </c>
      <c r="U1253" s="2">
        <v>892</v>
      </c>
      <c r="V1253" s="2">
        <v>445</v>
      </c>
      <c r="W1253" s="8">
        <v>6.7624298214556677E-2</v>
      </c>
      <c r="X1253" s="2">
        <v>44420</v>
      </c>
      <c r="Y1253" s="45">
        <v>1190</v>
      </c>
      <c r="AA1253" s="61">
        <f>(Table13[[#This Row],[2042 Future AADT]]-Table13[[#This Row],[AADT 2022]])/20*($AA$5-2022)+Table13[[#This Row],[AADT 2022]]</f>
        <v>35792.85</v>
      </c>
      <c r="AC1253" s="1" t="str">
        <f>IF(Table13[[#This Row],[TCS MP]]&gt;=Table13[[#This Row],[BMP]],IF(Table13[[#This Row],[TCS MP]]&lt;=Table13[[#This Row],[EMP]],"Good","EMP"),"BMP")</f>
        <v>Good</v>
      </c>
    </row>
    <row r="1254" spans="1:29" ht="24" customHeight="1" x14ac:dyDescent="0.25">
      <c r="A1254" t="s">
        <v>2537</v>
      </c>
      <c r="B1254" t="s">
        <v>18325</v>
      </c>
      <c r="C1254">
        <v>101920</v>
      </c>
      <c r="D1254" t="s">
        <v>17073</v>
      </c>
      <c r="E1254" t="s">
        <v>542</v>
      </c>
      <c r="F1254" s="9">
        <f>Table13[[#This Row],[ToMeasure]]-Table13[[#This Row],[FromMeasure]]</f>
        <v>0.65247041999998601</v>
      </c>
      <c r="G1254" s="5" t="s">
        <v>298</v>
      </c>
      <c r="H1254" s="35">
        <v>218.70348164000001</v>
      </c>
      <c r="I1254" s="56">
        <v>250.45539038999999</v>
      </c>
      <c r="J1254" s="18" t="s">
        <v>2534</v>
      </c>
      <c r="K1254" s="55">
        <v>250.80479032</v>
      </c>
      <c r="L1254" s="35">
        <v>219.35595205999999</v>
      </c>
      <c r="M1254" s="56">
        <v>251.10786081000001</v>
      </c>
      <c r="N1254" s="18" t="s">
        <v>2536</v>
      </c>
      <c r="O1254" s="2">
        <v>9261</v>
      </c>
      <c r="P1254" s="2">
        <v>8562</v>
      </c>
      <c r="Q1254" s="2">
        <v>17823</v>
      </c>
      <c r="R1254" t="s">
        <v>14044</v>
      </c>
      <c r="S1254">
        <v>6</v>
      </c>
      <c r="T1254">
        <v>53</v>
      </c>
      <c r="U1254" s="2">
        <v>895</v>
      </c>
      <c r="V1254" s="2">
        <v>464</v>
      </c>
      <c r="W1254" s="8">
        <v>7.6249789597710824E-2</v>
      </c>
      <c r="X1254" s="2">
        <v>40043</v>
      </c>
      <c r="Y1254" s="45">
        <v>1191</v>
      </c>
      <c r="AA1254" s="61">
        <f>(Table13[[#This Row],[2042 Future AADT]]-Table13[[#This Row],[AADT 2022]])/20*($AA$5-2022)+Table13[[#This Row],[AADT 2022]]</f>
        <v>32266</v>
      </c>
      <c r="AC1254" s="1" t="str">
        <f>IF(Table13[[#This Row],[TCS MP]]&gt;=Table13[[#This Row],[BMP]],IF(Table13[[#This Row],[TCS MP]]&lt;=Table13[[#This Row],[EMP]],"Good","EMP"),"BMP")</f>
        <v>Good</v>
      </c>
    </row>
    <row r="1255" spans="1:29" ht="24" customHeight="1" x14ac:dyDescent="0.25">
      <c r="A1255" t="s">
        <v>2538</v>
      </c>
      <c r="B1255" t="s">
        <v>18326</v>
      </c>
      <c r="C1255">
        <v>101922</v>
      </c>
      <c r="D1255" t="s">
        <v>17073</v>
      </c>
      <c r="E1255" t="s">
        <v>542</v>
      </c>
      <c r="F1255" s="9">
        <f>Table13[[#This Row],[ToMeasure]]-Table13[[#This Row],[FromMeasure]]</f>
        <v>1.103799280000004</v>
      </c>
      <c r="G1255" s="5" t="s">
        <v>298</v>
      </c>
      <c r="H1255" s="35">
        <v>219.35595205999999</v>
      </c>
      <c r="I1255" s="56">
        <v>251.00120336000001</v>
      </c>
      <c r="J1255" s="18" t="s">
        <v>2536</v>
      </c>
      <c r="K1255" s="55">
        <v>251.64758092</v>
      </c>
      <c r="L1255" s="35">
        <v>220.45975134</v>
      </c>
      <c r="M1255" s="56">
        <v>252.10500264000001</v>
      </c>
      <c r="N1255" s="18" t="s">
        <v>1107</v>
      </c>
      <c r="O1255" s="2">
        <v>8086</v>
      </c>
      <c r="P1255" s="2">
        <v>8017</v>
      </c>
      <c r="Q1255" s="2">
        <v>16103</v>
      </c>
      <c r="R1255" t="s">
        <v>16170</v>
      </c>
      <c r="S1255">
        <v>10</v>
      </c>
      <c r="T1255">
        <v>57</v>
      </c>
      <c r="U1255" s="2">
        <v>1035</v>
      </c>
      <c r="V1255" s="2">
        <v>565</v>
      </c>
      <c r="W1255" s="8">
        <v>9.9360367633360244E-2</v>
      </c>
      <c r="X1255" s="2">
        <v>36179</v>
      </c>
      <c r="Y1255" s="45">
        <v>1192</v>
      </c>
      <c r="AA1255" s="61">
        <f>(Table13[[#This Row],[2042 Future AADT]]-Table13[[#This Row],[AADT 2022]])/20*($AA$5-2022)+Table13[[#This Row],[AADT 2022]]</f>
        <v>29152.400000000001</v>
      </c>
      <c r="AC1255" s="1" t="str">
        <f>IF(Table13[[#This Row],[TCS MP]]&gt;=Table13[[#This Row],[BMP]],IF(Table13[[#This Row],[TCS MP]]&lt;=Table13[[#This Row],[EMP]],"Good","EMP"),"BMP")</f>
        <v>Good</v>
      </c>
    </row>
    <row r="1256" spans="1:29" ht="24" customHeight="1" x14ac:dyDescent="0.25">
      <c r="A1256" t="s">
        <v>2540</v>
      </c>
      <c r="B1256" t="s">
        <v>18327</v>
      </c>
      <c r="C1256">
        <v>101924</v>
      </c>
      <c r="D1256" t="s">
        <v>17073</v>
      </c>
      <c r="E1256" t="s">
        <v>542</v>
      </c>
      <c r="F1256" s="9">
        <f>Table13[[#This Row],[ToMeasure]]-Table13[[#This Row],[FromMeasure]]</f>
        <v>3.5285046799999975</v>
      </c>
      <c r="G1256" s="5" t="s">
        <v>298</v>
      </c>
      <c r="H1256" s="35">
        <v>220.45975134</v>
      </c>
      <c r="I1256" s="56">
        <v>252.03630346</v>
      </c>
      <c r="J1256" s="18" t="s">
        <v>1107</v>
      </c>
      <c r="K1256" s="55">
        <v>252.64183539999999</v>
      </c>
      <c r="L1256" s="35">
        <v>223.98825601999999</v>
      </c>
      <c r="M1256" s="56">
        <v>255.56480814</v>
      </c>
      <c r="N1256" s="18" t="s">
        <v>2539</v>
      </c>
      <c r="O1256" s="2">
        <v>1718</v>
      </c>
      <c r="P1256" s="2">
        <v>1851</v>
      </c>
      <c r="Q1256" s="2">
        <v>3569</v>
      </c>
      <c r="R1256" t="s">
        <v>16312</v>
      </c>
      <c r="S1256">
        <v>7</v>
      </c>
      <c r="T1256">
        <v>52</v>
      </c>
      <c r="U1256" s="2">
        <v>243</v>
      </c>
      <c r="V1256" s="2">
        <v>186</v>
      </c>
      <c r="W1256" s="8">
        <v>0.12020173718128327</v>
      </c>
      <c r="X1256" s="2">
        <v>9045</v>
      </c>
      <c r="Y1256" s="45">
        <v>1193</v>
      </c>
      <c r="AA1256" s="61">
        <f>(Table13[[#This Row],[2042 Future AADT]]-Table13[[#This Row],[AADT 2022]])/20*($AA$5-2022)+Table13[[#This Row],[AADT 2022]]</f>
        <v>7128.4</v>
      </c>
      <c r="AC1256" s="1" t="str">
        <f>IF(Table13[[#This Row],[TCS MP]]&gt;=Table13[[#This Row],[BMP]],IF(Table13[[#This Row],[TCS MP]]&lt;=Table13[[#This Row],[EMP]],"Good","EMP"),"BMP")</f>
        <v>Good</v>
      </c>
    </row>
    <row r="1257" spans="1:29" ht="24" customHeight="1" x14ac:dyDescent="0.25">
      <c r="A1257" t="s">
        <v>2541</v>
      </c>
      <c r="B1257" t="s">
        <v>18328</v>
      </c>
      <c r="C1257">
        <v>101926</v>
      </c>
      <c r="D1257" t="s">
        <v>17073</v>
      </c>
      <c r="E1257" t="s">
        <v>542</v>
      </c>
      <c r="F1257" s="9">
        <f>Table13[[#This Row],[ToMeasure]]-Table13[[#This Row],[FromMeasure]]</f>
        <v>58.914691440000013</v>
      </c>
      <c r="G1257" s="5" t="s">
        <v>298</v>
      </c>
      <c r="H1257" s="35">
        <v>223.98825601999999</v>
      </c>
      <c r="I1257" s="56">
        <v>255.56</v>
      </c>
      <c r="J1257" s="18" t="s">
        <v>2539</v>
      </c>
      <c r="K1257" s="55">
        <v>267.07349683000001</v>
      </c>
      <c r="L1257" s="35">
        <v>282.90294746000001</v>
      </c>
      <c r="M1257" s="56">
        <v>318.14999999999998</v>
      </c>
      <c r="N1257" s="18" t="s">
        <v>1071</v>
      </c>
      <c r="O1257" s="2">
        <v>1563</v>
      </c>
      <c r="P1257" s="2">
        <v>1441</v>
      </c>
      <c r="Q1257" s="2">
        <v>3004</v>
      </c>
      <c r="R1257" t="s">
        <v>16313</v>
      </c>
      <c r="S1257">
        <v>20</v>
      </c>
      <c r="T1257">
        <v>72</v>
      </c>
      <c r="U1257" s="2">
        <v>209</v>
      </c>
      <c r="V1257" s="2">
        <v>149</v>
      </c>
      <c r="W1257" s="8">
        <v>0.11917443408788282</v>
      </c>
      <c r="X1257" s="2">
        <v>3982</v>
      </c>
      <c r="Y1257" s="45">
        <v>1194</v>
      </c>
      <c r="AA1257" s="61">
        <f>(Table13[[#This Row],[2042 Future AADT]]-Table13[[#This Row],[AADT 2022]])/20*($AA$5-2022)+Table13[[#This Row],[AADT 2022]]</f>
        <v>3639.7</v>
      </c>
      <c r="AC1257" s="1" t="str">
        <f>IF(Table13[[#This Row],[TCS MP]]&gt;=Table13[[#This Row],[BMP]],IF(Table13[[#This Row],[TCS MP]]&lt;=Table13[[#This Row],[EMP]],"Good","EMP"),"BMP")</f>
        <v>Good</v>
      </c>
    </row>
    <row r="1258" spans="1:29" ht="24" customHeight="1" x14ac:dyDescent="0.25">
      <c r="A1258" t="s">
        <v>2542</v>
      </c>
      <c r="B1258" t="s">
        <v>18329</v>
      </c>
      <c r="C1258">
        <v>101927</v>
      </c>
      <c r="D1258" t="s">
        <v>17073</v>
      </c>
      <c r="E1258" t="s">
        <v>542</v>
      </c>
      <c r="F1258" s="9">
        <f>Table13[[#This Row],[ToMeasure]]-Table13[[#This Row],[FromMeasure]]</f>
        <v>18.567665169999998</v>
      </c>
      <c r="G1258" s="5" t="s">
        <v>298</v>
      </c>
      <c r="H1258" s="35">
        <v>282.90294746000001</v>
      </c>
      <c r="I1258" s="56">
        <v>318.23003412999998</v>
      </c>
      <c r="J1258" s="18" t="s">
        <v>1071</v>
      </c>
      <c r="K1258" s="55">
        <v>328.46709985000001</v>
      </c>
      <c r="L1258" s="35">
        <v>301.47061263000001</v>
      </c>
      <c r="M1258" s="56">
        <v>336.79769929999998</v>
      </c>
      <c r="N1258" s="18" t="s">
        <v>2054</v>
      </c>
      <c r="O1258" s="2">
        <v>1377</v>
      </c>
      <c r="P1258" s="2">
        <v>1407</v>
      </c>
      <c r="Q1258" s="2">
        <v>2784</v>
      </c>
      <c r="R1258" t="s">
        <v>16314</v>
      </c>
      <c r="S1258">
        <v>7</v>
      </c>
      <c r="T1258">
        <v>60</v>
      </c>
      <c r="U1258" s="2">
        <v>554</v>
      </c>
      <c r="V1258" s="2">
        <v>227</v>
      </c>
      <c r="W1258" s="8">
        <v>0.28053160919540232</v>
      </c>
      <c r="X1258" s="2">
        <v>4082</v>
      </c>
      <c r="Y1258" s="45">
        <v>1195</v>
      </c>
      <c r="AA1258" s="61">
        <f>(Table13[[#This Row],[2042 Future AADT]]-Table13[[#This Row],[AADT 2022]])/20*($AA$5-2022)+Table13[[#This Row],[AADT 2022]]</f>
        <v>3627.7</v>
      </c>
      <c r="AC1258" s="1" t="str">
        <f>IF(Table13[[#This Row],[TCS MP]]&gt;=Table13[[#This Row],[BMP]],IF(Table13[[#This Row],[TCS MP]]&lt;=Table13[[#This Row],[EMP]],"Good","EMP"),"BMP")</f>
        <v>Good</v>
      </c>
    </row>
    <row r="1259" spans="1:29" ht="24" customHeight="1" x14ac:dyDescent="0.25">
      <c r="A1259" t="s">
        <v>2544</v>
      </c>
      <c r="B1259" t="s">
        <v>18330</v>
      </c>
      <c r="C1259">
        <v>101928</v>
      </c>
      <c r="D1259" t="s">
        <v>17073</v>
      </c>
      <c r="E1259" t="s">
        <v>542</v>
      </c>
      <c r="F1259" s="9">
        <f>Table13[[#This Row],[ToMeasure]]-Table13[[#This Row],[FromMeasure]]</f>
        <v>1.9920786499999963</v>
      </c>
      <c r="G1259" s="5" t="s">
        <v>298</v>
      </c>
      <c r="H1259" s="35">
        <v>301.47061263000001</v>
      </c>
      <c r="I1259" s="56">
        <v>336.85794668</v>
      </c>
      <c r="J1259" s="18" t="s">
        <v>2054</v>
      </c>
      <c r="K1259" s="55">
        <v>337.22281707000002</v>
      </c>
      <c r="L1259" s="35">
        <v>303.46269128</v>
      </c>
      <c r="M1259" s="56">
        <v>338.85002532999999</v>
      </c>
      <c r="N1259" s="18" t="s">
        <v>2543</v>
      </c>
      <c r="O1259" s="2">
        <v>1424</v>
      </c>
      <c r="P1259" s="2">
        <v>1625</v>
      </c>
      <c r="Q1259" s="2">
        <v>3049</v>
      </c>
      <c r="R1259" t="s">
        <v>14045</v>
      </c>
      <c r="S1259">
        <v>10</v>
      </c>
      <c r="T1259">
        <v>50</v>
      </c>
      <c r="U1259" s="2">
        <v>135</v>
      </c>
      <c r="V1259" s="2">
        <v>83</v>
      </c>
      <c r="W1259" s="8">
        <v>7.1498852082650055E-2</v>
      </c>
      <c r="X1259" s="2">
        <v>5615</v>
      </c>
      <c r="Y1259" s="45">
        <v>1196</v>
      </c>
      <c r="AA1259" s="61">
        <f>(Table13[[#This Row],[2042 Future AADT]]-Table13[[#This Row],[AADT 2022]])/20*($AA$5-2022)+Table13[[#This Row],[AADT 2022]]</f>
        <v>4716.8999999999996</v>
      </c>
      <c r="AC1259" s="1" t="str">
        <f>IF(Table13[[#This Row],[TCS MP]]&gt;=Table13[[#This Row],[BMP]],IF(Table13[[#This Row],[TCS MP]]&lt;=Table13[[#This Row],[EMP]],"Good","EMP"),"BMP")</f>
        <v>Good</v>
      </c>
    </row>
    <row r="1260" spans="1:29" ht="24" customHeight="1" x14ac:dyDescent="0.25">
      <c r="A1260" t="s">
        <v>2545</v>
      </c>
      <c r="B1260" t="s">
        <v>18331</v>
      </c>
      <c r="C1260">
        <v>101929</v>
      </c>
      <c r="D1260" t="s">
        <v>17073</v>
      </c>
      <c r="E1260" t="s">
        <v>542</v>
      </c>
      <c r="F1260" s="9">
        <f>Table13[[#This Row],[ToMeasure]]-Table13[[#This Row],[FromMeasure]]</f>
        <v>0.87025009000001319</v>
      </c>
      <c r="G1260" s="5" t="s">
        <v>298</v>
      </c>
      <c r="H1260" s="35">
        <v>303.46269128</v>
      </c>
      <c r="I1260" s="56">
        <v>338.85017791333303</v>
      </c>
      <c r="J1260" s="18" t="s">
        <v>2543</v>
      </c>
      <c r="K1260" s="55">
        <v>339.50426327999998</v>
      </c>
      <c r="L1260" s="35">
        <v>304.33294137000001</v>
      </c>
      <c r="M1260" s="56">
        <v>339.72042800333298</v>
      </c>
      <c r="N1260" s="18" t="s">
        <v>598</v>
      </c>
      <c r="O1260" s="2">
        <v>3350</v>
      </c>
      <c r="P1260" s="2">
        <v>3255</v>
      </c>
      <c r="Q1260" s="2">
        <v>6605</v>
      </c>
      <c r="R1260" t="s">
        <v>16315</v>
      </c>
      <c r="S1260">
        <v>10</v>
      </c>
      <c r="T1260">
        <v>50</v>
      </c>
      <c r="U1260" s="2">
        <v>243</v>
      </c>
      <c r="V1260" s="2">
        <v>195</v>
      </c>
      <c r="W1260" s="8">
        <v>6.6313398940196819E-2</v>
      </c>
      <c r="X1260" s="2">
        <v>8086</v>
      </c>
      <c r="Y1260" s="45">
        <v>1197</v>
      </c>
      <c r="AA1260" s="61">
        <f>(Table13[[#This Row],[2042 Future AADT]]-Table13[[#This Row],[AADT 2022]])/20*($AA$5-2022)+Table13[[#This Row],[AADT 2022]]</f>
        <v>7567.65</v>
      </c>
      <c r="AC1260" s="1" t="str">
        <f>IF(Table13[[#This Row],[TCS MP]]&gt;=Table13[[#This Row],[BMP]],IF(Table13[[#This Row],[TCS MP]]&lt;=Table13[[#This Row],[EMP]],"Good","EMP"),"BMP")</f>
        <v>Good</v>
      </c>
    </row>
    <row r="1261" spans="1:29" ht="24" customHeight="1" x14ac:dyDescent="0.25">
      <c r="A1261" t="s">
        <v>2547</v>
      </c>
      <c r="B1261" t="s">
        <v>18332</v>
      </c>
      <c r="C1261">
        <v>101930</v>
      </c>
      <c r="D1261" t="s">
        <v>17073</v>
      </c>
      <c r="E1261" t="s">
        <v>542</v>
      </c>
      <c r="F1261" s="9">
        <f>Table13[[#This Row],[ToMeasure]]-Table13[[#This Row],[FromMeasure]]</f>
        <v>1.1393780699999638</v>
      </c>
      <c r="G1261" s="5" t="s">
        <v>298</v>
      </c>
      <c r="H1261" s="35">
        <v>304.33294137000001</v>
      </c>
      <c r="I1261" s="56">
        <v>339.71993136999998</v>
      </c>
      <c r="J1261" s="18" t="s">
        <v>598</v>
      </c>
      <c r="K1261" s="55">
        <v>340.12894534999998</v>
      </c>
      <c r="L1261" s="35">
        <v>305.47231943999998</v>
      </c>
      <c r="M1261" s="56">
        <v>340.85930944</v>
      </c>
      <c r="N1261" s="18" t="s">
        <v>2546</v>
      </c>
      <c r="O1261" s="2">
        <v>8634</v>
      </c>
      <c r="P1261" s="2">
        <v>8452</v>
      </c>
      <c r="Q1261" s="2">
        <v>17086</v>
      </c>
      <c r="R1261" t="s">
        <v>13496</v>
      </c>
      <c r="S1261">
        <v>9</v>
      </c>
      <c r="T1261">
        <v>57</v>
      </c>
      <c r="U1261" s="2">
        <v>1348</v>
      </c>
      <c r="V1261" s="2">
        <v>221</v>
      </c>
      <c r="W1261" s="8">
        <v>9.1829568067423623E-2</v>
      </c>
      <c r="X1261" s="2">
        <v>22268</v>
      </c>
      <c r="Y1261" s="45">
        <v>1198</v>
      </c>
      <c r="AA1261" s="61">
        <f>(Table13[[#This Row],[2042 Future AADT]]-Table13[[#This Row],[AADT 2022]])/20*($AA$5-2022)+Table13[[#This Row],[AADT 2022]]</f>
        <v>20454.3</v>
      </c>
      <c r="AC1261" s="1" t="str">
        <f>IF(Table13[[#This Row],[TCS MP]]&gt;=Table13[[#This Row],[BMP]],IF(Table13[[#This Row],[TCS MP]]&lt;=Table13[[#This Row],[EMP]],"Good","EMP"),"BMP")</f>
        <v>Good</v>
      </c>
    </row>
    <row r="1262" spans="1:29" ht="24" customHeight="1" x14ac:dyDescent="0.25">
      <c r="A1262" t="s">
        <v>2548</v>
      </c>
      <c r="B1262" t="s">
        <v>18333</v>
      </c>
      <c r="C1262">
        <v>101932</v>
      </c>
      <c r="D1262" t="s">
        <v>17073</v>
      </c>
      <c r="E1262" t="s">
        <v>542</v>
      </c>
      <c r="F1262" s="9">
        <f>Table13[[#This Row],[ToMeasure]]-Table13[[#This Row],[FromMeasure]]</f>
        <v>0.83371746000000257</v>
      </c>
      <c r="G1262" s="5" t="s">
        <v>298</v>
      </c>
      <c r="H1262" s="35">
        <v>305.47231943999998</v>
      </c>
      <c r="I1262" s="56">
        <v>340.83319047333299</v>
      </c>
      <c r="J1262" s="18" t="s">
        <v>2546</v>
      </c>
      <c r="K1262" s="55">
        <v>341.19107294999998</v>
      </c>
      <c r="L1262" s="35">
        <v>306.30603689999998</v>
      </c>
      <c r="M1262" s="56">
        <v>341.66690793333299</v>
      </c>
      <c r="N1262" s="18" t="s">
        <v>598</v>
      </c>
      <c r="O1262" s="2">
        <v>11518</v>
      </c>
      <c r="P1262" s="2">
        <v>9187</v>
      </c>
      <c r="Q1262" s="2">
        <v>20705</v>
      </c>
      <c r="R1262" t="s">
        <v>16171</v>
      </c>
      <c r="S1262">
        <v>10</v>
      </c>
      <c r="T1262">
        <v>53</v>
      </c>
      <c r="U1262" s="2">
        <v>1746</v>
      </c>
      <c r="V1262" s="2">
        <v>701</v>
      </c>
      <c r="W1262" s="8">
        <v>0.11818401352330354</v>
      </c>
      <c r="X1262" s="2">
        <v>38128</v>
      </c>
      <c r="Y1262" s="45">
        <v>1199</v>
      </c>
      <c r="AA1262" s="61">
        <f>(Table13[[#This Row],[2042 Future AADT]]-Table13[[#This Row],[AADT 2022]])/20*($AA$5-2022)+Table13[[#This Row],[AADT 2022]]</f>
        <v>32029.949999999997</v>
      </c>
      <c r="AC1262" s="1" t="str">
        <f>IF(Table13[[#This Row],[TCS MP]]&gt;=Table13[[#This Row],[BMP]],IF(Table13[[#This Row],[TCS MP]]&lt;=Table13[[#This Row],[EMP]],"Good","EMP"),"BMP")</f>
        <v>Good</v>
      </c>
    </row>
    <row r="1263" spans="1:29" ht="24" customHeight="1" x14ac:dyDescent="0.25">
      <c r="A1263" t="s">
        <v>2549</v>
      </c>
      <c r="B1263" t="s">
        <v>18334</v>
      </c>
      <c r="C1263">
        <v>101934</v>
      </c>
      <c r="D1263" t="s">
        <v>17073</v>
      </c>
      <c r="E1263" t="s">
        <v>542</v>
      </c>
      <c r="F1263" s="9">
        <f>Table13[[#This Row],[ToMeasure]]-Table13[[#This Row],[FromMeasure]]</f>
        <v>0.63679763000004641</v>
      </c>
      <c r="G1263" s="5" t="s">
        <v>298</v>
      </c>
      <c r="H1263" s="35">
        <v>306.30603689999998</v>
      </c>
      <c r="I1263" s="56">
        <v>341.653127933333</v>
      </c>
      <c r="J1263" s="18" t="s">
        <v>598</v>
      </c>
      <c r="K1263" s="55">
        <v>341.86694968</v>
      </c>
      <c r="L1263" s="35">
        <v>306.94283453000003</v>
      </c>
      <c r="M1263" s="56">
        <v>342.28992556333299</v>
      </c>
      <c r="N1263" s="18" t="s">
        <v>349</v>
      </c>
      <c r="O1263" s="2">
        <v>8438</v>
      </c>
      <c r="P1263" s="2">
        <v>8810</v>
      </c>
      <c r="Q1263" s="2">
        <v>17248</v>
      </c>
      <c r="R1263" t="s">
        <v>14046</v>
      </c>
      <c r="S1263">
        <v>9</v>
      </c>
      <c r="T1263">
        <v>60</v>
      </c>
      <c r="U1263" s="2">
        <v>1649</v>
      </c>
      <c r="V1263" s="2">
        <v>270</v>
      </c>
      <c r="W1263" s="8">
        <v>0.11125927643784787</v>
      </c>
      <c r="X1263" s="2">
        <v>31762</v>
      </c>
      <c r="Y1263" s="45">
        <v>1200</v>
      </c>
      <c r="AA1263" s="61">
        <f>(Table13[[#This Row],[2042 Future AADT]]-Table13[[#This Row],[AADT 2022]])/20*($AA$5-2022)+Table13[[#This Row],[AADT 2022]]</f>
        <v>26682.1</v>
      </c>
      <c r="AC1263" s="1" t="str">
        <f>IF(Table13[[#This Row],[TCS MP]]&gt;=Table13[[#This Row],[BMP]],IF(Table13[[#This Row],[TCS MP]]&lt;=Table13[[#This Row],[EMP]],"Good","EMP"),"BMP")</f>
        <v>Good</v>
      </c>
    </row>
    <row r="1264" spans="1:29" ht="24" customHeight="1" x14ac:dyDescent="0.25">
      <c r="A1264" t="s">
        <v>2551</v>
      </c>
      <c r="B1264" t="s">
        <v>18335</v>
      </c>
      <c r="C1264">
        <v>101936</v>
      </c>
      <c r="D1264" t="s">
        <v>17073</v>
      </c>
      <c r="E1264" t="s">
        <v>542</v>
      </c>
      <c r="F1264" s="9">
        <f>Table13[[#This Row],[ToMeasure]]-Table13[[#This Row],[FromMeasure]]</f>
        <v>0.5854227799999876</v>
      </c>
      <c r="G1264" s="5" t="s">
        <v>298</v>
      </c>
      <c r="H1264" s="35">
        <v>306.94283453000003</v>
      </c>
      <c r="I1264" s="56">
        <v>342.27000313000002</v>
      </c>
      <c r="J1264" s="18" t="s">
        <v>349</v>
      </c>
      <c r="K1264" s="55">
        <v>342.57886569999999</v>
      </c>
      <c r="L1264" s="35">
        <v>307.52825731000001</v>
      </c>
      <c r="M1264" s="56">
        <v>342.85542591000001</v>
      </c>
      <c r="N1264" s="18" t="s">
        <v>2550</v>
      </c>
      <c r="O1264" s="2">
        <v>2340</v>
      </c>
      <c r="P1264" s="2">
        <v>2813</v>
      </c>
      <c r="Q1264" s="2">
        <v>5153</v>
      </c>
      <c r="R1264" t="s">
        <v>16172</v>
      </c>
      <c r="S1264">
        <v>9</v>
      </c>
      <c r="T1264">
        <v>63</v>
      </c>
      <c r="U1264" s="2">
        <v>801</v>
      </c>
      <c r="V1264" s="2">
        <v>131</v>
      </c>
      <c r="W1264" s="8">
        <v>0.18086551523384437</v>
      </c>
      <c r="X1264" s="2">
        <v>6716</v>
      </c>
      <c r="Y1264" s="45">
        <v>1201</v>
      </c>
      <c r="AA1264" s="61">
        <f>(Table13[[#This Row],[2042 Future AADT]]-Table13[[#This Row],[AADT 2022]])/20*($AA$5-2022)+Table13[[#This Row],[AADT 2022]]</f>
        <v>6168.95</v>
      </c>
      <c r="AC1264" s="1" t="str">
        <f>IF(Table13[[#This Row],[TCS MP]]&gt;=Table13[[#This Row],[BMP]],IF(Table13[[#This Row],[TCS MP]]&lt;=Table13[[#This Row],[EMP]],"Good","EMP"),"BMP")</f>
        <v>Good</v>
      </c>
    </row>
    <row r="1265" spans="1:29" ht="24" customHeight="1" x14ac:dyDescent="0.25">
      <c r="A1265" t="s">
        <v>2553</v>
      </c>
      <c r="B1265" t="s">
        <v>18336</v>
      </c>
      <c r="C1265">
        <v>101937</v>
      </c>
      <c r="D1265" t="s">
        <v>17073</v>
      </c>
      <c r="E1265" t="s">
        <v>542</v>
      </c>
      <c r="F1265" s="9">
        <f>Table13[[#This Row],[ToMeasure]]-Table13[[#This Row],[FromMeasure]]</f>
        <v>2.0361706499999741</v>
      </c>
      <c r="G1265" s="5" t="s">
        <v>298</v>
      </c>
      <c r="H1265" s="35">
        <v>307.52825731000001</v>
      </c>
      <c r="I1265" s="56">
        <v>342.86370746</v>
      </c>
      <c r="J1265" s="18" t="s">
        <v>2550</v>
      </c>
      <c r="K1265" s="55">
        <v>344.00630753000002</v>
      </c>
      <c r="L1265" s="35">
        <v>309.56442795999999</v>
      </c>
      <c r="M1265" s="56">
        <v>344.89987810999997</v>
      </c>
      <c r="N1265" s="18" t="s">
        <v>2552</v>
      </c>
      <c r="O1265" s="2">
        <v>4840</v>
      </c>
      <c r="P1265" s="2">
        <v>4556</v>
      </c>
      <c r="Q1265" s="2">
        <v>9396</v>
      </c>
      <c r="R1265" t="s">
        <v>16173</v>
      </c>
      <c r="S1265">
        <v>10</v>
      </c>
      <c r="T1265">
        <v>68</v>
      </c>
      <c r="U1265" s="2">
        <v>894</v>
      </c>
      <c r="V1265" s="2">
        <v>238</v>
      </c>
      <c r="W1265" s="8">
        <v>0.12047679863771818</v>
      </c>
      <c r="X1265" s="2">
        <v>17303</v>
      </c>
      <c r="Y1265" s="45">
        <v>1202</v>
      </c>
      <c r="AA1265" s="61">
        <f>(Table13[[#This Row],[2042 Future AADT]]-Table13[[#This Row],[AADT 2022]])/20*($AA$5-2022)+Table13[[#This Row],[AADT 2022]]</f>
        <v>14535.55</v>
      </c>
      <c r="AC1265" s="1" t="str">
        <f>IF(Table13[[#This Row],[TCS MP]]&gt;=Table13[[#This Row],[BMP]],IF(Table13[[#This Row],[TCS MP]]&lt;=Table13[[#This Row],[EMP]],"Good","EMP"),"BMP")</f>
        <v>Good</v>
      </c>
    </row>
    <row r="1266" spans="1:29" ht="24" customHeight="1" x14ac:dyDescent="0.25">
      <c r="A1266" t="s">
        <v>2555</v>
      </c>
      <c r="B1266" t="s">
        <v>18337</v>
      </c>
      <c r="C1266">
        <v>101938</v>
      </c>
      <c r="D1266" t="s">
        <v>17073</v>
      </c>
      <c r="E1266" t="s">
        <v>542</v>
      </c>
      <c r="F1266" s="9">
        <f>Table13[[#This Row],[ToMeasure]]-Table13[[#This Row],[FromMeasure]]</f>
        <v>2.203859829999999</v>
      </c>
      <c r="G1266" s="5" t="s">
        <v>298</v>
      </c>
      <c r="H1266" s="35">
        <v>309.56442795999999</v>
      </c>
      <c r="I1266" s="56">
        <v>344.93362904000003</v>
      </c>
      <c r="J1266" s="18" t="s">
        <v>2552</v>
      </c>
      <c r="K1266" s="55">
        <v>346.28728849999999</v>
      </c>
      <c r="L1266" s="35">
        <v>311.76828778999999</v>
      </c>
      <c r="M1266" s="56">
        <v>347.13748887000003</v>
      </c>
      <c r="N1266" s="18" t="s">
        <v>2554</v>
      </c>
      <c r="O1266" s="2">
        <v>3716</v>
      </c>
      <c r="P1266" s="2">
        <v>4076</v>
      </c>
      <c r="Q1266" s="2">
        <v>7792</v>
      </c>
      <c r="R1266" t="s">
        <v>16316</v>
      </c>
      <c r="S1266">
        <v>9</v>
      </c>
      <c r="T1266">
        <v>67</v>
      </c>
      <c r="U1266" s="2">
        <v>507</v>
      </c>
      <c r="V1266" s="2">
        <v>591</v>
      </c>
      <c r="W1266" s="8">
        <v>0.14091375770020534</v>
      </c>
      <c r="X1266" s="2">
        <v>12241</v>
      </c>
      <c r="Y1266" s="45">
        <v>1203</v>
      </c>
      <c r="AA1266" s="61">
        <f>(Table13[[#This Row],[2042 Future AADT]]-Table13[[#This Row],[AADT 2022]])/20*($AA$5-2022)+Table13[[#This Row],[AADT 2022]]</f>
        <v>10683.85</v>
      </c>
      <c r="AC1266" s="1" t="str">
        <f>IF(Table13[[#This Row],[TCS MP]]&gt;=Table13[[#This Row],[BMP]],IF(Table13[[#This Row],[TCS MP]]&lt;=Table13[[#This Row],[EMP]],"Good","EMP"),"BMP")</f>
        <v>Good</v>
      </c>
    </row>
    <row r="1267" spans="1:29" ht="24" customHeight="1" x14ac:dyDescent="0.25">
      <c r="A1267" t="s">
        <v>2556</v>
      </c>
      <c r="B1267" t="s">
        <v>18338</v>
      </c>
      <c r="C1267">
        <v>101939</v>
      </c>
      <c r="D1267" t="s">
        <v>17073</v>
      </c>
      <c r="E1267" t="s">
        <v>542</v>
      </c>
      <c r="F1267" s="9">
        <f>Table13[[#This Row],[ToMeasure]]-Table13[[#This Row],[FromMeasure]]</f>
        <v>6.0275865899999985</v>
      </c>
      <c r="G1267" s="5" t="s">
        <v>298</v>
      </c>
      <c r="H1267" s="35">
        <v>311.76828778999999</v>
      </c>
      <c r="I1267" s="56">
        <v>347.15215510249999</v>
      </c>
      <c r="J1267" s="18" t="s">
        <v>2554</v>
      </c>
      <c r="K1267" s="55">
        <v>348.00901227000003</v>
      </c>
      <c r="L1267" s="35">
        <v>317.79587437999999</v>
      </c>
      <c r="M1267" s="56">
        <v>353.17974169249999</v>
      </c>
      <c r="N1267" s="18" t="s">
        <v>954</v>
      </c>
      <c r="O1267" s="2">
        <v>3791</v>
      </c>
      <c r="P1267" s="2">
        <v>2687</v>
      </c>
      <c r="Q1267" s="2">
        <v>6478</v>
      </c>
      <c r="R1267" t="s">
        <v>13497</v>
      </c>
      <c r="S1267">
        <v>10</v>
      </c>
      <c r="T1267">
        <v>62</v>
      </c>
      <c r="U1267" s="2">
        <v>321</v>
      </c>
      <c r="V1267" s="2">
        <v>267</v>
      </c>
      <c r="W1267" s="8">
        <v>9.0768755788823707E-2</v>
      </c>
      <c r="X1267" s="2">
        <v>9460</v>
      </c>
      <c r="Y1267" s="45">
        <v>1204</v>
      </c>
      <c r="AA1267" s="61">
        <f>(Table13[[#This Row],[2042 Future AADT]]-Table13[[#This Row],[AADT 2022]])/20*($AA$5-2022)+Table13[[#This Row],[AADT 2022]]</f>
        <v>8416.2999999999993</v>
      </c>
      <c r="AC1267" s="1" t="str">
        <f>IF(Table13[[#This Row],[TCS MP]]&gt;=Table13[[#This Row],[BMP]],IF(Table13[[#This Row],[TCS MP]]&lt;=Table13[[#This Row],[EMP]],"Good","EMP"),"BMP")</f>
        <v>Good</v>
      </c>
    </row>
    <row r="1268" spans="1:29" ht="24" customHeight="1" x14ac:dyDescent="0.25">
      <c r="A1268" t="s">
        <v>2558</v>
      </c>
      <c r="B1268" t="s">
        <v>18339</v>
      </c>
      <c r="C1268">
        <v>101940</v>
      </c>
      <c r="D1268" t="s">
        <v>17073</v>
      </c>
      <c r="E1268" t="s">
        <v>542</v>
      </c>
      <c r="F1268" s="9">
        <f>Table13[[#This Row],[ToMeasure]]-Table13[[#This Row],[FromMeasure]]</f>
        <v>3.2001811900000234</v>
      </c>
      <c r="G1268" s="5" t="s">
        <v>298</v>
      </c>
      <c r="H1268" s="35">
        <v>317.79587437999999</v>
      </c>
      <c r="I1268" s="56">
        <v>353.17528071999999</v>
      </c>
      <c r="J1268" s="18" t="s">
        <v>954</v>
      </c>
      <c r="K1268" s="55">
        <v>354.58421342999998</v>
      </c>
      <c r="L1268" s="35">
        <v>320.99605557000001</v>
      </c>
      <c r="M1268" s="56">
        <v>356.37546191000001</v>
      </c>
      <c r="N1268" s="18" t="s">
        <v>2557</v>
      </c>
      <c r="O1268" s="2">
        <v>1855</v>
      </c>
      <c r="P1268" s="2">
        <v>1882</v>
      </c>
      <c r="Q1268" s="2">
        <v>3737</v>
      </c>
      <c r="R1268" t="s">
        <v>13498</v>
      </c>
      <c r="S1268">
        <v>9</v>
      </c>
      <c r="T1268">
        <v>53</v>
      </c>
      <c r="U1268" s="2">
        <v>256</v>
      </c>
      <c r="V1268" s="2">
        <v>183</v>
      </c>
      <c r="W1268" s="8">
        <v>0.11747390955311747</v>
      </c>
      <c r="X1268" s="2">
        <v>6363</v>
      </c>
      <c r="Y1268" s="45">
        <v>1205</v>
      </c>
      <c r="AA1268" s="61">
        <f>(Table13[[#This Row],[2042 Future AADT]]-Table13[[#This Row],[AADT 2022]])/20*($AA$5-2022)+Table13[[#This Row],[AADT 2022]]</f>
        <v>5443.9</v>
      </c>
      <c r="AC1268" s="1" t="str">
        <f>IF(Table13[[#This Row],[TCS MP]]&gt;=Table13[[#This Row],[BMP]],IF(Table13[[#This Row],[TCS MP]]&lt;=Table13[[#This Row],[EMP]],"Good","EMP"),"BMP")</f>
        <v>Good</v>
      </c>
    </row>
    <row r="1269" spans="1:29" ht="24" customHeight="1" x14ac:dyDescent="0.25">
      <c r="A1269" t="s">
        <v>2560</v>
      </c>
      <c r="B1269" t="s">
        <v>18340</v>
      </c>
      <c r="C1269">
        <v>101941</v>
      </c>
      <c r="D1269" t="s">
        <v>17073</v>
      </c>
      <c r="E1269" t="s">
        <v>542</v>
      </c>
      <c r="F1269" s="9">
        <f>Table13[[#This Row],[ToMeasure]]-Table13[[#This Row],[FromMeasure]]</f>
        <v>4.8897876199999928</v>
      </c>
      <c r="G1269" s="5" t="s">
        <v>298</v>
      </c>
      <c r="H1269" s="35">
        <v>320.99605557000001</v>
      </c>
      <c r="I1269" s="56">
        <v>356.381605798571</v>
      </c>
      <c r="J1269" s="18" t="s">
        <v>2557</v>
      </c>
      <c r="K1269" s="55">
        <v>358.77459066</v>
      </c>
      <c r="L1269" s="35">
        <v>325.88584319</v>
      </c>
      <c r="M1269" s="56">
        <v>361.27139341857099</v>
      </c>
      <c r="N1269" s="18" t="s">
        <v>2559</v>
      </c>
      <c r="O1269" s="2">
        <v>1321</v>
      </c>
      <c r="P1269" s="2">
        <v>1323</v>
      </c>
      <c r="Q1269" s="2">
        <v>2644</v>
      </c>
      <c r="R1269" t="s">
        <v>16174</v>
      </c>
      <c r="S1269">
        <v>9</v>
      </c>
      <c r="T1269">
        <v>55</v>
      </c>
      <c r="U1269" s="2">
        <v>141</v>
      </c>
      <c r="V1269" s="2">
        <v>105</v>
      </c>
      <c r="W1269" s="8">
        <v>9.3040847201210281E-2</v>
      </c>
      <c r="X1269" s="2">
        <v>4502</v>
      </c>
      <c r="Y1269" s="45">
        <v>1206</v>
      </c>
      <c r="AA1269" s="61">
        <f>(Table13[[#This Row],[2042 Future AADT]]-Table13[[#This Row],[AADT 2022]])/20*($AA$5-2022)+Table13[[#This Row],[AADT 2022]]</f>
        <v>3851.7</v>
      </c>
      <c r="AC1269" s="1" t="str">
        <f>IF(Table13[[#This Row],[TCS MP]]&gt;=Table13[[#This Row],[BMP]],IF(Table13[[#This Row],[TCS MP]]&lt;=Table13[[#This Row],[EMP]],"Good","EMP"),"BMP")</f>
        <v>Good</v>
      </c>
    </row>
    <row r="1270" spans="1:29" ht="24" customHeight="1" x14ac:dyDescent="0.25">
      <c r="A1270" t="s">
        <v>2562</v>
      </c>
      <c r="B1270" t="s">
        <v>18341</v>
      </c>
      <c r="C1270">
        <v>101942</v>
      </c>
      <c r="D1270" t="s">
        <v>17073</v>
      </c>
      <c r="E1270" t="s">
        <v>542</v>
      </c>
      <c r="F1270" s="9">
        <f>Table13[[#This Row],[ToMeasure]]-Table13[[#This Row],[FromMeasure]]</f>
        <v>3.0472584500000153</v>
      </c>
      <c r="G1270" s="5" t="s">
        <v>298</v>
      </c>
      <c r="H1270" s="35">
        <v>325.88584319</v>
      </c>
      <c r="I1270" s="56">
        <v>361.26246343000003</v>
      </c>
      <c r="J1270" s="18" t="s">
        <v>2559</v>
      </c>
      <c r="K1270" s="55">
        <v>362.99592181999998</v>
      </c>
      <c r="L1270" s="35">
        <v>328.93310164000002</v>
      </c>
      <c r="M1270" s="56">
        <v>364.30972187999998</v>
      </c>
      <c r="N1270" s="18" t="s">
        <v>2561</v>
      </c>
      <c r="O1270" s="2" t="s">
        <v>203</v>
      </c>
      <c r="P1270" s="2" t="s">
        <v>203</v>
      </c>
      <c r="Q1270" s="2">
        <v>2083</v>
      </c>
      <c r="R1270" t="s">
        <v>13499</v>
      </c>
      <c r="S1270">
        <v>9</v>
      </c>
      <c r="T1270">
        <v>64</v>
      </c>
      <c r="U1270" s="2">
        <v>129</v>
      </c>
      <c r="V1270" s="2">
        <v>102</v>
      </c>
      <c r="W1270" s="8">
        <v>0.11089774363898224</v>
      </c>
      <c r="X1270" s="2">
        <v>3547</v>
      </c>
      <c r="Y1270" s="45">
        <v>1207</v>
      </c>
      <c r="AA1270" s="61">
        <f>(Table13[[#This Row],[2042 Future AADT]]-Table13[[#This Row],[AADT 2022]])/20*($AA$5-2022)+Table13[[#This Row],[AADT 2022]]</f>
        <v>3034.6</v>
      </c>
      <c r="AC1270" s="1" t="str">
        <f>IF(Table13[[#This Row],[TCS MP]]&gt;=Table13[[#This Row],[BMP]],IF(Table13[[#This Row],[TCS MP]]&lt;=Table13[[#This Row],[EMP]],"Good","EMP"),"BMP")</f>
        <v>Good</v>
      </c>
    </row>
    <row r="1271" spans="1:29" ht="24" customHeight="1" x14ac:dyDescent="0.25">
      <c r="A1271" t="s">
        <v>2563</v>
      </c>
      <c r="B1271" t="s">
        <v>18342</v>
      </c>
      <c r="C1271">
        <v>101943</v>
      </c>
      <c r="D1271" t="s">
        <v>17073</v>
      </c>
      <c r="E1271" t="s">
        <v>542</v>
      </c>
      <c r="F1271" s="9">
        <f>Table13[[#This Row],[ToMeasure]]-Table13[[#This Row],[FromMeasure]]</f>
        <v>20.157982509999954</v>
      </c>
      <c r="G1271" s="5" t="s">
        <v>298</v>
      </c>
      <c r="H1271" s="35">
        <v>328.93310164000002</v>
      </c>
      <c r="I1271" s="56">
        <v>364.299261803636</v>
      </c>
      <c r="J1271" s="18" t="s">
        <v>2561</v>
      </c>
      <c r="K1271" s="55">
        <v>372.98348570000002</v>
      </c>
      <c r="L1271" s="35">
        <v>349.09108414999997</v>
      </c>
      <c r="M1271" s="56">
        <v>384.45724431363601</v>
      </c>
      <c r="N1271" s="18" t="s">
        <v>959</v>
      </c>
      <c r="O1271" s="2">
        <v>931</v>
      </c>
      <c r="P1271" s="2">
        <v>1035</v>
      </c>
      <c r="Q1271" s="2">
        <v>1966</v>
      </c>
      <c r="R1271" t="s">
        <v>16175</v>
      </c>
      <c r="S1271">
        <v>9</v>
      </c>
      <c r="T1271">
        <v>61</v>
      </c>
      <c r="U1271" s="2">
        <v>101</v>
      </c>
      <c r="V1271" s="2">
        <v>121</v>
      </c>
      <c r="W1271" s="8">
        <v>0.11291963377416073</v>
      </c>
      <c r="X1271" s="2">
        <v>2612</v>
      </c>
      <c r="Y1271" s="45">
        <v>1208</v>
      </c>
      <c r="AA1271" s="61">
        <f>(Table13[[#This Row],[2042 Future AADT]]-Table13[[#This Row],[AADT 2022]])/20*($AA$5-2022)+Table13[[#This Row],[AADT 2022]]</f>
        <v>2385.9</v>
      </c>
      <c r="AC1271" s="1" t="str">
        <f>IF(Table13[[#This Row],[TCS MP]]&gt;=Table13[[#This Row],[BMP]],IF(Table13[[#This Row],[TCS MP]]&lt;=Table13[[#This Row],[EMP]],"Good","EMP"),"BMP")</f>
        <v>Good</v>
      </c>
    </row>
    <row r="1272" spans="1:29" ht="24" customHeight="1" x14ac:dyDescent="0.25">
      <c r="A1272" t="s">
        <v>2565</v>
      </c>
      <c r="B1272" t="s">
        <v>18343</v>
      </c>
      <c r="C1272">
        <v>101944</v>
      </c>
      <c r="D1272" t="s">
        <v>17073</v>
      </c>
      <c r="E1272" t="s">
        <v>542</v>
      </c>
      <c r="F1272" s="9">
        <f>Table13[[#This Row],[ToMeasure]]-Table13[[#This Row],[FromMeasure]]</f>
        <v>3.3780229900000336</v>
      </c>
      <c r="G1272" s="5" t="s">
        <v>298</v>
      </c>
      <c r="H1272" s="35">
        <v>349.09108414999997</v>
      </c>
      <c r="I1272" s="56">
        <v>384.45061514999998</v>
      </c>
      <c r="J1272" s="18" t="s">
        <v>959</v>
      </c>
      <c r="K1272" s="55">
        <v>385.40667113000001</v>
      </c>
      <c r="L1272" s="35">
        <v>352.46910714000001</v>
      </c>
      <c r="M1272" s="56">
        <v>387.82863814000001</v>
      </c>
      <c r="N1272" s="18" t="s">
        <v>2564</v>
      </c>
      <c r="O1272" s="2">
        <v>1679</v>
      </c>
      <c r="P1272" s="2">
        <v>1759</v>
      </c>
      <c r="Q1272" s="2">
        <v>3438</v>
      </c>
      <c r="R1272" t="s">
        <v>14047</v>
      </c>
      <c r="S1272">
        <v>10</v>
      </c>
      <c r="T1272">
        <v>51</v>
      </c>
      <c r="U1272" s="2">
        <v>351</v>
      </c>
      <c r="V1272" s="2">
        <v>175</v>
      </c>
      <c r="W1272" s="8">
        <v>0.15299592786503782</v>
      </c>
      <c r="X1272" s="2">
        <v>6090</v>
      </c>
      <c r="Y1272" s="45">
        <v>1209</v>
      </c>
      <c r="AA1272" s="61">
        <f>(Table13[[#This Row],[2042 Future AADT]]-Table13[[#This Row],[AADT 2022]])/20*($AA$5-2022)+Table13[[#This Row],[AADT 2022]]</f>
        <v>5161.8</v>
      </c>
      <c r="AC1272" s="1" t="str">
        <f>IF(Table13[[#This Row],[TCS MP]]&gt;=Table13[[#This Row],[BMP]],IF(Table13[[#This Row],[TCS MP]]&lt;=Table13[[#This Row],[EMP]],"Good","EMP"),"BMP")</f>
        <v>Good</v>
      </c>
    </row>
    <row r="1273" spans="1:29" ht="24" customHeight="1" x14ac:dyDescent="0.25">
      <c r="A1273" t="s">
        <v>2566</v>
      </c>
      <c r="B1273" t="s">
        <v>18344</v>
      </c>
      <c r="C1273">
        <v>101945</v>
      </c>
      <c r="D1273" t="s">
        <v>17073</v>
      </c>
      <c r="E1273" t="s">
        <v>542</v>
      </c>
      <c r="F1273" s="9">
        <f>Table13[[#This Row],[ToMeasure]]-Table13[[#This Row],[FromMeasure]]</f>
        <v>0.90437606000000414</v>
      </c>
      <c r="G1273" s="5" t="s">
        <v>298</v>
      </c>
      <c r="H1273" s="35">
        <v>352.46910714000001</v>
      </c>
      <c r="I1273" s="56">
        <v>387.80829577333299</v>
      </c>
      <c r="J1273" s="18" t="s">
        <v>2564</v>
      </c>
      <c r="K1273" s="55">
        <v>388.20120703999999</v>
      </c>
      <c r="L1273" s="35">
        <v>353.37348320000001</v>
      </c>
      <c r="M1273" s="56">
        <v>388.71267183333299</v>
      </c>
      <c r="N1273" s="18" t="s">
        <v>959</v>
      </c>
      <c r="O1273" s="2">
        <v>3160</v>
      </c>
      <c r="P1273" s="2">
        <v>3416</v>
      </c>
      <c r="Q1273" s="2">
        <v>6576</v>
      </c>
      <c r="R1273" t="s">
        <v>16317</v>
      </c>
      <c r="S1273">
        <v>10</v>
      </c>
      <c r="T1273">
        <v>53</v>
      </c>
      <c r="U1273" s="2">
        <v>467</v>
      </c>
      <c r="V1273" s="2">
        <v>75</v>
      </c>
      <c r="W1273" s="8">
        <v>8.2420924574209242E-2</v>
      </c>
      <c r="X1273" s="2">
        <v>9535</v>
      </c>
      <c r="Y1273" s="45">
        <v>1210</v>
      </c>
      <c r="AA1273" s="61">
        <f>(Table13[[#This Row],[2042 Future AADT]]-Table13[[#This Row],[AADT 2022]])/20*($AA$5-2022)+Table13[[#This Row],[AADT 2022]]</f>
        <v>8499.35</v>
      </c>
      <c r="AC1273" s="1" t="str">
        <f>IF(Table13[[#This Row],[TCS MP]]&gt;=Table13[[#This Row],[BMP]],IF(Table13[[#This Row],[TCS MP]]&lt;=Table13[[#This Row],[EMP]],"Good","EMP"),"BMP")</f>
        <v>Good</v>
      </c>
    </row>
    <row r="1274" spans="1:29" ht="24" customHeight="1" x14ac:dyDescent="0.25">
      <c r="A1274" t="s">
        <v>2568</v>
      </c>
      <c r="B1274" t="s">
        <v>18345</v>
      </c>
      <c r="C1274">
        <v>101947</v>
      </c>
      <c r="D1274" t="s">
        <v>17073</v>
      </c>
      <c r="E1274" t="s">
        <v>542</v>
      </c>
      <c r="F1274" s="9">
        <f>Table13[[#This Row],[ToMeasure]]-Table13[[#This Row],[FromMeasure]]</f>
        <v>0.38961492999999336</v>
      </c>
      <c r="G1274" s="5" t="s">
        <v>298</v>
      </c>
      <c r="H1274" s="35">
        <v>353.37348320000001</v>
      </c>
      <c r="I1274" s="56">
        <v>388.70531513333299</v>
      </c>
      <c r="J1274" s="18" t="s">
        <v>959</v>
      </c>
      <c r="K1274" s="55">
        <v>388.98808625999999</v>
      </c>
      <c r="L1274" s="35">
        <v>353.76309813</v>
      </c>
      <c r="M1274" s="56">
        <v>389.09493006333298</v>
      </c>
      <c r="N1274" s="18" t="s">
        <v>2567</v>
      </c>
      <c r="O1274" s="2">
        <v>907</v>
      </c>
      <c r="P1274" s="2">
        <v>894</v>
      </c>
      <c r="Q1274" s="2">
        <v>1801</v>
      </c>
      <c r="R1274" t="s">
        <v>13500</v>
      </c>
      <c r="S1274">
        <v>12</v>
      </c>
      <c r="T1274">
        <v>56</v>
      </c>
      <c r="U1274" s="2">
        <v>211</v>
      </c>
      <c r="V1274" s="2">
        <v>67</v>
      </c>
      <c r="W1274" s="8">
        <v>0.15435868961687951</v>
      </c>
      <c r="X1274" s="2">
        <v>3190</v>
      </c>
      <c r="Y1274" s="45">
        <v>1211</v>
      </c>
      <c r="AA1274" s="61">
        <f>(Table13[[#This Row],[2042 Future AADT]]-Table13[[#This Row],[AADT 2022]])/20*($AA$5-2022)+Table13[[#This Row],[AADT 2022]]</f>
        <v>2703.85</v>
      </c>
      <c r="AC1274" s="1" t="str">
        <f>IF(Table13[[#This Row],[TCS MP]]&gt;=Table13[[#This Row],[BMP]],IF(Table13[[#This Row],[TCS MP]]&lt;=Table13[[#This Row],[EMP]],"Good","EMP"),"BMP")</f>
        <v>Good</v>
      </c>
    </row>
    <row r="1275" spans="1:29" ht="24" customHeight="1" x14ac:dyDescent="0.25">
      <c r="A1275" t="s">
        <v>2569</v>
      </c>
      <c r="B1275" t="s">
        <v>18346</v>
      </c>
      <c r="C1275">
        <v>101948</v>
      </c>
      <c r="D1275" t="s">
        <v>17073</v>
      </c>
      <c r="E1275" t="s">
        <v>542</v>
      </c>
      <c r="F1275" s="9">
        <f>Table13[[#This Row],[ToMeasure]]-Table13[[#This Row],[FromMeasure]]</f>
        <v>12.861465290000012</v>
      </c>
      <c r="G1275" s="5" t="s">
        <v>298</v>
      </c>
      <c r="H1275" s="35">
        <v>353.76309813</v>
      </c>
      <c r="I1275" s="56">
        <v>389.03537023000001</v>
      </c>
      <c r="J1275" s="18" t="s">
        <v>2567</v>
      </c>
      <c r="K1275" s="55">
        <v>400.00051810000002</v>
      </c>
      <c r="L1275" s="35">
        <v>366.62456342000002</v>
      </c>
      <c r="M1275" s="56">
        <v>401.89683552000002</v>
      </c>
      <c r="N1275" s="18" t="s">
        <v>26</v>
      </c>
      <c r="O1275" s="2">
        <v>443</v>
      </c>
      <c r="P1275" s="2">
        <v>435</v>
      </c>
      <c r="Q1275" s="2">
        <v>878</v>
      </c>
      <c r="R1275" t="s">
        <v>14048</v>
      </c>
      <c r="S1275">
        <v>13</v>
      </c>
      <c r="T1275">
        <v>63</v>
      </c>
      <c r="U1275" s="2">
        <v>211</v>
      </c>
      <c r="V1275" s="2">
        <v>67</v>
      </c>
      <c r="W1275" s="8">
        <v>0.31662870159453305</v>
      </c>
      <c r="X1275" s="2">
        <v>1166</v>
      </c>
      <c r="Y1275" s="45">
        <v>1212</v>
      </c>
      <c r="AA1275" s="61">
        <f>(Table13[[#This Row],[2042 Future AADT]]-Table13[[#This Row],[AADT 2022]])/20*($AA$5-2022)+Table13[[#This Row],[AADT 2022]]</f>
        <v>1065.2</v>
      </c>
      <c r="AC1275" s="1" t="str">
        <f>IF(Table13[[#This Row],[TCS MP]]&gt;=Table13[[#This Row],[BMP]],IF(Table13[[#This Row],[TCS MP]]&lt;=Table13[[#This Row],[EMP]],"Good","EMP"),"BMP")</f>
        <v>Good</v>
      </c>
    </row>
    <row r="1276" spans="1:29" ht="24" customHeight="1" x14ac:dyDescent="0.25">
      <c r="A1276" t="s">
        <v>2702</v>
      </c>
      <c r="B1276" t="s">
        <v>18347</v>
      </c>
      <c r="C1276">
        <v>102018</v>
      </c>
      <c r="D1276" t="s">
        <v>17073</v>
      </c>
      <c r="E1276" t="s">
        <v>2700</v>
      </c>
      <c r="F1276" s="9">
        <f>Table13[[#This Row],[ToMeasure]]-Table13[[#This Row],[FromMeasure]]</f>
        <v>4.1870991999999996</v>
      </c>
      <c r="G1276" s="5" t="s">
        <v>2701</v>
      </c>
      <c r="H1276" s="35">
        <v>0</v>
      </c>
      <c r="I1276" s="56">
        <v>465.24234179666701</v>
      </c>
      <c r="J1276" s="18" t="s">
        <v>2274</v>
      </c>
      <c r="K1276" s="55">
        <v>468.00311840000001</v>
      </c>
      <c r="L1276" s="35">
        <v>4.1870991999999996</v>
      </c>
      <c r="M1276" s="56">
        <v>469.42944102666701</v>
      </c>
      <c r="N1276" s="18" t="s">
        <v>26</v>
      </c>
      <c r="O1276" s="2">
        <v>1208</v>
      </c>
      <c r="P1276" s="2">
        <v>1082</v>
      </c>
      <c r="Q1276" s="2">
        <v>2290</v>
      </c>
      <c r="R1276" t="s">
        <v>16298</v>
      </c>
      <c r="S1276">
        <v>8</v>
      </c>
      <c r="T1276">
        <v>61</v>
      </c>
      <c r="U1276" s="2">
        <v>459</v>
      </c>
      <c r="V1276" s="2">
        <v>70</v>
      </c>
      <c r="W1276" s="8">
        <v>0.23100436681222708</v>
      </c>
      <c r="X1276" s="2">
        <v>3630</v>
      </c>
      <c r="Y1276" s="45">
        <v>1213</v>
      </c>
      <c r="AA1276" s="61">
        <f>(Table13[[#This Row],[2042 Future AADT]]-Table13[[#This Row],[AADT 2022]])/20*($AA$5-2022)+Table13[[#This Row],[AADT 2022]]</f>
        <v>3161</v>
      </c>
      <c r="AC1276" s="1" t="str">
        <f>IF(Table13[[#This Row],[TCS MP]]&gt;=Table13[[#This Row],[BMP]],IF(Table13[[#This Row],[TCS MP]]&lt;=Table13[[#This Row],[EMP]],"Good","EMP"),"BMP")</f>
        <v>Good</v>
      </c>
    </row>
    <row r="1277" spans="1:29" ht="24" customHeight="1" x14ac:dyDescent="0.25">
      <c r="A1277" t="s">
        <v>2704</v>
      </c>
      <c r="B1277" t="s">
        <v>18348</v>
      </c>
      <c r="C1277">
        <v>102019</v>
      </c>
      <c r="D1277" t="s">
        <v>17073</v>
      </c>
      <c r="E1277" t="s">
        <v>1109</v>
      </c>
      <c r="F1277" s="9">
        <f>Table13[[#This Row],[ToMeasure]]-Table13[[#This Row],[FromMeasure]]</f>
        <v>0.77180793000000003</v>
      </c>
      <c r="G1277" s="5" t="s">
        <v>1107</v>
      </c>
      <c r="H1277" s="35">
        <v>0</v>
      </c>
      <c r="I1277" s="56">
        <v>252.01123475</v>
      </c>
      <c r="J1277" s="18" t="s">
        <v>298</v>
      </c>
      <c r="K1277" s="55">
        <v>252.49907264999999</v>
      </c>
      <c r="L1277" s="35">
        <v>0.77180793000000003</v>
      </c>
      <c r="M1277" s="56">
        <v>252.78304270999999</v>
      </c>
      <c r="N1277" s="18" t="s">
        <v>2703</v>
      </c>
      <c r="O1277" s="2">
        <v>4955</v>
      </c>
      <c r="P1277" s="2">
        <v>5082</v>
      </c>
      <c r="Q1277" s="2">
        <v>10037</v>
      </c>
      <c r="R1277" t="s">
        <v>14194</v>
      </c>
      <c r="S1277">
        <v>9</v>
      </c>
      <c r="T1277">
        <v>53</v>
      </c>
      <c r="U1277" s="2">
        <v>953</v>
      </c>
      <c r="V1277" s="2">
        <v>157</v>
      </c>
      <c r="W1277" s="8">
        <v>0.1105908139882435</v>
      </c>
      <c r="X1277" s="2">
        <v>22550</v>
      </c>
      <c r="Y1277" s="45">
        <v>1214</v>
      </c>
      <c r="AA1277" s="61">
        <f>(Table13[[#This Row],[2042 Future AADT]]-Table13[[#This Row],[AADT 2022]])/20*($AA$5-2022)+Table13[[#This Row],[AADT 2022]]</f>
        <v>18170.45</v>
      </c>
      <c r="AC1277" s="1" t="str">
        <f>IF(Table13[[#This Row],[TCS MP]]&gt;=Table13[[#This Row],[BMP]],IF(Table13[[#This Row],[TCS MP]]&lt;=Table13[[#This Row],[EMP]],"Good","EMP"),"BMP")</f>
        <v>Good</v>
      </c>
    </row>
    <row r="1278" spans="1:29" ht="24" customHeight="1" x14ac:dyDescent="0.25">
      <c r="A1278" t="s">
        <v>2706</v>
      </c>
      <c r="B1278" t="s">
        <v>18349</v>
      </c>
      <c r="C1278">
        <v>102021</v>
      </c>
      <c r="D1278" t="s">
        <v>17073</v>
      </c>
      <c r="E1278" t="s">
        <v>1109</v>
      </c>
      <c r="F1278" s="9">
        <f>Table13[[#This Row],[ToMeasure]]-Table13[[#This Row],[FromMeasure]]</f>
        <v>0.58257111999999989</v>
      </c>
      <c r="G1278" s="5" t="s">
        <v>1107</v>
      </c>
      <c r="H1278" s="35">
        <v>0.77180793000000003</v>
      </c>
      <c r="I1278" s="56">
        <v>252.79153475000001</v>
      </c>
      <c r="J1278" s="18" t="s">
        <v>2703</v>
      </c>
      <c r="K1278" s="55">
        <v>253.00094562000001</v>
      </c>
      <c r="L1278" s="35">
        <v>1.3543790499999999</v>
      </c>
      <c r="M1278" s="56">
        <v>253.37410586999999</v>
      </c>
      <c r="N1278" s="18" t="s">
        <v>2705</v>
      </c>
      <c r="O1278" s="2">
        <v>4702</v>
      </c>
      <c r="P1278" s="2">
        <v>4051</v>
      </c>
      <c r="Q1278" s="2">
        <v>8753</v>
      </c>
      <c r="R1278" t="s">
        <v>16448</v>
      </c>
      <c r="S1278">
        <v>9</v>
      </c>
      <c r="T1278">
        <v>54</v>
      </c>
      <c r="U1278" s="2">
        <v>794</v>
      </c>
      <c r="V1278" s="2">
        <v>129</v>
      </c>
      <c r="W1278" s="8">
        <v>0.10544956015080544</v>
      </c>
      <c r="X1278" s="2">
        <v>11077</v>
      </c>
      <c r="Y1278" s="45">
        <v>1215</v>
      </c>
      <c r="AA1278" s="61">
        <f>(Table13[[#This Row],[2042 Future AADT]]-Table13[[#This Row],[AADT 2022]])/20*($AA$5-2022)+Table13[[#This Row],[AADT 2022]]</f>
        <v>10263.6</v>
      </c>
      <c r="AC1278" s="1" t="str">
        <f>IF(Table13[[#This Row],[TCS MP]]&gt;=Table13[[#This Row],[BMP]],IF(Table13[[#This Row],[TCS MP]]&lt;=Table13[[#This Row],[EMP]],"Good","EMP"),"BMP")</f>
        <v>Good</v>
      </c>
    </row>
    <row r="1279" spans="1:29" ht="24" customHeight="1" x14ac:dyDescent="0.25">
      <c r="A1279" t="s">
        <v>2707</v>
      </c>
      <c r="B1279" t="s">
        <v>18350</v>
      </c>
      <c r="C1279">
        <v>102023</v>
      </c>
      <c r="D1279" t="s">
        <v>17073</v>
      </c>
      <c r="E1279" t="s">
        <v>1109</v>
      </c>
      <c r="F1279" s="9">
        <f>Table13[[#This Row],[ToMeasure]]-Table13[[#This Row],[FromMeasure]]</f>
        <v>0.70413002000000002</v>
      </c>
      <c r="G1279" s="5" t="s">
        <v>1107</v>
      </c>
      <c r="H1279" s="35">
        <v>1.3543790499999999</v>
      </c>
      <c r="I1279" s="56">
        <v>253.37080897666701</v>
      </c>
      <c r="J1279" s="18" t="s">
        <v>2705</v>
      </c>
      <c r="K1279" s="55">
        <v>253.89485220500001</v>
      </c>
      <c r="L1279" s="35">
        <v>2.0585090699999999</v>
      </c>
      <c r="M1279" s="56">
        <v>254.07493899666699</v>
      </c>
      <c r="N1279" s="18" t="s">
        <v>349</v>
      </c>
      <c r="O1279" s="2">
        <v>4411</v>
      </c>
      <c r="P1279" s="2">
        <v>1755</v>
      </c>
      <c r="Q1279" s="2">
        <v>6166</v>
      </c>
      <c r="R1279" t="s">
        <v>13653</v>
      </c>
      <c r="S1279">
        <v>11</v>
      </c>
      <c r="T1279">
        <v>52</v>
      </c>
      <c r="U1279" s="2">
        <v>567</v>
      </c>
      <c r="V1279" s="2">
        <v>511</v>
      </c>
      <c r="W1279" s="8">
        <v>0.17482971132014272</v>
      </c>
      <c r="X1279" s="2">
        <v>13853</v>
      </c>
      <c r="Y1279" s="45">
        <v>1216</v>
      </c>
      <c r="AA1279" s="61">
        <f>(Table13[[#This Row],[2042 Future AADT]]-Table13[[#This Row],[AADT 2022]])/20*($AA$5-2022)+Table13[[#This Row],[AADT 2022]]</f>
        <v>11162.55</v>
      </c>
      <c r="AC1279" s="1" t="str">
        <f>IF(Table13[[#This Row],[TCS MP]]&gt;=Table13[[#This Row],[BMP]],IF(Table13[[#This Row],[TCS MP]]&lt;=Table13[[#This Row],[EMP]],"Good","EMP"),"BMP")</f>
        <v>Good</v>
      </c>
    </row>
    <row r="1280" spans="1:29" ht="24" customHeight="1" x14ac:dyDescent="0.25">
      <c r="A1280" t="s">
        <v>2709</v>
      </c>
      <c r="B1280" t="s">
        <v>18351</v>
      </c>
      <c r="C1280">
        <v>102024</v>
      </c>
      <c r="D1280" t="s">
        <v>17073</v>
      </c>
      <c r="E1280" t="s">
        <v>1109</v>
      </c>
      <c r="F1280" s="9">
        <f>Table13[[#This Row],[ToMeasure]]-Table13[[#This Row],[FromMeasure]]</f>
        <v>5.3299457700000001</v>
      </c>
      <c r="G1280" s="5" t="s">
        <v>1107</v>
      </c>
      <c r="H1280" s="35">
        <v>2.0585090699999999</v>
      </c>
      <c r="I1280" s="56">
        <v>254.12317062142901</v>
      </c>
      <c r="J1280" s="18" t="s">
        <v>349</v>
      </c>
      <c r="K1280" s="55">
        <v>258.995713916667</v>
      </c>
      <c r="L1280" s="35">
        <v>7.3884548399999996</v>
      </c>
      <c r="M1280" s="56">
        <v>259.45311639142898</v>
      </c>
      <c r="N1280" s="18" t="s">
        <v>2708</v>
      </c>
      <c r="O1280" s="2">
        <v>3652</v>
      </c>
      <c r="P1280" s="2">
        <v>3856</v>
      </c>
      <c r="Q1280" s="2">
        <v>7508</v>
      </c>
      <c r="R1280" t="s">
        <v>16299</v>
      </c>
      <c r="S1280">
        <v>8</v>
      </c>
      <c r="T1280">
        <v>51</v>
      </c>
      <c r="U1280" s="2">
        <v>751</v>
      </c>
      <c r="V1280" s="2">
        <v>348</v>
      </c>
      <c r="W1280" s="8">
        <v>0.14637719765583379</v>
      </c>
      <c r="X1280" s="2">
        <v>19028</v>
      </c>
      <c r="Y1280" s="45">
        <v>1217</v>
      </c>
      <c r="AA1280" s="61">
        <f>(Table13[[#This Row],[2042 Future AADT]]-Table13[[#This Row],[AADT 2022]])/20*($AA$5-2022)+Table13[[#This Row],[AADT 2022]]</f>
        <v>14996</v>
      </c>
      <c r="AC1280" s="1" t="str">
        <f>IF(Table13[[#This Row],[TCS MP]]&gt;=Table13[[#This Row],[BMP]],IF(Table13[[#This Row],[TCS MP]]&lt;=Table13[[#This Row],[EMP]],"Good","EMP"),"BMP")</f>
        <v>Good</v>
      </c>
    </row>
    <row r="1281" spans="1:29" ht="24" customHeight="1" x14ac:dyDescent="0.25">
      <c r="A1281" t="s">
        <v>2711</v>
      </c>
      <c r="B1281" t="s">
        <v>18352</v>
      </c>
      <c r="C1281">
        <v>102025</v>
      </c>
      <c r="D1281" t="s">
        <v>17073</v>
      </c>
      <c r="E1281" t="s">
        <v>1109</v>
      </c>
      <c r="F1281" s="9">
        <f>Table13[[#This Row],[ToMeasure]]-Table13[[#This Row],[FromMeasure]]</f>
        <v>11.787965739999999</v>
      </c>
      <c r="G1281" s="5" t="s">
        <v>1107</v>
      </c>
      <c r="H1281" s="35">
        <v>7.3884548399999996</v>
      </c>
      <c r="I1281" s="56">
        <v>259.47427167285701</v>
      </c>
      <c r="J1281" s="18" t="s">
        <v>2708</v>
      </c>
      <c r="K1281" s="55">
        <v>262.00629648</v>
      </c>
      <c r="L1281" s="35">
        <v>19.176420579999998</v>
      </c>
      <c r="M1281" s="56">
        <v>271.26223741285702</v>
      </c>
      <c r="N1281" s="18" t="s">
        <v>2710</v>
      </c>
      <c r="O1281" s="2">
        <v>2967</v>
      </c>
      <c r="P1281" s="2">
        <v>3226</v>
      </c>
      <c r="Q1281" s="2">
        <v>6193</v>
      </c>
      <c r="R1281" t="s">
        <v>16300</v>
      </c>
      <c r="S1281">
        <v>8</v>
      </c>
      <c r="T1281">
        <v>55</v>
      </c>
      <c r="U1281" s="2">
        <v>534</v>
      </c>
      <c r="V1281" s="2">
        <v>499</v>
      </c>
      <c r="W1281" s="8">
        <v>0.16680122719199095</v>
      </c>
      <c r="X1281" s="2">
        <v>8210</v>
      </c>
      <c r="Y1281" s="45">
        <v>1218</v>
      </c>
      <c r="AA1281" s="61">
        <f>(Table13[[#This Row],[2042 Future AADT]]-Table13[[#This Row],[AADT 2022]])/20*($AA$5-2022)+Table13[[#This Row],[AADT 2022]]</f>
        <v>7504.05</v>
      </c>
      <c r="AC1281" s="1" t="str">
        <f>IF(Table13[[#This Row],[TCS MP]]&gt;=Table13[[#This Row],[BMP]],IF(Table13[[#This Row],[TCS MP]]&lt;=Table13[[#This Row],[EMP]],"Good","EMP"),"BMP")</f>
        <v>Good</v>
      </c>
    </row>
    <row r="1282" spans="1:29" ht="24" customHeight="1" x14ac:dyDescent="0.25">
      <c r="A1282" t="s">
        <v>2714</v>
      </c>
      <c r="B1282" t="s">
        <v>18353</v>
      </c>
      <c r="C1282">
        <v>102026</v>
      </c>
      <c r="D1282" t="s">
        <v>17073</v>
      </c>
      <c r="E1282" t="s">
        <v>1109</v>
      </c>
      <c r="F1282" s="9">
        <f>Table13[[#This Row],[ToMeasure]]-Table13[[#This Row],[FromMeasure]]</f>
        <v>0.56333869999999919</v>
      </c>
      <c r="G1282" s="5" t="s">
        <v>1107</v>
      </c>
      <c r="H1282" s="35">
        <v>19.91768347</v>
      </c>
      <c r="I1282" s="56">
        <v>272.01068572999998</v>
      </c>
      <c r="J1282" s="18" t="s">
        <v>2712</v>
      </c>
      <c r="K1282" s="55">
        <v>272.29953549999999</v>
      </c>
      <c r="L1282" s="35">
        <v>20.481022169999999</v>
      </c>
      <c r="M1282" s="56">
        <v>272.57402443000001</v>
      </c>
      <c r="N1282" s="18" t="s">
        <v>2713</v>
      </c>
      <c r="O1282" s="2" t="s">
        <v>203</v>
      </c>
      <c r="P1282" s="2" t="s">
        <v>203</v>
      </c>
      <c r="Q1282" s="2">
        <v>9802</v>
      </c>
      <c r="R1282" t="s">
        <v>13654</v>
      </c>
      <c r="S1282">
        <v>23</v>
      </c>
      <c r="T1282">
        <v>56</v>
      </c>
      <c r="U1282" s="2">
        <v>394</v>
      </c>
      <c r="V1282" s="2">
        <v>183</v>
      </c>
      <c r="W1282" s="8">
        <v>5.8865537645378496E-2</v>
      </c>
      <c r="X1282" s="2">
        <v>14420</v>
      </c>
      <c r="Y1282" s="45">
        <v>1219</v>
      </c>
      <c r="AA1282" s="61">
        <f>(Table13[[#This Row],[2042 Future AADT]]-Table13[[#This Row],[AADT 2022]])/20*($AA$5-2022)+Table13[[#This Row],[AADT 2022]]</f>
        <v>12803.7</v>
      </c>
      <c r="AC1282" s="1" t="str">
        <f>IF(Table13[[#This Row],[TCS MP]]&gt;=Table13[[#This Row],[BMP]],IF(Table13[[#This Row],[TCS MP]]&lt;=Table13[[#This Row],[EMP]],"Good","EMP"),"BMP")</f>
        <v>Good</v>
      </c>
    </row>
    <row r="1283" spans="1:29" ht="24" customHeight="1" x14ac:dyDescent="0.25">
      <c r="A1283" t="s">
        <v>2715</v>
      </c>
      <c r="B1283" t="s">
        <v>18354</v>
      </c>
      <c r="C1283">
        <v>102027</v>
      </c>
      <c r="D1283" t="s">
        <v>17073</v>
      </c>
      <c r="E1283" t="s">
        <v>1109</v>
      </c>
      <c r="F1283" s="9">
        <f>Table13[[#This Row],[ToMeasure]]-Table13[[#This Row],[FromMeasure]]</f>
        <v>0.74126289000000156</v>
      </c>
      <c r="G1283" s="5" t="s">
        <v>1107</v>
      </c>
      <c r="H1283" s="35">
        <v>19.176420579999998</v>
      </c>
      <c r="I1283" s="56">
        <v>271.269425113333</v>
      </c>
      <c r="J1283" s="18" t="s">
        <v>2710</v>
      </c>
      <c r="K1283" s="55">
        <v>271.79932002999999</v>
      </c>
      <c r="L1283" s="35">
        <v>19.91768347</v>
      </c>
      <c r="M1283" s="56">
        <v>272.01068800333297</v>
      </c>
      <c r="N1283" s="18" t="s">
        <v>2712</v>
      </c>
      <c r="O1283" s="2">
        <v>3152</v>
      </c>
      <c r="P1283" s="2">
        <v>3374</v>
      </c>
      <c r="Q1283" s="2">
        <v>6526</v>
      </c>
      <c r="R1283" t="s">
        <v>14195</v>
      </c>
      <c r="S1283">
        <v>8</v>
      </c>
      <c r="T1283">
        <v>56</v>
      </c>
      <c r="U1283" s="2">
        <v>352</v>
      </c>
      <c r="V1283" s="2">
        <v>512</v>
      </c>
      <c r="W1283" s="8">
        <v>0.1323935029114312</v>
      </c>
      <c r="X1283" s="2">
        <v>9600</v>
      </c>
      <c r="Y1283" s="45">
        <v>1220</v>
      </c>
      <c r="AA1283" s="61">
        <f>(Table13[[#This Row],[2042 Future AADT]]-Table13[[#This Row],[AADT 2022]])/20*($AA$5-2022)+Table13[[#This Row],[AADT 2022]]</f>
        <v>8524.1</v>
      </c>
      <c r="AC1283" s="1" t="str">
        <f>IF(Table13[[#This Row],[TCS MP]]&gt;=Table13[[#This Row],[BMP]],IF(Table13[[#This Row],[TCS MP]]&lt;=Table13[[#This Row],[EMP]],"Good","EMP"),"BMP")</f>
        <v>Good</v>
      </c>
    </row>
    <row r="1284" spans="1:29" ht="24" customHeight="1" x14ac:dyDescent="0.25">
      <c r="A1284" t="s">
        <v>2717</v>
      </c>
      <c r="B1284" t="s">
        <v>18355</v>
      </c>
      <c r="C1284">
        <v>102028</v>
      </c>
      <c r="D1284" t="s">
        <v>17073</v>
      </c>
      <c r="E1284" t="s">
        <v>1109</v>
      </c>
      <c r="F1284" s="9">
        <f>Table13[[#This Row],[ToMeasure]]-Table13[[#This Row],[FromMeasure]]</f>
        <v>28.954252040000004</v>
      </c>
      <c r="G1284" s="5" t="s">
        <v>1107</v>
      </c>
      <c r="H1284" s="35">
        <v>20.481022169999999</v>
      </c>
      <c r="I1284" s="56">
        <v>272.56939699322601</v>
      </c>
      <c r="J1284" s="18" t="s">
        <v>2713</v>
      </c>
      <c r="K1284" s="55">
        <v>286.99430100000001</v>
      </c>
      <c r="L1284" s="35">
        <v>49.435274210000003</v>
      </c>
      <c r="M1284" s="56">
        <v>301.52364903322598</v>
      </c>
      <c r="N1284" s="18" t="s">
        <v>2716</v>
      </c>
      <c r="O1284" s="2">
        <v>1710</v>
      </c>
      <c r="P1284" s="2">
        <v>1230</v>
      </c>
      <c r="Q1284" s="2">
        <v>2940</v>
      </c>
      <c r="R1284" t="s">
        <v>16301</v>
      </c>
      <c r="S1284">
        <v>7</v>
      </c>
      <c r="T1284">
        <v>63</v>
      </c>
      <c r="U1284" s="2">
        <v>303</v>
      </c>
      <c r="V1284" s="2">
        <v>427</v>
      </c>
      <c r="W1284" s="8">
        <v>0.24829931972789115</v>
      </c>
      <c r="X1284" s="2">
        <v>4101</v>
      </c>
      <c r="Y1284" s="45">
        <v>1221</v>
      </c>
      <c r="AA1284" s="61">
        <f>(Table13[[#This Row],[2042 Future AADT]]-Table13[[#This Row],[AADT 2022]])/20*($AA$5-2022)+Table13[[#This Row],[AADT 2022]]</f>
        <v>3694.65</v>
      </c>
      <c r="AC1284" s="1" t="str">
        <f>IF(Table13[[#This Row],[TCS MP]]&gt;=Table13[[#This Row],[BMP]],IF(Table13[[#This Row],[TCS MP]]&lt;=Table13[[#This Row],[EMP]],"Good","EMP"),"BMP")</f>
        <v>Good</v>
      </c>
    </row>
    <row r="1285" spans="1:29" ht="24" customHeight="1" x14ac:dyDescent="0.25">
      <c r="A1285" t="s">
        <v>2719</v>
      </c>
      <c r="B1285" t="s">
        <v>18356</v>
      </c>
      <c r="C1285">
        <v>102029</v>
      </c>
      <c r="D1285" t="s">
        <v>17073</v>
      </c>
      <c r="E1285" t="s">
        <v>1109</v>
      </c>
      <c r="F1285" s="9">
        <f>Table13[[#This Row],[ToMeasure]]-Table13[[#This Row],[FromMeasure]]</f>
        <v>11.927216829999999</v>
      </c>
      <c r="G1285" s="5" t="s">
        <v>1107</v>
      </c>
      <c r="H1285" s="35">
        <v>49.435274210000003</v>
      </c>
      <c r="I1285" s="56">
        <v>301.51820827642899</v>
      </c>
      <c r="J1285" s="18" t="s">
        <v>2716</v>
      </c>
      <c r="K1285" s="55">
        <v>307.98894116000002</v>
      </c>
      <c r="L1285" s="35">
        <v>61.362491040000002</v>
      </c>
      <c r="M1285" s="56">
        <v>313.44542510642901</v>
      </c>
      <c r="N1285" s="18" t="s">
        <v>2718</v>
      </c>
      <c r="O1285" s="2">
        <v>1751</v>
      </c>
      <c r="P1285" s="2">
        <v>1770</v>
      </c>
      <c r="Q1285" s="2">
        <v>3521</v>
      </c>
      <c r="R1285" t="s">
        <v>13655</v>
      </c>
      <c r="S1285">
        <v>8</v>
      </c>
      <c r="T1285">
        <v>53</v>
      </c>
      <c r="U1285" s="2">
        <v>405</v>
      </c>
      <c r="V1285" s="2">
        <v>575</v>
      </c>
      <c r="W1285" s="8">
        <v>0.27833001988071571</v>
      </c>
      <c r="X1285" s="2">
        <v>5180</v>
      </c>
      <c r="Y1285" s="45">
        <v>1222</v>
      </c>
      <c r="AA1285" s="61">
        <f>(Table13[[#This Row],[2042 Future AADT]]-Table13[[#This Row],[AADT 2022]])/20*($AA$5-2022)+Table13[[#This Row],[AADT 2022]]</f>
        <v>4599.3500000000004</v>
      </c>
      <c r="AC1285" s="1" t="str">
        <f>IF(Table13[[#This Row],[TCS MP]]&gt;=Table13[[#This Row],[BMP]],IF(Table13[[#This Row],[TCS MP]]&lt;=Table13[[#This Row],[EMP]],"Good","EMP"),"BMP")</f>
        <v>Good</v>
      </c>
    </row>
    <row r="1286" spans="1:29" ht="24" customHeight="1" x14ac:dyDescent="0.25">
      <c r="A1286" t="s">
        <v>2721</v>
      </c>
      <c r="B1286" t="s">
        <v>18357</v>
      </c>
      <c r="C1286">
        <v>102030</v>
      </c>
      <c r="D1286" t="s">
        <v>17073</v>
      </c>
      <c r="E1286" t="s">
        <v>1109</v>
      </c>
      <c r="F1286" s="9">
        <f>Table13[[#This Row],[ToMeasure]]-Table13[[#This Row],[FromMeasure]]</f>
        <v>4.352648319999993</v>
      </c>
      <c r="G1286" s="5" t="s">
        <v>1107</v>
      </c>
      <c r="H1286" s="35">
        <v>61.362491040000002</v>
      </c>
      <c r="I1286" s="56">
        <v>313.44542510642901</v>
      </c>
      <c r="J1286" s="18" t="s">
        <v>2718</v>
      </c>
      <c r="K1286" s="55">
        <v>328.00912197999997</v>
      </c>
      <c r="L1286" s="35">
        <v>65.715139359999995</v>
      </c>
      <c r="M1286" s="56">
        <v>328.88906201499998</v>
      </c>
      <c r="N1286" s="18" t="s">
        <v>2720</v>
      </c>
      <c r="O1286" s="2">
        <v>1883</v>
      </c>
      <c r="P1286" s="2">
        <v>1874</v>
      </c>
      <c r="Q1286" s="2">
        <v>3757</v>
      </c>
      <c r="R1286" t="s">
        <v>10262</v>
      </c>
      <c r="S1286">
        <v>7</v>
      </c>
      <c r="T1286">
        <v>52</v>
      </c>
      <c r="U1286" s="2">
        <v>289</v>
      </c>
      <c r="V1286" s="2">
        <v>711</v>
      </c>
      <c r="W1286" s="8">
        <v>0.26616981634282671</v>
      </c>
      <c r="X1286" s="2">
        <v>5527</v>
      </c>
      <c r="Y1286" s="45">
        <v>1223</v>
      </c>
      <c r="AA1286" s="61">
        <f>(Table13[[#This Row],[2042 Future AADT]]-Table13[[#This Row],[AADT 2022]])/20*($AA$5-2022)+Table13[[#This Row],[AADT 2022]]</f>
        <v>4907.5</v>
      </c>
      <c r="AC1286" s="1" t="str">
        <f>IF(Table13[[#This Row],[TCS MP]]&gt;=Table13[[#This Row],[BMP]],IF(Table13[[#This Row],[TCS MP]]&lt;=Table13[[#This Row],[EMP]],"Good","EMP"),"BMP")</f>
        <v>Good</v>
      </c>
    </row>
    <row r="1287" spans="1:29" ht="24" customHeight="1" x14ac:dyDescent="0.25">
      <c r="A1287" t="s">
        <v>2723</v>
      </c>
      <c r="B1287" t="s">
        <v>18358</v>
      </c>
      <c r="C1287">
        <v>102031</v>
      </c>
      <c r="D1287" t="s">
        <v>17073</v>
      </c>
      <c r="E1287" t="s">
        <v>1109</v>
      </c>
      <c r="F1287" s="9">
        <f>Table13[[#This Row],[ToMeasure]]-Table13[[#This Row],[FromMeasure]]</f>
        <v>1.4663418200000109</v>
      </c>
      <c r="G1287" s="5" t="s">
        <v>1107</v>
      </c>
      <c r="H1287" s="35">
        <v>65.715139359999995</v>
      </c>
      <c r="I1287" s="56">
        <v>328.88906201499998</v>
      </c>
      <c r="J1287" s="18" t="s">
        <v>2720</v>
      </c>
      <c r="K1287" s="55">
        <v>329.89311493000002</v>
      </c>
      <c r="L1287" s="35">
        <v>67.181481180000006</v>
      </c>
      <c r="M1287" s="56">
        <v>330.355403835</v>
      </c>
      <c r="N1287" s="18" t="s">
        <v>2722</v>
      </c>
      <c r="O1287" s="2">
        <v>2750</v>
      </c>
      <c r="P1287" s="2">
        <v>2710</v>
      </c>
      <c r="Q1287" s="2">
        <v>5460</v>
      </c>
      <c r="R1287" t="s">
        <v>10263</v>
      </c>
      <c r="S1287">
        <v>9</v>
      </c>
      <c r="T1287">
        <v>53</v>
      </c>
      <c r="U1287" s="2">
        <v>617</v>
      </c>
      <c r="V1287" s="2">
        <v>638</v>
      </c>
      <c r="W1287" s="8">
        <v>0.22985347985347984</v>
      </c>
      <c r="X1287" s="2">
        <v>8032</v>
      </c>
      <c r="Y1287" s="45">
        <v>1224</v>
      </c>
      <c r="AA1287" s="61">
        <f>(Table13[[#This Row],[2042 Future AADT]]-Table13[[#This Row],[AADT 2022]])/20*($AA$5-2022)+Table13[[#This Row],[AADT 2022]]</f>
        <v>7131.8</v>
      </c>
      <c r="AC1287" s="1" t="str">
        <f>IF(Table13[[#This Row],[TCS MP]]&gt;=Table13[[#This Row],[BMP]],IF(Table13[[#This Row],[TCS MP]]&lt;=Table13[[#This Row],[EMP]],"Good","EMP"),"BMP")</f>
        <v>Good</v>
      </c>
    </row>
    <row r="1288" spans="1:29" ht="24" customHeight="1" x14ac:dyDescent="0.25">
      <c r="A1288" t="s">
        <v>2724</v>
      </c>
      <c r="B1288" t="s">
        <v>18359</v>
      </c>
      <c r="C1288">
        <v>102032</v>
      </c>
      <c r="D1288" t="s">
        <v>17073</v>
      </c>
      <c r="E1288" t="s">
        <v>1109</v>
      </c>
      <c r="F1288" s="9">
        <f>Table13[[#This Row],[ToMeasure]]-Table13[[#This Row],[FromMeasure]]</f>
        <v>0.37130101999998999</v>
      </c>
      <c r="G1288" s="5" t="s">
        <v>1107</v>
      </c>
      <c r="H1288" s="35">
        <v>67.181481180000006</v>
      </c>
      <c r="I1288" s="56">
        <v>330.35205911000003</v>
      </c>
      <c r="J1288" s="18" t="s">
        <v>2722</v>
      </c>
      <c r="K1288" s="55">
        <v>330.56405687</v>
      </c>
      <c r="L1288" s="35">
        <v>67.552782199999996</v>
      </c>
      <c r="M1288" s="56">
        <v>330.72336013</v>
      </c>
      <c r="N1288" s="18" t="s">
        <v>2096</v>
      </c>
      <c r="O1288" s="2">
        <v>3263</v>
      </c>
      <c r="P1288" s="2">
        <v>2955</v>
      </c>
      <c r="Q1288" s="2">
        <v>6218</v>
      </c>
      <c r="R1288" t="s">
        <v>13656</v>
      </c>
      <c r="S1288">
        <v>10</v>
      </c>
      <c r="T1288">
        <v>50</v>
      </c>
      <c r="U1288" s="2">
        <v>180</v>
      </c>
      <c r="V1288" s="2">
        <v>705</v>
      </c>
      <c r="W1288" s="8">
        <v>0.14232872306207783</v>
      </c>
      <c r="X1288" s="2">
        <v>10015</v>
      </c>
      <c r="Y1288" s="45">
        <v>1225</v>
      </c>
      <c r="AA1288" s="61">
        <f>(Table13[[#This Row],[2042 Future AADT]]-Table13[[#This Row],[AADT 2022]])/20*($AA$5-2022)+Table13[[#This Row],[AADT 2022]]</f>
        <v>8686.0499999999993</v>
      </c>
      <c r="AC1288" s="1" t="str">
        <f>IF(Table13[[#This Row],[TCS MP]]&gt;=Table13[[#This Row],[BMP]],IF(Table13[[#This Row],[TCS MP]]&lt;=Table13[[#This Row],[EMP]],"Good","EMP"),"BMP")</f>
        <v>Good</v>
      </c>
    </row>
    <row r="1289" spans="1:29" ht="24" customHeight="1" x14ac:dyDescent="0.25">
      <c r="A1289" t="s">
        <v>2726</v>
      </c>
      <c r="B1289" t="s">
        <v>18360</v>
      </c>
      <c r="C1289">
        <v>102034</v>
      </c>
      <c r="D1289" t="s">
        <v>17073</v>
      </c>
      <c r="E1289" t="s">
        <v>1109</v>
      </c>
      <c r="F1289" s="9">
        <f>Table13[[#This Row],[ToMeasure]]-Table13[[#This Row],[FromMeasure]]</f>
        <v>0.54221535000000642</v>
      </c>
      <c r="G1289" s="5" t="s">
        <v>1107</v>
      </c>
      <c r="H1289" s="35">
        <v>67.552782199999996</v>
      </c>
      <c r="I1289" s="56">
        <v>330.73425938333298</v>
      </c>
      <c r="J1289" s="18" t="s">
        <v>2096</v>
      </c>
      <c r="K1289" s="55">
        <v>330.98968625333299</v>
      </c>
      <c r="L1289" s="35">
        <v>68.094997550000002</v>
      </c>
      <c r="M1289" s="56">
        <v>331.27647473333298</v>
      </c>
      <c r="N1289" s="18" t="s">
        <v>2725</v>
      </c>
      <c r="O1289" s="2">
        <v>4572</v>
      </c>
      <c r="P1289" s="2">
        <v>3962</v>
      </c>
      <c r="Q1289" s="2">
        <v>8534</v>
      </c>
      <c r="R1289" t="s">
        <v>10264</v>
      </c>
      <c r="S1289">
        <v>8</v>
      </c>
      <c r="T1289">
        <v>51</v>
      </c>
      <c r="U1289" s="2">
        <v>759</v>
      </c>
      <c r="V1289" s="2">
        <v>691</v>
      </c>
      <c r="W1289" s="8">
        <v>0.16990860089055543</v>
      </c>
      <c r="X1289" s="2">
        <v>13745</v>
      </c>
      <c r="Y1289" s="45">
        <v>1226</v>
      </c>
      <c r="AA1289" s="61">
        <f>(Table13[[#This Row],[2042 Future AADT]]-Table13[[#This Row],[AADT 2022]])/20*($AA$5-2022)+Table13[[#This Row],[AADT 2022]]</f>
        <v>11921.15</v>
      </c>
      <c r="AC1289" s="1" t="str">
        <f>IF(Table13[[#This Row],[TCS MP]]&gt;=Table13[[#This Row],[BMP]],IF(Table13[[#This Row],[TCS MP]]&lt;=Table13[[#This Row],[EMP]],"Good","EMP"),"BMP")</f>
        <v>Good</v>
      </c>
    </row>
    <row r="1290" spans="1:29" ht="24" customHeight="1" x14ac:dyDescent="0.25">
      <c r="A1290" t="s">
        <v>2728</v>
      </c>
      <c r="B1290" t="s">
        <v>18361</v>
      </c>
      <c r="C1290">
        <v>102036</v>
      </c>
      <c r="D1290" t="s">
        <v>17073</v>
      </c>
      <c r="E1290" t="s">
        <v>1109</v>
      </c>
      <c r="F1290" s="9">
        <f>Table13[[#This Row],[ToMeasure]]-Table13[[#This Row],[FromMeasure]]</f>
        <v>0.48390050000000429</v>
      </c>
      <c r="G1290" s="5" t="s">
        <v>1107</v>
      </c>
      <c r="H1290" s="35">
        <v>68.094997550000002</v>
      </c>
      <c r="I1290" s="56">
        <v>331.29487806499998</v>
      </c>
      <c r="J1290" s="18" t="s">
        <v>2725</v>
      </c>
      <c r="K1290" s="55">
        <v>331.64582021500001</v>
      </c>
      <c r="L1290" s="35">
        <v>68.578898050000006</v>
      </c>
      <c r="M1290" s="56">
        <v>331.77877856499998</v>
      </c>
      <c r="N1290" s="18" t="s">
        <v>2727</v>
      </c>
      <c r="O1290" s="2">
        <v>4996</v>
      </c>
      <c r="P1290" s="2">
        <v>5006</v>
      </c>
      <c r="Q1290" s="2">
        <v>10002</v>
      </c>
      <c r="R1290" t="s">
        <v>16449</v>
      </c>
      <c r="S1290">
        <v>8</v>
      </c>
      <c r="T1290">
        <v>54</v>
      </c>
      <c r="U1290" s="2">
        <v>814</v>
      </c>
      <c r="V1290" s="2">
        <v>737</v>
      </c>
      <c r="W1290" s="8">
        <v>0.15506898620275944</v>
      </c>
      <c r="X1290" s="2">
        <v>16109</v>
      </c>
      <c r="Y1290" s="45">
        <v>1227</v>
      </c>
      <c r="AA1290" s="61">
        <f>(Table13[[#This Row],[2042 Future AADT]]-Table13[[#This Row],[AADT 2022]])/20*($AA$5-2022)+Table13[[#This Row],[AADT 2022]]</f>
        <v>13971.55</v>
      </c>
      <c r="AC1290" s="1" t="str">
        <f>IF(Table13[[#This Row],[TCS MP]]&gt;=Table13[[#This Row],[BMP]],IF(Table13[[#This Row],[TCS MP]]&lt;=Table13[[#This Row],[EMP]],"Good","EMP"),"BMP")</f>
        <v>Good</v>
      </c>
    </row>
    <row r="1291" spans="1:29" ht="24" customHeight="1" x14ac:dyDescent="0.25">
      <c r="A1291" t="s">
        <v>2730</v>
      </c>
      <c r="B1291" t="s">
        <v>18362</v>
      </c>
      <c r="C1291">
        <v>102038</v>
      </c>
      <c r="D1291" t="s">
        <v>17073</v>
      </c>
      <c r="E1291" t="s">
        <v>1109</v>
      </c>
      <c r="F1291" s="9">
        <f>Table13[[#This Row],[ToMeasure]]-Table13[[#This Row],[FromMeasure]]</f>
        <v>3.8795925699999998</v>
      </c>
      <c r="G1291" s="5" t="s">
        <v>1107</v>
      </c>
      <c r="H1291" s="35">
        <v>68.578898050000006</v>
      </c>
      <c r="I1291" s="56">
        <v>331.76660368</v>
      </c>
      <c r="J1291" s="18" t="s">
        <v>2727</v>
      </c>
      <c r="K1291" s="55">
        <v>333.774889895</v>
      </c>
      <c r="L1291" s="35">
        <v>72.458490620000006</v>
      </c>
      <c r="M1291" s="56">
        <v>335.64619625</v>
      </c>
      <c r="N1291" s="18" t="s">
        <v>2729</v>
      </c>
      <c r="O1291" s="2">
        <v>5282</v>
      </c>
      <c r="P1291" s="2">
        <v>4992</v>
      </c>
      <c r="Q1291" s="2">
        <v>10274</v>
      </c>
      <c r="R1291" t="s">
        <v>14196</v>
      </c>
      <c r="S1291">
        <v>8</v>
      </c>
      <c r="T1291">
        <v>56</v>
      </c>
      <c r="U1291" s="2">
        <v>724</v>
      </c>
      <c r="V1291" s="2">
        <v>580</v>
      </c>
      <c r="W1291" s="8">
        <v>0.12692232820712479</v>
      </c>
      <c r="X1291" s="2">
        <v>13655</v>
      </c>
      <c r="Y1291" s="45">
        <v>1228</v>
      </c>
      <c r="AA1291" s="61">
        <f>(Table13[[#This Row],[2042 Future AADT]]-Table13[[#This Row],[AADT 2022]])/20*($AA$5-2022)+Table13[[#This Row],[AADT 2022]]</f>
        <v>12471.65</v>
      </c>
      <c r="AC1291" s="1" t="str">
        <f>IF(Table13[[#This Row],[TCS MP]]&gt;=Table13[[#This Row],[BMP]],IF(Table13[[#This Row],[TCS MP]]&lt;=Table13[[#This Row],[EMP]],"Good","EMP"),"BMP")</f>
        <v>Good</v>
      </c>
    </row>
    <row r="1292" spans="1:29" ht="24" customHeight="1" x14ac:dyDescent="0.25">
      <c r="A1292" t="s">
        <v>2732</v>
      </c>
      <c r="B1292" t="s">
        <v>18363</v>
      </c>
      <c r="C1292">
        <v>102040</v>
      </c>
      <c r="D1292" t="s">
        <v>17073</v>
      </c>
      <c r="E1292" t="s">
        <v>1109</v>
      </c>
      <c r="F1292" s="9">
        <f>Table13[[#This Row],[ToMeasure]]-Table13[[#This Row],[FromMeasure]]</f>
        <v>0.35620673999999042</v>
      </c>
      <c r="G1292" s="5" t="s">
        <v>1107</v>
      </c>
      <c r="H1292" s="35">
        <v>72.458490620000006</v>
      </c>
      <c r="I1292" s="56">
        <v>335.63913946000002</v>
      </c>
      <c r="J1292" s="18" t="s">
        <v>2729</v>
      </c>
      <c r="K1292" s="55">
        <v>335.76180622999999</v>
      </c>
      <c r="L1292" s="35">
        <v>72.814697359999997</v>
      </c>
      <c r="M1292" s="56">
        <v>335.99534619999997</v>
      </c>
      <c r="N1292" s="18" t="s">
        <v>2731</v>
      </c>
      <c r="O1292" s="2">
        <v>6330</v>
      </c>
      <c r="P1292" s="2">
        <v>6079</v>
      </c>
      <c r="Q1292" s="2">
        <v>12409</v>
      </c>
      <c r="R1292" t="s">
        <v>13657</v>
      </c>
      <c r="S1292">
        <v>8</v>
      </c>
      <c r="T1292">
        <v>54</v>
      </c>
      <c r="U1292" s="2">
        <v>745</v>
      </c>
      <c r="V1292" s="2">
        <v>372</v>
      </c>
      <c r="W1292" s="8">
        <v>9.0015311467483275E-2</v>
      </c>
      <c r="X1292" s="2">
        <v>19986</v>
      </c>
      <c r="Y1292" s="45">
        <v>1229</v>
      </c>
      <c r="AA1292" s="61">
        <f>(Table13[[#This Row],[2042 Future AADT]]-Table13[[#This Row],[AADT 2022]])/20*($AA$5-2022)+Table13[[#This Row],[AADT 2022]]</f>
        <v>17334.05</v>
      </c>
      <c r="AC1292" s="1" t="str">
        <f>IF(Table13[[#This Row],[TCS MP]]&gt;=Table13[[#This Row],[BMP]],IF(Table13[[#This Row],[TCS MP]]&lt;=Table13[[#This Row],[EMP]],"Good","EMP"),"BMP")</f>
        <v>Good</v>
      </c>
    </row>
    <row r="1293" spans="1:29" ht="24" customHeight="1" x14ac:dyDescent="0.25">
      <c r="A1293" t="s">
        <v>2734</v>
      </c>
      <c r="B1293" t="s">
        <v>18364</v>
      </c>
      <c r="C1293">
        <v>102042</v>
      </c>
      <c r="D1293" t="s">
        <v>17073</v>
      </c>
      <c r="E1293" t="s">
        <v>1109</v>
      </c>
      <c r="F1293" s="9">
        <f>Table13[[#This Row],[ToMeasure]]-Table13[[#This Row],[FromMeasure]]</f>
        <v>0.64188198000000796</v>
      </c>
      <c r="G1293" s="5" t="s">
        <v>1107</v>
      </c>
      <c r="H1293" s="35">
        <v>72.814697359999997</v>
      </c>
      <c r="I1293" s="56">
        <v>335.97634009500001</v>
      </c>
      <c r="J1293" s="18" t="s">
        <v>2731</v>
      </c>
      <c r="K1293" s="55">
        <v>336.027936985</v>
      </c>
      <c r="L1293" s="35">
        <v>73.456579340000005</v>
      </c>
      <c r="M1293" s="56">
        <v>336.61822207500001</v>
      </c>
      <c r="N1293" s="18" t="s">
        <v>2733</v>
      </c>
      <c r="O1293" s="2">
        <v>7087</v>
      </c>
      <c r="P1293" s="2">
        <v>7111</v>
      </c>
      <c r="Q1293" s="2">
        <v>14198</v>
      </c>
      <c r="R1293" t="s">
        <v>13658</v>
      </c>
      <c r="S1293">
        <v>8</v>
      </c>
      <c r="T1293">
        <v>56</v>
      </c>
      <c r="U1293" s="2">
        <v>993</v>
      </c>
      <c r="V1293" s="2">
        <v>353</v>
      </c>
      <c r="W1293" s="8">
        <v>9.4802084800676145E-2</v>
      </c>
      <c r="X1293" s="2">
        <v>22868</v>
      </c>
      <c r="Y1293" s="45">
        <v>1230</v>
      </c>
      <c r="AA1293" s="61">
        <f>(Table13[[#This Row],[2042 Future AADT]]-Table13[[#This Row],[AADT 2022]])/20*($AA$5-2022)+Table13[[#This Row],[AADT 2022]]</f>
        <v>19833.5</v>
      </c>
      <c r="AC1293" s="1" t="str">
        <f>IF(Table13[[#This Row],[TCS MP]]&gt;=Table13[[#This Row],[BMP]],IF(Table13[[#This Row],[TCS MP]]&lt;=Table13[[#This Row],[EMP]],"Good","EMP"),"BMP")</f>
        <v>Good</v>
      </c>
    </row>
    <row r="1294" spans="1:29" ht="24" customHeight="1" x14ac:dyDescent="0.25">
      <c r="A1294" t="s">
        <v>2736</v>
      </c>
      <c r="B1294" t="s">
        <v>18365</v>
      </c>
      <c r="C1294">
        <v>102044</v>
      </c>
      <c r="D1294" t="s">
        <v>17073</v>
      </c>
      <c r="E1294" t="s">
        <v>1109</v>
      </c>
      <c r="F1294" s="9">
        <f>Table13[[#This Row],[ToMeasure]]-Table13[[#This Row],[FromMeasure]]</f>
        <v>1.3303399200000001</v>
      </c>
      <c r="G1294" s="5" t="s">
        <v>1107</v>
      </c>
      <c r="H1294" s="35">
        <v>73.456579340000005</v>
      </c>
      <c r="I1294" s="56">
        <v>336.61668113333297</v>
      </c>
      <c r="J1294" s="18" t="s">
        <v>2733</v>
      </c>
      <c r="K1294" s="55">
        <v>337.29084940500002</v>
      </c>
      <c r="L1294" s="35">
        <v>74.786919260000005</v>
      </c>
      <c r="M1294" s="56">
        <v>337.947021053333</v>
      </c>
      <c r="N1294" s="18" t="s">
        <v>2735</v>
      </c>
      <c r="O1294" s="2">
        <v>9145</v>
      </c>
      <c r="P1294" s="2">
        <v>8754</v>
      </c>
      <c r="Q1294" s="2">
        <v>17899</v>
      </c>
      <c r="R1294" t="s">
        <v>14197</v>
      </c>
      <c r="S1294">
        <v>10</v>
      </c>
      <c r="T1294">
        <v>56</v>
      </c>
      <c r="U1294" s="2">
        <v>2130</v>
      </c>
      <c r="V1294" s="2">
        <v>913</v>
      </c>
      <c r="W1294" s="8">
        <v>0.17000949773730376</v>
      </c>
      <c r="X1294" s="2">
        <v>28829</v>
      </c>
      <c r="Y1294" s="45">
        <v>1231</v>
      </c>
      <c r="AA1294" s="61">
        <f>(Table13[[#This Row],[2042 Future AADT]]-Table13[[#This Row],[AADT 2022]])/20*($AA$5-2022)+Table13[[#This Row],[AADT 2022]]</f>
        <v>25003.5</v>
      </c>
      <c r="AC1294" s="1" t="str">
        <f>IF(Table13[[#This Row],[TCS MP]]&gt;=Table13[[#This Row],[BMP]],IF(Table13[[#This Row],[TCS MP]]&lt;=Table13[[#This Row],[EMP]],"Good","EMP"),"BMP")</f>
        <v>Good</v>
      </c>
    </row>
    <row r="1295" spans="1:29" ht="24" customHeight="1" x14ac:dyDescent="0.25">
      <c r="A1295" t="s">
        <v>2738</v>
      </c>
      <c r="B1295" t="s">
        <v>18366</v>
      </c>
      <c r="C1295">
        <v>102046</v>
      </c>
      <c r="D1295" t="s">
        <v>17073</v>
      </c>
      <c r="E1295" t="s">
        <v>1109</v>
      </c>
      <c r="F1295" s="9">
        <f>Table13[[#This Row],[ToMeasure]]-Table13[[#This Row],[FromMeasure]]</f>
        <v>0.49391605999998944</v>
      </c>
      <c r="G1295" s="5" t="s">
        <v>1107</v>
      </c>
      <c r="H1295" s="35">
        <v>74.786919260000005</v>
      </c>
      <c r="I1295" s="56">
        <v>337.95224561666703</v>
      </c>
      <c r="J1295" s="18" t="s">
        <v>2735</v>
      </c>
      <c r="K1295" s="55">
        <v>338.17259139499998</v>
      </c>
      <c r="L1295" s="35">
        <v>75.280835319999994</v>
      </c>
      <c r="M1295" s="56">
        <v>338.44616167666697</v>
      </c>
      <c r="N1295" s="18" t="s">
        <v>2737</v>
      </c>
      <c r="O1295" s="2">
        <v>10913</v>
      </c>
      <c r="P1295" s="2">
        <v>10588</v>
      </c>
      <c r="Q1295" s="2">
        <v>21501</v>
      </c>
      <c r="R1295" t="s">
        <v>13659</v>
      </c>
      <c r="S1295">
        <v>10</v>
      </c>
      <c r="T1295">
        <v>52</v>
      </c>
      <c r="U1295" s="2">
        <v>2130</v>
      </c>
      <c r="V1295" s="2">
        <v>913</v>
      </c>
      <c r="W1295" s="8">
        <v>0.1415283010092554</v>
      </c>
      <c r="X1295" s="2">
        <v>34630</v>
      </c>
      <c r="Y1295" s="45">
        <v>1232</v>
      </c>
      <c r="AA1295" s="61">
        <f>(Table13[[#This Row],[2042 Future AADT]]-Table13[[#This Row],[AADT 2022]])/20*($AA$5-2022)+Table13[[#This Row],[AADT 2022]]</f>
        <v>30034.85</v>
      </c>
      <c r="AC1295" s="1" t="str">
        <f>IF(Table13[[#This Row],[TCS MP]]&gt;=Table13[[#This Row],[BMP]],IF(Table13[[#This Row],[TCS MP]]&lt;=Table13[[#This Row],[EMP]],"Good","EMP"),"BMP")</f>
        <v>Good</v>
      </c>
    </row>
    <row r="1296" spans="1:29" ht="24" customHeight="1" x14ac:dyDescent="0.25">
      <c r="A1296" t="s">
        <v>2740</v>
      </c>
      <c r="B1296" t="s">
        <v>18367</v>
      </c>
      <c r="C1296">
        <v>102048</v>
      </c>
      <c r="D1296" t="s">
        <v>17073</v>
      </c>
      <c r="E1296" t="s">
        <v>1109</v>
      </c>
      <c r="F1296" s="9">
        <f>Table13[[#This Row],[ToMeasure]]-Table13[[#This Row],[FromMeasure]]</f>
        <v>0.50517303000000879</v>
      </c>
      <c r="G1296" s="5" t="s">
        <v>1107</v>
      </c>
      <c r="H1296" s="35">
        <v>75.280835319999994</v>
      </c>
      <c r="I1296" s="56">
        <v>338.45255673499997</v>
      </c>
      <c r="J1296" s="18" t="s">
        <v>2737</v>
      </c>
      <c r="K1296" s="55">
        <v>338.69679263500001</v>
      </c>
      <c r="L1296" s="35">
        <v>75.786008350000003</v>
      </c>
      <c r="M1296" s="56">
        <v>338.95772976500001</v>
      </c>
      <c r="N1296" s="18" t="s">
        <v>2739</v>
      </c>
      <c r="O1296" s="2">
        <v>10861</v>
      </c>
      <c r="P1296" s="2">
        <v>10455</v>
      </c>
      <c r="Q1296" s="2">
        <v>21316</v>
      </c>
      <c r="R1296" t="s">
        <v>14198</v>
      </c>
      <c r="S1296">
        <v>10</v>
      </c>
      <c r="T1296">
        <v>51</v>
      </c>
      <c r="U1296" s="2">
        <v>719</v>
      </c>
      <c r="V1296" s="2">
        <v>676</v>
      </c>
      <c r="W1296" s="8">
        <v>6.5443798085944832E-2</v>
      </c>
      <c r="X1296" s="2">
        <v>34332</v>
      </c>
      <c r="Y1296" s="45">
        <v>1233</v>
      </c>
      <c r="AA1296" s="61">
        <f>(Table13[[#This Row],[2042 Future AADT]]-Table13[[#This Row],[AADT 2022]])/20*($AA$5-2022)+Table13[[#This Row],[AADT 2022]]</f>
        <v>29776.400000000001</v>
      </c>
      <c r="AC1296" s="1" t="str">
        <f>IF(Table13[[#This Row],[TCS MP]]&gt;=Table13[[#This Row],[BMP]],IF(Table13[[#This Row],[TCS MP]]&lt;=Table13[[#This Row],[EMP]],"Good","EMP"),"BMP")</f>
        <v>Good</v>
      </c>
    </row>
    <row r="1297" spans="1:29" ht="24" customHeight="1" x14ac:dyDescent="0.25">
      <c r="A1297" t="s">
        <v>2741</v>
      </c>
      <c r="B1297" t="s">
        <v>18368</v>
      </c>
      <c r="C1297">
        <v>102050</v>
      </c>
      <c r="D1297" t="s">
        <v>17073</v>
      </c>
      <c r="E1297" t="s">
        <v>1109</v>
      </c>
      <c r="F1297" s="9">
        <f>Table13[[#This Row],[ToMeasure]]-Table13[[#This Row],[FromMeasure]]</f>
        <v>0.48508132999999987</v>
      </c>
      <c r="G1297" s="5" t="s">
        <v>1107</v>
      </c>
      <c r="H1297" s="35">
        <v>75.786008350000003</v>
      </c>
      <c r="I1297" s="56">
        <v>338.955775206667</v>
      </c>
      <c r="J1297" s="18" t="s">
        <v>2739</v>
      </c>
      <c r="K1297" s="55">
        <v>339.28198459999999</v>
      </c>
      <c r="L1297" s="35">
        <v>76.271089680000003</v>
      </c>
      <c r="M1297" s="56">
        <v>339.44085653666701</v>
      </c>
      <c r="N1297" s="18" t="s">
        <v>442</v>
      </c>
      <c r="O1297" s="2">
        <v>8478</v>
      </c>
      <c r="P1297" s="2">
        <v>8221</v>
      </c>
      <c r="Q1297" s="2">
        <v>16699</v>
      </c>
      <c r="R1297" t="s">
        <v>13660</v>
      </c>
      <c r="S1297">
        <v>9</v>
      </c>
      <c r="T1297">
        <v>50</v>
      </c>
      <c r="U1297" s="2">
        <v>840</v>
      </c>
      <c r="V1297" s="2">
        <v>457</v>
      </c>
      <c r="W1297" s="8">
        <v>7.7669321516258452E-2</v>
      </c>
      <c r="X1297" s="2">
        <v>26896</v>
      </c>
      <c r="Y1297" s="45">
        <v>1234</v>
      </c>
      <c r="AA1297" s="61">
        <f>(Table13[[#This Row],[2042 Future AADT]]-Table13[[#This Row],[AADT 2022]])/20*($AA$5-2022)+Table13[[#This Row],[AADT 2022]]</f>
        <v>23327.05</v>
      </c>
      <c r="AC1297" s="1" t="str">
        <f>IF(Table13[[#This Row],[TCS MP]]&gt;=Table13[[#This Row],[BMP]],IF(Table13[[#This Row],[TCS MP]]&lt;=Table13[[#This Row],[EMP]],"Good","EMP"),"BMP")</f>
        <v>Good</v>
      </c>
    </row>
    <row r="1298" spans="1:29" ht="24" customHeight="1" x14ac:dyDescent="0.25">
      <c r="A1298" t="s">
        <v>2742</v>
      </c>
      <c r="B1298" t="s">
        <v>18369</v>
      </c>
      <c r="C1298">
        <v>102052</v>
      </c>
      <c r="D1298" t="s">
        <v>17073</v>
      </c>
      <c r="E1298" t="s">
        <v>1109</v>
      </c>
      <c r="F1298" s="9">
        <f>Table13[[#This Row],[ToMeasure]]-Table13[[#This Row],[FromMeasure]]</f>
        <v>0.32160269999999969</v>
      </c>
      <c r="G1298" s="5" t="s">
        <v>1107</v>
      </c>
      <c r="H1298" s="35">
        <v>76.271089680000003</v>
      </c>
      <c r="I1298" s="56">
        <v>339.44723001</v>
      </c>
      <c r="J1298" s="18" t="s">
        <v>442</v>
      </c>
      <c r="K1298" s="55">
        <v>339.60877980999999</v>
      </c>
      <c r="L1298" s="35">
        <v>76.592692380000003</v>
      </c>
      <c r="M1298" s="56">
        <v>339.76883271000003</v>
      </c>
      <c r="N1298" s="18" t="s">
        <v>1019</v>
      </c>
      <c r="O1298" s="2">
        <v>7071</v>
      </c>
      <c r="P1298" s="2">
        <v>6385</v>
      </c>
      <c r="Q1298" s="2">
        <v>13456</v>
      </c>
      <c r="R1298" t="s">
        <v>14199</v>
      </c>
      <c r="S1298">
        <v>10</v>
      </c>
      <c r="T1298">
        <v>56</v>
      </c>
      <c r="U1298" s="2">
        <v>586</v>
      </c>
      <c r="V1298" s="2">
        <v>733</v>
      </c>
      <c r="W1298" s="8">
        <v>9.8023186682520802E-2</v>
      </c>
      <c r="X1298" s="2">
        <v>21673</v>
      </c>
      <c r="Y1298" s="45">
        <v>1235</v>
      </c>
      <c r="AA1298" s="61">
        <f>(Table13[[#This Row],[2042 Future AADT]]-Table13[[#This Row],[AADT 2022]])/20*($AA$5-2022)+Table13[[#This Row],[AADT 2022]]</f>
        <v>18797.05</v>
      </c>
      <c r="AC1298" s="1" t="str">
        <f>IF(Table13[[#This Row],[TCS MP]]&gt;=Table13[[#This Row],[BMP]],IF(Table13[[#This Row],[TCS MP]]&lt;=Table13[[#This Row],[EMP]],"Good","EMP"),"BMP")</f>
        <v>Good</v>
      </c>
    </row>
    <row r="1299" spans="1:29" ht="24" customHeight="1" x14ac:dyDescent="0.25">
      <c r="A1299" t="s">
        <v>2744</v>
      </c>
      <c r="B1299" t="s">
        <v>18370</v>
      </c>
      <c r="C1299">
        <v>102054</v>
      </c>
      <c r="D1299" t="s">
        <v>17073</v>
      </c>
      <c r="E1299" t="s">
        <v>1109</v>
      </c>
      <c r="F1299" s="9">
        <f>Table13[[#This Row],[ToMeasure]]-Table13[[#This Row],[FromMeasure]]</f>
        <v>0.28929309000000103</v>
      </c>
      <c r="G1299" s="5" t="s">
        <v>1107</v>
      </c>
      <c r="H1299" s="35">
        <v>76.592692380000003</v>
      </c>
      <c r="I1299" s="56">
        <v>339.76879242333302</v>
      </c>
      <c r="J1299" s="18" t="s">
        <v>1019</v>
      </c>
      <c r="K1299" s="55">
        <v>339.95603308</v>
      </c>
      <c r="L1299" s="35">
        <v>76.881985470000004</v>
      </c>
      <c r="M1299" s="56">
        <v>340.05808551333303</v>
      </c>
      <c r="N1299" s="18" t="s">
        <v>2743</v>
      </c>
      <c r="O1299" s="2">
        <v>7360</v>
      </c>
      <c r="P1299" s="2">
        <v>6912</v>
      </c>
      <c r="Q1299" s="2">
        <v>14272</v>
      </c>
      <c r="R1299" t="s">
        <v>13661</v>
      </c>
      <c r="S1299">
        <v>8</v>
      </c>
      <c r="T1299">
        <v>50</v>
      </c>
      <c r="U1299" s="2">
        <v>713</v>
      </c>
      <c r="V1299" s="2">
        <v>571</v>
      </c>
      <c r="W1299" s="8">
        <v>8.996636771300448E-2</v>
      </c>
      <c r="X1299" s="2">
        <v>22987</v>
      </c>
      <c r="Y1299" s="45">
        <v>1236</v>
      </c>
      <c r="AA1299" s="61">
        <f>(Table13[[#This Row],[2042 Future AADT]]-Table13[[#This Row],[AADT 2022]])/20*($AA$5-2022)+Table13[[#This Row],[AADT 2022]]</f>
        <v>19936.75</v>
      </c>
      <c r="AC1299" s="1" t="str">
        <f>IF(Table13[[#This Row],[TCS MP]]&gt;=Table13[[#This Row],[BMP]],IF(Table13[[#This Row],[TCS MP]]&lt;=Table13[[#This Row],[EMP]],"Good","EMP"),"BMP")</f>
        <v>Good</v>
      </c>
    </row>
    <row r="1300" spans="1:29" ht="24" customHeight="1" x14ac:dyDescent="0.25">
      <c r="A1300" t="s">
        <v>2746</v>
      </c>
      <c r="B1300" t="s">
        <v>18371</v>
      </c>
      <c r="C1300">
        <v>102056</v>
      </c>
      <c r="D1300" t="s">
        <v>17073</v>
      </c>
      <c r="E1300" t="s">
        <v>1109</v>
      </c>
      <c r="F1300" s="9">
        <f>Table13[[#This Row],[ToMeasure]]-Table13[[#This Row],[FromMeasure]]</f>
        <v>1.7990318899999949</v>
      </c>
      <c r="G1300" s="5" t="s">
        <v>1107</v>
      </c>
      <c r="H1300" s="35">
        <v>76.881985470000004</v>
      </c>
      <c r="I1300" s="56">
        <v>340.05176883666701</v>
      </c>
      <c r="J1300" s="18" t="s">
        <v>2743</v>
      </c>
      <c r="K1300" s="55">
        <v>340.89758646500002</v>
      </c>
      <c r="L1300" s="35">
        <v>78.681017359999998</v>
      </c>
      <c r="M1300" s="56">
        <v>341.85080072666699</v>
      </c>
      <c r="N1300" s="18" t="s">
        <v>2745</v>
      </c>
      <c r="O1300" s="2">
        <v>4269</v>
      </c>
      <c r="P1300" s="2">
        <v>4373</v>
      </c>
      <c r="Q1300" s="2">
        <v>8642</v>
      </c>
      <c r="R1300" t="s">
        <v>16450</v>
      </c>
      <c r="S1300">
        <v>11</v>
      </c>
      <c r="T1300">
        <v>56</v>
      </c>
      <c r="U1300" s="2">
        <v>609</v>
      </c>
      <c r="V1300" s="2">
        <v>363</v>
      </c>
      <c r="W1300" s="8">
        <v>0.11247396436010183</v>
      </c>
      <c r="X1300" s="2">
        <v>12713</v>
      </c>
      <c r="Y1300" s="45">
        <v>1237</v>
      </c>
      <c r="AA1300" s="61">
        <f>(Table13[[#This Row],[2042 Future AADT]]-Table13[[#This Row],[AADT 2022]])/20*($AA$5-2022)+Table13[[#This Row],[AADT 2022]]</f>
        <v>11288.15</v>
      </c>
      <c r="AC1300" s="1" t="str">
        <f>IF(Table13[[#This Row],[TCS MP]]&gt;=Table13[[#This Row],[BMP]],IF(Table13[[#This Row],[TCS MP]]&lt;=Table13[[#This Row],[EMP]],"Good","EMP"),"BMP")</f>
        <v>Good</v>
      </c>
    </row>
    <row r="1301" spans="1:29" ht="24" customHeight="1" x14ac:dyDescent="0.25">
      <c r="A1301" t="s">
        <v>2748</v>
      </c>
      <c r="B1301" t="s">
        <v>18372</v>
      </c>
      <c r="C1301">
        <v>102057</v>
      </c>
      <c r="D1301" t="s">
        <v>17073</v>
      </c>
      <c r="E1301" t="s">
        <v>1109</v>
      </c>
      <c r="F1301" s="9">
        <f>Table13[[#This Row],[ToMeasure]]-Table13[[#This Row],[FromMeasure]]</f>
        <v>2.5196734799999945</v>
      </c>
      <c r="G1301" s="5" t="s">
        <v>1107</v>
      </c>
      <c r="H1301" s="35">
        <v>78.681017359999998</v>
      </c>
      <c r="I1301" s="56">
        <v>341.85288415399998</v>
      </c>
      <c r="J1301" s="18" t="s">
        <v>2745</v>
      </c>
      <c r="K1301" s="55">
        <v>343.212389175</v>
      </c>
      <c r="L1301" s="35">
        <v>81.200690839999993</v>
      </c>
      <c r="M1301" s="56">
        <v>344.37255763399997</v>
      </c>
      <c r="N1301" s="18" t="s">
        <v>2747</v>
      </c>
      <c r="O1301" s="2">
        <v>3306</v>
      </c>
      <c r="P1301" s="2">
        <v>3606</v>
      </c>
      <c r="Q1301" s="2">
        <v>6912</v>
      </c>
      <c r="R1301" t="s">
        <v>10265</v>
      </c>
      <c r="S1301">
        <v>11</v>
      </c>
      <c r="T1301">
        <v>64</v>
      </c>
      <c r="U1301" s="2">
        <v>462</v>
      </c>
      <c r="V1301" s="2">
        <v>425</v>
      </c>
      <c r="W1301" s="8">
        <v>0.12832754629629631</v>
      </c>
      <c r="X1301" s="2">
        <v>9187</v>
      </c>
      <c r="Y1301" s="45">
        <v>1238</v>
      </c>
      <c r="AA1301" s="61">
        <f>(Table13[[#This Row],[2042 Future AADT]]-Table13[[#This Row],[AADT 2022]])/20*($AA$5-2022)+Table13[[#This Row],[AADT 2022]]</f>
        <v>8390.75</v>
      </c>
      <c r="AC1301" s="1" t="str">
        <f>IF(Table13[[#This Row],[TCS MP]]&gt;=Table13[[#This Row],[BMP]],IF(Table13[[#This Row],[TCS MP]]&lt;=Table13[[#This Row],[EMP]],"Good","EMP"),"BMP")</f>
        <v>Good</v>
      </c>
    </row>
    <row r="1302" spans="1:29" ht="24" customHeight="1" x14ac:dyDescent="0.25">
      <c r="A1302" t="s">
        <v>2750</v>
      </c>
      <c r="B1302" t="s">
        <v>18373</v>
      </c>
      <c r="C1302">
        <v>102058</v>
      </c>
      <c r="D1302" t="s">
        <v>17073</v>
      </c>
      <c r="E1302" t="s">
        <v>1109</v>
      </c>
      <c r="F1302" s="9">
        <f>Table13[[#This Row],[ToMeasure]]-Table13[[#This Row],[FromMeasure]]</f>
        <v>2.0447233300000107</v>
      </c>
      <c r="G1302" s="5" t="s">
        <v>1107</v>
      </c>
      <c r="H1302" s="35">
        <v>81.200690839999993</v>
      </c>
      <c r="I1302" s="56">
        <v>344.37413317250002</v>
      </c>
      <c r="J1302" s="18" t="s">
        <v>2747</v>
      </c>
      <c r="K1302" s="55">
        <v>345.20377365500002</v>
      </c>
      <c r="L1302" s="35">
        <v>83.245414170000004</v>
      </c>
      <c r="M1302" s="56">
        <v>346.41885650249998</v>
      </c>
      <c r="N1302" s="18" t="s">
        <v>2749</v>
      </c>
      <c r="O1302" s="2">
        <v>2969</v>
      </c>
      <c r="P1302" s="2">
        <v>3232</v>
      </c>
      <c r="Q1302" s="2">
        <v>6201</v>
      </c>
      <c r="R1302" t="s">
        <v>14200</v>
      </c>
      <c r="S1302">
        <v>11</v>
      </c>
      <c r="T1302">
        <v>61</v>
      </c>
      <c r="U1302" s="2">
        <v>1522</v>
      </c>
      <c r="V1302" s="2">
        <v>449</v>
      </c>
      <c r="W1302" s="8">
        <v>0.31785195936139332</v>
      </c>
      <c r="X1302" s="2">
        <v>9122</v>
      </c>
      <c r="Y1302" s="45">
        <v>1239</v>
      </c>
      <c r="AA1302" s="61">
        <f>(Table13[[#This Row],[2042 Future AADT]]-Table13[[#This Row],[AADT 2022]])/20*($AA$5-2022)+Table13[[#This Row],[AADT 2022]]</f>
        <v>8099.65</v>
      </c>
      <c r="AC1302" s="1" t="str">
        <f>IF(Table13[[#This Row],[TCS MP]]&gt;=Table13[[#This Row],[BMP]],IF(Table13[[#This Row],[TCS MP]]&lt;=Table13[[#This Row],[EMP]],"Good","EMP"),"BMP")</f>
        <v>Good</v>
      </c>
    </row>
    <row r="1303" spans="1:29" ht="24" customHeight="1" x14ac:dyDescent="0.25">
      <c r="A1303" t="s">
        <v>2751</v>
      </c>
      <c r="B1303" t="s">
        <v>18374</v>
      </c>
      <c r="C1303">
        <v>102059</v>
      </c>
      <c r="D1303" t="s">
        <v>17073</v>
      </c>
      <c r="E1303" t="s">
        <v>1109</v>
      </c>
      <c r="F1303" s="9">
        <f>Table13[[#This Row],[ToMeasure]]-Table13[[#This Row],[FromMeasure]]</f>
        <v>3.0771775799999972</v>
      </c>
      <c r="G1303" s="5" t="s">
        <v>1107</v>
      </c>
      <c r="H1303" s="35">
        <v>83.245414170000004</v>
      </c>
      <c r="I1303" s="56">
        <v>346.40940514599998</v>
      </c>
      <c r="J1303" s="18" t="s">
        <v>2749</v>
      </c>
      <c r="K1303" s="55">
        <v>346.97625669000001</v>
      </c>
      <c r="L1303" s="35">
        <v>86.322591750000001</v>
      </c>
      <c r="M1303" s="56">
        <v>349.48658272599999</v>
      </c>
      <c r="N1303" s="18" t="s">
        <v>442</v>
      </c>
      <c r="O1303" s="2">
        <v>2421</v>
      </c>
      <c r="P1303" s="2">
        <v>2473</v>
      </c>
      <c r="Q1303" s="2">
        <v>4894</v>
      </c>
      <c r="R1303" t="s">
        <v>13662</v>
      </c>
      <c r="S1303">
        <v>10</v>
      </c>
      <c r="T1303">
        <v>63</v>
      </c>
      <c r="U1303" s="2">
        <v>641</v>
      </c>
      <c r="V1303" s="2">
        <v>384</v>
      </c>
      <c r="W1303" s="8">
        <v>0.20944013077237433</v>
      </c>
      <c r="X1303" s="2">
        <v>6827</v>
      </c>
      <c r="Y1303" s="45">
        <v>1240</v>
      </c>
      <c r="AA1303" s="61">
        <f>(Table13[[#This Row],[2042 Future AADT]]-Table13[[#This Row],[AADT 2022]])/20*($AA$5-2022)+Table13[[#This Row],[AADT 2022]]</f>
        <v>6150.45</v>
      </c>
      <c r="AC1303" s="1" t="str">
        <f>IF(Table13[[#This Row],[TCS MP]]&gt;=Table13[[#This Row],[BMP]],IF(Table13[[#This Row],[TCS MP]]&lt;=Table13[[#This Row],[EMP]],"Good","EMP"),"BMP")</f>
        <v>Good</v>
      </c>
    </row>
    <row r="1304" spans="1:29" ht="24" customHeight="1" x14ac:dyDescent="0.25">
      <c r="A1304" t="s">
        <v>2752</v>
      </c>
      <c r="B1304" t="s">
        <v>18375</v>
      </c>
      <c r="C1304">
        <v>102060</v>
      </c>
      <c r="D1304" t="s">
        <v>17073</v>
      </c>
      <c r="E1304" t="s">
        <v>1109</v>
      </c>
      <c r="F1304" s="9">
        <f>Table13[[#This Row],[ToMeasure]]-Table13[[#This Row],[FromMeasure]]</f>
        <v>29.004325890000004</v>
      </c>
      <c r="G1304" s="5" t="s">
        <v>1107</v>
      </c>
      <c r="H1304" s="35">
        <v>86.322591750000001</v>
      </c>
      <c r="I1304" s="56">
        <v>349.48588557322603</v>
      </c>
      <c r="J1304" s="18" t="s">
        <v>442</v>
      </c>
      <c r="K1304" s="55">
        <v>373.03102806999999</v>
      </c>
      <c r="L1304" s="35">
        <v>115.32691764</v>
      </c>
      <c r="M1304" s="56">
        <v>378.49021146322599</v>
      </c>
      <c r="N1304" s="18" t="s">
        <v>173</v>
      </c>
      <c r="O1304" s="2">
        <v>485</v>
      </c>
      <c r="P1304" s="2">
        <v>578</v>
      </c>
      <c r="Q1304" s="2">
        <v>1063</v>
      </c>
      <c r="R1304" t="s">
        <v>13663</v>
      </c>
      <c r="S1304">
        <v>10</v>
      </c>
      <c r="T1304">
        <v>55</v>
      </c>
      <c r="U1304" s="2">
        <v>96</v>
      </c>
      <c r="V1304" s="2">
        <v>115</v>
      </c>
      <c r="W1304" s="8">
        <v>0.19849482596425211</v>
      </c>
      <c r="X1304" s="2">
        <v>1483</v>
      </c>
      <c r="Y1304" s="45">
        <v>1241</v>
      </c>
      <c r="AA1304" s="61">
        <f>(Table13[[#This Row],[2042 Future AADT]]-Table13[[#This Row],[AADT 2022]])/20*($AA$5-2022)+Table13[[#This Row],[AADT 2022]]</f>
        <v>1336</v>
      </c>
      <c r="AC1304" s="1" t="str">
        <f>IF(Table13[[#This Row],[TCS MP]]&gt;=Table13[[#This Row],[BMP]],IF(Table13[[#This Row],[TCS MP]]&lt;=Table13[[#This Row],[EMP]],"Good","EMP"),"BMP")</f>
        <v>Good</v>
      </c>
    </row>
    <row r="1305" spans="1:29" ht="24" customHeight="1" x14ac:dyDescent="0.25">
      <c r="A1305" t="s">
        <v>2753</v>
      </c>
      <c r="B1305" t="s">
        <v>18376</v>
      </c>
      <c r="C1305">
        <v>102061</v>
      </c>
      <c r="D1305" t="s">
        <v>17073</v>
      </c>
      <c r="E1305" t="s">
        <v>1109</v>
      </c>
      <c r="F1305" s="9">
        <f>Table13[[#This Row],[ToMeasure]]-Table13[[#This Row],[FromMeasure]]</f>
        <v>0.4255180600000017</v>
      </c>
      <c r="G1305" s="5" t="s">
        <v>1107</v>
      </c>
      <c r="H1305" s="35">
        <v>115.32691764</v>
      </c>
      <c r="I1305" s="56">
        <v>378.48184254500001</v>
      </c>
      <c r="J1305" s="18" t="s">
        <v>173</v>
      </c>
      <c r="K1305" s="55">
        <v>378.595946615</v>
      </c>
      <c r="L1305" s="35">
        <v>115.75243570000001</v>
      </c>
      <c r="M1305" s="56">
        <v>378.90736060500001</v>
      </c>
      <c r="N1305" s="18" t="s">
        <v>1106</v>
      </c>
      <c r="O1305" s="2">
        <v>817</v>
      </c>
      <c r="P1305" s="2">
        <v>789</v>
      </c>
      <c r="Q1305" s="2">
        <v>1606</v>
      </c>
      <c r="R1305" t="s">
        <v>13664</v>
      </c>
      <c r="S1305">
        <v>10</v>
      </c>
      <c r="T1305">
        <v>53</v>
      </c>
      <c r="U1305" s="2">
        <v>115</v>
      </c>
      <c r="V1305" s="2">
        <v>160</v>
      </c>
      <c r="W1305" s="8">
        <v>0.17123287671232876</v>
      </c>
      <c r="X1305" s="2">
        <v>4818</v>
      </c>
      <c r="Y1305" s="45">
        <v>1242</v>
      </c>
      <c r="AA1305" s="61">
        <f>(Table13[[#This Row],[2042 Future AADT]]-Table13[[#This Row],[AADT 2022]])/20*($AA$5-2022)+Table13[[#This Row],[AADT 2022]]</f>
        <v>3693.7999999999997</v>
      </c>
      <c r="AC1305" s="1" t="str">
        <f>IF(Table13[[#This Row],[TCS MP]]&gt;=Table13[[#This Row],[BMP]],IF(Table13[[#This Row],[TCS MP]]&lt;=Table13[[#This Row],[EMP]],"Good","EMP"),"BMP")</f>
        <v>Good</v>
      </c>
    </row>
    <row r="1306" spans="1:29" ht="24" customHeight="1" x14ac:dyDescent="0.25">
      <c r="A1306" t="s">
        <v>2756</v>
      </c>
      <c r="B1306" t="s">
        <v>18378</v>
      </c>
      <c r="C1306">
        <v>102063</v>
      </c>
      <c r="D1306" t="s">
        <v>17073</v>
      </c>
      <c r="E1306" t="s">
        <v>1109</v>
      </c>
      <c r="F1306" s="9">
        <f>Table13[[#This Row],[ToMeasure]]-Table13[[#This Row],[FromMeasure]]</f>
        <v>0.5122447899999969</v>
      </c>
      <c r="G1306" s="5" t="s">
        <v>1107</v>
      </c>
      <c r="H1306" s="35">
        <v>115.75243570000001</v>
      </c>
      <c r="I1306" s="56">
        <v>378.92686750666701</v>
      </c>
      <c r="J1306" s="18" t="s">
        <v>1106</v>
      </c>
      <c r="K1306" s="55">
        <v>379.19047331000002</v>
      </c>
      <c r="L1306" s="35">
        <v>116.26468049</v>
      </c>
      <c r="M1306" s="56">
        <v>379.43911229666702</v>
      </c>
      <c r="N1306" s="18" t="s">
        <v>2517</v>
      </c>
      <c r="O1306" s="2" t="s">
        <v>203</v>
      </c>
      <c r="P1306" s="2" t="s">
        <v>203</v>
      </c>
      <c r="Q1306" s="2">
        <v>2613</v>
      </c>
      <c r="R1306" t="s">
        <v>14201</v>
      </c>
      <c r="S1306">
        <v>9</v>
      </c>
      <c r="T1306">
        <v>63</v>
      </c>
      <c r="U1306" s="2">
        <v>151</v>
      </c>
      <c r="V1306" s="2">
        <v>151</v>
      </c>
      <c r="W1306" s="8">
        <v>0.11557596632223498</v>
      </c>
      <c r="X1306" s="2">
        <v>7839</v>
      </c>
      <c r="Y1306" s="45">
        <v>1243</v>
      </c>
      <c r="AA1306" s="61">
        <f>(Table13[[#This Row],[2042 Future AADT]]-Table13[[#This Row],[AADT 2022]])/20*($AA$5-2022)+Table13[[#This Row],[AADT 2022]]</f>
        <v>6009.9</v>
      </c>
      <c r="AC1306" s="1" t="str">
        <f>IF(Table13[[#This Row],[TCS MP]]&gt;=Table13[[#This Row],[BMP]],IF(Table13[[#This Row],[TCS MP]]&lt;=Table13[[#This Row],[EMP]],"Good","EMP"),"BMP")</f>
        <v>Good</v>
      </c>
    </row>
    <row r="1307" spans="1:29" ht="24" customHeight="1" x14ac:dyDescent="0.25">
      <c r="A1307" t="s">
        <v>2755</v>
      </c>
      <c r="B1307" t="s">
        <v>18377</v>
      </c>
      <c r="C1307">
        <v>102062</v>
      </c>
      <c r="D1307" t="s">
        <v>17073</v>
      </c>
      <c r="E1307" t="s">
        <v>1109</v>
      </c>
      <c r="F1307" s="9">
        <f>Table13[[#This Row],[ToMeasure]]-Table13[[#This Row],[FromMeasure]]</f>
        <v>0.40541748999999072</v>
      </c>
      <c r="G1307" s="5" t="s">
        <v>1107</v>
      </c>
      <c r="H1307" s="35">
        <v>116.26468049</v>
      </c>
      <c r="I1307" s="56">
        <v>379.44920601000001</v>
      </c>
      <c r="J1307" s="18" t="s">
        <v>2517</v>
      </c>
      <c r="K1307" s="55">
        <v>379.63306690000002</v>
      </c>
      <c r="L1307" s="35">
        <v>116.67009797999999</v>
      </c>
      <c r="M1307" s="56">
        <v>379.8546235</v>
      </c>
      <c r="N1307" s="18" t="s">
        <v>2754</v>
      </c>
      <c r="O1307" s="2">
        <v>698</v>
      </c>
      <c r="P1307" s="2">
        <v>823</v>
      </c>
      <c r="Q1307" s="2">
        <v>1521</v>
      </c>
      <c r="R1307" t="s">
        <v>10266</v>
      </c>
      <c r="S1307">
        <v>9</v>
      </c>
      <c r="T1307">
        <v>54</v>
      </c>
      <c r="U1307" s="2">
        <v>157</v>
      </c>
      <c r="V1307" s="2">
        <v>112</v>
      </c>
      <c r="W1307" s="8">
        <v>0.17685733070348456</v>
      </c>
      <c r="X1307" s="2">
        <v>4563</v>
      </c>
      <c r="Y1307" s="45">
        <v>1244</v>
      </c>
      <c r="AA1307" s="61">
        <f>(Table13[[#This Row],[2042 Future AADT]]-Table13[[#This Row],[AADT 2022]])/20*($AA$5-2022)+Table13[[#This Row],[AADT 2022]]</f>
        <v>3498.3</v>
      </c>
      <c r="AC1307" s="1" t="str">
        <f>IF(Table13[[#This Row],[TCS MP]]&gt;=Table13[[#This Row],[BMP]],IF(Table13[[#This Row],[TCS MP]]&lt;=Table13[[#This Row],[EMP]],"Good","EMP"),"BMP")</f>
        <v>Good</v>
      </c>
    </row>
    <row r="1308" spans="1:29" ht="24" customHeight="1" x14ac:dyDescent="0.25">
      <c r="A1308" t="s">
        <v>2757</v>
      </c>
      <c r="B1308" t="s">
        <v>18379</v>
      </c>
      <c r="C1308">
        <v>102064</v>
      </c>
      <c r="D1308" t="s">
        <v>17073</v>
      </c>
      <c r="E1308" t="s">
        <v>1109</v>
      </c>
      <c r="F1308" s="9">
        <f>Table13[[#This Row],[ToMeasure]]-Table13[[#This Row],[FromMeasure]]</f>
        <v>5.4295228300000105</v>
      </c>
      <c r="G1308" s="5" t="s">
        <v>1107</v>
      </c>
      <c r="H1308" s="35">
        <v>116.67009797999999</v>
      </c>
      <c r="I1308" s="56">
        <v>379.80315940125001</v>
      </c>
      <c r="J1308" s="18" t="s">
        <v>2754</v>
      </c>
      <c r="K1308" s="55">
        <v>382.64560372</v>
      </c>
      <c r="L1308" s="35">
        <v>122.09962081</v>
      </c>
      <c r="M1308" s="56">
        <v>385.23268223125001</v>
      </c>
      <c r="N1308" s="18" t="s">
        <v>1190</v>
      </c>
      <c r="O1308" s="2">
        <v>484</v>
      </c>
      <c r="P1308" s="2">
        <v>572</v>
      </c>
      <c r="Q1308" s="2">
        <v>1056</v>
      </c>
      <c r="R1308" t="s">
        <v>14202</v>
      </c>
      <c r="S1308">
        <v>9</v>
      </c>
      <c r="T1308">
        <v>53</v>
      </c>
      <c r="U1308" s="2">
        <v>156</v>
      </c>
      <c r="V1308" s="2">
        <v>138</v>
      </c>
      <c r="W1308" s="8">
        <v>0.27840909090909088</v>
      </c>
      <c r="X1308" s="2">
        <v>1366</v>
      </c>
      <c r="Y1308" s="45">
        <v>1245</v>
      </c>
      <c r="AA1308" s="61">
        <f>(Table13[[#This Row],[2042 Future AADT]]-Table13[[#This Row],[AADT 2022]])/20*($AA$5-2022)+Table13[[#This Row],[AADT 2022]]</f>
        <v>1257.5</v>
      </c>
      <c r="AC1308" s="1" t="str">
        <f>IF(Table13[[#This Row],[TCS MP]]&gt;=Table13[[#This Row],[BMP]],IF(Table13[[#This Row],[TCS MP]]&lt;=Table13[[#This Row],[EMP]],"Good","EMP"),"BMP")</f>
        <v>Good</v>
      </c>
    </row>
    <row r="1309" spans="1:29" ht="24" customHeight="1" x14ac:dyDescent="0.25">
      <c r="A1309" t="s">
        <v>2758</v>
      </c>
      <c r="B1309" t="s">
        <v>18380</v>
      </c>
      <c r="C1309">
        <v>102065</v>
      </c>
      <c r="D1309" t="s">
        <v>17073</v>
      </c>
      <c r="E1309" t="s">
        <v>976</v>
      </c>
      <c r="F1309" s="9">
        <f>Table13[[#This Row],[ToMeasure]]-Table13[[#This Row],[FromMeasure]]</f>
        <v>1.8477432699999998</v>
      </c>
      <c r="G1309" s="5" t="s">
        <v>1706</v>
      </c>
      <c r="H1309" s="35">
        <v>0.23664287000000001</v>
      </c>
      <c r="I1309" s="56">
        <v>418.48525122000001</v>
      </c>
      <c r="J1309" s="18" t="s">
        <v>840</v>
      </c>
      <c r="K1309" s="55">
        <v>420.12150852000002</v>
      </c>
      <c r="L1309" s="35">
        <v>2.0843861399999999</v>
      </c>
      <c r="M1309" s="56">
        <v>420.33299448999998</v>
      </c>
      <c r="N1309" s="18" t="s">
        <v>174</v>
      </c>
      <c r="O1309" s="2">
        <v>14193</v>
      </c>
      <c r="P1309" s="2">
        <v>13549</v>
      </c>
      <c r="Q1309" s="2">
        <v>27742</v>
      </c>
      <c r="R1309" t="s">
        <v>16452</v>
      </c>
      <c r="S1309">
        <v>7</v>
      </c>
      <c r="T1309">
        <v>58</v>
      </c>
      <c r="U1309" s="2">
        <v>1429</v>
      </c>
      <c r="V1309" s="2">
        <v>968</v>
      </c>
      <c r="W1309" s="8">
        <v>8.640328743421527E-2</v>
      </c>
      <c r="X1309" s="2">
        <v>52145</v>
      </c>
      <c r="Y1309" s="45">
        <v>1246</v>
      </c>
      <c r="AA1309" s="61">
        <f>(Table13[[#This Row],[2042 Future AADT]]-Table13[[#This Row],[AADT 2022]])/20*($AA$5-2022)+Table13[[#This Row],[AADT 2022]]</f>
        <v>43603.95</v>
      </c>
      <c r="AC1309" s="1" t="str">
        <f>IF(Table13[[#This Row],[TCS MP]]&gt;=Table13[[#This Row],[BMP]],IF(Table13[[#This Row],[TCS MP]]&lt;=Table13[[#This Row],[EMP]],"Good","EMP"),"BMP")</f>
        <v>Good</v>
      </c>
    </row>
    <row r="1310" spans="1:29" ht="24" customHeight="1" x14ac:dyDescent="0.25">
      <c r="A1310" t="s">
        <v>2760</v>
      </c>
      <c r="B1310" t="s">
        <v>18381</v>
      </c>
      <c r="C1310">
        <v>102066</v>
      </c>
      <c r="D1310" t="s">
        <v>17073</v>
      </c>
      <c r="E1310" t="s">
        <v>976</v>
      </c>
      <c r="F1310" s="9">
        <f>Table13[[#This Row],[ToMeasure]]-Table13[[#This Row],[FromMeasure]]</f>
        <v>0.28843633000000013</v>
      </c>
      <c r="G1310" s="5" t="s">
        <v>1706</v>
      </c>
      <c r="H1310" s="35">
        <v>2.0843861399999999</v>
      </c>
      <c r="I1310" s="56">
        <v>420.33299448999998</v>
      </c>
      <c r="J1310" s="18" t="s">
        <v>174</v>
      </c>
      <c r="K1310" s="55">
        <v>420.42833069</v>
      </c>
      <c r="L1310" s="35">
        <v>2.37282247</v>
      </c>
      <c r="M1310" s="56">
        <v>420.62143082</v>
      </c>
      <c r="N1310" s="18" t="s">
        <v>2759</v>
      </c>
      <c r="O1310" s="2">
        <v>13763</v>
      </c>
      <c r="P1310" s="2">
        <v>13387</v>
      </c>
      <c r="Q1310" s="2">
        <v>27150</v>
      </c>
      <c r="R1310" t="s">
        <v>16453</v>
      </c>
      <c r="S1310">
        <v>9</v>
      </c>
      <c r="T1310">
        <v>55</v>
      </c>
      <c r="U1310" s="2">
        <v>1303</v>
      </c>
      <c r="V1310" s="2">
        <v>1470</v>
      </c>
      <c r="W1310" s="8">
        <v>0.10213627992633517</v>
      </c>
      <c r="X1310" s="2">
        <v>41487</v>
      </c>
      <c r="Y1310" s="45">
        <v>1247</v>
      </c>
      <c r="AA1310" s="61">
        <f>(Table13[[#This Row],[2042 Future AADT]]-Table13[[#This Row],[AADT 2022]])/20*($AA$5-2022)+Table13[[#This Row],[AADT 2022]]</f>
        <v>36469.050000000003</v>
      </c>
      <c r="AC1310" s="1" t="str">
        <f>IF(Table13[[#This Row],[TCS MP]]&gt;=Table13[[#This Row],[BMP]],IF(Table13[[#This Row],[TCS MP]]&lt;=Table13[[#This Row],[EMP]],"Good","EMP"),"BMP")</f>
        <v>Good</v>
      </c>
    </row>
    <row r="1311" spans="1:29" ht="24" customHeight="1" x14ac:dyDescent="0.25">
      <c r="A1311" t="s">
        <v>2761</v>
      </c>
      <c r="B1311" t="s">
        <v>18382</v>
      </c>
      <c r="C1311">
        <v>102068</v>
      </c>
      <c r="D1311" t="s">
        <v>17073</v>
      </c>
      <c r="E1311" t="s">
        <v>976</v>
      </c>
      <c r="F1311" s="9">
        <f>Table13[[#This Row],[ToMeasure]]-Table13[[#This Row],[FromMeasure]]</f>
        <v>2.0393528300000003</v>
      </c>
      <c r="G1311" s="5" t="s">
        <v>1706</v>
      </c>
      <c r="H1311" s="35">
        <v>2.37282247</v>
      </c>
      <c r="I1311" s="56">
        <v>420.67078447</v>
      </c>
      <c r="J1311" s="18" t="s">
        <v>2759</v>
      </c>
      <c r="K1311" s="55">
        <v>421.97142222000002</v>
      </c>
      <c r="L1311" s="35">
        <v>4.4121753000000004</v>
      </c>
      <c r="M1311" s="56">
        <v>422.71013729999999</v>
      </c>
      <c r="N1311" s="18" t="s">
        <v>175</v>
      </c>
      <c r="O1311" s="2">
        <v>8682</v>
      </c>
      <c r="P1311" s="2">
        <v>8915</v>
      </c>
      <c r="Q1311" s="2">
        <v>17597</v>
      </c>
      <c r="R1311" t="s">
        <v>14206</v>
      </c>
      <c r="S1311">
        <v>10</v>
      </c>
      <c r="T1311">
        <v>59</v>
      </c>
      <c r="U1311" s="2">
        <v>1877</v>
      </c>
      <c r="V1311" s="2">
        <v>598</v>
      </c>
      <c r="W1311" s="8">
        <v>0.14064897425697562</v>
      </c>
      <c r="X1311" s="2">
        <v>33076</v>
      </c>
      <c r="Y1311" s="45">
        <v>1248</v>
      </c>
      <c r="AA1311" s="61">
        <f>(Table13[[#This Row],[2042 Future AADT]]-Table13[[#This Row],[AADT 2022]])/20*($AA$5-2022)+Table13[[#This Row],[AADT 2022]]</f>
        <v>27658.35</v>
      </c>
      <c r="AC1311" s="1" t="str">
        <f>IF(Table13[[#This Row],[TCS MP]]&gt;=Table13[[#This Row],[BMP]],IF(Table13[[#This Row],[TCS MP]]&lt;=Table13[[#This Row],[EMP]],"Good","EMP"),"BMP")</f>
        <v>Good</v>
      </c>
    </row>
    <row r="1312" spans="1:29" ht="24" customHeight="1" x14ac:dyDescent="0.25">
      <c r="A1312" t="s">
        <v>2762</v>
      </c>
      <c r="B1312" t="s">
        <v>18383</v>
      </c>
      <c r="C1312">
        <v>102070</v>
      </c>
      <c r="D1312" t="s">
        <v>17073</v>
      </c>
      <c r="E1312" t="s">
        <v>976</v>
      </c>
      <c r="F1312" s="9">
        <f>Table13[[#This Row],[ToMeasure]]-Table13[[#This Row],[FromMeasure]]</f>
        <v>4.0480291799999994</v>
      </c>
      <c r="G1312" s="5" t="s">
        <v>1706</v>
      </c>
      <c r="H1312" s="35">
        <v>4.4121753000000004</v>
      </c>
      <c r="I1312" s="56">
        <v>422.757306766667</v>
      </c>
      <c r="J1312" s="18" t="s">
        <v>175</v>
      </c>
      <c r="K1312" s="55">
        <v>426.00310948999999</v>
      </c>
      <c r="L1312" s="35">
        <v>8.4602044799999998</v>
      </c>
      <c r="M1312" s="56">
        <v>426.80533594666701</v>
      </c>
      <c r="N1312" s="18" t="s">
        <v>176</v>
      </c>
      <c r="O1312" s="2">
        <v>5346</v>
      </c>
      <c r="P1312" s="2">
        <v>5784</v>
      </c>
      <c r="Q1312" s="2">
        <v>11130</v>
      </c>
      <c r="R1312" t="s">
        <v>14207</v>
      </c>
      <c r="S1312">
        <v>7</v>
      </c>
      <c r="T1312">
        <v>55</v>
      </c>
      <c r="U1312" s="2">
        <v>605</v>
      </c>
      <c r="V1312" s="2">
        <v>1048</v>
      </c>
      <c r="W1312" s="8">
        <v>0.14851752021563341</v>
      </c>
      <c r="X1312" s="2">
        <v>12996</v>
      </c>
      <c r="Y1312" s="45">
        <v>1249</v>
      </c>
      <c r="AA1312" s="61">
        <f>(Table13[[#This Row],[2042 Future AADT]]-Table13[[#This Row],[AADT 2022]])/20*($AA$5-2022)+Table13[[#This Row],[AADT 2022]]</f>
        <v>12342.9</v>
      </c>
      <c r="AC1312" s="1" t="str">
        <f>IF(Table13[[#This Row],[TCS MP]]&gt;=Table13[[#This Row],[BMP]],IF(Table13[[#This Row],[TCS MP]]&lt;=Table13[[#This Row],[EMP]],"Good","EMP"),"BMP")</f>
        <v>Good</v>
      </c>
    </row>
    <row r="1313" spans="1:29" ht="24" customHeight="1" x14ac:dyDescent="0.25">
      <c r="A1313" t="s">
        <v>2764</v>
      </c>
      <c r="B1313" t="s">
        <v>18384</v>
      </c>
      <c r="C1313">
        <v>102072</v>
      </c>
      <c r="D1313" t="s">
        <v>17073</v>
      </c>
      <c r="E1313" t="s">
        <v>976</v>
      </c>
      <c r="F1313" s="9">
        <f>Table13[[#This Row],[ToMeasure]]-Table13[[#This Row],[FromMeasure]]</f>
        <v>17.969905349999998</v>
      </c>
      <c r="G1313" s="5" t="s">
        <v>1706</v>
      </c>
      <c r="H1313" s="35">
        <v>8.4602044799999998</v>
      </c>
      <c r="I1313" s="56">
        <v>426.81984084999999</v>
      </c>
      <c r="J1313" s="18" t="s">
        <v>176</v>
      </c>
      <c r="K1313" s="55">
        <v>438.87517022999998</v>
      </c>
      <c r="L1313" s="35">
        <v>26.430109829999999</v>
      </c>
      <c r="M1313" s="56">
        <v>444.78974620000002</v>
      </c>
      <c r="N1313" s="18" t="s">
        <v>2763</v>
      </c>
      <c r="O1313" s="2">
        <v>4174</v>
      </c>
      <c r="P1313" s="2">
        <v>3988</v>
      </c>
      <c r="Q1313" s="2">
        <v>8162</v>
      </c>
      <c r="R1313" t="s">
        <v>16454</v>
      </c>
      <c r="S1313">
        <v>8</v>
      </c>
      <c r="T1313">
        <v>51</v>
      </c>
      <c r="U1313" s="2">
        <v>508</v>
      </c>
      <c r="V1313" s="2">
        <v>255</v>
      </c>
      <c r="W1313" s="8">
        <v>9.3481989708404808E-2</v>
      </c>
      <c r="X1313" s="2">
        <v>9530</v>
      </c>
      <c r="Y1313" s="45">
        <v>1250</v>
      </c>
      <c r="AA1313" s="61">
        <f>(Table13[[#This Row],[2042 Future AADT]]-Table13[[#This Row],[AADT 2022]])/20*($AA$5-2022)+Table13[[#This Row],[AADT 2022]]</f>
        <v>9051.2000000000007</v>
      </c>
      <c r="AC1313" s="1" t="str">
        <f>IF(Table13[[#This Row],[TCS MP]]&gt;=Table13[[#This Row],[BMP]],IF(Table13[[#This Row],[TCS MP]]&lt;=Table13[[#This Row],[EMP]],"Good","EMP"),"BMP")</f>
        <v>Good</v>
      </c>
    </row>
    <row r="1314" spans="1:29" ht="24" customHeight="1" x14ac:dyDescent="0.25">
      <c r="A1314" t="s">
        <v>2766</v>
      </c>
      <c r="B1314" t="s">
        <v>18385</v>
      </c>
      <c r="C1314">
        <v>102073</v>
      </c>
      <c r="D1314" t="s">
        <v>17073</v>
      </c>
      <c r="E1314" t="s">
        <v>976</v>
      </c>
      <c r="F1314" s="9">
        <f>Table13[[#This Row],[ToMeasure]]-Table13[[#This Row],[FromMeasure]]</f>
        <v>12.275842080000004</v>
      </c>
      <c r="G1314" s="5" t="s">
        <v>1706</v>
      </c>
      <c r="H1314" s="35">
        <v>26.430109829999999</v>
      </c>
      <c r="I1314" s="56">
        <v>444.80185687666699</v>
      </c>
      <c r="J1314" s="18" t="s">
        <v>2763</v>
      </c>
      <c r="K1314" s="55">
        <v>446.99866916000002</v>
      </c>
      <c r="L1314" s="35">
        <v>38.705951910000003</v>
      </c>
      <c r="M1314" s="56">
        <v>457.07769895666701</v>
      </c>
      <c r="N1314" s="18" t="s">
        <v>2765</v>
      </c>
      <c r="O1314" s="2">
        <v>3829</v>
      </c>
      <c r="P1314" s="2">
        <v>3852</v>
      </c>
      <c r="Q1314" s="2">
        <v>7681</v>
      </c>
      <c r="R1314" t="s">
        <v>10267</v>
      </c>
      <c r="S1314">
        <v>12</v>
      </c>
      <c r="T1314">
        <v>51</v>
      </c>
      <c r="U1314" s="2">
        <v>433</v>
      </c>
      <c r="V1314" s="2">
        <v>266</v>
      </c>
      <c r="W1314" s="8">
        <v>9.1003775550058591E-2</v>
      </c>
      <c r="X1314" s="2">
        <v>8969</v>
      </c>
      <c r="Y1314" s="45">
        <v>1251</v>
      </c>
      <c r="AA1314" s="61">
        <f>(Table13[[#This Row],[2042 Future AADT]]-Table13[[#This Row],[AADT 2022]])/20*($AA$5-2022)+Table13[[#This Row],[AADT 2022]]</f>
        <v>8518.2000000000007</v>
      </c>
      <c r="AC1314" s="1" t="str">
        <f>IF(Table13[[#This Row],[TCS MP]]&gt;=Table13[[#This Row],[BMP]],IF(Table13[[#This Row],[TCS MP]]&lt;=Table13[[#This Row],[EMP]],"Good","EMP"),"BMP")</f>
        <v>Good</v>
      </c>
    </row>
    <row r="1315" spans="1:29" ht="24" customHeight="1" x14ac:dyDescent="0.25">
      <c r="A1315" t="s">
        <v>2767</v>
      </c>
      <c r="B1315" t="s">
        <v>18386</v>
      </c>
      <c r="C1315">
        <v>102074</v>
      </c>
      <c r="D1315" t="s">
        <v>17073</v>
      </c>
      <c r="E1315" t="s">
        <v>976</v>
      </c>
      <c r="F1315" s="9">
        <f>Table13[[#This Row],[ToMeasure]]-Table13[[#This Row],[FromMeasure]]</f>
        <v>8.1137018399999974</v>
      </c>
      <c r="G1315" s="5" t="s">
        <v>1706</v>
      </c>
      <c r="H1315" s="35">
        <v>38.705951910000003</v>
      </c>
      <c r="I1315" s="56">
        <v>457.07927715</v>
      </c>
      <c r="J1315" s="18" t="s">
        <v>2765</v>
      </c>
      <c r="K1315" s="55">
        <v>464.61806287000002</v>
      </c>
      <c r="L1315" s="35">
        <v>46.819653750000001</v>
      </c>
      <c r="M1315" s="56">
        <v>465.19297898999997</v>
      </c>
      <c r="N1315" s="18" t="s">
        <v>825</v>
      </c>
      <c r="O1315" s="2">
        <v>4349</v>
      </c>
      <c r="P1315" s="2">
        <v>1675</v>
      </c>
      <c r="Q1315" s="2">
        <v>6024</v>
      </c>
      <c r="R1315" t="s">
        <v>16455</v>
      </c>
      <c r="S1315">
        <v>9</v>
      </c>
      <c r="T1315">
        <v>66</v>
      </c>
      <c r="U1315" s="2">
        <v>413</v>
      </c>
      <c r="V1315" s="2">
        <v>714</v>
      </c>
      <c r="W1315" s="8">
        <v>0.18708499335989376</v>
      </c>
      <c r="X1315" s="2">
        <v>9205</v>
      </c>
      <c r="Y1315" s="45">
        <v>1252</v>
      </c>
      <c r="AA1315" s="61">
        <f>(Table13[[#This Row],[2042 Future AADT]]-Table13[[#This Row],[AADT 2022]])/20*($AA$5-2022)+Table13[[#This Row],[AADT 2022]]</f>
        <v>8091.65</v>
      </c>
      <c r="AC1315" s="1" t="str">
        <f>IF(Table13[[#This Row],[TCS MP]]&gt;=Table13[[#This Row],[BMP]],IF(Table13[[#This Row],[TCS MP]]&lt;=Table13[[#This Row],[EMP]],"Good","EMP"),"BMP")</f>
        <v>Good</v>
      </c>
    </row>
    <row r="1316" spans="1:29" ht="24" customHeight="1" x14ac:dyDescent="0.25">
      <c r="A1316" t="s">
        <v>2768</v>
      </c>
      <c r="B1316" t="s">
        <v>18387</v>
      </c>
      <c r="C1316">
        <v>102075</v>
      </c>
      <c r="D1316" t="s">
        <v>17073</v>
      </c>
      <c r="E1316" t="s">
        <v>976</v>
      </c>
      <c r="F1316" s="9">
        <f>Table13[[#This Row],[ToMeasure]]-Table13[[#This Row],[FromMeasure]]</f>
        <v>15.5744556</v>
      </c>
      <c r="G1316" s="5" t="s">
        <v>1706</v>
      </c>
      <c r="H1316" s="35">
        <v>46.819653750000001</v>
      </c>
      <c r="I1316" s="56">
        <v>465.20754352058799</v>
      </c>
      <c r="J1316" s="18" t="s">
        <v>825</v>
      </c>
      <c r="K1316" s="55">
        <v>467.07782166999999</v>
      </c>
      <c r="L1316" s="35">
        <v>62.394109350000001</v>
      </c>
      <c r="M1316" s="56">
        <v>480.78199912058801</v>
      </c>
      <c r="N1316" s="18" t="s">
        <v>2274</v>
      </c>
      <c r="O1316" s="2">
        <v>4751</v>
      </c>
      <c r="P1316" s="2">
        <v>4179</v>
      </c>
      <c r="Q1316" s="2">
        <v>8930</v>
      </c>
      <c r="R1316" t="s">
        <v>16456</v>
      </c>
      <c r="S1316">
        <v>9</v>
      </c>
      <c r="T1316">
        <v>51</v>
      </c>
      <c r="U1316" s="2">
        <v>426</v>
      </c>
      <c r="V1316" s="2">
        <v>597</v>
      </c>
      <c r="W1316" s="8">
        <v>0.11455767077267637</v>
      </c>
      <c r="X1316" s="2">
        <v>10427</v>
      </c>
      <c r="Y1316" s="45">
        <v>1253</v>
      </c>
      <c r="AA1316" s="61">
        <f>(Table13[[#This Row],[2042 Future AADT]]-Table13[[#This Row],[AADT 2022]])/20*($AA$5-2022)+Table13[[#This Row],[AADT 2022]]</f>
        <v>9903.0499999999993</v>
      </c>
      <c r="AC1316" s="1" t="str">
        <f>IF(Table13[[#This Row],[TCS MP]]&gt;=Table13[[#This Row],[BMP]],IF(Table13[[#This Row],[TCS MP]]&lt;=Table13[[#This Row],[EMP]],"Good","EMP"),"BMP")</f>
        <v>Good</v>
      </c>
    </row>
    <row r="1317" spans="1:29" ht="24" customHeight="1" x14ac:dyDescent="0.25">
      <c r="A1317" t="s">
        <v>2770</v>
      </c>
      <c r="B1317" t="s">
        <v>18388</v>
      </c>
      <c r="C1317">
        <v>102076</v>
      </c>
      <c r="D1317" t="s">
        <v>17073</v>
      </c>
      <c r="E1317" t="s">
        <v>976</v>
      </c>
      <c r="F1317" s="9">
        <f>Table13[[#This Row],[ToMeasure]]-Table13[[#This Row],[FromMeasure]]</f>
        <v>16.847937409999993</v>
      </c>
      <c r="G1317" s="5" t="s">
        <v>1706</v>
      </c>
      <c r="H1317" s="35">
        <v>62.394109350000001</v>
      </c>
      <c r="I1317" s="56">
        <v>480.96996927499998</v>
      </c>
      <c r="J1317" s="18" t="s">
        <v>2274</v>
      </c>
      <c r="K1317" s="55">
        <v>489.58179359000002</v>
      </c>
      <c r="L1317" s="35">
        <v>79.242046759999994</v>
      </c>
      <c r="M1317" s="56">
        <v>497.81790668500003</v>
      </c>
      <c r="N1317" s="18" t="s">
        <v>2769</v>
      </c>
      <c r="O1317" s="2">
        <v>2326</v>
      </c>
      <c r="P1317" s="2">
        <v>2235</v>
      </c>
      <c r="Q1317" s="2">
        <v>4561</v>
      </c>
      <c r="R1317" t="s">
        <v>10268</v>
      </c>
      <c r="S1317">
        <v>13</v>
      </c>
      <c r="T1317">
        <v>54</v>
      </c>
      <c r="U1317" s="2">
        <v>275</v>
      </c>
      <c r="V1317" s="2">
        <v>347</v>
      </c>
      <c r="W1317" s="8">
        <v>0.13637360228020171</v>
      </c>
      <c r="X1317" s="2">
        <v>6970</v>
      </c>
      <c r="Y1317" s="45">
        <v>1254</v>
      </c>
      <c r="AA1317" s="61">
        <f>(Table13[[#This Row],[2042 Future AADT]]-Table13[[#This Row],[AADT 2022]])/20*($AA$5-2022)+Table13[[#This Row],[AADT 2022]]</f>
        <v>6126.85</v>
      </c>
      <c r="AC1317" s="1" t="str">
        <f>IF(Table13[[#This Row],[TCS MP]]&gt;=Table13[[#This Row],[BMP]],IF(Table13[[#This Row],[TCS MP]]&lt;=Table13[[#This Row],[EMP]],"Good","EMP"),"BMP")</f>
        <v>Good</v>
      </c>
    </row>
    <row r="1318" spans="1:29" ht="24" customHeight="1" x14ac:dyDescent="0.25">
      <c r="A1318" t="s">
        <v>2780</v>
      </c>
      <c r="B1318" t="s">
        <v>18572</v>
      </c>
      <c r="C1318">
        <v>102320</v>
      </c>
      <c r="D1318" t="s">
        <v>17073</v>
      </c>
      <c r="E1318" t="s">
        <v>976</v>
      </c>
      <c r="F1318" s="9">
        <f>Table13[[#This Row],[ToMeasure]]-Table13[[#This Row],[FromMeasure]]</f>
        <v>26.070174300000005</v>
      </c>
      <c r="G1318" s="5" t="s">
        <v>1706</v>
      </c>
      <c r="H1318" s="35">
        <v>79.242046759999994</v>
      </c>
      <c r="I1318" s="56">
        <v>498.06552454214301</v>
      </c>
      <c r="J1318" s="18" t="s">
        <v>2769</v>
      </c>
      <c r="K1318" s="55">
        <v>501.54298856999998</v>
      </c>
      <c r="L1318" s="35">
        <v>105.31222106</v>
      </c>
      <c r="M1318" s="56">
        <v>524.13569884214303</v>
      </c>
      <c r="N1318" s="18" t="s">
        <v>2771</v>
      </c>
      <c r="O1318" s="2">
        <v>1874</v>
      </c>
      <c r="P1318" s="2">
        <v>1509</v>
      </c>
      <c r="Q1318" s="2">
        <v>3383</v>
      </c>
      <c r="R1318" t="s">
        <v>16457</v>
      </c>
      <c r="S1318">
        <v>10</v>
      </c>
      <c r="T1318">
        <v>54</v>
      </c>
      <c r="U1318" s="2">
        <v>667</v>
      </c>
      <c r="V1318" s="2">
        <v>331</v>
      </c>
      <c r="W1318" s="8">
        <v>0.29500443393437775</v>
      </c>
      <c r="X1318" s="2">
        <v>3950</v>
      </c>
      <c r="Y1318" s="45">
        <v>1254.0999999999999</v>
      </c>
      <c r="AA1318" s="61">
        <f>(Table13[[#This Row],[2042 Future AADT]]-Table13[[#This Row],[AADT 2022]])/20*($AA$5-2022)+Table13[[#This Row],[AADT 2022]]</f>
        <v>3751.55</v>
      </c>
      <c r="AC1318" s="1" t="str">
        <f>IF(Table13[[#This Row],[TCS MP]]&gt;=Table13[[#This Row],[BMP]],IF(Table13[[#This Row],[TCS MP]]&lt;=Table13[[#This Row],[EMP]],"Good","EMP"),"BMP")</f>
        <v>Good</v>
      </c>
    </row>
    <row r="1319" spans="1:29" ht="24" customHeight="1" x14ac:dyDescent="0.25">
      <c r="A1319" t="s">
        <v>2772</v>
      </c>
      <c r="B1319" t="s">
        <v>18389</v>
      </c>
      <c r="C1319">
        <v>102077</v>
      </c>
      <c r="D1319" t="s">
        <v>17073</v>
      </c>
      <c r="E1319" t="s">
        <v>976</v>
      </c>
      <c r="F1319" s="9">
        <f>Table13[[#This Row],[ToMeasure]]-Table13[[#This Row],[FromMeasure]]</f>
        <v>21.884845970000001</v>
      </c>
      <c r="G1319" s="5" t="s">
        <v>1706</v>
      </c>
      <c r="H1319" s="35">
        <v>105.31222106</v>
      </c>
      <c r="I1319" s="56">
        <v>524.29211499749999</v>
      </c>
      <c r="J1319" s="18" t="s">
        <v>2771</v>
      </c>
      <c r="K1319" s="55">
        <v>531.00076698999999</v>
      </c>
      <c r="L1319" s="35">
        <v>127.19706703</v>
      </c>
      <c r="M1319" s="56">
        <v>546.17696096750001</v>
      </c>
      <c r="N1319" s="18" t="s">
        <v>1705</v>
      </c>
      <c r="O1319" s="2">
        <v>2380</v>
      </c>
      <c r="P1319" s="2">
        <v>2309</v>
      </c>
      <c r="Q1319" s="2">
        <v>4689</v>
      </c>
      <c r="R1319" t="s">
        <v>13665</v>
      </c>
      <c r="S1319">
        <v>13</v>
      </c>
      <c r="T1319">
        <v>53</v>
      </c>
      <c r="U1319" s="2">
        <v>275</v>
      </c>
      <c r="V1319" s="2">
        <v>222</v>
      </c>
      <c r="W1319" s="8">
        <v>0.10599274898699083</v>
      </c>
      <c r="X1319" s="2">
        <v>7165</v>
      </c>
      <c r="Y1319" s="45">
        <v>1255</v>
      </c>
      <c r="AA1319" s="61">
        <f>(Table13[[#This Row],[2042 Future AADT]]-Table13[[#This Row],[AADT 2022]])/20*($AA$5-2022)+Table13[[#This Row],[AADT 2022]]</f>
        <v>6298.4</v>
      </c>
      <c r="AC1319" s="1" t="str">
        <f>IF(Table13[[#This Row],[TCS MP]]&gt;=Table13[[#This Row],[BMP]],IF(Table13[[#This Row],[TCS MP]]&lt;=Table13[[#This Row],[EMP]],"Good","EMP"),"BMP")</f>
        <v>Good</v>
      </c>
    </row>
    <row r="1320" spans="1:29" ht="24" customHeight="1" x14ac:dyDescent="0.25">
      <c r="A1320" t="s">
        <v>2774</v>
      </c>
      <c r="B1320" t="s">
        <v>18390</v>
      </c>
      <c r="C1320">
        <v>102078</v>
      </c>
      <c r="D1320" t="s">
        <v>17073</v>
      </c>
      <c r="E1320" t="s">
        <v>976</v>
      </c>
      <c r="F1320" s="9">
        <f>Table13[[#This Row],[ToMeasure]]-Table13[[#This Row],[FromMeasure]]</f>
        <v>0.7327098100000029</v>
      </c>
      <c r="G1320" s="5" t="s">
        <v>1706</v>
      </c>
      <c r="H1320" s="35">
        <v>127.19706703</v>
      </c>
      <c r="I1320" s="56">
        <v>546.18701238000006</v>
      </c>
      <c r="J1320" s="18" t="s">
        <v>1705</v>
      </c>
      <c r="K1320" s="55">
        <v>546.65996531999997</v>
      </c>
      <c r="L1320" s="35">
        <v>127.92977684</v>
      </c>
      <c r="M1320" s="56">
        <v>546.91972219000002</v>
      </c>
      <c r="N1320" s="18" t="s">
        <v>177</v>
      </c>
      <c r="O1320" s="2">
        <v>2869</v>
      </c>
      <c r="P1320" s="2">
        <v>2890</v>
      </c>
      <c r="Q1320" s="2">
        <v>5759</v>
      </c>
      <c r="R1320" t="s">
        <v>14208</v>
      </c>
      <c r="S1320">
        <v>9</v>
      </c>
      <c r="T1320">
        <v>56</v>
      </c>
      <c r="U1320" s="2">
        <v>511</v>
      </c>
      <c r="V1320" s="2">
        <v>280</v>
      </c>
      <c r="W1320" s="8">
        <v>0.13735023441569716</v>
      </c>
      <c r="X1320" s="2">
        <v>10825</v>
      </c>
      <c r="Y1320" s="45">
        <v>1256</v>
      </c>
      <c r="AA1320" s="61">
        <f>(Table13[[#This Row],[2042 Future AADT]]-Table13[[#This Row],[AADT 2022]])/20*($AA$5-2022)+Table13[[#This Row],[AADT 2022]]</f>
        <v>9051.9</v>
      </c>
      <c r="AC1320" s="1" t="str">
        <f>IF(Table13[[#This Row],[TCS MP]]&gt;=Table13[[#This Row],[BMP]],IF(Table13[[#This Row],[TCS MP]]&lt;=Table13[[#This Row],[EMP]],"Good","EMP"),"BMP")</f>
        <v>Good</v>
      </c>
    </row>
    <row r="1321" spans="1:29" ht="24" customHeight="1" x14ac:dyDescent="0.25">
      <c r="A1321" t="s">
        <v>2776</v>
      </c>
      <c r="B1321" t="s">
        <v>18391</v>
      </c>
      <c r="C1321">
        <v>102079</v>
      </c>
      <c r="D1321" t="s">
        <v>17073</v>
      </c>
      <c r="E1321" t="s">
        <v>976</v>
      </c>
      <c r="F1321" s="9">
        <f>Table13[[#This Row],[ToMeasure]]-Table13[[#This Row],[FromMeasure]]</f>
        <v>0.31637100999999745</v>
      </c>
      <c r="G1321" s="5" t="s">
        <v>1706</v>
      </c>
      <c r="H1321" s="35">
        <v>127.92977684</v>
      </c>
      <c r="I1321" s="56">
        <v>546.91514620666703</v>
      </c>
      <c r="J1321" s="18" t="s">
        <v>177</v>
      </c>
      <c r="K1321" s="55">
        <v>547.11226648000002</v>
      </c>
      <c r="L1321" s="35">
        <v>128.24614785</v>
      </c>
      <c r="M1321" s="56">
        <v>547.23151721666704</v>
      </c>
      <c r="N1321" s="18" t="s">
        <v>2775</v>
      </c>
      <c r="O1321" s="2">
        <v>5002</v>
      </c>
      <c r="P1321" s="2">
        <v>5002</v>
      </c>
      <c r="Q1321" s="2">
        <v>10004</v>
      </c>
      <c r="R1321" t="s">
        <v>13666</v>
      </c>
      <c r="S1321">
        <v>9</v>
      </c>
      <c r="T1321">
        <v>53</v>
      </c>
      <c r="U1321" s="2">
        <v>278</v>
      </c>
      <c r="V1321" s="2">
        <v>230</v>
      </c>
      <c r="W1321" s="8">
        <v>5.0779688124750103E-2</v>
      </c>
      <c r="X1321" s="2">
        <v>18804</v>
      </c>
      <c r="Y1321" s="45">
        <v>1257</v>
      </c>
      <c r="AA1321" s="61">
        <f>(Table13[[#This Row],[2042 Future AADT]]-Table13[[#This Row],[AADT 2022]])/20*($AA$5-2022)+Table13[[#This Row],[AADT 2022]]</f>
        <v>15724</v>
      </c>
      <c r="AC1321" s="1" t="str">
        <f>IF(Table13[[#This Row],[TCS MP]]&gt;=Table13[[#This Row],[BMP]],IF(Table13[[#This Row],[TCS MP]]&lt;=Table13[[#This Row],[EMP]],"Good","EMP"),"BMP")</f>
        <v>Good</v>
      </c>
    </row>
    <row r="1322" spans="1:29" ht="24" customHeight="1" x14ac:dyDescent="0.25">
      <c r="A1322" t="s">
        <v>2777</v>
      </c>
      <c r="B1322" t="s">
        <v>18392</v>
      </c>
      <c r="C1322">
        <v>102080</v>
      </c>
      <c r="D1322" t="s">
        <v>17073</v>
      </c>
      <c r="E1322" t="s">
        <v>976</v>
      </c>
      <c r="F1322" s="9">
        <f>Table13[[#This Row],[ToMeasure]]-Table13[[#This Row],[FromMeasure]]</f>
        <v>1.2909314899999913</v>
      </c>
      <c r="G1322" s="5" t="s">
        <v>1706</v>
      </c>
      <c r="H1322" s="35">
        <v>128.24614785</v>
      </c>
      <c r="I1322" s="56">
        <v>547.22999761666699</v>
      </c>
      <c r="J1322" s="18" t="s">
        <v>2775</v>
      </c>
      <c r="K1322" s="55">
        <v>548.14940709999996</v>
      </c>
      <c r="L1322" s="35">
        <v>129.53707933999999</v>
      </c>
      <c r="M1322" s="56">
        <v>548.52092910666704</v>
      </c>
      <c r="N1322" s="18" t="s">
        <v>2775</v>
      </c>
      <c r="O1322" s="2">
        <v>3236</v>
      </c>
      <c r="P1322" s="2">
        <v>3323</v>
      </c>
      <c r="Q1322" s="2">
        <v>6559</v>
      </c>
      <c r="R1322" t="s">
        <v>16458</v>
      </c>
      <c r="S1322">
        <v>9</v>
      </c>
      <c r="T1322">
        <v>52</v>
      </c>
      <c r="U1322" s="2">
        <v>237</v>
      </c>
      <c r="V1322" s="2">
        <v>198</v>
      </c>
      <c r="W1322" s="8">
        <v>6.6321085531330995E-2</v>
      </c>
      <c r="X1322" s="2">
        <v>12328</v>
      </c>
      <c r="Y1322" s="45">
        <v>1258</v>
      </c>
      <c r="AA1322" s="61">
        <f>(Table13[[#This Row],[2042 Future AADT]]-Table13[[#This Row],[AADT 2022]])/20*($AA$5-2022)+Table13[[#This Row],[AADT 2022]]</f>
        <v>10308.85</v>
      </c>
      <c r="AC1322" s="1" t="str">
        <f>IF(Table13[[#This Row],[TCS MP]]&gt;=Table13[[#This Row],[BMP]],IF(Table13[[#This Row],[TCS MP]]&lt;=Table13[[#This Row],[EMP]],"Good","EMP"),"BMP")</f>
        <v>Good</v>
      </c>
    </row>
    <row r="1323" spans="1:29" ht="24" customHeight="1" x14ac:dyDescent="0.25">
      <c r="A1323" t="s">
        <v>2778</v>
      </c>
      <c r="B1323" t="s">
        <v>18393</v>
      </c>
      <c r="C1323">
        <v>102081</v>
      </c>
      <c r="D1323" t="s">
        <v>17073</v>
      </c>
      <c r="E1323" t="s">
        <v>976</v>
      </c>
      <c r="F1323" s="9">
        <f>Table13[[#This Row],[ToMeasure]]-Table13[[#This Row],[FromMeasure]]</f>
        <v>1.2461209800000006</v>
      </c>
      <c r="G1323" s="5" t="s">
        <v>1706</v>
      </c>
      <c r="H1323" s="35">
        <v>129.53707933999999</v>
      </c>
      <c r="I1323" s="56">
        <v>548.52035770666703</v>
      </c>
      <c r="J1323" s="18" t="s">
        <v>2775</v>
      </c>
      <c r="K1323" s="55">
        <v>548.98866693000002</v>
      </c>
      <c r="L1323" s="35">
        <v>130.78320031999999</v>
      </c>
      <c r="M1323" s="56">
        <v>549.76647868666703</v>
      </c>
      <c r="N1323" s="18" t="s">
        <v>178</v>
      </c>
      <c r="O1323" s="2">
        <v>3960</v>
      </c>
      <c r="P1323" s="2">
        <v>3995</v>
      </c>
      <c r="Q1323" s="2">
        <v>7955</v>
      </c>
      <c r="R1323" t="s">
        <v>10269</v>
      </c>
      <c r="S1323">
        <v>9</v>
      </c>
      <c r="T1323">
        <v>51</v>
      </c>
      <c r="U1323" s="2">
        <v>1188</v>
      </c>
      <c r="V1323" s="2">
        <v>387</v>
      </c>
      <c r="W1323" s="8">
        <v>0.19798868636077938</v>
      </c>
      <c r="X1323" s="2">
        <v>12156</v>
      </c>
      <c r="Y1323" s="45">
        <v>1259</v>
      </c>
      <c r="AA1323" s="61">
        <f>(Table13[[#This Row],[2042 Future AADT]]-Table13[[#This Row],[AADT 2022]])/20*($AA$5-2022)+Table13[[#This Row],[AADT 2022]]</f>
        <v>10685.65</v>
      </c>
      <c r="AC1323" s="1" t="str">
        <f>IF(Table13[[#This Row],[TCS MP]]&gt;=Table13[[#This Row],[BMP]],IF(Table13[[#This Row],[TCS MP]]&lt;=Table13[[#This Row],[EMP]],"Good","EMP"),"BMP")</f>
        <v>Good</v>
      </c>
    </row>
    <row r="1324" spans="1:29" ht="24" customHeight="1" x14ac:dyDescent="0.25">
      <c r="A1324" t="s">
        <v>2779</v>
      </c>
      <c r="B1324" t="s">
        <v>18394</v>
      </c>
      <c r="C1324">
        <v>102082</v>
      </c>
      <c r="D1324" t="s">
        <v>17073</v>
      </c>
      <c r="E1324" t="s">
        <v>976</v>
      </c>
      <c r="F1324" s="9">
        <f>Table13[[#This Row],[ToMeasure]]-Table13[[#This Row],[FromMeasure]]</f>
        <v>7.1432914700000083</v>
      </c>
      <c r="G1324" s="5" t="s">
        <v>1706</v>
      </c>
      <c r="H1324" s="35">
        <v>130.78320031999999</v>
      </c>
      <c r="I1324" s="56">
        <v>549.66501965333305</v>
      </c>
      <c r="J1324" s="18" t="s">
        <v>178</v>
      </c>
      <c r="K1324" s="55">
        <v>552.99472483</v>
      </c>
      <c r="L1324" s="35">
        <v>137.92649179</v>
      </c>
      <c r="M1324" s="56">
        <v>556.80831112333306</v>
      </c>
      <c r="N1324" s="18" t="s">
        <v>31</v>
      </c>
      <c r="O1324" s="2">
        <v>2681</v>
      </c>
      <c r="P1324" s="2">
        <v>2680</v>
      </c>
      <c r="Q1324" s="2">
        <v>5361</v>
      </c>
      <c r="R1324" t="s">
        <v>10270</v>
      </c>
      <c r="S1324">
        <v>9</v>
      </c>
      <c r="T1324">
        <v>57</v>
      </c>
      <c r="U1324" s="2">
        <v>1188</v>
      </c>
      <c r="V1324" s="2">
        <v>387</v>
      </c>
      <c r="W1324" s="8">
        <v>0.29378847229994404</v>
      </c>
      <c r="X1324" s="2">
        <v>6260</v>
      </c>
      <c r="Y1324" s="45">
        <v>1260</v>
      </c>
      <c r="AA1324" s="61">
        <f>(Table13[[#This Row],[2042 Future AADT]]-Table13[[#This Row],[AADT 2022]])/20*($AA$5-2022)+Table13[[#This Row],[AADT 2022]]</f>
        <v>5945.35</v>
      </c>
      <c r="AC1324" s="1" t="str">
        <f>IF(Table13[[#This Row],[TCS MP]]&gt;=Table13[[#This Row],[BMP]],IF(Table13[[#This Row],[TCS MP]]&lt;=Table13[[#This Row],[EMP]],"Good","EMP"),"BMP")</f>
        <v>Good</v>
      </c>
    </row>
    <row r="1325" spans="1:29" ht="24" customHeight="1" x14ac:dyDescent="0.25">
      <c r="A1325" t="s">
        <v>2803</v>
      </c>
      <c r="B1325" t="s">
        <v>18406</v>
      </c>
      <c r="C1325">
        <v>102096</v>
      </c>
      <c r="D1325" t="s">
        <v>17073</v>
      </c>
      <c r="E1325" t="s">
        <v>1058</v>
      </c>
      <c r="F1325" s="9">
        <f>Table13[[#This Row],[ToMeasure]]-Table13[[#This Row],[FromMeasure]]</f>
        <v>1.3610098399999999</v>
      </c>
      <c r="G1325" s="5" t="s">
        <v>773</v>
      </c>
      <c r="H1325" s="35">
        <v>2.4027950599999999</v>
      </c>
      <c r="I1325" s="56">
        <v>0.50480270999999999</v>
      </c>
      <c r="J1325" s="18" t="s">
        <v>2802</v>
      </c>
      <c r="K1325" s="55">
        <v>0.98132078333333295</v>
      </c>
      <c r="L1325" s="35">
        <v>3.7638048999999998</v>
      </c>
      <c r="M1325" s="56">
        <v>1.86581255</v>
      </c>
      <c r="N1325" s="18" t="s">
        <v>2579</v>
      </c>
      <c r="O1325" s="2">
        <v>9411</v>
      </c>
      <c r="P1325" s="2">
        <v>10239</v>
      </c>
      <c r="Q1325" s="2">
        <v>19650</v>
      </c>
      <c r="R1325" t="s">
        <v>13667</v>
      </c>
      <c r="S1325">
        <v>8</v>
      </c>
      <c r="T1325">
        <v>54</v>
      </c>
      <c r="U1325" s="2">
        <v>1185</v>
      </c>
      <c r="V1325" s="2">
        <v>3740</v>
      </c>
      <c r="W1325" s="8">
        <v>0.25063613231552162</v>
      </c>
      <c r="X1325" s="2">
        <v>30397</v>
      </c>
      <c r="Y1325" s="45">
        <v>1260.9000000000001</v>
      </c>
      <c r="AA1325" s="61">
        <f>(Table13[[#This Row],[2042 Future AADT]]-Table13[[#This Row],[AADT 2022]])/20*($AA$5-2022)+Table13[[#This Row],[AADT 2022]]</f>
        <v>26635.55</v>
      </c>
      <c r="AC1325" s="1" t="str">
        <f>IF(Table13[[#This Row],[TCS MP]]&gt;=Table13[[#This Row],[BMP]],IF(Table13[[#This Row],[TCS MP]]&lt;=Table13[[#This Row],[EMP]],"Good","EMP"),"BMP")</f>
        <v>Good</v>
      </c>
    </row>
    <row r="1326" spans="1:29" ht="24" customHeight="1" x14ac:dyDescent="0.25">
      <c r="A1326" t="s">
        <v>2782</v>
      </c>
      <c r="B1326" t="s">
        <v>18395</v>
      </c>
      <c r="C1326">
        <v>102084</v>
      </c>
      <c r="D1326" t="s">
        <v>17073</v>
      </c>
      <c r="E1326" t="s">
        <v>1058</v>
      </c>
      <c r="F1326" s="9">
        <f>Table13[[#This Row],[ToMeasure]]-Table13[[#This Row],[FromMeasure]]</f>
        <v>39.223907790000005</v>
      </c>
      <c r="G1326" s="5" t="s">
        <v>773</v>
      </c>
      <c r="H1326" s="35">
        <v>3.7638048999999998</v>
      </c>
      <c r="I1326" s="56">
        <v>2.4152909785365901</v>
      </c>
      <c r="J1326" s="18" t="s">
        <v>2579</v>
      </c>
      <c r="K1326" s="55">
        <v>3.5623392200000001</v>
      </c>
      <c r="L1326" s="35">
        <v>42.987712690000002</v>
      </c>
      <c r="M1326" s="56">
        <v>41.639198768536602</v>
      </c>
      <c r="N1326" s="18" t="s">
        <v>2781</v>
      </c>
      <c r="O1326" s="2">
        <v>8855</v>
      </c>
      <c r="P1326" s="2">
        <v>8908</v>
      </c>
      <c r="Q1326" s="2">
        <v>17763</v>
      </c>
      <c r="R1326" t="s">
        <v>16461</v>
      </c>
      <c r="S1326">
        <v>13</v>
      </c>
      <c r="T1326">
        <v>54</v>
      </c>
      <c r="U1326" s="2">
        <v>1185</v>
      </c>
      <c r="V1326" s="2">
        <v>3740</v>
      </c>
      <c r="W1326" s="8">
        <v>0.27726172380791531</v>
      </c>
      <c r="X1326" s="2">
        <v>25989</v>
      </c>
      <c r="Y1326" s="45">
        <v>1261</v>
      </c>
      <c r="AA1326" s="61">
        <f>(Table13[[#This Row],[2042 Future AADT]]-Table13[[#This Row],[AADT 2022]])/20*($AA$5-2022)+Table13[[#This Row],[AADT 2022]]</f>
        <v>23109.9</v>
      </c>
      <c r="AC1326" s="1" t="str">
        <f>IF(Table13[[#This Row],[TCS MP]]&gt;=Table13[[#This Row],[BMP]],IF(Table13[[#This Row],[TCS MP]]&lt;=Table13[[#This Row],[EMP]],"Good","EMP"),"BMP")</f>
        <v>Good</v>
      </c>
    </row>
    <row r="1327" spans="1:29" ht="24" customHeight="1" x14ac:dyDescent="0.25">
      <c r="A1327" t="s">
        <v>2784</v>
      </c>
      <c r="B1327" t="s">
        <v>18396</v>
      </c>
      <c r="C1327">
        <v>102085</v>
      </c>
      <c r="D1327" t="s">
        <v>17073</v>
      </c>
      <c r="E1327" t="s">
        <v>1058</v>
      </c>
      <c r="F1327" s="9">
        <f>Table13[[#This Row],[ToMeasure]]-Table13[[#This Row],[FromMeasure]]</f>
        <v>10.90540773</v>
      </c>
      <c r="G1327" s="5" t="s">
        <v>773</v>
      </c>
      <c r="H1327" s="35">
        <v>42.987712690000002</v>
      </c>
      <c r="I1327" s="56">
        <v>41.840228281538501</v>
      </c>
      <c r="J1327" s="18" t="s">
        <v>2781</v>
      </c>
      <c r="K1327" s="55">
        <v>47.011945455000003</v>
      </c>
      <c r="L1327" s="35">
        <v>53.893120420000002</v>
      </c>
      <c r="M1327" s="56">
        <v>52.745636011538501</v>
      </c>
      <c r="N1327" s="18" t="s">
        <v>2783</v>
      </c>
      <c r="O1327" s="2">
        <v>7806</v>
      </c>
      <c r="P1327" s="2">
        <v>8017</v>
      </c>
      <c r="Q1327" s="2">
        <v>15823</v>
      </c>
      <c r="R1327" t="s">
        <v>16462</v>
      </c>
      <c r="S1327">
        <v>13</v>
      </c>
      <c r="T1327">
        <v>58</v>
      </c>
      <c r="U1327" s="2">
        <v>798</v>
      </c>
      <c r="V1327" s="2">
        <v>3241</v>
      </c>
      <c r="W1327" s="8">
        <v>0.25526132844593313</v>
      </c>
      <c r="X1327" s="2">
        <v>24477</v>
      </c>
      <c r="Y1327" s="45">
        <v>1262</v>
      </c>
      <c r="AA1327" s="61">
        <f>(Table13[[#This Row],[2042 Future AADT]]-Table13[[#This Row],[AADT 2022]])/20*($AA$5-2022)+Table13[[#This Row],[AADT 2022]]</f>
        <v>21448.1</v>
      </c>
      <c r="AC1327" s="1" t="str">
        <f>IF(Table13[[#This Row],[TCS MP]]&gt;=Table13[[#This Row],[BMP]],IF(Table13[[#This Row],[TCS MP]]&lt;=Table13[[#This Row],[EMP]],"Good","EMP"),"BMP")</f>
        <v>Good</v>
      </c>
    </row>
    <row r="1328" spans="1:29" ht="24" customHeight="1" x14ac:dyDescent="0.25">
      <c r="A1328" t="s">
        <v>2786</v>
      </c>
      <c r="B1328" t="s">
        <v>18396</v>
      </c>
      <c r="C1328">
        <v>102086</v>
      </c>
      <c r="D1328" t="s">
        <v>17073</v>
      </c>
      <c r="E1328" t="s">
        <v>1058</v>
      </c>
      <c r="F1328" s="9">
        <f>Table13[[#This Row],[ToMeasure]]-Table13[[#This Row],[FromMeasure]]</f>
        <v>9.2980996999999945</v>
      </c>
      <c r="G1328" s="5" t="s">
        <v>773</v>
      </c>
      <c r="H1328" s="35">
        <v>53.893120420000002</v>
      </c>
      <c r="I1328" s="56">
        <v>52.738335061666703</v>
      </c>
      <c r="J1328" s="18" t="s">
        <v>2783</v>
      </c>
      <c r="K1328" s="55">
        <v>57.120755989999999</v>
      </c>
      <c r="L1328" s="35">
        <v>63.191220119999997</v>
      </c>
      <c r="M1328" s="56">
        <v>62.036434761666598</v>
      </c>
      <c r="N1328" s="18" t="s">
        <v>2785</v>
      </c>
      <c r="O1328" s="2">
        <v>8004</v>
      </c>
      <c r="P1328" s="2">
        <v>7819</v>
      </c>
      <c r="Q1328" s="2">
        <v>15823</v>
      </c>
      <c r="R1328" t="s">
        <v>16463</v>
      </c>
      <c r="S1328">
        <v>13</v>
      </c>
      <c r="T1328">
        <v>58</v>
      </c>
      <c r="U1328" s="2">
        <v>798</v>
      </c>
      <c r="V1328" s="2">
        <v>3241</v>
      </c>
      <c r="W1328" s="8">
        <v>0.25526132844593313</v>
      </c>
      <c r="X1328" s="2">
        <v>24477</v>
      </c>
      <c r="Y1328" s="45">
        <v>1263</v>
      </c>
      <c r="AA1328" s="61">
        <f>(Table13[[#This Row],[2042 Future AADT]]-Table13[[#This Row],[AADT 2022]])/20*($AA$5-2022)+Table13[[#This Row],[AADT 2022]]</f>
        <v>21448.1</v>
      </c>
      <c r="AC1328" s="1" t="str">
        <f>IF(Table13[[#This Row],[TCS MP]]&gt;=Table13[[#This Row],[BMP]],IF(Table13[[#This Row],[TCS MP]]&lt;=Table13[[#This Row],[EMP]],"Good","EMP"),"BMP")</f>
        <v>Good</v>
      </c>
    </row>
    <row r="1329" spans="1:29" ht="24" customHeight="1" x14ac:dyDescent="0.25">
      <c r="A1329" t="s">
        <v>2787</v>
      </c>
      <c r="B1329" t="s">
        <v>18397</v>
      </c>
      <c r="C1329">
        <v>102087</v>
      </c>
      <c r="D1329" t="s">
        <v>17073</v>
      </c>
      <c r="E1329" t="s">
        <v>1058</v>
      </c>
      <c r="F1329" s="9">
        <f>Table13[[#This Row],[ToMeasure]]-Table13[[#This Row],[FromMeasure]]</f>
        <v>5.0013857800000068</v>
      </c>
      <c r="G1329" s="5" t="s">
        <v>773</v>
      </c>
      <c r="H1329" s="35">
        <v>63.191220119999997</v>
      </c>
      <c r="I1329" s="56">
        <v>62.035091397142899</v>
      </c>
      <c r="J1329" s="18" t="s">
        <v>2785</v>
      </c>
      <c r="K1329" s="55">
        <v>64.001932670000002</v>
      </c>
      <c r="L1329" s="35">
        <v>68.192605900000004</v>
      </c>
      <c r="M1329" s="56">
        <v>67.036477177142899</v>
      </c>
      <c r="N1329" s="18" t="s">
        <v>998</v>
      </c>
      <c r="O1329" s="2">
        <v>7982</v>
      </c>
      <c r="P1329" s="2">
        <v>7884</v>
      </c>
      <c r="Q1329" s="2">
        <v>15866</v>
      </c>
      <c r="R1329" t="s">
        <v>13668</v>
      </c>
      <c r="S1329">
        <v>13</v>
      </c>
      <c r="T1329">
        <v>58</v>
      </c>
      <c r="U1329" s="2">
        <v>520</v>
      </c>
      <c r="V1329" s="2">
        <v>1491</v>
      </c>
      <c r="W1329" s="8">
        <v>0.12674902306819613</v>
      </c>
      <c r="X1329" s="2">
        <v>24543</v>
      </c>
      <c r="Y1329" s="45">
        <v>1264</v>
      </c>
      <c r="AA1329" s="61">
        <f>(Table13[[#This Row],[2042 Future AADT]]-Table13[[#This Row],[AADT 2022]])/20*($AA$5-2022)+Table13[[#This Row],[AADT 2022]]</f>
        <v>21506.05</v>
      </c>
      <c r="AC1329" s="1" t="str">
        <f>IF(Table13[[#This Row],[TCS MP]]&gt;=Table13[[#This Row],[BMP]],IF(Table13[[#This Row],[TCS MP]]&lt;=Table13[[#This Row],[EMP]],"Good","EMP"),"BMP")</f>
        <v>Good</v>
      </c>
    </row>
    <row r="1330" spans="1:29" ht="24" customHeight="1" x14ac:dyDescent="0.25">
      <c r="A1330" t="s">
        <v>2789</v>
      </c>
      <c r="B1330" t="s">
        <v>18398</v>
      </c>
      <c r="C1330">
        <v>102088</v>
      </c>
      <c r="D1330" t="s">
        <v>17073</v>
      </c>
      <c r="E1330" t="s">
        <v>1058</v>
      </c>
      <c r="F1330" s="9">
        <f>Table13[[#This Row],[ToMeasure]]-Table13[[#This Row],[FromMeasure]]</f>
        <v>3.9757546000000019</v>
      </c>
      <c r="G1330" s="5" t="s">
        <v>773</v>
      </c>
      <c r="H1330" s="35">
        <v>68.192605900000004</v>
      </c>
      <c r="I1330" s="56">
        <v>67.011939486666705</v>
      </c>
      <c r="J1330" s="18" t="s">
        <v>998</v>
      </c>
      <c r="K1330" s="55">
        <v>68.995295060000004</v>
      </c>
      <c r="L1330" s="35">
        <v>72.168360500000006</v>
      </c>
      <c r="M1330" s="56">
        <v>70.987694086666707</v>
      </c>
      <c r="N1330" s="18" t="s">
        <v>2788</v>
      </c>
      <c r="O1330" s="2">
        <v>15045</v>
      </c>
      <c r="P1330" s="2">
        <v>15844</v>
      </c>
      <c r="Q1330" s="2">
        <v>30889</v>
      </c>
      <c r="R1330" t="s">
        <v>16464</v>
      </c>
      <c r="S1330">
        <v>8</v>
      </c>
      <c r="T1330">
        <v>50</v>
      </c>
      <c r="U1330" s="2">
        <v>1064</v>
      </c>
      <c r="V1330" s="2">
        <v>7986</v>
      </c>
      <c r="W1330" s="8">
        <v>0.29298455760950498</v>
      </c>
      <c r="X1330" s="2">
        <v>42159</v>
      </c>
      <c r="Y1330" s="45">
        <v>1265</v>
      </c>
      <c r="AA1330" s="61">
        <f>(Table13[[#This Row],[2042 Future AADT]]-Table13[[#This Row],[AADT 2022]])/20*($AA$5-2022)+Table13[[#This Row],[AADT 2022]]</f>
        <v>38214.5</v>
      </c>
      <c r="AC1330" s="1" t="str">
        <f>IF(Table13[[#This Row],[TCS MP]]&gt;=Table13[[#This Row],[BMP]],IF(Table13[[#This Row],[TCS MP]]&lt;=Table13[[#This Row],[EMP]],"Good","EMP"),"BMP")</f>
        <v>Good</v>
      </c>
    </row>
    <row r="1331" spans="1:29" ht="24" customHeight="1" x14ac:dyDescent="0.25">
      <c r="A1331" t="s">
        <v>2419</v>
      </c>
      <c r="B1331" t="s">
        <v>18407</v>
      </c>
      <c r="C1331">
        <v>102098</v>
      </c>
      <c r="D1331" t="s">
        <v>17073</v>
      </c>
      <c r="E1331" t="s">
        <v>775</v>
      </c>
      <c r="F1331" s="9">
        <f>Table13[[#This Row],[ToMeasure]]-Table13[[#This Row],[FromMeasure]]</f>
        <v>0.28952693000000002</v>
      </c>
      <c r="G1331" s="5" t="s">
        <v>2417</v>
      </c>
      <c r="H1331" s="35">
        <v>8.5762630000000006E-2</v>
      </c>
      <c r="I1331" s="56">
        <v>52.445683430000003</v>
      </c>
      <c r="J1331" s="18" t="s">
        <v>2418</v>
      </c>
      <c r="K1331" s="55">
        <v>52.69309002</v>
      </c>
      <c r="L1331" s="35">
        <v>0.37528956000000002</v>
      </c>
      <c r="M1331" s="56">
        <v>52.735210360000004</v>
      </c>
      <c r="N1331" s="18" t="s">
        <v>179</v>
      </c>
      <c r="O1331" s="2">
        <v>4183</v>
      </c>
      <c r="P1331" s="2">
        <v>4506</v>
      </c>
      <c r="Q1331" s="2">
        <v>8689</v>
      </c>
      <c r="R1331" t="s">
        <v>16119</v>
      </c>
      <c r="S1331">
        <v>9</v>
      </c>
      <c r="T1331">
        <v>51</v>
      </c>
      <c r="U1331" s="2">
        <v>528</v>
      </c>
      <c r="V1331" s="2">
        <v>194</v>
      </c>
      <c r="W1331" s="8">
        <v>8.3093566578432504E-2</v>
      </c>
      <c r="X1331" s="2">
        <v>11859</v>
      </c>
      <c r="Y1331" s="45">
        <v>1265.0999999999999</v>
      </c>
      <c r="AA1331" s="61">
        <f>(Table13[[#This Row],[2042 Future AADT]]-Table13[[#This Row],[AADT 2022]])/20*($AA$5-2022)+Table13[[#This Row],[AADT 2022]]</f>
        <v>10749.5</v>
      </c>
      <c r="AC1331" s="1" t="str">
        <f>IF(Table13[[#This Row],[TCS MP]]&gt;=Table13[[#This Row],[BMP]],IF(Table13[[#This Row],[TCS MP]]&lt;=Table13[[#This Row],[EMP]],"Good","EMP"),"BMP")</f>
        <v>Good</v>
      </c>
    </row>
    <row r="1332" spans="1:29" ht="24" customHeight="1" x14ac:dyDescent="0.25">
      <c r="A1332" t="s">
        <v>2793</v>
      </c>
      <c r="B1332" t="s">
        <v>18399</v>
      </c>
      <c r="C1332">
        <v>102089</v>
      </c>
      <c r="D1332" t="s">
        <v>17073</v>
      </c>
      <c r="E1332" t="s">
        <v>1058</v>
      </c>
      <c r="F1332" s="9">
        <f>Table13[[#This Row],[ToMeasure]]-Table13[[#This Row],[FromMeasure]]</f>
        <v>32.327886300000003</v>
      </c>
      <c r="G1332" s="5" t="s">
        <v>773</v>
      </c>
      <c r="H1332" s="35">
        <v>95.04992532</v>
      </c>
      <c r="I1332" s="56">
        <v>91.354156825882399</v>
      </c>
      <c r="J1332" s="18" t="s">
        <v>2791</v>
      </c>
      <c r="K1332" s="55">
        <v>113.24019647</v>
      </c>
      <c r="L1332" s="35">
        <v>127.37781162</v>
      </c>
      <c r="M1332" s="56">
        <v>123.682043125882</v>
      </c>
      <c r="N1332" s="18" t="s">
        <v>2792</v>
      </c>
      <c r="O1332" s="2">
        <v>5214</v>
      </c>
      <c r="P1332" s="2">
        <v>4989</v>
      </c>
      <c r="Q1332" s="2">
        <v>10203</v>
      </c>
      <c r="R1332" t="s">
        <v>13671</v>
      </c>
      <c r="S1332">
        <v>13</v>
      </c>
      <c r="T1332">
        <v>59</v>
      </c>
      <c r="U1332" s="2">
        <v>232</v>
      </c>
      <c r="V1332" s="2">
        <v>2197</v>
      </c>
      <c r="W1332" s="8">
        <v>0.23806723512692346</v>
      </c>
      <c r="X1332" s="2">
        <v>14928</v>
      </c>
      <c r="Y1332" s="45">
        <v>1266</v>
      </c>
      <c r="AA1332" s="61">
        <f>(Table13[[#This Row],[2042 Future AADT]]-Table13[[#This Row],[AADT 2022]])/20*($AA$5-2022)+Table13[[#This Row],[AADT 2022]]</f>
        <v>13274.25</v>
      </c>
      <c r="AC1332" s="1" t="str">
        <f>IF(Table13[[#This Row],[TCS MP]]&gt;=Table13[[#This Row],[BMP]],IF(Table13[[#This Row],[TCS MP]]&lt;=Table13[[#This Row],[EMP]],"Good","EMP"),"BMP")</f>
        <v>Good</v>
      </c>
    </row>
    <row r="1333" spans="1:29" ht="24" customHeight="1" x14ac:dyDescent="0.25">
      <c r="A1333" t="s">
        <v>2795</v>
      </c>
      <c r="B1333" t="s">
        <v>18400</v>
      </c>
      <c r="C1333">
        <v>102090</v>
      </c>
      <c r="D1333" t="s">
        <v>17073</v>
      </c>
      <c r="E1333" t="s">
        <v>1058</v>
      </c>
      <c r="F1333" s="9">
        <f>Table13[[#This Row],[ToMeasure]]-Table13[[#This Row],[FromMeasure]]</f>
        <v>30.052199139999985</v>
      </c>
      <c r="G1333" s="5" t="s">
        <v>773</v>
      </c>
      <c r="H1333" s="35">
        <v>127.37781162</v>
      </c>
      <c r="I1333" s="56">
        <v>123.67</v>
      </c>
      <c r="J1333" s="18" t="s">
        <v>2792</v>
      </c>
      <c r="K1333" s="55">
        <v>129.99670631333299</v>
      </c>
      <c r="L1333" s="35">
        <v>157.43001075999999</v>
      </c>
      <c r="M1333" s="56">
        <v>154.84</v>
      </c>
      <c r="N1333" s="18" t="s">
        <v>1698</v>
      </c>
      <c r="O1333" s="2">
        <v>4754</v>
      </c>
      <c r="P1333" s="2">
        <v>4724</v>
      </c>
      <c r="Q1333" s="2">
        <v>9478</v>
      </c>
      <c r="R1333" t="s">
        <v>13672</v>
      </c>
      <c r="S1333">
        <v>10</v>
      </c>
      <c r="T1333">
        <v>67</v>
      </c>
      <c r="U1333" s="2">
        <v>1281</v>
      </c>
      <c r="V1333" s="2">
        <v>2228</v>
      </c>
      <c r="W1333" s="8">
        <v>0.37022578603080819</v>
      </c>
      <c r="X1333" s="2">
        <v>13867</v>
      </c>
      <c r="Y1333" s="45">
        <v>1267</v>
      </c>
      <c r="AA1333" s="61">
        <f>(Table13[[#This Row],[2042 Future AADT]]-Table13[[#This Row],[AADT 2022]])/20*($AA$5-2022)+Table13[[#This Row],[AADT 2022]]</f>
        <v>12330.85</v>
      </c>
      <c r="AC1333" s="1" t="str">
        <f>IF(Table13[[#This Row],[TCS MP]]&gt;=Table13[[#This Row],[BMP]],IF(Table13[[#This Row],[TCS MP]]&lt;=Table13[[#This Row],[EMP]],"Good","EMP"),"BMP")</f>
        <v>Good</v>
      </c>
    </row>
    <row r="1334" spans="1:29" ht="24" customHeight="1" x14ac:dyDescent="0.25">
      <c r="A1334" t="s">
        <v>2796</v>
      </c>
      <c r="B1334" t="s">
        <v>18401</v>
      </c>
      <c r="C1334">
        <v>102091</v>
      </c>
      <c r="D1334" t="s">
        <v>17073</v>
      </c>
      <c r="E1334" t="s">
        <v>1058</v>
      </c>
      <c r="F1334" s="9">
        <f>Table13[[#This Row],[ToMeasure]]-Table13[[#This Row],[FromMeasure]]</f>
        <v>27.644749730000001</v>
      </c>
      <c r="G1334" s="5" t="s">
        <v>773</v>
      </c>
      <c r="H1334" s="35">
        <v>157.43001075999999</v>
      </c>
      <c r="I1334" s="56">
        <v>155.23269456333301</v>
      </c>
      <c r="J1334" s="18" t="s">
        <v>1698</v>
      </c>
      <c r="K1334" s="55">
        <v>168.99913183999999</v>
      </c>
      <c r="L1334" s="35">
        <v>185.07476048999999</v>
      </c>
      <c r="M1334" s="56">
        <v>182.87744429333301</v>
      </c>
      <c r="N1334" s="18" t="s">
        <v>1056</v>
      </c>
      <c r="O1334" s="2">
        <v>4164</v>
      </c>
      <c r="P1334" s="2">
        <v>5111</v>
      </c>
      <c r="Q1334" s="2">
        <v>9275</v>
      </c>
      <c r="R1334" t="s">
        <v>10271</v>
      </c>
      <c r="S1334">
        <v>7</v>
      </c>
      <c r="T1334">
        <v>63</v>
      </c>
      <c r="U1334" s="2">
        <v>1694</v>
      </c>
      <c r="V1334" s="2">
        <v>1807</v>
      </c>
      <c r="W1334" s="8">
        <v>0.37746630727762803</v>
      </c>
      <c r="X1334" s="2">
        <v>14154</v>
      </c>
      <c r="Y1334" s="45">
        <v>1268</v>
      </c>
      <c r="AA1334" s="61">
        <f>(Table13[[#This Row],[2042 Future AADT]]-Table13[[#This Row],[AADT 2022]])/20*($AA$5-2022)+Table13[[#This Row],[AADT 2022]]</f>
        <v>12446.35</v>
      </c>
      <c r="AC1334" s="1" t="str">
        <f>IF(Table13[[#This Row],[TCS MP]]&gt;=Table13[[#This Row],[BMP]],IF(Table13[[#This Row],[TCS MP]]&lt;=Table13[[#This Row],[EMP]],"Good","EMP"),"BMP")</f>
        <v>Good</v>
      </c>
    </row>
    <row r="1335" spans="1:29" ht="24" customHeight="1" x14ac:dyDescent="0.25">
      <c r="A1335" t="s">
        <v>2798</v>
      </c>
      <c r="B1335" t="s">
        <v>18402</v>
      </c>
      <c r="C1335">
        <v>102092</v>
      </c>
      <c r="D1335" t="s">
        <v>17073</v>
      </c>
      <c r="E1335" t="s">
        <v>1058</v>
      </c>
      <c r="F1335" s="9">
        <f>Table13[[#This Row],[ToMeasure]]-Table13[[#This Row],[FromMeasure]]</f>
        <v>9.1607136900000228</v>
      </c>
      <c r="G1335" s="5" t="s">
        <v>773</v>
      </c>
      <c r="H1335" s="35">
        <v>185.07476048999999</v>
      </c>
      <c r="I1335" s="56">
        <v>182.90742575666701</v>
      </c>
      <c r="J1335" s="18" t="s">
        <v>1056</v>
      </c>
      <c r="K1335" s="55">
        <v>188.00345634000001</v>
      </c>
      <c r="L1335" s="35">
        <v>194.23547418000001</v>
      </c>
      <c r="M1335" s="56">
        <v>192.068139446667</v>
      </c>
      <c r="N1335" s="18" t="s">
        <v>2797</v>
      </c>
      <c r="O1335" s="2">
        <v>4816</v>
      </c>
      <c r="P1335" s="2">
        <v>4401</v>
      </c>
      <c r="Q1335" s="2">
        <v>9217</v>
      </c>
      <c r="R1335" t="s">
        <v>13673</v>
      </c>
      <c r="S1335">
        <v>8</v>
      </c>
      <c r="T1335">
        <v>57</v>
      </c>
      <c r="U1335" s="2">
        <v>1331</v>
      </c>
      <c r="V1335" s="2">
        <v>2198</v>
      </c>
      <c r="W1335" s="8">
        <v>0.38287946186394706</v>
      </c>
      <c r="X1335" s="2">
        <v>14873</v>
      </c>
      <c r="Y1335" s="45">
        <v>1269</v>
      </c>
      <c r="AA1335" s="61">
        <f>(Table13[[#This Row],[2042 Future AADT]]-Table13[[#This Row],[AADT 2022]])/20*($AA$5-2022)+Table13[[#This Row],[AADT 2022]]</f>
        <v>12893.4</v>
      </c>
      <c r="AC1335" s="1" t="str">
        <f>IF(Table13[[#This Row],[TCS MP]]&gt;=Table13[[#This Row],[BMP]],IF(Table13[[#This Row],[TCS MP]]&lt;=Table13[[#This Row],[EMP]],"Good","EMP"),"BMP")</f>
        <v>Good</v>
      </c>
    </row>
    <row r="1336" spans="1:29" ht="24" customHeight="1" x14ac:dyDescent="0.25">
      <c r="A1336" t="s">
        <v>2799</v>
      </c>
      <c r="B1336" t="s">
        <v>18403</v>
      </c>
      <c r="C1336">
        <v>102093</v>
      </c>
      <c r="D1336" t="s">
        <v>17073</v>
      </c>
      <c r="E1336" t="s">
        <v>1058</v>
      </c>
      <c r="F1336" s="9">
        <f>Table13[[#This Row],[ToMeasure]]-Table13[[#This Row],[FromMeasure]]</f>
        <v>1.5468310199999848</v>
      </c>
      <c r="G1336" s="5" t="s">
        <v>773</v>
      </c>
      <c r="H1336" s="35">
        <v>194.23547418000001</v>
      </c>
      <c r="I1336" s="56">
        <v>192.070269946667</v>
      </c>
      <c r="J1336" s="18" t="s">
        <v>2797</v>
      </c>
      <c r="K1336" s="55">
        <v>192.99959241666701</v>
      </c>
      <c r="L1336" s="35">
        <v>195.7823052</v>
      </c>
      <c r="M1336" s="56">
        <v>193.61710096666701</v>
      </c>
      <c r="N1336" s="18" t="s">
        <v>810</v>
      </c>
      <c r="O1336" s="2">
        <v>6205</v>
      </c>
      <c r="P1336" s="2">
        <v>6855</v>
      </c>
      <c r="Q1336" s="2">
        <v>13060</v>
      </c>
      <c r="R1336" t="s">
        <v>16465</v>
      </c>
      <c r="S1336">
        <v>7</v>
      </c>
      <c r="T1336">
        <v>64</v>
      </c>
      <c r="U1336" s="2">
        <v>1882</v>
      </c>
      <c r="V1336" s="2">
        <v>2106</v>
      </c>
      <c r="W1336" s="8">
        <v>0.30535987748851456</v>
      </c>
      <c r="X1336" s="2">
        <v>21074</v>
      </c>
      <c r="Y1336" s="45">
        <v>1270</v>
      </c>
      <c r="AA1336" s="61">
        <f>(Table13[[#This Row],[2042 Future AADT]]-Table13[[#This Row],[AADT 2022]])/20*($AA$5-2022)+Table13[[#This Row],[AADT 2022]]</f>
        <v>18269.099999999999</v>
      </c>
      <c r="AC1336" s="1" t="str">
        <f>IF(Table13[[#This Row],[TCS MP]]&gt;=Table13[[#This Row],[BMP]],IF(Table13[[#This Row],[TCS MP]]&lt;=Table13[[#This Row],[EMP]],"Good","EMP"),"BMP")</f>
        <v>Good</v>
      </c>
    </row>
    <row r="1337" spans="1:29" ht="24" customHeight="1" x14ac:dyDescent="0.25">
      <c r="A1337" t="s">
        <v>2801</v>
      </c>
      <c r="B1337" t="s">
        <v>18404</v>
      </c>
      <c r="C1337">
        <v>102094</v>
      </c>
      <c r="D1337" t="s">
        <v>17073</v>
      </c>
      <c r="E1337" t="s">
        <v>1058</v>
      </c>
      <c r="F1337" s="9">
        <f>Table13[[#This Row],[ToMeasure]]-Table13[[#This Row],[FromMeasure]]</f>
        <v>2.5115296700000158</v>
      </c>
      <c r="G1337" s="5" t="s">
        <v>773</v>
      </c>
      <c r="H1337" s="35">
        <v>195.7823052</v>
      </c>
      <c r="I1337" s="56">
        <v>193.63457733999999</v>
      </c>
      <c r="J1337" s="18" t="s">
        <v>810</v>
      </c>
      <c r="K1337" s="55">
        <v>193.86918227000001</v>
      </c>
      <c r="L1337" s="35">
        <v>198.29383487000001</v>
      </c>
      <c r="M1337" s="56">
        <v>196.14610701000001</v>
      </c>
      <c r="N1337" s="18" t="s">
        <v>2800</v>
      </c>
      <c r="O1337" s="2">
        <v>7308</v>
      </c>
      <c r="P1337" s="2">
        <v>7136</v>
      </c>
      <c r="Q1337" s="2">
        <v>14444</v>
      </c>
      <c r="R1337" t="s">
        <v>14209</v>
      </c>
      <c r="S1337">
        <v>12</v>
      </c>
      <c r="T1337">
        <v>59</v>
      </c>
      <c r="U1337" s="2">
        <v>856</v>
      </c>
      <c r="V1337" s="2">
        <v>1424</v>
      </c>
      <c r="W1337" s="8">
        <v>0.15785101080033231</v>
      </c>
      <c r="X1337" s="2">
        <v>22042</v>
      </c>
      <c r="Y1337" s="45">
        <v>1271</v>
      </c>
      <c r="AA1337" s="61">
        <f>(Table13[[#This Row],[2042 Future AADT]]-Table13[[#This Row],[AADT 2022]])/20*($AA$5-2022)+Table13[[#This Row],[AADT 2022]]</f>
        <v>19382.7</v>
      </c>
      <c r="AC1337" s="1" t="str">
        <f>IF(Table13[[#This Row],[TCS MP]]&gt;=Table13[[#This Row],[BMP]],IF(Table13[[#This Row],[TCS MP]]&lt;=Table13[[#This Row],[EMP]],"Good","EMP"),"BMP")</f>
        <v>Good</v>
      </c>
    </row>
    <row r="1338" spans="1:29" ht="24" customHeight="1" x14ac:dyDescent="0.25">
      <c r="A1338" t="s">
        <v>2804</v>
      </c>
      <c r="B1338" t="s">
        <v>18405</v>
      </c>
      <c r="C1338">
        <v>102095</v>
      </c>
      <c r="D1338" t="s">
        <v>17073</v>
      </c>
      <c r="E1338" t="s">
        <v>1058</v>
      </c>
      <c r="F1338" s="9">
        <f>Table13[[#This Row],[ToMeasure]]-Table13[[#This Row],[FromMeasure]]</f>
        <v>2.2834203099999968</v>
      </c>
      <c r="G1338" s="5" t="s">
        <v>773</v>
      </c>
      <c r="H1338" s="35">
        <v>198.29383487000001</v>
      </c>
      <c r="I1338" s="56">
        <v>196.17313142</v>
      </c>
      <c r="J1338" s="18" t="s">
        <v>2800</v>
      </c>
      <c r="K1338" s="55">
        <v>196.93561622999999</v>
      </c>
      <c r="L1338" s="35">
        <v>200.57725518000001</v>
      </c>
      <c r="M1338" s="56">
        <v>198.45655173</v>
      </c>
      <c r="N1338" s="18" t="s">
        <v>180</v>
      </c>
      <c r="O1338" s="2">
        <v>7563</v>
      </c>
      <c r="P1338" s="2">
        <v>7548</v>
      </c>
      <c r="Q1338" s="2">
        <v>15111</v>
      </c>
      <c r="R1338" t="s">
        <v>13674</v>
      </c>
      <c r="S1338">
        <v>8</v>
      </c>
      <c r="T1338">
        <v>60</v>
      </c>
      <c r="U1338" s="2">
        <v>1109</v>
      </c>
      <c r="V1338" s="2">
        <v>553</v>
      </c>
      <c r="W1338" s="8">
        <v>0.10998610283899146</v>
      </c>
      <c r="X1338" s="2">
        <v>27020</v>
      </c>
      <c r="Y1338" s="45">
        <v>1272</v>
      </c>
      <c r="AA1338" s="61">
        <f>(Table13[[#This Row],[2042 Future AADT]]-Table13[[#This Row],[AADT 2022]])/20*($AA$5-2022)+Table13[[#This Row],[AADT 2022]]</f>
        <v>22851.85</v>
      </c>
      <c r="AC1338" s="1" t="str">
        <f>IF(Table13[[#This Row],[TCS MP]]&gt;=Table13[[#This Row],[BMP]],IF(Table13[[#This Row],[TCS MP]]&lt;=Table13[[#This Row],[EMP]],"Good","EMP"),"BMP")</f>
        <v>Good</v>
      </c>
    </row>
    <row r="1339" spans="1:29" ht="24" customHeight="1" x14ac:dyDescent="0.25">
      <c r="A1339" t="s">
        <v>3075</v>
      </c>
      <c r="B1339" t="s">
        <v>18546</v>
      </c>
      <c r="C1339">
        <v>102290</v>
      </c>
      <c r="D1339" t="s">
        <v>17073</v>
      </c>
      <c r="E1339" t="s">
        <v>1058</v>
      </c>
      <c r="F1339" s="9">
        <f>Table13[[#This Row],[ToMeasure]]-Table13[[#This Row],[FromMeasure]]</f>
        <v>1.2280461099999798</v>
      </c>
      <c r="G1339" s="5" t="s">
        <v>773</v>
      </c>
      <c r="H1339" s="35">
        <v>200.57725518000001</v>
      </c>
      <c r="I1339" s="56">
        <v>198.23495768000001</v>
      </c>
      <c r="J1339" s="18" t="s">
        <v>180</v>
      </c>
      <c r="K1339" s="55">
        <v>198.58718417</v>
      </c>
      <c r="L1339" s="35">
        <v>201.80530128999999</v>
      </c>
      <c r="M1339" s="56">
        <v>199.4225088</v>
      </c>
      <c r="N1339" s="18" t="s">
        <v>181</v>
      </c>
      <c r="O1339" s="2">
        <v>5859</v>
      </c>
      <c r="P1339" s="2">
        <v>8415</v>
      </c>
      <c r="Q1339" s="2">
        <v>14274</v>
      </c>
      <c r="R1339" t="s">
        <v>10272</v>
      </c>
      <c r="S1339">
        <v>7</v>
      </c>
      <c r="T1339">
        <v>61</v>
      </c>
      <c r="U1339" s="2">
        <v>747</v>
      </c>
      <c r="V1339" s="2">
        <v>404</v>
      </c>
      <c r="W1339" s="8">
        <v>8.0636121619728177E-2</v>
      </c>
      <c r="X1339" s="2">
        <v>25524</v>
      </c>
      <c r="Y1339" s="45">
        <v>1272.0999999999999</v>
      </c>
      <c r="AA1339" s="61">
        <f>(Table13[[#This Row],[2042 Future AADT]]-Table13[[#This Row],[AADT 2022]])/20*($AA$5-2022)+Table13[[#This Row],[AADT 2022]]</f>
        <v>21586.5</v>
      </c>
      <c r="AC1339" s="1" t="str">
        <f>IF(Table13[[#This Row],[TCS MP]]&gt;=Table13[[#This Row],[BMP]],IF(Table13[[#This Row],[TCS MP]]&lt;=Table13[[#This Row],[EMP]],"Good","EMP"),"BMP")</f>
        <v>Good</v>
      </c>
    </row>
    <row r="1340" spans="1:29" ht="24" customHeight="1" x14ac:dyDescent="0.25">
      <c r="A1340" t="s">
        <v>25991</v>
      </c>
      <c r="B1340" t="s">
        <v>25998</v>
      </c>
      <c r="C1340">
        <v>102102</v>
      </c>
      <c r="D1340" t="s">
        <v>17073</v>
      </c>
      <c r="E1340" t="s">
        <v>25992</v>
      </c>
      <c r="F1340" s="9">
        <f>Table13[[#This Row],[ToMeasure]]-Table13[[#This Row],[FromMeasure]]</f>
        <v>0.38896069999999999</v>
      </c>
      <c r="G1340" s="5" t="s">
        <v>2096</v>
      </c>
      <c r="H1340" s="35">
        <v>8.9307899999999996E-2</v>
      </c>
      <c r="I1340" s="71" t="s">
        <v>203</v>
      </c>
      <c r="J1340" s="18" t="s">
        <v>2881</v>
      </c>
      <c r="K1340" s="55">
        <v>0.33</v>
      </c>
      <c r="L1340" s="35">
        <v>0.47826859999999999</v>
      </c>
      <c r="M1340" s="59" t="s">
        <v>203</v>
      </c>
      <c r="N1340" s="18" t="s">
        <v>2805</v>
      </c>
      <c r="O1340" s="2">
        <v>9516</v>
      </c>
      <c r="P1340" s="2">
        <v>11424</v>
      </c>
      <c r="Q1340" s="2">
        <v>20940</v>
      </c>
      <c r="R1340" t="s">
        <v>25993</v>
      </c>
      <c r="S1340">
        <v>54</v>
      </c>
      <c r="T1340">
        <v>7</v>
      </c>
      <c r="U1340" s="2">
        <v>344</v>
      </c>
      <c r="V1340" s="2">
        <v>466</v>
      </c>
      <c r="W1340" s="8">
        <v>3.8681948424068767E-2</v>
      </c>
      <c r="X1340" s="2">
        <v>30599</v>
      </c>
      <c r="Y1340" s="45">
        <v>1273</v>
      </c>
      <c r="AA1340" s="61">
        <f>(Table13[[#This Row],[2042 Future AADT]]-Table13[[#This Row],[AADT 2022]])/20*($AA$5-2022)+Table13[[#This Row],[AADT 2022]]</f>
        <v>27218.35</v>
      </c>
      <c r="AC1340" s="1" t="str">
        <f>IF(Table13[[#This Row],[TCS MP]]&gt;=Table13[[#This Row],[BMP]],IF(Table13[[#This Row],[TCS MP]]&lt;=Table13[[#This Row],[EMP]],"Good","EMP"),"BMP")</f>
        <v>BMP</v>
      </c>
    </row>
    <row r="1341" spans="1:29" ht="24" customHeight="1" x14ac:dyDescent="0.25">
      <c r="A1341" t="s">
        <v>2807</v>
      </c>
      <c r="B1341" t="s">
        <v>18408</v>
      </c>
      <c r="C1341">
        <v>102104</v>
      </c>
      <c r="D1341" t="s">
        <v>17073</v>
      </c>
      <c r="E1341" t="s">
        <v>2348</v>
      </c>
      <c r="F1341" s="9">
        <f>Table13[[#This Row],[ToMeasure]]-Table13[[#This Row],[FromMeasure]]</f>
        <v>0.10510065999999996</v>
      </c>
      <c r="G1341" s="5" t="s">
        <v>222</v>
      </c>
      <c r="H1341" s="35">
        <v>0.52320816000000003</v>
      </c>
      <c r="I1341" s="56">
        <v>0.52320818999999996</v>
      </c>
      <c r="J1341" s="18" t="s">
        <v>2805</v>
      </c>
      <c r="K1341" s="69">
        <v>0.54</v>
      </c>
      <c r="L1341" s="35">
        <v>0.62830881999999999</v>
      </c>
      <c r="M1341" s="56">
        <v>0.62830885000000003</v>
      </c>
      <c r="N1341" s="18" t="s">
        <v>2806</v>
      </c>
      <c r="O1341" s="2">
        <v>10650</v>
      </c>
      <c r="P1341" s="2">
        <v>10121</v>
      </c>
      <c r="Q1341" s="2">
        <v>20771</v>
      </c>
      <c r="R1341" t="s">
        <v>13681</v>
      </c>
      <c r="S1341">
        <v>7</v>
      </c>
      <c r="T1341">
        <v>56</v>
      </c>
      <c r="U1341" s="2">
        <v>228</v>
      </c>
      <c r="V1341" s="2">
        <v>500</v>
      </c>
      <c r="W1341" s="8">
        <v>3.5048866207693416E-2</v>
      </c>
      <c r="X1341" s="2">
        <v>30087</v>
      </c>
      <c r="Y1341" s="45">
        <v>1274</v>
      </c>
      <c r="AA1341" s="61">
        <f>(Table13[[#This Row],[2042 Future AADT]]-Table13[[#This Row],[AADT 2022]])/20*($AA$5-2022)+Table13[[#This Row],[AADT 2022]]</f>
        <v>26826.400000000001</v>
      </c>
      <c r="AC1341" s="1" t="str">
        <f>IF(Table13[[#This Row],[TCS MP]]&gt;=Table13[[#This Row],[BMP]],IF(Table13[[#This Row],[TCS MP]]&lt;=Table13[[#This Row],[EMP]],"Good","EMP"),"BMP")</f>
        <v>Good</v>
      </c>
    </row>
    <row r="1342" spans="1:29" ht="24" customHeight="1" x14ac:dyDescent="0.25">
      <c r="A1342" t="s">
        <v>2809</v>
      </c>
      <c r="B1342" t="s">
        <v>18409</v>
      </c>
      <c r="C1342">
        <v>102106</v>
      </c>
      <c r="D1342" t="s">
        <v>17073</v>
      </c>
      <c r="E1342" t="s">
        <v>2348</v>
      </c>
      <c r="F1342" s="9">
        <f>Table13[[#This Row],[ToMeasure]]-Table13[[#This Row],[FromMeasure]]</f>
        <v>1.0355514800000001</v>
      </c>
      <c r="G1342" s="5" t="s">
        <v>222</v>
      </c>
      <c r="H1342" s="35">
        <v>0.62830881999999999</v>
      </c>
      <c r="I1342" s="56">
        <v>0.62830885000000003</v>
      </c>
      <c r="J1342" s="18" t="s">
        <v>2806</v>
      </c>
      <c r="K1342" s="69">
        <v>1.6</v>
      </c>
      <c r="L1342" s="35">
        <v>1.6638603000000001</v>
      </c>
      <c r="M1342" s="56">
        <v>1.6638603300000001</v>
      </c>
      <c r="N1342" s="18" t="s">
        <v>2808</v>
      </c>
      <c r="O1342" s="2">
        <v>5903</v>
      </c>
      <c r="P1342" s="2">
        <v>8355</v>
      </c>
      <c r="Q1342" s="2">
        <v>14258</v>
      </c>
      <c r="R1342" t="s">
        <v>10293</v>
      </c>
      <c r="S1342">
        <v>10</v>
      </c>
      <c r="T1342">
        <v>63</v>
      </c>
      <c r="U1342" s="2">
        <v>168</v>
      </c>
      <c r="V1342" s="2">
        <v>191</v>
      </c>
      <c r="W1342" s="8">
        <v>2.5178846963108431E-2</v>
      </c>
      <c r="X1342" s="2">
        <v>15227</v>
      </c>
      <c r="Y1342" s="45">
        <v>1275</v>
      </c>
      <c r="AA1342" s="61">
        <f>(Table13[[#This Row],[2042 Future AADT]]-Table13[[#This Row],[AADT 2022]])/20*($AA$5-2022)+Table13[[#This Row],[AADT 2022]]</f>
        <v>14887.85</v>
      </c>
      <c r="AC1342" s="1" t="str">
        <f>IF(Table13[[#This Row],[TCS MP]]&gt;=Table13[[#This Row],[BMP]],IF(Table13[[#This Row],[TCS MP]]&lt;=Table13[[#This Row],[EMP]],"Good","EMP"),"BMP")</f>
        <v>Good</v>
      </c>
    </row>
    <row r="1343" spans="1:29" ht="24" customHeight="1" x14ac:dyDescent="0.25">
      <c r="A1343" t="s">
        <v>2811</v>
      </c>
      <c r="B1343" t="s">
        <v>18410</v>
      </c>
      <c r="C1343">
        <v>102108</v>
      </c>
      <c r="D1343" t="s">
        <v>17073</v>
      </c>
      <c r="E1343" t="s">
        <v>2348</v>
      </c>
      <c r="F1343" s="9">
        <f>Table13[[#This Row],[ToMeasure]]-Table13[[#This Row],[FromMeasure]]</f>
        <v>1.0085557000000001</v>
      </c>
      <c r="G1343" s="5" t="s">
        <v>222</v>
      </c>
      <c r="H1343" s="35">
        <v>1.6638603000000001</v>
      </c>
      <c r="I1343" s="56">
        <v>1.6638603000000001</v>
      </c>
      <c r="J1343" s="18" t="s">
        <v>2808</v>
      </c>
      <c r="K1343" s="55">
        <v>2.48</v>
      </c>
      <c r="L1343" s="35">
        <v>2.6724160000000001</v>
      </c>
      <c r="M1343" s="56">
        <v>2.6724160000000001</v>
      </c>
      <c r="N1343" s="18" t="s">
        <v>2810</v>
      </c>
      <c r="O1343" s="2">
        <v>8863</v>
      </c>
      <c r="P1343" s="2">
        <v>9279</v>
      </c>
      <c r="Q1343" s="2">
        <v>18142</v>
      </c>
      <c r="R1343" t="s">
        <v>13682</v>
      </c>
      <c r="S1343">
        <v>8</v>
      </c>
      <c r="T1343">
        <v>68</v>
      </c>
      <c r="U1343" s="2">
        <v>982</v>
      </c>
      <c r="V1343" s="2">
        <v>242</v>
      </c>
      <c r="W1343" s="8">
        <v>6.746775438209679E-2</v>
      </c>
      <c r="X1343" s="2">
        <v>27184</v>
      </c>
      <c r="Y1343" s="45">
        <v>1276</v>
      </c>
      <c r="AA1343" s="61">
        <f>(Table13[[#This Row],[2042 Future AADT]]-Table13[[#This Row],[AADT 2022]])/20*($AA$5-2022)+Table13[[#This Row],[AADT 2022]]</f>
        <v>24019.3</v>
      </c>
      <c r="AC1343" s="1" t="str">
        <f>IF(Table13[[#This Row],[TCS MP]]&gt;=Table13[[#This Row],[BMP]],IF(Table13[[#This Row],[TCS MP]]&lt;=Table13[[#This Row],[EMP]],"Good","EMP"),"BMP")</f>
        <v>Good</v>
      </c>
    </row>
    <row r="1344" spans="1:29" ht="24" customHeight="1" x14ac:dyDescent="0.25">
      <c r="A1344" t="s">
        <v>2813</v>
      </c>
      <c r="B1344" t="s">
        <v>18411</v>
      </c>
      <c r="C1344">
        <v>102110</v>
      </c>
      <c r="D1344" t="s">
        <v>17073</v>
      </c>
      <c r="E1344" t="s">
        <v>2348</v>
      </c>
      <c r="F1344" s="9">
        <f>Table13[[#This Row],[ToMeasure]]-Table13[[#This Row],[FromMeasure]]</f>
        <v>2.0405585999999998</v>
      </c>
      <c r="G1344" s="5" t="s">
        <v>222</v>
      </c>
      <c r="H1344" s="35">
        <v>2.6724160000000001</v>
      </c>
      <c r="I1344" s="56">
        <v>2.6724160000000001</v>
      </c>
      <c r="J1344" s="18" t="s">
        <v>2810</v>
      </c>
      <c r="K1344" s="55">
        <v>4.6399999999999997</v>
      </c>
      <c r="L1344" s="35">
        <v>4.7129745999999999</v>
      </c>
      <c r="M1344" s="56">
        <v>4.7129745999999999</v>
      </c>
      <c r="N1344" s="18" t="s">
        <v>2812</v>
      </c>
      <c r="O1344" s="2">
        <v>6047</v>
      </c>
      <c r="P1344" s="2">
        <v>11684</v>
      </c>
      <c r="Q1344" s="2">
        <v>17731</v>
      </c>
      <c r="R1344" t="s">
        <v>16475</v>
      </c>
      <c r="S1344">
        <v>8</v>
      </c>
      <c r="T1344">
        <v>68</v>
      </c>
      <c r="U1344" s="2">
        <v>369</v>
      </c>
      <c r="V1344" s="2">
        <v>161</v>
      </c>
      <c r="W1344" s="8">
        <v>2.9891151091309007E-2</v>
      </c>
      <c r="X1344" s="2">
        <v>26568</v>
      </c>
      <c r="Y1344" s="45">
        <v>1277</v>
      </c>
      <c r="AA1344" s="61">
        <f>(Table13[[#This Row],[2042 Future AADT]]-Table13[[#This Row],[AADT 2022]])/20*($AA$5-2022)+Table13[[#This Row],[AADT 2022]]</f>
        <v>23475.05</v>
      </c>
      <c r="AC1344" s="1" t="str">
        <f>IF(Table13[[#This Row],[TCS MP]]&gt;=Table13[[#This Row],[BMP]],IF(Table13[[#This Row],[TCS MP]]&lt;=Table13[[#This Row],[EMP]],"Good","EMP"),"BMP")</f>
        <v>Good</v>
      </c>
    </row>
    <row r="1345" spans="1:29" ht="24" customHeight="1" x14ac:dyDescent="0.25">
      <c r="A1345" t="s">
        <v>2815</v>
      </c>
      <c r="B1345" t="s">
        <v>18412</v>
      </c>
      <c r="C1345">
        <v>102112</v>
      </c>
      <c r="D1345" t="s">
        <v>17073</v>
      </c>
      <c r="E1345" t="s">
        <v>2348</v>
      </c>
      <c r="F1345" s="9">
        <f>Table13[[#This Row],[ToMeasure]]-Table13[[#This Row],[FromMeasure]]</f>
        <v>2.6586975800000001</v>
      </c>
      <c r="G1345" s="5" t="s">
        <v>222</v>
      </c>
      <c r="H1345" s="35">
        <v>4.7129745999999999</v>
      </c>
      <c r="I1345" s="56">
        <v>4.7129745999999999</v>
      </c>
      <c r="J1345" s="18" t="s">
        <v>2812</v>
      </c>
      <c r="K1345" s="55">
        <v>5</v>
      </c>
      <c r="L1345" s="35">
        <v>7.37167218</v>
      </c>
      <c r="M1345" s="56">
        <v>7.37167218</v>
      </c>
      <c r="N1345" s="18" t="s">
        <v>2814</v>
      </c>
      <c r="O1345" s="2">
        <v>4720</v>
      </c>
      <c r="P1345" s="2">
        <v>7232</v>
      </c>
      <c r="Q1345" s="2">
        <v>11952</v>
      </c>
      <c r="R1345" t="s">
        <v>13683</v>
      </c>
      <c r="S1345">
        <v>8</v>
      </c>
      <c r="T1345">
        <v>63</v>
      </c>
      <c r="U1345" s="2">
        <v>472</v>
      </c>
      <c r="V1345" s="2">
        <v>101</v>
      </c>
      <c r="W1345" s="8">
        <v>4.7941767068273092E-2</v>
      </c>
      <c r="X1345" s="2">
        <v>18300</v>
      </c>
      <c r="Y1345" s="45">
        <v>1278</v>
      </c>
      <c r="AA1345" s="61">
        <f>(Table13[[#This Row],[2042 Future AADT]]-Table13[[#This Row],[AADT 2022]])/20*($AA$5-2022)+Table13[[#This Row],[AADT 2022]]</f>
        <v>16078.2</v>
      </c>
      <c r="AC1345" s="1" t="str">
        <f>IF(Table13[[#This Row],[TCS MP]]&gt;=Table13[[#This Row],[BMP]],IF(Table13[[#This Row],[TCS MP]]&lt;=Table13[[#This Row],[EMP]],"Good","EMP"),"BMP")</f>
        <v>Good</v>
      </c>
    </row>
    <row r="1346" spans="1:29" ht="24" customHeight="1" x14ac:dyDescent="0.25">
      <c r="A1346" t="s">
        <v>2817</v>
      </c>
      <c r="B1346" t="s">
        <v>18413</v>
      </c>
      <c r="C1346">
        <v>102114</v>
      </c>
      <c r="D1346" t="s">
        <v>17073</v>
      </c>
      <c r="E1346" t="s">
        <v>2348</v>
      </c>
      <c r="F1346" s="9">
        <f>Table13[[#This Row],[ToMeasure]]-Table13[[#This Row],[FromMeasure]]</f>
        <v>2.8475252000000006</v>
      </c>
      <c r="G1346" s="5" t="s">
        <v>222</v>
      </c>
      <c r="H1346" s="35">
        <v>7.37167218</v>
      </c>
      <c r="I1346" s="56">
        <v>7.37167218</v>
      </c>
      <c r="J1346" s="18" t="s">
        <v>2814</v>
      </c>
      <c r="K1346" s="55">
        <v>8</v>
      </c>
      <c r="L1346" s="35">
        <v>10.219197380000001</v>
      </c>
      <c r="M1346" s="56">
        <v>10.219197380000001</v>
      </c>
      <c r="N1346" s="18" t="s">
        <v>2816</v>
      </c>
      <c r="O1346" s="2">
        <v>7188</v>
      </c>
      <c r="P1346" s="2">
        <v>6901</v>
      </c>
      <c r="Q1346" s="2">
        <v>14089</v>
      </c>
      <c r="R1346" t="s">
        <v>13684</v>
      </c>
      <c r="S1346">
        <v>7</v>
      </c>
      <c r="T1346">
        <v>59</v>
      </c>
      <c r="U1346" s="2">
        <v>330</v>
      </c>
      <c r="V1346" s="2">
        <v>128</v>
      </c>
      <c r="W1346" s="8">
        <v>3.2507630066008944E-2</v>
      </c>
      <c r="X1346" s="2">
        <v>21111</v>
      </c>
      <c r="Y1346" s="45">
        <v>1279</v>
      </c>
      <c r="AA1346" s="61">
        <f>(Table13[[#This Row],[2042 Future AADT]]-Table13[[#This Row],[AADT 2022]])/20*($AA$5-2022)+Table13[[#This Row],[AADT 2022]]</f>
        <v>18653.3</v>
      </c>
      <c r="AC1346" s="1" t="str">
        <f>IF(Table13[[#This Row],[TCS MP]]&gt;=Table13[[#This Row],[BMP]],IF(Table13[[#This Row],[TCS MP]]&lt;=Table13[[#This Row],[EMP]],"Good","EMP"),"BMP")</f>
        <v>Good</v>
      </c>
    </row>
    <row r="1347" spans="1:29" ht="24" customHeight="1" x14ac:dyDescent="0.25">
      <c r="A1347" t="s">
        <v>2819</v>
      </c>
      <c r="B1347" t="s">
        <v>18414</v>
      </c>
      <c r="C1347">
        <v>102116</v>
      </c>
      <c r="D1347" t="s">
        <v>17073</v>
      </c>
      <c r="E1347" t="s">
        <v>2348</v>
      </c>
      <c r="F1347" s="9">
        <f>Table13[[#This Row],[ToMeasure]]-Table13[[#This Row],[FromMeasure]]</f>
        <v>1.0024114900000001</v>
      </c>
      <c r="G1347" s="5" t="s">
        <v>222</v>
      </c>
      <c r="H1347" s="35">
        <v>10.219197380000001</v>
      </c>
      <c r="I1347" s="56">
        <v>10.219197380000001</v>
      </c>
      <c r="J1347" s="18" t="s">
        <v>2816</v>
      </c>
      <c r="K1347" s="55">
        <v>11.04</v>
      </c>
      <c r="L1347" s="35">
        <v>11.221608870000001</v>
      </c>
      <c r="M1347" s="69">
        <v>11.5</v>
      </c>
      <c r="N1347" s="18" t="s">
        <v>2818</v>
      </c>
      <c r="O1347" s="2" t="s">
        <v>203</v>
      </c>
      <c r="P1347" s="2" t="s">
        <v>203</v>
      </c>
      <c r="Q1347" s="2">
        <v>8297</v>
      </c>
      <c r="R1347" t="s">
        <v>16476</v>
      </c>
      <c r="S1347">
        <v>8</v>
      </c>
      <c r="T1347">
        <v>58</v>
      </c>
      <c r="U1347" s="2">
        <v>281</v>
      </c>
      <c r="V1347" s="2">
        <v>161</v>
      </c>
      <c r="W1347" s="8">
        <v>5.3272267084488366E-2</v>
      </c>
      <c r="X1347" s="2">
        <v>12018</v>
      </c>
      <c r="Y1347" s="45">
        <v>1280</v>
      </c>
      <c r="AA1347" s="61">
        <f>(Table13[[#This Row],[2042 Future AADT]]-Table13[[#This Row],[AADT 2022]])/20*($AA$5-2022)+Table13[[#This Row],[AADT 2022]]</f>
        <v>10715.65</v>
      </c>
      <c r="AC1347" s="1" t="str">
        <f>IF(Table13[[#This Row],[TCS MP]]&gt;=Table13[[#This Row],[BMP]],IF(Table13[[#This Row],[TCS MP]]&lt;=Table13[[#This Row],[EMP]],"Good","EMP"),"BMP")</f>
        <v>Good</v>
      </c>
    </row>
    <row r="1348" spans="1:29" ht="24" customHeight="1" x14ac:dyDescent="0.25">
      <c r="A1348" t="s">
        <v>2821</v>
      </c>
      <c r="B1348" t="s">
        <v>18415</v>
      </c>
      <c r="C1348">
        <v>102118</v>
      </c>
      <c r="D1348" t="s">
        <v>17073</v>
      </c>
      <c r="E1348" t="s">
        <v>2348</v>
      </c>
      <c r="F1348" s="9">
        <f>Table13[[#This Row],[ToMeasure]]-Table13[[#This Row],[FromMeasure]]</f>
        <v>0.25086690000000011</v>
      </c>
      <c r="G1348" s="5" t="s">
        <v>222</v>
      </c>
      <c r="H1348" s="35">
        <v>11.221608870000001</v>
      </c>
      <c r="I1348" s="69">
        <v>11.5</v>
      </c>
      <c r="J1348" s="18" t="s">
        <v>2818</v>
      </c>
      <c r="K1348" s="55">
        <v>11.7</v>
      </c>
      <c r="L1348" s="35">
        <v>11.472475770000001</v>
      </c>
      <c r="M1348" s="69">
        <v>11.8</v>
      </c>
      <c r="N1348" s="18" t="s">
        <v>2820</v>
      </c>
      <c r="O1348" s="2" t="s">
        <v>203</v>
      </c>
      <c r="P1348" s="2" t="s">
        <v>203</v>
      </c>
      <c r="Q1348" s="2">
        <v>10820</v>
      </c>
      <c r="R1348" t="s">
        <v>16477</v>
      </c>
      <c r="S1348">
        <v>9</v>
      </c>
      <c r="T1348">
        <v>57</v>
      </c>
      <c r="U1348" s="2">
        <v>1007</v>
      </c>
      <c r="V1348" s="2">
        <v>128</v>
      </c>
      <c r="W1348" s="8">
        <v>0.10489833641404805</v>
      </c>
      <c r="X1348" s="2">
        <v>15673</v>
      </c>
      <c r="Y1348" s="45">
        <v>1281</v>
      </c>
      <c r="AA1348" s="61">
        <f>(Table13[[#This Row],[2042 Future AADT]]-Table13[[#This Row],[AADT 2022]])/20*($AA$5-2022)+Table13[[#This Row],[AADT 2022]]</f>
        <v>13974.45</v>
      </c>
      <c r="AC1348" s="1" t="str">
        <f>IF(Table13[[#This Row],[TCS MP]]&gt;=Table13[[#This Row],[BMP]],IF(Table13[[#This Row],[TCS MP]]&lt;=Table13[[#This Row],[EMP]],"Good","EMP"),"BMP")</f>
        <v>Good</v>
      </c>
    </row>
    <row r="1349" spans="1:29" ht="24" customHeight="1" x14ac:dyDescent="0.25">
      <c r="A1349" t="s">
        <v>2823</v>
      </c>
      <c r="B1349" t="s">
        <v>18416</v>
      </c>
      <c r="C1349">
        <v>102120</v>
      </c>
      <c r="D1349" t="s">
        <v>17073</v>
      </c>
      <c r="E1349" t="s">
        <v>2348</v>
      </c>
      <c r="F1349" s="9">
        <f>Table13[[#This Row],[ToMeasure]]-Table13[[#This Row],[FromMeasure]]</f>
        <v>0.2508205599999993</v>
      </c>
      <c r="G1349" s="5" t="s">
        <v>222</v>
      </c>
      <c r="H1349" s="35">
        <v>11.472475770000001</v>
      </c>
      <c r="I1349" s="69">
        <v>11.8</v>
      </c>
      <c r="J1349" s="18" t="s">
        <v>2820</v>
      </c>
      <c r="K1349" s="55">
        <v>11.9</v>
      </c>
      <c r="L1349" s="35">
        <v>11.72329633</v>
      </c>
      <c r="M1349" s="69">
        <v>11.99</v>
      </c>
      <c r="N1349" s="18" t="s">
        <v>2822</v>
      </c>
      <c r="O1349" s="2" t="s">
        <v>203</v>
      </c>
      <c r="P1349" s="2" t="s">
        <v>203</v>
      </c>
      <c r="Q1349" s="2">
        <v>14649</v>
      </c>
      <c r="R1349" t="s">
        <v>16478</v>
      </c>
      <c r="S1349">
        <v>8</v>
      </c>
      <c r="T1349">
        <v>58</v>
      </c>
      <c r="U1349" s="2">
        <v>1007</v>
      </c>
      <c r="V1349" s="2">
        <v>128</v>
      </c>
      <c r="W1349" s="8">
        <v>7.747969144651512E-2</v>
      </c>
      <c r="X1349" s="2">
        <v>21219</v>
      </c>
      <c r="Y1349" s="45">
        <v>1282</v>
      </c>
      <c r="AA1349" s="61">
        <f>(Table13[[#This Row],[2042 Future AADT]]-Table13[[#This Row],[AADT 2022]])/20*($AA$5-2022)+Table13[[#This Row],[AADT 2022]]</f>
        <v>18919.5</v>
      </c>
      <c r="AC1349" s="1" t="str">
        <f>IF(Table13[[#This Row],[TCS MP]]&gt;=Table13[[#This Row],[BMP]],IF(Table13[[#This Row],[TCS MP]]&lt;=Table13[[#This Row],[EMP]],"Good","EMP"),"BMP")</f>
        <v>Good</v>
      </c>
    </row>
    <row r="1350" spans="1:29" ht="24" customHeight="1" x14ac:dyDescent="0.25">
      <c r="A1350" t="s">
        <v>2825</v>
      </c>
      <c r="B1350" t="s">
        <v>18417</v>
      </c>
      <c r="C1350">
        <v>102122</v>
      </c>
      <c r="D1350" t="s">
        <v>17073</v>
      </c>
      <c r="E1350" t="s">
        <v>2348</v>
      </c>
      <c r="F1350" s="9">
        <f>Table13[[#This Row],[ToMeasure]]-Table13[[#This Row],[FromMeasure]]</f>
        <v>0.49827115999999982</v>
      </c>
      <c r="G1350" s="5" t="s">
        <v>222</v>
      </c>
      <c r="H1350" s="35">
        <v>11.72329633</v>
      </c>
      <c r="I1350" s="69">
        <v>11.99</v>
      </c>
      <c r="J1350" s="18" t="s">
        <v>2822</v>
      </c>
      <c r="K1350" s="55">
        <v>12.24</v>
      </c>
      <c r="L1350" s="35">
        <v>12.22156749</v>
      </c>
      <c r="M1350" s="69">
        <v>12.49</v>
      </c>
      <c r="N1350" s="18" t="s">
        <v>2824</v>
      </c>
      <c r="O1350" s="2" t="s">
        <v>203</v>
      </c>
      <c r="P1350" s="2" t="s">
        <v>203</v>
      </c>
      <c r="Q1350" s="2">
        <v>15048</v>
      </c>
      <c r="R1350" t="s">
        <v>13685</v>
      </c>
      <c r="S1350">
        <v>9</v>
      </c>
      <c r="T1350">
        <v>56</v>
      </c>
      <c r="U1350" s="2">
        <v>529</v>
      </c>
      <c r="V1350" s="2">
        <v>262</v>
      </c>
      <c r="W1350" s="8">
        <v>5.2565124933545988E-2</v>
      </c>
      <c r="X1350" s="2">
        <v>16071</v>
      </c>
      <c r="Y1350" s="45">
        <v>1283</v>
      </c>
      <c r="AA1350" s="61">
        <f>(Table13[[#This Row],[2042 Future AADT]]-Table13[[#This Row],[AADT 2022]])/20*($AA$5-2022)+Table13[[#This Row],[AADT 2022]]</f>
        <v>15712.95</v>
      </c>
      <c r="AC1350" s="1" t="str">
        <f>IF(Table13[[#This Row],[TCS MP]]&gt;=Table13[[#This Row],[BMP]],IF(Table13[[#This Row],[TCS MP]]&lt;=Table13[[#This Row],[EMP]],"Good","EMP"),"BMP")</f>
        <v>Good</v>
      </c>
    </row>
    <row r="1351" spans="1:29" ht="24" customHeight="1" x14ac:dyDescent="0.25">
      <c r="A1351" t="s">
        <v>2827</v>
      </c>
      <c r="B1351" t="s">
        <v>18418</v>
      </c>
      <c r="C1351">
        <v>102124</v>
      </c>
      <c r="D1351" t="s">
        <v>17073</v>
      </c>
      <c r="E1351" t="s">
        <v>2348</v>
      </c>
      <c r="F1351" s="9">
        <f>Table13[[#This Row],[ToMeasure]]-Table13[[#This Row],[FromMeasure]]</f>
        <v>2.0031965500000002</v>
      </c>
      <c r="G1351" s="5" t="s">
        <v>222</v>
      </c>
      <c r="H1351" s="35">
        <v>12.22156749</v>
      </c>
      <c r="I1351" s="69">
        <v>12.49</v>
      </c>
      <c r="J1351" s="18" t="s">
        <v>2824</v>
      </c>
      <c r="K1351" s="55">
        <v>14.21</v>
      </c>
      <c r="L1351" s="35">
        <v>14.22476404</v>
      </c>
      <c r="M1351" s="69">
        <v>14.33</v>
      </c>
      <c r="N1351" s="18" t="s">
        <v>2826</v>
      </c>
      <c r="O1351" s="2" t="s">
        <v>203</v>
      </c>
      <c r="P1351" s="2" t="s">
        <v>203</v>
      </c>
      <c r="Q1351" s="2">
        <v>18728</v>
      </c>
      <c r="R1351" t="s">
        <v>14221</v>
      </c>
      <c r="S1351">
        <v>9</v>
      </c>
      <c r="T1351">
        <v>56</v>
      </c>
      <c r="U1351" s="2">
        <v>406</v>
      </c>
      <c r="V1351" s="2">
        <v>315</v>
      </c>
      <c r="W1351" s="8">
        <v>3.8498504912430585E-2</v>
      </c>
      <c r="X1351" s="2">
        <v>20001</v>
      </c>
      <c r="Y1351" s="45">
        <v>1284</v>
      </c>
      <c r="AA1351" s="61">
        <f>(Table13[[#This Row],[2042 Future AADT]]-Table13[[#This Row],[AADT 2022]])/20*($AA$5-2022)+Table13[[#This Row],[AADT 2022]]</f>
        <v>19555.45</v>
      </c>
      <c r="AC1351" s="1" t="str">
        <f>IF(Table13[[#This Row],[TCS MP]]&gt;=Table13[[#This Row],[BMP]],IF(Table13[[#This Row],[TCS MP]]&lt;=Table13[[#This Row],[EMP]],"Good","EMP"),"BMP")</f>
        <v>Good</v>
      </c>
    </row>
    <row r="1352" spans="1:29" ht="24" customHeight="1" x14ac:dyDescent="0.25">
      <c r="A1352" t="s">
        <v>2829</v>
      </c>
      <c r="B1352" t="s">
        <v>18419</v>
      </c>
      <c r="C1352">
        <v>102126</v>
      </c>
      <c r="D1352" t="s">
        <v>17073</v>
      </c>
      <c r="E1352" t="s">
        <v>2348</v>
      </c>
      <c r="F1352" s="9">
        <f>Table13[[#This Row],[ToMeasure]]-Table13[[#This Row],[FromMeasure]]</f>
        <v>1.3315404199999996</v>
      </c>
      <c r="G1352" s="5" t="s">
        <v>222</v>
      </c>
      <c r="H1352" s="35">
        <v>14.22476404</v>
      </c>
      <c r="I1352" s="69">
        <v>14.33</v>
      </c>
      <c r="J1352" s="18" t="s">
        <v>2826</v>
      </c>
      <c r="K1352" s="55">
        <v>15.68</v>
      </c>
      <c r="L1352" s="35">
        <v>15.55630446</v>
      </c>
      <c r="M1352" s="69">
        <v>15.93</v>
      </c>
      <c r="N1352" s="18" t="s">
        <v>2828</v>
      </c>
      <c r="O1352" s="2" t="s">
        <v>203</v>
      </c>
      <c r="P1352" s="2" t="s">
        <v>203</v>
      </c>
      <c r="Q1352" s="2">
        <v>14296</v>
      </c>
      <c r="R1352" t="s">
        <v>14222</v>
      </c>
      <c r="S1352">
        <v>9</v>
      </c>
      <c r="T1352">
        <v>72</v>
      </c>
      <c r="U1352" s="2">
        <v>280</v>
      </c>
      <c r="V1352" s="2">
        <v>305</v>
      </c>
      <c r="W1352" s="8">
        <v>4.0920537213206494E-2</v>
      </c>
      <c r="X1352" s="2">
        <v>15268</v>
      </c>
      <c r="Y1352" s="45">
        <v>1285</v>
      </c>
      <c r="AA1352" s="61">
        <f>(Table13[[#This Row],[2042 Future AADT]]-Table13[[#This Row],[AADT 2022]])/20*($AA$5-2022)+Table13[[#This Row],[AADT 2022]]</f>
        <v>14927.8</v>
      </c>
      <c r="AC1352" s="1" t="str">
        <f>IF(Table13[[#This Row],[TCS MP]]&gt;=Table13[[#This Row],[BMP]],IF(Table13[[#This Row],[TCS MP]]&lt;=Table13[[#This Row],[EMP]],"Good","EMP"),"BMP")</f>
        <v>Good</v>
      </c>
    </row>
    <row r="1353" spans="1:29" ht="24" customHeight="1" x14ac:dyDescent="0.25">
      <c r="A1353" t="s">
        <v>2831</v>
      </c>
      <c r="B1353" t="s">
        <v>18420</v>
      </c>
      <c r="C1353">
        <v>102128</v>
      </c>
      <c r="D1353" t="s">
        <v>17073</v>
      </c>
      <c r="E1353" t="s">
        <v>2348</v>
      </c>
      <c r="F1353" s="9">
        <f>Table13[[#This Row],[ToMeasure]]-Table13[[#This Row],[FromMeasure]]</f>
        <v>1.0198648500000012</v>
      </c>
      <c r="G1353" s="5" t="s">
        <v>222</v>
      </c>
      <c r="H1353" s="35">
        <v>15.55630446</v>
      </c>
      <c r="I1353" s="69">
        <v>15.93</v>
      </c>
      <c r="J1353" s="18" t="s">
        <v>2828</v>
      </c>
      <c r="K1353" s="55">
        <v>16.41</v>
      </c>
      <c r="L1353" s="35">
        <v>16.576169310000001</v>
      </c>
      <c r="M1353" s="69">
        <v>16.89</v>
      </c>
      <c r="N1353" s="18" t="s">
        <v>2830</v>
      </c>
      <c r="O1353" s="2">
        <v>8655</v>
      </c>
      <c r="P1353" s="2">
        <v>7856</v>
      </c>
      <c r="Q1353" s="2">
        <v>16511</v>
      </c>
      <c r="R1353" t="s">
        <v>14223</v>
      </c>
      <c r="S1353">
        <v>9</v>
      </c>
      <c r="T1353">
        <v>63</v>
      </c>
      <c r="U1353" s="2">
        <v>436</v>
      </c>
      <c r="V1353" s="2">
        <v>278</v>
      </c>
      <c r="W1353" s="8">
        <v>4.3243898007389016E-2</v>
      </c>
      <c r="X1353" s="2">
        <v>23916</v>
      </c>
      <c r="Y1353" s="45">
        <v>1286</v>
      </c>
      <c r="AA1353" s="61">
        <f>(Table13[[#This Row],[2042 Future AADT]]-Table13[[#This Row],[AADT 2022]])/20*($AA$5-2022)+Table13[[#This Row],[AADT 2022]]</f>
        <v>21324.25</v>
      </c>
      <c r="AC1353" s="1" t="str">
        <f>IF(Table13[[#This Row],[TCS MP]]&gt;=Table13[[#This Row],[BMP]],IF(Table13[[#This Row],[TCS MP]]&lt;=Table13[[#This Row],[EMP]],"Good","EMP"),"BMP")</f>
        <v>Good</v>
      </c>
    </row>
    <row r="1354" spans="1:29" ht="24" customHeight="1" x14ac:dyDescent="0.25">
      <c r="A1354" t="s">
        <v>2833</v>
      </c>
      <c r="B1354" t="s">
        <v>18421</v>
      </c>
      <c r="C1354">
        <v>102130</v>
      </c>
      <c r="D1354" t="s">
        <v>17073</v>
      </c>
      <c r="E1354" t="s">
        <v>2348</v>
      </c>
      <c r="F1354" s="9">
        <f>Table13[[#This Row],[ToMeasure]]-Table13[[#This Row],[FromMeasure]]</f>
        <v>1.0029258599999977</v>
      </c>
      <c r="G1354" s="5" t="s">
        <v>222</v>
      </c>
      <c r="H1354" s="35">
        <v>16.576169310000001</v>
      </c>
      <c r="I1354" s="69">
        <v>16.89</v>
      </c>
      <c r="J1354" s="18" t="s">
        <v>2830</v>
      </c>
      <c r="K1354" s="55">
        <v>17.55</v>
      </c>
      <c r="L1354" s="35">
        <v>17.579095169999999</v>
      </c>
      <c r="M1354" s="69">
        <v>17.89</v>
      </c>
      <c r="N1354" s="18" t="s">
        <v>2832</v>
      </c>
      <c r="O1354" s="2">
        <v>7585</v>
      </c>
      <c r="P1354" s="2">
        <v>8606</v>
      </c>
      <c r="Q1354" s="2">
        <v>16191</v>
      </c>
      <c r="R1354" t="s">
        <v>16479</v>
      </c>
      <c r="S1354">
        <v>9</v>
      </c>
      <c r="T1354">
        <v>59</v>
      </c>
      <c r="U1354" s="2">
        <v>374</v>
      </c>
      <c r="V1354" s="2">
        <v>186</v>
      </c>
      <c r="W1354" s="8">
        <v>3.4587116299178558E-2</v>
      </c>
      <c r="X1354" s="2">
        <v>24260</v>
      </c>
      <c r="Y1354" s="45">
        <v>1287</v>
      </c>
      <c r="AA1354" s="61">
        <f>(Table13[[#This Row],[2042 Future AADT]]-Table13[[#This Row],[AADT 2022]])/20*($AA$5-2022)+Table13[[#This Row],[AADT 2022]]</f>
        <v>21435.85</v>
      </c>
      <c r="AC1354" s="1" t="str">
        <f>IF(Table13[[#This Row],[TCS MP]]&gt;=Table13[[#This Row],[BMP]],IF(Table13[[#This Row],[TCS MP]]&lt;=Table13[[#This Row],[EMP]],"Good","EMP"),"BMP")</f>
        <v>Good</v>
      </c>
    </row>
    <row r="1355" spans="1:29" ht="24" customHeight="1" x14ac:dyDescent="0.25">
      <c r="A1355" t="s">
        <v>2835</v>
      </c>
      <c r="B1355" t="s">
        <v>18422</v>
      </c>
      <c r="C1355">
        <v>102132</v>
      </c>
      <c r="D1355" t="s">
        <v>17073</v>
      </c>
      <c r="E1355" t="s">
        <v>2348</v>
      </c>
      <c r="F1355" s="9">
        <f>Table13[[#This Row],[ToMeasure]]-Table13[[#This Row],[FromMeasure]]</f>
        <v>1.0088056400000021</v>
      </c>
      <c r="G1355" s="5" t="s">
        <v>222</v>
      </c>
      <c r="H1355" s="35">
        <v>17.579095169999999</v>
      </c>
      <c r="I1355" s="69">
        <v>17.89</v>
      </c>
      <c r="J1355" s="18" t="s">
        <v>2832</v>
      </c>
      <c r="K1355" s="55">
        <v>18.39</v>
      </c>
      <c r="L1355" s="35">
        <v>18.587900810000001</v>
      </c>
      <c r="M1355" s="69">
        <v>18.89</v>
      </c>
      <c r="N1355" s="18" t="s">
        <v>2834</v>
      </c>
      <c r="O1355" s="2">
        <v>7921</v>
      </c>
      <c r="P1355" s="2">
        <v>8837</v>
      </c>
      <c r="Q1355" s="2">
        <v>16758</v>
      </c>
      <c r="R1355" t="s">
        <v>13686</v>
      </c>
      <c r="S1355">
        <v>9</v>
      </c>
      <c r="T1355">
        <v>59</v>
      </c>
      <c r="U1355" s="2">
        <v>994</v>
      </c>
      <c r="V1355" s="2">
        <v>272</v>
      </c>
      <c r="W1355" s="8">
        <v>7.554600787683495E-2</v>
      </c>
      <c r="X1355" s="2">
        <v>17897</v>
      </c>
      <c r="Y1355" s="45">
        <v>1288</v>
      </c>
      <c r="AA1355" s="61">
        <f>(Table13[[#This Row],[2042 Future AADT]]-Table13[[#This Row],[AADT 2022]])/20*($AA$5-2022)+Table13[[#This Row],[AADT 2022]]</f>
        <v>17498.349999999999</v>
      </c>
      <c r="AC1355" s="1" t="str">
        <f>IF(Table13[[#This Row],[TCS MP]]&gt;=Table13[[#This Row],[BMP]],IF(Table13[[#This Row],[TCS MP]]&lt;=Table13[[#This Row],[EMP]],"Good","EMP"),"BMP")</f>
        <v>Good</v>
      </c>
    </row>
    <row r="1356" spans="1:29" ht="24" customHeight="1" x14ac:dyDescent="0.25">
      <c r="A1356" t="s">
        <v>2836</v>
      </c>
      <c r="B1356" t="s">
        <v>18423</v>
      </c>
      <c r="C1356">
        <v>102134</v>
      </c>
      <c r="D1356" t="s">
        <v>17073</v>
      </c>
      <c r="E1356" t="s">
        <v>2348</v>
      </c>
      <c r="F1356" s="9">
        <f>Table13[[#This Row],[ToMeasure]]-Table13[[#This Row],[FromMeasure]]</f>
        <v>1.0050948399999982</v>
      </c>
      <c r="G1356" s="5" t="s">
        <v>222</v>
      </c>
      <c r="H1356" s="35">
        <v>18.587900810000001</v>
      </c>
      <c r="I1356" s="69">
        <v>18.89</v>
      </c>
      <c r="J1356" s="18" t="s">
        <v>2834</v>
      </c>
      <c r="K1356" s="55">
        <v>19.75</v>
      </c>
      <c r="L1356" s="35">
        <v>19.592995649999999</v>
      </c>
      <c r="M1356" s="69">
        <v>19.899999999999999</v>
      </c>
      <c r="N1356" s="18" t="s">
        <v>2822</v>
      </c>
      <c r="O1356" s="2">
        <v>8878</v>
      </c>
      <c r="P1356" s="2">
        <v>9180</v>
      </c>
      <c r="Q1356" s="2">
        <v>18058</v>
      </c>
      <c r="R1356" t="s">
        <v>10294</v>
      </c>
      <c r="S1356">
        <v>9</v>
      </c>
      <c r="T1356">
        <v>59</v>
      </c>
      <c r="U1356" s="2">
        <v>478</v>
      </c>
      <c r="V1356" s="2">
        <v>265</v>
      </c>
      <c r="W1356" s="8">
        <v>4.1145198803854248E-2</v>
      </c>
      <c r="X1356" s="2">
        <v>19285</v>
      </c>
      <c r="Y1356" s="45">
        <v>1289</v>
      </c>
      <c r="AA1356" s="61">
        <f>(Table13[[#This Row],[2042 Future AADT]]-Table13[[#This Row],[AADT 2022]])/20*($AA$5-2022)+Table13[[#This Row],[AADT 2022]]</f>
        <v>18855.55</v>
      </c>
      <c r="AC1356" s="1" t="str">
        <f>IF(Table13[[#This Row],[TCS MP]]&gt;=Table13[[#This Row],[BMP]],IF(Table13[[#This Row],[TCS MP]]&lt;=Table13[[#This Row],[EMP]],"Good","EMP"),"BMP")</f>
        <v>Good</v>
      </c>
    </row>
    <row r="1357" spans="1:29" ht="24" customHeight="1" x14ac:dyDescent="0.25">
      <c r="A1357" t="s">
        <v>2837</v>
      </c>
      <c r="B1357" t="s">
        <v>18424</v>
      </c>
      <c r="C1357">
        <v>102136</v>
      </c>
      <c r="D1357" t="s">
        <v>17073</v>
      </c>
      <c r="E1357" t="s">
        <v>2348</v>
      </c>
      <c r="F1357" s="9">
        <f>Table13[[#This Row],[ToMeasure]]-Table13[[#This Row],[FromMeasure]]</f>
        <v>0.99648236000000168</v>
      </c>
      <c r="G1357" s="5" t="s">
        <v>222</v>
      </c>
      <c r="H1357" s="35">
        <v>19.592995649999999</v>
      </c>
      <c r="I1357" s="69">
        <v>19.899999999999999</v>
      </c>
      <c r="J1357" s="18" t="s">
        <v>2822</v>
      </c>
      <c r="K1357" s="55">
        <v>20.46</v>
      </c>
      <c r="L1357" s="35">
        <v>20.589478010000001</v>
      </c>
      <c r="M1357" s="69">
        <v>20.99</v>
      </c>
      <c r="N1357" s="18" t="s">
        <v>2349</v>
      </c>
      <c r="O1357" s="2" t="s">
        <v>203</v>
      </c>
      <c r="P1357" s="2" t="s">
        <v>203</v>
      </c>
      <c r="Q1357" s="2">
        <v>18374</v>
      </c>
      <c r="R1357" t="s">
        <v>14224</v>
      </c>
      <c r="S1357">
        <v>9</v>
      </c>
      <c r="T1357">
        <v>51</v>
      </c>
      <c r="U1357" s="2">
        <v>1646</v>
      </c>
      <c r="V1357" s="2">
        <v>214</v>
      </c>
      <c r="W1357" s="8">
        <v>0.10122999891150539</v>
      </c>
      <c r="X1357" s="2">
        <v>19623</v>
      </c>
      <c r="Y1357" s="45">
        <v>1290</v>
      </c>
      <c r="AA1357" s="61">
        <f>(Table13[[#This Row],[2042 Future AADT]]-Table13[[#This Row],[AADT 2022]])/20*($AA$5-2022)+Table13[[#This Row],[AADT 2022]]</f>
        <v>19185.849999999999</v>
      </c>
      <c r="AC1357" s="1" t="str">
        <f>IF(Table13[[#This Row],[TCS MP]]&gt;=Table13[[#This Row],[BMP]],IF(Table13[[#This Row],[TCS MP]]&lt;=Table13[[#This Row],[EMP]],"Good","EMP"),"BMP")</f>
        <v>Good</v>
      </c>
    </row>
    <row r="1358" spans="1:29" ht="24" customHeight="1" x14ac:dyDescent="0.25">
      <c r="A1358" t="s">
        <v>2839</v>
      </c>
      <c r="B1358" t="s">
        <v>18425</v>
      </c>
      <c r="C1358">
        <v>102138</v>
      </c>
      <c r="D1358" t="s">
        <v>17073</v>
      </c>
      <c r="E1358" t="s">
        <v>2348</v>
      </c>
      <c r="F1358" s="9">
        <f>Table13[[#This Row],[ToMeasure]]-Table13[[#This Row],[FromMeasure]]</f>
        <v>1.0062099499999988</v>
      </c>
      <c r="G1358" s="5" t="s">
        <v>222</v>
      </c>
      <c r="H1358" s="35">
        <v>20.589478010000001</v>
      </c>
      <c r="I1358" s="69">
        <v>20.99</v>
      </c>
      <c r="J1358" s="18" t="s">
        <v>2349</v>
      </c>
      <c r="K1358" s="55">
        <v>20.99</v>
      </c>
      <c r="L1358" s="35">
        <v>21.595687959999999</v>
      </c>
      <c r="M1358" s="69">
        <v>21.86</v>
      </c>
      <c r="N1358" s="18" t="s">
        <v>2838</v>
      </c>
      <c r="O1358" s="2" t="s">
        <v>203</v>
      </c>
      <c r="P1358" s="2" t="s">
        <v>203</v>
      </c>
      <c r="Q1358" s="2">
        <v>27602</v>
      </c>
      <c r="R1358" t="s">
        <v>13687</v>
      </c>
      <c r="S1358">
        <v>8</v>
      </c>
      <c r="T1358">
        <v>50</v>
      </c>
      <c r="U1358" s="2">
        <v>919</v>
      </c>
      <c r="V1358" s="2">
        <v>321</v>
      </c>
      <c r="W1358" s="8">
        <v>4.4924280849213828E-2</v>
      </c>
      <c r="X1358" s="2">
        <v>40513</v>
      </c>
      <c r="Y1358" s="45">
        <v>1291</v>
      </c>
      <c r="AA1358" s="61">
        <f>(Table13[[#This Row],[2042 Future AADT]]-Table13[[#This Row],[AADT 2022]])/20*($AA$5-2022)+Table13[[#This Row],[AADT 2022]]</f>
        <v>35994.15</v>
      </c>
      <c r="AC1358" s="1" t="str">
        <f>IF(Table13[[#This Row],[TCS MP]]&gt;=Table13[[#This Row],[BMP]],IF(Table13[[#This Row],[TCS MP]]&lt;=Table13[[#This Row],[EMP]],"Good","EMP"),"BMP")</f>
        <v>Good</v>
      </c>
    </row>
    <row r="1359" spans="1:29" ht="24" customHeight="1" x14ac:dyDescent="0.25">
      <c r="A1359" t="s">
        <v>2841</v>
      </c>
      <c r="B1359" t="s">
        <v>18426</v>
      </c>
      <c r="C1359">
        <v>102140</v>
      </c>
      <c r="D1359" t="s">
        <v>17073</v>
      </c>
      <c r="E1359" t="s">
        <v>2348</v>
      </c>
      <c r="F1359" s="9">
        <f>Table13[[#This Row],[ToMeasure]]-Table13[[#This Row],[FromMeasure]]</f>
        <v>0.99969817999999933</v>
      </c>
      <c r="G1359" s="5" t="s">
        <v>222</v>
      </c>
      <c r="H1359" s="35">
        <v>21.595687959999999</v>
      </c>
      <c r="I1359" s="69">
        <v>21.86</v>
      </c>
      <c r="J1359" s="18" t="s">
        <v>2838</v>
      </c>
      <c r="K1359" s="55">
        <v>22.34</v>
      </c>
      <c r="L1359" s="35">
        <v>22.595386139999999</v>
      </c>
      <c r="M1359" s="69">
        <v>22.88</v>
      </c>
      <c r="N1359" s="18" t="s">
        <v>2840</v>
      </c>
      <c r="O1359" s="2" t="s">
        <v>203</v>
      </c>
      <c r="P1359" s="2" t="s">
        <v>203</v>
      </c>
      <c r="Q1359" s="2">
        <v>28999</v>
      </c>
      <c r="R1359" t="s">
        <v>13688</v>
      </c>
      <c r="S1359">
        <v>9</v>
      </c>
      <c r="T1359">
        <v>51</v>
      </c>
      <c r="U1359" s="2">
        <v>562</v>
      </c>
      <c r="V1359" s="2">
        <v>502</v>
      </c>
      <c r="W1359" s="8">
        <v>3.6690920376564712E-2</v>
      </c>
      <c r="X1359" s="2">
        <v>42005</v>
      </c>
      <c r="Y1359" s="45">
        <v>1292</v>
      </c>
      <c r="AA1359" s="61">
        <f>(Table13[[#This Row],[2042 Future AADT]]-Table13[[#This Row],[AADT 2022]])/20*($AA$5-2022)+Table13[[#This Row],[AADT 2022]]</f>
        <v>37452.9</v>
      </c>
      <c r="AC1359" s="1" t="str">
        <f>IF(Table13[[#This Row],[TCS MP]]&gt;=Table13[[#This Row],[BMP]],IF(Table13[[#This Row],[TCS MP]]&lt;=Table13[[#This Row],[EMP]],"Good","EMP"),"BMP")</f>
        <v>Good</v>
      </c>
    </row>
    <row r="1360" spans="1:29" ht="24" customHeight="1" x14ac:dyDescent="0.25">
      <c r="A1360" t="s">
        <v>2842</v>
      </c>
      <c r="B1360" t="s">
        <v>18427</v>
      </c>
      <c r="C1360">
        <v>102142</v>
      </c>
      <c r="D1360" t="s">
        <v>17073</v>
      </c>
      <c r="E1360" t="s">
        <v>2348</v>
      </c>
      <c r="F1360" s="9">
        <f>Table13[[#This Row],[ToMeasure]]-Table13[[#This Row],[FromMeasure]]</f>
        <v>0.50355927000000023</v>
      </c>
      <c r="G1360" s="5" t="s">
        <v>222</v>
      </c>
      <c r="H1360" s="35">
        <v>22.595386139999999</v>
      </c>
      <c r="I1360" s="69">
        <v>22.88</v>
      </c>
      <c r="J1360" s="18" t="s">
        <v>2840</v>
      </c>
      <c r="K1360" s="55">
        <v>23.22</v>
      </c>
      <c r="L1360" s="35">
        <v>23.098945409999999</v>
      </c>
      <c r="M1360" s="69">
        <v>23.37</v>
      </c>
      <c r="N1360" s="18" t="s">
        <v>274</v>
      </c>
      <c r="O1360" s="2" t="s">
        <v>203</v>
      </c>
      <c r="P1360" s="2" t="s">
        <v>203</v>
      </c>
      <c r="Q1360" s="2">
        <v>32546</v>
      </c>
      <c r="R1360" t="s">
        <v>16480</v>
      </c>
      <c r="S1360">
        <v>8</v>
      </c>
      <c r="T1360">
        <v>51</v>
      </c>
      <c r="U1360" s="2">
        <v>926</v>
      </c>
      <c r="V1360" s="2">
        <v>486</v>
      </c>
      <c r="W1360" s="8">
        <v>4.3384747741657959E-2</v>
      </c>
      <c r="X1360" s="2">
        <v>34758</v>
      </c>
      <c r="Y1360" s="45">
        <v>1293</v>
      </c>
      <c r="AA1360" s="61">
        <f>(Table13[[#This Row],[2042 Future AADT]]-Table13[[#This Row],[AADT 2022]])/20*($AA$5-2022)+Table13[[#This Row],[AADT 2022]]</f>
        <v>33983.800000000003</v>
      </c>
      <c r="AC1360" s="1" t="str">
        <f>IF(Table13[[#This Row],[TCS MP]]&gt;=Table13[[#This Row],[BMP]],IF(Table13[[#This Row],[TCS MP]]&lt;=Table13[[#This Row],[EMP]],"Good","EMP"),"BMP")</f>
        <v>Good</v>
      </c>
    </row>
    <row r="1361" spans="1:29" ht="24" customHeight="1" x14ac:dyDescent="0.25">
      <c r="A1361" t="s">
        <v>2844</v>
      </c>
      <c r="B1361" t="s">
        <v>18428</v>
      </c>
      <c r="C1361">
        <v>102144</v>
      </c>
      <c r="D1361" t="s">
        <v>17073</v>
      </c>
      <c r="E1361" t="s">
        <v>2348</v>
      </c>
      <c r="F1361" s="9">
        <f>Table13[[#This Row],[ToMeasure]]-Table13[[#This Row],[FromMeasure]]</f>
        <v>0.5059325300000026</v>
      </c>
      <c r="G1361" s="5" t="s">
        <v>222</v>
      </c>
      <c r="H1361" s="35">
        <v>23.098945409999999</v>
      </c>
      <c r="I1361" s="69">
        <v>23.37</v>
      </c>
      <c r="J1361" s="18" t="s">
        <v>2843</v>
      </c>
      <c r="K1361" s="55">
        <v>23.44560066</v>
      </c>
      <c r="L1361" s="35">
        <v>23.604877940000002</v>
      </c>
      <c r="M1361" s="69">
        <v>23.88</v>
      </c>
      <c r="N1361" s="18" t="s">
        <v>2351</v>
      </c>
      <c r="O1361" s="2">
        <v>18063</v>
      </c>
      <c r="P1361" s="2">
        <v>16637</v>
      </c>
      <c r="Q1361" s="2">
        <v>34700</v>
      </c>
      <c r="R1361" t="s">
        <v>10295</v>
      </c>
      <c r="S1361">
        <v>9</v>
      </c>
      <c r="T1361">
        <v>50</v>
      </c>
      <c r="U1361" s="2">
        <v>1258</v>
      </c>
      <c r="V1361" s="2">
        <v>502</v>
      </c>
      <c r="W1361" s="8">
        <v>5.0720461095100866E-2</v>
      </c>
      <c r="X1361" s="2">
        <v>50263</v>
      </c>
      <c r="Y1361" s="45">
        <v>1294</v>
      </c>
      <c r="AA1361" s="61">
        <f>(Table13[[#This Row],[2042 Future AADT]]-Table13[[#This Row],[AADT 2022]])/20*($AA$5-2022)+Table13[[#This Row],[AADT 2022]]</f>
        <v>44815.95</v>
      </c>
      <c r="AC1361" s="1" t="str">
        <f>IF(Table13[[#This Row],[TCS MP]]&gt;=Table13[[#This Row],[BMP]],IF(Table13[[#This Row],[TCS MP]]&lt;=Table13[[#This Row],[EMP]],"Good","EMP"),"BMP")</f>
        <v>Good</v>
      </c>
    </row>
    <row r="1362" spans="1:29" ht="24" customHeight="1" x14ac:dyDescent="0.25">
      <c r="A1362" t="s">
        <v>2846</v>
      </c>
      <c r="B1362" t="s">
        <v>18429</v>
      </c>
      <c r="C1362">
        <v>102146</v>
      </c>
      <c r="D1362" t="s">
        <v>17073</v>
      </c>
      <c r="E1362" t="s">
        <v>2348</v>
      </c>
      <c r="F1362" s="9">
        <f>Table13[[#This Row],[ToMeasure]]-Table13[[#This Row],[FromMeasure]]</f>
        <v>0.42231214999999978</v>
      </c>
      <c r="G1362" s="5" t="s">
        <v>222</v>
      </c>
      <c r="H1362" s="35">
        <v>23.604877940000002</v>
      </c>
      <c r="I1362" s="69">
        <v>23.88</v>
      </c>
      <c r="J1362" s="18" t="s">
        <v>2351</v>
      </c>
      <c r="K1362" s="55">
        <v>23.9</v>
      </c>
      <c r="L1362" s="35">
        <v>24.027190090000001</v>
      </c>
      <c r="M1362" s="69">
        <v>24.32</v>
      </c>
      <c r="N1362" s="18" t="s">
        <v>2845</v>
      </c>
      <c r="O1362" s="2" t="s">
        <v>203</v>
      </c>
      <c r="P1362" s="2" t="s">
        <v>203</v>
      </c>
      <c r="Q1362" s="2">
        <v>41102</v>
      </c>
      <c r="R1362" t="s">
        <v>13689</v>
      </c>
      <c r="S1362">
        <v>9</v>
      </c>
      <c r="T1362">
        <v>51</v>
      </c>
      <c r="U1362" s="2">
        <v>1337</v>
      </c>
      <c r="V1362" s="2">
        <v>5179</v>
      </c>
      <c r="W1362" s="8">
        <v>0.15853243151184856</v>
      </c>
      <c r="X1362" s="2">
        <v>59536</v>
      </c>
      <c r="Y1362" s="45">
        <v>1295</v>
      </c>
      <c r="AA1362" s="61">
        <f>(Table13[[#This Row],[2042 Future AADT]]-Table13[[#This Row],[AADT 2022]])/20*($AA$5-2022)+Table13[[#This Row],[AADT 2022]]</f>
        <v>53084.1</v>
      </c>
      <c r="AC1362" s="1" t="str">
        <f>IF(Table13[[#This Row],[TCS MP]]&gt;=Table13[[#This Row],[BMP]],IF(Table13[[#This Row],[TCS MP]]&lt;=Table13[[#This Row],[EMP]],"Good","EMP"),"BMP")</f>
        <v>Good</v>
      </c>
    </row>
    <row r="1363" spans="1:29" ht="24" customHeight="1" x14ac:dyDescent="0.25">
      <c r="A1363" t="s">
        <v>2849</v>
      </c>
      <c r="B1363" t="s">
        <v>18430</v>
      </c>
      <c r="C1363">
        <v>102148</v>
      </c>
      <c r="D1363" t="s">
        <v>17073</v>
      </c>
      <c r="E1363" t="s">
        <v>2348</v>
      </c>
      <c r="F1363" s="9">
        <f>Table13[[#This Row],[ToMeasure]]-Table13[[#This Row],[FromMeasure]]</f>
        <v>0.4483881700000012</v>
      </c>
      <c r="G1363" s="5" t="s">
        <v>222</v>
      </c>
      <c r="H1363" s="35">
        <v>24.15320255</v>
      </c>
      <c r="I1363" s="69">
        <v>24.32</v>
      </c>
      <c r="J1363" s="18" t="s">
        <v>2848</v>
      </c>
      <c r="K1363" s="69">
        <v>24.5</v>
      </c>
      <c r="L1363" s="35">
        <v>24.601590720000001</v>
      </c>
      <c r="M1363" s="69">
        <v>24.87</v>
      </c>
      <c r="N1363" s="18" t="s">
        <v>2353</v>
      </c>
      <c r="O1363" s="2" t="s">
        <v>203</v>
      </c>
      <c r="P1363" s="2" t="s">
        <v>203</v>
      </c>
      <c r="Q1363" s="2">
        <v>23955</v>
      </c>
      <c r="R1363" t="s">
        <v>16484</v>
      </c>
      <c r="S1363">
        <v>9</v>
      </c>
      <c r="T1363">
        <v>61</v>
      </c>
      <c r="U1363" s="2">
        <v>1337</v>
      </c>
      <c r="V1363" s="2">
        <v>5179</v>
      </c>
      <c r="W1363" s="8">
        <v>0.2720100187852223</v>
      </c>
      <c r="X1363" s="2">
        <v>25583</v>
      </c>
      <c r="Y1363" s="45">
        <v>1296</v>
      </c>
      <c r="AA1363" s="61">
        <f>(Table13[[#This Row],[2042 Future AADT]]-Table13[[#This Row],[AADT 2022]])/20*($AA$5-2022)+Table13[[#This Row],[AADT 2022]]</f>
        <v>25013.200000000001</v>
      </c>
      <c r="AC1363" s="1" t="str">
        <f>IF(Table13[[#This Row],[TCS MP]]&gt;=Table13[[#This Row],[BMP]],IF(Table13[[#This Row],[TCS MP]]&lt;=Table13[[#This Row],[EMP]],"Good","EMP"),"BMP")</f>
        <v>Good</v>
      </c>
    </row>
    <row r="1364" spans="1:29" ht="24" customHeight="1" x14ac:dyDescent="0.25">
      <c r="A1364" t="s">
        <v>2852</v>
      </c>
      <c r="B1364" t="s">
        <v>18431</v>
      </c>
      <c r="C1364">
        <v>102150</v>
      </c>
      <c r="D1364" t="s">
        <v>17073</v>
      </c>
      <c r="E1364" t="s">
        <v>2348</v>
      </c>
      <c r="F1364" s="9">
        <f>Table13[[#This Row],[ToMeasure]]-Table13[[#This Row],[FromMeasure]]</f>
        <v>1.0046052500000009</v>
      </c>
      <c r="G1364" s="5" t="s">
        <v>222</v>
      </c>
      <c r="H1364" s="35">
        <v>24.601590720000001</v>
      </c>
      <c r="I1364" s="69">
        <v>24.87</v>
      </c>
      <c r="J1364" s="18" t="s">
        <v>2353</v>
      </c>
      <c r="K1364" s="69">
        <v>25.08</v>
      </c>
      <c r="L1364" s="35">
        <v>25.606195970000002</v>
      </c>
      <c r="M1364" s="69">
        <v>25.87</v>
      </c>
      <c r="N1364" s="18" t="s">
        <v>2851</v>
      </c>
      <c r="O1364" s="2" t="s">
        <v>203</v>
      </c>
      <c r="P1364" s="2" t="s">
        <v>203</v>
      </c>
      <c r="Q1364" s="2">
        <v>16614</v>
      </c>
      <c r="R1364" t="s">
        <v>14225</v>
      </c>
      <c r="S1364">
        <v>10</v>
      </c>
      <c r="T1364">
        <v>59</v>
      </c>
      <c r="U1364" s="2">
        <v>1007</v>
      </c>
      <c r="V1364" s="2">
        <v>811</v>
      </c>
      <c r="W1364" s="8">
        <v>0.10942578548212351</v>
      </c>
      <c r="X1364" s="2">
        <v>17743</v>
      </c>
      <c r="Y1364" s="45">
        <v>1297</v>
      </c>
      <c r="AA1364" s="61">
        <f>(Table13[[#This Row],[2042 Future AADT]]-Table13[[#This Row],[AADT 2022]])/20*($AA$5-2022)+Table13[[#This Row],[AADT 2022]]</f>
        <v>17347.849999999999</v>
      </c>
      <c r="AC1364" s="1" t="str">
        <f>IF(Table13[[#This Row],[TCS MP]]&gt;=Table13[[#This Row],[BMP]],IF(Table13[[#This Row],[TCS MP]]&lt;=Table13[[#This Row],[EMP]],"Good","EMP"),"BMP")</f>
        <v>Good</v>
      </c>
    </row>
    <row r="1365" spans="1:29" ht="24" customHeight="1" x14ac:dyDescent="0.25">
      <c r="A1365" t="s">
        <v>2854</v>
      </c>
      <c r="B1365" t="s">
        <v>18432</v>
      </c>
      <c r="C1365">
        <v>102152</v>
      </c>
      <c r="D1365" t="s">
        <v>17073</v>
      </c>
      <c r="E1365" t="s">
        <v>2348</v>
      </c>
      <c r="F1365" s="9">
        <f>Table13[[#This Row],[ToMeasure]]-Table13[[#This Row],[FromMeasure]]</f>
        <v>2.0038065399999994</v>
      </c>
      <c r="G1365" s="5" t="s">
        <v>222</v>
      </c>
      <c r="H1365" s="35">
        <v>25.606195970000002</v>
      </c>
      <c r="I1365" s="69">
        <v>25.87</v>
      </c>
      <c r="J1365" s="18" t="s">
        <v>2851</v>
      </c>
      <c r="K1365" s="55">
        <v>26</v>
      </c>
      <c r="L1365" s="35">
        <v>27.610002510000001</v>
      </c>
      <c r="M1365" s="56">
        <v>27.610002510000001</v>
      </c>
      <c r="N1365" s="18" t="s">
        <v>2853</v>
      </c>
      <c r="O1365" s="2">
        <v>6763</v>
      </c>
      <c r="P1365" s="2">
        <v>6203</v>
      </c>
      <c r="Q1365" s="2">
        <v>12966</v>
      </c>
      <c r="R1365" t="s">
        <v>10296</v>
      </c>
      <c r="S1365">
        <v>10</v>
      </c>
      <c r="T1365">
        <v>59</v>
      </c>
      <c r="U1365" s="2">
        <v>641</v>
      </c>
      <c r="V1365" s="2">
        <v>641</v>
      </c>
      <c r="W1365" s="8">
        <v>9.8873978096560233E-2</v>
      </c>
      <c r="X1365" s="2">
        <v>13847</v>
      </c>
      <c r="Y1365" s="45">
        <v>1298</v>
      </c>
      <c r="AA1365" s="61">
        <f>(Table13[[#This Row],[2042 Future AADT]]-Table13[[#This Row],[AADT 2022]])/20*($AA$5-2022)+Table13[[#This Row],[AADT 2022]]</f>
        <v>13538.65</v>
      </c>
      <c r="AC1365" s="1" t="str">
        <f>IF(Table13[[#This Row],[TCS MP]]&gt;=Table13[[#This Row],[BMP]],IF(Table13[[#This Row],[TCS MP]]&lt;=Table13[[#This Row],[EMP]],"Good","EMP"),"BMP")</f>
        <v>Good</v>
      </c>
    </row>
    <row r="1366" spans="1:29" ht="24" customHeight="1" x14ac:dyDescent="0.25">
      <c r="A1366" t="s">
        <v>2856</v>
      </c>
      <c r="B1366" t="s">
        <v>18433</v>
      </c>
      <c r="C1366">
        <v>102154</v>
      </c>
      <c r="D1366" t="s">
        <v>17073</v>
      </c>
      <c r="E1366" t="s">
        <v>2348</v>
      </c>
      <c r="F1366" s="9">
        <f>Table13[[#This Row],[ToMeasure]]-Table13[[#This Row],[FromMeasure]]</f>
        <v>1.5023789699999988</v>
      </c>
      <c r="G1366" s="5" t="s">
        <v>222</v>
      </c>
      <c r="H1366" s="35">
        <v>27.610002510000001</v>
      </c>
      <c r="I1366" s="56">
        <v>27.610002510000001</v>
      </c>
      <c r="J1366" s="18" t="s">
        <v>2853</v>
      </c>
      <c r="K1366" s="55">
        <v>29.03783082</v>
      </c>
      <c r="L1366" s="35">
        <v>29.11238148</v>
      </c>
      <c r="M1366" s="56">
        <v>29.11238148</v>
      </c>
      <c r="N1366" s="18" t="s">
        <v>2855</v>
      </c>
      <c r="O1366" s="2">
        <v>4639</v>
      </c>
      <c r="P1366" s="2">
        <v>8423</v>
      </c>
      <c r="Q1366" s="2">
        <v>13062</v>
      </c>
      <c r="R1366" t="s">
        <v>10297</v>
      </c>
      <c r="S1366">
        <v>10</v>
      </c>
      <c r="T1366">
        <v>59</v>
      </c>
      <c r="U1366" s="2">
        <v>1120</v>
      </c>
      <c r="V1366" s="2">
        <v>442</v>
      </c>
      <c r="W1366" s="8">
        <v>0.11958352472821926</v>
      </c>
      <c r="X1366" s="2">
        <v>13950</v>
      </c>
      <c r="Y1366" s="45">
        <v>1299</v>
      </c>
      <c r="AA1366" s="61">
        <f>(Table13[[#This Row],[2042 Future AADT]]-Table13[[#This Row],[AADT 2022]])/20*($AA$5-2022)+Table13[[#This Row],[AADT 2022]]</f>
        <v>13639.2</v>
      </c>
      <c r="AC1366" s="1" t="str">
        <f>IF(Table13[[#This Row],[TCS MP]]&gt;=Table13[[#This Row],[BMP]],IF(Table13[[#This Row],[TCS MP]]&lt;=Table13[[#This Row],[EMP]],"Good","EMP"),"BMP")</f>
        <v>Good</v>
      </c>
    </row>
    <row r="1367" spans="1:29" ht="24" customHeight="1" x14ac:dyDescent="0.25">
      <c r="A1367" t="s">
        <v>2858</v>
      </c>
      <c r="B1367" t="s">
        <v>18434</v>
      </c>
      <c r="C1367">
        <v>102156</v>
      </c>
      <c r="D1367" t="s">
        <v>17073</v>
      </c>
      <c r="E1367" t="s">
        <v>2348</v>
      </c>
      <c r="F1367" s="9">
        <f>Table13[[#This Row],[ToMeasure]]-Table13[[#This Row],[FromMeasure]]</f>
        <v>0.49909527000000153</v>
      </c>
      <c r="G1367" s="5" t="s">
        <v>222</v>
      </c>
      <c r="H1367" s="35">
        <v>29.11238148</v>
      </c>
      <c r="I1367" s="56">
        <v>29.11238148</v>
      </c>
      <c r="J1367" s="18" t="s">
        <v>2855</v>
      </c>
      <c r="K1367" s="55">
        <v>29.352669429999999</v>
      </c>
      <c r="L1367" s="35">
        <v>29.611476750000001</v>
      </c>
      <c r="M1367" s="56">
        <v>29.611476750000001</v>
      </c>
      <c r="N1367" s="18" t="s">
        <v>2857</v>
      </c>
      <c r="O1367" s="2">
        <v>7679</v>
      </c>
      <c r="P1367" s="2">
        <v>6918</v>
      </c>
      <c r="Q1367" s="2">
        <v>14597</v>
      </c>
      <c r="R1367" t="s">
        <v>16485</v>
      </c>
      <c r="S1367">
        <v>10</v>
      </c>
      <c r="T1367">
        <v>69</v>
      </c>
      <c r="U1367" s="2">
        <v>942</v>
      </c>
      <c r="V1367" s="2">
        <v>721</v>
      </c>
      <c r="W1367" s="8">
        <v>0.11392751935329178</v>
      </c>
      <c r="X1367" s="2">
        <v>21872</v>
      </c>
      <c r="Y1367" s="45">
        <v>1300</v>
      </c>
      <c r="AA1367" s="61">
        <f>(Table13[[#This Row],[2042 Future AADT]]-Table13[[#This Row],[AADT 2022]])/20*($AA$5-2022)+Table13[[#This Row],[AADT 2022]]</f>
        <v>19325.75</v>
      </c>
      <c r="AC1367" s="1" t="str">
        <f>IF(Table13[[#This Row],[TCS MP]]&gt;=Table13[[#This Row],[BMP]],IF(Table13[[#This Row],[TCS MP]]&lt;=Table13[[#This Row],[EMP]],"Good","EMP"),"BMP")</f>
        <v>Good</v>
      </c>
    </row>
    <row r="1368" spans="1:29" ht="24" customHeight="1" x14ac:dyDescent="0.25">
      <c r="A1368" t="s">
        <v>2860</v>
      </c>
      <c r="B1368" t="s">
        <v>18435</v>
      </c>
      <c r="C1368">
        <v>102158</v>
      </c>
      <c r="D1368" t="s">
        <v>17073</v>
      </c>
      <c r="E1368" t="s">
        <v>2348</v>
      </c>
      <c r="F1368" s="9">
        <f>Table13[[#This Row],[ToMeasure]]-Table13[[#This Row],[FromMeasure]]</f>
        <v>1.0136488699999973</v>
      </c>
      <c r="G1368" s="5" t="s">
        <v>222</v>
      </c>
      <c r="H1368" s="35">
        <v>29.611476750000001</v>
      </c>
      <c r="I1368" s="56">
        <v>29.611476750000001</v>
      </c>
      <c r="J1368" s="18" t="s">
        <v>2857</v>
      </c>
      <c r="K1368" s="55">
        <v>29.83658599</v>
      </c>
      <c r="L1368" s="35">
        <v>30.625125619999999</v>
      </c>
      <c r="M1368" s="56">
        <v>30.625125619999999</v>
      </c>
      <c r="N1368" s="18" t="s">
        <v>2859</v>
      </c>
      <c r="O1368" s="2">
        <v>6181</v>
      </c>
      <c r="P1368" s="2">
        <v>5321</v>
      </c>
      <c r="Q1368" s="2">
        <v>11502</v>
      </c>
      <c r="R1368" t="s">
        <v>16486</v>
      </c>
      <c r="S1368">
        <v>9</v>
      </c>
      <c r="T1368">
        <v>69</v>
      </c>
      <c r="U1368" s="2">
        <v>1693</v>
      </c>
      <c r="V1368" s="2">
        <v>702</v>
      </c>
      <c r="W1368" s="8">
        <v>0.20822465658146411</v>
      </c>
      <c r="X1368" s="2">
        <v>17234</v>
      </c>
      <c r="Y1368" s="45">
        <v>1301</v>
      </c>
      <c r="AA1368" s="61">
        <f>(Table13[[#This Row],[2042 Future AADT]]-Table13[[#This Row],[AADT 2022]])/20*($AA$5-2022)+Table13[[#This Row],[AADT 2022]]</f>
        <v>15227.8</v>
      </c>
      <c r="AC1368" s="1" t="str">
        <f>IF(Table13[[#This Row],[TCS MP]]&gt;=Table13[[#This Row],[BMP]],IF(Table13[[#This Row],[TCS MP]]&lt;=Table13[[#This Row],[EMP]],"Good","EMP"),"BMP")</f>
        <v>Good</v>
      </c>
    </row>
    <row r="1369" spans="1:29" ht="24" customHeight="1" x14ac:dyDescent="0.25">
      <c r="A1369" t="s">
        <v>2862</v>
      </c>
      <c r="B1369" t="s">
        <v>18436</v>
      </c>
      <c r="C1369">
        <v>102160</v>
      </c>
      <c r="D1369" t="s">
        <v>17073</v>
      </c>
      <c r="E1369" t="s">
        <v>2348</v>
      </c>
      <c r="F1369" s="9">
        <f>Table13[[#This Row],[ToMeasure]]-Table13[[#This Row],[FromMeasure]]</f>
        <v>0.99580736000000059</v>
      </c>
      <c r="G1369" s="5" t="s">
        <v>222</v>
      </c>
      <c r="H1369" s="35">
        <v>30.625125619999999</v>
      </c>
      <c r="I1369" s="56">
        <v>30.625125619999999</v>
      </c>
      <c r="J1369" s="18" t="s">
        <v>2859</v>
      </c>
      <c r="K1369" s="55">
        <v>31.003879779999998</v>
      </c>
      <c r="L1369" s="35">
        <v>31.620932979999999</v>
      </c>
      <c r="M1369" s="56">
        <v>31.620932979999999</v>
      </c>
      <c r="N1369" s="18" t="s">
        <v>2861</v>
      </c>
      <c r="O1369" s="2">
        <v>5374</v>
      </c>
      <c r="P1369" s="2">
        <v>4726</v>
      </c>
      <c r="Q1369" s="2">
        <v>10100</v>
      </c>
      <c r="R1369" t="s">
        <v>16487</v>
      </c>
      <c r="S1369">
        <v>11</v>
      </c>
      <c r="T1369">
        <v>55</v>
      </c>
      <c r="U1369" s="2">
        <v>1010</v>
      </c>
      <c r="V1369" s="2">
        <v>581</v>
      </c>
      <c r="W1369" s="8">
        <v>0.15752475247524753</v>
      </c>
      <c r="X1369" s="2">
        <v>10787</v>
      </c>
      <c r="Y1369" s="45">
        <v>1302</v>
      </c>
      <c r="AA1369" s="61">
        <f>(Table13[[#This Row],[2042 Future AADT]]-Table13[[#This Row],[AADT 2022]])/20*($AA$5-2022)+Table13[[#This Row],[AADT 2022]]</f>
        <v>10546.55</v>
      </c>
      <c r="AC1369" s="1" t="str">
        <f>IF(Table13[[#This Row],[TCS MP]]&gt;=Table13[[#This Row],[BMP]],IF(Table13[[#This Row],[TCS MP]]&lt;=Table13[[#This Row],[EMP]],"Good","EMP"),"BMP")</f>
        <v>Good</v>
      </c>
    </row>
    <row r="1370" spans="1:29" ht="24" customHeight="1" x14ac:dyDescent="0.25">
      <c r="A1370" t="s">
        <v>2864</v>
      </c>
      <c r="B1370" t="s">
        <v>18437</v>
      </c>
      <c r="C1370">
        <v>102162</v>
      </c>
      <c r="D1370" t="s">
        <v>17073</v>
      </c>
      <c r="E1370" t="s">
        <v>2348</v>
      </c>
      <c r="F1370" s="9">
        <f>Table13[[#This Row],[ToMeasure]]-Table13[[#This Row],[FromMeasure]]</f>
        <v>1.907939429999999</v>
      </c>
      <c r="G1370" s="5" t="s">
        <v>222</v>
      </c>
      <c r="H1370" s="35">
        <v>31.620932979999999</v>
      </c>
      <c r="I1370" s="56">
        <v>31.620932979999999</v>
      </c>
      <c r="J1370" s="18" t="s">
        <v>2861</v>
      </c>
      <c r="K1370" s="55">
        <v>33.011647179999997</v>
      </c>
      <c r="L1370" s="35">
        <v>33.528872409999998</v>
      </c>
      <c r="M1370" s="56">
        <v>33.528872409999998</v>
      </c>
      <c r="N1370" s="18" t="s">
        <v>2863</v>
      </c>
      <c r="O1370" s="2">
        <v>4774</v>
      </c>
      <c r="P1370" s="2">
        <v>4456</v>
      </c>
      <c r="Q1370" s="2">
        <v>9230</v>
      </c>
      <c r="R1370" t="s">
        <v>13690</v>
      </c>
      <c r="S1370">
        <v>11</v>
      </c>
      <c r="T1370">
        <v>55</v>
      </c>
      <c r="U1370" s="2">
        <v>1165</v>
      </c>
      <c r="V1370" s="2">
        <v>960</v>
      </c>
      <c r="W1370" s="8">
        <v>0.23022751895991334</v>
      </c>
      <c r="X1370" s="2">
        <v>13830</v>
      </c>
      <c r="Y1370" s="45">
        <v>1303</v>
      </c>
      <c r="AA1370" s="61">
        <f>(Table13[[#This Row],[2042 Future AADT]]-Table13[[#This Row],[AADT 2022]])/20*($AA$5-2022)+Table13[[#This Row],[AADT 2022]]</f>
        <v>12220</v>
      </c>
      <c r="AC1370" s="1" t="str">
        <f>IF(Table13[[#This Row],[TCS MP]]&gt;=Table13[[#This Row],[BMP]],IF(Table13[[#This Row],[TCS MP]]&lt;=Table13[[#This Row],[EMP]],"Good","EMP"),"BMP")</f>
        <v>Good</v>
      </c>
    </row>
    <row r="1371" spans="1:29" ht="24" customHeight="1" x14ac:dyDescent="0.25">
      <c r="A1371" t="s">
        <v>2867</v>
      </c>
      <c r="B1371" t="s">
        <v>18438</v>
      </c>
      <c r="C1371">
        <v>102163</v>
      </c>
      <c r="D1371" t="s">
        <v>17073</v>
      </c>
      <c r="E1371" t="s">
        <v>2348</v>
      </c>
      <c r="F1371" s="9">
        <f>Table13[[#This Row],[ToMeasure]]-Table13[[#This Row],[FromMeasure]]</f>
        <v>6.7843222700000041</v>
      </c>
      <c r="G1371" s="5" t="s">
        <v>222</v>
      </c>
      <c r="H1371" s="35">
        <v>33.528872409999998</v>
      </c>
      <c r="I1371" s="56">
        <v>33.528872409999998</v>
      </c>
      <c r="J1371" s="18" t="s">
        <v>2863</v>
      </c>
      <c r="K1371" s="55">
        <v>39.252414809999998</v>
      </c>
      <c r="L1371" s="35">
        <v>40.313194680000002</v>
      </c>
      <c r="M1371" s="56">
        <v>40.313194680000002</v>
      </c>
      <c r="N1371" s="18" t="s">
        <v>2866</v>
      </c>
      <c r="O1371" s="2">
        <v>3240</v>
      </c>
      <c r="P1371" s="2">
        <v>3746</v>
      </c>
      <c r="Q1371" s="2">
        <v>6986</v>
      </c>
      <c r="R1371" t="s">
        <v>16488</v>
      </c>
      <c r="S1371">
        <v>14</v>
      </c>
      <c r="T1371">
        <v>53</v>
      </c>
      <c r="U1371" s="2">
        <v>1496</v>
      </c>
      <c r="V1371" s="2">
        <v>1192</v>
      </c>
      <c r="W1371" s="8">
        <v>0.38476953907815631</v>
      </c>
      <c r="X1371" s="2">
        <v>7461</v>
      </c>
      <c r="Y1371" s="45">
        <v>1304</v>
      </c>
      <c r="AA1371" s="61">
        <f>(Table13[[#This Row],[2042 Future AADT]]-Table13[[#This Row],[AADT 2022]])/20*($AA$5-2022)+Table13[[#This Row],[AADT 2022]]</f>
        <v>7294.75</v>
      </c>
      <c r="AC1371" s="1" t="str">
        <f>IF(Table13[[#This Row],[TCS MP]]&gt;=Table13[[#This Row],[BMP]],IF(Table13[[#This Row],[TCS MP]]&lt;=Table13[[#This Row],[EMP]],"Good","EMP"),"BMP")</f>
        <v>Good</v>
      </c>
    </row>
    <row r="1372" spans="1:29" ht="24" customHeight="1" x14ac:dyDescent="0.25">
      <c r="A1372" t="s">
        <v>2869</v>
      </c>
      <c r="B1372" t="s">
        <v>18439</v>
      </c>
      <c r="C1372">
        <v>102164</v>
      </c>
      <c r="D1372" t="s">
        <v>17073</v>
      </c>
      <c r="E1372" t="s">
        <v>2348</v>
      </c>
      <c r="F1372" s="9">
        <f>Table13[[#This Row],[ToMeasure]]-Table13[[#This Row],[FromMeasure]]</f>
        <v>3.6106858599999967</v>
      </c>
      <c r="G1372" s="5" t="s">
        <v>222</v>
      </c>
      <c r="H1372" s="35">
        <v>40.313194680000002</v>
      </c>
      <c r="I1372" s="56">
        <v>40.313194680000002</v>
      </c>
      <c r="J1372" s="18" t="s">
        <v>2866</v>
      </c>
      <c r="K1372" s="55">
        <v>42.002875529999997</v>
      </c>
      <c r="L1372" s="35">
        <v>43.923880539999999</v>
      </c>
      <c r="M1372" s="56">
        <v>43.923880539999999</v>
      </c>
      <c r="N1372" s="18" t="s">
        <v>2868</v>
      </c>
      <c r="O1372" s="2">
        <v>3672</v>
      </c>
      <c r="P1372" s="2">
        <v>3676</v>
      </c>
      <c r="Q1372" s="2">
        <v>7348</v>
      </c>
      <c r="R1372" t="s">
        <v>13691</v>
      </c>
      <c r="S1372">
        <v>14</v>
      </c>
      <c r="T1372">
        <v>54</v>
      </c>
      <c r="U1372" s="2">
        <v>2022</v>
      </c>
      <c r="V1372" s="2">
        <v>1146</v>
      </c>
      <c r="W1372" s="8">
        <v>0.43113772455089822</v>
      </c>
      <c r="X1372" s="2">
        <v>11010</v>
      </c>
      <c r="Y1372" s="45">
        <v>1305</v>
      </c>
      <c r="AA1372" s="61">
        <f>(Table13[[#This Row],[2042 Future AADT]]-Table13[[#This Row],[AADT 2022]])/20*($AA$5-2022)+Table13[[#This Row],[AADT 2022]]</f>
        <v>9728.2999999999993</v>
      </c>
      <c r="AC1372" s="1" t="str">
        <f>IF(Table13[[#This Row],[TCS MP]]&gt;=Table13[[#This Row],[BMP]],IF(Table13[[#This Row],[TCS MP]]&lt;=Table13[[#This Row],[EMP]],"Good","EMP"),"BMP")</f>
        <v>Good</v>
      </c>
    </row>
    <row r="1373" spans="1:29" ht="24" customHeight="1" x14ac:dyDescent="0.25">
      <c r="A1373" t="s">
        <v>2871</v>
      </c>
      <c r="B1373" t="s">
        <v>18440</v>
      </c>
      <c r="C1373">
        <v>102165</v>
      </c>
      <c r="D1373" t="s">
        <v>17073</v>
      </c>
      <c r="E1373" t="s">
        <v>2348</v>
      </c>
      <c r="F1373" s="9">
        <f>Table13[[#This Row],[ToMeasure]]-Table13[[#This Row],[FromMeasure]]</f>
        <v>2.6355526800000035</v>
      </c>
      <c r="G1373" s="5" t="s">
        <v>222</v>
      </c>
      <c r="H1373" s="35">
        <v>43.923880539999999</v>
      </c>
      <c r="I1373" s="56">
        <v>43.923880539999999</v>
      </c>
      <c r="J1373" s="18" t="s">
        <v>2868</v>
      </c>
      <c r="K1373" s="55">
        <v>45.001916600000001</v>
      </c>
      <c r="L1373" s="35">
        <v>46.559433220000003</v>
      </c>
      <c r="M1373" s="56">
        <v>46.559433220000003</v>
      </c>
      <c r="N1373" s="18" t="s">
        <v>2870</v>
      </c>
      <c r="O1373" s="2">
        <v>2403</v>
      </c>
      <c r="P1373" s="2">
        <v>2513</v>
      </c>
      <c r="Q1373" s="2">
        <v>4916</v>
      </c>
      <c r="R1373" t="s">
        <v>13692</v>
      </c>
      <c r="S1373">
        <v>14</v>
      </c>
      <c r="T1373">
        <v>54</v>
      </c>
      <c r="U1373" s="2">
        <v>1479</v>
      </c>
      <c r="V1373" s="2">
        <v>1106</v>
      </c>
      <c r="W1373" s="8">
        <v>0.52583401139137509</v>
      </c>
      <c r="X1373" s="2">
        <v>7366</v>
      </c>
      <c r="Y1373" s="45">
        <v>1306</v>
      </c>
      <c r="AA1373" s="61">
        <f>(Table13[[#This Row],[2042 Future AADT]]-Table13[[#This Row],[AADT 2022]])/20*($AA$5-2022)+Table13[[#This Row],[AADT 2022]]</f>
        <v>6508.5</v>
      </c>
      <c r="AC1373" s="1" t="str">
        <f>IF(Table13[[#This Row],[TCS MP]]&gt;=Table13[[#This Row],[BMP]],IF(Table13[[#This Row],[TCS MP]]&lt;=Table13[[#This Row],[EMP]],"Good","EMP"),"BMP")</f>
        <v>Good</v>
      </c>
    </row>
    <row r="1374" spans="1:29" customFormat="1" ht="24" customHeight="1" x14ac:dyDescent="0.25">
      <c r="A1374" t="s">
        <v>2873</v>
      </c>
      <c r="B1374" t="s">
        <v>18441</v>
      </c>
      <c r="C1374">
        <v>102166</v>
      </c>
      <c r="D1374" t="s">
        <v>17073</v>
      </c>
      <c r="E1374" t="s">
        <v>2348</v>
      </c>
      <c r="F1374" s="9">
        <f>Table13[[#This Row],[ToMeasure]]-Table13[[#This Row],[FromMeasure]]</f>
        <v>8.0740336699999986</v>
      </c>
      <c r="G1374" s="5" t="s">
        <v>222</v>
      </c>
      <c r="H1374" s="35">
        <v>46.559433220000003</v>
      </c>
      <c r="I1374" s="56">
        <v>46.559433220000003</v>
      </c>
      <c r="J1374" s="18" t="s">
        <v>2870</v>
      </c>
      <c r="K1374" s="55">
        <v>49.9609549966667</v>
      </c>
      <c r="L1374" s="35">
        <v>54.633466890000001</v>
      </c>
      <c r="M1374" s="56">
        <v>54.633466890000001</v>
      </c>
      <c r="N1374" s="18" t="s">
        <v>2872</v>
      </c>
      <c r="O1374" s="2">
        <v>1149</v>
      </c>
      <c r="P1374" s="2">
        <v>1282</v>
      </c>
      <c r="Q1374" s="2">
        <v>2431</v>
      </c>
      <c r="R1374" t="s">
        <v>10298</v>
      </c>
      <c r="S1374">
        <v>10</v>
      </c>
      <c r="T1374">
        <v>69</v>
      </c>
      <c r="U1374" s="2">
        <v>111</v>
      </c>
      <c r="V1374" s="2">
        <v>49</v>
      </c>
      <c r="W1374" s="8">
        <v>6.5816536404771697E-2</v>
      </c>
      <c r="X1374" s="2">
        <v>3722</v>
      </c>
      <c r="Y1374" s="45">
        <v>1307</v>
      </c>
      <c r="Z1374" s="63"/>
      <c r="AA1374" s="61">
        <f>(Table13[[#This Row],[2042 Future AADT]]-Table13[[#This Row],[AADT 2022]])/20*($AA$5-2022)+Table13[[#This Row],[AADT 2022]]</f>
        <v>3270.15</v>
      </c>
      <c r="AB1374" s="63"/>
      <c r="AC1374" s="1" t="str">
        <f>IF(Table13[[#This Row],[TCS MP]]&gt;=Table13[[#This Row],[BMP]],IF(Table13[[#This Row],[TCS MP]]&lt;=Table13[[#This Row],[EMP]],"Good","EMP"),"BMP")</f>
        <v>Good</v>
      </c>
    </row>
    <row r="1375" spans="1:29" ht="24" customHeight="1" x14ac:dyDescent="0.25">
      <c r="A1375" t="s">
        <v>2876</v>
      </c>
      <c r="B1375" t="s">
        <v>18442</v>
      </c>
      <c r="C1375">
        <v>102167</v>
      </c>
      <c r="D1375" t="s">
        <v>17073</v>
      </c>
      <c r="E1375" t="s">
        <v>2348</v>
      </c>
      <c r="F1375" s="9">
        <f>Table13[[#This Row],[ToMeasure]]-Table13[[#This Row],[FromMeasure]]</f>
        <v>43.682724240000006</v>
      </c>
      <c r="G1375" s="5" t="s">
        <v>222</v>
      </c>
      <c r="H1375" s="35">
        <v>54.633466890000001</v>
      </c>
      <c r="I1375" s="56">
        <v>54.633466890000001</v>
      </c>
      <c r="J1375" s="18" t="s">
        <v>2874</v>
      </c>
      <c r="K1375" s="55">
        <v>79.000908969999998</v>
      </c>
      <c r="L1375" s="35">
        <v>98.316191130000007</v>
      </c>
      <c r="M1375" s="56">
        <v>98.316191130000007</v>
      </c>
      <c r="N1375" s="18" t="s">
        <v>2875</v>
      </c>
      <c r="O1375" s="2">
        <v>932</v>
      </c>
      <c r="P1375" s="2">
        <v>843</v>
      </c>
      <c r="Q1375" s="2">
        <v>1775</v>
      </c>
      <c r="R1375" t="s">
        <v>10299</v>
      </c>
      <c r="S1375">
        <v>15</v>
      </c>
      <c r="T1375">
        <v>53</v>
      </c>
      <c r="U1375" s="2">
        <v>195</v>
      </c>
      <c r="V1375" s="2">
        <v>283</v>
      </c>
      <c r="W1375" s="8">
        <v>0.26929577464788734</v>
      </c>
      <c r="X1375" s="2">
        <v>2718</v>
      </c>
      <c r="Y1375" s="45">
        <v>1308</v>
      </c>
      <c r="AA1375" s="61">
        <f>(Table13[[#This Row],[2042 Future AADT]]-Table13[[#This Row],[AADT 2022]])/20*($AA$5-2022)+Table13[[#This Row],[AADT 2022]]</f>
        <v>2387.9499999999998</v>
      </c>
      <c r="AC1375" s="1" t="str">
        <f>IF(Table13[[#This Row],[TCS MP]]&gt;=Table13[[#This Row],[BMP]],IF(Table13[[#This Row],[TCS MP]]&lt;=Table13[[#This Row],[EMP]],"Good","EMP"),"BMP")</f>
        <v>Good</v>
      </c>
    </row>
    <row r="1376" spans="1:29" customFormat="1" ht="24" customHeight="1" x14ac:dyDescent="0.25">
      <c r="A1376" t="s">
        <v>2878</v>
      </c>
      <c r="B1376" t="s">
        <v>18443</v>
      </c>
      <c r="C1376">
        <v>102168</v>
      </c>
      <c r="D1376" t="s">
        <v>17073</v>
      </c>
      <c r="E1376" t="s">
        <v>2348</v>
      </c>
      <c r="F1376" s="9">
        <f>Table13[[#This Row],[ToMeasure]]-Table13[[#This Row],[FromMeasure]]</f>
        <v>5.4950881299999992</v>
      </c>
      <c r="G1376" s="5" t="s">
        <v>222</v>
      </c>
      <c r="H1376" s="35">
        <v>98.316191130000007</v>
      </c>
      <c r="I1376" s="56">
        <v>98.316191130000007</v>
      </c>
      <c r="J1376" s="18" t="s">
        <v>2875</v>
      </c>
      <c r="K1376" s="55">
        <v>103.72884393</v>
      </c>
      <c r="L1376" s="35">
        <v>103.81127926000001</v>
      </c>
      <c r="M1376" s="56">
        <v>103.81127926000001</v>
      </c>
      <c r="N1376" s="18" t="s">
        <v>2877</v>
      </c>
      <c r="O1376" s="2">
        <v>1753</v>
      </c>
      <c r="P1376" s="2">
        <v>1665</v>
      </c>
      <c r="Q1376" s="2">
        <v>3418</v>
      </c>
      <c r="R1376" t="s">
        <v>10300</v>
      </c>
      <c r="S1376">
        <v>32</v>
      </c>
      <c r="T1376">
        <v>55</v>
      </c>
      <c r="U1376" s="2">
        <v>536</v>
      </c>
      <c r="V1376" s="2">
        <v>285</v>
      </c>
      <c r="W1376" s="8">
        <v>0.24019894675248685</v>
      </c>
      <c r="X1376" s="2">
        <v>5403</v>
      </c>
      <c r="Y1376" s="45">
        <v>1309</v>
      </c>
      <c r="Z1376" s="63"/>
      <c r="AA1376" s="61">
        <f>(Table13[[#This Row],[2042 Future AADT]]-Table13[[#This Row],[AADT 2022]])/20*($AA$5-2022)+Table13[[#This Row],[AADT 2022]]</f>
        <v>4708.25</v>
      </c>
      <c r="AB1376" s="63"/>
      <c r="AC1376" s="1" t="str">
        <f>IF(Table13[[#This Row],[TCS MP]]&gt;=Table13[[#This Row],[BMP]],IF(Table13[[#This Row],[TCS MP]]&lt;=Table13[[#This Row],[EMP]],"Good","EMP"),"BMP")</f>
        <v>Good</v>
      </c>
    </row>
    <row r="1377" spans="1:29" ht="24" customHeight="1" x14ac:dyDescent="0.25">
      <c r="A1377" t="s">
        <v>2880</v>
      </c>
      <c r="B1377" t="s">
        <v>18444</v>
      </c>
      <c r="C1377">
        <v>102169</v>
      </c>
      <c r="D1377" t="s">
        <v>17073</v>
      </c>
      <c r="E1377" t="s">
        <v>2348</v>
      </c>
      <c r="F1377" s="9">
        <f>Table13[[#This Row],[ToMeasure]]-Table13[[#This Row],[FromMeasure]]</f>
        <v>0.44172624999998789</v>
      </c>
      <c r="G1377" s="5" t="s">
        <v>222</v>
      </c>
      <c r="H1377" s="35">
        <v>103.81127926000001</v>
      </c>
      <c r="I1377" s="56">
        <v>103.81127926000001</v>
      </c>
      <c r="J1377" s="18" t="s">
        <v>2877</v>
      </c>
      <c r="K1377" s="55">
        <v>104.16715914</v>
      </c>
      <c r="L1377" s="35">
        <v>104.25300550999999</v>
      </c>
      <c r="M1377" s="56">
        <v>104.25300550999999</v>
      </c>
      <c r="N1377" s="18" t="s">
        <v>756</v>
      </c>
      <c r="O1377" s="2">
        <v>1355</v>
      </c>
      <c r="P1377" s="2">
        <v>1060</v>
      </c>
      <c r="Q1377" s="2">
        <v>2415</v>
      </c>
      <c r="R1377" t="s">
        <v>10301</v>
      </c>
      <c r="S1377">
        <v>10</v>
      </c>
      <c r="T1377">
        <v>62</v>
      </c>
      <c r="U1377" s="2">
        <v>536</v>
      </c>
      <c r="V1377" s="2">
        <v>285</v>
      </c>
      <c r="W1377" s="8">
        <v>0.33995859213250518</v>
      </c>
      <c r="X1377" s="2">
        <v>4188</v>
      </c>
      <c r="Y1377" s="45">
        <v>1310</v>
      </c>
      <c r="AA1377" s="61">
        <f>(Table13[[#This Row],[2042 Future AADT]]-Table13[[#This Row],[AADT 2022]])/20*($AA$5-2022)+Table13[[#This Row],[AADT 2022]]</f>
        <v>3567.45</v>
      </c>
      <c r="AC1377" s="1" t="str">
        <f>IF(Table13[[#This Row],[TCS MP]]&gt;=Table13[[#This Row],[BMP]],IF(Table13[[#This Row],[TCS MP]]&lt;=Table13[[#This Row],[EMP]],"Good","EMP"),"BMP")</f>
        <v>Good</v>
      </c>
    </row>
    <row r="1378" spans="1:29" ht="24" customHeight="1" x14ac:dyDescent="0.25">
      <c r="A1378" t="s">
        <v>2885</v>
      </c>
      <c r="B1378" t="s">
        <v>18445</v>
      </c>
      <c r="C1378">
        <v>102171</v>
      </c>
      <c r="D1378" t="s">
        <v>17073</v>
      </c>
      <c r="E1378" t="s">
        <v>1714</v>
      </c>
      <c r="F1378" s="9">
        <f>Table13[[#This Row],[ToMeasure]]-Table13[[#This Row],[FromMeasure]]</f>
        <v>10.24916591</v>
      </c>
      <c r="G1378" s="5" t="s">
        <v>2274</v>
      </c>
      <c r="H1378" s="35">
        <v>0</v>
      </c>
      <c r="I1378" s="56">
        <v>311.42134925333301</v>
      </c>
      <c r="J1378" s="18" t="s">
        <v>1706</v>
      </c>
      <c r="K1378" s="55">
        <v>311.79155335000002</v>
      </c>
      <c r="L1378" s="35">
        <v>10.24916591</v>
      </c>
      <c r="M1378" s="56">
        <v>321.67051519333302</v>
      </c>
      <c r="N1378" s="18" t="s">
        <v>182</v>
      </c>
      <c r="O1378" s="2">
        <v>2851</v>
      </c>
      <c r="P1378" s="2">
        <v>2873</v>
      </c>
      <c r="Q1378" s="2">
        <v>5724</v>
      </c>
      <c r="R1378" t="s">
        <v>14503</v>
      </c>
      <c r="S1378">
        <v>11</v>
      </c>
      <c r="T1378">
        <v>59</v>
      </c>
      <c r="U1378" s="2">
        <v>326</v>
      </c>
      <c r="V1378" s="2">
        <v>202</v>
      </c>
      <c r="W1378" s="8">
        <v>9.2243186582809222E-2</v>
      </c>
      <c r="X1378" s="2">
        <v>6684</v>
      </c>
      <c r="Y1378" s="45">
        <v>1311</v>
      </c>
      <c r="AA1378" s="61">
        <f>(Table13[[#This Row],[2042 Future AADT]]-Table13[[#This Row],[AADT 2022]])/20*($AA$5-2022)+Table13[[#This Row],[AADT 2022]]</f>
        <v>6348</v>
      </c>
      <c r="AC1378" s="1" t="str">
        <f>IF(Table13[[#This Row],[TCS MP]]&gt;=Table13[[#This Row],[BMP]],IF(Table13[[#This Row],[TCS MP]]&lt;=Table13[[#This Row],[EMP]],"Good","EMP"),"BMP")</f>
        <v>Good</v>
      </c>
    </row>
    <row r="1379" spans="1:29" ht="24" customHeight="1" x14ac:dyDescent="0.25">
      <c r="A1379" t="s">
        <v>2886</v>
      </c>
      <c r="B1379" t="s">
        <v>18446</v>
      </c>
      <c r="C1379">
        <v>102172</v>
      </c>
      <c r="D1379" t="s">
        <v>17073</v>
      </c>
      <c r="E1379" t="s">
        <v>1714</v>
      </c>
      <c r="F1379" s="9">
        <f>Table13[[#This Row],[ToMeasure]]-Table13[[#This Row],[FromMeasure]]</f>
        <v>0.13223788999999897</v>
      </c>
      <c r="G1379" s="5" t="s">
        <v>2274</v>
      </c>
      <c r="H1379" s="35">
        <v>10.24916591</v>
      </c>
      <c r="I1379" s="56">
        <v>321.81804731</v>
      </c>
      <c r="J1379" s="18" t="s">
        <v>182</v>
      </c>
      <c r="K1379" s="55">
        <v>321.93354182000002</v>
      </c>
      <c r="L1379" s="35">
        <v>10.381403799999999</v>
      </c>
      <c r="M1379" s="56">
        <v>321.9502852</v>
      </c>
      <c r="N1379" s="18" t="s">
        <v>183</v>
      </c>
      <c r="O1379" s="2">
        <v>3139</v>
      </c>
      <c r="P1379" s="2">
        <v>3273</v>
      </c>
      <c r="Q1379" s="2">
        <v>6412</v>
      </c>
      <c r="R1379" t="s">
        <v>10305</v>
      </c>
      <c r="S1379">
        <v>8</v>
      </c>
      <c r="T1379">
        <v>54</v>
      </c>
      <c r="U1379" s="2">
        <v>1070</v>
      </c>
      <c r="V1379" s="2">
        <v>176</v>
      </c>
      <c r="W1379" s="8">
        <v>0.1943231441048035</v>
      </c>
      <c r="X1379" s="2">
        <v>9798</v>
      </c>
      <c r="Y1379" s="45">
        <v>1312</v>
      </c>
      <c r="AA1379" s="61">
        <f>(Table13[[#This Row],[2042 Future AADT]]-Table13[[#This Row],[AADT 2022]])/20*($AA$5-2022)+Table13[[#This Row],[AADT 2022]]</f>
        <v>8612.9</v>
      </c>
      <c r="AC1379" s="1" t="str">
        <f>IF(Table13[[#This Row],[TCS MP]]&gt;=Table13[[#This Row],[BMP]],IF(Table13[[#This Row],[TCS MP]]&lt;=Table13[[#This Row],[EMP]],"Good","EMP"),"BMP")</f>
        <v>Good</v>
      </c>
    </row>
    <row r="1380" spans="1:29" ht="24" customHeight="1" x14ac:dyDescent="0.25">
      <c r="A1380" t="s">
        <v>2887</v>
      </c>
      <c r="B1380" t="s">
        <v>18447</v>
      </c>
      <c r="C1380">
        <v>102173</v>
      </c>
      <c r="D1380" t="s">
        <v>17073</v>
      </c>
      <c r="E1380" t="s">
        <v>1714</v>
      </c>
      <c r="F1380" s="9">
        <f>Table13[[#This Row],[ToMeasure]]-Table13[[#This Row],[FromMeasure]]</f>
        <v>0.39876324000000096</v>
      </c>
      <c r="G1380" s="5" t="s">
        <v>2274</v>
      </c>
      <c r="H1380" s="35">
        <v>10.381403799999999</v>
      </c>
      <c r="I1380" s="56">
        <v>321.9495809</v>
      </c>
      <c r="J1380" s="18" t="s">
        <v>183</v>
      </c>
      <c r="K1380" s="55">
        <v>322.14456861000002</v>
      </c>
      <c r="L1380" s="35">
        <v>10.78016704</v>
      </c>
      <c r="M1380" s="56">
        <v>322.34834413999999</v>
      </c>
      <c r="N1380" s="18" t="s">
        <v>184</v>
      </c>
      <c r="O1380" s="2">
        <v>2676</v>
      </c>
      <c r="P1380" s="2">
        <v>2753</v>
      </c>
      <c r="Q1380" s="2">
        <v>5429</v>
      </c>
      <c r="R1380" t="s">
        <v>6014</v>
      </c>
      <c r="S1380">
        <v>9</v>
      </c>
      <c r="T1380">
        <v>60</v>
      </c>
      <c r="U1380" s="2">
        <v>1117</v>
      </c>
      <c r="V1380" s="2">
        <v>183</v>
      </c>
      <c r="W1380" s="8">
        <v>0.2394547798857985</v>
      </c>
      <c r="X1380" s="2">
        <v>8296</v>
      </c>
      <c r="Y1380" s="45">
        <v>1313</v>
      </c>
      <c r="AA1380" s="61">
        <f>(Table13[[#This Row],[2042 Future AADT]]-Table13[[#This Row],[AADT 2022]])/20*($AA$5-2022)+Table13[[#This Row],[AADT 2022]]</f>
        <v>7292.55</v>
      </c>
      <c r="AC1380" s="1" t="str">
        <f>IF(Table13[[#This Row],[TCS MP]]&gt;=Table13[[#This Row],[BMP]],IF(Table13[[#This Row],[TCS MP]]&lt;=Table13[[#This Row],[EMP]],"Good","EMP"),"BMP")</f>
        <v>Good</v>
      </c>
    </row>
    <row r="1381" spans="1:29" ht="24" customHeight="1" x14ac:dyDescent="0.25">
      <c r="A1381" t="s">
        <v>2888</v>
      </c>
      <c r="B1381" t="s">
        <v>18448</v>
      </c>
      <c r="C1381">
        <v>102174</v>
      </c>
      <c r="D1381" t="s">
        <v>17073</v>
      </c>
      <c r="E1381" t="s">
        <v>1714</v>
      </c>
      <c r="F1381" s="9">
        <f>Table13[[#This Row],[ToMeasure]]-Table13[[#This Row],[FromMeasure]]</f>
        <v>21.409194299999996</v>
      </c>
      <c r="G1381" s="5" t="s">
        <v>2274</v>
      </c>
      <c r="H1381" s="35">
        <v>10.78016704</v>
      </c>
      <c r="I1381" s="56">
        <v>322.21756910956498</v>
      </c>
      <c r="J1381" s="18" t="s">
        <v>184</v>
      </c>
      <c r="K1381" s="55">
        <v>327.00471203000001</v>
      </c>
      <c r="L1381" s="35">
        <v>32.189361339999998</v>
      </c>
      <c r="M1381" s="56">
        <v>343.626763409565</v>
      </c>
      <c r="N1381" s="18" t="s">
        <v>185</v>
      </c>
      <c r="O1381" s="2">
        <v>2182</v>
      </c>
      <c r="P1381" s="2">
        <v>2187</v>
      </c>
      <c r="Q1381" s="2">
        <v>4369</v>
      </c>
      <c r="R1381" t="s">
        <v>10306</v>
      </c>
      <c r="S1381">
        <v>12</v>
      </c>
      <c r="T1381">
        <v>52</v>
      </c>
      <c r="U1381" s="2">
        <v>271</v>
      </c>
      <c r="V1381" s="2">
        <v>167</v>
      </c>
      <c r="W1381" s="8">
        <v>0.1002517738612955</v>
      </c>
      <c r="X1381" s="2">
        <v>5101</v>
      </c>
      <c r="Y1381" s="45">
        <v>1314</v>
      </c>
      <c r="AA1381" s="61">
        <f>(Table13[[#This Row],[2042 Future AADT]]-Table13[[#This Row],[AADT 2022]])/20*($AA$5-2022)+Table13[[#This Row],[AADT 2022]]</f>
        <v>4844.8</v>
      </c>
      <c r="AC1381" s="1" t="str">
        <f>IF(Table13[[#This Row],[TCS MP]]&gt;=Table13[[#This Row],[BMP]],IF(Table13[[#This Row],[TCS MP]]&lt;=Table13[[#This Row],[EMP]],"Good","EMP"),"BMP")</f>
        <v>Good</v>
      </c>
    </row>
    <row r="1382" spans="1:29" ht="24" customHeight="1" x14ac:dyDescent="0.25">
      <c r="A1382" t="s">
        <v>2889</v>
      </c>
      <c r="B1382" t="s">
        <v>18449</v>
      </c>
      <c r="C1382">
        <v>102175</v>
      </c>
      <c r="D1382" t="s">
        <v>17073</v>
      </c>
      <c r="E1382" t="s">
        <v>1714</v>
      </c>
      <c r="F1382" s="9">
        <f>Table13[[#This Row],[ToMeasure]]-Table13[[#This Row],[FromMeasure]]</f>
        <v>17.962719710000002</v>
      </c>
      <c r="G1382" s="5" t="s">
        <v>2274</v>
      </c>
      <c r="H1382" s="35">
        <v>32.189361339999998</v>
      </c>
      <c r="I1382" s="56">
        <v>343.43031345999998</v>
      </c>
      <c r="J1382" s="18" t="s">
        <v>185</v>
      </c>
      <c r="K1382" s="55">
        <v>352.98713836000002</v>
      </c>
      <c r="L1382" s="35">
        <v>50.15208105</v>
      </c>
      <c r="M1382" s="56">
        <v>361.39303317000002</v>
      </c>
      <c r="N1382" s="18" t="s">
        <v>109</v>
      </c>
      <c r="O1382" s="2">
        <v>1718</v>
      </c>
      <c r="P1382" s="2">
        <v>1641</v>
      </c>
      <c r="Q1382" s="2">
        <v>3359</v>
      </c>
      <c r="R1382" t="s">
        <v>16489</v>
      </c>
      <c r="S1382">
        <v>10</v>
      </c>
      <c r="T1382">
        <v>51</v>
      </c>
      <c r="U1382" s="2">
        <v>243</v>
      </c>
      <c r="V1382" s="2">
        <v>264</v>
      </c>
      <c r="W1382" s="8">
        <v>0.1509377791009229</v>
      </c>
      <c r="X1382" s="2">
        <v>5133</v>
      </c>
      <c r="Y1382" s="45">
        <v>1315</v>
      </c>
      <c r="AA1382" s="61">
        <f>(Table13[[#This Row],[2042 Future AADT]]-Table13[[#This Row],[AADT 2022]])/20*($AA$5-2022)+Table13[[#This Row],[AADT 2022]]</f>
        <v>4512.1000000000004</v>
      </c>
      <c r="AC1382" s="1" t="str">
        <f>IF(Table13[[#This Row],[TCS MP]]&gt;=Table13[[#This Row],[BMP]],IF(Table13[[#This Row],[TCS MP]]&lt;=Table13[[#This Row],[EMP]],"Good","EMP"),"BMP")</f>
        <v>Good</v>
      </c>
    </row>
    <row r="1383" spans="1:29" ht="24" customHeight="1" x14ac:dyDescent="0.25">
      <c r="A1383" t="s">
        <v>2890</v>
      </c>
      <c r="B1383" t="s">
        <v>18450</v>
      </c>
      <c r="C1383">
        <v>102176</v>
      </c>
      <c r="D1383" t="s">
        <v>17073</v>
      </c>
      <c r="E1383" t="s">
        <v>1714</v>
      </c>
      <c r="F1383" s="9">
        <f>Table13[[#This Row],[ToMeasure]]-Table13[[#This Row],[FromMeasure]]</f>
        <v>12.681570239999999</v>
      </c>
      <c r="G1383" s="5" t="s">
        <v>2274</v>
      </c>
      <c r="H1383" s="35">
        <v>50.15208105</v>
      </c>
      <c r="I1383" s="56">
        <v>361.620654483333</v>
      </c>
      <c r="J1383" s="18" t="s">
        <v>109</v>
      </c>
      <c r="K1383" s="55">
        <v>372.84625376000002</v>
      </c>
      <c r="L1383" s="35">
        <v>62.833651289999999</v>
      </c>
      <c r="M1383" s="56">
        <v>374.30222472333298</v>
      </c>
      <c r="N1383" s="18" t="s">
        <v>2273</v>
      </c>
      <c r="O1383" s="2">
        <v>2266</v>
      </c>
      <c r="P1383" s="2">
        <v>2081</v>
      </c>
      <c r="Q1383" s="2">
        <v>4347</v>
      </c>
      <c r="R1383" t="s">
        <v>14504</v>
      </c>
      <c r="S1383">
        <v>10</v>
      </c>
      <c r="T1383">
        <v>51</v>
      </c>
      <c r="U1383" s="2">
        <v>551</v>
      </c>
      <c r="V1383" s="2">
        <v>361</v>
      </c>
      <c r="W1383" s="8">
        <v>0.20979986197377501</v>
      </c>
      <c r="X1383" s="2">
        <v>6829</v>
      </c>
      <c r="Y1383" s="45">
        <v>1316</v>
      </c>
      <c r="AA1383" s="61">
        <f>(Table13[[#This Row],[2042 Future AADT]]-Table13[[#This Row],[AADT 2022]])/20*($AA$5-2022)+Table13[[#This Row],[AADT 2022]]</f>
        <v>5960.3</v>
      </c>
      <c r="AC1383" s="1" t="str">
        <f>IF(Table13[[#This Row],[TCS MP]]&gt;=Table13[[#This Row],[BMP]],IF(Table13[[#This Row],[TCS MP]]&lt;=Table13[[#This Row],[EMP]],"Good","EMP"),"BMP")</f>
        <v>Good</v>
      </c>
    </row>
    <row r="1384" spans="1:29" ht="24" customHeight="1" x14ac:dyDescent="0.25">
      <c r="A1384" t="s">
        <v>2892</v>
      </c>
      <c r="B1384" t="s">
        <v>18451</v>
      </c>
      <c r="C1384">
        <v>102177</v>
      </c>
      <c r="D1384" t="s">
        <v>17073</v>
      </c>
      <c r="E1384" t="s">
        <v>1714</v>
      </c>
      <c r="F1384" s="9">
        <f>Table13[[#This Row],[ToMeasure]]-Table13[[#This Row],[FromMeasure]]</f>
        <v>10.614231760000003</v>
      </c>
      <c r="G1384" s="5" t="s">
        <v>2274</v>
      </c>
      <c r="H1384" s="35">
        <v>62.833651289999999</v>
      </c>
      <c r="I1384" s="56">
        <v>374.30585426499999</v>
      </c>
      <c r="J1384" s="18" t="s">
        <v>2273</v>
      </c>
      <c r="K1384" s="55">
        <v>381.85318963999998</v>
      </c>
      <c r="L1384" s="35">
        <v>73.447883050000002</v>
      </c>
      <c r="M1384" s="56">
        <v>384.92008602499999</v>
      </c>
      <c r="N1384" s="18" t="s">
        <v>2891</v>
      </c>
      <c r="O1384" s="2">
        <v>2366</v>
      </c>
      <c r="P1384" s="2">
        <v>2323</v>
      </c>
      <c r="Q1384" s="2">
        <v>4689</v>
      </c>
      <c r="R1384" t="s">
        <v>16490</v>
      </c>
      <c r="S1384">
        <v>11</v>
      </c>
      <c r="T1384">
        <v>51</v>
      </c>
      <c r="U1384" s="2">
        <v>551</v>
      </c>
      <c r="V1384" s="2">
        <v>361</v>
      </c>
      <c r="W1384" s="8">
        <v>0.19449776071657071</v>
      </c>
      <c r="X1384" s="2">
        <v>6848</v>
      </c>
      <c r="Y1384" s="45">
        <v>1317</v>
      </c>
      <c r="AA1384" s="61">
        <f>(Table13[[#This Row],[2042 Future AADT]]-Table13[[#This Row],[AADT 2022]])/20*($AA$5-2022)+Table13[[#This Row],[AADT 2022]]</f>
        <v>6092.35</v>
      </c>
      <c r="AC1384" s="1" t="str">
        <f>IF(Table13[[#This Row],[TCS MP]]&gt;=Table13[[#This Row],[BMP]],IF(Table13[[#This Row],[TCS MP]]&lt;=Table13[[#This Row],[EMP]],"Good","EMP"),"BMP")</f>
        <v>Good</v>
      </c>
    </row>
    <row r="1385" spans="1:29" ht="24" customHeight="1" x14ac:dyDescent="0.25">
      <c r="A1385" t="s">
        <v>2894</v>
      </c>
      <c r="B1385" t="s">
        <v>18452</v>
      </c>
      <c r="C1385">
        <v>102178</v>
      </c>
      <c r="D1385" t="s">
        <v>17073</v>
      </c>
      <c r="E1385" t="s">
        <v>1714</v>
      </c>
      <c r="F1385" s="9">
        <f>Table13[[#This Row],[ToMeasure]]-Table13[[#This Row],[FromMeasure]]</f>
        <v>8.6081865299999976</v>
      </c>
      <c r="G1385" s="5" t="s">
        <v>2274</v>
      </c>
      <c r="H1385" s="35">
        <v>73.447883050000002</v>
      </c>
      <c r="I1385" s="56">
        <v>384.92833554090902</v>
      </c>
      <c r="J1385" s="18" t="s">
        <v>2891</v>
      </c>
      <c r="K1385" s="55">
        <v>391.70563376000001</v>
      </c>
      <c r="L1385" s="35">
        <v>82.056069579999999</v>
      </c>
      <c r="M1385" s="56">
        <v>393.53652207090897</v>
      </c>
      <c r="N1385" s="18" t="s">
        <v>2893</v>
      </c>
      <c r="O1385" s="2">
        <v>2433</v>
      </c>
      <c r="P1385" s="2">
        <v>2365</v>
      </c>
      <c r="Q1385" s="2">
        <v>4798</v>
      </c>
      <c r="R1385" t="s">
        <v>16491</v>
      </c>
      <c r="S1385">
        <v>11</v>
      </c>
      <c r="T1385">
        <v>53</v>
      </c>
      <c r="U1385" s="2">
        <v>551</v>
      </c>
      <c r="V1385" s="2">
        <v>361</v>
      </c>
      <c r="W1385" s="8">
        <v>0.19007919966652773</v>
      </c>
      <c r="X1385" s="2">
        <v>7538</v>
      </c>
      <c r="Y1385" s="45">
        <v>1318</v>
      </c>
      <c r="AA1385" s="61">
        <f>(Table13[[#This Row],[2042 Future AADT]]-Table13[[#This Row],[AADT 2022]])/20*($AA$5-2022)+Table13[[#This Row],[AADT 2022]]</f>
        <v>6579</v>
      </c>
      <c r="AC1385" s="1" t="str">
        <f>IF(Table13[[#This Row],[TCS MP]]&gt;=Table13[[#This Row],[BMP]],IF(Table13[[#This Row],[TCS MP]]&lt;=Table13[[#This Row],[EMP]],"Good","EMP"),"BMP")</f>
        <v>Good</v>
      </c>
    </row>
    <row r="1386" spans="1:29" ht="24" customHeight="1" x14ac:dyDescent="0.25">
      <c r="A1386" t="s">
        <v>2901</v>
      </c>
      <c r="B1386" t="s">
        <v>18542</v>
      </c>
      <c r="C1386">
        <v>102286</v>
      </c>
      <c r="D1386" t="s">
        <v>17073</v>
      </c>
      <c r="E1386" t="s">
        <v>1714</v>
      </c>
      <c r="F1386" s="9">
        <f>Table13[[#This Row],[ToMeasure]]-Table13[[#This Row],[FromMeasure]]</f>
        <v>8.3601798499999944</v>
      </c>
      <c r="G1386" s="5" t="s">
        <v>2274</v>
      </c>
      <c r="H1386" s="35">
        <v>82.056069579999999</v>
      </c>
      <c r="I1386" s="56">
        <v>393.54711659999998</v>
      </c>
      <c r="J1386" s="18" t="s">
        <v>2893</v>
      </c>
      <c r="K1386" s="55">
        <v>398.00621432999998</v>
      </c>
      <c r="L1386" s="35">
        <v>90.416249429999993</v>
      </c>
      <c r="M1386" s="56">
        <v>401.90729644999999</v>
      </c>
      <c r="N1386" s="18" t="s">
        <v>186</v>
      </c>
      <c r="O1386" s="2">
        <v>2301</v>
      </c>
      <c r="P1386" s="2">
        <v>2232</v>
      </c>
      <c r="Q1386" s="2">
        <v>4533</v>
      </c>
      <c r="R1386" t="s">
        <v>6015</v>
      </c>
      <c r="S1386">
        <v>10</v>
      </c>
      <c r="T1386">
        <v>51</v>
      </c>
      <c r="U1386" s="2">
        <v>262</v>
      </c>
      <c r="V1386" s="2">
        <v>225</v>
      </c>
      <c r="W1386" s="8">
        <v>0.10743437017427752</v>
      </c>
      <c r="X1386" s="2">
        <v>7121</v>
      </c>
      <c r="Y1386" s="45">
        <v>1318.1</v>
      </c>
      <c r="AA1386" s="61">
        <f>(Table13[[#This Row],[2042 Future AADT]]-Table13[[#This Row],[AADT 2022]])/20*($AA$5-2022)+Table13[[#This Row],[AADT 2022]]</f>
        <v>6215.2</v>
      </c>
      <c r="AC1386" s="1" t="str">
        <f>IF(Table13[[#This Row],[TCS MP]]&gt;=Table13[[#This Row],[BMP]],IF(Table13[[#This Row],[TCS MP]]&lt;=Table13[[#This Row],[EMP]],"Good","EMP"),"BMP")</f>
        <v>Good</v>
      </c>
    </row>
    <row r="1387" spans="1:29" ht="24" customHeight="1" x14ac:dyDescent="0.25">
      <c r="A1387" t="s">
        <v>2897</v>
      </c>
      <c r="B1387" t="s">
        <v>18453</v>
      </c>
      <c r="C1387">
        <v>102179</v>
      </c>
      <c r="D1387" t="s">
        <v>17073</v>
      </c>
      <c r="E1387" t="s">
        <v>1714</v>
      </c>
      <c r="F1387" s="9">
        <f>Table13[[#This Row],[ToMeasure]]-Table13[[#This Row],[FromMeasure]]</f>
        <v>11.137604980000006</v>
      </c>
      <c r="G1387" s="5" t="s">
        <v>2274</v>
      </c>
      <c r="H1387" s="35">
        <v>90.416249429999993</v>
      </c>
      <c r="I1387" s="56">
        <v>401.90489909428601</v>
      </c>
      <c r="J1387" s="18" t="s">
        <v>186</v>
      </c>
      <c r="K1387" s="55">
        <v>408.10537297000002</v>
      </c>
      <c r="L1387" s="35">
        <v>101.55385441</v>
      </c>
      <c r="M1387" s="56">
        <v>413.042504074286</v>
      </c>
      <c r="N1387" s="18" t="s">
        <v>2896</v>
      </c>
      <c r="O1387" s="2">
        <v>1622</v>
      </c>
      <c r="P1387" s="2">
        <v>1505</v>
      </c>
      <c r="Q1387" s="2">
        <v>3127</v>
      </c>
      <c r="R1387" t="s">
        <v>6016</v>
      </c>
      <c r="S1387">
        <v>9</v>
      </c>
      <c r="T1387">
        <v>60</v>
      </c>
      <c r="U1387" s="2">
        <v>168</v>
      </c>
      <c r="V1387" s="2">
        <v>178</v>
      </c>
      <c r="W1387" s="8">
        <v>0.11064918452190597</v>
      </c>
      <c r="X1387" s="2">
        <v>4913</v>
      </c>
      <c r="Y1387" s="45">
        <v>1319</v>
      </c>
      <c r="AA1387" s="61">
        <f>(Table13[[#This Row],[2042 Future AADT]]-Table13[[#This Row],[AADT 2022]])/20*($AA$5-2022)+Table13[[#This Row],[AADT 2022]]</f>
        <v>4287.8999999999996</v>
      </c>
      <c r="AC1387" s="1" t="str">
        <f>IF(Table13[[#This Row],[TCS MP]]&gt;=Table13[[#This Row],[BMP]],IF(Table13[[#This Row],[TCS MP]]&lt;=Table13[[#This Row],[EMP]],"Good","EMP"),"BMP")</f>
        <v>Good</v>
      </c>
    </row>
    <row r="1388" spans="1:29" ht="24" customHeight="1" x14ac:dyDescent="0.25">
      <c r="A1388" t="s">
        <v>2902</v>
      </c>
      <c r="B1388" t="s">
        <v>18543</v>
      </c>
      <c r="C1388">
        <v>102287</v>
      </c>
      <c r="D1388" t="s">
        <v>17073</v>
      </c>
      <c r="E1388" t="s">
        <v>1714</v>
      </c>
      <c r="F1388" s="9">
        <f>Table13[[#This Row],[ToMeasure]]-Table13[[#This Row],[FromMeasure]]</f>
        <v>21.784981329999994</v>
      </c>
      <c r="G1388" s="5" t="s">
        <v>2274</v>
      </c>
      <c r="H1388" s="35">
        <v>101.55385441</v>
      </c>
      <c r="I1388" s="56">
        <v>413.03231602304402</v>
      </c>
      <c r="J1388" s="18" t="s">
        <v>2896</v>
      </c>
      <c r="K1388" s="55">
        <v>414.99696146999997</v>
      </c>
      <c r="L1388" s="35">
        <v>123.33883573999999</v>
      </c>
      <c r="M1388" s="56">
        <v>434.81729735304299</v>
      </c>
      <c r="N1388" s="18" t="s">
        <v>442</v>
      </c>
      <c r="O1388" s="2">
        <v>1464</v>
      </c>
      <c r="P1388" s="2">
        <v>1475</v>
      </c>
      <c r="Q1388" s="2">
        <v>2939</v>
      </c>
      <c r="R1388" t="s">
        <v>14505</v>
      </c>
      <c r="S1388">
        <v>13</v>
      </c>
      <c r="T1388">
        <v>50</v>
      </c>
      <c r="U1388" s="2">
        <v>168</v>
      </c>
      <c r="V1388" s="2">
        <v>178</v>
      </c>
      <c r="W1388" s="8">
        <v>0.11772711806736985</v>
      </c>
      <c r="X1388" s="2">
        <v>3904</v>
      </c>
      <c r="Y1388" s="45">
        <v>1319.1</v>
      </c>
      <c r="AA1388" s="61">
        <f>(Table13[[#This Row],[2042 Future AADT]]-Table13[[#This Row],[AADT 2022]])/20*($AA$5-2022)+Table13[[#This Row],[AADT 2022]]</f>
        <v>3566.25</v>
      </c>
      <c r="AC1388" s="1" t="str">
        <f>IF(Table13[[#This Row],[TCS MP]]&gt;=Table13[[#This Row],[BMP]],IF(Table13[[#This Row],[TCS MP]]&lt;=Table13[[#This Row],[EMP]],"Good","EMP"),"BMP")</f>
        <v>Good</v>
      </c>
    </row>
    <row r="1389" spans="1:29" ht="24" customHeight="1" x14ac:dyDescent="0.25">
      <c r="A1389" t="s">
        <v>2898</v>
      </c>
      <c r="B1389" t="s">
        <v>18454</v>
      </c>
      <c r="C1389">
        <v>102180</v>
      </c>
      <c r="D1389" t="s">
        <v>17073</v>
      </c>
      <c r="E1389" t="s">
        <v>1714</v>
      </c>
      <c r="F1389" s="9">
        <f>Table13[[#This Row],[ToMeasure]]-Table13[[#This Row],[FromMeasure]]</f>
        <v>2.3250297700000004</v>
      </c>
      <c r="G1389" s="5" t="s">
        <v>2274</v>
      </c>
      <c r="H1389" s="35">
        <v>123.33883573999999</v>
      </c>
      <c r="I1389" s="56">
        <v>434.82645630000002</v>
      </c>
      <c r="J1389" s="18" t="s">
        <v>442</v>
      </c>
      <c r="K1389" s="55">
        <v>436.00486122000001</v>
      </c>
      <c r="L1389" s="35">
        <v>125.66386550999999</v>
      </c>
      <c r="M1389" s="56">
        <v>437.15148606999998</v>
      </c>
      <c r="N1389" s="18" t="s">
        <v>442</v>
      </c>
      <c r="O1389" s="2">
        <v>1914</v>
      </c>
      <c r="P1389" s="2">
        <v>1764</v>
      </c>
      <c r="Q1389" s="2">
        <v>3678</v>
      </c>
      <c r="R1389" t="s">
        <v>10307</v>
      </c>
      <c r="S1389">
        <v>9</v>
      </c>
      <c r="T1389">
        <v>60</v>
      </c>
      <c r="U1389" s="2">
        <v>235</v>
      </c>
      <c r="V1389" s="2">
        <v>284</v>
      </c>
      <c r="W1389" s="8">
        <v>0.14110929853181076</v>
      </c>
      <c r="X1389" s="2">
        <v>6262</v>
      </c>
      <c r="Y1389" s="45">
        <v>1320</v>
      </c>
      <c r="AA1389" s="61">
        <f>(Table13[[#This Row],[2042 Future AADT]]-Table13[[#This Row],[AADT 2022]])/20*($AA$5-2022)+Table13[[#This Row],[AADT 2022]]</f>
        <v>5357.6</v>
      </c>
      <c r="AC1389" s="1" t="str">
        <f>IF(Table13[[#This Row],[TCS MP]]&gt;=Table13[[#This Row],[BMP]],IF(Table13[[#This Row],[TCS MP]]&lt;=Table13[[#This Row],[EMP]],"Good","EMP"),"BMP")</f>
        <v>Good</v>
      </c>
    </row>
    <row r="1390" spans="1:29" ht="24" customHeight="1" x14ac:dyDescent="0.25">
      <c r="A1390" t="s">
        <v>2899</v>
      </c>
      <c r="B1390" t="s">
        <v>18455</v>
      </c>
      <c r="C1390">
        <v>102181</v>
      </c>
      <c r="D1390" t="s">
        <v>17073</v>
      </c>
      <c r="E1390" t="s">
        <v>1714</v>
      </c>
      <c r="F1390" s="9">
        <f>Table13[[#This Row],[ToMeasure]]-Table13[[#This Row],[FromMeasure]]</f>
        <v>28.263074039999992</v>
      </c>
      <c r="G1390" s="5" t="s">
        <v>2274</v>
      </c>
      <c r="H1390" s="35">
        <v>125.66386550999999</v>
      </c>
      <c r="I1390" s="56">
        <v>437.14608245666699</v>
      </c>
      <c r="J1390" s="18" t="s">
        <v>442</v>
      </c>
      <c r="K1390" s="55">
        <v>452.00630389999998</v>
      </c>
      <c r="L1390" s="35">
        <v>153.92693954999999</v>
      </c>
      <c r="M1390" s="56">
        <v>465.40915649666698</v>
      </c>
      <c r="N1390" s="18" t="s">
        <v>2701</v>
      </c>
      <c r="O1390" s="2">
        <v>1666</v>
      </c>
      <c r="P1390" s="2">
        <v>1658</v>
      </c>
      <c r="Q1390" s="2">
        <v>3324</v>
      </c>
      <c r="R1390" t="s">
        <v>16492</v>
      </c>
      <c r="S1390">
        <v>11</v>
      </c>
      <c r="T1390">
        <v>63</v>
      </c>
      <c r="U1390" s="2">
        <v>332</v>
      </c>
      <c r="V1390" s="2">
        <v>216</v>
      </c>
      <c r="W1390" s="8">
        <v>0.16486161251504211</v>
      </c>
      <c r="X1390" s="2">
        <v>4416</v>
      </c>
      <c r="Y1390" s="45">
        <v>1321</v>
      </c>
      <c r="AA1390" s="61">
        <f>(Table13[[#This Row],[2042 Future AADT]]-Table13[[#This Row],[AADT 2022]])/20*($AA$5-2022)+Table13[[#This Row],[AADT 2022]]</f>
        <v>4033.8</v>
      </c>
      <c r="AC1390" s="1" t="str">
        <f>IF(Table13[[#This Row],[TCS MP]]&gt;=Table13[[#This Row],[BMP]],IF(Table13[[#This Row],[TCS MP]]&lt;=Table13[[#This Row],[EMP]],"Good","EMP"),"BMP")</f>
        <v>Good</v>
      </c>
    </row>
    <row r="1391" spans="1:29" ht="24" customHeight="1" x14ac:dyDescent="0.25">
      <c r="A1391" t="s">
        <v>2900</v>
      </c>
      <c r="B1391" t="s">
        <v>18456</v>
      </c>
      <c r="C1391">
        <v>102182</v>
      </c>
      <c r="D1391" t="s">
        <v>17073</v>
      </c>
      <c r="E1391" t="s">
        <v>1714</v>
      </c>
      <c r="F1391" s="9">
        <f>Table13[[#This Row],[ToMeasure]]-Table13[[#This Row],[FromMeasure]]</f>
        <v>5.4209499400000141</v>
      </c>
      <c r="G1391" s="5" t="s">
        <v>2274</v>
      </c>
      <c r="H1391" s="35">
        <v>153.92693954999999</v>
      </c>
      <c r="I1391" s="56">
        <v>465.29255686428598</v>
      </c>
      <c r="J1391" s="18" t="s">
        <v>2701</v>
      </c>
      <c r="K1391" s="55">
        <v>470.12651519000002</v>
      </c>
      <c r="L1391" s="35">
        <v>159.34788949</v>
      </c>
      <c r="M1391" s="56">
        <v>470.713506804286</v>
      </c>
      <c r="N1391" s="18" t="s">
        <v>26</v>
      </c>
      <c r="O1391" s="2">
        <v>947</v>
      </c>
      <c r="P1391" s="2">
        <v>913</v>
      </c>
      <c r="Q1391" s="2">
        <v>1860</v>
      </c>
      <c r="R1391" t="s">
        <v>6017</v>
      </c>
      <c r="S1391">
        <v>10</v>
      </c>
      <c r="T1391">
        <v>63</v>
      </c>
      <c r="U1391" s="2">
        <v>155</v>
      </c>
      <c r="V1391" s="2">
        <v>217</v>
      </c>
      <c r="W1391" s="8">
        <v>0.2</v>
      </c>
      <c r="X1391" s="2">
        <v>3167</v>
      </c>
      <c r="Y1391" s="45">
        <v>1322</v>
      </c>
      <c r="AA1391" s="61">
        <f>(Table13[[#This Row],[2042 Future AADT]]-Table13[[#This Row],[AADT 2022]])/20*($AA$5-2022)+Table13[[#This Row],[AADT 2022]]</f>
        <v>2709.55</v>
      </c>
      <c r="AC1391" s="1" t="str">
        <f>IF(Table13[[#This Row],[TCS MP]]&gt;=Table13[[#This Row],[BMP]],IF(Table13[[#This Row],[TCS MP]]&lt;=Table13[[#This Row],[EMP]],"Good","EMP"),"BMP")</f>
        <v>Good</v>
      </c>
    </row>
    <row r="1392" spans="1:29" ht="24" customHeight="1" x14ac:dyDescent="0.25">
      <c r="A1392" t="s">
        <v>2904</v>
      </c>
      <c r="B1392" t="s">
        <v>18457</v>
      </c>
      <c r="C1392">
        <v>102183</v>
      </c>
      <c r="D1392" t="s">
        <v>17073</v>
      </c>
      <c r="E1392" t="s">
        <v>2895</v>
      </c>
      <c r="F1392" s="9">
        <f>Table13[[#This Row],[ToMeasure]]-Table13[[#This Row],[FromMeasure]]</f>
        <v>1.3026642900000001</v>
      </c>
      <c r="G1392" s="5" t="s">
        <v>2893</v>
      </c>
      <c r="H1392" s="35">
        <v>0</v>
      </c>
      <c r="I1392" s="56">
        <v>393.33312101666701</v>
      </c>
      <c r="J1392" s="18" t="s">
        <v>2274</v>
      </c>
      <c r="K1392" s="55">
        <v>393.72210467999997</v>
      </c>
      <c r="L1392" s="35">
        <v>1.3026642900000001</v>
      </c>
      <c r="M1392" s="56">
        <v>394.63578533666703</v>
      </c>
      <c r="N1392" s="18" t="s">
        <v>2903</v>
      </c>
      <c r="O1392" s="2">
        <v>4368</v>
      </c>
      <c r="P1392" s="2">
        <v>4514</v>
      </c>
      <c r="Q1392" s="2">
        <v>8882</v>
      </c>
      <c r="R1392" t="s">
        <v>10308</v>
      </c>
      <c r="S1392">
        <v>11</v>
      </c>
      <c r="T1392">
        <v>52</v>
      </c>
      <c r="U1392" s="2">
        <v>847</v>
      </c>
      <c r="V1392" s="2">
        <v>215</v>
      </c>
      <c r="W1392" s="8">
        <v>0.11956766494032875</v>
      </c>
      <c r="X1392" s="2">
        <v>13954</v>
      </c>
      <c r="Y1392" s="45">
        <v>1323</v>
      </c>
      <c r="AA1392" s="61">
        <f>(Table13[[#This Row],[2042 Future AADT]]-Table13[[#This Row],[AADT 2022]])/20*($AA$5-2022)+Table13[[#This Row],[AADT 2022]]</f>
        <v>12178.8</v>
      </c>
      <c r="AC1392" s="1" t="str">
        <f>IF(Table13[[#This Row],[TCS MP]]&gt;=Table13[[#This Row],[BMP]],IF(Table13[[#This Row],[TCS MP]]&lt;=Table13[[#This Row],[EMP]],"Good","EMP"),"BMP")</f>
        <v>Good</v>
      </c>
    </row>
    <row r="1393" spans="1:29" ht="24" customHeight="1" x14ac:dyDescent="0.25">
      <c r="A1393" t="s">
        <v>2906</v>
      </c>
      <c r="B1393" t="s">
        <v>18458</v>
      </c>
      <c r="C1393">
        <v>102185</v>
      </c>
      <c r="D1393" t="s">
        <v>17073</v>
      </c>
      <c r="E1393" t="s">
        <v>2895</v>
      </c>
      <c r="F1393" s="9">
        <f>Table13[[#This Row],[ToMeasure]]-Table13[[#This Row],[FromMeasure]]</f>
        <v>2.3650487</v>
      </c>
      <c r="G1393" s="5" t="s">
        <v>2893</v>
      </c>
      <c r="H1393" s="35">
        <v>1.3026642900000001</v>
      </c>
      <c r="I1393" s="56">
        <v>394.81294002800001</v>
      </c>
      <c r="J1393" s="18" t="s">
        <v>25981</v>
      </c>
      <c r="K1393" s="55">
        <v>396.42936944000002</v>
      </c>
      <c r="L1393" s="35">
        <v>3.6677129900000001</v>
      </c>
      <c r="M1393" s="56">
        <v>397.177988728</v>
      </c>
      <c r="N1393" s="18" t="s">
        <v>2905</v>
      </c>
      <c r="O1393" s="2">
        <v>1439</v>
      </c>
      <c r="P1393" s="2">
        <v>1444</v>
      </c>
      <c r="Q1393" s="2">
        <v>2883</v>
      </c>
      <c r="R1393" t="s">
        <v>6018</v>
      </c>
      <c r="S1393">
        <v>5</v>
      </c>
      <c r="T1393">
        <v>59</v>
      </c>
      <c r="U1393" s="2">
        <v>356</v>
      </c>
      <c r="V1393" s="2">
        <v>70</v>
      </c>
      <c r="W1393" s="8">
        <v>0.14776274713839752</v>
      </c>
      <c r="X1393" s="2">
        <v>4901</v>
      </c>
      <c r="Y1393" s="45">
        <v>1324</v>
      </c>
      <c r="AA1393" s="61">
        <f>(Table13[[#This Row],[2042 Future AADT]]-Table13[[#This Row],[AADT 2022]])/20*($AA$5-2022)+Table13[[#This Row],[AADT 2022]]</f>
        <v>4194.7</v>
      </c>
      <c r="AC1393" s="1" t="str">
        <f>IF(Table13[[#This Row],[TCS MP]]&gt;=Table13[[#This Row],[BMP]],IF(Table13[[#This Row],[TCS MP]]&lt;=Table13[[#This Row],[EMP]],"Good","EMP"),"BMP")</f>
        <v>Good</v>
      </c>
    </row>
    <row r="1394" spans="1:29" ht="24" customHeight="1" x14ac:dyDescent="0.25">
      <c r="A1394" t="s">
        <v>2907</v>
      </c>
      <c r="B1394" t="s">
        <v>18459</v>
      </c>
      <c r="C1394">
        <v>102186</v>
      </c>
      <c r="D1394" t="s">
        <v>17073</v>
      </c>
      <c r="E1394" t="s">
        <v>2895</v>
      </c>
      <c r="F1394" s="9">
        <f>Table13[[#This Row],[ToMeasure]]-Table13[[#This Row],[FromMeasure]]</f>
        <v>19.546183069999998</v>
      </c>
      <c r="G1394" s="5" t="s">
        <v>2893</v>
      </c>
      <c r="H1394" s="35">
        <v>3.6677129900000001</v>
      </c>
      <c r="I1394" s="56">
        <v>397.18465043285698</v>
      </c>
      <c r="J1394" s="18" t="s">
        <v>2905</v>
      </c>
      <c r="K1394" s="55">
        <v>406.04746222</v>
      </c>
      <c r="L1394" s="35">
        <v>23.21389606</v>
      </c>
      <c r="M1394" s="56">
        <v>416.73083350285702</v>
      </c>
      <c r="N1394" s="18" t="s">
        <v>31</v>
      </c>
      <c r="O1394" s="2">
        <v>996</v>
      </c>
      <c r="P1394" s="2">
        <v>1002</v>
      </c>
      <c r="Q1394" s="2">
        <v>1998</v>
      </c>
      <c r="R1394" t="s">
        <v>16493</v>
      </c>
      <c r="S1394">
        <v>12</v>
      </c>
      <c r="T1394">
        <v>57</v>
      </c>
      <c r="U1394" s="2">
        <v>231</v>
      </c>
      <c r="V1394" s="2">
        <v>22</v>
      </c>
      <c r="W1394" s="8">
        <v>0.12662662662662663</v>
      </c>
      <c r="X1394" s="2">
        <v>3397</v>
      </c>
      <c r="Y1394" s="45">
        <v>1325</v>
      </c>
      <c r="AA1394" s="61">
        <f>(Table13[[#This Row],[2042 Future AADT]]-Table13[[#This Row],[AADT 2022]])/20*($AA$5-2022)+Table13[[#This Row],[AADT 2022]]</f>
        <v>2907.35</v>
      </c>
      <c r="AC1394" s="1" t="str">
        <f>IF(Table13[[#This Row],[TCS MP]]&gt;=Table13[[#This Row],[BMP]],IF(Table13[[#This Row],[TCS MP]]&lt;=Table13[[#This Row],[EMP]],"Good","EMP"),"BMP")</f>
        <v>Good</v>
      </c>
    </row>
    <row r="1395" spans="1:29" ht="24" customHeight="1" x14ac:dyDescent="0.25">
      <c r="A1395" t="s">
        <v>2911</v>
      </c>
      <c r="B1395" t="s">
        <v>18460</v>
      </c>
      <c r="C1395">
        <v>102188</v>
      </c>
      <c r="D1395" t="s">
        <v>17073</v>
      </c>
      <c r="E1395" t="s">
        <v>2908</v>
      </c>
      <c r="F1395" s="9">
        <f>Table13[[#This Row],[ToMeasure]]-Table13[[#This Row],[FromMeasure]]</f>
        <v>0.61362888999999998</v>
      </c>
      <c r="G1395" s="5" t="s">
        <v>2909</v>
      </c>
      <c r="H1395" s="35">
        <v>0</v>
      </c>
      <c r="I1395" s="56">
        <v>215.302377223333</v>
      </c>
      <c r="J1395" s="18" t="s">
        <v>840</v>
      </c>
      <c r="K1395" s="55">
        <v>215.760631545</v>
      </c>
      <c r="L1395" s="35">
        <v>0.61362888999999998</v>
      </c>
      <c r="M1395" s="56">
        <v>215.91600614333299</v>
      </c>
      <c r="N1395" s="18" t="s">
        <v>2910</v>
      </c>
      <c r="O1395" s="2">
        <v>4028</v>
      </c>
      <c r="P1395" s="2">
        <v>4442</v>
      </c>
      <c r="Q1395" s="2">
        <v>8470</v>
      </c>
      <c r="R1395" t="s">
        <v>10309</v>
      </c>
      <c r="S1395">
        <v>12</v>
      </c>
      <c r="T1395">
        <v>51</v>
      </c>
      <c r="U1395" s="2">
        <v>784</v>
      </c>
      <c r="V1395" s="2">
        <v>520</v>
      </c>
      <c r="W1395" s="8">
        <v>0.1539551357733176</v>
      </c>
      <c r="X1395" s="2">
        <v>18088</v>
      </c>
      <c r="Y1395" s="45">
        <v>1326</v>
      </c>
      <c r="AA1395" s="61">
        <f>(Table13[[#This Row],[2042 Future AADT]]-Table13[[#This Row],[AADT 2022]])/20*($AA$5-2022)+Table13[[#This Row],[AADT 2022]]</f>
        <v>14721.7</v>
      </c>
      <c r="AC1395" s="1" t="str">
        <f>IF(Table13[[#This Row],[TCS MP]]&gt;=Table13[[#This Row],[BMP]],IF(Table13[[#This Row],[TCS MP]]&lt;=Table13[[#This Row],[EMP]],"Good","EMP"),"BMP")</f>
        <v>Good</v>
      </c>
    </row>
    <row r="1396" spans="1:29" ht="24" customHeight="1" x14ac:dyDescent="0.25">
      <c r="A1396" t="s">
        <v>2913</v>
      </c>
      <c r="B1396" t="s">
        <v>18461</v>
      </c>
      <c r="C1396">
        <v>102189</v>
      </c>
      <c r="D1396" t="s">
        <v>17073</v>
      </c>
      <c r="E1396" t="s">
        <v>2908</v>
      </c>
      <c r="F1396" s="9">
        <f>Table13[[#This Row],[ToMeasure]]-Table13[[#This Row],[FromMeasure]]</f>
        <v>0.8357906100000001</v>
      </c>
      <c r="G1396" s="5" t="s">
        <v>2909</v>
      </c>
      <c r="H1396" s="35">
        <v>0.61362888999999998</v>
      </c>
      <c r="I1396" s="56">
        <v>215.91600614333299</v>
      </c>
      <c r="J1396" s="18" t="s">
        <v>2910</v>
      </c>
      <c r="K1396" s="55">
        <v>216.098214863333</v>
      </c>
      <c r="L1396" s="35">
        <v>1.4494195000000001</v>
      </c>
      <c r="M1396" s="56">
        <v>216.751796753333</v>
      </c>
      <c r="N1396" s="18" t="s">
        <v>2912</v>
      </c>
      <c r="O1396" s="2">
        <v>5897</v>
      </c>
      <c r="P1396" s="2">
        <v>6141</v>
      </c>
      <c r="Q1396" s="2">
        <v>12038</v>
      </c>
      <c r="R1396" t="s">
        <v>16494</v>
      </c>
      <c r="S1396">
        <v>11</v>
      </c>
      <c r="T1396">
        <v>59</v>
      </c>
      <c r="U1396" s="2">
        <v>606</v>
      </c>
      <c r="V1396" s="2">
        <v>45</v>
      </c>
      <c r="W1396" s="8">
        <v>5.4078750623027083E-2</v>
      </c>
      <c r="X1396" s="2">
        <v>20700</v>
      </c>
      <c r="Y1396" s="45">
        <v>1327</v>
      </c>
      <c r="AA1396" s="61">
        <f>(Table13[[#This Row],[2042 Future AADT]]-Table13[[#This Row],[AADT 2022]])/20*($AA$5-2022)+Table13[[#This Row],[AADT 2022]]</f>
        <v>17668.3</v>
      </c>
      <c r="AC1396" s="1" t="str">
        <f>IF(Table13[[#This Row],[TCS MP]]&gt;=Table13[[#This Row],[BMP]],IF(Table13[[#This Row],[TCS MP]]&lt;=Table13[[#This Row],[EMP]],"Good","EMP"),"BMP")</f>
        <v>Good</v>
      </c>
    </row>
    <row r="1397" spans="1:29" ht="24" customHeight="1" x14ac:dyDescent="0.25">
      <c r="A1397" t="s">
        <v>2915</v>
      </c>
      <c r="B1397" t="s">
        <v>18462</v>
      </c>
      <c r="C1397">
        <v>102190</v>
      </c>
      <c r="D1397" t="s">
        <v>17073</v>
      </c>
      <c r="E1397" t="s">
        <v>2908</v>
      </c>
      <c r="F1397" s="9">
        <f>Table13[[#This Row],[ToMeasure]]-Table13[[#This Row],[FromMeasure]]</f>
        <v>1.79780129</v>
      </c>
      <c r="G1397" s="5" t="s">
        <v>2909</v>
      </c>
      <c r="H1397" s="35">
        <v>1.4494195000000001</v>
      </c>
      <c r="I1397" s="56">
        <v>216.92476676999999</v>
      </c>
      <c r="J1397" s="18" t="s">
        <v>2912</v>
      </c>
      <c r="K1397" s="55">
        <v>217.65911725000001</v>
      </c>
      <c r="L1397" s="35">
        <v>3.2472207900000001</v>
      </c>
      <c r="M1397" s="56">
        <v>218.72256805999999</v>
      </c>
      <c r="N1397" s="18" t="s">
        <v>2914</v>
      </c>
      <c r="O1397" s="2">
        <v>6466</v>
      </c>
      <c r="P1397" s="2">
        <v>6679</v>
      </c>
      <c r="Q1397" s="2">
        <v>13145</v>
      </c>
      <c r="R1397" t="s">
        <v>14506</v>
      </c>
      <c r="S1397">
        <v>9</v>
      </c>
      <c r="T1397">
        <v>55</v>
      </c>
      <c r="U1397" s="2">
        <v>795</v>
      </c>
      <c r="V1397" s="2">
        <v>102</v>
      </c>
      <c r="W1397" s="8">
        <v>6.823887409661468E-2</v>
      </c>
      <c r="X1397" s="2">
        <v>28072</v>
      </c>
      <c r="Y1397" s="45">
        <v>1328</v>
      </c>
      <c r="AA1397" s="61">
        <f>(Table13[[#This Row],[2042 Future AADT]]-Table13[[#This Row],[AADT 2022]])/20*($AA$5-2022)+Table13[[#This Row],[AADT 2022]]</f>
        <v>22847.550000000003</v>
      </c>
      <c r="AC1397" s="1" t="str">
        <f>IF(Table13[[#This Row],[TCS MP]]&gt;=Table13[[#This Row],[BMP]],IF(Table13[[#This Row],[TCS MP]]&lt;=Table13[[#This Row],[EMP]],"Good","EMP"),"BMP")</f>
        <v>Good</v>
      </c>
    </row>
    <row r="1398" spans="1:29" ht="24" customHeight="1" x14ac:dyDescent="0.25">
      <c r="A1398" t="s">
        <v>2917</v>
      </c>
      <c r="B1398" t="s">
        <v>18463</v>
      </c>
      <c r="C1398">
        <v>102191</v>
      </c>
      <c r="D1398" t="s">
        <v>17073</v>
      </c>
      <c r="E1398" t="s">
        <v>2908</v>
      </c>
      <c r="F1398" s="9">
        <f>Table13[[#This Row],[ToMeasure]]-Table13[[#This Row],[FromMeasure]]</f>
        <v>1.0851596399999996</v>
      </c>
      <c r="G1398" s="5" t="s">
        <v>2909</v>
      </c>
      <c r="H1398" s="35">
        <v>3.2472207900000001</v>
      </c>
      <c r="I1398" s="56">
        <v>218.74908508999999</v>
      </c>
      <c r="J1398" s="18" t="s">
        <v>2914</v>
      </c>
      <c r="K1398" s="55">
        <v>219.08988780499999</v>
      </c>
      <c r="L1398" s="35">
        <v>4.3323804299999997</v>
      </c>
      <c r="M1398" s="56">
        <v>219.83424472999999</v>
      </c>
      <c r="N1398" s="18" t="s">
        <v>2916</v>
      </c>
      <c r="O1398" s="2">
        <v>3930</v>
      </c>
      <c r="P1398" s="2">
        <v>2727</v>
      </c>
      <c r="Q1398" s="2">
        <v>6657</v>
      </c>
      <c r="R1398" t="s">
        <v>14507</v>
      </c>
      <c r="S1398">
        <v>9</v>
      </c>
      <c r="T1398">
        <v>54</v>
      </c>
      <c r="U1398" s="2">
        <v>223</v>
      </c>
      <c r="V1398" s="2">
        <v>184</v>
      </c>
      <c r="W1398" s="8">
        <v>6.1138651044013823E-2</v>
      </c>
      <c r="X1398" s="2">
        <v>11387</v>
      </c>
      <c r="Y1398" s="45">
        <v>1329</v>
      </c>
      <c r="AA1398" s="61">
        <f>(Table13[[#This Row],[2042 Future AADT]]-Table13[[#This Row],[AADT 2022]])/20*($AA$5-2022)+Table13[[#This Row],[AADT 2022]]</f>
        <v>9731.5</v>
      </c>
      <c r="AC1398" s="1" t="str">
        <f>IF(Table13[[#This Row],[TCS MP]]&gt;=Table13[[#This Row],[BMP]],IF(Table13[[#This Row],[TCS MP]]&lt;=Table13[[#This Row],[EMP]],"Good","EMP"),"BMP")</f>
        <v>Good</v>
      </c>
    </row>
    <row r="1399" spans="1:29" ht="24" customHeight="1" x14ac:dyDescent="0.25">
      <c r="A1399" t="s">
        <v>2919</v>
      </c>
      <c r="B1399" t="s">
        <v>18464</v>
      </c>
      <c r="C1399">
        <v>102192</v>
      </c>
      <c r="D1399" t="s">
        <v>17073</v>
      </c>
      <c r="E1399" t="s">
        <v>2908</v>
      </c>
      <c r="F1399" s="9">
        <f>Table13[[#This Row],[ToMeasure]]-Table13[[#This Row],[FromMeasure]]</f>
        <v>2.9047295399999999</v>
      </c>
      <c r="G1399" s="5" t="s">
        <v>2909</v>
      </c>
      <c r="H1399" s="35">
        <v>4.3323804299999997</v>
      </c>
      <c r="I1399" s="56">
        <v>219.91457327800001</v>
      </c>
      <c r="J1399" s="18" t="s">
        <v>2916</v>
      </c>
      <c r="K1399" s="55">
        <v>221.29425839000001</v>
      </c>
      <c r="L1399" s="35">
        <v>7.2371099699999997</v>
      </c>
      <c r="M1399" s="56">
        <v>222.81930281800001</v>
      </c>
      <c r="N1399" s="18" t="s">
        <v>2918</v>
      </c>
      <c r="O1399" s="2">
        <v>2933</v>
      </c>
      <c r="P1399" s="2">
        <v>2169</v>
      </c>
      <c r="Q1399" s="2">
        <v>5102</v>
      </c>
      <c r="R1399" t="s">
        <v>14508</v>
      </c>
      <c r="S1399">
        <v>10</v>
      </c>
      <c r="T1399">
        <v>55</v>
      </c>
      <c r="U1399" s="2">
        <v>208</v>
      </c>
      <c r="V1399" s="2">
        <v>350</v>
      </c>
      <c r="W1399" s="8">
        <v>0.1093688749509996</v>
      </c>
      <c r="X1399" s="2">
        <v>8727</v>
      </c>
      <c r="Y1399" s="45">
        <v>1330</v>
      </c>
      <c r="AA1399" s="61">
        <f>(Table13[[#This Row],[2042 Future AADT]]-Table13[[#This Row],[AADT 2022]])/20*($AA$5-2022)+Table13[[#This Row],[AADT 2022]]</f>
        <v>7458.25</v>
      </c>
      <c r="AC1399" s="1" t="str">
        <f>IF(Table13[[#This Row],[TCS MP]]&gt;=Table13[[#This Row],[BMP]],IF(Table13[[#This Row],[TCS MP]]&lt;=Table13[[#This Row],[EMP]],"Good","EMP"),"BMP")</f>
        <v>Good</v>
      </c>
    </row>
    <row r="1400" spans="1:29" ht="24" customHeight="1" x14ac:dyDescent="0.25">
      <c r="A1400" t="s">
        <v>2921</v>
      </c>
      <c r="B1400" t="s">
        <v>18465</v>
      </c>
      <c r="C1400">
        <v>102193</v>
      </c>
      <c r="D1400" t="s">
        <v>17073</v>
      </c>
      <c r="E1400" t="s">
        <v>2908</v>
      </c>
      <c r="F1400" s="9">
        <f>Table13[[#This Row],[ToMeasure]]-Table13[[#This Row],[FromMeasure]]</f>
        <v>1.0022090500000003</v>
      </c>
      <c r="G1400" s="5" t="s">
        <v>2909</v>
      </c>
      <c r="H1400" s="35">
        <v>7.2371099699999997</v>
      </c>
      <c r="I1400" s="56">
        <v>222.927933876667</v>
      </c>
      <c r="J1400" s="18" t="s">
        <v>2918</v>
      </c>
      <c r="K1400" s="55">
        <v>222.95882215</v>
      </c>
      <c r="L1400" s="35">
        <v>8.2393190199999999</v>
      </c>
      <c r="M1400" s="56">
        <v>223.930142926667</v>
      </c>
      <c r="N1400" s="18" t="s">
        <v>2920</v>
      </c>
      <c r="O1400" s="2">
        <v>1763</v>
      </c>
      <c r="P1400" s="2">
        <v>1797</v>
      </c>
      <c r="Q1400" s="2">
        <v>3560</v>
      </c>
      <c r="R1400" t="s">
        <v>14509</v>
      </c>
      <c r="S1400">
        <v>9</v>
      </c>
      <c r="T1400">
        <v>55</v>
      </c>
      <c r="U1400" s="2">
        <v>178</v>
      </c>
      <c r="V1400" s="2">
        <v>307</v>
      </c>
      <c r="W1400" s="8">
        <v>0.13623595505617977</v>
      </c>
      <c r="X1400" s="2">
        <v>5440</v>
      </c>
      <c r="Y1400" s="45">
        <v>1331</v>
      </c>
      <c r="AA1400" s="61">
        <f>(Table13[[#This Row],[2042 Future AADT]]-Table13[[#This Row],[AADT 2022]])/20*($AA$5-2022)+Table13[[#This Row],[AADT 2022]]</f>
        <v>4782</v>
      </c>
      <c r="AC1400" s="1" t="str">
        <f>IF(Table13[[#This Row],[TCS MP]]&gt;=Table13[[#This Row],[BMP]],IF(Table13[[#This Row],[TCS MP]]&lt;=Table13[[#This Row],[EMP]],"Good","EMP"),"BMP")</f>
        <v>Good</v>
      </c>
    </row>
    <row r="1401" spans="1:29" ht="24" customHeight="1" x14ac:dyDescent="0.25">
      <c r="A1401" t="s">
        <v>2923</v>
      </c>
      <c r="B1401" t="s">
        <v>18466</v>
      </c>
      <c r="C1401">
        <v>102194</v>
      </c>
      <c r="D1401" t="s">
        <v>17073</v>
      </c>
      <c r="E1401" t="s">
        <v>2908</v>
      </c>
      <c r="F1401" s="9">
        <f>Table13[[#This Row],[ToMeasure]]-Table13[[#This Row],[FromMeasure]]</f>
        <v>14.682574039999999</v>
      </c>
      <c r="G1401" s="5" t="s">
        <v>2909</v>
      </c>
      <c r="H1401" s="35">
        <v>8.2393190199999999</v>
      </c>
      <c r="I1401" s="56">
        <v>224.01141784352899</v>
      </c>
      <c r="J1401" s="18" t="s">
        <v>2920</v>
      </c>
      <c r="K1401" s="55">
        <v>225.99050288500001</v>
      </c>
      <c r="L1401" s="35">
        <v>22.921893059999999</v>
      </c>
      <c r="M1401" s="56">
        <v>238.69399188352901</v>
      </c>
      <c r="N1401" s="18" t="s">
        <v>2922</v>
      </c>
      <c r="O1401" s="2" t="s">
        <v>203</v>
      </c>
      <c r="P1401" s="2" t="s">
        <v>203</v>
      </c>
      <c r="Q1401" s="2">
        <v>1666</v>
      </c>
      <c r="R1401" t="s">
        <v>14510</v>
      </c>
      <c r="S1401">
        <v>11</v>
      </c>
      <c r="T1401">
        <v>55</v>
      </c>
      <c r="U1401" s="2">
        <v>55</v>
      </c>
      <c r="V1401" s="2">
        <v>188</v>
      </c>
      <c r="W1401" s="8">
        <v>0.14585834333733494</v>
      </c>
      <c r="X1401" s="2">
        <v>2546</v>
      </c>
      <c r="Y1401" s="45">
        <v>1332</v>
      </c>
      <c r="AA1401" s="61">
        <f>(Table13[[#This Row],[2042 Future AADT]]-Table13[[#This Row],[AADT 2022]])/20*($AA$5-2022)+Table13[[#This Row],[AADT 2022]]</f>
        <v>2238</v>
      </c>
      <c r="AC1401" s="1" t="str">
        <f>IF(Table13[[#This Row],[TCS MP]]&gt;=Table13[[#This Row],[BMP]],IF(Table13[[#This Row],[TCS MP]]&lt;=Table13[[#This Row],[EMP]],"Good","EMP"),"BMP")</f>
        <v>Good</v>
      </c>
    </row>
    <row r="1402" spans="1:29" ht="24" customHeight="1" x14ac:dyDescent="0.25">
      <c r="A1402" t="s">
        <v>2924</v>
      </c>
      <c r="B1402" t="s">
        <v>18467</v>
      </c>
      <c r="C1402">
        <v>102195</v>
      </c>
      <c r="D1402" t="s">
        <v>17073</v>
      </c>
      <c r="E1402" t="s">
        <v>2908</v>
      </c>
      <c r="F1402" s="9">
        <f>Table13[[#This Row],[ToMeasure]]-Table13[[#This Row],[FromMeasure]]</f>
        <v>26.91676644</v>
      </c>
      <c r="G1402" s="5" t="s">
        <v>2909</v>
      </c>
      <c r="H1402" s="35">
        <v>22.921893059999999</v>
      </c>
      <c r="I1402" s="56">
        <v>238.75239774206901</v>
      </c>
      <c r="J1402" s="18" t="s">
        <v>2922</v>
      </c>
      <c r="K1402" s="55">
        <v>240.84582556000001</v>
      </c>
      <c r="L1402" s="35">
        <v>49.838659499999999</v>
      </c>
      <c r="M1402" s="56">
        <v>265.66916418206898</v>
      </c>
      <c r="N1402" s="18" t="s">
        <v>825</v>
      </c>
      <c r="O1402" s="2">
        <v>620</v>
      </c>
      <c r="P1402" s="2">
        <v>667</v>
      </c>
      <c r="Q1402" s="2">
        <v>1287</v>
      </c>
      <c r="R1402" t="s">
        <v>6019</v>
      </c>
      <c r="S1402">
        <v>15</v>
      </c>
      <c r="T1402">
        <v>71</v>
      </c>
      <c r="U1402" s="2">
        <v>67</v>
      </c>
      <c r="V1402" s="2">
        <v>40</v>
      </c>
      <c r="W1402" s="8">
        <v>8.3139083139083136E-2</v>
      </c>
      <c r="X1402" s="2">
        <v>1992</v>
      </c>
      <c r="Y1402" s="45">
        <v>1333</v>
      </c>
      <c r="AA1402" s="61">
        <f>(Table13[[#This Row],[2042 Future AADT]]-Table13[[#This Row],[AADT 2022]])/20*($AA$5-2022)+Table13[[#This Row],[AADT 2022]]</f>
        <v>1745.25</v>
      </c>
      <c r="AC1402" s="1" t="str">
        <f>IF(Table13[[#This Row],[TCS MP]]&gt;=Table13[[#This Row],[BMP]],IF(Table13[[#This Row],[TCS MP]]&lt;=Table13[[#This Row],[EMP]],"Good","EMP"),"BMP")</f>
        <v>Good</v>
      </c>
    </row>
    <row r="1403" spans="1:29" ht="24" customHeight="1" x14ac:dyDescent="0.25">
      <c r="A1403" t="s">
        <v>2927</v>
      </c>
      <c r="B1403" t="s">
        <v>18468</v>
      </c>
      <c r="C1403">
        <v>102196</v>
      </c>
      <c r="D1403" t="s">
        <v>17073</v>
      </c>
      <c r="E1403" t="s">
        <v>961</v>
      </c>
      <c r="F1403" s="9">
        <f>Table13[[#This Row],[ToMeasure]]-Table13[[#This Row],[FromMeasure]]</f>
        <v>4.48802916</v>
      </c>
      <c r="G1403" s="5" t="s">
        <v>2925</v>
      </c>
      <c r="H1403" s="35">
        <v>0</v>
      </c>
      <c r="I1403" s="56">
        <v>307.28453157666701</v>
      </c>
      <c r="J1403" s="18" t="s">
        <v>349</v>
      </c>
      <c r="K1403" s="55">
        <v>307.88854779333298</v>
      </c>
      <c r="L1403" s="35">
        <v>4.48802916</v>
      </c>
      <c r="M1403" s="56">
        <v>311.77256076666703</v>
      </c>
      <c r="N1403" s="18" t="s">
        <v>2926</v>
      </c>
      <c r="O1403" s="2">
        <v>432</v>
      </c>
      <c r="P1403" s="2">
        <v>444</v>
      </c>
      <c r="Q1403" s="2">
        <v>876</v>
      </c>
      <c r="R1403" t="s">
        <v>6020</v>
      </c>
      <c r="S1403">
        <v>11</v>
      </c>
      <c r="T1403">
        <v>52</v>
      </c>
      <c r="U1403" s="2">
        <v>175</v>
      </c>
      <c r="V1403" s="2">
        <v>98</v>
      </c>
      <c r="W1403" s="8">
        <v>0.31164383561643838</v>
      </c>
      <c r="X1403" s="2">
        <v>1376</v>
      </c>
      <c r="Y1403" s="45">
        <v>1334</v>
      </c>
      <c r="AA1403" s="61">
        <f>(Table13[[#This Row],[2042 Future AADT]]-Table13[[#This Row],[AADT 2022]])/20*($AA$5-2022)+Table13[[#This Row],[AADT 2022]]</f>
        <v>1201</v>
      </c>
      <c r="AC1403" s="1" t="str">
        <f>IF(Table13[[#This Row],[TCS MP]]&gt;=Table13[[#This Row],[BMP]],IF(Table13[[#This Row],[TCS MP]]&lt;=Table13[[#This Row],[EMP]],"Good","EMP"),"BMP")</f>
        <v>Good</v>
      </c>
    </row>
    <row r="1404" spans="1:29" ht="24" customHeight="1" x14ac:dyDescent="0.25">
      <c r="A1404" t="s">
        <v>2928</v>
      </c>
      <c r="B1404" t="s">
        <v>18469</v>
      </c>
      <c r="C1404">
        <v>102197</v>
      </c>
      <c r="D1404" t="s">
        <v>17073</v>
      </c>
      <c r="E1404" t="s">
        <v>961</v>
      </c>
      <c r="F1404" s="9">
        <f>Table13[[#This Row],[ToMeasure]]-Table13[[#This Row],[FromMeasure]]</f>
        <v>13.029839160000002</v>
      </c>
      <c r="G1404" s="5" t="s">
        <v>2925</v>
      </c>
      <c r="H1404" s="35">
        <v>4.48802916</v>
      </c>
      <c r="I1404" s="56">
        <v>311.80892721266702</v>
      </c>
      <c r="J1404" s="18" t="s">
        <v>2926</v>
      </c>
      <c r="K1404" s="55">
        <v>316.00054007</v>
      </c>
      <c r="L1404" s="35">
        <v>17.517868320000002</v>
      </c>
      <c r="M1404" s="56">
        <v>324.83876637266701</v>
      </c>
      <c r="N1404" s="18" t="s">
        <v>898</v>
      </c>
      <c r="O1404" s="2">
        <v>365</v>
      </c>
      <c r="P1404" s="2">
        <v>354</v>
      </c>
      <c r="Q1404" s="2">
        <v>719</v>
      </c>
      <c r="R1404" t="s">
        <v>14511</v>
      </c>
      <c r="S1404">
        <v>13</v>
      </c>
      <c r="T1404">
        <v>52</v>
      </c>
      <c r="U1404" s="2">
        <v>82</v>
      </c>
      <c r="V1404" s="2">
        <v>49</v>
      </c>
      <c r="W1404" s="8">
        <v>0.18219749652294853</v>
      </c>
      <c r="X1404" s="2">
        <v>1054</v>
      </c>
      <c r="Y1404" s="45">
        <v>1335</v>
      </c>
      <c r="AA1404" s="61">
        <f>(Table13[[#This Row],[2042 Future AADT]]-Table13[[#This Row],[AADT 2022]])/20*($AA$5-2022)+Table13[[#This Row],[AADT 2022]]</f>
        <v>936.75</v>
      </c>
      <c r="AC1404" s="1" t="str">
        <f>IF(Table13[[#This Row],[TCS MP]]&gt;=Table13[[#This Row],[BMP]],IF(Table13[[#This Row],[TCS MP]]&lt;=Table13[[#This Row],[EMP]],"Good","EMP"),"BMP")</f>
        <v>Good</v>
      </c>
    </row>
    <row r="1405" spans="1:29" ht="24" customHeight="1" x14ac:dyDescent="0.25">
      <c r="A1405" t="s">
        <v>2929</v>
      </c>
      <c r="B1405" t="s">
        <v>18470</v>
      </c>
      <c r="C1405">
        <v>102198</v>
      </c>
      <c r="D1405" t="s">
        <v>17073</v>
      </c>
      <c r="E1405" t="s">
        <v>961</v>
      </c>
      <c r="F1405" s="9">
        <f>Table13[[#This Row],[ToMeasure]]-Table13[[#This Row],[FromMeasure]]</f>
        <v>18.146650300000001</v>
      </c>
      <c r="G1405" s="5" t="s">
        <v>2925</v>
      </c>
      <c r="H1405" s="35">
        <v>17.517868320000002</v>
      </c>
      <c r="I1405" s="56">
        <v>324.90859197285698</v>
      </c>
      <c r="J1405" s="18" t="s">
        <v>898</v>
      </c>
      <c r="K1405" s="55">
        <v>333.99373195999999</v>
      </c>
      <c r="L1405" s="35">
        <v>35.664518620000003</v>
      </c>
      <c r="M1405" s="56">
        <v>343.05524227285701</v>
      </c>
      <c r="N1405" s="18" t="s">
        <v>957</v>
      </c>
      <c r="O1405" s="2">
        <v>164</v>
      </c>
      <c r="P1405" s="2">
        <v>254</v>
      </c>
      <c r="Q1405" s="2">
        <v>418</v>
      </c>
      <c r="R1405" t="s">
        <v>10310</v>
      </c>
      <c r="S1405">
        <v>12</v>
      </c>
      <c r="T1405">
        <v>58</v>
      </c>
      <c r="U1405" s="2">
        <v>46</v>
      </c>
      <c r="V1405" s="2">
        <v>31</v>
      </c>
      <c r="W1405" s="8">
        <v>0.18421052631578946</v>
      </c>
      <c r="X1405" s="2">
        <v>712</v>
      </c>
      <c r="Y1405" s="45">
        <v>1336</v>
      </c>
      <c r="AA1405" s="61">
        <f>(Table13[[#This Row],[2042 Future AADT]]-Table13[[#This Row],[AADT 2022]])/20*($AA$5-2022)+Table13[[#This Row],[AADT 2022]]</f>
        <v>609.1</v>
      </c>
      <c r="AC1405" s="1" t="str">
        <f>IF(Table13[[#This Row],[TCS MP]]&gt;=Table13[[#This Row],[BMP]],IF(Table13[[#This Row],[TCS MP]]&lt;=Table13[[#This Row],[EMP]],"Good","EMP"),"BMP")</f>
        <v>Good</v>
      </c>
    </row>
    <row r="1406" spans="1:29" ht="24" customHeight="1" x14ac:dyDescent="0.25">
      <c r="A1406" t="s">
        <v>2930</v>
      </c>
      <c r="B1406" t="s">
        <v>18471</v>
      </c>
      <c r="C1406">
        <v>102199</v>
      </c>
      <c r="D1406" t="s">
        <v>17073</v>
      </c>
      <c r="E1406" t="s">
        <v>961</v>
      </c>
      <c r="F1406" s="9">
        <f>Table13[[#This Row],[ToMeasure]]-Table13[[#This Row],[FromMeasure]]</f>
        <v>15.299593909999999</v>
      </c>
      <c r="G1406" s="5" t="s">
        <v>2925</v>
      </c>
      <c r="H1406" s="35">
        <v>35.664518620000003</v>
      </c>
      <c r="I1406" s="56">
        <v>343.14</v>
      </c>
      <c r="J1406" s="18" t="s">
        <v>957</v>
      </c>
      <c r="K1406" s="69">
        <v>357.8</v>
      </c>
      <c r="L1406" s="35">
        <v>50.964112530000001</v>
      </c>
      <c r="M1406" s="56">
        <v>358.48</v>
      </c>
      <c r="N1406" s="18" t="s">
        <v>954</v>
      </c>
      <c r="O1406" s="2">
        <v>237</v>
      </c>
      <c r="P1406" s="2">
        <v>208</v>
      </c>
      <c r="Q1406" s="2">
        <v>445</v>
      </c>
      <c r="R1406" t="s">
        <v>10311</v>
      </c>
      <c r="S1406">
        <v>12</v>
      </c>
      <c r="T1406">
        <v>58</v>
      </c>
      <c r="U1406" s="2">
        <v>37</v>
      </c>
      <c r="V1406" s="2">
        <v>21</v>
      </c>
      <c r="W1406" s="8">
        <v>0.1303370786516854</v>
      </c>
      <c r="X1406" s="2">
        <v>705</v>
      </c>
      <c r="Y1406" s="45">
        <v>1337</v>
      </c>
      <c r="AA1406" s="61">
        <f>(Table13[[#This Row],[2042 Future AADT]]-Table13[[#This Row],[AADT 2022]])/20*($AA$5-2022)+Table13[[#This Row],[AADT 2022]]</f>
        <v>614</v>
      </c>
      <c r="AC1406" s="1" t="str">
        <f>IF(Table13[[#This Row],[TCS MP]]&gt;=Table13[[#This Row],[BMP]],IF(Table13[[#This Row],[TCS MP]]&lt;=Table13[[#This Row],[EMP]],"Good","EMP"),"BMP")</f>
        <v>Good</v>
      </c>
    </row>
    <row r="1407" spans="1:29" ht="24" customHeight="1" x14ac:dyDescent="0.25">
      <c r="A1407" t="s">
        <v>2932</v>
      </c>
      <c r="B1407" t="s">
        <v>18472</v>
      </c>
      <c r="C1407">
        <v>102200</v>
      </c>
      <c r="D1407" t="s">
        <v>17073</v>
      </c>
      <c r="E1407" t="s">
        <v>961</v>
      </c>
      <c r="F1407" s="9">
        <f>Table13[[#This Row],[ToMeasure]]-Table13[[#This Row],[FromMeasure]]</f>
        <v>2.6330807599999986</v>
      </c>
      <c r="G1407" s="5" t="s">
        <v>2925</v>
      </c>
      <c r="H1407" s="35">
        <v>50.964112530000001</v>
      </c>
      <c r="I1407" s="56">
        <v>363.96</v>
      </c>
      <c r="J1407" s="18" t="s">
        <v>954</v>
      </c>
      <c r="K1407" s="69">
        <v>364.4</v>
      </c>
      <c r="L1407" s="35">
        <v>53.59719329</v>
      </c>
      <c r="M1407" s="56">
        <v>366.45</v>
      </c>
      <c r="N1407" s="18" t="s">
        <v>2931</v>
      </c>
      <c r="O1407" s="2">
        <v>1034</v>
      </c>
      <c r="P1407" s="2">
        <v>1014</v>
      </c>
      <c r="Q1407" s="2">
        <v>2048</v>
      </c>
      <c r="R1407" t="s">
        <v>16495</v>
      </c>
      <c r="S1407">
        <v>10</v>
      </c>
      <c r="T1407">
        <v>59</v>
      </c>
      <c r="U1407" s="2">
        <v>68</v>
      </c>
      <c r="V1407" s="2">
        <v>120</v>
      </c>
      <c r="W1407" s="8">
        <v>9.1796875E-2</v>
      </c>
      <c r="X1407" s="2">
        <v>3487</v>
      </c>
      <c r="Y1407" s="45">
        <v>1338</v>
      </c>
      <c r="AA1407" s="61">
        <f>(Table13[[#This Row],[2042 Future AADT]]-Table13[[#This Row],[AADT 2022]])/20*($AA$5-2022)+Table13[[#This Row],[AADT 2022]]</f>
        <v>2983.35</v>
      </c>
      <c r="AC1407" s="1" t="str">
        <f>IF(Table13[[#This Row],[TCS MP]]&gt;=Table13[[#This Row],[BMP]],IF(Table13[[#This Row],[TCS MP]]&lt;=Table13[[#This Row],[EMP]],"Good","EMP"),"BMP")</f>
        <v>Good</v>
      </c>
    </row>
    <row r="1408" spans="1:29" ht="24" customHeight="1" x14ac:dyDescent="0.25">
      <c r="A1408" t="s">
        <v>2934</v>
      </c>
      <c r="B1408" t="s">
        <v>18473</v>
      </c>
      <c r="C1408">
        <v>102201</v>
      </c>
      <c r="D1408" t="s">
        <v>17073</v>
      </c>
      <c r="E1408" t="s">
        <v>961</v>
      </c>
      <c r="F1408" s="9">
        <f>Table13[[#This Row],[ToMeasure]]-Table13[[#This Row],[FromMeasure]]</f>
        <v>1.0106002200000006</v>
      </c>
      <c r="G1408" s="5" t="s">
        <v>2925</v>
      </c>
      <c r="H1408" s="35">
        <v>53.59719329</v>
      </c>
      <c r="I1408" s="56">
        <v>366.59428123999999</v>
      </c>
      <c r="J1408" s="18" t="s">
        <v>2931</v>
      </c>
      <c r="K1408" s="55">
        <v>367.18948999999998</v>
      </c>
      <c r="L1408" s="35">
        <v>54.60779351</v>
      </c>
      <c r="M1408" s="56">
        <v>367.60488146</v>
      </c>
      <c r="N1408" s="18" t="s">
        <v>2933</v>
      </c>
      <c r="O1408" s="2">
        <v>1389</v>
      </c>
      <c r="P1408" s="2">
        <v>1422</v>
      </c>
      <c r="Q1408" s="2">
        <v>2811</v>
      </c>
      <c r="R1408" t="s">
        <v>16496</v>
      </c>
      <c r="S1408">
        <v>10</v>
      </c>
      <c r="T1408">
        <v>59</v>
      </c>
      <c r="U1408" s="2">
        <v>111</v>
      </c>
      <c r="V1408" s="2">
        <v>165</v>
      </c>
      <c r="W1408" s="8">
        <v>9.818569903948772E-2</v>
      </c>
      <c r="X1408" s="2">
        <v>4979</v>
      </c>
      <c r="Y1408" s="45">
        <v>1339</v>
      </c>
      <c r="AA1408" s="61">
        <f>(Table13[[#This Row],[2042 Future AADT]]-Table13[[#This Row],[AADT 2022]])/20*($AA$5-2022)+Table13[[#This Row],[AADT 2022]]</f>
        <v>4220.2</v>
      </c>
      <c r="AC1408" s="1" t="str">
        <f>IF(Table13[[#This Row],[TCS MP]]&gt;=Table13[[#This Row],[BMP]],IF(Table13[[#This Row],[TCS MP]]&lt;=Table13[[#This Row],[EMP]],"Good","EMP"),"BMP")</f>
        <v>Good</v>
      </c>
    </row>
    <row r="1409" spans="1:29" ht="24" customHeight="1" x14ac:dyDescent="0.25">
      <c r="A1409" t="s">
        <v>2936</v>
      </c>
      <c r="B1409" t="s">
        <v>18474</v>
      </c>
      <c r="C1409">
        <v>102202</v>
      </c>
      <c r="D1409" t="s">
        <v>17073</v>
      </c>
      <c r="E1409" t="s">
        <v>961</v>
      </c>
      <c r="F1409" s="9">
        <f>Table13[[#This Row],[ToMeasure]]-Table13[[#This Row],[FromMeasure]]</f>
        <v>0.92950402999999682</v>
      </c>
      <c r="G1409" s="5" t="s">
        <v>2925</v>
      </c>
      <c r="H1409" s="35">
        <v>54.60779351</v>
      </c>
      <c r="I1409" s="56">
        <v>367.60749227333298</v>
      </c>
      <c r="J1409" s="18" t="s">
        <v>2933</v>
      </c>
      <c r="K1409" s="55">
        <v>367.99624807333299</v>
      </c>
      <c r="L1409" s="35">
        <v>55.537297539999997</v>
      </c>
      <c r="M1409" s="56">
        <v>368.53699630333301</v>
      </c>
      <c r="N1409" s="18" t="s">
        <v>2935</v>
      </c>
      <c r="O1409" s="2">
        <v>2633</v>
      </c>
      <c r="P1409" s="2">
        <v>2644</v>
      </c>
      <c r="Q1409" s="2">
        <v>5277</v>
      </c>
      <c r="R1409" t="s">
        <v>16497</v>
      </c>
      <c r="S1409">
        <v>10</v>
      </c>
      <c r="T1409">
        <v>53</v>
      </c>
      <c r="U1409" s="2">
        <v>624</v>
      </c>
      <c r="V1409" s="2">
        <v>287</v>
      </c>
      <c r="W1409" s="8">
        <v>0.17263596740572296</v>
      </c>
      <c r="X1409" s="2">
        <v>9347</v>
      </c>
      <c r="Y1409" s="45">
        <v>1340</v>
      </c>
      <c r="AA1409" s="61">
        <f>(Table13[[#This Row],[2042 Future AADT]]-Table13[[#This Row],[AADT 2022]])/20*($AA$5-2022)+Table13[[#This Row],[AADT 2022]]</f>
        <v>7922.5</v>
      </c>
      <c r="AC1409" s="1" t="str">
        <f>IF(Table13[[#This Row],[TCS MP]]&gt;=Table13[[#This Row],[BMP]],IF(Table13[[#This Row],[TCS MP]]&lt;=Table13[[#This Row],[EMP]],"Good","EMP"),"BMP")</f>
        <v>Good</v>
      </c>
    </row>
    <row r="1410" spans="1:29" ht="24" customHeight="1" x14ac:dyDescent="0.25">
      <c r="A1410" t="s">
        <v>2937</v>
      </c>
      <c r="B1410" t="s">
        <v>18475</v>
      </c>
      <c r="C1410">
        <v>102203</v>
      </c>
      <c r="D1410" t="s">
        <v>17073</v>
      </c>
      <c r="E1410" t="s">
        <v>961</v>
      </c>
      <c r="F1410" s="9">
        <f>Table13[[#This Row],[ToMeasure]]-Table13[[#This Row],[FromMeasure]]</f>
        <v>0.38835076000000157</v>
      </c>
      <c r="G1410" s="5" t="s">
        <v>2925</v>
      </c>
      <c r="H1410" s="35">
        <v>55.537297539999997</v>
      </c>
      <c r="I1410" s="56">
        <v>368.54364138</v>
      </c>
      <c r="J1410" s="18" t="s">
        <v>2935</v>
      </c>
      <c r="K1410" s="55">
        <v>368.68246620000002</v>
      </c>
      <c r="L1410" s="35">
        <v>55.925648299999999</v>
      </c>
      <c r="M1410" s="56">
        <v>368.93199213999998</v>
      </c>
      <c r="N1410" s="18" t="s">
        <v>442</v>
      </c>
      <c r="O1410" s="2">
        <v>2493</v>
      </c>
      <c r="P1410" s="2">
        <v>2407</v>
      </c>
      <c r="Q1410" s="2">
        <v>4900</v>
      </c>
      <c r="R1410" t="s">
        <v>14512</v>
      </c>
      <c r="S1410">
        <v>10</v>
      </c>
      <c r="T1410">
        <v>53</v>
      </c>
      <c r="U1410" s="2">
        <v>196</v>
      </c>
      <c r="V1410" s="2">
        <v>157</v>
      </c>
      <c r="W1410" s="8">
        <v>7.2040816326530616E-2</v>
      </c>
      <c r="X1410" s="2">
        <v>8680</v>
      </c>
      <c r="Y1410" s="45">
        <v>1341</v>
      </c>
      <c r="AA1410" s="61">
        <f>(Table13[[#This Row],[2042 Future AADT]]-Table13[[#This Row],[AADT 2022]])/20*($AA$5-2022)+Table13[[#This Row],[AADT 2022]]</f>
        <v>7357</v>
      </c>
      <c r="AC1410" s="1" t="str">
        <f>IF(Table13[[#This Row],[TCS MP]]&gt;=Table13[[#This Row],[BMP]],IF(Table13[[#This Row],[TCS MP]]&lt;=Table13[[#This Row],[EMP]],"Good","EMP"),"BMP")</f>
        <v>Good</v>
      </c>
    </row>
    <row r="1411" spans="1:29" ht="24" customHeight="1" x14ac:dyDescent="0.25">
      <c r="A1411" t="s">
        <v>2939</v>
      </c>
      <c r="B1411" t="s">
        <v>18476</v>
      </c>
      <c r="C1411">
        <v>102204</v>
      </c>
      <c r="D1411" t="s">
        <v>17073</v>
      </c>
      <c r="E1411" t="s">
        <v>961</v>
      </c>
      <c r="F1411" s="9">
        <f>Table13[[#This Row],[ToMeasure]]-Table13[[#This Row],[FromMeasure]]</f>
        <v>0.81983652000000262</v>
      </c>
      <c r="G1411" s="5" t="s">
        <v>2925</v>
      </c>
      <c r="H1411" s="35">
        <v>55.925648299999999</v>
      </c>
      <c r="I1411" s="56">
        <v>368.92941293666701</v>
      </c>
      <c r="J1411" s="18" t="s">
        <v>442</v>
      </c>
      <c r="K1411" s="55">
        <v>369.44255032000001</v>
      </c>
      <c r="L1411" s="35">
        <v>56.745484820000001</v>
      </c>
      <c r="M1411" s="56">
        <v>369.74924945666697</v>
      </c>
      <c r="N1411" s="18" t="s">
        <v>2938</v>
      </c>
      <c r="O1411" s="2">
        <v>755</v>
      </c>
      <c r="P1411" s="2">
        <v>811</v>
      </c>
      <c r="Q1411" s="2">
        <v>1566</v>
      </c>
      <c r="R1411" t="s">
        <v>16498</v>
      </c>
      <c r="S1411">
        <v>9</v>
      </c>
      <c r="T1411">
        <v>55</v>
      </c>
      <c r="U1411" s="2">
        <v>76</v>
      </c>
      <c r="V1411" s="2">
        <v>44</v>
      </c>
      <c r="W1411" s="8">
        <v>7.662835249042145E-2</v>
      </c>
      <c r="X1411" s="2">
        <v>2774</v>
      </c>
      <c r="Y1411" s="45">
        <v>1342</v>
      </c>
      <c r="AA1411" s="61">
        <f>(Table13[[#This Row],[2042 Future AADT]]-Table13[[#This Row],[AADT 2022]])/20*($AA$5-2022)+Table13[[#This Row],[AADT 2022]]</f>
        <v>2351.1999999999998</v>
      </c>
      <c r="AC1411" s="1" t="str">
        <f>IF(Table13[[#This Row],[TCS MP]]&gt;=Table13[[#This Row],[BMP]],IF(Table13[[#This Row],[TCS MP]]&lt;=Table13[[#This Row],[EMP]],"Good","EMP"),"BMP")</f>
        <v>Good</v>
      </c>
    </row>
    <row r="1412" spans="1:29" ht="24" customHeight="1" x14ac:dyDescent="0.25">
      <c r="A1412" t="s">
        <v>2941</v>
      </c>
      <c r="B1412" t="s">
        <v>18477</v>
      </c>
      <c r="C1412">
        <v>102205</v>
      </c>
      <c r="D1412" t="s">
        <v>17073</v>
      </c>
      <c r="E1412" t="s">
        <v>961</v>
      </c>
      <c r="F1412" s="9">
        <f>Table13[[#This Row],[ToMeasure]]-Table13[[#This Row],[FromMeasure]]</f>
        <v>0.68972023999999976</v>
      </c>
      <c r="G1412" s="5" t="s">
        <v>2925</v>
      </c>
      <c r="H1412" s="35">
        <v>56.745484820000001</v>
      </c>
      <c r="I1412" s="56">
        <v>369.75061511333303</v>
      </c>
      <c r="J1412" s="18" t="s">
        <v>2938</v>
      </c>
      <c r="K1412" s="55">
        <v>369.99244570000002</v>
      </c>
      <c r="L1412" s="35">
        <v>57.435205060000001</v>
      </c>
      <c r="M1412" s="56">
        <v>370.44033535333301</v>
      </c>
      <c r="N1412" s="18" t="s">
        <v>2940</v>
      </c>
      <c r="O1412" s="2">
        <v>562</v>
      </c>
      <c r="P1412" s="2">
        <v>855</v>
      </c>
      <c r="Q1412" s="2">
        <v>1417</v>
      </c>
      <c r="R1412" t="s">
        <v>16499</v>
      </c>
      <c r="S1412">
        <v>11</v>
      </c>
      <c r="T1412">
        <v>52</v>
      </c>
      <c r="U1412" s="2">
        <v>74</v>
      </c>
      <c r="V1412" s="2">
        <v>57</v>
      </c>
      <c r="W1412" s="8">
        <v>9.2448835568101628E-2</v>
      </c>
      <c r="X1412" s="2">
        <v>2510</v>
      </c>
      <c r="Y1412" s="45">
        <v>1343</v>
      </c>
      <c r="AA1412" s="61">
        <f>(Table13[[#This Row],[2042 Future AADT]]-Table13[[#This Row],[AADT 2022]])/20*($AA$5-2022)+Table13[[#This Row],[AADT 2022]]</f>
        <v>2127.4499999999998</v>
      </c>
      <c r="AC1412" s="1" t="str">
        <f>IF(Table13[[#This Row],[TCS MP]]&gt;=Table13[[#This Row],[BMP]],IF(Table13[[#This Row],[TCS MP]]&lt;=Table13[[#This Row],[EMP]],"Good","EMP"),"BMP")</f>
        <v>Good</v>
      </c>
    </row>
    <row r="1413" spans="1:29" ht="24" customHeight="1" x14ac:dyDescent="0.25">
      <c r="A1413" t="s">
        <v>2943</v>
      </c>
      <c r="B1413" t="s">
        <v>18478</v>
      </c>
      <c r="C1413">
        <v>102206</v>
      </c>
      <c r="D1413" t="s">
        <v>17073</v>
      </c>
      <c r="E1413" t="s">
        <v>961</v>
      </c>
      <c r="F1413" s="9">
        <f>Table13[[#This Row],[ToMeasure]]-Table13[[#This Row],[FromMeasure]]</f>
        <v>9.8189124400000054</v>
      </c>
      <c r="G1413" s="5" t="s">
        <v>2925</v>
      </c>
      <c r="H1413" s="35">
        <v>57.435205060000001</v>
      </c>
      <c r="I1413" s="56">
        <v>370.468278344167</v>
      </c>
      <c r="J1413" s="18" t="s">
        <v>2940</v>
      </c>
      <c r="K1413" s="55">
        <v>375.42627762500001</v>
      </c>
      <c r="L1413" s="35">
        <v>67.254117500000007</v>
      </c>
      <c r="M1413" s="56">
        <v>380.28719078416702</v>
      </c>
      <c r="N1413" s="18" t="s">
        <v>2942</v>
      </c>
      <c r="O1413" s="2">
        <v>760</v>
      </c>
      <c r="P1413" s="2">
        <v>718</v>
      </c>
      <c r="Q1413" s="2">
        <v>1478</v>
      </c>
      <c r="R1413" t="s">
        <v>16500</v>
      </c>
      <c r="S1413">
        <v>10</v>
      </c>
      <c r="T1413">
        <v>56</v>
      </c>
      <c r="U1413" s="2">
        <v>69</v>
      </c>
      <c r="V1413" s="2">
        <v>49</v>
      </c>
      <c r="W1413" s="8">
        <v>7.9837618403247629E-2</v>
      </c>
      <c r="X1413" s="2">
        <v>2516</v>
      </c>
      <c r="Y1413" s="45">
        <v>1344</v>
      </c>
      <c r="AA1413" s="61">
        <f>(Table13[[#This Row],[2042 Future AADT]]-Table13[[#This Row],[AADT 2022]])/20*($AA$5-2022)+Table13[[#This Row],[AADT 2022]]</f>
        <v>2152.6999999999998</v>
      </c>
      <c r="AC1413" s="1" t="str">
        <f>IF(Table13[[#This Row],[TCS MP]]&gt;=Table13[[#This Row],[BMP]],IF(Table13[[#This Row],[TCS MP]]&lt;=Table13[[#This Row],[EMP]],"Good","EMP"),"BMP")</f>
        <v>Good</v>
      </c>
    </row>
    <row r="1414" spans="1:29" ht="24" customHeight="1" x14ac:dyDescent="0.25">
      <c r="A1414" t="s">
        <v>2945</v>
      </c>
      <c r="B1414" t="s">
        <v>18479</v>
      </c>
      <c r="C1414">
        <v>102207</v>
      </c>
      <c r="D1414" t="s">
        <v>17073</v>
      </c>
      <c r="E1414" t="s">
        <v>961</v>
      </c>
      <c r="F1414" s="9">
        <f>Table13[[#This Row],[ToMeasure]]-Table13[[#This Row],[FromMeasure]]</f>
        <v>8.018779600000002</v>
      </c>
      <c r="G1414" s="5" t="s">
        <v>2925</v>
      </c>
      <c r="H1414" s="35">
        <v>73.31010234</v>
      </c>
      <c r="I1414" s="56">
        <v>386.31540448200002</v>
      </c>
      <c r="J1414" s="18" t="s">
        <v>2944</v>
      </c>
      <c r="K1414" s="55">
        <v>387.46159998500002</v>
      </c>
      <c r="L1414" s="35">
        <v>81.328881940000002</v>
      </c>
      <c r="M1414" s="56">
        <v>394.33418408199998</v>
      </c>
      <c r="N1414" s="18" t="s">
        <v>959</v>
      </c>
      <c r="O1414" s="2">
        <v>885</v>
      </c>
      <c r="P1414" s="2">
        <v>816</v>
      </c>
      <c r="Q1414" s="2">
        <v>1701</v>
      </c>
      <c r="R1414" t="s">
        <v>14513</v>
      </c>
      <c r="S1414">
        <v>13</v>
      </c>
      <c r="T1414">
        <v>64</v>
      </c>
      <c r="U1414" s="2">
        <v>98</v>
      </c>
      <c r="V1414" s="2">
        <v>32</v>
      </c>
      <c r="W1414" s="8">
        <v>7.6425631981187542E-2</v>
      </c>
      <c r="X1414" s="2">
        <v>2896</v>
      </c>
      <c r="Y1414" s="45">
        <v>1345</v>
      </c>
      <c r="AA1414" s="61">
        <f>(Table13[[#This Row],[2042 Future AADT]]-Table13[[#This Row],[AADT 2022]])/20*($AA$5-2022)+Table13[[#This Row],[AADT 2022]]</f>
        <v>2477.75</v>
      </c>
      <c r="AC1414" s="1" t="str">
        <f>IF(Table13[[#This Row],[TCS MP]]&gt;=Table13[[#This Row],[BMP]],IF(Table13[[#This Row],[TCS MP]]&lt;=Table13[[#This Row],[EMP]],"Good","EMP"),"BMP")</f>
        <v>Good</v>
      </c>
    </row>
    <row r="1415" spans="1:29" ht="24" customHeight="1" x14ac:dyDescent="0.25">
      <c r="A1415" t="s">
        <v>2953</v>
      </c>
      <c r="B1415" t="s">
        <v>18558</v>
      </c>
      <c r="C1415">
        <v>102302</v>
      </c>
      <c r="D1415" t="s">
        <v>17073</v>
      </c>
      <c r="E1415" t="s">
        <v>961</v>
      </c>
      <c r="F1415" s="9">
        <f>Table13[[#This Row],[ToMeasure]]-Table13[[#This Row],[FromMeasure]]</f>
        <v>6.0559848399999936</v>
      </c>
      <c r="G1415" s="5" t="s">
        <v>2925</v>
      </c>
      <c r="H1415" s="35">
        <v>67.254117500000007</v>
      </c>
      <c r="I1415" s="56">
        <v>380.30001832750003</v>
      </c>
      <c r="J1415" s="18" t="s">
        <v>2942</v>
      </c>
      <c r="K1415" s="55">
        <v>384.00081139999998</v>
      </c>
      <c r="L1415" s="35">
        <v>73.31010234</v>
      </c>
      <c r="M1415" s="56">
        <v>386.35600316749998</v>
      </c>
      <c r="N1415" s="18" t="s">
        <v>2944</v>
      </c>
      <c r="O1415" s="2">
        <v>480</v>
      </c>
      <c r="P1415" s="2">
        <v>840</v>
      </c>
      <c r="Q1415" s="2">
        <v>1320</v>
      </c>
      <c r="R1415" t="s">
        <v>6021</v>
      </c>
      <c r="S1415">
        <v>11</v>
      </c>
      <c r="T1415">
        <v>53</v>
      </c>
      <c r="U1415" s="2">
        <v>181</v>
      </c>
      <c r="V1415" s="2">
        <v>73</v>
      </c>
      <c r="W1415" s="8">
        <v>0.19242424242424241</v>
      </c>
      <c r="X1415" s="2">
        <v>2247</v>
      </c>
      <c r="Y1415" s="45">
        <v>1345.1</v>
      </c>
      <c r="AA1415" s="61">
        <f>(Table13[[#This Row],[2042 Future AADT]]-Table13[[#This Row],[AADT 2022]])/20*($AA$5-2022)+Table13[[#This Row],[AADT 2022]]</f>
        <v>1922.5500000000002</v>
      </c>
      <c r="AC1415" s="1" t="str">
        <f>IF(Table13[[#This Row],[TCS MP]]&gt;=Table13[[#This Row],[BMP]],IF(Table13[[#This Row],[TCS MP]]&lt;=Table13[[#This Row],[EMP]],"Good","EMP"),"BMP")</f>
        <v>Good</v>
      </c>
    </row>
    <row r="1416" spans="1:29" ht="24" customHeight="1" x14ac:dyDescent="0.25">
      <c r="A1416" t="s">
        <v>2947</v>
      </c>
      <c r="B1416" t="s">
        <v>18480</v>
      </c>
      <c r="C1416">
        <v>102208</v>
      </c>
      <c r="D1416" t="s">
        <v>17073</v>
      </c>
      <c r="E1416" t="s">
        <v>961</v>
      </c>
      <c r="F1416" s="9">
        <f>Table13[[#This Row],[ToMeasure]]-Table13[[#This Row],[FromMeasure]]</f>
        <v>0.62419509999999434</v>
      </c>
      <c r="G1416" s="5" t="s">
        <v>2925</v>
      </c>
      <c r="H1416" s="35">
        <v>85.611280930000007</v>
      </c>
      <c r="I1416" s="56">
        <v>400.42222592666701</v>
      </c>
      <c r="J1416" s="18" t="s">
        <v>298</v>
      </c>
      <c r="K1416" s="55">
        <v>400.79726456666702</v>
      </c>
      <c r="L1416" s="35">
        <v>86.235476030000001</v>
      </c>
      <c r="M1416" s="56">
        <v>401.04642102666702</v>
      </c>
      <c r="N1416" s="18" t="s">
        <v>2946</v>
      </c>
      <c r="O1416" s="2">
        <v>1172</v>
      </c>
      <c r="P1416" s="2">
        <v>1196</v>
      </c>
      <c r="Q1416" s="2">
        <v>2368</v>
      </c>
      <c r="R1416" t="s">
        <v>14514</v>
      </c>
      <c r="S1416">
        <v>9</v>
      </c>
      <c r="T1416">
        <v>52</v>
      </c>
      <c r="U1416" s="2">
        <v>213</v>
      </c>
      <c r="V1416" s="2">
        <v>35</v>
      </c>
      <c r="W1416" s="8">
        <v>0.10472972972972973</v>
      </c>
      <c r="X1416" s="2">
        <v>4195</v>
      </c>
      <c r="Y1416" s="45">
        <v>1346</v>
      </c>
      <c r="AA1416" s="61">
        <f>(Table13[[#This Row],[2042 Future AADT]]-Table13[[#This Row],[AADT 2022]])/20*($AA$5-2022)+Table13[[#This Row],[AADT 2022]]</f>
        <v>3555.55</v>
      </c>
      <c r="AC1416" s="1" t="str">
        <f>IF(Table13[[#This Row],[TCS MP]]&gt;=Table13[[#This Row],[BMP]],IF(Table13[[#This Row],[TCS MP]]&lt;=Table13[[#This Row],[EMP]],"Good","EMP"),"BMP")</f>
        <v>Good</v>
      </c>
    </row>
    <row r="1417" spans="1:29" ht="24" customHeight="1" x14ac:dyDescent="0.25">
      <c r="A1417" t="s">
        <v>2948</v>
      </c>
      <c r="B1417" t="s">
        <v>18481</v>
      </c>
      <c r="C1417">
        <v>102209</v>
      </c>
      <c r="D1417" t="s">
        <v>17073</v>
      </c>
      <c r="E1417" t="s">
        <v>961</v>
      </c>
      <c r="F1417" s="9">
        <f>Table13[[#This Row],[ToMeasure]]-Table13[[#This Row],[FromMeasure]]</f>
        <v>1.3171040600000055</v>
      </c>
      <c r="G1417" s="5" t="s">
        <v>2925</v>
      </c>
      <c r="H1417" s="35">
        <v>86.235476030000001</v>
      </c>
      <c r="I1417" s="56">
        <v>401.06705468000001</v>
      </c>
      <c r="J1417" s="18" t="s">
        <v>2946</v>
      </c>
      <c r="K1417" s="55">
        <v>401.99837719999999</v>
      </c>
      <c r="L1417" s="35">
        <v>87.552580090000006</v>
      </c>
      <c r="M1417" s="56">
        <v>402.38415873999998</v>
      </c>
      <c r="N1417" s="18" t="s">
        <v>598</v>
      </c>
      <c r="O1417" s="2">
        <v>879</v>
      </c>
      <c r="P1417" s="2">
        <v>910</v>
      </c>
      <c r="Q1417" s="2">
        <v>1789</v>
      </c>
      <c r="R1417" t="s">
        <v>6022</v>
      </c>
      <c r="S1417">
        <v>9</v>
      </c>
      <c r="T1417">
        <v>51</v>
      </c>
      <c r="U1417" s="2">
        <v>147</v>
      </c>
      <c r="V1417" s="2">
        <v>24</v>
      </c>
      <c r="W1417" s="8">
        <v>9.5584125209614304E-2</v>
      </c>
      <c r="X1417" s="2">
        <v>2997</v>
      </c>
      <c r="Y1417" s="45">
        <v>1347</v>
      </c>
      <c r="AA1417" s="61">
        <f>(Table13[[#This Row],[2042 Future AADT]]-Table13[[#This Row],[AADT 2022]])/20*($AA$5-2022)+Table13[[#This Row],[AADT 2022]]</f>
        <v>2574.1999999999998</v>
      </c>
      <c r="AC1417" s="1" t="str">
        <f>IF(Table13[[#This Row],[TCS MP]]&gt;=Table13[[#This Row],[BMP]],IF(Table13[[#This Row],[TCS MP]]&lt;=Table13[[#This Row],[EMP]],"Good","EMP"),"BMP")</f>
        <v>Good</v>
      </c>
    </row>
    <row r="1418" spans="1:29" ht="24" customHeight="1" x14ac:dyDescent="0.25">
      <c r="A1418" t="s">
        <v>2950</v>
      </c>
      <c r="B1418" t="s">
        <v>18482</v>
      </c>
      <c r="C1418">
        <v>102210</v>
      </c>
      <c r="D1418" t="s">
        <v>17073</v>
      </c>
      <c r="E1418" t="s">
        <v>961</v>
      </c>
      <c r="F1418" s="9">
        <f>Table13[[#This Row],[ToMeasure]]-Table13[[#This Row],[FromMeasure]]</f>
        <v>14.959510529999989</v>
      </c>
      <c r="G1418" s="5" t="s">
        <v>2925</v>
      </c>
      <c r="H1418" s="35">
        <v>87.552580090000006</v>
      </c>
      <c r="I1418" s="56">
        <v>402.37150910882298</v>
      </c>
      <c r="J1418" s="18" t="s">
        <v>598</v>
      </c>
      <c r="K1418" s="55">
        <v>409.11050433499997</v>
      </c>
      <c r="L1418" s="35">
        <v>102.51209062</v>
      </c>
      <c r="M1418" s="56">
        <v>417.33101963882399</v>
      </c>
      <c r="N1418" s="18" t="s">
        <v>2949</v>
      </c>
      <c r="O1418" s="2">
        <v>756</v>
      </c>
      <c r="P1418" s="2">
        <v>764</v>
      </c>
      <c r="Q1418" s="2">
        <v>1520</v>
      </c>
      <c r="R1418" t="s">
        <v>16501</v>
      </c>
      <c r="S1418">
        <v>14</v>
      </c>
      <c r="T1418">
        <v>53</v>
      </c>
      <c r="U1418" s="2">
        <v>142</v>
      </c>
      <c r="V1418" s="2">
        <v>51</v>
      </c>
      <c r="W1418" s="8">
        <v>0.12697368421052632</v>
      </c>
      <c r="X1418" s="2">
        <v>2546</v>
      </c>
      <c r="Y1418" s="45">
        <v>1348</v>
      </c>
      <c r="AA1418" s="61">
        <f>(Table13[[#This Row],[2042 Future AADT]]-Table13[[#This Row],[AADT 2022]])/20*($AA$5-2022)+Table13[[#This Row],[AADT 2022]]</f>
        <v>2186.9</v>
      </c>
      <c r="AC1418" s="1" t="str">
        <f>IF(Table13[[#This Row],[TCS MP]]&gt;=Table13[[#This Row],[BMP]],IF(Table13[[#This Row],[TCS MP]]&lt;=Table13[[#This Row],[EMP]],"Good","EMP"),"BMP")</f>
        <v>Good</v>
      </c>
    </row>
    <row r="1419" spans="1:29" ht="24" customHeight="1" x14ac:dyDescent="0.25">
      <c r="A1419" t="s">
        <v>2951</v>
      </c>
      <c r="B1419" t="s">
        <v>18483</v>
      </c>
      <c r="C1419">
        <v>102211</v>
      </c>
      <c r="D1419" t="s">
        <v>17073</v>
      </c>
      <c r="E1419" t="s">
        <v>961</v>
      </c>
      <c r="F1419" s="9">
        <f>Table13[[#This Row],[ToMeasure]]-Table13[[#This Row],[FromMeasure]]</f>
        <v>9.1670287500000001</v>
      </c>
      <c r="G1419" s="5" t="s">
        <v>2925</v>
      </c>
      <c r="H1419" s="35">
        <v>102.51209062</v>
      </c>
      <c r="I1419" s="56">
        <v>417.20078662818202</v>
      </c>
      <c r="J1419" s="18" t="s">
        <v>2949</v>
      </c>
      <c r="K1419" s="55">
        <v>419.00677311666698</v>
      </c>
      <c r="L1419" s="35">
        <v>111.67911937</v>
      </c>
      <c r="M1419" s="56">
        <v>426.367815378182</v>
      </c>
      <c r="N1419" s="18" t="s">
        <v>442</v>
      </c>
      <c r="O1419" s="2">
        <v>505</v>
      </c>
      <c r="P1419" s="2">
        <v>605</v>
      </c>
      <c r="Q1419" s="2">
        <v>1110</v>
      </c>
      <c r="R1419" t="s">
        <v>16502</v>
      </c>
      <c r="S1419">
        <v>11</v>
      </c>
      <c r="T1419">
        <v>54</v>
      </c>
      <c r="U1419" s="2">
        <v>189</v>
      </c>
      <c r="V1419" s="2">
        <v>48</v>
      </c>
      <c r="W1419" s="8">
        <v>0.21351351351351353</v>
      </c>
      <c r="X1419" s="2">
        <v>1760</v>
      </c>
      <c r="Y1419" s="45">
        <v>1349</v>
      </c>
      <c r="AA1419" s="61">
        <f>(Table13[[#This Row],[2042 Future AADT]]-Table13[[#This Row],[AADT 2022]])/20*($AA$5-2022)+Table13[[#This Row],[AADT 2022]]</f>
        <v>1532.5</v>
      </c>
      <c r="AC1419" s="1" t="str">
        <f>IF(Table13[[#This Row],[TCS MP]]&gt;=Table13[[#This Row],[BMP]],IF(Table13[[#This Row],[TCS MP]]&lt;=Table13[[#This Row],[EMP]],"Good","EMP"),"BMP")</f>
        <v>Good</v>
      </c>
    </row>
    <row r="1420" spans="1:29" ht="24" customHeight="1" x14ac:dyDescent="0.25">
      <c r="A1420" t="s">
        <v>2952</v>
      </c>
      <c r="B1420" t="s">
        <v>18484</v>
      </c>
      <c r="C1420">
        <v>102212</v>
      </c>
      <c r="D1420" t="s">
        <v>17073</v>
      </c>
      <c r="E1420" t="s">
        <v>961</v>
      </c>
      <c r="F1420" s="9">
        <f>Table13[[#This Row],[ToMeasure]]-Table13[[#This Row],[FromMeasure]]</f>
        <v>6.8844002600000067</v>
      </c>
      <c r="G1420" s="5" t="s">
        <v>2925</v>
      </c>
      <c r="H1420" s="35">
        <v>111.67911937</v>
      </c>
      <c r="I1420" s="56">
        <v>426.40543234888901</v>
      </c>
      <c r="J1420" s="18" t="s">
        <v>442</v>
      </c>
      <c r="K1420" s="55">
        <v>430.00389794</v>
      </c>
      <c r="L1420" s="35">
        <v>118.56351963</v>
      </c>
      <c r="M1420" s="56">
        <v>433.28983260888901</v>
      </c>
      <c r="N1420" s="18" t="s">
        <v>26</v>
      </c>
      <c r="O1420" s="2">
        <v>309</v>
      </c>
      <c r="P1420" s="2">
        <v>337</v>
      </c>
      <c r="Q1420" s="2">
        <v>646</v>
      </c>
      <c r="R1420" t="s">
        <v>14515</v>
      </c>
      <c r="S1420">
        <v>12</v>
      </c>
      <c r="T1420">
        <v>51</v>
      </c>
      <c r="U1420" s="2">
        <v>91</v>
      </c>
      <c r="V1420" s="2">
        <v>33</v>
      </c>
      <c r="W1420" s="8">
        <v>0.19195046439628483</v>
      </c>
      <c r="X1420" s="2">
        <v>1100</v>
      </c>
      <c r="Y1420" s="45">
        <v>1350</v>
      </c>
      <c r="AA1420" s="61">
        <f>(Table13[[#This Row],[2042 Future AADT]]-Table13[[#This Row],[AADT 2022]])/20*($AA$5-2022)+Table13[[#This Row],[AADT 2022]]</f>
        <v>941.09999999999991</v>
      </c>
      <c r="AC1420" s="1" t="str">
        <f>IF(Table13[[#This Row],[TCS MP]]&gt;=Table13[[#This Row],[BMP]],IF(Table13[[#This Row],[TCS MP]]&lt;=Table13[[#This Row],[EMP]],"Good","EMP"),"BMP")</f>
        <v>Good</v>
      </c>
    </row>
    <row r="1421" spans="1:29" ht="24" customHeight="1" x14ac:dyDescent="0.25">
      <c r="A1421" t="s">
        <v>2955</v>
      </c>
      <c r="B1421" t="s">
        <v>18485</v>
      </c>
      <c r="C1421">
        <v>102213</v>
      </c>
      <c r="D1421" t="s">
        <v>17073</v>
      </c>
      <c r="E1421" t="s">
        <v>963</v>
      </c>
      <c r="F1421" s="9">
        <f>Table13[[#This Row],[ToMeasure]]-Table13[[#This Row],[FromMeasure]]</f>
        <v>3.8551167099999999</v>
      </c>
      <c r="G1421" s="5" t="s">
        <v>442</v>
      </c>
      <c r="H1421" s="35">
        <v>0</v>
      </c>
      <c r="I1421" s="56">
        <v>2.1406031999999998E-2</v>
      </c>
      <c r="J1421" s="18" t="s">
        <v>1212</v>
      </c>
      <c r="K1421" s="55">
        <v>2.9831759500000001</v>
      </c>
      <c r="L1421" s="35">
        <v>3.8551167099999999</v>
      </c>
      <c r="M1421" s="56">
        <v>3.876522772</v>
      </c>
      <c r="N1421" s="18" t="s">
        <v>2954</v>
      </c>
      <c r="O1421" s="2">
        <v>1753</v>
      </c>
      <c r="P1421" s="2">
        <v>1680</v>
      </c>
      <c r="Q1421" s="2">
        <v>3433</v>
      </c>
      <c r="R1421" t="s">
        <v>14516</v>
      </c>
      <c r="S1421">
        <v>9</v>
      </c>
      <c r="T1421">
        <v>60</v>
      </c>
      <c r="U1421" s="2">
        <v>261</v>
      </c>
      <c r="V1421" s="2">
        <v>146</v>
      </c>
      <c r="W1421" s="8">
        <v>0.11855519953393534</v>
      </c>
      <c r="X1421" s="2">
        <v>5890</v>
      </c>
      <c r="Y1421" s="45">
        <v>1351</v>
      </c>
      <c r="AA1421" s="61">
        <f>(Table13[[#This Row],[2042 Future AADT]]-Table13[[#This Row],[AADT 2022]])/20*($AA$5-2022)+Table13[[#This Row],[AADT 2022]]</f>
        <v>5030.05</v>
      </c>
      <c r="AC1421" s="1" t="str">
        <f>IF(Table13[[#This Row],[TCS MP]]&gt;=Table13[[#This Row],[BMP]],IF(Table13[[#This Row],[TCS MP]]&lt;=Table13[[#This Row],[EMP]],"Good","EMP"),"BMP")</f>
        <v>Good</v>
      </c>
    </row>
    <row r="1422" spans="1:29" ht="24" customHeight="1" x14ac:dyDescent="0.25">
      <c r="A1422" t="s">
        <v>2956</v>
      </c>
      <c r="B1422" t="s">
        <v>18486</v>
      </c>
      <c r="C1422">
        <v>102214</v>
      </c>
      <c r="D1422" t="s">
        <v>17073</v>
      </c>
      <c r="E1422" t="s">
        <v>963</v>
      </c>
      <c r="F1422" s="9">
        <f>Table13[[#This Row],[ToMeasure]]-Table13[[#This Row],[FromMeasure]]</f>
        <v>3.5399059500000005</v>
      </c>
      <c r="G1422" s="5" t="s">
        <v>442</v>
      </c>
      <c r="H1422" s="35">
        <v>3.8551167099999999</v>
      </c>
      <c r="I1422" s="56">
        <v>3.8718844716666698</v>
      </c>
      <c r="J1422" s="18" t="s">
        <v>2954</v>
      </c>
      <c r="K1422" s="55">
        <v>5.3248387499999996</v>
      </c>
      <c r="L1422" s="35">
        <v>7.3950226600000004</v>
      </c>
      <c r="M1422" s="56">
        <v>7.4117904216666703</v>
      </c>
      <c r="N1422" s="18" t="s">
        <v>1244</v>
      </c>
      <c r="O1422" s="2">
        <v>1651</v>
      </c>
      <c r="P1422" s="2">
        <v>1768</v>
      </c>
      <c r="Q1422" s="2">
        <v>3419</v>
      </c>
      <c r="R1422" t="s">
        <v>14517</v>
      </c>
      <c r="S1422">
        <v>10</v>
      </c>
      <c r="T1422">
        <v>67</v>
      </c>
      <c r="U1422" s="2">
        <v>184</v>
      </c>
      <c r="V1422" s="2">
        <v>138</v>
      </c>
      <c r="W1422" s="8">
        <v>9.4179584673881253E-2</v>
      </c>
      <c r="X1422" s="2">
        <v>6002</v>
      </c>
      <c r="Y1422" s="45">
        <v>1352</v>
      </c>
      <c r="AA1422" s="61">
        <f>(Table13[[#This Row],[2042 Future AADT]]-Table13[[#This Row],[AADT 2022]])/20*($AA$5-2022)+Table13[[#This Row],[AADT 2022]]</f>
        <v>5097.95</v>
      </c>
      <c r="AC1422" s="1" t="str">
        <f>IF(Table13[[#This Row],[TCS MP]]&gt;=Table13[[#This Row],[BMP]],IF(Table13[[#This Row],[TCS MP]]&lt;=Table13[[#This Row],[EMP]],"Good","EMP"),"BMP")</f>
        <v>Good</v>
      </c>
    </row>
    <row r="1423" spans="1:29" ht="24" customHeight="1" x14ac:dyDescent="0.25">
      <c r="A1423" t="s">
        <v>2958</v>
      </c>
      <c r="B1423" t="s">
        <v>18487</v>
      </c>
      <c r="C1423">
        <v>102215</v>
      </c>
      <c r="D1423" t="s">
        <v>17073</v>
      </c>
      <c r="E1423" t="s">
        <v>963</v>
      </c>
      <c r="F1423" s="9">
        <f>Table13[[#This Row],[ToMeasure]]-Table13[[#This Row],[FromMeasure]]</f>
        <v>10.939153209999999</v>
      </c>
      <c r="G1423" s="5" t="s">
        <v>442</v>
      </c>
      <c r="H1423" s="35">
        <v>7.3950226600000004</v>
      </c>
      <c r="I1423" s="56">
        <v>7.3919728107692304</v>
      </c>
      <c r="J1423" s="18" t="s">
        <v>1244</v>
      </c>
      <c r="K1423" s="55">
        <v>17.603513329999998</v>
      </c>
      <c r="L1423" s="35">
        <v>18.334175869999999</v>
      </c>
      <c r="M1423" s="56">
        <v>18.331126020769201</v>
      </c>
      <c r="N1423" s="18" t="s">
        <v>2957</v>
      </c>
      <c r="O1423" s="2">
        <v>933</v>
      </c>
      <c r="P1423" s="2">
        <v>1029</v>
      </c>
      <c r="Q1423" s="2">
        <v>1962</v>
      </c>
      <c r="R1423" t="s">
        <v>16510</v>
      </c>
      <c r="S1423">
        <v>10</v>
      </c>
      <c r="T1423">
        <v>66</v>
      </c>
      <c r="U1423" s="2">
        <v>175</v>
      </c>
      <c r="V1423" s="2">
        <v>86</v>
      </c>
      <c r="W1423" s="8">
        <v>0.13302752293577982</v>
      </c>
      <c r="X1423" s="2">
        <v>3195</v>
      </c>
      <c r="Y1423" s="45">
        <v>1353</v>
      </c>
      <c r="AA1423" s="61">
        <f>(Table13[[#This Row],[2042 Future AADT]]-Table13[[#This Row],[AADT 2022]])/20*($AA$5-2022)+Table13[[#This Row],[AADT 2022]]</f>
        <v>2763.45</v>
      </c>
      <c r="AC1423" s="1" t="str">
        <f>IF(Table13[[#This Row],[TCS MP]]&gt;=Table13[[#This Row],[BMP]],IF(Table13[[#This Row],[TCS MP]]&lt;=Table13[[#This Row],[EMP]],"Good","EMP"),"BMP")</f>
        <v>Good</v>
      </c>
    </row>
    <row r="1424" spans="1:29" ht="24" customHeight="1" x14ac:dyDescent="0.25">
      <c r="A1424" t="s">
        <v>2960</v>
      </c>
      <c r="B1424" t="s">
        <v>18488</v>
      </c>
      <c r="C1424">
        <v>102216</v>
      </c>
      <c r="D1424" t="s">
        <v>17073</v>
      </c>
      <c r="E1424" t="s">
        <v>963</v>
      </c>
      <c r="F1424" s="9">
        <f>Table13[[#This Row],[ToMeasure]]-Table13[[#This Row],[FromMeasure]]</f>
        <v>6.1357109600000008</v>
      </c>
      <c r="G1424" s="5" t="s">
        <v>442</v>
      </c>
      <c r="H1424" s="35">
        <v>18.334175869999999</v>
      </c>
      <c r="I1424" s="56">
        <v>18.336576372500001</v>
      </c>
      <c r="J1424" s="18" t="s">
        <v>2957</v>
      </c>
      <c r="K1424" s="55">
        <v>21.012081084999998</v>
      </c>
      <c r="L1424" s="35">
        <v>24.46988683</v>
      </c>
      <c r="M1424" s="56">
        <v>24.472287332499999</v>
      </c>
      <c r="N1424" s="18" t="s">
        <v>2959</v>
      </c>
      <c r="O1424" s="2">
        <v>663</v>
      </c>
      <c r="P1424" s="2">
        <v>615</v>
      </c>
      <c r="Q1424" s="2">
        <v>1278</v>
      </c>
      <c r="R1424" t="s">
        <v>10312</v>
      </c>
      <c r="S1424">
        <v>10</v>
      </c>
      <c r="T1424">
        <v>64</v>
      </c>
      <c r="U1424" s="2">
        <v>219</v>
      </c>
      <c r="V1424" s="2">
        <v>45</v>
      </c>
      <c r="W1424" s="8">
        <v>0.20657276995305165</v>
      </c>
      <c r="X1424" s="2">
        <v>2243</v>
      </c>
      <c r="Y1424" s="45">
        <v>1354</v>
      </c>
      <c r="AA1424" s="61">
        <f>(Table13[[#This Row],[2042 Future AADT]]-Table13[[#This Row],[AADT 2022]])/20*($AA$5-2022)+Table13[[#This Row],[AADT 2022]]</f>
        <v>1905.25</v>
      </c>
      <c r="AC1424" s="1" t="str">
        <f>IF(Table13[[#This Row],[TCS MP]]&gt;=Table13[[#This Row],[BMP]],IF(Table13[[#This Row],[TCS MP]]&lt;=Table13[[#This Row],[EMP]],"Good","EMP"),"BMP")</f>
        <v>Good</v>
      </c>
    </row>
    <row r="1425" spans="1:29" ht="24" customHeight="1" x14ac:dyDescent="0.25">
      <c r="A1425" t="s">
        <v>2961</v>
      </c>
      <c r="B1425" t="s">
        <v>18489</v>
      </c>
      <c r="C1425">
        <v>102217</v>
      </c>
      <c r="D1425" t="s">
        <v>17073</v>
      </c>
      <c r="E1425" t="s">
        <v>963</v>
      </c>
      <c r="F1425" s="9">
        <f>Table13[[#This Row],[ToMeasure]]-Table13[[#This Row],[FromMeasure]]</f>
        <v>13.695141970000002</v>
      </c>
      <c r="G1425" s="5" t="s">
        <v>442</v>
      </c>
      <c r="H1425" s="35">
        <v>24.46988683</v>
      </c>
      <c r="I1425" s="56">
        <v>24.441655462500002</v>
      </c>
      <c r="J1425" s="18" t="s">
        <v>2959</v>
      </c>
      <c r="K1425" s="55">
        <v>30.956292905000002</v>
      </c>
      <c r="L1425" s="35">
        <v>38.165028800000002</v>
      </c>
      <c r="M1425" s="56">
        <v>38.136797432500003</v>
      </c>
      <c r="N1425" s="18" t="s">
        <v>1856</v>
      </c>
      <c r="O1425" s="2">
        <v>889</v>
      </c>
      <c r="P1425" s="2">
        <v>839</v>
      </c>
      <c r="Q1425" s="2">
        <v>1728</v>
      </c>
      <c r="R1425" t="s">
        <v>16511</v>
      </c>
      <c r="S1425">
        <v>9</v>
      </c>
      <c r="T1425">
        <v>63</v>
      </c>
      <c r="U1425" s="2">
        <v>433</v>
      </c>
      <c r="V1425" s="2">
        <v>118</v>
      </c>
      <c r="W1425" s="8">
        <v>0.31886574074074076</v>
      </c>
      <c r="X1425" s="2">
        <v>2814</v>
      </c>
      <c r="Y1425" s="45">
        <v>1355</v>
      </c>
      <c r="AA1425" s="61">
        <f>(Table13[[#This Row],[2042 Future AADT]]-Table13[[#This Row],[AADT 2022]])/20*($AA$5-2022)+Table13[[#This Row],[AADT 2022]]</f>
        <v>2433.9</v>
      </c>
      <c r="AC1425" s="1" t="str">
        <f>IF(Table13[[#This Row],[TCS MP]]&gt;=Table13[[#This Row],[BMP]],IF(Table13[[#This Row],[TCS MP]]&lt;=Table13[[#This Row],[EMP]],"Good","EMP"),"BMP")</f>
        <v>Good</v>
      </c>
    </row>
    <row r="1426" spans="1:29" ht="24" customHeight="1" x14ac:dyDescent="0.25">
      <c r="A1426" t="s">
        <v>2962</v>
      </c>
      <c r="B1426" t="s">
        <v>18490</v>
      </c>
      <c r="C1426">
        <v>102218</v>
      </c>
      <c r="D1426" t="s">
        <v>17073</v>
      </c>
      <c r="E1426" t="s">
        <v>963</v>
      </c>
      <c r="F1426" s="9">
        <f>Table13[[#This Row],[ToMeasure]]-Table13[[#This Row],[FromMeasure]]</f>
        <v>4.8099223099999975</v>
      </c>
      <c r="G1426" s="5" t="s">
        <v>442</v>
      </c>
      <c r="H1426" s="35">
        <v>38.165028800000002</v>
      </c>
      <c r="I1426" s="56">
        <v>38.142757826666703</v>
      </c>
      <c r="J1426" s="18" t="s">
        <v>1856</v>
      </c>
      <c r="K1426" s="55">
        <v>38.805944949999997</v>
      </c>
      <c r="L1426" s="35">
        <v>42.974951109999999</v>
      </c>
      <c r="M1426" s="56">
        <v>42.9526801366667</v>
      </c>
      <c r="N1426" s="18" t="s">
        <v>1867</v>
      </c>
      <c r="O1426" s="2">
        <v>949</v>
      </c>
      <c r="P1426" s="2">
        <v>895</v>
      </c>
      <c r="Q1426" s="2">
        <v>1844</v>
      </c>
      <c r="R1426" t="s">
        <v>16512</v>
      </c>
      <c r="S1426">
        <v>9</v>
      </c>
      <c r="T1426">
        <v>52</v>
      </c>
      <c r="U1426" s="2">
        <v>420</v>
      </c>
      <c r="V1426" s="2">
        <v>130</v>
      </c>
      <c r="W1426" s="8">
        <v>0.29826464208242948</v>
      </c>
      <c r="X1426" s="2">
        <v>3237</v>
      </c>
      <c r="Y1426" s="45">
        <v>1356</v>
      </c>
      <c r="AA1426" s="61">
        <f>(Table13[[#This Row],[2042 Future AADT]]-Table13[[#This Row],[AADT 2022]])/20*($AA$5-2022)+Table13[[#This Row],[AADT 2022]]</f>
        <v>2749.45</v>
      </c>
      <c r="AC1426" s="1" t="str">
        <f>IF(Table13[[#This Row],[TCS MP]]&gt;=Table13[[#This Row],[BMP]],IF(Table13[[#This Row],[TCS MP]]&lt;=Table13[[#This Row],[EMP]],"Good","EMP"),"BMP")</f>
        <v>Good</v>
      </c>
    </row>
    <row r="1427" spans="1:29" ht="24" customHeight="1" x14ac:dyDescent="0.25">
      <c r="A1427" t="s">
        <v>2964</v>
      </c>
      <c r="B1427" t="s">
        <v>18491</v>
      </c>
      <c r="C1427">
        <v>102219</v>
      </c>
      <c r="D1427" t="s">
        <v>17073</v>
      </c>
      <c r="E1427" t="s">
        <v>963</v>
      </c>
      <c r="F1427" s="9">
        <f>Table13[[#This Row],[ToMeasure]]-Table13[[#This Row],[FromMeasure]]</f>
        <v>5.0885435500000042</v>
      </c>
      <c r="G1427" s="5" t="s">
        <v>442</v>
      </c>
      <c r="H1427" s="35">
        <v>42.974951109999999</v>
      </c>
      <c r="I1427" s="56">
        <v>42.953765285000003</v>
      </c>
      <c r="J1427" s="18" t="s">
        <v>1867</v>
      </c>
      <c r="K1427" s="55">
        <v>47.161453205000001</v>
      </c>
      <c r="L1427" s="35">
        <v>48.063494660000003</v>
      </c>
      <c r="M1427" s="56">
        <v>48.042308835</v>
      </c>
      <c r="N1427" s="18" t="s">
        <v>2963</v>
      </c>
      <c r="O1427" s="2">
        <v>598</v>
      </c>
      <c r="P1427" s="2">
        <v>580</v>
      </c>
      <c r="Q1427" s="2">
        <v>1178</v>
      </c>
      <c r="R1427" t="s">
        <v>16513</v>
      </c>
      <c r="S1427">
        <v>11</v>
      </c>
      <c r="T1427">
        <v>54</v>
      </c>
      <c r="U1427" s="2">
        <v>126</v>
      </c>
      <c r="V1427" s="2">
        <v>84</v>
      </c>
      <c r="W1427" s="8">
        <v>0.17826825127334464</v>
      </c>
      <c r="X1427" s="2">
        <v>2068</v>
      </c>
      <c r="Y1427" s="45">
        <v>1357</v>
      </c>
      <c r="AA1427" s="61">
        <f>(Table13[[#This Row],[2042 Future AADT]]-Table13[[#This Row],[AADT 2022]])/20*($AA$5-2022)+Table13[[#This Row],[AADT 2022]]</f>
        <v>1756.5</v>
      </c>
      <c r="AC1427" s="1" t="str">
        <f>IF(Table13[[#This Row],[TCS MP]]&gt;=Table13[[#This Row],[BMP]],IF(Table13[[#This Row],[TCS MP]]&lt;=Table13[[#This Row],[EMP]],"Good","EMP"),"BMP")</f>
        <v>Good</v>
      </c>
    </row>
    <row r="1428" spans="1:29" ht="24" customHeight="1" x14ac:dyDescent="0.25">
      <c r="A1428" t="s">
        <v>2966</v>
      </c>
      <c r="B1428" t="s">
        <v>18492</v>
      </c>
      <c r="C1428">
        <v>102220</v>
      </c>
      <c r="D1428" t="s">
        <v>17073</v>
      </c>
      <c r="E1428" t="s">
        <v>963</v>
      </c>
      <c r="F1428" s="9">
        <f>Table13[[#This Row],[ToMeasure]]-Table13[[#This Row],[FromMeasure]]</f>
        <v>7.6190313999999972</v>
      </c>
      <c r="G1428" s="5" t="s">
        <v>442</v>
      </c>
      <c r="H1428" s="35">
        <v>48.063494660000003</v>
      </c>
      <c r="I1428" s="56">
        <v>48.046628812222202</v>
      </c>
      <c r="J1428" s="18" t="s">
        <v>2963</v>
      </c>
      <c r="K1428" s="55">
        <v>48.995353799999997</v>
      </c>
      <c r="L1428" s="35">
        <v>55.682526060000001</v>
      </c>
      <c r="M1428" s="56">
        <v>55.6656602122222</v>
      </c>
      <c r="N1428" s="18" t="s">
        <v>2965</v>
      </c>
      <c r="O1428" s="2">
        <v>1054</v>
      </c>
      <c r="P1428" s="2">
        <v>1067</v>
      </c>
      <c r="Q1428" s="2">
        <v>2121</v>
      </c>
      <c r="R1428" t="s">
        <v>6023</v>
      </c>
      <c r="S1428">
        <v>10</v>
      </c>
      <c r="T1428">
        <v>59</v>
      </c>
      <c r="U1428" s="2">
        <v>263</v>
      </c>
      <c r="V1428" s="2">
        <v>98</v>
      </c>
      <c r="W1428" s="8">
        <v>0.1702027345591702</v>
      </c>
      <c r="X1428" s="2">
        <v>3723</v>
      </c>
      <c r="Y1428" s="45">
        <v>1358</v>
      </c>
      <c r="AA1428" s="61">
        <f>(Table13[[#This Row],[2042 Future AADT]]-Table13[[#This Row],[AADT 2022]])/20*($AA$5-2022)+Table13[[#This Row],[AADT 2022]]</f>
        <v>3162.3</v>
      </c>
      <c r="AC1428" s="1" t="str">
        <f>IF(Table13[[#This Row],[TCS MP]]&gt;=Table13[[#This Row],[BMP]],IF(Table13[[#This Row],[TCS MP]]&lt;=Table13[[#This Row],[EMP]],"Good","EMP"),"BMP")</f>
        <v>Good</v>
      </c>
    </row>
    <row r="1429" spans="1:29" ht="24" customHeight="1" x14ac:dyDescent="0.25">
      <c r="A1429" t="s">
        <v>2967</v>
      </c>
      <c r="B1429" t="s">
        <v>18493</v>
      </c>
      <c r="C1429">
        <v>102221</v>
      </c>
      <c r="D1429" t="s">
        <v>17073</v>
      </c>
      <c r="E1429" t="s">
        <v>963</v>
      </c>
      <c r="F1429" s="9">
        <f>Table13[[#This Row],[ToMeasure]]-Table13[[#This Row],[FromMeasure]]</f>
        <v>10.965685399999998</v>
      </c>
      <c r="G1429" s="5" t="s">
        <v>442</v>
      </c>
      <c r="H1429" s="35">
        <v>55.682526060000001</v>
      </c>
      <c r="I1429" s="56">
        <v>55.584278173076903</v>
      </c>
      <c r="J1429" s="18" t="s">
        <v>2965</v>
      </c>
      <c r="K1429" s="55">
        <v>55.999802760000001</v>
      </c>
      <c r="L1429" s="35">
        <v>66.648211459999999</v>
      </c>
      <c r="M1429" s="56">
        <v>66.549963573076894</v>
      </c>
      <c r="N1429" s="18" t="s">
        <v>3091</v>
      </c>
      <c r="O1429" s="2">
        <v>57</v>
      </c>
      <c r="P1429" s="2">
        <v>1268</v>
      </c>
      <c r="Q1429" s="2">
        <v>1325</v>
      </c>
      <c r="R1429" t="s">
        <v>6024</v>
      </c>
      <c r="S1429">
        <v>12</v>
      </c>
      <c r="T1429">
        <v>59</v>
      </c>
      <c r="U1429" s="2">
        <v>285</v>
      </c>
      <c r="V1429" s="2">
        <v>90</v>
      </c>
      <c r="W1429" s="8">
        <v>0.28301886792452829</v>
      </c>
      <c r="X1429" s="2">
        <v>2158</v>
      </c>
      <c r="Y1429" s="45">
        <v>1359</v>
      </c>
      <c r="AA1429" s="61">
        <f>(Table13[[#This Row],[2042 Future AADT]]-Table13[[#This Row],[AADT 2022]])/20*($AA$5-2022)+Table13[[#This Row],[AADT 2022]]</f>
        <v>1866.4499999999998</v>
      </c>
      <c r="AC1429" s="1" t="str">
        <f>IF(Table13[[#This Row],[TCS MP]]&gt;=Table13[[#This Row],[BMP]],IF(Table13[[#This Row],[TCS MP]]&lt;=Table13[[#This Row],[EMP]],"Good","EMP"),"BMP")</f>
        <v>Good</v>
      </c>
    </row>
    <row r="1430" spans="1:29" ht="24" customHeight="1" x14ac:dyDescent="0.25">
      <c r="A1430" t="s">
        <v>2970</v>
      </c>
      <c r="B1430" t="s">
        <v>18494</v>
      </c>
      <c r="C1430">
        <v>102222</v>
      </c>
      <c r="D1430" t="s">
        <v>17073</v>
      </c>
      <c r="E1430" t="s">
        <v>963</v>
      </c>
      <c r="F1430" s="9">
        <f>Table13[[#This Row],[ToMeasure]]-Table13[[#This Row],[FromMeasure]]</f>
        <v>2.4411972400000082</v>
      </c>
      <c r="G1430" s="5" t="s">
        <v>442</v>
      </c>
      <c r="H1430" s="35">
        <v>87.686872489999999</v>
      </c>
      <c r="I1430" s="56">
        <v>87.469884825999998</v>
      </c>
      <c r="J1430" s="18" t="s">
        <v>2968</v>
      </c>
      <c r="K1430" s="55">
        <v>87.774295570000007</v>
      </c>
      <c r="L1430" s="35">
        <v>90.128069730000007</v>
      </c>
      <c r="M1430" s="56">
        <v>89.911082066000006</v>
      </c>
      <c r="N1430" s="18" t="s">
        <v>2969</v>
      </c>
      <c r="O1430" s="2">
        <v>1212</v>
      </c>
      <c r="P1430" s="2">
        <v>1240</v>
      </c>
      <c r="Q1430" s="2">
        <v>2452</v>
      </c>
      <c r="R1430" t="s">
        <v>10313</v>
      </c>
      <c r="S1430">
        <v>10</v>
      </c>
      <c r="T1430">
        <v>57</v>
      </c>
      <c r="U1430" s="2">
        <v>318</v>
      </c>
      <c r="V1430" s="2">
        <v>170</v>
      </c>
      <c r="W1430" s="8">
        <v>0.19902120717781402</v>
      </c>
      <c r="X1430" s="2">
        <v>3993</v>
      </c>
      <c r="Y1430" s="45">
        <v>1360</v>
      </c>
      <c r="AA1430" s="61">
        <f>(Table13[[#This Row],[2042 Future AADT]]-Table13[[#This Row],[AADT 2022]])/20*($AA$5-2022)+Table13[[#This Row],[AADT 2022]]</f>
        <v>3453.65</v>
      </c>
      <c r="AC1430" s="1" t="str">
        <f>IF(Table13[[#This Row],[TCS MP]]&gt;=Table13[[#This Row],[BMP]],IF(Table13[[#This Row],[TCS MP]]&lt;=Table13[[#This Row],[EMP]],"Good","EMP"),"BMP")</f>
        <v>Good</v>
      </c>
    </row>
    <row r="1431" spans="1:29" ht="24" customHeight="1" x14ac:dyDescent="0.25">
      <c r="A1431" t="s">
        <v>2972</v>
      </c>
      <c r="B1431" t="s">
        <v>18495</v>
      </c>
      <c r="C1431">
        <v>102223</v>
      </c>
      <c r="D1431" t="s">
        <v>17073</v>
      </c>
      <c r="E1431" t="s">
        <v>963</v>
      </c>
      <c r="F1431" s="9">
        <f>Table13[[#This Row],[ToMeasure]]-Table13[[#This Row],[FromMeasure]]</f>
        <v>14.381376399999994</v>
      </c>
      <c r="G1431" s="5" t="s">
        <v>442</v>
      </c>
      <c r="H1431" s="35">
        <v>90.128069730000007</v>
      </c>
      <c r="I1431" s="56">
        <v>89.986978827058806</v>
      </c>
      <c r="J1431" s="18" t="s">
        <v>2969</v>
      </c>
      <c r="K1431" s="55">
        <v>103.99663662499999</v>
      </c>
      <c r="L1431" s="35">
        <v>104.50944613</v>
      </c>
      <c r="M1431" s="56">
        <v>104.368355227059</v>
      </c>
      <c r="N1431" s="18" t="s">
        <v>2126</v>
      </c>
      <c r="O1431" s="2">
        <v>1441</v>
      </c>
      <c r="P1431" s="2">
        <v>1419</v>
      </c>
      <c r="Q1431" s="2">
        <v>2860</v>
      </c>
      <c r="R1431" t="s">
        <v>16514</v>
      </c>
      <c r="S1431">
        <v>8</v>
      </c>
      <c r="T1431">
        <v>57</v>
      </c>
      <c r="U1431" s="2">
        <v>315</v>
      </c>
      <c r="V1431" s="2">
        <v>285</v>
      </c>
      <c r="W1431" s="8">
        <v>0.20979020979020979</v>
      </c>
      <c r="X1431" s="2">
        <v>3990</v>
      </c>
      <c r="Y1431" s="45">
        <v>1361</v>
      </c>
      <c r="AA1431" s="61">
        <f>(Table13[[#This Row],[2042 Future AADT]]-Table13[[#This Row],[AADT 2022]])/20*($AA$5-2022)+Table13[[#This Row],[AADT 2022]]</f>
        <v>3594.5</v>
      </c>
      <c r="AC1431" s="1" t="str">
        <f>IF(Table13[[#This Row],[TCS MP]]&gt;=Table13[[#This Row],[BMP]],IF(Table13[[#This Row],[TCS MP]]&lt;=Table13[[#This Row],[EMP]],"Good","EMP"),"BMP")</f>
        <v>Good</v>
      </c>
    </row>
    <row r="1432" spans="1:29" ht="24" customHeight="1" x14ac:dyDescent="0.25">
      <c r="A1432" t="s">
        <v>2973</v>
      </c>
      <c r="B1432" t="s">
        <v>18496</v>
      </c>
      <c r="C1432">
        <v>102224</v>
      </c>
      <c r="D1432" t="s">
        <v>17073</v>
      </c>
      <c r="E1432" t="s">
        <v>963</v>
      </c>
      <c r="F1432" s="9">
        <f>Table13[[#This Row],[ToMeasure]]-Table13[[#This Row],[FromMeasure]]</f>
        <v>9.3206363500000009</v>
      </c>
      <c r="G1432" s="5" t="s">
        <v>442</v>
      </c>
      <c r="H1432" s="35">
        <v>104.50944613</v>
      </c>
      <c r="I1432" s="56">
        <v>104.36938203090899</v>
      </c>
      <c r="J1432" s="18" t="s">
        <v>2126</v>
      </c>
      <c r="K1432" s="55">
        <v>111.00871204000001</v>
      </c>
      <c r="L1432" s="35">
        <v>113.83008248</v>
      </c>
      <c r="M1432" s="56">
        <v>113.690018380909</v>
      </c>
      <c r="N1432" s="18" t="s">
        <v>2232</v>
      </c>
      <c r="O1432" s="2">
        <v>1468</v>
      </c>
      <c r="P1432" s="2">
        <v>1433</v>
      </c>
      <c r="Q1432" s="2">
        <v>2901</v>
      </c>
      <c r="R1432" t="s">
        <v>14520</v>
      </c>
      <c r="S1432">
        <v>8</v>
      </c>
      <c r="T1432">
        <v>55</v>
      </c>
      <c r="U1432" s="2">
        <v>288</v>
      </c>
      <c r="V1432" s="2">
        <v>260</v>
      </c>
      <c r="W1432" s="8">
        <v>0.18890037917959324</v>
      </c>
      <c r="X1432" s="2">
        <v>4047</v>
      </c>
      <c r="Y1432" s="45">
        <v>1362</v>
      </c>
      <c r="AA1432" s="61">
        <f>(Table13[[#This Row],[2042 Future AADT]]-Table13[[#This Row],[AADT 2022]])/20*($AA$5-2022)+Table13[[#This Row],[AADT 2022]]</f>
        <v>3645.9</v>
      </c>
      <c r="AC1432" s="1" t="str">
        <f>IF(Table13[[#This Row],[TCS MP]]&gt;=Table13[[#This Row],[BMP]],IF(Table13[[#This Row],[TCS MP]]&lt;=Table13[[#This Row],[EMP]],"Good","EMP"),"BMP")</f>
        <v>Good</v>
      </c>
    </row>
    <row r="1433" spans="1:29" ht="24" customHeight="1" x14ac:dyDescent="0.25">
      <c r="A1433" t="s">
        <v>2975</v>
      </c>
      <c r="B1433" t="s">
        <v>18497</v>
      </c>
      <c r="C1433">
        <v>102225</v>
      </c>
      <c r="D1433" t="s">
        <v>17073</v>
      </c>
      <c r="E1433" t="s">
        <v>963</v>
      </c>
      <c r="F1433" s="9">
        <f>Table13[[#This Row],[ToMeasure]]-Table13[[#This Row],[FromMeasure]]</f>
        <v>5.1389039099999962</v>
      </c>
      <c r="G1433" s="5" t="s">
        <v>442</v>
      </c>
      <c r="H1433" s="35">
        <v>113.83008248</v>
      </c>
      <c r="I1433" s="56">
        <v>113.68530621714299</v>
      </c>
      <c r="J1433" s="18" t="s">
        <v>2232</v>
      </c>
      <c r="K1433" s="55">
        <v>115.00709825</v>
      </c>
      <c r="L1433" s="35">
        <v>118.96898639</v>
      </c>
      <c r="M1433" s="56">
        <v>118.824210127143</v>
      </c>
      <c r="N1433" s="18" t="s">
        <v>2974</v>
      </c>
      <c r="O1433" s="2">
        <v>3738</v>
      </c>
      <c r="P1433" s="2">
        <v>3721</v>
      </c>
      <c r="Q1433" s="2">
        <v>7459</v>
      </c>
      <c r="R1433" t="s">
        <v>16515</v>
      </c>
      <c r="S1433">
        <v>9</v>
      </c>
      <c r="T1433">
        <v>53</v>
      </c>
      <c r="U1433" s="2">
        <v>566</v>
      </c>
      <c r="V1433" s="2">
        <v>243</v>
      </c>
      <c r="W1433" s="8">
        <v>0.10845957903204183</v>
      </c>
      <c r="X1433" s="2">
        <v>10973</v>
      </c>
      <c r="Y1433" s="45">
        <v>1363</v>
      </c>
      <c r="AA1433" s="61">
        <f>(Table13[[#This Row],[2042 Future AADT]]-Table13[[#This Row],[AADT 2022]])/20*($AA$5-2022)+Table13[[#This Row],[AADT 2022]]</f>
        <v>9743.1</v>
      </c>
      <c r="AC1433" s="1" t="str">
        <f>IF(Table13[[#This Row],[TCS MP]]&gt;=Table13[[#This Row],[BMP]],IF(Table13[[#This Row],[TCS MP]]&lt;=Table13[[#This Row],[EMP]],"Good","EMP"),"BMP")</f>
        <v>Good</v>
      </c>
    </row>
    <row r="1434" spans="1:29" ht="24" customHeight="1" x14ac:dyDescent="0.25">
      <c r="A1434" t="s">
        <v>2977</v>
      </c>
      <c r="B1434" t="s">
        <v>18498</v>
      </c>
      <c r="C1434">
        <v>102226</v>
      </c>
      <c r="D1434" t="s">
        <v>17073</v>
      </c>
      <c r="E1434" t="s">
        <v>963</v>
      </c>
      <c r="F1434" s="9">
        <f>Table13[[#This Row],[ToMeasure]]-Table13[[#This Row],[FromMeasure]]</f>
        <v>1.4919961500000056</v>
      </c>
      <c r="G1434" s="5" t="s">
        <v>442</v>
      </c>
      <c r="H1434" s="35">
        <v>118.96898639</v>
      </c>
      <c r="I1434" s="56">
        <v>118.818296276</v>
      </c>
      <c r="J1434" s="18" t="s">
        <v>2974</v>
      </c>
      <c r="K1434" s="55">
        <v>120.0114334</v>
      </c>
      <c r="L1434" s="35">
        <v>120.46098254</v>
      </c>
      <c r="M1434" s="56">
        <v>120.310292426</v>
      </c>
      <c r="N1434" s="18" t="s">
        <v>2976</v>
      </c>
      <c r="O1434" s="2">
        <v>3529</v>
      </c>
      <c r="P1434" s="2">
        <v>4489</v>
      </c>
      <c r="Q1434" s="2">
        <v>8018</v>
      </c>
      <c r="R1434" t="s">
        <v>10314</v>
      </c>
      <c r="S1434">
        <v>8</v>
      </c>
      <c r="T1434">
        <v>63</v>
      </c>
      <c r="U1434" s="2">
        <v>521</v>
      </c>
      <c r="V1434" s="2">
        <v>240</v>
      </c>
      <c r="W1434" s="8">
        <v>9.491144923921177E-2</v>
      </c>
      <c r="X1434" s="2">
        <v>10657</v>
      </c>
      <c r="Y1434" s="45">
        <v>1364</v>
      </c>
      <c r="AA1434" s="61">
        <f>(Table13[[#This Row],[2042 Future AADT]]-Table13[[#This Row],[AADT 2022]])/20*($AA$5-2022)+Table13[[#This Row],[AADT 2022]]</f>
        <v>9733.35</v>
      </c>
      <c r="AC1434" s="1" t="str">
        <f>IF(Table13[[#This Row],[TCS MP]]&gt;=Table13[[#This Row],[BMP]],IF(Table13[[#This Row],[TCS MP]]&lt;=Table13[[#This Row],[EMP]],"Good","EMP"),"BMP")</f>
        <v>Good</v>
      </c>
    </row>
    <row r="1435" spans="1:29" ht="24" customHeight="1" x14ac:dyDescent="0.25">
      <c r="A1435" t="s">
        <v>2978</v>
      </c>
      <c r="B1435" t="s">
        <v>18499</v>
      </c>
      <c r="C1435">
        <v>102228</v>
      </c>
      <c r="D1435" t="s">
        <v>17073</v>
      </c>
      <c r="E1435" t="s">
        <v>963</v>
      </c>
      <c r="F1435" s="9">
        <f>Table13[[#This Row],[ToMeasure]]-Table13[[#This Row],[FromMeasure]]</f>
        <v>0.71347004999999797</v>
      </c>
      <c r="G1435" s="5" t="s">
        <v>442</v>
      </c>
      <c r="H1435" s="35">
        <v>120.46098254</v>
      </c>
      <c r="I1435" s="56">
        <v>120.304601213333</v>
      </c>
      <c r="J1435" s="18" t="s">
        <v>2976</v>
      </c>
      <c r="K1435" s="55">
        <v>120.477419163333</v>
      </c>
      <c r="L1435" s="35">
        <v>121.17445259</v>
      </c>
      <c r="M1435" s="56">
        <v>121.018071263333</v>
      </c>
      <c r="N1435" s="18" t="s">
        <v>1107</v>
      </c>
      <c r="O1435" s="2">
        <v>4705</v>
      </c>
      <c r="P1435" s="2">
        <v>4616</v>
      </c>
      <c r="Q1435" s="2">
        <v>9321</v>
      </c>
      <c r="R1435" t="s">
        <v>14521</v>
      </c>
      <c r="S1435">
        <v>7</v>
      </c>
      <c r="T1435">
        <v>54</v>
      </c>
      <c r="U1435" s="2">
        <v>1010</v>
      </c>
      <c r="V1435" s="2">
        <v>165</v>
      </c>
      <c r="W1435" s="8">
        <v>0.12605943568286665</v>
      </c>
      <c r="X1435" s="2">
        <v>15013</v>
      </c>
      <c r="Y1435" s="45">
        <v>1365</v>
      </c>
      <c r="AA1435" s="61">
        <f>(Table13[[#This Row],[2042 Future AADT]]-Table13[[#This Row],[AADT 2022]])/20*($AA$5-2022)+Table13[[#This Row],[AADT 2022]]</f>
        <v>13020.8</v>
      </c>
      <c r="AC1435" s="1" t="str">
        <f>IF(Table13[[#This Row],[TCS MP]]&gt;=Table13[[#This Row],[BMP]],IF(Table13[[#This Row],[TCS MP]]&lt;=Table13[[#This Row],[EMP]],"Good","EMP"),"BMP")</f>
        <v>Good</v>
      </c>
    </row>
    <row r="1436" spans="1:29" ht="24" customHeight="1" x14ac:dyDescent="0.25">
      <c r="A1436" t="s">
        <v>2979</v>
      </c>
      <c r="B1436" t="s">
        <v>18500</v>
      </c>
      <c r="C1436">
        <v>102230</v>
      </c>
      <c r="D1436" t="s">
        <v>17073</v>
      </c>
      <c r="E1436" t="s">
        <v>963</v>
      </c>
      <c r="F1436" s="9">
        <f>Table13[[#This Row],[ToMeasure]]-Table13[[#This Row],[FromMeasure]]</f>
        <v>23.681491950000009</v>
      </c>
      <c r="G1436" s="5" t="s">
        <v>442</v>
      </c>
      <c r="H1436" s="35">
        <v>131.22595472</v>
      </c>
      <c r="I1436" s="56">
        <v>130.75028609500001</v>
      </c>
      <c r="J1436" s="18" t="s">
        <v>1107</v>
      </c>
      <c r="K1436" s="55">
        <v>153.994111623333</v>
      </c>
      <c r="L1436" s="35">
        <v>154.90744667000001</v>
      </c>
      <c r="M1436" s="56">
        <v>154.43177804499999</v>
      </c>
      <c r="N1436" s="18" t="s">
        <v>1106</v>
      </c>
      <c r="O1436" s="2">
        <v>1992</v>
      </c>
      <c r="P1436" s="2">
        <v>2271</v>
      </c>
      <c r="Q1436" s="2">
        <v>4263</v>
      </c>
      <c r="R1436" t="s">
        <v>14522</v>
      </c>
      <c r="S1436">
        <v>13</v>
      </c>
      <c r="T1436">
        <v>66</v>
      </c>
      <c r="U1436" s="2">
        <v>306</v>
      </c>
      <c r="V1436" s="2">
        <v>216</v>
      </c>
      <c r="W1436" s="8">
        <v>0.12244897959183673</v>
      </c>
      <c r="X1436" s="2">
        <v>5947</v>
      </c>
      <c r="Y1436" s="45">
        <v>1366</v>
      </c>
      <c r="AA1436" s="61">
        <f>(Table13[[#This Row],[2042 Future AADT]]-Table13[[#This Row],[AADT 2022]])/20*($AA$5-2022)+Table13[[#This Row],[AADT 2022]]</f>
        <v>5357.6</v>
      </c>
      <c r="AC1436" s="1" t="str">
        <f>IF(Table13[[#This Row],[TCS MP]]&gt;=Table13[[#This Row],[BMP]],IF(Table13[[#This Row],[TCS MP]]&lt;=Table13[[#This Row],[EMP]],"Good","EMP"),"BMP")</f>
        <v>Good</v>
      </c>
    </row>
    <row r="1437" spans="1:29" ht="24" customHeight="1" x14ac:dyDescent="0.25">
      <c r="A1437" t="s">
        <v>2980</v>
      </c>
      <c r="B1437" t="s">
        <v>18501</v>
      </c>
      <c r="C1437">
        <v>102231</v>
      </c>
      <c r="D1437" t="s">
        <v>17073</v>
      </c>
      <c r="E1437" t="s">
        <v>963</v>
      </c>
      <c r="F1437" s="9">
        <f>Table13[[#This Row],[ToMeasure]]-Table13[[#This Row],[FromMeasure]]</f>
        <v>8.450504369999976</v>
      </c>
      <c r="G1437" s="5" t="s">
        <v>442</v>
      </c>
      <c r="H1437" s="35">
        <v>154.90744667000001</v>
      </c>
      <c r="I1437" s="56">
        <v>154.42858735181801</v>
      </c>
      <c r="J1437" s="18" t="s">
        <v>1106</v>
      </c>
      <c r="K1437" s="55">
        <v>160.06784461999999</v>
      </c>
      <c r="L1437" s="35">
        <v>163.35795103999999</v>
      </c>
      <c r="M1437" s="56">
        <v>162.87909172181801</v>
      </c>
      <c r="N1437" s="18" t="s">
        <v>2754</v>
      </c>
      <c r="O1437" s="2">
        <v>2581</v>
      </c>
      <c r="P1437" s="2">
        <v>2609</v>
      </c>
      <c r="Q1437" s="2">
        <v>5190</v>
      </c>
      <c r="R1437" t="s">
        <v>10315</v>
      </c>
      <c r="S1437">
        <v>15</v>
      </c>
      <c r="T1437">
        <v>79</v>
      </c>
      <c r="U1437" s="2">
        <v>216</v>
      </c>
      <c r="V1437" s="2">
        <v>152</v>
      </c>
      <c r="W1437" s="8">
        <v>7.0905587668593451E-2</v>
      </c>
      <c r="X1437" s="2">
        <v>6721</v>
      </c>
      <c r="Y1437" s="45">
        <v>1367</v>
      </c>
      <c r="AA1437" s="61">
        <f>(Table13[[#This Row],[2042 Future AADT]]-Table13[[#This Row],[AADT 2022]])/20*($AA$5-2022)+Table13[[#This Row],[AADT 2022]]</f>
        <v>6185.15</v>
      </c>
      <c r="AC1437" s="1" t="str">
        <f>IF(Table13[[#This Row],[TCS MP]]&gt;=Table13[[#This Row],[BMP]],IF(Table13[[#This Row],[TCS MP]]&lt;=Table13[[#This Row],[EMP]],"Good","EMP"),"BMP")</f>
        <v>Good</v>
      </c>
    </row>
    <row r="1438" spans="1:29" ht="24" customHeight="1" x14ac:dyDescent="0.25">
      <c r="A1438" t="s">
        <v>2982</v>
      </c>
      <c r="B1438" t="s">
        <v>18502</v>
      </c>
      <c r="C1438">
        <v>102232</v>
      </c>
      <c r="D1438" t="s">
        <v>17073</v>
      </c>
      <c r="E1438" t="s">
        <v>963</v>
      </c>
      <c r="F1438" s="9">
        <f>Table13[[#This Row],[ToMeasure]]-Table13[[#This Row],[FromMeasure]]</f>
        <v>0.99420086000000651</v>
      </c>
      <c r="G1438" s="5" t="s">
        <v>442</v>
      </c>
      <c r="H1438" s="35">
        <v>163.35795103999999</v>
      </c>
      <c r="I1438" s="56">
        <v>162.87909172181801</v>
      </c>
      <c r="J1438" s="18" t="s">
        <v>2754</v>
      </c>
      <c r="K1438" s="68">
        <v>163</v>
      </c>
      <c r="L1438" s="35">
        <v>164.3521519</v>
      </c>
      <c r="M1438" s="56">
        <v>163.6330087</v>
      </c>
      <c r="N1438" s="18" t="s">
        <v>2981</v>
      </c>
      <c r="O1438" s="2">
        <v>3920</v>
      </c>
      <c r="P1438" s="2">
        <v>4122</v>
      </c>
      <c r="Q1438" s="2">
        <v>8042</v>
      </c>
      <c r="R1438" t="s">
        <v>14523</v>
      </c>
      <c r="S1438">
        <v>15</v>
      </c>
      <c r="T1438">
        <v>79</v>
      </c>
      <c r="U1438" s="2">
        <v>779</v>
      </c>
      <c r="V1438" s="2">
        <v>362</v>
      </c>
      <c r="W1438" s="8">
        <v>0.14188012932106442</v>
      </c>
      <c r="X1438" s="2">
        <v>24126</v>
      </c>
      <c r="Y1438" s="45">
        <v>1368</v>
      </c>
      <c r="AA1438" s="61">
        <f>(Table13[[#This Row],[2042 Future AADT]]-Table13[[#This Row],[AADT 2022]])/20*($AA$5-2022)+Table13[[#This Row],[AADT 2022]]</f>
        <v>18496.599999999999</v>
      </c>
      <c r="AC1438" s="1" t="str">
        <f>IF(Table13[[#This Row],[TCS MP]]&gt;=Table13[[#This Row],[BMP]],IF(Table13[[#This Row],[TCS MP]]&lt;=Table13[[#This Row],[EMP]],"Good","EMP"),"BMP")</f>
        <v>Good</v>
      </c>
    </row>
    <row r="1439" spans="1:29" ht="24" customHeight="1" x14ac:dyDescent="0.25">
      <c r="A1439" t="s">
        <v>2985</v>
      </c>
      <c r="B1439" t="s">
        <v>18503</v>
      </c>
      <c r="C1439">
        <v>102233</v>
      </c>
      <c r="D1439" t="s">
        <v>17073</v>
      </c>
      <c r="E1439" t="s">
        <v>963</v>
      </c>
      <c r="F1439" s="9">
        <f>Table13[[#This Row],[ToMeasure]]-Table13[[#This Row],[FromMeasure]]</f>
        <v>32.95249892999999</v>
      </c>
      <c r="G1439" s="5" t="s">
        <v>442</v>
      </c>
      <c r="H1439" s="35">
        <v>178.69568140000001</v>
      </c>
      <c r="I1439" s="56">
        <v>173</v>
      </c>
      <c r="J1439" s="18" t="s">
        <v>2981</v>
      </c>
      <c r="K1439" s="55">
        <v>198.99707751</v>
      </c>
      <c r="L1439" s="35">
        <v>211.64818033</v>
      </c>
      <c r="M1439" s="56">
        <v>207.44</v>
      </c>
      <c r="N1439" s="18" t="s">
        <v>2984</v>
      </c>
      <c r="O1439" s="2" t="s">
        <v>203</v>
      </c>
      <c r="P1439" s="2" t="s">
        <v>203</v>
      </c>
      <c r="Q1439" s="2">
        <v>27</v>
      </c>
      <c r="R1439" t="s">
        <v>6028</v>
      </c>
      <c r="S1439">
        <v>26</v>
      </c>
      <c r="T1439">
        <v>100</v>
      </c>
      <c r="U1439" s="2">
        <v>5</v>
      </c>
      <c r="V1439" s="2">
        <v>1</v>
      </c>
      <c r="W1439" s="8">
        <v>0.22222222222222221</v>
      </c>
      <c r="X1439" s="2">
        <v>35</v>
      </c>
      <c r="Y1439" s="45">
        <v>1369</v>
      </c>
      <c r="AA1439" s="61">
        <f>(Table13[[#This Row],[2042 Future AADT]]-Table13[[#This Row],[AADT 2022]])/20*($AA$5-2022)+Table13[[#This Row],[AADT 2022]]</f>
        <v>32.200000000000003</v>
      </c>
      <c r="AC1439" s="1" t="str">
        <f>IF(Table13[[#This Row],[TCS MP]]&gt;=Table13[[#This Row],[BMP]],IF(Table13[[#This Row],[TCS MP]]&lt;=Table13[[#This Row],[EMP]],"Good","EMP"),"BMP")</f>
        <v>Good</v>
      </c>
    </row>
    <row r="1440" spans="1:29" ht="24" customHeight="1" x14ac:dyDescent="0.25">
      <c r="A1440" t="s">
        <v>2986</v>
      </c>
      <c r="B1440" t="s">
        <v>18504</v>
      </c>
      <c r="C1440">
        <v>102234</v>
      </c>
      <c r="D1440" t="s">
        <v>17073</v>
      </c>
      <c r="E1440" t="s">
        <v>963</v>
      </c>
      <c r="F1440" s="9">
        <f>Table13[[#This Row],[ToMeasure]]-Table13[[#This Row],[FromMeasure]]</f>
        <v>46.100374009999996</v>
      </c>
      <c r="G1440" s="5" t="s">
        <v>442</v>
      </c>
      <c r="H1440" s="35">
        <v>211.64818033</v>
      </c>
      <c r="I1440" s="56">
        <v>207.56948242591801</v>
      </c>
      <c r="J1440" s="18" t="s">
        <v>2984</v>
      </c>
      <c r="K1440" s="55">
        <v>219.99851236999999</v>
      </c>
      <c r="L1440" s="35">
        <v>257.74855434</v>
      </c>
      <c r="M1440" s="56">
        <v>253.66985643591801</v>
      </c>
      <c r="N1440" s="18" t="s">
        <v>959</v>
      </c>
      <c r="O1440" s="2">
        <v>27</v>
      </c>
      <c r="P1440" s="2">
        <v>33</v>
      </c>
      <c r="Q1440" s="2">
        <v>60</v>
      </c>
      <c r="R1440" t="s">
        <v>14524</v>
      </c>
      <c r="S1440">
        <v>16</v>
      </c>
      <c r="T1440">
        <v>56</v>
      </c>
      <c r="U1440" s="2">
        <v>12</v>
      </c>
      <c r="V1440" s="2">
        <v>3</v>
      </c>
      <c r="W1440" s="8">
        <v>0.25</v>
      </c>
      <c r="X1440" s="2">
        <v>77</v>
      </c>
      <c r="Y1440" s="45">
        <v>1370</v>
      </c>
      <c r="AA1440" s="61">
        <f>(Table13[[#This Row],[2042 Future AADT]]-Table13[[#This Row],[AADT 2022]])/20*($AA$5-2022)+Table13[[#This Row],[AADT 2022]]</f>
        <v>71.05</v>
      </c>
      <c r="AC1440" s="1" t="str">
        <f>IF(Table13[[#This Row],[TCS MP]]&gt;=Table13[[#This Row],[BMP]],IF(Table13[[#This Row],[TCS MP]]&lt;=Table13[[#This Row],[EMP]],"Good","EMP"),"BMP")</f>
        <v>Good</v>
      </c>
    </row>
    <row r="1441" spans="1:29" ht="24" customHeight="1" x14ac:dyDescent="0.25">
      <c r="A1441" t="s">
        <v>2988</v>
      </c>
      <c r="B1441" t="s">
        <v>18505</v>
      </c>
      <c r="C1441">
        <v>102235</v>
      </c>
      <c r="D1441" t="s">
        <v>17073</v>
      </c>
      <c r="E1441" t="s">
        <v>963</v>
      </c>
      <c r="F1441" s="9">
        <f>Table13[[#This Row],[ToMeasure]]-Table13[[#This Row],[FromMeasure]]</f>
        <v>5.0758026600000221</v>
      </c>
      <c r="G1441" s="5" t="s">
        <v>442</v>
      </c>
      <c r="H1441" s="35">
        <v>313.50202535</v>
      </c>
      <c r="I1441" s="56">
        <v>315.46107422142899</v>
      </c>
      <c r="J1441" s="18" t="s">
        <v>959</v>
      </c>
      <c r="K1441" s="55">
        <v>317.00036037000001</v>
      </c>
      <c r="L1441" s="35">
        <v>318.57782801000002</v>
      </c>
      <c r="M1441" s="56">
        <v>320.53687688142901</v>
      </c>
      <c r="N1441" s="18" t="s">
        <v>2987</v>
      </c>
      <c r="O1441" s="2">
        <v>605</v>
      </c>
      <c r="P1441" s="2">
        <v>640</v>
      </c>
      <c r="Q1441" s="2">
        <v>1245</v>
      </c>
      <c r="R1441" t="s">
        <v>14525</v>
      </c>
      <c r="S1441">
        <v>9</v>
      </c>
      <c r="T1441">
        <v>62</v>
      </c>
      <c r="U1441" s="2">
        <v>62</v>
      </c>
      <c r="V1441" s="2">
        <v>43</v>
      </c>
      <c r="W1441" s="8">
        <v>8.4337349397590355E-2</v>
      </c>
      <c r="X1441" s="2">
        <v>1974</v>
      </c>
      <c r="Y1441" s="45">
        <v>1371</v>
      </c>
      <c r="AA1441" s="61">
        <f>(Table13[[#This Row],[2042 Future AADT]]-Table13[[#This Row],[AADT 2022]])/20*($AA$5-2022)+Table13[[#This Row],[AADT 2022]]</f>
        <v>1718.85</v>
      </c>
      <c r="AC1441" s="1" t="str">
        <f>IF(Table13[[#This Row],[TCS MP]]&gt;=Table13[[#This Row],[BMP]],IF(Table13[[#This Row],[TCS MP]]&lt;=Table13[[#This Row],[EMP]],"Good","EMP"),"BMP")</f>
        <v>Good</v>
      </c>
    </row>
    <row r="1442" spans="1:29" ht="24" customHeight="1" x14ac:dyDescent="0.25">
      <c r="A1442" t="s">
        <v>2989</v>
      </c>
      <c r="B1442" t="s">
        <v>18506</v>
      </c>
      <c r="C1442">
        <v>102236</v>
      </c>
      <c r="D1442" t="s">
        <v>17073</v>
      </c>
      <c r="E1442" t="s">
        <v>963</v>
      </c>
      <c r="F1442" s="9">
        <f>Table13[[#This Row],[ToMeasure]]-Table13[[#This Row],[FromMeasure]]</f>
        <v>24.001028340000005</v>
      </c>
      <c r="G1442" s="5" t="s">
        <v>442</v>
      </c>
      <c r="H1442" s="35">
        <v>318.57782801000002</v>
      </c>
      <c r="I1442" s="56">
        <v>320.61473918307701</v>
      </c>
      <c r="J1442" s="18" t="s">
        <v>2987</v>
      </c>
      <c r="K1442" s="55">
        <v>321.99152616333299</v>
      </c>
      <c r="L1442" s="35">
        <v>342.57885635000002</v>
      </c>
      <c r="M1442" s="56">
        <v>344.61576752307701</v>
      </c>
      <c r="N1442" s="18" t="s">
        <v>188</v>
      </c>
      <c r="O1442" s="2">
        <v>374</v>
      </c>
      <c r="P1442" s="2">
        <v>375</v>
      </c>
      <c r="Q1442" s="2">
        <v>749</v>
      </c>
      <c r="R1442" t="s">
        <v>16516</v>
      </c>
      <c r="S1442">
        <v>16</v>
      </c>
      <c r="T1442">
        <v>58</v>
      </c>
      <c r="U1442" s="2">
        <v>31</v>
      </c>
      <c r="V1442" s="2">
        <v>17</v>
      </c>
      <c r="W1442" s="8">
        <v>6.4085447263017362E-2</v>
      </c>
      <c r="X1442" s="2">
        <v>1187</v>
      </c>
      <c r="Y1442" s="45">
        <v>1372</v>
      </c>
      <c r="AA1442" s="61">
        <f>(Table13[[#This Row],[2042 Future AADT]]-Table13[[#This Row],[AADT 2022]])/20*($AA$5-2022)+Table13[[#This Row],[AADT 2022]]</f>
        <v>1033.7</v>
      </c>
      <c r="AC1442" s="1" t="str">
        <f>IF(Table13[[#This Row],[TCS MP]]&gt;=Table13[[#This Row],[BMP]],IF(Table13[[#This Row],[TCS MP]]&lt;=Table13[[#This Row],[EMP]],"Good","EMP"),"BMP")</f>
        <v>Good</v>
      </c>
    </row>
    <row r="1443" spans="1:29" ht="24" customHeight="1" x14ac:dyDescent="0.25">
      <c r="A1443" t="s">
        <v>2992</v>
      </c>
      <c r="B1443" t="s">
        <v>18507</v>
      </c>
      <c r="C1443">
        <v>102237</v>
      </c>
      <c r="D1443" t="s">
        <v>17073</v>
      </c>
      <c r="E1443" t="s">
        <v>963</v>
      </c>
      <c r="F1443" s="9">
        <f>Table13[[#This Row],[ToMeasure]]-Table13[[#This Row],[FromMeasure]]</f>
        <v>23.839370929999973</v>
      </c>
      <c r="G1443" s="5" t="s">
        <v>442</v>
      </c>
      <c r="H1443" s="35">
        <v>342.57885635000002</v>
      </c>
      <c r="I1443" s="56">
        <v>344.59635358461497</v>
      </c>
      <c r="J1443" s="18" t="s">
        <v>2990</v>
      </c>
      <c r="K1443" s="55">
        <v>345.159424</v>
      </c>
      <c r="L1443" s="35">
        <v>366.41822728</v>
      </c>
      <c r="M1443" s="56">
        <v>368.435724514615</v>
      </c>
      <c r="N1443" s="18" t="s">
        <v>2991</v>
      </c>
      <c r="O1443" s="2">
        <v>206</v>
      </c>
      <c r="P1443" s="2">
        <v>204</v>
      </c>
      <c r="Q1443" s="2">
        <v>410</v>
      </c>
      <c r="R1443" t="s">
        <v>16517</v>
      </c>
      <c r="S1443">
        <v>16</v>
      </c>
      <c r="T1443">
        <v>58</v>
      </c>
      <c r="U1443" s="2">
        <v>50</v>
      </c>
      <c r="V1443" s="2">
        <v>35</v>
      </c>
      <c r="W1443" s="8">
        <v>0.2073170731707317</v>
      </c>
      <c r="X1443" s="2">
        <v>698</v>
      </c>
      <c r="Y1443" s="45">
        <v>1373</v>
      </c>
      <c r="AA1443" s="61">
        <f>(Table13[[#This Row],[2042 Future AADT]]-Table13[[#This Row],[AADT 2022]])/20*($AA$5-2022)+Table13[[#This Row],[AADT 2022]]</f>
        <v>597.20000000000005</v>
      </c>
      <c r="AC1443" s="1" t="str">
        <f>IF(Table13[[#This Row],[TCS MP]]&gt;=Table13[[#This Row],[BMP]],IF(Table13[[#This Row],[TCS MP]]&lt;=Table13[[#This Row],[EMP]],"Good","EMP"),"BMP")</f>
        <v>Good</v>
      </c>
    </row>
    <row r="1444" spans="1:29" ht="24" customHeight="1" x14ac:dyDescent="0.25">
      <c r="A1444" t="s">
        <v>2996</v>
      </c>
      <c r="B1444" t="s">
        <v>18508</v>
      </c>
      <c r="C1444">
        <v>102238</v>
      </c>
      <c r="D1444" t="s">
        <v>17073</v>
      </c>
      <c r="E1444" t="s">
        <v>963</v>
      </c>
      <c r="F1444" s="9">
        <f>Table13[[#This Row],[ToMeasure]]-Table13[[#This Row],[FromMeasure]]</f>
        <v>0.47310984000000644</v>
      </c>
      <c r="G1444" s="5" t="s">
        <v>442</v>
      </c>
      <c r="H1444" s="35">
        <v>372.60580313999998</v>
      </c>
      <c r="I1444" s="56">
        <v>374.01949638999997</v>
      </c>
      <c r="J1444" s="18" t="s">
        <v>2994</v>
      </c>
      <c r="K1444" s="55">
        <v>374.21565492000002</v>
      </c>
      <c r="L1444" s="35">
        <v>373.07891297999998</v>
      </c>
      <c r="M1444" s="56">
        <v>374.49260622999998</v>
      </c>
      <c r="N1444" s="18" t="s">
        <v>2995</v>
      </c>
      <c r="O1444" s="2">
        <v>454</v>
      </c>
      <c r="P1444" s="2">
        <v>488</v>
      </c>
      <c r="Q1444" s="2">
        <v>942</v>
      </c>
      <c r="R1444" t="s">
        <v>10318</v>
      </c>
      <c r="S1444">
        <v>11</v>
      </c>
      <c r="T1444">
        <v>58</v>
      </c>
      <c r="U1444" s="2">
        <v>56</v>
      </c>
      <c r="V1444" s="2">
        <v>39</v>
      </c>
      <c r="W1444" s="8">
        <v>0.10084925690021232</v>
      </c>
      <c r="X1444" s="2">
        <v>1604</v>
      </c>
      <c r="Y1444" s="45">
        <v>1374</v>
      </c>
      <c r="AA1444" s="61">
        <f>(Table13[[#This Row],[2042 Future AADT]]-Table13[[#This Row],[AADT 2022]])/20*($AA$5-2022)+Table13[[#This Row],[AADT 2022]]</f>
        <v>1372.3</v>
      </c>
      <c r="AC1444" s="1" t="str">
        <f>IF(Table13[[#This Row],[TCS MP]]&gt;=Table13[[#This Row],[BMP]],IF(Table13[[#This Row],[TCS MP]]&lt;=Table13[[#This Row],[EMP]],"Good","EMP"),"BMP")</f>
        <v>Good</v>
      </c>
    </row>
    <row r="1445" spans="1:29" ht="24" customHeight="1" x14ac:dyDescent="0.25">
      <c r="A1445" t="s">
        <v>2998</v>
      </c>
      <c r="B1445" t="s">
        <v>18509</v>
      </c>
      <c r="C1445">
        <v>102239</v>
      </c>
      <c r="D1445" t="s">
        <v>17073</v>
      </c>
      <c r="E1445" t="s">
        <v>963</v>
      </c>
      <c r="F1445" s="9">
        <f>Table13[[#This Row],[ToMeasure]]-Table13[[#This Row],[FromMeasure]]</f>
        <v>22.891606160000038</v>
      </c>
      <c r="G1445" s="5" t="s">
        <v>442</v>
      </c>
      <c r="H1445" s="35">
        <v>373.07891297999998</v>
      </c>
      <c r="I1445" s="56">
        <v>374.39711280799997</v>
      </c>
      <c r="J1445" s="18" t="s">
        <v>2995</v>
      </c>
      <c r="K1445" s="55">
        <v>385.02458392</v>
      </c>
      <c r="L1445" s="35">
        <v>395.97051914000002</v>
      </c>
      <c r="M1445" s="56">
        <v>397.28871896800001</v>
      </c>
      <c r="N1445" s="18" t="s">
        <v>189</v>
      </c>
      <c r="O1445" s="2">
        <v>468</v>
      </c>
      <c r="P1445" s="2">
        <v>367</v>
      </c>
      <c r="Q1445" s="2">
        <v>835</v>
      </c>
      <c r="R1445" t="s">
        <v>14526</v>
      </c>
      <c r="S1445">
        <v>10</v>
      </c>
      <c r="T1445">
        <v>66</v>
      </c>
      <c r="U1445" s="2">
        <v>164</v>
      </c>
      <c r="V1445" s="2">
        <v>36</v>
      </c>
      <c r="W1445" s="8">
        <v>0.23952095808383234</v>
      </c>
      <c r="X1445" s="2">
        <v>1324</v>
      </c>
      <c r="Y1445" s="45">
        <v>1375</v>
      </c>
      <c r="AA1445" s="61">
        <f>(Table13[[#This Row],[2042 Future AADT]]-Table13[[#This Row],[AADT 2022]])/20*($AA$5-2022)+Table13[[#This Row],[AADT 2022]]</f>
        <v>1152.8499999999999</v>
      </c>
      <c r="AC1445" s="1" t="str">
        <f>IF(Table13[[#This Row],[TCS MP]]&gt;=Table13[[#This Row],[BMP]],IF(Table13[[#This Row],[TCS MP]]&lt;=Table13[[#This Row],[EMP]],"Good","EMP"),"BMP")</f>
        <v>Good</v>
      </c>
    </row>
    <row r="1446" spans="1:29" ht="24" customHeight="1" x14ac:dyDescent="0.25">
      <c r="A1446" t="s">
        <v>2999</v>
      </c>
      <c r="B1446" t="s">
        <v>18510</v>
      </c>
      <c r="C1446">
        <v>102240</v>
      </c>
      <c r="D1446" t="s">
        <v>17073</v>
      </c>
      <c r="E1446" t="s">
        <v>963</v>
      </c>
      <c r="F1446" s="9">
        <f>Table13[[#This Row],[ToMeasure]]-Table13[[#This Row],[FromMeasure]]</f>
        <v>14.461343779999993</v>
      </c>
      <c r="G1446" s="5" t="s">
        <v>442</v>
      </c>
      <c r="H1446" s="35">
        <v>395.97051914000002</v>
      </c>
      <c r="I1446" s="56">
        <v>397.13093444625002</v>
      </c>
      <c r="J1446" s="18" t="s">
        <v>189</v>
      </c>
      <c r="K1446" s="55">
        <v>406.95315820000002</v>
      </c>
      <c r="L1446" s="35">
        <v>410.43186292000001</v>
      </c>
      <c r="M1446" s="56">
        <v>411.59227822625002</v>
      </c>
      <c r="N1446" s="18" t="s">
        <v>1429</v>
      </c>
      <c r="O1446" s="2">
        <v>519</v>
      </c>
      <c r="P1446" s="2">
        <v>507</v>
      </c>
      <c r="Q1446" s="2">
        <v>1026</v>
      </c>
      <c r="R1446" t="s">
        <v>10319</v>
      </c>
      <c r="S1446">
        <v>9</v>
      </c>
      <c r="T1446">
        <v>55</v>
      </c>
      <c r="U1446" s="2">
        <v>129</v>
      </c>
      <c r="V1446" s="2">
        <v>90</v>
      </c>
      <c r="W1446" s="8">
        <v>0.21345029239766081</v>
      </c>
      <c r="X1446" s="2">
        <v>1747</v>
      </c>
      <c r="Y1446" s="45">
        <v>1376</v>
      </c>
      <c r="AA1446" s="61">
        <f>(Table13[[#This Row],[2042 Future AADT]]-Table13[[#This Row],[AADT 2022]])/20*($AA$5-2022)+Table13[[#This Row],[AADT 2022]]</f>
        <v>1494.65</v>
      </c>
      <c r="AC1446" s="1" t="str">
        <f>IF(Table13[[#This Row],[TCS MP]]&gt;=Table13[[#This Row],[BMP]],IF(Table13[[#This Row],[TCS MP]]&lt;=Table13[[#This Row],[EMP]],"Good","EMP"),"BMP")</f>
        <v>Good</v>
      </c>
    </row>
    <row r="1447" spans="1:29" ht="24" customHeight="1" x14ac:dyDescent="0.25">
      <c r="A1447" t="s">
        <v>3002</v>
      </c>
      <c r="B1447" t="s">
        <v>18511</v>
      </c>
      <c r="C1447">
        <v>102241</v>
      </c>
      <c r="D1447" t="s">
        <v>17073</v>
      </c>
      <c r="E1447" t="s">
        <v>963</v>
      </c>
      <c r="F1447" s="9">
        <f>Table13[[#This Row],[ToMeasure]]-Table13[[#This Row],[FromMeasure]]</f>
        <v>24.279363400000022</v>
      </c>
      <c r="G1447" s="5" t="s">
        <v>442</v>
      </c>
      <c r="H1447" s="35">
        <v>416.32006059999998</v>
      </c>
      <c r="I1447" s="56">
        <v>417.50295290000003</v>
      </c>
      <c r="J1447" s="18" t="s">
        <v>3000</v>
      </c>
      <c r="K1447" s="55">
        <v>431.95438999999999</v>
      </c>
      <c r="L1447" s="35">
        <v>440.599424</v>
      </c>
      <c r="M1447" s="56">
        <v>441.78231629999999</v>
      </c>
      <c r="N1447" s="18" t="s">
        <v>3001</v>
      </c>
      <c r="O1447" s="2">
        <v>1481</v>
      </c>
      <c r="P1447" s="2">
        <v>1542</v>
      </c>
      <c r="Q1447" s="2">
        <v>3023</v>
      </c>
      <c r="R1447" t="s">
        <v>6029</v>
      </c>
      <c r="S1447">
        <v>10</v>
      </c>
      <c r="T1447">
        <v>54</v>
      </c>
      <c r="U1447" s="2">
        <v>194</v>
      </c>
      <c r="V1447" s="2">
        <v>98</v>
      </c>
      <c r="W1447" s="8">
        <v>9.659278862057559E-2</v>
      </c>
      <c r="X1447" s="2">
        <v>4792</v>
      </c>
      <c r="Y1447" s="45">
        <v>1377</v>
      </c>
      <c r="AA1447" s="61">
        <f>(Table13[[#This Row],[2042 Future AADT]]-Table13[[#This Row],[AADT 2022]])/20*($AA$5-2022)+Table13[[#This Row],[AADT 2022]]</f>
        <v>4172.8500000000004</v>
      </c>
      <c r="AC1447" s="1" t="str">
        <f>IF(Table13[[#This Row],[TCS MP]]&gt;=Table13[[#This Row],[BMP]],IF(Table13[[#This Row],[TCS MP]]&lt;=Table13[[#This Row],[EMP]],"Good","EMP"),"BMP")</f>
        <v>Good</v>
      </c>
    </row>
    <row r="1448" spans="1:29" ht="24" customHeight="1" x14ac:dyDescent="0.25">
      <c r="A1448" t="s">
        <v>3004</v>
      </c>
      <c r="B1448" t="s">
        <v>18512</v>
      </c>
      <c r="C1448">
        <v>102242</v>
      </c>
      <c r="D1448" t="s">
        <v>17073</v>
      </c>
      <c r="E1448" t="s">
        <v>963</v>
      </c>
      <c r="F1448" s="9">
        <f>Table13[[#This Row],[ToMeasure]]-Table13[[#This Row],[FromMeasure]]</f>
        <v>4.9071693999999866</v>
      </c>
      <c r="G1448" s="5" t="s">
        <v>442</v>
      </c>
      <c r="H1448" s="35">
        <v>440.599424</v>
      </c>
      <c r="I1448" s="56">
        <v>441.78121951428602</v>
      </c>
      <c r="J1448" s="18" t="s">
        <v>3001</v>
      </c>
      <c r="K1448" s="55">
        <v>446.00062580000002</v>
      </c>
      <c r="L1448" s="35">
        <v>445.50659339999999</v>
      </c>
      <c r="M1448" s="56">
        <v>446.68838891428601</v>
      </c>
      <c r="N1448" s="18" t="s">
        <v>3003</v>
      </c>
      <c r="O1448" s="2">
        <v>2181</v>
      </c>
      <c r="P1448" s="2">
        <v>2186</v>
      </c>
      <c r="Q1448" s="2">
        <v>4367</v>
      </c>
      <c r="R1448" t="s">
        <v>16518</v>
      </c>
      <c r="S1448">
        <v>15</v>
      </c>
      <c r="T1448">
        <v>52</v>
      </c>
      <c r="U1448" s="2">
        <v>487</v>
      </c>
      <c r="V1448" s="2">
        <v>84</v>
      </c>
      <c r="W1448" s="8">
        <v>0.13075337760476299</v>
      </c>
      <c r="X1448" s="2">
        <v>7435</v>
      </c>
      <c r="Y1448" s="45">
        <v>1378</v>
      </c>
      <c r="AA1448" s="61">
        <f>(Table13[[#This Row],[2042 Future AADT]]-Table13[[#This Row],[AADT 2022]])/20*($AA$5-2022)+Table13[[#This Row],[AADT 2022]]</f>
        <v>6361.2</v>
      </c>
      <c r="AC1448" s="1" t="str">
        <f>IF(Table13[[#This Row],[TCS MP]]&gt;=Table13[[#This Row],[BMP]],IF(Table13[[#This Row],[TCS MP]]&lt;=Table13[[#This Row],[EMP]],"Good","EMP"),"BMP")</f>
        <v>Good</v>
      </c>
    </row>
    <row r="1449" spans="1:29" ht="24" customHeight="1" x14ac:dyDescent="0.25">
      <c r="A1449" t="s">
        <v>3006</v>
      </c>
      <c r="B1449" t="s">
        <v>18513</v>
      </c>
      <c r="C1449">
        <v>102243</v>
      </c>
      <c r="D1449" t="s">
        <v>17073</v>
      </c>
      <c r="E1449" t="s">
        <v>963</v>
      </c>
      <c r="F1449" s="9">
        <f>Table13[[#This Row],[ToMeasure]]-Table13[[#This Row],[FromMeasure]]</f>
        <v>1.1749002000000246</v>
      </c>
      <c r="G1449" s="5" t="s">
        <v>442</v>
      </c>
      <c r="H1449" s="35">
        <v>445.50659339999999</v>
      </c>
      <c r="I1449" s="56">
        <v>446.67216196666698</v>
      </c>
      <c r="J1449" s="18" t="s">
        <v>3003</v>
      </c>
      <c r="K1449" s="55">
        <v>446.90066589999998</v>
      </c>
      <c r="L1449" s="35">
        <v>446.68149360000001</v>
      </c>
      <c r="M1449" s="56">
        <v>447.847062166667</v>
      </c>
      <c r="N1449" s="18" t="s">
        <v>3005</v>
      </c>
      <c r="O1449" s="2">
        <v>4434</v>
      </c>
      <c r="P1449" s="2">
        <v>4515</v>
      </c>
      <c r="Q1449" s="2">
        <v>8949</v>
      </c>
      <c r="R1449" t="s">
        <v>10320</v>
      </c>
      <c r="S1449">
        <v>10</v>
      </c>
      <c r="T1449">
        <v>61</v>
      </c>
      <c r="U1449" s="2">
        <v>318</v>
      </c>
      <c r="V1449" s="2">
        <v>170</v>
      </c>
      <c r="W1449" s="8">
        <v>5.4531232539948599E-2</v>
      </c>
      <c r="X1449" s="2">
        <v>15237</v>
      </c>
      <c r="Y1449" s="45">
        <v>1379</v>
      </c>
      <c r="AA1449" s="61">
        <f>(Table13[[#This Row],[2042 Future AADT]]-Table13[[#This Row],[AADT 2022]])/20*($AA$5-2022)+Table13[[#This Row],[AADT 2022]]</f>
        <v>13036.2</v>
      </c>
      <c r="AC1449" s="1" t="str">
        <f>IF(Table13[[#This Row],[TCS MP]]&gt;=Table13[[#This Row],[BMP]],IF(Table13[[#This Row],[TCS MP]]&lt;=Table13[[#This Row],[EMP]],"Good","EMP"),"BMP")</f>
        <v>Good</v>
      </c>
    </row>
    <row r="1450" spans="1:29" ht="24" customHeight="1" x14ac:dyDescent="0.25">
      <c r="A1450" t="s">
        <v>3007</v>
      </c>
      <c r="B1450" t="s">
        <v>18514</v>
      </c>
      <c r="C1450">
        <v>102245</v>
      </c>
      <c r="D1450" t="s">
        <v>17073</v>
      </c>
      <c r="E1450" t="s">
        <v>963</v>
      </c>
      <c r="F1450" s="9">
        <f>Table13[[#This Row],[ToMeasure]]-Table13[[#This Row],[FromMeasure]]</f>
        <v>13.911694399999988</v>
      </c>
      <c r="G1450" s="5" t="s">
        <v>442</v>
      </c>
      <c r="H1450" s="35">
        <v>446.68149360000001</v>
      </c>
      <c r="I1450" s="56">
        <v>447.85676165625</v>
      </c>
      <c r="J1450" s="18" t="s">
        <v>3005</v>
      </c>
      <c r="K1450" s="55">
        <v>454.96362110000001</v>
      </c>
      <c r="L1450" s="35">
        <v>460.593188</v>
      </c>
      <c r="M1450" s="56">
        <v>461.76845605624999</v>
      </c>
      <c r="N1450" s="18" t="s">
        <v>186</v>
      </c>
      <c r="O1450" s="2">
        <v>2350</v>
      </c>
      <c r="P1450" s="2">
        <v>2244</v>
      </c>
      <c r="Q1450" s="2">
        <v>4594</v>
      </c>
      <c r="R1450" t="s">
        <v>6030</v>
      </c>
      <c r="S1450">
        <v>10</v>
      </c>
      <c r="T1450">
        <v>62</v>
      </c>
      <c r="U1450" s="2">
        <v>228</v>
      </c>
      <c r="V1450" s="2">
        <v>275</v>
      </c>
      <c r="W1450" s="8">
        <v>0.10949063996517196</v>
      </c>
      <c r="X1450" s="2">
        <v>7822</v>
      </c>
      <c r="Y1450" s="45">
        <v>1380</v>
      </c>
      <c r="AA1450" s="61">
        <f>(Table13[[#This Row],[2042 Future AADT]]-Table13[[#This Row],[AADT 2022]])/20*($AA$5-2022)+Table13[[#This Row],[AADT 2022]]</f>
        <v>6692.2000000000007</v>
      </c>
      <c r="AC1450" s="1" t="str">
        <f>IF(Table13[[#This Row],[TCS MP]]&gt;=Table13[[#This Row],[BMP]],IF(Table13[[#This Row],[TCS MP]]&lt;=Table13[[#This Row],[EMP]],"Good","EMP"),"BMP")</f>
        <v>Good</v>
      </c>
    </row>
    <row r="1451" spans="1:29" ht="24" customHeight="1" x14ac:dyDescent="0.25">
      <c r="A1451" t="s">
        <v>3008</v>
      </c>
      <c r="B1451" t="s">
        <v>18515</v>
      </c>
      <c r="C1451">
        <v>102246</v>
      </c>
      <c r="D1451" t="s">
        <v>17073</v>
      </c>
      <c r="E1451" t="s">
        <v>963</v>
      </c>
      <c r="F1451" s="9">
        <f>Table13[[#This Row],[ToMeasure]]-Table13[[#This Row],[FromMeasure]]</f>
        <v>16.1454837</v>
      </c>
      <c r="G1451" s="5" t="s">
        <v>442</v>
      </c>
      <c r="H1451" s="35">
        <v>460.593188</v>
      </c>
      <c r="I1451" s="56">
        <v>461.76867848333302</v>
      </c>
      <c r="J1451" s="18" t="s">
        <v>186</v>
      </c>
      <c r="K1451" s="55">
        <v>469.00503120000002</v>
      </c>
      <c r="L1451" s="35">
        <v>476.7386717</v>
      </c>
      <c r="M1451" s="56">
        <v>477.91416218333302</v>
      </c>
      <c r="N1451" s="18" t="s">
        <v>2122</v>
      </c>
      <c r="O1451" s="2">
        <v>770</v>
      </c>
      <c r="P1451" s="2">
        <v>734</v>
      </c>
      <c r="Q1451" s="2">
        <v>1504</v>
      </c>
      <c r="R1451" t="s">
        <v>14527</v>
      </c>
      <c r="S1451">
        <v>9</v>
      </c>
      <c r="T1451">
        <v>52</v>
      </c>
      <c r="U1451" s="2">
        <v>74</v>
      </c>
      <c r="V1451" s="2">
        <v>104</v>
      </c>
      <c r="W1451" s="8">
        <v>0.11835106382978723</v>
      </c>
      <c r="X1451" s="2">
        <v>2384</v>
      </c>
      <c r="Y1451" s="45">
        <v>1381</v>
      </c>
      <c r="AA1451" s="61">
        <f>(Table13[[#This Row],[2042 Future AADT]]-Table13[[#This Row],[AADT 2022]])/20*($AA$5-2022)+Table13[[#This Row],[AADT 2022]]</f>
        <v>2076</v>
      </c>
      <c r="AC1451" s="1" t="str">
        <f>IF(Table13[[#This Row],[TCS MP]]&gt;=Table13[[#This Row],[BMP]],IF(Table13[[#This Row],[TCS MP]]&lt;=Table13[[#This Row],[EMP]],"Good","EMP"),"BMP")</f>
        <v>Good</v>
      </c>
    </row>
    <row r="1452" spans="1:29" ht="24" customHeight="1" x14ac:dyDescent="0.25">
      <c r="A1452" t="s">
        <v>3009</v>
      </c>
      <c r="B1452" t="s">
        <v>18516</v>
      </c>
      <c r="C1452">
        <v>102247</v>
      </c>
      <c r="D1452" t="s">
        <v>17073</v>
      </c>
      <c r="E1452" t="s">
        <v>963</v>
      </c>
      <c r="F1452" s="9">
        <f>Table13[[#This Row],[ToMeasure]]-Table13[[#This Row],[FromMeasure]]</f>
        <v>17.259815500000002</v>
      </c>
      <c r="G1452" s="5" t="s">
        <v>442</v>
      </c>
      <c r="H1452" s="35">
        <v>476.7386717</v>
      </c>
      <c r="I1452" s="56">
        <v>477.89746683999999</v>
      </c>
      <c r="J1452" s="18" t="s">
        <v>190</v>
      </c>
      <c r="K1452" s="55">
        <v>485.993497666667</v>
      </c>
      <c r="L1452" s="35">
        <v>493.9984872</v>
      </c>
      <c r="M1452" s="56">
        <v>495.15728233999999</v>
      </c>
      <c r="N1452" s="18" t="s">
        <v>191</v>
      </c>
      <c r="O1452" s="2">
        <v>600</v>
      </c>
      <c r="P1452" s="2">
        <v>555</v>
      </c>
      <c r="Q1452" s="2">
        <v>1155</v>
      </c>
      <c r="R1452" t="s">
        <v>10321</v>
      </c>
      <c r="S1452">
        <v>10</v>
      </c>
      <c r="T1452">
        <v>53</v>
      </c>
      <c r="U1452" s="2">
        <v>56</v>
      </c>
      <c r="V1452" s="2">
        <v>91</v>
      </c>
      <c r="W1452" s="8">
        <v>0.12727272727272726</v>
      </c>
      <c r="X1452" s="2">
        <v>1831</v>
      </c>
      <c r="Y1452" s="45">
        <v>1382</v>
      </c>
      <c r="AA1452" s="61">
        <f>(Table13[[#This Row],[2042 Future AADT]]-Table13[[#This Row],[AADT 2022]])/20*($AA$5-2022)+Table13[[#This Row],[AADT 2022]]</f>
        <v>1594.4</v>
      </c>
      <c r="AC1452" s="1" t="str">
        <f>IF(Table13[[#This Row],[TCS MP]]&gt;=Table13[[#This Row],[BMP]],IF(Table13[[#This Row],[TCS MP]]&lt;=Table13[[#This Row],[EMP]],"Good","EMP"),"BMP")</f>
        <v>Good</v>
      </c>
    </row>
    <row r="1453" spans="1:29" ht="24" customHeight="1" x14ac:dyDescent="0.25">
      <c r="A1453" t="s">
        <v>3010</v>
      </c>
      <c r="B1453" t="s">
        <v>18517</v>
      </c>
      <c r="C1453">
        <v>102248</v>
      </c>
      <c r="D1453" t="s">
        <v>17073</v>
      </c>
      <c r="E1453" t="s">
        <v>963</v>
      </c>
      <c r="F1453" s="9">
        <f>Table13[[#This Row],[ToMeasure]]-Table13[[#This Row],[FromMeasure]]</f>
        <v>15.219716000000005</v>
      </c>
      <c r="G1453" s="5" t="s">
        <v>442</v>
      </c>
      <c r="H1453" s="35">
        <v>493.9984872</v>
      </c>
      <c r="I1453" s="56">
        <v>495.105857505882</v>
      </c>
      <c r="J1453" s="18" t="s">
        <v>191</v>
      </c>
      <c r="K1453" s="55">
        <v>502.02422995000001</v>
      </c>
      <c r="L1453" s="35">
        <v>509.2182032</v>
      </c>
      <c r="M1453" s="56">
        <v>510.32557350588201</v>
      </c>
      <c r="N1453" s="18" t="s">
        <v>2274</v>
      </c>
      <c r="O1453" s="2">
        <v>580</v>
      </c>
      <c r="P1453" s="2">
        <v>533</v>
      </c>
      <c r="Q1453" s="2">
        <v>1113</v>
      </c>
      <c r="R1453" t="s">
        <v>14528</v>
      </c>
      <c r="S1453">
        <v>9</v>
      </c>
      <c r="T1453">
        <v>57</v>
      </c>
      <c r="U1453" s="2">
        <v>54</v>
      </c>
      <c r="V1453" s="2">
        <v>88</v>
      </c>
      <c r="W1453" s="8">
        <v>0.12758310871518419</v>
      </c>
      <c r="X1453" s="2">
        <v>1895</v>
      </c>
      <c r="Y1453" s="45">
        <v>1383</v>
      </c>
      <c r="AA1453" s="61">
        <f>(Table13[[#This Row],[2042 Future AADT]]-Table13[[#This Row],[AADT 2022]])/20*($AA$5-2022)+Table13[[#This Row],[AADT 2022]]</f>
        <v>1621.3</v>
      </c>
      <c r="AC1453" s="1" t="str">
        <f>IF(Table13[[#This Row],[TCS MP]]&gt;=Table13[[#This Row],[BMP]],IF(Table13[[#This Row],[TCS MP]]&lt;=Table13[[#This Row],[EMP]],"Good","EMP"),"BMP")</f>
        <v>Good</v>
      </c>
    </row>
    <row r="1454" spans="1:29" ht="24" customHeight="1" x14ac:dyDescent="0.25">
      <c r="A1454" t="s">
        <v>3013</v>
      </c>
      <c r="B1454" t="s">
        <v>18518</v>
      </c>
      <c r="C1454">
        <v>102251</v>
      </c>
      <c r="D1454" t="s">
        <v>17073</v>
      </c>
      <c r="E1454" t="s">
        <v>996</v>
      </c>
      <c r="F1454" s="9">
        <f>Table13[[#This Row],[ToMeasure]]-Table13[[#This Row],[FromMeasure]]</f>
        <v>14.282070879999999</v>
      </c>
      <c r="G1454" s="5" t="s">
        <v>993</v>
      </c>
      <c r="H1454" s="35">
        <v>0</v>
      </c>
      <c r="I1454" s="56">
        <v>523.87478879058801</v>
      </c>
      <c r="J1454" s="18" t="s">
        <v>1706</v>
      </c>
      <c r="K1454" s="55">
        <v>526.99953340499997</v>
      </c>
      <c r="L1454" s="35">
        <v>14.282070879999999</v>
      </c>
      <c r="M1454" s="56">
        <v>538.15685970058803</v>
      </c>
      <c r="N1454" s="18" t="s">
        <v>3012</v>
      </c>
      <c r="O1454" s="2">
        <v>720</v>
      </c>
      <c r="P1454" s="2">
        <v>725</v>
      </c>
      <c r="Q1454" s="2">
        <v>1445</v>
      </c>
      <c r="R1454" t="s">
        <v>10333</v>
      </c>
      <c r="S1454">
        <v>11</v>
      </c>
      <c r="T1454">
        <v>50</v>
      </c>
      <c r="U1454" s="2">
        <v>67</v>
      </c>
      <c r="V1454" s="2">
        <v>94</v>
      </c>
      <c r="W1454" s="8">
        <v>0.11141868512110727</v>
      </c>
      <c r="X1454" s="2">
        <v>2208</v>
      </c>
      <c r="Y1454" s="45">
        <v>1384</v>
      </c>
      <c r="AA1454" s="61">
        <f>(Table13[[#This Row],[2042 Future AADT]]-Table13[[#This Row],[AADT 2022]])/20*($AA$5-2022)+Table13[[#This Row],[AADT 2022]]</f>
        <v>1940.95</v>
      </c>
      <c r="AC1454" s="1" t="str">
        <f>IF(Table13[[#This Row],[TCS MP]]&gt;=Table13[[#This Row],[BMP]],IF(Table13[[#This Row],[TCS MP]]&lt;=Table13[[#This Row],[EMP]],"Good","EMP"),"BMP")</f>
        <v>Good</v>
      </c>
    </row>
    <row r="1455" spans="1:29" ht="24" customHeight="1" x14ac:dyDescent="0.25">
      <c r="A1455" t="s">
        <v>3014</v>
      </c>
      <c r="B1455" t="s">
        <v>18519</v>
      </c>
      <c r="C1455">
        <v>102252</v>
      </c>
      <c r="D1455" t="s">
        <v>17073</v>
      </c>
      <c r="E1455" t="s">
        <v>996</v>
      </c>
      <c r="F1455" s="9">
        <f>Table13[[#This Row],[ToMeasure]]-Table13[[#This Row],[FromMeasure]]</f>
        <v>40.951989619999999</v>
      </c>
      <c r="G1455" s="5" t="s">
        <v>993</v>
      </c>
      <c r="H1455" s="35">
        <v>14.282070879999999</v>
      </c>
      <c r="I1455" s="56">
        <v>538.27730746372094</v>
      </c>
      <c r="J1455" s="18" t="s">
        <v>3012</v>
      </c>
      <c r="K1455" s="55">
        <v>566.09476796499996</v>
      </c>
      <c r="L1455" s="35">
        <v>55.234060499999998</v>
      </c>
      <c r="M1455" s="56">
        <v>579.22929708372101</v>
      </c>
      <c r="N1455" s="18" t="s">
        <v>992</v>
      </c>
      <c r="O1455" s="2">
        <v>591</v>
      </c>
      <c r="P1455" s="2">
        <v>510</v>
      </c>
      <c r="Q1455" s="2">
        <v>1101</v>
      </c>
      <c r="R1455" t="s">
        <v>6031</v>
      </c>
      <c r="S1455">
        <v>12</v>
      </c>
      <c r="T1455">
        <v>54</v>
      </c>
      <c r="U1455" s="2">
        <v>59</v>
      </c>
      <c r="V1455" s="2">
        <v>67</v>
      </c>
      <c r="W1455" s="8">
        <v>0.11444141689373297</v>
      </c>
      <c r="X1455" s="2">
        <v>1461</v>
      </c>
      <c r="Y1455" s="45">
        <v>1385</v>
      </c>
      <c r="AA1455" s="61">
        <f>(Table13[[#This Row],[2042 Future AADT]]-Table13[[#This Row],[AADT 2022]])/20*($AA$5-2022)+Table13[[#This Row],[AADT 2022]]</f>
        <v>1335</v>
      </c>
      <c r="AC1455" s="1" t="str">
        <f>IF(Table13[[#This Row],[TCS MP]]&gt;=Table13[[#This Row],[BMP]],IF(Table13[[#This Row],[TCS MP]]&lt;=Table13[[#This Row],[EMP]],"Good","EMP"),"BMP")</f>
        <v>Good</v>
      </c>
    </row>
    <row r="1456" spans="1:29" ht="24" customHeight="1" x14ac:dyDescent="0.25">
      <c r="A1456" t="s">
        <v>3015</v>
      </c>
      <c r="B1456" t="s">
        <v>18520</v>
      </c>
      <c r="C1456">
        <v>102253</v>
      </c>
      <c r="D1456" t="s">
        <v>17073</v>
      </c>
      <c r="E1456" t="s">
        <v>996</v>
      </c>
      <c r="F1456" s="9">
        <f>Table13[[#This Row],[ToMeasure]]-Table13[[#This Row],[FromMeasure]]</f>
        <v>28.288430079999998</v>
      </c>
      <c r="G1456" s="5" t="s">
        <v>993</v>
      </c>
      <c r="H1456" s="35">
        <v>55.234060499999998</v>
      </c>
      <c r="I1456" s="56">
        <v>579.35547228133305</v>
      </c>
      <c r="J1456" s="18" t="s">
        <v>992</v>
      </c>
      <c r="K1456" s="55">
        <v>582.99524585999995</v>
      </c>
      <c r="L1456" s="35">
        <v>83.522490579999996</v>
      </c>
      <c r="M1456" s="56">
        <v>607.64390236133295</v>
      </c>
      <c r="N1456" s="18" t="s">
        <v>192</v>
      </c>
      <c r="O1456" s="2">
        <v>621</v>
      </c>
      <c r="P1456" s="2">
        <v>683</v>
      </c>
      <c r="Q1456" s="2">
        <v>1304</v>
      </c>
      <c r="R1456" t="s">
        <v>6032</v>
      </c>
      <c r="S1456">
        <v>11</v>
      </c>
      <c r="T1456">
        <v>60</v>
      </c>
      <c r="U1456" s="2">
        <v>219</v>
      </c>
      <c r="V1456" s="2">
        <v>148</v>
      </c>
      <c r="W1456" s="8">
        <v>0.28144171779141103</v>
      </c>
      <c r="X1456" s="2">
        <v>1993</v>
      </c>
      <c r="Y1456" s="45">
        <v>1386</v>
      </c>
      <c r="AA1456" s="61">
        <f>(Table13[[#This Row],[2042 Future AADT]]-Table13[[#This Row],[AADT 2022]])/20*($AA$5-2022)+Table13[[#This Row],[AADT 2022]]</f>
        <v>1751.85</v>
      </c>
      <c r="AC1456" s="1" t="str">
        <f>IF(Table13[[#This Row],[TCS MP]]&gt;=Table13[[#This Row],[BMP]],IF(Table13[[#This Row],[TCS MP]]&lt;=Table13[[#This Row],[EMP]],"Good","EMP"),"BMP")</f>
        <v>Good</v>
      </c>
    </row>
    <row r="1457" spans="1:29" ht="24" customHeight="1" x14ac:dyDescent="0.25">
      <c r="A1457" t="s">
        <v>3016</v>
      </c>
      <c r="B1457" t="s">
        <v>18521</v>
      </c>
      <c r="C1457">
        <v>102254</v>
      </c>
      <c r="D1457" t="s">
        <v>17073</v>
      </c>
      <c r="E1457" t="s">
        <v>996</v>
      </c>
      <c r="F1457" s="9">
        <f>Table13[[#This Row],[ToMeasure]]-Table13[[#This Row],[FromMeasure]]</f>
        <v>1.5560768400000029</v>
      </c>
      <c r="G1457" s="5" t="s">
        <v>993</v>
      </c>
      <c r="H1457" s="35">
        <v>83.522490579999996</v>
      </c>
      <c r="I1457" s="56">
        <v>607.66874880750004</v>
      </c>
      <c r="J1457" s="18" t="s">
        <v>192</v>
      </c>
      <c r="K1457" s="55">
        <v>607.99985726499995</v>
      </c>
      <c r="L1457" s="35">
        <v>85.078567419999999</v>
      </c>
      <c r="M1457" s="56">
        <v>609.22482564749998</v>
      </c>
      <c r="N1457" s="18" t="s">
        <v>2258</v>
      </c>
      <c r="O1457" s="2">
        <v>991</v>
      </c>
      <c r="P1457" s="2">
        <v>641</v>
      </c>
      <c r="Q1457" s="2">
        <v>1632</v>
      </c>
      <c r="R1457" t="s">
        <v>14537</v>
      </c>
      <c r="S1457">
        <v>10</v>
      </c>
      <c r="T1457">
        <v>58</v>
      </c>
      <c r="U1457" s="2">
        <v>219</v>
      </c>
      <c r="V1457" s="2">
        <v>148</v>
      </c>
      <c r="W1457" s="8">
        <v>0.22487745098039216</v>
      </c>
      <c r="X1457" s="2">
        <v>2806</v>
      </c>
      <c r="Y1457" s="45">
        <v>1387</v>
      </c>
      <c r="AA1457" s="61">
        <f>(Table13[[#This Row],[2042 Future AADT]]-Table13[[#This Row],[AADT 2022]])/20*($AA$5-2022)+Table13[[#This Row],[AADT 2022]]</f>
        <v>2395.1</v>
      </c>
      <c r="AC1457" s="1" t="str">
        <f>IF(Table13[[#This Row],[TCS MP]]&gt;=Table13[[#This Row],[BMP]],IF(Table13[[#This Row],[TCS MP]]&lt;=Table13[[#This Row],[EMP]],"Good","EMP"),"BMP")</f>
        <v>Good</v>
      </c>
    </row>
    <row r="1458" spans="1:29" ht="24" customHeight="1" x14ac:dyDescent="0.25">
      <c r="A1458" t="s">
        <v>3019</v>
      </c>
      <c r="B1458" t="s">
        <v>18561</v>
      </c>
      <c r="C1458">
        <v>102306</v>
      </c>
      <c r="D1458" t="s">
        <v>17073</v>
      </c>
      <c r="E1458" t="s">
        <v>996</v>
      </c>
      <c r="F1458" s="9">
        <f>Table13[[#This Row],[ToMeasure]]-Table13[[#This Row],[FromMeasure]]</f>
        <v>0.81939533000000608</v>
      </c>
      <c r="G1458" s="5" t="s">
        <v>993</v>
      </c>
      <c r="H1458" s="35">
        <v>85.078567419999999</v>
      </c>
      <c r="I1458" s="56">
        <v>609.22726944666704</v>
      </c>
      <c r="J1458" s="18" t="s">
        <v>2258</v>
      </c>
      <c r="K1458" s="55">
        <v>609.46007106499997</v>
      </c>
      <c r="L1458" s="35">
        <v>85.897962750000005</v>
      </c>
      <c r="M1458" s="56">
        <v>610.04666477666694</v>
      </c>
      <c r="N1458" s="18" t="s">
        <v>193</v>
      </c>
      <c r="O1458" s="2">
        <v>2590</v>
      </c>
      <c r="P1458" s="2">
        <v>2600</v>
      </c>
      <c r="Q1458" s="2">
        <v>5190</v>
      </c>
      <c r="R1458" t="s">
        <v>10334</v>
      </c>
      <c r="S1458">
        <v>8</v>
      </c>
      <c r="T1458">
        <v>50</v>
      </c>
      <c r="U1458" s="2">
        <v>663</v>
      </c>
      <c r="V1458" s="2">
        <v>356</v>
      </c>
      <c r="W1458" s="8">
        <v>0.19633911368015414</v>
      </c>
      <c r="X1458" s="2">
        <v>8925</v>
      </c>
      <c r="Y1458" s="45">
        <v>1387.1</v>
      </c>
      <c r="AA1458" s="61">
        <f>(Table13[[#This Row],[2042 Future AADT]]-Table13[[#This Row],[AADT 2022]])/20*($AA$5-2022)+Table13[[#This Row],[AADT 2022]]</f>
        <v>7617.75</v>
      </c>
      <c r="AC1458" s="1" t="str">
        <f>IF(Table13[[#This Row],[TCS MP]]&gt;=Table13[[#This Row],[BMP]],IF(Table13[[#This Row],[TCS MP]]&lt;=Table13[[#This Row],[EMP]],"Good","EMP"),"BMP")</f>
        <v>Good</v>
      </c>
    </row>
    <row r="1459" spans="1:29" ht="24" customHeight="1" x14ac:dyDescent="0.25">
      <c r="A1459" t="s">
        <v>3018</v>
      </c>
      <c r="B1459" t="s">
        <v>18522</v>
      </c>
      <c r="C1459">
        <v>102255</v>
      </c>
      <c r="D1459" t="s">
        <v>17073</v>
      </c>
      <c r="E1459" t="s">
        <v>996</v>
      </c>
      <c r="F1459" s="9">
        <f>Table13[[#This Row],[ToMeasure]]-Table13[[#This Row],[FromMeasure]]</f>
        <v>2.9975081500000016</v>
      </c>
      <c r="G1459" s="5" t="s">
        <v>993</v>
      </c>
      <c r="H1459" s="35">
        <v>85.897962750000005</v>
      </c>
      <c r="I1459" s="56">
        <v>610.05143714799999</v>
      </c>
      <c r="J1459" s="18" t="s">
        <v>193</v>
      </c>
      <c r="K1459" s="55">
        <v>612.72395462333304</v>
      </c>
      <c r="L1459" s="35">
        <v>88.895470900000007</v>
      </c>
      <c r="M1459" s="56">
        <v>613.04894529800004</v>
      </c>
      <c r="N1459" s="18" t="s">
        <v>3017</v>
      </c>
      <c r="O1459" s="2">
        <v>2483</v>
      </c>
      <c r="P1459" s="2">
        <v>2589</v>
      </c>
      <c r="Q1459" s="2">
        <v>5072</v>
      </c>
      <c r="R1459" t="s">
        <v>6033</v>
      </c>
      <c r="S1459">
        <v>10</v>
      </c>
      <c r="T1459">
        <v>52</v>
      </c>
      <c r="U1459" s="2">
        <v>456</v>
      </c>
      <c r="V1459" s="2">
        <v>165</v>
      </c>
      <c r="W1459" s="8">
        <v>0.12243690851735016</v>
      </c>
      <c r="X1459" s="2">
        <v>8722</v>
      </c>
      <c r="Y1459" s="45">
        <v>1388</v>
      </c>
      <c r="AA1459" s="61">
        <f>(Table13[[#This Row],[2042 Future AADT]]-Table13[[#This Row],[AADT 2022]])/20*($AA$5-2022)+Table13[[#This Row],[AADT 2022]]</f>
        <v>7444.5</v>
      </c>
      <c r="AC1459" s="1" t="str">
        <f>IF(Table13[[#This Row],[TCS MP]]&gt;=Table13[[#This Row],[BMP]],IF(Table13[[#This Row],[TCS MP]]&lt;=Table13[[#This Row],[EMP]],"Good","EMP"),"BMP")</f>
        <v>Good</v>
      </c>
    </row>
    <row r="1460" spans="1:29" ht="24" customHeight="1" x14ac:dyDescent="0.25">
      <c r="A1460" t="s">
        <v>3023</v>
      </c>
      <c r="B1460" t="s">
        <v>18523</v>
      </c>
      <c r="C1460">
        <v>102256</v>
      </c>
      <c r="D1460" t="s">
        <v>17073</v>
      </c>
      <c r="E1460" t="s">
        <v>3020</v>
      </c>
      <c r="F1460" s="9">
        <f>Table13[[#This Row],[ToMeasure]]-Table13[[#This Row],[FromMeasure]]</f>
        <v>0.38221954000000002</v>
      </c>
      <c r="G1460" s="5" t="s">
        <v>1253</v>
      </c>
      <c r="H1460" s="35">
        <v>0</v>
      </c>
      <c r="I1460" s="56">
        <v>0</v>
      </c>
      <c r="J1460" s="18" t="s">
        <v>3021</v>
      </c>
      <c r="K1460" s="55">
        <v>0.251849393333333</v>
      </c>
      <c r="L1460" s="35">
        <v>0.38221954000000002</v>
      </c>
      <c r="M1460" s="56">
        <v>0.33225595333333302</v>
      </c>
      <c r="N1460" s="18" t="s">
        <v>3022</v>
      </c>
      <c r="O1460" s="2">
        <v>5919</v>
      </c>
      <c r="P1460" s="2">
        <v>7192</v>
      </c>
      <c r="Q1460" s="2">
        <v>13111</v>
      </c>
      <c r="R1460" t="s">
        <v>10335</v>
      </c>
      <c r="S1460">
        <v>9</v>
      </c>
      <c r="T1460">
        <v>59</v>
      </c>
      <c r="U1460" s="2">
        <v>655</v>
      </c>
      <c r="V1460" s="2">
        <v>1834</v>
      </c>
      <c r="W1460" s="8">
        <v>0.18984059186942262</v>
      </c>
      <c r="X1460" s="2">
        <v>25772</v>
      </c>
      <c r="Y1460" s="45">
        <v>1389</v>
      </c>
      <c r="AA1460" s="61">
        <f>(Table13[[#This Row],[2042 Future AADT]]-Table13[[#This Row],[AADT 2022]])/20*($AA$5-2022)+Table13[[#This Row],[AADT 2022]]</f>
        <v>21340.65</v>
      </c>
      <c r="AC1460" s="1" t="str">
        <f>IF(Table13[[#This Row],[TCS MP]]&gt;=Table13[[#This Row],[BMP]],IF(Table13[[#This Row],[TCS MP]]&lt;=Table13[[#This Row],[EMP]],"Good","EMP"),"BMP")</f>
        <v>Good</v>
      </c>
    </row>
    <row r="1461" spans="1:29" ht="24" customHeight="1" x14ac:dyDescent="0.25">
      <c r="A1461" t="s">
        <v>3025</v>
      </c>
      <c r="B1461" t="s">
        <v>18524</v>
      </c>
      <c r="C1461">
        <v>102258</v>
      </c>
      <c r="D1461" t="s">
        <v>17073</v>
      </c>
      <c r="E1461" t="s">
        <v>3020</v>
      </c>
      <c r="F1461" s="9">
        <f>Table13[[#This Row],[ToMeasure]]-Table13[[#This Row],[FromMeasure]]</f>
        <v>0.22301507999999992</v>
      </c>
      <c r="G1461" s="5" t="s">
        <v>1253</v>
      </c>
      <c r="H1461" s="35">
        <v>0.38221954000000002</v>
      </c>
      <c r="I1461" s="56">
        <v>0.33225595333333302</v>
      </c>
      <c r="J1461" s="18" t="s">
        <v>3022</v>
      </c>
      <c r="K1461" s="55">
        <v>0.46491540333333298</v>
      </c>
      <c r="L1461" s="35">
        <v>0.60523461999999995</v>
      </c>
      <c r="M1461" s="56">
        <v>0.55527103333333305</v>
      </c>
      <c r="N1461" s="18" t="s">
        <v>3024</v>
      </c>
      <c r="O1461" s="2">
        <v>6911</v>
      </c>
      <c r="P1461" s="2">
        <v>5985</v>
      </c>
      <c r="Q1461" s="2">
        <v>12896</v>
      </c>
      <c r="R1461" t="s">
        <v>6034</v>
      </c>
      <c r="S1461">
        <v>9</v>
      </c>
      <c r="T1461">
        <v>50</v>
      </c>
      <c r="U1461" s="2">
        <v>616</v>
      </c>
      <c r="V1461" s="2">
        <v>1926</v>
      </c>
      <c r="W1461" s="8">
        <v>0.19711538461538461</v>
      </c>
      <c r="X1461" s="2">
        <v>16013</v>
      </c>
      <c r="Y1461" s="45">
        <v>1390</v>
      </c>
      <c r="AA1461" s="61">
        <f>(Table13[[#This Row],[2042 Future AADT]]-Table13[[#This Row],[AADT 2022]])/20*($AA$5-2022)+Table13[[#This Row],[AADT 2022]]</f>
        <v>14922.05</v>
      </c>
      <c r="AC1461" s="1" t="str">
        <f>IF(Table13[[#This Row],[TCS MP]]&gt;=Table13[[#This Row],[BMP]],IF(Table13[[#This Row],[TCS MP]]&lt;=Table13[[#This Row],[EMP]],"Good","EMP"),"BMP")</f>
        <v>Good</v>
      </c>
    </row>
    <row r="1462" spans="1:29" ht="24" customHeight="1" x14ac:dyDescent="0.25">
      <c r="A1462" t="s">
        <v>3027</v>
      </c>
      <c r="B1462" t="s">
        <v>18525</v>
      </c>
      <c r="C1462">
        <v>102260</v>
      </c>
      <c r="D1462" t="s">
        <v>17073</v>
      </c>
      <c r="E1462" t="s">
        <v>3020</v>
      </c>
      <c r="F1462" s="9">
        <f>Table13[[#This Row],[ToMeasure]]-Table13[[#This Row],[FromMeasure]]</f>
        <v>0.15365876000000001</v>
      </c>
      <c r="G1462" s="5" t="s">
        <v>1253</v>
      </c>
      <c r="H1462" s="35">
        <v>0.60523461999999995</v>
      </c>
      <c r="I1462" s="56">
        <v>0.55527103333333305</v>
      </c>
      <c r="J1462" s="18" t="s">
        <v>3024</v>
      </c>
      <c r="K1462" s="55">
        <v>0.69080434333333296</v>
      </c>
      <c r="L1462" s="35">
        <v>0.75889337999999995</v>
      </c>
      <c r="M1462" s="56">
        <v>0.70892979333333295</v>
      </c>
      <c r="N1462" s="18" t="s">
        <v>3026</v>
      </c>
      <c r="O1462" s="2">
        <v>7049</v>
      </c>
      <c r="P1462" s="2">
        <v>6918</v>
      </c>
      <c r="Q1462" s="2">
        <v>13967</v>
      </c>
      <c r="R1462" t="s">
        <v>10336</v>
      </c>
      <c r="S1462">
        <v>10</v>
      </c>
      <c r="T1462">
        <v>51</v>
      </c>
      <c r="U1462" s="2">
        <v>460</v>
      </c>
      <c r="V1462" s="2">
        <v>1791</v>
      </c>
      <c r="W1462" s="8">
        <v>0.16116560463950741</v>
      </c>
      <c r="X1462" s="2">
        <v>27455</v>
      </c>
      <c r="Y1462" s="45">
        <v>1391</v>
      </c>
      <c r="AA1462" s="61">
        <f>(Table13[[#This Row],[2042 Future AADT]]-Table13[[#This Row],[AADT 2022]])/20*($AA$5-2022)+Table13[[#This Row],[AADT 2022]]</f>
        <v>22734.199999999997</v>
      </c>
      <c r="AC1462" s="1" t="str">
        <f>IF(Table13[[#This Row],[TCS MP]]&gt;=Table13[[#This Row],[BMP]],IF(Table13[[#This Row],[TCS MP]]&lt;=Table13[[#This Row],[EMP]],"Good","EMP"),"BMP")</f>
        <v>Good</v>
      </c>
    </row>
    <row r="1463" spans="1:29" ht="24" customHeight="1" x14ac:dyDescent="0.25">
      <c r="A1463" t="s">
        <v>3028</v>
      </c>
      <c r="B1463" t="s">
        <v>18526</v>
      </c>
      <c r="C1463">
        <v>102262</v>
      </c>
      <c r="D1463" t="s">
        <v>17073</v>
      </c>
      <c r="E1463" t="s">
        <v>3020</v>
      </c>
      <c r="F1463" s="9">
        <f>Table13[[#This Row],[ToMeasure]]-Table13[[#This Row],[FromMeasure]]</f>
        <v>0.39323652000000009</v>
      </c>
      <c r="G1463" s="5" t="s">
        <v>1253</v>
      </c>
      <c r="H1463" s="35">
        <v>0.75889337999999995</v>
      </c>
      <c r="I1463" s="56">
        <v>0.70892979333333295</v>
      </c>
      <c r="J1463" s="18" t="s">
        <v>3026</v>
      </c>
      <c r="K1463" s="55">
        <v>0.94991399333333304</v>
      </c>
      <c r="L1463" s="35">
        <v>1.1521299</v>
      </c>
      <c r="M1463" s="56">
        <v>1.1021663133333299</v>
      </c>
      <c r="N1463" s="18" t="s">
        <v>1212</v>
      </c>
      <c r="O1463" s="2">
        <v>5599</v>
      </c>
      <c r="P1463" s="2">
        <v>4486</v>
      </c>
      <c r="Q1463" s="2">
        <v>10085</v>
      </c>
      <c r="R1463" t="s">
        <v>14538</v>
      </c>
      <c r="S1463">
        <v>9</v>
      </c>
      <c r="T1463">
        <v>51</v>
      </c>
      <c r="U1463" s="2">
        <v>302</v>
      </c>
      <c r="V1463" s="2">
        <v>1413</v>
      </c>
      <c r="W1463" s="8">
        <v>0.17005453644025781</v>
      </c>
      <c r="X1463" s="2">
        <v>19824</v>
      </c>
      <c r="Y1463" s="45">
        <v>1392</v>
      </c>
      <c r="AA1463" s="61">
        <f>(Table13[[#This Row],[2042 Future AADT]]-Table13[[#This Row],[AADT 2022]])/20*($AA$5-2022)+Table13[[#This Row],[AADT 2022]]</f>
        <v>16415.349999999999</v>
      </c>
      <c r="AC1463" s="1" t="str">
        <f>IF(Table13[[#This Row],[TCS MP]]&gt;=Table13[[#This Row],[BMP]],IF(Table13[[#This Row],[TCS MP]]&lt;=Table13[[#This Row],[EMP]],"Good","EMP"),"BMP")</f>
        <v>Good</v>
      </c>
    </row>
    <row r="1464" spans="1:29" ht="24" customHeight="1" x14ac:dyDescent="0.25">
      <c r="A1464" t="s">
        <v>2883</v>
      </c>
      <c r="B1464" t="s">
        <v>18527</v>
      </c>
      <c r="C1464">
        <v>102264</v>
      </c>
      <c r="D1464" t="s">
        <v>17073</v>
      </c>
      <c r="E1464" t="s">
        <v>2348</v>
      </c>
      <c r="F1464" s="9">
        <f>Table13[[#This Row],[ToMeasure]]-Table13[[#This Row],[FromMeasure]]</f>
        <v>0.34206296999999997</v>
      </c>
      <c r="G1464" s="5" t="s">
        <v>222</v>
      </c>
      <c r="H1464" s="35">
        <v>3.9680279999999998E-2</v>
      </c>
      <c r="I1464" s="56">
        <v>3.9680310000000003E-2</v>
      </c>
      <c r="J1464" s="18" t="s">
        <v>2881</v>
      </c>
      <c r="K1464" s="55">
        <v>0.21528892999999999</v>
      </c>
      <c r="L1464" s="35">
        <v>0.38174324999999998</v>
      </c>
      <c r="M1464" s="56">
        <v>0.38174328000000002</v>
      </c>
      <c r="N1464" s="18" t="s">
        <v>2882</v>
      </c>
      <c r="O1464" s="2">
        <v>8467</v>
      </c>
      <c r="P1464" s="2">
        <v>3568</v>
      </c>
      <c r="Q1464" s="2">
        <v>12035</v>
      </c>
      <c r="R1464" t="s">
        <v>10291</v>
      </c>
      <c r="S1464">
        <v>8</v>
      </c>
      <c r="T1464">
        <v>51</v>
      </c>
      <c r="U1464" s="2">
        <v>202</v>
      </c>
      <c r="V1464" s="2">
        <v>42</v>
      </c>
      <c r="W1464" s="8">
        <v>2.0274200249272956E-2</v>
      </c>
      <c r="X1464" s="2">
        <v>17433</v>
      </c>
      <c r="Y1464" s="45">
        <v>1393</v>
      </c>
      <c r="AA1464" s="61">
        <f>(Table13[[#This Row],[2042 Future AADT]]-Table13[[#This Row],[AADT 2022]])/20*($AA$5-2022)+Table13[[#This Row],[AADT 2022]]</f>
        <v>15543.7</v>
      </c>
      <c r="AC1464" s="1" t="str">
        <f>IF(Table13[[#This Row],[TCS MP]]&gt;=Table13[[#This Row],[BMP]],IF(Table13[[#This Row],[TCS MP]]&lt;=Table13[[#This Row],[EMP]],"Good","EMP"),"BMP")</f>
        <v>Good</v>
      </c>
    </row>
    <row r="1465" spans="1:29" ht="24" customHeight="1" x14ac:dyDescent="0.25">
      <c r="A1465" t="s">
        <v>2884</v>
      </c>
      <c r="B1465" t="s">
        <v>18528</v>
      </c>
      <c r="C1465">
        <v>102265</v>
      </c>
      <c r="D1465" t="s">
        <v>17073</v>
      </c>
      <c r="E1465" t="s">
        <v>2348</v>
      </c>
      <c r="F1465" s="9">
        <f>Table13[[#This Row],[ToMeasure]]-Table13[[#This Row],[FromMeasure]]</f>
        <v>0.14146491000000005</v>
      </c>
      <c r="G1465" s="5" t="s">
        <v>222</v>
      </c>
      <c r="H1465" s="35">
        <v>0.38174324999999998</v>
      </c>
      <c r="I1465" s="56">
        <v>3.9680310000000003E-2</v>
      </c>
      <c r="J1465" s="18" t="s">
        <v>2882</v>
      </c>
      <c r="K1465" s="69">
        <v>0.4</v>
      </c>
      <c r="L1465" s="35">
        <v>0.52320816000000003</v>
      </c>
      <c r="M1465" s="56">
        <v>0.4</v>
      </c>
      <c r="N1465" s="18" t="s">
        <v>2805</v>
      </c>
      <c r="O1465" s="2" t="s">
        <v>203</v>
      </c>
      <c r="P1465" s="2" t="s">
        <v>203</v>
      </c>
      <c r="Q1465" s="2">
        <v>17003</v>
      </c>
      <c r="R1465" t="s">
        <v>10292</v>
      </c>
      <c r="S1465">
        <v>9</v>
      </c>
      <c r="T1465">
        <v>63</v>
      </c>
      <c r="U1465" s="2">
        <v>147</v>
      </c>
      <c r="V1465" s="2">
        <v>22</v>
      </c>
      <c r="W1465" s="8">
        <v>9.9394224548609075E-3</v>
      </c>
      <c r="X1465" s="2">
        <v>18159</v>
      </c>
      <c r="Y1465" s="45">
        <v>1394</v>
      </c>
      <c r="AA1465" s="61">
        <f>(Table13[[#This Row],[2042 Future AADT]]-Table13[[#This Row],[AADT 2022]])/20*($AA$5-2022)+Table13[[#This Row],[AADT 2022]]</f>
        <v>17754.400000000001</v>
      </c>
      <c r="AC1465" s="1" t="str">
        <f>IF(Table13[[#This Row],[TCS MP]]&gt;=Table13[[#This Row],[BMP]],IF(Table13[[#This Row],[TCS MP]]&lt;=Table13[[#This Row],[EMP]],"Good","EMP"),"BMP")</f>
        <v>Good</v>
      </c>
    </row>
    <row r="1466" spans="1:29" ht="24" customHeight="1" x14ac:dyDescent="0.25">
      <c r="A1466" t="s">
        <v>3031</v>
      </c>
      <c r="B1466" t="s">
        <v>18529</v>
      </c>
      <c r="C1466">
        <v>102266</v>
      </c>
      <c r="D1466" t="s">
        <v>17073</v>
      </c>
      <c r="E1466" t="s">
        <v>3029</v>
      </c>
      <c r="F1466" s="9">
        <f>Table13[[#This Row],[ToMeasure]]-Table13[[#This Row],[FromMeasure]]</f>
        <v>0.64891686000000004</v>
      </c>
      <c r="G1466" s="5" t="s">
        <v>2696</v>
      </c>
      <c r="H1466" s="35">
        <v>0</v>
      </c>
      <c r="I1466" s="56">
        <v>159.93403584999999</v>
      </c>
      <c r="J1466" s="18" t="s">
        <v>298</v>
      </c>
      <c r="K1466" s="55">
        <v>160.56576856999999</v>
      </c>
      <c r="L1466" s="35">
        <v>0.64891686000000004</v>
      </c>
      <c r="M1466" s="56">
        <v>160.58295274</v>
      </c>
      <c r="N1466" s="18" t="s">
        <v>3030</v>
      </c>
      <c r="O1466" s="2">
        <v>15558</v>
      </c>
      <c r="P1466" s="2">
        <v>14203</v>
      </c>
      <c r="Q1466" s="2">
        <v>29761</v>
      </c>
      <c r="R1466" t="s">
        <v>10337</v>
      </c>
      <c r="S1466">
        <v>9</v>
      </c>
      <c r="T1466">
        <v>68</v>
      </c>
      <c r="U1466" s="2">
        <v>1308</v>
      </c>
      <c r="V1466" s="2">
        <v>1690</v>
      </c>
      <c r="W1466" s="8">
        <v>0.10073586237021605</v>
      </c>
      <c r="X1466" s="2">
        <v>46845</v>
      </c>
      <c r="Y1466" s="45">
        <v>1395</v>
      </c>
      <c r="AA1466" s="61">
        <f>(Table13[[#This Row],[2042 Future AADT]]-Table13[[#This Row],[AADT 2022]])/20*($AA$5-2022)+Table13[[#This Row],[AADT 2022]]</f>
        <v>40865.599999999999</v>
      </c>
      <c r="AC1466" s="1" t="str">
        <f>IF(Table13[[#This Row],[TCS MP]]&gt;=Table13[[#This Row],[BMP]],IF(Table13[[#This Row],[TCS MP]]&lt;=Table13[[#This Row],[EMP]],"Good","EMP"),"BMP")</f>
        <v>Good</v>
      </c>
    </row>
    <row r="1467" spans="1:29" ht="24" customHeight="1" x14ac:dyDescent="0.25">
      <c r="A1467" t="s">
        <v>3033</v>
      </c>
      <c r="B1467" t="s">
        <v>18530</v>
      </c>
      <c r="C1467">
        <v>102267</v>
      </c>
      <c r="D1467" t="s">
        <v>17073</v>
      </c>
      <c r="E1467" t="s">
        <v>3029</v>
      </c>
      <c r="F1467" s="9">
        <f>Table13[[#This Row],[ToMeasure]]-Table13[[#This Row],[FromMeasure]]</f>
        <v>0.89583787999999986</v>
      </c>
      <c r="G1467" s="5" t="s">
        <v>2696</v>
      </c>
      <c r="H1467" s="35">
        <v>0.64891686000000004</v>
      </c>
      <c r="I1467" s="56">
        <v>160.58295274</v>
      </c>
      <c r="J1467" s="18" t="s">
        <v>3030</v>
      </c>
      <c r="K1467" s="55">
        <v>161.11259795999999</v>
      </c>
      <c r="L1467" s="35">
        <v>1.5447547399999999</v>
      </c>
      <c r="M1467" s="56">
        <v>161.47879062000001</v>
      </c>
      <c r="N1467" s="18" t="s">
        <v>195</v>
      </c>
      <c r="O1467" s="2">
        <v>10329</v>
      </c>
      <c r="P1467" s="2">
        <v>9298</v>
      </c>
      <c r="Q1467" s="2">
        <v>19627</v>
      </c>
      <c r="R1467" t="s">
        <v>10338</v>
      </c>
      <c r="S1467">
        <v>9</v>
      </c>
      <c r="T1467">
        <v>72</v>
      </c>
      <c r="U1467" s="2">
        <v>568</v>
      </c>
      <c r="V1467" s="2">
        <v>2200</v>
      </c>
      <c r="W1467" s="8">
        <v>0.14103021348142863</v>
      </c>
      <c r="X1467" s="2">
        <v>36150</v>
      </c>
      <c r="Y1467" s="45">
        <v>1396</v>
      </c>
      <c r="AA1467" s="61">
        <f>(Table13[[#This Row],[2042 Future AADT]]-Table13[[#This Row],[AADT 2022]])/20*($AA$5-2022)+Table13[[#This Row],[AADT 2022]]</f>
        <v>30366.949999999997</v>
      </c>
      <c r="AC1467" s="1" t="str">
        <f>IF(Table13[[#This Row],[TCS MP]]&gt;=Table13[[#This Row],[BMP]],IF(Table13[[#This Row],[TCS MP]]&lt;=Table13[[#This Row],[EMP]],"Good","EMP"),"BMP")</f>
        <v>Good</v>
      </c>
    </row>
    <row r="1468" spans="1:29" ht="24" customHeight="1" x14ac:dyDescent="0.25">
      <c r="A1468" t="s">
        <v>3046</v>
      </c>
      <c r="B1468" t="s">
        <v>18531</v>
      </c>
      <c r="C1468">
        <v>102268</v>
      </c>
      <c r="D1468" t="s">
        <v>17073</v>
      </c>
      <c r="E1468" t="s">
        <v>3044</v>
      </c>
      <c r="F1468" s="9">
        <f>Table13[[#This Row],[ToMeasure]]-Table13[[#This Row],[FromMeasure]]</f>
        <v>1.0030688400000001</v>
      </c>
      <c r="G1468" s="5" t="s">
        <v>3045</v>
      </c>
      <c r="H1468" s="35">
        <v>0</v>
      </c>
      <c r="I1468" s="72" t="s">
        <v>203</v>
      </c>
      <c r="J1468" s="18" t="s">
        <v>196</v>
      </c>
      <c r="K1468" s="72" t="s">
        <v>203</v>
      </c>
      <c r="L1468" s="35">
        <v>1.0030688400000001</v>
      </c>
      <c r="M1468" s="72" t="s">
        <v>203</v>
      </c>
      <c r="N1468" s="18" t="s">
        <v>197</v>
      </c>
      <c r="O1468" s="2">
        <v>5484</v>
      </c>
      <c r="P1468" s="2">
        <v>6047</v>
      </c>
      <c r="Q1468" s="2">
        <v>11531</v>
      </c>
      <c r="R1468" t="s">
        <v>14638</v>
      </c>
      <c r="S1468">
        <v>11</v>
      </c>
      <c r="T1468">
        <v>53</v>
      </c>
      <c r="U1468" s="2">
        <v>2061</v>
      </c>
      <c r="V1468" s="2">
        <v>1373</v>
      </c>
      <c r="W1468" s="8">
        <v>0.29780591449137106</v>
      </c>
      <c r="X1468" s="2">
        <v>19459</v>
      </c>
      <c r="Y1468" s="45">
        <v>1398</v>
      </c>
      <c r="AA1468" s="61">
        <f>(Table13[[#This Row],[2042 Future AADT]]-Table13[[#This Row],[AADT 2022]])/20*($AA$5-2022)+Table13[[#This Row],[AADT 2022]]</f>
        <v>16684.2</v>
      </c>
      <c r="AC1468" s="1" t="str">
        <f>IF(Table13[[#This Row],[TCS MP]]&gt;=Table13[[#This Row],[BMP]],IF(Table13[[#This Row],[TCS MP]]&lt;=Table13[[#This Row],[EMP]],"Good","EMP"),"BMP")</f>
        <v>Good</v>
      </c>
    </row>
    <row r="1469" spans="1:29" ht="24" customHeight="1" x14ac:dyDescent="0.25">
      <c r="A1469" t="s">
        <v>3049</v>
      </c>
      <c r="B1469" t="s">
        <v>18532</v>
      </c>
      <c r="C1469">
        <v>102269</v>
      </c>
      <c r="D1469" t="s">
        <v>17073</v>
      </c>
      <c r="E1469" t="s">
        <v>3044</v>
      </c>
      <c r="F1469" s="9">
        <f>Table13[[#This Row],[ToMeasure]]-Table13[[#This Row],[FromMeasure]]</f>
        <v>1.0044923099999998</v>
      </c>
      <c r="G1469" s="5" t="s">
        <v>3045</v>
      </c>
      <c r="H1469" s="35">
        <v>1.0030688400000001</v>
      </c>
      <c r="I1469" s="72" t="s">
        <v>203</v>
      </c>
      <c r="J1469" s="18" t="s">
        <v>197</v>
      </c>
      <c r="K1469" s="72" t="s">
        <v>203</v>
      </c>
      <c r="L1469" s="35">
        <v>2.0075611499999999</v>
      </c>
      <c r="M1469" s="72" t="s">
        <v>203</v>
      </c>
      <c r="N1469" s="18" t="s">
        <v>198</v>
      </c>
      <c r="O1469" s="2">
        <v>5810</v>
      </c>
      <c r="P1469" s="2">
        <v>6407</v>
      </c>
      <c r="Q1469" s="2">
        <v>12217</v>
      </c>
      <c r="R1469" t="s">
        <v>16615</v>
      </c>
      <c r="S1469">
        <v>10</v>
      </c>
      <c r="T1469">
        <v>54</v>
      </c>
      <c r="U1469" s="2">
        <v>2082</v>
      </c>
      <c r="V1469" s="2">
        <v>1362</v>
      </c>
      <c r="W1469" s="8">
        <v>0.28190226733240564</v>
      </c>
      <c r="X1469" s="2">
        <v>20616</v>
      </c>
      <c r="Y1469" s="45">
        <v>1398</v>
      </c>
      <c r="AA1469" s="61">
        <f>(Table13[[#This Row],[2042 Future AADT]]-Table13[[#This Row],[AADT 2022]])/20*($AA$5-2022)+Table13[[#This Row],[AADT 2022]]</f>
        <v>17676.349999999999</v>
      </c>
      <c r="AC1469" s="1" t="str">
        <f>IF(Table13[[#This Row],[TCS MP]]&gt;=Table13[[#This Row],[BMP]],IF(Table13[[#This Row],[TCS MP]]&lt;=Table13[[#This Row],[EMP]],"Good","EMP"),"BMP")</f>
        <v>Good</v>
      </c>
    </row>
    <row r="1470" spans="1:29" ht="24" customHeight="1" x14ac:dyDescent="0.25">
      <c r="A1470" t="s">
        <v>3051</v>
      </c>
      <c r="B1470" t="s">
        <v>18533</v>
      </c>
      <c r="C1470">
        <v>102270</v>
      </c>
      <c r="D1470" t="s">
        <v>17073</v>
      </c>
      <c r="E1470" t="s">
        <v>3044</v>
      </c>
      <c r="F1470" s="9">
        <f>Table13[[#This Row],[ToMeasure]]-Table13[[#This Row],[FromMeasure]]</f>
        <v>1.0021875800000002</v>
      </c>
      <c r="G1470" s="5" t="s">
        <v>3045</v>
      </c>
      <c r="H1470" s="35">
        <v>2.0075611499999999</v>
      </c>
      <c r="I1470" s="72" t="s">
        <v>203</v>
      </c>
      <c r="J1470" s="18" t="s">
        <v>198</v>
      </c>
      <c r="K1470" s="72" t="s">
        <v>203</v>
      </c>
      <c r="L1470" s="35">
        <v>3.0097487300000001</v>
      </c>
      <c r="M1470" s="72" t="s">
        <v>203</v>
      </c>
      <c r="N1470" s="18" t="s">
        <v>199</v>
      </c>
      <c r="O1470" s="2">
        <v>7545</v>
      </c>
      <c r="P1470" s="2">
        <v>6851</v>
      </c>
      <c r="Q1470" s="2">
        <v>14396</v>
      </c>
      <c r="R1470" t="s">
        <v>6189</v>
      </c>
      <c r="S1470">
        <v>11</v>
      </c>
      <c r="T1470">
        <v>51</v>
      </c>
      <c r="U1470" s="2">
        <v>2079</v>
      </c>
      <c r="V1470" s="2">
        <v>1363</v>
      </c>
      <c r="W1470" s="8">
        <v>0.23909419283134203</v>
      </c>
      <c r="X1470" s="2">
        <v>26515</v>
      </c>
      <c r="Y1470" s="45">
        <v>1399</v>
      </c>
      <c r="AA1470" s="61">
        <f>(Table13[[#This Row],[2042 Future AADT]]-Table13[[#This Row],[AADT 2022]])/20*($AA$5-2022)+Table13[[#This Row],[AADT 2022]]</f>
        <v>22273.35</v>
      </c>
      <c r="AC1470" s="1" t="str">
        <f>IF(Table13[[#This Row],[TCS MP]]&gt;=Table13[[#This Row],[BMP]],IF(Table13[[#This Row],[TCS MP]]&lt;=Table13[[#This Row],[EMP]],"Good","EMP"),"BMP")</f>
        <v>Good</v>
      </c>
    </row>
    <row r="1471" spans="1:29" ht="24" customHeight="1" x14ac:dyDescent="0.25">
      <c r="A1471" t="s">
        <v>3053</v>
      </c>
      <c r="B1471" t="s">
        <v>18534</v>
      </c>
      <c r="C1471">
        <v>102271</v>
      </c>
      <c r="D1471" t="s">
        <v>17073</v>
      </c>
      <c r="E1471" t="s">
        <v>3044</v>
      </c>
      <c r="F1471" s="9">
        <f>Table13[[#This Row],[ToMeasure]]-Table13[[#This Row],[FromMeasure]]</f>
        <v>1.0020002400000001</v>
      </c>
      <c r="G1471" s="5" t="s">
        <v>3045</v>
      </c>
      <c r="H1471" s="35">
        <v>3.0097487300000001</v>
      </c>
      <c r="I1471" s="72" t="s">
        <v>203</v>
      </c>
      <c r="J1471" s="18" t="s">
        <v>199</v>
      </c>
      <c r="K1471" s="72" t="s">
        <v>203</v>
      </c>
      <c r="L1471" s="35">
        <v>4.0117489700000002</v>
      </c>
      <c r="M1471" s="72" t="s">
        <v>203</v>
      </c>
      <c r="N1471" s="18" t="s">
        <v>200</v>
      </c>
      <c r="O1471" s="2">
        <v>6713</v>
      </c>
      <c r="P1471" s="2">
        <v>6034</v>
      </c>
      <c r="Q1471" s="2">
        <v>12747</v>
      </c>
      <c r="R1471" t="s">
        <v>14639</v>
      </c>
      <c r="S1471">
        <v>11</v>
      </c>
      <c r="T1471">
        <v>52</v>
      </c>
      <c r="U1471" s="2">
        <v>1111</v>
      </c>
      <c r="V1471" s="2">
        <v>1130</v>
      </c>
      <c r="W1471" s="8">
        <v>0.17580607201694518</v>
      </c>
      <c r="X1471" s="2">
        <v>21511</v>
      </c>
      <c r="Y1471" s="45">
        <v>1400</v>
      </c>
      <c r="AA1471" s="61">
        <f>(Table13[[#This Row],[2042 Future AADT]]-Table13[[#This Row],[AADT 2022]])/20*($AA$5-2022)+Table13[[#This Row],[AADT 2022]]</f>
        <v>18443.599999999999</v>
      </c>
      <c r="AC1471" s="1" t="str">
        <f>IF(Table13[[#This Row],[TCS MP]]&gt;=Table13[[#This Row],[BMP]],IF(Table13[[#This Row],[TCS MP]]&lt;=Table13[[#This Row],[EMP]],"Good","EMP"),"BMP")</f>
        <v>Good</v>
      </c>
    </row>
    <row r="1472" spans="1:29" ht="24" customHeight="1" x14ac:dyDescent="0.25">
      <c r="A1472" t="s">
        <v>3056</v>
      </c>
      <c r="B1472" t="s">
        <v>18535</v>
      </c>
      <c r="C1472">
        <v>102272</v>
      </c>
      <c r="D1472" t="s">
        <v>17073</v>
      </c>
      <c r="E1472" t="s">
        <v>3044</v>
      </c>
      <c r="F1472" s="9">
        <f>Table13[[#This Row],[ToMeasure]]-Table13[[#This Row],[FromMeasure]]</f>
        <v>1.0037405799999997</v>
      </c>
      <c r="G1472" s="5" t="s">
        <v>3045</v>
      </c>
      <c r="H1472" s="35">
        <v>4.0117489700000002</v>
      </c>
      <c r="I1472" s="72" t="s">
        <v>203</v>
      </c>
      <c r="J1472" s="18" t="s">
        <v>200</v>
      </c>
      <c r="K1472" s="72" t="s">
        <v>203</v>
      </c>
      <c r="L1472" s="35">
        <v>5.0154895499999999</v>
      </c>
      <c r="M1472" s="72" t="s">
        <v>203</v>
      </c>
      <c r="N1472" s="18" t="s">
        <v>3055</v>
      </c>
      <c r="O1472" s="2">
        <v>7741</v>
      </c>
      <c r="P1472" s="2">
        <v>7040</v>
      </c>
      <c r="Q1472" s="2">
        <v>14781</v>
      </c>
      <c r="R1472" t="s">
        <v>10466</v>
      </c>
      <c r="S1472">
        <v>11</v>
      </c>
      <c r="T1472">
        <v>54</v>
      </c>
      <c r="U1472" s="2">
        <v>1568</v>
      </c>
      <c r="V1472" s="2">
        <v>1231</v>
      </c>
      <c r="W1472" s="8">
        <v>0.18936472498477774</v>
      </c>
      <c r="X1472" s="2">
        <v>24943</v>
      </c>
      <c r="Y1472" s="45">
        <v>1401</v>
      </c>
      <c r="AA1472" s="61">
        <f>(Table13[[#This Row],[2042 Future AADT]]-Table13[[#This Row],[AADT 2022]])/20*($AA$5-2022)+Table13[[#This Row],[AADT 2022]]</f>
        <v>21386.3</v>
      </c>
      <c r="AC1472" s="1" t="str">
        <f>IF(Table13[[#This Row],[TCS MP]]&gt;=Table13[[#This Row],[BMP]],IF(Table13[[#This Row],[TCS MP]]&lt;=Table13[[#This Row],[EMP]],"Good","EMP"),"BMP")</f>
        <v>Good</v>
      </c>
    </row>
    <row r="1473" spans="1:29" ht="24" customHeight="1" x14ac:dyDescent="0.25">
      <c r="A1473" t="s">
        <v>3034</v>
      </c>
      <c r="B1473" t="s">
        <v>18536</v>
      </c>
      <c r="C1473">
        <v>102280</v>
      </c>
      <c r="D1473" t="s">
        <v>17073</v>
      </c>
      <c r="E1473" t="s">
        <v>2983</v>
      </c>
      <c r="F1473" s="9">
        <f>Table13[[#This Row],[ToMeasure]]-Table13[[#This Row],[FromMeasure]]</f>
        <v>0.90097894999999995</v>
      </c>
      <c r="G1473" s="5" t="s">
        <v>2981</v>
      </c>
      <c r="H1473" s="35">
        <v>0</v>
      </c>
      <c r="I1473" s="56">
        <v>163.63292156666699</v>
      </c>
      <c r="J1473" s="18" t="s">
        <v>442</v>
      </c>
      <c r="K1473" s="55">
        <v>164.12021327666699</v>
      </c>
      <c r="L1473" s="35">
        <v>0.90097894999999995</v>
      </c>
      <c r="M1473" s="56">
        <v>164.53390054666701</v>
      </c>
      <c r="N1473" s="18" t="s">
        <v>202</v>
      </c>
      <c r="O1473" s="2">
        <v>4476</v>
      </c>
      <c r="P1473" s="2">
        <v>4409</v>
      </c>
      <c r="Q1473" s="2">
        <v>8885</v>
      </c>
      <c r="R1473" t="s">
        <v>10343</v>
      </c>
      <c r="S1473">
        <v>8</v>
      </c>
      <c r="T1473">
        <v>70</v>
      </c>
      <c r="U1473" s="2">
        <v>1961</v>
      </c>
      <c r="V1473" s="2">
        <v>441</v>
      </c>
      <c r="W1473" s="8">
        <v>0.27034327518289253</v>
      </c>
      <c r="X1473" s="2">
        <v>26655</v>
      </c>
      <c r="Y1473" s="45">
        <v>1402</v>
      </c>
      <c r="AA1473" s="61">
        <f>(Table13[[#This Row],[2042 Future AADT]]-Table13[[#This Row],[AADT 2022]])/20*($AA$5-2022)+Table13[[#This Row],[AADT 2022]]</f>
        <v>20435.5</v>
      </c>
      <c r="AC1473" s="1" t="str">
        <f>IF(Table13[[#This Row],[TCS MP]]&gt;=Table13[[#This Row],[BMP]],IF(Table13[[#This Row],[TCS MP]]&lt;=Table13[[#This Row],[EMP]],"Good","EMP"),"BMP")</f>
        <v>Good</v>
      </c>
    </row>
    <row r="1474" spans="1:29" ht="24" customHeight="1" x14ac:dyDescent="0.25">
      <c r="A1474" t="s">
        <v>3036</v>
      </c>
      <c r="B1474" t="s">
        <v>18537</v>
      </c>
      <c r="C1474">
        <v>102281</v>
      </c>
      <c r="D1474" t="s">
        <v>17073</v>
      </c>
      <c r="E1474" t="s">
        <v>2983</v>
      </c>
      <c r="F1474" s="9">
        <f>Table13[[#This Row],[ToMeasure]]-Table13[[#This Row],[FromMeasure]]</f>
        <v>2.4430316400000001</v>
      </c>
      <c r="G1474" s="5" t="s">
        <v>2981</v>
      </c>
      <c r="H1474" s="35">
        <v>0.90097894999999995</v>
      </c>
      <c r="I1474" s="56">
        <v>164.85</v>
      </c>
      <c r="J1474" s="18" t="s">
        <v>202</v>
      </c>
      <c r="K1474" s="55">
        <v>166.08592370666699</v>
      </c>
      <c r="L1474" s="35">
        <v>3.3440105899999999</v>
      </c>
      <c r="M1474" s="56">
        <v>167.35</v>
      </c>
      <c r="N1474" s="18" t="s">
        <v>3035</v>
      </c>
      <c r="O1474" s="2">
        <v>3149</v>
      </c>
      <c r="P1474" s="2">
        <v>4488</v>
      </c>
      <c r="Q1474" s="2">
        <v>7637</v>
      </c>
      <c r="R1474" t="s">
        <v>14539</v>
      </c>
      <c r="S1474">
        <v>8</v>
      </c>
      <c r="T1474">
        <v>70</v>
      </c>
      <c r="U1474" s="2">
        <v>763</v>
      </c>
      <c r="V1474" s="2">
        <v>457</v>
      </c>
      <c r="W1474" s="8">
        <v>0.15974859237920649</v>
      </c>
      <c r="X1474" s="2">
        <v>9880</v>
      </c>
      <c r="Y1474" s="45">
        <v>1403</v>
      </c>
      <c r="AA1474" s="61">
        <f>(Table13[[#This Row],[2042 Future AADT]]-Table13[[#This Row],[AADT 2022]])/20*($AA$5-2022)+Table13[[#This Row],[AADT 2022]]</f>
        <v>9094.9500000000007</v>
      </c>
      <c r="AC1474" s="1" t="str">
        <f>IF(Table13[[#This Row],[TCS MP]]&gt;=Table13[[#This Row],[BMP]],IF(Table13[[#This Row],[TCS MP]]&lt;=Table13[[#This Row],[EMP]],"Good","EMP"),"BMP")</f>
        <v>Good</v>
      </c>
    </row>
    <row r="1475" spans="1:29" ht="24" customHeight="1" x14ac:dyDescent="0.25">
      <c r="A1475" t="s">
        <v>3038</v>
      </c>
      <c r="B1475" t="s">
        <v>18538</v>
      </c>
      <c r="C1475">
        <v>102282</v>
      </c>
      <c r="D1475" t="s">
        <v>17073</v>
      </c>
      <c r="E1475" t="s">
        <v>2983</v>
      </c>
      <c r="F1475" s="9">
        <f>Table13[[#This Row],[ToMeasure]]-Table13[[#This Row],[FromMeasure]]</f>
        <v>1.5311082499999999</v>
      </c>
      <c r="G1475" s="5" t="s">
        <v>2981</v>
      </c>
      <c r="H1475" s="35">
        <v>3.3440105899999999</v>
      </c>
      <c r="I1475" s="56">
        <v>167.53938968750001</v>
      </c>
      <c r="J1475" s="18" t="s">
        <v>3035</v>
      </c>
      <c r="K1475" s="55">
        <v>167.97517826000001</v>
      </c>
      <c r="L1475" s="35">
        <v>4.8751188399999998</v>
      </c>
      <c r="M1475" s="56">
        <v>169.07049793749999</v>
      </c>
      <c r="N1475" s="18" t="s">
        <v>3037</v>
      </c>
      <c r="O1475" s="2">
        <v>3043</v>
      </c>
      <c r="P1475" s="2">
        <v>4296</v>
      </c>
      <c r="Q1475" s="2">
        <v>7339</v>
      </c>
      <c r="R1475" t="s">
        <v>14540</v>
      </c>
      <c r="S1475">
        <v>10</v>
      </c>
      <c r="T1475">
        <v>74</v>
      </c>
      <c r="U1475" s="2">
        <v>806</v>
      </c>
      <c r="V1475" s="2">
        <v>439</v>
      </c>
      <c r="W1475" s="8">
        <v>0.16964164055048372</v>
      </c>
      <c r="X1475" s="2">
        <v>9478</v>
      </c>
      <c r="Y1475" s="45">
        <v>1404</v>
      </c>
      <c r="AA1475" s="61">
        <f>(Table13[[#This Row],[2042 Future AADT]]-Table13[[#This Row],[AADT 2022]])/20*($AA$5-2022)+Table13[[#This Row],[AADT 2022]]</f>
        <v>8729.35</v>
      </c>
      <c r="AC1475" s="1" t="str">
        <f>IF(Table13[[#This Row],[TCS MP]]&gt;=Table13[[#This Row],[BMP]],IF(Table13[[#This Row],[TCS MP]]&lt;=Table13[[#This Row],[EMP]],"Good","EMP"),"BMP")</f>
        <v>Good</v>
      </c>
    </row>
    <row r="1476" spans="1:29" ht="24" customHeight="1" x14ac:dyDescent="0.25">
      <c r="A1476" t="s">
        <v>3039</v>
      </c>
      <c r="B1476" t="s">
        <v>18539</v>
      </c>
      <c r="C1476">
        <v>102283</v>
      </c>
      <c r="D1476" t="s">
        <v>17073</v>
      </c>
      <c r="E1476" t="s">
        <v>2983</v>
      </c>
      <c r="F1476" s="9">
        <f>Table13[[#This Row],[ToMeasure]]-Table13[[#This Row],[FromMeasure]]</f>
        <v>1.8821159700000001</v>
      </c>
      <c r="G1476" s="5" t="s">
        <v>2981</v>
      </c>
      <c r="H1476" s="35">
        <v>4.8751188399999998</v>
      </c>
      <c r="I1476" s="56">
        <v>169.11341379250001</v>
      </c>
      <c r="J1476" s="18" t="s">
        <v>3037</v>
      </c>
      <c r="K1476" s="55">
        <v>169.99027548999999</v>
      </c>
      <c r="L1476" s="35">
        <v>6.7572348099999999</v>
      </c>
      <c r="M1476" s="56">
        <v>170.99552976250001</v>
      </c>
      <c r="N1476" s="18" t="s">
        <v>172</v>
      </c>
      <c r="O1476" s="2">
        <v>525</v>
      </c>
      <c r="P1476" s="2">
        <v>523</v>
      </c>
      <c r="Q1476" s="2">
        <v>1048</v>
      </c>
      <c r="R1476" t="s">
        <v>6039</v>
      </c>
      <c r="S1476">
        <v>19</v>
      </c>
      <c r="T1476">
        <v>51</v>
      </c>
      <c r="U1476" s="2">
        <v>471</v>
      </c>
      <c r="V1476" s="2">
        <v>306</v>
      </c>
      <c r="W1476" s="8">
        <v>0.74141221374045807</v>
      </c>
      <c r="X1476" s="2">
        <v>1356</v>
      </c>
      <c r="Y1476" s="45">
        <v>1405</v>
      </c>
      <c r="AA1476" s="61">
        <f>(Table13[[#This Row],[2042 Future AADT]]-Table13[[#This Row],[AADT 2022]])/20*($AA$5-2022)+Table13[[#This Row],[AADT 2022]]</f>
        <v>1248.2</v>
      </c>
      <c r="AC1476" s="1" t="str">
        <f>IF(Table13[[#This Row],[TCS MP]]&gt;=Table13[[#This Row],[BMP]],IF(Table13[[#This Row],[TCS MP]]&lt;=Table13[[#This Row],[EMP]],"Good","EMP"),"BMP")</f>
        <v>Good</v>
      </c>
    </row>
    <row r="1477" spans="1:29" ht="24" customHeight="1" x14ac:dyDescent="0.25">
      <c r="A1477" t="s">
        <v>3040</v>
      </c>
      <c r="B1477" t="s">
        <v>18540</v>
      </c>
      <c r="C1477">
        <v>102284</v>
      </c>
      <c r="D1477" t="s">
        <v>17073</v>
      </c>
      <c r="E1477" t="s">
        <v>2983</v>
      </c>
      <c r="F1477" s="9">
        <f>Table13[[#This Row],[ToMeasure]]-Table13[[#This Row],[FromMeasure]]</f>
        <v>7.5862944700000003</v>
      </c>
      <c r="G1477" s="5" t="s">
        <v>2981</v>
      </c>
      <c r="H1477" s="35">
        <v>6.7572348099999999</v>
      </c>
      <c r="I1477" s="56">
        <v>171.34818230555601</v>
      </c>
      <c r="J1477" s="18" t="s">
        <v>172</v>
      </c>
      <c r="K1477" s="55">
        <v>178.86756872999999</v>
      </c>
      <c r="L1477" s="35">
        <v>14.34352928</v>
      </c>
      <c r="M1477" s="56">
        <v>178.93447677555599</v>
      </c>
      <c r="N1477" s="18" t="s">
        <v>442</v>
      </c>
      <c r="O1477" s="2">
        <v>155</v>
      </c>
      <c r="P1477" s="2">
        <v>169</v>
      </c>
      <c r="Q1477" s="2">
        <v>324</v>
      </c>
      <c r="R1477" t="s">
        <v>10344</v>
      </c>
      <c r="S1477">
        <v>16</v>
      </c>
      <c r="T1477">
        <v>54</v>
      </c>
      <c r="U1477" s="2">
        <v>32</v>
      </c>
      <c r="V1477" s="2">
        <v>0</v>
      </c>
      <c r="W1477" s="8">
        <v>9.8765432098765427E-2</v>
      </c>
      <c r="X1477" s="2">
        <v>418</v>
      </c>
      <c r="Y1477" s="45">
        <v>1406</v>
      </c>
      <c r="AA1477" s="61">
        <f>(Table13[[#This Row],[2042 Future AADT]]-Table13[[#This Row],[AADT 2022]])/20*($AA$5-2022)+Table13[[#This Row],[AADT 2022]]</f>
        <v>385.1</v>
      </c>
      <c r="AC1477" s="1" t="str">
        <f>IF(Table13[[#This Row],[TCS MP]]&gt;=Table13[[#This Row],[BMP]],IF(Table13[[#This Row],[TCS MP]]&lt;=Table13[[#This Row],[EMP]],"Good","EMP"),"BMP")</f>
        <v>Good</v>
      </c>
    </row>
    <row r="1478" spans="1:29" ht="24" customHeight="1" x14ac:dyDescent="0.25">
      <c r="A1478" t="s">
        <v>3042</v>
      </c>
      <c r="B1478" t="s">
        <v>18541</v>
      </c>
      <c r="C1478">
        <v>102285</v>
      </c>
      <c r="D1478" t="s">
        <v>17073</v>
      </c>
      <c r="E1478" t="s">
        <v>445</v>
      </c>
      <c r="F1478" s="9">
        <f>Table13[[#This Row],[ToMeasure]]-Table13[[#This Row],[FromMeasure]]</f>
        <v>3.3260824900000001</v>
      </c>
      <c r="G1478" s="5" t="s">
        <v>2969</v>
      </c>
      <c r="H1478" s="35">
        <v>0.18413990999999999</v>
      </c>
      <c r="I1478" s="56">
        <v>86.675288030000004</v>
      </c>
      <c r="J1478" s="18" t="s">
        <v>3041</v>
      </c>
      <c r="K1478" s="55">
        <v>86.937541060000001</v>
      </c>
      <c r="L1478" s="35">
        <v>3.5102224</v>
      </c>
      <c r="M1478" s="56">
        <v>90.001370519999995</v>
      </c>
      <c r="N1478" s="18" t="s">
        <v>434</v>
      </c>
      <c r="O1478" s="2">
        <v>106</v>
      </c>
      <c r="P1478" s="2">
        <v>85</v>
      </c>
      <c r="Q1478" s="2">
        <v>191</v>
      </c>
      <c r="R1478" t="s">
        <v>16527</v>
      </c>
      <c r="S1478">
        <v>15</v>
      </c>
      <c r="T1478">
        <v>62</v>
      </c>
      <c r="U1478" s="2">
        <v>4</v>
      </c>
      <c r="V1478" s="2">
        <v>32</v>
      </c>
      <c r="W1478" s="8">
        <v>0.18848167539267016</v>
      </c>
      <c r="X1478" s="2">
        <v>311</v>
      </c>
      <c r="Y1478" s="45">
        <v>1407</v>
      </c>
      <c r="AA1478" s="61">
        <f>(Table13[[#This Row],[2042 Future AADT]]-Table13[[#This Row],[AADT 2022]])/20*($AA$5-2022)+Table13[[#This Row],[AADT 2022]]</f>
        <v>269</v>
      </c>
      <c r="AC1478" s="1" t="str">
        <f>IF(Table13[[#This Row],[TCS MP]]&gt;=Table13[[#This Row],[BMP]],IF(Table13[[#This Row],[TCS MP]]&lt;=Table13[[#This Row],[EMP]],"Good","EMP"),"BMP")</f>
        <v>Good</v>
      </c>
    </row>
    <row r="1479" spans="1:29" ht="24" customHeight="1" x14ac:dyDescent="0.25">
      <c r="A1479" t="s">
        <v>11149</v>
      </c>
      <c r="B1479" t="s">
        <v>18744</v>
      </c>
      <c r="C1479">
        <v>3351</v>
      </c>
      <c r="D1479" t="s">
        <v>17074</v>
      </c>
      <c r="E1479" t="s">
        <v>218</v>
      </c>
      <c r="F1479" s="9">
        <f>Table13[[#This Row],[ToMeasure]]-Table13[[#This Row],[FromMeasure]]</f>
        <v>0.74675457000000733</v>
      </c>
      <c r="G1479" s="5" t="s">
        <v>219</v>
      </c>
      <c r="H1479" s="35">
        <v>178.73350443999999</v>
      </c>
      <c r="I1479" s="56"/>
      <c r="J1479" t="s">
        <v>258</v>
      </c>
      <c r="K1479" s="58" t="s">
        <v>203</v>
      </c>
      <c r="L1479" s="35">
        <v>179.48025901</v>
      </c>
      <c r="M1479" s="56"/>
      <c r="N1479" t="s">
        <v>647</v>
      </c>
      <c r="O1479" s="2">
        <v>576</v>
      </c>
      <c r="P1479" s="2">
        <v>0</v>
      </c>
      <c r="Q1479" s="2">
        <v>576</v>
      </c>
      <c r="R1479" t="s">
        <v>11150</v>
      </c>
      <c r="S1479">
        <v>10</v>
      </c>
      <c r="T1479">
        <v>61</v>
      </c>
      <c r="U1479" s="2" t="s">
        <v>203</v>
      </c>
      <c r="V1479" s="2" t="s">
        <v>203</v>
      </c>
      <c r="W1479" s="8" t="s">
        <v>203</v>
      </c>
      <c r="X1479" s="2">
        <v>1448</v>
      </c>
      <c r="Y1479" s="45"/>
      <c r="AC1479" s="1" t="str">
        <f>IF(Table13[[#This Row],[TCS MP]]&gt;=Table13[[#This Row],[BMP]],IF(Table13[[#This Row],[TCS MP]]&lt;=Table13[[#This Row],[EMP]],"Good","EMP"),"BMP")</f>
        <v>EMP</v>
      </c>
    </row>
    <row r="1480" spans="1:29" ht="24" customHeight="1" x14ac:dyDescent="0.25">
      <c r="A1480" t="s">
        <v>6837</v>
      </c>
      <c r="B1480" s="44" t="s">
        <v>18587</v>
      </c>
      <c r="C1480">
        <v>3000</v>
      </c>
      <c r="D1480" t="s">
        <v>17074</v>
      </c>
      <c r="E1480" t="s">
        <v>6838</v>
      </c>
      <c r="F1480" s="9">
        <f>Table13[[#This Row],[ToMeasure]]-Table13[[#This Row],[FromMeasure]]</f>
        <v>0.29114696000000001</v>
      </c>
      <c r="G1480" s="5" t="s">
        <v>6839</v>
      </c>
      <c r="H1480" s="35">
        <v>0</v>
      </c>
      <c r="I1480" s="56"/>
      <c r="J1480" t="s">
        <v>3122</v>
      </c>
      <c r="K1480" s="58" t="s">
        <v>203</v>
      </c>
      <c r="L1480" s="35">
        <v>0.29114696000000001</v>
      </c>
      <c r="M1480" s="56"/>
      <c r="N1480" t="s">
        <v>6285</v>
      </c>
      <c r="O1480" s="2">
        <v>282</v>
      </c>
      <c r="P1480" s="2">
        <v>0</v>
      </c>
      <c r="Q1480" s="2">
        <v>282</v>
      </c>
      <c r="R1480" t="s">
        <v>6840</v>
      </c>
      <c r="S1480">
        <v>12</v>
      </c>
      <c r="T1480">
        <v>100</v>
      </c>
      <c r="U1480" s="2">
        <v>15</v>
      </c>
      <c r="V1480" s="2">
        <v>44</v>
      </c>
      <c r="W1480" s="8">
        <v>0.20921985815602837</v>
      </c>
      <c r="X1480" s="2">
        <v>382</v>
      </c>
      <c r="Y1480" s="45"/>
      <c r="AC1480" s="1" t="str">
        <f>IF(Table13[[#This Row],[TCS MP]]&gt;=Table13[[#This Row],[BMP]],IF(Table13[[#This Row],[TCS MP]]&lt;=Table13[[#This Row],[EMP]],"Good","EMP"),"BMP")</f>
        <v>EMP</v>
      </c>
    </row>
    <row r="1481" spans="1:29" ht="24" customHeight="1" x14ac:dyDescent="0.25">
      <c r="A1481" t="s">
        <v>13700</v>
      </c>
      <c r="C1481" t="s">
        <v>203</v>
      </c>
      <c r="D1481" t="s">
        <v>17074</v>
      </c>
      <c r="E1481" t="s">
        <v>13701</v>
      </c>
      <c r="F1481" s="9">
        <f>Table13[[#This Row],[ToMeasure]]-Table13[[#This Row],[FromMeasure]]</f>
        <v>6.6801459999999993E-2</v>
      </c>
      <c r="G1481" s="5" t="s">
        <v>13702</v>
      </c>
      <c r="H1481" s="35">
        <v>0</v>
      </c>
      <c r="I1481" s="56"/>
      <c r="J1481" t="s">
        <v>3122</v>
      </c>
      <c r="K1481" s="58" t="s">
        <v>203</v>
      </c>
      <c r="L1481" s="35">
        <v>6.6801459999999993E-2</v>
      </c>
      <c r="M1481" s="56"/>
      <c r="N1481" t="s">
        <v>13703</v>
      </c>
      <c r="O1481" s="2" t="s">
        <v>203</v>
      </c>
      <c r="P1481" s="2" t="s">
        <v>203</v>
      </c>
      <c r="Q1481" s="2">
        <v>3017</v>
      </c>
      <c r="R1481" t="s">
        <v>3114</v>
      </c>
      <c r="S1481" t="s">
        <v>203</v>
      </c>
      <c r="T1481" t="s">
        <v>203</v>
      </c>
      <c r="U1481" s="2" t="s">
        <v>203</v>
      </c>
      <c r="V1481" s="2" t="s">
        <v>203</v>
      </c>
      <c r="W1481" s="8" t="s">
        <v>203</v>
      </c>
      <c r="X1481" s="2">
        <v>4088</v>
      </c>
      <c r="Y1481" s="45"/>
      <c r="AC1481" s="1" t="str">
        <f>IF(Table13[[#This Row],[TCS MP]]&gt;=Table13[[#This Row],[BMP]],IF(Table13[[#This Row],[TCS MP]]&lt;=Table13[[#This Row],[EMP]],"Good","EMP"),"BMP")</f>
        <v>EMP</v>
      </c>
    </row>
    <row r="1482" spans="1:29" ht="24" customHeight="1" x14ac:dyDescent="0.25">
      <c r="A1482" t="s">
        <v>11151</v>
      </c>
      <c r="B1482" t="s">
        <v>18589</v>
      </c>
      <c r="C1482">
        <v>3002</v>
      </c>
      <c r="D1482" t="s">
        <v>17074</v>
      </c>
      <c r="E1482" t="s">
        <v>11152</v>
      </c>
      <c r="F1482" s="9">
        <f>Table13[[#This Row],[ToMeasure]]-Table13[[#This Row],[FromMeasure]]</f>
        <v>0.17518628</v>
      </c>
      <c r="G1482" s="5" t="s">
        <v>6855</v>
      </c>
      <c r="H1482" s="35">
        <v>0</v>
      </c>
      <c r="I1482" s="56"/>
      <c r="J1482" t="s">
        <v>3119</v>
      </c>
      <c r="K1482" s="58" t="s">
        <v>203</v>
      </c>
      <c r="L1482" s="35">
        <v>0.17518628</v>
      </c>
      <c r="M1482" s="56"/>
      <c r="N1482" t="s">
        <v>3143</v>
      </c>
      <c r="O1482" s="2">
        <v>1680</v>
      </c>
      <c r="P1482" s="2">
        <v>0</v>
      </c>
      <c r="Q1482" s="2">
        <v>1680</v>
      </c>
      <c r="R1482" t="s">
        <v>11153</v>
      </c>
      <c r="S1482">
        <v>12</v>
      </c>
      <c r="T1482">
        <v>100</v>
      </c>
      <c r="U1482" s="2">
        <v>88</v>
      </c>
      <c r="V1482" s="2">
        <v>274</v>
      </c>
      <c r="W1482" s="8">
        <v>0.21547619047619049</v>
      </c>
      <c r="X1482" s="2">
        <v>2276</v>
      </c>
      <c r="Y1482" s="45"/>
      <c r="AC1482" s="1" t="str">
        <f>IF(Table13[[#This Row],[TCS MP]]&gt;=Table13[[#This Row],[BMP]],IF(Table13[[#This Row],[TCS MP]]&lt;=Table13[[#This Row],[EMP]],"Good","EMP"),"BMP")</f>
        <v>EMP</v>
      </c>
    </row>
    <row r="1483" spans="1:29" ht="24" customHeight="1" x14ac:dyDescent="0.25">
      <c r="A1483" t="s">
        <v>6841</v>
      </c>
      <c r="C1483" t="s">
        <v>203</v>
      </c>
      <c r="D1483" t="s">
        <v>17074</v>
      </c>
      <c r="E1483" t="s">
        <v>6842</v>
      </c>
      <c r="F1483" s="9">
        <f>Table13[[#This Row],[ToMeasure]]-Table13[[#This Row],[FromMeasure]]</f>
        <v>0.10082806</v>
      </c>
      <c r="G1483" s="5" t="s">
        <v>6843</v>
      </c>
      <c r="H1483" s="35">
        <v>0</v>
      </c>
      <c r="I1483" s="56"/>
      <c r="J1483" t="s">
        <v>3119</v>
      </c>
      <c r="K1483" s="58" t="s">
        <v>203</v>
      </c>
      <c r="L1483" s="35">
        <v>0.10082806</v>
      </c>
      <c r="M1483" s="56"/>
      <c r="N1483" t="s">
        <v>3118</v>
      </c>
      <c r="O1483" s="2" t="s">
        <v>203</v>
      </c>
      <c r="P1483" s="2" t="s">
        <v>203</v>
      </c>
      <c r="Q1483" s="2" t="s">
        <v>203</v>
      </c>
      <c r="R1483" t="s">
        <v>203</v>
      </c>
      <c r="S1483" t="s">
        <v>203</v>
      </c>
      <c r="T1483" t="s">
        <v>203</v>
      </c>
      <c r="U1483" s="2" t="s">
        <v>203</v>
      </c>
      <c r="V1483" s="2" t="s">
        <v>203</v>
      </c>
      <c r="W1483" s="8" t="s">
        <v>203</v>
      </c>
      <c r="X1483" s="2" t="s">
        <v>203</v>
      </c>
      <c r="Y1483" s="45"/>
      <c r="AC1483" s="1" t="str">
        <f>IF(Table13[[#This Row],[TCS MP]]&gt;=Table13[[#This Row],[BMP]],IF(Table13[[#This Row],[TCS MP]]&lt;=Table13[[#This Row],[EMP]],"Good","EMP"),"BMP")</f>
        <v>EMP</v>
      </c>
    </row>
    <row r="1484" spans="1:29" ht="24" customHeight="1" x14ac:dyDescent="0.25">
      <c r="A1484" t="s">
        <v>11154</v>
      </c>
      <c r="B1484" t="s">
        <v>18588</v>
      </c>
      <c r="C1484">
        <v>3001</v>
      </c>
      <c r="D1484" t="s">
        <v>17074</v>
      </c>
      <c r="E1484" t="s">
        <v>11155</v>
      </c>
      <c r="F1484" s="9">
        <f>Table13[[#This Row],[ToMeasure]]-Table13[[#This Row],[FromMeasure]]</f>
        <v>0.53479388000000005</v>
      </c>
      <c r="G1484" s="5" t="s">
        <v>3113</v>
      </c>
      <c r="H1484" s="35">
        <v>0</v>
      </c>
      <c r="I1484" s="56"/>
      <c r="J1484" t="s">
        <v>6285</v>
      </c>
      <c r="K1484" s="58" t="s">
        <v>203</v>
      </c>
      <c r="L1484" s="35">
        <v>0.53479388000000005</v>
      </c>
      <c r="M1484" s="56"/>
      <c r="N1484" t="s">
        <v>3122</v>
      </c>
      <c r="O1484" s="2">
        <v>3067</v>
      </c>
      <c r="P1484" s="2">
        <v>0</v>
      </c>
      <c r="Q1484" s="2">
        <v>3067</v>
      </c>
      <c r="R1484" t="s">
        <v>11156</v>
      </c>
      <c r="S1484">
        <v>10</v>
      </c>
      <c r="T1484">
        <v>100</v>
      </c>
      <c r="U1484" s="2">
        <v>95</v>
      </c>
      <c r="V1484" s="2">
        <v>366</v>
      </c>
      <c r="W1484" s="8">
        <v>0.15030974894033258</v>
      </c>
      <c r="X1484" s="2">
        <v>4156</v>
      </c>
      <c r="Y1484" s="45"/>
      <c r="AC1484" s="1" t="str">
        <f>IF(Table13[[#This Row],[TCS MP]]&gt;=Table13[[#This Row],[BMP]],IF(Table13[[#This Row],[TCS MP]]&lt;=Table13[[#This Row],[EMP]],"Good","EMP"),"BMP")</f>
        <v>EMP</v>
      </c>
    </row>
    <row r="1485" spans="1:29" ht="24" customHeight="1" x14ac:dyDescent="0.25">
      <c r="A1485" t="s">
        <v>3109</v>
      </c>
      <c r="C1485" t="s">
        <v>203</v>
      </c>
      <c r="D1485" t="s">
        <v>17074</v>
      </c>
      <c r="E1485" t="s">
        <v>3110</v>
      </c>
      <c r="F1485" s="9">
        <f>Table13[[#This Row],[ToMeasure]]-Table13[[#This Row],[FromMeasure]]</f>
        <v>0.14256989</v>
      </c>
      <c r="G1485" s="5" t="s">
        <v>3111</v>
      </c>
      <c r="H1485" s="35">
        <v>0</v>
      </c>
      <c r="I1485" s="56"/>
      <c r="J1485" t="s">
        <v>3112</v>
      </c>
      <c r="K1485" s="58" t="s">
        <v>203</v>
      </c>
      <c r="L1485" s="35">
        <v>0.14256989</v>
      </c>
      <c r="M1485" s="56"/>
      <c r="N1485" t="s">
        <v>3113</v>
      </c>
      <c r="O1485" s="2" t="s">
        <v>203</v>
      </c>
      <c r="P1485" s="2" t="s">
        <v>203</v>
      </c>
      <c r="Q1485" s="2">
        <v>3017</v>
      </c>
      <c r="R1485" t="s">
        <v>3114</v>
      </c>
      <c r="S1485" t="s">
        <v>203</v>
      </c>
      <c r="T1485" t="s">
        <v>203</v>
      </c>
      <c r="U1485" s="2" t="s">
        <v>203</v>
      </c>
      <c r="V1485" s="2" t="s">
        <v>203</v>
      </c>
      <c r="W1485" s="8" t="s">
        <v>203</v>
      </c>
      <c r="X1485" s="2">
        <v>4088</v>
      </c>
      <c r="Y1485" s="45"/>
      <c r="AC1485" s="1" t="str">
        <f>IF(Table13[[#This Row],[TCS MP]]&gt;=Table13[[#This Row],[BMP]],IF(Table13[[#This Row],[TCS MP]]&lt;=Table13[[#This Row],[EMP]],"Good","EMP"),"BMP")</f>
        <v>EMP</v>
      </c>
    </row>
    <row r="1486" spans="1:29" ht="24" customHeight="1" x14ac:dyDescent="0.25">
      <c r="A1486" t="s">
        <v>6844</v>
      </c>
      <c r="B1486" t="s">
        <v>18591</v>
      </c>
      <c r="C1486">
        <v>3003</v>
      </c>
      <c r="D1486" t="s">
        <v>17074</v>
      </c>
      <c r="E1486" t="s">
        <v>6845</v>
      </c>
      <c r="F1486" s="9">
        <f>Table13[[#This Row],[ToMeasure]]-Table13[[#This Row],[FromMeasure]]</f>
        <v>0.13375519</v>
      </c>
      <c r="G1486" s="5" t="s">
        <v>6846</v>
      </c>
      <c r="H1486" s="35">
        <v>0</v>
      </c>
      <c r="I1486" s="56"/>
      <c r="J1486" t="s">
        <v>3143</v>
      </c>
      <c r="K1486" s="58" t="s">
        <v>203</v>
      </c>
      <c r="L1486" s="35">
        <v>0.13375519</v>
      </c>
      <c r="M1486" s="56"/>
      <c r="N1486" t="s">
        <v>3119</v>
      </c>
      <c r="O1486" s="2">
        <v>267</v>
      </c>
      <c r="P1486" s="2">
        <v>0</v>
      </c>
      <c r="Q1486" s="2">
        <v>267</v>
      </c>
      <c r="R1486" t="s">
        <v>6847</v>
      </c>
      <c r="S1486">
        <v>13</v>
      </c>
      <c r="T1486" t="s">
        <v>203</v>
      </c>
      <c r="U1486" s="2">
        <v>24</v>
      </c>
      <c r="V1486" s="2">
        <v>3</v>
      </c>
      <c r="W1486" s="8">
        <v>0.10112359550561797</v>
      </c>
      <c r="X1486" s="2">
        <v>362</v>
      </c>
      <c r="Y1486" s="45"/>
      <c r="AC1486" s="1" t="str">
        <f>IF(Table13[[#This Row],[TCS MP]]&gt;=Table13[[#This Row],[BMP]],IF(Table13[[#This Row],[TCS MP]]&lt;=Table13[[#This Row],[EMP]],"Good","EMP"),"BMP")</f>
        <v>EMP</v>
      </c>
    </row>
    <row r="1487" spans="1:29" ht="24" customHeight="1" x14ac:dyDescent="0.25">
      <c r="A1487" t="s">
        <v>3115</v>
      </c>
      <c r="C1487" t="s">
        <v>203</v>
      </c>
      <c r="D1487" t="s">
        <v>17074</v>
      </c>
      <c r="E1487" t="s">
        <v>3116</v>
      </c>
      <c r="F1487" s="9">
        <f>Table13[[#This Row],[ToMeasure]]-Table13[[#This Row],[FromMeasure]]</f>
        <v>0.10763137</v>
      </c>
      <c r="G1487" s="5" t="s">
        <v>3117</v>
      </c>
      <c r="H1487" s="35">
        <v>0</v>
      </c>
      <c r="I1487" s="56"/>
      <c r="J1487" t="s">
        <v>3118</v>
      </c>
      <c r="K1487" s="58" t="s">
        <v>203</v>
      </c>
      <c r="L1487" s="35">
        <v>0.10763137</v>
      </c>
      <c r="M1487" s="56"/>
      <c r="N1487" t="s">
        <v>3119</v>
      </c>
      <c r="O1487" s="2" t="s">
        <v>203</v>
      </c>
      <c r="P1487" s="2" t="s">
        <v>203</v>
      </c>
      <c r="Q1487" s="2" t="s">
        <v>203</v>
      </c>
      <c r="R1487" t="s">
        <v>203</v>
      </c>
      <c r="S1487" t="s">
        <v>203</v>
      </c>
      <c r="T1487" t="s">
        <v>203</v>
      </c>
      <c r="U1487" s="2" t="s">
        <v>203</v>
      </c>
      <c r="V1487" s="2" t="s">
        <v>203</v>
      </c>
      <c r="W1487" s="8" t="s">
        <v>203</v>
      </c>
      <c r="X1487" s="2" t="s">
        <v>203</v>
      </c>
      <c r="Y1487" s="45"/>
      <c r="AC1487" s="1" t="str">
        <f>IF(Table13[[#This Row],[TCS MP]]&gt;=Table13[[#This Row],[BMP]],IF(Table13[[#This Row],[TCS MP]]&lt;=Table13[[#This Row],[EMP]],"Good","EMP"),"BMP")</f>
        <v>EMP</v>
      </c>
    </row>
    <row r="1488" spans="1:29" ht="24" customHeight="1" x14ac:dyDescent="0.25">
      <c r="A1488" t="s">
        <v>6848</v>
      </c>
      <c r="C1488" t="s">
        <v>203</v>
      </c>
      <c r="D1488" t="s">
        <v>17074</v>
      </c>
      <c r="E1488" t="s">
        <v>6849</v>
      </c>
      <c r="F1488" s="9">
        <f>Table13[[#This Row],[ToMeasure]]-Table13[[#This Row],[FromMeasure]]</f>
        <v>2.556245E-2</v>
      </c>
      <c r="G1488" s="5" t="s">
        <v>6850</v>
      </c>
      <c r="H1488" s="35">
        <v>0</v>
      </c>
      <c r="I1488" s="56"/>
      <c r="J1488" t="s">
        <v>220</v>
      </c>
      <c r="K1488" s="58" t="s">
        <v>203</v>
      </c>
      <c r="L1488" s="35">
        <v>2.556245E-2</v>
      </c>
      <c r="M1488" s="56"/>
      <c r="N1488" t="s">
        <v>6285</v>
      </c>
      <c r="O1488" s="2" t="s">
        <v>203</v>
      </c>
      <c r="P1488" s="2" t="s">
        <v>203</v>
      </c>
      <c r="Q1488" s="2">
        <v>3492</v>
      </c>
      <c r="R1488" t="s">
        <v>6851</v>
      </c>
      <c r="S1488" t="s">
        <v>203</v>
      </c>
      <c r="T1488" t="s">
        <v>203</v>
      </c>
      <c r="U1488" s="2" t="s">
        <v>203</v>
      </c>
      <c r="V1488" s="2" t="s">
        <v>203</v>
      </c>
      <c r="W1488" s="8" t="s">
        <v>203</v>
      </c>
      <c r="X1488" s="2">
        <v>5125</v>
      </c>
      <c r="Y1488" s="45"/>
      <c r="AC1488" s="1" t="str">
        <f>IF(Table13[[#This Row],[TCS MP]]&gt;=Table13[[#This Row],[BMP]],IF(Table13[[#This Row],[TCS MP]]&lt;=Table13[[#This Row],[EMP]],"Good","EMP"),"BMP")</f>
        <v>EMP</v>
      </c>
    </row>
    <row r="1489" spans="1:29" ht="24" customHeight="1" x14ac:dyDescent="0.25">
      <c r="A1489" t="s">
        <v>6852</v>
      </c>
      <c r="B1489" t="s">
        <v>18590</v>
      </c>
      <c r="C1489">
        <v>3002</v>
      </c>
      <c r="D1489" t="s">
        <v>17074</v>
      </c>
      <c r="E1489" t="s">
        <v>6853</v>
      </c>
      <c r="F1489" s="9">
        <f>Table13[[#This Row],[ToMeasure]]-Table13[[#This Row],[FromMeasure]]</f>
        <v>2.6823329999999999E-2</v>
      </c>
      <c r="G1489" s="5" t="s">
        <v>6854</v>
      </c>
      <c r="H1489" s="35">
        <v>0</v>
      </c>
      <c r="I1489" s="56"/>
      <c r="J1489" t="s">
        <v>6855</v>
      </c>
      <c r="K1489" s="58" t="s">
        <v>203</v>
      </c>
      <c r="L1489" s="35">
        <v>2.6823329999999999E-2</v>
      </c>
      <c r="M1489" s="56"/>
      <c r="N1489" t="s">
        <v>6856</v>
      </c>
      <c r="O1489" s="2">
        <v>560</v>
      </c>
      <c r="P1489" s="2">
        <v>0</v>
      </c>
      <c r="Q1489" s="2">
        <v>560</v>
      </c>
      <c r="R1489" t="s">
        <v>6857</v>
      </c>
      <c r="S1489">
        <v>12</v>
      </c>
      <c r="T1489" t="s">
        <v>203</v>
      </c>
      <c r="U1489" s="2" t="s">
        <v>203</v>
      </c>
      <c r="V1489" s="2" t="s">
        <v>203</v>
      </c>
      <c r="W1489" s="8" t="s">
        <v>203</v>
      </c>
      <c r="X1489" s="2">
        <v>759</v>
      </c>
      <c r="Y1489" s="45"/>
      <c r="AC1489" s="1" t="str">
        <f>IF(Table13[[#This Row],[TCS MP]]&gt;=Table13[[#This Row],[BMP]],IF(Table13[[#This Row],[TCS MP]]&lt;=Table13[[#This Row],[EMP]],"Good","EMP"),"BMP")</f>
        <v>EMP</v>
      </c>
    </row>
    <row r="1490" spans="1:29" ht="24" customHeight="1" x14ac:dyDescent="0.25">
      <c r="A1490" t="s">
        <v>3120</v>
      </c>
      <c r="B1490" t="s">
        <v>18593</v>
      </c>
      <c r="C1490">
        <v>3010</v>
      </c>
      <c r="D1490" t="s">
        <v>17074</v>
      </c>
      <c r="E1490" t="s">
        <v>2847</v>
      </c>
      <c r="F1490" s="9">
        <f>Table13[[#This Row],[ToMeasure]]-Table13[[#This Row],[FromMeasure]]</f>
        <v>0.24343767999999999</v>
      </c>
      <c r="G1490" s="5" t="s">
        <v>3121</v>
      </c>
      <c r="H1490" s="35">
        <v>0</v>
      </c>
      <c r="I1490" s="56"/>
      <c r="J1490" t="s">
        <v>3122</v>
      </c>
      <c r="K1490" s="58" t="s">
        <v>203</v>
      </c>
      <c r="L1490" s="35">
        <v>0.24343767999999999</v>
      </c>
      <c r="M1490" s="56"/>
      <c r="N1490" t="s">
        <v>3123</v>
      </c>
      <c r="O1490" s="2">
        <v>2383</v>
      </c>
      <c r="P1490" s="2">
        <v>0</v>
      </c>
      <c r="Q1490" s="2">
        <v>2383</v>
      </c>
      <c r="R1490" t="s">
        <v>3124</v>
      </c>
      <c r="S1490">
        <v>12</v>
      </c>
      <c r="T1490" t="s">
        <v>203</v>
      </c>
      <c r="U1490" s="2">
        <v>95</v>
      </c>
      <c r="V1490" s="2">
        <v>897</v>
      </c>
      <c r="W1490" s="8">
        <v>0.41628199748216532</v>
      </c>
      <c r="X1490" s="2">
        <v>3229</v>
      </c>
      <c r="Y1490" s="45"/>
      <c r="AC1490" s="1" t="str">
        <f>IF(Table13[[#This Row],[TCS MP]]&gt;=Table13[[#This Row],[BMP]],IF(Table13[[#This Row],[TCS MP]]&lt;=Table13[[#This Row],[EMP]],"Good","EMP"),"BMP")</f>
        <v>EMP</v>
      </c>
    </row>
    <row r="1491" spans="1:29" ht="24" customHeight="1" x14ac:dyDescent="0.25">
      <c r="A1491" t="s">
        <v>13704</v>
      </c>
      <c r="B1491" t="s">
        <v>18595</v>
      </c>
      <c r="C1491">
        <v>3012</v>
      </c>
      <c r="D1491" t="s">
        <v>17074</v>
      </c>
      <c r="E1491" t="s">
        <v>2850</v>
      </c>
      <c r="F1491" s="9">
        <f>Table13[[#This Row],[ToMeasure]]-Table13[[#This Row],[FromMeasure]]</f>
        <v>0.21330980999999999</v>
      </c>
      <c r="G1491" s="5" t="s">
        <v>2848</v>
      </c>
      <c r="H1491" s="35">
        <v>0</v>
      </c>
      <c r="I1491" s="56"/>
      <c r="J1491" t="s">
        <v>3119</v>
      </c>
      <c r="K1491" s="58" t="s">
        <v>203</v>
      </c>
      <c r="L1491" s="35">
        <v>0.21330980999999999</v>
      </c>
      <c r="M1491" s="56"/>
      <c r="N1491" t="s">
        <v>11162</v>
      </c>
      <c r="O1491" s="2">
        <v>6432</v>
      </c>
      <c r="P1491" s="2">
        <v>0</v>
      </c>
      <c r="Q1491" s="2">
        <v>6432</v>
      </c>
      <c r="R1491" t="s">
        <v>13705</v>
      </c>
      <c r="S1491">
        <v>10</v>
      </c>
      <c r="T1491">
        <v>100</v>
      </c>
      <c r="U1491" s="2">
        <v>341</v>
      </c>
      <c r="V1491" s="2">
        <v>1053</v>
      </c>
      <c r="W1491" s="8">
        <v>0.21672885572139303</v>
      </c>
      <c r="X1491" s="2">
        <v>8715</v>
      </c>
      <c r="Y1491" s="45"/>
      <c r="AC1491" s="1" t="str">
        <f>IF(Table13[[#This Row],[TCS MP]]&gt;=Table13[[#This Row],[BMP]],IF(Table13[[#This Row],[TCS MP]]&lt;=Table13[[#This Row],[EMP]],"Good","EMP"),"BMP")</f>
        <v>EMP</v>
      </c>
    </row>
    <row r="1492" spans="1:29" ht="24" customHeight="1" x14ac:dyDescent="0.25">
      <c r="A1492" t="s">
        <v>11157</v>
      </c>
      <c r="B1492" t="s">
        <v>18594</v>
      </c>
      <c r="C1492">
        <v>3011</v>
      </c>
      <c r="D1492" t="s">
        <v>17074</v>
      </c>
      <c r="E1492" t="s">
        <v>11158</v>
      </c>
      <c r="F1492" s="9">
        <f>Table13[[#This Row],[ToMeasure]]-Table13[[#This Row],[FromMeasure]]</f>
        <v>0.21956638000000001</v>
      </c>
      <c r="G1492" s="5" t="s">
        <v>3123</v>
      </c>
      <c r="H1492" s="35">
        <v>0</v>
      </c>
      <c r="I1492" s="56"/>
      <c r="J1492" t="s">
        <v>3121</v>
      </c>
      <c r="K1492" s="58" t="s">
        <v>203</v>
      </c>
      <c r="L1492" s="35">
        <v>0.21956638000000001</v>
      </c>
      <c r="M1492" s="56"/>
      <c r="N1492" t="s">
        <v>219</v>
      </c>
      <c r="O1492" s="2">
        <v>6604</v>
      </c>
      <c r="P1492" s="2">
        <v>0</v>
      </c>
      <c r="Q1492" s="2">
        <v>6604</v>
      </c>
      <c r="R1492" t="s">
        <v>11159</v>
      </c>
      <c r="S1492">
        <v>11</v>
      </c>
      <c r="T1492">
        <v>100</v>
      </c>
      <c r="U1492" s="2">
        <v>350</v>
      </c>
      <c r="V1492" s="2">
        <v>1083</v>
      </c>
      <c r="W1492" s="8">
        <v>0.21698970321017566</v>
      </c>
      <c r="X1492" s="2">
        <v>8948</v>
      </c>
      <c r="Y1492" s="45"/>
      <c r="AC1492" s="1" t="str">
        <f>IF(Table13[[#This Row],[TCS MP]]&gt;=Table13[[#This Row],[BMP]],IF(Table13[[#This Row],[TCS MP]]&lt;=Table13[[#This Row],[EMP]],"Good","EMP"),"BMP")</f>
        <v>EMP</v>
      </c>
    </row>
    <row r="1493" spans="1:29" ht="24" customHeight="1" x14ac:dyDescent="0.25">
      <c r="A1493" t="s">
        <v>11160</v>
      </c>
      <c r="B1493" t="s">
        <v>18596</v>
      </c>
      <c r="C1493">
        <v>3013</v>
      </c>
      <c r="D1493" t="s">
        <v>17074</v>
      </c>
      <c r="E1493" t="s">
        <v>11161</v>
      </c>
      <c r="F1493" s="9">
        <f>Table13[[#This Row],[ToMeasure]]-Table13[[#This Row],[FromMeasure]]</f>
        <v>0.24547819000000001</v>
      </c>
      <c r="G1493" s="5" t="s">
        <v>11162</v>
      </c>
      <c r="H1493" s="35">
        <v>0</v>
      </c>
      <c r="I1493" s="56"/>
      <c r="J1493" t="s">
        <v>2848</v>
      </c>
      <c r="K1493" s="58" t="s">
        <v>203</v>
      </c>
      <c r="L1493" s="35">
        <v>0.24547819000000001</v>
      </c>
      <c r="M1493" s="56"/>
      <c r="N1493" t="s">
        <v>3119</v>
      </c>
      <c r="O1493" s="2">
        <v>2637</v>
      </c>
      <c r="P1493" s="2">
        <v>0</v>
      </c>
      <c r="Q1493" s="2">
        <v>2637</v>
      </c>
      <c r="R1493" t="s">
        <v>11163</v>
      </c>
      <c r="S1493">
        <v>9</v>
      </c>
      <c r="T1493">
        <v>100</v>
      </c>
      <c r="U1493" s="2">
        <v>81</v>
      </c>
      <c r="V1493" s="2">
        <v>314</v>
      </c>
      <c r="W1493" s="8">
        <v>0.14979142965491088</v>
      </c>
      <c r="X1493" s="2">
        <v>3573</v>
      </c>
      <c r="Y1493" s="45"/>
      <c r="AC1493" s="1" t="str">
        <f>IF(Table13[[#This Row],[TCS MP]]&gt;=Table13[[#This Row],[BMP]],IF(Table13[[#This Row],[TCS MP]]&lt;=Table13[[#This Row],[EMP]],"Good","EMP"),"BMP")</f>
        <v>EMP</v>
      </c>
    </row>
    <row r="1494" spans="1:29" ht="24" customHeight="1" x14ac:dyDescent="0.25">
      <c r="A1494" t="s">
        <v>11164</v>
      </c>
      <c r="B1494" t="s">
        <v>18598</v>
      </c>
      <c r="C1494">
        <v>3020</v>
      </c>
      <c r="D1494" t="s">
        <v>17074</v>
      </c>
      <c r="E1494" t="s">
        <v>11165</v>
      </c>
      <c r="F1494" s="9">
        <f>Table13[[#This Row],[ToMeasure]]-Table13[[#This Row],[FromMeasure]]</f>
        <v>0.24213032000000001</v>
      </c>
      <c r="G1494" s="5" t="s">
        <v>11166</v>
      </c>
      <c r="H1494" s="35">
        <v>0</v>
      </c>
      <c r="I1494" s="56"/>
      <c r="J1494" t="s">
        <v>219</v>
      </c>
      <c r="K1494" s="58" t="s">
        <v>203</v>
      </c>
      <c r="L1494" s="35">
        <v>0.24213032000000001</v>
      </c>
      <c r="M1494" s="56"/>
      <c r="N1494" t="s">
        <v>209</v>
      </c>
      <c r="O1494" s="2">
        <v>3232</v>
      </c>
      <c r="P1494" s="2">
        <v>0</v>
      </c>
      <c r="Q1494" s="2">
        <v>3232</v>
      </c>
      <c r="R1494" t="s">
        <v>11167</v>
      </c>
      <c r="S1494">
        <v>9</v>
      </c>
      <c r="T1494">
        <v>100</v>
      </c>
      <c r="U1494" s="2">
        <v>171</v>
      </c>
      <c r="V1494" s="2">
        <v>530</v>
      </c>
      <c r="W1494" s="8">
        <v>0.21689356435643564</v>
      </c>
      <c r="X1494" s="2">
        <v>4379</v>
      </c>
      <c r="Y1494" s="45"/>
      <c r="AC1494" s="1" t="str">
        <f>IF(Table13[[#This Row],[TCS MP]]&gt;=Table13[[#This Row],[BMP]],IF(Table13[[#This Row],[TCS MP]]&lt;=Table13[[#This Row],[EMP]],"Good","EMP"),"BMP")</f>
        <v>EMP</v>
      </c>
    </row>
    <row r="1495" spans="1:29" ht="24" customHeight="1" x14ac:dyDescent="0.25">
      <c r="A1495" t="s">
        <v>13706</v>
      </c>
      <c r="B1495" t="s">
        <v>18600</v>
      </c>
      <c r="C1495">
        <v>3022</v>
      </c>
      <c r="D1495" t="s">
        <v>17074</v>
      </c>
      <c r="E1495" t="s">
        <v>13707</v>
      </c>
      <c r="F1495" s="9">
        <f>Table13[[#This Row],[ToMeasure]]-Table13[[#This Row],[FromMeasure]]</f>
        <v>0.33608649000000002</v>
      </c>
      <c r="G1495" s="5" t="s">
        <v>13708</v>
      </c>
      <c r="H1495" s="35">
        <v>0</v>
      </c>
      <c r="I1495" s="56"/>
      <c r="J1495" t="s">
        <v>3119</v>
      </c>
      <c r="K1495" s="58" t="s">
        <v>203</v>
      </c>
      <c r="L1495" s="35">
        <v>0.33608649000000002</v>
      </c>
      <c r="M1495" s="56"/>
      <c r="N1495" t="s">
        <v>209</v>
      </c>
      <c r="O1495" s="2">
        <v>4600</v>
      </c>
      <c r="P1495" s="2">
        <v>0</v>
      </c>
      <c r="Q1495" s="2">
        <v>4600</v>
      </c>
      <c r="R1495" t="s">
        <v>13709</v>
      </c>
      <c r="S1495">
        <v>12</v>
      </c>
      <c r="T1495">
        <v>100</v>
      </c>
      <c r="U1495" s="2">
        <v>243</v>
      </c>
      <c r="V1495" s="2">
        <v>753</v>
      </c>
      <c r="W1495" s="8">
        <v>0.21652173913043479</v>
      </c>
      <c r="X1495" s="2">
        <v>6233</v>
      </c>
      <c r="Y1495" s="45"/>
      <c r="AC1495" s="1" t="str">
        <f>IF(Table13[[#This Row],[TCS MP]]&gt;=Table13[[#This Row],[BMP]],IF(Table13[[#This Row],[TCS MP]]&lt;=Table13[[#This Row],[EMP]],"Good","EMP"),"BMP")</f>
        <v>EMP</v>
      </c>
    </row>
    <row r="1496" spans="1:29" ht="24" customHeight="1" x14ac:dyDescent="0.25">
      <c r="A1496" t="s">
        <v>3125</v>
      </c>
      <c r="B1496" t="s">
        <v>18599</v>
      </c>
      <c r="C1496">
        <v>3021</v>
      </c>
      <c r="D1496" t="s">
        <v>17074</v>
      </c>
      <c r="E1496" t="s">
        <v>3126</v>
      </c>
      <c r="F1496" s="9">
        <f>Table13[[#This Row],[ToMeasure]]-Table13[[#This Row],[FromMeasure]]</f>
        <v>0.21925421</v>
      </c>
      <c r="G1496" s="5" t="s">
        <v>3127</v>
      </c>
      <c r="H1496" s="35">
        <v>0</v>
      </c>
      <c r="I1496" s="56"/>
      <c r="J1496" t="s">
        <v>209</v>
      </c>
      <c r="K1496" s="58" t="s">
        <v>203</v>
      </c>
      <c r="L1496" s="35">
        <v>0.21925421</v>
      </c>
      <c r="M1496" s="56"/>
      <c r="N1496" t="s">
        <v>219</v>
      </c>
      <c r="O1496" s="2">
        <v>5909</v>
      </c>
      <c r="P1496" s="2">
        <v>0</v>
      </c>
      <c r="Q1496" s="2">
        <v>5909</v>
      </c>
      <c r="R1496" t="s">
        <v>3128</v>
      </c>
      <c r="S1496">
        <v>9</v>
      </c>
      <c r="T1496">
        <v>100</v>
      </c>
      <c r="U1496" s="2">
        <v>181</v>
      </c>
      <c r="V1496" s="2">
        <v>705</v>
      </c>
      <c r="W1496" s="8">
        <v>0.14994076831951261</v>
      </c>
      <c r="X1496" s="2">
        <v>8007</v>
      </c>
      <c r="Y1496" s="45"/>
      <c r="AC1496" s="1" t="str">
        <f>IF(Table13[[#This Row],[TCS MP]]&gt;=Table13[[#This Row],[BMP]],IF(Table13[[#This Row],[TCS MP]]&lt;=Table13[[#This Row],[EMP]],"Good","EMP"),"BMP")</f>
        <v>EMP</v>
      </c>
    </row>
    <row r="1497" spans="1:29" ht="24" customHeight="1" x14ac:dyDescent="0.25">
      <c r="A1497" t="s">
        <v>6858</v>
      </c>
      <c r="B1497" t="s">
        <v>18601</v>
      </c>
      <c r="C1497">
        <v>3023</v>
      </c>
      <c r="D1497" t="s">
        <v>17074</v>
      </c>
      <c r="E1497" t="s">
        <v>6859</v>
      </c>
      <c r="F1497" s="9">
        <f>Table13[[#This Row],[ToMeasure]]-Table13[[#This Row],[FromMeasure]]</f>
        <v>0.28249780000000002</v>
      </c>
      <c r="G1497" s="5" t="s">
        <v>6860</v>
      </c>
      <c r="H1497" s="35">
        <v>0</v>
      </c>
      <c r="I1497" s="56"/>
      <c r="J1497" t="s">
        <v>209</v>
      </c>
      <c r="K1497" s="58" t="s">
        <v>203</v>
      </c>
      <c r="L1497" s="35">
        <v>0.28249780000000002</v>
      </c>
      <c r="M1497" s="56"/>
      <c r="N1497" t="s">
        <v>3119</v>
      </c>
      <c r="O1497" s="2">
        <v>3637</v>
      </c>
      <c r="P1497" s="2">
        <v>0</v>
      </c>
      <c r="Q1497" s="2">
        <v>3637</v>
      </c>
      <c r="R1497" t="s">
        <v>6861</v>
      </c>
      <c r="S1497">
        <v>9</v>
      </c>
      <c r="T1497">
        <v>100</v>
      </c>
      <c r="U1497" s="2">
        <v>172</v>
      </c>
      <c r="V1497" s="2">
        <v>672</v>
      </c>
      <c r="W1497" s="8">
        <v>0.23205938960681879</v>
      </c>
      <c r="X1497" s="2">
        <v>4928</v>
      </c>
      <c r="Y1497" s="45"/>
      <c r="AC1497" s="1" t="str">
        <f>IF(Table13[[#This Row],[TCS MP]]&gt;=Table13[[#This Row],[BMP]],IF(Table13[[#This Row],[TCS MP]]&lt;=Table13[[#This Row],[EMP]],"Good","EMP"),"BMP")</f>
        <v>EMP</v>
      </c>
    </row>
    <row r="1498" spans="1:29" ht="24" customHeight="1" x14ac:dyDescent="0.25">
      <c r="A1498" t="s">
        <v>6862</v>
      </c>
      <c r="B1498" t="s">
        <v>18603</v>
      </c>
      <c r="C1498">
        <v>3030</v>
      </c>
      <c r="D1498" t="s">
        <v>17074</v>
      </c>
      <c r="E1498" t="s">
        <v>6863</v>
      </c>
      <c r="F1498" s="9">
        <f>Table13[[#This Row],[ToMeasure]]-Table13[[#This Row],[FromMeasure]]</f>
        <v>0.30225649999999998</v>
      </c>
      <c r="G1498" s="5" t="s">
        <v>6864</v>
      </c>
      <c r="H1498" s="35">
        <v>0</v>
      </c>
      <c r="I1498" s="56"/>
      <c r="J1498" t="s">
        <v>219</v>
      </c>
      <c r="K1498" s="58" t="s">
        <v>203</v>
      </c>
      <c r="L1498" s="35">
        <v>0.30225649999999998</v>
      </c>
      <c r="M1498" s="56"/>
      <c r="N1498" t="s">
        <v>1909</v>
      </c>
      <c r="O1498" s="2">
        <v>4718</v>
      </c>
      <c r="P1498" s="2">
        <v>0</v>
      </c>
      <c r="Q1498" s="2">
        <v>4718</v>
      </c>
      <c r="R1498" t="s">
        <v>6865</v>
      </c>
      <c r="S1498">
        <v>10</v>
      </c>
      <c r="T1498">
        <v>100</v>
      </c>
      <c r="U1498" s="2">
        <v>172</v>
      </c>
      <c r="V1498" s="2">
        <v>664</v>
      </c>
      <c r="W1498" s="8">
        <v>0.1771937261551505</v>
      </c>
      <c r="X1498" s="2">
        <v>6393</v>
      </c>
      <c r="Y1498" s="45"/>
      <c r="AC1498" s="1" t="str">
        <f>IF(Table13[[#This Row],[TCS MP]]&gt;=Table13[[#This Row],[BMP]],IF(Table13[[#This Row],[TCS MP]]&lt;=Table13[[#This Row],[EMP]],"Good","EMP"),"BMP")</f>
        <v>EMP</v>
      </c>
    </row>
    <row r="1499" spans="1:29" ht="24" customHeight="1" x14ac:dyDescent="0.25">
      <c r="A1499" t="s">
        <v>3129</v>
      </c>
      <c r="B1499" t="s">
        <v>18605</v>
      </c>
      <c r="C1499">
        <v>3032</v>
      </c>
      <c r="D1499" t="s">
        <v>17074</v>
      </c>
      <c r="E1499" t="s">
        <v>3130</v>
      </c>
      <c r="F1499" s="9">
        <f>Table13[[#This Row],[ToMeasure]]-Table13[[#This Row],[FromMeasure]]</f>
        <v>0.28934802999999998</v>
      </c>
      <c r="G1499" s="5" t="s">
        <v>3131</v>
      </c>
      <c r="H1499" s="35">
        <v>0</v>
      </c>
      <c r="I1499" s="56"/>
      <c r="J1499" t="s">
        <v>3119</v>
      </c>
      <c r="K1499" s="58" t="s">
        <v>203</v>
      </c>
      <c r="L1499" s="35">
        <v>0.28934802999999998</v>
      </c>
      <c r="M1499" s="56"/>
      <c r="N1499" t="s">
        <v>3132</v>
      </c>
      <c r="O1499" s="2">
        <v>2577</v>
      </c>
      <c r="P1499" s="2">
        <v>0</v>
      </c>
      <c r="Q1499" s="2">
        <v>2577</v>
      </c>
      <c r="R1499" t="s">
        <v>3133</v>
      </c>
      <c r="S1499">
        <v>11</v>
      </c>
      <c r="T1499">
        <v>100</v>
      </c>
      <c r="U1499" s="2">
        <v>135</v>
      </c>
      <c r="V1499" s="2">
        <v>421</v>
      </c>
      <c r="W1499" s="8">
        <v>0.2157547535894451</v>
      </c>
      <c r="X1499" s="2">
        <v>3492</v>
      </c>
      <c r="Y1499" s="45"/>
      <c r="AC1499" s="1" t="str">
        <f>IF(Table13[[#This Row],[TCS MP]]&gt;=Table13[[#This Row],[BMP]],IF(Table13[[#This Row],[TCS MP]]&lt;=Table13[[#This Row],[EMP]],"Good","EMP"),"BMP")</f>
        <v>EMP</v>
      </c>
    </row>
    <row r="1500" spans="1:29" ht="24" customHeight="1" x14ac:dyDescent="0.25">
      <c r="A1500" t="s">
        <v>11168</v>
      </c>
      <c r="B1500" t="s">
        <v>18606</v>
      </c>
      <c r="C1500">
        <v>3033</v>
      </c>
      <c r="D1500" t="s">
        <v>17074</v>
      </c>
      <c r="E1500" t="s">
        <v>3130</v>
      </c>
      <c r="F1500" s="9">
        <f>Table13[[#This Row],[ToMeasure]]-Table13[[#This Row],[FromMeasure]]</f>
        <v>3.0499970000000043E-2</v>
      </c>
      <c r="G1500" s="5" t="s">
        <v>3131</v>
      </c>
      <c r="H1500" s="35">
        <v>0.28934802999999998</v>
      </c>
      <c r="I1500" s="56"/>
      <c r="J1500" t="s">
        <v>3132</v>
      </c>
      <c r="K1500" s="58" t="s">
        <v>203</v>
      </c>
      <c r="L1500" s="35">
        <v>0.31984800000000002</v>
      </c>
      <c r="M1500" s="56"/>
      <c r="N1500" t="s">
        <v>11169</v>
      </c>
      <c r="O1500" s="2">
        <v>2965</v>
      </c>
      <c r="P1500" s="2">
        <v>0</v>
      </c>
      <c r="Q1500" s="2">
        <v>2965</v>
      </c>
      <c r="R1500" t="s">
        <v>3136</v>
      </c>
      <c r="S1500">
        <v>12</v>
      </c>
      <c r="T1500" t="s">
        <v>203</v>
      </c>
      <c r="U1500" s="2">
        <v>163</v>
      </c>
      <c r="V1500" s="2">
        <v>504</v>
      </c>
      <c r="W1500" s="8">
        <v>0.22495784148397976</v>
      </c>
      <c r="X1500" s="2">
        <v>4018</v>
      </c>
      <c r="Y1500" s="45"/>
      <c r="AC1500" s="1" t="str">
        <f>IF(Table13[[#This Row],[TCS MP]]&gt;=Table13[[#This Row],[BMP]],IF(Table13[[#This Row],[TCS MP]]&lt;=Table13[[#This Row],[EMP]],"Good","EMP"),"BMP")</f>
        <v>EMP</v>
      </c>
    </row>
    <row r="1501" spans="1:29" ht="24" customHeight="1" x14ac:dyDescent="0.25">
      <c r="A1501" t="s">
        <v>6866</v>
      </c>
      <c r="B1501" t="s">
        <v>18604</v>
      </c>
      <c r="C1501">
        <v>3031</v>
      </c>
      <c r="D1501" t="s">
        <v>17074</v>
      </c>
      <c r="E1501" t="s">
        <v>6867</v>
      </c>
      <c r="F1501" s="9">
        <f>Table13[[#This Row],[ToMeasure]]-Table13[[#This Row],[FromMeasure]]</f>
        <v>0.29913399000000002</v>
      </c>
      <c r="G1501" s="5" t="s">
        <v>6868</v>
      </c>
      <c r="H1501" s="35">
        <v>0</v>
      </c>
      <c r="I1501" s="56"/>
      <c r="J1501" t="s">
        <v>1909</v>
      </c>
      <c r="K1501" s="58" t="s">
        <v>203</v>
      </c>
      <c r="L1501" s="35">
        <v>0.29913399000000002</v>
      </c>
      <c r="M1501" s="56"/>
      <c r="N1501" t="s">
        <v>219</v>
      </c>
      <c r="O1501" s="2">
        <v>3859</v>
      </c>
      <c r="P1501" s="2">
        <v>0</v>
      </c>
      <c r="Q1501" s="2">
        <v>3859</v>
      </c>
      <c r="R1501" t="s">
        <v>6869</v>
      </c>
      <c r="S1501">
        <v>9</v>
      </c>
      <c r="T1501" t="s">
        <v>203</v>
      </c>
      <c r="U1501" s="2">
        <v>256</v>
      </c>
      <c r="V1501" s="2">
        <v>995</v>
      </c>
      <c r="W1501" s="8">
        <v>0.32417724799170772</v>
      </c>
      <c r="X1501" s="2">
        <v>5229</v>
      </c>
      <c r="Y1501" s="45"/>
      <c r="AC1501" s="1" t="str">
        <f>IF(Table13[[#This Row],[TCS MP]]&gt;=Table13[[#This Row],[BMP]],IF(Table13[[#This Row],[TCS MP]]&lt;=Table13[[#This Row],[EMP]],"Good","EMP"),"BMP")</f>
        <v>EMP</v>
      </c>
    </row>
    <row r="1502" spans="1:29" ht="24" customHeight="1" x14ac:dyDescent="0.25">
      <c r="A1502" t="s">
        <v>3134</v>
      </c>
      <c r="B1502" t="s">
        <v>18606</v>
      </c>
      <c r="C1502">
        <v>3033</v>
      </c>
      <c r="D1502" t="s">
        <v>17074</v>
      </c>
      <c r="E1502" t="s">
        <v>3135</v>
      </c>
      <c r="F1502" s="9">
        <f>Table13[[#This Row],[ToMeasure]]-Table13[[#This Row],[FromMeasure]]</f>
        <v>0.39712590000000003</v>
      </c>
      <c r="G1502" s="5" t="s">
        <v>3132</v>
      </c>
      <c r="H1502" s="35">
        <v>3.0499999999999999E-2</v>
      </c>
      <c r="I1502" s="56"/>
      <c r="J1502" t="s">
        <v>3131</v>
      </c>
      <c r="K1502" s="58" t="s">
        <v>203</v>
      </c>
      <c r="L1502" s="35">
        <v>0.4276259</v>
      </c>
      <c r="M1502" s="56"/>
      <c r="N1502" t="s">
        <v>3119</v>
      </c>
      <c r="O1502" s="2">
        <v>2965</v>
      </c>
      <c r="P1502" s="2">
        <v>0</v>
      </c>
      <c r="Q1502" s="2">
        <v>2965</v>
      </c>
      <c r="R1502" t="s">
        <v>3136</v>
      </c>
      <c r="S1502">
        <v>12</v>
      </c>
      <c r="T1502">
        <v>100</v>
      </c>
      <c r="U1502" s="2">
        <v>157</v>
      </c>
      <c r="V1502" s="2">
        <v>486</v>
      </c>
      <c r="W1502" s="8">
        <v>0.21686340640809443</v>
      </c>
      <c r="X1502" s="2">
        <v>4018</v>
      </c>
      <c r="Y1502" s="45"/>
      <c r="AC1502" s="1" t="str">
        <f>IF(Table13[[#This Row],[TCS MP]]&gt;=Table13[[#This Row],[BMP]],IF(Table13[[#This Row],[TCS MP]]&lt;=Table13[[#This Row],[EMP]],"Good","EMP"),"BMP")</f>
        <v>EMP</v>
      </c>
    </row>
    <row r="1503" spans="1:29" ht="24" customHeight="1" x14ac:dyDescent="0.25">
      <c r="A1503" t="s">
        <v>3137</v>
      </c>
      <c r="B1503" t="s">
        <v>18608</v>
      </c>
      <c r="C1503">
        <v>3040</v>
      </c>
      <c r="D1503" t="s">
        <v>17074</v>
      </c>
      <c r="E1503" t="s">
        <v>228</v>
      </c>
      <c r="F1503" s="9">
        <f>Table13[[#This Row],[ToMeasure]]-Table13[[#This Row],[FromMeasure]]</f>
        <v>0.23251690999999999</v>
      </c>
      <c r="G1503" s="5" t="s">
        <v>226</v>
      </c>
      <c r="H1503" s="35">
        <v>0</v>
      </c>
      <c r="I1503" s="56"/>
      <c r="J1503" t="s">
        <v>219</v>
      </c>
      <c r="K1503" s="58" t="s">
        <v>203</v>
      </c>
      <c r="L1503" s="35">
        <v>0.23251690999999999</v>
      </c>
      <c r="M1503" s="56"/>
      <c r="N1503" t="s">
        <v>3138</v>
      </c>
      <c r="O1503" s="2">
        <v>2212</v>
      </c>
      <c r="P1503" s="2">
        <v>0</v>
      </c>
      <c r="Q1503" s="2">
        <v>2212</v>
      </c>
      <c r="R1503" t="s">
        <v>3139</v>
      </c>
      <c r="S1503">
        <v>14</v>
      </c>
      <c r="T1503">
        <v>100</v>
      </c>
      <c r="U1503" s="2">
        <v>117</v>
      </c>
      <c r="V1503" s="2">
        <v>362</v>
      </c>
      <c r="W1503" s="8">
        <v>0.21654611211573238</v>
      </c>
      <c r="X1503" s="2">
        <v>2997</v>
      </c>
      <c r="Y1503" s="45"/>
      <c r="AC1503" s="1" t="str">
        <f>IF(Table13[[#This Row],[TCS MP]]&gt;=Table13[[#This Row],[BMP]],IF(Table13[[#This Row],[TCS MP]]&lt;=Table13[[#This Row],[EMP]],"Good","EMP"),"BMP")</f>
        <v>EMP</v>
      </c>
    </row>
    <row r="1504" spans="1:29" ht="24" customHeight="1" x14ac:dyDescent="0.25">
      <c r="A1504" t="s">
        <v>13710</v>
      </c>
      <c r="B1504" t="s">
        <v>18610</v>
      </c>
      <c r="C1504">
        <v>3042</v>
      </c>
      <c r="D1504" t="s">
        <v>17074</v>
      </c>
      <c r="E1504" t="s">
        <v>13711</v>
      </c>
      <c r="F1504" s="9">
        <f>Table13[[#This Row],[ToMeasure]]-Table13[[#This Row],[FromMeasure]]</f>
        <v>0.22310832</v>
      </c>
      <c r="G1504" s="5" t="s">
        <v>13712</v>
      </c>
      <c r="H1504" s="35">
        <v>0</v>
      </c>
      <c r="I1504" s="56"/>
      <c r="J1504" t="s">
        <v>3119</v>
      </c>
      <c r="K1504" s="58" t="s">
        <v>203</v>
      </c>
      <c r="L1504" s="35">
        <v>0.22310832</v>
      </c>
      <c r="M1504" s="56"/>
      <c r="N1504" t="s">
        <v>3143</v>
      </c>
      <c r="O1504" s="2">
        <v>1151</v>
      </c>
      <c r="P1504" s="2">
        <v>0</v>
      </c>
      <c r="Q1504" s="2">
        <v>1151</v>
      </c>
      <c r="R1504" t="s">
        <v>13713</v>
      </c>
      <c r="S1504">
        <v>10</v>
      </c>
      <c r="T1504">
        <v>100</v>
      </c>
      <c r="U1504" s="2">
        <v>59</v>
      </c>
      <c r="V1504" s="2">
        <v>188</v>
      </c>
      <c r="W1504" s="8">
        <v>0.21459600347523891</v>
      </c>
      <c r="X1504" s="2">
        <v>1560</v>
      </c>
      <c r="Y1504" s="45"/>
      <c r="AC1504" s="1" t="str">
        <f>IF(Table13[[#This Row],[TCS MP]]&gt;=Table13[[#This Row],[BMP]],IF(Table13[[#This Row],[TCS MP]]&lt;=Table13[[#This Row],[EMP]],"Good","EMP"),"BMP")</f>
        <v>EMP</v>
      </c>
    </row>
    <row r="1505" spans="1:29" ht="24" customHeight="1" x14ac:dyDescent="0.25">
      <c r="A1505" t="s">
        <v>11170</v>
      </c>
      <c r="B1505" t="s">
        <v>18609</v>
      </c>
      <c r="C1505">
        <v>3041</v>
      </c>
      <c r="D1505" t="s">
        <v>17074</v>
      </c>
      <c r="E1505" t="s">
        <v>11171</v>
      </c>
      <c r="F1505" s="9">
        <f>Table13[[#This Row],[ToMeasure]]-Table13[[#This Row],[FromMeasure]]</f>
        <v>0.49869912999999999</v>
      </c>
      <c r="G1505" s="5" t="s">
        <v>3138</v>
      </c>
      <c r="H1505" s="35">
        <v>0</v>
      </c>
      <c r="I1505" s="56"/>
      <c r="J1505" t="s">
        <v>226</v>
      </c>
      <c r="K1505" s="58" t="s">
        <v>203</v>
      </c>
      <c r="L1505" s="35">
        <v>0.49869912999999999</v>
      </c>
      <c r="M1505" s="56"/>
      <c r="N1505" t="s">
        <v>219</v>
      </c>
      <c r="O1505" s="2">
        <v>3260</v>
      </c>
      <c r="P1505" s="2">
        <v>0</v>
      </c>
      <c r="Q1505" s="2">
        <v>3260</v>
      </c>
      <c r="R1505" t="s">
        <v>11172</v>
      </c>
      <c r="S1505">
        <v>8</v>
      </c>
      <c r="T1505">
        <v>100</v>
      </c>
      <c r="U1505" s="2">
        <v>100</v>
      </c>
      <c r="V1505" s="2">
        <v>389</v>
      </c>
      <c r="W1505" s="8">
        <v>0.15</v>
      </c>
      <c r="X1505" s="2">
        <v>4417</v>
      </c>
      <c r="Y1505" s="45"/>
      <c r="AC1505" s="1" t="str">
        <f>IF(Table13[[#This Row],[TCS MP]]&gt;=Table13[[#This Row],[BMP]],IF(Table13[[#This Row],[TCS MP]]&lt;=Table13[[#This Row],[EMP]],"Good","EMP"),"BMP")</f>
        <v>EMP</v>
      </c>
    </row>
    <row r="1506" spans="1:29" ht="24" customHeight="1" x14ac:dyDescent="0.25">
      <c r="A1506" t="s">
        <v>3140</v>
      </c>
      <c r="B1506" t="s">
        <v>18611</v>
      </c>
      <c r="C1506">
        <v>3043</v>
      </c>
      <c r="D1506" t="s">
        <v>17074</v>
      </c>
      <c r="E1506" t="s">
        <v>3141</v>
      </c>
      <c r="F1506" s="9">
        <f>Table13[[#This Row],[ToMeasure]]-Table13[[#This Row],[FromMeasure]]</f>
        <v>0.23546381999999999</v>
      </c>
      <c r="G1506" s="5" t="s">
        <v>3142</v>
      </c>
      <c r="H1506" s="35">
        <v>0</v>
      </c>
      <c r="I1506" s="56"/>
      <c r="J1506" t="s">
        <v>3143</v>
      </c>
      <c r="K1506" s="58" t="s">
        <v>203</v>
      </c>
      <c r="L1506" s="35">
        <v>0.23546381999999999</v>
      </c>
      <c r="M1506" s="56"/>
      <c r="N1506" t="s">
        <v>3119</v>
      </c>
      <c r="O1506" s="2">
        <v>1847</v>
      </c>
      <c r="P1506" s="2">
        <v>0</v>
      </c>
      <c r="Q1506" s="2">
        <v>1847</v>
      </c>
      <c r="R1506" t="s">
        <v>3144</v>
      </c>
      <c r="S1506">
        <v>15</v>
      </c>
      <c r="T1506">
        <v>100</v>
      </c>
      <c r="U1506" s="2">
        <v>96</v>
      </c>
      <c r="V1506" s="2">
        <v>302</v>
      </c>
      <c r="W1506" s="8">
        <v>0.21548456957227938</v>
      </c>
      <c r="X1506" s="2">
        <v>2503</v>
      </c>
      <c r="Y1506" s="45"/>
      <c r="AC1506" s="1" t="str">
        <f>IF(Table13[[#This Row],[TCS MP]]&gt;=Table13[[#This Row],[BMP]],IF(Table13[[#This Row],[TCS MP]]&lt;=Table13[[#This Row],[EMP]],"Good","EMP"),"BMP")</f>
        <v>EMP</v>
      </c>
    </row>
    <row r="1507" spans="1:29" ht="24" customHeight="1" x14ac:dyDescent="0.25">
      <c r="A1507" t="s">
        <v>11173</v>
      </c>
      <c r="B1507" t="s">
        <v>18612</v>
      </c>
      <c r="C1507">
        <v>3050</v>
      </c>
      <c r="D1507" t="s">
        <v>17074</v>
      </c>
      <c r="E1507" t="s">
        <v>11174</v>
      </c>
      <c r="F1507" s="9">
        <f>Table13[[#This Row],[ToMeasure]]-Table13[[#This Row],[FromMeasure]]</f>
        <v>0.23566868999999999</v>
      </c>
      <c r="G1507" s="5" t="s">
        <v>11175</v>
      </c>
      <c r="H1507" s="35">
        <v>0</v>
      </c>
      <c r="I1507" s="56"/>
      <c r="J1507" t="s">
        <v>219</v>
      </c>
      <c r="K1507" s="58" t="s">
        <v>203</v>
      </c>
      <c r="L1507" s="35">
        <v>0.23566868999999999</v>
      </c>
      <c r="M1507" s="56"/>
      <c r="N1507" t="s">
        <v>11176</v>
      </c>
      <c r="O1507" s="2">
        <v>5375</v>
      </c>
      <c r="P1507" s="2">
        <v>0</v>
      </c>
      <c r="Q1507" s="2">
        <v>5375</v>
      </c>
      <c r="R1507" t="s">
        <v>11177</v>
      </c>
      <c r="S1507">
        <v>12</v>
      </c>
      <c r="T1507">
        <v>100</v>
      </c>
      <c r="U1507" s="2">
        <v>285</v>
      </c>
      <c r="V1507" s="2">
        <v>881</v>
      </c>
      <c r="W1507" s="8">
        <v>0.21693023255813954</v>
      </c>
      <c r="X1507" s="2">
        <v>7283</v>
      </c>
      <c r="Y1507" s="45"/>
      <c r="AC1507" s="1" t="str">
        <f>IF(Table13[[#This Row],[TCS MP]]&gt;=Table13[[#This Row],[BMP]],IF(Table13[[#This Row],[TCS MP]]&lt;=Table13[[#This Row],[EMP]],"Good","EMP"),"BMP")</f>
        <v>EMP</v>
      </c>
    </row>
    <row r="1508" spans="1:29" ht="24" customHeight="1" x14ac:dyDescent="0.25">
      <c r="A1508" t="s">
        <v>6870</v>
      </c>
      <c r="B1508" t="s">
        <v>18614</v>
      </c>
      <c r="C1508">
        <v>3052</v>
      </c>
      <c r="D1508" t="s">
        <v>17074</v>
      </c>
      <c r="E1508" t="s">
        <v>6871</v>
      </c>
      <c r="F1508" s="9">
        <f>Table13[[#This Row],[ToMeasure]]-Table13[[#This Row],[FromMeasure]]</f>
        <v>0.23706323000000001</v>
      </c>
      <c r="G1508" s="5" t="s">
        <v>6872</v>
      </c>
      <c r="H1508" s="35">
        <v>0</v>
      </c>
      <c r="I1508" s="56"/>
      <c r="J1508" t="s">
        <v>3119</v>
      </c>
      <c r="K1508" s="58" t="s">
        <v>203</v>
      </c>
      <c r="L1508" s="35">
        <v>0.23706323000000001</v>
      </c>
      <c r="M1508" s="56"/>
      <c r="N1508" t="s">
        <v>6873</v>
      </c>
      <c r="O1508" s="2">
        <v>1975</v>
      </c>
      <c r="P1508" s="2">
        <v>0</v>
      </c>
      <c r="Q1508" s="2">
        <v>1975</v>
      </c>
      <c r="R1508" t="s">
        <v>6874</v>
      </c>
      <c r="S1508">
        <v>12</v>
      </c>
      <c r="T1508">
        <v>100</v>
      </c>
      <c r="U1508" s="2">
        <v>104</v>
      </c>
      <c r="V1508" s="2">
        <v>324</v>
      </c>
      <c r="W1508" s="8">
        <v>0.21670886075949367</v>
      </c>
      <c r="X1508" s="2">
        <v>2676</v>
      </c>
      <c r="Y1508" s="45"/>
      <c r="AC1508" s="1" t="str">
        <f>IF(Table13[[#This Row],[TCS MP]]&gt;=Table13[[#This Row],[BMP]],IF(Table13[[#This Row],[TCS MP]]&lt;=Table13[[#This Row],[EMP]],"Good","EMP"),"BMP")</f>
        <v>EMP</v>
      </c>
    </row>
    <row r="1509" spans="1:29" ht="24" customHeight="1" x14ac:dyDescent="0.25">
      <c r="A1509" t="s">
        <v>13714</v>
      </c>
      <c r="B1509" t="s">
        <v>18613</v>
      </c>
      <c r="C1509">
        <v>3051</v>
      </c>
      <c r="D1509" t="s">
        <v>17074</v>
      </c>
      <c r="E1509" t="s">
        <v>13715</v>
      </c>
      <c r="F1509" s="9">
        <f>Table13[[#This Row],[ToMeasure]]-Table13[[#This Row],[FromMeasure]]</f>
        <v>0.24787282999999999</v>
      </c>
      <c r="G1509" s="5" t="s">
        <v>11176</v>
      </c>
      <c r="H1509" s="35">
        <v>0</v>
      </c>
      <c r="I1509" s="56"/>
      <c r="J1509" t="s">
        <v>11175</v>
      </c>
      <c r="K1509" s="58" t="s">
        <v>203</v>
      </c>
      <c r="L1509" s="35">
        <v>0.24787282999999999</v>
      </c>
      <c r="M1509" s="56"/>
      <c r="N1509" t="s">
        <v>219</v>
      </c>
      <c r="O1509" s="2">
        <v>2916</v>
      </c>
      <c r="P1509" s="2">
        <v>0</v>
      </c>
      <c r="Q1509" s="2">
        <v>2916</v>
      </c>
      <c r="R1509" t="s">
        <v>13716</v>
      </c>
      <c r="S1509">
        <v>8</v>
      </c>
      <c r="T1509">
        <v>100</v>
      </c>
      <c r="U1509" s="2">
        <v>116</v>
      </c>
      <c r="V1509" s="2">
        <v>1098</v>
      </c>
      <c r="W1509" s="8">
        <v>0.41632373113854593</v>
      </c>
      <c r="X1509" s="2">
        <v>3951</v>
      </c>
      <c r="Y1509" s="45"/>
      <c r="AC1509" s="1" t="str">
        <f>IF(Table13[[#This Row],[TCS MP]]&gt;=Table13[[#This Row],[BMP]],IF(Table13[[#This Row],[TCS MP]]&lt;=Table13[[#This Row],[EMP]],"Good","EMP"),"BMP")</f>
        <v>EMP</v>
      </c>
    </row>
    <row r="1510" spans="1:29" ht="24" customHeight="1" x14ac:dyDescent="0.25">
      <c r="A1510" t="s">
        <v>13717</v>
      </c>
      <c r="B1510" t="s">
        <v>18615</v>
      </c>
      <c r="C1510">
        <v>3053</v>
      </c>
      <c r="D1510" t="s">
        <v>17074</v>
      </c>
      <c r="E1510" t="s">
        <v>13718</v>
      </c>
      <c r="F1510" s="9">
        <f>Table13[[#This Row],[ToMeasure]]-Table13[[#This Row],[FromMeasure]]</f>
        <v>0.24562782</v>
      </c>
      <c r="G1510" s="5" t="s">
        <v>6873</v>
      </c>
      <c r="H1510" s="35">
        <v>0</v>
      </c>
      <c r="I1510" s="56"/>
      <c r="J1510" t="s">
        <v>6872</v>
      </c>
      <c r="K1510" s="58" t="s">
        <v>203</v>
      </c>
      <c r="L1510" s="35">
        <v>0.24562782</v>
      </c>
      <c r="M1510" s="56"/>
      <c r="N1510" t="s">
        <v>3119</v>
      </c>
      <c r="O1510" s="2">
        <v>6301</v>
      </c>
      <c r="P1510" s="2">
        <v>0</v>
      </c>
      <c r="Q1510" s="2">
        <v>6301</v>
      </c>
      <c r="R1510" t="s">
        <v>13719</v>
      </c>
      <c r="S1510">
        <v>12</v>
      </c>
      <c r="T1510">
        <v>100</v>
      </c>
      <c r="U1510" s="2">
        <v>332</v>
      </c>
      <c r="V1510" s="2">
        <v>1032</v>
      </c>
      <c r="W1510" s="8">
        <v>0.216473575622917</v>
      </c>
      <c r="X1510" s="2">
        <v>8538</v>
      </c>
      <c r="Y1510" s="45"/>
      <c r="AC1510" s="1" t="str">
        <f>IF(Table13[[#This Row],[TCS MP]]&gt;=Table13[[#This Row],[BMP]],IF(Table13[[#This Row],[TCS MP]]&lt;=Table13[[#This Row],[EMP]],"Good","EMP"),"BMP")</f>
        <v>EMP</v>
      </c>
    </row>
    <row r="1511" spans="1:29" ht="24" customHeight="1" x14ac:dyDescent="0.25">
      <c r="A1511" t="s">
        <v>13720</v>
      </c>
      <c r="B1511" t="s">
        <v>18619</v>
      </c>
      <c r="C1511">
        <v>3060</v>
      </c>
      <c r="D1511" t="s">
        <v>17074</v>
      </c>
      <c r="E1511" t="s">
        <v>13721</v>
      </c>
      <c r="F1511" s="9">
        <f>Table13[[#This Row],[ToMeasure]]-Table13[[#This Row],[FromMeasure]]</f>
        <v>0.24990080000000001</v>
      </c>
      <c r="G1511" s="5" t="s">
        <v>13722</v>
      </c>
      <c r="H1511" s="35">
        <v>0</v>
      </c>
      <c r="I1511" s="56"/>
      <c r="J1511" t="s">
        <v>219</v>
      </c>
      <c r="K1511" s="58" t="s">
        <v>203</v>
      </c>
      <c r="L1511" s="35">
        <v>0.24990080000000001</v>
      </c>
      <c r="M1511" s="56"/>
      <c r="N1511" t="s">
        <v>13723</v>
      </c>
      <c r="O1511" s="2">
        <v>2487</v>
      </c>
      <c r="P1511" s="2">
        <v>0</v>
      </c>
      <c r="Q1511" s="2">
        <v>2487</v>
      </c>
      <c r="R1511" t="s">
        <v>13724</v>
      </c>
      <c r="S1511">
        <v>12</v>
      </c>
      <c r="T1511">
        <v>100</v>
      </c>
      <c r="U1511" s="2">
        <v>131</v>
      </c>
      <c r="V1511" s="2">
        <v>406</v>
      </c>
      <c r="W1511" s="8">
        <v>0.21592279855247287</v>
      </c>
      <c r="X1511" s="2">
        <v>3370</v>
      </c>
      <c r="Y1511" s="45"/>
      <c r="AC1511" s="1" t="str">
        <f>IF(Table13[[#This Row],[TCS MP]]&gt;=Table13[[#This Row],[BMP]],IF(Table13[[#This Row],[TCS MP]]&lt;=Table13[[#This Row],[EMP]],"Good","EMP"),"BMP")</f>
        <v>EMP</v>
      </c>
    </row>
    <row r="1512" spans="1:29" ht="24" customHeight="1" x14ac:dyDescent="0.25">
      <c r="A1512" t="s">
        <v>13725</v>
      </c>
      <c r="B1512" t="s">
        <v>18621</v>
      </c>
      <c r="C1512">
        <v>3062</v>
      </c>
      <c r="D1512" t="s">
        <v>17074</v>
      </c>
      <c r="E1512" t="s">
        <v>13726</v>
      </c>
      <c r="F1512" s="9">
        <f>Table13[[#This Row],[ToMeasure]]-Table13[[#This Row],[FromMeasure]]</f>
        <v>0.27931172999999998</v>
      </c>
      <c r="G1512" s="5" t="s">
        <v>11181</v>
      </c>
      <c r="H1512" s="35">
        <v>0</v>
      </c>
      <c r="I1512" s="56"/>
      <c r="J1512" t="s">
        <v>3119</v>
      </c>
      <c r="K1512" s="58" t="s">
        <v>203</v>
      </c>
      <c r="L1512" s="35">
        <v>0.27931172999999998</v>
      </c>
      <c r="M1512" s="56"/>
      <c r="N1512" t="s">
        <v>11180</v>
      </c>
      <c r="O1512" s="2">
        <v>391</v>
      </c>
      <c r="P1512" s="2">
        <v>0</v>
      </c>
      <c r="Q1512" s="2">
        <v>391</v>
      </c>
      <c r="R1512" t="s">
        <v>13727</v>
      </c>
      <c r="S1512">
        <v>15</v>
      </c>
      <c r="T1512">
        <v>100</v>
      </c>
      <c r="U1512" s="2">
        <v>19</v>
      </c>
      <c r="V1512" s="2">
        <v>64</v>
      </c>
      <c r="W1512" s="8">
        <v>0.21227621483375958</v>
      </c>
      <c r="X1512" s="2">
        <v>611</v>
      </c>
      <c r="Y1512" s="45"/>
      <c r="AC1512" s="1" t="str">
        <f>IF(Table13[[#This Row],[TCS MP]]&gt;=Table13[[#This Row],[BMP]],IF(Table13[[#This Row],[TCS MP]]&lt;=Table13[[#This Row],[EMP]],"Good","EMP"),"BMP")</f>
        <v>EMP</v>
      </c>
    </row>
    <row r="1513" spans="1:29" ht="24" customHeight="1" x14ac:dyDescent="0.25">
      <c r="A1513" t="s">
        <v>13728</v>
      </c>
      <c r="B1513" t="s">
        <v>18620</v>
      </c>
      <c r="C1513">
        <v>3061</v>
      </c>
      <c r="D1513" t="s">
        <v>17074</v>
      </c>
      <c r="E1513" t="s">
        <v>13729</v>
      </c>
      <c r="F1513" s="9">
        <f>Table13[[#This Row],[ToMeasure]]-Table13[[#This Row],[FromMeasure]]</f>
        <v>0.26136780999999998</v>
      </c>
      <c r="G1513" s="5" t="s">
        <v>13723</v>
      </c>
      <c r="H1513" s="35">
        <v>0</v>
      </c>
      <c r="I1513" s="56"/>
      <c r="J1513" t="s">
        <v>13722</v>
      </c>
      <c r="K1513" s="58" t="s">
        <v>203</v>
      </c>
      <c r="L1513" s="35">
        <v>0.26136780999999998</v>
      </c>
      <c r="M1513" s="56"/>
      <c r="N1513" t="s">
        <v>219</v>
      </c>
      <c r="O1513" s="2">
        <v>375</v>
      </c>
      <c r="P1513" s="2">
        <v>0</v>
      </c>
      <c r="Q1513" s="2">
        <v>375</v>
      </c>
      <c r="R1513" t="s">
        <v>13730</v>
      </c>
      <c r="S1513">
        <v>14</v>
      </c>
      <c r="T1513" t="s">
        <v>203</v>
      </c>
      <c r="U1513" s="2">
        <v>18</v>
      </c>
      <c r="V1513" s="2">
        <v>60</v>
      </c>
      <c r="W1513" s="8">
        <v>0.20799999999999999</v>
      </c>
      <c r="X1513" s="2">
        <v>508</v>
      </c>
      <c r="Y1513" s="45"/>
      <c r="AC1513" s="1" t="str">
        <f>IF(Table13[[#This Row],[TCS MP]]&gt;=Table13[[#This Row],[BMP]],IF(Table13[[#This Row],[TCS MP]]&lt;=Table13[[#This Row],[EMP]],"Good","EMP"),"BMP")</f>
        <v>EMP</v>
      </c>
    </row>
    <row r="1514" spans="1:29" ht="24" customHeight="1" x14ac:dyDescent="0.25">
      <c r="A1514" t="s">
        <v>11178</v>
      </c>
      <c r="B1514" t="s">
        <v>18622</v>
      </c>
      <c r="C1514">
        <v>3063</v>
      </c>
      <c r="D1514" t="s">
        <v>17074</v>
      </c>
      <c r="E1514" t="s">
        <v>11179</v>
      </c>
      <c r="F1514" s="9">
        <f>Table13[[#This Row],[ToMeasure]]-Table13[[#This Row],[FromMeasure]]</f>
        <v>0.20904622</v>
      </c>
      <c r="G1514" s="5" t="s">
        <v>11180</v>
      </c>
      <c r="H1514" s="35">
        <v>0</v>
      </c>
      <c r="I1514" s="56"/>
      <c r="J1514" t="s">
        <v>11181</v>
      </c>
      <c r="K1514" s="58" t="s">
        <v>203</v>
      </c>
      <c r="L1514" s="35">
        <v>0.20904622</v>
      </c>
      <c r="M1514" s="56"/>
      <c r="N1514" t="s">
        <v>3119</v>
      </c>
      <c r="O1514" s="2">
        <v>2776</v>
      </c>
      <c r="P1514" s="2">
        <v>0</v>
      </c>
      <c r="Q1514" s="2">
        <v>2776</v>
      </c>
      <c r="R1514" t="s">
        <v>11182</v>
      </c>
      <c r="S1514">
        <v>12</v>
      </c>
      <c r="T1514">
        <v>100</v>
      </c>
      <c r="U1514" s="2">
        <v>146</v>
      </c>
      <c r="V1514" s="2">
        <v>453</v>
      </c>
      <c r="W1514" s="8">
        <v>0.21577809798270894</v>
      </c>
      <c r="X1514" s="2">
        <v>3761</v>
      </c>
      <c r="Y1514" s="45"/>
      <c r="AC1514" s="1" t="str">
        <f>IF(Table13[[#This Row],[TCS MP]]&gt;=Table13[[#This Row],[BMP]],IF(Table13[[#This Row],[TCS MP]]&lt;=Table13[[#This Row],[EMP]],"Good","EMP"),"BMP")</f>
        <v>EMP</v>
      </c>
    </row>
    <row r="1515" spans="1:29" ht="24" customHeight="1" x14ac:dyDescent="0.25">
      <c r="A1515" t="s">
        <v>13731</v>
      </c>
      <c r="B1515" t="s">
        <v>18628</v>
      </c>
      <c r="C1515">
        <v>3070</v>
      </c>
      <c r="D1515" t="s">
        <v>17074</v>
      </c>
      <c r="E1515" t="s">
        <v>13732</v>
      </c>
      <c r="F1515" s="9">
        <f>Table13[[#This Row],[ToMeasure]]-Table13[[#This Row],[FromMeasure]]</f>
        <v>0.27997125</v>
      </c>
      <c r="G1515" s="5" t="s">
        <v>6878</v>
      </c>
      <c r="H1515" s="35">
        <v>0</v>
      </c>
      <c r="I1515" s="56"/>
      <c r="J1515" t="s">
        <v>219</v>
      </c>
      <c r="K1515" s="58" t="s">
        <v>203</v>
      </c>
      <c r="L1515" s="35">
        <v>0.27997125</v>
      </c>
      <c r="M1515" s="56"/>
      <c r="N1515" t="s">
        <v>6877</v>
      </c>
      <c r="O1515" s="2">
        <v>1498</v>
      </c>
      <c r="P1515" s="2">
        <v>0</v>
      </c>
      <c r="Q1515" s="2">
        <v>1498</v>
      </c>
      <c r="R1515" t="s">
        <v>13733</v>
      </c>
      <c r="S1515">
        <v>11</v>
      </c>
      <c r="T1515">
        <v>100</v>
      </c>
      <c r="U1515" s="2">
        <v>65</v>
      </c>
      <c r="V1515" s="2">
        <v>604</v>
      </c>
      <c r="W1515" s="8">
        <v>0.44659546061415223</v>
      </c>
      <c r="X1515" s="2">
        <v>2341</v>
      </c>
      <c r="Y1515" s="45"/>
      <c r="AC1515" s="1" t="str">
        <f>IF(Table13[[#This Row],[TCS MP]]&gt;=Table13[[#This Row],[BMP]],IF(Table13[[#This Row],[TCS MP]]&lt;=Table13[[#This Row],[EMP]],"Good","EMP"),"BMP")</f>
        <v>EMP</v>
      </c>
    </row>
    <row r="1516" spans="1:29" ht="24" customHeight="1" x14ac:dyDescent="0.25">
      <c r="A1516" t="s">
        <v>13734</v>
      </c>
      <c r="B1516" t="s">
        <v>18630</v>
      </c>
      <c r="C1516">
        <v>3072</v>
      </c>
      <c r="D1516" t="s">
        <v>17074</v>
      </c>
      <c r="E1516" t="s">
        <v>13735</v>
      </c>
      <c r="F1516" s="9">
        <f>Table13[[#This Row],[ToMeasure]]-Table13[[#This Row],[FromMeasure]]</f>
        <v>0.28580747000000001</v>
      </c>
      <c r="G1516" s="5" t="s">
        <v>13736</v>
      </c>
      <c r="H1516" s="35">
        <v>0</v>
      </c>
      <c r="I1516" s="56"/>
      <c r="J1516" t="s">
        <v>3119</v>
      </c>
      <c r="K1516" s="58" t="s">
        <v>203</v>
      </c>
      <c r="L1516" s="35">
        <v>0.28580747000000001</v>
      </c>
      <c r="M1516" s="56"/>
      <c r="N1516" t="s">
        <v>233</v>
      </c>
      <c r="O1516" s="2">
        <v>35</v>
      </c>
      <c r="P1516" s="2">
        <v>0</v>
      </c>
      <c r="Q1516" s="2">
        <v>35</v>
      </c>
      <c r="R1516" t="s">
        <v>13737</v>
      </c>
      <c r="S1516">
        <v>20</v>
      </c>
      <c r="T1516">
        <v>100</v>
      </c>
      <c r="U1516" s="2">
        <v>1</v>
      </c>
      <c r="V1516" s="2">
        <v>5</v>
      </c>
      <c r="W1516" s="8">
        <v>0.17142857142857143</v>
      </c>
      <c r="X1516" s="2">
        <v>55</v>
      </c>
      <c r="Y1516" s="45"/>
      <c r="AC1516" s="1" t="str">
        <f>IF(Table13[[#This Row],[TCS MP]]&gt;=Table13[[#This Row],[BMP]],IF(Table13[[#This Row],[TCS MP]]&lt;=Table13[[#This Row],[EMP]],"Good","EMP"),"BMP")</f>
        <v>EMP</v>
      </c>
    </row>
    <row r="1517" spans="1:29" ht="24" customHeight="1" x14ac:dyDescent="0.25">
      <c r="A1517" t="s">
        <v>6875</v>
      </c>
      <c r="B1517" t="s">
        <v>18629</v>
      </c>
      <c r="C1517">
        <v>3071</v>
      </c>
      <c r="D1517" t="s">
        <v>17074</v>
      </c>
      <c r="E1517" t="s">
        <v>6876</v>
      </c>
      <c r="F1517" s="9">
        <f>Table13[[#This Row],[ToMeasure]]-Table13[[#This Row],[FromMeasure]]</f>
        <v>0.11220963</v>
      </c>
      <c r="G1517" s="5" t="s">
        <v>6877</v>
      </c>
      <c r="H1517" s="35">
        <v>0</v>
      </c>
      <c r="I1517" s="56"/>
      <c r="J1517" t="s">
        <v>6878</v>
      </c>
      <c r="K1517" s="58" t="s">
        <v>203</v>
      </c>
      <c r="L1517" s="35">
        <v>0.11220963</v>
      </c>
      <c r="M1517" s="56"/>
      <c r="N1517" t="s">
        <v>6879</v>
      </c>
      <c r="O1517" s="2">
        <v>22</v>
      </c>
      <c r="P1517" s="2">
        <v>0</v>
      </c>
      <c r="Q1517" s="2">
        <v>22</v>
      </c>
      <c r="R1517" t="s">
        <v>6880</v>
      </c>
      <c r="S1517">
        <v>14</v>
      </c>
      <c r="T1517">
        <v>100</v>
      </c>
      <c r="U1517" s="2">
        <v>1</v>
      </c>
      <c r="V1517" s="2">
        <v>3</v>
      </c>
      <c r="W1517" s="8">
        <v>0.18181818181818182</v>
      </c>
      <c r="X1517" s="2">
        <v>33</v>
      </c>
      <c r="Y1517" s="45"/>
      <c r="AC1517" s="1" t="str">
        <f>IF(Table13[[#This Row],[TCS MP]]&gt;=Table13[[#This Row],[BMP]],IF(Table13[[#This Row],[TCS MP]]&lt;=Table13[[#This Row],[EMP]],"Good","EMP"),"BMP")</f>
        <v>EMP</v>
      </c>
    </row>
    <row r="1518" spans="1:29" ht="24" customHeight="1" x14ac:dyDescent="0.25">
      <c r="A1518" t="s">
        <v>6881</v>
      </c>
      <c r="B1518" t="s">
        <v>18631</v>
      </c>
      <c r="C1518">
        <v>3073</v>
      </c>
      <c r="D1518" t="s">
        <v>17074</v>
      </c>
      <c r="E1518" t="s">
        <v>6882</v>
      </c>
      <c r="F1518" s="9">
        <f>Table13[[#This Row],[ToMeasure]]-Table13[[#This Row],[FromMeasure]]</f>
        <v>0.32113614000000001</v>
      </c>
      <c r="G1518" s="5" t="s">
        <v>6883</v>
      </c>
      <c r="H1518" s="35">
        <v>0</v>
      </c>
      <c r="I1518" s="56"/>
      <c r="J1518" t="s">
        <v>233</v>
      </c>
      <c r="K1518" s="58" t="s">
        <v>203</v>
      </c>
      <c r="L1518" s="35">
        <v>0.32113614000000001</v>
      </c>
      <c r="M1518" s="56"/>
      <c r="N1518" t="s">
        <v>3119</v>
      </c>
      <c r="O1518" s="2">
        <v>836</v>
      </c>
      <c r="P1518" s="2">
        <v>0</v>
      </c>
      <c r="Q1518" s="2">
        <v>836</v>
      </c>
      <c r="R1518" t="s">
        <v>6884</v>
      </c>
      <c r="S1518">
        <v>10</v>
      </c>
      <c r="T1518">
        <v>100</v>
      </c>
      <c r="U1518" s="2" t="s">
        <v>203</v>
      </c>
      <c r="V1518" s="2" t="s">
        <v>203</v>
      </c>
      <c r="W1518" s="8" t="s">
        <v>203</v>
      </c>
      <c r="X1518" s="2">
        <v>1306</v>
      </c>
      <c r="Y1518" s="45"/>
      <c r="AC1518" s="1" t="str">
        <f>IF(Table13[[#This Row],[TCS MP]]&gt;=Table13[[#This Row],[BMP]],IF(Table13[[#This Row],[TCS MP]]&lt;=Table13[[#This Row],[EMP]],"Good","EMP"),"BMP")</f>
        <v>EMP</v>
      </c>
    </row>
    <row r="1519" spans="1:29" ht="24" customHeight="1" x14ac:dyDescent="0.25">
      <c r="A1519" t="s">
        <v>6885</v>
      </c>
      <c r="C1519" t="s">
        <v>203</v>
      </c>
      <c r="D1519" t="s">
        <v>17074</v>
      </c>
      <c r="E1519" t="s">
        <v>6886</v>
      </c>
      <c r="F1519" s="9">
        <f>Table13[[#This Row],[ToMeasure]]-Table13[[#This Row],[FromMeasure]]</f>
        <v>0.12843882000000001</v>
      </c>
      <c r="G1519" s="5" t="s">
        <v>6887</v>
      </c>
      <c r="H1519" s="35">
        <v>0</v>
      </c>
      <c r="I1519" s="56"/>
      <c r="J1519" t="s">
        <v>219</v>
      </c>
      <c r="K1519" s="58" t="s">
        <v>203</v>
      </c>
      <c r="L1519" s="35">
        <v>0.12843882000000001</v>
      </c>
      <c r="M1519" s="56"/>
      <c r="N1519" t="s">
        <v>6888</v>
      </c>
      <c r="O1519" s="2" t="s">
        <v>203</v>
      </c>
      <c r="P1519" s="2" t="s">
        <v>203</v>
      </c>
      <c r="Q1519" s="2">
        <v>3405</v>
      </c>
      <c r="R1519" t="s">
        <v>4515</v>
      </c>
      <c r="S1519" t="s">
        <v>203</v>
      </c>
      <c r="T1519" t="s">
        <v>203</v>
      </c>
      <c r="U1519" s="2" t="s">
        <v>203</v>
      </c>
      <c r="V1519" s="2" t="s">
        <v>203</v>
      </c>
      <c r="W1519" s="8" t="s">
        <v>203</v>
      </c>
      <c r="X1519" s="2">
        <v>5320</v>
      </c>
      <c r="Y1519" s="45"/>
      <c r="AC1519" s="1" t="str">
        <f>IF(Table13[[#This Row],[TCS MP]]&gt;=Table13[[#This Row],[BMP]],IF(Table13[[#This Row],[TCS MP]]&lt;=Table13[[#This Row],[EMP]],"Good","EMP"),"BMP")</f>
        <v>EMP</v>
      </c>
    </row>
    <row r="1520" spans="1:29" ht="24" customHeight="1" x14ac:dyDescent="0.25">
      <c r="A1520" t="s">
        <v>11183</v>
      </c>
      <c r="C1520" t="s">
        <v>203</v>
      </c>
      <c r="D1520" t="s">
        <v>17074</v>
      </c>
      <c r="E1520" t="s">
        <v>11184</v>
      </c>
      <c r="F1520" s="9">
        <f>Table13[[#This Row],[ToMeasure]]-Table13[[#This Row],[FromMeasure]]</f>
        <v>0.13780645999999999</v>
      </c>
      <c r="G1520" s="5" t="s">
        <v>11185</v>
      </c>
      <c r="H1520" s="35">
        <v>0</v>
      </c>
      <c r="I1520" s="56"/>
      <c r="J1520" t="s">
        <v>3119</v>
      </c>
      <c r="K1520" s="58" t="s">
        <v>203</v>
      </c>
      <c r="L1520" s="35">
        <v>0.13780645999999999</v>
      </c>
      <c r="M1520" s="56"/>
      <c r="N1520" t="s">
        <v>11186</v>
      </c>
      <c r="O1520" s="2" t="s">
        <v>203</v>
      </c>
      <c r="P1520" s="2" t="s">
        <v>203</v>
      </c>
      <c r="Q1520" s="2">
        <v>3405</v>
      </c>
      <c r="R1520" t="s">
        <v>4515</v>
      </c>
      <c r="S1520" t="s">
        <v>203</v>
      </c>
      <c r="T1520" t="s">
        <v>203</v>
      </c>
      <c r="U1520" s="2" t="s">
        <v>203</v>
      </c>
      <c r="V1520" s="2" t="s">
        <v>203</v>
      </c>
      <c r="W1520" s="8" t="s">
        <v>203</v>
      </c>
      <c r="X1520" s="2">
        <v>5320</v>
      </c>
      <c r="Y1520" s="45"/>
      <c r="AC1520" s="1" t="str">
        <f>IF(Table13[[#This Row],[TCS MP]]&gt;=Table13[[#This Row],[BMP]],IF(Table13[[#This Row],[TCS MP]]&lt;=Table13[[#This Row],[EMP]],"Good","EMP"),"BMP")</f>
        <v>EMP</v>
      </c>
    </row>
    <row r="1521" spans="1:29" ht="24" customHeight="1" x14ac:dyDescent="0.25">
      <c r="A1521" t="s">
        <v>3145</v>
      </c>
      <c r="C1521" t="s">
        <v>203</v>
      </c>
      <c r="D1521" t="s">
        <v>17074</v>
      </c>
      <c r="E1521" t="s">
        <v>3146</v>
      </c>
      <c r="F1521" s="9">
        <f>Table13[[#This Row],[ToMeasure]]-Table13[[#This Row],[FromMeasure]]</f>
        <v>7.9804620000000007E-2</v>
      </c>
      <c r="G1521" s="5" t="s">
        <v>3147</v>
      </c>
      <c r="H1521" s="35">
        <v>0</v>
      </c>
      <c r="I1521" s="56"/>
      <c r="J1521" t="s">
        <v>3148</v>
      </c>
      <c r="K1521" s="58" t="s">
        <v>203</v>
      </c>
      <c r="L1521" s="35">
        <v>7.9804620000000007E-2</v>
      </c>
      <c r="M1521" s="56"/>
      <c r="N1521" t="s">
        <v>219</v>
      </c>
      <c r="O1521" s="2" t="s">
        <v>203</v>
      </c>
      <c r="P1521" s="2" t="s">
        <v>203</v>
      </c>
      <c r="Q1521" s="2">
        <v>3319</v>
      </c>
      <c r="R1521" t="s">
        <v>3149</v>
      </c>
      <c r="S1521" t="s">
        <v>203</v>
      </c>
      <c r="T1521" t="s">
        <v>203</v>
      </c>
      <c r="U1521" s="2" t="s">
        <v>203</v>
      </c>
      <c r="V1521" s="2" t="s">
        <v>203</v>
      </c>
      <c r="W1521" s="8" t="s">
        <v>203</v>
      </c>
      <c r="X1521" s="2">
        <v>5186</v>
      </c>
      <c r="Y1521" s="45"/>
      <c r="AC1521" s="1" t="str">
        <f>IF(Table13[[#This Row],[TCS MP]]&gt;=Table13[[#This Row],[BMP]],IF(Table13[[#This Row],[TCS MP]]&lt;=Table13[[#This Row],[EMP]],"Good","EMP"),"BMP")</f>
        <v>EMP</v>
      </c>
    </row>
    <row r="1522" spans="1:29" ht="24" customHeight="1" x14ac:dyDescent="0.25">
      <c r="A1522" t="s">
        <v>13738</v>
      </c>
      <c r="C1522" t="s">
        <v>203</v>
      </c>
      <c r="D1522" t="s">
        <v>17074</v>
      </c>
      <c r="E1522" t="s">
        <v>13739</v>
      </c>
      <c r="F1522" s="9">
        <f>Table13[[#This Row],[ToMeasure]]-Table13[[#This Row],[FromMeasure]]</f>
        <v>9.3795890000000007E-2</v>
      </c>
      <c r="G1522" s="5" t="s">
        <v>13740</v>
      </c>
      <c r="H1522" s="35">
        <v>0</v>
      </c>
      <c r="I1522" s="56"/>
      <c r="J1522" t="s">
        <v>13741</v>
      </c>
      <c r="K1522" s="58" t="s">
        <v>203</v>
      </c>
      <c r="L1522" s="35">
        <v>9.3795890000000007E-2</v>
      </c>
      <c r="M1522" s="56"/>
      <c r="N1522" t="s">
        <v>3119</v>
      </c>
      <c r="O1522" s="2" t="s">
        <v>203</v>
      </c>
      <c r="P1522" s="2" t="s">
        <v>203</v>
      </c>
      <c r="Q1522" s="2">
        <v>3319</v>
      </c>
      <c r="R1522" t="s">
        <v>3149</v>
      </c>
      <c r="S1522" t="s">
        <v>203</v>
      </c>
      <c r="T1522" t="s">
        <v>203</v>
      </c>
      <c r="U1522" s="2" t="s">
        <v>203</v>
      </c>
      <c r="V1522" s="2" t="s">
        <v>203</v>
      </c>
      <c r="W1522" s="8" t="s">
        <v>203</v>
      </c>
      <c r="X1522" s="2">
        <v>5186</v>
      </c>
      <c r="Y1522" s="45"/>
      <c r="AC1522" s="1" t="str">
        <f>IF(Table13[[#This Row],[TCS MP]]&gt;=Table13[[#This Row],[BMP]],IF(Table13[[#This Row],[TCS MP]]&lt;=Table13[[#This Row],[EMP]],"Good","EMP"),"BMP")</f>
        <v>EMP</v>
      </c>
    </row>
    <row r="1523" spans="1:29" ht="24" customHeight="1" x14ac:dyDescent="0.25">
      <c r="A1523" t="s">
        <v>13742</v>
      </c>
      <c r="B1523" t="s">
        <v>18633</v>
      </c>
      <c r="C1523">
        <v>3090</v>
      </c>
      <c r="D1523" t="s">
        <v>17074</v>
      </c>
      <c r="E1523" t="s">
        <v>13743</v>
      </c>
      <c r="F1523" s="9">
        <f>Table13[[#This Row],[ToMeasure]]-Table13[[#This Row],[FromMeasure]]</f>
        <v>0.30991649999999998</v>
      </c>
      <c r="G1523" s="5" t="s">
        <v>6897</v>
      </c>
      <c r="H1523" s="35">
        <v>0</v>
      </c>
      <c r="I1523" s="56"/>
      <c r="J1523" t="s">
        <v>219</v>
      </c>
      <c r="K1523" s="58" t="s">
        <v>203</v>
      </c>
      <c r="L1523" s="35">
        <v>0.30991649999999998</v>
      </c>
      <c r="M1523" s="56"/>
      <c r="N1523" t="s">
        <v>6896</v>
      </c>
      <c r="O1523" s="2">
        <v>454</v>
      </c>
      <c r="P1523" s="2">
        <v>0</v>
      </c>
      <c r="Q1523" s="2">
        <v>454</v>
      </c>
      <c r="R1523" t="s">
        <v>13744</v>
      </c>
      <c r="S1523">
        <v>15</v>
      </c>
      <c r="T1523">
        <v>100</v>
      </c>
      <c r="U1523" s="2">
        <v>24</v>
      </c>
      <c r="V1523" s="2">
        <v>77</v>
      </c>
      <c r="W1523" s="8">
        <v>0.22246696035242292</v>
      </c>
      <c r="X1523" s="2">
        <v>709</v>
      </c>
      <c r="Y1523" s="45"/>
      <c r="AC1523" s="1" t="str">
        <f>IF(Table13[[#This Row],[TCS MP]]&gt;=Table13[[#This Row],[BMP]],IF(Table13[[#This Row],[TCS MP]]&lt;=Table13[[#This Row],[EMP]],"Good","EMP"),"BMP")</f>
        <v>EMP</v>
      </c>
    </row>
    <row r="1524" spans="1:29" ht="24" customHeight="1" x14ac:dyDescent="0.25">
      <c r="A1524" t="s">
        <v>6889</v>
      </c>
      <c r="B1524" t="s">
        <v>18635</v>
      </c>
      <c r="C1524">
        <v>3092</v>
      </c>
      <c r="D1524" t="s">
        <v>17074</v>
      </c>
      <c r="E1524" t="s">
        <v>6890</v>
      </c>
      <c r="F1524" s="9">
        <f>Table13[[#This Row],[ToMeasure]]-Table13[[#This Row],[FromMeasure]]</f>
        <v>0.25432346</v>
      </c>
      <c r="G1524" s="5" t="s">
        <v>6891</v>
      </c>
      <c r="H1524" s="35">
        <v>0</v>
      </c>
      <c r="I1524" s="56"/>
      <c r="J1524" t="s">
        <v>3119</v>
      </c>
      <c r="K1524" s="58" t="s">
        <v>203</v>
      </c>
      <c r="L1524" s="35">
        <v>0.25432346</v>
      </c>
      <c r="M1524" s="56"/>
      <c r="N1524" t="s">
        <v>6892</v>
      </c>
      <c r="O1524" s="2">
        <v>327</v>
      </c>
      <c r="P1524" s="2">
        <v>0</v>
      </c>
      <c r="Q1524" s="2">
        <v>327</v>
      </c>
      <c r="R1524" t="s">
        <v>6893</v>
      </c>
      <c r="S1524">
        <v>12</v>
      </c>
      <c r="T1524">
        <v>100</v>
      </c>
      <c r="U1524" s="2">
        <v>18</v>
      </c>
      <c r="V1524" s="2">
        <v>57</v>
      </c>
      <c r="W1524" s="8">
        <v>0.22935779816513763</v>
      </c>
      <c r="X1524" s="2">
        <v>511</v>
      </c>
      <c r="Y1524" s="45"/>
      <c r="AC1524" s="1" t="str">
        <f>IF(Table13[[#This Row],[TCS MP]]&gt;=Table13[[#This Row],[BMP]],IF(Table13[[#This Row],[TCS MP]]&lt;=Table13[[#This Row],[EMP]],"Good","EMP"),"BMP")</f>
        <v>EMP</v>
      </c>
    </row>
    <row r="1525" spans="1:29" ht="24" customHeight="1" x14ac:dyDescent="0.25">
      <c r="A1525" t="s">
        <v>6894</v>
      </c>
      <c r="B1525" t="s">
        <v>18634</v>
      </c>
      <c r="C1525">
        <v>3091</v>
      </c>
      <c r="D1525" t="s">
        <v>17074</v>
      </c>
      <c r="E1525" t="s">
        <v>6895</v>
      </c>
      <c r="F1525" s="9">
        <f>Table13[[#This Row],[ToMeasure]]-Table13[[#This Row],[FromMeasure]]</f>
        <v>0.30565905999999998</v>
      </c>
      <c r="G1525" s="5" t="s">
        <v>6896</v>
      </c>
      <c r="H1525" s="35">
        <v>0</v>
      </c>
      <c r="I1525" s="56"/>
      <c r="J1525" t="s">
        <v>6897</v>
      </c>
      <c r="K1525" s="58" t="s">
        <v>203</v>
      </c>
      <c r="L1525" s="35">
        <v>0.30565905999999998</v>
      </c>
      <c r="M1525" s="56"/>
      <c r="N1525" t="s">
        <v>219</v>
      </c>
      <c r="O1525" s="2">
        <v>481</v>
      </c>
      <c r="P1525" s="2">
        <v>0</v>
      </c>
      <c r="Q1525" s="2">
        <v>481</v>
      </c>
      <c r="R1525" t="s">
        <v>6898</v>
      </c>
      <c r="S1525">
        <v>13</v>
      </c>
      <c r="T1525">
        <v>100</v>
      </c>
      <c r="U1525" s="2">
        <v>18</v>
      </c>
      <c r="V1525" s="2">
        <v>190</v>
      </c>
      <c r="W1525" s="8">
        <v>0.43243243243243246</v>
      </c>
      <c r="X1525" s="2">
        <v>752</v>
      </c>
      <c r="Y1525" s="45"/>
      <c r="AC1525" s="1" t="str">
        <f>IF(Table13[[#This Row],[TCS MP]]&gt;=Table13[[#This Row],[BMP]],IF(Table13[[#This Row],[TCS MP]]&lt;=Table13[[#This Row],[EMP]],"Good","EMP"),"BMP")</f>
        <v>EMP</v>
      </c>
    </row>
    <row r="1526" spans="1:29" ht="24" customHeight="1" x14ac:dyDescent="0.25">
      <c r="A1526" t="s">
        <v>13745</v>
      </c>
      <c r="B1526" t="s">
        <v>18636</v>
      </c>
      <c r="C1526">
        <v>3093</v>
      </c>
      <c r="D1526" t="s">
        <v>17074</v>
      </c>
      <c r="E1526" t="s">
        <v>13746</v>
      </c>
      <c r="F1526" s="9">
        <f>Table13[[#This Row],[ToMeasure]]-Table13[[#This Row],[FromMeasure]]</f>
        <v>0.25578298999999999</v>
      </c>
      <c r="G1526" s="5" t="s">
        <v>6892</v>
      </c>
      <c r="H1526" s="35">
        <v>0</v>
      </c>
      <c r="I1526" s="56"/>
      <c r="J1526" t="s">
        <v>6891</v>
      </c>
      <c r="K1526" s="58" t="s">
        <v>203</v>
      </c>
      <c r="L1526" s="35">
        <v>0.25578298999999999</v>
      </c>
      <c r="M1526" s="56"/>
      <c r="N1526" t="s">
        <v>3119</v>
      </c>
      <c r="O1526" s="2">
        <v>1382</v>
      </c>
      <c r="P1526" s="2">
        <v>0</v>
      </c>
      <c r="Q1526" s="2">
        <v>1382</v>
      </c>
      <c r="R1526" t="s">
        <v>13747</v>
      </c>
      <c r="S1526">
        <v>12</v>
      </c>
      <c r="T1526" t="s">
        <v>203</v>
      </c>
      <c r="U1526" s="2">
        <v>57</v>
      </c>
      <c r="V1526" s="2">
        <v>546</v>
      </c>
      <c r="W1526" s="8">
        <v>0.43632416787264833</v>
      </c>
      <c r="X1526" s="2">
        <v>2159</v>
      </c>
      <c r="Y1526" s="45"/>
      <c r="AC1526" s="1" t="str">
        <f>IF(Table13[[#This Row],[TCS MP]]&gt;=Table13[[#This Row],[BMP]],IF(Table13[[#This Row],[TCS MP]]&lt;=Table13[[#This Row],[EMP]],"Good","EMP"),"BMP")</f>
        <v>EMP</v>
      </c>
    </row>
    <row r="1527" spans="1:29" ht="24" customHeight="1" x14ac:dyDescent="0.25">
      <c r="A1527" t="s">
        <v>11187</v>
      </c>
      <c r="B1527" t="s">
        <v>18638</v>
      </c>
      <c r="C1527">
        <v>3100</v>
      </c>
      <c r="D1527" t="s">
        <v>17074</v>
      </c>
      <c r="E1527" t="s">
        <v>11188</v>
      </c>
      <c r="F1527" s="9">
        <f>Table13[[#This Row],[ToMeasure]]-Table13[[#This Row],[FromMeasure]]</f>
        <v>0.26168258999999999</v>
      </c>
      <c r="G1527" s="5" t="s">
        <v>11189</v>
      </c>
      <c r="H1527" s="35">
        <v>0</v>
      </c>
      <c r="I1527" s="56"/>
      <c r="J1527" t="s">
        <v>219</v>
      </c>
      <c r="K1527" s="58" t="s">
        <v>203</v>
      </c>
      <c r="L1527" s="35">
        <v>0.26168258999999999</v>
      </c>
      <c r="M1527" s="56"/>
      <c r="N1527" t="s">
        <v>11190</v>
      </c>
      <c r="O1527" s="2">
        <v>472</v>
      </c>
      <c r="P1527" s="2">
        <v>0</v>
      </c>
      <c r="Q1527" s="2">
        <v>472</v>
      </c>
      <c r="R1527" t="s">
        <v>11191</v>
      </c>
      <c r="S1527">
        <v>14</v>
      </c>
      <c r="T1527">
        <v>100</v>
      </c>
      <c r="U1527" s="2">
        <v>25</v>
      </c>
      <c r="V1527" s="2">
        <v>79</v>
      </c>
      <c r="W1527" s="8">
        <v>0.22033898305084745</v>
      </c>
      <c r="X1527" s="2">
        <v>738</v>
      </c>
      <c r="Y1527" s="45"/>
      <c r="AC1527" s="1" t="str">
        <f>IF(Table13[[#This Row],[TCS MP]]&gt;=Table13[[#This Row],[BMP]],IF(Table13[[#This Row],[TCS MP]]&lt;=Table13[[#This Row],[EMP]],"Good","EMP"),"BMP")</f>
        <v>EMP</v>
      </c>
    </row>
    <row r="1528" spans="1:29" ht="24" customHeight="1" x14ac:dyDescent="0.25">
      <c r="A1528" t="s">
        <v>3150</v>
      </c>
      <c r="B1528" t="s">
        <v>18640</v>
      </c>
      <c r="C1528">
        <v>3102</v>
      </c>
      <c r="D1528" t="s">
        <v>17074</v>
      </c>
      <c r="E1528" t="s">
        <v>3151</v>
      </c>
      <c r="F1528" s="9">
        <f>Table13[[#This Row],[ToMeasure]]-Table13[[#This Row],[FromMeasure]]</f>
        <v>0.28284247000000001</v>
      </c>
      <c r="G1528" s="5" t="s">
        <v>3152</v>
      </c>
      <c r="H1528" s="35">
        <v>0</v>
      </c>
      <c r="I1528" s="56"/>
      <c r="J1528" t="s">
        <v>3119</v>
      </c>
      <c r="K1528" s="58" t="s">
        <v>203</v>
      </c>
      <c r="L1528" s="35">
        <v>0.28284247000000001</v>
      </c>
      <c r="M1528" s="56"/>
      <c r="N1528" t="s">
        <v>3153</v>
      </c>
      <c r="O1528" s="2">
        <v>127</v>
      </c>
      <c r="P1528" s="2">
        <v>0</v>
      </c>
      <c r="Q1528" s="2">
        <v>127</v>
      </c>
      <c r="R1528" t="s">
        <v>3154</v>
      </c>
      <c r="S1528">
        <v>16</v>
      </c>
      <c r="T1528">
        <v>100</v>
      </c>
      <c r="U1528" s="2">
        <v>3</v>
      </c>
      <c r="V1528" s="2">
        <v>48</v>
      </c>
      <c r="W1528" s="8">
        <v>0.40157480314960631</v>
      </c>
      <c r="X1528" s="2">
        <v>198</v>
      </c>
      <c r="Y1528" s="45"/>
      <c r="AC1528" s="1" t="str">
        <f>IF(Table13[[#This Row],[TCS MP]]&gt;=Table13[[#This Row],[BMP]],IF(Table13[[#This Row],[TCS MP]]&lt;=Table13[[#This Row],[EMP]],"Good","EMP"),"BMP")</f>
        <v>EMP</v>
      </c>
    </row>
    <row r="1529" spans="1:29" ht="24" customHeight="1" x14ac:dyDescent="0.25">
      <c r="A1529" t="s">
        <v>13748</v>
      </c>
      <c r="B1529" t="s">
        <v>18639</v>
      </c>
      <c r="C1529">
        <v>3101</v>
      </c>
      <c r="D1529" t="s">
        <v>17074</v>
      </c>
      <c r="E1529" t="s">
        <v>13749</v>
      </c>
      <c r="F1529" s="9">
        <f>Table13[[#This Row],[ToMeasure]]-Table13[[#This Row],[FromMeasure]]</f>
        <v>0.23938933000000001</v>
      </c>
      <c r="G1529" s="5" t="s">
        <v>11190</v>
      </c>
      <c r="H1529" s="35">
        <v>0</v>
      </c>
      <c r="I1529" s="56"/>
      <c r="J1529" t="s">
        <v>11189</v>
      </c>
      <c r="K1529" s="58" t="s">
        <v>203</v>
      </c>
      <c r="L1529" s="35">
        <v>0.23938933000000001</v>
      </c>
      <c r="M1529" s="56"/>
      <c r="N1529" t="s">
        <v>219</v>
      </c>
      <c r="O1529" s="2">
        <v>98</v>
      </c>
      <c r="P1529" s="2">
        <v>0</v>
      </c>
      <c r="Q1529" s="2">
        <v>98</v>
      </c>
      <c r="R1529" t="s">
        <v>13750</v>
      </c>
      <c r="S1529">
        <v>20</v>
      </c>
      <c r="T1529">
        <v>100</v>
      </c>
      <c r="U1529" s="2">
        <v>4</v>
      </c>
      <c r="V1529" s="2">
        <v>16</v>
      </c>
      <c r="W1529" s="8">
        <v>0.20408163265306123</v>
      </c>
      <c r="X1529" s="2">
        <v>153</v>
      </c>
      <c r="Y1529" s="45"/>
      <c r="AC1529" s="1" t="str">
        <f>IF(Table13[[#This Row],[TCS MP]]&gt;=Table13[[#This Row],[BMP]],IF(Table13[[#This Row],[TCS MP]]&lt;=Table13[[#This Row],[EMP]],"Good","EMP"),"BMP")</f>
        <v>EMP</v>
      </c>
    </row>
    <row r="1530" spans="1:29" ht="24" customHeight="1" x14ac:dyDescent="0.25">
      <c r="A1530" t="s">
        <v>6899</v>
      </c>
      <c r="B1530" t="s">
        <v>18641</v>
      </c>
      <c r="C1530">
        <v>3103</v>
      </c>
      <c r="D1530" t="s">
        <v>17074</v>
      </c>
      <c r="E1530" t="s">
        <v>6900</v>
      </c>
      <c r="F1530" s="9">
        <f>Table13[[#This Row],[ToMeasure]]-Table13[[#This Row],[FromMeasure]]</f>
        <v>0.28790234999999997</v>
      </c>
      <c r="G1530" s="5" t="s">
        <v>3153</v>
      </c>
      <c r="H1530" s="35">
        <v>0</v>
      </c>
      <c r="I1530" s="56"/>
      <c r="J1530" t="s">
        <v>3152</v>
      </c>
      <c r="K1530" s="58" t="s">
        <v>203</v>
      </c>
      <c r="L1530" s="35">
        <v>0.28790234999999997</v>
      </c>
      <c r="M1530" s="56"/>
      <c r="N1530" t="s">
        <v>3119</v>
      </c>
      <c r="O1530" s="2">
        <v>662</v>
      </c>
      <c r="P1530" s="2">
        <v>0</v>
      </c>
      <c r="Q1530" s="2">
        <v>662</v>
      </c>
      <c r="R1530" t="s">
        <v>6901</v>
      </c>
      <c r="S1530">
        <v>18</v>
      </c>
      <c r="T1530">
        <v>100</v>
      </c>
      <c r="U1530" s="2">
        <v>32</v>
      </c>
      <c r="V1530" s="2">
        <v>312</v>
      </c>
      <c r="W1530" s="8">
        <v>0.51963746223564955</v>
      </c>
      <c r="X1530" s="2">
        <v>1034</v>
      </c>
      <c r="Y1530" s="45"/>
      <c r="AC1530" s="1" t="str">
        <f>IF(Table13[[#This Row],[TCS MP]]&gt;=Table13[[#This Row],[BMP]],IF(Table13[[#This Row],[TCS MP]]&lt;=Table13[[#This Row],[EMP]],"Good","EMP"),"BMP")</f>
        <v>EMP</v>
      </c>
    </row>
    <row r="1531" spans="1:29" ht="24" customHeight="1" x14ac:dyDescent="0.25">
      <c r="A1531" t="s">
        <v>11192</v>
      </c>
      <c r="B1531" t="s">
        <v>18643</v>
      </c>
      <c r="C1531">
        <v>3110</v>
      </c>
      <c r="D1531" t="s">
        <v>17074</v>
      </c>
      <c r="E1531" t="s">
        <v>11193</v>
      </c>
      <c r="F1531" s="9">
        <f>Table13[[#This Row],[ToMeasure]]-Table13[[#This Row],[FromMeasure]]</f>
        <v>0.24727469999999999</v>
      </c>
      <c r="G1531" s="5" t="s">
        <v>11126</v>
      </c>
      <c r="H1531" s="35">
        <v>0</v>
      </c>
      <c r="I1531" s="56"/>
      <c r="J1531" t="s">
        <v>219</v>
      </c>
      <c r="K1531" s="58" t="s">
        <v>203</v>
      </c>
      <c r="L1531" s="35">
        <v>0.24727469999999999</v>
      </c>
      <c r="M1531" s="56"/>
      <c r="N1531" t="s">
        <v>11194</v>
      </c>
      <c r="O1531" s="2">
        <v>680</v>
      </c>
      <c r="P1531" s="2">
        <v>0</v>
      </c>
      <c r="Q1531" s="2">
        <v>680</v>
      </c>
      <c r="R1531" t="s">
        <v>11195</v>
      </c>
      <c r="S1531">
        <v>11</v>
      </c>
      <c r="T1531">
        <v>100</v>
      </c>
      <c r="U1531" s="2">
        <v>37</v>
      </c>
      <c r="V1531" s="2">
        <v>117</v>
      </c>
      <c r="W1531" s="8">
        <v>0.22647058823529412</v>
      </c>
      <c r="X1531" s="2">
        <v>1063</v>
      </c>
      <c r="Y1531" s="45"/>
      <c r="AC1531" s="1" t="str">
        <f>IF(Table13[[#This Row],[TCS MP]]&gt;=Table13[[#This Row],[BMP]],IF(Table13[[#This Row],[TCS MP]]&lt;=Table13[[#This Row],[EMP]],"Good","EMP"),"BMP")</f>
        <v>EMP</v>
      </c>
    </row>
    <row r="1532" spans="1:29" ht="24" customHeight="1" x14ac:dyDescent="0.25">
      <c r="A1532" t="s">
        <v>13751</v>
      </c>
      <c r="B1532" t="s">
        <v>18645</v>
      </c>
      <c r="C1532">
        <v>3112</v>
      </c>
      <c r="D1532" t="s">
        <v>17074</v>
      </c>
      <c r="E1532" t="s">
        <v>13752</v>
      </c>
      <c r="F1532" s="9">
        <f>Table13[[#This Row],[ToMeasure]]-Table13[[#This Row],[FromMeasure]]</f>
        <v>0.29034260000000001</v>
      </c>
      <c r="G1532" s="5" t="s">
        <v>6905</v>
      </c>
      <c r="H1532" s="35">
        <v>0</v>
      </c>
      <c r="I1532" s="56"/>
      <c r="J1532" t="s">
        <v>3119</v>
      </c>
      <c r="K1532" s="58" t="s">
        <v>203</v>
      </c>
      <c r="L1532" s="35">
        <v>0.29034260000000001</v>
      </c>
      <c r="M1532" s="56"/>
      <c r="N1532" t="s">
        <v>6904</v>
      </c>
      <c r="O1532" s="2">
        <v>419</v>
      </c>
      <c r="P1532" s="2">
        <v>0</v>
      </c>
      <c r="Q1532" s="2">
        <v>419</v>
      </c>
      <c r="R1532" t="s">
        <v>13753</v>
      </c>
      <c r="S1532">
        <v>13</v>
      </c>
      <c r="T1532">
        <v>100</v>
      </c>
      <c r="U1532" s="2">
        <v>22</v>
      </c>
      <c r="V1532" s="2">
        <v>71</v>
      </c>
      <c r="W1532" s="8">
        <v>0.22195704057279236</v>
      </c>
      <c r="X1532" s="2">
        <v>655</v>
      </c>
      <c r="Y1532" s="45"/>
      <c r="AC1532" s="1" t="str">
        <f>IF(Table13[[#This Row],[TCS MP]]&gt;=Table13[[#This Row],[BMP]],IF(Table13[[#This Row],[TCS MP]]&lt;=Table13[[#This Row],[EMP]],"Good","EMP"),"BMP")</f>
        <v>EMP</v>
      </c>
    </row>
    <row r="1533" spans="1:29" ht="24" customHeight="1" x14ac:dyDescent="0.25">
      <c r="A1533" t="s">
        <v>13754</v>
      </c>
      <c r="B1533" t="s">
        <v>18644</v>
      </c>
      <c r="C1533">
        <v>3111</v>
      </c>
      <c r="D1533" t="s">
        <v>17074</v>
      </c>
      <c r="E1533" t="s">
        <v>13755</v>
      </c>
      <c r="F1533" s="9">
        <f>Table13[[#This Row],[ToMeasure]]-Table13[[#This Row],[FromMeasure]]</f>
        <v>0.25390868999999999</v>
      </c>
      <c r="G1533" s="5" t="s">
        <v>11194</v>
      </c>
      <c r="H1533" s="35">
        <v>0</v>
      </c>
      <c r="I1533" s="56"/>
      <c r="J1533" t="s">
        <v>11126</v>
      </c>
      <c r="K1533" s="58" t="s">
        <v>203</v>
      </c>
      <c r="L1533" s="35">
        <v>0.25390868999999999</v>
      </c>
      <c r="M1533" s="56"/>
      <c r="N1533" t="s">
        <v>219</v>
      </c>
      <c r="O1533" s="2">
        <v>265</v>
      </c>
      <c r="P1533" s="2">
        <v>0</v>
      </c>
      <c r="Q1533" s="2">
        <v>265</v>
      </c>
      <c r="R1533" t="s">
        <v>13756</v>
      </c>
      <c r="S1533">
        <v>16</v>
      </c>
      <c r="T1533">
        <v>100</v>
      </c>
      <c r="U1533" s="2">
        <v>10</v>
      </c>
      <c r="V1533" s="2">
        <v>104</v>
      </c>
      <c r="W1533" s="8">
        <v>0.43018867924528303</v>
      </c>
      <c r="X1533" s="2">
        <v>414</v>
      </c>
      <c r="Y1533" s="45"/>
      <c r="AC1533" s="1" t="str">
        <f>IF(Table13[[#This Row],[TCS MP]]&gt;=Table13[[#This Row],[BMP]],IF(Table13[[#This Row],[TCS MP]]&lt;=Table13[[#This Row],[EMP]],"Good","EMP"),"BMP")</f>
        <v>EMP</v>
      </c>
    </row>
    <row r="1534" spans="1:29" ht="24" customHeight="1" x14ac:dyDescent="0.25">
      <c r="A1534" t="s">
        <v>6902</v>
      </c>
      <c r="B1534" t="s">
        <v>18646</v>
      </c>
      <c r="C1534">
        <v>3113</v>
      </c>
      <c r="D1534" t="s">
        <v>17074</v>
      </c>
      <c r="E1534" t="s">
        <v>6903</v>
      </c>
      <c r="F1534" s="9">
        <f>Table13[[#This Row],[ToMeasure]]-Table13[[#This Row],[FromMeasure]]</f>
        <v>0.28006066000000002</v>
      </c>
      <c r="G1534" s="5" t="s">
        <v>6904</v>
      </c>
      <c r="H1534" s="35">
        <v>0</v>
      </c>
      <c r="I1534" s="56"/>
      <c r="J1534" t="s">
        <v>6905</v>
      </c>
      <c r="K1534" s="58" t="s">
        <v>203</v>
      </c>
      <c r="L1534" s="35">
        <v>0.28006066000000002</v>
      </c>
      <c r="M1534" s="56"/>
      <c r="N1534" t="s">
        <v>3119</v>
      </c>
      <c r="O1534" s="2">
        <v>1180</v>
      </c>
      <c r="P1534" s="2">
        <v>0</v>
      </c>
      <c r="Q1534" s="2">
        <v>1180</v>
      </c>
      <c r="R1534" t="s">
        <v>6906</v>
      </c>
      <c r="S1534">
        <v>16</v>
      </c>
      <c r="T1534">
        <v>100</v>
      </c>
      <c r="U1534" s="2">
        <v>50</v>
      </c>
      <c r="V1534" s="2">
        <v>474</v>
      </c>
      <c r="W1534" s="8">
        <v>0.44406779661016949</v>
      </c>
      <c r="X1534" s="2">
        <v>1844</v>
      </c>
      <c r="Y1534" s="45"/>
      <c r="AC1534" s="1" t="str">
        <f>IF(Table13[[#This Row],[TCS MP]]&gt;=Table13[[#This Row],[BMP]],IF(Table13[[#This Row],[TCS MP]]&lt;=Table13[[#This Row],[EMP]],"Good","EMP"),"BMP")</f>
        <v>EMP</v>
      </c>
    </row>
    <row r="1535" spans="1:29" ht="24" customHeight="1" x14ac:dyDescent="0.25">
      <c r="A1535" t="s">
        <v>11196</v>
      </c>
      <c r="B1535" t="s">
        <v>18648</v>
      </c>
      <c r="C1535">
        <v>3120</v>
      </c>
      <c r="D1535" t="s">
        <v>17074</v>
      </c>
      <c r="E1535" t="s">
        <v>11197</v>
      </c>
      <c r="F1535" s="9">
        <f>Table13[[#This Row],[ToMeasure]]-Table13[[#This Row],[FromMeasure]]</f>
        <v>0.16419859000000001</v>
      </c>
      <c r="G1535" s="5" t="s">
        <v>11198</v>
      </c>
      <c r="H1535" s="35">
        <v>0</v>
      </c>
      <c r="I1535" s="56"/>
      <c r="J1535" t="s">
        <v>219</v>
      </c>
      <c r="K1535" s="58" t="s">
        <v>203</v>
      </c>
      <c r="L1535" s="35">
        <v>0.16419859000000001</v>
      </c>
      <c r="M1535" s="56"/>
      <c r="N1535" t="s">
        <v>11199</v>
      </c>
      <c r="O1535" s="2">
        <v>28</v>
      </c>
      <c r="P1535" s="2">
        <v>0</v>
      </c>
      <c r="Q1535" s="2">
        <v>28</v>
      </c>
      <c r="R1535" t="s">
        <v>11200</v>
      </c>
      <c r="S1535">
        <v>24</v>
      </c>
      <c r="T1535">
        <v>100</v>
      </c>
      <c r="U1535" s="2">
        <v>0</v>
      </c>
      <c r="V1535" s="2">
        <v>4</v>
      </c>
      <c r="W1535" s="8">
        <v>0.14285714285714285</v>
      </c>
      <c r="X1535" s="2">
        <v>44</v>
      </c>
      <c r="Y1535" s="45"/>
      <c r="AC1535" s="1" t="str">
        <f>IF(Table13[[#This Row],[TCS MP]]&gt;=Table13[[#This Row],[BMP]],IF(Table13[[#This Row],[TCS MP]]&lt;=Table13[[#This Row],[EMP]],"Good","EMP"),"BMP")</f>
        <v>EMP</v>
      </c>
    </row>
    <row r="1536" spans="1:29" ht="24" customHeight="1" x14ac:dyDescent="0.25">
      <c r="A1536" t="s">
        <v>13757</v>
      </c>
      <c r="B1536" t="s">
        <v>18650</v>
      </c>
      <c r="C1536">
        <v>3122</v>
      </c>
      <c r="D1536" t="s">
        <v>17074</v>
      </c>
      <c r="E1536" t="s">
        <v>13758</v>
      </c>
      <c r="F1536" s="9">
        <f>Table13[[#This Row],[ToMeasure]]-Table13[[#This Row],[FromMeasure]]</f>
        <v>0.27613894999999999</v>
      </c>
      <c r="G1536" s="5" t="s">
        <v>13759</v>
      </c>
      <c r="H1536" s="35">
        <v>0</v>
      </c>
      <c r="I1536" s="56"/>
      <c r="J1536" t="s">
        <v>3119</v>
      </c>
      <c r="K1536" s="58" t="s">
        <v>203</v>
      </c>
      <c r="L1536" s="35">
        <v>0.27613894999999999</v>
      </c>
      <c r="M1536" s="56"/>
      <c r="N1536" t="s">
        <v>3143</v>
      </c>
      <c r="O1536" s="2">
        <v>41</v>
      </c>
      <c r="P1536" s="2">
        <v>0</v>
      </c>
      <c r="Q1536" s="2">
        <v>41</v>
      </c>
      <c r="R1536" t="s">
        <v>13760</v>
      </c>
      <c r="S1536">
        <v>22</v>
      </c>
      <c r="T1536">
        <v>100</v>
      </c>
      <c r="U1536" s="2">
        <v>1</v>
      </c>
      <c r="V1536" s="2">
        <v>5</v>
      </c>
      <c r="W1536" s="8">
        <v>0.14634146341463414</v>
      </c>
      <c r="X1536" s="2">
        <v>64</v>
      </c>
      <c r="Y1536" s="45"/>
      <c r="AC1536" s="1" t="str">
        <f>IF(Table13[[#This Row],[TCS MP]]&gt;=Table13[[#This Row],[BMP]],IF(Table13[[#This Row],[TCS MP]]&lt;=Table13[[#This Row],[EMP]],"Good","EMP"),"BMP")</f>
        <v>EMP</v>
      </c>
    </row>
    <row r="1537" spans="1:29" ht="24" customHeight="1" x14ac:dyDescent="0.25">
      <c r="A1537" t="s">
        <v>11201</v>
      </c>
      <c r="B1537" t="s">
        <v>18649</v>
      </c>
      <c r="C1537">
        <v>3121</v>
      </c>
      <c r="D1537" t="s">
        <v>17074</v>
      </c>
      <c r="E1537" t="s">
        <v>11202</v>
      </c>
      <c r="F1537" s="9">
        <f>Table13[[#This Row],[ToMeasure]]-Table13[[#This Row],[FromMeasure]]</f>
        <v>0.31583734000000002</v>
      </c>
      <c r="G1537" s="5" t="s">
        <v>11199</v>
      </c>
      <c r="H1537" s="35">
        <v>0</v>
      </c>
      <c r="I1537" s="56"/>
      <c r="J1537" t="s">
        <v>11198</v>
      </c>
      <c r="K1537" s="58" t="s">
        <v>203</v>
      </c>
      <c r="L1537" s="35">
        <v>0.31583734000000002</v>
      </c>
      <c r="M1537" s="56"/>
      <c r="N1537" t="s">
        <v>219</v>
      </c>
      <c r="O1537" s="2">
        <v>90</v>
      </c>
      <c r="P1537" s="2">
        <v>0</v>
      </c>
      <c r="Q1537" s="2">
        <v>90</v>
      </c>
      <c r="R1537" t="s">
        <v>11203</v>
      </c>
      <c r="S1537">
        <v>22</v>
      </c>
      <c r="T1537">
        <v>100</v>
      </c>
      <c r="U1537" s="2">
        <v>2</v>
      </c>
      <c r="V1537" s="2">
        <v>33</v>
      </c>
      <c r="W1537" s="8">
        <v>0.3888888888888889</v>
      </c>
      <c r="X1537" s="2">
        <v>141</v>
      </c>
      <c r="Y1537" s="45"/>
      <c r="AC1537" s="1" t="str">
        <f>IF(Table13[[#This Row],[TCS MP]]&gt;=Table13[[#This Row],[BMP]],IF(Table13[[#This Row],[TCS MP]]&lt;=Table13[[#This Row],[EMP]],"Good","EMP"),"BMP")</f>
        <v>EMP</v>
      </c>
    </row>
    <row r="1538" spans="1:29" ht="24" customHeight="1" x14ac:dyDescent="0.25">
      <c r="A1538" t="s">
        <v>13761</v>
      </c>
      <c r="B1538" t="s">
        <v>18651</v>
      </c>
      <c r="C1538">
        <v>3123</v>
      </c>
      <c r="D1538" t="s">
        <v>17074</v>
      </c>
      <c r="E1538" t="s">
        <v>13762</v>
      </c>
      <c r="F1538" s="9">
        <f>Table13[[#This Row],[ToMeasure]]-Table13[[#This Row],[FromMeasure]]</f>
        <v>0.14244686000000001</v>
      </c>
      <c r="G1538" s="5" t="s">
        <v>13763</v>
      </c>
      <c r="H1538" s="35">
        <v>0</v>
      </c>
      <c r="I1538" s="56"/>
      <c r="J1538" t="s">
        <v>3143</v>
      </c>
      <c r="K1538" s="58" t="s">
        <v>203</v>
      </c>
      <c r="L1538" s="35">
        <v>0.14244686000000001</v>
      </c>
      <c r="M1538" s="56"/>
      <c r="N1538" t="s">
        <v>3119</v>
      </c>
      <c r="O1538" s="2">
        <v>28</v>
      </c>
      <c r="P1538" s="2">
        <v>0</v>
      </c>
      <c r="Q1538" s="2">
        <v>28</v>
      </c>
      <c r="R1538" t="s">
        <v>13764</v>
      </c>
      <c r="S1538">
        <v>21</v>
      </c>
      <c r="T1538">
        <v>100</v>
      </c>
      <c r="U1538" s="2">
        <v>0</v>
      </c>
      <c r="V1538" s="2">
        <v>4</v>
      </c>
      <c r="W1538" s="8">
        <v>0.14285714285714285</v>
      </c>
      <c r="X1538" s="2">
        <v>44</v>
      </c>
      <c r="Y1538" s="45"/>
      <c r="AC1538" s="1" t="str">
        <f>IF(Table13[[#This Row],[TCS MP]]&gt;=Table13[[#This Row],[BMP]],IF(Table13[[#This Row],[TCS MP]]&lt;=Table13[[#This Row],[EMP]],"Good","EMP"),"BMP")</f>
        <v>EMP</v>
      </c>
    </row>
    <row r="1539" spans="1:29" ht="24" customHeight="1" x14ac:dyDescent="0.25">
      <c r="A1539" t="s">
        <v>3155</v>
      </c>
      <c r="C1539" t="s">
        <v>203</v>
      </c>
      <c r="D1539" t="s">
        <v>17074</v>
      </c>
      <c r="E1539" t="s">
        <v>3156</v>
      </c>
      <c r="F1539" s="9">
        <f>Table13[[#This Row],[ToMeasure]]-Table13[[#This Row],[FromMeasure]]</f>
        <v>7.7195799999999995E-2</v>
      </c>
      <c r="G1539" s="5" t="s">
        <v>3157</v>
      </c>
      <c r="H1539" s="35">
        <v>0</v>
      </c>
      <c r="I1539" s="56"/>
      <c r="J1539" t="s">
        <v>233</v>
      </c>
      <c r="K1539" s="58" t="s">
        <v>203</v>
      </c>
      <c r="L1539" s="35">
        <v>7.7195799999999995E-2</v>
      </c>
      <c r="M1539" s="56"/>
      <c r="N1539" t="s">
        <v>3143</v>
      </c>
      <c r="O1539" s="2" t="s">
        <v>203</v>
      </c>
      <c r="P1539" s="2" t="s">
        <v>203</v>
      </c>
      <c r="Q1539" s="2">
        <v>1616</v>
      </c>
      <c r="R1539" t="s">
        <v>3158</v>
      </c>
      <c r="S1539" t="s">
        <v>203</v>
      </c>
      <c r="T1539" t="s">
        <v>203</v>
      </c>
      <c r="U1539" s="2" t="s">
        <v>203</v>
      </c>
      <c r="V1539" s="2" t="s">
        <v>203</v>
      </c>
      <c r="W1539" s="8" t="s">
        <v>203</v>
      </c>
      <c r="X1539" s="2">
        <v>2924</v>
      </c>
      <c r="Y1539" s="45"/>
      <c r="AC1539" s="1" t="str">
        <f>IF(Table13[[#This Row],[TCS MP]]&gt;=Table13[[#This Row],[BMP]],IF(Table13[[#This Row],[TCS MP]]&lt;=Table13[[#This Row],[EMP]],"Good","EMP"),"BMP")</f>
        <v>EMP</v>
      </c>
    </row>
    <row r="1540" spans="1:29" ht="24" customHeight="1" x14ac:dyDescent="0.25">
      <c r="A1540" t="s">
        <v>11204</v>
      </c>
      <c r="C1540" t="s">
        <v>203</v>
      </c>
      <c r="D1540" t="s">
        <v>17074</v>
      </c>
      <c r="E1540" t="s">
        <v>11205</v>
      </c>
      <c r="F1540" s="9">
        <f>Table13[[#This Row],[ToMeasure]]-Table13[[#This Row],[FromMeasure]]</f>
        <v>0.11825890999999999</v>
      </c>
      <c r="G1540" s="5" t="s">
        <v>11206</v>
      </c>
      <c r="H1540" s="35">
        <v>0</v>
      </c>
      <c r="I1540" s="56"/>
      <c r="J1540" t="s">
        <v>219</v>
      </c>
      <c r="K1540" s="58" t="s">
        <v>203</v>
      </c>
      <c r="L1540" s="35">
        <v>0.11825890999999999</v>
      </c>
      <c r="M1540" s="56"/>
      <c r="N1540" t="s">
        <v>6914</v>
      </c>
      <c r="O1540" s="2" t="s">
        <v>203</v>
      </c>
      <c r="P1540" s="2" t="s">
        <v>203</v>
      </c>
      <c r="Q1540" s="2">
        <v>3319</v>
      </c>
      <c r="R1540" t="s">
        <v>3149</v>
      </c>
      <c r="S1540" t="s">
        <v>203</v>
      </c>
      <c r="T1540" t="s">
        <v>203</v>
      </c>
      <c r="U1540" s="2" t="s">
        <v>203</v>
      </c>
      <c r="V1540" s="2" t="s">
        <v>203</v>
      </c>
      <c r="W1540" s="8" t="s">
        <v>203</v>
      </c>
      <c r="X1540" s="2">
        <v>5186</v>
      </c>
      <c r="Y1540" s="45"/>
      <c r="AC1540" s="1" t="str">
        <f>IF(Table13[[#This Row],[TCS MP]]&gt;=Table13[[#This Row],[BMP]],IF(Table13[[#This Row],[TCS MP]]&lt;=Table13[[#This Row],[EMP]],"Good","EMP"),"BMP")</f>
        <v>EMP</v>
      </c>
    </row>
    <row r="1541" spans="1:29" ht="24" customHeight="1" x14ac:dyDescent="0.25">
      <c r="A1541" t="s">
        <v>6907</v>
      </c>
      <c r="C1541" t="s">
        <v>203</v>
      </c>
      <c r="D1541" t="s">
        <v>17074</v>
      </c>
      <c r="E1541" t="s">
        <v>6908</v>
      </c>
      <c r="F1541" s="9">
        <f>Table13[[#This Row],[ToMeasure]]-Table13[[#This Row],[FromMeasure]]</f>
        <v>0.13647256999999999</v>
      </c>
      <c r="G1541" s="5" t="s">
        <v>6909</v>
      </c>
      <c r="H1541" s="35">
        <v>0</v>
      </c>
      <c r="I1541" s="56"/>
      <c r="J1541" t="s">
        <v>3119</v>
      </c>
      <c r="K1541" s="58" t="s">
        <v>203</v>
      </c>
      <c r="L1541" s="35">
        <v>0.13647256999999999</v>
      </c>
      <c r="M1541" s="56"/>
      <c r="N1541" t="s">
        <v>6910</v>
      </c>
      <c r="O1541" s="2" t="s">
        <v>203</v>
      </c>
      <c r="P1541" s="2" t="s">
        <v>203</v>
      </c>
      <c r="Q1541" s="2">
        <v>3405</v>
      </c>
      <c r="R1541" t="s">
        <v>4515</v>
      </c>
      <c r="S1541" t="s">
        <v>203</v>
      </c>
      <c r="T1541" t="s">
        <v>203</v>
      </c>
      <c r="U1541" s="2" t="s">
        <v>203</v>
      </c>
      <c r="V1541" s="2" t="s">
        <v>203</v>
      </c>
      <c r="W1541" s="8" t="s">
        <v>203</v>
      </c>
      <c r="X1541" s="2">
        <v>5320</v>
      </c>
      <c r="Y1541" s="45"/>
      <c r="AC1541" s="1" t="str">
        <f>IF(Table13[[#This Row],[TCS MP]]&gt;=Table13[[#This Row],[BMP]],IF(Table13[[#This Row],[TCS MP]]&lt;=Table13[[#This Row],[EMP]],"Good","EMP"),"BMP")</f>
        <v>EMP</v>
      </c>
    </row>
    <row r="1542" spans="1:29" ht="24" customHeight="1" x14ac:dyDescent="0.25">
      <c r="A1542" t="s">
        <v>6911</v>
      </c>
      <c r="C1542" t="s">
        <v>203</v>
      </c>
      <c r="D1542" t="s">
        <v>17074</v>
      </c>
      <c r="E1542" t="s">
        <v>6912</v>
      </c>
      <c r="F1542" s="9">
        <f>Table13[[#This Row],[ToMeasure]]-Table13[[#This Row],[FromMeasure]]</f>
        <v>0.10861699</v>
      </c>
      <c r="G1542" s="5" t="s">
        <v>6913</v>
      </c>
      <c r="H1542" s="35">
        <v>0</v>
      </c>
      <c r="I1542" s="56"/>
      <c r="J1542" t="s">
        <v>6914</v>
      </c>
      <c r="K1542" s="58" t="s">
        <v>203</v>
      </c>
      <c r="L1542" s="35">
        <v>0.10861699</v>
      </c>
      <c r="M1542" s="56"/>
      <c r="N1542" t="s">
        <v>219</v>
      </c>
      <c r="O1542" s="2" t="s">
        <v>203</v>
      </c>
      <c r="P1542" s="2" t="s">
        <v>203</v>
      </c>
      <c r="Q1542" s="2">
        <v>3319</v>
      </c>
      <c r="R1542" t="s">
        <v>3149</v>
      </c>
      <c r="S1542" t="s">
        <v>203</v>
      </c>
      <c r="T1542" t="s">
        <v>203</v>
      </c>
      <c r="U1542" s="2" t="s">
        <v>203</v>
      </c>
      <c r="V1542" s="2" t="s">
        <v>203</v>
      </c>
      <c r="W1542" s="8" t="s">
        <v>203</v>
      </c>
      <c r="X1542" s="2">
        <v>5186</v>
      </c>
      <c r="Y1542" s="45"/>
      <c r="AC1542" s="1" t="str">
        <f>IF(Table13[[#This Row],[TCS MP]]&gt;=Table13[[#This Row],[BMP]],IF(Table13[[#This Row],[TCS MP]]&lt;=Table13[[#This Row],[EMP]],"Good","EMP"),"BMP")</f>
        <v>EMP</v>
      </c>
    </row>
    <row r="1543" spans="1:29" ht="24" customHeight="1" x14ac:dyDescent="0.25">
      <c r="A1543" t="s">
        <v>13765</v>
      </c>
      <c r="C1543" t="s">
        <v>203</v>
      </c>
      <c r="D1543" t="s">
        <v>17074</v>
      </c>
      <c r="E1543" t="s">
        <v>13766</v>
      </c>
      <c r="F1543" s="9">
        <f>Table13[[#This Row],[ToMeasure]]-Table13[[#This Row],[FromMeasure]]</f>
        <v>0.11210225</v>
      </c>
      <c r="G1543" s="5" t="s">
        <v>13767</v>
      </c>
      <c r="H1543" s="35">
        <v>0</v>
      </c>
      <c r="I1543" s="56"/>
      <c r="J1543" t="s">
        <v>6910</v>
      </c>
      <c r="K1543" s="58" t="s">
        <v>203</v>
      </c>
      <c r="L1543" s="35">
        <v>0.11210225</v>
      </c>
      <c r="M1543" s="56"/>
      <c r="N1543" t="s">
        <v>3119</v>
      </c>
      <c r="O1543" s="2" t="s">
        <v>203</v>
      </c>
      <c r="P1543" s="2" t="s">
        <v>203</v>
      </c>
      <c r="Q1543" s="2">
        <v>3319</v>
      </c>
      <c r="R1543" t="s">
        <v>3149</v>
      </c>
      <c r="S1543" t="s">
        <v>203</v>
      </c>
      <c r="T1543" t="s">
        <v>203</v>
      </c>
      <c r="U1543" s="2" t="s">
        <v>203</v>
      </c>
      <c r="V1543" s="2" t="s">
        <v>203</v>
      </c>
      <c r="W1543" s="8" t="s">
        <v>203</v>
      </c>
      <c r="X1543" s="2">
        <v>5186</v>
      </c>
      <c r="Y1543" s="45"/>
      <c r="AC1543" s="1" t="str">
        <f>IF(Table13[[#This Row],[TCS MP]]&gt;=Table13[[#This Row],[BMP]],IF(Table13[[#This Row],[TCS MP]]&lt;=Table13[[#This Row],[EMP]],"Good","EMP"),"BMP")</f>
        <v>EMP</v>
      </c>
    </row>
    <row r="1544" spans="1:29" ht="24" customHeight="1" x14ac:dyDescent="0.25">
      <c r="A1544" t="s">
        <v>11207</v>
      </c>
      <c r="B1544" t="s">
        <v>18654</v>
      </c>
      <c r="C1544">
        <v>3140</v>
      </c>
      <c r="D1544" t="s">
        <v>17074</v>
      </c>
      <c r="E1544" t="s">
        <v>11208</v>
      </c>
      <c r="F1544" s="9">
        <f>Table13[[#This Row],[ToMeasure]]-Table13[[#This Row],[FromMeasure]]</f>
        <v>0.24580752</v>
      </c>
      <c r="G1544" s="5" t="s">
        <v>11130</v>
      </c>
      <c r="H1544" s="35">
        <v>0</v>
      </c>
      <c r="I1544" s="56"/>
      <c r="J1544" t="s">
        <v>219</v>
      </c>
      <c r="K1544" s="58" t="s">
        <v>203</v>
      </c>
      <c r="L1544" s="35">
        <v>0.24580752</v>
      </c>
      <c r="M1544" s="56"/>
      <c r="N1544" t="s">
        <v>11209</v>
      </c>
      <c r="O1544" s="2">
        <v>507</v>
      </c>
      <c r="P1544" s="2">
        <v>0</v>
      </c>
      <c r="Q1544" s="2">
        <v>507</v>
      </c>
      <c r="R1544" t="s">
        <v>11210</v>
      </c>
      <c r="S1544">
        <v>14</v>
      </c>
      <c r="T1544">
        <v>100</v>
      </c>
      <c r="U1544" s="2">
        <v>29</v>
      </c>
      <c r="V1544" s="2">
        <v>88</v>
      </c>
      <c r="W1544" s="8">
        <v>0.23076923076923078</v>
      </c>
      <c r="X1544" s="2">
        <v>792</v>
      </c>
      <c r="Y1544" s="45"/>
      <c r="AC1544" s="1" t="str">
        <f>IF(Table13[[#This Row],[TCS MP]]&gt;=Table13[[#This Row],[BMP]],IF(Table13[[#This Row],[TCS MP]]&lt;=Table13[[#This Row],[EMP]],"Good","EMP"),"BMP")</f>
        <v>EMP</v>
      </c>
    </row>
    <row r="1545" spans="1:29" ht="24" customHeight="1" x14ac:dyDescent="0.25">
      <c r="A1545" t="s">
        <v>11211</v>
      </c>
      <c r="B1545" t="s">
        <v>18656</v>
      </c>
      <c r="C1545">
        <v>3142</v>
      </c>
      <c r="D1545" t="s">
        <v>17074</v>
      </c>
      <c r="E1545" t="s">
        <v>11212</v>
      </c>
      <c r="F1545" s="9">
        <f>Table13[[#This Row],[ToMeasure]]-Table13[[#This Row],[FromMeasure]]</f>
        <v>0.28182870999999998</v>
      </c>
      <c r="G1545" s="5" t="s">
        <v>6918</v>
      </c>
      <c r="H1545" s="35">
        <v>0</v>
      </c>
      <c r="I1545" s="56"/>
      <c r="J1545" t="s">
        <v>3119</v>
      </c>
      <c r="K1545" s="58" t="s">
        <v>203</v>
      </c>
      <c r="L1545" s="35">
        <v>0.28182870999999998</v>
      </c>
      <c r="M1545" s="56"/>
      <c r="N1545" t="s">
        <v>6917</v>
      </c>
      <c r="O1545" s="2">
        <v>377</v>
      </c>
      <c r="P1545" s="2">
        <v>0</v>
      </c>
      <c r="Q1545" s="2">
        <v>377</v>
      </c>
      <c r="R1545" t="s">
        <v>11213</v>
      </c>
      <c r="S1545">
        <v>12</v>
      </c>
      <c r="T1545" t="s">
        <v>203</v>
      </c>
      <c r="U1545" s="2">
        <v>15</v>
      </c>
      <c r="V1545" s="2">
        <v>147</v>
      </c>
      <c r="W1545" s="8">
        <v>0.42970822281167109</v>
      </c>
      <c r="X1545" s="2">
        <v>589</v>
      </c>
      <c r="Y1545" s="45"/>
      <c r="AC1545" s="1" t="str">
        <f>IF(Table13[[#This Row],[TCS MP]]&gt;=Table13[[#This Row],[BMP]],IF(Table13[[#This Row],[TCS MP]]&lt;=Table13[[#This Row],[EMP]],"Good","EMP"),"BMP")</f>
        <v>EMP</v>
      </c>
    </row>
    <row r="1546" spans="1:29" ht="24" customHeight="1" x14ac:dyDescent="0.25">
      <c r="A1546" t="s">
        <v>11214</v>
      </c>
      <c r="B1546" t="s">
        <v>18655</v>
      </c>
      <c r="C1546">
        <v>3141</v>
      </c>
      <c r="D1546" t="s">
        <v>17074</v>
      </c>
      <c r="E1546" t="s">
        <v>11215</v>
      </c>
      <c r="F1546" s="9">
        <f>Table13[[#This Row],[ToMeasure]]-Table13[[#This Row],[FromMeasure]]</f>
        <v>0.35220898</v>
      </c>
      <c r="G1546" s="5" t="s">
        <v>11209</v>
      </c>
      <c r="H1546" s="35">
        <v>0</v>
      </c>
      <c r="I1546" s="56"/>
      <c r="J1546" t="s">
        <v>11130</v>
      </c>
      <c r="K1546" s="58" t="s">
        <v>203</v>
      </c>
      <c r="L1546" s="35">
        <v>0.35220898</v>
      </c>
      <c r="M1546" s="56"/>
      <c r="N1546" t="s">
        <v>219</v>
      </c>
      <c r="O1546" s="2">
        <v>710</v>
      </c>
      <c r="P1546" s="2">
        <v>0</v>
      </c>
      <c r="Q1546" s="2">
        <v>710</v>
      </c>
      <c r="R1546" t="s">
        <v>11216</v>
      </c>
      <c r="S1546">
        <v>11</v>
      </c>
      <c r="T1546">
        <v>100</v>
      </c>
      <c r="U1546" s="2">
        <v>30</v>
      </c>
      <c r="V1546" s="2">
        <v>286</v>
      </c>
      <c r="W1546" s="8">
        <v>0.44507042253521129</v>
      </c>
      <c r="X1546" s="2">
        <v>1109</v>
      </c>
      <c r="Y1546" s="45"/>
      <c r="AC1546" s="1" t="str">
        <f>IF(Table13[[#This Row],[TCS MP]]&gt;=Table13[[#This Row],[BMP]],IF(Table13[[#This Row],[TCS MP]]&lt;=Table13[[#This Row],[EMP]],"Good","EMP"),"BMP")</f>
        <v>EMP</v>
      </c>
    </row>
    <row r="1547" spans="1:29" ht="24" customHeight="1" x14ac:dyDescent="0.25">
      <c r="A1547" t="s">
        <v>6915</v>
      </c>
      <c r="B1547" t="s">
        <v>18657</v>
      </c>
      <c r="C1547">
        <v>3143</v>
      </c>
      <c r="D1547" t="s">
        <v>17074</v>
      </c>
      <c r="E1547" t="s">
        <v>6916</v>
      </c>
      <c r="F1547" s="9">
        <f>Table13[[#This Row],[ToMeasure]]-Table13[[#This Row],[FromMeasure]]</f>
        <v>0.31417964999999998</v>
      </c>
      <c r="G1547" s="5" t="s">
        <v>6917</v>
      </c>
      <c r="H1547" s="35">
        <v>0</v>
      </c>
      <c r="I1547" s="56"/>
      <c r="J1547" t="s">
        <v>6918</v>
      </c>
      <c r="K1547" s="58" t="s">
        <v>203</v>
      </c>
      <c r="L1547" s="35">
        <v>0.31417964999999998</v>
      </c>
      <c r="M1547" s="56"/>
      <c r="N1547" t="s">
        <v>3119</v>
      </c>
      <c r="O1547" s="2">
        <v>428</v>
      </c>
      <c r="P1547" s="2">
        <v>0</v>
      </c>
      <c r="Q1547" s="2">
        <v>428</v>
      </c>
      <c r="R1547" t="s">
        <v>6919</v>
      </c>
      <c r="S1547">
        <v>11</v>
      </c>
      <c r="T1547">
        <v>100</v>
      </c>
      <c r="U1547" s="2" t="s">
        <v>203</v>
      </c>
      <c r="V1547" s="2" t="s">
        <v>203</v>
      </c>
      <c r="W1547" s="8" t="s">
        <v>203</v>
      </c>
      <c r="X1547" s="2">
        <v>669</v>
      </c>
      <c r="Y1547" s="45"/>
      <c r="AC1547" s="1" t="str">
        <f>IF(Table13[[#This Row],[TCS MP]]&gt;=Table13[[#This Row],[BMP]],IF(Table13[[#This Row],[TCS MP]]&lt;=Table13[[#This Row],[EMP]],"Good","EMP"),"BMP")</f>
        <v>EMP</v>
      </c>
    </row>
    <row r="1548" spans="1:29" ht="24" customHeight="1" x14ac:dyDescent="0.25">
      <c r="A1548" t="s">
        <v>6920</v>
      </c>
      <c r="B1548" t="s">
        <v>18661</v>
      </c>
      <c r="C1548">
        <v>3150</v>
      </c>
      <c r="D1548" t="s">
        <v>17074</v>
      </c>
      <c r="E1548" t="s">
        <v>6921</v>
      </c>
      <c r="F1548" s="9">
        <f>Table13[[#This Row],[ToMeasure]]-Table13[[#This Row],[FromMeasure]]</f>
        <v>0.250915</v>
      </c>
      <c r="G1548" s="5" t="s">
        <v>6922</v>
      </c>
      <c r="H1548" s="35">
        <v>0</v>
      </c>
      <c r="I1548" s="56"/>
      <c r="J1548" t="s">
        <v>219</v>
      </c>
      <c r="K1548" s="58" t="s">
        <v>203</v>
      </c>
      <c r="L1548" s="35">
        <v>0.250915</v>
      </c>
      <c r="M1548" s="56"/>
      <c r="N1548" t="s">
        <v>6923</v>
      </c>
      <c r="O1548" s="2">
        <v>65</v>
      </c>
      <c r="P1548" s="2">
        <v>0</v>
      </c>
      <c r="Q1548" s="2">
        <v>65</v>
      </c>
      <c r="R1548" t="s">
        <v>6924</v>
      </c>
      <c r="S1548">
        <v>18</v>
      </c>
      <c r="T1548">
        <v>100</v>
      </c>
      <c r="U1548" s="2">
        <v>2</v>
      </c>
      <c r="V1548" s="2">
        <v>10</v>
      </c>
      <c r="W1548" s="8">
        <v>0.18461538461538463</v>
      </c>
      <c r="X1548" s="2">
        <v>102</v>
      </c>
      <c r="Y1548" s="45"/>
      <c r="AC1548" s="1" t="str">
        <f>IF(Table13[[#This Row],[TCS MP]]&gt;=Table13[[#This Row],[BMP]],IF(Table13[[#This Row],[TCS MP]]&lt;=Table13[[#This Row],[EMP]],"Good","EMP"),"BMP")</f>
        <v>EMP</v>
      </c>
    </row>
    <row r="1549" spans="1:29" ht="24" customHeight="1" x14ac:dyDescent="0.25">
      <c r="A1549" t="s">
        <v>6925</v>
      </c>
      <c r="B1549" t="s">
        <v>18663</v>
      </c>
      <c r="C1549">
        <v>3152</v>
      </c>
      <c r="D1549" t="s">
        <v>17074</v>
      </c>
      <c r="E1549" t="s">
        <v>6926</v>
      </c>
      <c r="F1549" s="9">
        <f>Table13[[#This Row],[ToMeasure]]-Table13[[#This Row],[FromMeasure]]</f>
        <v>0.24322082</v>
      </c>
      <c r="G1549" s="5" t="s">
        <v>6927</v>
      </c>
      <c r="H1549" s="35">
        <v>0</v>
      </c>
      <c r="I1549" s="56"/>
      <c r="J1549" t="s">
        <v>3119</v>
      </c>
      <c r="K1549" s="58" t="s">
        <v>203</v>
      </c>
      <c r="L1549" s="35">
        <v>0.24322082</v>
      </c>
      <c r="M1549" s="56"/>
      <c r="N1549" t="s">
        <v>6928</v>
      </c>
      <c r="O1549" s="2">
        <v>51</v>
      </c>
      <c r="P1549" s="2">
        <v>0</v>
      </c>
      <c r="Q1549" s="2">
        <v>51</v>
      </c>
      <c r="R1549" t="s">
        <v>6929</v>
      </c>
      <c r="S1549">
        <v>18</v>
      </c>
      <c r="T1549">
        <v>100</v>
      </c>
      <c r="U1549" s="2">
        <v>2</v>
      </c>
      <c r="V1549" s="2">
        <v>7</v>
      </c>
      <c r="W1549" s="8">
        <v>0.17647058823529413</v>
      </c>
      <c r="X1549" s="2">
        <v>80</v>
      </c>
      <c r="Y1549" s="45"/>
      <c r="AC1549" s="1" t="str">
        <f>IF(Table13[[#This Row],[TCS MP]]&gt;=Table13[[#This Row],[BMP]],IF(Table13[[#This Row],[TCS MP]]&lt;=Table13[[#This Row],[EMP]],"Good","EMP"),"BMP")</f>
        <v>EMP</v>
      </c>
    </row>
    <row r="1550" spans="1:29" ht="24" customHeight="1" x14ac:dyDescent="0.25">
      <c r="A1550" t="s">
        <v>6930</v>
      </c>
      <c r="B1550" t="s">
        <v>18662</v>
      </c>
      <c r="C1550">
        <v>3151</v>
      </c>
      <c r="D1550" t="s">
        <v>17074</v>
      </c>
      <c r="E1550" t="s">
        <v>6931</v>
      </c>
      <c r="F1550" s="9">
        <f>Table13[[#This Row],[ToMeasure]]-Table13[[#This Row],[FromMeasure]]</f>
        <v>0.25529963</v>
      </c>
      <c r="G1550" s="5" t="s">
        <v>6932</v>
      </c>
      <c r="H1550" s="35">
        <v>0</v>
      </c>
      <c r="I1550" s="56"/>
      <c r="J1550" t="s">
        <v>6923</v>
      </c>
      <c r="K1550" s="58" t="s">
        <v>203</v>
      </c>
      <c r="L1550" s="35">
        <v>0.25529963</v>
      </c>
      <c r="M1550" s="56"/>
      <c r="N1550" t="s">
        <v>219</v>
      </c>
      <c r="O1550" s="2">
        <v>58</v>
      </c>
      <c r="P1550" s="2">
        <v>0</v>
      </c>
      <c r="Q1550" s="2">
        <v>58</v>
      </c>
      <c r="R1550" t="s">
        <v>6933</v>
      </c>
      <c r="S1550">
        <v>24</v>
      </c>
      <c r="T1550">
        <v>100</v>
      </c>
      <c r="U1550" s="2">
        <v>2</v>
      </c>
      <c r="V1550" s="2">
        <v>8</v>
      </c>
      <c r="W1550" s="8">
        <v>0.17241379310344829</v>
      </c>
      <c r="X1550" s="2">
        <v>91</v>
      </c>
      <c r="Y1550" s="45"/>
      <c r="AC1550" s="1" t="str">
        <f>IF(Table13[[#This Row],[TCS MP]]&gt;=Table13[[#This Row],[BMP]],IF(Table13[[#This Row],[TCS MP]]&lt;=Table13[[#This Row],[EMP]],"Good","EMP"),"BMP")</f>
        <v>EMP</v>
      </c>
    </row>
    <row r="1551" spans="1:29" ht="24" customHeight="1" x14ac:dyDescent="0.25">
      <c r="A1551" t="s">
        <v>11217</v>
      </c>
      <c r="B1551" t="s">
        <v>18664</v>
      </c>
      <c r="C1551">
        <v>3153</v>
      </c>
      <c r="D1551" t="s">
        <v>17074</v>
      </c>
      <c r="E1551" t="s">
        <v>11218</v>
      </c>
      <c r="F1551" s="9">
        <f>Table13[[#This Row],[ToMeasure]]-Table13[[#This Row],[FromMeasure]]</f>
        <v>0.26645086000000001</v>
      </c>
      <c r="G1551" s="5" t="s">
        <v>6928</v>
      </c>
      <c r="H1551" s="35">
        <v>0</v>
      </c>
      <c r="I1551" s="56"/>
      <c r="J1551" t="s">
        <v>6927</v>
      </c>
      <c r="K1551" s="58" t="s">
        <v>203</v>
      </c>
      <c r="L1551" s="35">
        <v>0.26645086000000001</v>
      </c>
      <c r="M1551" s="56"/>
      <c r="N1551" t="s">
        <v>3119</v>
      </c>
      <c r="O1551" s="2">
        <v>65</v>
      </c>
      <c r="P1551" s="2">
        <v>0</v>
      </c>
      <c r="Q1551" s="2">
        <v>65</v>
      </c>
      <c r="R1551" t="s">
        <v>11219</v>
      </c>
      <c r="S1551">
        <v>16</v>
      </c>
      <c r="T1551">
        <v>100</v>
      </c>
      <c r="U1551" s="2">
        <v>2</v>
      </c>
      <c r="V1551" s="2">
        <v>10</v>
      </c>
      <c r="W1551" s="8">
        <v>0.18461538461538463</v>
      </c>
      <c r="X1551" s="2">
        <v>102</v>
      </c>
      <c r="Y1551" s="45"/>
      <c r="AC1551" s="1" t="str">
        <f>IF(Table13[[#This Row],[TCS MP]]&gt;=Table13[[#This Row],[BMP]],IF(Table13[[#This Row],[TCS MP]]&lt;=Table13[[#This Row],[EMP]],"Good","EMP"),"BMP")</f>
        <v>EMP</v>
      </c>
    </row>
    <row r="1552" spans="1:29" ht="24" customHeight="1" x14ac:dyDescent="0.25">
      <c r="A1552" t="s">
        <v>3159</v>
      </c>
      <c r="B1552" t="s">
        <v>18666</v>
      </c>
      <c r="C1552">
        <v>3160</v>
      </c>
      <c r="D1552" t="s">
        <v>17074</v>
      </c>
      <c r="E1552" t="s">
        <v>3160</v>
      </c>
      <c r="F1552" s="9">
        <f>Table13[[#This Row],[ToMeasure]]-Table13[[#This Row],[FromMeasure]]</f>
        <v>0.28613815999999997</v>
      </c>
      <c r="G1552" s="5" t="s">
        <v>3161</v>
      </c>
      <c r="H1552" s="35">
        <v>0</v>
      </c>
      <c r="I1552" s="56"/>
      <c r="J1552" t="s">
        <v>219</v>
      </c>
      <c r="K1552" s="58" t="s">
        <v>203</v>
      </c>
      <c r="L1552" s="35">
        <v>0.28613815999999997</v>
      </c>
      <c r="M1552" s="56"/>
      <c r="N1552" t="s">
        <v>3162</v>
      </c>
      <c r="O1552" s="2">
        <v>66</v>
      </c>
      <c r="P1552" s="2">
        <v>0</v>
      </c>
      <c r="Q1552" s="2">
        <v>66</v>
      </c>
      <c r="R1552" t="s">
        <v>3163</v>
      </c>
      <c r="S1552">
        <v>31</v>
      </c>
      <c r="T1552">
        <v>100</v>
      </c>
      <c r="U1552" s="2">
        <v>2</v>
      </c>
      <c r="V1552" s="2">
        <v>10</v>
      </c>
      <c r="W1552" s="8">
        <v>0.18181818181818182</v>
      </c>
      <c r="X1552" s="2">
        <v>103</v>
      </c>
      <c r="Y1552" s="45"/>
      <c r="AC1552" s="1" t="str">
        <f>IF(Table13[[#This Row],[TCS MP]]&gt;=Table13[[#This Row],[BMP]],IF(Table13[[#This Row],[TCS MP]]&lt;=Table13[[#This Row],[EMP]],"Good","EMP"),"BMP")</f>
        <v>EMP</v>
      </c>
    </row>
    <row r="1553" spans="1:29" ht="24" customHeight="1" x14ac:dyDescent="0.25">
      <c r="A1553" t="s">
        <v>6934</v>
      </c>
      <c r="B1553" t="s">
        <v>18668</v>
      </c>
      <c r="C1553">
        <v>3162</v>
      </c>
      <c r="D1553" t="s">
        <v>17074</v>
      </c>
      <c r="E1553" t="s">
        <v>6935</v>
      </c>
      <c r="F1553" s="9">
        <f>Table13[[#This Row],[ToMeasure]]-Table13[[#This Row],[FromMeasure]]</f>
        <v>0.26201614000000001</v>
      </c>
      <c r="G1553" s="5" t="s">
        <v>6936</v>
      </c>
      <c r="H1553" s="35">
        <v>0</v>
      </c>
      <c r="I1553" s="56"/>
      <c r="J1553" t="s">
        <v>3119</v>
      </c>
      <c r="K1553" s="58" t="s">
        <v>203</v>
      </c>
      <c r="L1553" s="35">
        <v>0.26201614000000001</v>
      </c>
      <c r="M1553" s="56"/>
      <c r="N1553" t="s">
        <v>6937</v>
      </c>
      <c r="O1553" s="2">
        <v>130</v>
      </c>
      <c r="P1553" s="2">
        <v>0</v>
      </c>
      <c r="Q1553" s="2">
        <v>130</v>
      </c>
      <c r="R1553" t="s">
        <v>6938</v>
      </c>
      <c r="S1553">
        <v>26</v>
      </c>
      <c r="T1553">
        <v>100</v>
      </c>
      <c r="U1553" s="2">
        <v>4</v>
      </c>
      <c r="V1553" s="2">
        <v>50</v>
      </c>
      <c r="W1553" s="8">
        <v>0.41538461538461541</v>
      </c>
      <c r="X1553" s="2">
        <v>203</v>
      </c>
      <c r="Y1553" s="45"/>
      <c r="AC1553" s="1" t="str">
        <f>IF(Table13[[#This Row],[TCS MP]]&gt;=Table13[[#This Row],[BMP]],IF(Table13[[#This Row],[TCS MP]]&lt;=Table13[[#This Row],[EMP]],"Good","EMP"),"BMP")</f>
        <v>EMP</v>
      </c>
    </row>
    <row r="1554" spans="1:29" ht="24" customHeight="1" x14ac:dyDescent="0.25">
      <c r="A1554" t="s">
        <v>3164</v>
      </c>
      <c r="B1554" t="s">
        <v>18667</v>
      </c>
      <c r="C1554">
        <v>3161</v>
      </c>
      <c r="D1554" t="s">
        <v>17074</v>
      </c>
      <c r="E1554" t="s">
        <v>3165</v>
      </c>
      <c r="F1554" s="9">
        <f>Table13[[#This Row],[ToMeasure]]-Table13[[#This Row],[FromMeasure]]</f>
        <v>0.32661953999999999</v>
      </c>
      <c r="G1554" s="5" t="s">
        <v>3162</v>
      </c>
      <c r="H1554" s="35">
        <v>0</v>
      </c>
      <c r="I1554" s="56"/>
      <c r="J1554" t="s">
        <v>3161</v>
      </c>
      <c r="K1554" s="58" t="s">
        <v>203</v>
      </c>
      <c r="L1554" s="35">
        <v>0.32661953999999999</v>
      </c>
      <c r="M1554" s="56"/>
      <c r="N1554" t="s">
        <v>219</v>
      </c>
      <c r="O1554" s="2">
        <v>114</v>
      </c>
      <c r="P1554" s="2">
        <v>0</v>
      </c>
      <c r="Q1554" s="2">
        <v>114</v>
      </c>
      <c r="R1554" t="s">
        <v>3166</v>
      </c>
      <c r="S1554">
        <v>14</v>
      </c>
      <c r="T1554">
        <v>100</v>
      </c>
      <c r="U1554" s="2">
        <v>3</v>
      </c>
      <c r="V1554" s="2">
        <v>44</v>
      </c>
      <c r="W1554" s="8">
        <v>0.41228070175438597</v>
      </c>
      <c r="X1554" s="2">
        <v>178</v>
      </c>
      <c r="Y1554" s="45"/>
      <c r="AC1554" s="1" t="str">
        <f>IF(Table13[[#This Row],[TCS MP]]&gt;=Table13[[#This Row],[BMP]],IF(Table13[[#This Row],[TCS MP]]&lt;=Table13[[#This Row],[EMP]],"Good","EMP"),"BMP")</f>
        <v>EMP</v>
      </c>
    </row>
    <row r="1555" spans="1:29" ht="24" customHeight="1" x14ac:dyDescent="0.25">
      <c r="A1555" t="s">
        <v>6939</v>
      </c>
      <c r="B1555" t="s">
        <v>18669</v>
      </c>
      <c r="C1555">
        <v>3163</v>
      </c>
      <c r="D1555" t="s">
        <v>17074</v>
      </c>
      <c r="E1555" t="s">
        <v>6940</v>
      </c>
      <c r="F1555" s="9">
        <f>Table13[[#This Row],[ToMeasure]]-Table13[[#This Row],[FromMeasure]]</f>
        <v>0.27595142</v>
      </c>
      <c r="G1555" s="5" t="s">
        <v>6937</v>
      </c>
      <c r="H1555" s="35">
        <v>0</v>
      </c>
      <c r="I1555" s="56"/>
      <c r="J1555" t="s">
        <v>6936</v>
      </c>
      <c r="K1555" s="58" t="s">
        <v>203</v>
      </c>
      <c r="L1555" s="35">
        <v>0.27595142</v>
      </c>
      <c r="M1555" s="56"/>
      <c r="N1555" t="s">
        <v>3119</v>
      </c>
      <c r="O1555" s="2">
        <v>80</v>
      </c>
      <c r="P1555" s="2">
        <v>0</v>
      </c>
      <c r="Q1555" s="2">
        <v>80</v>
      </c>
      <c r="R1555" t="s">
        <v>6941</v>
      </c>
      <c r="S1555">
        <v>16</v>
      </c>
      <c r="T1555">
        <v>100</v>
      </c>
      <c r="U1555" s="2">
        <v>2</v>
      </c>
      <c r="V1555" s="2">
        <v>31</v>
      </c>
      <c r="W1555" s="8">
        <v>0.41249999999999998</v>
      </c>
      <c r="X1555" s="2">
        <v>125</v>
      </c>
      <c r="Y1555" s="45"/>
      <c r="AC1555" s="1" t="str">
        <f>IF(Table13[[#This Row],[TCS MP]]&gt;=Table13[[#This Row],[BMP]],IF(Table13[[#This Row],[TCS MP]]&lt;=Table13[[#This Row],[EMP]],"Good","EMP"),"BMP")</f>
        <v>EMP</v>
      </c>
    </row>
    <row r="1556" spans="1:29" ht="24" customHeight="1" x14ac:dyDescent="0.25">
      <c r="A1556" t="s">
        <v>11220</v>
      </c>
      <c r="C1556">
        <v>900007</v>
      </c>
      <c r="D1556" t="s">
        <v>17074</v>
      </c>
      <c r="E1556" t="s">
        <v>11221</v>
      </c>
      <c r="F1556" s="9">
        <f>Table13[[#This Row],[ToMeasure]]-Table13[[#This Row],[FromMeasure]]</f>
        <v>0.12059663</v>
      </c>
      <c r="G1556" s="5" t="s">
        <v>3170</v>
      </c>
      <c r="H1556" s="35">
        <v>0</v>
      </c>
      <c r="I1556" s="56"/>
      <c r="J1556" t="s">
        <v>219</v>
      </c>
      <c r="K1556" s="58" t="s">
        <v>203</v>
      </c>
      <c r="L1556" s="35">
        <v>0.12059663</v>
      </c>
      <c r="M1556" s="56"/>
      <c r="N1556" t="s">
        <v>3169</v>
      </c>
      <c r="O1556" s="2" t="s">
        <v>203</v>
      </c>
      <c r="P1556" s="2" t="s">
        <v>203</v>
      </c>
      <c r="Q1556" s="2">
        <v>532</v>
      </c>
      <c r="R1556" t="s">
        <v>3172</v>
      </c>
      <c r="S1556">
        <v>11</v>
      </c>
      <c r="T1556" t="s">
        <v>203</v>
      </c>
      <c r="U1556" s="2" t="s">
        <v>203</v>
      </c>
      <c r="V1556" s="2" t="s">
        <v>203</v>
      </c>
      <c r="W1556" s="8" t="s">
        <v>203</v>
      </c>
      <c r="X1556" s="2">
        <v>836</v>
      </c>
      <c r="Y1556" s="45"/>
      <c r="AC1556" s="1" t="str">
        <f>IF(Table13[[#This Row],[TCS MP]]&gt;=Table13[[#This Row],[BMP]],IF(Table13[[#This Row],[TCS MP]]&lt;=Table13[[#This Row],[EMP]],"Good","EMP"),"BMP")</f>
        <v>EMP</v>
      </c>
    </row>
    <row r="1557" spans="1:29" ht="24" customHeight="1" x14ac:dyDescent="0.25">
      <c r="A1557" t="s">
        <v>13768</v>
      </c>
      <c r="B1557" t="s">
        <v>21438</v>
      </c>
      <c r="C1557">
        <v>900007</v>
      </c>
      <c r="D1557" t="s">
        <v>17074</v>
      </c>
      <c r="E1557" t="s">
        <v>13769</v>
      </c>
      <c r="F1557" s="9">
        <f>Table13[[#This Row],[ToMeasure]]-Table13[[#This Row],[FromMeasure]]</f>
        <v>5.6285149999999999E-2</v>
      </c>
      <c r="G1557" s="5" t="s">
        <v>3171</v>
      </c>
      <c r="H1557" s="35">
        <v>0</v>
      </c>
      <c r="I1557" s="56"/>
      <c r="J1557" t="s">
        <v>3169</v>
      </c>
      <c r="K1557" s="58" t="s">
        <v>203</v>
      </c>
      <c r="L1557" s="35">
        <v>5.6285149999999999E-2</v>
      </c>
      <c r="M1557" s="56"/>
      <c r="N1557" t="s">
        <v>219</v>
      </c>
      <c r="O1557" s="2" t="s">
        <v>203</v>
      </c>
      <c r="P1557" s="2" t="s">
        <v>203</v>
      </c>
      <c r="Q1557" s="2">
        <v>548</v>
      </c>
      <c r="R1557" t="s">
        <v>13770</v>
      </c>
      <c r="S1557">
        <v>11</v>
      </c>
      <c r="T1557" t="s">
        <v>203</v>
      </c>
      <c r="U1557" s="2" t="s">
        <v>203</v>
      </c>
      <c r="V1557" s="2" t="s">
        <v>203</v>
      </c>
      <c r="W1557" s="8" t="s">
        <v>203</v>
      </c>
      <c r="X1557" s="2">
        <v>861</v>
      </c>
      <c r="Y1557" s="45"/>
      <c r="AC1557" s="1" t="str">
        <f>IF(Table13[[#This Row],[TCS MP]]&gt;=Table13[[#This Row],[BMP]],IF(Table13[[#This Row],[TCS MP]]&lt;=Table13[[#This Row],[EMP]],"Good","EMP"),"BMP")</f>
        <v>EMP</v>
      </c>
    </row>
    <row r="1558" spans="1:29" ht="24" customHeight="1" x14ac:dyDescent="0.25">
      <c r="A1558" t="s">
        <v>3167</v>
      </c>
      <c r="C1558">
        <v>900007</v>
      </c>
      <c r="D1558" t="s">
        <v>17074</v>
      </c>
      <c r="E1558" t="s">
        <v>3168</v>
      </c>
      <c r="F1558" s="9">
        <f>Table13[[#This Row],[ToMeasure]]-Table13[[#This Row],[FromMeasure]]</f>
        <v>0.13610011999999999</v>
      </c>
      <c r="G1558" s="5" t="s">
        <v>3169</v>
      </c>
      <c r="H1558" s="35">
        <v>0</v>
      </c>
      <c r="I1558" s="56"/>
      <c r="J1558" t="s">
        <v>3170</v>
      </c>
      <c r="K1558" s="58" t="s">
        <v>203</v>
      </c>
      <c r="L1558" s="35">
        <v>0.13610011999999999</v>
      </c>
      <c r="M1558" s="56"/>
      <c r="N1558" t="s">
        <v>3171</v>
      </c>
      <c r="O1558" s="2" t="s">
        <v>203</v>
      </c>
      <c r="P1558" s="2" t="s">
        <v>203</v>
      </c>
      <c r="Q1558" s="2">
        <v>532</v>
      </c>
      <c r="R1558" t="s">
        <v>3172</v>
      </c>
      <c r="S1558">
        <v>11</v>
      </c>
      <c r="T1558" t="s">
        <v>203</v>
      </c>
      <c r="U1558" s="2" t="s">
        <v>203</v>
      </c>
      <c r="V1558" s="2" t="s">
        <v>203</v>
      </c>
      <c r="W1558" s="8" t="s">
        <v>203</v>
      </c>
      <c r="X1558" s="2">
        <v>898</v>
      </c>
      <c r="Y1558" s="45"/>
      <c r="AC1558" s="1" t="str">
        <f>IF(Table13[[#This Row],[TCS MP]]&gt;=Table13[[#This Row],[BMP]],IF(Table13[[#This Row],[TCS MP]]&lt;=Table13[[#This Row],[EMP]],"Good","EMP"),"BMP")</f>
        <v>EMP</v>
      </c>
    </row>
    <row r="1559" spans="1:29" ht="24" customHeight="1" x14ac:dyDescent="0.25">
      <c r="A1559" t="s">
        <v>6942</v>
      </c>
      <c r="C1559" t="s">
        <v>203</v>
      </c>
      <c r="D1559" t="s">
        <v>17074</v>
      </c>
      <c r="E1559" t="s">
        <v>6943</v>
      </c>
      <c r="F1559" s="9">
        <f>Table13[[#This Row],[ToMeasure]]-Table13[[#This Row],[FromMeasure]]</f>
        <v>0.11244966000000001</v>
      </c>
      <c r="G1559" s="5" t="s">
        <v>6944</v>
      </c>
      <c r="H1559" s="35">
        <v>0</v>
      </c>
      <c r="I1559" s="56"/>
      <c r="J1559" t="s">
        <v>3119</v>
      </c>
      <c r="K1559" s="58" t="s">
        <v>203</v>
      </c>
      <c r="L1559" s="35">
        <v>0.11244966000000001</v>
      </c>
      <c r="M1559" s="56"/>
      <c r="N1559" t="s">
        <v>6945</v>
      </c>
      <c r="O1559" s="2" t="s">
        <v>203</v>
      </c>
      <c r="P1559" s="2" t="s">
        <v>203</v>
      </c>
      <c r="Q1559" s="2">
        <v>3245</v>
      </c>
      <c r="R1559" t="s">
        <v>6946</v>
      </c>
      <c r="S1559" t="s">
        <v>203</v>
      </c>
      <c r="T1559" t="s">
        <v>203</v>
      </c>
      <c r="U1559" s="2" t="s">
        <v>203</v>
      </c>
      <c r="V1559" s="2" t="s">
        <v>203</v>
      </c>
      <c r="W1559" s="8" t="s">
        <v>203</v>
      </c>
      <c r="X1559" s="2">
        <v>5098</v>
      </c>
      <c r="Y1559" s="45"/>
      <c r="AC1559" s="1" t="str">
        <f>IF(Table13[[#This Row],[TCS MP]]&gt;=Table13[[#This Row],[BMP]],IF(Table13[[#This Row],[TCS MP]]&lt;=Table13[[#This Row],[EMP]],"Good","EMP"),"BMP")</f>
        <v>EMP</v>
      </c>
    </row>
    <row r="1560" spans="1:29" ht="24" customHeight="1" x14ac:dyDescent="0.25">
      <c r="A1560" t="s">
        <v>11222</v>
      </c>
      <c r="C1560" t="s">
        <v>203</v>
      </c>
      <c r="D1560" t="s">
        <v>17074</v>
      </c>
      <c r="E1560" t="s">
        <v>11223</v>
      </c>
      <c r="F1560" s="9">
        <f>Table13[[#This Row],[ToMeasure]]-Table13[[#This Row],[FromMeasure]]</f>
        <v>7.0088639999999994E-2</v>
      </c>
      <c r="G1560" s="5" t="s">
        <v>11224</v>
      </c>
      <c r="H1560" s="35">
        <v>0</v>
      </c>
      <c r="I1560" s="56"/>
      <c r="J1560" t="s">
        <v>6945</v>
      </c>
      <c r="K1560" s="58" t="s">
        <v>203</v>
      </c>
      <c r="L1560" s="35">
        <v>7.0088639999999994E-2</v>
      </c>
      <c r="M1560" s="56"/>
      <c r="N1560" t="s">
        <v>3119</v>
      </c>
      <c r="O1560" s="2" t="s">
        <v>203</v>
      </c>
      <c r="P1560" s="2" t="s">
        <v>203</v>
      </c>
      <c r="Q1560" s="2">
        <v>3226</v>
      </c>
      <c r="R1560" t="s">
        <v>3227</v>
      </c>
      <c r="S1560" t="s">
        <v>203</v>
      </c>
      <c r="T1560" t="s">
        <v>203</v>
      </c>
      <c r="U1560" s="2" t="s">
        <v>203</v>
      </c>
      <c r="V1560" s="2" t="s">
        <v>203</v>
      </c>
      <c r="W1560" s="8" t="s">
        <v>203</v>
      </c>
      <c r="X1560" s="2">
        <v>5068</v>
      </c>
      <c r="Y1560" s="45"/>
      <c r="AC1560" s="1" t="str">
        <f>IF(Table13[[#This Row],[TCS MP]]&gt;=Table13[[#This Row],[BMP]],IF(Table13[[#This Row],[TCS MP]]&lt;=Table13[[#This Row],[EMP]],"Good","EMP"),"BMP")</f>
        <v>EMP</v>
      </c>
    </row>
    <row r="1561" spans="1:29" ht="24" customHeight="1" x14ac:dyDescent="0.25">
      <c r="A1561" t="s">
        <v>13771</v>
      </c>
      <c r="B1561" t="s">
        <v>18673</v>
      </c>
      <c r="C1561">
        <v>3180</v>
      </c>
      <c r="D1561" t="s">
        <v>17074</v>
      </c>
      <c r="E1561" t="s">
        <v>13772</v>
      </c>
      <c r="F1561" s="9">
        <f>Table13[[#This Row],[ToMeasure]]-Table13[[#This Row],[FromMeasure]]</f>
        <v>0.27444397999999998</v>
      </c>
      <c r="G1561" s="5" t="s">
        <v>3176</v>
      </c>
      <c r="H1561" s="35">
        <v>0</v>
      </c>
      <c r="I1561" s="56"/>
      <c r="J1561" t="s">
        <v>219</v>
      </c>
      <c r="K1561" s="58" t="s">
        <v>203</v>
      </c>
      <c r="L1561" s="35">
        <v>0.27444397999999998</v>
      </c>
      <c r="M1561" s="56"/>
      <c r="N1561" t="s">
        <v>3175</v>
      </c>
      <c r="O1561" s="2">
        <v>79</v>
      </c>
      <c r="P1561" s="2">
        <v>0</v>
      </c>
      <c r="Q1561" s="2">
        <v>79</v>
      </c>
      <c r="R1561" t="s">
        <v>13773</v>
      </c>
      <c r="S1561">
        <v>18</v>
      </c>
      <c r="T1561">
        <v>100</v>
      </c>
      <c r="U1561" s="2">
        <v>4</v>
      </c>
      <c r="V1561" s="2">
        <v>24</v>
      </c>
      <c r="W1561" s="8">
        <v>0.35443037974683544</v>
      </c>
      <c r="X1561" s="2">
        <v>124</v>
      </c>
      <c r="Y1561" s="45"/>
      <c r="AC1561" s="1" t="str">
        <f>IF(Table13[[#This Row],[TCS MP]]&gt;=Table13[[#This Row],[BMP]],IF(Table13[[#This Row],[TCS MP]]&lt;=Table13[[#This Row],[EMP]],"Good","EMP"),"BMP")</f>
        <v>EMP</v>
      </c>
    </row>
    <row r="1562" spans="1:29" ht="24" customHeight="1" x14ac:dyDescent="0.25">
      <c r="A1562" t="s">
        <v>13774</v>
      </c>
      <c r="B1562" t="s">
        <v>18675</v>
      </c>
      <c r="C1562">
        <v>3182</v>
      </c>
      <c r="D1562" t="s">
        <v>17074</v>
      </c>
      <c r="E1562" t="s">
        <v>13775</v>
      </c>
      <c r="F1562" s="9">
        <f>Table13[[#This Row],[ToMeasure]]-Table13[[#This Row],[FromMeasure]]</f>
        <v>0.23522665000000001</v>
      </c>
      <c r="G1562" s="5" t="s">
        <v>3181</v>
      </c>
      <c r="H1562" s="35">
        <v>0</v>
      </c>
      <c r="I1562" s="56"/>
      <c r="J1562" t="s">
        <v>3119</v>
      </c>
      <c r="K1562" s="58" t="s">
        <v>203</v>
      </c>
      <c r="L1562" s="35">
        <v>0.23522665000000001</v>
      </c>
      <c r="M1562" s="56"/>
      <c r="N1562" t="s">
        <v>3180</v>
      </c>
      <c r="O1562" s="2">
        <v>278</v>
      </c>
      <c r="P1562" s="2">
        <v>0</v>
      </c>
      <c r="Q1562" s="2">
        <v>278</v>
      </c>
      <c r="R1562" t="s">
        <v>13776</v>
      </c>
      <c r="S1562">
        <v>18</v>
      </c>
      <c r="T1562">
        <v>100</v>
      </c>
      <c r="U1562" s="2">
        <v>11</v>
      </c>
      <c r="V1562" s="2">
        <v>60</v>
      </c>
      <c r="W1562" s="8">
        <v>0.25539568345323743</v>
      </c>
      <c r="X1562" s="2">
        <v>437</v>
      </c>
      <c r="Y1562" s="45"/>
      <c r="AC1562" s="1" t="str">
        <f>IF(Table13[[#This Row],[TCS MP]]&gt;=Table13[[#This Row],[BMP]],IF(Table13[[#This Row],[TCS MP]]&lt;=Table13[[#This Row],[EMP]],"Good","EMP"),"BMP")</f>
        <v>EMP</v>
      </c>
    </row>
    <row r="1563" spans="1:29" ht="24" customHeight="1" x14ac:dyDescent="0.25">
      <c r="A1563" t="s">
        <v>3173</v>
      </c>
      <c r="B1563" t="s">
        <v>18674</v>
      </c>
      <c r="C1563">
        <v>3181</v>
      </c>
      <c r="D1563" t="s">
        <v>17074</v>
      </c>
      <c r="E1563" t="s">
        <v>3174</v>
      </c>
      <c r="F1563" s="9">
        <f>Table13[[#This Row],[ToMeasure]]-Table13[[#This Row],[FromMeasure]]</f>
        <v>0.23580496000000001</v>
      </c>
      <c r="G1563" s="5" t="s">
        <v>3175</v>
      </c>
      <c r="H1563" s="35">
        <v>0</v>
      </c>
      <c r="I1563" s="56"/>
      <c r="J1563" t="s">
        <v>3176</v>
      </c>
      <c r="K1563" s="58" t="s">
        <v>203</v>
      </c>
      <c r="L1563" s="35">
        <v>0.23580496000000001</v>
      </c>
      <c r="M1563" s="56"/>
      <c r="N1563" t="s">
        <v>219</v>
      </c>
      <c r="O1563" s="2">
        <v>106</v>
      </c>
      <c r="P1563" s="2">
        <v>0</v>
      </c>
      <c r="Q1563" s="2">
        <v>106</v>
      </c>
      <c r="R1563" t="s">
        <v>3177</v>
      </c>
      <c r="S1563">
        <v>15</v>
      </c>
      <c r="T1563">
        <v>100</v>
      </c>
      <c r="U1563" s="2">
        <v>5</v>
      </c>
      <c r="V1563" s="2">
        <v>37</v>
      </c>
      <c r="W1563" s="8">
        <v>0.39622641509433965</v>
      </c>
      <c r="X1563" s="2">
        <v>167</v>
      </c>
      <c r="Y1563" s="45"/>
      <c r="AC1563" s="1" t="str">
        <f>IF(Table13[[#This Row],[TCS MP]]&gt;=Table13[[#This Row],[BMP]],IF(Table13[[#This Row],[TCS MP]]&lt;=Table13[[#This Row],[EMP]],"Good","EMP"),"BMP")</f>
        <v>EMP</v>
      </c>
    </row>
    <row r="1564" spans="1:29" ht="24" customHeight="1" x14ac:dyDescent="0.25">
      <c r="A1564" t="s">
        <v>3178</v>
      </c>
      <c r="B1564" t="s">
        <v>18676</v>
      </c>
      <c r="C1564">
        <v>3183</v>
      </c>
      <c r="D1564" t="s">
        <v>17074</v>
      </c>
      <c r="E1564" t="s">
        <v>3179</v>
      </c>
      <c r="F1564" s="9">
        <f>Table13[[#This Row],[ToMeasure]]-Table13[[#This Row],[FromMeasure]]</f>
        <v>0.24578781999999999</v>
      </c>
      <c r="G1564" s="5" t="s">
        <v>3180</v>
      </c>
      <c r="H1564" s="35">
        <v>0</v>
      </c>
      <c r="I1564" s="56"/>
      <c r="J1564" t="s">
        <v>3181</v>
      </c>
      <c r="K1564" s="58" t="s">
        <v>203</v>
      </c>
      <c r="L1564" s="35">
        <v>0.24578781999999999</v>
      </c>
      <c r="M1564" s="56"/>
      <c r="N1564" t="s">
        <v>3119</v>
      </c>
      <c r="O1564" s="2">
        <v>157</v>
      </c>
      <c r="P1564" s="2">
        <v>0</v>
      </c>
      <c r="Q1564" s="2">
        <v>157</v>
      </c>
      <c r="R1564" t="s">
        <v>3182</v>
      </c>
      <c r="S1564">
        <v>22</v>
      </c>
      <c r="T1564">
        <v>100</v>
      </c>
      <c r="U1564" s="2">
        <v>12</v>
      </c>
      <c r="V1564" s="2">
        <v>11</v>
      </c>
      <c r="W1564" s="8">
        <v>0.1464968152866242</v>
      </c>
      <c r="X1564" s="2">
        <v>247</v>
      </c>
      <c r="Y1564" s="45"/>
      <c r="AC1564" s="1" t="str">
        <f>IF(Table13[[#This Row],[TCS MP]]&gt;=Table13[[#This Row],[BMP]],IF(Table13[[#This Row],[TCS MP]]&lt;=Table13[[#This Row],[EMP]],"Good","EMP"),"BMP")</f>
        <v>EMP</v>
      </c>
    </row>
    <row r="1565" spans="1:29" ht="24" customHeight="1" x14ac:dyDescent="0.25">
      <c r="A1565" t="s">
        <v>3183</v>
      </c>
      <c r="B1565" t="s">
        <v>18678</v>
      </c>
      <c r="C1565">
        <v>3190</v>
      </c>
      <c r="D1565" t="s">
        <v>17074</v>
      </c>
      <c r="E1565" t="s">
        <v>3184</v>
      </c>
      <c r="F1565" s="9">
        <f>Table13[[#This Row],[ToMeasure]]-Table13[[#This Row],[FromMeasure]]</f>
        <v>0.23797409999999999</v>
      </c>
      <c r="G1565" s="5" t="s">
        <v>3185</v>
      </c>
      <c r="H1565" s="35">
        <v>0</v>
      </c>
      <c r="I1565" s="56"/>
      <c r="J1565" t="s">
        <v>219</v>
      </c>
      <c r="K1565" s="58" t="s">
        <v>203</v>
      </c>
      <c r="L1565" s="35">
        <v>0.23797409999999999</v>
      </c>
      <c r="M1565" s="56"/>
      <c r="N1565" t="s">
        <v>3186</v>
      </c>
      <c r="O1565" s="2">
        <v>86</v>
      </c>
      <c r="P1565" s="2">
        <v>0</v>
      </c>
      <c r="Q1565" s="2">
        <v>86</v>
      </c>
      <c r="R1565" t="s">
        <v>3187</v>
      </c>
      <c r="S1565">
        <v>20</v>
      </c>
      <c r="T1565">
        <v>100</v>
      </c>
      <c r="U1565" s="2">
        <v>4</v>
      </c>
      <c r="V1565" s="2">
        <v>33</v>
      </c>
      <c r="W1565" s="8">
        <v>0.43023255813953487</v>
      </c>
      <c r="X1565" s="2">
        <v>135</v>
      </c>
      <c r="Y1565" s="45"/>
      <c r="AC1565" s="1" t="str">
        <f>IF(Table13[[#This Row],[TCS MP]]&gt;=Table13[[#This Row],[BMP]],IF(Table13[[#This Row],[TCS MP]]&lt;=Table13[[#This Row],[EMP]],"Good","EMP"),"BMP")</f>
        <v>EMP</v>
      </c>
    </row>
    <row r="1566" spans="1:29" ht="24" customHeight="1" x14ac:dyDescent="0.25">
      <c r="A1566" t="s">
        <v>6947</v>
      </c>
      <c r="B1566" t="s">
        <v>18680</v>
      </c>
      <c r="C1566">
        <v>3192</v>
      </c>
      <c r="D1566" t="s">
        <v>17074</v>
      </c>
      <c r="E1566" t="s">
        <v>6948</v>
      </c>
      <c r="F1566" s="9">
        <f>Table13[[#This Row],[ToMeasure]]-Table13[[#This Row],[FromMeasure]]</f>
        <v>0.25504560999999998</v>
      </c>
      <c r="G1566" s="5" t="s">
        <v>3191</v>
      </c>
      <c r="H1566" s="35">
        <v>0</v>
      </c>
      <c r="I1566" s="56"/>
      <c r="J1566" t="s">
        <v>3119</v>
      </c>
      <c r="K1566" s="58" t="s">
        <v>203</v>
      </c>
      <c r="L1566" s="35">
        <v>0.25504560999999998</v>
      </c>
      <c r="M1566" s="56"/>
      <c r="N1566" t="s">
        <v>3190</v>
      </c>
      <c r="O1566" s="2">
        <v>300</v>
      </c>
      <c r="P1566" s="2">
        <v>0</v>
      </c>
      <c r="Q1566" s="2">
        <v>300</v>
      </c>
      <c r="R1566" t="s">
        <v>6949</v>
      </c>
      <c r="S1566">
        <v>16</v>
      </c>
      <c r="T1566">
        <v>100</v>
      </c>
      <c r="U1566" s="2">
        <v>11</v>
      </c>
      <c r="V1566" s="2">
        <v>61</v>
      </c>
      <c r="W1566" s="8">
        <v>0.24</v>
      </c>
      <c r="X1566" s="2">
        <v>471</v>
      </c>
      <c r="Y1566" s="45"/>
      <c r="AC1566" s="1" t="str">
        <f>IF(Table13[[#This Row],[TCS MP]]&gt;=Table13[[#This Row],[BMP]],IF(Table13[[#This Row],[TCS MP]]&lt;=Table13[[#This Row],[EMP]],"Good","EMP"),"BMP")</f>
        <v>EMP</v>
      </c>
    </row>
    <row r="1567" spans="1:29" ht="24" customHeight="1" x14ac:dyDescent="0.25">
      <c r="A1567" t="s">
        <v>11225</v>
      </c>
      <c r="B1567" t="s">
        <v>18679</v>
      </c>
      <c r="C1567">
        <v>3191</v>
      </c>
      <c r="D1567" t="s">
        <v>17074</v>
      </c>
      <c r="E1567" t="s">
        <v>11226</v>
      </c>
      <c r="F1567" s="9">
        <f>Table13[[#This Row],[ToMeasure]]-Table13[[#This Row],[FromMeasure]]</f>
        <v>0.23795142</v>
      </c>
      <c r="G1567" s="5" t="s">
        <v>3186</v>
      </c>
      <c r="H1567" s="35">
        <v>0</v>
      </c>
      <c r="I1567" s="56"/>
      <c r="J1567" t="s">
        <v>3185</v>
      </c>
      <c r="K1567" s="58" t="s">
        <v>203</v>
      </c>
      <c r="L1567" s="35">
        <v>0.23795142</v>
      </c>
      <c r="M1567" s="56"/>
      <c r="N1567" t="s">
        <v>219</v>
      </c>
      <c r="O1567" s="2">
        <v>349</v>
      </c>
      <c r="P1567" s="2">
        <v>0</v>
      </c>
      <c r="Q1567" s="2">
        <v>349</v>
      </c>
      <c r="R1567" t="s">
        <v>11227</v>
      </c>
      <c r="S1567">
        <v>20</v>
      </c>
      <c r="T1567">
        <v>100</v>
      </c>
      <c r="U1567" s="2">
        <v>27</v>
      </c>
      <c r="V1567" s="2">
        <v>23</v>
      </c>
      <c r="W1567" s="8">
        <v>0.14326647564469913</v>
      </c>
      <c r="X1567" s="2">
        <v>548</v>
      </c>
      <c r="Y1567" s="45"/>
      <c r="AC1567" s="1" t="str">
        <f>IF(Table13[[#This Row],[TCS MP]]&gt;=Table13[[#This Row],[BMP]],IF(Table13[[#This Row],[TCS MP]]&lt;=Table13[[#This Row],[EMP]],"Good","EMP"),"BMP")</f>
        <v>EMP</v>
      </c>
    </row>
    <row r="1568" spans="1:29" ht="24" customHeight="1" x14ac:dyDescent="0.25">
      <c r="A1568" t="s">
        <v>3188</v>
      </c>
      <c r="B1568" t="s">
        <v>18681</v>
      </c>
      <c r="C1568">
        <v>3193</v>
      </c>
      <c r="D1568" t="s">
        <v>17074</v>
      </c>
      <c r="E1568" t="s">
        <v>3189</v>
      </c>
      <c r="F1568" s="9">
        <f>Table13[[#This Row],[ToMeasure]]-Table13[[#This Row],[FromMeasure]]</f>
        <v>0.21590844000000001</v>
      </c>
      <c r="G1568" s="5" t="s">
        <v>3190</v>
      </c>
      <c r="H1568" s="35">
        <v>0</v>
      </c>
      <c r="I1568" s="56"/>
      <c r="J1568" t="s">
        <v>3191</v>
      </c>
      <c r="K1568" s="58" t="s">
        <v>203</v>
      </c>
      <c r="L1568" s="35">
        <v>0.21590844000000001</v>
      </c>
      <c r="M1568" s="56"/>
      <c r="N1568" t="s">
        <v>3119</v>
      </c>
      <c r="O1568" s="2">
        <v>91</v>
      </c>
      <c r="P1568" s="2">
        <v>0</v>
      </c>
      <c r="Q1568" s="2">
        <v>91</v>
      </c>
      <c r="R1568" t="s">
        <v>3192</v>
      </c>
      <c r="S1568">
        <v>26</v>
      </c>
      <c r="T1568">
        <v>100</v>
      </c>
      <c r="U1568" s="2">
        <v>3</v>
      </c>
      <c r="V1568" s="2">
        <v>14</v>
      </c>
      <c r="W1568" s="8">
        <v>0.18681318681318682</v>
      </c>
      <c r="X1568" s="2">
        <v>143</v>
      </c>
      <c r="Y1568" s="45"/>
      <c r="AC1568" s="1" t="str">
        <f>IF(Table13[[#This Row],[TCS MP]]&gt;=Table13[[#This Row],[BMP]],IF(Table13[[#This Row],[TCS MP]]&lt;=Table13[[#This Row],[EMP]],"Good","EMP"),"BMP")</f>
        <v>EMP</v>
      </c>
    </row>
    <row r="1569" spans="1:29" ht="24" customHeight="1" x14ac:dyDescent="0.25">
      <c r="A1569" t="s">
        <v>13777</v>
      </c>
      <c r="B1569" t="s">
        <v>18685</v>
      </c>
      <c r="C1569">
        <v>3200</v>
      </c>
      <c r="D1569" t="s">
        <v>17074</v>
      </c>
      <c r="E1569" t="s">
        <v>13778</v>
      </c>
      <c r="F1569" s="9">
        <f>Table13[[#This Row],[ToMeasure]]-Table13[[#This Row],[FromMeasure]]</f>
        <v>0.25326098000000002</v>
      </c>
      <c r="G1569" s="5" t="s">
        <v>3196</v>
      </c>
      <c r="H1569" s="35">
        <v>0</v>
      </c>
      <c r="I1569" s="56"/>
      <c r="J1569" t="s">
        <v>219</v>
      </c>
      <c r="K1569" s="58" t="s">
        <v>203</v>
      </c>
      <c r="L1569" s="35">
        <v>0.25326098000000002</v>
      </c>
      <c r="M1569" s="56"/>
      <c r="N1569" t="s">
        <v>3195</v>
      </c>
      <c r="O1569" s="2">
        <v>33</v>
      </c>
      <c r="P1569" s="2">
        <v>0</v>
      </c>
      <c r="Q1569" s="2">
        <v>33</v>
      </c>
      <c r="R1569" t="s">
        <v>13779</v>
      </c>
      <c r="S1569">
        <v>17</v>
      </c>
      <c r="T1569">
        <v>100</v>
      </c>
      <c r="U1569" s="2">
        <v>2</v>
      </c>
      <c r="V1569" s="2">
        <v>11</v>
      </c>
      <c r="W1569" s="8">
        <v>0.39393939393939392</v>
      </c>
      <c r="X1569" s="2">
        <v>52</v>
      </c>
      <c r="Y1569" s="45"/>
      <c r="AC1569" s="1" t="str">
        <f>IF(Table13[[#This Row],[TCS MP]]&gt;=Table13[[#This Row],[BMP]],IF(Table13[[#This Row],[TCS MP]]&lt;=Table13[[#This Row],[EMP]],"Good","EMP"),"BMP")</f>
        <v>EMP</v>
      </c>
    </row>
    <row r="1570" spans="1:29" ht="24" customHeight="1" x14ac:dyDescent="0.25">
      <c r="A1570" t="s">
        <v>13780</v>
      </c>
      <c r="B1570" t="s">
        <v>18687</v>
      </c>
      <c r="C1570">
        <v>3202</v>
      </c>
      <c r="D1570" t="s">
        <v>17074</v>
      </c>
      <c r="E1570" t="s">
        <v>13781</v>
      </c>
      <c r="F1570" s="9">
        <f>Table13[[#This Row],[ToMeasure]]-Table13[[#This Row],[FromMeasure]]</f>
        <v>0.24030287</v>
      </c>
      <c r="G1570" s="5" t="s">
        <v>6953</v>
      </c>
      <c r="H1570" s="35">
        <v>0</v>
      </c>
      <c r="I1570" s="56"/>
      <c r="J1570" t="s">
        <v>3119</v>
      </c>
      <c r="K1570" s="58" t="s">
        <v>203</v>
      </c>
      <c r="L1570" s="35">
        <v>0.24030287</v>
      </c>
      <c r="M1570" s="56"/>
      <c r="N1570" t="s">
        <v>6952</v>
      </c>
      <c r="O1570" s="2">
        <v>175</v>
      </c>
      <c r="P1570" s="2">
        <v>0</v>
      </c>
      <c r="Q1570" s="2">
        <v>175</v>
      </c>
      <c r="R1570" t="s">
        <v>13782</v>
      </c>
      <c r="S1570">
        <v>23</v>
      </c>
      <c r="T1570">
        <v>100</v>
      </c>
      <c r="U1570" s="2">
        <v>5</v>
      </c>
      <c r="V1570" s="2">
        <v>38</v>
      </c>
      <c r="W1570" s="8">
        <v>0.24571428571428572</v>
      </c>
      <c r="X1570" s="2">
        <v>275</v>
      </c>
      <c r="Y1570" s="45"/>
      <c r="AC1570" s="1" t="str">
        <f>IF(Table13[[#This Row],[TCS MP]]&gt;=Table13[[#This Row],[BMP]],IF(Table13[[#This Row],[TCS MP]]&lt;=Table13[[#This Row],[EMP]],"Good","EMP"),"BMP")</f>
        <v>EMP</v>
      </c>
    </row>
    <row r="1571" spans="1:29" ht="24" customHeight="1" x14ac:dyDescent="0.25">
      <c r="A1571" t="s">
        <v>3193</v>
      </c>
      <c r="B1571" t="s">
        <v>18686</v>
      </c>
      <c r="C1571">
        <v>3201</v>
      </c>
      <c r="D1571" t="s">
        <v>17074</v>
      </c>
      <c r="E1571" t="s">
        <v>3194</v>
      </c>
      <c r="F1571" s="9">
        <f>Table13[[#This Row],[ToMeasure]]-Table13[[#This Row],[FromMeasure]]</f>
        <v>0.27482288999999999</v>
      </c>
      <c r="G1571" s="5" t="s">
        <v>3195</v>
      </c>
      <c r="H1571" s="35">
        <v>0</v>
      </c>
      <c r="I1571" s="56"/>
      <c r="J1571" t="s">
        <v>3196</v>
      </c>
      <c r="K1571" s="58" t="s">
        <v>203</v>
      </c>
      <c r="L1571" s="35">
        <v>0.27482288999999999</v>
      </c>
      <c r="M1571" s="56"/>
      <c r="N1571" t="s">
        <v>219</v>
      </c>
      <c r="O1571" s="2">
        <v>210</v>
      </c>
      <c r="P1571" s="2">
        <v>0</v>
      </c>
      <c r="Q1571" s="2">
        <v>210</v>
      </c>
      <c r="R1571" t="s">
        <v>3197</v>
      </c>
      <c r="S1571">
        <v>19</v>
      </c>
      <c r="T1571">
        <v>100</v>
      </c>
      <c r="U1571" s="2">
        <v>9</v>
      </c>
      <c r="V1571" s="2">
        <v>46</v>
      </c>
      <c r="W1571" s="8">
        <v>0.26190476190476192</v>
      </c>
      <c r="X1571" s="2">
        <v>330</v>
      </c>
      <c r="Y1571" s="45"/>
      <c r="AC1571" s="1" t="str">
        <f>IF(Table13[[#This Row],[TCS MP]]&gt;=Table13[[#This Row],[BMP]],IF(Table13[[#This Row],[TCS MP]]&lt;=Table13[[#This Row],[EMP]],"Good","EMP"),"BMP")</f>
        <v>EMP</v>
      </c>
    </row>
    <row r="1572" spans="1:29" ht="24" customHeight="1" x14ac:dyDescent="0.25">
      <c r="A1572" t="s">
        <v>6950</v>
      </c>
      <c r="B1572" t="s">
        <v>18688</v>
      </c>
      <c r="C1572">
        <v>3203</v>
      </c>
      <c r="D1572" t="s">
        <v>17074</v>
      </c>
      <c r="E1572" t="s">
        <v>6951</v>
      </c>
      <c r="F1572" s="9">
        <f>Table13[[#This Row],[ToMeasure]]-Table13[[#This Row],[FromMeasure]]</f>
        <v>0.32109134</v>
      </c>
      <c r="G1572" s="5" t="s">
        <v>6952</v>
      </c>
      <c r="H1572" s="35">
        <v>0</v>
      </c>
      <c r="I1572" s="56"/>
      <c r="J1572" t="s">
        <v>6953</v>
      </c>
      <c r="K1572" s="58" t="s">
        <v>203</v>
      </c>
      <c r="L1572" s="35">
        <v>0.32109134</v>
      </c>
      <c r="M1572" s="56"/>
      <c r="N1572" t="s">
        <v>3119</v>
      </c>
      <c r="O1572" s="2">
        <v>30</v>
      </c>
      <c r="P1572" s="2">
        <v>0</v>
      </c>
      <c r="Q1572" s="2">
        <v>30</v>
      </c>
      <c r="R1572" t="s">
        <v>6954</v>
      </c>
      <c r="S1572">
        <v>25</v>
      </c>
      <c r="T1572">
        <v>100</v>
      </c>
      <c r="U1572" s="2">
        <v>2</v>
      </c>
      <c r="V1572" s="2">
        <v>8</v>
      </c>
      <c r="W1572" s="8">
        <v>0.33333333333333331</v>
      </c>
      <c r="X1572" s="2">
        <v>47</v>
      </c>
      <c r="Y1572" s="45"/>
      <c r="AC1572" s="1" t="str">
        <f>IF(Table13[[#This Row],[TCS MP]]&gt;=Table13[[#This Row],[BMP]],IF(Table13[[#This Row],[TCS MP]]&lt;=Table13[[#This Row],[EMP]],"Good","EMP"),"BMP")</f>
        <v>EMP</v>
      </c>
    </row>
    <row r="1573" spans="1:29" ht="24" customHeight="1" x14ac:dyDescent="0.25">
      <c r="A1573" t="s">
        <v>6955</v>
      </c>
      <c r="B1573" t="s">
        <v>18690</v>
      </c>
      <c r="C1573">
        <v>3210</v>
      </c>
      <c r="D1573" t="s">
        <v>17074</v>
      </c>
      <c r="E1573" t="s">
        <v>6956</v>
      </c>
      <c r="F1573" s="9">
        <f>Table13[[#This Row],[ToMeasure]]-Table13[[#This Row],[FromMeasure]]</f>
        <v>0.27377277</v>
      </c>
      <c r="G1573" s="5" t="s">
        <v>6957</v>
      </c>
      <c r="H1573" s="35">
        <v>0</v>
      </c>
      <c r="I1573" s="56"/>
      <c r="J1573" t="s">
        <v>219</v>
      </c>
      <c r="K1573" s="58" t="s">
        <v>203</v>
      </c>
      <c r="L1573" s="35">
        <v>0.27377277</v>
      </c>
      <c r="M1573" s="56"/>
      <c r="N1573" t="s">
        <v>6958</v>
      </c>
      <c r="O1573" s="2">
        <v>74</v>
      </c>
      <c r="P1573" s="2">
        <v>0</v>
      </c>
      <c r="Q1573" s="2">
        <v>74</v>
      </c>
      <c r="R1573" t="s">
        <v>6959</v>
      </c>
      <c r="S1573">
        <v>17</v>
      </c>
      <c r="T1573">
        <v>100</v>
      </c>
      <c r="U1573" s="2">
        <v>3</v>
      </c>
      <c r="V1573" s="2">
        <v>13</v>
      </c>
      <c r="W1573" s="8">
        <v>0.21621621621621623</v>
      </c>
      <c r="X1573" s="2">
        <v>116</v>
      </c>
      <c r="Y1573" s="45"/>
      <c r="AC1573" s="1" t="str">
        <f>IF(Table13[[#This Row],[TCS MP]]&gt;=Table13[[#This Row],[BMP]],IF(Table13[[#This Row],[TCS MP]]&lt;=Table13[[#This Row],[EMP]],"Good","EMP"),"BMP")</f>
        <v>EMP</v>
      </c>
    </row>
    <row r="1574" spans="1:29" ht="24" customHeight="1" x14ac:dyDescent="0.25">
      <c r="A1574" t="s">
        <v>3198</v>
      </c>
      <c r="B1574" t="s">
        <v>18692</v>
      </c>
      <c r="C1574">
        <v>3212</v>
      </c>
      <c r="D1574" t="s">
        <v>17074</v>
      </c>
      <c r="E1574" t="s">
        <v>3199</v>
      </c>
      <c r="F1574" s="9">
        <f>Table13[[#This Row],[ToMeasure]]-Table13[[#This Row],[FromMeasure]]</f>
        <v>0.28578416000000001</v>
      </c>
      <c r="G1574" s="5" t="s">
        <v>3200</v>
      </c>
      <c r="H1574" s="35">
        <v>0</v>
      </c>
      <c r="I1574" s="56"/>
      <c r="J1574" t="s">
        <v>3119</v>
      </c>
      <c r="K1574" s="58" t="s">
        <v>203</v>
      </c>
      <c r="L1574" s="35">
        <v>0.28578416000000001</v>
      </c>
      <c r="M1574" s="56"/>
      <c r="N1574" t="s">
        <v>3201</v>
      </c>
      <c r="O1574" s="2">
        <v>352</v>
      </c>
      <c r="P1574" s="2">
        <v>0</v>
      </c>
      <c r="Q1574" s="2">
        <v>352</v>
      </c>
      <c r="R1574" t="s">
        <v>3202</v>
      </c>
      <c r="S1574">
        <v>15</v>
      </c>
      <c r="T1574">
        <v>100</v>
      </c>
      <c r="U1574" s="2">
        <v>14</v>
      </c>
      <c r="V1574" s="2">
        <v>73</v>
      </c>
      <c r="W1574" s="8">
        <v>0.24715909090909091</v>
      </c>
      <c r="X1574" s="2">
        <v>553</v>
      </c>
      <c r="Y1574" s="45"/>
      <c r="AC1574" s="1" t="str">
        <f>IF(Table13[[#This Row],[TCS MP]]&gt;=Table13[[#This Row],[BMP]],IF(Table13[[#This Row],[TCS MP]]&lt;=Table13[[#This Row],[EMP]],"Good","EMP"),"BMP")</f>
        <v>EMP</v>
      </c>
    </row>
    <row r="1575" spans="1:29" ht="24" customHeight="1" x14ac:dyDescent="0.25">
      <c r="A1575" t="s">
        <v>13783</v>
      </c>
      <c r="B1575" t="s">
        <v>18691</v>
      </c>
      <c r="C1575">
        <v>3211</v>
      </c>
      <c r="D1575" t="s">
        <v>17074</v>
      </c>
      <c r="E1575" t="s">
        <v>13784</v>
      </c>
      <c r="F1575" s="9">
        <f>Table13[[#This Row],[ToMeasure]]-Table13[[#This Row],[FromMeasure]]</f>
        <v>0.35849427</v>
      </c>
      <c r="G1575" s="5" t="s">
        <v>6958</v>
      </c>
      <c r="H1575" s="35">
        <v>0</v>
      </c>
      <c r="I1575" s="56"/>
      <c r="J1575" t="s">
        <v>6957</v>
      </c>
      <c r="K1575" s="58" t="s">
        <v>203</v>
      </c>
      <c r="L1575" s="35">
        <v>0.35849427</v>
      </c>
      <c r="M1575" s="56"/>
      <c r="N1575" t="s">
        <v>219</v>
      </c>
      <c r="O1575" s="2">
        <v>358</v>
      </c>
      <c r="P1575" s="2">
        <v>0</v>
      </c>
      <c r="Q1575" s="2">
        <v>358</v>
      </c>
      <c r="R1575" t="s">
        <v>13785</v>
      </c>
      <c r="S1575">
        <v>13</v>
      </c>
      <c r="T1575">
        <v>100</v>
      </c>
      <c r="U1575" s="2">
        <v>13</v>
      </c>
      <c r="V1575" s="2">
        <v>75</v>
      </c>
      <c r="W1575" s="8">
        <v>0.24581005586592178</v>
      </c>
      <c r="X1575" s="2">
        <v>562</v>
      </c>
      <c r="Y1575" s="45"/>
      <c r="AC1575" s="1" t="str">
        <f>IF(Table13[[#This Row],[TCS MP]]&gt;=Table13[[#This Row],[BMP]],IF(Table13[[#This Row],[TCS MP]]&lt;=Table13[[#This Row],[EMP]],"Good","EMP"),"BMP")</f>
        <v>EMP</v>
      </c>
    </row>
    <row r="1576" spans="1:29" ht="24" customHeight="1" x14ac:dyDescent="0.25">
      <c r="A1576" t="s">
        <v>11228</v>
      </c>
      <c r="B1576" t="s">
        <v>18693</v>
      </c>
      <c r="C1576">
        <v>3213</v>
      </c>
      <c r="D1576" t="s">
        <v>17074</v>
      </c>
      <c r="E1576" t="s">
        <v>11229</v>
      </c>
      <c r="F1576" s="9">
        <f>Table13[[#This Row],[ToMeasure]]-Table13[[#This Row],[FromMeasure]]</f>
        <v>0.32361645999999999</v>
      </c>
      <c r="G1576" s="5" t="s">
        <v>3201</v>
      </c>
      <c r="H1576" s="35">
        <v>0</v>
      </c>
      <c r="I1576" s="56"/>
      <c r="J1576" t="s">
        <v>3200</v>
      </c>
      <c r="K1576" s="58" t="s">
        <v>203</v>
      </c>
      <c r="L1576" s="35">
        <v>0.32361645999999999</v>
      </c>
      <c r="M1576" s="56"/>
      <c r="N1576" t="s">
        <v>3119</v>
      </c>
      <c r="O1576" s="2">
        <v>52</v>
      </c>
      <c r="P1576" s="2">
        <v>0</v>
      </c>
      <c r="Q1576" s="2">
        <v>52</v>
      </c>
      <c r="R1576" t="s">
        <v>11230</v>
      </c>
      <c r="S1576">
        <v>21</v>
      </c>
      <c r="T1576">
        <v>100</v>
      </c>
      <c r="U1576" s="2">
        <v>2</v>
      </c>
      <c r="V1576" s="2">
        <v>9</v>
      </c>
      <c r="W1576" s="8">
        <v>0.21153846153846154</v>
      </c>
      <c r="X1576" s="2">
        <v>82</v>
      </c>
      <c r="Y1576" s="45"/>
      <c r="AC1576" s="1" t="str">
        <f>IF(Table13[[#This Row],[TCS MP]]&gt;=Table13[[#This Row],[BMP]],IF(Table13[[#This Row],[TCS MP]]&lt;=Table13[[#This Row],[EMP]],"Good","EMP"),"BMP")</f>
        <v>EMP</v>
      </c>
    </row>
    <row r="1577" spans="1:29" ht="24" customHeight="1" x14ac:dyDescent="0.25">
      <c r="A1577" t="s">
        <v>13786</v>
      </c>
      <c r="B1577" t="s">
        <v>18696</v>
      </c>
      <c r="C1577">
        <v>3232</v>
      </c>
      <c r="D1577" t="s">
        <v>17074</v>
      </c>
      <c r="E1577" t="s">
        <v>1316</v>
      </c>
      <c r="F1577" s="9">
        <f>Table13[[#This Row],[ToMeasure]]-Table13[[#This Row],[FromMeasure]]</f>
        <v>0.21030387</v>
      </c>
      <c r="G1577" s="5" t="s">
        <v>1313</v>
      </c>
      <c r="H1577" s="35">
        <v>0</v>
      </c>
      <c r="I1577" s="56"/>
      <c r="J1577" t="s">
        <v>3119</v>
      </c>
      <c r="K1577" s="58" t="s">
        <v>203</v>
      </c>
      <c r="L1577" s="35">
        <v>0.21030387</v>
      </c>
      <c r="M1577" s="56"/>
      <c r="N1577" t="s">
        <v>272</v>
      </c>
      <c r="O1577" s="2">
        <v>516</v>
      </c>
      <c r="P1577" s="2">
        <v>0</v>
      </c>
      <c r="Q1577" s="2">
        <v>516</v>
      </c>
      <c r="R1577" t="s">
        <v>13787</v>
      </c>
      <c r="S1577">
        <v>10</v>
      </c>
      <c r="T1577" t="s">
        <v>203</v>
      </c>
      <c r="U1577" s="2">
        <v>47</v>
      </c>
      <c r="V1577" s="2">
        <v>265</v>
      </c>
      <c r="W1577" s="8">
        <v>0.60465116279069764</v>
      </c>
      <c r="X1577" s="2">
        <v>811</v>
      </c>
      <c r="Y1577" s="45"/>
      <c r="AC1577" s="1" t="str">
        <f>IF(Table13[[#This Row],[TCS MP]]&gt;=Table13[[#This Row],[BMP]],IF(Table13[[#This Row],[TCS MP]]&lt;=Table13[[#This Row],[EMP]],"Good","EMP"),"BMP")</f>
        <v>EMP</v>
      </c>
    </row>
    <row r="1578" spans="1:29" ht="24" customHeight="1" x14ac:dyDescent="0.25">
      <c r="A1578" t="s">
        <v>3203</v>
      </c>
      <c r="B1578" t="s">
        <v>18695</v>
      </c>
      <c r="C1578">
        <v>3231</v>
      </c>
      <c r="D1578" t="s">
        <v>17074</v>
      </c>
      <c r="E1578" t="s">
        <v>1320</v>
      </c>
      <c r="F1578" s="9">
        <f>Table13[[#This Row],[ToMeasure]]-Table13[[#This Row],[FromMeasure]]</f>
        <v>0.16507858</v>
      </c>
      <c r="G1578" s="5" t="s">
        <v>1317</v>
      </c>
      <c r="H1578" s="35">
        <v>0</v>
      </c>
      <c r="I1578" s="56"/>
      <c r="J1578" t="s">
        <v>272</v>
      </c>
      <c r="K1578" s="58" t="s">
        <v>203</v>
      </c>
      <c r="L1578" s="35">
        <v>0.16507858</v>
      </c>
      <c r="M1578" s="56"/>
      <c r="N1578" t="s">
        <v>219</v>
      </c>
      <c r="O1578" s="2">
        <v>364</v>
      </c>
      <c r="P1578" s="2">
        <v>0</v>
      </c>
      <c r="Q1578" s="2">
        <v>364</v>
      </c>
      <c r="R1578" t="s">
        <v>3204</v>
      </c>
      <c r="S1578">
        <v>9</v>
      </c>
      <c r="T1578">
        <v>100</v>
      </c>
      <c r="U1578" s="2">
        <v>14</v>
      </c>
      <c r="V1578" s="2">
        <v>74</v>
      </c>
      <c r="W1578" s="8">
        <v>0.24175824175824176</v>
      </c>
      <c r="X1578" s="2">
        <v>572</v>
      </c>
      <c r="Y1578" s="45"/>
      <c r="AC1578" s="1" t="str">
        <f>IF(Table13[[#This Row],[TCS MP]]&gt;=Table13[[#This Row],[BMP]],IF(Table13[[#This Row],[TCS MP]]&lt;=Table13[[#This Row],[EMP]],"Good","EMP"),"BMP")</f>
        <v>EMP</v>
      </c>
    </row>
    <row r="1579" spans="1:29" ht="24" customHeight="1" x14ac:dyDescent="0.25">
      <c r="A1579" t="s">
        <v>6960</v>
      </c>
      <c r="C1579" t="s">
        <v>203</v>
      </c>
      <c r="D1579" t="s">
        <v>17074</v>
      </c>
      <c r="E1579" t="s">
        <v>6961</v>
      </c>
      <c r="F1579" s="9">
        <f>Table13[[#This Row],[ToMeasure]]-Table13[[#This Row],[FromMeasure]]</f>
        <v>0.46728353</v>
      </c>
      <c r="G1579" s="5" t="s">
        <v>6962</v>
      </c>
      <c r="H1579" s="35">
        <v>0</v>
      </c>
      <c r="I1579" s="56"/>
      <c r="J1579" t="s">
        <v>271</v>
      </c>
      <c r="K1579" s="58" t="s">
        <v>203</v>
      </c>
      <c r="L1579" s="35">
        <v>0.46728353</v>
      </c>
      <c r="M1579" s="56"/>
      <c r="N1579" t="s">
        <v>3119</v>
      </c>
      <c r="O1579" s="2" t="s">
        <v>203</v>
      </c>
      <c r="P1579" s="2" t="s">
        <v>203</v>
      </c>
      <c r="Q1579" s="2">
        <v>3245</v>
      </c>
      <c r="R1579" t="s">
        <v>6946</v>
      </c>
      <c r="S1579" t="s">
        <v>203</v>
      </c>
      <c r="T1579" t="s">
        <v>203</v>
      </c>
      <c r="U1579" s="2" t="s">
        <v>203</v>
      </c>
      <c r="V1579" s="2" t="s">
        <v>203</v>
      </c>
      <c r="W1579" s="8" t="s">
        <v>203</v>
      </c>
      <c r="X1579" s="2">
        <v>5098</v>
      </c>
      <c r="Y1579" s="45"/>
      <c r="AC1579" s="1" t="str">
        <f>IF(Table13[[#This Row],[TCS MP]]&gt;=Table13[[#This Row],[BMP]],IF(Table13[[#This Row],[TCS MP]]&lt;=Table13[[#This Row],[EMP]],"Good","EMP"),"BMP")</f>
        <v>EMP</v>
      </c>
    </row>
    <row r="1580" spans="1:29" ht="24" customHeight="1" x14ac:dyDescent="0.25">
      <c r="A1580" t="s">
        <v>11231</v>
      </c>
      <c r="B1580" t="s">
        <v>18698</v>
      </c>
      <c r="C1580">
        <v>3240</v>
      </c>
      <c r="D1580" t="s">
        <v>17074</v>
      </c>
      <c r="E1580" t="s">
        <v>11232</v>
      </c>
      <c r="F1580" s="9">
        <f>Table13[[#This Row],[ToMeasure]]-Table13[[#This Row],[FromMeasure]]</f>
        <v>0.37299922000000002</v>
      </c>
      <c r="G1580" s="5" t="s">
        <v>11233</v>
      </c>
      <c r="H1580" s="35">
        <v>0</v>
      </c>
      <c r="I1580" s="56"/>
      <c r="J1580" t="s">
        <v>219</v>
      </c>
      <c r="K1580" s="58" t="s">
        <v>203</v>
      </c>
      <c r="L1580" s="35">
        <v>0.37299922000000002</v>
      </c>
      <c r="M1580" s="56"/>
      <c r="N1580" t="s">
        <v>6285</v>
      </c>
      <c r="O1580" s="2">
        <v>375</v>
      </c>
      <c r="P1580" s="2">
        <v>0</v>
      </c>
      <c r="Q1580" s="2">
        <v>375</v>
      </c>
      <c r="R1580" t="s">
        <v>11234</v>
      </c>
      <c r="S1580">
        <v>11</v>
      </c>
      <c r="T1580">
        <v>100</v>
      </c>
      <c r="U1580" s="2">
        <v>19</v>
      </c>
      <c r="V1580" s="2">
        <v>115</v>
      </c>
      <c r="W1580" s="8">
        <v>0.35733333333333334</v>
      </c>
      <c r="X1580" s="2">
        <v>589</v>
      </c>
      <c r="Y1580" s="45"/>
      <c r="AC1580" s="1" t="str">
        <f>IF(Table13[[#This Row],[TCS MP]]&gt;=Table13[[#This Row],[BMP]],IF(Table13[[#This Row],[TCS MP]]&lt;=Table13[[#This Row],[EMP]],"Good","EMP"),"BMP")</f>
        <v>EMP</v>
      </c>
    </row>
    <row r="1581" spans="1:29" ht="24" customHeight="1" x14ac:dyDescent="0.25">
      <c r="A1581" t="s">
        <v>6963</v>
      </c>
      <c r="B1581" t="s">
        <v>18700</v>
      </c>
      <c r="C1581">
        <v>3242</v>
      </c>
      <c r="D1581" t="s">
        <v>17074</v>
      </c>
      <c r="E1581" t="s">
        <v>6964</v>
      </c>
      <c r="F1581" s="9">
        <f>Table13[[#This Row],[ToMeasure]]-Table13[[#This Row],[FromMeasure]]</f>
        <v>0.34944538000000003</v>
      </c>
      <c r="G1581" s="5" t="s">
        <v>6965</v>
      </c>
      <c r="H1581" s="35">
        <v>0</v>
      </c>
      <c r="I1581" s="56"/>
      <c r="J1581" t="s">
        <v>3119</v>
      </c>
      <c r="K1581" s="58" t="s">
        <v>203</v>
      </c>
      <c r="L1581" s="35">
        <v>0.34944538000000003</v>
      </c>
      <c r="M1581" s="56"/>
      <c r="N1581" t="s">
        <v>2362</v>
      </c>
      <c r="O1581" s="2">
        <v>2846</v>
      </c>
      <c r="P1581" s="2">
        <v>0</v>
      </c>
      <c r="Q1581" s="2">
        <v>2846</v>
      </c>
      <c r="R1581" t="s">
        <v>6966</v>
      </c>
      <c r="S1581">
        <v>10</v>
      </c>
      <c r="T1581">
        <v>100</v>
      </c>
      <c r="U1581" s="2">
        <v>109</v>
      </c>
      <c r="V1581" s="2">
        <v>590</v>
      </c>
      <c r="W1581" s="8">
        <v>0.24560787069571327</v>
      </c>
      <c r="X1581" s="2">
        <v>4471</v>
      </c>
      <c r="Y1581" s="45"/>
      <c r="AC1581" s="1" t="str">
        <f>IF(Table13[[#This Row],[TCS MP]]&gt;=Table13[[#This Row],[BMP]],IF(Table13[[#This Row],[TCS MP]]&lt;=Table13[[#This Row],[EMP]],"Good","EMP"),"BMP")</f>
        <v>EMP</v>
      </c>
    </row>
    <row r="1582" spans="1:29" ht="24" customHeight="1" x14ac:dyDescent="0.25">
      <c r="A1582" t="s">
        <v>6967</v>
      </c>
      <c r="B1582" t="s">
        <v>18699</v>
      </c>
      <c r="C1582">
        <v>3241</v>
      </c>
      <c r="D1582" t="s">
        <v>17074</v>
      </c>
      <c r="E1582" t="s">
        <v>6968</v>
      </c>
      <c r="F1582" s="9">
        <f>Table13[[#This Row],[ToMeasure]]-Table13[[#This Row],[FromMeasure]]</f>
        <v>0.32494433</v>
      </c>
      <c r="G1582" s="5" t="s">
        <v>6969</v>
      </c>
      <c r="H1582" s="35">
        <v>0</v>
      </c>
      <c r="I1582" s="56"/>
      <c r="J1582" t="s">
        <v>6285</v>
      </c>
      <c r="K1582" s="58" t="s">
        <v>203</v>
      </c>
      <c r="L1582" s="35">
        <v>0.32494433</v>
      </c>
      <c r="M1582" s="56"/>
      <c r="N1582" t="s">
        <v>219</v>
      </c>
      <c r="O1582" s="2">
        <v>4110</v>
      </c>
      <c r="P1582" s="2">
        <v>0</v>
      </c>
      <c r="Q1582" s="2">
        <v>4110</v>
      </c>
      <c r="R1582" t="s">
        <v>6970</v>
      </c>
      <c r="S1582">
        <v>9</v>
      </c>
      <c r="T1582">
        <v>100</v>
      </c>
      <c r="U1582" s="2">
        <v>317</v>
      </c>
      <c r="V1582" s="2">
        <v>297</v>
      </c>
      <c r="W1582" s="8">
        <v>0.14939172749391727</v>
      </c>
      <c r="X1582" s="2">
        <v>6457</v>
      </c>
      <c r="Y1582" s="45"/>
      <c r="AC1582" s="1" t="str">
        <f>IF(Table13[[#This Row],[TCS MP]]&gt;=Table13[[#This Row],[BMP]],IF(Table13[[#This Row],[TCS MP]]&lt;=Table13[[#This Row],[EMP]],"Good","EMP"),"BMP")</f>
        <v>EMP</v>
      </c>
    </row>
    <row r="1583" spans="1:29" ht="24" customHeight="1" x14ac:dyDescent="0.25">
      <c r="A1583" t="s">
        <v>6971</v>
      </c>
      <c r="B1583" t="s">
        <v>18701</v>
      </c>
      <c r="C1583">
        <v>3243</v>
      </c>
      <c r="D1583" t="s">
        <v>17074</v>
      </c>
      <c r="E1583" t="s">
        <v>2364</v>
      </c>
      <c r="F1583" s="9">
        <f>Table13[[#This Row],[ToMeasure]]-Table13[[#This Row],[FromMeasure]]</f>
        <v>0.15732804</v>
      </c>
      <c r="G1583" s="5" t="s">
        <v>2362</v>
      </c>
      <c r="H1583" s="35">
        <v>0</v>
      </c>
      <c r="I1583" s="56"/>
      <c r="J1583" t="s">
        <v>6965</v>
      </c>
      <c r="K1583" s="58" t="s">
        <v>203</v>
      </c>
      <c r="L1583" s="35">
        <v>0.15732804</v>
      </c>
      <c r="M1583" s="56"/>
      <c r="N1583" t="s">
        <v>3119</v>
      </c>
      <c r="O1583" s="2">
        <v>477</v>
      </c>
      <c r="P1583" s="2">
        <v>0</v>
      </c>
      <c r="Q1583" s="2">
        <v>477</v>
      </c>
      <c r="R1583" t="s">
        <v>6972</v>
      </c>
      <c r="S1583">
        <v>13</v>
      </c>
      <c r="T1583">
        <v>100</v>
      </c>
      <c r="U1583" s="2">
        <v>14</v>
      </c>
      <c r="V1583" s="2">
        <v>78</v>
      </c>
      <c r="W1583" s="8">
        <v>0.19287211740041929</v>
      </c>
      <c r="X1583" s="2">
        <v>749</v>
      </c>
      <c r="Y1583" s="45"/>
      <c r="AC1583" s="1" t="str">
        <f>IF(Table13[[#This Row],[TCS MP]]&gt;=Table13[[#This Row],[BMP]],IF(Table13[[#This Row],[TCS MP]]&lt;=Table13[[#This Row],[EMP]],"Good","EMP"),"BMP")</f>
        <v>EMP</v>
      </c>
    </row>
    <row r="1584" spans="1:29" ht="24" customHeight="1" x14ac:dyDescent="0.25">
      <c r="A1584" t="s">
        <v>6973</v>
      </c>
      <c r="C1584" t="s">
        <v>203</v>
      </c>
      <c r="D1584" t="s">
        <v>17074</v>
      </c>
      <c r="E1584" t="s">
        <v>6974</v>
      </c>
      <c r="F1584" s="9">
        <f>Table13[[#This Row],[ToMeasure]]-Table13[[#This Row],[FromMeasure]]</f>
        <v>7.6488810000000004E-2</v>
      </c>
      <c r="G1584" s="5" t="s">
        <v>6975</v>
      </c>
      <c r="H1584" s="35">
        <v>0</v>
      </c>
      <c r="I1584" s="56"/>
      <c r="J1584" t="s">
        <v>6965</v>
      </c>
      <c r="K1584" s="58" t="s">
        <v>203</v>
      </c>
      <c r="L1584" s="35">
        <v>7.6488810000000004E-2</v>
      </c>
      <c r="M1584" s="56"/>
      <c r="N1584" t="s">
        <v>271</v>
      </c>
      <c r="O1584" s="2" t="s">
        <v>203</v>
      </c>
      <c r="P1584" s="2" t="s">
        <v>203</v>
      </c>
      <c r="Q1584" s="2">
        <v>3226</v>
      </c>
      <c r="R1584" t="s">
        <v>3227</v>
      </c>
      <c r="S1584" t="s">
        <v>203</v>
      </c>
      <c r="T1584" t="s">
        <v>203</v>
      </c>
      <c r="U1584" s="2" t="s">
        <v>203</v>
      </c>
      <c r="V1584" s="2" t="s">
        <v>203</v>
      </c>
      <c r="W1584" s="8" t="s">
        <v>203</v>
      </c>
      <c r="X1584" s="2">
        <v>5068</v>
      </c>
      <c r="Y1584" s="45"/>
      <c r="AC1584" s="1" t="str">
        <f>IF(Table13[[#This Row],[TCS MP]]&gt;=Table13[[#This Row],[BMP]],IF(Table13[[#This Row],[TCS MP]]&lt;=Table13[[#This Row],[EMP]],"Good","EMP"),"BMP")</f>
        <v>EMP</v>
      </c>
    </row>
    <row r="1585" spans="1:29" ht="24" customHeight="1" x14ac:dyDescent="0.25">
      <c r="A1585" t="s">
        <v>11235</v>
      </c>
      <c r="B1585" t="s">
        <v>18703</v>
      </c>
      <c r="C1585">
        <v>3260</v>
      </c>
      <c r="D1585" t="s">
        <v>17074</v>
      </c>
      <c r="E1585" t="s">
        <v>11236</v>
      </c>
      <c r="F1585" s="9">
        <f>Table13[[#This Row],[ToMeasure]]-Table13[[#This Row],[FromMeasure]]</f>
        <v>0.18948325999999999</v>
      </c>
      <c r="G1585" s="5" t="s">
        <v>11237</v>
      </c>
      <c r="H1585" s="35">
        <v>0</v>
      </c>
      <c r="I1585" s="56"/>
      <c r="J1585" t="s">
        <v>219</v>
      </c>
      <c r="K1585" s="58" t="s">
        <v>203</v>
      </c>
      <c r="L1585" s="35">
        <v>0.18948325999999999</v>
      </c>
      <c r="M1585" s="56"/>
      <c r="N1585" t="s">
        <v>6978</v>
      </c>
      <c r="O1585" s="2">
        <v>61</v>
      </c>
      <c r="P1585" s="2">
        <v>0</v>
      </c>
      <c r="Q1585" s="2">
        <v>61</v>
      </c>
      <c r="R1585" t="s">
        <v>11238</v>
      </c>
      <c r="S1585">
        <v>28</v>
      </c>
      <c r="T1585">
        <v>100</v>
      </c>
      <c r="U1585" s="2">
        <v>3</v>
      </c>
      <c r="V1585" s="2">
        <v>12</v>
      </c>
      <c r="W1585" s="8">
        <v>0.24590163934426229</v>
      </c>
      <c r="X1585" s="2">
        <v>96</v>
      </c>
      <c r="Y1585" s="45"/>
      <c r="AC1585" s="1" t="str">
        <f>IF(Table13[[#This Row],[TCS MP]]&gt;=Table13[[#This Row],[BMP]],IF(Table13[[#This Row],[TCS MP]]&lt;=Table13[[#This Row],[EMP]],"Good","EMP"),"BMP")</f>
        <v>EMP</v>
      </c>
    </row>
    <row r="1586" spans="1:29" ht="24" customHeight="1" x14ac:dyDescent="0.25">
      <c r="A1586" t="s">
        <v>3205</v>
      </c>
      <c r="B1586" t="s">
        <v>18705</v>
      </c>
      <c r="C1586">
        <v>3262</v>
      </c>
      <c r="D1586" t="s">
        <v>17074</v>
      </c>
      <c r="E1586" t="s">
        <v>3206</v>
      </c>
      <c r="F1586" s="9">
        <f>Table13[[#This Row],[ToMeasure]]-Table13[[#This Row],[FromMeasure]]</f>
        <v>0.12682958999999999</v>
      </c>
      <c r="G1586" s="5" t="s">
        <v>3207</v>
      </c>
      <c r="H1586" s="35">
        <v>0</v>
      </c>
      <c r="I1586" s="56"/>
      <c r="J1586" t="s">
        <v>3119</v>
      </c>
      <c r="K1586" s="58" t="s">
        <v>203</v>
      </c>
      <c r="L1586" s="35">
        <v>0.12682958999999999</v>
      </c>
      <c r="M1586" s="56"/>
      <c r="N1586" t="s">
        <v>3208</v>
      </c>
      <c r="O1586" s="2">
        <v>23</v>
      </c>
      <c r="P1586" s="2">
        <v>0</v>
      </c>
      <c r="Q1586" s="2">
        <v>23</v>
      </c>
      <c r="R1586" t="s">
        <v>3209</v>
      </c>
      <c r="S1586">
        <v>24</v>
      </c>
      <c r="T1586">
        <v>100</v>
      </c>
      <c r="U1586" s="2">
        <v>1</v>
      </c>
      <c r="V1586" s="2">
        <v>5</v>
      </c>
      <c r="W1586" s="8">
        <v>0.2608695652173913</v>
      </c>
      <c r="X1586" s="2">
        <v>36</v>
      </c>
      <c r="Y1586" s="45"/>
      <c r="AC1586" s="1" t="str">
        <f>IF(Table13[[#This Row],[TCS MP]]&gt;=Table13[[#This Row],[BMP]],IF(Table13[[#This Row],[TCS MP]]&lt;=Table13[[#This Row],[EMP]],"Good","EMP"),"BMP")</f>
        <v>EMP</v>
      </c>
    </row>
    <row r="1587" spans="1:29" ht="24" customHeight="1" x14ac:dyDescent="0.25">
      <c r="A1587" t="s">
        <v>11239</v>
      </c>
      <c r="B1587" t="s">
        <v>18704</v>
      </c>
      <c r="C1587">
        <v>3261</v>
      </c>
      <c r="D1587" t="s">
        <v>17074</v>
      </c>
      <c r="E1587" t="s">
        <v>11240</v>
      </c>
      <c r="F1587" s="9">
        <f>Table13[[#This Row],[ToMeasure]]-Table13[[#This Row],[FromMeasure]]</f>
        <v>0.15710528000000001</v>
      </c>
      <c r="G1587" s="5" t="s">
        <v>6978</v>
      </c>
      <c r="H1587" s="35">
        <v>0</v>
      </c>
      <c r="I1587" s="56"/>
      <c r="J1587" t="s">
        <v>11237</v>
      </c>
      <c r="K1587" s="58" t="s">
        <v>203</v>
      </c>
      <c r="L1587" s="35">
        <v>0.15710528000000001</v>
      </c>
      <c r="M1587" s="56"/>
      <c r="N1587" t="s">
        <v>219</v>
      </c>
      <c r="O1587" s="2">
        <v>51</v>
      </c>
      <c r="P1587" s="2">
        <v>0</v>
      </c>
      <c r="Q1587" s="2">
        <v>51</v>
      </c>
      <c r="R1587" t="s">
        <v>11241</v>
      </c>
      <c r="S1587">
        <v>26</v>
      </c>
      <c r="T1587">
        <v>100</v>
      </c>
      <c r="U1587" s="2">
        <v>3</v>
      </c>
      <c r="V1587" s="2">
        <v>18</v>
      </c>
      <c r="W1587" s="8">
        <v>0.41176470588235292</v>
      </c>
      <c r="X1587" s="2">
        <v>80</v>
      </c>
      <c r="Y1587" s="45"/>
      <c r="AC1587" s="1" t="str">
        <f>IF(Table13[[#This Row],[TCS MP]]&gt;=Table13[[#This Row],[BMP]],IF(Table13[[#This Row],[TCS MP]]&lt;=Table13[[#This Row],[EMP]],"Good","EMP"),"BMP")</f>
        <v>EMP</v>
      </c>
    </row>
    <row r="1588" spans="1:29" ht="24" customHeight="1" x14ac:dyDescent="0.25">
      <c r="A1588" t="s">
        <v>6980</v>
      </c>
      <c r="B1588" t="s">
        <v>18706</v>
      </c>
      <c r="C1588">
        <v>3263</v>
      </c>
      <c r="D1588" t="s">
        <v>17074</v>
      </c>
      <c r="E1588" t="s">
        <v>6981</v>
      </c>
      <c r="F1588" s="9">
        <f>Table13[[#This Row],[ToMeasure]]-Table13[[#This Row],[FromMeasure]]</f>
        <v>0.22485964999999999</v>
      </c>
      <c r="G1588" s="5" t="s">
        <v>3208</v>
      </c>
      <c r="H1588" s="35">
        <v>0</v>
      </c>
      <c r="I1588" s="56"/>
      <c r="J1588" t="s">
        <v>3207</v>
      </c>
      <c r="K1588" s="58" t="s">
        <v>203</v>
      </c>
      <c r="L1588" s="35">
        <v>0.22485964999999999</v>
      </c>
      <c r="M1588" s="56"/>
      <c r="N1588" t="s">
        <v>3119</v>
      </c>
      <c r="O1588" s="2">
        <v>56</v>
      </c>
      <c r="P1588" s="2">
        <v>0</v>
      </c>
      <c r="Q1588" s="2">
        <v>56</v>
      </c>
      <c r="R1588" t="s">
        <v>6982</v>
      </c>
      <c r="S1588">
        <v>27</v>
      </c>
      <c r="T1588">
        <v>100</v>
      </c>
      <c r="U1588" s="2">
        <v>4</v>
      </c>
      <c r="V1588" s="2">
        <v>27</v>
      </c>
      <c r="W1588" s="8">
        <v>0.5535714285714286</v>
      </c>
      <c r="X1588" s="2">
        <v>88</v>
      </c>
      <c r="Y1588" s="45"/>
      <c r="AC1588" s="1" t="str">
        <f>IF(Table13[[#This Row],[TCS MP]]&gt;=Table13[[#This Row],[BMP]],IF(Table13[[#This Row],[TCS MP]]&lt;=Table13[[#This Row],[EMP]],"Good","EMP"),"BMP")</f>
        <v>EMP</v>
      </c>
    </row>
    <row r="1589" spans="1:29" ht="24" customHeight="1" x14ac:dyDescent="0.25">
      <c r="A1589" t="s">
        <v>3210</v>
      </c>
      <c r="B1589" t="s">
        <v>18708</v>
      </c>
      <c r="C1589">
        <v>3270</v>
      </c>
      <c r="D1589" t="s">
        <v>17074</v>
      </c>
      <c r="E1589" t="s">
        <v>3211</v>
      </c>
      <c r="F1589" s="9">
        <f>Table13[[#This Row],[ToMeasure]]-Table13[[#This Row],[FromMeasure]]</f>
        <v>7.3011560000000003E-2</v>
      </c>
      <c r="G1589" s="5" t="s">
        <v>3212</v>
      </c>
      <c r="H1589" s="35">
        <v>0</v>
      </c>
      <c r="I1589" s="56"/>
      <c r="J1589" t="s">
        <v>219</v>
      </c>
      <c r="K1589" s="58" t="s">
        <v>203</v>
      </c>
      <c r="L1589" s="35">
        <v>7.3011560000000003E-2</v>
      </c>
      <c r="M1589" s="56"/>
      <c r="N1589" t="s">
        <v>3213</v>
      </c>
      <c r="O1589" s="2">
        <v>23</v>
      </c>
      <c r="P1589" s="2">
        <v>0</v>
      </c>
      <c r="Q1589" s="2">
        <v>23</v>
      </c>
      <c r="R1589" t="s">
        <v>3214</v>
      </c>
      <c r="S1589">
        <v>43</v>
      </c>
      <c r="T1589">
        <v>100</v>
      </c>
      <c r="U1589" s="2">
        <v>1</v>
      </c>
      <c r="V1589" s="2">
        <v>4</v>
      </c>
      <c r="W1589" s="8">
        <v>0.21739130434782608</v>
      </c>
      <c r="X1589" s="2">
        <v>36</v>
      </c>
      <c r="Y1589" s="45"/>
      <c r="AC1589" s="1" t="str">
        <f>IF(Table13[[#This Row],[TCS MP]]&gt;=Table13[[#This Row],[BMP]],IF(Table13[[#This Row],[TCS MP]]&lt;=Table13[[#This Row],[EMP]],"Good","EMP"),"BMP")</f>
        <v>EMP</v>
      </c>
    </row>
    <row r="1590" spans="1:29" ht="24" customHeight="1" x14ac:dyDescent="0.25">
      <c r="A1590" t="s">
        <v>3215</v>
      </c>
      <c r="B1590" t="s">
        <v>18710</v>
      </c>
      <c r="C1590">
        <v>3272</v>
      </c>
      <c r="D1590" t="s">
        <v>17074</v>
      </c>
      <c r="E1590" t="s">
        <v>3216</v>
      </c>
      <c r="F1590" s="9">
        <f>Table13[[#This Row],[ToMeasure]]-Table13[[#This Row],[FromMeasure]]</f>
        <v>0.11446383</v>
      </c>
      <c r="G1590" s="5" t="s">
        <v>3217</v>
      </c>
      <c r="H1590" s="35">
        <v>0</v>
      </c>
      <c r="I1590" s="56"/>
      <c r="J1590" t="s">
        <v>3119</v>
      </c>
      <c r="K1590" s="58" t="s">
        <v>203</v>
      </c>
      <c r="L1590" s="35">
        <v>0.11446383</v>
      </c>
      <c r="M1590" s="56"/>
      <c r="N1590" t="s">
        <v>3218</v>
      </c>
      <c r="O1590" s="2">
        <v>23</v>
      </c>
      <c r="P1590" s="2">
        <v>0</v>
      </c>
      <c r="Q1590" s="2">
        <v>23</v>
      </c>
      <c r="R1590" t="s">
        <v>3219</v>
      </c>
      <c r="S1590">
        <v>19</v>
      </c>
      <c r="T1590">
        <v>100</v>
      </c>
      <c r="U1590" s="2">
        <v>1</v>
      </c>
      <c r="V1590" s="2">
        <v>4</v>
      </c>
      <c r="W1590" s="8">
        <v>0.21739130434782608</v>
      </c>
      <c r="X1590" s="2">
        <v>36</v>
      </c>
      <c r="Y1590" s="45"/>
      <c r="AC1590" s="1" t="str">
        <f>IF(Table13[[#This Row],[TCS MP]]&gt;=Table13[[#This Row],[BMP]],IF(Table13[[#This Row],[TCS MP]]&lt;=Table13[[#This Row],[EMP]],"Good","EMP"),"BMP")</f>
        <v>EMP</v>
      </c>
    </row>
    <row r="1591" spans="1:29" ht="24" customHeight="1" x14ac:dyDescent="0.25">
      <c r="A1591" t="s">
        <v>13788</v>
      </c>
      <c r="B1591" t="s">
        <v>18709</v>
      </c>
      <c r="C1591">
        <v>3271</v>
      </c>
      <c r="D1591" t="s">
        <v>17074</v>
      </c>
      <c r="E1591" t="s">
        <v>13789</v>
      </c>
      <c r="F1591" s="9">
        <f>Table13[[#This Row],[ToMeasure]]-Table13[[#This Row],[FromMeasure]]</f>
        <v>5.0898930000000002E-2</v>
      </c>
      <c r="G1591" s="5" t="s">
        <v>3213</v>
      </c>
      <c r="H1591" s="35">
        <v>0</v>
      </c>
      <c r="I1591" s="56"/>
      <c r="J1591" t="s">
        <v>3212</v>
      </c>
      <c r="K1591" s="58" t="s">
        <v>203</v>
      </c>
      <c r="L1591" s="35">
        <v>5.0898930000000002E-2</v>
      </c>
      <c r="M1591" s="56"/>
      <c r="N1591" t="s">
        <v>219</v>
      </c>
      <c r="O1591" s="2">
        <v>18</v>
      </c>
      <c r="P1591" s="2">
        <v>0</v>
      </c>
      <c r="Q1591" s="2">
        <v>18</v>
      </c>
      <c r="R1591" t="s">
        <v>13790</v>
      </c>
      <c r="S1591">
        <v>19</v>
      </c>
      <c r="T1591">
        <v>100</v>
      </c>
      <c r="U1591" s="2">
        <v>4</v>
      </c>
      <c r="V1591" s="2">
        <v>2</v>
      </c>
      <c r="W1591" s="8">
        <v>0.33333333333333331</v>
      </c>
      <c r="X1591" s="2">
        <v>30</v>
      </c>
      <c r="Y1591" s="45"/>
      <c r="AC1591" s="1" t="str">
        <f>IF(Table13[[#This Row],[TCS MP]]&gt;=Table13[[#This Row],[BMP]],IF(Table13[[#This Row],[TCS MP]]&lt;=Table13[[#This Row],[EMP]],"Good","EMP"),"BMP")</f>
        <v>EMP</v>
      </c>
    </row>
    <row r="1592" spans="1:29" ht="24" customHeight="1" x14ac:dyDescent="0.25">
      <c r="A1592" t="s">
        <v>13791</v>
      </c>
      <c r="B1592" t="s">
        <v>18711</v>
      </c>
      <c r="C1592">
        <v>3273</v>
      </c>
      <c r="D1592" t="s">
        <v>17074</v>
      </c>
      <c r="E1592" t="s">
        <v>13792</v>
      </c>
      <c r="F1592" s="9">
        <f>Table13[[#This Row],[ToMeasure]]-Table13[[#This Row],[FromMeasure]]</f>
        <v>9.0361579999999997E-2</v>
      </c>
      <c r="G1592" s="5" t="s">
        <v>3218</v>
      </c>
      <c r="H1592" s="35">
        <v>0</v>
      </c>
      <c r="I1592" s="56"/>
      <c r="J1592" t="s">
        <v>3217</v>
      </c>
      <c r="K1592" s="58" t="s">
        <v>203</v>
      </c>
      <c r="L1592" s="35">
        <v>9.0361579999999997E-2</v>
      </c>
      <c r="M1592" s="56"/>
      <c r="N1592" t="s">
        <v>3119</v>
      </c>
      <c r="O1592" s="2">
        <v>20</v>
      </c>
      <c r="P1592" s="2">
        <v>0</v>
      </c>
      <c r="Q1592" s="2">
        <v>20</v>
      </c>
      <c r="R1592" t="s">
        <v>13793</v>
      </c>
      <c r="S1592">
        <v>39</v>
      </c>
      <c r="T1592">
        <v>100</v>
      </c>
      <c r="U1592" s="2">
        <v>1</v>
      </c>
      <c r="V1592" s="2">
        <v>2</v>
      </c>
      <c r="W1592" s="8">
        <v>0.15</v>
      </c>
      <c r="X1592" s="2">
        <v>31</v>
      </c>
      <c r="Y1592" s="45"/>
      <c r="AC1592" s="1" t="str">
        <f>IF(Table13[[#This Row],[TCS MP]]&gt;=Table13[[#This Row],[BMP]],IF(Table13[[#This Row],[TCS MP]]&lt;=Table13[[#This Row],[EMP]],"Good","EMP"),"BMP")</f>
        <v>EMP</v>
      </c>
    </row>
    <row r="1593" spans="1:29" ht="24" customHeight="1" x14ac:dyDescent="0.25">
      <c r="A1593" t="s">
        <v>3220</v>
      </c>
      <c r="C1593" t="s">
        <v>203</v>
      </c>
      <c r="D1593" t="s">
        <v>17074</v>
      </c>
      <c r="E1593" t="s">
        <v>3221</v>
      </c>
      <c r="F1593" s="9">
        <f>Table13[[#This Row],[ToMeasure]]-Table13[[#This Row],[FromMeasure]]</f>
        <v>0.1118099</v>
      </c>
      <c r="G1593" s="5" t="s">
        <v>3222</v>
      </c>
      <c r="H1593" s="35">
        <v>0</v>
      </c>
      <c r="I1593" s="56"/>
      <c r="J1593" t="s">
        <v>3223</v>
      </c>
      <c r="K1593" s="58" t="s">
        <v>203</v>
      </c>
      <c r="L1593" s="35">
        <v>0.1118099</v>
      </c>
      <c r="M1593" s="56"/>
      <c r="N1593" t="s">
        <v>3218</v>
      </c>
      <c r="O1593" s="2" t="s">
        <v>203</v>
      </c>
      <c r="P1593" s="2" t="s">
        <v>203</v>
      </c>
      <c r="Q1593" s="2">
        <v>18</v>
      </c>
      <c r="R1593" t="s">
        <v>3224</v>
      </c>
      <c r="S1593">
        <v>19</v>
      </c>
      <c r="T1593">
        <v>100</v>
      </c>
      <c r="U1593" s="2">
        <v>1</v>
      </c>
      <c r="V1593" s="2">
        <v>3</v>
      </c>
      <c r="W1593" s="8">
        <v>0.22222222222222221</v>
      </c>
      <c r="X1593" s="2">
        <v>28</v>
      </c>
      <c r="Y1593" s="45"/>
      <c r="AC1593" s="1" t="str">
        <f>IF(Table13[[#This Row],[TCS MP]]&gt;=Table13[[#This Row],[BMP]],IF(Table13[[#This Row],[TCS MP]]&lt;=Table13[[#This Row],[EMP]],"Good","EMP"),"BMP")</f>
        <v>EMP</v>
      </c>
    </row>
    <row r="1594" spans="1:29" ht="24" customHeight="1" x14ac:dyDescent="0.25">
      <c r="A1594" t="s">
        <v>3225</v>
      </c>
      <c r="C1594" t="s">
        <v>203</v>
      </c>
      <c r="D1594" t="s">
        <v>17074</v>
      </c>
      <c r="E1594" t="s">
        <v>3226</v>
      </c>
      <c r="F1594" s="9">
        <f>Table13[[#This Row],[ToMeasure]]-Table13[[#This Row],[FromMeasure]]</f>
        <v>0.11884561</v>
      </c>
      <c r="G1594" s="5" t="s">
        <v>3223</v>
      </c>
      <c r="H1594" s="35">
        <v>0</v>
      </c>
      <c r="I1594" s="56"/>
      <c r="J1594" t="s">
        <v>3217</v>
      </c>
      <c r="K1594" s="58" t="s">
        <v>203</v>
      </c>
      <c r="L1594" s="35">
        <v>0.11884561</v>
      </c>
      <c r="M1594" s="56"/>
      <c r="N1594" t="s">
        <v>3222</v>
      </c>
      <c r="O1594" s="2" t="s">
        <v>203</v>
      </c>
      <c r="P1594" s="2" t="s">
        <v>203</v>
      </c>
      <c r="Q1594" s="2">
        <v>3226</v>
      </c>
      <c r="R1594" t="s">
        <v>3227</v>
      </c>
      <c r="S1594" t="s">
        <v>203</v>
      </c>
      <c r="T1594" t="s">
        <v>203</v>
      </c>
      <c r="U1594" s="2" t="s">
        <v>203</v>
      </c>
      <c r="V1594" s="2" t="s">
        <v>203</v>
      </c>
      <c r="W1594" s="8" t="s">
        <v>203</v>
      </c>
      <c r="X1594" s="2">
        <v>5068</v>
      </c>
      <c r="Y1594" s="45"/>
      <c r="AC1594" s="1" t="str">
        <f>IF(Table13[[#This Row],[TCS MP]]&gt;=Table13[[#This Row],[BMP]],IF(Table13[[#This Row],[TCS MP]]&lt;=Table13[[#This Row],[EMP]],"Good","EMP"),"BMP")</f>
        <v>EMP</v>
      </c>
    </row>
    <row r="1595" spans="1:29" ht="24" customHeight="1" x14ac:dyDescent="0.25">
      <c r="A1595" t="s">
        <v>6983</v>
      </c>
      <c r="C1595" t="s">
        <v>203</v>
      </c>
      <c r="D1595" t="s">
        <v>17074</v>
      </c>
      <c r="E1595" t="s">
        <v>6984</v>
      </c>
      <c r="F1595" s="9">
        <f>Table13[[#This Row],[ToMeasure]]-Table13[[#This Row],[FromMeasure]]</f>
        <v>4.0949550000000001E-2</v>
      </c>
      <c r="G1595" s="5" t="s">
        <v>6985</v>
      </c>
      <c r="H1595" s="35">
        <v>0</v>
      </c>
      <c r="I1595" s="56"/>
      <c r="J1595" t="s">
        <v>219</v>
      </c>
      <c r="K1595" s="58" t="s">
        <v>203</v>
      </c>
      <c r="L1595" s="35">
        <v>4.0949550000000001E-2</v>
      </c>
      <c r="M1595" s="56"/>
      <c r="N1595" t="s">
        <v>6986</v>
      </c>
      <c r="O1595" s="2" t="s">
        <v>203</v>
      </c>
      <c r="P1595" s="2" t="s">
        <v>203</v>
      </c>
      <c r="Q1595" s="2">
        <v>3290</v>
      </c>
      <c r="R1595" t="s">
        <v>3232</v>
      </c>
      <c r="S1595" t="s">
        <v>203</v>
      </c>
      <c r="T1595" t="s">
        <v>203</v>
      </c>
      <c r="U1595" s="2" t="s">
        <v>203</v>
      </c>
      <c r="V1595" s="2" t="s">
        <v>203</v>
      </c>
      <c r="W1595" s="8" t="s">
        <v>203</v>
      </c>
      <c r="X1595" s="2">
        <v>6693</v>
      </c>
      <c r="Y1595" s="45"/>
      <c r="AC1595" s="1" t="str">
        <f>IF(Table13[[#This Row],[TCS MP]]&gt;=Table13[[#This Row],[BMP]],IF(Table13[[#This Row],[TCS MP]]&lt;=Table13[[#This Row],[EMP]],"Good","EMP"),"BMP")</f>
        <v>EMP</v>
      </c>
    </row>
    <row r="1596" spans="1:29" ht="24" customHeight="1" x14ac:dyDescent="0.25">
      <c r="A1596" t="s">
        <v>13794</v>
      </c>
      <c r="C1596" t="s">
        <v>203</v>
      </c>
      <c r="D1596" t="s">
        <v>17074</v>
      </c>
      <c r="E1596" t="s">
        <v>13795</v>
      </c>
      <c r="F1596" s="9">
        <f>Table13[[#This Row],[ToMeasure]]-Table13[[#This Row],[FromMeasure]]</f>
        <v>4.174634E-2</v>
      </c>
      <c r="G1596" s="5" t="s">
        <v>11244</v>
      </c>
      <c r="H1596" s="35">
        <v>0</v>
      </c>
      <c r="I1596" s="56"/>
      <c r="J1596" t="s">
        <v>6986</v>
      </c>
      <c r="K1596" s="58" t="s">
        <v>203</v>
      </c>
      <c r="L1596" s="35">
        <v>4.174634E-2</v>
      </c>
      <c r="M1596" s="56"/>
      <c r="N1596" t="s">
        <v>219</v>
      </c>
      <c r="O1596" s="2" t="s">
        <v>203</v>
      </c>
      <c r="P1596" s="2" t="s">
        <v>203</v>
      </c>
      <c r="Q1596" s="2">
        <v>3290</v>
      </c>
      <c r="R1596" t="s">
        <v>3232</v>
      </c>
      <c r="S1596" t="s">
        <v>203</v>
      </c>
      <c r="T1596" t="s">
        <v>203</v>
      </c>
      <c r="U1596" s="2" t="s">
        <v>203</v>
      </c>
      <c r="V1596" s="2" t="s">
        <v>203</v>
      </c>
      <c r="W1596" s="8" t="s">
        <v>203</v>
      </c>
      <c r="X1596" s="2">
        <v>6693</v>
      </c>
      <c r="Y1596" s="45"/>
      <c r="AC1596" s="1" t="str">
        <f>IF(Table13[[#This Row],[TCS MP]]&gt;=Table13[[#This Row],[BMP]],IF(Table13[[#This Row],[TCS MP]]&lt;=Table13[[#This Row],[EMP]],"Good","EMP"),"BMP")</f>
        <v>EMP</v>
      </c>
    </row>
    <row r="1597" spans="1:29" ht="24" customHeight="1" x14ac:dyDescent="0.25">
      <c r="A1597" t="s">
        <v>11242</v>
      </c>
      <c r="C1597" t="s">
        <v>203</v>
      </c>
      <c r="D1597" t="s">
        <v>17074</v>
      </c>
      <c r="E1597" t="s">
        <v>11243</v>
      </c>
      <c r="F1597" s="9">
        <f>Table13[[#This Row],[ToMeasure]]-Table13[[#This Row],[FromMeasure]]</f>
        <v>5.6467150000000001E-2</v>
      </c>
      <c r="G1597" s="5" t="s">
        <v>6986</v>
      </c>
      <c r="H1597" s="35">
        <v>0</v>
      </c>
      <c r="I1597" s="56"/>
      <c r="J1597" t="s">
        <v>6985</v>
      </c>
      <c r="K1597" s="58" t="s">
        <v>203</v>
      </c>
      <c r="L1597" s="35">
        <v>5.6467150000000001E-2</v>
      </c>
      <c r="M1597" s="56"/>
      <c r="N1597" t="s">
        <v>11244</v>
      </c>
      <c r="O1597" s="2" t="s">
        <v>203</v>
      </c>
      <c r="P1597" s="2" t="s">
        <v>203</v>
      </c>
      <c r="Q1597" s="2">
        <v>3290</v>
      </c>
      <c r="R1597" t="s">
        <v>3232</v>
      </c>
      <c r="S1597" t="s">
        <v>203</v>
      </c>
      <c r="T1597" t="s">
        <v>203</v>
      </c>
      <c r="U1597" s="2" t="s">
        <v>203</v>
      </c>
      <c r="V1597" s="2" t="s">
        <v>203</v>
      </c>
      <c r="W1597" s="8" t="s">
        <v>203</v>
      </c>
      <c r="X1597" s="2">
        <v>6693</v>
      </c>
      <c r="Y1597" s="45"/>
      <c r="AC1597" s="1" t="str">
        <f>IF(Table13[[#This Row],[TCS MP]]&gt;=Table13[[#This Row],[BMP]],IF(Table13[[#This Row],[TCS MP]]&lt;=Table13[[#This Row],[EMP]],"Good","EMP"),"BMP")</f>
        <v>EMP</v>
      </c>
    </row>
    <row r="1598" spans="1:29" ht="24" customHeight="1" x14ac:dyDescent="0.25">
      <c r="A1598" t="s">
        <v>3228</v>
      </c>
      <c r="C1598" t="s">
        <v>203</v>
      </c>
      <c r="D1598" t="s">
        <v>17074</v>
      </c>
      <c r="E1598" t="s">
        <v>3229</v>
      </c>
      <c r="F1598" s="9">
        <f>Table13[[#This Row],[ToMeasure]]-Table13[[#This Row],[FromMeasure]]</f>
        <v>3.819372E-2</v>
      </c>
      <c r="G1598" s="5" t="s">
        <v>3230</v>
      </c>
      <c r="H1598" s="35">
        <v>0</v>
      </c>
      <c r="I1598" s="56"/>
      <c r="J1598" t="s">
        <v>3119</v>
      </c>
      <c r="K1598" s="58" t="s">
        <v>203</v>
      </c>
      <c r="L1598" s="35">
        <v>3.819372E-2</v>
      </c>
      <c r="M1598" s="56"/>
      <c r="N1598" t="s">
        <v>3231</v>
      </c>
      <c r="O1598" s="2" t="s">
        <v>203</v>
      </c>
      <c r="P1598" s="2" t="s">
        <v>203</v>
      </c>
      <c r="Q1598" s="2">
        <v>3290</v>
      </c>
      <c r="R1598" t="s">
        <v>3232</v>
      </c>
      <c r="S1598" t="s">
        <v>203</v>
      </c>
      <c r="T1598" t="s">
        <v>203</v>
      </c>
      <c r="U1598" s="2" t="s">
        <v>203</v>
      </c>
      <c r="V1598" s="2" t="s">
        <v>203</v>
      </c>
      <c r="W1598" s="8" t="s">
        <v>203</v>
      </c>
      <c r="X1598" s="2">
        <v>6693</v>
      </c>
      <c r="Y1598" s="45"/>
      <c r="AC1598" s="1" t="str">
        <f>IF(Table13[[#This Row],[TCS MP]]&gt;=Table13[[#This Row],[BMP]],IF(Table13[[#This Row],[TCS MP]]&lt;=Table13[[#This Row],[EMP]],"Good","EMP"),"BMP")</f>
        <v>EMP</v>
      </c>
    </row>
    <row r="1599" spans="1:29" ht="24" customHeight="1" x14ac:dyDescent="0.25">
      <c r="A1599" t="s">
        <v>6987</v>
      </c>
      <c r="C1599" t="s">
        <v>203</v>
      </c>
      <c r="D1599" t="s">
        <v>17074</v>
      </c>
      <c r="E1599" t="s">
        <v>6988</v>
      </c>
      <c r="F1599" s="9">
        <f>Table13[[#This Row],[ToMeasure]]-Table13[[#This Row],[FromMeasure]]</f>
        <v>4.2159420000000003E-2</v>
      </c>
      <c r="G1599" s="5" t="s">
        <v>3235</v>
      </c>
      <c r="H1599" s="35">
        <v>0</v>
      </c>
      <c r="I1599" s="56"/>
      <c r="J1599" t="s">
        <v>3231</v>
      </c>
      <c r="K1599" s="58" t="s">
        <v>203</v>
      </c>
      <c r="L1599" s="35">
        <v>4.2159420000000003E-2</v>
      </c>
      <c r="M1599" s="56"/>
      <c r="N1599" t="s">
        <v>3119</v>
      </c>
      <c r="O1599" s="2" t="s">
        <v>203</v>
      </c>
      <c r="P1599" s="2" t="s">
        <v>203</v>
      </c>
      <c r="Q1599" s="2">
        <v>3290</v>
      </c>
      <c r="R1599" t="s">
        <v>3232</v>
      </c>
      <c r="S1599" t="s">
        <v>203</v>
      </c>
      <c r="T1599" t="s">
        <v>203</v>
      </c>
      <c r="U1599" s="2" t="s">
        <v>203</v>
      </c>
      <c r="V1599" s="2" t="s">
        <v>203</v>
      </c>
      <c r="W1599" s="8" t="s">
        <v>203</v>
      </c>
      <c r="X1599" s="2">
        <v>6693</v>
      </c>
      <c r="Y1599" s="45"/>
      <c r="AC1599" s="1" t="str">
        <f>IF(Table13[[#This Row],[TCS MP]]&gt;=Table13[[#This Row],[BMP]],IF(Table13[[#This Row],[TCS MP]]&lt;=Table13[[#This Row],[EMP]],"Good","EMP"),"BMP")</f>
        <v>EMP</v>
      </c>
    </row>
    <row r="1600" spans="1:29" ht="24" customHeight="1" x14ac:dyDescent="0.25">
      <c r="A1600" t="s">
        <v>3233</v>
      </c>
      <c r="C1600" t="s">
        <v>203</v>
      </c>
      <c r="D1600" t="s">
        <v>17074</v>
      </c>
      <c r="E1600" t="s">
        <v>3234</v>
      </c>
      <c r="F1600" s="9">
        <f>Table13[[#This Row],[ToMeasure]]-Table13[[#This Row],[FromMeasure]]</f>
        <v>5.6880550000000002E-2</v>
      </c>
      <c r="G1600" s="5" t="s">
        <v>3231</v>
      </c>
      <c r="H1600" s="35">
        <v>0</v>
      </c>
      <c r="I1600" s="56"/>
      <c r="J1600" t="s">
        <v>3230</v>
      </c>
      <c r="K1600" s="58" t="s">
        <v>203</v>
      </c>
      <c r="L1600" s="35">
        <v>5.6880550000000002E-2</v>
      </c>
      <c r="M1600" s="56"/>
      <c r="N1600" t="s">
        <v>3235</v>
      </c>
      <c r="O1600" s="2" t="s">
        <v>203</v>
      </c>
      <c r="P1600" s="2" t="s">
        <v>203</v>
      </c>
      <c r="Q1600" s="2" t="s">
        <v>203</v>
      </c>
      <c r="R1600" t="s">
        <v>203</v>
      </c>
      <c r="S1600" t="s">
        <v>203</v>
      </c>
      <c r="T1600" t="s">
        <v>203</v>
      </c>
      <c r="U1600" s="2" t="s">
        <v>203</v>
      </c>
      <c r="V1600" s="2" t="s">
        <v>203</v>
      </c>
      <c r="W1600" s="8" t="s">
        <v>203</v>
      </c>
      <c r="X1600" s="2" t="s">
        <v>203</v>
      </c>
      <c r="Y1600" s="45"/>
      <c r="AC1600" s="1" t="str">
        <f>IF(Table13[[#This Row],[TCS MP]]&gt;=Table13[[#This Row],[BMP]],IF(Table13[[#This Row],[TCS MP]]&lt;=Table13[[#This Row],[EMP]],"Good","EMP"),"BMP")</f>
        <v>EMP</v>
      </c>
    </row>
    <row r="1601" spans="1:29" ht="24" customHeight="1" x14ac:dyDescent="0.25">
      <c r="A1601" t="s">
        <v>6989</v>
      </c>
      <c r="B1601" t="s">
        <v>18713</v>
      </c>
      <c r="C1601">
        <v>3290</v>
      </c>
      <c r="D1601" t="s">
        <v>17074</v>
      </c>
      <c r="E1601" t="s">
        <v>6990</v>
      </c>
      <c r="F1601" s="9">
        <f>Table13[[#This Row],[ToMeasure]]-Table13[[#This Row],[FromMeasure]]</f>
        <v>0.14646139999999999</v>
      </c>
      <c r="G1601" s="5" t="s">
        <v>3239</v>
      </c>
      <c r="H1601" s="35">
        <v>0</v>
      </c>
      <c r="I1601" s="56"/>
      <c r="J1601" t="s">
        <v>219</v>
      </c>
      <c r="K1601" s="58" t="s">
        <v>203</v>
      </c>
      <c r="L1601" s="35">
        <v>0.14646139999999999</v>
      </c>
      <c r="M1601" s="56"/>
      <c r="N1601" t="s">
        <v>3238</v>
      </c>
      <c r="O1601" s="2">
        <v>384</v>
      </c>
      <c r="P1601" s="2">
        <v>0</v>
      </c>
      <c r="Q1601" s="2">
        <v>384</v>
      </c>
      <c r="R1601" t="s">
        <v>6991</v>
      </c>
      <c r="S1601">
        <v>13</v>
      </c>
      <c r="T1601">
        <v>100</v>
      </c>
      <c r="U1601" s="2">
        <v>40</v>
      </c>
      <c r="V1601" s="2">
        <v>5</v>
      </c>
      <c r="W1601" s="8">
        <v>0.1171875</v>
      </c>
      <c r="X1601" s="2">
        <v>781</v>
      </c>
      <c r="Y1601" s="45"/>
      <c r="AC1601" s="1" t="str">
        <f>IF(Table13[[#This Row],[TCS MP]]&gt;=Table13[[#This Row],[BMP]],IF(Table13[[#This Row],[TCS MP]]&lt;=Table13[[#This Row],[EMP]],"Good","EMP"),"BMP")</f>
        <v>EMP</v>
      </c>
    </row>
    <row r="1602" spans="1:29" ht="24" customHeight="1" x14ac:dyDescent="0.25">
      <c r="A1602" t="s">
        <v>13796</v>
      </c>
      <c r="B1602" t="s">
        <v>18715</v>
      </c>
      <c r="C1602">
        <v>3292</v>
      </c>
      <c r="D1602" t="s">
        <v>17074</v>
      </c>
      <c r="E1602" t="s">
        <v>13797</v>
      </c>
      <c r="F1602" s="9">
        <f>Table13[[#This Row],[ToMeasure]]-Table13[[#This Row],[FromMeasure]]</f>
        <v>0.13274291999999999</v>
      </c>
      <c r="G1602" s="5" t="s">
        <v>13798</v>
      </c>
      <c r="H1602" s="35">
        <v>0</v>
      </c>
      <c r="I1602" s="56"/>
      <c r="J1602" t="s">
        <v>3119</v>
      </c>
      <c r="K1602" s="58" t="s">
        <v>203</v>
      </c>
      <c r="L1602" s="35">
        <v>0.13274291999999999</v>
      </c>
      <c r="M1602" s="56"/>
      <c r="N1602" t="s">
        <v>1294</v>
      </c>
      <c r="O1602" s="2">
        <v>486</v>
      </c>
      <c r="P1602" s="2">
        <v>0</v>
      </c>
      <c r="Q1602" s="2">
        <v>486</v>
      </c>
      <c r="R1602" t="s">
        <v>13799</v>
      </c>
      <c r="S1602">
        <v>16</v>
      </c>
      <c r="T1602">
        <v>100</v>
      </c>
      <c r="U1602" s="2">
        <v>16</v>
      </c>
      <c r="V1602" s="2">
        <v>51</v>
      </c>
      <c r="W1602" s="8">
        <v>0.13786008230452676</v>
      </c>
      <c r="X1602" s="2">
        <v>989</v>
      </c>
      <c r="Y1602" s="45"/>
      <c r="AC1602" s="1" t="str">
        <f>IF(Table13[[#This Row],[TCS MP]]&gt;=Table13[[#This Row],[BMP]],IF(Table13[[#This Row],[TCS MP]]&lt;=Table13[[#This Row],[EMP]],"Good","EMP"),"BMP")</f>
        <v>EMP</v>
      </c>
    </row>
    <row r="1603" spans="1:29" ht="24" customHeight="1" x14ac:dyDescent="0.25">
      <c r="A1603" t="s">
        <v>3236</v>
      </c>
      <c r="B1603" t="s">
        <v>18714</v>
      </c>
      <c r="C1603">
        <v>3291</v>
      </c>
      <c r="D1603" t="s">
        <v>17074</v>
      </c>
      <c r="E1603" t="s">
        <v>3237</v>
      </c>
      <c r="F1603" s="9">
        <f>Table13[[#This Row],[ToMeasure]]-Table13[[#This Row],[FromMeasure]]</f>
        <v>0.17473237</v>
      </c>
      <c r="G1603" s="5" t="s">
        <v>3238</v>
      </c>
      <c r="H1603" s="35">
        <v>0</v>
      </c>
      <c r="I1603" s="56"/>
      <c r="J1603" t="s">
        <v>3239</v>
      </c>
      <c r="K1603" s="58" t="s">
        <v>203</v>
      </c>
      <c r="L1603" s="35">
        <v>0.17473237</v>
      </c>
      <c r="M1603" s="56"/>
      <c r="N1603" t="s">
        <v>219</v>
      </c>
      <c r="O1603" s="2">
        <v>72</v>
      </c>
      <c r="P1603" s="2">
        <v>0</v>
      </c>
      <c r="Q1603" s="2">
        <v>72</v>
      </c>
      <c r="R1603" t="s">
        <v>3240</v>
      </c>
      <c r="S1603">
        <v>13</v>
      </c>
      <c r="T1603">
        <v>100</v>
      </c>
      <c r="U1603" s="2" t="s">
        <v>203</v>
      </c>
      <c r="V1603" s="2" t="s">
        <v>203</v>
      </c>
      <c r="W1603" s="8" t="s">
        <v>203</v>
      </c>
      <c r="X1603" s="2">
        <v>146</v>
      </c>
      <c r="Y1603" s="45"/>
      <c r="AC1603" s="1" t="str">
        <f>IF(Table13[[#This Row],[TCS MP]]&gt;=Table13[[#This Row],[BMP]],IF(Table13[[#This Row],[TCS MP]]&lt;=Table13[[#This Row],[EMP]],"Good","EMP"),"BMP")</f>
        <v>EMP</v>
      </c>
    </row>
    <row r="1604" spans="1:29" ht="24" customHeight="1" x14ac:dyDescent="0.25">
      <c r="A1604" t="s">
        <v>13800</v>
      </c>
      <c r="B1604" t="s">
        <v>18716</v>
      </c>
      <c r="C1604">
        <v>3293</v>
      </c>
      <c r="D1604" t="s">
        <v>17074</v>
      </c>
      <c r="E1604" t="s">
        <v>13801</v>
      </c>
      <c r="F1604" s="9">
        <f>Table13[[#This Row],[ToMeasure]]-Table13[[#This Row],[FromMeasure]]</f>
        <v>0.23794582</v>
      </c>
      <c r="G1604" s="5" t="s">
        <v>1294</v>
      </c>
      <c r="H1604" s="35">
        <v>0</v>
      </c>
      <c r="I1604" s="56"/>
      <c r="J1604" t="s">
        <v>13798</v>
      </c>
      <c r="K1604" s="58" t="s">
        <v>203</v>
      </c>
      <c r="L1604" s="35">
        <v>0.23794582</v>
      </c>
      <c r="M1604" s="56"/>
      <c r="N1604" t="s">
        <v>3119</v>
      </c>
      <c r="O1604" s="2">
        <v>553</v>
      </c>
      <c r="P1604" s="2">
        <v>0</v>
      </c>
      <c r="Q1604" s="2">
        <v>553</v>
      </c>
      <c r="R1604" t="s">
        <v>13802</v>
      </c>
      <c r="S1604">
        <v>23</v>
      </c>
      <c r="T1604">
        <v>100</v>
      </c>
      <c r="U1604" s="2">
        <v>44</v>
      </c>
      <c r="V1604" s="2">
        <v>7</v>
      </c>
      <c r="W1604" s="8">
        <v>9.2224231464737794E-2</v>
      </c>
      <c r="X1604" s="2">
        <v>1125</v>
      </c>
      <c r="Y1604" s="45"/>
      <c r="AC1604" s="1" t="str">
        <f>IF(Table13[[#This Row],[TCS MP]]&gt;=Table13[[#This Row],[BMP]],IF(Table13[[#This Row],[TCS MP]]&lt;=Table13[[#This Row],[EMP]],"Good","EMP"),"BMP")</f>
        <v>EMP</v>
      </c>
    </row>
    <row r="1605" spans="1:29" ht="24" customHeight="1" x14ac:dyDescent="0.25">
      <c r="A1605" t="s">
        <v>6992</v>
      </c>
      <c r="C1605" t="s">
        <v>203</v>
      </c>
      <c r="D1605" t="s">
        <v>17074</v>
      </c>
      <c r="E1605" t="s">
        <v>6993</v>
      </c>
      <c r="F1605" s="9">
        <f>Table13[[#This Row],[ToMeasure]]-Table13[[#This Row],[FromMeasure]]</f>
        <v>7.4116979999999999E-2</v>
      </c>
      <c r="G1605" s="5" t="s">
        <v>6994</v>
      </c>
      <c r="H1605" s="35">
        <v>0</v>
      </c>
      <c r="I1605" s="56"/>
      <c r="J1605" t="s">
        <v>1294</v>
      </c>
      <c r="K1605" s="58" t="s">
        <v>203</v>
      </c>
      <c r="L1605" s="35">
        <v>7.4116979999999999E-2</v>
      </c>
      <c r="M1605" s="56"/>
      <c r="N1605" t="s">
        <v>281</v>
      </c>
      <c r="O1605" s="2" t="s">
        <v>203</v>
      </c>
      <c r="P1605" s="2" t="s">
        <v>203</v>
      </c>
      <c r="Q1605" s="2">
        <v>520</v>
      </c>
      <c r="R1605" t="s">
        <v>6995</v>
      </c>
      <c r="S1605">
        <v>14</v>
      </c>
      <c r="T1605">
        <v>100</v>
      </c>
      <c r="U1605" s="2">
        <v>18</v>
      </c>
      <c r="V1605" s="2">
        <v>65</v>
      </c>
      <c r="W1605" s="8">
        <v>0.1596153846153846</v>
      </c>
      <c r="X1605" s="2">
        <v>1058</v>
      </c>
      <c r="Y1605" s="45"/>
      <c r="AC1605" s="1" t="str">
        <f>IF(Table13[[#This Row],[TCS MP]]&gt;=Table13[[#This Row],[BMP]],IF(Table13[[#This Row],[TCS MP]]&lt;=Table13[[#This Row],[EMP]],"Good","EMP"),"BMP")</f>
        <v>EMP</v>
      </c>
    </row>
    <row r="1606" spans="1:29" ht="24" customHeight="1" x14ac:dyDescent="0.25">
      <c r="A1606" t="s">
        <v>6996</v>
      </c>
      <c r="B1606" t="s">
        <v>18718</v>
      </c>
      <c r="C1606">
        <v>3300</v>
      </c>
      <c r="D1606" t="s">
        <v>17074</v>
      </c>
      <c r="E1606" t="s">
        <v>6997</v>
      </c>
      <c r="F1606" s="9">
        <f>Table13[[#This Row],[ToMeasure]]-Table13[[#This Row],[FromMeasure]]</f>
        <v>0.24359718</v>
      </c>
      <c r="G1606" s="5" t="s">
        <v>6998</v>
      </c>
      <c r="H1606" s="35">
        <v>0</v>
      </c>
      <c r="I1606" s="56"/>
      <c r="J1606" t="s">
        <v>219</v>
      </c>
      <c r="K1606" s="58" t="s">
        <v>203</v>
      </c>
      <c r="L1606" s="35">
        <v>0.24359718</v>
      </c>
      <c r="M1606" s="56"/>
      <c r="N1606" t="s">
        <v>249</v>
      </c>
      <c r="O1606" s="2">
        <v>23</v>
      </c>
      <c r="P1606" s="2">
        <v>0</v>
      </c>
      <c r="Q1606" s="2">
        <v>23</v>
      </c>
      <c r="R1606" t="s">
        <v>6999</v>
      </c>
      <c r="S1606">
        <v>24</v>
      </c>
      <c r="T1606">
        <v>100</v>
      </c>
      <c r="U1606" s="2">
        <v>1</v>
      </c>
      <c r="V1606" s="2">
        <v>4</v>
      </c>
      <c r="W1606" s="8">
        <v>0.21739130434782608</v>
      </c>
      <c r="X1606" s="2">
        <v>47</v>
      </c>
      <c r="Y1606" s="45"/>
      <c r="AC1606" s="1" t="str">
        <f>IF(Table13[[#This Row],[TCS MP]]&gt;=Table13[[#This Row],[BMP]],IF(Table13[[#This Row],[TCS MP]]&lt;=Table13[[#This Row],[EMP]],"Good","EMP"),"BMP")</f>
        <v>EMP</v>
      </c>
    </row>
    <row r="1607" spans="1:29" ht="24" customHeight="1" x14ac:dyDescent="0.25">
      <c r="A1607" t="s">
        <v>3241</v>
      </c>
      <c r="B1607" t="s">
        <v>18720</v>
      </c>
      <c r="C1607">
        <v>3302</v>
      </c>
      <c r="D1607" t="s">
        <v>17074</v>
      </c>
      <c r="E1607" t="s">
        <v>3242</v>
      </c>
      <c r="F1607" s="9">
        <f>Table13[[#This Row],[ToMeasure]]-Table13[[#This Row],[FromMeasure]]</f>
        <v>0.27853259000000002</v>
      </c>
      <c r="G1607" s="5" t="s">
        <v>3243</v>
      </c>
      <c r="H1607" s="35">
        <v>0</v>
      </c>
      <c r="I1607" s="56"/>
      <c r="J1607" t="s">
        <v>3119</v>
      </c>
      <c r="K1607" s="58" t="s">
        <v>203</v>
      </c>
      <c r="L1607" s="35">
        <v>0.27853259000000002</v>
      </c>
      <c r="M1607" s="56"/>
      <c r="N1607" t="s">
        <v>249</v>
      </c>
      <c r="O1607" s="2">
        <v>425</v>
      </c>
      <c r="P1607" s="2">
        <v>0</v>
      </c>
      <c r="Q1607" s="2">
        <v>425</v>
      </c>
      <c r="R1607" t="s">
        <v>3244</v>
      </c>
      <c r="S1607">
        <v>12</v>
      </c>
      <c r="T1607">
        <v>100</v>
      </c>
      <c r="U1607" s="2">
        <v>11</v>
      </c>
      <c r="V1607" s="2">
        <v>47</v>
      </c>
      <c r="W1607" s="8">
        <v>0.13647058823529412</v>
      </c>
      <c r="X1607" s="2">
        <v>865</v>
      </c>
      <c r="Y1607" s="45"/>
      <c r="AC1607" s="1" t="str">
        <f>IF(Table13[[#This Row],[TCS MP]]&gt;=Table13[[#This Row],[BMP]],IF(Table13[[#This Row],[TCS MP]]&lt;=Table13[[#This Row],[EMP]],"Good","EMP"),"BMP")</f>
        <v>EMP</v>
      </c>
    </row>
    <row r="1608" spans="1:29" ht="24" customHeight="1" x14ac:dyDescent="0.25">
      <c r="A1608" t="s">
        <v>3245</v>
      </c>
      <c r="B1608" t="s">
        <v>18719</v>
      </c>
      <c r="C1608">
        <v>3301</v>
      </c>
      <c r="D1608" t="s">
        <v>17074</v>
      </c>
      <c r="E1608" t="s">
        <v>3246</v>
      </c>
      <c r="F1608" s="9">
        <f>Table13[[#This Row],[ToMeasure]]-Table13[[#This Row],[FromMeasure]]</f>
        <v>0.29512777000000001</v>
      </c>
      <c r="G1608" s="5" t="s">
        <v>3247</v>
      </c>
      <c r="H1608" s="35">
        <v>0</v>
      </c>
      <c r="I1608" s="56"/>
      <c r="J1608" t="s">
        <v>249</v>
      </c>
      <c r="K1608" s="58" t="s">
        <v>203</v>
      </c>
      <c r="L1608" s="35">
        <v>0.29512777000000001</v>
      </c>
      <c r="M1608" s="56"/>
      <c r="N1608" t="s">
        <v>219</v>
      </c>
      <c r="O1608" s="2">
        <v>442</v>
      </c>
      <c r="P1608" s="2">
        <v>0</v>
      </c>
      <c r="Q1608" s="2">
        <v>442</v>
      </c>
      <c r="R1608" t="s">
        <v>3248</v>
      </c>
      <c r="S1608">
        <v>9</v>
      </c>
      <c r="T1608">
        <v>100</v>
      </c>
      <c r="U1608" s="2">
        <v>34</v>
      </c>
      <c r="V1608" s="2">
        <v>14</v>
      </c>
      <c r="W1608" s="8">
        <v>0.10859728506787331</v>
      </c>
      <c r="X1608" s="2">
        <v>899</v>
      </c>
      <c r="Y1608" s="45"/>
      <c r="AC1608" s="1" t="str">
        <f>IF(Table13[[#This Row],[TCS MP]]&gt;=Table13[[#This Row],[BMP]],IF(Table13[[#This Row],[TCS MP]]&lt;=Table13[[#This Row],[EMP]],"Good","EMP"),"BMP")</f>
        <v>EMP</v>
      </c>
    </row>
    <row r="1609" spans="1:29" ht="24" customHeight="1" x14ac:dyDescent="0.25">
      <c r="A1609" t="s">
        <v>3249</v>
      </c>
      <c r="B1609" t="s">
        <v>18721</v>
      </c>
      <c r="C1609">
        <v>3303</v>
      </c>
      <c r="D1609" t="s">
        <v>17074</v>
      </c>
      <c r="E1609" t="s">
        <v>3250</v>
      </c>
      <c r="F1609" s="9">
        <f>Table13[[#This Row],[ToMeasure]]-Table13[[#This Row],[FromMeasure]]</f>
        <v>0.21599792000000001</v>
      </c>
      <c r="G1609" s="5" t="s">
        <v>3251</v>
      </c>
      <c r="H1609" s="35">
        <v>0</v>
      </c>
      <c r="I1609" s="56"/>
      <c r="J1609" t="s">
        <v>249</v>
      </c>
      <c r="K1609" s="58" t="s">
        <v>203</v>
      </c>
      <c r="L1609" s="35">
        <v>0.21599792000000001</v>
      </c>
      <c r="M1609" s="56"/>
      <c r="N1609" t="s">
        <v>3119</v>
      </c>
      <c r="O1609" s="2">
        <v>38</v>
      </c>
      <c r="P1609" s="2">
        <v>0</v>
      </c>
      <c r="Q1609" s="2">
        <v>38</v>
      </c>
      <c r="R1609" t="s">
        <v>3252</v>
      </c>
      <c r="S1609">
        <v>25</v>
      </c>
      <c r="T1609">
        <v>100</v>
      </c>
      <c r="U1609" s="2">
        <v>2</v>
      </c>
      <c r="V1609" s="2">
        <v>1</v>
      </c>
      <c r="W1609" s="8">
        <v>7.8947368421052627E-2</v>
      </c>
      <c r="X1609" s="2">
        <v>87</v>
      </c>
      <c r="Y1609" s="45"/>
      <c r="AC1609" s="1" t="str">
        <f>IF(Table13[[#This Row],[TCS MP]]&gt;=Table13[[#This Row],[BMP]],IF(Table13[[#This Row],[TCS MP]]&lt;=Table13[[#This Row],[EMP]],"Good","EMP"),"BMP")</f>
        <v>EMP</v>
      </c>
    </row>
    <row r="1610" spans="1:29" ht="24" customHeight="1" x14ac:dyDescent="0.25">
      <c r="A1610" t="s">
        <v>11245</v>
      </c>
      <c r="B1610" t="s">
        <v>18723</v>
      </c>
      <c r="C1610">
        <v>3310</v>
      </c>
      <c r="D1610" t="s">
        <v>17074</v>
      </c>
      <c r="E1610" t="s">
        <v>11246</v>
      </c>
      <c r="F1610" s="9">
        <f>Table13[[#This Row],[ToMeasure]]-Table13[[#This Row],[FromMeasure]]</f>
        <v>0.15722259999999999</v>
      </c>
      <c r="G1610" s="5" t="s">
        <v>11247</v>
      </c>
      <c r="H1610" s="35">
        <v>0</v>
      </c>
      <c r="I1610" s="56"/>
      <c r="J1610" t="s">
        <v>219</v>
      </c>
      <c r="K1610" s="58" t="s">
        <v>203</v>
      </c>
      <c r="L1610" s="35">
        <v>0.15722259999999999</v>
      </c>
      <c r="M1610" s="56"/>
      <c r="N1610" t="s">
        <v>11248</v>
      </c>
      <c r="O1610" s="2">
        <v>54</v>
      </c>
      <c r="P1610" s="2">
        <v>0</v>
      </c>
      <c r="Q1610" s="2">
        <v>54</v>
      </c>
      <c r="R1610" t="s">
        <v>11249</v>
      </c>
      <c r="S1610">
        <v>23</v>
      </c>
      <c r="T1610">
        <v>100</v>
      </c>
      <c r="U1610" s="2">
        <v>4</v>
      </c>
      <c r="V1610" s="2">
        <v>7</v>
      </c>
      <c r="W1610" s="8">
        <v>0.20370370370370369</v>
      </c>
      <c r="X1610" s="2">
        <v>110</v>
      </c>
      <c r="Y1610" s="45"/>
      <c r="AC1610" s="1" t="str">
        <f>IF(Table13[[#This Row],[TCS MP]]&gt;=Table13[[#This Row],[BMP]],IF(Table13[[#This Row],[TCS MP]]&lt;=Table13[[#This Row],[EMP]],"Good","EMP"),"BMP")</f>
        <v>EMP</v>
      </c>
    </row>
    <row r="1611" spans="1:29" ht="24" customHeight="1" x14ac:dyDescent="0.25">
      <c r="A1611" t="s">
        <v>3253</v>
      </c>
      <c r="B1611" t="s">
        <v>18725</v>
      </c>
      <c r="C1611">
        <v>3312</v>
      </c>
      <c r="D1611" t="s">
        <v>17074</v>
      </c>
      <c r="E1611" t="s">
        <v>3254</v>
      </c>
      <c r="F1611" s="9">
        <f>Table13[[#This Row],[ToMeasure]]-Table13[[#This Row],[FromMeasure]]</f>
        <v>0.14145794</v>
      </c>
      <c r="G1611" s="5" t="s">
        <v>3255</v>
      </c>
      <c r="H1611" s="35">
        <v>0</v>
      </c>
      <c r="I1611" s="56"/>
      <c r="J1611" t="s">
        <v>3119</v>
      </c>
      <c r="K1611" s="58" t="s">
        <v>203</v>
      </c>
      <c r="L1611" s="35">
        <v>0.14145794</v>
      </c>
      <c r="M1611" s="56"/>
      <c r="N1611" t="s">
        <v>3256</v>
      </c>
      <c r="O1611" s="2">
        <v>164</v>
      </c>
      <c r="P1611" s="2">
        <v>0</v>
      </c>
      <c r="Q1611" s="2">
        <v>164</v>
      </c>
      <c r="R1611" t="s">
        <v>3257</v>
      </c>
      <c r="S1611">
        <v>16</v>
      </c>
      <c r="T1611">
        <v>100</v>
      </c>
      <c r="U1611" s="2">
        <v>12</v>
      </c>
      <c r="V1611" s="2">
        <v>2</v>
      </c>
      <c r="W1611" s="8">
        <v>8.5365853658536592E-2</v>
      </c>
      <c r="X1611" s="2">
        <v>334</v>
      </c>
      <c r="Y1611" s="45"/>
      <c r="AC1611" s="1" t="str">
        <f>IF(Table13[[#This Row],[TCS MP]]&gt;=Table13[[#This Row],[BMP]],IF(Table13[[#This Row],[TCS MP]]&lt;=Table13[[#This Row],[EMP]],"Good","EMP"),"BMP")</f>
        <v>EMP</v>
      </c>
    </row>
    <row r="1612" spans="1:29" ht="24" customHeight="1" x14ac:dyDescent="0.25">
      <c r="A1612" t="s">
        <v>13803</v>
      </c>
      <c r="B1612" t="s">
        <v>18724</v>
      </c>
      <c r="C1612">
        <v>3311</v>
      </c>
      <c r="D1612" t="s">
        <v>17074</v>
      </c>
      <c r="E1612" t="s">
        <v>13804</v>
      </c>
      <c r="F1612" s="9">
        <f>Table13[[#This Row],[ToMeasure]]-Table13[[#This Row],[FromMeasure]]</f>
        <v>0.14205086</v>
      </c>
      <c r="G1612" s="5" t="s">
        <v>11248</v>
      </c>
      <c r="H1612" s="35">
        <v>0</v>
      </c>
      <c r="I1612" s="56"/>
      <c r="J1612" t="s">
        <v>11247</v>
      </c>
      <c r="K1612" s="58" t="s">
        <v>203</v>
      </c>
      <c r="L1612" s="35">
        <v>0.14205086</v>
      </c>
      <c r="M1612" s="56"/>
      <c r="N1612" t="s">
        <v>219</v>
      </c>
      <c r="O1612" s="2">
        <v>192</v>
      </c>
      <c r="P1612" s="2">
        <v>0</v>
      </c>
      <c r="Q1612" s="2">
        <v>192</v>
      </c>
      <c r="R1612" t="s">
        <v>13805</v>
      </c>
      <c r="S1612">
        <v>17</v>
      </c>
      <c r="T1612">
        <v>100</v>
      </c>
      <c r="U1612" s="2">
        <v>9</v>
      </c>
      <c r="V1612" s="2">
        <v>5</v>
      </c>
      <c r="W1612" s="8">
        <v>7.2916666666666671E-2</v>
      </c>
      <c r="X1612" s="2">
        <v>391</v>
      </c>
      <c r="Y1612" s="45"/>
      <c r="AC1612" s="1" t="str">
        <f>IF(Table13[[#This Row],[TCS MP]]&gt;=Table13[[#This Row],[BMP]],IF(Table13[[#This Row],[TCS MP]]&lt;=Table13[[#This Row],[EMP]],"Good","EMP"),"BMP")</f>
        <v>EMP</v>
      </c>
    </row>
    <row r="1613" spans="1:29" ht="24" customHeight="1" x14ac:dyDescent="0.25">
      <c r="A1613" t="s">
        <v>13806</v>
      </c>
      <c r="B1613" t="s">
        <v>18726</v>
      </c>
      <c r="C1613">
        <v>3313</v>
      </c>
      <c r="D1613" t="s">
        <v>17074</v>
      </c>
      <c r="E1613" t="s">
        <v>13807</v>
      </c>
      <c r="F1613" s="9">
        <f>Table13[[#This Row],[ToMeasure]]-Table13[[#This Row],[FromMeasure]]</f>
        <v>0.15362002</v>
      </c>
      <c r="G1613" s="5" t="s">
        <v>3256</v>
      </c>
      <c r="H1613" s="35">
        <v>0</v>
      </c>
      <c r="I1613" s="56"/>
      <c r="J1613" t="s">
        <v>3255</v>
      </c>
      <c r="K1613" s="58" t="s">
        <v>203</v>
      </c>
      <c r="L1613" s="35">
        <v>0.15362002</v>
      </c>
      <c r="M1613" s="56"/>
      <c r="N1613" t="s">
        <v>3119</v>
      </c>
      <c r="O1613" s="2">
        <v>42</v>
      </c>
      <c r="P1613" s="2">
        <v>0</v>
      </c>
      <c r="Q1613" s="2">
        <v>42</v>
      </c>
      <c r="R1613" t="s">
        <v>13808</v>
      </c>
      <c r="S1613">
        <v>35</v>
      </c>
      <c r="T1613">
        <v>100</v>
      </c>
      <c r="U1613" s="2">
        <v>3</v>
      </c>
      <c r="V1613" s="2">
        <v>5</v>
      </c>
      <c r="W1613" s="8">
        <v>0.19047619047619047</v>
      </c>
      <c r="X1613" s="2">
        <v>85</v>
      </c>
      <c r="Y1613" s="45"/>
      <c r="AC1613" s="1" t="str">
        <f>IF(Table13[[#This Row],[TCS MP]]&gt;=Table13[[#This Row],[BMP]],IF(Table13[[#This Row],[TCS MP]]&lt;=Table13[[#This Row],[EMP]],"Good","EMP"),"BMP")</f>
        <v>EMP</v>
      </c>
    </row>
    <row r="1614" spans="1:29" ht="24" customHeight="1" x14ac:dyDescent="0.25">
      <c r="A1614" t="s">
        <v>11250</v>
      </c>
      <c r="B1614" t="s">
        <v>18728</v>
      </c>
      <c r="C1614">
        <v>3320</v>
      </c>
      <c r="D1614" t="s">
        <v>17074</v>
      </c>
      <c r="E1614" t="s">
        <v>11251</v>
      </c>
      <c r="F1614" s="9">
        <f>Table13[[#This Row],[ToMeasure]]-Table13[[#This Row],[FromMeasure]]</f>
        <v>0.22229879999999999</v>
      </c>
      <c r="G1614" s="5" t="s">
        <v>11252</v>
      </c>
      <c r="H1614" s="35">
        <v>0</v>
      </c>
      <c r="I1614" s="56"/>
      <c r="J1614" t="s">
        <v>219</v>
      </c>
      <c r="K1614" s="58" t="s">
        <v>203</v>
      </c>
      <c r="L1614" s="35">
        <v>0.22229879999999999</v>
      </c>
      <c r="M1614" s="56"/>
      <c r="N1614" t="s">
        <v>252</v>
      </c>
      <c r="O1614" s="2">
        <v>7</v>
      </c>
      <c r="P1614" s="2">
        <v>0</v>
      </c>
      <c r="Q1614" s="2">
        <v>7</v>
      </c>
      <c r="R1614" t="s">
        <v>11253</v>
      </c>
      <c r="S1614">
        <v>67</v>
      </c>
      <c r="T1614">
        <v>100</v>
      </c>
      <c r="U1614" s="2">
        <v>1</v>
      </c>
      <c r="V1614" s="2">
        <v>2</v>
      </c>
      <c r="W1614" s="8">
        <v>0.42857142857142855</v>
      </c>
      <c r="X1614" s="2">
        <v>14</v>
      </c>
      <c r="Y1614" s="45"/>
      <c r="AC1614" s="1" t="str">
        <f>IF(Table13[[#This Row],[TCS MP]]&gt;=Table13[[#This Row],[BMP]],IF(Table13[[#This Row],[TCS MP]]&lt;=Table13[[#This Row],[EMP]],"Good","EMP"),"BMP")</f>
        <v>EMP</v>
      </c>
    </row>
    <row r="1615" spans="1:29" ht="24" customHeight="1" x14ac:dyDescent="0.25">
      <c r="A1615" t="s">
        <v>7000</v>
      </c>
      <c r="B1615" t="s">
        <v>18730</v>
      </c>
      <c r="C1615">
        <v>3322</v>
      </c>
      <c r="D1615" t="s">
        <v>17074</v>
      </c>
      <c r="E1615" t="s">
        <v>7001</v>
      </c>
      <c r="F1615" s="9">
        <f>Table13[[#This Row],[ToMeasure]]-Table13[[#This Row],[FromMeasure]]</f>
        <v>0.22210437</v>
      </c>
      <c r="G1615" s="5" t="s">
        <v>7002</v>
      </c>
      <c r="H1615" s="35">
        <v>0</v>
      </c>
      <c r="I1615" s="56"/>
      <c r="J1615" t="s">
        <v>3119</v>
      </c>
      <c r="K1615" s="58" t="s">
        <v>203</v>
      </c>
      <c r="L1615" s="35">
        <v>0.22210437</v>
      </c>
      <c r="M1615" s="56"/>
      <c r="N1615" t="s">
        <v>252</v>
      </c>
      <c r="O1615" s="2">
        <v>12</v>
      </c>
      <c r="P1615" s="2">
        <v>0</v>
      </c>
      <c r="Q1615" s="2">
        <v>12</v>
      </c>
      <c r="R1615" t="s">
        <v>7003</v>
      </c>
      <c r="S1615">
        <v>44</v>
      </c>
      <c r="T1615">
        <v>100</v>
      </c>
      <c r="U1615" s="2">
        <v>1</v>
      </c>
      <c r="V1615" s="2">
        <v>2</v>
      </c>
      <c r="W1615" s="8">
        <v>0.25</v>
      </c>
      <c r="X1615" s="2">
        <v>24</v>
      </c>
      <c r="Y1615" s="45"/>
      <c r="AC1615" s="1" t="str">
        <f>IF(Table13[[#This Row],[TCS MP]]&gt;=Table13[[#This Row],[BMP]],IF(Table13[[#This Row],[TCS MP]]&lt;=Table13[[#This Row],[EMP]],"Good","EMP"),"BMP")</f>
        <v>EMP</v>
      </c>
    </row>
    <row r="1616" spans="1:29" ht="24" customHeight="1" x14ac:dyDescent="0.25">
      <c r="A1616" t="s">
        <v>7004</v>
      </c>
      <c r="B1616" t="s">
        <v>18729</v>
      </c>
      <c r="C1616">
        <v>3321</v>
      </c>
      <c r="D1616" t="s">
        <v>17074</v>
      </c>
      <c r="E1616" t="s">
        <v>7005</v>
      </c>
      <c r="F1616" s="9">
        <f>Table13[[#This Row],[ToMeasure]]-Table13[[#This Row],[FromMeasure]]</f>
        <v>0.29587110999999999</v>
      </c>
      <c r="G1616" s="5" t="s">
        <v>7006</v>
      </c>
      <c r="H1616" s="35">
        <v>0</v>
      </c>
      <c r="I1616" s="56"/>
      <c r="J1616" t="s">
        <v>252</v>
      </c>
      <c r="K1616" s="58" t="s">
        <v>203</v>
      </c>
      <c r="L1616" s="35">
        <v>0.29587110999999999</v>
      </c>
      <c r="M1616" s="56"/>
      <c r="N1616" t="s">
        <v>219</v>
      </c>
      <c r="O1616" s="2">
        <v>18</v>
      </c>
      <c r="P1616" s="2">
        <v>0</v>
      </c>
      <c r="Q1616" s="2">
        <v>18</v>
      </c>
      <c r="R1616" t="s">
        <v>7007</v>
      </c>
      <c r="S1616">
        <v>29</v>
      </c>
      <c r="T1616">
        <v>100</v>
      </c>
      <c r="U1616" s="2">
        <v>1</v>
      </c>
      <c r="V1616" s="2">
        <v>0</v>
      </c>
      <c r="W1616" s="8">
        <v>5.5555555555555552E-2</v>
      </c>
      <c r="X1616" s="2">
        <v>37</v>
      </c>
      <c r="Y1616" s="45"/>
      <c r="AC1616" s="1" t="str">
        <f>IF(Table13[[#This Row],[TCS MP]]&gt;=Table13[[#This Row],[BMP]],IF(Table13[[#This Row],[TCS MP]]&lt;=Table13[[#This Row],[EMP]],"Good","EMP"),"BMP")</f>
        <v>EMP</v>
      </c>
    </row>
    <row r="1617" spans="1:29" ht="24" customHeight="1" x14ac:dyDescent="0.25">
      <c r="A1617" t="s">
        <v>11254</v>
      </c>
      <c r="B1617" t="s">
        <v>18731</v>
      </c>
      <c r="C1617">
        <v>3323</v>
      </c>
      <c r="D1617" t="s">
        <v>17074</v>
      </c>
      <c r="E1617" t="s">
        <v>11255</v>
      </c>
      <c r="F1617" s="9">
        <f>Table13[[#This Row],[ToMeasure]]-Table13[[#This Row],[FromMeasure]]</f>
        <v>0.28321566999999997</v>
      </c>
      <c r="G1617" s="5" t="s">
        <v>11256</v>
      </c>
      <c r="H1617" s="35">
        <v>0</v>
      </c>
      <c r="I1617" s="56"/>
      <c r="J1617" t="s">
        <v>252</v>
      </c>
      <c r="K1617" s="58" t="s">
        <v>203</v>
      </c>
      <c r="L1617" s="35">
        <v>0.28321566999999997</v>
      </c>
      <c r="M1617" s="56"/>
      <c r="N1617" t="s">
        <v>3119</v>
      </c>
      <c r="O1617" s="2">
        <v>23</v>
      </c>
      <c r="P1617" s="2">
        <v>0</v>
      </c>
      <c r="Q1617" s="2">
        <v>23</v>
      </c>
      <c r="R1617" t="s">
        <v>11257</v>
      </c>
      <c r="S1617">
        <v>42</v>
      </c>
      <c r="T1617">
        <v>100</v>
      </c>
      <c r="U1617" s="2">
        <v>1</v>
      </c>
      <c r="V1617" s="2">
        <v>1</v>
      </c>
      <c r="W1617" s="8">
        <v>8.6956521739130432E-2</v>
      </c>
      <c r="X1617" s="2">
        <v>47</v>
      </c>
      <c r="Y1617" s="45"/>
      <c r="AC1617" s="1" t="str">
        <f>IF(Table13[[#This Row],[TCS MP]]&gt;=Table13[[#This Row],[BMP]],IF(Table13[[#This Row],[TCS MP]]&lt;=Table13[[#This Row],[EMP]],"Good","EMP"),"BMP")</f>
        <v>EMP</v>
      </c>
    </row>
    <row r="1618" spans="1:29" ht="24" customHeight="1" x14ac:dyDescent="0.25">
      <c r="A1618" t="s">
        <v>7008</v>
      </c>
      <c r="B1618" t="s">
        <v>18733</v>
      </c>
      <c r="C1618">
        <v>3330</v>
      </c>
      <c r="D1618" t="s">
        <v>17074</v>
      </c>
      <c r="E1618" t="s">
        <v>7009</v>
      </c>
      <c r="F1618" s="9">
        <f>Table13[[#This Row],[ToMeasure]]-Table13[[#This Row],[FromMeasure]]</f>
        <v>0.25057473000000002</v>
      </c>
      <c r="G1618" s="5" t="s">
        <v>7010</v>
      </c>
      <c r="H1618" s="35">
        <v>0</v>
      </c>
      <c r="I1618" s="56"/>
      <c r="J1618" t="s">
        <v>219</v>
      </c>
      <c r="K1618" s="58" t="s">
        <v>203</v>
      </c>
      <c r="L1618" s="35">
        <v>0.25057473000000002</v>
      </c>
      <c r="M1618" s="56"/>
      <c r="N1618" t="s">
        <v>254</v>
      </c>
      <c r="O1618" s="2">
        <v>730</v>
      </c>
      <c r="P1618" s="2">
        <v>0</v>
      </c>
      <c r="Q1618" s="2">
        <v>730</v>
      </c>
      <c r="R1618" t="s">
        <v>7011</v>
      </c>
      <c r="S1618">
        <v>11</v>
      </c>
      <c r="T1618">
        <v>100</v>
      </c>
      <c r="U1618" s="2">
        <v>21</v>
      </c>
      <c r="V1618" s="2">
        <v>80</v>
      </c>
      <c r="W1618" s="8">
        <v>0.13835616438356163</v>
      </c>
      <c r="X1618" s="2">
        <v>1485</v>
      </c>
      <c r="Y1618" s="45"/>
      <c r="AC1618" s="1" t="str">
        <f>IF(Table13[[#This Row],[TCS MP]]&gt;=Table13[[#This Row],[BMP]],IF(Table13[[#This Row],[TCS MP]]&lt;=Table13[[#This Row],[EMP]],"Good","EMP"),"BMP")</f>
        <v>EMP</v>
      </c>
    </row>
    <row r="1619" spans="1:29" ht="24" customHeight="1" x14ac:dyDescent="0.25">
      <c r="A1619" t="s">
        <v>13809</v>
      </c>
      <c r="B1619" t="s">
        <v>18735</v>
      </c>
      <c r="C1619">
        <v>3332</v>
      </c>
      <c r="D1619" t="s">
        <v>17074</v>
      </c>
      <c r="E1619" t="s">
        <v>13810</v>
      </c>
      <c r="F1619" s="9">
        <f>Table13[[#This Row],[ToMeasure]]-Table13[[#This Row],[FromMeasure]]</f>
        <v>0.32864502000000001</v>
      </c>
      <c r="G1619" s="5" t="s">
        <v>13811</v>
      </c>
      <c r="H1619" s="35">
        <v>0</v>
      </c>
      <c r="I1619" s="56"/>
      <c r="J1619" t="s">
        <v>13812</v>
      </c>
      <c r="K1619" s="58" t="s">
        <v>203</v>
      </c>
      <c r="L1619" s="35">
        <v>0.32864502000000001</v>
      </c>
      <c r="M1619" s="56"/>
      <c r="N1619" t="s">
        <v>3119</v>
      </c>
      <c r="O1619" s="2">
        <v>1268</v>
      </c>
      <c r="P1619" s="2">
        <v>0</v>
      </c>
      <c r="Q1619" s="2">
        <v>1268</v>
      </c>
      <c r="R1619" t="s">
        <v>13813</v>
      </c>
      <c r="S1619">
        <v>10</v>
      </c>
      <c r="T1619">
        <v>100</v>
      </c>
      <c r="U1619" s="2">
        <v>105</v>
      </c>
      <c r="V1619" s="2">
        <v>16</v>
      </c>
      <c r="W1619" s="8">
        <v>9.5425867507886439E-2</v>
      </c>
      <c r="X1619" s="2">
        <v>2579</v>
      </c>
      <c r="Y1619" s="45"/>
      <c r="AC1619" s="1" t="str">
        <f>IF(Table13[[#This Row],[TCS MP]]&gt;=Table13[[#This Row],[BMP]],IF(Table13[[#This Row],[TCS MP]]&lt;=Table13[[#This Row],[EMP]],"Good","EMP"),"BMP")</f>
        <v>EMP</v>
      </c>
    </row>
    <row r="1620" spans="1:29" ht="24" customHeight="1" x14ac:dyDescent="0.25">
      <c r="A1620" t="s">
        <v>13814</v>
      </c>
      <c r="B1620" t="s">
        <v>18734</v>
      </c>
      <c r="C1620">
        <v>3331</v>
      </c>
      <c r="D1620" t="s">
        <v>17074</v>
      </c>
      <c r="E1620" t="s">
        <v>13815</v>
      </c>
      <c r="F1620" s="9">
        <f>Table13[[#This Row],[ToMeasure]]-Table13[[#This Row],[FromMeasure]]</f>
        <v>0.29984104</v>
      </c>
      <c r="G1620" s="5" t="s">
        <v>13816</v>
      </c>
      <c r="H1620" s="35">
        <v>0</v>
      </c>
      <c r="I1620" s="56"/>
      <c r="J1620" t="s">
        <v>254</v>
      </c>
      <c r="K1620" s="58" t="s">
        <v>203</v>
      </c>
      <c r="L1620" s="35">
        <v>0.29984104</v>
      </c>
      <c r="M1620" s="56"/>
      <c r="N1620" t="s">
        <v>219</v>
      </c>
      <c r="O1620" s="2">
        <v>1316</v>
      </c>
      <c r="P1620" s="2">
        <v>0</v>
      </c>
      <c r="Q1620" s="2">
        <v>1316</v>
      </c>
      <c r="R1620" t="s">
        <v>13817</v>
      </c>
      <c r="S1620">
        <v>10</v>
      </c>
      <c r="T1620">
        <v>100</v>
      </c>
      <c r="U1620" s="2">
        <v>103</v>
      </c>
      <c r="V1620" s="2">
        <v>47</v>
      </c>
      <c r="W1620" s="8">
        <v>0.11398176291793313</v>
      </c>
      <c r="X1620" s="2">
        <v>2677</v>
      </c>
      <c r="Y1620" s="45"/>
      <c r="AC1620" s="1" t="str">
        <f>IF(Table13[[#This Row],[TCS MP]]&gt;=Table13[[#This Row],[BMP]],IF(Table13[[#This Row],[TCS MP]]&lt;=Table13[[#This Row],[EMP]],"Good","EMP"),"BMP")</f>
        <v>EMP</v>
      </c>
    </row>
    <row r="1621" spans="1:29" ht="24" customHeight="1" x14ac:dyDescent="0.25">
      <c r="A1621" t="s">
        <v>13818</v>
      </c>
      <c r="B1621" t="s">
        <v>18736</v>
      </c>
      <c r="C1621">
        <v>3333</v>
      </c>
      <c r="D1621" t="s">
        <v>17074</v>
      </c>
      <c r="E1621" t="s">
        <v>13819</v>
      </c>
      <c r="F1621" s="9">
        <f>Table13[[#This Row],[ToMeasure]]-Table13[[#This Row],[FromMeasure]]</f>
        <v>0.28063337999999999</v>
      </c>
      <c r="G1621" s="5" t="s">
        <v>13812</v>
      </c>
      <c r="H1621" s="35">
        <v>0</v>
      </c>
      <c r="I1621" s="56"/>
      <c r="J1621" t="s">
        <v>3119</v>
      </c>
      <c r="K1621" s="58" t="s">
        <v>203</v>
      </c>
      <c r="L1621" s="35">
        <v>0.28063337999999999</v>
      </c>
      <c r="M1621" s="56"/>
      <c r="N1621" t="s">
        <v>13811</v>
      </c>
      <c r="O1621" s="2">
        <v>973</v>
      </c>
      <c r="P1621" s="2">
        <v>0</v>
      </c>
      <c r="Q1621" s="2">
        <v>973</v>
      </c>
      <c r="R1621" t="s">
        <v>13820</v>
      </c>
      <c r="S1621">
        <v>11</v>
      </c>
      <c r="T1621">
        <v>100</v>
      </c>
      <c r="U1621" s="2">
        <v>28</v>
      </c>
      <c r="V1621" s="2">
        <v>101</v>
      </c>
      <c r="W1621" s="8">
        <v>0.13257965056526208</v>
      </c>
      <c r="X1621" s="2">
        <v>1979</v>
      </c>
      <c r="Y1621" s="45"/>
      <c r="AC1621" s="1" t="str">
        <f>IF(Table13[[#This Row],[TCS MP]]&gt;=Table13[[#This Row],[BMP]],IF(Table13[[#This Row],[TCS MP]]&lt;=Table13[[#This Row],[EMP]],"Good","EMP"),"BMP")</f>
        <v>EMP</v>
      </c>
    </row>
    <row r="1622" spans="1:29" ht="24" customHeight="1" x14ac:dyDescent="0.25">
      <c r="A1622" t="s">
        <v>13821</v>
      </c>
      <c r="C1622" t="s">
        <v>203</v>
      </c>
      <c r="D1622" t="s">
        <v>17074</v>
      </c>
      <c r="E1622" t="s">
        <v>13822</v>
      </c>
      <c r="F1622" s="9">
        <f>Table13[[#This Row],[ToMeasure]]-Table13[[#This Row],[FromMeasure]]</f>
        <v>2.5081630000000001E-2</v>
      </c>
      <c r="G1622" s="5" t="s">
        <v>13823</v>
      </c>
      <c r="H1622" s="35">
        <v>0</v>
      </c>
      <c r="I1622" s="56"/>
      <c r="J1622" t="s">
        <v>254</v>
      </c>
      <c r="K1622" s="58" t="s">
        <v>203</v>
      </c>
      <c r="L1622" s="35">
        <v>2.5081630000000001E-2</v>
      </c>
      <c r="M1622" s="56"/>
      <c r="N1622" t="s">
        <v>13816</v>
      </c>
      <c r="O1622" s="2" t="s">
        <v>203</v>
      </c>
      <c r="P1622" s="2" t="s">
        <v>203</v>
      </c>
      <c r="Q1622" s="2">
        <v>3561</v>
      </c>
      <c r="R1622" t="s">
        <v>4405</v>
      </c>
      <c r="S1622" t="s">
        <v>203</v>
      </c>
      <c r="T1622" t="s">
        <v>203</v>
      </c>
      <c r="U1622" s="2" t="s">
        <v>203</v>
      </c>
      <c r="V1622" s="2" t="s">
        <v>203</v>
      </c>
      <c r="W1622" s="8" t="s">
        <v>203</v>
      </c>
      <c r="X1622" s="2">
        <v>7244</v>
      </c>
      <c r="Y1622" s="45"/>
      <c r="AC1622" s="1" t="str">
        <f>IF(Table13[[#This Row],[TCS MP]]&gt;=Table13[[#This Row],[BMP]],IF(Table13[[#This Row],[TCS MP]]&lt;=Table13[[#This Row],[EMP]],"Good","EMP"),"BMP")</f>
        <v>EMP</v>
      </c>
    </row>
    <row r="1623" spans="1:29" ht="24" customHeight="1" x14ac:dyDescent="0.25">
      <c r="A1623" t="s">
        <v>11258</v>
      </c>
      <c r="C1623" t="s">
        <v>203</v>
      </c>
      <c r="D1623" t="s">
        <v>17074</v>
      </c>
      <c r="E1623" t="s">
        <v>11259</v>
      </c>
      <c r="F1623" s="9">
        <f>Table13[[#This Row],[ToMeasure]]-Table13[[#This Row],[FromMeasure]]</f>
        <v>5.1447600000000003E-2</v>
      </c>
      <c r="G1623" s="5" t="s">
        <v>11260</v>
      </c>
      <c r="H1623" s="35">
        <v>0</v>
      </c>
      <c r="I1623" s="56"/>
      <c r="J1623" t="s">
        <v>7010</v>
      </c>
      <c r="K1623" s="58" t="s">
        <v>203</v>
      </c>
      <c r="L1623" s="35">
        <v>5.1447600000000003E-2</v>
      </c>
      <c r="M1623" s="56"/>
      <c r="N1623" t="s">
        <v>254</v>
      </c>
      <c r="O1623" s="2" t="s">
        <v>203</v>
      </c>
      <c r="P1623" s="2" t="s">
        <v>203</v>
      </c>
      <c r="Q1623" s="2">
        <v>3561</v>
      </c>
      <c r="R1623" t="s">
        <v>4405</v>
      </c>
      <c r="S1623" t="s">
        <v>203</v>
      </c>
      <c r="T1623" t="s">
        <v>203</v>
      </c>
      <c r="U1623" s="2" t="s">
        <v>203</v>
      </c>
      <c r="V1623" s="2" t="s">
        <v>203</v>
      </c>
      <c r="W1623" s="8" t="s">
        <v>203</v>
      </c>
      <c r="X1623" s="2">
        <v>7244</v>
      </c>
      <c r="Y1623" s="45"/>
      <c r="AC1623" s="1" t="str">
        <f>IF(Table13[[#This Row],[TCS MP]]&gt;=Table13[[#This Row],[BMP]],IF(Table13[[#This Row],[TCS MP]]&lt;=Table13[[#This Row],[EMP]],"Good","EMP"),"BMP")</f>
        <v>EMP</v>
      </c>
    </row>
    <row r="1624" spans="1:29" ht="24" customHeight="1" x14ac:dyDescent="0.25">
      <c r="A1624" t="s">
        <v>11261</v>
      </c>
      <c r="B1624" t="s">
        <v>18738</v>
      </c>
      <c r="C1624">
        <v>3340</v>
      </c>
      <c r="D1624" t="s">
        <v>17074</v>
      </c>
      <c r="E1624" t="s">
        <v>11262</v>
      </c>
      <c r="F1624" s="9">
        <f>Table13[[#This Row],[ToMeasure]]-Table13[[#This Row],[FromMeasure]]</f>
        <v>0.18151120000000001</v>
      </c>
      <c r="G1624" s="5" t="s">
        <v>11263</v>
      </c>
      <c r="H1624" s="35">
        <v>0</v>
      </c>
      <c r="I1624" s="56"/>
      <c r="J1624" t="s">
        <v>219</v>
      </c>
      <c r="K1624" s="58" t="s">
        <v>203</v>
      </c>
      <c r="L1624" s="35">
        <v>0.18151120000000001</v>
      </c>
      <c r="M1624" s="56"/>
      <c r="N1624" t="s">
        <v>11264</v>
      </c>
      <c r="O1624" s="2">
        <v>236</v>
      </c>
      <c r="P1624" s="2">
        <v>0</v>
      </c>
      <c r="Q1624" s="2">
        <v>236</v>
      </c>
      <c r="R1624" t="s">
        <v>11265</v>
      </c>
      <c r="S1624">
        <v>12</v>
      </c>
      <c r="T1624">
        <v>100</v>
      </c>
      <c r="U1624" s="2">
        <v>5</v>
      </c>
      <c r="V1624" s="2">
        <v>23</v>
      </c>
      <c r="W1624" s="8">
        <v>0.11864406779661017</v>
      </c>
      <c r="X1624" s="2">
        <v>480</v>
      </c>
      <c r="Y1624" s="45"/>
      <c r="AC1624" s="1" t="str">
        <f>IF(Table13[[#This Row],[TCS MP]]&gt;=Table13[[#This Row],[BMP]],IF(Table13[[#This Row],[TCS MP]]&lt;=Table13[[#This Row],[EMP]],"Good","EMP"),"BMP")</f>
        <v>EMP</v>
      </c>
    </row>
    <row r="1625" spans="1:29" ht="24" customHeight="1" x14ac:dyDescent="0.25">
      <c r="A1625" t="s">
        <v>11266</v>
      </c>
      <c r="B1625" t="s">
        <v>18740</v>
      </c>
      <c r="C1625">
        <v>3342</v>
      </c>
      <c r="D1625" t="s">
        <v>17074</v>
      </c>
      <c r="E1625" t="s">
        <v>11267</v>
      </c>
      <c r="F1625" s="9">
        <f>Table13[[#This Row],[ToMeasure]]-Table13[[#This Row],[FromMeasure]]</f>
        <v>0.18842363000000001</v>
      </c>
      <c r="G1625" s="5" t="s">
        <v>11268</v>
      </c>
      <c r="H1625" s="35">
        <v>0</v>
      </c>
      <c r="I1625" s="56"/>
      <c r="J1625" t="s">
        <v>3119</v>
      </c>
      <c r="K1625" s="58" t="s">
        <v>203</v>
      </c>
      <c r="L1625" s="35">
        <v>0.18842363000000001</v>
      </c>
      <c r="M1625" s="56"/>
      <c r="N1625" t="s">
        <v>11269</v>
      </c>
      <c r="O1625" s="2">
        <v>1069</v>
      </c>
      <c r="P1625" s="2">
        <v>0</v>
      </c>
      <c r="Q1625" s="2">
        <v>1069</v>
      </c>
      <c r="R1625" t="s">
        <v>11270</v>
      </c>
      <c r="S1625">
        <v>10</v>
      </c>
      <c r="T1625">
        <v>100</v>
      </c>
      <c r="U1625" s="2">
        <v>29</v>
      </c>
      <c r="V1625" s="2">
        <v>117</v>
      </c>
      <c r="W1625" s="8">
        <v>0.13657623947614594</v>
      </c>
      <c r="X1625" s="2">
        <v>2175</v>
      </c>
      <c r="Y1625" s="45"/>
      <c r="AC1625" s="1" t="str">
        <f>IF(Table13[[#This Row],[TCS MP]]&gt;=Table13[[#This Row],[BMP]],IF(Table13[[#This Row],[TCS MP]]&lt;=Table13[[#This Row],[EMP]],"Good","EMP"),"BMP")</f>
        <v>EMP</v>
      </c>
    </row>
    <row r="1626" spans="1:29" ht="24" customHeight="1" x14ac:dyDescent="0.25">
      <c r="A1626" t="s">
        <v>13824</v>
      </c>
      <c r="B1626" t="s">
        <v>18739</v>
      </c>
      <c r="C1626">
        <v>3341</v>
      </c>
      <c r="D1626" t="s">
        <v>17074</v>
      </c>
      <c r="E1626" t="s">
        <v>13825</v>
      </c>
      <c r="F1626" s="9">
        <f>Table13[[#This Row],[ToMeasure]]-Table13[[#This Row],[FromMeasure]]</f>
        <v>0.22815495999999999</v>
      </c>
      <c r="G1626" s="5" t="s">
        <v>11264</v>
      </c>
      <c r="H1626" s="35">
        <v>0</v>
      </c>
      <c r="I1626" s="56"/>
      <c r="J1626" t="s">
        <v>11263</v>
      </c>
      <c r="K1626" s="58" t="s">
        <v>203</v>
      </c>
      <c r="L1626" s="35">
        <v>0.22815495999999999</v>
      </c>
      <c r="M1626" s="56"/>
      <c r="N1626" t="s">
        <v>219</v>
      </c>
      <c r="O1626" s="2">
        <v>1019</v>
      </c>
      <c r="P1626" s="2">
        <v>0</v>
      </c>
      <c r="Q1626" s="2">
        <v>1019</v>
      </c>
      <c r="R1626" t="s">
        <v>13826</v>
      </c>
      <c r="S1626">
        <v>10</v>
      </c>
      <c r="T1626">
        <v>100</v>
      </c>
      <c r="U1626" s="2">
        <v>85</v>
      </c>
      <c r="V1626" s="2">
        <v>14</v>
      </c>
      <c r="W1626" s="8">
        <v>9.7154072620215901E-2</v>
      </c>
      <c r="X1626" s="2">
        <v>2073</v>
      </c>
      <c r="Y1626" s="45"/>
      <c r="AC1626" s="1" t="str">
        <f>IF(Table13[[#This Row],[TCS MP]]&gt;=Table13[[#This Row],[BMP]],IF(Table13[[#This Row],[TCS MP]]&lt;=Table13[[#This Row],[EMP]],"Good","EMP"),"BMP")</f>
        <v>EMP</v>
      </c>
    </row>
    <row r="1627" spans="1:29" ht="24" customHeight="1" x14ac:dyDescent="0.25">
      <c r="A1627" t="s">
        <v>13827</v>
      </c>
      <c r="B1627" t="s">
        <v>18741</v>
      </c>
      <c r="C1627">
        <v>3343</v>
      </c>
      <c r="D1627" t="s">
        <v>17074</v>
      </c>
      <c r="E1627" t="s">
        <v>13828</v>
      </c>
      <c r="F1627" s="9">
        <f>Table13[[#This Row],[ToMeasure]]-Table13[[#This Row],[FromMeasure]]</f>
        <v>0.23786399</v>
      </c>
      <c r="G1627" s="5" t="s">
        <v>11269</v>
      </c>
      <c r="H1627" s="35">
        <v>0</v>
      </c>
      <c r="I1627" s="56"/>
      <c r="J1627" t="s">
        <v>11268</v>
      </c>
      <c r="K1627" s="58" t="s">
        <v>203</v>
      </c>
      <c r="L1627" s="35">
        <v>0.23786399</v>
      </c>
      <c r="M1627" s="56"/>
      <c r="N1627" t="s">
        <v>3119</v>
      </c>
      <c r="O1627" s="2">
        <v>180</v>
      </c>
      <c r="P1627" s="2">
        <v>0</v>
      </c>
      <c r="Q1627" s="2">
        <v>180</v>
      </c>
      <c r="R1627" t="s">
        <v>13829</v>
      </c>
      <c r="S1627">
        <v>14</v>
      </c>
      <c r="T1627">
        <v>100</v>
      </c>
      <c r="U1627" s="2">
        <v>14</v>
      </c>
      <c r="V1627" s="2">
        <v>2</v>
      </c>
      <c r="W1627" s="8">
        <v>8.8888888888888892E-2</v>
      </c>
      <c r="X1627" s="2">
        <v>366</v>
      </c>
      <c r="Y1627" s="45"/>
      <c r="AC1627" s="1" t="str">
        <f>IF(Table13[[#This Row],[TCS MP]]&gt;=Table13[[#This Row],[BMP]],IF(Table13[[#This Row],[TCS MP]]&lt;=Table13[[#This Row],[EMP]],"Good","EMP"),"BMP")</f>
        <v>EMP</v>
      </c>
    </row>
    <row r="1628" spans="1:29" ht="24" customHeight="1" x14ac:dyDescent="0.25">
      <c r="A1628" t="s">
        <v>11271</v>
      </c>
      <c r="B1628" t="s">
        <v>18743</v>
      </c>
      <c r="C1628">
        <v>3350</v>
      </c>
      <c r="D1628" t="s">
        <v>17074</v>
      </c>
      <c r="E1628" t="s">
        <v>260</v>
      </c>
      <c r="F1628" s="9">
        <f>Table13[[#This Row],[ToMeasure]]-Table13[[#This Row],[FromMeasure]]</f>
        <v>0.59054121000000004</v>
      </c>
      <c r="G1628" s="5" t="s">
        <v>258</v>
      </c>
      <c r="H1628" s="35">
        <v>0</v>
      </c>
      <c r="I1628" s="56"/>
      <c r="J1628" t="s">
        <v>219</v>
      </c>
      <c r="K1628" s="58" t="s">
        <v>203</v>
      </c>
      <c r="L1628" s="35">
        <v>0.59054121000000004</v>
      </c>
      <c r="M1628" s="56"/>
      <c r="N1628" t="s">
        <v>11272</v>
      </c>
      <c r="O1628" s="2">
        <v>4508</v>
      </c>
      <c r="P1628" s="2">
        <v>0</v>
      </c>
      <c r="Q1628" s="2">
        <v>4508</v>
      </c>
      <c r="R1628" t="s">
        <v>11273</v>
      </c>
      <c r="S1628">
        <v>9</v>
      </c>
      <c r="T1628" t="s">
        <v>203</v>
      </c>
      <c r="U1628" s="2">
        <v>414</v>
      </c>
      <c r="V1628" s="2">
        <v>65</v>
      </c>
      <c r="W1628" s="8">
        <v>0.10625554569653949</v>
      </c>
      <c r="X1628" s="2">
        <v>9171</v>
      </c>
      <c r="Y1628" s="45"/>
      <c r="AC1628" s="1" t="str">
        <f>IF(Table13[[#This Row],[TCS MP]]&gt;=Table13[[#This Row],[BMP]],IF(Table13[[#This Row],[TCS MP]]&lt;=Table13[[#This Row],[EMP]],"Good","EMP"),"BMP")</f>
        <v>EMP</v>
      </c>
    </row>
    <row r="1629" spans="1:29" ht="24" customHeight="1" x14ac:dyDescent="0.25">
      <c r="A1629" t="s">
        <v>7053</v>
      </c>
      <c r="B1629" t="s">
        <v>18745</v>
      </c>
      <c r="C1629">
        <v>3360</v>
      </c>
      <c r="D1629" t="s">
        <v>17074</v>
      </c>
      <c r="E1629" t="s">
        <v>7054</v>
      </c>
      <c r="F1629" s="9">
        <f>Table13[[#This Row],[ToMeasure]]-Table13[[#This Row],[FromMeasure]]</f>
        <v>0.19467660000000001</v>
      </c>
      <c r="G1629" s="5" t="s">
        <v>7055</v>
      </c>
      <c r="H1629" s="35">
        <v>0</v>
      </c>
      <c r="I1629" s="56"/>
      <c r="J1629" t="s">
        <v>156</v>
      </c>
      <c r="K1629" s="58" t="s">
        <v>203</v>
      </c>
      <c r="L1629" s="35">
        <v>0.19467660000000001</v>
      </c>
      <c r="M1629" s="56"/>
      <c r="N1629" t="s">
        <v>7056</v>
      </c>
      <c r="O1629" s="2">
        <v>3879</v>
      </c>
      <c r="P1629" s="2">
        <v>0</v>
      </c>
      <c r="Q1629" s="2">
        <v>3879</v>
      </c>
      <c r="R1629" t="s">
        <v>7057</v>
      </c>
      <c r="S1629">
        <v>9</v>
      </c>
      <c r="T1629" t="s">
        <v>203</v>
      </c>
      <c r="U1629" s="2">
        <v>216</v>
      </c>
      <c r="V1629" s="2">
        <v>669</v>
      </c>
      <c r="W1629" s="8">
        <v>0.22815158546017014</v>
      </c>
      <c r="X1629" s="2">
        <v>6505</v>
      </c>
      <c r="Y1629" s="45"/>
      <c r="AC1629" s="1" t="str">
        <f>IF(Table13[[#This Row],[TCS MP]]&gt;=Table13[[#This Row],[BMP]],IF(Table13[[#This Row],[TCS MP]]&lt;=Table13[[#This Row],[EMP]],"Good","EMP"),"BMP")</f>
        <v>EMP</v>
      </c>
    </row>
    <row r="1630" spans="1:29" ht="24" customHeight="1" x14ac:dyDescent="0.25">
      <c r="A1630" t="s">
        <v>7058</v>
      </c>
      <c r="B1630" t="s">
        <v>18747</v>
      </c>
      <c r="C1630">
        <v>3362</v>
      </c>
      <c r="D1630" t="s">
        <v>17074</v>
      </c>
      <c r="E1630" t="s">
        <v>7059</v>
      </c>
      <c r="F1630" s="9">
        <f>Table13[[#This Row],[ToMeasure]]-Table13[[#This Row],[FromMeasure]]</f>
        <v>0.2161431</v>
      </c>
      <c r="G1630" s="5" t="s">
        <v>3317</v>
      </c>
      <c r="H1630" s="35">
        <v>6.1299999999999999E-5</v>
      </c>
      <c r="I1630" s="56"/>
      <c r="J1630" t="s">
        <v>647</v>
      </c>
      <c r="K1630" s="58" t="s">
        <v>203</v>
      </c>
      <c r="L1630" s="35">
        <v>0.21620439999999999</v>
      </c>
      <c r="M1630" s="56"/>
      <c r="N1630" t="s">
        <v>3316</v>
      </c>
      <c r="O1630" s="2">
        <v>1620</v>
      </c>
      <c r="P1630" s="2">
        <v>0</v>
      </c>
      <c r="Q1630" s="2">
        <v>1620</v>
      </c>
      <c r="R1630" t="s">
        <v>7060</v>
      </c>
      <c r="S1630">
        <v>12</v>
      </c>
      <c r="T1630" t="s">
        <v>203</v>
      </c>
      <c r="U1630" s="2">
        <v>89</v>
      </c>
      <c r="V1630" s="2">
        <v>279</v>
      </c>
      <c r="W1630" s="8">
        <v>0.2271604938271605</v>
      </c>
      <c r="X1630" s="2">
        <v>2717</v>
      </c>
      <c r="Y1630" s="45"/>
      <c r="AC1630" s="1" t="str">
        <f>IF(Table13[[#This Row],[TCS MP]]&gt;=Table13[[#This Row],[BMP]],IF(Table13[[#This Row],[TCS MP]]&lt;=Table13[[#This Row],[EMP]],"Good","EMP"),"BMP")</f>
        <v>EMP</v>
      </c>
    </row>
    <row r="1631" spans="1:29" ht="24" customHeight="1" x14ac:dyDescent="0.25">
      <c r="A1631" t="s">
        <v>11327</v>
      </c>
      <c r="B1631" t="s">
        <v>18746</v>
      </c>
      <c r="C1631">
        <v>3361</v>
      </c>
      <c r="D1631" t="s">
        <v>17074</v>
      </c>
      <c r="E1631" t="s">
        <v>11328</v>
      </c>
      <c r="F1631" s="9">
        <f>Table13[[#This Row],[ToMeasure]]-Table13[[#This Row],[FromMeasure]]</f>
        <v>0.21152858999999999</v>
      </c>
      <c r="G1631" s="5" t="s">
        <v>11329</v>
      </c>
      <c r="H1631" s="35">
        <v>0</v>
      </c>
      <c r="I1631" s="56"/>
      <c r="J1631" t="s">
        <v>7056</v>
      </c>
      <c r="K1631" s="58" t="s">
        <v>203</v>
      </c>
      <c r="L1631" s="35">
        <v>0.21152858999999999</v>
      </c>
      <c r="M1631" s="56"/>
      <c r="N1631" t="s">
        <v>156</v>
      </c>
      <c r="O1631" s="2">
        <v>1959</v>
      </c>
      <c r="P1631" s="2">
        <v>0</v>
      </c>
      <c r="Q1631" s="2">
        <v>1959</v>
      </c>
      <c r="R1631" t="s">
        <v>11330</v>
      </c>
      <c r="S1631">
        <v>10</v>
      </c>
      <c r="T1631" t="s">
        <v>203</v>
      </c>
      <c r="U1631" s="2">
        <v>83</v>
      </c>
      <c r="V1631" s="2">
        <v>797</v>
      </c>
      <c r="W1631" s="8">
        <v>0.4492087799897907</v>
      </c>
      <c r="X1631" s="2">
        <v>3285</v>
      </c>
      <c r="Y1631" s="45"/>
      <c r="AC1631" s="1" t="str">
        <f>IF(Table13[[#This Row],[TCS MP]]&gt;=Table13[[#This Row],[BMP]],IF(Table13[[#This Row],[TCS MP]]&lt;=Table13[[#This Row],[EMP]],"Good","EMP"),"BMP")</f>
        <v>EMP</v>
      </c>
    </row>
    <row r="1632" spans="1:29" ht="24" customHeight="1" x14ac:dyDescent="0.25">
      <c r="A1632" t="s">
        <v>3314</v>
      </c>
      <c r="B1632" t="s">
        <v>18748</v>
      </c>
      <c r="C1632">
        <v>3363</v>
      </c>
      <c r="D1632" t="s">
        <v>17074</v>
      </c>
      <c r="E1632" t="s">
        <v>3315</v>
      </c>
      <c r="F1632" s="9">
        <f>Table13[[#This Row],[ToMeasure]]-Table13[[#This Row],[FromMeasure]]</f>
        <v>0.19644476999999999</v>
      </c>
      <c r="G1632" s="5" t="s">
        <v>3316</v>
      </c>
      <c r="H1632" s="35">
        <v>0</v>
      </c>
      <c r="I1632" s="56"/>
      <c r="J1632" t="s">
        <v>3317</v>
      </c>
      <c r="K1632" s="58" t="s">
        <v>203</v>
      </c>
      <c r="L1632" s="35">
        <v>0.19644476999999999</v>
      </c>
      <c r="M1632" s="56"/>
      <c r="N1632" t="s">
        <v>647</v>
      </c>
      <c r="O1632" s="2">
        <v>3691</v>
      </c>
      <c r="P1632" s="2">
        <v>0</v>
      </c>
      <c r="Q1632" s="2">
        <v>3691</v>
      </c>
      <c r="R1632" t="s">
        <v>3318</v>
      </c>
      <c r="S1632">
        <v>9</v>
      </c>
      <c r="T1632" t="s">
        <v>203</v>
      </c>
      <c r="U1632" s="2">
        <v>159</v>
      </c>
      <c r="V1632" s="2">
        <v>1502</v>
      </c>
      <c r="W1632" s="8">
        <v>0.4500135464643728</v>
      </c>
      <c r="X1632" s="2">
        <v>6190</v>
      </c>
      <c r="Y1632" s="45"/>
      <c r="AC1632" s="1" t="str">
        <f>IF(Table13[[#This Row],[TCS MP]]&gt;=Table13[[#This Row],[BMP]],IF(Table13[[#This Row],[TCS MP]]&lt;=Table13[[#This Row],[EMP]],"Good","EMP"),"BMP")</f>
        <v>EMP</v>
      </c>
    </row>
    <row r="1633" spans="1:29" ht="24" customHeight="1" x14ac:dyDescent="0.25">
      <c r="A1633" t="s">
        <v>13869</v>
      </c>
      <c r="B1633" t="s">
        <v>21444</v>
      </c>
      <c r="C1633">
        <v>9922</v>
      </c>
      <c r="D1633" t="s">
        <v>17074</v>
      </c>
      <c r="E1633" t="s">
        <v>13870</v>
      </c>
      <c r="F1633" s="9">
        <f>Table13[[#This Row],[ToMeasure]]-Table13[[#This Row],[FromMeasure]]</f>
        <v>0.24107686</v>
      </c>
      <c r="G1633" s="5" t="s">
        <v>13871</v>
      </c>
      <c r="H1633" s="35">
        <v>0</v>
      </c>
      <c r="I1633" s="56"/>
      <c r="J1633" t="s">
        <v>156</v>
      </c>
      <c r="K1633" s="58" t="s">
        <v>203</v>
      </c>
      <c r="L1633" s="35">
        <v>0.24107686</v>
      </c>
      <c r="M1633" s="56"/>
      <c r="N1633" t="s">
        <v>13872</v>
      </c>
      <c r="O1633" s="2">
        <v>1188</v>
      </c>
      <c r="P1633" s="2">
        <v>0</v>
      </c>
      <c r="Q1633" s="2">
        <v>1188</v>
      </c>
      <c r="R1633" t="s">
        <v>13873</v>
      </c>
      <c r="S1633">
        <v>10</v>
      </c>
      <c r="T1633" t="s">
        <v>203</v>
      </c>
      <c r="U1633" s="2">
        <v>68</v>
      </c>
      <c r="V1633" s="2">
        <v>211</v>
      </c>
      <c r="W1633" s="8">
        <v>0.23484848484848486</v>
      </c>
      <c r="X1633" s="2">
        <v>1878</v>
      </c>
      <c r="Y1633" s="45"/>
      <c r="AC1633" s="1" t="str">
        <f>IF(Table13[[#This Row],[TCS MP]]&gt;=Table13[[#This Row],[BMP]],IF(Table13[[#This Row],[TCS MP]]&lt;=Table13[[#This Row],[EMP]],"Good","EMP"),"BMP")</f>
        <v>EMP</v>
      </c>
    </row>
    <row r="1634" spans="1:29" ht="24" customHeight="1" x14ac:dyDescent="0.25">
      <c r="A1634" t="s">
        <v>13874</v>
      </c>
      <c r="B1634" t="s">
        <v>21445</v>
      </c>
      <c r="C1634">
        <v>9923</v>
      </c>
      <c r="D1634" t="s">
        <v>17074</v>
      </c>
      <c r="E1634" t="s">
        <v>13875</v>
      </c>
      <c r="F1634" s="9">
        <f>Table13[[#This Row],[ToMeasure]]-Table13[[#This Row],[FromMeasure]]</f>
        <v>0.11662993000000001</v>
      </c>
      <c r="G1634" s="5" t="s">
        <v>3323</v>
      </c>
      <c r="H1634" s="35">
        <v>0</v>
      </c>
      <c r="I1634" s="56"/>
      <c r="J1634" t="s">
        <v>647</v>
      </c>
      <c r="K1634" s="58" t="s">
        <v>203</v>
      </c>
      <c r="L1634" s="35">
        <v>0.11662993000000001</v>
      </c>
      <c r="M1634" s="56"/>
      <c r="N1634" t="s">
        <v>3322</v>
      </c>
      <c r="O1634" s="2">
        <v>62</v>
      </c>
      <c r="P1634" s="2">
        <v>0</v>
      </c>
      <c r="Q1634" s="2">
        <v>62</v>
      </c>
      <c r="R1634" t="s">
        <v>3324</v>
      </c>
      <c r="S1634">
        <v>30</v>
      </c>
      <c r="T1634" t="s">
        <v>203</v>
      </c>
      <c r="U1634" s="2">
        <v>3</v>
      </c>
      <c r="V1634" s="2">
        <v>9</v>
      </c>
      <c r="W1634" s="8">
        <v>0.19354838709677419</v>
      </c>
      <c r="X1634" s="2">
        <v>104</v>
      </c>
      <c r="Y1634" s="45"/>
      <c r="AC1634" s="1" t="str">
        <f>IF(Table13[[#This Row],[TCS MP]]&gt;=Table13[[#This Row],[BMP]],IF(Table13[[#This Row],[TCS MP]]&lt;=Table13[[#This Row],[EMP]],"Good","EMP"),"BMP")</f>
        <v>EMP</v>
      </c>
    </row>
    <row r="1635" spans="1:29" ht="24" customHeight="1" x14ac:dyDescent="0.25">
      <c r="A1635" t="s">
        <v>13876</v>
      </c>
      <c r="B1635" t="s">
        <v>21444</v>
      </c>
      <c r="C1635">
        <v>9922</v>
      </c>
      <c r="D1635" t="s">
        <v>17074</v>
      </c>
      <c r="E1635" t="s">
        <v>13877</v>
      </c>
      <c r="F1635" s="9">
        <f>Table13[[#This Row],[ToMeasure]]-Table13[[#This Row],[FromMeasure]]</f>
        <v>0.22012051999999999</v>
      </c>
      <c r="G1635" s="5" t="s">
        <v>13878</v>
      </c>
      <c r="H1635" s="35">
        <v>0</v>
      </c>
      <c r="I1635" s="56"/>
      <c r="J1635" t="s">
        <v>3328</v>
      </c>
      <c r="K1635" s="58" t="s">
        <v>203</v>
      </c>
      <c r="L1635" s="35">
        <v>0.22012051999999999</v>
      </c>
      <c r="M1635" s="56"/>
      <c r="N1635" t="s">
        <v>156</v>
      </c>
      <c r="O1635" s="2">
        <v>1188</v>
      </c>
      <c r="P1635" s="2">
        <v>0</v>
      </c>
      <c r="Q1635" s="2">
        <v>1188</v>
      </c>
      <c r="R1635" t="s">
        <v>13873</v>
      </c>
      <c r="S1635">
        <v>10</v>
      </c>
      <c r="T1635" t="s">
        <v>203</v>
      </c>
      <c r="U1635" s="2">
        <v>44</v>
      </c>
      <c r="V1635" s="2">
        <v>472</v>
      </c>
      <c r="W1635" s="8">
        <v>0.43434343434343436</v>
      </c>
      <c r="X1635" s="2">
        <v>1992</v>
      </c>
      <c r="Y1635" s="45"/>
      <c r="AC1635" s="1" t="str">
        <f>IF(Table13[[#This Row],[TCS MP]]&gt;=Table13[[#This Row],[BMP]],IF(Table13[[#This Row],[TCS MP]]&lt;=Table13[[#This Row],[EMP]],"Good","EMP"),"BMP")</f>
        <v>EMP</v>
      </c>
    </row>
    <row r="1636" spans="1:29" ht="24" customHeight="1" x14ac:dyDescent="0.25">
      <c r="A1636" t="s">
        <v>3319</v>
      </c>
      <c r="B1636" t="s">
        <v>21445</v>
      </c>
      <c r="C1636">
        <v>9923</v>
      </c>
      <c r="D1636" t="s">
        <v>17074</v>
      </c>
      <c r="E1636" t="s">
        <v>3320</v>
      </c>
      <c r="F1636" s="9">
        <f>Table13[[#This Row],[ToMeasure]]-Table13[[#This Row],[FromMeasure]]</f>
        <v>0.18711017999999999</v>
      </c>
      <c r="G1636" s="5" t="s">
        <v>3321</v>
      </c>
      <c r="H1636" s="35">
        <v>0</v>
      </c>
      <c r="I1636" s="56"/>
      <c r="J1636" t="s">
        <v>3322</v>
      </c>
      <c r="K1636" s="58" t="s">
        <v>203</v>
      </c>
      <c r="L1636" s="35">
        <v>0.18711017999999999</v>
      </c>
      <c r="M1636" s="56"/>
      <c r="N1636" t="s">
        <v>647</v>
      </c>
      <c r="O1636" s="2">
        <v>62</v>
      </c>
      <c r="P1636" s="2">
        <v>0</v>
      </c>
      <c r="Q1636" s="2">
        <v>62</v>
      </c>
      <c r="R1636" t="s">
        <v>3324</v>
      </c>
      <c r="S1636">
        <v>30</v>
      </c>
      <c r="T1636" t="s">
        <v>203</v>
      </c>
      <c r="U1636" s="2">
        <v>3</v>
      </c>
      <c r="V1636" s="2">
        <v>9</v>
      </c>
      <c r="W1636" s="8">
        <v>0.19354838709677419</v>
      </c>
      <c r="X1636" s="2">
        <v>104</v>
      </c>
      <c r="Y1636" s="45"/>
      <c r="AC1636" s="1" t="str">
        <f>IF(Table13[[#This Row],[TCS MP]]&gt;=Table13[[#This Row],[BMP]],IF(Table13[[#This Row],[TCS MP]]&lt;=Table13[[#This Row],[EMP]],"Good","EMP"),"BMP")</f>
        <v>EMP</v>
      </c>
    </row>
    <row r="1637" spans="1:29" ht="24" customHeight="1" x14ac:dyDescent="0.25">
      <c r="A1637" t="s">
        <v>3325</v>
      </c>
      <c r="C1637" t="s">
        <v>203</v>
      </c>
      <c r="D1637" t="s">
        <v>17074</v>
      </c>
      <c r="E1637" t="s">
        <v>3326</v>
      </c>
      <c r="F1637" s="9">
        <f>Table13[[#This Row],[ToMeasure]]-Table13[[#This Row],[FromMeasure]]</f>
        <v>0.26999832000000001</v>
      </c>
      <c r="G1637" s="5" t="s">
        <v>3327</v>
      </c>
      <c r="H1637" s="35">
        <v>0</v>
      </c>
      <c r="I1637" s="56"/>
      <c r="J1637" t="s">
        <v>3328</v>
      </c>
      <c r="K1637" s="58" t="s">
        <v>203</v>
      </c>
      <c r="L1637" s="35">
        <v>0.26999832000000001</v>
      </c>
      <c r="M1637" s="56"/>
      <c r="N1637" t="s">
        <v>3328</v>
      </c>
      <c r="O1637" s="2" t="s">
        <v>203</v>
      </c>
      <c r="P1637" s="2" t="s">
        <v>203</v>
      </c>
      <c r="Q1637" s="2">
        <v>1187</v>
      </c>
      <c r="R1637" t="s">
        <v>3329</v>
      </c>
      <c r="S1637">
        <v>10</v>
      </c>
      <c r="T1637" t="s">
        <v>203</v>
      </c>
      <c r="U1637" s="2">
        <v>63</v>
      </c>
      <c r="V1637" s="2">
        <v>197</v>
      </c>
      <c r="W1637" s="8">
        <v>0.21903959561920808</v>
      </c>
      <c r="X1637" s="2">
        <v>1876</v>
      </c>
      <c r="Y1637" s="45"/>
      <c r="AC1637" s="1" t="str">
        <f>IF(Table13[[#This Row],[TCS MP]]&gt;=Table13[[#This Row],[BMP]],IF(Table13[[#This Row],[TCS MP]]&lt;=Table13[[#This Row],[EMP]],"Good","EMP"),"BMP")</f>
        <v>EMP</v>
      </c>
    </row>
    <row r="1638" spans="1:29" ht="24" customHeight="1" x14ac:dyDescent="0.25">
      <c r="A1638" t="s">
        <v>3330</v>
      </c>
      <c r="B1638" t="s">
        <v>21445</v>
      </c>
      <c r="C1638">
        <v>9923</v>
      </c>
      <c r="D1638" t="s">
        <v>17074</v>
      </c>
      <c r="E1638" t="s">
        <v>3331</v>
      </c>
      <c r="F1638" s="9">
        <f>Table13[[#This Row],[ToMeasure]]-Table13[[#This Row],[FromMeasure]]</f>
        <v>0.17667272000000001</v>
      </c>
      <c r="G1638" s="5" t="s">
        <v>3322</v>
      </c>
      <c r="H1638" s="35">
        <v>0</v>
      </c>
      <c r="I1638" s="56"/>
      <c r="J1638" t="s">
        <v>3323</v>
      </c>
      <c r="K1638" s="58" t="s">
        <v>203</v>
      </c>
      <c r="L1638" s="35">
        <v>0.17667272000000001</v>
      </c>
      <c r="M1638" s="56"/>
      <c r="N1638" t="s">
        <v>3321</v>
      </c>
      <c r="O1638" s="2">
        <v>62</v>
      </c>
      <c r="P1638" s="2">
        <v>0</v>
      </c>
      <c r="Q1638" s="2">
        <v>62</v>
      </c>
      <c r="R1638" t="s">
        <v>3324</v>
      </c>
      <c r="S1638">
        <v>30</v>
      </c>
      <c r="T1638" t="s">
        <v>203</v>
      </c>
      <c r="U1638" s="2">
        <v>2</v>
      </c>
      <c r="V1638" s="2">
        <v>8</v>
      </c>
      <c r="W1638" s="8">
        <v>0.16129032258064516</v>
      </c>
      <c r="X1638" s="2">
        <v>98</v>
      </c>
      <c r="Y1638" s="45"/>
      <c r="AC1638" s="1" t="str">
        <f>IF(Table13[[#This Row],[TCS MP]]&gt;=Table13[[#This Row],[BMP]],IF(Table13[[#This Row],[TCS MP]]&lt;=Table13[[#This Row],[EMP]],"Good","EMP"),"BMP")</f>
        <v>EMP</v>
      </c>
    </row>
    <row r="1639" spans="1:29" ht="24" customHeight="1" x14ac:dyDescent="0.25">
      <c r="A1639" t="s">
        <v>11331</v>
      </c>
      <c r="B1639" t="s">
        <v>21440</v>
      </c>
      <c r="C1639">
        <v>9916</v>
      </c>
      <c r="D1639" t="s">
        <v>17074</v>
      </c>
      <c r="E1639" t="s">
        <v>11332</v>
      </c>
      <c r="F1639" s="9">
        <f>Table13[[#This Row],[ToMeasure]]-Table13[[#This Row],[FromMeasure]]</f>
        <v>0.13489970000000001</v>
      </c>
      <c r="G1639" s="5" t="s">
        <v>11333</v>
      </c>
      <c r="H1639" s="35">
        <v>0</v>
      </c>
      <c r="I1639" s="56"/>
      <c r="J1639" t="s">
        <v>156</v>
      </c>
      <c r="K1639" s="58" t="s">
        <v>203</v>
      </c>
      <c r="L1639" s="35">
        <v>0.13489970000000001</v>
      </c>
      <c r="M1639" s="56"/>
      <c r="N1639" t="s">
        <v>11334</v>
      </c>
      <c r="O1639" s="2">
        <v>1216</v>
      </c>
      <c r="P1639" s="2">
        <v>0</v>
      </c>
      <c r="Q1639" s="2">
        <v>1216</v>
      </c>
      <c r="R1639" t="s">
        <v>11335</v>
      </c>
      <c r="S1639">
        <v>10</v>
      </c>
      <c r="T1639" t="s">
        <v>203</v>
      </c>
      <c r="U1639" s="2">
        <v>43</v>
      </c>
      <c r="V1639" s="2">
        <v>473</v>
      </c>
      <c r="W1639" s="8">
        <v>0.42434210526315791</v>
      </c>
      <c r="X1639" s="2">
        <v>2039</v>
      </c>
      <c r="Y1639" s="45"/>
      <c r="AC1639" s="1" t="str">
        <f>IF(Table13[[#This Row],[TCS MP]]&gt;=Table13[[#This Row],[BMP]],IF(Table13[[#This Row],[TCS MP]]&lt;=Table13[[#This Row],[EMP]],"Good","EMP"),"BMP")</f>
        <v>EMP</v>
      </c>
    </row>
    <row r="1640" spans="1:29" ht="24" customHeight="1" x14ac:dyDescent="0.25">
      <c r="A1640" t="s">
        <v>11336</v>
      </c>
      <c r="C1640" t="s">
        <v>203</v>
      </c>
      <c r="D1640" t="s">
        <v>17074</v>
      </c>
      <c r="E1640" t="s">
        <v>11337</v>
      </c>
      <c r="F1640" s="9">
        <f>Table13[[#This Row],[ToMeasure]]-Table13[[#This Row],[FromMeasure]]</f>
        <v>0.13550951</v>
      </c>
      <c r="G1640" s="5" t="s">
        <v>11338</v>
      </c>
      <c r="H1640" s="35">
        <v>0</v>
      </c>
      <c r="I1640" s="56"/>
      <c r="J1640" t="s">
        <v>11334</v>
      </c>
      <c r="K1640" s="58" t="s">
        <v>203</v>
      </c>
      <c r="L1640" s="35">
        <v>0.13550951</v>
      </c>
      <c r="M1640" s="56"/>
      <c r="N1640" t="s">
        <v>156</v>
      </c>
      <c r="O1640" s="2" t="s">
        <v>203</v>
      </c>
      <c r="P1640" s="2" t="s">
        <v>203</v>
      </c>
      <c r="Q1640" s="2">
        <v>3319</v>
      </c>
      <c r="R1640" t="s">
        <v>3149</v>
      </c>
      <c r="S1640" t="s">
        <v>203</v>
      </c>
      <c r="T1640" t="s">
        <v>203</v>
      </c>
      <c r="U1640" s="2" t="s">
        <v>203</v>
      </c>
      <c r="V1640" s="2" t="s">
        <v>203</v>
      </c>
      <c r="W1640" s="8" t="s">
        <v>203</v>
      </c>
      <c r="X1640" s="2">
        <v>5566</v>
      </c>
      <c r="Y1640" s="45"/>
      <c r="AC1640" s="1" t="str">
        <f>IF(Table13[[#This Row],[TCS MP]]&gt;=Table13[[#This Row],[BMP]],IF(Table13[[#This Row],[TCS MP]]&lt;=Table13[[#This Row],[EMP]],"Good","EMP"),"BMP")</f>
        <v>EMP</v>
      </c>
    </row>
    <row r="1641" spans="1:29" ht="24" customHeight="1" x14ac:dyDescent="0.25">
      <c r="A1641" t="s">
        <v>11339</v>
      </c>
      <c r="B1641" t="s">
        <v>18755</v>
      </c>
      <c r="C1641">
        <v>3380</v>
      </c>
      <c r="D1641" t="s">
        <v>17074</v>
      </c>
      <c r="E1641" t="s">
        <v>11340</v>
      </c>
      <c r="F1641" s="9">
        <f>Table13[[#This Row],[ToMeasure]]-Table13[[#This Row],[FromMeasure]]</f>
        <v>0.15427605999999999</v>
      </c>
      <c r="G1641" s="5" t="s">
        <v>11341</v>
      </c>
      <c r="H1641" s="35">
        <v>0</v>
      </c>
      <c r="I1641" s="56"/>
      <c r="J1641" t="s">
        <v>156</v>
      </c>
      <c r="K1641" s="58" t="s">
        <v>203</v>
      </c>
      <c r="L1641" s="35">
        <v>0.15427605999999999</v>
      </c>
      <c r="M1641" s="56"/>
      <c r="N1641" t="s">
        <v>3294</v>
      </c>
      <c r="O1641" s="2">
        <v>1637</v>
      </c>
      <c r="P1641" s="2">
        <v>0</v>
      </c>
      <c r="Q1641" s="2">
        <v>1637</v>
      </c>
      <c r="R1641" t="s">
        <v>11342</v>
      </c>
      <c r="S1641">
        <v>8</v>
      </c>
      <c r="T1641" t="s">
        <v>203</v>
      </c>
      <c r="U1641" s="2">
        <v>90</v>
      </c>
      <c r="V1641" s="2">
        <v>281</v>
      </c>
      <c r="W1641" s="8">
        <v>0.22663408674404398</v>
      </c>
      <c r="X1641" s="2">
        <v>2745</v>
      </c>
      <c r="Y1641" s="45"/>
      <c r="AC1641" s="1" t="str">
        <f>IF(Table13[[#This Row],[TCS MP]]&gt;=Table13[[#This Row],[BMP]],IF(Table13[[#This Row],[TCS MP]]&lt;=Table13[[#This Row],[EMP]],"Good","EMP"),"BMP")</f>
        <v>EMP</v>
      </c>
    </row>
    <row r="1642" spans="1:29" ht="24" customHeight="1" x14ac:dyDescent="0.25">
      <c r="A1642" t="s">
        <v>7064</v>
      </c>
      <c r="B1642" t="s">
        <v>21441</v>
      </c>
      <c r="C1642">
        <v>9917</v>
      </c>
      <c r="D1642" t="s">
        <v>17074</v>
      </c>
      <c r="E1642" t="s">
        <v>7065</v>
      </c>
      <c r="F1642" s="9">
        <f>Table13[[#This Row],[ToMeasure]]-Table13[[#This Row],[FromMeasure]]</f>
        <v>0.10702162</v>
      </c>
      <c r="G1642" s="5" t="s">
        <v>7066</v>
      </c>
      <c r="H1642" s="35">
        <v>0</v>
      </c>
      <c r="I1642" s="56"/>
      <c r="J1642" t="s">
        <v>647</v>
      </c>
      <c r="K1642" s="58" t="s">
        <v>203</v>
      </c>
      <c r="L1642" s="35">
        <v>0.10702162</v>
      </c>
      <c r="M1642" s="56"/>
      <c r="N1642" t="s">
        <v>7067</v>
      </c>
      <c r="O1642" s="2">
        <v>726</v>
      </c>
      <c r="P1642" s="2">
        <v>0</v>
      </c>
      <c r="Q1642" s="2">
        <v>726</v>
      </c>
      <c r="R1642" t="s">
        <v>7068</v>
      </c>
      <c r="S1642">
        <v>12</v>
      </c>
      <c r="T1642" t="s">
        <v>203</v>
      </c>
      <c r="U1642" s="2">
        <v>25</v>
      </c>
      <c r="V1642" s="2">
        <v>282</v>
      </c>
      <c r="W1642" s="8">
        <v>0.42286501377410468</v>
      </c>
      <c r="X1642" s="2">
        <v>1218</v>
      </c>
      <c r="Y1642" s="45"/>
      <c r="AC1642" s="1" t="str">
        <f>IF(Table13[[#This Row],[TCS MP]]&gt;=Table13[[#This Row],[BMP]],IF(Table13[[#This Row],[TCS MP]]&lt;=Table13[[#This Row],[EMP]],"Good","EMP"),"BMP")</f>
        <v>EMP</v>
      </c>
    </row>
    <row r="1643" spans="1:29" ht="24" customHeight="1" x14ac:dyDescent="0.25">
      <c r="A1643" t="s">
        <v>11343</v>
      </c>
      <c r="B1643" t="s">
        <v>18757</v>
      </c>
      <c r="C1643">
        <v>3382</v>
      </c>
      <c r="D1643" t="s">
        <v>17074</v>
      </c>
      <c r="E1643" t="s">
        <v>11344</v>
      </c>
      <c r="F1643" s="9">
        <f>Table13[[#This Row],[ToMeasure]]-Table13[[#This Row],[FromMeasure]]</f>
        <v>0.12846173999999999</v>
      </c>
      <c r="G1643" s="5" t="s">
        <v>11345</v>
      </c>
      <c r="H1643" s="35">
        <v>0</v>
      </c>
      <c r="I1643" s="56"/>
      <c r="J1643" t="s">
        <v>647</v>
      </c>
      <c r="K1643" s="58" t="s">
        <v>203</v>
      </c>
      <c r="L1643" s="35">
        <v>0.12846173999999999</v>
      </c>
      <c r="M1643" s="56"/>
      <c r="N1643" t="s">
        <v>1114</v>
      </c>
      <c r="O1643" s="2">
        <v>1303</v>
      </c>
      <c r="P1643" s="2">
        <v>0</v>
      </c>
      <c r="Q1643" s="2">
        <v>1303</v>
      </c>
      <c r="R1643" t="s">
        <v>11346</v>
      </c>
      <c r="S1643">
        <v>10</v>
      </c>
      <c r="T1643" t="s">
        <v>203</v>
      </c>
      <c r="U1643" s="2">
        <v>54</v>
      </c>
      <c r="V1643" s="2">
        <v>524</v>
      </c>
      <c r="W1643" s="8">
        <v>0.44359171143514964</v>
      </c>
      <c r="X1643" s="2">
        <v>2185</v>
      </c>
      <c r="Y1643" s="45"/>
      <c r="AC1643" s="1" t="str">
        <f>IF(Table13[[#This Row],[TCS MP]]&gt;=Table13[[#This Row],[BMP]],IF(Table13[[#This Row],[TCS MP]]&lt;=Table13[[#This Row],[EMP]],"Good","EMP"),"BMP")</f>
        <v>EMP</v>
      </c>
    </row>
    <row r="1644" spans="1:29" ht="24" customHeight="1" x14ac:dyDescent="0.25">
      <c r="A1644" t="s">
        <v>11347</v>
      </c>
      <c r="B1644" t="s">
        <v>18756</v>
      </c>
      <c r="C1644">
        <v>3381</v>
      </c>
      <c r="D1644" t="s">
        <v>17074</v>
      </c>
      <c r="E1644" t="s">
        <v>11348</v>
      </c>
      <c r="F1644" s="9">
        <f>Table13[[#This Row],[ToMeasure]]-Table13[[#This Row],[FromMeasure]]</f>
        <v>0.11257679</v>
      </c>
      <c r="G1644" s="5" t="s">
        <v>11349</v>
      </c>
      <c r="H1644" s="35">
        <v>0</v>
      </c>
      <c r="I1644" s="56"/>
      <c r="J1644" t="s">
        <v>3294</v>
      </c>
      <c r="K1644" s="58" t="s">
        <v>203</v>
      </c>
      <c r="L1644" s="35">
        <v>0.11257679</v>
      </c>
      <c r="M1644" s="56"/>
      <c r="N1644" t="s">
        <v>156</v>
      </c>
      <c r="O1644" s="2">
        <v>1131</v>
      </c>
      <c r="P1644" s="2">
        <v>0</v>
      </c>
      <c r="Q1644" s="2">
        <v>1131</v>
      </c>
      <c r="R1644" t="s">
        <v>11350</v>
      </c>
      <c r="S1644">
        <v>9</v>
      </c>
      <c r="T1644" t="s">
        <v>203</v>
      </c>
      <c r="U1644" s="2">
        <v>47</v>
      </c>
      <c r="V1644" s="2">
        <v>463</v>
      </c>
      <c r="W1644" s="8">
        <v>0.45092838196286472</v>
      </c>
      <c r="X1644" s="2">
        <v>1897</v>
      </c>
      <c r="Y1644" s="45"/>
      <c r="AC1644" s="1" t="str">
        <f>IF(Table13[[#This Row],[TCS MP]]&gt;=Table13[[#This Row],[BMP]],IF(Table13[[#This Row],[TCS MP]]&lt;=Table13[[#This Row],[EMP]],"Good","EMP"),"BMP")</f>
        <v>EMP</v>
      </c>
    </row>
    <row r="1645" spans="1:29" ht="24" customHeight="1" x14ac:dyDescent="0.25">
      <c r="A1645" t="s">
        <v>13879</v>
      </c>
      <c r="C1645" t="s">
        <v>203</v>
      </c>
      <c r="D1645" t="s">
        <v>17074</v>
      </c>
      <c r="E1645" t="s">
        <v>13880</v>
      </c>
      <c r="F1645" s="9">
        <f>Table13[[#This Row],[ToMeasure]]-Table13[[#This Row],[FromMeasure]]</f>
        <v>0.13701627</v>
      </c>
      <c r="G1645" s="5" t="s">
        <v>13881</v>
      </c>
      <c r="H1645" s="35">
        <v>0</v>
      </c>
      <c r="I1645" s="56"/>
      <c r="J1645" t="s">
        <v>7067</v>
      </c>
      <c r="K1645" s="58" t="s">
        <v>203</v>
      </c>
      <c r="L1645" s="35">
        <v>0.13701627</v>
      </c>
      <c r="M1645" s="56"/>
      <c r="N1645" t="s">
        <v>647</v>
      </c>
      <c r="O1645" s="2" t="s">
        <v>203</v>
      </c>
      <c r="P1645" s="2" t="s">
        <v>203</v>
      </c>
      <c r="Q1645" s="2">
        <v>3319</v>
      </c>
      <c r="R1645" t="s">
        <v>3149</v>
      </c>
      <c r="S1645" t="s">
        <v>203</v>
      </c>
      <c r="T1645" t="s">
        <v>203</v>
      </c>
      <c r="U1645" s="2" t="s">
        <v>203</v>
      </c>
      <c r="V1645" s="2" t="s">
        <v>203</v>
      </c>
      <c r="W1645" s="8" t="s">
        <v>203</v>
      </c>
      <c r="X1645" s="2">
        <v>5566</v>
      </c>
      <c r="Y1645" s="45"/>
      <c r="AC1645" s="1" t="str">
        <f>IF(Table13[[#This Row],[TCS MP]]&gt;=Table13[[#This Row],[BMP]],IF(Table13[[#This Row],[TCS MP]]&lt;=Table13[[#This Row],[EMP]],"Good","EMP"),"BMP")</f>
        <v>EMP</v>
      </c>
    </row>
    <row r="1646" spans="1:29" ht="24" customHeight="1" x14ac:dyDescent="0.25">
      <c r="A1646" t="s">
        <v>3332</v>
      </c>
      <c r="B1646" t="s">
        <v>18758</v>
      </c>
      <c r="C1646">
        <v>3383</v>
      </c>
      <c r="D1646" t="s">
        <v>17074</v>
      </c>
      <c r="E1646" t="s">
        <v>3333</v>
      </c>
      <c r="F1646" s="9">
        <f>Table13[[#This Row],[ToMeasure]]-Table13[[#This Row],[FromMeasure]]</f>
        <v>0.15260296000000001</v>
      </c>
      <c r="G1646" s="5" t="s">
        <v>3334</v>
      </c>
      <c r="H1646" s="35">
        <v>0</v>
      </c>
      <c r="I1646" s="56"/>
      <c r="J1646" t="s">
        <v>1114</v>
      </c>
      <c r="K1646" s="58" t="s">
        <v>203</v>
      </c>
      <c r="L1646" s="35">
        <v>0.15260296000000001</v>
      </c>
      <c r="M1646" s="56"/>
      <c r="N1646" t="s">
        <v>647</v>
      </c>
      <c r="O1646" s="2">
        <v>1558</v>
      </c>
      <c r="P1646" s="2">
        <v>0</v>
      </c>
      <c r="Q1646" s="2">
        <v>1558</v>
      </c>
      <c r="R1646" t="s">
        <v>3335</v>
      </c>
      <c r="S1646">
        <v>12</v>
      </c>
      <c r="T1646" t="s">
        <v>203</v>
      </c>
      <c r="U1646" s="2">
        <v>68</v>
      </c>
      <c r="V1646" s="2">
        <v>636</v>
      </c>
      <c r="W1646" s="8">
        <v>0.45186136071887034</v>
      </c>
      <c r="X1646" s="2">
        <v>2613</v>
      </c>
      <c r="Y1646" s="45"/>
      <c r="AC1646" s="1" t="str">
        <f>IF(Table13[[#This Row],[TCS MP]]&gt;=Table13[[#This Row],[BMP]],IF(Table13[[#This Row],[TCS MP]]&lt;=Table13[[#This Row],[EMP]],"Good","EMP"),"BMP")</f>
        <v>EMP</v>
      </c>
    </row>
    <row r="1647" spans="1:29" ht="24" customHeight="1" x14ac:dyDescent="0.25">
      <c r="A1647" t="s">
        <v>13882</v>
      </c>
      <c r="B1647" t="s">
        <v>18762</v>
      </c>
      <c r="C1647">
        <v>3390</v>
      </c>
      <c r="D1647" t="s">
        <v>17074</v>
      </c>
      <c r="E1647" t="s">
        <v>13883</v>
      </c>
      <c r="F1647" s="9">
        <f>Table13[[#This Row],[ToMeasure]]-Table13[[#This Row],[FromMeasure]]</f>
        <v>0.11402967999999999</v>
      </c>
      <c r="G1647" s="5" t="s">
        <v>13884</v>
      </c>
      <c r="H1647" s="35">
        <v>0</v>
      </c>
      <c r="I1647" s="56"/>
      <c r="J1647" t="s">
        <v>156</v>
      </c>
      <c r="K1647" s="58" t="s">
        <v>203</v>
      </c>
      <c r="L1647" s="35">
        <v>0.11402967999999999</v>
      </c>
      <c r="M1647" s="56"/>
      <c r="N1647" t="s">
        <v>3294</v>
      </c>
      <c r="O1647" s="2">
        <v>99</v>
      </c>
      <c r="P1647" s="2">
        <v>0</v>
      </c>
      <c r="Q1647" s="2">
        <v>99</v>
      </c>
      <c r="R1647" t="s">
        <v>13885</v>
      </c>
      <c r="S1647">
        <v>17</v>
      </c>
      <c r="T1647" t="s">
        <v>203</v>
      </c>
      <c r="U1647" s="2">
        <v>4</v>
      </c>
      <c r="V1647" s="2">
        <v>16</v>
      </c>
      <c r="W1647" s="8">
        <v>0.20202020202020202</v>
      </c>
      <c r="X1647" s="2">
        <v>166</v>
      </c>
      <c r="Y1647" s="45"/>
      <c r="AC1647" s="1" t="str">
        <f>IF(Table13[[#This Row],[TCS MP]]&gt;=Table13[[#This Row],[BMP]],IF(Table13[[#This Row],[TCS MP]]&lt;=Table13[[#This Row],[EMP]],"Good","EMP"),"BMP")</f>
        <v>EMP</v>
      </c>
    </row>
    <row r="1648" spans="1:29" ht="24" customHeight="1" x14ac:dyDescent="0.25">
      <c r="A1648" t="s">
        <v>7069</v>
      </c>
      <c r="B1648" t="s">
        <v>18764</v>
      </c>
      <c r="C1648">
        <v>3392</v>
      </c>
      <c r="D1648" t="s">
        <v>17074</v>
      </c>
      <c r="E1648" t="s">
        <v>7070</v>
      </c>
      <c r="F1648" s="9">
        <f>Table13[[#This Row],[ToMeasure]]-Table13[[#This Row],[FromMeasure]]</f>
        <v>0.12208046</v>
      </c>
      <c r="G1648" s="5" t="s">
        <v>7047</v>
      </c>
      <c r="H1648" s="35">
        <v>0</v>
      </c>
      <c r="I1648" s="56"/>
      <c r="J1648" t="s">
        <v>647</v>
      </c>
      <c r="K1648" s="58" t="s">
        <v>203</v>
      </c>
      <c r="L1648" s="35">
        <v>0.12208046</v>
      </c>
      <c r="M1648" s="56"/>
      <c r="N1648" t="s">
        <v>1114</v>
      </c>
      <c r="O1648" s="2">
        <v>70</v>
      </c>
      <c r="P1648" s="2">
        <v>0</v>
      </c>
      <c r="Q1648" s="2">
        <v>70</v>
      </c>
      <c r="R1648" t="s">
        <v>7071</v>
      </c>
      <c r="S1648">
        <v>23</v>
      </c>
      <c r="T1648" t="s">
        <v>203</v>
      </c>
      <c r="U1648" s="2">
        <v>3</v>
      </c>
      <c r="V1648" s="2">
        <v>10</v>
      </c>
      <c r="W1648" s="8">
        <v>0.18571428571428572</v>
      </c>
      <c r="X1648" s="2">
        <v>117</v>
      </c>
      <c r="Y1648" s="45"/>
      <c r="AC1648" s="1" t="str">
        <f>IF(Table13[[#This Row],[TCS MP]]&gt;=Table13[[#This Row],[BMP]],IF(Table13[[#This Row],[TCS MP]]&lt;=Table13[[#This Row],[EMP]],"Good","EMP"),"BMP")</f>
        <v>EMP</v>
      </c>
    </row>
    <row r="1649" spans="1:29" ht="24" customHeight="1" x14ac:dyDescent="0.25">
      <c r="A1649" t="s">
        <v>13886</v>
      </c>
      <c r="B1649" t="s">
        <v>18763</v>
      </c>
      <c r="C1649">
        <v>3391</v>
      </c>
      <c r="D1649" t="s">
        <v>17074</v>
      </c>
      <c r="E1649" t="s">
        <v>13887</v>
      </c>
      <c r="F1649" s="9">
        <f>Table13[[#This Row],[ToMeasure]]-Table13[[#This Row],[FromMeasure]]</f>
        <v>8.8294899999999996E-2</v>
      </c>
      <c r="G1649" s="5" t="s">
        <v>13888</v>
      </c>
      <c r="H1649" s="35">
        <v>0</v>
      </c>
      <c r="I1649" s="56"/>
      <c r="J1649" t="s">
        <v>3294</v>
      </c>
      <c r="K1649" s="58" t="s">
        <v>203</v>
      </c>
      <c r="L1649" s="35">
        <v>8.8294899999999996E-2</v>
      </c>
      <c r="M1649" s="56"/>
      <c r="N1649" t="s">
        <v>156</v>
      </c>
      <c r="O1649" s="2">
        <v>64</v>
      </c>
      <c r="P1649" s="2">
        <v>0</v>
      </c>
      <c r="Q1649" s="2">
        <v>64</v>
      </c>
      <c r="R1649" t="s">
        <v>13889</v>
      </c>
      <c r="S1649">
        <v>21</v>
      </c>
      <c r="T1649" t="s">
        <v>203</v>
      </c>
      <c r="U1649" s="2">
        <v>1</v>
      </c>
      <c r="V1649" s="2">
        <v>26</v>
      </c>
      <c r="W1649" s="8">
        <v>0.421875</v>
      </c>
      <c r="X1649" s="2">
        <v>107</v>
      </c>
      <c r="Y1649" s="45"/>
      <c r="AC1649" s="1" t="str">
        <f>IF(Table13[[#This Row],[TCS MP]]&gt;=Table13[[#This Row],[BMP]],IF(Table13[[#This Row],[TCS MP]]&lt;=Table13[[#This Row],[EMP]],"Good","EMP"),"BMP")</f>
        <v>EMP</v>
      </c>
    </row>
    <row r="1650" spans="1:29" ht="24" customHeight="1" x14ac:dyDescent="0.25">
      <c r="A1650" t="s">
        <v>13890</v>
      </c>
      <c r="B1650" t="s">
        <v>18765</v>
      </c>
      <c r="C1650">
        <v>3393</v>
      </c>
      <c r="D1650" t="s">
        <v>17074</v>
      </c>
      <c r="E1650" t="s">
        <v>13891</v>
      </c>
      <c r="F1650" s="9">
        <f>Table13[[#This Row],[ToMeasure]]-Table13[[#This Row],[FromMeasure]]</f>
        <v>0.14904580000000001</v>
      </c>
      <c r="G1650" s="5" t="s">
        <v>13892</v>
      </c>
      <c r="H1650" s="35">
        <v>0</v>
      </c>
      <c r="I1650" s="56"/>
      <c r="J1650" t="s">
        <v>1114</v>
      </c>
      <c r="K1650" s="58" t="s">
        <v>203</v>
      </c>
      <c r="L1650" s="35">
        <v>0.14904580000000001</v>
      </c>
      <c r="M1650" s="56"/>
      <c r="N1650" t="s">
        <v>647</v>
      </c>
      <c r="O1650" s="2">
        <v>142</v>
      </c>
      <c r="P1650" s="2">
        <v>0</v>
      </c>
      <c r="Q1650" s="2">
        <v>142</v>
      </c>
      <c r="R1650" t="s">
        <v>13893</v>
      </c>
      <c r="S1650">
        <v>16</v>
      </c>
      <c r="T1650" t="s">
        <v>203</v>
      </c>
      <c r="U1650" s="2">
        <v>4</v>
      </c>
      <c r="V1650" s="2">
        <v>57</v>
      </c>
      <c r="W1650" s="8">
        <v>0.42957746478873238</v>
      </c>
      <c r="X1650" s="2">
        <v>238</v>
      </c>
      <c r="Y1650" s="45"/>
      <c r="AC1650" s="1" t="str">
        <f>IF(Table13[[#This Row],[TCS MP]]&gt;=Table13[[#This Row],[BMP]],IF(Table13[[#This Row],[TCS MP]]&lt;=Table13[[#This Row],[EMP]],"Good","EMP"),"BMP")</f>
        <v>EMP</v>
      </c>
    </row>
    <row r="1651" spans="1:29" ht="24" customHeight="1" x14ac:dyDescent="0.25">
      <c r="A1651" t="s">
        <v>13894</v>
      </c>
      <c r="C1651" t="s">
        <v>203</v>
      </c>
      <c r="D1651" t="s">
        <v>17074</v>
      </c>
      <c r="E1651" t="s">
        <v>13895</v>
      </c>
      <c r="F1651" s="9">
        <f>Table13[[#This Row],[ToMeasure]]-Table13[[#This Row],[FromMeasure]]</f>
        <v>2.2419560000000002E-2</v>
      </c>
      <c r="G1651" s="5" t="s">
        <v>13896</v>
      </c>
      <c r="H1651" s="35">
        <v>0</v>
      </c>
      <c r="I1651" s="56"/>
      <c r="J1651" t="s">
        <v>3294</v>
      </c>
      <c r="K1651" s="58" t="s">
        <v>203</v>
      </c>
      <c r="L1651" s="35">
        <v>2.2419560000000002E-2</v>
      </c>
      <c r="M1651" s="56"/>
      <c r="N1651" t="s">
        <v>13888</v>
      </c>
      <c r="O1651" s="2" t="s">
        <v>203</v>
      </c>
      <c r="P1651" s="2" t="s">
        <v>203</v>
      </c>
      <c r="Q1651" s="2">
        <v>3319</v>
      </c>
      <c r="R1651" t="s">
        <v>3149</v>
      </c>
      <c r="S1651" t="s">
        <v>203</v>
      </c>
      <c r="T1651" t="s">
        <v>203</v>
      </c>
      <c r="U1651" s="2" t="s">
        <v>203</v>
      </c>
      <c r="V1651" s="2" t="s">
        <v>203</v>
      </c>
      <c r="W1651" s="8" t="s">
        <v>203</v>
      </c>
      <c r="X1651" s="2">
        <v>5566</v>
      </c>
      <c r="Y1651" s="45"/>
      <c r="AC1651" s="1" t="str">
        <f>IF(Table13[[#This Row],[TCS MP]]&gt;=Table13[[#This Row],[BMP]],IF(Table13[[#This Row],[TCS MP]]&lt;=Table13[[#This Row],[EMP]],"Good","EMP"),"BMP")</f>
        <v>EMP</v>
      </c>
    </row>
    <row r="1652" spans="1:29" ht="24" customHeight="1" x14ac:dyDescent="0.25">
      <c r="A1652" t="s">
        <v>3336</v>
      </c>
      <c r="B1652" t="s">
        <v>18769</v>
      </c>
      <c r="C1652">
        <v>3400</v>
      </c>
      <c r="D1652" t="s">
        <v>17074</v>
      </c>
      <c r="E1652" t="s">
        <v>3337</v>
      </c>
      <c r="F1652" s="9">
        <f>Table13[[#This Row],[ToMeasure]]-Table13[[#This Row],[FromMeasure]]</f>
        <v>0.17116166999999999</v>
      </c>
      <c r="G1652" s="5" t="s">
        <v>3338</v>
      </c>
      <c r="H1652" s="35">
        <v>0</v>
      </c>
      <c r="I1652" s="56"/>
      <c r="J1652" t="s">
        <v>156</v>
      </c>
      <c r="K1652" s="58" t="s">
        <v>203</v>
      </c>
      <c r="L1652" s="35">
        <v>0.17116166999999999</v>
      </c>
      <c r="M1652" s="56"/>
      <c r="N1652" t="s">
        <v>3339</v>
      </c>
      <c r="O1652" s="2">
        <v>3201</v>
      </c>
      <c r="P1652" s="2">
        <v>0</v>
      </c>
      <c r="Q1652" s="2">
        <v>3201</v>
      </c>
      <c r="R1652" t="s">
        <v>3340</v>
      </c>
      <c r="S1652">
        <v>8</v>
      </c>
      <c r="T1652" t="s">
        <v>203</v>
      </c>
      <c r="U1652" s="2">
        <v>178</v>
      </c>
      <c r="V1652" s="2">
        <v>551</v>
      </c>
      <c r="W1652" s="8">
        <v>0.22774133083411435</v>
      </c>
      <c r="X1652" s="2">
        <v>5368</v>
      </c>
      <c r="Y1652" s="45"/>
      <c r="AC1652" s="1" t="str">
        <f>IF(Table13[[#This Row],[TCS MP]]&gt;=Table13[[#This Row],[BMP]],IF(Table13[[#This Row],[TCS MP]]&lt;=Table13[[#This Row],[EMP]],"Good","EMP"),"BMP")</f>
        <v>EMP</v>
      </c>
    </row>
    <row r="1653" spans="1:29" ht="24" customHeight="1" x14ac:dyDescent="0.25">
      <c r="A1653" t="s">
        <v>13897</v>
      </c>
      <c r="B1653" t="s">
        <v>18771</v>
      </c>
      <c r="C1653">
        <v>3402</v>
      </c>
      <c r="D1653" t="s">
        <v>17074</v>
      </c>
      <c r="E1653" t="s">
        <v>13898</v>
      </c>
      <c r="F1653" s="9">
        <f>Table13[[#This Row],[ToMeasure]]-Table13[[#This Row],[FromMeasure]]</f>
        <v>0.25553476000000003</v>
      </c>
      <c r="G1653" s="5" t="s">
        <v>7075</v>
      </c>
      <c r="H1653" s="35">
        <v>0</v>
      </c>
      <c r="I1653" s="56"/>
      <c r="J1653" t="s">
        <v>647</v>
      </c>
      <c r="K1653" s="58" t="s">
        <v>203</v>
      </c>
      <c r="L1653" s="35">
        <v>0.25553476000000003</v>
      </c>
      <c r="M1653" s="56"/>
      <c r="N1653" t="s">
        <v>7074</v>
      </c>
      <c r="O1653" s="2">
        <v>3854</v>
      </c>
      <c r="P1653" s="2">
        <v>0</v>
      </c>
      <c r="Q1653" s="2">
        <v>3854</v>
      </c>
      <c r="R1653" t="s">
        <v>13899</v>
      </c>
      <c r="S1653">
        <v>10</v>
      </c>
      <c r="T1653" t="s">
        <v>203</v>
      </c>
      <c r="U1653" s="2">
        <v>163</v>
      </c>
      <c r="V1653" s="2">
        <v>1530</v>
      </c>
      <c r="W1653" s="8">
        <v>0.43928386092371563</v>
      </c>
      <c r="X1653" s="2">
        <v>6463</v>
      </c>
      <c r="Y1653" s="45"/>
      <c r="AC1653" s="1" t="str">
        <f>IF(Table13[[#This Row],[TCS MP]]&gt;=Table13[[#This Row],[BMP]],IF(Table13[[#This Row],[TCS MP]]&lt;=Table13[[#This Row],[EMP]],"Good","EMP"),"BMP")</f>
        <v>EMP</v>
      </c>
    </row>
    <row r="1654" spans="1:29" ht="24" customHeight="1" x14ac:dyDescent="0.25">
      <c r="A1654" t="s">
        <v>11351</v>
      </c>
      <c r="B1654" t="s">
        <v>18770</v>
      </c>
      <c r="C1654">
        <v>3401</v>
      </c>
      <c r="D1654" t="s">
        <v>17074</v>
      </c>
      <c r="E1654" t="s">
        <v>11352</v>
      </c>
      <c r="F1654" s="9">
        <f>Table13[[#This Row],[ToMeasure]]-Table13[[#This Row],[FromMeasure]]</f>
        <v>0.22992767</v>
      </c>
      <c r="G1654" s="5" t="s">
        <v>3339</v>
      </c>
      <c r="H1654" s="35">
        <v>0</v>
      </c>
      <c r="I1654" s="56"/>
      <c r="J1654" t="s">
        <v>3338</v>
      </c>
      <c r="K1654" s="58" t="s">
        <v>203</v>
      </c>
      <c r="L1654" s="35">
        <v>0.22992767</v>
      </c>
      <c r="M1654" s="56"/>
      <c r="N1654" t="s">
        <v>156</v>
      </c>
      <c r="O1654" s="2">
        <v>3048</v>
      </c>
      <c r="P1654" s="2">
        <v>0</v>
      </c>
      <c r="Q1654" s="2">
        <v>3048</v>
      </c>
      <c r="R1654" t="s">
        <v>11353</v>
      </c>
      <c r="S1654">
        <v>8</v>
      </c>
      <c r="T1654" t="s">
        <v>203</v>
      </c>
      <c r="U1654" s="2">
        <v>130</v>
      </c>
      <c r="V1654" s="2">
        <v>1240</v>
      </c>
      <c r="W1654" s="8">
        <v>0.4494750656167979</v>
      </c>
      <c r="X1654" s="2">
        <v>5111</v>
      </c>
      <c r="Y1654" s="45"/>
      <c r="AC1654" s="1" t="str">
        <f>IF(Table13[[#This Row],[TCS MP]]&gt;=Table13[[#This Row],[BMP]],IF(Table13[[#This Row],[TCS MP]]&lt;=Table13[[#This Row],[EMP]],"Good","EMP"),"BMP")</f>
        <v>EMP</v>
      </c>
    </row>
    <row r="1655" spans="1:29" ht="24" customHeight="1" x14ac:dyDescent="0.25">
      <c r="A1655" t="s">
        <v>7072</v>
      </c>
      <c r="B1655" t="s">
        <v>18772</v>
      </c>
      <c r="C1655">
        <v>3403</v>
      </c>
      <c r="D1655" t="s">
        <v>17074</v>
      </c>
      <c r="E1655" t="s">
        <v>7073</v>
      </c>
      <c r="F1655" s="9">
        <f>Table13[[#This Row],[ToMeasure]]-Table13[[#This Row],[FromMeasure]]</f>
        <v>0.21747815000000001</v>
      </c>
      <c r="G1655" s="5" t="s">
        <v>7074</v>
      </c>
      <c r="H1655" s="35">
        <v>0</v>
      </c>
      <c r="I1655" s="56"/>
      <c r="J1655" t="s">
        <v>7075</v>
      </c>
      <c r="K1655" s="58" t="s">
        <v>203</v>
      </c>
      <c r="L1655" s="35">
        <v>0.21747815000000001</v>
      </c>
      <c r="M1655" s="56"/>
      <c r="N1655" t="s">
        <v>647</v>
      </c>
      <c r="O1655" s="2">
        <v>3231</v>
      </c>
      <c r="P1655" s="2">
        <v>0</v>
      </c>
      <c r="Q1655" s="2">
        <v>3231</v>
      </c>
      <c r="R1655" t="s">
        <v>7076</v>
      </c>
      <c r="S1655">
        <v>9</v>
      </c>
      <c r="T1655" t="s">
        <v>203</v>
      </c>
      <c r="U1655" s="2">
        <v>138</v>
      </c>
      <c r="V1655" s="2">
        <v>1315</v>
      </c>
      <c r="W1655" s="8">
        <v>0.44970597338285362</v>
      </c>
      <c r="X1655" s="2">
        <v>5418</v>
      </c>
      <c r="Y1655" s="45"/>
      <c r="AC1655" s="1" t="str">
        <f>IF(Table13[[#This Row],[TCS MP]]&gt;=Table13[[#This Row],[BMP]],IF(Table13[[#This Row],[TCS MP]]&lt;=Table13[[#This Row],[EMP]],"Good","EMP"),"BMP")</f>
        <v>EMP</v>
      </c>
    </row>
    <row r="1656" spans="1:29" ht="24" customHeight="1" x14ac:dyDescent="0.25">
      <c r="A1656" t="s">
        <v>3341</v>
      </c>
      <c r="B1656" t="s">
        <v>18776</v>
      </c>
      <c r="C1656">
        <v>3410</v>
      </c>
      <c r="D1656" t="s">
        <v>17074</v>
      </c>
      <c r="E1656" t="s">
        <v>3342</v>
      </c>
      <c r="F1656" s="9">
        <f>Table13[[#This Row],[ToMeasure]]-Table13[[#This Row],[FromMeasure]]</f>
        <v>0.27757567999999999</v>
      </c>
      <c r="G1656" s="5" t="s">
        <v>3343</v>
      </c>
      <c r="H1656" s="35">
        <v>0</v>
      </c>
      <c r="I1656" s="56"/>
      <c r="J1656" t="s">
        <v>156</v>
      </c>
      <c r="K1656" s="58" t="s">
        <v>203</v>
      </c>
      <c r="L1656" s="35">
        <v>0.27757567999999999</v>
      </c>
      <c r="M1656" s="56"/>
      <c r="N1656" t="s">
        <v>3344</v>
      </c>
      <c r="O1656" s="2">
        <v>442</v>
      </c>
      <c r="P1656" s="2">
        <v>0</v>
      </c>
      <c r="Q1656" s="2">
        <v>442</v>
      </c>
      <c r="R1656" t="s">
        <v>3345</v>
      </c>
      <c r="S1656">
        <v>11</v>
      </c>
      <c r="T1656" t="s">
        <v>203</v>
      </c>
      <c r="U1656" s="2">
        <v>23</v>
      </c>
      <c r="V1656" s="2">
        <v>74</v>
      </c>
      <c r="W1656" s="8">
        <v>0.21945701357466063</v>
      </c>
      <c r="X1656" s="2">
        <v>741</v>
      </c>
      <c r="Y1656" s="45"/>
      <c r="AC1656" s="1" t="str">
        <f>IF(Table13[[#This Row],[TCS MP]]&gt;=Table13[[#This Row],[BMP]],IF(Table13[[#This Row],[TCS MP]]&lt;=Table13[[#This Row],[EMP]],"Good","EMP"),"BMP")</f>
        <v>EMP</v>
      </c>
    </row>
    <row r="1657" spans="1:29" ht="24" customHeight="1" x14ac:dyDescent="0.25">
      <c r="A1657" t="s">
        <v>7077</v>
      </c>
      <c r="B1657" t="s">
        <v>18778</v>
      </c>
      <c r="C1657">
        <v>3412</v>
      </c>
      <c r="D1657" t="s">
        <v>17074</v>
      </c>
      <c r="E1657" t="s">
        <v>2371</v>
      </c>
      <c r="F1657" s="9">
        <f>Table13[[#This Row],[ToMeasure]]-Table13[[#This Row],[FromMeasure]]</f>
        <v>0.24627647</v>
      </c>
      <c r="G1657" s="5" t="s">
        <v>2369</v>
      </c>
      <c r="H1657" s="35">
        <v>0</v>
      </c>
      <c r="I1657" s="56"/>
      <c r="J1657" t="s">
        <v>647</v>
      </c>
      <c r="K1657" s="58" t="s">
        <v>203</v>
      </c>
      <c r="L1657" s="35">
        <v>0.24627647</v>
      </c>
      <c r="M1657" s="56"/>
      <c r="N1657" t="s">
        <v>7078</v>
      </c>
      <c r="O1657" s="2">
        <v>1705</v>
      </c>
      <c r="P1657" s="2">
        <v>0</v>
      </c>
      <c r="Q1657" s="2">
        <v>1705</v>
      </c>
      <c r="R1657" t="s">
        <v>7079</v>
      </c>
      <c r="S1657">
        <v>13</v>
      </c>
      <c r="T1657" t="s">
        <v>203</v>
      </c>
      <c r="U1657" s="2">
        <v>94</v>
      </c>
      <c r="V1657" s="2">
        <v>294</v>
      </c>
      <c r="W1657" s="8">
        <v>0.22756598240469209</v>
      </c>
      <c r="X1657" s="2">
        <v>2859</v>
      </c>
      <c r="Y1657" s="45"/>
      <c r="AC1657" s="1" t="str">
        <f>IF(Table13[[#This Row],[TCS MP]]&gt;=Table13[[#This Row],[BMP]],IF(Table13[[#This Row],[TCS MP]]&lt;=Table13[[#This Row],[EMP]],"Good","EMP"),"BMP")</f>
        <v>EMP</v>
      </c>
    </row>
    <row r="1658" spans="1:29" ht="24" customHeight="1" x14ac:dyDescent="0.25">
      <c r="A1658" t="s">
        <v>3346</v>
      </c>
      <c r="B1658" t="s">
        <v>18777</v>
      </c>
      <c r="C1658">
        <v>3411</v>
      </c>
      <c r="D1658" t="s">
        <v>17074</v>
      </c>
      <c r="E1658" t="s">
        <v>3347</v>
      </c>
      <c r="F1658" s="9">
        <f>Table13[[#This Row],[ToMeasure]]-Table13[[#This Row],[FromMeasure]]</f>
        <v>0.27379141000000001</v>
      </c>
      <c r="G1658" s="5" t="s">
        <v>3344</v>
      </c>
      <c r="H1658" s="35">
        <v>0</v>
      </c>
      <c r="I1658" s="56"/>
      <c r="J1658" t="s">
        <v>3343</v>
      </c>
      <c r="K1658" s="58" t="s">
        <v>203</v>
      </c>
      <c r="L1658" s="35">
        <v>0.27379141000000001</v>
      </c>
      <c r="M1658" s="56"/>
      <c r="N1658" t="s">
        <v>156</v>
      </c>
      <c r="O1658" s="2">
        <v>1527</v>
      </c>
      <c r="P1658" s="2">
        <v>0</v>
      </c>
      <c r="Q1658" s="2">
        <v>1527</v>
      </c>
      <c r="R1658" t="s">
        <v>3348</v>
      </c>
      <c r="S1658">
        <v>11</v>
      </c>
      <c r="T1658" t="s">
        <v>203</v>
      </c>
      <c r="U1658" s="2">
        <v>66</v>
      </c>
      <c r="V1658" s="2">
        <v>621</v>
      </c>
      <c r="W1658" s="8">
        <v>0.44990176817288802</v>
      </c>
      <c r="X1658" s="2">
        <v>2561</v>
      </c>
      <c r="Y1658" s="45"/>
      <c r="AC1658" s="1" t="str">
        <f>IF(Table13[[#This Row],[TCS MP]]&gt;=Table13[[#This Row],[BMP]],IF(Table13[[#This Row],[TCS MP]]&lt;=Table13[[#This Row],[EMP]],"Good","EMP"),"BMP")</f>
        <v>EMP</v>
      </c>
    </row>
    <row r="1659" spans="1:29" ht="24" customHeight="1" x14ac:dyDescent="0.25">
      <c r="A1659" t="s">
        <v>7080</v>
      </c>
      <c r="B1659" t="s">
        <v>18779</v>
      </c>
      <c r="C1659">
        <v>3413</v>
      </c>
      <c r="D1659" t="s">
        <v>17074</v>
      </c>
      <c r="E1659" t="s">
        <v>7081</v>
      </c>
      <c r="F1659" s="9">
        <f>Table13[[#This Row],[ToMeasure]]-Table13[[#This Row],[FromMeasure]]</f>
        <v>0.33760381</v>
      </c>
      <c r="G1659" s="5" t="s">
        <v>7078</v>
      </c>
      <c r="H1659" s="35">
        <v>0</v>
      </c>
      <c r="I1659" s="56"/>
      <c r="J1659" t="s">
        <v>2369</v>
      </c>
      <c r="K1659" s="58" t="s">
        <v>203</v>
      </c>
      <c r="L1659" s="35">
        <v>0.33760381</v>
      </c>
      <c r="M1659" s="56"/>
      <c r="N1659" t="s">
        <v>647</v>
      </c>
      <c r="O1659" s="2">
        <v>1135</v>
      </c>
      <c r="P1659" s="2">
        <v>0</v>
      </c>
      <c r="Q1659" s="2">
        <v>1135</v>
      </c>
      <c r="R1659" t="s">
        <v>7082</v>
      </c>
      <c r="S1659">
        <v>10</v>
      </c>
      <c r="T1659" t="s">
        <v>203</v>
      </c>
      <c r="U1659" s="2">
        <v>46</v>
      </c>
      <c r="V1659" s="2">
        <v>458</v>
      </c>
      <c r="W1659" s="8">
        <v>0.44405286343612332</v>
      </c>
      <c r="X1659" s="2">
        <v>1903</v>
      </c>
      <c r="Y1659" s="45"/>
      <c r="AC1659" s="1" t="str">
        <f>IF(Table13[[#This Row],[TCS MP]]&gt;=Table13[[#This Row],[BMP]],IF(Table13[[#This Row],[TCS MP]]&lt;=Table13[[#This Row],[EMP]],"Good","EMP"),"BMP")</f>
        <v>EMP</v>
      </c>
    </row>
    <row r="1660" spans="1:29" ht="24" customHeight="1" x14ac:dyDescent="0.25">
      <c r="A1660" t="s">
        <v>11354</v>
      </c>
      <c r="B1660" t="s">
        <v>18781</v>
      </c>
      <c r="C1660">
        <v>3420</v>
      </c>
      <c r="D1660" t="s">
        <v>17074</v>
      </c>
      <c r="E1660" t="s">
        <v>11355</v>
      </c>
      <c r="F1660" s="9">
        <f>Table13[[#This Row],[ToMeasure]]-Table13[[#This Row],[FromMeasure]]</f>
        <v>0.22406603999999999</v>
      </c>
      <c r="G1660" s="5" t="s">
        <v>3352</v>
      </c>
      <c r="H1660" s="35">
        <v>0</v>
      </c>
      <c r="I1660" s="56"/>
      <c r="J1660" t="s">
        <v>156</v>
      </c>
      <c r="K1660" s="58" t="s">
        <v>203</v>
      </c>
      <c r="L1660" s="35">
        <v>0.22406603999999999</v>
      </c>
      <c r="M1660" s="56"/>
      <c r="N1660" t="s">
        <v>3351</v>
      </c>
      <c r="O1660" s="2">
        <v>184</v>
      </c>
      <c r="P1660" s="2">
        <v>0</v>
      </c>
      <c r="Q1660" s="2">
        <v>184</v>
      </c>
      <c r="R1660" t="s">
        <v>11356</v>
      </c>
      <c r="S1660">
        <v>12</v>
      </c>
      <c r="T1660" t="s">
        <v>203</v>
      </c>
      <c r="U1660" s="2">
        <v>9</v>
      </c>
      <c r="V1660" s="2">
        <v>31</v>
      </c>
      <c r="W1660" s="8">
        <v>0.21739130434782608</v>
      </c>
      <c r="X1660" s="2">
        <v>309</v>
      </c>
      <c r="Y1660" s="45"/>
      <c r="AC1660" s="1" t="str">
        <f>IF(Table13[[#This Row],[TCS MP]]&gt;=Table13[[#This Row],[BMP]],IF(Table13[[#This Row],[TCS MP]]&lt;=Table13[[#This Row],[EMP]],"Good","EMP"),"BMP")</f>
        <v>EMP</v>
      </c>
    </row>
    <row r="1661" spans="1:29" ht="24" customHeight="1" x14ac:dyDescent="0.25">
      <c r="A1661" t="s">
        <v>11357</v>
      </c>
      <c r="B1661" t="s">
        <v>18783</v>
      </c>
      <c r="C1661">
        <v>3422</v>
      </c>
      <c r="D1661" t="s">
        <v>17074</v>
      </c>
      <c r="E1661" t="s">
        <v>11358</v>
      </c>
      <c r="F1661" s="9">
        <f>Table13[[#This Row],[ToMeasure]]-Table13[[#This Row],[FromMeasure]]</f>
        <v>0.10591496</v>
      </c>
      <c r="G1661" s="5" t="s">
        <v>11359</v>
      </c>
      <c r="H1661" s="35">
        <v>0</v>
      </c>
      <c r="I1661" s="56"/>
      <c r="J1661" t="s">
        <v>647</v>
      </c>
      <c r="K1661" s="58" t="s">
        <v>203</v>
      </c>
      <c r="L1661" s="35">
        <v>0.10591496</v>
      </c>
      <c r="M1661" s="56"/>
      <c r="N1661" t="s">
        <v>1114</v>
      </c>
      <c r="O1661" s="2">
        <v>121</v>
      </c>
      <c r="P1661" s="2">
        <v>0</v>
      </c>
      <c r="Q1661" s="2">
        <v>121</v>
      </c>
      <c r="R1661" t="s">
        <v>11360</v>
      </c>
      <c r="S1661">
        <v>20</v>
      </c>
      <c r="T1661" t="s">
        <v>203</v>
      </c>
      <c r="U1661" s="2">
        <v>5</v>
      </c>
      <c r="V1661" s="2">
        <v>19</v>
      </c>
      <c r="W1661" s="8">
        <v>0.19834710743801653</v>
      </c>
      <c r="X1661" s="2">
        <v>203</v>
      </c>
      <c r="Y1661" s="45"/>
      <c r="AC1661" s="1" t="str">
        <f>IF(Table13[[#This Row],[TCS MP]]&gt;=Table13[[#This Row],[BMP]],IF(Table13[[#This Row],[TCS MP]]&lt;=Table13[[#This Row],[EMP]],"Good","EMP"),"BMP")</f>
        <v>EMP</v>
      </c>
    </row>
    <row r="1662" spans="1:29" ht="24" customHeight="1" x14ac:dyDescent="0.25">
      <c r="A1662" t="s">
        <v>3349</v>
      </c>
      <c r="B1662" t="s">
        <v>18782</v>
      </c>
      <c r="C1662">
        <v>3421</v>
      </c>
      <c r="D1662" t="s">
        <v>17074</v>
      </c>
      <c r="E1662" t="s">
        <v>3350</v>
      </c>
      <c r="F1662" s="9">
        <f>Table13[[#This Row],[ToMeasure]]-Table13[[#This Row],[FromMeasure]]</f>
        <v>0.12731749000000001</v>
      </c>
      <c r="G1662" s="5" t="s">
        <v>3351</v>
      </c>
      <c r="H1662" s="35">
        <v>0</v>
      </c>
      <c r="I1662" s="56"/>
      <c r="J1662" t="s">
        <v>3352</v>
      </c>
      <c r="K1662" s="58" t="s">
        <v>203</v>
      </c>
      <c r="L1662" s="35">
        <v>0.12731749000000001</v>
      </c>
      <c r="M1662" s="56"/>
      <c r="N1662" t="s">
        <v>156</v>
      </c>
      <c r="O1662" s="2">
        <v>190</v>
      </c>
      <c r="P1662" s="2">
        <v>0</v>
      </c>
      <c r="Q1662" s="2">
        <v>190</v>
      </c>
      <c r="R1662" t="s">
        <v>3353</v>
      </c>
      <c r="S1662">
        <v>20</v>
      </c>
      <c r="T1662" t="s">
        <v>203</v>
      </c>
      <c r="U1662" s="2">
        <v>7</v>
      </c>
      <c r="V1662" s="2">
        <v>77</v>
      </c>
      <c r="W1662" s="8">
        <v>0.44210526315789472</v>
      </c>
      <c r="X1662" s="2">
        <v>319</v>
      </c>
      <c r="Y1662" s="45"/>
      <c r="AC1662" s="1" t="str">
        <f>IF(Table13[[#This Row],[TCS MP]]&gt;=Table13[[#This Row],[BMP]],IF(Table13[[#This Row],[TCS MP]]&lt;=Table13[[#This Row],[EMP]],"Good","EMP"),"BMP")</f>
        <v>EMP</v>
      </c>
    </row>
    <row r="1663" spans="1:29" ht="24" customHeight="1" x14ac:dyDescent="0.25">
      <c r="A1663" t="s">
        <v>13900</v>
      </c>
      <c r="B1663" t="s">
        <v>18784</v>
      </c>
      <c r="C1663">
        <v>3423</v>
      </c>
      <c r="D1663" t="s">
        <v>17074</v>
      </c>
      <c r="E1663" t="s">
        <v>13901</v>
      </c>
      <c r="F1663" s="9">
        <f>Table13[[#This Row],[ToMeasure]]-Table13[[#This Row],[FromMeasure]]</f>
        <v>0.22708633</v>
      </c>
      <c r="G1663" s="5" t="s">
        <v>13902</v>
      </c>
      <c r="H1663" s="35">
        <v>0</v>
      </c>
      <c r="I1663" s="56"/>
      <c r="J1663" t="s">
        <v>1114</v>
      </c>
      <c r="K1663" s="58" t="s">
        <v>203</v>
      </c>
      <c r="L1663" s="35">
        <v>0.22708633</v>
      </c>
      <c r="M1663" s="56"/>
      <c r="N1663" t="s">
        <v>647</v>
      </c>
      <c r="O1663" s="2">
        <v>133</v>
      </c>
      <c r="P1663" s="2">
        <v>0</v>
      </c>
      <c r="Q1663" s="2">
        <v>133</v>
      </c>
      <c r="R1663" t="s">
        <v>13903</v>
      </c>
      <c r="S1663">
        <v>19</v>
      </c>
      <c r="T1663" t="s">
        <v>203</v>
      </c>
      <c r="U1663" s="2">
        <v>4</v>
      </c>
      <c r="V1663" s="2">
        <v>51</v>
      </c>
      <c r="W1663" s="8">
        <v>0.41353383458646614</v>
      </c>
      <c r="X1663" s="2">
        <v>223</v>
      </c>
      <c r="Y1663" s="45"/>
      <c r="AC1663" s="1" t="str">
        <f>IF(Table13[[#This Row],[TCS MP]]&gt;=Table13[[#This Row],[BMP]],IF(Table13[[#This Row],[TCS MP]]&lt;=Table13[[#This Row],[EMP]],"Good","EMP"),"BMP")</f>
        <v>EMP</v>
      </c>
    </row>
    <row r="1664" spans="1:29" ht="24" customHeight="1" x14ac:dyDescent="0.25">
      <c r="A1664" t="s">
        <v>13904</v>
      </c>
      <c r="B1664" t="s">
        <v>18788</v>
      </c>
      <c r="C1664">
        <v>3432</v>
      </c>
      <c r="D1664" t="s">
        <v>17074</v>
      </c>
      <c r="E1664" t="s">
        <v>13905</v>
      </c>
      <c r="F1664" s="9">
        <f>Table13[[#This Row],[ToMeasure]]-Table13[[#This Row],[FromMeasure]]</f>
        <v>0.19389466999999999</v>
      </c>
      <c r="G1664" s="5" t="s">
        <v>13906</v>
      </c>
      <c r="H1664" s="35">
        <v>0</v>
      </c>
      <c r="I1664" s="56"/>
      <c r="J1664" t="s">
        <v>647</v>
      </c>
      <c r="K1664" s="58" t="s">
        <v>203</v>
      </c>
      <c r="L1664" s="35">
        <v>0.19389466999999999</v>
      </c>
      <c r="M1664" s="56"/>
      <c r="N1664" t="s">
        <v>298</v>
      </c>
      <c r="O1664" s="2">
        <v>72</v>
      </c>
      <c r="P1664" s="2">
        <v>0</v>
      </c>
      <c r="Q1664" s="2">
        <v>72</v>
      </c>
      <c r="R1664" t="s">
        <v>13907</v>
      </c>
      <c r="S1664">
        <v>21</v>
      </c>
      <c r="T1664" t="s">
        <v>203</v>
      </c>
      <c r="U1664" s="2">
        <v>3</v>
      </c>
      <c r="V1664" s="2">
        <v>10</v>
      </c>
      <c r="W1664" s="8">
        <v>0.18055555555555555</v>
      </c>
      <c r="X1664" s="2">
        <v>121</v>
      </c>
      <c r="Y1664" s="45"/>
      <c r="AC1664" s="1" t="str">
        <f>IF(Table13[[#This Row],[TCS MP]]&gt;=Table13[[#This Row],[BMP]],IF(Table13[[#This Row],[TCS MP]]&lt;=Table13[[#This Row],[EMP]],"Good","EMP"),"BMP")</f>
        <v>EMP</v>
      </c>
    </row>
    <row r="1665" spans="1:29" ht="24" customHeight="1" x14ac:dyDescent="0.25">
      <c r="A1665" t="s">
        <v>13908</v>
      </c>
      <c r="B1665" t="s">
        <v>18787</v>
      </c>
      <c r="C1665">
        <v>3431</v>
      </c>
      <c r="D1665" t="s">
        <v>17074</v>
      </c>
      <c r="E1665" t="s">
        <v>2506</v>
      </c>
      <c r="F1665" s="9">
        <f>Table13[[#This Row],[ToMeasure]]-Table13[[#This Row],[FromMeasure]]</f>
        <v>0.11846097999999999</v>
      </c>
      <c r="G1665" s="5" t="s">
        <v>2504</v>
      </c>
      <c r="H1665" s="35">
        <v>0</v>
      </c>
      <c r="I1665" s="56"/>
      <c r="J1665" t="s">
        <v>13909</v>
      </c>
      <c r="K1665" s="58" t="s">
        <v>203</v>
      </c>
      <c r="L1665" s="35">
        <v>0.11846097999999999</v>
      </c>
      <c r="M1665" s="56"/>
      <c r="N1665" t="s">
        <v>156</v>
      </c>
      <c r="O1665" s="2">
        <v>776</v>
      </c>
      <c r="P1665" s="2">
        <v>0</v>
      </c>
      <c r="Q1665" s="2">
        <v>776</v>
      </c>
      <c r="R1665" t="s">
        <v>13910</v>
      </c>
      <c r="S1665">
        <v>13</v>
      </c>
      <c r="T1665" t="s">
        <v>203</v>
      </c>
      <c r="U1665" s="2">
        <v>37</v>
      </c>
      <c r="V1665" s="2">
        <v>116</v>
      </c>
      <c r="W1665" s="8">
        <v>0.19716494845360824</v>
      </c>
      <c r="X1665" s="2">
        <v>1227</v>
      </c>
      <c r="Y1665" s="45"/>
      <c r="AC1665" s="1" t="str">
        <f>IF(Table13[[#This Row],[TCS MP]]&gt;=Table13[[#This Row],[BMP]],IF(Table13[[#This Row],[TCS MP]]&lt;=Table13[[#This Row],[EMP]],"Good","EMP"),"BMP")</f>
        <v>EMP</v>
      </c>
    </row>
    <row r="1666" spans="1:29" ht="24" customHeight="1" x14ac:dyDescent="0.25">
      <c r="A1666" s="7" t="s">
        <v>11361</v>
      </c>
      <c r="B1666" t="s">
        <v>18789</v>
      </c>
      <c r="C1666">
        <v>3433</v>
      </c>
      <c r="D1666" t="s">
        <v>17074</v>
      </c>
      <c r="E1666" t="s">
        <v>2510</v>
      </c>
      <c r="F1666" s="9">
        <f>Table13[[#This Row],[ToMeasure]]-Table13[[#This Row],[FromMeasure]]</f>
        <v>0.59194928999999996</v>
      </c>
      <c r="G1666" s="5" t="s">
        <v>2507</v>
      </c>
      <c r="H1666" s="35">
        <v>0</v>
      </c>
      <c r="I1666" s="56"/>
      <c r="J1666" t="s">
        <v>11362</v>
      </c>
      <c r="K1666" s="58" t="s">
        <v>203</v>
      </c>
      <c r="L1666" s="35">
        <v>0.59194928999999996</v>
      </c>
      <c r="M1666" s="56"/>
      <c r="N1666" t="s">
        <v>647</v>
      </c>
      <c r="O1666" s="2">
        <v>903</v>
      </c>
      <c r="P1666" s="2">
        <v>0</v>
      </c>
      <c r="Q1666" s="2">
        <v>903</v>
      </c>
      <c r="R1666" t="s">
        <v>11363</v>
      </c>
      <c r="S1666">
        <v>14</v>
      </c>
      <c r="T1666" t="s">
        <v>203</v>
      </c>
      <c r="U1666" s="2">
        <v>48</v>
      </c>
      <c r="V1666" s="2">
        <v>148</v>
      </c>
      <c r="W1666" s="8">
        <v>0.21705426356589147</v>
      </c>
      <c r="X1666" s="2">
        <v>1427</v>
      </c>
      <c r="Y1666" s="45"/>
      <c r="AC1666" s="1" t="str">
        <f>IF(Table13[[#This Row],[TCS MP]]&gt;=Table13[[#This Row],[BMP]],IF(Table13[[#This Row],[TCS MP]]&lt;=Table13[[#This Row],[EMP]],"Good","EMP"),"BMP")</f>
        <v>EMP</v>
      </c>
    </row>
    <row r="1667" spans="1:29" ht="24" customHeight="1" x14ac:dyDescent="0.25">
      <c r="A1667" t="s">
        <v>11364</v>
      </c>
      <c r="B1667" t="s">
        <v>18790</v>
      </c>
      <c r="C1667">
        <v>3440</v>
      </c>
      <c r="D1667" t="s">
        <v>17074</v>
      </c>
      <c r="E1667" t="s">
        <v>11365</v>
      </c>
      <c r="F1667" s="9">
        <f>Table13[[#This Row],[ToMeasure]]-Table13[[#This Row],[FromMeasure]]</f>
        <v>0.30377611999999998</v>
      </c>
      <c r="G1667" s="5" t="s">
        <v>3357</v>
      </c>
      <c r="H1667" s="35">
        <v>0</v>
      </c>
      <c r="I1667" s="56"/>
      <c r="J1667" t="s">
        <v>156</v>
      </c>
      <c r="K1667" s="58" t="s">
        <v>203</v>
      </c>
      <c r="L1667" s="35">
        <v>0.30377611999999998</v>
      </c>
      <c r="M1667" s="56"/>
      <c r="N1667" t="s">
        <v>3356</v>
      </c>
      <c r="O1667" s="2">
        <v>2916</v>
      </c>
      <c r="P1667" s="2">
        <v>0</v>
      </c>
      <c r="Q1667" s="2">
        <v>2916</v>
      </c>
      <c r="R1667" t="s">
        <v>11366</v>
      </c>
      <c r="S1667">
        <v>8</v>
      </c>
      <c r="T1667" t="s">
        <v>203</v>
      </c>
      <c r="U1667" s="2">
        <v>161</v>
      </c>
      <c r="V1667" s="2">
        <v>503</v>
      </c>
      <c r="W1667" s="8">
        <v>0.22770919067215364</v>
      </c>
      <c r="X1667" s="2">
        <v>4890</v>
      </c>
      <c r="Y1667" s="45"/>
      <c r="AC1667" s="1" t="str">
        <f>IF(Table13[[#This Row],[TCS MP]]&gt;=Table13[[#This Row],[BMP]],IF(Table13[[#This Row],[TCS MP]]&lt;=Table13[[#This Row],[EMP]],"Good","EMP"),"BMP")</f>
        <v>EMP</v>
      </c>
    </row>
    <row r="1668" spans="1:29" ht="24" customHeight="1" x14ac:dyDescent="0.25">
      <c r="A1668" t="s">
        <v>13911</v>
      </c>
      <c r="B1668" t="s">
        <v>18792</v>
      </c>
      <c r="C1668">
        <v>3442</v>
      </c>
      <c r="D1668" t="s">
        <v>17074</v>
      </c>
      <c r="E1668" t="s">
        <v>13912</v>
      </c>
      <c r="F1668" s="9">
        <f>Table13[[#This Row],[ToMeasure]]-Table13[[#This Row],[FromMeasure]]</f>
        <v>0.30111907999999998</v>
      </c>
      <c r="G1668" s="5" t="s">
        <v>13913</v>
      </c>
      <c r="H1668" s="35">
        <v>0</v>
      </c>
      <c r="I1668" s="56"/>
      <c r="J1668" t="s">
        <v>647</v>
      </c>
      <c r="K1668" s="58" t="s">
        <v>203</v>
      </c>
      <c r="L1668" s="35">
        <v>0.30111907999999998</v>
      </c>
      <c r="M1668" s="56"/>
      <c r="N1668" t="s">
        <v>13914</v>
      </c>
      <c r="O1668" s="2">
        <v>3491</v>
      </c>
      <c r="P1668" s="2">
        <v>0</v>
      </c>
      <c r="Q1668" s="2">
        <v>3491</v>
      </c>
      <c r="R1668" t="s">
        <v>13915</v>
      </c>
      <c r="S1668">
        <v>10</v>
      </c>
      <c r="T1668" t="s">
        <v>203</v>
      </c>
      <c r="U1668" s="2">
        <v>146</v>
      </c>
      <c r="V1668" s="2">
        <v>1387</v>
      </c>
      <c r="W1668" s="8">
        <v>0.4391291893440275</v>
      </c>
      <c r="X1668" s="2">
        <v>5854</v>
      </c>
      <c r="Y1668" s="45"/>
      <c r="AC1668" s="1" t="str">
        <f>IF(Table13[[#This Row],[TCS MP]]&gt;=Table13[[#This Row],[BMP]],IF(Table13[[#This Row],[TCS MP]]&lt;=Table13[[#This Row],[EMP]],"Good","EMP"),"BMP")</f>
        <v>EMP</v>
      </c>
    </row>
    <row r="1669" spans="1:29" ht="24" customHeight="1" x14ac:dyDescent="0.25">
      <c r="A1669" t="s">
        <v>3354</v>
      </c>
      <c r="B1669" t="s">
        <v>18791</v>
      </c>
      <c r="C1669">
        <v>3441</v>
      </c>
      <c r="D1669" t="s">
        <v>17074</v>
      </c>
      <c r="E1669" t="s">
        <v>3355</v>
      </c>
      <c r="F1669" s="9">
        <f>Table13[[#This Row],[ToMeasure]]-Table13[[#This Row],[FromMeasure]]</f>
        <v>0.27045509000000001</v>
      </c>
      <c r="G1669" s="5" t="s">
        <v>3356</v>
      </c>
      <c r="H1669" s="35">
        <v>0</v>
      </c>
      <c r="I1669" s="56"/>
      <c r="J1669" t="s">
        <v>3357</v>
      </c>
      <c r="K1669" s="58" t="s">
        <v>203</v>
      </c>
      <c r="L1669" s="35">
        <v>0.27045509000000001</v>
      </c>
      <c r="M1669" s="56"/>
      <c r="N1669" t="s">
        <v>156</v>
      </c>
      <c r="O1669" s="2">
        <v>4036</v>
      </c>
      <c r="P1669" s="2">
        <v>0</v>
      </c>
      <c r="Q1669" s="2">
        <v>4036</v>
      </c>
      <c r="R1669" t="s">
        <v>3358</v>
      </c>
      <c r="S1669">
        <v>12</v>
      </c>
      <c r="T1669" t="s">
        <v>203</v>
      </c>
      <c r="U1669" s="2">
        <v>173</v>
      </c>
      <c r="V1669" s="2">
        <v>1644</v>
      </c>
      <c r="W1669" s="8">
        <v>0.45019821605550048</v>
      </c>
      <c r="X1669" s="2">
        <v>6768</v>
      </c>
      <c r="Y1669" s="45"/>
      <c r="AC1669" s="1" t="str">
        <f>IF(Table13[[#This Row],[TCS MP]]&gt;=Table13[[#This Row],[BMP]],IF(Table13[[#This Row],[TCS MP]]&lt;=Table13[[#This Row],[EMP]],"Good","EMP"),"BMP")</f>
        <v>EMP</v>
      </c>
    </row>
    <row r="1670" spans="1:29" ht="24" customHeight="1" x14ac:dyDescent="0.25">
      <c r="A1670" t="s">
        <v>13916</v>
      </c>
      <c r="B1670" t="s">
        <v>18793</v>
      </c>
      <c r="C1670">
        <v>3443</v>
      </c>
      <c r="D1670" t="s">
        <v>17074</v>
      </c>
      <c r="E1670" t="s">
        <v>13917</v>
      </c>
      <c r="F1670" s="9">
        <f>Table13[[#This Row],[ToMeasure]]-Table13[[#This Row],[FromMeasure]]</f>
        <v>0.26819119000000002</v>
      </c>
      <c r="G1670" s="5" t="s">
        <v>13914</v>
      </c>
      <c r="H1670" s="35">
        <v>0</v>
      </c>
      <c r="I1670" s="56"/>
      <c r="J1670" t="s">
        <v>13913</v>
      </c>
      <c r="K1670" s="58" t="s">
        <v>203</v>
      </c>
      <c r="L1670" s="35">
        <v>0.26819119000000002</v>
      </c>
      <c r="M1670" s="56"/>
      <c r="N1670" t="s">
        <v>647</v>
      </c>
      <c r="O1670" s="2">
        <v>3745</v>
      </c>
      <c r="P1670" s="2">
        <v>0</v>
      </c>
      <c r="Q1670" s="2">
        <v>3745</v>
      </c>
      <c r="R1670" t="s">
        <v>13918</v>
      </c>
      <c r="S1670">
        <v>9</v>
      </c>
      <c r="T1670" t="s">
        <v>203</v>
      </c>
      <c r="U1670" s="2">
        <v>161</v>
      </c>
      <c r="V1670" s="2">
        <v>1526</v>
      </c>
      <c r="W1670" s="8">
        <v>0.45046728971962618</v>
      </c>
      <c r="X1670" s="2">
        <v>6280</v>
      </c>
      <c r="Y1670" s="45"/>
      <c r="AC1670" s="1" t="str">
        <f>IF(Table13[[#This Row],[TCS MP]]&gt;=Table13[[#This Row],[BMP]],IF(Table13[[#This Row],[TCS MP]]&lt;=Table13[[#This Row],[EMP]],"Good","EMP"),"BMP")</f>
        <v>EMP</v>
      </c>
    </row>
    <row r="1671" spans="1:29" ht="24" customHeight="1" x14ac:dyDescent="0.25">
      <c r="A1671" t="s">
        <v>11367</v>
      </c>
      <c r="B1671" t="s">
        <v>21442</v>
      </c>
      <c r="C1671">
        <v>9918</v>
      </c>
      <c r="D1671" t="s">
        <v>17074</v>
      </c>
      <c r="E1671" t="s">
        <v>11368</v>
      </c>
      <c r="F1671" s="9">
        <f>Table13[[#This Row],[ToMeasure]]-Table13[[#This Row],[FromMeasure]]</f>
        <v>9.5571500000000004E-2</v>
      </c>
      <c r="G1671" s="5" t="s">
        <v>3368</v>
      </c>
      <c r="H1671" s="35">
        <v>0</v>
      </c>
      <c r="I1671" s="56"/>
      <c r="J1671" t="s">
        <v>156</v>
      </c>
      <c r="K1671" s="58" t="s">
        <v>203</v>
      </c>
      <c r="L1671" s="35">
        <v>9.5571500000000004E-2</v>
      </c>
      <c r="M1671" s="56"/>
      <c r="N1671" t="s">
        <v>3367</v>
      </c>
      <c r="O1671" s="2">
        <v>1073</v>
      </c>
      <c r="P1671" s="2">
        <v>0</v>
      </c>
      <c r="Q1671" s="2">
        <v>1073</v>
      </c>
      <c r="R1671" t="s">
        <v>11369</v>
      </c>
      <c r="S1671">
        <v>10</v>
      </c>
      <c r="T1671" t="s">
        <v>203</v>
      </c>
      <c r="U1671" s="2">
        <v>39</v>
      </c>
      <c r="V1671" s="2">
        <v>417</v>
      </c>
      <c r="W1671" s="8">
        <v>0.42497670083876982</v>
      </c>
      <c r="X1671" s="2">
        <v>1799</v>
      </c>
      <c r="Y1671" s="45"/>
      <c r="AC1671" s="1" t="str">
        <f>IF(Table13[[#This Row],[TCS MP]]&gt;=Table13[[#This Row],[BMP]],IF(Table13[[#This Row],[TCS MP]]&lt;=Table13[[#This Row],[EMP]],"Good","EMP"),"BMP")</f>
        <v>EMP</v>
      </c>
    </row>
    <row r="1672" spans="1:29" ht="24" customHeight="1" x14ac:dyDescent="0.25">
      <c r="A1672" t="s">
        <v>3359</v>
      </c>
      <c r="B1672" t="s">
        <v>21443</v>
      </c>
      <c r="C1672">
        <v>9919</v>
      </c>
      <c r="D1672" t="s">
        <v>17074</v>
      </c>
      <c r="E1672" t="s">
        <v>3360</v>
      </c>
      <c r="F1672" s="9">
        <f>Table13[[#This Row],[ToMeasure]]-Table13[[#This Row],[FromMeasure]]</f>
        <v>0.12178034</v>
      </c>
      <c r="G1672" s="5" t="s">
        <v>3361</v>
      </c>
      <c r="H1672" s="35">
        <v>0</v>
      </c>
      <c r="I1672" s="56"/>
      <c r="J1672" t="s">
        <v>647</v>
      </c>
      <c r="K1672" s="58" t="s">
        <v>203</v>
      </c>
      <c r="L1672" s="35">
        <v>0.12178034</v>
      </c>
      <c r="M1672" s="56"/>
      <c r="N1672" t="s">
        <v>3362</v>
      </c>
      <c r="O1672" s="2">
        <v>922</v>
      </c>
      <c r="P1672" s="2">
        <v>0</v>
      </c>
      <c r="Q1672" s="2">
        <v>922</v>
      </c>
      <c r="R1672" t="s">
        <v>3363</v>
      </c>
      <c r="S1672">
        <v>13</v>
      </c>
      <c r="T1672" t="s">
        <v>203</v>
      </c>
      <c r="U1672" s="2">
        <v>32</v>
      </c>
      <c r="V1672" s="2">
        <v>359</v>
      </c>
      <c r="W1672" s="8">
        <v>0.42407809110629069</v>
      </c>
      <c r="X1672" s="2">
        <v>1546</v>
      </c>
      <c r="Y1672" s="45"/>
      <c r="AC1672" s="1" t="str">
        <f>IF(Table13[[#This Row],[TCS MP]]&gt;=Table13[[#This Row],[BMP]],IF(Table13[[#This Row],[TCS MP]]&lt;=Table13[[#This Row],[EMP]],"Good","EMP"),"BMP")</f>
        <v>EMP</v>
      </c>
    </row>
    <row r="1673" spans="1:29" ht="24" customHeight="1" x14ac:dyDescent="0.25">
      <c r="A1673" t="s">
        <v>3364</v>
      </c>
      <c r="C1673">
        <v>900010</v>
      </c>
      <c r="D1673" t="s">
        <v>17074</v>
      </c>
      <c r="E1673" t="s">
        <v>3365</v>
      </c>
      <c r="F1673" s="9">
        <f>Table13[[#This Row],[ToMeasure]]-Table13[[#This Row],[FromMeasure]]</f>
        <v>0.1325655</v>
      </c>
      <c r="G1673" s="5" t="s">
        <v>3366</v>
      </c>
      <c r="H1673" s="35">
        <v>0</v>
      </c>
      <c r="I1673" s="56"/>
      <c r="J1673" t="s">
        <v>3367</v>
      </c>
      <c r="K1673" s="58" t="s">
        <v>203</v>
      </c>
      <c r="L1673" s="35">
        <v>0.1325655</v>
      </c>
      <c r="M1673" s="56"/>
      <c r="N1673" t="s">
        <v>156</v>
      </c>
      <c r="O1673" s="2">
        <v>118</v>
      </c>
      <c r="P1673" s="2">
        <v>0</v>
      </c>
      <c r="Q1673" s="2">
        <v>118</v>
      </c>
      <c r="R1673" t="s">
        <v>3370</v>
      </c>
      <c r="S1673" t="s">
        <v>203</v>
      </c>
      <c r="T1673" t="s">
        <v>203</v>
      </c>
      <c r="U1673" s="2" t="s">
        <v>203</v>
      </c>
      <c r="V1673" s="2" t="s">
        <v>203</v>
      </c>
      <c r="W1673" s="8" t="s">
        <v>203</v>
      </c>
      <c r="X1673" s="2">
        <v>198</v>
      </c>
      <c r="Y1673" s="45"/>
      <c r="AC1673" s="1" t="str">
        <f>IF(Table13[[#This Row],[TCS MP]]&gt;=Table13[[#This Row],[BMP]],IF(Table13[[#This Row],[TCS MP]]&lt;=Table13[[#This Row],[EMP]],"Good","EMP"),"BMP")</f>
        <v>EMP</v>
      </c>
    </row>
    <row r="1674" spans="1:29" ht="24" customHeight="1" x14ac:dyDescent="0.25">
      <c r="A1674" t="s">
        <v>3371</v>
      </c>
      <c r="C1674" t="s">
        <v>203</v>
      </c>
      <c r="D1674" t="s">
        <v>17074</v>
      </c>
      <c r="E1674" t="s">
        <v>3372</v>
      </c>
      <c r="F1674" s="9">
        <f>Table13[[#This Row],[ToMeasure]]-Table13[[#This Row],[FromMeasure]]</f>
        <v>0.150283</v>
      </c>
      <c r="G1674" s="5" t="s">
        <v>3373</v>
      </c>
      <c r="H1674" s="35">
        <v>0</v>
      </c>
      <c r="I1674" s="56"/>
      <c r="J1674" t="s">
        <v>3362</v>
      </c>
      <c r="K1674" s="58" t="s">
        <v>203</v>
      </c>
      <c r="L1674" s="35">
        <v>0.150283</v>
      </c>
      <c r="M1674" s="56"/>
      <c r="N1674" t="s">
        <v>647</v>
      </c>
      <c r="O1674" s="2" t="s">
        <v>203</v>
      </c>
      <c r="P1674" s="2" t="s">
        <v>203</v>
      </c>
      <c r="Q1674" s="2">
        <v>3319</v>
      </c>
      <c r="R1674" t="s">
        <v>3149</v>
      </c>
      <c r="S1674" t="s">
        <v>203</v>
      </c>
      <c r="T1674" t="s">
        <v>203</v>
      </c>
      <c r="U1674" s="2" t="s">
        <v>203</v>
      </c>
      <c r="V1674" s="2" t="s">
        <v>203</v>
      </c>
      <c r="W1674" s="8" t="s">
        <v>203</v>
      </c>
      <c r="X1674" s="2">
        <v>5566</v>
      </c>
      <c r="Y1674" s="45"/>
      <c r="AC1674" s="1" t="str">
        <f>IF(Table13[[#This Row],[TCS MP]]&gt;=Table13[[#This Row],[BMP]],IF(Table13[[#This Row],[TCS MP]]&lt;=Table13[[#This Row],[EMP]],"Good","EMP"),"BMP")</f>
        <v>EMP</v>
      </c>
    </row>
    <row r="1675" spans="1:29" ht="24" customHeight="1" x14ac:dyDescent="0.25">
      <c r="A1675" t="s">
        <v>3374</v>
      </c>
      <c r="C1675">
        <v>900010</v>
      </c>
      <c r="D1675" t="s">
        <v>17074</v>
      </c>
      <c r="E1675" t="s">
        <v>3375</v>
      </c>
      <c r="F1675" s="9">
        <f>Table13[[#This Row],[ToMeasure]]-Table13[[#This Row],[FromMeasure]]</f>
        <v>0.24725500000000003</v>
      </c>
      <c r="G1675" s="5" t="s">
        <v>3367</v>
      </c>
      <c r="H1675" s="35">
        <v>5.2610000000000001E-3</v>
      </c>
      <c r="I1675" s="56"/>
      <c r="J1675" t="s">
        <v>3368</v>
      </c>
      <c r="K1675" s="58" t="s">
        <v>203</v>
      </c>
      <c r="L1675" s="35">
        <v>0.25251600000000002</v>
      </c>
      <c r="M1675" s="56"/>
      <c r="N1675" t="s">
        <v>3369</v>
      </c>
      <c r="O1675" s="2">
        <v>120</v>
      </c>
      <c r="P1675" s="2">
        <v>0</v>
      </c>
      <c r="Q1675" s="2">
        <v>120</v>
      </c>
      <c r="R1675" t="s">
        <v>3376</v>
      </c>
      <c r="S1675" t="s">
        <v>203</v>
      </c>
      <c r="T1675" t="s">
        <v>203</v>
      </c>
      <c r="U1675" s="2" t="s">
        <v>203</v>
      </c>
      <c r="V1675" s="2" t="s">
        <v>203</v>
      </c>
      <c r="W1675" s="8" t="s">
        <v>203</v>
      </c>
      <c r="X1675" s="2">
        <v>190</v>
      </c>
      <c r="Y1675" s="45"/>
      <c r="AC1675" s="1" t="str">
        <f>IF(Table13[[#This Row],[TCS MP]]&gt;=Table13[[#This Row],[BMP]],IF(Table13[[#This Row],[TCS MP]]&lt;=Table13[[#This Row],[EMP]],"Good","EMP"),"BMP")</f>
        <v>EMP</v>
      </c>
    </row>
    <row r="1676" spans="1:29" ht="24" customHeight="1" x14ac:dyDescent="0.25">
      <c r="A1676" t="s">
        <v>7083</v>
      </c>
      <c r="B1676" t="s">
        <v>18796</v>
      </c>
      <c r="C1676">
        <v>3460</v>
      </c>
      <c r="D1676" t="s">
        <v>17074</v>
      </c>
      <c r="E1676" t="s">
        <v>7084</v>
      </c>
      <c r="F1676" s="9">
        <f>Table13[[#This Row],[ToMeasure]]-Table13[[#This Row],[FromMeasure]]</f>
        <v>0.31183609000000001</v>
      </c>
      <c r="G1676" s="5" t="s">
        <v>7085</v>
      </c>
      <c r="H1676" s="35">
        <v>0</v>
      </c>
      <c r="I1676" s="56"/>
      <c r="J1676" t="s">
        <v>156</v>
      </c>
      <c r="K1676" s="58" t="s">
        <v>203</v>
      </c>
      <c r="L1676" s="35">
        <v>0.31183609000000001</v>
      </c>
      <c r="M1676" s="56"/>
      <c r="N1676" t="s">
        <v>7086</v>
      </c>
      <c r="O1676" s="2">
        <v>182</v>
      </c>
      <c r="P1676" s="2">
        <v>0</v>
      </c>
      <c r="Q1676" s="2">
        <v>182</v>
      </c>
      <c r="R1676" t="s">
        <v>7087</v>
      </c>
      <c r="S1676">
        <v>19</v>
      </c>
      <c r="T1676" t="s">
        <v>203</v>
      </c>
      <c r="U1676" s="2">
        <v>9</v>
      </c>
      <c r="V1676" s="2">
        <v>31</v>
      </c>
      <c r="W1676" s="8">
        <v>0.21978021978021978</v>
      </c>
      <c r="X1676" s="2">
        <v>305</v>
      </c>
      <c r="Y1676" s="45"/>
      <c r="AC1676" s="1" t="str">
        <f>IF(Table13[[#This Row],[TCS MP]]&gt;=Table13[[#This Row],[BMP]],IF(Table13[[#This Row],[TCS MP]]&lt;=Table13[[#This Row],[EMP]],"Good","EMP"),"BMP")</f>
        <v>EMP</v>
      </c>
    </row>
    <row r="1677" spans="1:29" ht="24" customHeight="1" x14ac:dyDescent="0.25">
      <c r="A1677" t="s">
        <v>3377</v>
      </c>
      <c r="B1677" t="s">
        <v>18798</v>
      </c>
      <c r="C1677">
        <v>3462</v>
      </c>
      <c r="D1677" t="s">
        <v>17074</v>
      </c>
      <c r="E1677" t="s">
        <v>3378</v>
      </c>
      <c r="F1677" s="9">
        <f>Table13[[#This Row],[ToMeasure]]-Table13[[#This Row],[FromMeasure]]</f>
        <v>0.30745177000000001</v>
      </c>
      <c r="G1677" s="5" t="s">
        <v>3379</v>
      </c>
      <c r="H1677" s="35">
        <v>0</v>
      </c>
      <c r="I1677" s="56"/>
      <c r="J1677" t="s">
        <v>647</v>
      </c>
      <c r="K1677" s="58" t="s">
        <v>203</v>
      </c>
      <c r="L1677" s="35">
        <v>0.30745177000000001</v>
      </c>
      <c r="M1677" s="56"/>
      <c r="N1677" t="s">
        <v>3380</v>
      </c>
      <c r="O1677" s="2">
        <v>146</v>
      </c>
      <c r="P1677" s="2">
        <v>0</v>
      </c>
      <c r="Q1677" s="2">
        <v>146</v>
      </c>
      <c r="R1677" t="s">
        <v>3381</v>
      </c>
      <c r="S1677">
        <v>14</v>
      </c>
      <c r="T1677" t="s">
        <v>203</v>
      </c>
      <c r="U1677" s="2">
        <v>5</v>
      </c>
      <c r="V1677" s="2">
        <v>23</v>
      </c>
      <c r="W1677" s="8">
        <v>0.19178082191780821</v>
      </c>
      <c r="X1677" s="2">
        <v>245</v>
      </c>
      <c r="Y1677" s="45"/>
      <c r="AC1677" s="1" t="str">
        <f>IF(Table13[[#This Row],[TCS MP]]&gt;=Table13[[#This Row],[BMP]],IF(Table13[[#This Row],[TCS MP]]&lt;=Table13[[#This Row],[EMP]],"Good","EMP"),"BMP")</f>
        <v>EMP</v>
      </c>
    </row>
    <row r="1678" spans="1:29" ht="24" customHeight="1" x14ac:dyDescent="0.25">
      <c r="A1678" t="s">
        <v>11370</v>
      </c>
      <c r="B1678" t="s">
        <v>18797</v>
      </c>
      <c r="C1678">
        <v>3461</v>
      </c>
      <c r="D1678" t="s">
        <v>17074</v>
      </c>
      <c r="E1678" t="s">
        <v>11371</v>
      </c>
      <c r="F1678" s="9">
        <f>Table13[[#This Row],[ToMeasure]]-Table13[[#This Row],[FromMeasure]]</f>
        <v>0.31888571999999998</v>
      </c>
      <c r="G1678" s="5" t="s">
        <v>7086</v>
      </c>
      <c r="H1678" s="35">
        <v>0</v>
      </c>
      <c r="I1678" s="56"/>
      <c r="J1678" t="s">
        <v>7085</v>
      </c>
      <c r="K1678" s="58" t="s">
        <v>203</v>
      </c>
      <c r="L1678" s="35">
        <v>0.31888571999999998</v>
      </c>
      <c r="M1678" s="56"/>
      <c r="N1678" t="s">
        <v>156</v>
      </c>
      <c r="O1678" s="2">
        <v>283</v>
      </c>
      <c r="P1678" s="2">
        <v>0</v>
      </c>
      <c r="Q1678" s="2">
        <v>283</v>
      </c>
      <c r="R1678" t="s">
        <v>11372</v>
      </c>
      <c r="S1678">
        <v>25</v>
      </c>
      <c r="T1678" t="s">
        <v>203</v>
      </c>
      <c r="U1678" s="2">
        <v>11</v>
      </c>
      <c r="V1678" s="2">
        <v>114</v>
      </c>
      <c r="W1678" s="8">
        <v>0.44169611307420492</v>
      </c>
      <c r="X1678" s="2">
        <v>475</v>
      </c>
      <c r="Y1678" s="45"/>
      <c r="AC1678" s="1" t="str">
        <f>IF(Table13[[#This Row],[TCS MP]]&gt;=Table13[[#This Row],[BMP]],IF(Table13[[#This Row],[TCS MP]]&lt;=Table13[[#This Row],[EMP]],"Good","EMP"),"BMP")</f>
        <v>EMP</v>
      </c>
    </row>
    <row r="1679" spans="1:29" ht="24" customHeight="1" x14ac:dyDescent="0.25">
      <c r="A1679" t="s">
        <v>7088</v>
      </c>
      <c r="B1679" t="s">
        <v>18799</v>
      </c>
      <c r="C1679">
        <v>3463</v>
      </c>
      <c r="D1679" t="s">
        <v>17074</v>
      </c>
      <c r="E1679" t="s">
        <v>7089</v>
      </c>
      <c r="F1679" s="9">
        <f>Table13[[#This Row],[ToMeasure]]-Table13[[#This Row],[FromMeasure]]</f>
        <v>0.31459441999999999</v>
      </c>
      <c r="G1679" s="5" t="s">
        <v>3380</v>
      </c>
      <c r="H1679" s="35">
        <v>0</v>
      </c>
      <c r="I1679" s="56"/>
      <c r="J1679" t="s">
        <v>3379</v>
      </c>
      <c r="K1679" s="58" t="s">
        <v>203</v>
      </c>
      <c r="L1679" s="35">
        <v>0.31459441999999999</v>
      </c>
      <c r="M1679" s="56"/>
      <c r="N1679" t="s">
        <v>647</v>
      </c>
      <c r="O1679" s="2">
        <v>176</v>
      </c>
      <c r="P1679" s="2">
        <v>0</v>
      </c>
      <c r="Q1679" s="2">
        <v>176</v>
      </c>
      <c r="R1679" t="s">
        <v>7090</v>
      </c>
      <c r="S1679">
        <v>14</v>
      </c>
      <c r="T1679" t="s">
        <v>203</v>
      </c>
      <c r="U1679" s="2">
        <v>7</v>
      </c>
      <c r="V1679" s="2">
        <v>71</v>
      </c>
      <c r="W1679" s="8">
        <v>0.44318181818181818</v>
      </c>
      <c r="X1679" s="2">
        <v>295</v>
      </c>
      <c r="Y1679" s="45"/>
      <c r="AC1679" s="1" t="str">
        <f>IF(Table13[[#This Row],[TCS MP]]&gt;=Table13[[#This Row],[BMP]],IF(Table13[[#This Row],[TCS MP]]&lt;=Table13[[#This Row],[EMP]],"Good","EMP"),"BMP")</f>
        <v>EMP</v>
      </c>
    </row>
    <row r="1680" spans="1:29" ht="24" customHeight="1" x14ac:dyDescent="0.25">
      <c r="A1680" t="s">
        <v>13919</v>
      </c>
      <c r="B1680" t="s">
        <v>18801</v>
      </c>
      <c r="C1680">
        <v>3470</v>
      </c>
      <c r="D1680" t="s">
        <v>17074</v>
      </c>
      <c r="E1680" t="s">
        <v>13920</v>
      </c>
      <c r="F1680" s="9">
        <f>Table13[[#This Row],[ToMeasure]]-Table13[[#This Row],[FromMeasure]]</f>
        <v>0.30291713999999997</v>
      </c>
      <c r="G1680" s="5" t="s">
        <v>13921</v>
      </c>
      <c r="H1680" s="35">
        <v>0</v>
      </c>
      <c r="I1680" s="56"/>
      <c r="J1680" t="s">
        <v>156</v>
      </c>
      <c r="K1680" s="58" t="s">
        <v>203</v>
      </c>
      <c r="L1680" s="35">
        <v>0.30291713999999997</v>
      </c>
      <c r="M1680" s="56"/>
      <c r="N1680" t="s">
        <v>13922</v>
      </c>
      <c r="O1680" s="2">
        <v>251</v>
      </c>
      <c r="P1680" s="2">
        <v>0</v>
      </c>
      <c r="Q1680" s="2">
        <v>251</v>
      </c>
      <c r="R1680" t="s">
        <v>13923</v>
      </c>
      <c r="S1680">
        <v>13</v>
      </c>
      <c r="T1680" t="s">
        <v>203</v>
      </c>
      <c r="U1680" s="2">
        <v>9</v>
      </c>
      <c r="V1680" s="2">
        <v>98</v>
      </c>
      <c r="W1680" s="8">
        <v>0.42629482071713148</v>
      </c>
      <c r="X1680" s="2">
        <v>421</v>
      </c>
      <c r="Y1680" s="45"/>
      <c r="AC1680" s="1" t="str">
        <f>IF(Table13[[#This Row],[TCS MP]]&gt;=Table13[[#This Row],[BMP]],IF(Table13[[#This Row],[TCS MP]]&lt;=Table13[[#This Row],[EMP]],"Good","EMP"),"BMP")</f>
        <v>EMP</v>
      </c>
    </row>
    <row r="1681" spans="1:29" ht="24" customHeight="1" x14ac:dyDescent="0.25">
      <c r="A1681" t="s">
        <v>11373</v>
      </c>
      <c r="B1681" t="s">
        <v>18803</v>
      </c>
      <c r="C1681">
        <v>3472</v>
      </c>
      <c r="D1681" t="s">
        <v>17074</v>
      </c>
      <c r="E1681" t="s">
        <v>11374</v>
      </c>
      <c r="F1681" s="9">
        <f>Table13[[#This Row],[ToMeasure]]-Table13[[#This Row],[FromMeasure]]</f>
        <v>0.30477435000000003</v>
      </c>
      <c r="G1681" s="5" t="s">
        <v>11375</v>
      </c>
      <c r="H1681" s="35">
        <v>0</v>
      </c>
      <c r="I1681" s="56"/>
      <c r="J1681" t="s">
        <v>647</v>
      </c>
      <c r="K1681" s="58" t="s">
        <v>203</v>
      </c>
      <c r="L1681" s="35">
        <v>0.30477435000000003</v>
      </c>
      <c r="M1681" s="56"/>
      <c r="N1681" t="s">
        <v>11376</v>
      </c>
      <c r="O1681" s="2">
        <v>262</v>
      </c>
      <c r="P1681" s="2">
        <v>0</v>
      </c>
      <c r="Q1681" s="2">
        <v>262</v>
      </c>
      <c r="R1681" t="s">
        <v>11377</v>
      </c>
      <c r="S1681">
        <v>14</v>
      </c>
      <c r="T1681" t="s">
        <v>203</v>
      </c>
      <c r="U1681" s="2">
        <v>14</v>
      </c>
      <c r="V1681" s="2">
        <v>44</v>
      </c>
      <c r="W1681" s="8">
        <v>0.22137404580152673</v>
      </c>
      <c r="X1681" s="2">
        <v>439</v>
      </c>
      <c r="Y1681" s="45"/>
      <c r="AC1681" s="1" t="str">
        <f>IF(Table13[[#This Row],[TCS MP]]&gt;=Table13[[#This Row],[BMP]],IF(Table13[[#This Row],[TCS MP]]&lt;=Table13[[#This Row],[EMP]],"Good","EMP"),"BMP")</f>
        <v>EMP</v>
      </c>
    </row>
    <row r="1682" spans="1:29" ht="24" customHeight="1" x14ac:dyDescent="0.25">
      <c r="A1682" t="s">
        <v>13924</v>
      </c>
      <c r="B1682" t="s">
        <v>18802</v>
      </c>
      <c r="C1682">
        <v>3471</v>
      </c>
      <c r="D1682" t="s">
        <v>17074</v>
      </c>
      <c r="E1682" t="s">
        <v>13925</v>
      </c>
      <c r="F1682" s="9">
        <f>Table13[[#This Row],[ToMeasure]]-Table13[[#This Row],[FromMeasure]]</f>
        <v>0.2749586</v>
      </c>
      <c r="G1682" s="5" t="s">
        <v>13922</v>
      </c>
      <c r="H1682" s="35">
        <v>0</v>
      </c>
      <c r="I1682" s="56"/>
      <c r="J1682" t="s">
        <v>13921</v>
      </c>
      <c r="K1682" s="58" t="s">
        <v>203</v>
      </c>
      <c r="L1682" s="35">
        <v>0.2749586</v>
      </c>
      <c r="M1682" s="56"/>
      <c r="N1682" t="s">
        <v>156</v>
      </c>
      <c r="O1682" s="2">
        <v>432</v>
      </c>
      <c r="P1682" s="2">
        <v>0</v>
      </c>
      <c r="Q1682" s="2">
        <v>432</v>
      </c>
      <c r="R1682" t="s">
        <v>13926</v>
      </c>
      <c r="S1682">
        <v>14</v>
      </c>
      <c r="T1682" t="s">
        <v>203</v>
      </c>
      <c r="U1682" s="2">
        <v>17</v>
      </c>
      <c r="V1682" s="2">
        <v>174</v>
      </c>
      <c r="W1682" s="8">
        <v>0.44212962962962965</v>
      </c>
      <c r="X1682" s="2">
        <v>724</v>
      </c>
      <c r="Y1682" s="45"/>
      <c r="AC1682" s="1" t="str">
        <f>IF(Table13[[#This Row],[TCS MP]]&gt;=Table13[[#This Row],[BMP]],IF(Table13[[#This Row],[TCS MP]]&lt;=Table13[[#This Row],[EMP]],"Good","EMP"),"BMP")</f>
        <v>EMP</v>
      </c>
    </row>
    <row r="1683" spans="1:29" ht="24" customHeight="1" x14ac:dyDescent="0.25">
      <c r="A1683" t="s">
        <v>13927</v>
      </c>
      <c r="B1683" t="s">
        <v>18804</v>
      </c>
      <c r="C1683">
        <v>3473</v>
      </c>
      <c r="D1683" t="s">
        <v>17074</v>
      </c>
      <c r="E1683" t="s">
        <v>13928</v>
      </c>
      <c r="F1683" s="9">
        <f>Table13[[#This Row],[ToMeasure]]-Table13[[#This Row],[FromMeasure]]</f>
        <v>0.27454152999999998</v>
      </c>
      <c r="G1683" s="5" t="s">
        <v>11376</v>
      </c>
      <c r="H1683" s="35">
        <v>0</v>
      </c>
      <c r="I1683" s="56"/>
      <c r="J1683" t="s">
        <v>11375</v>
      </c>
      <c r="K1683" s="58" t="s">
        <v>203</v>
      </c>
      <c r="L1683" s="35">
        <v>0.27454152999999998</v>
      </c>
      <c r="M1683" s="56"/>
      <c r="N1683" t="s">
        <v>647</v>
      </c>
      <c r="O1683" s="2">
        <v>128</v>
      </c>
      <c r="P1683" s="2">
        <v>0</v>
      </c>
      <c r="Q1683" s="2">
        <v>128</v>
      </c>
      <c r="R1683" t="s">
        <v>13929</v>
      </c>
      <c r="S1683">
        <v>21</v>
      </c>
      <c r="T1683" t="s">
        <v>203</v>
      </c>
      <c r="U1683" s="2">
        <v>4</v>
      </c>
      <c r="V1683" s="2">
        <v>50</v>
      </c>
      <c r="W1683" s="8">
        <v>0.421875</v>
      </c>
      <c r="X1683" s="2">
        <v>215</v>
      </c>
      <c r="Y1683" s="45"/>
      <c r="AC1683" s="1" t="str">
        <f>IF(Table13[[#This Row],[TCS MP]]&gt;=Table13[[#This Row],[BMP]],IF(Table13[[#This Row],[TCS MP]]&lt;=Table13[[#This Row],[EMP]],"Good","EMP"),"BMP")</f>
        <v>EMP</v>
      </c>
    </row>
    <row r="1684" spans="1:29" ht="24" customHeight="1" x14ac:dyDescent="0.25">
      <c r="A1684" t="s">
        <v>11378</v>
      </c>
      <c r="B1684" t="s">
        <v>18806</v>
      </c>
      <c r="C1684">
        <v>3480</v>
      </c>
      <c r="D1684" t="s">
        <v>17074</v>
      </c>
      <c r="E1684" t="s">
        <v>11379</v>
      </c>
      <c r="F1684" s="9">
        <f>Table13[[#This Row],[ToMeasure]]-Table13[[#This Row],[FromMeasure]]</f>
        <v>0.36325794</v>
      </c>
      <c r="G1684" s="5" t="s">
        <v>3390</v>
      </c>
      <c r="H1684" s="35">
        <v>0</v>
      </c>
      <c r="I1684" s="56"/>
      <c r="J1684" t="s">
        <v>156</v>
      </c>
      <c r="K1684" s="58" t="s">
        <v>203</v>
      </c>
      <c r="L1684" s="35">
        <v>0.36325794</v>
      </c>
      <c r="M1684" s="56"/>
      <c r="N1684" t="s">
        <v>3389</v>
      </c>
      <c r="O1684" s="2">
        <v>724</v>
      </c>
      <c r="P1684" s="2">
        <v>0</v>
      </c>
      <c r="Q1684" s="2">
        <v>724</v>
      </c>
      <c r="R1684" t="s">
        <v>11380</v>
      </c>
      <c r="S1684">
        <v>11</v>
      </c>
      <c r="T1684" t="s">
        <v>203</v>
      </c>
      <c r="U1684" s="2">
        <v>31</v>
      </c>
      <c r="V1684" s="2">
        <v>172</v>
      </c>
      <c r="W1684" s="8">
        <v>0.28038674033149169</v>
      </c>
      <c r="X1684" s="2">
        <v>1137</v>
      </c>
      <c r="Y1684" s="45"/>
      <c r="AC1684" s="1" t="str">
        <f>IF(Table13[[#This Row],[TCS MP]]&gt;=Table13[[#This Row],[BMP]],IF(Table13[[#This Row],[TCS MP]]&lt;=Table13[[#This Row],[EMP]],"Good","EMP"),"BMP")</f>
        <v>EMP</v>
      </c>
    </row>
    <row r="1685" spans="1:29" ht="24" customHeight="1" x14ac:dyDescent="0.25">
      <c r="A1685" t="s">
        <v>3382</v>
      </c>
      <c r="B1685" t="s">
        <v>18808</v>
      </c>
      <c r="C1685">
        <v>3482</v>
      </c>
      <c r="D1685" t="s">
        <v>17074</v>
      </c>
      <c r="E1685" t="s">
        <v>3383</v>
      </c>
      <c r="F1685" s="9">
        <f>Table13[[#This Row],[ToMeasure]]-Table13[[#This Row],[FromMeasure]]</f>
        <v>0.36528565000000002</v>
      </c>
      <c r="G1685" s="5" t="s">
        <v>3384</v>
      </c>
      <c r="H1685" s="35">
        <v>0</v>
      </c>
      <c r="I1685" s="56"/>
      <c r="J1685" t="s">
        <v>647</v>
      </c>
      <c r="K1685" s="58" t="s">
        <v>203</v>
      </c>
      <c r="L1685" s="35">
        <v>0.36528565000000002</v>
      </c>
      <c r="M1685" s="56"/>
      <c r="N1685" t="s">
        <v>3385</v>
      </c>
      <c r="O1685" s="2">
        <v>859</v>
      </c>
      <c r="P1685" s="2">
        <v>0</v>
      </c>
      <c r="Q1685" s="2">
        <v>859</v>
      </c>
      <c r="R1685" t="s">
        <v>3386</v>
      </c>
      <c r="S1685">
        <v>12</v>
      </c>
      <c r="T1685" t="s">
        <v>203</v>
      </c>
      <c r="U1685" s="2">
        <v>19</v>
      </c>
      <c r="V1685" s="2">
        <v>109</v>
      </c>
      <c r="W1685" s="8">
        <v>0.1490104772991851</v>
      </c>
      <c r="X1685" s="2">
        <v>1350</v>
      </c>
      <c r="Y1685" s="45"/>
      <c r="AC1685" s="1" t="str">
        <f>IF(Table13[[#This Row],[TCS MP]]&gt;=Table13[[#This Row],[BMP]],IF(Table13[[#This Row],[TCS MP]]&lt;=Table13[[#This Row],[EMP]],"Good","EMP"),"BMP")</f>
        <v>EMP</v>
      </c>
    </row>
    <row r="1686" spans="1:29" ht="24" customHeight="1" x14ac:dyDescent="0.25">
      <c r="A1686" t="s">
        <v>3387</v>
      </c>
      <c r="B1686" t="s">
        <v>18807</v>
      </c>
      <c r="C1686">
        <v>3481</v>
      </c>
      <c r="D1686" t="s">
        <v>17074</v>
      </c>
      <c r="E1686" t="s">
        <v>3388</v>
      </c>
      <c r="F1686" s="9">
        <f>Table13[[#This Row],[ToMeasure]]-Table13[[#This Row],[FromMeasure]]</f>
        <v>0.27024395000000001</v>
      </c>
      <c r="G1686" s="5" t="s">
        <v>3389</v>
      </c>
      <c r="H1686" s="35">
        <v>0</v>
      </c>
      <c r="I1686" s="56"/>
      <c r="J1686" t="s">
        <v>3390</v>
      </c>
      <c r="K1686" s="58" t="s">
        <v>203</v>
      </c>
      <c r="L1686" s="35">
        <v>0.27024395000000001</v>
      </c>
      <c r="M1686" s="56"/>
      <c r="N1686" t="s">
        <v>156</v>
      </c>
      <c r="O1686" s="2">
        <v>802</v>
      </c>
      <c r="P1686" s="2">
        <v>0</v>
      </c>
      <c r="Q1686" s="2">
        <v>802</v>
      </c>
      <c r="R1686" t="s">
        <v>3391</v>
      </c>
      <c r="S1686">
        <v>11</v>
      </c>
      <c r="T1686" t="s">
        <v>203</v>
      </c>
      <c r="U1686" s="2">
        <v>64</v>
      </c>
      <c r="V1686" s="2">
        <v>59</v>
      </c>
      <c r="W1686" s="8">
        <v>0.15336658354114713</v>
      </c>
      <c r="X1686" s="2">
        <v>1260</v>
      </c>
      <c r="Y1686" s="45"/>
      <c r="AC1686" s="1" t="str">
        <f>IF(Table13[[#This Row],[TCS MP]]&gt;=Table13[[#This Row],[BMP]],IF(Table13[[#This Row],[TCS MP]]&lt;=Table13[[#This Row],[EMP]],"Good","EMP"),"BMP")</f>
        <v>EMP</v>
      </c>
    </row>
    <row r="1687" spans="1:29" ht="24" customHeight="1" x14ac:dyDescent="0.25">
      <c r="A1687" t="s">
        <v>11381</v>
      </c>
      <c r="B1687" t="s">
        <v>18809</v>
      </c>
      <c r="C1687">
        <v>3483</v>
      </c>
      <c r="D1687" t="s">
        <v>17074</v>
      </c>
      <c r="E1687" t="s">
        <v>11382</v>
      </c>
      <c r="F1687" s="9">
        <f>Table13[[#This Row],[ToMeasure]]-Table13[[#This Row],[FromMeasure]]</f>
        <v>0.26558933000000001</v>
      </c>
      <c r="G1687" s="5" t="s">
        <v>3385</v>
      </c>
      <c r="H1687" s="35">
        <v>0</v>
      </c>
      <c r="I1687" s="56"/>
      <c r="J1687" t="s">
        <v>3384</v>
      </c>
      <c r="K1687" s="58" t="s">
        <v>203</v>
      </c>
      <c r="L1687" s="35">
        <v>0.26558933000000001</v>
      </c>
      <c r="M1687" s="56"/>
      <c r="N1687" t="s">
        <v>647</v>
      </c>
      <c r="O1687" s="2">
        <v>495</v>
      </c>
      <c r="P1687" s="2">
        <v>0</v>
      </c>
      <c r="Q1687" s="2">
        <v>495</v>
      </c>
      <c r="R1687" t="s">
        <v>11383</v>
      </c>
      <c r="S1687">
        <v>10</v>
      </c>
      <c r="T1687" t="s">
        <v>203</v>
      </c>
      <c r="U1687" s="2">
        <v>38</v>
      </c>
      <c r="V1687" s="2">
        <v>35</v>
      </c>
      <c r="W1687" s="8">
        <v>0.14747474747474748</v>
      </c>
      <c r="X1687" s="2">
        <v>778</v>
      </c>
      <c r="Y1687" s="45"/>
      <c r="AC1687" s="1" t="str">
        <f>IF(Table13[[#This Row],[TCS MP]]&gt;=Table13[[#This Row],[BMP]],IF(Table13[[#This Row],[TCS MP]]&lt;=Table13[[#This Row],[EMP]],"Good","EMP"),"BMP")</f>
        <v>EMP</v>
      </c>
    </row>
    <row r="1688" spans="1:29" ht="24" customHeight="1" x14ac:dyDescent="0.25">
      <c r="A1688" t="s">
        <v>7091</v>
      </c>
      <c r="B1688" t="s">
        <v>21448</v>
      </c>
      <c r="C1688">
        <v>9955</v>
      </c>
      <c r="D1688" t="s">
        <v>17074</v>
      </c>
      <c r="E1688" t="s">
        <v>7092</v>
      </c>
      <c r="F1688" s="9">
        <f>Table13[[#This Row],[ToMeasure]]-Table13[[#This Row],[FromMeasure]]</f>
        <v>0.12312387</v>
      </c>
      <c r="G1688" s="5" t="s">
        <v>7093</v>
      </c>
      <c r="H1688" s="35">
        <v>0</v>
      </c>
      <c r="I1688" s="56"/>
      <c r="J1688" t="s">
        <v>156</v>
      </c>
      <c r="K1688" s="58" t="s">
        <v>203</v>
      </c>
      <c r="L1688" s="35">
        <v>0.12312387</v>
      </c>
      <c r="M1688" s="56"/>
      <c r="N1688" t="s">
        <v>7094</v>
      </c>
      <c r="O1688" s="2">
        <v>1804</v>
      </c>
      <c r="P1688" s="2">
        <v>0</v>
      </c>
      <c r="Q1688" s="2">
        <v>1804</v>
      </c>
      <c r="R1688" t="s">
        <v>7095</v>
      </c>
      <c r="S1688">
        <v>7</v>
      </c>
      <c r="T1688" t="s">
        <v>203</v>
      </c>
      <c r="U1688" s="2">
        <v>99</v>
      </c>
      <c r="V1688" s="2">
        <v>531</v>
      </c>
      <c r="W1688" s="8">
        <v>0.34922394678492241</v>
      </c>
      <c r="X1688" s="2">
        <v>2834</v>
      </c>
      <c r="Y1688" s="45"/>
      <c r="AC1688" s="1" t="str">
        <f>IF(Table13[[#This Row],[TCS MP]]&gt;=Table13[[#This Row],[BMP]],IF(Table13[[#This Row],[TCS MP]]&lt;=Table13[[#This Row],[EMP]],"Good","EMP"),"BMP")</f>
        <v>EMP</v>
      </c>
    </row>
    <row r="1689" spans="1:29" ht="24" customHeight="1" x14ac:dyDescent="0.25">
      <c r="A1689" t="s">
        <v>3392</v>
      </c>
      <c r="B1689" t="s">
        <v>21449</v>
      </c>
      <c r="C1689">
        <v>9956</v>
      </c>
      <c r="D1689" t="s">
        <v>17074</v>
      </c>
      <c r="E1689" t="s">
        <v>3393</v>
      </c>
      <c r="F1689" s="9">
        <f>Table13[[#This Row],[ToMeasure]]-Table13[[#This Row],[FromMeasure]]</f>
        <v>0.14671157000000001</v>
      </c>
      <c r="G1689" s="5" t="s">
        <v>3394</v>
      </c>
      <c r="H1689" s="35">
        <v>0</v>
      </c>
      <c r="I1689" s="56"/>
      <c r="J1689" t="s">
        <v>647</v>
      </c>
      <c r="K1689" s="58" t="s">
        <v>203</v>
      </c>
      <c r="L1689" s="35">
        <v>0.14671157000000001</v>
      </c>
      <c r="M1689" s="56"/>
      <c r="N1689" t="s">
        <v>3395</v>
      </c>
      <c r="O1689" s="2">
        <v>1491</v>
      </c>
      <c r="P1689" s="2">
        <v>0</v>
      </c>
      <c r="Q1689" s="2">
        <v>1491</v>
      </c>
      <c r="R1689" t="s">
        <v>3396</v>
      </c>
      <c r="S1689">
        <v>10</v>
      </c>
      <c r="T1689" t="s">
        <v>203</v>
      </c>
      <c r="U1689" s="2">
        <v>80</v>
      </c>
      <c r="V1689" s="2">
        <v>440</v>
      </c>
      <c r="W1689" s="8">
        <v>0.34875922199865861</v>
      </c>
      <c r="X1689" s="2">
        <v>2343</v>
      </c>
      <c r="Y1689" s="45"/>
      <c r="AC1689" s="1" t="str">
        <f>IF(Table13[[#This Row],[TCS MP]]&gt;=Table13[[#This Row],[BMP]],IF(Table13[[#This Row],[TCS MP]]&lt;=Table13[[#This Row],[EMP]],"Good","EMP"),"BMP")</f>
        <v>EMP</v>
      </c>
    </row>
    <row r="1690" spans="1:29" ht="24" customHeight="1" x14ac:dyDescent="0.25">
      <c r="A1690" t="s">
        <v>11384</v>
      </c>
      <c r="C1690">
        <v>900008</v>
      </c>
      <c r="D1690" t="s">
        <v>17074</v>
      </c>
      <c r="E1690" t="s">
        <v>11385</v>
      </c>
      <c r="F1690" s="9">
        <f>Table13[[#This Row],[ToMeasure]]-Table13[[#This Row],[FromMeasure]]</f>
        <v>6.1800430000000003E-2</v>
      </c>
      <c r="G1690" s="5" t="s">
        <v>11386</v>
      </c>
      <c r="H1690" s="35">
        <v>0</v>
      </c>
      <c r="I1690" s="56"/>
      <c r="J1690" t="s">
        <v>7094</v>
      </c>
      <c r="K1690" s="58" t="s">
        <v>203</v>
      </c>
      <c r="L1690" s="35">
        <v>6.1800430000000003E-2</v>
      </c>
      <c r="M1690" s="56"/>
      <c r="N1690" t="s">
        <v>156</v>
      </c>
      <c r="O1690" s="2">
        <v>2191</v>
      </c>
      <c r="P1690" s="2">
        <v>0</v>
      </c>
      <c r="Q1690" s="2">
        <v>2191</v>
      </c>
      <c r="R1690" t="s">
        <v>7103</v>
      </c>
      <c r="S1690" t="s">
        <v>203</v>
      </c>
      <c r="T1690" t="s">
        <v>203</v>
      </c>
      <c r="U1690" s="2" t="s">
        <v>203</v>
      </c>
      <c r="V1690" s="2" t="s">
        <v>203</v>
      </c>
      <c r="W1690" s="8" t="s">
        <v>203</v>
      </c>
      <c r="X1690" s="2">
        <v>3442</v>
      </c>
      <c r="Y1690" s="45"/>
      <c r="AC1690" s="1" t="str">
        <f>IF(Table13[[#This Row],[TCS MP]]&gt;=Table13[[#This Row],[BMP]],IF(Table13[[#This Row],[TCS MP]]&lt;=Table13[[#This Row],[EMP]],"Good","EMP"),"BMP")</f>
        <v>EMP</v>
      </c>
    </row>
    <row r="1691" spans="1:29" ht="24" customHeight="1" x14ac:dyDescent="0.25">
      <c r="A1691" t="s">
        <v>7096</v>
      </c>
      <c r="C1691" t="s">
        <v>203</v>
      </c>
      <c r="D1691" t="s">
        <v>17074</v>
      </c>
      <c r="E1691" t="s">
        <v>7097</v>
      </c>
      <c r="F1691" s="9">
        <f>Table13[[#This Row],[ToMeasure]]-Table13[[#This Row],[FromMeasure]]</f>
        <v>8.9297290000000001E-2</v>
      </c>
      <c r="G1691" s="5" t="s">
        <v>7098</v>
      </c>
      <c r="H1691" s="35">
        <v>0</v>
      </c>
      <c r="I1691" s="56"/>
      <c r="J1691" t="s">
        <v>7099</v>
      </c>
      <c r="K1691" s="58" t="s">
        <v>203</v>
      </c>
      <c r="L1691" s="35">
        <v>8.9297290000000001E-2</v>
      </c>
      <c r="M1691" s="56"/>
      <c r="N1691" t="s">
        <v>647</v>
      </c>
      <c r="O1691" s="2" t="s">
        <v>203</v>
      </c>
      <c r="P1691" s="2" t="s">
        <v>203</v>
      </c>
      <c r="Q1691" s="2">
        <v>3226</v>
      </c>
      <c r="R1691" t="s">
        <v>3227</v>
      </c>
      <c r="S1691" t="s">
        <v>203</v>
      </c>
      <c r="T1691" t="s">
        <v>203</v>
      </c>
      <c r="U1691" s="2" t="s">
        <v>203</v>
      </c>
      <c r="V1691" s="2" t="s">
        <v>203</v>
      </c>
      <c r="W1691" s="8" t="s">
        <v>203</v>
      </c>
      <c r="X1691" s="2">
        <v>5068</v>
      </c>
      <c r="Y1691" s="45"/>
      <c r="AC1691" s="1" t="str">
        <f>IF(Table13[[#This Row],[TCS MP]]&gt;=Table13[[#This Row],[BMP]],IF(Table13[[#This Row],[TCS MP]]&lt;=Table13[[#This Row],[EMP]],"Good","EMP"),"BMP")</f>
        <v>EMP</v>
      </c>
    </row>
    <row r="1692" spans="1:29" ht="24" customHeight="1" x14ac:dyDescent="0.25">
      <c r="A1692" t="s">
        <v>7100</v>
      </c>
      <c r="C1692">
        <v>900008</v>
      </c>
      <c r="D1692" t="s">
        <v>17074</v>
      </c>
      <c r="E1692" t="s">
        <v>7101</v>
      </c>
      <c r="F1692" s="9">
        <f>Table13[[#This Row],[ToMeasure]]-Table13[[#This Row],[FromMeasure]]</f>
        <v>0.21839274</v>
      </c>
      <c r="G1692" s="5" t="s">
        <v>7102</v>
      </c>
      <c r="H1692" s="35">
        <v>0</v>
      </c>
      <c r="I1692" s="56"/>
      <c r="J1692" t="s">
        <v>7094</v>
      </c>
      <c r="K1692" s="58" t="s">
        <v>203</v>
      </c>
      <c r="L1692" s="35">
        <v>0.21839274</v>
      </c>
      <c r="M1692" s="56"/>
      <c r="N1692" t="s">
        <v>7094</v>
      </c>
      <c r="O1692" s="2">
        <v>2191</v>
      </c>
      <c r="P1692" s="2">
        <v>0</v>
      </c>
      <c r="Q1692" s="2">
        <v>2191</v>
      </c>
      <c r="R1692" t="s">
        <v>7103</v>
      </c>
      <c r="S1692" t="s">
        <v>203</v>
      </c>
      <c r="T1692" t="s">
        <v>203</v>
      </c>
      <c r="U1692" s="2" t="s">
        <v>203</v>
      </c>
      <c r="V1692" s="2" t="s">
        <v>203</v>
      </c>
      <c r="W1692" s="8" t="s">
        <v>203</v>
      </c>
      <c r="X1692" s="2">
        <v>3697</v>
      </c>
      <c r="Y1692" s="45"/>
      <c r="AC1692" s="1" t="str">
        <f>IF(Table13[[#This Row],[TCS MP]]&gt;=Table13[[#This Row],[BMP]],IF(Table13[[#This Row],[TCS MP]]&lt;=Table13[[#This Row],[EMP]],"Good","EMP"),"BMP")</f>
        <v>EMP</v>
      </c>
    </row>
    <row r="1693" spans="1:29" ht="24" customHeight="1" x14ac:dyDescent="0.25">
      <c r="A1693" t="s">
        <v>7104</v>
      </c>
      <c r="B1693" t="s">
        <v>18812</v>
      </c>
      <c r="C1693">
        <v>3500</v>
      </c>
      <c r="D1693" t="s">
        <v>17074</v>
      </c>
      <c r="E1693" t="s">
        <v>7105</v>
      </c>
      <c r="F1693" s="9">
        <f>Table13[[#This Row],[ToMeasure]]-Table13[[#This Row],[FromMeasure]]</f>
        <v>0.31166304</v>
      </c>
      <c r="G1693" s="5" t="s">
        <v>7106</v>
      </c>
      <c r="H1693" s="35">
        <v>0</v>
      </c>
      <c r="I1693" s="56"/>
      <c r="J1693" t="s">
        <v>156</v>
      </c>
      <c r="K1693" s="58" t="s">
        <v>203</v>
      </c>
      <c r="L1693" s="35">
        <v>0.31166304</v>
      </c>
      <c r="M1693" s="56"/>
      <c r="N1693" t="s">
        <v>7107</v>
      </c>
      <c r="O1693" s="2">
        <v>2224</v>
      </c>
      <c r="P1693" s="2">
        <v>0</v>
      </c>
      <c r="Q1693" s="2">
        <v>2224</v>
      </c>
      <c r="R1693" t="s">
        <v>7108</v>
      </c>
      <c r="S1693">
        <v>8</v>
      </c>
      <c r="T1693" t="s">
        <v>203</v>
      </c>
      <c r="U1693" s="2">
        <v>68</v>
      </c>
      <c r="V1693" s="2">
        <v>374</v>
      </c>
      <c r="W1693" s="8">
        <v>0.19874100719424462</v>
      </c>
      <c r="X1693" s="2">
        <v>3494</v>
      </c>
      <c r="Y1693" s="45"/>
      <c r="AC1693" s="1" t="str">
        <f>IF(Table13[[#This Row],[TCS MP]]&gt;=Table13[[#This Row],[BMP]],IF(Table13[[#This Row],[TCS MP]]&lt;=Table13[[#This Row],[EMP]],"Good","EMP"),"BMP")</f>
        <v>EMP</v>
      </c>
    </row>
    <row r="1694" spans="1:29" ht="24" customHeight="1" x14ac:dyDescent="0.25">
      <c r="A1694" t="s">
        <v>11387</v>
      </c>
      <c r="B1694" t="s">
        <v>18814</v>
      </c>
      <c r="C1694">
        <v>3502</v>
      </c>
      <c r="D1694" t="s">
        <v>17074</v>
      </c>
      <c r="E1694" t="s">
        <v>11388</v>
      </c>
      <c r="F1694" s="9">
        <f>Table13[[#This Row],[ToMeasure]]-Table13[[#This Row],[FromMeasure]]</f>
        <v>0.32544739</v>
      </c>
      <c r="G1694" s="5" t="s">
        <v>7112</v>
      </c>
      <c r="H1694" s="35">
        <v>0</v>
      </c>
      <c r="I1694" s="56"/>
      <c r="J1694" t="s">
        <v>647</v>
      </c>
      <c r="K1694" s="58" t="s">
        <v>203</v>
      </c>
      <c r="L1694" s="35">
        <v>0.32544739</v>
      </c>
      <c r="M1694" s="56"/>
      <c r="N1694" t="s">
        <v>7111</v>
      </c>
      <c r="O1694" s="2">
        <v>2345</v>
      </c>
      <c r="P1694" s="2">
        <v>0</v>
      </c>
      <c r="Q1694" s="2">
        <v>2345</v>
      </c>
      <c r="R1694" t="s">
        <v>11389</v>
      </c>
      <c r="S1694">
        <v>9</v>
      </c>
      <c r="T1694" t="s">
        <v>203</v>
      </c>
      <c r="U1694" s="2">
        <v>43</v>
      </c>
      <c r="V1694" s="2">
        <v>238</v>
      </c>
      <c r="W1694" s="8">
        <v>0.11982942430703625</v>
      </c>
      <c r="X1694" s="2">
        <v>3684</v>
      </c>
      <c r="Y1694" s="45"/>
      <c r="AC1694" s="1" t="str">
        <f>IF(Table13[[#This Row],[TCS MP]]&gt;=Table13[[#This Row],[BMP]],IF(Table13[[#This Row],[TCS MP]]&lt;=Table13[[#This Row],[EMP]],"Good","EMP"),"BMP")</f>
        <v>EMP</v>
      </c>
    </row>
    <row r="1695" spans="1:29" ht="24" customHeight="1" x14ac:dyDescent="0.25">
      <c r="A1695" t="s">
        <v>11390</v>
      </c>
      <c r="B1695" t="s">
        <v>18813</v>
      </c>
      <c r="C1695">
        <v>3501</v>
      </c>
      <c r="D1695" t="s">
        <v>17074</v>
      </c>
      <c r="E1695" t="s">
        <v>11391</v>
      </c>
      <c r="F1695" s="9">
        <f>Table13[[#This Row],[ToMeasure]]-Table13[[#This Row],[FromMeasure]]</f>
        <v>0.30867779000000001</v>
      </c>
      <c r="G1695" s="5" t="s">
        <v>7107</v>
      </c>
      <c r="H1695" s="35">
        <v>0</v>
      </c>
      <c r="I1695" s="56"/>
      <c r="J1695" t="s">
        <v>7106</v>
      </c>
      <c r="K1695" s="58" t="s">
        <v>203</v>
      </c>
      <c r="L1695" s="35">
        <v>0.30867779000000001</v>
      </c>
      <c r="M1695" s="56"/>
      <c r="N1695" t="s">
        <v>156</v>
      </c>
      <c r="O1695" s="2">
        <v>2020</v>
      </c>
      <c r="P1695" s="2">
        <v>0</v>
      </c>
      <c r="Q1695" s="2">
        <v>2020</v>
      </c>
      <c r="R1695" t="s">
        <v>11392</v>
      </c>
      <c r="S1695">
        <v>7</v>
      </c>
      <c r="T1695" t="s">
        <v>203</v>
      </c>
      <c r="U1695" s="2">
        <v>163</v>
      </c>
      <c r="V1695" s="2">
        <v>153</v>
      </c>
      <c r="W1695" s="8">
        <v>0.15643564356435644</v>
      </c>
      <c r="X1695" s="2">
        <v>3174</v>
      </c>
      <c r="Y1695" s="45"/>
      <c r="AC1695" s="1" t="str">
        <f>IF(Table13[[#This Row],[TCS MP]]&gt;=Table13[[#This Row],[BMP]],IF(Table13[[#This Row],[TCS MP]]&lt;=Table13[[#This Row],[EMP]],"Good","EMP"),"BMP")</f>
        <v>EMP</v>
      </c>
    </row>
    <row r="1696" spans="1:29" ht="24" customHeight="1" x14ac:dyDescent="0.25">
      <c r="A1696" t="s">
        <v>7109</v>
      </c>
      <c r="B1696" t="s">
        <v>18815</v>
      </c>
      <c r="C1696">
        <v>3503</v>
      </c>
      <c r="D1696" t="s">
        <v>17074</v>
      </c>
      <c r="E1696" t="s">
        <v>7110</v>
      </c>
      <c r="F1696" s="9">
        <f>Table13[[#This Row],[ToMeasure]]-Table13[[#This Row],[FromMeasure]]</f>
        <v>0.31093461</v>
      </c>
      <c r="G1696" s="5" t="s">
        <v>7111</v>
      </c>
      <c r="H1696" s="35">
        <v>0</v>
      </c>
      <c r="I1696" s="56"/>
      <c r="J1696" t="s">
        <v>7112</v>
      </c>
      <c r="K1696" s="58" t="s">
        <v>203</v>
      </c>
      <c r="L1696" s="35">
        <v>0.31093461</v>
      </c>
      <c r="M1696" s="56"/>
      <c r="N1696" t="s">
        <v>647</v>
      </c>
      <c r="O1696" s="2">
        <v>995</v>
      </c>
      <c r="P1696" s="2">
        <v>0</v>
      </c>
      <c r="Q1696" s="2">
        <v>995</v>
      </c>
      <c r="R1696" t="s">
        <v>7113</v>
      </c>
      <c r="S1696">
        <v>10</v>
      </c>
      <c r="T1696" t="s">
        <v>203</v>
      </c>
      <c r="U1696" s="2">
        <v>77</v>
      </c>
      <c r="V1696" s="2">
        <v>74</v>
      </c>
      <c r="W1696" s="8">
        <v>0.15175879396984926</v>
      </c>
      <c r="X1696" s="2">
        <v>1563</v>
      </c>
      <c r="Y1696" s="45"/>
      <c r="AC1696" s="1" t="str">
        <f>IF(Table13[[#This Row],[TCS MP]]&gt;=Table13[[#This Row],[BMP]],IF(Table13[[#This Row],[TCS MP]]&lt;=Table13[[#This Row],[EMP]],"Good","EMP"),"BMP")</f>
        <v>EMP</v>
      </c>
    </row>
    <row r="1697" spans="1:29" ht="24" customHeight="1" x14ac:dyDescent="0.25">
      <c r="A1697" t="s">
        <v>7114</v>
      </c>
      <c r="B1697" t="s">
        <v>18818</v>
      </c>
      <c r="C1697">
        <v>3510</v>
      </c>
      <c r="D1697" t="s">
        <v>17074</v>
      </c>
      <c r="E1697" t="s">
        <v>7115</v>
      </c>
      <c r="F1697" s="9">
        <f>Table13[[#This Row],[ToMeasure]]-Table13[[#This Row],[FromMeasure]]</f>
        <v>0.40187049000000002</v>
      </c>
      <c r="G1697" s="5" t="s">
        <v>7116</v>
      </c>
      <c r="H1697" s="35">
        <v>0</v>
      </c>
      <c r="I1697" s="56"/>
      <c r="J1697" t="s">
        <v>156</v>
      </c>
      <c r="K1697" s="58" t="s">
        <v>203</v>
      </c>
      <c r="L1697" s="35">
        <v>0.40187049000000002</v>
      </c>
      <c r="M1697" s="56"/>
      <c r="N1697" t="s">
        <v>7117</v>
      </c>
      <c r="O1697" s="2">
        <v>255</v>
      </c>
      <c r="P1697" s="2">
        <v>0</v>
      </c>
      <c r="Q1697" s="2">
        <v>255</v>
      </c>
      <c r="R1697" t="s">
        <v>7118</v>
      </c>
      <c r="S1697">
        <v>11</v>
      </c>
      <c r="T1697" t="s">
        <v>203</v>
      </c>
      <c r="U1697" s="2">
        <v>11</v>
      </c>
      <c r="V1697" s="2">
        <v>61</v>
      </c>
      <c r="W1697" s="8">
        <v>0.28235294117647058</v>
      </c>
      <c r="X1697" s="2">
        <v>401</v>
      </c>
      <c r="Y1697" s="45"/>
      <c r="AC1697" s="1" t="str">
        <f>IF(Table13[[#This Row],[TCS MP]]&gt;=Table13[[#This Row],[BMP]],IF(Table13[[#This Row],[TCS MP]]&lt;=Table13[[#This Row],[EMP]],"Good","EMP"),"BMP")</f>
        <v>EMP</v>
      </c>
    </row>
    <row r="1698" spans="1:29" ht="24" customHeight="1" x14ac:dyDescent="0.25">
      <c r="A1698" t="s">
        <v>3397</v>
      </c>
      <c r="B1698" t="s">
        <v>18820</v>
      </c>
      <c r="C1698">
        <v>3512</v>
      </c>
      <c r="D1698" t="s">
        <v>17074</v>
      </c>
      <c r="E1698" t="s">
        <v>3398</v>
      </c>
      <c r="F1698" s="9">
        <f>Table13[[#This Row],[ToMeasure]]-Table13[[#This Row],[FromMeasure]]</f>
        <v>0.40636566000000002</v>
      </c>
      <c r="G1698" s="5" t="s">
        <v>3399</v>
      </c>
      <c r="H1698" s="35">
        <v>0</v>
      </c>
      <c r="I1698" s="56"/>
      <c r="J1698" t="s">
        <v>647</v>
      </c>
      <c r="K1698" s="58" t="s">
        <v>203</v>
      </c>
      <c r="L1698" s="35">
        <v>0.40636566000000002</v>
      </c>
      <c r="M1698" s="56"/>
      <c r="N1698" t="s">
        <v>3400</v>
      </c>
      <c r="O1698" s="2">
        <v>2596</v>
      </c>
      <c r="P1698" s="2">
        <v>0</v>
      </c>
      <c r="Q1698" s="2">
        <v>2596</v>
      </c>
      <c r="R1698" t="s">
        <v>3401</v>
      </c>
      <c r="S1698">
        <v>22</v>
      </c>
      <c r="T1698" t="s">
        <v>203</v>
      </c>
      <c r="U1698" s="2">
        <v>116</v>
      </c>
      <c r="V1698" s="2">
        <v>620</v>
      </c>
      <c r="W1698" s="8">
        <v>0.28351309707241912</v>
      </c>
      <c r="X1698" s="2">
        <v>4079</v>
      </c>
      <c r="Y1698" s="45"/>
      <c r="AC1698" s="1" t="str">
        <f>IF(Table13[[#This Row],[TCS MP]]&gt;=Table13[[#This Row],[BMP]],IF(Table13[[#This Row],[TCS MP]]&lt;=Table13[[#This Row],[EMP]],"Good","EMP"),"BMP")</f>
        <v>EMP</v>
      </c>
    </row>
    <row r="1699" spans="1:29" ht="24" customHeight="1" x14ac:dyDescent="0.25">
      <c r="A1699" t="s">
        <v>13930</v>
      </c>
      <c r="B1699" t="s">
        <v>18819</v>
      </c>
      <c r="C1699">
        <v>3511</v>
      </c>
      <c r="D1699" t="s">
        <v>17074</v>
      </c>
      <c r="E1699" t="s">
        <v>13931</v>
      </c>
      <c r="F1699" s="9">
        <f>Table13[[#This Row],[ToMeasure]]-Table13[[#This Row],[FromMeasure]]</f>
        <v>0.29691382999999999</v>
      </c>
      <c r="G1699" s="5" t="s">
        <v>7117</v>
      </c>
      <c r="H1699" s="35">
        <v>0</v>
      </c>
      <c r="I1699" s="56"/>
      <c r="J1699" t="s">
        <v>7116</v>
      </c>
      <c r="K1699" s="58" t="s">
        <v>203</v>
      </c>
      <c r="L1699" s="35">
        <v>0.29691382999999999</v>
      </c>
      <c r="M1699" s="56"/>
      <c r="N1699" t="s">
        <v>156</v>
      </c>
      <c r="O1699" s="2">
        <v>3084</v>
      </c>
      <c r="P1699" s="2">
        <v>0</v>
      </c>
      <c r="Q1699" s="2">
        <v>3084</v>
      </c>
      <c r="R1699" t="s">
        <v>13932</v>
      </c>
      <c r="S1699">
        <v>20</v>
      </c>
      <c r="T1699" t="s">
        <v>203</v>
      </c>
      <c r="U1699" s="2">
        <v>243</v>
      </c>
      <c r="V1699" s="2">
        <v>227</v>
      </c>
      <c r="W1699" s="8">
        <v>0.15239948119325553</v>
      </c>
      <c r="X1699" s="2">
        <v>4845</v>
      </c>
      <c r="Y1699" s="45"/>
      <c r="AC1699" s="1" t="str">
        <f>IF(Table13[[#This Row],[TCS MP]]&gt;=Table13[[#This Row],[BMP]],IF(Table13[[#This Row],[TCS MP]]&lt;=Table13[[#This Row],[EMP]],"Good","EMP"),"BMP")</f>
        <v>EMP</v>
      </c>
    </row>
    <row r="1700" spans="1:29" ht="24" customHeight="1" x14ac:dyDescent="0.25">
      <c r="A1700" t="s">
        <v>13933</v>
      </c>
      <c r="B1700" t="s">
        <v>18821</v>
      </c>
      <c r="C1700">
        <v>3513</v>
      </c>
      <c r="D1700" t="s">
        <v>17074</v>
      </c>
      <c r="E1700" t="s">
        <v>13934</v>
      </c>
      <c r="F1700" s="9">
        <f>Table13[[#This Row],[ToMeasure]]-Table13[[#This Row],[FromMeasure]]</f>
        <v>0.26719973000000002</v>
      </c>
      <c r="G1700" s="5" t="s">
        <v>3400</v>
      </c>
      <c r="H1700" s="35">
        <v>0</v>
      </c>
      <c r="I1700" s="56"/>
      <c r="J1700" t="s">
        <v>3399</v>
      </c>
      <c r="K1700" s="58" t="s">
        <v>203</v>
      </c>
      <c r="L1700" s="35">
        <v>0.26719973000000002</v>
      </c>
      <c r="M1700" s="56"/>
      <c r="N1700" t="s">
        <v>647</v>
      </c>
      <c r="O1700" s="2">
        <v>173</v>
      </c>
      <c r="P1700" s="2">
        <v>0</v>
      </c>
      <c r="Q1700" s="2">
        <v>173</v>
      </c>
      <c r="R1700" t="s">
        <v>13935</v>
      </c>
      <c r="S1700">
        <v>16</v>
      </c>
      <c r="T1700" t="s">
        <v>203</v>
      </c>
      <c r="U1700" s="2">
        <v>27</v>
      </c>
      <c r="V1700" s="2">
        <v>22</v>
      </c>
      <c r="W1700" s="8">
        <v>0.2832369942196532</v>
      </c>
      <c r="X1700" s="2">
        <v>272</v>
      </c>
      <c r="Y1700" s="45"/>
      <c r="AC1700" s="1" t="str">
        <f>IF(Table13[[#This Row],[TCS MP]]&gt;=Table13[[#This Row],[BMP]],IF(Table13[[#This Row],[TCS MP]]&lt;=Table13[[#This Row],[EMP]],"Good","EMP"),"BMP")</f>
        <v>EMP</v>
      </c>
    </row>
    <row r="1701" spans="1:29" ht="24" customHeight="1" x14ac:dyDescent="0.25">
      <c r="A1701" t="s">
        <v>3402</v>
      </c>
      <c r="B1701" t="s">
        <v>18823</v>
      </c>
      <c r="C1701">
        <v>3520</v>
      </c>
      <c r="D1701" t="s">
        <v>17074</v>
      </c>
      <c r="E1701" t="s">
        <v>3403</v>
      </c>
      <c r="F1701" s="9">
        <f>Table13[[#This Row],[ToMeasure]]-Table13[[#This Row],[FromMeasure]]</f>
        <v>0.26338184999999997</v>
      </c>
      <c r="G1701" s="5" t="s">
        <v>3404</v>
      </c>
      <c r="H1701" s="35">
        <v>0</v>
      </c>
      <c r="I1701" s="56"/>
      <c r="J1701" t="s">
        <v>156</v>
      </c>
      <c r="K1701" s="58" t="s">
        <v>203</v>
      </c>
      <c r="L1701" s="35">
        <v>0.26338184999999997</v>
      </c>
      <c r="M1701" s="56"/>
      <c r="N1701" t="s">
        <v>3405</v>
      </c>
      <c r="O1701" s="2">
        <v>4055</v>
      </c>
      <c r="P1701" s="2">
        <v>0</v>
      </c>
      <c r="Q1701" s="2">
        <v>4055</v>
      </c>
      <c r="R1701" t="s">
        <v>3406</v>
      </c>
      <c r="S1701">
        <v>8</v>
      </c>
      <c r="T1701" t="s">
        <v>203</v>
      </c>
      <c r="U1701" s="2">
        <v>170</v>
      </c>
      <c r="V1701" s="2">
        <v>915</v>
      </c>
      <c r="W1701" s="8">
        <v>0.26757090012330459</v>
      </c>
      <c r="X1701" s="2">
        <v>6371</v>
      </c>
      <c r="Y1701" s="45"/>
      <c r="AC1701" s="1" t="str">
        <f>IF(Table13[[#This Row],[TCS MP]]&gt;=Table13[[#This Row],[BMP]],IF(Table13[[#This Row],[TCS MP]]&lt;=Table13[[#This Row],[EMP]],"Good","EMP"),"BMP")</f>
        <v>EMP</v>
      </c>
    </row>
    <row r="1702" spans="1:29" ht="24" customHeight="1" x14ac:dyDescent="0.25">
      <c r="A1702" t="s">
        <v>13936</v>
      </c>
      <c r="B1702" t="s">
        <v>18825</v>
      </c>
      <c r="C1702">
        <v>3522</v>
      </c>
      <c r="D1702" t="s">
        <v>17074</v>
      </c>
      <c r="E1702" t="s">
        <v>13937</v>
      </c>
      <c r="F1702" s="9">
        <f>Table13[[#This Row],[ToMeasure]]-Table13[[#This Row],[FromMeasure]]</f>
        <v>0.24640229999999999</v>
      </c>
      <c r="G1702" s="5" t="s">
        <v>3410</v>
      </c>
      <c r="H1702" s="35">
        <v>0</v>
      </c>
      <c r="I1702" s="56"/>
      <c r="J1702" t="s">
        <v>647</v>
      </c>
      <c r="K1702" s="58" t="s">
        <v>203</v>
      </c>
      <c r="L1702" s="35">
        <v>0.24640229999999999</v>
      </c>
      <c r="M1702" s="56"/>
      <c r="N1702" t="s">
        <v>3409</v>
      </c>
      <c r="O1702" s="2">
        <v>4826</v>
      </c>
      <c r="P1702" s="2">
        <v>0</v>
      </c>
      <c r="Q1702" s="2">
        <v>4826</v>
      </c>
      <c r="R1702" t="s">
        <v>13938</v>
      </c>
      <c r="S1702">
        <v>8</v>
      </c>
      <c r="T1702" t="s">
        <v>203</v>
      </c>
      <c r="U1702" s="2">
        <v>167</v>
      </c>
      <c r="V1702" s="2">
        <v>908</v>
      </c>
      <c r="W1702" s="8">
        <v>0.22275176129299626</v>
      </c>
      <c r="X1702" s="2">
        <v>7582</v>
      </c>
      <c r="Y1702" s="45"/>
      <c r="AC1702" s="1" t="str">
        <f>IF(Table13[[#This Row],[TCS MP]]&gt;=Table13[[#This Row],[BMP]],IF(Table13[[#This Row],[TCS MP]]&lt;=Table13[[#This Row],[EMP]],"Good","EMP"),"BMP")</f>
        <v>EMP</v>
      </c>
    </row>
    <row r="1703" spans="1:29" ht="24" customHeight="1" x14ac:dyDescent="0.25">
      <c r="A1703" t="s">
        <v>11393</v>
      </c>
      <c r="B1703" t="s">
        <v>18824</v>
      </c>
      <c r="C1703">
        <v>3521</v>
      </c>
      <c r="D1703" t="s">
        <v>17074</v>
      </c>
      <c r="E1703" t="s">
        <v>11394</v>
      </c>
      <c r="F1703" s="9">
        <f>Table13[[#This Row],[ToMeasure]]-Table13[[#This Row],[FromMeasure]]</f>
        <v>0.21719952000000001</v>
      </c>
      <c r="G1703" s="5" t="s">
        <v>3405</v>
      </c>
      <c r="H1703" s="35">
        <v>0</v>
      </c>
      <c r="I1703" s="56"/>
      <c r="J1703" t="s">
        <v>3404</v>
      </c>
      <c r="K1703" s="58" t="s">
        <v>203</v>
      </c>
      <c r="L1703" s="35">
        <v>0.21719952000000001</v>
      </c>
      <c r="M1703" s="56"/>
      <c r="N1703" t="s">
        <v>156</v>
      </c>
      <c r="O1703" s="2">
        <v>6813</v>
      </c>
      <c r="P1703" s="2">
        <v>0</v>
      </c>
      <c r="Q1703" s="2">
        <v>6813</v>
      </c>
      <c r="R1703" t="s">
        <v>11395</v>
      </c>
      <c r="S1703">
        <v>9</v>
      </c>
      <c r="T1703" t="s">
        <v>203</v>
      </c>
      <c r="U1703" s="2">
        <v>539</v>
      </c>
      <c r="V1703" s="2">
        <v>502</v>
      </c>
      <c r="W1703" s="8">
        <v>0.15279612505504184</v>
      </c>
      <c r="X1703" s="2">
        <v>10704</v>
      </c>
      <c r="Y1703" s="45"/>
      <c r="AC1703" s="1" t="str">
        <f>IF(Table13[[#This Row],[TCS MP]]&gt;=Table13[[#This Row],[BMP]],IF(Table13[[#This Row],[TCS MP]]&lt;=Table13[[#This Row],[EMP]],"Good","EMP"),"BMP")</f>
        <v>EMP</v>
      </c>
    </row>
    <row r="1704" spans="1:29" ht="24" customHeight="1" x14ac:dyDescent="0.25">
      <c r="A1704" t="s">
        <v>3407</v>
      </c>
      <c r="B1704" t="s">
        <v>18826</v>
      </c>
      <c r="C1704">
        <v>3523</v>
      </c>
      <c r="D1704" t="s">
        <v>17074</v>
      </c>
      <c r="E1704" t="s">
        <v>3408</v>
      </c>
      <c r="F1704" s="9">
        <f>Table13[[#This Row],[ToMeasure]]-Table13[[#This Row],[FromMeasure]]</f>
        <v>0.21398263000000001</v>
      </c>
      <c r="G1704" s="5" t="s">
        <v>3409</v>
      </c>
      <c r="H1704" s="35">
        <v>0</v>
      </c>
      <c r="I1704" s="56"/>
      <c r="J1704" t="s">
        <v>3410</v>
      </c>
      <c r="K1704" s="58" t="s">
        <v>203</v>
      </c>
      <c r="L1704" s="35">
        <v>0.21398263000000001</v>
      </c>
      <c r="M1704" s="56"/>
      <c r="N1704" t="s">
        <v>647</v>
      </c>
      <c r="O1704" s="2">
        <v>2557</v>
      </c>
      <c r="P1704" s="2">
        <v>0</v>
      </c>
      <c r="Q1704" s="2">
        <v>2557</v>
      </c>
      <c r="R1704" t="s">
        <v>3411</v>
      </c>
      <c r="S1704">
        <v>8</v>
      </c>
      <c r="T1704" t="s">
        <v>203</v>
      </c>
      <c r="U1704" s="2">
        <v>200</v>
      </c>
      <c r="V1704" s="2">
        <v>188</v>
      </c>
      <c r="W1704" s="8">
        <v>0.15174032068830662</v>
      </c>
      <c r="X1704" s="2">
        <v>4017</v>
      </c>
      <c r="Y1704" s="45"/>
      <c r="AC1704" s="1" t="str">
        <f>IF(Table13[[#This Row],[TCS MP]]&gt;=Table13[[#This Row],[BMP]],IF(Table13[[#This Row],[TCS MP]]&lt;=Table13[[#This Row],[EMP]],"Good","EMP"),"BMP")</f>
        <v>EMP</v>
      </c>
    </row>
    <row r="1705" spans="1:29" ht="24" customHeight="1" x14ac:dyDescent="0.25">
      <c r="A1705" t="s">
        <v>11396</v>
      </c>
      <c r="B1705" t="s">
        <v>18828</v>
      </c>
      <c r="C1705">
        <v>3530</v>
      </c>
      <c r="D1705" t="s">
        <v>17074</v>
      </c>
      <c r="E1705" t="s">
        <v>11397</v>
      </c>
      <c r="F1705" s="9">
        <f>Table13[[#This Row],[ToMeasure]]-Table13[[#This Row],[FromMeasure]]</f>
        <v>0.24045498000000001</v>
      </c>
      <c r="G1705" s="5" t="s">
        <v>11398</v>
      </c>
      <c r="H1705" s="35">
        <v>0</v>
      </c>
      <c r="I1705" s="56"/>
      <c r="J1705" t="s">
        <v>156</v>
      </c>
      <c r="K1705" s="58" t="s">
        <v>203</v>
      </c>
      <c r="L1705" s="35">
        <v>0.24045498000000001</v>
      </c>
      <c r="M1705" s="56"/>
      <c r="N1705" t="s">
        <v>10662</v>
      </c>
      <c r="O1705" s="2">
        <v>642</v>
      </c>
      <c r="P1705" s="2">
        <v>0</v>
      </c>
      <c r="Q1705" s="2">
        <v>642</v>
      </c>
      <c r="R1705" t="s">
        <v>11399</v>
      </c>
      <c r="S1705">
        <v>17</v>
      </c>
      <c r="T1705" t="s">
        <v>203</v>
      </c>
      <c r="U1705" s="2">
        <v>24</v>
      </c>
      <c r="V1705" s="2">
        <v>136</v>
      </c>
      <c r="W1705" s="8">
        <v>0.24922118380062305</v>
      </c>
      <c r="X1705" s="2">
        <v>1009</v>
      </c>
      <c r="Y1705" s="45"/>
      <c r="AC1705" s="1" t="str">
        <f>IF(Table13[[#This Row],[TCS MP]]&gt;=Table13[[#This Row],[BMP]],IF(Table13[[#This Row],[TCS MP]]&lt;=Table13[[#This Row],[EMP]],"Good","EMP"),"BMP")</f>
        <v>EMP</v>
      </c>
    </row>
    <row r="1706" spans="1:29" ht="24" customHeight="1" x14ac:dyDescent="0.25">
      <c r="A1706" t="s">
        <v>7119</v>
      </c>
      <c r="B1706" t="s">
        <v>18830</v>
      </c>
      <c r="C1706">
        <v>3532</v>
      </c>
      <c r="D1706" t="s">
        <v>17074</v>
      </c>
      <c r="E1706" t="s">
        <v>7120</v>
      </c>
      <c r="F1706" s="9">
        <f>Table13[[#This Row],[ToMeasure]]-Table13[[#This Row],[FromMeasure]]</f>
        <v>0.23375487</v>
      </c>
      <c r="G1706" s="5" t="s">
        <v>7121</v>
      </c>
      <c r="H1706" s="35">
        <v>0</v>
      </c>
      <c r="I1706" s="56"/>
      <c r="J1706" t="s">
        <v>647</v>
      </c>
      <c r="K1706" s="58" t="s">
        <v>203</v>
      </c>
      <c r="L1706" s="35">
        <v>0.23375487</v>
      </c>
      <c r="M1706" s="56"/>
      <c r="N1706" t="s">
        <v>7122</v>
      </c>
      <c r="O1706" s="2">
        <v>5541</v>
      </c>
      <c r="P1706" s="2">
        <v>0</v>
      </c>
      <c r="Q1706" s="2">
        <v>5541</v>
      </c>
      <c r="R1706" t="s">
        <v>7123</v>
      </c>
      <c r="S1706">
        <v>9</v>
      </c>
      <c r="T1706" t="s">
        <v>203</v>
      </c>
      <c r="U1706" s="2">
        <v>155</v>
      </c>
      <c r="V1706" s="2">
        <v>843</v>
      </c>
      <c r="W1706" s="8">
        <v>0.18011189316007942</v>
      </c>
      <c r="X1706" s="2">
        <v>8706</v>
      </c>
      <c r="Y1706" s="45"/>
      <c r="AC1706" s="1" t="str">
        <f>IF(Table13[[#This Row],[TCS MP]]&gt;=Table13[[#This Row],[BMP]],IF(Table13[[#This Row],[TCS MP]]&lt;=Table13[[#This Row],[EMP]],"Good","EMP"),"BMP")</f>
        <v>EMP</v>
      </c>
    </row>
    <row r="1707" spans="1:29" ht="24" customHeight="1" x14ac:dyDescent="0.25">
      <c r="A1707" t="s">
        <v>13939</v>
      </c>
      <c r="B1707" t="s">
        <v>18829</v>
      </c>
      <c r="C1707">
        <v>3531</v>
      </c>
      <c r="D1707" t="s">
        <v>17074</v>
      </c>
      <c r="E1707" t="s">
        <v>13940</v>
      </c>
      <c r="F1707" s="9">
        <f>Table13[[#This Row],[ToMeasure]]-Table13[[#This Row],[FromMeasure]]</f>
        <v>0.20790338999999999</v>
      </c>
      <c r="G1707" s="5" t="s">
        <v>10662</v>
      </c>
      <c r="H1707" s="35">
        <v>0</v>
      </c>
      <c r="I1707" s="56"/>
      <c r="J1707" t="s">
        <v>11398</v>
      </c>
      <c r="K1707" s="58" t="s">
        <v>203</v>
      </c>
      <c r="L1707" s="35">
        <v>0.20790338999999999</v>
      </c>
      <c r="M1707" s="56"/>
      <c r="N1707" t="s">
        <v>156</v>
      </c>
      <c r="O1707" s="2">
        <v>4604</v>
      </c>
      <c r="P1707" s="2">
        <v>0</v>
      </c>
      <c r="Q1707" s="2">
        <v>4604</v>
      </c>
      <c r="R1707" t="s">
        <v>13941</v>
      </c>
      <c r="S1707">
        <v>9</v>
      </c>
      <c r="T1707" t="s">
        <v>203</v>
      </c>
      <c r="U1707" s="2">
        <v>365</v>
      </c>
      <c r="V1707" s="2">
        <v>341</v>
      </c>
      <c r="W1707" s="8">
        <v>0.15334491746307558</v>
      </c>
      <c r="X1707" s="2">
        <v>7233</v>
      </c>
      <c r="Y1707" s="45"/>
      <c r="AC1707" s="1" t="str">
        <f>IF(Table13[[#This Row],[TCS MP]]&gt;=Table13[[#This Row],[BMP]],IF(Table13[[#This Row],[TCS MP]]&lt;=Table13[[#This Row],[EMP]],"Good","EMP"),"BMP")</f>
        <v>EMP</v>
      </c>
    </row>
    <row r="1708" spans="1:29" ht="24" customHeight="1" x14ac:dyDescent="0.25">
      <c r="A1708" t="s">
        <v>11400</v>
      </c>
      <c r="B1708" t="s">
        <v>18831</v>
      </c>
      <c r="C1708">
        <v>3533</v>
      </c>
      <c r="D1708" t="s">
        <v>17074</v>
      </c>
      <c r="E1708" t="s">
        <v>11401</v>
      </c>
      <c r="F1708" s="9">
        <f>Table13[[#This Row],[ToMeasure]]-Table13[[#This Row],[FromMeasure]]</f>
        <v>0.20551696</v>
      </c>
      <c r="G1708" s="5" t="s">
        <v>7122</v>
      </c>
      <c r="H1708" s="35">
        <v>0</v>
      </c>
      <c r="I1708" s="56"/>
      <c r="J1708" t="s">
        <v>7121</v>
      </c>
      <c r="K1708" s="58" t="s">
        <v>203</v>
      </c>
      <c r="L1708" s="35">
        <v>0.20551696</v>
      </c>
      <c r="M1708" s="56"/>
      <c r="N1708" t="s">
        <v>647</v>
      </c>
      <c r="O1708" s="2">
        <v>664</v>
      </c>
      <c r="P1708" s="2">
        <v>0</v>
      </c>
      <c r="Q1708" s="2">
        <v>664</v>
      </c>
      <c r="R1708" t="s">
        <v>11402</v>
      </c>
      <c r="S1708">
        <v>14</v>
      </c>
      <c r="T1708" t="s">
        <v>203</v>
      </c>
      <c r="U1708" s="2">
        <v>52</v>
      </c>
      <c r="V1708" s="2">
        <v>48</v>
      </c>
      <c r="W1708" s="8">
        <v>0.15060240963855423</v>
      </c>
      <c r="X1708" s="2">
        <v>1043</v>
      </c>
      <c r="Y1708" s="45"/>
      <c r="AC1708" s="1" t="str">
        <f>IF(Table13[[#This Row],[TCS MP]]&gt;=Table13[[#This Row],[BMP]],IF(Table13[[#This Row],[TCS MP]]&lt;=Table13[[#This Row],[EMP]],"Good","EMP"),"BMP")</f>
        <v>EMP</v>
      </c>
    </row>
    <row r="1709" spans="1:29" ht="24" customHeight="1" x14ac:dyDescent="0.25">
      <c r="A1709" t="s">
        <v>7124</v>
      </c>
      <c r="B1709" t="s">
        <v>18833</v>
      </c>
      <c r="C1709">
        <v>3540</v>
      </c>
      <c r="D1709" t="s">
        <v>17074</v>
      </c>
      <c r="E1709" t="s">
        <v>7125</v>
      </c>
      <c r="F1709" s="9">
        <f>Table13[[#This Row],[ToMeasure]]-Table13[[#This Row],[FromMeasure]]</f>
        <v>0.35042770000000001</v>
      </c>
      <c r="G1709" s="5" t="s">
        <v>7126</v>
      </c>
      <c r="H1709" s="35">
        <v>0</v>
      </c>
      <c r="I1709" s="56"/>
      <c r="J1709" t="s">
        <v>156</v>
      </c>
      <c r="K1709" s="58" t="s">
        <v>203</v>
      </c>
      <c r="L1709" s="35">
        <v>0.35042770000000001</v>
      </c>
      <c r="M1709" s="56"/>
      <c r="N1709" t="s">
        <v>468</v>
      </c>
      <c r="O1709" s="2">
        <v>4163</v>
      </c>
      <c r="P1709" s="2">
        <v>0</v>
      </c>
      <c r="Q1709" s="2">
        <v>4163</v>
      </c>
      <c r="R1709" t="s">
        <v>7127</v>
      </c>
      <c r="S1709">
        <v>9</v>
      </c>
      <c r="T1709" t="s">
        <v>203</v>
      </c>
      <c r="U1709" s="2">
        <v>155</v>
      </c>
      <c r="V1709" s="2">
        <v>231</v>
      </c>
      <c r="W1709" s="8">
        <v>9.2721595003603177E-2</v>
      </c>
      <c r="X1709" s="2">
        <v>5714</v>
      </c>
      <c r="Y1709" s="45"/>
      <c r="AC1709" s="1" t="str">
        <f>IF(Table13[[#This Row],[TCS MP]]&gt;=Table13[[#This Row],[BMP]],IF(Table13[[#This Row],[TCS MP]]&lt;=Table13[[#This Row],[EMP]],"Good","EMP"),"BMP")</f>
        <v>EMP</v>
      </c>
    </row>
    <row r="1710" spans="1:29" ht="24" customHeight="1" x14ac:dyDescent="0.25">
      <c r="A1710" t="s">
        <v>11403</v>
      </c>
      <c r="B1710" t="s">
        <v>18834</v>
      </c>
      <c r="C1710">
        <v>3541</v>
      </c>
      <c r="D1710" t="s">
        <v>17074</v>
      </c>
      <c r="E1710" t="s">
        <v>11404</v>
      </c>
      <c r="F1710" s="9">
        <f>Table13[[#This Row],[ToMeasure]]-Table13[[#This Row],[FromMeasure]]</f>
        <v>0.38522118999999999</v>
      </c>
      <c r="G1710" s="5" t="s">
        <v>11405</v>
      </c>
      <c r="H1710" s="35">
        <v>0</v>
      </c>
      <c r="I1710" s="56"/>
      <c r="J1710" t="s">
        <v>1337</v>
      </c>
      <c r="K1710" s="58" t="s">
        <v>203</v>
      </c>
      <c r="L1710" s="35">
        <v>0.38522118999999999</v>
      </c>
      <c r="M1710" s="56"/>
      <c r="N1710" t="s">
        <v>156</v>
      </c>
      <c r="O1710" s="2">
        <v>7009</v>
      </c>
      <c r="P1710" s="2">
        <v>0</v>
      </c>
      <c r="Q1710" s="2">
        <v>7009</v>
      </c>
      <c r="R1710" t="s">
        <v>11406</v>
      </c>
      <c r="S1710">
        <v>9</v>
      </c>
      <c r="T1710" t="s">
        <v>203</v>
      </c>
      <c r="U1710" s="2">
        <v>209</v>
      </c>
      <c r="V1710" s="2">
        <v>816</v>
      </c>
      <c r="W1710" s="8">
        <v>0.14624054786702811</v>
      </c>
      <c r="X1710" s="2">
        <v>9621</v>
      </c>
      <c r="Y1710" s="45"/>
      <c r="AC1710" s="1" t="str">
        <f>IF(Table13[[#This Row],[TCS MP]]&gt;=Table13[[#This Row],[BMP]],IF(Table13[[#This Row],[TCS MP]]&lt;=Table13[[#This Row],[EMP]],"Good","EMP"),"BMP")</f>
        <v>EMP</v>
      </c>
    </row>
    <row r="1711" spans="1:29" ht="24" customHeight="1" x14ac:dyDescent="0.25">
      <c r="A1711" t="s">
        <v>3412</v>
      </c>
      <c r="B1711" t="s">
        <v>18837</v>
      </c>
      <c r="C1711">
        <v>3550</v>
      </c>
      <c r="D1711" t="s">
        <v>17074</v>
      </c>
      <c r="E1711" t="s">
        <v>3413</v>
      </c>
      <c r="F1711" s="9">
        <f>Table13[[#This Row],[ToMeasure]]-Table13[[#This Row],[FromMeasure]]</f>
        <v>0.24963353999999999</v>
      </c>
      <c r="G1711" s="5" t="s">
        <v>3414</v>
      </c>
      <c r="H1711" s="35">
        <v>0</v>
      </c>
      <c r="I1711" s="56"/>
      <c r="J1711" t="s">
        <v>156</v>
      </c>
      <c r="K1711" s="58" t="s">
        <v>203</v>
      </c>
      <c r="L1711" s="35">
        <v>0.24963353999999999</v>
      </c>
      <c r="M1711" s="56"/>
      <c r="N1711" t="s">
        <v>3415</v>
      </c>
      <c r="O1711" s="2">
        <v>3411</v>
      </c>
      <c r="P1711" s="2">
        <v>0</v>
      </c>
      <c r="Q1711" s="2">
        <v>3411</v>
      </c>
      <c r="R1711" t="s">
        <v>3416</v>
      </c>
      <c r="S1711">
        <v>7</v>
      </c>
      <c r="T1711" t="s">
        <v>203</v>
      </c>
      <c r="U1711" s="2">
        <v>129</v>
      </c>
      <c r="V1711" s="2">
        <v>192</v>
      </c>
      <c r="W1711" s="8">
        <v>9.4107299912049247E-2</v>
      </c>
      <c r="X1711" s="2">
        <v>4682</v>
      </c>
      <c r="Y1711" s="45"/>
      <c r="AC1711" s="1" t="str">
        <f>IF(Table13[[#This Row],[TCS MP]]&gt;=Table13[[#This Row],[BMP]],IF(Table13[[#This Row],[TCS MP]]&lt;=Table13[[#This Row],[EMP]],"Good","EMP"),"BMP")</f>
        <v>EMP</v>
      </c>
    </row>
    <row r="1712" spans="1:29" ht="24" customHeight="1" x14ac:dyDescent="0.25">
      <c r="A1712" t="s">
        <v>7128</v>
      </c>
      <c r="B1712" t="s">
        <v>18839</v>
      </c>
      <c r="C1712">
        <v>3552</v>
      </c>
      <c r="D1712" t="s">
        <v>17074</v>
      </c>
      <c r="E1712" t="s">
        <v>7129</v>
      </c>
      <c r="F1712" s="9">
        <f>Table13[[#This Row],[ToMeasure]]-Table13[[#This Row],[FromMeasure]]</f>
        <v>0.23359307000000001</v>
      </c>
      <c r="G1712" s="5" t="s">
        <v>7130</v>
      </c>
      <c r="H1712" s="35">
        <v>0</v>
      </c>
      <c r="I1712" s="56"/>
      <c r="J1712" t="s">
        <v>647</v>
      </c>
      <c r="K1712" s="58" t="s">
        <v>203</v>
      </c>
      <c r="L1712" s="35">
        <v>0.23359307000000001</v>
      </c>
      <c r="M1712" s="56"/>
      <c r="N1712" t="s">
        <v>7131</v>
      </c>
      <c r="O1712" s="2">
        <v>8221</v>
      </c>
      <c r="P1712" s="2">
        <v>0</v>
      </c>
      <c r="Q1712" s="2">
        <v>8221</v>
      </c>
      <c r="R1712" t="s">
        <v>7132</v>
      </c>
      <c r="S1712">
        <v>8</v>
      </c>
      <c r="T1712" t="s">
        <v>203</v>
      </c>
      <c r="U1712" s="2">
        <v>295</v>
      </c>
      <c r="V1712" s="2">
        <v>395</v>
      </c>
      <c r="W1712" s="8">
        <v>8.393139520739569E-2</v>
      </c>
      <c r="X1712" s="2">
        <v>11284</v>
      </c>
      <c r="Y1712" s="45"/>
      <c r="AC1712" s="1" t="str">
        <f>IF(Table13[[#This Row],[TCS MP]]&gt;=Table13[[#This Row],[BMP]],IF(Table13[[#This Row],[TCS MP]]&lt;=Table13[[#This Row],[EMP]],"Good","EMP"),"BMP")</f>
        <v>EMP</v>
      </c>
    </row>
    <row r="1713" spans="1:29" ht="24" customHeight="1" x14ac:dyDescent="0.25">
      <c r="A1713" t="s">
        <v>11407</v>
      </c>
      <c r="B1713" t="s">
        <v>18838</v>
      </c>
      <c r="C1713">
        <v>3551</v>
      </c>
      <c r="D1713" t="s">
        <v>17074</v>
      </c>
      <c r="E1713" t="s">
        <v>11408</v>
      </c>
      <c r="F1713" s="9">
        <f>Table13[[#This Row],[ToMeasure]]-Table13[[#This Row],[FromMeasure]]</f>
        <v>0.19231471</v>
      </c>
      <c r="G1713" s="5" t="s">
        <v>3415</v>
      </c>
      <c r="H1713" s="35">
        <v>0</v>
      </c>
      <c r="I1713" s="56"/>
      <c r="J1713" t="s">
        <v>3414</v>
      </c>
      <c r="K1713" s="58" t="s">
        <v>203</v>
      </c>
      <c r="L1713" s="35">
        <v>0.19231471</v>
      </c>
      <c r="M1713" s="56"/>
      <c r="N1713" t="s">
        <v>156</v>
      </c>
      <c r="O1713" s="2">
        <v>8083</v>
      </c>
      <c r="P1713" s="2">
        <v>0</v>
      </c>
      <c r="Q1713" s="2">
        <v>8083</v>
      </c>
      <c r="R1713" t="s">
        <v>11409</v>
      </c>
      <c r="S1713">
        <v>9</v>
      </c>
      <c r="T1713" t="s">
        <v>203</v>
      </c>
      <c r="U1713" s="2">
        <v>241</v>
      </c>
      <c r="V1713" s="2">
        <v>941</v>
      </c>
      <c r="W1713" s="8">
        <v>0.14623283434368428</v>
      </c>
      <c r="X1713" s="2">
        <v>11095</v>
      </c>
      <c r="Y1713" s="45"/>
      <c r="AC1713" s="1" t="str">
        <f>IF(Table13[[#This Row],[TCS MP]]&gt;=Table13[[#This Row],[BMP]],IF(Table13[[#This Row],[TCS MP]]&lt;=Table13[[#This Row],[EMP]],"Good","EMP"),"BMP")</f>
        <v>EMP</v>
      </c>
    </row>
    <row r="1714" spans="1:29" ht="24" customHeight="1" x14ac:dyDescent="0.25">
      <c r="A1714" t="s">
        <v>11410</v>
      </c>
      <c r="B1714" t="s">
        <v>18840</v>
      </c>
      <c r="C1714">
        <v>3553</v>
      </c>
      <c r="D1714" t="s">
        <v>17074</v>
      </c>
      <c r="E1714" t="s">
        <v>11411</v>
      </c>
      <c r="F1714" s="9">
        <f>Table13[[#This Row],[ToMeasure]]-Table13[[#This Row],[FromMeasure]]</f>
        <v>0.20497792000000001</v>
      </c>
      <c r="G1714" s="5" t="s">
        <v>7131</v>
      </c>
      <c r="H1714" s="35">
        <v>0</v>
      </c>
      <c r="I1714" s="56"/>
      <c r="J1714" t="s">
        <v>7130</v>
      </c>
      <c r="K1714" s="58" t="s">
        <v>203</v>
      </c>
      <c r="L1714" s="35">
        <v>0.20497792000000001</v>
      </c>
      <c r="M1714" s="56"/>
      <c r="N1714" t="s">
        <v>647</v>
      </c>
      <c r="O1714" s="2">
        <v>3489</v>
      </c>
      <c r="P1714" s="2">
        <v>0</v>
      </c>
      <c r="Q1714" s="2">
        <v>3489</v>
      </c>
      <c r="R1714" t="s">
        <v>11412</v>
      </c>
      <c r="S1714">
        <v>9</v>
      </c>
      <c r="T1714" t="s">
        <v>203</v>
      </c>
      <c r="U1714" s="2">
        <v>103</v>
      </c>
      <c r="V1714" s="2">
        <v>406</v>
      </c>
      <c r="W1714" s="8">
        <v>0.14588707366007453</v>
      </c>
      <c r="X1714" s="2">
        <v>4789</v>
      </c>
      <c r="Y1714" s="45"/>
      <c r="AC1714" s="1" t="str">
        <f>IF(Table13[[#This Row],[TCS MP]]&gt;=Table13[[#This Row],[BMP]],IF(Table13[[#This Row],[TCS MP]]&lt;=Table13[[#This Row],[EMP]],"Good","EMP"),"BMP")</f>
        <v>EMP</v>
      </c>
    </row>
    <row r="1715" spans="1:29" ht="24" customHeight="1" x14ac:dyDescent="0.25">
      <c r="A1715" t="s">
        <v>3417</v>
      </c>
      <c r="B1715" t="s">
        <v>21315</v>
      </c>
      <c r="C1715">
        <v>8580</v>
      </c>
      <c r="D1715" t="s">
        <v>17074</v>
      </c>
      <c r="E1715" t="s">
        <v>3418</v>
      </c>
      <c r="F1715" s="9">
        <f>Table13[[#This Row],[ToMeasure]]-Table13[[#This Row],[FromMeasure]]</f>
        <v>0.20822452</v>
      </c>
      <c r="G1715" s="5" t="s">
        <v>3419</v>
      </c>
      <c r="H1715" s="35">
        <v>0</v>
      </c>
      <c r="I1715" s="56"/>
      <c r="J1715" t="s">
        <v>156</v>
      </c>
      <c r="K1715" s="58" t="s">
        <v>203</v>
      </c>
      <c r="L1715" s="35">
        <v>0.20822452</v>
      </c>
      <c r="M1715" s="56"/>
      <c r="N1715" t="s">
        <v>3420</v>
      </c>
      <c r="O1715" s="2">
        <v>3047</v>
      </c>
      <c r="P1715" s="2">
        <v>0</v>
      </c>
      <c r="Q1715" s="2">
        <v>3047</v>
      </c>
      <c r="R1715" t="s">
        <v>3421</v>
      </c>
      <c r="S1715">
        <v>9</v>
      </c>
      <c r="T1715" t="s">
        <v>203</v>
      </c>
      <c r="U1715" s="2">
        <v>108</v>
      </c>
      <c r="V1715" s="2">
        <v>145</v>
      </c>
      <c r="W1715" s="8">
        <v>8.3032490974729242E-2</v>
      </c>
      <c r="X1715" s="2">
        <v>4182</v>
      </c>
      <c r="Y1715" s="45"/>
      <c r="AC1715" s="1" t="str">
        <f>IF(Table13[[#This Row],[TCS MP]]&gt;=Table13[[#This Row],[BMP]],IF(Table13[[#This Row],[TCS MP]]&lt;=Table13[[#This Row],[EMP]],"Good","EMP"),"BMP")</f>
        <v>EMP</v>
      </c>
    </row>
    <row r="1716" spans="1:29" ht="24" customHeight="1" x14ac:dyDescent="0.25">
      <c r="A1716" t="s">
        <v>7133</v>
      </c>
      <c r="B1716" t="s">
        <v>21317</v>
      </c>
      <c r="C1716">
        <v>8582</v>
      </c>
      <c r="D1716" t="s">
        <v>17074</v>
      </c>
      <c r="E1716" t="s">
        <v>7134</v>
      </c>
      <c r="F1716" s="9">
        <f>Table13[[#This Row],[ToMeasure]]-Table13[[#This Row],[FromMeasure]]</f>
        <v>0.21308611999999999</v>
      </c>
      <c r="G1716" s="5" t="s">
        <v>3425</v>
      </c>
      <c r="H1716" s="35">
        <v>0</v>
      </c>
      <c r="I1716" s="56"/>
      <c r="J1716" t="s">
        <v>647</v>
      </c>
      <c r="K1716" s="58" t="s">
        <v>203</v>
      </c>
      <c r="L1716" s="35">
        <v>0.21308611999999999</v>
      </c>
      <c r="M1716" s="56"/>
      <c r="N1716" t="s">
        <v>3424</v>
      </c>
      <c r="O1716" s="2">
        <v>13463</v>
      </c>
      <c r="P1716" s="2">
        <v>0</v>
      </c>
      <c r="Q1716" s="2">
        <v>13463</v>
      </c>
      <c r="R1716" t="s">
        <v>7135</v>
      </c>
      <c r="S1716">
        <v>10</v>
      </c>
      <c r="T1716" t="s">
        <v>203</v>
      </c>
      <c r="U1716" s="2">
        <v>484</v>
      </c>
      <c r="V1716" s="2">
        <v>644</v>
      </c>
      <c r="W1716" s="8">
        <v>8.3785189036618885E-2</v>
      </c>
      <c r="X1716" s="2">
        <v>18480</v>
      </c>
      <c r="Y1716" s="45"/>
      <c r="AC1716" s="1" t="str">
        <f>IF(Table13[[#This Row],[TCS MP]]&gt;=Table13[[#This Row],[BMP]],IF(Table13[[#This Row],[TCS MP]]&lt;=Table13[[#This Row],[EMP]],"Good","EMP"),"BMP")</f>
        <v>EMP</v>
      </c>
    </row>
    <row r="1717" spans="1:29" ht="24" customHeight="1" x14ac:dyDescent="0.25">
      <c r="A1717" t="s">
        <v>11413</v>
      </c>
      <c r="B1717" t="s">
        <v>21316</v>
      </c>
      <c r="C1717">
        <v>8581</v>
      </c>
      <c r="D1717" t="s">
        <v>17074</v>
      </c>
      <c r="E1717" t="s">
        <v>11414</v>
      </c>
      <c r="F1717" s="9">
        <f>Table13[[#This Row],[ToMeasure]]-Table13[[#This Row],[FromMeasure]]</f>
        <v>0.31245945000000003</v>
      </c>
      <c r="G1717" s="5" t="s">
        <v>3420</v>
      </c>
      <c r="H1717" s="35">
        <v>0</v>
      </c>
      <c r="I1717" s="56"/>
      <c r="J1717" t="s">
        <v>3419</v>
      </c>
      <c r="K1717" s="58" t="s">
        <v>203</v>
      </c>
      <c r="L1717" s="35">
        <v>0.31245945000000003</v>
      </c>
      <c r="M1717" s="56"/>
      <c r="N1717" t="s">
        <v>156</v>
      </c>
      <c r="O1717" s="2">
        <v>12888</v>
      </c>
      <c r="P1717" s="2">
        <v>0</v>
      </c>
      <c r="Q1717" s="2">
        <v>12888</v>
      </c>
      <c r="R1717" t="s">
        <v>11415</v>
      </c>
      <c r="S1717">
        <v>10</v>
      </c>
      <c r="T1717" t="s">
        <v>203</v>
      </c>
      <c r="U1717" s="2">
        <v>388</v>
      </c>
      <c r="V1717" s="2">
        <v>1500</v>
      </c>
      <c r="W1717" s="8">
        <v>0.14649286157666047</v>
      </c>
      <c r="X1717" s="2">
        <v>17690</v>
      </c>
      <c r="Y1717" s="45"/>
      <c r="AC1717" s="1" t="str">
        <f>IF(Table13[[#This Row],[TCS MP]]&gt;=Table13[[#This Row],[BMP]],IF(Table13[[#This Row],[TCS MP]]&lt;=Table13[[#This Row],[EMP]],"Good","EMP"),"BMP")</f>
        <v>EMP</v>
      </c>
    </row>
    <row r="1718" spans="1:29" ht="24" customHeight="1" x14ac:dyDescent="0.25">
      <c r="A1718" t="s">
        <v>3422</v>
      </c>
      <c r="B1718" t="s">
        <v>21318</v>
      </c>
      <c r="C1718">
        <v>8583</v>
      </c>
      <c r="D1718" t="s">
        <v>17074</v>
      </c>
      <c r="E1718" t="s">
        <v>3423</v>
      </c>
      <c r="F1718" s="9">
        <f>Table13[[#This Row],[ToMeasure]]-Table13[[#This Row],[FromMeasure]]</f>
        <v>0.29729298999999998</v>
      </c>
      <c r="G1718" s="5" t="s">
        <v>3424</v>
      </c>
      <c r="H1718" s="35">
        <v>0</v>
      </c>
      <c r="I1718" s="56"/>
      <c r="J1718" t="s">
        <v>3425</v>
      </c>
      <c r="K1718" s="58" t="s">
        <v>203</v>
      </c>
      <c r="L1718" s="35">
        <v>0.29729298999999998</v>
      </c>
      <c r="M1718" s="56"/>
      <c r="N1718" t="s">
        <v>647</v>
      </c>
      <c r="O1718" s="2">
        <v>3189</v>
      </c>
      <c r="P1718" s="2">
        <v>0</v>
      </c>
      <c r="Q1718" s="2">
        <v>3189</v>
      </c>
      <c r="R1718" t="s">
        <v>3426</v>
      </c>
      <c r="S1718">
        <v>8</v>
      </c>
      <c r="T1718" t="s">
        <v>203</v>
      </c>
      <c r="U1718" s="2">
        <v>96</v>
      </c>
      <c r="V1718" s="2">
        <v>373</v>
      </c>
      <c r="W1718" s="8">
        <v>0.14706804640953278</v>
      </c>
      <c r="X1718" s="2">
        <v>4377</v>
      </c>
      <c r="Y1718" s="45"/>
      <c r="AC1718" s="1" t="str">
        <f>IF(Table13[[#This Row],[TCS MP]]&gt;=Table13[[#This Row],[BMP]],IF(Table13[[#This Row],[TCS MP]]&lt;=Table13[[#This Row],[EMP]],"Good","EMP"),"BMP")</f>
        <v>EMP</v>
      </c>
    </row>
    <row r="1719" spans="1:29" ht="24" customHeight="1" x14ac:dyDescent="0.25">
      <c r="A1719" t="s">
        <v>11416</v>
      </c>
      <c r="B1719" t="s">
        <v>21319</v>
      </c>
      <c r="C1719">
        <v>8590</v>
      </c>
      <c r="D1719" t="s">
        <v>17074</v>
      </c>
      <c r="E1719" t="s">
        <v>11417</v>
      </c>
      <c r="F1719" s="9">
        <f>Table13[[#This Row],[ToMeasure]]-Table13[[#This Row],[FromMeasure]]</f>
        <v>0.24357500000000001</v>
      </c>
      <c r="G1719" s="5" t="s">
        <v>3430</v>
      </c>
      <c r="H1719" s="35">
        <v>0</v>
      </c>
      <c r="I1719" s="56"/>
      <c r="J1719" t="s">
        <v>156</v>
      </c>
      <c r="K1719" s="58" t="s">
        <v>203</v>
      </c>
      <c r="L1719" s="35">
        <v>0.24357500000000001</v>
      </c>
      <c r="M1719" s="56"/>
      <c r="N1719" t="s">
        <v>3429</v>
      </c>
      <c r="O1719" s="2">
        <v>1910</v>
      </c>
      <c r="P1719" s="2">
        <v>0</v>
      </c>
      <c r="Q1719" s="2">
        <v>1910</v>
      </c>
      <c r="R1719" t="s">
        <v>11418</v>
      </c>
      <c r="S1719">
        <v>12</v>
      </c>
      <c r="T1719" t="s">
        <v>203</v>
      </c>
      <c r="U1719" s="2">
        <v>68</v>
      </c>
      <c r="V1719" s="2">
        <v>91</v>
      </c>
      <c r="W1719" s="8">
        <v>8.3246073298429313E-2</v>
      </c>
      <c r="X1719" s="2">
        <v>2622</v>
      </c>
      <c r="Y1719" s="45"/>
      <c r="AC1719" s="1" t="str">
        <f>IF(Table13[[#This Row],[TCS MP]]&gt;=Table13[[#This Row],[BMP]],IF(Table13[[#This Row],[TCS MP]]&lt;=Table13[[#This Row],[EMP]],"Good","EMP"),"BMP")</f>
        <v>EMP</v>
      </c>
    </row>
    <row r="1720" spans="1:29" ht="24" customHeight="1" x14ac:dyDescent="0.25">
      <c r="A1720" t="s">
        <v>13942</v>
      </c>
      <c r="B1720" t="s">
        <v>21321</v>
      </c>
      <c r="C1720">
        <v>8592</v>
      </c>
      <c r="D1720" t="s">
        <v>17074</v>
      </c>
      <c r="E1720" t="s">
        <v>13943</v>
      </c>
      <c r="F1720" s="9">
        <f>Table13[[#This Row],[ToMeasure]]-Table13[[#This Row],[FromMeasure]]</f>
        <v>0.23857371999999999</v>
      </c>
      <c r="G1720" s="5" t="s">
        <v>10794</v>
      </c>
      <c r="H1720" s="35">
        <v>0</v>
      </c>
      <c r="I1720" s="56"/>
      <c r="J1720" t="s">
        <v>647</v>
      </c>
      <c r="K1720" s="58" t="s">
        <v>203</v>
      </c>
      <c r="L1720" s="35">
        <v>0.23857371999999999</v>
      </c>
      <c r="M1720" s="56"/>
      <c r="N1720" t="s">
        <v>11421</v>
      </c>
      <c r="O1720" s="2">
        <v>12546</v>
      </c>
      <c r="P1720" s="2">
        <v>0</v>
      </c>
      <c r="Q1720" s="2">
        <v>12546</v>
      </c>
      <c r="R1720" t="s">
        <v>13944</v>
      </c>
      <c r="S1720">
        <v>12</v>
      </c>
      <c r="T1720" t="s">
        <v>203</v>
      </c>
      <c r="U1720" s="2">
        <v>476</v>
      </c>
      <c r="V1720" s="2">
        <v>701</v>
      </c>
      <c r="W1720" s="8">
        <v>9.3814761677028541E-2</v>
      </c>
      <c r="X1720" s="2">
        <v>17221</v>
      </c>
      <c r="Y1720" s="45"/>
      <c r="AC1720" s="1" t="str">
        <f>IF(Table13[[#This Row],[TCS MP]]&gt;=Table13[[#This Row],[BMP]],IF(Table13[[#This Row],[TCS MP]]&lt;=Table13[[#This Row],[EMP]],"Good","EMP"),"BMP")</f>
        <v>EMP</v>
      </c>
    </row>
    <row r="1721" spans="1:29" ht="24" customHeight="1" x14ac:dyDescent="0.25">
      <c r="A1721" t="s">
        <v>3427</v>
      </c>
      <c r="B1721" t="s">
        <v>21320</v>
      </c>
      <c r="C1721">
        <v>8591</v>
      </c>
      <c r="D1721" t="s">
        <v>17074</v>
      </c>
      <c r="E1721" t="s">
        <v>3428</v>
      </c>
      <c r="F1721" s="9">
        <f>Table13[[#This Row],[ToMeasure]]-Table13[[#This Row],[FromMeasure]]</f>
        <v>0.27432044999999999</v>
      </c>
      <c r="G1721" s="5" t="s">
        <v>3429</v>
      </c>
      <c r="H1721" s="35">
        <v>0</v>
      </c>
      <c r="I1721" s="56"/>
      <c r="J1721" t="s">
        <v>3430</v>
      </c>
      <c r="K1721" s="58" t="s">
        <v>203</v>
      </c>
      <c r="L1721" s="35">
        <v>0.27432044999999999</v>
      </c>
      <c r="M1721" s="56"/>
      <c r="N1721" t="s">
        <v>156</v>
      </c>
      <c r="O1721" s="2">
        <v>11547</v>
      </c>
      <c r="P1721" s="2">
        <v>0</v>
      </c>
      <c r="Q1721" s="2">
        <v>11547</v>
      </c>
      <c r="R1721" t="s">
        <v>3431</v>
      </c>
      <c r="S1721">
        <v>12</v>
      </c>
      <c r="T1721" t="s">
        <v>203</v>
      </c>
      <c r="U1721" s="2">
        <v>347</v>
      </c>
      <c r="V1721" s="2">
        <v>1346</v>
      </c>
      <c r="W1721" s="8">
        <v>0.1466181692214428</v>
      </c>
      <c r="X1721" s="2">
        <v>15850</v>
      </c>
      <c r="Y1721" s="45"/>
      <c r="AC1721" s="1" t="str">
        <f>IF(Table13[[#This Row],[TCS MP]]&gt;=Table13[[#This Row],[BMP]],IF(Table13[[#This Row],[TCS MP]]&lt;=Table13[[#This Row],[EMP]],"Good","EMP"),"BMP")</f>
        <v>EMP</v>
      </c>
    </row>
    <row r="1722" spans="1:29" ht="24" customHeight="1" x14ac:dyDescent="0.25">
      <c r="A1722" t="s">
        <v>11419</v>
      </c>
      <c r="B1722" t="s">
        <v>21322</v>
      </c>
      <c r="C1722">
        <v>8593</v>
      </c>
      <c r="D1722" t="s">
        <v>17074</v>
      </c>
      <c r="E1722" t="s">
        <v>11420</v>
      </c>
      <c r="F1722" s="9">
        <f>Table13[[#This Row],[ToMeasure]]-Table13[[#This Row],[FromMeasure]]</f>
        <v>0.28574706999999999</v>
      </c>
      <c r="G1722" s="5" t="s">
        <v>11421</v>
      </c>
      <c r="H1722" s="35">
        <v>0</v>
      </c>
      <c r="I1722" s="56"/>
      <c r="J1722" t="s">
        <v>10794</v>
      </c>
      <c r="K1722" s="58" t="s">
        <v>203</v>
      </c>
      <c r="L1722" s="35">
        <v>0.28574706999999999</v>
      </c>
      <c r="M1722" s="56"/>
      <c r="N1722" t="s">
        <v>647</v>
      </c>
      <c r="O1722" s="2">
        <v>2539</v>
      </c>
      <c r="P1722" s="2">
        <v>0</v>
      </c>
      <c r="Q1722" s="2">
        <v>2539</v>
      </c>
      <c r="R1722" t="s">
        <v>11422</v>
      </c>
      <c r="S1722">
        <v>11</v>
      </c>
      <c r="T1722" t="s">
        <v>203</v>
      </c>
      <c r="U1722" s="2">
        <v>75</v>
      </c>
      <c r="V1722" s="2">
        <v>295</v>
      </c>
      <c r="W1722" s="8">
        <v>0.14572666404096102</v>
      </c>
      <c r="X1722" s="2">
        <v>3485</v>
      </c>
      <c r="Y1722" s="45"/>
      <c r="AC1722" s="1" t="str">
        <f>IF(Table13[[#This Row],[TCS MP]]&gt;=Table13[[#This Row],[BMP]],IF(Table13[[#This Row],[TCS MP]]&lt;=Table13[[#This Row],[EMP]],"Good","EMP"),"BMP")</f>
        <v>EMP</v>
      </c>
    </row>
    <row r="1723" spans="1:29" ht="24" customHeight="1" x14ac:dyDescent="0.25">
      <c r="A1723" t="s">
        <v>11423</v>
      </c>
      <c r="B1723" t="s">
        <v>18844</v>
      </c>
      <c r="C1723">
        <v>3560</v>
      </c>
      <c r="D1723" t="s">
        <v>17074</v>
      </c>
      <c r="E1723" t="s">
        <v>11424</v>
      </c>
      <c r="F1723" s="9">
        <f>Table13[[#This Row],[ToMeasure]]-Table13[[#This Row],[FromMeasure]]</f>
        <v>0.2579668</v>
      </c>
      <c r="G1723" s="5" t="s">
        <v>7139</v>
      </c>
      <c r="H1723" s="35">
        <v>0</v>
      </c>
      <c r="I1723" s="56"/>
      <c r="J1723" t="s">
        <v>156</v>
      </c>
      <c r="K1723" s="58" t="s">
        <v>203</v>
      </c>
      <c r="L1723" s="35">
        <v>0.2579668</v>
      </c>
      <c r="M1723" s="56"/>
      <c r="N1723" t="s">
        <v>7138</v>
      </c>
      <c r="O1723" s="2">
        <v>1918</v>
      </c>
      <c r="P1723" s="2">
        <v>0</v>
      </c>
      <c r="Q1723" s="2">
        <v>1918</v>
      </c>
      <c r="R1723" t="s">
        <v>11425</v>
      </c>
      <c r="S1723">
        <v>9</v>
      </c>
      <c r="T1723" t="s">
        <v>203</v>
      </c>
      <c r="U1723" s="2">
        <v>73</v>
      </c>
      <c r="V1723" s="2">
        <v>110</v>
      </c>
      <c r="W1723" s="8">
        <v>9.5411887382690297E-2</v>
      </c>
      <c r="X1723" s="2">
        <v>2633</v>
      </c>
      <c r="Y1723" s="45"/>
      <c r="AC1723" s="1" t="str">
        <f>IF(Table13[[#This Row],[TCS MP]]&gt;=Table13[[#This Row],[BMP]],IF(Table13[[#This Row],[TCS MP]]&lt;=Table13[[#This Row],[EMP]],"Good","EMP"),"BMP")</f>
        <v>EMP</v>
      </c>
    </row>
    <row r="1724" spans="1:29" ht="24" customHeight="1" x14ac:dyDescent="0.25">
      <c r="A1724" t="s">
        <v>13945</v>
      </c>
      <c r="B1724" t="s">
        <v>18846</v>
      </c>
      <c r="C1724">
        <v>3562</v>
      </c>
      <c r="D1724" t="s">
        <v>17074</v>
      </c>
      <c r="E1724" t="s">
        <v>13946</v>
      </c>
      <c r="F1724" s="9">
        <f>Table13[[#This Row],[ToMeasure]]-Table13[[#This Row],[FromMeasure]]</f>
        <v>0.30125621000000002</v>
      </c>
      <c r="G1724" s="5" t="s">
        <v>7497</v>
      </c>
      <c r="H1724" s="35">
        <v>0</v>
      </c>
      <c r="I1724" s="56"/>
      <c r="J1724" t="s">
        <v>647</v>
      </c>
      <c r="K1724" s="58" t="s">
        <v>203</v>
      </c>
      <c r="L1724" s="35">
        <v>0.30125621000000002</v>
      </c>
      <c r="M1724" s="56"/>
      <c r="N1724" t="s">
        <v>7496</v>
      </c>
      <c r="O1724" s="2">
        <v>7046</v>
      </c>
      <c r="P1724" s="2">
        <v>0</v>
      </c>
      <c r="Q1724" s="2">
        <v>7046</v>
      </c>
      <c r="R1724" t="s">
        <v>13947</v>
      </c>
      <c r="S1724">
        <v>9</v>
      </c>
      <c r="T1724" t="s">
        <v>203</v>
      </c>
      <c r="U1724" s="2">
        <v>266</v>
      </c>
      <c r="V1724" s="2">
        <v>395</v>
      </c>
      <c r="W1724" s="8">
        <v>9.3812091967073519E-2</v>
      </c>
      <c r="X1724" s="2">
        <v>9672</v>
      </c>
      <c r="Y1724" s="45"/>
      <c r="AC1724" s="1" t="str">
        <f>IF(Table13[[#This Row],[TCS MP]]&gt;=Table13[[#This Row],[BMP]],IF(Table13[[#This Row],[TCS MP]]&lt;=Table13[[#This Row],[EMP]],"Good","EMP"),"BMP")</f>
        <v>EMP</v>
      </c>
    </row>
    <row r="1725" spans="1:29" ht="24" customHeight="1" x14ac:dyDescent="0.25">
      <c r="A1725" t="s">
        <v>7136</v>
      </c>
      <c r="B1725" t="s">
        <v>18845</v>
      </c>
      <c r="C1725">
        <v>3561</v>
      </c>
      <c r="D1725" t="s">
        <v>17074</v>
      </c>
      <c r="E1725" t="s">
        <v>7137</v>
      </c>
      <c r="F1725" s="9">
        <f>Table13[[#This Row],[ToMeasure]]-Table13[[#This Row],[FromMeasure]]</f>
        <v>0.26246818999999999</v>
      </c>
      <c r="G1725" s="5" t="s">
        <v>7138</v>
      </c>
      <c r="H1725" s="35">
        <v>0</v>
      </c>
      <c r="I1725" s="56"/>
      <c r="J1725" t="s">
        <v>7139</v>
      </c>
      <c r="K1725" s="58" t="s">
        <v>203</v>
      </c>
      <c r="L1725" s="35">
        <v>0.26246818999999999</v>
      </c>
      <c r="M1725" s="56"/>
      <c r="N1725" t="s">
        <v>156</v>
      </c>
      <c r="O1725" s="2">
        <v>6787</v>
      </c>
      <c r="P1725" s="2">
        <v>0</v>
      </c>
      <c r="Q1725" s="2">
        <v>6787</v>
      </c>
      <c r="R1725" t="s">
        <v>7140</v>
      </c>
      <c r="S1725">
        <v>11</v>
      </c>
      <c r="T1725" t="s">
        <v>203</v>
      </c>
      <c r="U1725" s="2">
        <v>203</v>
      </c>
      <c r="V1725" s="2">
        <v>791</v>
      </c>
      <c r="W1725" s="8">
        <v>0.14645646088109621</v>
      </c>
      <c r="X1725" s="2">
        <v>9316</v>
      </c>
      <c r="Y1725" s="45"/>
      <c r="AC1725" s="1" t="str">
        <f>IF(Table13[[#This Row],[TCS MP]]&gt;=Table13[[#This Row],[BMP]],IF(Table13[[#This Row],[TCS MP]]&lt;=Table13[[#This Row],[EMP]],"Good","EMP"),"BMP")</f>
        <v>EMP</v>
      </c>
    </row>
    <row r="1726" spans="1:29" ht="24" customHeight="1" x14ac:dyDescent="0.25">
      <c r="A1726" t="s">
        <v>7494</v>
      </c>
      <c r="B1726" t="s">
        <v>18847</v>
      </c>
      <c r="C1726">
        <v>3563</v>
      </c>
      <c r="D1726" t="s">
        <v>17074</v>
      </c>
      <c r="E1726" t="s">
        <v>7495</v>
      </c>
      <c r="F1726" s="9">
        <f>Table13[[#This Row],[ToMeasure]]-Table13[[#This Row],[FromMeasure]]</f>
        <v>0.21874555000000001</v>
      </c>
      <c r="G1726" s="5" t="s">
        <v>7496</v>
      </c>
      <c r="H1726" s="35">
        <v>0</v>
      </c>
      <c r="I1726" s="56"/>
      <c r="J1726" t="s">
        <v>7497</v>
      </c>
      <c r="K1726" s="58" t="s">
        <v>203</v>
      </c>
      <c r="L1726" s="35">
        <v>0.21874555000000001</v>
      </c>
      <c r="M1726" s="56"/>
      <c r="N1726" t="s">
        <v>647</v>
      </c>
      <c r="O1726" s="2">
        <v>1976</v>
      </c>
      <c r="P1726" s="2">
        <v>0</v>
      </c>
      <c r="Q1726" s="2">
        <v>1976</v>
      </c>
      <c r="R1726" t="s">
        <v>7498</v>
      </c>
      <c r="S1726">
        <v>10</v>
      </c>
      <c r="T1726" t="s">
        <v>203</v>
      </c>
      <c r="U1726" s="2">
        <v>58</v>
      </c>
      <c r="V1726" s="2">
        <v>230</v>
      </c>
      <c r="W1726" s="8">
        <v>0.145748987854251</v>
      </c>
      <c r="X1726" s="2">
        <v>2712</v>
      </c>
      <c r="Y1726" s="45"/>
      <c r="AC1726" s="1" t="str">
        <f>IF(Table13[[#This Row],[TCS MP]]&gt;=Table13[[#This Row],[BMP]],IF(Table13[[#This Row],[TCS MP]]&lt;=Table13[[#This Row],[EMP]],"Good","EMP"),"BMP")</f>
        <v>EMP</v>
      </c>
    </row>
    <row r="1727" spans="1:29" ht="24" customHeight="1" x14ac:dyDescent="0.25">
      <c r="A1727" t="s">
        <v>11426</v>
      </c>
      <c r="B1727" t="s">
        <v>18849</v>
      </c>
      <c r="C1727">
        <v>3565</v>
      </c>
      <c r="D1727" t="s">
        <v>17074</v>
      </c>
      <c r="E1727" t="s">
        <v>11427</v>
      </c>
      <c r="F1727" s="9">
        <f>Table13[[#This Row],[ToMeasure]]-Table13[[#This Row],[FromMeasure]]</f>
        <v>0.25231580999999997</v>
      </c>
      <c r="G1727" s="5" t="s">
        <v>11428</v>
      </c>
      <c r="H1727" s="35">
        <v>0</v>
      </c>
      <c r="I1727" s="56"/>
      <c r="J1727" t="s">
        <v>156</v>
      </c>
      <c r="K1727" s="58" t="s">
        <v>203</v>
      </c>
      <c r="L1727" s="35">
        <v>0.25231580999999997</v>
      </c>
      <c r="M1727" s="56"/>
      <c r="N1727" t="s">
        <v>11429</v>
      </c>
      <c r="O1727" s="2">
        <v>661</v>
      </c>
      <c r="P1727" s="2">
        <v>0</v>
      </c>
      <c r="Q1727" s="2">
        <v>661</v>
      </c>
      <c r="R1727" t="s">
        <v>11430</v>
      </c>
      <c r="S1727">
        <v>9</v>
      </c>
      <c r="T1727" t="s">
        <v>203</v>
      </c>
      <c r="U1727" s="2">
        <v>20</v>
      </c>
      <c r="V1727" s="2">
        <v>28</v>
      </c>
      <c r="W1727" s="8">
        <v>7.2617246596066568E-2</v>
      </c>
      <c r="X1727" s="2">
        <v>1040</v>
      </c>
      <c r="Y1727" s="45"/>
      <c r="AC1727" s="1" t="str">
        <f>IF(Table13[[#This Row],[TCS MP]]&gt;=Table13[[#This Row],[BMP]],IF(Table13[[#This Row],[TCS MP]]&lt;=Table13[[#This Row],[EMP]],"Good","EMP"),"BMP")</f>
        <v>EMP</v>
      </c>
    </row>
    <row r="1728" spans="1:29" ht="24" customHeight="1" x14ac:dyDescent="0.25">
      <c r="A1728" t="s">
        <v>11431</v>
      </c>
      <c r="B1728" t="s">
        <v>18851</v>
      </c>
      <c r="C1728">
        <v>3567</v>
      </c>
      <c r="D1728" t="s">
        <v>17074</v>
      </c>
      <c r="E1728" t="s">
        <v>11432</v>
      </c>
      <c r="F1728" s="9">
        <f>Table13[[#This Row],[ToMeasure]]-Table13[[#This Row],[FromMeasure]]</f>
        <v>0.24651421000000001</v>
      </c>
      <c r="G1728" s="5" t="s">
        <v>7502</v>
      </c>
      <c r="H1728" s="35">
        <v>0</v>
      </c>
      <c r="I1728" s="56"/>
      <c r="J1728" t="s">
        <v>647</v>
      </c>
      <c r="K1728" s="58" t="s">
        <v>203</v>
      </c>
      <c r="L1728" s="35">
        <v>0.24651421000000001</v>
      </c>
      <c r="M1728" s="56"/>
      <c r="N1728" t="s">
        <v>7501</v>
      </c>
      <c r="O1728" s="2">
        <v>4607</v>
      </c>
      <c r="P1728" s="2">
        <v>0</v>
      </c>
      <c r="Q1728" s="2">
        <v>4607</v>
      </c>
      <c r="R1728" t="s">
        <v>11433</v>
      </c>
      <c r="S1728">
        <v>11</v>
      </c>
      <c r="T1728" t="s">
        <v>203</v>
      </c>
      <c r="U1728" s="2">
        <v>142</v>
      </c>
      <c r="V1728" s="2">
        <v>188</v>
      </c>
      <c r="W1728" s="8">
        <v>7.1630128065986537E-2</v>
      </c>
      <c r="X1728" s="2">
        <v>7252</v>
      </c>
      <c r="Y1728" s="45"/>
      <c r="AC1728" s="1" t="str">
        <f>IF(Table13[[#This Row],[TCS MP]]&gt;=Table13[[#This Row],[BMP]],IF(Table13[[#This Row],[TCS MP]]&lt;=Table13[[#This Row],[EMP]],"Good","EMP"),"BMP")</f>
        <v>EMP</v>
      </c>
    </row>
    <row r="1729" spans="1:29" ht="24" customHeight="1" x14ac:dyDescent="0.25">
      <c r="A1729" t="s">
        <v>11434</v>
      </c>
      <c r="B1729" t="s">
        <v>18850</v>
      </c>
      <c r="C1729">
        <v>3566</v>
      </c>
      <c r="D1729" t="s">
        <v>17074</v>
      </c>
      <c r="E1729" t="s">
        <v>11435</v>
      </c>
      <c r="F1729" s="9">
        <f>Table13[[#This Row],[ToMeasure]]-Table13[[#This Row],[FromMeasure]]</f>
        <v>0.33845228999999999</v>
      </c>
      <c r="G1729" s="5" t="s">
        <v>11429</v>
      </c>
      <c r="H1729" s="35">
        <v>0</v>
      </c>
      <c r="I1729" s="56"/>
      <c r="J1729" t="s">
        <v>11428</v>
      </c>
      <c r="K1729" s="58" t="s">
        <v>203</v>
      </c>
      <c r="L1729" s="35">
        <v>0.33845228999999999</v>
      </c>
      <c r="M1729" s="56"/>
      <c r="N1729" t="s">
        <v>156</v>
      </c>
      <c r="O1729" s="2">
        <v>4311</v>
      </c>
      <c r="P1729" s="2">
        <v>0</v>
      </c>
      <c r="Q1729" s="2">
        <v>4311</v>
      </c>
      <c r="R1729" t="s">
        <v>11436</v>
      </c>
      <c r="S1729">
        <v>11</v>
      </c>
      <c r="T1729" t="s">
        <v>203</v>
      </c>
      <c r="U1729" s="2">
        <v>349</v>
      </c>
      <c r="V1729" s="2">
        <v>56</v>
      </c>
      <c r="W1729" s="8">
        <v>9.3945720250521919E-2</v>
      </c>
      <c r="X1729" s="2">
        <v>7275</v>
      </c>
      <c r="Y1729" s="45"/>
      <c r="AC1729" s="1" t="str">
        <f>IF(Table13[[#This Row],[TCS MP]]&gt;=Table13[[#This Row],[BMP]],IF(Table13[[#This Row],[TCS MP]]&lt;=Table13[[#This Row],[EMP]],"Good","EMP"),"BMP")</f>
        <v>EMP</v>
      </c>
    </row>
    <row r="1730" spans="1:29" ht="24" customHeight="1" x14ac:dyDescent="0.25">
      <c r="A1730" t="s">
        <v>7499</v>
      </c>
      <c r="B1730" t="s">
        <v>18852</v>
      </c>
      <c r="C1730">
        <v>3568</v>
      </c>
      <c r="D1730" t="s">
        <v>17074</v>
      </c>
      <c r="E1730" t="s">
        <v>7500</v>
      </c>
      <c r="F1730" s="9">
        <f>Table13[[#This Row],[ToMeasure]]-Table13[[#This Row],[FromMeasure]]</f>
        <v>0.24683340000000001</v>
      </c>
      <c r="G1730" s="5" t="s">
        <v>7501</v>
      </c>
      <c r="H1730" s="35">
        <v>0</v>
      </c>
      <c r="I1730" s="56"/>
      <c r="J1730" t="s">
        <v>7502</v>
      </c>
      <c r="K1730" s="58" t="s">
        <v>203</v>
      </c>
      <c r="L1730" s="35">
        <v>0.24683340000000001</v>
      </c>
      <c r="M1730" s="56"/>
      <c r="N1730" t="s">
        <v>647</v>
      </c>
      <c r="O1730" s="2">
        <v>812</v>
      </c>
      <c r="P1730" s="2">
        <v>0</v>
      </c>
      <c r="Q1730" s="2">
        <v>812</v>
      </c>
      <c r="R1730" t="s">
        <v>7503</v>
      </c>
      <c r="S1730">
        <v>10</v>
      </c>
      <c r="T1730" t="s">
        <v>203</v>
      </c>
      <c r="U1730" s="2">
        <v>65</v>
      </c>
      <c r="V1730" s="2">
        <v>11</v>
      </c>
      <c r="W1730" s="8">
        <v>9.3596059113300489E-2</v>
      </c>
      <c r="X1730" s="2">
        <v>1278</v>
      </c>
      <c r="Y1730" s="45"/>
      <c r="AC1730" s="1" t="str">
        <f>IF(Table13[[#This Row],[TCS MP]]&gt;=Table13[[#This Row],[BMP]],IF(Table13[[#This Row],[TCS MP]]&lt;=Table13[[#This Row],[EMP]],"Good","EMP"),"BMP")</f>
        <v>EMP</v>
      </c>
    </row>
    <row r="1731" spans="1:29" ht="24" customHeight="1" x14ac:dyDescent="0.25">
      <c r="A1731" t="s">
        <v>7504</v>
      </c>
      <c r="B1731" t="s">
        <v>18858</v>
      </c>
      <c r="C1731">
        <v>3575</v>
      </c>
      <c r="D1731" t="s">
        <v>17074</v>
      </c>
      <c r="E1731" t="s">
        <v>7505</v>
      </c>
      <c r="F1731" s="9">
        <f>Table13[[#This Row],[ToMeasure]]-Table13[[#This Row],[FromMeasure]]</f>
        <v>0.26098789999999999</v>
      </c>
      <c r="G1731" s="5" t="s">
        <v>7506</v>
      </c>
      <c r="H1731" s="35">
        <v>0</v>
      </c>
      <c r="I1731" s="56"/>
      <c r="J1731" t="s">
        <v>156</v>
      </c>
      <c r="K1731" s="58" t="s">
        <v>203</v>
      </c>
      <c r="L1731" s="35">
        <v>0.26098789999999999</v>
      </c>
      <c r="M1731" s="56"/>
      <c r="N1731" t="s">
        <v>3294</v>
      </c>
      <c r="O1731" s="2">
        <v>1024</v>
      </c>
      <c r="P1731" s="2">
        <v>0</v>
      </c>
      <c r="Q1731" s="2">
        <v>1024</v>
      </c>
      <c r="R1731" t="s">
        <v>7507</v>
      </c>
      <c r="S1731">
        <v>8</v>
      </c>
      <c r="T1731" t="s">
        <v>203</v>
      </c>
      <c r="U1731" s="2">
        <v>36</v>
      </c>
      <c r="V1731" s="2">
        <v>48</v>
      </c>
      <c r="W1731" s="8">
        <v>8.203125E-2</v>
      </c>
      <c r="X1731" s="2">
        <v>1406</v>
      </c>
      <c r="Y1731" s="45"/>
      <c r="AC1731" s="1" t="str">
        <f>IF(Table13[[#This Row],[TCS MP]]&gt;=Table13[[#This Row],[BMP]],IF(Table13[[#This Row],[TCS MP]]&lt;=Table13[[#This Row],[EMP]],"Good","EMP"),"BMP")</f>
        <v>EMP</v>
      </c>
    </row>
    <row r="1732" spans="1:29" ht="24" customHeight="1" x14ac:dyDescent="0.25">
      <c r="A1732" t="s">
        <v>13948</v>
      </c>
      <c r="B1732" t="s">
        <v>18861</v>
      </c>
      <c r="C1732">
        <v>3578</v>
      </c>
      <c r="D1732" t="s">
        <v>17074</v>
      </c>
      <c r="E1732" t="s">
        <v>13949</v>
      </c>
      <c r="F1732" s="9">
        <f>Table13[[#This Row],[ToMeasure]]-Table13[[#This Row],[FromMeasure]]</f>
        <v>0.27208400999999999</v>
      </c>
      <c r="G1732" s="5" t="s">
        <v>13950</v>
      </c>
      <c r="H1732" s="35">
        <v>0</v>
      </c>
      <c r="I1732" s="56"/>
      <c r="J1732" t="s">
        <v>1114</v>
      </c>
      <c r="K1732" s="58" t="s">
        <v>203</v>
      </c>
      <c r="L1732" s="35">
        <v>0.27208400999999999</v>
      </c>
      <c r="M1732" s="56"/>
      <c r="N1732" t="s">
        <v>647</v>
      </c>
      <c r="O1732" s="2">
        <v>1206</v>
      </c>
      <c r="P1732" s="2">
        <v>0</v>
      </c>
      <c r="Q1732" s="2">
        <v>1206</v>
      </c>
      <c r="R1732" t="s">
        <v>13951</v>
      </c>
      <c r="S1732">
        <v>9</v>
      </c>
      <c r="T1732" t="s">
        <v>203</v>
      </c>
      <c r="U1732" s="2">
        <v>107</v>
      </c>
      <c r="V1732" s="2">
        <v>16</v>
      </c>
      <c r="W1732" s="8">
        <v>0.10199004975124377</v>
      </c>
      <c r="X1732" s="2">
        <v>1655</v>
      </c>
      <c r="Y1732" s="45"/>
      <c r="AC1732" s="1" t="str">
        <f>IF(Table13[[#This Row],[TCS MP]]&gt;=Table13[[#This Row],[BMP]],IF(Table13[[#This Row],[TCS MP]]&lt;=Table13[[#This Row],[EMP]],"Good","EMP"),"BMP")</f>
        <v>EMP</v>
      </c>
    </row>
    <row r="1733" spans="1:29" ht="24" customHeight="1" x14ac:dyDescent="0.25">
      <c r="A1733" t="s">
        <v>13952</v>
      </c>
      <c r="B1733" t="s">
        <v>18854</v>
      </c>
      <c r="C1733">
        <v>3570</v>
      </c>
      <c r="D1733" t="s">
        <v>17074</v>
      </c>
      <c r="E1733" t="s">
        <v>2181</v>
      </c>
      <c r="F1733" s="9">
        <f>Table13[[#This Row],[ToMeasure]]-Table13[[#This Row],[FromMeasure]]</f>
        <v>1.37879163</v>
      </c>
      <c r="G1733" s="5" t="s">
        <v>2179</v>
      </c>
      <c r="H1733" s="35">
        <v>0</v>
      </c>
      <c r="I1733" s="56"/>
      <c r="J1733" t="s">
        <v>156</v>
      </c>
      <c r="K1733" s="58" t="s">
        <v>203</v>
      </c>
      <c r="L1733" s="35">
        <v>1.37879163</v>
      </c>
      <c r="M1733" s="56"/>
      <c r="N1733" t="s">
        <v>478</v>
      </c>
      <c r="O1733" s="2">
        <v>8788</v>
      </c>
      <c r="P1733" s="2">
        <v>0</v>
      </c>
      <c r="Q1733" s="2">
        <v>8788</v>
      </c>
      <c r="R1733" t="s">
        <v>13953</v>
      </c>
      <c r="S1733">
        <v>11</v>
      </c>
      <c r="T1733">
        <v>57</v>
      </c>
      <c r="U1733" s="2">
        <v>324</v>
      </c>
      <c r="V1733" s="2">
        <v>430</v>
      </c>
      <c r="W1733" s="8">
        <v>8.5798816568047331E-2</v>
      </c>
      <c r="X1733" s="2">
        <v>12063</v>
      </c>
      <c r="Y1733" s="45"/>
      <c r="AC1733" s="1" t="str">
        <f>IF(Table13[[#This Row],[TCS MP]]&gt;=Table13[[#This Row],[BMP]],IF(Table13[[#This Row],[TCS MP]]&lt;=Table13[[#This Row],[EMP]],"Good","EMP"),"BMP")</f>
        <v>EMP</v>
      </c>
    </row>
    <row r="1734" spans="1:29" ht="24" customHeight="1" x14ac:dyDescent="0.25">
      <c r="A1734" t="s">
        <v>11437</v>
      </c>
      <c r="C1734">
        <v>8720</v>
      </c>
      <c r="D1734" t="s">
        <v>17074</v>
      </c>
      <c r="E1734" t="s">
        <v>11438</v>
      </c>
      <c r="F1734" s="9">
        <f>Table13[[#This Row],[ToMeasure]]-Table13[[#This Row],[FromMeasure]]</f>
        <v>0.65332188000000002</v>
      </c>
      <c r="G1734" s="5" t="s">
        <v>11439</v>
      </c>
      <c r="H1734" s="35">
        <v>0</v>
      </c>
      <c r="I1734" s="56"/>
      <c r="J1734" t="s">
        <v>156</v>
      </c>
      <c r="K1734" s="58" t="s">
        <v>203</v>
      </c>
      <c r="L1734" s="35">
        <v>0.65332188000000002</v>
      </c>
      <c r="M1734" s="56"/>
      <c r="N1734" t="s">
        <v>478</v>
      </c>
      <c r="O1734" s="2" t="s">
        <v>203</v>
      </c>
      <c r="P1734" s="2" t="s">
        <v>203</v>
      </c>
      <c r="Q1734" s="2" t="s">
        <v>203</v>
      </c>
      <c r="R1734" t="s">
        <v>203</v>
      </c>
      <c r="S1734" t="s">
        <v>203</v>
      </c>
      <c r="T1734" t="s">
        <v>203</v>
      </c>
      <c r="U1734" s="2" t="s">
        <v>203</v>
      </c>
      <c r="V1734" s="2" t="s">
        <v>203</v>
      </c>
      <c r="W1734" s="8" t="s">
        <v>203</v>
      </c>
      <c r="X1734" s="2" t="s">
        <v>203</v>
      </c>
      <c r="Y1734" s="45"/>
      <c r="AC1734" s="1" t="str">
        <f>IF(Table13[[#This Row],[TCS MP]]&gt;=Table13[[#This Row],[BMP]],IF(Table13[[#This Row],[TCS MP]]&lt;=Table13[[#This Row],[EMP]],"Good","EMP"),"BMP")</f>
        <v>EMP</v>
      </c>
    </row>
    <row r="1735" spans="1:29" ht="24" customHeight="1" x14ac:dyDescent="0.25">
      <c r="A1735" t="s">
        <v>11440</v>
      </c>
      <c r="C1735">
        <v>8722</v>
      </c>
      <c r="D1735" t="s">
        <v>17074</v>
      </c>
      <c r="E1735" t="s">
        <v>11441</v>
      </c>
      <c r="F1735" s="9">
        <f>Table13[[#This Row],[ToMeasure]]-Table13[[#This Row],[FromMeasure]]</f>
        <v>0.68979778999999997</v>
      </c>
      <c r="G1735" s="5" t="s">
        <v>11442</v>
      </c>
      <c r="H1735" s="35">
        <v>0</v>
      </c>
      <c r="I1735" s="56"/>
      <c r="J1735" t="s">
        <v>647</v>
      </c>
      <c r="K1735" s="58" t="s">
        <v>203</v>
      </c>
      <c r="L1735" s="35">
        <v>0.68979778999999997</v>
      </c>
      <c r="M1735" s="56"/>
      <c r="N1735" t="s">
        <v>478</v>
      </c>
      <c r="O1735" s="2">
        <v>20033</v>
      </c>
      <c r="P1735" s="2">
        <v>0</v>
      </c>
      <c r="Q1735" s="2">
        <v>20033</v>
      </c>
      <c r="R1735" t="s">
        <v>11443</v>
      </c>
      <c r="S1735">
        <v>9</v>
      </c>
      <c r="T1735" t="s">
        <v>203</v>
      </c>
      <c r="U1735" s="2">
        <v>760</v>
      </c>
      <c r="V1735" s="2">
        <v>1120</v>
      </c>
      <c r="W1735" s="8">
        <v>9.3845155493435833E-2</v>
      </c>
      <c r="X1735" s="2">
        <v>27498</v>
      </c>
      <c r="Y1735" s="45"/>
      <c r="AC1735" s="1" t="str">
        <f>IF(Table13[[#This Row],[TCS MP]]&gt;=Table13[[#This Row],[BMP]],IF(Table13[[#This Row],[TCS MP]]&lt;=Table13[[#This Row],[EMP]],"Good","EMP"),"BMP")</f>
        <v>EMP</v>
      </c>
    </row>
    <row r="1736" spans="1:29" ht="24" customHeight="1" x14ac:dyDescent="0.25">
      <c r="A1736" t="s">
        <v>7508</v>
      </c>
      <c r="B1736" t="s">
        <v>18856</v>
      </c>
      <c r="C1736">
        <v>3572</v>
      </c>
      <c r="D1736" t="s">
        <v>17074</v>
      </c>
      <c r="E1736" t="s">
        <v>7509</v>
      </c>
      <c r="F1736" s="9">
        <f>Table13[[#This Row],[ToMeasure]]-Table13[[#This Row],[FromMeasure]]</f>
        <v>1.3235482199999999</v>
      </c>
      <c r="G1736" s="5" t="s">
        <v>7510</v>
      </c>
      <c r="H1736" s="35">
        <v>0</v>
      </c>
      <c r="I1736" s="56"/>
      <c r="J1736" t="s">
        <v>647</v>
      </c>
      <c r="K1736" s="58" t="s">
        <v>203</v>
      </c>
      <c r="L1736" s="35">
        <v>1.3235482199999999</v>
      </c>
      <c r="M1736" s="56"/>
      <c r="N1736" t="s">
        <v>2602</v>
      </c>
      <c r="O1736" s="2">
        <v>20145</v>
      </c>
      <c r="P1736" s="2">
        <v>0</v>
      </c>
      <c r="Q1736" s="2">
        <v>20145</v>
      </c>
      <c r="R1736" t="s">
        <v>7511</v>
      </c>
      <c r="S1736">
        <v>9</v>
      </c>
      <c r="T1736" t="s">
        <v>203</v>
      </c>
      <c r="U1736" s="2">
        <v>747</v>
      </c>
      <c r="V1736" s="2">
        <v>1101</v>
      </c>
      <c r="W1736" s="8">
        <v>9.1734921816827991E-2</v>
      </c>
      <c r="X1736" s="2">
        <v>27651</v>
      </c>
      <c r="Y1736" s="45"/>
      <c r="AC1736" s="1" t="str">
        <f>IF(Table13[[#This Row],[TCS MP]]&gt;=Table13[[#This Row],[BMP]],IF(Table13[[#This Row],[TCS MP]]&lt;=Table13[[#This Row],[EMP]],"Good","EMP"),"BMP")</f>
        <v>EMP</v>
      </c>
    </row>
    <row r="1737" spans="1:29" ht="24" customHeight="1" x14ac:dyDescent="0.25">
      <c r="A1737" t="s">
        <v>13954</v>
      </c>
      <c r="B1737" t="s">
        <v>18868</v>
      </c>
      <c r="C1737">
        <v>3585</v>
      </c>
      <c r="D1737" t="s">
        <v>17074</v>
      </c>
      <c r="E1737" t="s">
        <v>13955</v>
      </c>
      <c r="F1737" s="9">
        <f>Table13[[#This Row],[ToMeasure]]-Table13[[#This Row],[FromMeasure]]</f>
        <v>0.24487629999999999</v>
      </c>
      <c r="G1737" s="5" t="s">
        <v>10602</v>
      </c>
      <c r="H1737" s="35">
        <v>8.8765899999999995E-2</v>
      </c>
      <c r="I1737" s="56"/>
      <c r="J1737" t="s">
        <v>647</v>
      </c>
      <c r="K1737" s="58" t="s">
        <v>203</v>
      </c>
      <c r="L1737" s="35">
        <v>0.3336422</v>
      </c>
      <c r="M1737" s="56"/>
      <c r="N1737" t="s">
        <v>1114</v>
      </c>
      <c r="O1737" s="2">
        <v>8220</v>
      </c>
      <c r="P1737" s="2">
        <v>0</v>
      </c>
      <c r="Q1737" s="2">
        <v>8220</v>
      </c>
      <c r="R1737" t="s">
        <v>13956</v>
      </c>
      <c r="S1737">
        <v>10</v>
      </c>
      <c r="T1737" t="s">
        <v>203</v>
      </c>
      <c r="U1737" s="2">
        <v>312</v>
      </c>
      <c r="V1737" s="2">
        <v>460</v>
      </c>
      <c r="W1737" s="8">
        <v>9.3917274939172748E-2</v>
      </c>
      <c r="X1737" s="2">
        <v>11283</v>
      </c>
      <c r="Y1737" s="45"/>
      <c r="AC1737" s="1" t="str">
        <f>IF(Table13[[#This Row],[TCS MP]]&gt;=Table13[[#This Row],[BMP]],IF(Table13[[#This Row],[TCS MP]]&lt;=Table13[[#This Row],[EMP]],"Good","EMP"),"BMP")</f>
        <v>EMP</v>
      </c>
    </row>
    <row r="1738" spans="1:29" ht="24" customHeight="1" x14ac:dyDescent="0.25">
      <c r="A1738" t="s">
        <v>3432</v>
      </c>
      <c r="B1738" t="s">
        <v>18871</v>
      </c>
      <c r="C1738">
        <v>3588</v>
      </c>
      <c r="D1738" t="s">
        <v>17074</v>
      </c>
      <c r="E1738" t="s">
        <v>3433</v>
      </c>
      <c r="F1738" s="9">
        <f>Table13[[#This Row],[ToMeasure]]-Table13[[#This Row],[FromMeasure]]</f>
        <v>0.24155616999999999</v>
      </c>
      <c r="G1738" s="5" t="s">
        <v>3434</v>
      </c>
      <c r="H1738" s="35">
        <v>0</v>
      </c>
      <c r="I1738" s="56"/>
      <c r="J1738" t="s">
        <v>3294</v>
      </c>
      <c r="K1738" s="58" t="s">
        <v>203</v>
      </c>
      <c r="L1738" s="35">
        <v>0.24155616999999999</v>
      </c>
      <c r="M1738" s="56"/>
      <c r="N1738" t="s">
        <v>156</v>
      </c>
      <c r="O1738" s="2">
        <v>9347</v>
      </c>
      <c r="P1738" s="2">
        <v>0</v>
      </c>
      <c r="Q1738" s="2">
        <v>9347</v>
      </c>
      <c r="R1738" t="s">
        <v>3435</v>
      </c>
      <c r="S1738">
        <v>10</v>
      </c>
      <c r="T1738" t="s">
        <v>203</v>
      </c>
      <c r="U1738" s="2">
        <v>844</v>
      </c>
      <c r="V1738" s="2">
        <v>136</v>
      </c>
      <c r="W1738" s="8">
        <v>0.10484647480475019</v>
      </c>
      <c r="X1738" s="2">
        <v>12830</v>
      </c>
      <c r="Y1738" s="45"/>
      <c r="AC1738" s="1" t="str">
        <f>IF(Table13[[#This Row],[TCS MP]]&gt;=Table13[[#This Row],[BMP]],IF(Table13[[#This Row],[TCS MP]]&lt;=Table13[[#This Row],[EMP]],"Good","EMP"),"BMP")</f>
        <v>EMP</v>
      </c>
    </row>
    <row r="1739" spans="1:29" ht="24" customHeight="1" x14ac:dyDescent="0.25">
      <c r="A1739" t="s">
        <v>11444</v>
      </c>
      <c r="B1739" t="s">
        <v>18863</v>
      </c>
      <c r="C1739">
        <v>3580</v>
      </c>
      <c r="D1739" t="s">
        <v>17074</v>
      </c>
      <c r="E1739" t="s">
        <v>11445</v>
      </c>
      <c r="F1739" s="9">
        <f>Table13[[#This Row],[ToMeasure]]-Table13[[#This Row],[FromMeasure]]</f>
        <v>0.22671450000000001</v>
      </c>
      <c r="G1739" s="5" t="s">
        <v>7515</v>
      </c>
      <c r="H1739" s="35">
        <v>0</v>
      </c>
      <c r="I1739" s="56"/>
      <c r="J1739" t="s">
        <v>156</v>
      </c>
      <c r="K1739" s="58" t="s">
        <v>203</v>
      </c>
      <c r="L1739" s="35">
        <v>0.22671450000000001</v>
      </c>
      <c r="M1739" s="56"/>
      <c r="N1739" t="s">
        <v>7514</v>
      </c>
      <c r="O1739" s="2">
        <v>7288</v>
      </c>
      <c r="P1739" s="2">
        <v>0</v>
      </c>
      <c r="Q1739" s="2">
        <v>7288</v>
      </c>
      <c r="R1739" t="s">
        <v>11446</v>
      </c>
      <c r="S1739">
        <v>9</v>
      </c>
      <c r="T1739" t="s">
        <v>203</v>
      </c>
      <c r="U1739" s="2">
        <v>277</v>
      </c>
      <c r="V1739" s="2">
        <v>407</v>
      </c>
      <c r="W1739" s="8">
        <v>9.3852908891328204E-2</v>
      </c>
      <c r="X1739" s="2">
        <v>10004</v>
      </c>
      <c r="Y1739" s="45"/>
      <c r="AC1739" s="1" t="str">
        <f>IF(Table13[[#This Row],[TCS MP]]&gt;=Table13[[#This Row],[BMP]],IF(Table13[[#This Row],[TCS MP]]&lt;=Table13[[#This Row],[EMP]],"Good","EMP"),"BMP")</f>
        <v>EMP</v>
      </c>
    </row>
    <row r="1740" spans="1:29" ht="24" customHeight="1" x14ac:dyDescent="0.25">
      <c r="A1740" t="s">
        <v>3436</v>
      </c>
      <c r="B1740" t="s">
        <v>18865</v>
      </c>
      <c r="C1740">
        <v>3582</v>
      </c>
      <c r="D1740" t="s">
        <v>17074</v>
      </c>
      <c r="E1740" t="s">
        <v>3437</v>
      </c>
      <c r="F1740" s="9">
        <f>Table13[[#This Row],[ToMeasure]]-Table13[[#This Row],[FromMeasure]]</f>
        <v>0.25181965000000001</v>
      </c>
      <c r="G1740" s="5" t="s">
        <v>3438</v>
      </c>
      <c r="H1740" s="35">
        <v>0</v>
      </c>
      <c r="I1740" s="56"/>
      <c r="J1740" t="s">
        <v>647</v>
      </c>
      <c r="K1740" s="58" t="s">
        <v>203</v>
      </c>
      <c r="L1740" s="35">
        <v>0.25181965000000001</v>
      </c>
      <c r="M1740" s="56"/>
      <c r="N1740" t="s">
        <v>3439</v>
      </c>
      <c r="O1740" s="2">
        <v>12434</v>
      </c>
      <c r="P1740" s="2">
        <v>0</v>
      </c>
      <c r="Q1740" s="2">
        <v>12434</v>
      </c>
      <c r="R1740" t="s">
        <v>3440</v>
      </c>
      <c r="S1740">
        <v>9</v>
      </c>
      <c r="T1740" t="s">
        <v>203</v>
      </c>
      <c r="U1740" s="2">
        <v>446</v>
      </c>
      <c r="V1740" s="2">
        <v>595</v>
      </c>
      <c r="W1740" s="8">
        <v>8.3722052436866659E-2</v>
      </c>
      <c r="X1740" s="2">
        <v>17067</v>
      </c>
      <c r="Y1740" s="45"/>
      <c r="AC1740" s="1" t="str">
        <f>IF(Table13[[#This Row],[TCS MP]]&gt;=Table13[[#This Row],[BMP]],IF(Table13[[#This Row],[TCS MP]]&lt;=Table13[[#This Row],[EMP]],"Good","EMP"),"BMP")</f>
        <v>EMP</v>
      </c>
    </row>
    <row r="1741" spans="1:29" ht="24" customHeight="1" x14ac:dyDescent="0.25">
      <c r="A1741" t="s">
        <v>7512</v>
      </c>
      <c r="B1741" t="s">
        <v>18864</v>
      </c>
      <c r="C1741">
        <v>3581</v>
      </c>
      <c r="D1741" t="s">
        <v>17074</v>
      </c>
      <c r="E1741" t="s">
        <v>7513</v>
      </c>
      <c r="F1741" s="9">
        <f>Table13[[#This Row],[ToMeasure]]-Table13[[#This Row],[FromMeasure]]</f>
        <v>0.19626756000000001</v>
      </c>
      <c r="G1741" s="5" t="s">
        <v>7514</v>
      </c>
      <c r="H1741" s="35">
        <v>0</v>
      </c>
      <c r="I1741" s="56"/>
      <c r="J1741" t="s">
        <v>7515</v>
      </c>
      <c r="K1741" s="58" t="s">
        <v>203</v>
      </c>
      <c r="L1741" s="35">
        <v>0.19626756000000001</v>
      </c>
      <c r="M1741" s="56"/>
      <c r="N1741" t="s">
        <v>156</v>
      </c>
      <c r="O1741" s="2">
        <v>12140</v>
      </c>
      <c r="P1741" s="2">
        <v>0</v>
      </c>
      <c r="Q1741" s="2">
        <v>12140</v>
      </c>
      <c r="R1741" t="s">
        <v>7516</v>
      </c>
      <c r="S1741">
        <v>10</v>
      </c>
      <c r="T1741" t="s">
        <v>203</v>
      </c>
      <c r="U1741" s="2">
        <v>364</v>
      </c>
      <c r="V1741" s="2">
        <v>1414</v>
      </c>
      <c r="W1741" s="8">
        <v>0.14645799011532126</v>
      </c>
      <c r="X1741" s="2">
        <v>16664</v>
      </c>
      <c r="Y1741" s="45"/>
      <c r="AC1741" s="1" t="str">
        <f>IF(Table13[[#This Row],[TCS MP]]&gt;=Table13[[#This Row],[BMP]],IF(Table13[[#This Row],[TCS MP]]&lt;=Table13[[#This Row],[EMP]],"Good","EMP"),"BMP")</f>
        <v>EMP</v>
      </c>
    </row>
    <row r="1742" spans="1:29" ht="24" customHeight="1" x14ac:dyDescent="0.25">
      <c r="A1742" t="s">
        <v>3441</v>
      </c>
      <c r="B1742" t="s">
        <v>18866</v>
      </c>
      <c r="C1742">
        <v>3583</v>
      </c>
      <c r="D1742" t="s">
        <v>17074</v>
      </c>
      <c r="E1742" t="s">
        <v>3442</v>
      </c>
      <c r="F1742" s="9">
        <f>Table13[[#This Row],[ToMeasure]]-Table13[[#This Row],[FromMeasure]]</f>
        <v>0.19887774999999999</v>
      </c>
      <c r="G1742" s="5" t="s">
        <v>3439</v>
      </c>
      <c r="H1742" s="35">
        <v>0</v>
      </c>
      <c r="I1742" s="56"/>
      <c r="J1742" t="s">
        <v>3438</v>
      </c>
      <c r="K1742" s="58" t="s">
        <v>203</v>
      </c>
      <c r="L1742" s="35">
        <v>0.19887774999999999</v>
      </c>
      <c r="M1742" s="56"/>
      <c r="N1742" t="s">
        <v>647</v>
      </c>
      <c r="O1742" s="2">
        <v>5869</v>
      </c>
      <c r="P1742" s="2">
        <v>0</v>
      </c>
      <c r="Q1742" s="2">
        <v>5869</v>
      </c>
      <c r="R1742" t="s">
        <v>3443</v>
      </c>
      <c r="S1742">
        <v>10</v>
      </c>
      <c r="T1742" t="s">
        <v>203</v>
      </c>
      <c r="U1742" s="2">
        <v>176</v>
      </c>
      <c r="V1742" s="2">
        <v>685</v>
      </c>
      <c r="W1742" s="8">
        <v>0.14670301584597034</v>
      </c>
      <c r="X1742" s="2">
        <v>8056</v>
      </c>
      <c r="Y1742" s="45"/>
      <c r="AC1742" s="1" t="str">
        <f>IF(Table13[[#This Row],[TCS MP]]&gt;=Table13[[#This Row],[BMP]],IF(Table13[[#This Row],[TCS MP]]&lt;=Table13[[#This Row],[EMP]],"Good","EMP"),"BMP")</f>
        <v>EMP</v>
      </c>
    </row>
    <row r="1743" spans="1:29" ht="24" customHeight="1" x14ac:dyDescent="0.25">
      <c r="A1743" t="s">
        <v>3444</v>
      </c>
      <c r="B1743" t="s">
        <v>21052</v>
      </c>
      <c r="C1743">
        <v>7730</v>
      </c>
      <c r="D1743" t="s">
        <v>17074</v>
      </c>
      <c r="E1743" t="s">
        <v>3445</v>
      </c>
      <c r="F1743" s="9">
        <f>Table13[[#This Row],[ToMeasure]]-Table13[[#This Row],[FromMeasure]]</f>
        <v>0.22887996999999999</v>
      </c>
      <c r="G1743" s="5" t="s">
        <v>3446</v>
      </c>
      <c r="H1743" s="35">
        <v>0</v>
      </c>
      <c r="I1743" s="56"/>
      <c r="J1743" t="s">
        <v>156</v>
      </c>
      <c r="K1743" s="58" t="s">
        <v>203</v>
      </c>
      <c r="L1743" s="35">
        <v>0.22887996999999999</v>
      </c>
      <c r="M1743" s="56"/>
      <c r="N1743" t="s">
        <v>3447</v>
      </c>
      <c r="O1743" s="2">
        <v>3389</v>
      </c>
      <c r="P1743" s="2">
        <v>0</v>
      </c>
      <c r="Q1743" s="2">
        <v>3389</v>
      </c>
      <c r="R1743" t="s">
        <v>3448</v>
      </c>
      <c r="S1743">
        <v>11</v>
      </c>
      <c r="T1743" t="s">
        <v>203</v>
      </c>
      <c r="U1743" s="2">
        <v>129</v>
      </c>
      <c r="V1743" s="2">
        <v>190</v>
      </c>
      <c r="W1743" s="8">
        <v>9.4128061375036889E-2</v>
      </c>
      <c r="X1743" s="2">
        <v>4652</v>
      </c>
      <c r="Y1743" s="45"/>
      <c r="AC1743" s="1" t="str">
        <f>IF(Table13[[#This Row],[TCS MP]]&gt;=Table13[[#This Row],[BMP]],IF(Table13[[#This Row],[TCS MP]]&lt;=Table13[[#This Row],[EMP]],"Good","EMP"),"BMP")</f>
        <v>EMP</v>
      </c>
    </row>
    <row r="1744" spans="1:29" ht="24" customHeight="1" x14ac:dyDescent="0.25">
      <c r="A1744" t="s">
        <v>7517</v>
      </c>
      <c r="B1744" t="s">
        <v>21054</v>
      </c>
      <c r="C1744">
        <v>7732</v>
      </c>
      <c r="D1744" t="s">
        <v>17074</v>
      </c>
      <c r="E1744" t="s">
        <v>7518</v>
      </c>
      <c r="F1744" s="9">
        <f>Table13[[#This Row],[ToMeasure]]-Table13[[#This Row],[FromMeasure]]</f>
        <v>0.24779372999999999</v>
      </c>
      <c r="G1744" s="5" t="s">
        <v>7519</v>
      </c>
      <c r="H1744" s="35">
        <v>0</v>
      </c>
      <c r="I1744" s="56"/>
      <c r="J1744" t="s">
        <v>647</v>
      </c>
      <c r="K1744" s="58" t="s">
        <v>203</v>
      </c>
      <c r="L1744" s="35">
        <v>0.24779372999999999</v>
      </c>
      <c r="M1744" s="56"/>
      <c r="N1744" t="s">
        <v>6274</v>
      </c>
      <c r="O1744" s="2">
        <v>7939</v>
      </c>
      <c r="P1744" s="2">
        <v>0</v>
      </c>
      <c r="Q1744" s="2">
        <v>7939</v>
      </c>
      <c r="R1744" t="s">
        <v>7520</v>
      </c>
      <c r="S1744">
        <v>12</v>
      </c>
      <c r="T1744" t="s">
        <v>203</v>
      </c>
      <c r="U1744" s="2">
        <v>285</v>
      </c>
      <c r="V1744" s="2">
        <v>381</v>
      </c>
      <c r="W1744" s="8">
        <v>8.3889658647184784E-2</v>
      </c>
      <c r="X1744" s="2">
        <v>10897</v>
      </c>
      <c r="Y1744" s="45"/>
      <c r="AC1744" s="1" t="str">
        <f>IF(Table13[[#This Row],[TCS MP]]&gt;=Table13[[#This Row],[BMP]],IF(Table13[[#This Row],[TCS MP]]&lt;=Table13[[#This Row],[EMP]],"Good","EMP"),"BMP")</f>
        <v>EMP</v>
      </c>
    </row>
    <row r="1745" spans="1:29" ht="24" customHeight="1" x14ac:dyDescent="0.25">
      <c r="A1745" t="s">
        <v>3449</v>
      </c>
      <c r="B1745" t="s">
        <v>21053</v>
      </c>
      <c r="C1745">
        <v>7731</v>
      </c>
      <c r="D1745" t="s">
        <v>17074</v>
      </c>
      <c r="E1745" t="s">
        <v>3450</v>
      </c>
      <c r="F1745" s="9">
        <f>Table13[[#This Row],[ToMeasure]]-Table13[[#This Row],[FromMeasure]]</f>
        <v>0.24135061999999999</v>
      </c>
      <c r="G1745" s="5" t="s">
        <v>3447</v>
      </c>
      <c r="H1745" s="35">
        <v>0</v>
      </c>
      <c r="I1745" s="56"/>
      <c r="J1745" t="s">
        <v>3446</v>
      </c>
      <c r="K1745" s="58" t="s">
        <v>203</v>
      </c>
      <c r="L1745" s="35">
        <v>0.24135061999999999</v>
      </c>
      <c r="M1745" s="56"/>
      <c r="N1745" t="s">
        <v>156</v>
      </c>
      <c r="O1745" s="2">
        <v>7703</v>
      </c>
      <c r="P1745" s="2">
        <v>0</v>
      </c>
      <c r="Q1745" s="2">
        <v>7703</v>
      </c>
      <c r="R1745" t="s">
        <v>3451</v>
      </c>
      <c r="S1745">
        <v>9</v>
      </c>
      <c r="T1745" t="s">
        <v>203</v>
      </c>
      <c r="U1745" s="2">
        <v>233</v>
      </c>
      <c r="V1745" s="2">
        <v>909</v>
      </c>
      <c r="W1745" s="8">
        <v>0.14825392704141244</v>
      </c>
      <c r="X1745" s="2">
        <v>10573</v>
      </c>
      <c r="Y1745" s="45"/>
      <c r="AC1745" s="1" t="str">
        <f>IF(Table13[[#This Row],[TCS MP]]&gt;=Table13[[#This Row],[BMP]],IF(Table13[[#This Row],[TCS MP]]&lt;=Table13[[#This Row],[EMP]],"Good","EMP"),"BMP")</f>
        <v>EMP</v>
      </c>
    </row>
    <row r="1746" spans="1:29" ht="24" customHeight="1" x14ac:dyDescent="0.25">
      <c r="A1746" t="s">
        <v>13957</v>
      </c>
      <c r="B1746" t="s">
        <v>21055</v>
      </c>
      <c r="C1746">
        <v>7733</v>
      </c>
      <c r="D1746" t="s">
        <v>17074</v>
      </c>
      <c r="E1746" t="s">
        <v>13958</v>
      </c>
      <c r="F1746" s="9">
        <f>Table13[[#This Row],[ToMeasure]]-Table13[[#This Row],[FromMeasure]]</f>
        <v>0.27832008000000003</v>
      </c>
      <c r="G1746" s="5" t="s">
        <v>6274</v>
      </c>
      <c r="H1746" s="35">
        <v>0</v>
      </c>
      <c r="I1746" s="56"/>
      <c r="J1746" t="s">
        <v>7519</v>
      </c>
      <c r="K1746" s="58" t="s">
        <v>203</v>
      </c>
      <c r="L1746" s="35">
        <v>0.27832008000000003</v>
      </c>
      <c r="M1746" s="56"/>
      <c r="N1746" t="s">
        <v>647</v>
      </c>
      <c r="O1746" s="2">
        <v>2727</v>
      </c>
      <c r="P1746" s="2">
        <v>0</v>
      </c>
      <c r="Q1746" s="2">
        <v>2727</v>
      </c>
      <c r="R1746" t="s">
        <v>13959</v>
      </c>
      <c r="S1746">
        <v>11</v>
      </c>
      <c r="T1746" t="s">
        <v>203</v>
      </c>
      <c r="U1746" s="2">
        <v>81</v>
      </c>
      <c r="V1746" s="2">
        <v>317</v>
      </c>
      <c r="W1746" s="8">
        <v>0.14594792812614596</v>
      </c>
      <c r="X1746" s="2">
        <v>3743</v>
      </c>
      <c r="Y1746" s="45"/>
      <c r="AC1746" s="1" t="str">
        <f>IF(Table13[[#This Row],[TCS MP]]&gt;=Table13[[#This Row],[BMP]],IF(Table13[[#This Row],[TCS MP]]&lt;=Table13[[#This Row],[EMP]],"Good","EMP"),"BMP")</f>
        <v>EMP</v>
      </c>
    </row>
    <row r="1747" spans="1:29" ht="24" customHeight="1" x14ac:dyDescent="0.25">
      <c r="A1747" t="s">
        <v>13960</v>
      </c>
      <c r="B1747" t="s">
        <v>18873</v>
      </c>
      <c r="C1747">
        <v>3590</v>
      </c>
      <c r="D1747" t="s">
        <v>17074</v>
      </c>
      <c r="E1747" t="s">
        <v>13961</v>
      </c>
      <c r="F1747" s="9">
        <f>Table13[[#This Row],[ToMeasure]]-Table13[[#This Row],[FromMeasure]]</f>
        <v>0.22977114000000001</v>
      </c>
      <c r="G1747" s="5" t="s">
        <v>6346</v>
      </c>
      <c r="H1747" s="35">
        <v>0</v>
      </c>
      <c r="I1747" s="56"/>
      <c r="J1747" t="s">
        <v>156</v>
      </c>
      <c r="K1747" s="58" t="s">
        <v>203</v>
      </c>
      <c r="L1747" s="35">
        <v>0.22977114000000001</v>
      </c>
      <c r="M1747" s="56"/>
      <c r="N1747" t="s">
        <v>11453</v>
      </c>
      <c r="O1747" s="2">
        <v>8419</v>
      </c>
      <c r="P1747" s="2">
        <v>0</v>
      </c>
      <c r="Q1747" s="2">
        <v>8419</v>
      </c>
      <c r="R1747" t="s">
        <v>13962</v>
      </c>
      <c r="S1747">
        <v>10</v>
      </c>
      <c r="T1747" t="s">
        <v>203</v>
      </c>
      <c r="U1747" s="2">
        <v>302</v>
      </c>
      <c r="V1747" s="2">
        <v>403</v>
      </c>
      <c r="W1747" s="8">
        <v>8.3739161420596273E-2</v>
      </c>
      <c r="X1747" s="2">
        <v>11556</v>
      </c>
      <c r="Y1747" s="45"/>
      <c r="AC1747" s="1" t="str">
        <f>IF(Table13[[#This Row],[TCS MP]]&gt;=Table13[[#This Row],[BMP]],IF(Table13[[#This Row],[TCS MP]]&lt;=Table13[[#This Row],[EMP]],"Good","EMP"),"BMP")</f>
        <v>EMP</v>
      </c>
    </row>
    <row r="1748" spans="1:29" ht="24" customHeight="1" x14ac:dyDescent="0.25">
      <c r="A1748" t="s">
        <v>11447</v>
      </c>
      <c r="B1748" t="s">
        <v>18875</v>
      </c>
      <c r="C1748">
        <v>3592</v>
      </c>
      <c r="D1748" t="s">
        <v>17074</v>
      </c>
      <c r="E1748" t="s">
        <v>11448</v>
      </c>
      <c r="F1748" s="9">
        <f>Table13[[#This Row],[ToMeasure]]-Table13[[#This Row],[FromMeasure]]</f>
        <v>0.17275125</v>
      </c>
      <c r="G1748" s="5" t="s">
        <v>11449</v>
      </c>
      <c r="H1748" s="35">
        <v>0</v>
      </c>
      <c r="I1748" s="56"/>
      <c r="J1748" t="s">
        <v>647</v>
      </c>
      <c r="K1748" s="58" t="s">
        <v>203</v>
      </c>
      <c r="L1748" s="35">
        <v>0.17275125</v>
      </c>
      <c r="M1748" s="56"/>
      <c r="N1748" t="s">
        <v>6347</v>
      </c>
      <c r="O1748" s="2">
        <v>12470</v>
      </c>
      <c r="P1748" s="2">
        <v>0</v>
      </c>
      <c r="Q1748" s="2">
        <v>12470</v>
      </c>
      <c r="R1748" t="s">
        <v>11450</v>
      </c>
      <c r="S1748">
        <v>8</v>
      </c>
      <c r="T1748" t="s">
        <v>203</v>
      </c>
      <c r="U1748" s="2">
        <v>447</v>
      </c>
      <c r="V1748" s="2">
        <v>597</v>
      </c>
      <c r="W1748" s="8">
        <v>8.3720930232558138E-2</v>
      </c>
      <c r="X1748" s="2">
        <v>17117</v>
      </c>
      <c r="Y1748" s="45"/>
      <c r="AC1748" s="1" t="str">
        <f>IF(Table13[[#This Row],[TCS MP]]&gt;=Table13[[#This Row],[BMP]],IF(Table13[[#This Row],[TCS MP]]&lt;=Table13[[#This Row],[EMP]],"Good","EMP"),"BMP")</f>
        <v>EMP</v>
      </c>
    </row>
    <row r="1749" spans="1:29" ht="24" customHeight="1" x14ac:dyDescent="0.25">
      <c r="A1749" t="s">
        <v>11451</v>
      </c>
      <c r="B1749" t="s">
        <v>18874</v>
      </c>
      <c r="C1749">
        <v>3591</v>
      </c>
      <c r="D1749" t="s">
        <v>17074</v>
      </c>
      <c r="E1749" t="s">
        <v>11452</v>
      </c>
      <c r="F1749" s="9">
        <f>Table13[[#This Row],[ToMeasure]]-Table13[[#This Row],[FromMeasure]]</f>
        <v>0.18053875999999999</v>
      </c>
      <c r="G1749" s="5" t="s">
        <v>11453</v>
      </c>
      <c r="H1749" s="35">
        <v>0</v>
      </c>
      <c r="I1749" s="56"/>
      <c r="J1749" t="s">
        <v>6346</v>
      </c>
      <c r="K1749" s="58" t="s">
        <v>203</v>
      </c>
      <c r="L1749" s="35">
        <v>0.18053875999999999</v>
      </c>
      <c r="M1749" s="56"/>
      <c r="N1749" t="s">
        <v>156</v>
      </c>
      <c r="O1749" s="2">
        <v>12906</v>
      </c>
      <c r="P1749" s="2">
        <v>0</v>
      </c>
      <c r="Q1749" s="2">
        <v>12906</v>
      </c>
      <c r="R1749" t="s">
        <v>11454</v>
      </c>
      <c r="S1749">
        <v>8</v>
      </c>
      <c r="T1749" t="s">
        <v>203</v>
      </c>
      <c r="U1749" s="2">
        <v>391</v>
      </c>
      <c r="V1749" s="2">
        <v>1517</v>
      </c>
      <c r="W1749" s="8">
        <v>0.14783821478382148</v>
      </c>
      <c r="X1749" s="2">
        <v>17715</v>
      </c>
      <c r="Y1749" s="45"/>
      <c r="AC1749" s="1" t="str">
        <f>IF(Table13[[#This Row],[TCS MP]]&gt;=Table13[[#This Row],[BMP]],IF(Table13[[#This Row],[TCS MP]]&lt;=Table13[[#This Row],[EMP]],"Good","EMP"),"BMP")</f>
        <v>EMP</v>
      </c>
    </row>
    <row r="1750" spans="1:29" ht="24" customHeight="1" x14ac:dyDescent="0.25">
      <c r="A1750" t="s">
        <v>13963</v>
      </c>
      <c r="B1750" t="s">
        <v>18876</v>
      </c>
      <c r="C1750">
        <v>3593</v>
      </c>
      <c r="D1750" t="s">
        <v>17074</v>
      </c>
      <c r="E1750" t="s">
        <v>13964</v>
      </c>
      <c r="F1750" s="9">
        <f>Table13[[#This Row],[ToMeasure]]-Table13[[#This Row],[FromMeasure]]</f>
        <v>0.21488305999999999</v>
      </c>
      <c r="G1750" s="5" t="s">
        <v>6347</v>
      </c>
      <c r="H1750" s="35">
        <v>0</v>
      </c>
      <c r="I1750" s="56"/>
      <c r="J1750" t="s">
        <v>11449</v>
      </c>
      <c r="K1750" s="58" t="s">
        <v>203</v>
      </c>
      <c r="L1750" s="35">
        <v>0.21488305999999999</v>
      </c>
      <c r="M1750" s="56"/>
      <c r="N1750" t="s">
        <v>647</v>
      </c>
      <c r="O1750" s="2">
        <v>8411</v>
      </c>
      <c r="P1750" s="2">
        <v>0</v>
      </c>
      <c r="Q1750" s="2">
        <v>8411</v>
      </c>
      <c r="R1750" t="s">
        <v>13965</v>
      </c>
      <c r="S1750">
        <v>10</v>
      </c>
      <c r="T1750" t="s">
        <v>203</v>
      </c>
      <c r="U1750" s="2">
        <v>252</v>
      </c>
      <c r="V1750" s="2">
        <v>980</v>
      </c>
      <c r="W1750" s="8">
        <v>0.14647485435738913</v>
      </c>
      <c r="X1750" s="2">
        <v>11545</v>
      </c>
      <c r="Y1750" s="45"/>
      <c r="AC1750" s="1" t="str">
        <f>IF(Table13[[#This Row],[TCS MP]]&gt;=Table13[[#This Row],[BMP]],IF(Table13[[#This Row],[TCS MP]]&lt;=Table13[[#This Row],[EMP]],"Good","EMP"),"BMP")</f>
        <v>EMP</v>
      </c>
    </row>
    <row r="1751" spans="1:29" ht="24" customHeight="1" x14ac:dyDescent="0.25">
      <c r="A1751" t="s">
        <v>3452</v>
      </c>
      <c r="B1751" t="s">
        <v>18878</v>
      </c>
      <c r="C1751">
        <v>3600</v>
      </c>
      <c r="D1751" t="s">
        <v>17074</v>
      </c>
      <c r="E1751" t="s">
        <v>3453</v>
      </c>
      <c r="F1751" s="9">
        <f>Table13[[#This Row],[ToMeasure]]-Table13[[#This Row],[FromMeasure]]</f>
        <v>0.20449959000000001</v>
      </c>
      <c r="G1751" s="5" t="s">
        <v>3454</v>
      </c>
      <c r="H1751" s="35">
        <v>0</v>
      </c>
      <c r="I1751" s="56"/>
      <c r="J1751" t="s">
        <v>156</v>
      </c>
      <c r="K1751" s="58" t="s">
        <v>203</v>
      </c>
      <c r="L1751" s="35">
        <v>0.20449959000000001</v>
      </c>
      <c r="M1751" s="56"/>
      <c r="N1751" t="s">
        <v>3455</v>
      </c>
      <c r="O1751" s="2">
        <v>9928</v>
      </c>
      <c r="P1751" s="2">
        <v>0</v>
      </c>
      <c r="Q1751" s="2">
        <v>9928</v>
      </c>
      <c r="R1751" t="s">
        <v>3456</v>
      </c>
      <c r="S1751">
        <v>8</v>
      </c>
      <c r="T1751" t="s">
        <v>203</v>
      </c>
      <c r="U1751" s="2">
        <v>357</v>
      </c>
      <c r="V1751" s="2">
        <v>477</v>
      </c>
      <c r="W1751" s="8">
        <v>8.4004834810636586E-2</v>
      </c>
      <c r="X1751" s="2">
        <v>13627</v>
      </c>
      <c r="Y1751" s="45"/>
      <c r="AC1751" s="1" t="str">
        <f>IF(Table13[[#This Row],[TCS MP]]&gt;=Table13[[#This Row],[BMP]],IF(Table13[[#This Row],[TCS MP]]&lt;=Table13[[#This Row],[EMP]],"Good","EMP"),"BMP")</f>
        <v>EMP</v>
      </c>
    </row>
    <row r="1752" spans="1:29" ht="24" customHeight="1" x14ac:dyDescent="0.25">
      <c r="A1752" t="s">
        <v>13966</v>
      </c>
      <c r="B1752" t="s">
        <v>18880</v>
      </c>
      <c r="C1752">
        <v>3602</v>
      </c>
      <c r="D1752" t="s">
        <v>17074</v>
      </c>
      <c r="E1752" t="s">
        <v>13967</v>
      </c>
      <c r="F1752" s="9">
        <f>Table13[[#This Row],[ToMeasure]]-Table13[[#This Row],[FromMeasure]]</f>
        <v>0.21647221</v>
      </c>
      <c r="G1752" s="5" t="s">
        <v>13968</v>
      </c>
      <c r="H1752" s="35">
        <v>0</v>
      </c>
      <c r="I1752" s="56"/>
      <c r="J1752" t="s">
        <v>647</v>
      </c>
      <c r="K1752" s="58" t="s">
        <v>203</v>
      </c>
      <c r="L1752" s="35">
        <v>0.21647221</v>
      </c>
      <c r="M1752" s="56"/>
      <c r="N1752" t="s">
        <v>13969</v>
      </c>
      <c r="O1752" s="2">
        <v>16962</v>
      </c>
      <c r="P1752" s="2">
        <v>0</v>
      </c>
      <c r="Q1752" s="2">
        <v>16962</v>
      </c>
      <c r="R1752" t="s">
        <v>13970</v>
      </c>
      <c r="S1752">
        <v>9</v>
      </c>
      <c r="T1752" t="s">
        <v>203</v>
      </c>
      <c r="U1752" s="2">
        <v>609</v>
      </c>
      <c r="V1752" s="2">
        <v>812</v>
      </c>
      <c r="W1752" s="8">
        <v>8.3775498172385332E-2</v>
      </c>
      <c r="X1752" s="2">
        <v>23282</v>
      </c>
      <c r="Y1752" s="45"/>
      <c r="AC1752" s="1" t="str">
        <f>IF(Table13[[#This Row],[TCS MP]]&gt;=Table13[[#This Row],[BMP]],IF(Table13[[#This Row],[TCS MP]]&lt;=Table13[[#This Row],[EMP]],"Good","EMP"),"BMP")</f>
        <v>EMP</v>
      </c>
    </row>
    <row r="1753" spans="1:29" ht="24" customHeight="1" x14ac:dyDescent="0.25">
      <c r="A1753" t="s">
        <v>11455</v>
      </c>
      <c r="B1753" t="s">
        <v>18879</v>
      </c>
      <c r="C1753">
        <v>3601</v>
      </c>
      <c r="D1753" t="s">
        <v>17074</v>
      </c>
      <c r="E1753" t="s">
        <v>11456</v>
      </c>
      <c r="F1753" s="9">
        <f>Table13[[#This Row],[ToMeasure]]-Table13[[#This Row],[FromMeasure]]</f>
        <v>0.17463940999999999</v>
      </c>
      <c r="G1753" s="5" t="s">
        <v>3455</v>
      </c>
      <c r="H1753" s="35">
        <v>0</v>
      </c>
      <c r="I1753" s="56"/>
      <c r="J1753" t="s">
        <v>3454</v>
      </c>
      <c r="K1753" s="58" t="s">
        <v>203</v>
      </c>
      <c r="L1753" s="35">
        <v>0.17463940999999999</v>
      </c>
      <c r="M1753" s="56"/>
      <c r="N1753" t="s">
        <v>156</v>
      </c>
      <c r="O1753" s="2">
        <v>16281</v>
      </c>
      <c r="P1753" s="2">
        <v>0</v>
      </c>
      <c r="Q1753" s="2">
        <v>16281</v>
      </c>
      <c r="R1753" t="s">
        <v>11457</v>
      </c>
      <c r="S1753">
        <v>9</v>
      </c>
      <c r="T1753" t="s">
        <v>203</v>
      </c>
      <c r="U1753" s="2">
        <v>494</v>
      </c>
      <c r="V1753" s="2">
        <v>1917</v>
      </c>
      <c r="W1753" s="8">
        <v>0.1480867268595295</v>
      </c>
      <c r="X1753" s="2">
        <v>22348</v>
      </c>
      <c r="Y1753" s="45"/>
      <c r="AC1753" s="1" t="str">
        <f>IF(Table13[[#This Row],[TCS MP]]&gt;=Table13[[#This Row],[BMP]],IF(Table13[[#This Row],[TCS MP]]&lt;=Table13[[#This Row],[EMP]],"Good","EMP"),"BMP")</f>
        <v>EMP</v>
      </c>
    </row>
    <row r="1754" spans="1:29" ht="24" customHeight="1" x14ac:dyDescent="0.25">
      <c r="A1754" t="s">
        <v>13971</v>
      </c>
      <c r="B1754" t="s">
        <v>18881</v>
      </c>
      <c r="C1754">
        <v>3603</v>
      </c>
      <c r="D1754" t="s">
        <v>17074</v>
      </c>
      <c r="E1754" t="s">
        <v>13972</v>
      </c>
      <c r="F1754" s="9">
        <f>Table13[[#This Row],[ToMeasure]]-Table13[[#This Row],[FromMeasure]]</f>
        <v>0.18370065999999999</v>
      </c>
      <c r="G1754" s="5" t="s">
        <v>13969</v>
      </c>
      <c r="H1754" s="35">
        <v>0</v>
      </c>
      <c r="I1754" s="56"/>
      <c r="J1754" t="s">
        <v>13968</v>
      </c>
      <c r="K1754" s="58" t="s">
        <v>203</v>
      </c>
      <c r="L1754" s="35">
        <v>0.18370065999999999</v>
      </c>
      <c r="M1754" s="56"/>
      <c r="N1754" t="s">
        <v>647</v>
      </c>
      <c r="O1754" s="2">
        <v>11121</v>
      </c>
      <c r="P1754" s="2">
        <v>0</v>
      </c>
      <c r="Q1754" s="2">
        <v>11121</v>
      </c>
      <c r="R1754" t="s">
        <v>13973</v>
      </c>
      <c r="S1754">
        <v>9</v>
      </c>
      <c r="T1754" t="s">
        <v>203</v>
      </c>
      <c r="U1754" s="2">
        <v>333</v>
      </c>
      <c r="V1754" s="2">
        <v>1295</v>
      </c>
      <c r="W1754" s="8">
        <v>0.14638971315529178</v>
      </c>
      <c r="X1754" s="2">
        <v>15265</v>
      </c>
      <c r="Y1754" s="45"/>
      <c r="AC1754" s="1" t="str">
        <f>IF(Table13[[#This Row],[TCS MP]]&gt;=Table13[[#This Row],[BMP]],IF(Table13[[#This Row],[TCS MP]]&lt;=Table13[[#This Row],[EMP]],"Good","EMP"),"BMP")</f>
        <v>EMP</v>
      </c>
    </row>
    <row r="1755" spans="1:29" ht="24" customHeight="1" x14ac:dyDescent="0.25">
      <c r="A1755" t="s">
        <v>13974</v>
      </c>
      <c r="C1755" t="s">
        <v>203</v>
      </c>
      <c r="D1755" t="s">
        <v>17074</v>
      </c>
      <c r="E1755" t="s">
        <v>13975</v>
      </c>
      <c r="F1755" s="9">
        <f>Table13[[#This Row],[ToMeasure]]-Table13[[#This Row],[FromMeasure]]</f>
        <v>0.24990881000000001</v>
      </c>
      <c r="G1755" s="5" t="s">
        <v>13976</v>
      </c>
      <c r="H1755" s="35">
        <v>0</v>
      </c>
      <c r="I1755" s="56"/>
      <c r="J1755" t="s">
        <v>156</v>
      </c>
      <c r="K1755" s="58" t="s">
        <v>203</v>
      </c>
      <c r="L1755" s="35">
        <v>0.24990881000000001</v>
      </c>
      <c r="M1755" s="56"/>
      <c r="N1755" t="s">
        <v>11461</v>
      </c>
      <c r="O1755" s="2" t="s">
        <v>203</v>
      </c>
      <c r="P1755" s="2" t="s">
        <v>203</v>
      </c>
      <c r="Q1755" s="2" t="s">
        <v>203</v>
      </c>
      <c r="R1755" t="s">
        <v>203</v>
      </c>
      <c r="S1755" t="s">
        <v>203</v>
      </c>
      <c r="T1755" t="s">
        <v>203</v>
      </c>
      <c r="U1755" s="2" t="s">
        <v>203</v>
      </c>
      <c r="V1755" s="2" t="s">
        <v>203</v>
      </c>
      <c r="W1755" s="8" t="s">
        <v>203</v>
      </c>
      <c r="X1755" s="2" t="s">
        <v>203</v>
      </c>
      <c r="Y1755" s="45"/>
      <c r="AC1755" s="1" t="str">
        <f>IF(Table13[[#This Row],[TCS MP]]&gt;=Table13[[#This Row],[BMP]],IF(Table13[[#This Row],[TCS MP]]&lt;=Table13[[#This Row],[EMP]],"Good","EMP"),"BMP")</f>
        <v>EMP</v>
      </c>
    </row>
    <row r="1756" spans="1:29" ht="24" customHeight="1" x14ac:dyDescent="0.25">
      <c r="A1756" t="s">
        <v>13977</v>
      </c>
      <c r="C1756" t="s">
        <v>203</v>
      </c>
      <c r="D1756" t="s">
        <v>17074</v>
      </c>
      <c r="E1756" t="s">
        <v>13978</v>
      </c>
      <c r="F1756" s="9">
        <f>Table13[[#This Row],[ToMeasure]]-Table13[[#This Row],[FromMeasure]]</f>
        <v>0.22991312999999999</v>
      </c>
      <c r="G1756" s="5" t="s">
        <v>13979</v>
      </c>
      <c r="H1756" s="35">
        <v>0</v>
      </c>
      <c r="I1756" s="56"/>
      <c r="J1756" t="s">
        <v>11461</v>
      </c>
      <c r="K1756" s="58" t="s">
        <v>203</v>
      </c>
      <c r="L1756" s="35">
        <v>0.22991312999999999</v>
      </c>
      <c r="M1756" s="56"/>
      <c r="N1756" t="s">
        <v>647</v>
      </c>
      <c r="O1756" s="2" t="s">
        <v>203</v>
      </c>
      <c r="P1756" s="2" t="s">
        <v>203</v>
      </c>
      <c r="Q1756" s="2" t="s">
        <v>203</v>
      </c>
      <c r="R1756" t="s">
        <v>203</v>
      </c>
      <c r="S1756" t="s">
        <v>203</v>
      </c>
      <c r="T1756" t="s">
        <v>203</v>
      </c>
      <c r="U1756" s="2" t="s">
        <v>203</v>
      </c>
      <c r="V1756" s="2" t="s">
        <v>203</v>
      </c>
      <c r="W1756" s="8" t="s">
        <v>203</v>
      </c>
      <c r="X1756" s="2" t="s">
        <v>203</v>
      </c>
      <c r="Y1756" s="45"/>
      <c r="AC1756" s="1" t="str">
        <f>IF(Table13[[#This Row],[TCS MP]]&gt;=Table13[[#This Row],[BMP]],IF(Table13[[#This Row],[TCS MP]]&lt;=Table13[[#This Row],[EMP]],"Good","EMP"),"BMP")</f>
        <v>EMP</v>
      </c>
    </row>
    <row r="1757" spans="1:29" ht="24" customHeight="1" x14ac:dyDescent="0.25">
      <c r="A1757" t="s">
        <v>13980</v>
      </c>
      <c r="C1757" t="s">
        <v>203</v>
      </c>
      <c r="D1757" t="s">
        <v>17074</v>
      </c>
      <c r="E1757" t="s">
        <v>13981</v>
      </c>
      <c r="F1757" s="9">
        <f>Table13[[#This Row],[ToMeasure]]-Table13[[#This Row],[FromMeasure]]</f>
        <v>0.234261</v>
      </c>
      <c r="G1757" s="5" t="s">
        <v>13982</v>
      </c>
      <c r="H1757" s="35">
        <v>0</v>
      </c>
      <c r="I1757" s="56"/>
      <c r="J1757" t="s">
        <v>11461</v>
      </c>
      <c r="K1757" s="58" t="s">
        <v>203</v>
      </c>
      <c r="L1757" s="35">
        <v>0.234261</v>
      </c>
      <c r="M1757" s="56"/>
      <c r="N1757" t="s">
        <v>156</v>
      </c>
      <c r="O1757" s="2" t="s">
        <v>203</v>
      </c>
      <c r="P1757" s="2" t="s">
        <v>203</v>
      </c>
      <c r="Q1757" s="2" t="s">
        <v>203</v>
      </c>
      <c r="R1757" t="s">
        <v>203</v>
      </c>
      <c r="S1757" t="s">
        <v>203</v>
      </c>
      <c r="T1757" t="s">
        <v>203</v>
      </c>
      <c r="U1757" s="2" t="s">
        <v>203</v>
      </c>
      <c r="V1757" s="2" t="s">
        <v>203</v>
      </c>
      <c r="W1757" s="8" t="s">
        <v>203</v>
      </c>
      <c r="X1757" s="2" t="s">
        <v>203</v>
      </c>
      <c r="Y1757" s="45"/>
      <c r="AC1757" s="1" t="str">
        <f>IF(Table13[[#This Row],[TCS MP]]&gt;=Table13[[#This Row],[BMP]],IF(Table13[[#This Row],[TCS MP]]&lt;=Table13[[#This Row],[EMP]],"Good","EMP"),"BMP")</f>
        <v>EMP</v>
      </c>
    </row>
    <row r="1758" spans="1:29" ht="24" customHeight="1" x14ac:dyDescent="0.25">
      <c r="A1758" t="s">
        <v>11458</v>
      </c>
      <c r="C1758" t="s">
        <v>203</v>
      </c>
      <c r="D1758" t="s">
        <v>17074</v>
      </c>
      <c r="E1758" t="s">
        <v>11459</v>
      </c>
      <c r="F1758" s="9">
        <f>Table13[[#This Row],[ToMeasure]]-Table13[[#This Row],[FromMeasure]]</f>
        <v>0.255108</v>
      </c>
      <c r="G1758" s="5" t="s">
        <v>11460</v>
      </c>
      <c r="H1758" s="35">
        <v>0</v>
      </c>
      <c r="I1758" s="56"/>
      <c r="J1758" t="s">
        <v>647</v>
      </c>
      <c r="K1758" s="58" t="s">
        <v>203</v>
      </c>
      <c r="L1758" s="35">
        <v>0.255108</v>
      </c>
      <c r="M1758" s="56"/>
      <c r="N1758" t="s">
        <v>11461</v>
      </c>
      <c r="O1758" s="2" t="s">
        <v>203</v>
      </c>
      <c r="P1758" s="2" t="s">
        <v>203</v>
      </c>
      <c r="Q1758" s="2" t="s">
        <v>203</v>
      </c>
      <c r="R1758" t="s">
        <v>203</v>
      </c>
      <c r="S1758" t="s">
        <v>203</v>
      </c>
      <c r="T1758" t="s">
        <v>203</v>
      </c>
      <c r="U1758" s="2" t="s">
        <v>203</v>
      </c>
      <c r="V1758" s="2" t="s">
        <v>203</v>
      </c>
      <c r="W1758" s="8" t="s">
        <v>203</v>
      </c>
      <c r="X1758" s="2" t="s">
        <v>203</v>
      </c>
      <c r="Y1758" s="45"/>
      <c r="AC1758" s="1" t="str">
        <f>IF(Table13[[#This Row],[TCS MP]]&gt;=Table13[[#This Row],[BMP]],IF(Table13[[#This Row],[TCS MP]]&lt;=Table13[[#This Row],[EMP]],"Good","EMP"),"BMP")</f>
        <v>EMP</v>
      </c>
    </row>
    <row r="1759" spans="1:29" ht="24" customHeight="1" x14ac:dyDescent="0.25">
      <c r="A1759" t="s">
        <v>13983</v>
      </c>
      <c r="B1759" t="s">
        <v>18883</v>
      </c>
      <c r="C1759">
        <v>3610</v>
      </c>
      <c r="D1759" t="s">
        <v>17074</v>
      </c>
      <c r="E1759" t="s">
        <v>13984</v>
      </c>
      <c r="F1759" s="9">
        <f>Table13[[#This Row],[ToMeasure]]-Table13[[#This Row],[FromMeasure]]</f>
        <v>0.22843905</v>
      </c>
      <c r="G1759" s="5" t="s">
        <v>7524</v>
      </c>
      <c r="H1759" s="35">
        <v>0</v>
      </c>
      <c r="I1759" s="56"/>
      <c r="J1759" t="s">
        <v>156</v>
      </c>
      <c r="K1759" s="58" t="s">
        <v>203</v>
      </c>
      <c r="L1759" s="35">
        <v>0.22843905</v>
      </c>
      <c r="M1759" s="56"/>
      <c r="N1759" t="s">
        <v>7523</v>
      </c>
      <c r="O1759" s="2">
        <v>5104</v>
      </c>
      <c r="P1759" s="2">
        <v>0</v>
      </c>
      <c r="Q1759" s="2">
        <v>5104</v>
      </c>
      <c r="R1759" t="s">
        <v>13985</v>
      </c>
      <c r="S1759">
        <v>9</v>
      </c>
      <c r="T1759" t="s">
        <v>203</v>
      </c>
      <c r="U1759" s="2">
        <v>183</v>
      </c>
      <c r="V1759" s="2">
        <v>244</v>
      </c>
      <c r="W1759" s="8">
        <v>8.365987460815047E-2</v>
      </c>
      <c r="X1759" s="2">
        <v>7006</v>
      </c>
      <c r="Y1759" s="45"/>
      <c r="AC1759" s="1" t="str">
        <f>IF(Table13[[#This Row],[TCS MP]]&gt;=Table13[[#This Row],[BMP]],IF(Table13[[#This Row],[TCS MP]]&lt;=Table13[[#This Row],[EMP]],"Good","EMP"),"BMP")</f>
        <v>EMP</v>
      </c>
    </row>
    <row r="1760" spans="1:29" ht="24" customHeight="1" x14ac:dyDescent="0.25">
      <c r="A1760" t="s">
        <v>6370</v>
      </c>
      <c r="B1760" t="s">
        <v>18885</v>
      </c>
      <c r="C1760">
        <v>3612</v>
      </c>
      <c r="D1760" t="s">
        <v>17074</v>
      </c>
      <c r="E1760" t="s">
        <v>6371</v>
      </c>
      <c r="F1760" s="9">
        <f>Table13[[#This Row],[ToMeasure]]-Table13[[#This Row],[FromMeasure]]</f>
        <v>0.24438457999999999</v>
      </c>
      <c r="G1760" s="5" t="s">
        <v>6372</v>
      </c>
      <c r="H1760" s="35">
        <v>0</v>
      </c>
      <c r="I1760" s="56"/>
      <c r="J1760" t="s">
        <v>647</v>
      </c>
      <c r="K1760" s="58" t="s">
        <v>203</v>
      </c>
      <c r="L1760" s="35">
        <v>0.24438457999999999</v>
      </c>
      <c r="M1760" s="56"/>
      <c r="N1760" t="s">
        <v>6373</v>
      </c>
      <c r="O1760" s="2">
        <v>16508</v>
      </c>
      <c r="P1760" s="2">
        <v>0</v>
      </c>
      <c r="Q1760" s="2">
        <v>16508</v>
      </c>
      <c r="R1760" t="s">
        <v>6374</v>
      </c>
      <c r="S1760">
        <v>13</v>
      </c>
      <c r="T1760" t="s">
        <v>203</v>
      </c>
      <c r="U1760" s="2">
        <v>593</v>
      </c>
      <c r="V1760" s="2">
        <v>791</v>
      </c>
      <c r="W1760" s="8">
        <v>8.3838139084080443E-2</v>
      </c>
      <c r="X1760" s="2">
        <v>22659</v>
      </c>
      <c r="Y1760" s="45"/>
      <c r="AC1760" s="1" t="str">
        <f>IF(Table13[[#This Row],[TCS MP]]&gt;=Table13[[#This Row],[BMP]],IF(Table13[[#This Row],[TCS MP]]&lt;=Table13[[#This Row],[EMP]],"Good","EMP"),"BMP")</f>
        <v>EMP</v>
      </c>
    </row>
    <row r="1761" spans="1:29" ht="24" customHeight="1" x14ac:dyDescent="0.25">
      <c r="A1761" t="s">
        <v>7521</v>
      </c>
      <c r="B1761" t="s">
        <v>18884</v>
      </c>
      <c r="C1761">
        <v>3611</v>
      </c>
      <c r="D1761" t="s">
        <v>17074</v>
      </c>
      <c r="E1761" t="s">
        <v>7522</v>
      </c>
      <c r="F1761" s="9">
        <f>Table13[[#This Row],[ToMeasure]]-Table13[[#This Row],[FromMeasure]]</f>
        <v>0.2127059</v>
      </c>
      <c r="G1761" s="5" t="s">
        <v>7523</v>
      </c>
      <c r="H1761" s="35">
        <v>0</v>
      </c>
      <c r="I1761" s="56"/>
      <c r="J1761" t="s">
        <v>7524</v>
      </c>
      <c r="K1761" s="58" t="s">
        <v>203</v>
      </c>
      <c r="L1761" s="35">
        <v>0.2127059</v>
      </c>
      <c r="M1761" s="56"/>
      <c r="N1761" t="s">
        <v>156</v>
      </c>
      <c r="O1761" s="2">
        <v>16028</v>
      </c>
      <c r="P1761" s="2">
        <v>0</v>
      </c>
      <c r="Q1761" s="2">
        <v>16028</v>
      </c>
      <c r="R1761" t="s">
        <v>7525</v>
      </c>
      <c r="S1761">
        <v>9</v>
      </c>
      <c r="T1761" t="s">
        <v>203</v>
      </c>
      <c r="U1761" s="2">
        <v>486</v>
      </c>
      <c r="V1761" s="2">
        <v>1886</v>
      </c>
      <c r="W1761" s="8">
        <v>0.14799101572248566</v>
      </c>
      <c r="X1761" s="2">
        <v>22000</v>
      </c>
      <c r="Y1761" s="45"/>
      <c r="AC1761" s="1" t="str">
        <f>IF(Table13[[#This Row],[TCS MP]]&gt;=Table13[[#This Row],[BMP]],IF(Table13[[#This Row],[TCS MP]]&lt;=Table13[[#This Row],[EMP]],"Good","EMP"),"BMP")</f>
        <v>EMP</v>
      </c>
    </row>
    <row r="1762" spans="1:29" ht="24" customHeight="1" x14ac:dyDescent="0.25">
      <c r="A1762" t="s">
        <v>7526</v>
      </c>
      <c r="B1762" t="s">
        <v>18886</v>
      </c>
      <c r="C1762">
        <v>3613</v>
      </c>
      <c r="D1762" t="s">
        <v>17074</v>
      </c>
      <c r="E1762" t="s">
        <v>7527</v>
      </c>
      <c r="F1762" s="9">
        <f>Table13[[#This Row],[ToMeasure]]-Table13[[#This Row],[FromMeasure]]</f>
        <v>0.21744521</v>
      </c>
      <c r="G1762" s="5" t="s">
        <v>6373</v>
      </c>
      <c r="H1762" s="35">
        <v>0</v>
      </c>
      <c r="I1762" s="56"/>
      <c r="J1762" t="s">
        <v>6372</v>
      </c>
      <c r="K1762" s="58" t="s">
        <v>203</v>
      </c>
      <c r="L1762" s="35">
        <v>0.21744521</v>
      </c>
      <c r="M1762" s="56"/>
      <c r="N1762" t="s">
        <v>647</v>
      </c>
      <c r="O1762" s="2">
        <v>5674</v>
      </c>
      <c r="P1762" s="2">
        <v>0</v>
      </c>
      <c r="Q1762" s="2">
        <v>5674</v>
      </c>
      <c r="R1762" t="s">
        <v>7528</v>
      </c>
      <c r="S1762">
        <v>10</v>
      </c>
      <c r="T1762" t="s">
        <v>203</v>
      </c>
      <c r="U1762" s="2">
        <v>171</v>
      </c>
      <c r="V1762" s="2">
        <v>668</v>
      </c>
      <c r="W1762" s="8">
        <v>0.14786746563271061</v>
      </c>
      <c r="X1762" s="2">
        <v>7788</v>
      </c>
      <c r="Y1762" s="45"/>
      <c r="AC1762" s="1" t="str">
        <f>IF(Table13[[#This Row],[TCS MP]]&gt;=Table13[[#This Row],[BMP]],IF(Table13[[#This Row],[TCS MP]]&lt;=Table13[[#This Row],[EMP]],"Good","EMP"),"BMP")</f>
        <v>EMP</v>
      </c>
    </row>
    <row r="1763" spans="1:29" ht="24" customHeight="1" x14ac:dyDescent="0.25">
      <c r="A1763" t="s">
        <v>7529</v>
      </c>
      <c r="B1763" t="s">
        <v>21290</v>
      </c>
      <c r="C1763">
        <v>8510</v>
      </c>
      <c r="D1763" t="s">
        <v>17074</v>
      </c>
      <c r="E1763" t="s">
        <v>7530</v>
      </c>
      <c r="F1763" s="9">
        <f>Table13[[#This Row],[ToMeasure]]-Table13[[#This Row],[FromMeasure]]</f>
        <v>0.24445560999999999</v>
      </c>
      <c r="G1763" s="5" t="s">
        <v>7531</v>
      </c>
      <c r="H1763" s="35">
        <v>0</v>
      </c>
      <c r="I1763" s="56"/>
      <c r="J1763" t="s">
        <v>156</v>
      </c>
      <c r="K1763" s="58" t="s">
        <v>203</v>
      </c>
      <c r="L1763" s="35">
        <v>0.24445560999999999</v>
      </c>
      <c r="M1763" s="56"/>
      <c r="N1763" t="s">
        <v>3294</v>
      </c>
      <c r="O1763" s="2">
        <v>6119</v>
      </c>
      <c r="P1763" s="2">
        <v>0</v>
      </c>
      <c r="Q1763" s="2">
        <v>6119</v>
      </c>
      <c r="R1763" t="s">
        <v>7532</v>
      </c>
      <c r="S1763">
        <v>13</v>
      </c>
      <c r="T1763" t="s">
        <v>203</v>
      </c>
      <c r="U1763" s="2">
        <v>219</v>
      </c>
      <c r="V1763" s="2">
        <v>293</v>
      </c>
      <c r="W1763" s="8">
        <v>8.3673802908972056E-2</v>
      </c>
      <c r="X1763" s="2">
        <v>8399</v>
      </c>
      <c r="Y1763" s="45"/>
      <c r="AC1763" s="1" t="str">
        <f>IF(Table13[[#This Row],[TCS MP]]&gt;=Table13[[#This Row],[BMP]],IF(Table13[[#This Row],[TCS MP]]&lt;=Table13[[#This Row],[EMP]],"Good","EMP"),"BMP")</f>
        <v>EMP</v>
      </c>
    </row>
    <row r="1764" spans="1:29" ht="24" customHeight="1" x14ac:dyDescent="0.25">
      <c r="A1764" t="s">
        <v>3457</v>
      </c>
      <c r="B1764" t="s">
        <v>21294</v>
      </c>
      <c r="C1764">
        <v>8515</v>
      </c>
      <c r="D1764" t="s">
        <v>17074</v>
      </c>
      <c r="E1764" t="s">
        <v>3458</v>
      </c>
      <c r="F1764" s="9">
        <f>Table13[[#This Row],[ToMeasure]]-Table13[[#This Row],[FromMeasure]]</f>
        <v>9.4982079999999997E-2</v>
      </c>
      <c r="G1764" s="5" t="s">
        <v>3459</v>
      </c>
      <c r="H1764" s="35">
        <v>0</v>
      </c>
      <c r="I1764" s="56"/>
      <c r="J1764" t="s">
        <v>156</v>
      </c>
      <c r="K1764" s="58" t="s">
        <v>203</v>
      </c>
      <c r="L1764" s="35">
        <v>9.4982079999999997E-2</v>
      </c>
      <c r="M1764" s="56"/>
      <c r="N1764" t="s">
        <v>3294</v>
      </c>
      <c r="O1764" s="2">
        <v>5725</v>
      </c>
      <c r="P1764" s="2">
        <v>0</v>
      </c>
      <c r="Q1764" s="2">
        <v>5725</v>
      </c>
      <c r="R1764" t="s">
        <v>3460</v>
      </c>
      <c r="S1764">
        <v>8</v>
      </c>
      <c r="T1764" t="s">
        <v>203</v>
      </c>
      <c r="U1764" s="2">
        <v>206</v>
      </c>
      <c r="V1764" s="2">
        <v>276</v>
      </c>
      <c r="W1764" s="8">
        <v>8.4192139737991264E-2</v>
      </c>
      <c r="X1764" s="2">
        <v>7858</v>
      </c>
      <c r="Y1764" s="45"/>
      <c r="AC1764" s="1" t="str">
        <f>IF(Table13[[#This Row],[TCS MP]]&gt;=Table13[[#This Row],[BMP]],IF(Table13[[#This Row],[TCS MP]]&lt;=Table13[[#This Row],[EMP]],"Good","EMP"),"BMP")</f>
        <v>EMP</v>
      </c>
    </row>
    <row r="1765" spans="1:29" ht="24" customHeight="1" x14ac:dyDescent="0.25">
      <c r="A1765" t="s">
        <v>7533</v>
      </c>
      <c r="B1765" t="s">
        <v>21293</v>
      </c>
      <c r="C1765">
        <v>8513</v>
      </c>
      <c r="D1765" t="s">
        <v>17074</v>
      </c>
      <c r="E1765" t="s">
        <v>7534</v>
      </c>
      <c r="F1765" s="9">
        <f>Table13[[#This Row],[ToMeasure]]-Table13[[#This Row],[FromMeasure]]</f>
        <v>0.19603423</v>
      </c>
      <c r="G1765" s="5" t="s">
        <v>7535</v>
      </c>
      <c r="H1765" s="35">
        <v>0</v>
      </c>
      <c r="I1765" s="56"/>
      <c r="J1765" t="s">
        <v>1114</v>
      </c>
      <c r="K1765" s="58" t="s">
        <v>203</v>
      </c>
      <c r="L1765" s="35">
        <v>0.19603423</v>
      </c>
      <c r="M1765" s="56"/>
      <c r="N1765" t="s">
        <v>647</v>
      </c>
      <c r="O1765" s="2">
        <v>6871</v>
      </c>
      <c r="P1765" s="2">
        <v>0</v>
      </c>
      <c r="Q1765" s="2">
        <v>6871</v>
      </c>
      <c r="R1765" t="s">
        <v>7536</v>
      </c>
      <c r="S1765">
        <v>11</v>
      </c>
      <c r="T1765" t="s">
        <v>203</v>
      </c>
      <c r="U1765" s="2">
        <v>207</v>
      </c>
      <c r="V1765" s="2">
        <v>804</v>
      </c>
      <c r="W1765" s="8">
        <v>0.1471401542715762</v>
      </c>
      <c r="X1765" s="2">
        <v>9431</v>
      </c>
      <c r="Y1765" s="45"/>
      <c r="AC1765" s="1" t="str">
        <f>IF(Table13[[#This Row],[TCS MP]]&gt;=Table13[[#This Row],[BMP]],IF(Table13[[#This Row],[TCS MP]]&lt;=Table13[[#This Row],[EMP]],"Good","EMP"),"BMP")</f>
        <v>EMP</v>
      </c>
    </row>
    <row r="1766" spans="1:29" ht="24" customHeight="1" x14ac:dyDescent="0.25">
      <c r="A1766" t="s">
        <v>6375</v>
      </c>
      <c r="B1766" t="s">
        <v>21292</v>
      </c>
      <c r="C1766">
        <v>8512</v>
      </c>
      <c r="D1766" t="s">
        <v>17074</v>
      </c>
      <c r="E1766" t="s">
        <v>6376</v>
      </c>
      <c r="F1766" s="9">
        <f>Table13[[#This Row],[ToMeasure]]-Table13[[#This Row],[FromMeasure]]</f>
        <v>0.14313328</v>
      </c>
      <c r="G1766" s="5" t="s">
        <v>6377</v>
      </c>
      <c r="H1766" s="35">
        <v>0</v>
      </c>
      <c r="I1766" s="56"/>
      <c r="J1766" t="s">
        <v>1114</v>
      </c>
      <c r="K1766" s="58" t="s">
        <v>203</v>
      </c>
      <c r="L1766" s="35">
        <v>0.14313328</v>
      </c>
      <c r="M1766" s="56"/>
      <c r="N1766" t="s">
        <v>647</v>
      </c>
      <c r="O1766" s="2">
        <v>9264</v>
      </c>
      <c r="P1766" s="2">
        <v>0</v>
      </c>
      <c r="Q1766" s="2">
        <v>9264</v>
      </c>
      <c r="R1766" t="s">
        <v>6378</v>
      </c>
      <c r="S1766">
        <v>12</v>
      </c>
      <c r="T1766" t="s">
        <v>203</v>
      </c>
      <c r="U1766" s="2">
        <v>280</v>
      </c>
      <c r="V1766" s="2">
        <v>1090</v>
      </c>
      <c r="W1766" s="8">
        <v>0.14788428324697755</v>
      </c>
      <c r="X1766" s="2">
        <v>12716</v>
      </c>
      <c r="Y1766" s="45"/>
      <c r="AC1766" s="1" t="str">
        <f>IF(Table13[[#This Row],[TCS MP]]&gt;=Table13[[#This Row],[BMP]],IF(Table13[[#This Row],[TCS MP]]&lt;=Table13[[#This Row],[EMP]],"Good","EMP"),"BMP")</f>
        <v>EMP</v>
      </c>
    </row>
    <row r="1767" spans="1:29" ht="24" customHeight="1" x14ac:dyDescent="0.25">
      <c r="A1767" t="s">
        <v>6379</v>
      </c>
      <c r="B1767" t="s">
        <v>18890</v>
      </c>
      <c r="C1767">
        <v>3632</v>
      </c>
      <c r="D1767" t="s">
        <v>17074</v>
      </c>
      <c r="E1767" t="s">
        <v>6380</v>
      </c>
      <c r="F1767" s="9">
        <f>Table13[[#This Row],[ToMeasure]]-Table13[[#This Row],[FromMeasure]]</f>
        <v>7.8577670000000002E-2</v>
      </c>
      <c r="G1767" s="5" t="s">
        <v>6381</v>
      </c>
      <c r="H1767" s="35">
        <v>0</v>
      </c>
      <c r="I1767" s="56"/>
      <c r="J1767" t="s">
        <v>647</v>
      </c>
      <c r="K1767" s="58" t="s">
        <v>203</v>
      </c>
      <c r="L1767" s="35">
        <v>7.8577670000000002E-2</v>
      </c>
      <c r="M1767" s="56"/>
      <c r="N1767" t="s">
        <v>1114</v>
      </c>
      <c r="O1767" s="2">
        <v>14864</v>
      </c>
      <c r="P1767" s="2">
        <v>0</v>
      </c>
      <c r="Q1767" s="2">
        <v>14864</v>
      </c>
      <c r="R1767" t="s">
        <v>6382</v>
      </c>
      <c r="S1767">
        <v>10</v>
      </c>
      <c r="T1767" t="s">
        <v>203</v>
      </c>
      <c r="U1767" s="2">
        <v>452</v>
      </c>
      <c r="V1767" s="2">
        <v>1751</v>
      </c>
      <c r="W1767" s="8">
        <v>0.14821044133476857</v>
      </c>
      <c r="X1767" s="2">
        <v>20403</v>
      </c>
      <c r="Y1767" s="45"/>
      <c r="AC1767" s="1" t="str">
        <f>IF(Table13[[#This Row],[TCS MP]]&gt;=Table13[[#This Row],[BMP]],IF(Table13[[#This Row],[TCS MP]]&lt;=Table13[[#This Row],[EMP]],"Good","EMP"),"BMP")</f>
        <v>EMP</v>
      </c>
    </row>
    <row r="1768" spans="1:29" ht="24" customHeight="1" x14ac:dyDescent="0.25">
      <c r="A1768" t="s">
        <v>11462</v>
      </c>
      <c r="B1768" t="s">
        <v>18892</v>
      </c>
      <c r="C1768">
        <v>3635</v>
      </c>
      <c r="D1768" t="s">
        <v>17074</v>
      </c>
      <c r="E1768" t="s">
        <v>1724</v>
      </c>
      <c r="F1768" s="9">
        <f>Table13[[#This Row],[ToMeasure]]-Table13[[#This Row],[FromMeasure]]</f>
        <v>0.44744344000000003</v>
      </c>
      <c r="G1768" s="5" t="s">
        <v>1722</v>
      </c>
      <c r="H1768" s="35">
        <v>0</v>
      </c>
      <c r="I1768" s="56"/>
      <c r="J1768" t="s">
        <v>647</v>
      </c>
      <c r="K1768" s="58" t="s">
        <v>203</v>
      </c>
      <c r="L1768" s="35">
        <v>0.44744344000000003</v>
      </c>
      <c r="M1768" s="56"/>
      <c r="N1768" t="s">
        <v>9542</v>
      </c>
      <c r="O1768" s="2">
        <v>34771</v>
      </c>
      <c r="P1768" s="2">
        <v>0</v>
      </c>
      <c r="Q1768" s="2">
        <v>34771</v>
      </c>
      <c r="R1768" t="s">
        <v>11463</v>
      </c>
      <c r="S1768">
        <v>10</v>
      </c>
      <c r="T1768" t="s">
        <v>203</v>
      </c>
      <c r="U1768" s="2">
        <v>1243</v>
      </c>
      <c r="V1768" s="2">
        <v>1657</v>
      </c>
      <c r="W1768" s="8">
        <v>8.3402835696413671E-2</v>
      </c>
      <c r="X1768" s="2">
        <v>47727</v>
      </c>
      <c r="Y1768" s="45"/>
      <c r="AC1768" s="1" t="str">
        <f>IF(Table13[[#This Row],[TCS MP]]&gt;=Table13[[#This Row],[BMP]],IF(Table13[[#This Row],[TCS MP]]&lt;=Table13[[#This Row],[EMP]],"Good","EMP"),"BMP")</f>
        <v>EMP</v>
      </c>
    </row>
    <row r="1769" spans="1:29" ht="24" customHeight="1" x14ac:dyDescent="0.25">
      <c r="A1769" t="s">
        <v>11464</v>
      </c>
      <c r="B1769" t="s">
        <v>18889</v>
      </c>
      <c r="C1769">
        <v>3631</v>
      </c>
      <c r="D1769" t="s">
        <v>17074</v>
      </c>
      <c r="E1769" t="s">
        <v>11465</v>
      </c>
      <c r="F1769" s="9">
        <f>Table13[[#This Row],[ToMeasure]]-Table13[[#This Row],[FromMeasure]]</f>
        <v>0.35528408</v>
      </c>
      <c r="G1769" s="5" t="s">
        <v>11466</v>
      </c>
      <c r="H1769" s="35">
        <v>0</v>
      </c>
      <c r="I1769" s="56"/>
      <c r="J1769" t="s">
        <v>3294</v>
      </c>
      <c r="K1769" s="58" t="s">
        <v>203</v>
      </c>
      <c r="L1769" s="35">
        <v>0.35528408</v>
      </c>
      <c r="M1769" s="56"/>
      <c r="N1769" t="s">
        <v>156</v>
      </c>
      <c r="O1769" s="2">
        <v>13712</v>
      </c>
      <c r="P1769" s="2">
        <v>0</v>
      </c>
      <c r="Q1769" s="2">
        <v>13712</v>
      </c>
      <c r="R1769" t="s">
        <v>11467</v>
      </c>
      <c r="S1769">
        <v>9</v>
      </c>
      <c r="T1769" t="s">
        <v>203</v>
      </c>
      <c r="U1769" s="2">
        <v>1196</v>
      </c>
      <c r="V1769" s="2">
        <v>196</v>
      </c>
      <c r="W1769" s="8">
        <v>0.10151691948658109</v>
      </c>
      <c r="X1769" s="2">
        <v>18821</v>
      </c>
      <c r="Y1769" s="45"/>
      <c r="AC1769" s="1" t="str">
        <f>IF(Table13[[#This Row],[TCS MP]]&gt;=Table13[[#This Row],[BMP]],IF(Table13[[#This Row],[TCS MP]]&lt;=Table13[[#This Row],[EMP]],"Good","EMP"),"BMP")</f>
        <v>EMP</v>
      </c>
    </row>
    <row r="1770" spans="1:29" ht="24" customHeight="1" x14ac:dyDescent="0.25">
      <c r="A1770" t="s">
        <v>6383</v>
      </c>
      <c r="B1770" t="s">
        <v>18893</v>
      </c>
      <c r="C1770">
        <v>3640</v>
      </c>
      <c r="D1770" t="s">
        <v>17074</v>
      </c>
      <c r="E1770" t="s">
        <v>6384</v>
      </c>
      <c r="F1770" s="9">
        <f>Table13[[#This Row],[ToMeasure]]-Table13[[#This Row],[FromMeasure]]</f>
        <v>0.89508357000000005</v>
      </c>
      <c r="G1770" s="5" t="s">
        <v>3464</v>
      </c>
      <c r="H1770" s="35">
        <v>0</v>
      </c>
      <c r="I1770" s="56"/>
      <c r="J1770" t="s">
        <v>156</v>
      </c>
      <c r="K1770" s="58" t="s">
        <v>203</v>
      </c>
      <c r="L1770" s="35">
        <v>0.89508357000000005</v>
      </c>
      <c r="M1770" s="56"/>
      <c r="N1770" t="s">
        <v>3463</v>
      </c>
      <c r="O1770" s="2">
        <v>3509</v>
      </c>
      <c r="P1770" s="2">
        <v>0</v>
      </c>
      <c r="Q1770" s="2">
        <v>3509</v>
      </c>
      <c r="R1770" t="s">
        <v>6385</v>
      </c>
      <c r="S1770">
        <v>14</v>
      </c>
      <c r="T1770" t="s">
        <v>203</v>
      </c>
      <c r="U1770" s="2">
        <v>134</v>
      </c>
      <c r="V1770" s="2">
        <v>194</v>
      </c>
      <c r="W1770" s="8">
        <v>9.3473924194927324E-2</v>
      </c>
      <c r="X1770" s="2">
        <v>4817</v>
      </c>
      <c r="Y1770" s="45"/>
      <c r="AC1770" s="1" t="str">
        <f>IF(Table13[[#This Row],[TCS MP]]&gt;=Table13[[#This Row],[BMP]],IF(Table13[[#This Row],[TCS MP]]&lt;=Table13[[#This Row],[EMP]],"Good","EMP"),"BMP")</f>
        <v>EMP</v>
      </c>
    </row>
    <row r="1771" spans="1:29" ht="24" customHeight="1" x14ac:dyDescent="0.25">
      <c r="A1771" t="s">
        <v>6386</v>
      </c>
      <c r="B1771" t="s">
        <v>18895</v>
      </c>
      <c r="C1771">
        <v>3642</v>
      </c>
      <c r="D1771" t="s">
        <v>17074</v>
      </c>
      <c r="E1771" t="s">
        <v>6387</v>
      </c>
      <c r="F1771" s="9">
        <f>Table13[[#This Row],[ToMeasure]]-Table13[[#This Row],[FromMeasure]]</f>
        <v>0.23419772</v>
      </c>
      <c r="G1771" s="5" t="s">
        <v>6388</v>
      </c>
      <c r="H1771" s="35">
        <v>0</v>
      </c>
      <c r="I1771" s="56"/>
      <c r="J1771" t="s">
        <v>647</v>
      </c>
      <c r="K1771" s="58" t="s">
        <v>203</v>
      </c>
      <c r="L1771" s="35">
        <v>0.23419772</v>
      </c>
      <c r="M1771" s="56"/>
      <c r="N1771" t="s">
        <v>1114</v>
      </c>
      <c r="O1771" s="2">
        <v>6256</v>
      </c>
      <c r="P1771" s="2">
        <v>0</v>
      </c>
      <c r="Q1771" s="2">
        <v>6256</v>
      </c>
      <c r="R1771" t="s">
        <v>6389</v>
      </c>
      <c r="S1771">
        <v>9</v>
      </c>
      <c r="T1771" t="s">
        <v>203</v>
      </c>
      <c r="U1771" s="2">
        <v>224</v>
      </c>
      <c r="V1771" s="2">
        <v>300</v>
      </c>
      <c r="W1771" s="8">
        <v>8.3759590792838873E-2</v>
      </c>
      <c r="X1771" s="2">
        <v>8587</v>
      </c>
      <c r="Y1771" s="45"/>
      <c r="AC1771" s="1" t="str">
        <f>IF(Table13[[#This Row],[TCS MP]]&gt;=Table13[[#This Row],[BMP]],IF(Table13[[#This Row],[TCS MP]]&lt;=Table13[[#This Row],[EMP]],"Good","EMP"),"BMP")</f>
        <v>EMP</v>
      </c>
    </row>
    <row r="1772" spans="1:29" ht="24" customHeight="1" x14ac:dyDescent="0.25">
      <c r="A1772" t="s">
        <v>3461</v>
      </c>
      <c r="B1772" t="s">
        <v>18894</v>
      </c>
      <c r="C1772">
        <v>3641</v>
      </c>
      <c r="D1772" t="s">
        <v>17074</v>
      </c>
      <c r="E1772" t="s">
        <v>3462</v>
      </c>
      <c r="F1772" s="9">
        <f>Table13[[#This Row],[ToMeasure]]-Table13[[#This Row],[FromMeasure]]</f>
        <v>0.23624245999999999</v>
      </c>
      <c r="G1772" s="5" t="s">
        <v>3463</v>
      </c>
      <c r="H1772" s="35">
        <v>0</v>
      </c>
      <c r="I1772" s="56"/>
      <c r="J1772" t="s">
        <v>3464</v>
      </c>
      <c r="K1772" s="58" t="s">
        <v>203</v>
      </c>
      <c r="L1772" s="35">
        <v>0.23624245999999999</v>
      </c>
      <c r="M1772" s="56"/>
      <c r="N1772" t="s">
        <v>156</v>
      </c>
      <c r="O1772" s="2">
        <v>6975</v>
      </c>
      <c r="P1772" s="2">
        <v>0</v>
      </c>
      <c r="Q1772" s="2">
        <v>6975</v>
      </c>
      <c r="R1772" t="s">
        <v>3465</v>
      </c>
      <c r="S1772">
        <v>7</v>
      </c>
      <c r="T1772" t="s">
        <v>203</v>
      </c>
      <c r="U1772" s="2">
        <v>210</v>
      </c>
      <c r="V1772" s="2">
        <v>821</v>
      </c>
      <c r="W1772" s="8">
        <v>0.14781362007168458</v>
      </c>
      <c r="X1772" s="2">
        <v>9574</v>
      </c>
      <c r="Y1772" s="45"/>
      <c r="AC1772" s="1" t="str">
        <f>IF(Table13[[#This Row],[TCS MP]]&gt;=Table13[[#This Row],[BMP]],IF(Table13[[#This Row],[TCS MP]]&lt;=Table13[[#This Row],[EMP]],"Good","EMP"),"BMP")</f>
        <v>EMP</v>
      </c>
    </row>
    <row r="1773" spans="1:29" ht="24" customHeight="1" x14ac:dyDescent="0.25">
      <c r="A1773" t="s">
        <v>3466</v>
      </c>
      <c r="B1773" t="s">
        <v>18898</v>
      </c>
      <c r="C1773">
        <v>3650</v>
      </c>
      <c r="D1773" t="s">
        <v>17074</v>
      </c>
      <c r="E1773" t="s">
        <v>3467</v>
      </c>
      <c r="F1773" s="9">
        <f>Table13[[#This Row],[ToMeasure]]-Table13[[#This Row],[FromMeasure]]</f>
        <v>0.22217066999999999</v>
      </c>
      <c r="G1773" s="5" t="s">
        <v>3468</v>
      </c>
      <c r="H1773" s="35">
        <v>0</v>
      </c>
      <c r="I1773" s="56"/>
      <c r="J1773" t="s">
        <v>156</v>
      </c>
      <c r="K1773" s="58" t="s">
        <v>203</v>
      </c>
      <c r="L1773" s="35">
        <v>0.22217066999999999</v>
      </c>
      <c r="M1773" s="56"/>
      <c r="N1773" t="s">
        <v>3469</v>
      </c>
      <c r="O1773" s="2">
        <v>11936</v>
      </c>
      <c r="P1773" s="2">
        <v>0</v>
      </c>
      <c r="Q1773" s="2">
        <v>11936</v>
      </c>
      <c r="R1773" t="s">
        <v>3470</v>
      </c>
      <c r="S1773">
        <v>8</v>
      </c>
      <c r="T1773" t="s">
        <v>203</v>
      </c>
      <c r="U1773" s="2">
        <v>453</v>
      </c>
      <c r="V1773" s="2">
        <v>666</v>
      </c>
      <c r="W1773" s="8">
        <v>9.375E-2</v>
      </c>
      <c r="X1773" s="2">
        <v>16384</v>
      </c>
      <c r="Y1773" s="45"/>
      <c r="AC1773" s="1" t="str">
        <f>IF(Table13[[#This Row],[TCS MP]]&gt;=Table13[[#This Row],[BMP]],IF(Table13[[#This Row],[TCS MP]]&lt;=Table13[[#This Row],[EMP]],"Good","EMP"),"BMP")</f>
        <v>EMP</v>
      </c>
    </row>
    <row r="1774" spans="1:29" ht="24" customHeight="1" x14ac:dyDescent="0.25">
      <c r="A1774" t="s">
        <v>6390</v>
      </c>
      <c r="B1774" t="s">
        <v>18900</v>
      </c>
      <c r="C1774">
        <v>3652</v>
      </c>
      <c r="D1774" t="s">
        <v>17074</v>
      </c>
      <c r="E1774" t="s">
        <v>6391</v>
      </c>
      <c r="F1774" s="9">
        <f>Table13[[#This Row],[ToMeasure]]-Table13[[#This Row],[FromMeasure]]</f>
        <v>0.24366454000000001</v>
      </c>
      <c r="G1774" s="5" t="s">
        <v>6174</v>
      </c>
      <c r="H1774" s="35">
        <v>0</v>
      </c>
      <c r="I1774" s="56"/>
      <c r="J1774" t="s">
        <v>647</v>
      </c>
      <c r="K1774" s="58" t="s">
        <v>203</v>
      </c>
      <c r="L1774" s="35">
        <v>0.24366454000000001</v>
      </c>
      <c r="M1774" s="56"/>
      <c r="N1774" t="s">
        <v>6392</v>
      </c>
      <c r="O1774" s="2">
        <v>10418</v>
      </c>
      <c r="P1774" s="2">
        <v>0</v>
      </c>
      <c r="Q1774" s="2">
        <v>10418</v>
      </c>
      <c r="R1774" t="s">
        <v>6393</v>
      </c>
      <c r="S1774">
        <v>8</v>
      </c>
      <c r="T1774" t="s">
        <v>203</v>
      </c>
      <c r="U1774" s="2">
        <v>374</v>
      </c>
      <c r="V1774" s="2">
        <v>499</v>
      </c>
      <c r="W1774" s="8">
        <v>8.3797273948934534E-2</v>
      </c>
      <c r="X1774" s="2">
        <v>14300</v>
      </c>
      <c r="Y1774" s="45"/>
      <c r="AC1774" s="1" t="str">
        <f>IF(Table13[[#This Row],[TCS MP]]&gt;=Table13[[#This Row],[BMP]],IF(Table13[[#This Row],[TCS MP]]&lt;=Table13[[#This Row],[EMP]],"Good","EMP"),"BMP")</f>
        <v>EMP</v>
      </c>
    </row>
    <row r="1775" spans="1:29" ht="24" customHeight="1" x14ac:dyDescent="0.25">
      <c r="A1775" t="s">
        <v>6394</v>
      </c>
      <c r="B1775" t="s">
        <v>18899</v>
      </c>
      <c r="C1775">
        <v>3651</v>
      </c>
      <c r="D1775" t="s">
        <v>17074</v>
      </c>
      <c r="E1775" t="s">
        <v>6395</v>
      </c>
      <c r="F1775" s="9">
        <f>Table13[[#This Row],[ToMeasure]]-Table13[[#This Row],[FromMeasure]]</f>
        <v>0.22090605999999999</v>
      </c>
      <c r="G1775" s="5" t="s">
        <v>3469</v>
      </c>
      <c r="H1775" s="35">
        <v>0</v>
      </c>
      <c r="I1775" s="56"/>
      <c r="J1775" t="s">
        <v>3468</v>
      </c>
      <c r="K1775" s="58" t="s">
        <v>203</v>
      </c>
      <c r="L1775" s="35">
        <v>0.22090605999999999</v>
      </c>
      <c r="M1775" s="56"/>
      <c r="N1775" t="s">
        <v>156</v>
      </c>
      <c r="O1775" s="2">
        <v>10784</v>
      </c>
      <c r="P1775" s="2">
        <v>0</v>
      </c>
      <c r="Q1775" s="2">
        <v>10784</v>
      </c>
      <c r="R1775" t="s">
        <v>6396</v>
      </c>
      <c r="S1775">
        <v>11</v>
      </c>
      <c r="T1775" t="s">
        <v>203</v>
      </c>
      <c r="U1775" s="2">
        <v>405</v>
      </c>
      <c r="V1775" s="2">
        <v>1572</v>
      </c>
      <c r="W1775" s="8">
        <v>0.18332715133531158</v>
      </c>
      <c r="X1775" s="2">
        <v>14802</v>
      </c>
      <c r="Y1775" s="45"/>
      <c r="AC1775" s="1" t="str">
        <f>IF(Table13[[#This Row],[TCS MP]]&gt;=Table13[[#This Row],[BMP]],IF(Table13[[#This Row],[TCS MP]]&lt;=Table13[[#This Row],[EMP]],"Good","EMP"),"BMP")</f>
        <v>EMP</v>
      </c>
    </row>
    <row r="1776" spans="1:29" ht="24" customHeight="1" x14ac:dyDescent="0.25">
      <c r="A1776" t="s">
        <v>7537</v>
      </c>
      <c r="B1776" t="s">
        <v>18901</v>
      </c>
      <c r="C1776">
        <v>3653</v>
      </c>
      <c r="D1776" t="s">
        <v>17074</v>
      </c>
      <c r="E1776" t="s">
        <v>7538</v>
      </c>
      <c r="F1776" s="9">
        <f>Table13[[#This Row],[ToMeasure]]-Table13[[#This Row],[FromMeasure]]</f>
        <v>0.23293428999999999</v>
      </c>
      <c r="G1776" s="5" t="s">
        <v>6392</v>
      </c>
      <c r="H1776" s="35">
        <v>0</v>
      </c>
      <c r="I1776" s="56"/>
      <c r="J1776" t="s">
        <v>6174</v>
      </c>
      <c r="K1776" s="58" t="s">
        <v>203</v>
      </c>
      <c r="L1776" s="35">
        <v>0.23293428999999999</v>
      </c>
      <c r="M1776" s="56"/>
      <c r="N1776" t="s">
        <v>647</v>
      </c>
      <c r="O1776" s="2">
        <v>11271</v>
      </c>
      <c r="P1776" s="2">
        <v>0</v>
      </c>
      <c r="Q1776" s="2">
        <v>11271</v>
      </c>
      <c r="R1776" t="s">
        <v>7539</v>
      </c>
      <c r="S1776">
        <v>10</v>
      </c>
      <c r="T1776" t="s">
        <v>203</v>
      </c>
      <c r="U1776" s="2">
        <v>309</v>
      </c>
      <c r="V1776" s="2">
        <v>1199</v>
      </c>
      <c r="W1776" s="8">
        <v>0.13379469434832755</v>
      </c>
      <c r="X1776" s="2">
        <v>15471</v>
      </c>
      <c r="Y1776" s="45"/>
      <c r="AC1776" s="1" t="str">
        <f>IF(Table13[[#This Row],[TCS MP]]&gt;=Table13[[#This Row],[BMP]],IF(Table13[[#This Row],[TCS MP]]&lt;=Table13[[#This Row],[EMP]],"Good","EMP"),"BMP")</f>
        <v>EMP</v>
      </c>
    </row>
    <row r="1777" spans="1:29" ht="24" customHeight="1" x14ac:dyDescent="0.25">
      <c r="A1777" t="s">
        <v>11468</v>
      </c>
      <c r="B1777" t="s">
        <v>18905</v>
      </c>
      <c r="C1777">
        <v>3670</v>
      </c>
      <c r="D1777" t="s">
        <v>17074</v>
      </c>
      <c r="E1777" t="s">
        <v>11469</v>
      </c>
      <c r="F1777" s="9">
        <f>Table13[[#This Row],[ToMeasure]]-Table13[[#This Row],[FromMeasure]]</f>
        <v>0.22302929999999999</v>
      </c>
      <c r="G1777" s="5" t="s">
        <v>3474</v>
      </c>
      <c r="H1777" s="35">
        <v>4.3188000000000002E-3</v>
      </c>
      <c r="I1777" s="56"/>
      <c r="J1777" t="s">
        <v>17</v>
      </c>
      <c r="K1777" s="58" t="s">
        <v>203</v>
      </c>
      <c r="L1777" s="35">
        <v>0.2273481</v>
      </c>
      <c r="M1777" s="56"/>
      <c r="N1777" t="s">
        <v>3473</v>
      </c>
      <c r="O1777" s="2">
        <v>10129</v>
      </c>
      <c r="P1777" s="2">
        <v>0</v>
      </c>
      <c r="Q1777" s="2">
        <v>10129</v>
      </c>
      <c r="R1777" t="s">
        <v>11470</v>
      </c>
      <c r="S1777">
        <v>8</v>
      </c>
      <c r="T1777" t="s">
        <v>203</v>
      </c>
      <c r="U1777" s="2">
        <v>405</v>
      </c>
      <c r="V1777" s="2">
        <v>596</v>
      </c>
      <c r="W1777" s="8">
        <v>9.882515549412578E-2</v>
      </c>
      <c r="X1777" s="2">
        <v>13903</v>
      </c>
      <c r="Y1777" s="45"/>
      <c r="AC1777" s="1" t="str">
        <f>IF(Table13[[#This Row],[TCS MP]]&gt;=Table13[[#This Row],[BMP]],IF(Table13[[#This Row],[TCS MP]]&lt;=Table13[[#This Row],[EMP]],"Good","EMP"),"BMP")</f>
        <v>EMP</v>
      </c>
    </row>
    <row r="1778" spans="1:29" ht="24" customHeight="1" x14ac:dyDescent="0.25">
      <c r="A1778" t="s">
        <v>11471</v>
      </c>
      <c r="B1778" t="s">
        <v>18907</v>
      </c>
      <c r="C1778">
        <v>3672</v>
      </c>
      <c r="D1778" t="s">
        <v>17074</v>
      </c>
      <c r="E1778" t="s">
        <v>11472</v>
      </c>
      <c r="F1778" s="9">
        <f>Table13[[#This Row],[ToMeasure]]-Table13[[#This Row],[FromMeasure]]</f>
        <v>0.25053888000000002</v>
      </c>
      <c r="G1778" s="5" t="s">
        <v>6160</v>
      </c>
      <c r="H1778" s="35">
        <v>0</v>
      </c>
      <c r="I1778" s="56"/>
      <c r="J1778" t="s">
        <v>647</v>
      </c>
      <c r="K1778" s="58" t="s">
        <v>203</v>
      </c>
      <c r="L1778" s="35">
        <v>0.25053888000000002</v>
      </c>
      <c r="M1778" s="56"/>
      <c r="N1778" t="s">
        <v>6399</v>
      </c>
      <c r="O1778" s="2">
        <v>14583</v>
      </c>
      <c r="P1778" s="2">
        <v>0</v>
      </c>
      <c r="Q1778" s="2">
        <v>14583</v>
      </c>
      <c r="R1778" t="s">
        <v>11473</v>
      </c>
      <c r="S1778">
        <v>10</v>
      </c>
      <c r="T1778" t="s">
        <v>203</v>
      </c>
      <c r="U1778" s="2">
        <v>526</v>
      </c>
      <c r="V1778" s="2">
        <v>775</v>
      </c>
      <c r="W1778" s="8">
        <v>8.92134677364054E-2</v>
      </c>
      <c r="X1778" s="2">
        <v>20017</v>
      </c>
      <c r="Y1778" s="45"/>
      <c r="AC1778" s="1" t="str">
        <f>IF(Table13[[#This Row],[TCS MP]]&gt;=Table13[[#This Row],[BMP]],IF(Table13[[#This Row],[TCS MP]]&lt;=Table13[[#This Row],[EMP]],"Good","EMP"),"BMP")</f>
        <v>EMP</v>
      </c>
    </row>
    <row r="1779" spans="1:29" ht="24" customHeight="1" x14ac:dyDescent="0.25">
      <c r="A1779" t="s">
        <v>3471</v>
      </c>
      <c r="B1779" t="s">
        <v>18906</v>
      </c>
      <c r="C1779">
        <v>3671</v>
      </c>
      <c r="D1779" t="s">
        <v>17074</v>
      </c>
      <c r="E1779" t="s">
        <v>3472</v>
      </c>
      <c r="F1779" s="9">
        <f>Table13[[#This Row],[ToMeasure]]-Table13[[#This Row],[FromMeasure]]</f>
        <v>0.25543508999999998</v>
      </c>
      <c r="G1779" s="5" t="s">
        <v>3473</v>
      </c>
      <c r="H1779" s="35">
        <v>0</v>
      </c>
      <c r="I1779" s="56"/>
      <c r="J1779" t="s">
        <v>3474</v>
      </c>
      <c r="K1779" s="58" t="s">
        <v>203</v>
      </c>
      <c r="L1779" s="35">
        <v>0.25543508999999998</v>
      </c>
      <c r="M1779" s="56"/>
      <c r="N1779" t="s">
        <v>156</v>
      </c>
      <c r="O1779" s="2">
        <v>11982</v>
      </c>
      <c r="P1779" s="2">
        <v>0</v>
      </c>
      <c r="Q1779" s="2">
        <v>11982</v>
      </c>
      <c r="R1779" t="s">
        <v>3475</v>
      </c>
      <c r="S1779">
        <v>9</v>
      </c>
      <c r="T1779" t="s">
        <v>203</v>
      </c>
      <c r="U1779" s="2">
        <v>608</v>
      </c>
      <c r="V1779" s="2">
        <v>2357</v>
      </c>
      <c r="W1779" s="8">
        <v>0.24745451510599231</v>
      </c>
      <c r="X1779" s="2">
        <v>16447</v>
      </c>
      <c r="Y1779" s="45"/>
      <c r="AC1779" s="1" t="str">
        <f>IF(Table13[[#This Row],[TCS MP]]&gt;=Table13[[#This Row],[BMP]],IF(Table13[[#This Row],[TCS MP]]&lt;=Table13[[#This Row],[EMP]],"Good","EMP"),"BMP")</f>
        <v>EMP</v>
      </c>
    </row>
    <row r="1780" spans="1:29" ht="24" customHeight="1" x14ac:dyDescent="0.25">
      <c r="A1780" t="s">
        <v>6397</v>
      </c>
      <c r="B1780" t="s">
        <v>18908</v>
      </c>
      <c r="C1780">
        <v>3673</v>
      </c>
      <c r="D1780" t="s">
        <v>17074</v>
      </c>
      <c r="E1780" t="s">
        <v>6398</v>
      </c>
      <c r="F1780" s="9">
        <f>Table13[[#This Row],[ToMeasure]]-Table13[[#This Row],[FromMeasure]]</f>
        <v>0.25353429999999999</v>
      </c>
      <c r="G1780" s="5" t="s">
        <v>6399</v>
      </c>
      <c r="H1780" s="35">
        <v>0</v>
      </c>
      <c r="I1780" s="56"/>
      <c r="J1780" t="s">
        <v>6160</v>
      </c>
      <c r="K1780" s="58" t="s">
        <v>203</v>
      </c>
      <c r="L1780" s="35">
        <v>0.25353429999999999</v>
      </c>
      <c r="M1780" s="56"/>
      <c r="N1780" t="s">
        <v>6400</v>
      </c>
      <c r="O1780" s="2">
        <v>9098</v>
      </c>
      <c r="P1780" s="2">
        <v>0</v>
      </c>
      <c r="Q1780" s="2">
        <v>9098</v>
      </c>
      <c r="R1780" t="s">
        <v>6401</v>
      </c>
      <c r="S1780">
        <v>9</v>
      </c>
      <c r="T1780" t="s">
        <v>203</v>
      </c>
      <c r="U1780" s="2">
        <v>304</v>
      </c>
      <c r="V1780" s="2">
        <v>1180</v>
      </c>
      <c r="W1780" s="8">
        <v>0.16311277203781049</v>
      </c>
      <c r="X1780" s="2">
        <v>12488</v>
      </c>
      <c r="Y1780" s="45"/>
      <c r="AC1780" s="1" t="str">
        <f>IF(Table13[[#This Row],[TCS MP]]&gt;=Table13[[#This Row],[BMP]],IF(Table13[[#This Row],[TCS MP]]&lt;=Table13[[#This Row],[EMP]],"Good","EMP"),"BMP")</f>
        <v>EMP</v>
      </c>
    </row>
    <row r="1781" spans="1:29" ht="24" customHeight="1" x14ac:dyDescent="0.25">
      <c r="A1781" t="s">
        <v>11474</v>
      </c>
      <c r="B1781" t="s">
        <v>18904</v>
      </c>
      <c r="C1781">
        <v>3662</v>
      </c>
      <c r="D1781" t="s">
        <v>17074</v>
      </c>
      <c r="E1781" t="s">
        <v>11475</v>
      </c>
      <c r="F1781" s="9">
        <f>Table13[[#This Row],[ToMeasure]]-Table13[[#This Row],[FromMeasure]]</f>
        <v>0.25162336000000002</v>
      </c>
      <c r="G1781" s="5" t="s">
        <v>11476</v>
      </c>
      <c r="H1781" s="35">
        <v>0</v>
      </c>
      <c r="I1781" s="56"/>
      <c r="J1781" t="s">
        <v>647</v>
      </c>
      <c r="K1781" s="58" t="s">
        <v>203</v>
      </c>
      <c r="L1781" s="35">
        <v>0.25162336000000002</v>
      </c>
      <c r="M1781" s="56"/>
      <c r="N1781" t="s">
        <v>496</v>
      </c>
      <c r="O1781" s="2">
        <v>2386</v>
      </c>
      <c r="P1781" s="2">
        <v>0</v>
      </c>
      <c r="Q1781" s="2">
        <v>2386</v>
      </c>
      <c r="R1781" t="s">
        <v>11477</v>
      </c>
      <c r="S1781">
        <v>8</v>
      </c>
      <c r="T1781" t="s">
        <v>203</v>
      </c>
      <c r="U1781" s="2">
        <v>29</v>
      </c>
      <c r="V1781" s="2">
        <v>39</v>
      </c>
      <c r="W1781" s="8">
        <v>2.8499580888516344E-2</v>
      </c>
      <c r="X1781" s="2">
        <v>3756</v>
      </c>
      <c r="Y1781" s="45"/>
      <c r="AC1781" s="1" t="str">
        <f>IF(Table13[[#This Row],[TCS MP]]&gt;=Table13[[#This Row],[BMP]],IF(Table13[[#This Row],[TCS MP]]&lt;=Table13[[#This Row],[EMP]],"Good","EMP"),"BMP")</f>
        <v>EMP</v>
      </c>
    </row>
    <row r="1782" spans="1:29" ht="24" customHeight="1" x14ac:dyDescent="0.25">
      <c r="A1782" t="s">
        <v>3476</v>
      </c>
      <c r="B1782" t="s">
        <v>18903</v>
      </c>
      <c r="C1782">
        <v>3661</v>
      </c>
      <c r="D1782" t="s">
        <v>17074</v>
      </c>
      <c r="E1782" t="s">
        <v>3477</v>
      </c>
      <c r="F1782" s="9">
        <f>Table13[[#This Row],[ToMeasure]]-Table13[[#This Row],[FromMeasure]]</f>
        <v>0.24836730000000001</v>
      </c>
      <c r="G1782" s="5" t="s">
        <v>3478</v>
      </c>
      <c r="H1782" s="35">
        <v>0</v>
      </c>
      <c r="I1782" s="56"/>
      <c r="J1782" t="s">
        <v>496</v>
      </c>
      <c r="K1782" s="58" t="s">
        <v>203</v>
      </c>
      <c r="L1782" s="35">
        <v>0.24836730000000001</v>
      </c>
      <c r="M1782" s="56"/>
      <c r="N1782" t="s">
        <v>17</v>
      </c>
      <c r="O1782" s="2">
        <v>2614</v>
      </c>
      <c r="P1782" s="2">
        <v>0</v>
      </c>
      <c r="Q1782" s="2">
        <v>2614</v>
      </c>
      <c r="R1782" t="s">
        <v>3479</v>
      </c>
      <c r="S1782">
        <v>8</v>
      </c>
      <c r="T1782" t="s">
        <v>203</v>
      </c>
      <c r="U1782" s="2">
        <v>52</v>
      </c>
      <c r="V1782" s="2">
        <v>70</v>
      </c>
      <c r="W1782" s="8">
        <v>4.6671767406273906E-2</v>
      </c>
      <c r="X1782" s="2">
        <v>4115</v>
      </c>
      <c r="Y1782" s="45"/>
      <c r="AC1782" s="1" t="str">
        <f>IF(Table13[[#This Row],[TCS MP]]&gt;=Table13[[#This Row],[BMP]],IF(Table13[[#This Row],[TCS MP]]&lt;=Table13[[#This Row],[EMP]],"Good","EMP"),"BMP")</f>
        <v>EMP</v>
      </c>
    </row>
    <row r="1783" spans="1:29" ht="24" customHeight="1" x14ac:dyDescent="0.25">
      <c r="A1783" t="s">
        <v>11478</v>
      </c>
      <c r="B1783" t="s">
        <v>18910</v>
      </c>
      <c r="C1783">
        <v>3680</v>
      </c>
      <c r="D1783" t="s">
        <v>17074</v>
      </c>
      <c r="E1783" t="s">
        <v>11479</v>
      </c>
      <c r="F1783" s="9">
        <f>Table13[[#This Row],[ToMeasure]]-Table13[[#This Row],[FromMeasure]]</f>
        <v>0.24993500000000002</v>
      </c>
      <c r="G1783" s="5" t="s">
        <v>11480</v>
      </c>
      <c r="H1783" s="35">
        <v>0.10798257</v>
      </c>
      <c r="I1783" s="56"/>
      <c r="J1783" t="s">
        <v>156</v>
      </c>
      <c r="K1783" s="58" t="s">
        <v>203</v>
      </c>
      <c r="L1783" s="35">
        <v>0.35791757000000002</v>
      </c>
      <c r="M1783" s="56"/>
      <c r="N1783" t="s">
        <v>500</v>
      </c>
      <c r="O1783" s="2">
        <v>15881</v>
      </c>
      <c r="P1783" s="2">
        <v>0</v>
      </c>
      <c r="Q1783" s="2">
        <v>15881</v>
      </c>
      <c r="R1783" t="s">
        <v>11481</v>
      </c>
      <c r="S1783">
        <v>8</v>
      </c>
      <c r="T1783" t="s">
        <v>203</v>
      </c>
      <c r="U1783" s="2">
        <v>336</v>
      </c>
      <c r="V1783" s="2">
        <v>495</v>
      </c>
      <c r="W1783" s="8">
        <v>5.2326679680120898E-2</v>
      </c>
      <c r="X1783" s="2">
        <v>21799</v>
      </c>
      <c r="Y1783" s="45"/>
      <c r="AC1783" s="1" t="str">
        <f>IF(Table13[[#This Row],[TCS MP]]&gt;=Table13[[#This Row],[BMP]],IF(Table13[[#This Row],[TCS MP]]&lt;=Table13[[#This Row],[EMP]],"Good","EMP"),"BMP")</f>
        <v>EMP</v>
      </c>
    </row>
    <row r="1784" spans="1:29" ht="24" customHeight="1" x14ac:dyDescent="0.25">
      <c r="A1784" t="s">
        <v>7540</v>
      </c>
      <c r="C1784" t="s">
        <v>203</v>
      </c>
      <c r="D1784" t="s">
        <v>17074</v>
      </c>
      <c r="E1784" t="s">
        <v>7541</v>
      </c>
      <c r="F1784" s="9">
        <f>Table13[[#This Row],[ToMeasure]]-Table13[[#This Row],[FromMeasure]]</f>
        <v>0.22034831999999999</v>
      </c>
      <c r="G1784" s="5" t="s">
        <v>3307</v>
      </c>
      <c r="H1784" s="35">
        <v>0</v>
      </c>
      <c r="I1784" s="56"/>
      <c r="J1784" t="s">
        <v>647</v>
      </c>
      <c r="K1784" s="58" t="s">
        <v>203</v>
      </c>
      <c r="L1784" s="35">
        <v>0.22034831999999999</v>
      </c>
      <c r="M1784" s="56"/>
      <c r="N1784" t="s">
        <v>1114</v>
      </c>
      <c r="O1784" s="2" t="s">
        <v>203</v>
      </c>
      <c r="P1784" s="2" t="s">
        <v>203</v>
      </c>
      <c r="Q1784" s="2" t="s">
        <v>203</v>
      </c>
      <c r="R1784" t="s">
        <v>203</v>
      </c>
      <c r="S1784" t="s">
        <v>203</v>
      </c>
      <c r="T1784" t="s">
        <v>203</v>
      </c>
      <c r="U1784" s="2" t="s">
        <v>203</v>
      </c>
      <c r="V1784" s="2" t="s">
        <v>203</v>
      </c>
      <c r="W1784" s="8" t="s">
        <v>203</v>
      </c>
      <c r="X1784" s="2" t="s">
        <v>203</v>
      </c>
      <c r="Y1784" s="45"/>
      <c r="AC1784" s="1" t="str">
        <f>IF(Table13[[#This Row],[TCS MP]]&gt;=Table13[[#This Row],[BMP]],IF(Table13[[#This Row],[TCS MP]]&lt;=Table13[[#This Row],[EMP]],"Good","EMP"),"BMP")</f>
        <v>EMP</v>
      </c>
    </row>
    <row r="1785" spans="1:29" ht="24" customHeight="1" x14ac:dyDescent="0.25">
      <c r="A1785" t="s">
        <v>11482</v>
      </c>
      <c r="C1785" t="s">
        <v>203</v>
      </c>
      <c r="D1785" t="s">
        <v>17074</v>
      </c>
      <c r="E1785" t="s">
        <v>11483</v>
      </c>
      <c r="F1785" s="9">
        <f>Table13[[#This Row],[ToMeasure]]-Table13[[#This Row],[FromMeasure]]</f>
        <v>0.23888477999999999</v>
      </c>
      <c r="G1785" s="5" t="s">
        <v>3298</v>
      </c>
      <c r="H1785" s="35">
        <v>0</v>
      </c>
      <c r="I1785" s="56"/>
      <c r="J1785" t="s">
        <v>3294</v>
      </c>
      <c r="K1785" s="58" t="s">
        <v>203</v>
      </c>
      <c r="L1785" s="35">
        <v>0.23888477999999999</v>
      </c>
      <c r="M1785" s="56"/>
      <c r="N1785" t="s">
        <v>156</v>
      </c>
      <c r="O1785" s="2" t="s">
        <v>203</v>
      </c>
      <c r="P1785" s="2" t="s">
        <v>203</v>
      </c>
      <c r="Q1785" s="2" t="s">
        <v>203</v>
      </c>
      <c r="R1785" t="s">
        <v>203</v>
      </c>
      <c r="S1785" t="s">
        <v>203</v>
      </c>
      <c r="T1785" t="s">
        <v>203</v>
      </c>
      <c r="U1785" s="2" t="s">
        <v>203</v>
      </c>
      <c r="V1785" s="2" t="s">
        <v>203</v>
      </c>
      <c r="W1785" s="8" t="s">
        <v>203</v>
      </c>
      <c r="X1785" s="2" t="s">
        <v>203</v>
      </c>
      <c r="Y1785" s="45"/>
      <c r="AC1785" s="1" t="str">
        <f>IF(Table13[[#This Row],[TCS MP]]&gt;=Table13[[#This Row],[BMP]],IF(Table13[[#This Row],[TCS MP]]&lt;=Table13[[#This Row],[EMP]],"Good","EMP"),"BMP")</f>
        <v>EMP</v>
      </c>
    </row>
    <row r="1786" spans="1:29" ht="24" customHeight="1" x14ac:dyDescent="0.25">
      <c r="A1786" t="s">
        <v>3480</v>
      </c>
      <c r="B1786" t="s">
        <v>18913</v>
      </c>
      <c r="C1786">
        <v>3683</v>
      </c>
      <c r="D1786" t="s">
        <v>17074</v>
      </c>
      <c r="E1786" t="s">
        <v>3481</v>
      </c>
      <c r="F1786" s="9">
        <f>Table13[[#This Row],[ToMeasure]]-Table13[[#This Row],[FromMeasure]]</f>
        <v>0.24848190000000001</v>
      </c>
      <c r="G1786" s="5" t="s">
        <v>3482</v>
      </c>
      <c r="H1786" s="35">
        <v>0</v>
      </c>
      <c r="I1786" s="56"/>
      <c r="J1786" t="s">
        <v>1114</v>
      </c>
      <c r="K1786" s="58" t="s">
        <v>203</v>
      </c>
      <c r="L1786" s="35">
        <v>0.24848190000000001</v>
      </c>
      <c r="M1786" s="56"/>
      <c r="N1786" t="s">
        <v>647</v>
      </c>
      <c r="O1786" s="2">
        <v>12730</v>
      </c>
      <c r="P1786" s="2">
        <v>0</v>
      </c>
      <c r="Q1786" s="2">
        <v>12730</v>
      </c>
      <c r="R1786" t="s">
        <v>3483</v>
      </c>
      <c r="S1786">
        <v>8</v>
      </c>
      <c r="T1786" t="s">
        <v>203</v>
      </c>
      <c r="U1786" s="2">
        <v>324</v>
      </c>
      <c r="V1786" s="2">
        <v>1255</v>
      </c>
      <c r="W1786" s="8">
        <v>0.12403770620581304</v>
      </c>
      <c r="X1786" s="2">
        <v>17473</v>
      </c>
      <c r="Y1786" s="45"/>
      <c r="AC1786" s="1" t="str">
        <f>IF(Table13[[#This Row],[TCS MP]]&gt;=Table13[[#This Row],[BMP]],IF(Table13[[#This Row],[TCS MP]]&lt;=Table13[[#This Row],[EMP]],"Good","EMP"),"BMP")</f>
        <v>EMP</v>
      </c>
    </row>
    <row r="1787" spans="1:29" ht="24" customHeight="1" x14ac:dyDescent="0.25">
      <c r="A1787" t="s">
        <v>6402</v>
      </c>
      <c r="B1787" t="s">
        <v>18921</v>
      </c>
      <c r="C1787">
        <v>3702</v>
      </c>
      <c r="D1787" t="s">
        <v>17074</v>
      </c>
      <c r="E1787" t="s">
        <v>6403</v>
      </c>
      <c r="F1787" s="9">
        <f>Table13[[#This Row],[ToMeasure]]-Table13[[#This Row],[FromMeasure]]</f>
        <v>0.22372074</v>
      </c>
      <c r="G1787" s="5" t="s">
        <v>6404</v>
      </c>
      <c r="H1787" s="35">
        <v>0</v>
      </c>
      <c r="I1787" s="56"/>
      <c r="J1787" t="s">
        <v>647</v>
      </c>
      <c r="K1787" s="58" t="s">
        <v>203</v>
      </c>
      <c r="L1787" s="35">
        <v>0.22372074</v>
      </c>
      <c r="M1787" s="56"/>
      <c r="N1787" t="s">
        <v>1114</v>
      </c>
      <c r="O1787" s="2">
        <v>15470</v>
      </c>
      <c r="P1787" s="2">
        <v>0</v>
      </c>
      <c r="Q1787" s="2">
        <v>15470</v>
      </c>
      <c r="R1787" t="s">
        <v>6405</v>
      </c>
      <c r="S1787">
        <v>9</v>
      </c>
      <c r="T1787" t="s">
        <v>203</v>
      </c>
      <c r="U1787" s="2">
        <v>471</v>
      </c>
      <c r="V1787" s="2">
        <v>696</v>
      </c>
      <c r="W1787" s="8">
        <v>7.5436328377504844E-2</v>
      </c>
      <c r="X1787" s="2">
        <v>21234</v>
      </c>
      <c r="Y1787" s="45"/>
      <c r="AC1787" s="1" t="str">
        <f>IF(Table13[[#This Row],[TCS MP]]&gt;=Table13[[#This Row],[BMP]],IF(Table13[[#This Row],[TCS MP]]&lt;=Table13[[#This Row],[EMP]],"Good","EMP"),"BMP")</f>
        <v>EMP</v>
      </c>
    </row>
    <row r="1788" spans="1:29" ht="24" customHeight="1" x14ac:dyDescent="0.25">
      <c r="A1788" t="s">
        <v>6406</v>
      </c>
      <c r="B1788" t="s">
        <v>18920</v>
      </c>
      <c r="C1788">
        <v>3701</v>
      </c>
      <c r="D1788" t="s">
        <v>17074</v>
      </c>
      <c r="E1788" t="s">
        <v>6407</v>
      </c>
      <c r="F1788" s="9">
        <f>Table13[[#This Row],[ToMeasure]]-Table13[[#This Row],[FromMeasure]]</f>
        <v>0.17282489000000001</v>
      </c>
      <c r="G1788" s="5" t="s">
        <v>6408</v>
      </c>
      <c r="H1788" s="35">
        <v>0</v>
      </c>
      <c r="I1788" s="56"/>
      <c r="J1788" t="s">
        <v>3294</v>
      </c>
      <c r="K1788" s="58" t="s">
        <v>203</v>
      </c>
      <c r="L1788" s="35">
        <v>0.17282489000000001</v>
      </c>
      <c r="M1788" s="56"/>
      <c r="N1788" t="s">
        <v>156</v>
      </c>
      <c r="O1788" s="2">
        <v>14574</v>
      </c>
      <c r="P1788" s="2">
        <v>0</v>
      </c>
      <c r="Q1788" s="2">
        <v>14574</v>
      </c>
      <c r="R1788" t="s">
        <v>6409</v>
      </c>
      <c r="S1788">
        <v>7</v>
      </c>
      <c r="T1788" t="s">
        <v>203</v>
      </c>
      <c r="U1788" s="2">
        <v>647</v>
      </c>
      <c r="V1788" s="2">
        <v>2504</v>
      </c>
      <c r="W1788" s="8">
        <v>0.21620694387264994</v>
      </c>
      <c r="X1788" s="2">
        <v>20005</v>
      </c>
      <c r="Y1788" s="45"/>
      <c r="AC1788" s="1" t="str">
        <f>IF(Table13[[#This Row],[TCS MP]]&gt;=Table13[[#This Row],[BMP]],IF(Table13[[#This Row],[TCS MP]]&lt;=Table13[[#This Row],[EMP]],"Good","EMP"),"BMP")</f>
        <v>EMP</v>
      </c>
    </row>
    <row r="1789" spans="1:29" ht="24" customHeight="1" x14ac:dyDescent="0.25">
      <c r="A1789" t="s">
        <v>6410</v>
      </c>
      <c r="B1789" t="s">
        <v>18923</v>
      </c>
      <c r="C1789">
        <v>3710</v>
      </c>
      <c r="D1789" t="s">
        <v>17074</v>
      </c>
      <c r="E1789" t="s">
        <v>6411</v>
      </c>
      <c r="F1789" s="9">
        <f>Table13[[#This Row],[ToMeasure]]-Table13[[#This Row],[FromMeasure]]</f>
        <v>0.19592429</v>
      </c>
      <c r="G1789" s="5" t="s">
        <v>6412</v>
      </c>
      <c r="H1789" s="35">
        <v>2.1341909999999999E-2</v>
      </c>
      <c r="I1789" s="56"/>
      <c r="J1789" t="s">
        <v>156</v>
      </c>
      <c r="K1789" s="58" t="s">
        <v>203</v>
      </c>
      <c r="L1789" s="35">
        <v>0.21726619999999999</v>
      </c>
      <c r="M1789" s="56"/>
      <c r="N1789" t="s">
        <v>6413</v>
      </c>
      <c r="O1789" s="2">
        <v>19892</v>
      </c>
      <c r="P1789" s="2">
        <v>0</v>
      </c>
      <c r="Q1789" s="2">
        <v>19892</v>
      </c>
      <c r="R1789" t="s">
        <v>6414</v>
      </c>
      <c r="S1789">
        <v>10</v>
      </c>
      <c r="T1789" t="s">
        <v>203</v>
      </c>
      <c r="U1789" s="2">
        <v>358</v>
      </c>
      <c r="V1789" s="2">
        <v>526</v>
      </c>
      <c r="W1789" s="8">
        <v>4.4439975869696363E-2</v>
      </c>
      <c r="X1789" s="2">
        <v>27304</v>
      </c>
      <c r="Y1789" s="45"/>
      <c r="AC1789" s="1" t="str">
        <f>IF(Table13[[#This Row],[TCS MP]]&gt;=Table13[[#This Row],[BMP]],IF(Table13[[#This Row],[TCS MP]]&lt;=Table13[[#This Row],[EMP]],"Good","EMP"),"BMP")</f>
        <v>EMP</v>
      </c>
    </row>
    <row r="1790" spans="1:29" ht="24" customHeight="1" x14ac:dyDescent="0.25">
      <c r="A1790" t="s">
        <v>3484</v>
      </c>
      <c r="B1790" t="s">
        <v>18925</v>
      </c>
      <c r="C1790">
        <v>3712</v>
      </c>
      <c r="D1790" t="s">
        <v>17074</v>
      </c>
      <c r="E1790" t="s">
        <v>3485</v>
      </c>
      <c r="F1790" s="9">
        <f>Table13[[#This Row],[ToMeasure]]-Table13[[#This Row],[FromMeasure]]</f>
        <v>0.21605041999999999</v>
      </c>
      <c r="G1790" s="5" t="s">
        <v>3486</v>
      </c>
      <c r="H1790" s="35">
        <v>0</v>
      </c>
      <c r="I1790" s="56"/>
      <c r="J1790" t="s">
        <v>647</v>
      </c>
      <c r="K1790" s="58" t="s">
        <v>203</v>
      </c>
      <c r="L1790" s="35">
        <v>0.21605041999999999</v>
      </c>
      <c r="M1790" s="56"/>
      <c r="N1790" t="s">
        <v>3487</v>
      </c>
      <c r="O1790" s="2">
        <v>9488</v>
      </c>
      <c r="P1790" s="2">
        <v>0</v>
      </c>
      <c r="Q1790" s="2">
        <v>9488</v>
      </c>
      <c r="R1790" t="s">
        <v>3488</v>
      </c>
      <c r="S1790">
        <v>9</v>
      </c>
      <c r="T1790" t="s">
        <v>203</v>
      </c>
      <c r="U1790" s="2">
        <v>461</v>
      </c>
      <c r="V1790" s="2">
        <v>680</v>
      </c>
      <c r="W1790" s="8">
        <v>0.12025716694772344</v>
      </c>
      <c r="X1790" s="2">
        <v>13023</v>
      </c>
      <c r="Y1790" s="45"/>
      <c r="AC1790" s="1" t="str">
        <f>IF(Table13[[#This Row],[TCS MP]]&gt;=Table13[[#This Row],[BMP]],IF(Table13[[#This Row],[TCS MP]]&lt;=Table13[[#This Row],[EMP]],"Good","EMP"),"BMP")</f>
        <v>EMP</v>
      </c>
    </row>
    <row r="1791" spans="1:29" ht="24" customHeight="1" x14ac:dyDescent="0.25">
      <c r="A1791" t="s">
        <v>7542</v>
      </c>
      <c r="B1791" t="s">
        <v>18924</v>
      </c>
      <c r="C1791">
        <v>3711</v>
      </c>
      <c r="D1791" t="s">
        <v>17074</v>
      </c>
      <c r="E1791" t="s">
        <v>7543</v>
      </c>
      <c r="F1791" s="9">
        <f>Table13[[#This Row],[ToMeasure]]-Table13[[#This Row],[FromMeasure]]</f>
        <v>0.18341700999999999</v>
      </c>
      <c r="G1791" s="5" t="s">
        <v>6413</v>
      </c>
      <c r="H1791" s="35">
        <v>0</v>
      </c>
      <c r="I1791" s="56"/>
      <c r="J1791" t="s">
        <v>6412</v>
      </c>
      <c r="K1791" s="58" t="s">
        <v>203</v>
      </c>
      <c r="L1791" s="35">
        <v>0.18341700999999999</v>
      </c>
      <c r="M1791" s="56"/>
      <c r="N1791" t="s">
        <v>156</v>
      </c>
      <c r="O1791" s="2">
        <v>10473</v>
      </c>
      <c r="P1791" s="2">
        <v>0</v>
      </c>
      <c r="Q1791" s="2">
        <v>10473</v>
      </c>
      <c r="R1791" t="s">
        <v>7544</v>
      </c>
      <c r="S1791">
        <v>10</v>
      </c>
      <c r="T1791" t="s">
        <v>203</v>
      </c>
      <c r="U1791" s="2">
        <v>514</v>
      </c>
      <c r="V1791" s="2">
        <v>1995</v>
      </c>
      <c r="W1791" s="8">
        <v>0.23956841401699608</v>
      </c>
      <c r="X1791" s="2">
        <v>14375</v>
      </c>
      <c r="Y1791" s="45"/>
      <c r="AC1791" s="1" t="str">
        <f>IF(Table13[[#This Row],[TCS MP]]&gt;=Table13[[#This Row],[BMP]],IF(Table13[[#This Row],[TCS MP]]&lt;=Table13[[#This Row],[EMP]],"Good","EMP"),"BMP")</f>
        <v>EMP</v>
      </c>
    </row>
    <row r="1792" spans="1:29" ht="24" customHeight="1" x14ac:dyDescent="0.25">
      <c r="A1792" t="s">
        <v>6415</v>
      </c>
      <c r="B1792" t="s">
        <v>18926</v>
      </c>
      <c r="C1792">
        <v>3713</v>
      </c>
      <c r="D1792" t="s">
        <v>17074</v>
      </c>
      <c r="E1792" t="s">
        <v>6416</v>
      </c>
      <c r="F1792" s="9">
        <f>Table13[[#This Row],[ToMeasure]]-Table13[[#This Row],[FromMeasure]]</f>
        <v>0.16807612999999999</v>
      </c>
      <c r="G1792" s="5" t="s">
        <v>3487</v>
      </c>
      <c r="H1792" s="35">
        <v>0</v>
      </c>
      <c r="I1792" s="56"/>
      <c r="J1792" t="s">
        <v>3486</v>
      </c>
      <c r="K1792" s="58" t="s">
        <v>203</v>
      </c>
      <c r="L1792" s="35">
        <v>0.16807612999999999</v>
      </c>
      <c r="M1792" s="56"/>
      <c r="N1792" t="s">
        <v>647</v>
      </c>
      <c r="O1792" s="2">
        <v>12691</v>
      </c>
      <c r="P1792" s="2">
        <v>0</v>
      </c>
      <c r="Q1792" s="2">
        <v>12691</v>
      </c>
      <c r="R1792" t="s">
        <v>6417</v>
      </c>
      <c r="S1792" t="s">
        <v>203</v>
      </c>
      <c r="T1792" t="s">
        <v>203</v>
      </c>
      <c r="U1792" s="2">
        <v>1156</v>
      </c>
      <c r="V1792" s="2">
        <v>187</v>
      </c>
      <c r="W1792" s="8">
        <v>0.10582302419037112</v>
      </c>
      <c r="X1792" s="2">
        <v>17420</v>
      </c>
      <c r="Y1792" s="45"/>
      <c r="AC1792" s="1" t="str">
        <f>IF(Table13[[#This Row],[TCS MP]]&gt;=Table13[[#This Row],[BMP]],IF(Table13[[#This Row],[TCS MP]]&lt;=Table13[[#This Row],[EMP]],"Good","EMP"),"BMP")</f>
        <v>EMP</v>
      </c>
    </row>
    <row r="1793" spans="1:29" ht="24" customHeight="1" x14ac:dyDescent="0.25">
      <c r="A1793" t="s">
        <v>6418</v>
      </c>
      <c r="B1793" t="s">
        <v>18928</v>
      </c>
      <c r="C1793">
        <v>3720</v>
      </c>
      <c r="D1793" t="s">
        <v>17074</v>
      </c>
      <c r="E1793" t="s">
        <v>6419</v>
      </c>
      <c r="F1793" s="9">
        <f>Table13[[#This Row],[ToMeasure]]-Table13[[#This Row],[FromMeasure]]</f>
        <v>0.21253644999999999</v>
      </c>
      <c r="G1793" s="5" t="s">
        <v>6420</v>
      </c>
      <c r="H1793" s="35">
        <v>0</v>
      </c>
      <c r="I1793" s="56"/>
      <c r="J1793" t="s">
        <v>156</v>
      </c>
      <c r="K1793" s="58" t="s">
        <v>203</v>
      </c>
      <c r="L1793" s="35">
        <v>0.21253644999999999</v>
      </c>
      <c r="M1793" s="56"/>
      <c r="N1793" t="s">
        <v>6421</v>
      </c>
      <c r="O1793" s="2">
        <v>7222</v>
      </c>
      <c r="P1793" s="2">
        <v>0</v>
      </c>
      <c r="Q1793" s="2">
        <v>7222</v>
      </c>
      <c r="R1793" t="s">
        <v>6422</v>
      </c>
      <c r="S1793">
        <v>8</v>
      </c>
      <c r="T1793" t="s">
        <v>203</v>
      </c>
      <c r="U1793" s="2">
        <v>254</v>
      </c>
      <c r="V1793" s="2">
        <v>340</v>
      </c>
      <c r="W1793" s="8">
        <v>8.2248684574909997E-2</v>
      </c>
      <c r="X1793" s="2">
        <v>9913</v>
      </c>
      <c r="Y1793" s="45"/>
      <c r="AC1793" s="1" t="str">
        <f>IF(Table13[[#This Row],[TCS MP]]&gt;=Table13[[#This Row],[BMP]],IF(Table13[[#This Row],[TCS MP]]&lt;=Table13[[#This Row],[EMP]],"Good","EMP"),"BMP")</f>
        <v>EMP</v>
      </c>
    </row>
    <row r="1794" spans="1:29" ht="24" customHeight="1" x14ac:dyDescent="0.25">
      <c r="A1794" t="s">
        <v>7545</v>
      </c>
      <c r="B1794" t="s">
        <v>18930</v>
      </c>
      <c r="C1794">
        <v>3722</v>
      </c>
      <c r="D1794" t="s">
        <v>17074</v>
      </c>
      <c r="E1794" t="s">
        <v>7546</v>
      </c>
      <c r="F1794" s="9">
        <f>Table13[[#This Row],[ToMeasure]]-Table13[[#This Row],[FromMeasure]]</f>
        <v>0.22750917000000001</v>
      </c>
      <c r="G1794" s="5" t="s">
        <v>7547</v>
      </c>
      <c r="H1794" s="35">
        <v>0</v>
      </c>
      <c r="I1794" s="56"/>
      <c r="J1794" t="s">
        <v>647</v>
      </c>
      <c r="K1794" s="58" t="s">
        <v>203</v>
      </c>
      <c r="L1794" s="35">
        <v>0.22750917000000001</v>
      </c>
      <c r="M1794" s="56"/>
      <c r="N1794" t="s">
        <v>7548</v>
      </c>
      <c r="O1794" s="2">
        <v>14463</v>
      </c>
      <c r="P1794" s="2">
        <v>0</v>
      </c>
      <c r="Q1794" s="2">
        <v>14463</v>
      </c>
      <c r="R1794" t="s">
        <v>7549</v>
      </c>
      <c r="S1794">
        <v>10</v>
      </c>
      <c r="T1794" t="s">
        <v>203</v>
      </c>
      <c r="U1794" s="2">
        <v>539</v>
      </c>
      <c r="V1794" s="2">
        <v>792</v>
      </c>
      <c r="W1794" s="8">
        <v>9.2027933347161722E-2</v>
      </c>
      <c r="X1794" s="2">
        <v>19852</v>
      </c>
      <c r="Y1794" s="45"/>
      <c r="AC1794" s="1" t="str">
        <f>IF(Table13[[#This Row],[TCS MP]]&gt;=Table13[[#This Row],[BMP]],IF(Table13[[#This Row],[TCS MP]]&lt;=Table13[[#This Row],[EMP]],"Good","EMP"),"BMP")</f>
        <v>EMP</v>
      </c>
    </row>
    <row r="1795" spans="1:29" ht="24" customHeight="1" x14ac:dyDescent="0.25">
      <c r="A1795" t="s">
        <v>7550</v>
      </c>
      <c r="B1795" t="s">
        <v>18929</v>
      </c>
      <c r="C1795">
        <v>3721</v>
      </c>
      <c r="D1795" t="s">
        <v>17074</v>
      </c>
      <c r="E1795" t="s">
        <v>7551</v>
      </c>
      <c r="F1795" s="9">
        <f>Table13[[#This Row],[ToMeasure]]-Table13[[#This Row],[FromMeasure]]</f>
        <v>0.17992516</v>
      </c>
      <c r="G1795" s="5" t="s">
        <v>6421</v>
      </c>
      <c r="H1795" s="35">
        <v>0</v>
      </c>
      <c r="I1795" s="56"/>
      <c r="J1795" t="s">
        <v>6420</v>
      </c>
      <c r="K1795" s="58" t="s">
        <v>203</v>
      </c>
      <c r="L1795" s="35">
        <v>0.17992516</v>
      </c>
      <c r="M1795" s="56"/>
      <c r="N1795" t="s">
        <v>156</v>
      </c>
      <c r="O1795" s="2">
        <v>10530</v>
      </c>
      <c r="P1795" s="2">
        <v>0</v>
      </c>
      <c r="Q1795" s="2">
        <v>10530</v>
      </c>
      <c r="R1795" t="s">
        <v>7552</v>
      </c>
      <c r="S1795">
        <v>9</v>
      </c>
      <c r="T1795" t="s">
        <v>203</v>
      </c>
      <c r="U1795" s="2">
        <v>372</v>
      </c>
      <c r="V1795" s="2">
        <v>1446</v>
      </c>
      <c r="W1795" s="8">
        <v>0.17264957264957265</v>
      </c>
      <c r="X1795" s="2">
        <v>14454</v>
      </c>
      <c r="Y1795" s="45"/>
      <c r="AC1795" s="1" t="str">
        <f>IF(Table13[[#This Row],[TCS MP]]&gt;=Table13[[#This Row],[BMP]],IF(Table13[[#This Row],[TCS MP]]&lt;=Table13[[#This Row],[EMP]],"Good","EMP"),"BMP")</f>
        <v>EMP</v>
      </c>
    </row>
    <row r="1796" spans="1:29" ht="24" customHeight="1" x14ac:dyDescent="0.25">
      <c r="A1796" t="s">
        <v>11484</v>
      </c>
      <c r="B1796" t="s">
        <v>18931</v>
      </c>
      <c r="C1796">
        <v>3723</v>
      </c>
      <c r="D1796" t="s">
        <v>17074</v>
      </c>
      <c r="E1796" t="s">
        <v>11485</v>
      </c>
      <c r="F1796" s="9">
        <f>Table13[[#This Row],[ToMeasure]]-Table13[[#This Row],[FromMeasure]]</f>
        <v>0.17128439000000001</v>
      </c>
      <c r="G1796" s="5" t="s">
        <v>7548</v>
      </c>
      <c r="H1796" s="35">
        <v>0</v>
      </c>
      <c r="I1796" s="56"/>
      <c r="J1796" t="s">
        <v>7547</v>
      </c>
      <c r="K1796" s="58" t="s">
        <v>203</v>
      </c>
      <c r="L1796" s="35">
        <v>0.17128439000000001</v>
      </c>
      <c r="M1796" s="56"/>
      <c r="N1796" t="s">
        <v>647</v>
      </c>
      <c r="O1796" s="2">
        <v>7839</v>
      </c>
      <c r="P1796" s="2">
        <v>0</v>
      </c>
      <c r="Q1796" s="2">
        <v>7839</v>
      </c>
      <c r="R1796" t="s">
        <v>11486</v>
      </c>
      <c r="S1796">
        <v>9</v>
      </c>
      <c r="T1796" t="s">
        <v>203</v>
      </c>
      <c r="U1796" s="2">
        <v>324</v>
      </c>
      <c r="V1796" s="2">
        <v>1255</v>
      </c>
      <c r="W1796" s="8">
        <v>0.20142875366755963</v>
      </c>
      <c r="X1796" s="2">
        <v>10760</v>
      </c>
      <c r="Y1796" s="45"/>
      <c r="AC1796" s="1" t="str">
        <f>IF(Table13[[#This Row],[TCS MP]]&gt;=Table13[[#This Row],[BMP]],IF(Table13[[#This Row],[TCS MP]]&lt;=Table13[[#This Row],[EMP]],"Good","EMP"),"BMP")</f>
        <v>EMP</v>
      </c>
    </row>
    <row r="1797" spans="1:29" ht="24" customHeight="1" x14ac:dyDescent="0.25">
      <c r="A1797" t="s">
        <v>7553</v>
      </c>
      <c r="B1797" t="s">
        <v>18932</v>
      </c>
      <c r="C1797">
        <v>3730</v>
      </c>
      <c r="D1797" t="s">
        <v>17074</v>
      </c>
      <c r="E1797" t="s">
        <v>7554</v>
      </c>
      <c r="F1797" s="9">
        <f>Table13[[#This Row],[ToMeasure]]-Table13[[#This Row],[FromMeasure]]</f>
        <v>0.22130473000000001</v>
      </c>
      <c r="G1797" s="5" t="s">
        <v>7555</v>
      </c>
      <c r="H1797" s="35">
        <v>0</v>
      </c>
      <c r="I1797" s="56"/>
      <c r="J1797" t="s">
        <v>156</v>
      </c>
      <c r="K1797" s="58" t="s">
        <v>203</v>
      </c>
      <c r="L1797" s="35">
        <v>0.22130473000000001</v>
      </c>
      <c r="M1797" s="56"/>
      <c r="N1797" t="s">
        <v>510</v>
      </c>
      <c r="O1797" s="2">
        <v>5338</v>
      </c>
      <c r="P1797" s="2">
        <v>0</v>
      </c>
      <c r="Q1797" s="2">
        <v>5338</v>
      </c>
      <c r="R1797" t="s">
        <v>7556</v>
      </c>
      <c r="S1797">
        <v>8</v>
      </c>
      <c r="T1797" t="s">
        <v>203</v>
      </c>
      <c r="U1797" s="2">
        <v>187</v>
      </c>
      <c r="V1797" s="2">
        <v>252</v>
      </c>
      <c r="W1797" s="8">
        <v>8.2240539527913076E-2</v>
      </c>
      <c r="X1797" s="2">
        <v>7327</v>
      </c>
      <c r="Y1797" s="45"/>
      <c r="AC1797" s="1" t="str">
        <f>IF(Table13[[#This Row],[TCS MP]]&gt;=Table13[[#This Row],[BMP]],IF(Table13[[#This Row],[TCS MP]]&lt;=Table13[[#This Row],[EMP]],"Good","EMP"),"BMP")</f>
        <v>EMP</v>
      </c>
    </row>
    <row r="1798" spans="1:29" ht="24" customHeight="1" x14ac:dyDescent="0.25">
      <c r="A1798" t="s">
        <v>3489</v>
      </c>
      <c r="B1798" t="s">
        <v>18933</v>
      </c>
      <c r="C1798">
        <v>3733</v>
      </c>
      <c r="D1798" t="s">
        <v>17074</v>
      </c>
      <c r="E1798" t="s">
        <v>3490</v>
      </c>
      <c r="F1798" s="9">
        <f>Table13[[#This Row],[ToMeasure]]-Table13[[#This Row],[FromMeasure]]</f>
        <v>0.16889186</v>
      </c>
      <c r="G1798" s="5" t="s">
        <v>3491</v>
      </c>
      <c r="H1798" s="35">
        <v>0</v>
      </c>
      <c r="I1798" s="56"/>
      <c r="J1798" t="s">
        <v>510</v>
      </c>
      <c r="K1798" s="58" t="s">
        <v>203</v>
      </c>
      <c r="L1798" s="35">
        <v>0.16889186</v>
      </c>
      <c r="M1798" s="56"/>
      <c r="N1798" t="s">
        <v>647</v>
      </c>
      <c r="O1798" s="2">
        <v>7431</v>
      </c>
      <c r="P1798" s="2">
        <v>0</v>
      </c>
      <c r="Q1798" s="2">
        <v>7431</v>
      </c>
      <c r="R1798" t="s">
        <v>3492</v>
      </c>
      <c r="S1798">
        <v>12</v>
      </c>
      <c r="T1798" t="s">
        <v>203</v>
      </c>
      <c r="U1798" s="2">
        <v>224</v>
      </c>
      <c r="V1798" s="2">
        <v>873</v>
      </c>
      <c r="W1798" s="8">
        <v>0.14762481496433857</v>
      </c>
      <c r="X1798" s="2">
        <v>10200</v>
      </c>
      <c r="Y1798" s="45"/>
      <c r="AC1798" s="1" t="str">
        <f>IF(Table13[[#This Row],[TCS MP]]&gt;=Table13[[#This Row],[BMP]],IF(Table13[[#This Row],[TCS MP]]&lt;=Table13[[#This Row],[EMP]],"Good","EMP"),"BMP")</f>
        <v>EMP</v>
      </c>
    </row>
    <row r="1799" spans="1:29" ht="24" customHeight="1" x14ac:dyDescent="0.25">
      <c r="A1799" t="s">
        <v>11487</v>
      </c>
      <c r="B1799" t="s">
        <v>18935</v>
      </c>
      <c r="C1799">
        <v>3740</v>
      </c>
      <c r="D1799" t="s">
        <v>17074</v>
      </c>
      <c r="E1799" t="s">
        <v>11488</v>
      </c>
      <c r="F1799" s="9">
        <f>Table13[[#This Row],[ToMeasure]]-Table13[[#This Row],[FromMeasure]]</f>
        <v>0.99273924999999996</v>
      </c>
      <c r="G1799" s="5" t="s">
        <v>3994</v>
      </c>
      <c r="H1799" s="35">
        <v>0</v>
      </c>
      <c r="I1799" s="56"/>
      <c r="J1799" t="s">
        <v>156</v>
      </c>
      <c r="K1799" s="58" t="s">
        <v>203</v>
      </c>
      <c r="L1799" s="35">
        <v>0.99273924999999996</v>
      </c>
      <c r="M1799" s="56"/>
      <c r="N1799" t="s">
        <v>512</v>
      </c>
      <c r="O1799" s="2">
        <v>20396</v>
      </c>
      <c r="P1799" s="2">
        <v>0</v>
      </c>
      <c r="Q1799" s="2">
        <v>20396</v>
      </c>
      <c r="R1799" t="s">
        <v>11489</v>
      </c>
      <c r="S1799">
        <v>8</v>
      </c>
      <c r="T1799" t="s">
        <v>203</v>
      </c>
      <c r="U1799" s="2">
        <v>734</v>
      </c>
      <c r="V1799" s="2">
        <v>980</v>
      </c>
      <c r="W1799" s="8">
        <v>8.4036085506962149E-2</v>
      </c>
      <c r="X1799" s="2">
        <v>27996</v>
      </c>
      <c r="Y1799" s="45"/>
      <c r="AC1799" s="1" t="str">
        <f>IF(Table13[[#This Row],[TCS MP]]&gt;=Table13[[#This Row],[BMP]],IF(Table13[[#This Row],[TCS MP]]&lt;=Table13[[#This Row],[EMP]],"Good","EMP"),"BMP")</f>
        <v>EMP</v>
      </c>
    </row>
    <row r="1800" spans="1:29" ht="24" customHeight="1" x14ac:dyDescent="0.25">
      <c r="A1800" t="s">
        <v>6423</v>
      </c>
      <c r="B1800" t="s">
        <v>18938</v>
      </c>
      <c r="C1800">
        <v>3744</v>
      </c>
      <c r="D1800" t="s">
        <v>17074</v>
      </c>
      <c r="E1800" t="s">
        <v>6424</v>
      </c>
      <c r="F1800" s="9">
        <f>Table13[[#This Row],[ToMeasure]]-Table13[[#This Row],[FromMeasure]]</f>
        <v>0.49013005999999998</v>
      </c>
      <c r="G1800" s="5" t="s">
        <v>6425</v>
      </c>
      <c r="H1800" s="35">
        <v>0</v>
      </c>
      <c r="I1800" s="56"/>
      <c r="J1800" t="s">
        <v>156</v>
      </c>
      <c r="K1800" s="58" t="s">
        <v>203</v>
      </c>
      <c r="L1800" s="35">
        <v>0.49013005999999998</v>
      </c>
      <c r="M1800" s="56"/>
      <c r="N1800" t="s">
        <v>635</v>
      </c>
      <c r="O1800" s="2">
        <v>33310</v>
      </c>
      <c r="P1800" s="2">
        <v>0</v>
      </c>
      <c r="Q1800" s="2">
        <v>33310</v>
      </c>
      <c r="R1800" t="s">
        <v>6426</v>
      </c>
      <c r="S1800">
        <v>8</v>
      </c>
      <c r="T1800" t="s">
        <v>203</v>
      </c>
      <c r="U1800" s="2">
        <v>791</v>
      </c>
      <c r="V1800" s="2">
        <v>1079</v>
      </c>
      <c r="W1800" s="8">
        <v>5.6139297508255782E-2</v>
      </c>
      <c r="X1800" s="2">
        <v>45722</v>
      </c>
      <c r="Y1800" s="45"/>
      <c r="AC1800" s="1" t="str">
        <f>IF(Table13[[#This Row],[TCS MP]]&gt;=Table13[[#This Row],[BMP]],IF(Table13[[#This Row],[TCS MP]]&lt;=Table13[[#This Row],[EMP]],"Good","EMP"),"BMP")</f>
        <v>EMP</v>
      </c>
    </row>
    <row r="1801" spans="1:29" ht="24" customHeight="1" x14ac:dyDescent="0.25">
      <c r="A1801" t="s">
        <v>3493</v>
      </c>
      <c r="B1801" t="s">
        <v>18936</v>
      </c>
      <c r="C1801">
        <v>3742</v>
      </c>
      <c r="D1801" t="s">
        <v>17074</v>
      </c>
      <c r="E1801" t="s">
        <v>3494</v>
      </c>
      <c r="F1801" s="9">
        <f>Table13[[#This Row],[ToMeasure]]-Table13[[#This Row],[FromMeasure]]</f>
        <v>0.58999011000000001</v>
      </c>
      <c r="G1801" s="5" t="s">
        <v>3495</v>
      </c>
      <c r="H1801" s="35">
        <v>0</v>
      </c>
      <c r="I1801" s="56"/>
      <c r="J1801" t="s">
        <v>647</v>
      </c>
      <c r="K1801" s="58" t="s">
        <v>203</v>
      </c>
      <c r="L1801" s="35">
        <v>0.58999011000000001</v>
      </c>
      <c r="M1801" s="56"/>
      <c r="N1801" t="s">
        <v>512</v>
      </c>
      <c r="O1801" s="2">
        <v>32857</v>
      </c>
      <c r="P1801" s="2">
        <v>0</v>
      </c>
      <c r="Q1801" s="2">
        <v>32857</v>
      </c>
      <c r="R1801" t="s">
        <v>3496</v>
      </c>
      <c r="S1801">
        <v>8</v>
      </c>
      <c r="T1801" t="s">
        <v>203</v>
      </c>
      <c r="U1801" s="2">
        <v>1182</v>
      </c>
      <c r="V1801" s="2">
        <v>1576</v>
      </c>
      <c r="W1801" s="8">
        <v>8.3939495389110386E-2</v>
      </c>
      <c r="X1801" s="2">
        <v>45100</v>
      </c>
      <c r="Y1801" s="45"/>
      <c r="AC1801" s="1" t="str">
        <f>IF(Table13[[#This Row],[TCS MP]]&gt;=Table13[[#This Row],[BMP]],IF(Table13[[#This Row],[TCS MP]]&lt;=Table13[[#This Row],[EMP]],"Good","EMP"),"BMP")</f>
        <v>EMP</v>
      </c>
    </row>
    <row r="1802" spans="1:29" ht="24" customHeight="1" x14ac:dyDescent="0.25">
      <c r="A1802" t="s">
        <v>6427</v>
      </c>
      <c r="B1802" t="s">
        <v>18937</v>
      </c>
      <c r="C1802">
        <v>3743</v>
      </c>
      <c r="D1802" t="s">
        <v>17074</v>
      </c>
      <c r="E1802" t="s">
        <v>6428</v>
      </c>
      <c r="F1802" s="9">
        <f>Table13[[#This Row],[ToMeasure]]-Table13[[#This Row],[FromMeasure]]</f>
        <v>0.43963835000000001</v>
      </c>
      <c r="G1802" s="5" t="s">
        <v>6429</v>
      </c>
      <c r="H1802" s="35">
        <v>0</v>
      </c>
      <c r="I1802" s="56"/>
      <c r="J1802" t="s">
        <v>3495</v>
      </c>
      <c r="K1802" s="58" t="s">
        <v>203</v>
      </c>
      <c r="L1802" s="35">
        <v>0.43963835000000001</v>
      </c>
      <c r="M1802" s="56"/>
      <c r="N1802" t="s">
        <v>6425</v>
      </c>
      <c r="O1802" s="2">
        <v>9115</v>
      </c>
      <c r="P1802" s="2">
        <v>0</v>
      </c>
      <c r="Q1802" s="2">
        <v>9115</v>
      </c>
      <c r="R1802" t="s">
        <v>6430</v>
      </c>
      <c r="S1802">
        <v>10</v>
      </c>
      <c r="T1802" t="s">
        <v>203</v>
      </c>
      <c r="U1802" s="2">
        <v>110</v>
      </c>
      <c r="V1802" s="2">
        <v>165</v>
      </c>
      <c r="W1802" s="8">
        <v>3.0170049369171694E-2</v>
      </c>
      <c r="X1802" s="2">
        <v>12511</v>
      </c>
      <c r="Y1802" s="45"/>
      <c r="AC1802" s="1" t="str">
        <f>IF(Table13[[#This Row],[TCS MP]]&gt;=Table13[[#This Row],[BMP]],IF(Table13[[#This Row],[TCS MP]]&lt;=Table13[[#This Row],[EMP]],"Good","EMP"),"BMP")</f>
        <v>EMP</v>
      </c>
    </row>
    <row r="1803" spans="1:29" ht="24" customHeight="1" x14ac:dyDescent="0.25">
      <c r="A1803" t="s">
        <v>3497</v>
      </c>
      <c r="B1803" t="s">
        <v>18940</v>
      </c>
      <c r="C1803">
        <v>3752</v>
      </c>
      <c r="D1803" t="s">
        <v>17074</v>
      </c>
      <c r="E1803" t="s">
        <v>3498</v>
      </c>
      <c r="F1803" s="9">
        <f>Table13[[#This Row],[ToMeasure]]-Table13[[#This Row],[FromMeasure]]</f>
        <v>0.24508083</v>
      </c>
      <c r="G1803" s="5" t="s">
        <v>3499</v>
      </c>
      <c r="H1803" s="35">
        <v>0</v>
      </c>
      <c r="I1803" s="56"/>
      <c r="J1803" t="s">
        <v>647</v>
      </c>
      <c r="K1803" s="58" t="s">
        <v>203</v>
      </c>
      <c r="L1803" s="35">
        <v>0.24508083</v>
      </c>
      <c r="M1803" s="56"/>
      <c r="N1803" t="s">
        <v>515</v>
      </c>
      <c r="O1803" s="2">
        <v>9626</v>
      </c>
      <c r="P1803" s="2">
        <v>0</v>
      </c>
      <c r="Q1803" s="2">
        <v>9626</v>
      </c>
      <c r="R1803" t="s">
        <v>3500</v>
      </c>
      <c r="S1803">
        <v>8</v>
      </c>
      <c r="T1803" t="s">
        <v>203</v>
      </c>
      <c r="U1803" s="2">
        <v>339</v>
      </c>
      <c r="V1803" s="2">
        <v>452</v>
      </c>
      <c r="W1803" s="8">
        <v>8.2173280698109294E-2</v>
      </c>
      <c r="X1803" s="2">
        <v>13213</v>
      </c>
      <c r="Y1803" s="45"/>
      <c r="AC1803" s="1" t="str">
        <f>IF(Table13[[#This Row],[TCS MP]]&gt;=Table13[[#This Row],[BMP]],IF(Table13[[#This Row],[TCS MP]]&lt;=Table13[[#This Row],[EMP]],"Good","EMP"),"BMP")</f>
        <v>EMP</v>
      </c>
    </row>
    <row r="1804" spans="1:29" ht="24" customHeight="1" x14ac:dyDescent="0.25">
      <c r="A1804" t="s">
        <v>6431</v>
      </c>
      <c r="B1804" t="s">
        <v>18939</v>
      </c>
      <c r="C1804">
        <v>3751</v>
      </c>
      <c r="D1804" t="s">
        <v>17074</v>
      </c>
      <c r="E1804" t="s">
        <v>6432</v>
      </c>
      <c r="F1804" s="9">
        <f>Table13[[#This Row],[ToMeasure]]-Table13[[#This Row],[FromMeasure]]</f>
        <v>0.22365581000000001</v>
      </c>
      <c r="G1804" s="5" t="s">
        <v>6433</v>
      </c>
      <c r="H1804" s="35">
        <v>0</v>
      </c>
      <c r="I1804" s="56"/>
      <c r="J1804" t="s">
        <v>515</v>
      </c>
      <c r="K1804" s="58" t="s">
        <v>203</v>
      </c>
      <c r="L1804" s="35">
        <v>0.22365581000000001</v>
      </c>
      <c r="M1804" s="56"/>
      <c r="N1804" t="s">
        <v>156</v>
      </c>
      <c r="O1804" s="2">
        <v>12023</v>
      </c>
      <c r="P1804" s="2">
        <v>0</v>
      </c>
      <c r="Q1804" s="2">
        <v>12023</v>
      </c>
      <c r="R1804" t="s">
        <v>6434</v>
      </c>
      <c r="S1804">
        <v>10</v>
      </c>
      <c r="T1804" t="s">
        <v>203</v>
      </c>
      <c r="U1804" s="2">
        <v>364</v>
      </c>
      <c r="V1804" s="2">
        <v>1414</v>
      </c>
      <c r="W1804" s="8">
        <v>0.14788322382100974</v>
      </c>
      <c r="X1804" s="2">
        <v>16503</v>
      </c>
      <c r="Y1804" s="45"/>
      <c r="AC1804" s="1" t="str">
        <f>IF(Table13[[#This Row],[TCS MP]]&gt;=Table13[[#This Row],[BMP]],IF(Table13[[#This Row],[TCS MP]]&lt;=Table13[[#This Row],[EMP]],"Good","EMP"),"BMP")</f>
        <v>EMP</v>
      </c>
    </row>
    <row r="1805" spans="1:29" ht="24" customHeight="1" x14ac:dyDescent="0.25">
      <c r="A1805" t="s">
        <v>7557</v>
      </c>
      <c r="B1805" t="s">
        <v>18942</v>
      </c>
      <c r="C1805">
        <v>3760</v>
      </c>
      <c r="D1805" t="s">
        <v>17074</v>
      </c>
      <c r="E1805" t="s">
        <v>7558</v>
      </c>
      <c r="F1805" s="9">
        <f>Table13[[#This Row],[ToMeasure]]-Table13[[#This Row],[FromMeasure]]</f>
        <v>0.24243137000000001</v>
      </c>
      <c r="G1805" s="5" t="s">
        <v>6442</v>
      </c>
      <c r="H1805" s="35">
        <v>0</v>
      </c>
      <c r="I1805" s="56"/>
      <c r="J1805" t="s">
        <v>156</v>
      </c>
      <c r="K1805" s="58" t="s">
        <v>203</v>
      </c>
      <c r="L1805" s="35">
        <v>0.24243137000000001</v>
      </c>
      <c r="M1805" s="56"/>
      <c r="N1805" t="s">
        <v>6437</v>
      </c>
      <c r="O1805" s="2">
        <v>12473</v>
      </c>
      <c r="P1805" s="2">
        <v>0</v>
      </c>
      <c r="Q1805" s="2">
        <v>12473</v>
      </c>
      <c r="R1805" t="s">
        <v>7559</v>
      </c>
      <c r="S1805">
        <v>10</v>
      </c>
      <c r="T1805" t="s">
        <v>203</v>
      </c>
      <c r="U1805" s="2">
        <v>440</v>
      </c>
      <c r="V1805" s="2">
        <v>587</v>
      </c>
      <c r="W1805" s="8">
        <v>8.2337849755471815E-2</v>
      </c>
      <c r="X1805" s="2">
        <v>17121</v>
      </c>
      <c r="Y1805" s="45"/>
      <c r="AC1805" s="1" t="str">
        <f>IF(Table13[[#This Row],[TCS MP]]&gt;=Table13[[#This Row],[BMP]],IF(Table13[[#This Row],[TCS MP]]&lt;=Table13[[#This Row],[EMP]],"Good","EMP"),"BMP")</f>
        <v>EMP</v>
      </c>
    </row>
    <row r="1806" spans="1:29" ht="24" customHeight="1" x14ac:dyDescent="0.25">
      <c r="A1806" t="s">
        <v>11490</v>
      </c>
      <c r="B1806" t="s">
        <v>18944</v>
      </c>
      <c r="C1806">
        <v>3762</v>
      </c>
      <c r="D1806" t="s">
        <v>17074</v>
      </c>
      <c r="E1806" t="s">
        <v>11491</v>
      </c>
      <c r="F1806" s="9">
        <f>Table13[[#This Row],[ToMeasure]]-Table13[[#This Row],[FromMeasure]]</f>
        <v>0.25260599</v>
      </c>
      <c r="G1806" s="5" t="s">
        <v>3504</v>
      </c>
      <c r="H1806" s="35">
        <v>0</v>
      </c>
      <c r="I1806" s="56"/>
      <c r="J1806" t="s">
        <v>647</v>
      </c>
      <c r="K1806" s="58" t="s">
        <v>203</v>
      </c>
      <c r="L1806" s="35">
        <v>0.25260599</v>
      </c>
      <c r="M1806" s="56"/>
      <c r="N1806" t="s">
        <v>6437</v>
      </c>
      <c r="O1806" s="2">
        <v>13089</v>
      </c>
      <c r="P1806" s="2">
        <v>0</v>
      </c>
      <c r="Q1806" s="2">
        <v>13089</v>
      </c>
      <c r="R1806" t="s">
        <v>11492</v>
      </c>
      <c r="S1806">
        <v>10</v>
      </c>
      <c r="T1806" t="s">
        <v>203</v>
      </c>
      <c r="U1806" s="2">
        <v>461</v>
      </c>
      <c r="V1806" s="2">
        <v>614</v>
      </c>
      <c r="W1806" s="8">
        <v>8.2130032852013146E-2</v>
      </c>
      <c r="X1806" s="2">
        <v>17966</v>
      </c>
      <c r="Y1806" s="45"/>
      <c r="AC1806" s="1" t="str">
        <f>IF(Table13[[#This Row],[TCS MP]]&gt;=Table13[[#This Row],[BMP]],IF(Table13[[#This Row],[TCS MP]]&lt;=Table13[[#This Row],[EMP]],"Good","EMP"),"BMP")</f>
        <v>EMP</v>
      </c>
    </row>
    <row r="1807" spans="1:29" ht="24" customHeight="1" x14ac:dyDescent="0.25">
      <c r="A1807" t="s">
        <v>3501</v>
      </c>
      <c r="B1807" t="s">
        <v>18943</v>
      </c>
      <c r="C1807">
        <v>3761</v>
      </c>
      <c r="D1807" t="s">
        <v>17074</v>
      </c>
      <c r="E1807" t="s">
        <v>3502</v>
      </c>
      <c r="F1807" s="9">
        <f>Table13[[#This Row],[ToMeasure]]-Table13[[#This Row],[FromMeasure]]</f>
        <v>0.25115721000000002</v>
      </c>
      <c r="G1807" s="5" t="s">
        <v>3503</v>
      </c>
      <c r="H1807" s="35">
        <v>0</v>
      </c>
      <c r="I1807" s="56"/>
      <c r="J1807" t="s">
        <v>3504</v>
      </c>
      <c r="K1807" s="58" t="s">
        <v>203</v>
      </c>
      <c r="L1807" s="35">
        <v>0.25115721000000002</v>
      </c>
      <c r="M1807" s="56"/>
      <c r="N1807" t="s">
        <v>156</v>
      </c>
      <c r="O1807" s="2">
        <v>16392</v>
      </c>
      <c r="P1807" s="2">
        <v>0</v>
      </c>
      <c r="Q1807" s="2">
        <v>16392</v>
      </c>
      <c r="R1807" t="s">
        <v>3505</v>
      </c>
      <c r="S1807">
        <v>15</v>
      </c>
      <c r="T1807" t="s">
        <v>203</v>
      </c>
      <c r="U1807" s="2">
        <v>498</v>
      </c>
      <c r="V1807" s="2">
        <v>1929</v>
      </c>
      <c r="W1807" s="8">
        <v>0.14806002928257686</v>
      </c>
      <c r="X1807" s="2">
        <v>22500</v>
      </c>
      <c r="Y1807" s="45"/>
      <c r="AC1807" s="1" t="str">
        <f>IF(Table13[[#This Row],[TCS MP]]&gt;=Table13[[#This Row],[BMP]],IF(Table13[[#This Row],[TCS MP]]&lt;=Table13[[#This Row],[EMP]],"Good","EMP"),"BMP")</f>
        <v>EMP</v>
      </c>
    </row>
    <row r="1808" spans="1:29" ht="24" customHeight="1" x14ac:dyDescent="0.25">
      <c r="A1808" t="s">
        <v>6435</v>
      </c>
      <c r="B1808" t="s">
        <v>18945</v>
      </c>
      <c r="C1808">
        <v>3763</v>
      </c>
      <c r="D1808" t="s">
        <v>17074</v>
      </c>
      <c r="E1808" t="s">
        <v>6436</v>
      </c>
      <c r="F1808" s="9">
        <f>Table13[[#This Row],[ToMeasure]]-Table13[[#This Row],[FromMeasure]]</f>
        <v>0.27132065999999999</v>
      </c>
      <c r="G1808" s="5" t="s">
        <v>6437</v>
      </c>
      <c r="H1808" s="35">
        <v>0</v>
      </c>
      <c r="I1808" s="56"/>
      <c r="J1808" t="s">
        <v>3504</v>
      </c>
      <c r="K1808" s="58" t="s">
        <v>203</v>
      </c>
      <c r="L1808" s="35">
        <v>0.27132065999999999</v>
      </c>
      <c r="M1808" s="56"/>
      <c r="N1808" t="s">
        <v>647</v>
      </c>
      <c r="O1808" s="2">
        <v>15555</v>
      </c>
      <c r="P1808" s="2">
        <v>0</v>
      </c>
      <c r="Q1808" s="2">
        <v>15555</v>
      </c>
      <c r="R1808" t="s">
        <v>6438</v>
      </c>
      <c r="S1808">
        <v>14</v>
      </c>
      <c r="T1808" t="s">
        <v>203</v>
      </c>
      <c r="U1808" s="2">
        <v>473</v>
      </c>
      <c r="V1808" s="2">
        <v>1831</v>
      </c>
      <c r="W1808" s="8">
        <v>0.14811957569913212</v>
      </c>
      <c r="X1808" s="2">
        <v>21351</v>
      </c>
      <c r="Y1808" s="45"/>
      <c r="AC1808" s="1" t="str">
        <f>IF(Table13[[#This Row],[TCS MP]]&gt;=Table13[[#This Row],[BMP]],IF(Table13[[#This Row],[TCS MP]]&lt;=Table13[[#This Row],[EMP]],"Good","EMP"),"BMP")</f>
        <v>EMP</v>
      </c>
    </row>
    <row r="1809" spans="1:29" ht="24" customHeight="1" x14ac:dyDescent="0.25">
      <c r="A1809" t="s">
        <v>7560</v>
      </c>
      <c r="C1809" t="s">
        <v>203</v>
      </c>
      <c r="D1809" t="s">
        <v>17074</v>
      </c>
      <c r="E1809" t="s">
        <v>7561</v>
      </c>
      <c r="F1809" s="9">
        <f>Table13[[#This Row],[ToMeasure]]-Table13[[#This Row],[FromMeasure]]</f>
        <v>4.0092000000000003E-2</v>
      </c>
      <c r="G1809" s="5" t="s">
        <v>7562</v>
      </c>
      <c r="H1809" s="35">
        <v>0</v>
      </c>
      <c r="I1809" s="56"/>
      <c r="J1809" t="s">
        <v>517</v>
      </c>
      <c r="K1809" s="58" t="s">
        <v>203</v>
      </c>
      <c r="L1809" s="35">
        <v>4.0092000000000003E-2</v>
      </c>
      <c r="M1809" s="56"/>
      <c r="N1809" t="s">
        <v>6437</v>
      </c>
      <c r="O1809" s="2" t="s">
        <v>203</v>
      </c>
      <c r="P1809" s="2" t="s">
        <v>203</v>
      </c>
      <c r="Q1809" s="2" t="s">
        <v>203</v>
      </c>
      <c r="R1809" t="s">
        <v>203</v>
      </c>
      <c r="S1809" t="s">
        <v>203</v>
      </c>
      <c r="T1809" t="s">
        <v>203</v>
      </c>
      <c r="U1809" s="2" t="s">
        <v>203</v>
      </c>
      <c r="V1809" s="2" t="s">
        <v>203</v>
      </c>
      <c r="W1809" s="8" t="s">
        <v>203</v>
      </c>
      <c r="X1809" s="2" t="s">
        <v>203</v>
      </c>
      <c r="Y1809" s="45"/>
      <c r="AC1809" s="1" t="str">
        <f>IF(Table13[[#This Row],[TCS MP]]&gt;=Table13[[#This Row],[BMP]],IF(Table13[[#This Row],[TCS MP]]&lt;=Table13[[#This Row],[EMP]],"Good","EMP"),"BMP")</f>
        <v>EMP</v>
      </c>
    </row>
    <row r="1810" spans="1:29" ht="24" customHeight="1" x14ac:dyDescent="0.25">
      <c r="A1810" t="s">
        <v>3506</v>
      </c>
      <c r="C1810" t="s">
        <v>203</v>
      </c>
      <c r="D1810" t="s">
        <v>17074</v>
      </c>
      <c r="E1810" t="s">
        <v>3507</v>
      </c>
      <c r="F1810" s="9">
        <f>Table13[[#This Row],[ToMeasure]]-Table13[[#This Row],[FromMeasure]]</f>
        <v>4.5735530000000003E-2</v>
      </c>
      <c r="G1810" s="5" t="s">
        <v>3508</v>
      </c>
      <c r="H1810" s="35">
        <v>0</v>
      </c>
      <c r="I1810" s="56"/>
      <c r="J1810" t="s">
        <v>517</v>
      </c>
      <c r="K1810" s="58" t="s">
        <v>203</v>
      </c>
      <c r="L1810" s="35">
        <v>4.5735530000000003E-2</v>
      </c>
      <c r="M1810" s="56"/>
      <c r="N1810" t="s">
        <v>3503</v>
      </c>
      <c r="O1810" s="2" t="s">
        <v>203</v>
      </c>
      <c r="P1810" s="2" t="s">
        <v>203</v>
      </c>
      <c r="Q1810" s="2" t="s">
        <v>203</v>
      </c>
      <c r="R1810" t="s">
        <v>203</v>
      </c>
      <c r="S1810" t="s">
        <v>203</v>
      </c>
      <c r="T1810" t="s">
        <v>203</v>
      </c>
      <c r="U1810" s="2" t="s">
        <v>203</v>
      </c>
      <c r="V1810" s="2" t="s">
        <v>203</v>
      </c>
      <c r="W1810" s="8" t="s">
        <v>203</v>
      </c>
      <c r="X1810" s="2" t="s">
        <v>203</v>
      </c>
      <c r="Y1810" s="45"/>
      <c r="AC1810" s="1" t="str">
        <f>IF(Table13[[#This Row],[TCS MP]]&gt;=Table13[[#This Row],[BMP]],IF(Table13[[#This Row],[TCS MP]]&lt;=Table13[[#This Row],[EMP]],"Good","EMP"),"BMP")</f>
        <v>EMP</v>
      </c>
    </row>
    <row r="1811" spans="1:29" ht="24" customHeight="1" x14ac:dyDescent="0.25">
      <c r="A1811" t="s">
        <v>6439</v>
      </c>
      <c r="C1811" t="s">
        <v>203</v>
      </c>
      <c r="D1811" t="s">
        <v>17074</v>
      </c>
      <c r="E1811" t="s">
        <v>6440</v>
      </c>
      <c r="F1811" s="9">
        <f>Table13[[#This Row],[ToMeasure]]-Table13[[#This Row],[FromMeasure]]</f>
        <v>5.4543700000000001E-2</v>
      </c>
      <c r="G1811" s="5" t="s">
        <v>6441</v>
      </c>
      <c r="H1811" s="35">
        <v>0</v>
      </c>
      <c r="I1811" s="56"/>
      <c r="J1811" t="s">
        <v>6442</v>
      </c>
      <c r="K1811" s="58" t="s">
        <v>203</v>
      </c>
      <c r="L1811" s="35">
        <v>5.4543700000000001E-2</v>
      </c>
      <c r="M1811" s="56"/>
      <c r="N1811" t="s">
        <v>517</v>
      </c>
      <c r="O1811" s="2" t="s">
        <v>203</v>
      </c>
      <c r="P1811" s="2" t="s">
        <v>203</v>
      </c>
      <c r="Q1811" s="2" t="s">
        <v>203</v>
      </c>
      <c r="R1811" t="s">
        <v>203</v>
      </c>
      <c r="S1811" t="s">
        <v>203</v>
      </c>
      <c r="T1811" t="s">
        <v>203</v>
      </c>
      <c r="U1811" s="2" t="s">
        <v>203</v>
      </c>
      <c r="V1811" s="2" t="s">
        <v>203</v>
      </c>
      <c r="W1811" s="8" t="s">
        <v>203</v>
      </c>
      <c r="X1811" s="2" t="s">
        <v>203</v>
      </c>
      <c r="Y1811" s="45"/>
      <c r="AC1811" s="1" t="str">
        <f>IF(Table13[[#This Row],[TCS MP]]&gt;=Table13[[#This Row],[BMP]],IF(Table13[[#This Row],[TCS MP]]&lt;=Table13[[#This Row],[EMP]],"Good","EMP"),"BMP")</f>
        <v>EMP</v>
      </c>
    </row>
    <row r="1812" spans="1:29" ht="24" customHeight="1" x14ac:dyDescent="0.25">
      <c r="A1812" t="s">
        <v>7563</v>
      </c>
      <c r="B1812" t="s">
        <v>18947</v>
      </c>
      <c r="C1812">
        <v>3770</v>
      </c>
      <c r="D1812" t="s">
        <v>17074</v>
      </c>
      <c r="E1812" t="s">
        <v>7564</v>
      </c>
      <c r="F1812" s="9">
        <f>Table13[[#This Row],[ToMeasure]]-Table13[[#This Row],[FromMeasure]]</f>
        <v>0.15937294000000002</v>
      </c>
      <c r="G1812" s="5" t="s">
        <v>7565</v>
      </c>
      <c r="H1812" s="35">
        <v>8.9232359999999997E-2</v>
      </c>
      <c r="I1812" s="56"/>
      <c r="J1812" t="s">
        <v>517</v>
      </c>
      <c r="K1812" s="58" t="s">
        <v>203</v>
      </c>
      <c r="L1812" s="35">
        <v>0.2486053</v>
      </c>
      <c r="M1812" s="56"/>
      <c r="N1812" t="s">
        <v>7566</v>
      </c>
      <c r="O1812" s="2">
        <v>4773</v>
      </c>
      <c r="P1812" s="2">
        <v>0</v>
      </c>
      <c r="Q1812" s="2">
        <v>4773</v>
      </c>
      <c r="R1812" t="s">
        <v>7567</v>
      </c>
      <c r="S1812">
        <v>20</v>
      </c>
      <c r="T1812" t="s">
        <v>203</v>
      </c>
      <c r="U1812" s="2">
        <v>143</v>
      </c>
      <c r="V1812" s="2">
        <v>191</v>
      </c>
      <c r="W1812" s="8">
        <v>6.9976953697883926E-2</v>
      </c>
      <c r="X1812" s="2">
        <v>7513</v>
      </c>
      <c r="Y1812" s="45"/>
      <c r="AC1812" s="1" t="str">
        <f>IF(Table13[[#This Row],[TCS MP]]&gt;=Table13[[#This Row],[BMP]],IF(Table13[[#This Row],[TCS MP]]&lt;=Table13[[#This Row],[EMP]],"Good","EMP"),"BMP")</f>
        <v>EMP</v>
      </c>
    </row>
    <row r="1813" spans="1:29" ht="24" customHeight="1" x14ac:dyDescent="0.25">
      <c r="A1813" t="s">
        <v>11493</v>
      </c>
      <c r="B1813" t="s">
        <v>18948</v>
      </c>
      <c r="C1813">
        <v>3771</v>
      </c>
      <c r="D1813" t="s">
        <v>17074</v>
      </c>
      <c r="E1813" t="s">
        <v>11494</v>
      </c>
      <c r="F1813" s="9">
        <f>Table13[[#This Row],[ToMeasure]]-Table13[[#This Row],[FromMeasure]]</f>
        <v>0.11903618000000001</v>
      </c>
      <c r="G1813" s="5" t="s">
        <v>7566</v>
      </c>
      <c r="H1813" s="35">
        <v>0</v>
      </c>
      <c r="I1813" s="56"/>
      <c r="J1813" t="s">
        <v>7565</v>
      </c>
      <c r="K1813" s="58" t="s">
        <v>203</v>
      </c>
      <c r="L1813" s="35">
        <v>0.11903618000000001</v>
      </c>
      <c r="M1813" s="56"/>
      <c r="N1813" t="s">
        <v>68</v>
      </c>
      <c r="O1813" s="2">
        <v>1899</v>
      </c>
      <c r="P1813" s="2">
        <v>0</v>
      </c>
      <c r="Q1813" s="2">
        <v>1899</v>
      </c>
      <c r="R1813" t="s">
        <v>11495</v>
      </c>
      <c r="S1813">
        <v>17</v>
      </c>
      <c r="T1813" t="s">
        <v>203</v>
      </c>
      <c r="U1813" s="2">
        <v>57</v>
      </c>
      <c r="V1813" s="2">
        <v>76</v>
      </c>
      <c r="W1813" s="8">
        <v>7.0036861506055814E-2</v>
      </c>
      <c r="X1813" s="2">
        <v>2989</v>
      </c>
      <c r="Y1813" s="45"/>
      <c r="AC1813" s="1" t="str">
        <f>IF(Table13[[#This Row],[TCS MP]]&gt;=Table13[[#This Row],[BMP]],IF(Table13[[#This Row],[TCS MP]]&lt;=Table13[[#This Row],[EMP]],"Good","EMP"),"BMP")</f>
        <v>EMP</v>
      </c>
    </row>
    <row r="1814" spans="1:29" ht="24" customHeight="1" x14ac:dyDescent="0.25">
      <c r="A1814" t="s">
        <v>3509</v>
      </c>
      <c r="C1814" t="s">
        <v>203</v>
      </c>
      <c r="D1814" t="s">
        <v>17074</v>
      </c>
      <c r="E1814" t="s">
        <v>3510</v>
      </c>
      <c r="F1814" s="9">
        <f>Table13[[#This Row],[ToMeasure]]-Table13[[#This Row],[FromMeasure]]</f>
        <v>3.997829E-2</v>
      </c>
      <c r="G1814" s="5" t="s">
        <v>3511</v>
      </c>
      <c r="H1814" s="35">
        <v>0</v>
      </c>
      <c r="I1814" s="56"/>
      <c r="J1814" t="s">
        <v>3504</v>
      </c>
      <c r="K1814" s="58" t="s">
        <v>203</v>
      </c>
      <c r="L1814" s="35">
        <v>3.997829E-2</v>
      </c>
      <c r="M1814" s="56"/>
      <c r="N1814" t="s">
        <v>517</v>
      </c>
      <c r="O1814" s="2" t="s">
        <v>203</v>
      </c>
      <c r="P1814" s="2" t="s">
        <v>203</v>
      </c>
      <c r="Q1814" s="2" t="s">
        <v>203</v>
      </c>
      <c r="R1814" t="s">
        <v>203</v>
      </c>
      <c r="S1814" t="s">
        <v>203</v>
      </c>
      <c r="T1814" t="s">
        <v>203</v>
      </c>
      <c r="U1814" s="2" t="s">
        <v>203</v>
      </c>
      <c r="V1814" s="2" t="s">
        <v>203</v>
      </c>
      <c r="W1814" s="8" t="s">
        <v>203</v>
      </c>
      <c r="X1814" s="2" t="s">
        <v>203</v>
      </c>
      <c r="Y1814" s="45"/>
      <c r="AC1814" s="1" t="str">
        <f>IF(Table13[[#This Row],[TCS MP]]&gt;=Table13[[#This Row],[BMP]],IF(Table13[[#This Row],[TCS MP]]&lt;=Table13[[#This Row],[EMP]],"Good","EMP"),"BMP")</f>
        <v>EMP</v>
      </c>
    </row>
    <row r="1815" spans="1:29" ht="24" customHeight="1" x14ac:dyDescent="0.25">
      <c r="A1815" t="s">
        <v>7568</v>
      </c>
      <c r="B1815" t="s">
        <v>18950</v>
      </c>
      <c r="C1815">
        <v>3773</v>
      </c>
      <c r="D1815" t="s">
        <v>17074</v>
      </c>
      <c r="E1815" t="s">
        <v>7569</v>
      </c>
      <c r="F1815" s="9">
        <f>Table13[[#This Row],[ToMeasure]]-Table13[[#This Row],[FromMeasure]]</f>
        <v>0.15955422999999999</v>
      </c>
      <c r="G1815" s="5" t="s">
        <v>7570</v>
      </c>
      <c r="H1815" s="35">
        <v>0</v>
      </c>
      <c r="I1815" s="56"/>
      <c r="J1815" t="s">
        <v>7571</v>
      </c>
      <c r="K1815" s="58" t="s">
        <v>203</v>
      </c>
      <c r="L1815" s="35">
        <v>0.15955422999999999</v>
      </c>
      <c r="M1815" s="56"/>
      <c r="N1815" t="s">
        <v>517</v>
      </c>
      <c r="O1815" s="2">
        <v>2844</v>
      </c>
      <c r="P1815" s="2">
        <v>0</v>
      </c>
      <c r="Q1815" s="2">
        <v>2844</v>
      </c>
      <c r="R1815" t="s">
        <v>7572</v>
      </c>
      <c r="S1815">
        <v>14</v>
      </c>
      <c r="T1815" t="s">
        <v>203</v>
      </c>
      <c r="U1815" s="2">
        <v>86</v>
      </c>
      <c r="V1815" s="2">
        <v>116</v>
      </c>
      <c r="W1815" s="8">
        <v>7.10267229254571E-2</v>
      </c>
      <c r="X1815" s="2">
        <v>4477</v>
      </c>
      <c r="Y1815" s="45"/>
      <c r="AC1815" s="1" t="str">
        <f>IF(Table13[[#This Row],[TCS MP]]&gt;=Table13[[#This Row],[BMP]],IF(Table13[[#This Row],[TCS MP]]&lt;=Table13[[#This Row],[EMP]],"Good","EMP"),"BMP")</f>
        <v>EMP</v>
      </c>
    </row>
    <row r="1816" spans="1:29" ht="24" customHeight="1" x14ac:dyDescent="0.25">
      <c r="A1816" t="s">
        <v>7573</v>
      </c>
      <c r="B1816" t="s">
        <v>18949</v>
      </c>
      <c r="C1816">
        <v>3772</v>
      </c>
      <c r="D1816" t="s">
        <v>17074</v>
      </c>
      <c r="E1816" t="s">
        <v>7574</v>
      </c>
      <c r="F1816" s="9">
        <f>Table13[[#This Row],[ToMeasure]]-Table13[[#This Row],[FromMeasure]]</f>
        <v>0.11789330000000001</v>
      </c>
      <c r="G1816" s="5" t="s">
        <v>7571</v>
      </c>
      <c r="H1816" s="35">
        <v>0</v>
      </c>
      <c r="I1816" s="56"/>
      <c r="J1816" t="s">
        <v>68</v>
      </c>
      <c r="K1816" s="58" t="s">
        <v>203</v>
      </c>
      <c r="L1816" s="35">
        <v>0.11789330000000001</v>
      </c>
      <c r="M1816" s="56"/>
      <c r="N1816" t="s">
        <v>7570</v>
      </c>
      <c r="O1816" s="2">
        <v>1835</v>
      </c>
      <c r="P1816" s="2">
        <v>0</v>
      </c>
      <c r="Q1816" s="2">
        <v>1835</v>
      </c>
      <c r="R1816" t="s">
        <v>7575</v>
      </c>
      <c r="S1816">
        <v>15</v>
      </c>
      <c r="T1816" t="s">
        <v>203</v>
      </c>
      <c r="U1816" s="2">
        <v>55</v>
      </c>
      <c r="V1816" s="2">
        <v>74</v>
      </c>
      <c r="W1816" s="8">
        <v>7.0299727520435965E-2</v>
      </c>
      <c r="X1816" s="2">
        <v>2888</v>
      </c>
      <c r="Y1816" s="45"/>
      <c r="AC1816" s="1" t="str">
        <f>IF(Table13[[#This Row],[TCS MP]]&gt;=Table13[[#This Row],[BMP]],IF(Table13[[#This Row],[TCS MP]]&lt;=Table13[[#This Row],[EMP]],"Good","EMP"),"BMP")</f>
        <v>EMP</v>
      </c>
    </row>
    <row r="1817" spans="1:29" ht="24" customHeight="1" x14ac:dyDescent="0.25">
      <c r="A1817" t="s">
        <v>6443</v>
      </c>
      <c r="B1817" t="s">
        <v>18956</v>
      </c>
      <c r="C1817">
        <v>3790</v>
      </c>
      <c r="D1817" t="s">
        <v>17074</v>
      </c>
      <c r="E1817" t="s">
        <v>6444</v>
      </c>
      <c r="F1817" s="9">
        <f>Table13[[#This Row],[ToMeasure]]-Table13[[#This Row],[FromMeasure]]</f>
        <v>0.28965218999999998</v>
      </c>
      <c r="G1817" s="5" t="s">
        <v>3515</v>
      </c>
      <c r="H1817" s="35">
        <v>0</v>
      </c>
      <c r="I1817" s="56"/>
      <c r="J1817" t="s">
        <v>156</v>
      </c>
      <c r="K1817" s="58" t="s">
        <v>203</v>
      </c>
      <c r="L1817" s="35">
        <v>0.28965218999999998</v>
      </c>
      <c r="M1817" s="56"/>
      <c r="N1817" t="s">
        <v>6445</v>
      </c>
      <c r="O1817" s="2">
        <v>12150</v>
      </c>
      <c r="P1817" s="2">
        <v>0</v>
      </c>
      <c r="Q1817" s="2">
        <v>12150</v>
      </c>
      <c r="R1817" t="s">
        <v>6446</v>
      </c>
      <c r="S1817">
        <v>9</v>
      </c>
      <c r="T1817" t="s">
        <v>203</v>
      </c>
      <c r="U1817" s="2">
        <v>429</v>
      </c>
      <c r="V1817" s="2">
        <v>573</v>
      </c>
      <c r="W1817" s="8">
        <v>8.2469135802469132E-2</v>
      </c>
      <c r="X1817" s="2">
        <v>16677</v>
      </c>
      <c r="Y1817" s="45"/>
      <c r="AC1817" s="1" t="str">
        <f>IF(Table13[[#This Row],[TCS MP]]&gt;=Table13[[#This Row],[BMP]],IF(Table13[[#This Row],[TCS MP]]&lt;=Table13[[#This Row],[EMP]],"Good","EMP"),"BMP")</f>
        <v>EMP</v>
      </c>
    </row>
    <row r="1818" spans="1:29" ht="24" customHeight="1" x14ac:dyDescent="0.25">
      <c r="A1818" t="s">
        <v>6447</v>
      </c>
      <c r="B1818" t="s">
        <v>18958</v>
      </c>
      <c r="C1818">
        <v>3792</v>
      </c>
      <c r="D1818" t="s">
        <v>17074</v>
      </c>
      <c r="E1818" t="s">
        <v>6448</v>
      </c>
      <c r="F1818" s="9">
        <f>Table13[[#This Row],[ToMeasure]]-Table13[[#This Row],[FromMeasure]]</f>
        <v>0.22252721</v>
      </c>
      <c r="G1818" s="5" t="s">
        <v>6449</v>
      </c>
      <c r="H1818" s="35">
        <v>0</v>
      </c>
      <c r="I1818" s="56"/>
      <c r="J1818" t="s">
        <v>647</v>
      </c>
      <c r="K1818" s="58" t="s">
        <v>203</v>
      </c>
      <c r="L1818" s="35">
        <v>0.22252721</v>
      </c>
      <c r="M1818" s="56"/>
      <c r="N1818" t="s">
        <v>6445</v>
      </c>
      <c r="O1818" s="2">
        <v>19566</v>
      </c>
      <c r="P1818" s="2">
        <v>0</v>
      </c>
      <c r="Q1818" s="2">
        <v>19566</v>
      </c>
      <c r="R1818" t="s">
        <v>6450</v>
      </c>
      <c r="S1818">
        <v>11</v>
      </c>
      <c r="T1818" t="s">
        <v>203</v>
      </c>
      <c r="U1818" s="2">
        <v>691</v>
      </c>
      <c r="V1818" s="2">
        <v>923</v>
      </c>
      <c r="W1818" s="8">
        <v>8.2490033731984047E-2</v>
      </c>
      <c r="X1818" s="2">
        <v>26857</v>
      </c>
      <c r="Y1818" s="45"/>
      <c r="AC1818" s="1" t="str">
        <f>IF(Table13[[#This Row],[TCS MP]]&gt;=Table13[[#This Row],[BMP]],IF(Table13[[#This Row],[TCS MP]]&lt;=Table13[[#This Row],[EMP]],"Good","EMP"),"BMP")</f>
        <v>EMP</v>
      </c>
    </row>
    <row r="1819" spans="1:29" ht="24" customHeight="1" x14ac:dyDescent="0.25">
      <c r="A1819" t="s">
        <v>3512</v>
      </c>
      <c r="B1819" t="s">
        <v>18957</v>
      </c>
      <c r="C1819">
        <v>3791</v>
      </c>
      <c r="D1819" t="s">
        <v>17074</v>
      </c>
      <c r="E1819" t="s">
        <v>3513</v>
      </c>
      <c r="F1819" s="9">
        <f>Table13[[#This Row],[ToMeasure]]-Table13[[#This Row],[FromMeasure]]</f>
        <v>0.23496492999999999</v>
      </c>
      <c r="G1819" s="5" t="s">
        <v>3514</v>
      </c>
      <c r="H1819" s="35">
        <v>0</v>
      </c>
      <c r="I1819" s="56"/>
      <c r="J1819" t="s">
        <v>3515</v>
      </c>
      <c r="K1819" s="58" t="s">
        <v>203</v>
      </c>
      <c r="L1819" s="35">
        <v>0.23496492999999999</v>
      </c>
      <c r="M1819" s="56"/>
      <c r="N1819" t="s">
        <v>156</v>
      </c>
      <c r="O1819" s="2">
        <v>19814</v>
      </c>
      <c r="P1819" s="2">
        <v>0</v>
      </c>
      <c r="Q1819" s="2">
        <v>19814</v>
      </c>
      <c r="R1819" t="s">
        <v>3516</v>
      </c>
      <c r="S1819">
        <v>11</v>
      </c>
      <c r="T1819" t="s">
        <v>203</v>
      </c>
      <c r="U1819" s="2">
        <v>601</v>
      </c>
      <c r="V1819" s="2">
        <v>2328</v>
      </c>
      <c r="W1819" s="8">
        <v>0.14782477036438882</v>
      </c>
      <c r="X1819" s="2">
        <v>27197</v>
      </c>
      <c r="Y1819" s="45"/>
      <c r="AC1819" s="1" t="str">
        <f>IF(Table13[[#This Row],[TCS MP]]&gt;=Table13[[#This Row],[BMP]],IF(Table13[[#This Row],[TCS MP]]&lt;=Table13[[#This Row],[EMP]],"Good","EMP"),"BMP")</f>
        <v>EMP</v>
      </c>
    </row>
    <row r="1820" spans="1:29" ht="24" customHeight="1" x14ac:dyDescent="0.25">
      <c r="A1820" t="s">
        <v>7576</v>
      </c>
      <c r="B1820" t="s">
        <v>18959</v>
      </c>
      <c r="C1820">
        <v>3793</v>
      </c>
      <c r="D1820" t="s">
        <v>17074</v>
      </c>
      <c r="E1820" t="s">
        <v>7577</v>
      </c>
      <c r="F1820" s="9">
        <f>Table13[[#This Row],[ToMeasure]]-Table13[[#This Row],[FromMeasure]]</f>
        <v>0.24861611</v>
      </c>
      <c r="G1820" s="5" t="s">
        <v>6445</v>
      </c>
      <c r="H1820" s="35">
        <v>0</v>
      </c>
      <c r="I1820" s="56"/>
      <c r="J1820" t="s">
        <v>3515</v>
      </c>
      <c r="K1820" s="58" t="s">
        <v>203</v>
      </c>
      <c r="L1820" s="35">
        <v>0.24861611</v>
      </c>
      <c r="M1820" s="56"/>
      <c r="N1820" t="s">
        <v>647</v>
      </c>
      <c r="O1820" s="2">
        <v>12611</v>
      </c>
      <c r="P1820" s="2">
        <v>0</v>
      </c>
      <c r="Q1820" s="2">
        <v>12611</v>
      </c>
      <c r="R1820" t="s">
        <v>7578</v>
      </c>
      <c r="S1820">
        <v>11</v>
      </c>
      <c r="T1820" t="s">
        <v>203</v>
      </c>
      <c r="U1820" s="2">
        <v>381</v>
      </c>
      <c r="V1820" s="2">
        <v>1480</v>
      </c>
      <c r="W1820" s="8">
        <v>0.14756958211085561</v>
      </c>
      <c r="X1820" s="2">
        <v>17310</v>
      </c>
      <c r="Y1820" s="45"/>
      <c r="AC1820" s="1" t="str">
        <f>IF(Table13[[#This Row],[TCS MP]]&gt;=Table13[[#This Row],[BMP]],IF(Table13[[#This Row],[TCS MP]]&lt;=Table13[[#This Row],[EMP]],"Good","EMP"),"BMP")</f>
        <v>EMP</v>
      </c>
    </row>
    <row r="1821" spans="1:29" ht="24" customHeight="1" x14ac:dyDescent="0.25">
      <c r="A1821" t="s">
        <v>6451</v>
      </c>
      <c r="C1821" t="s">
        <v>203</v>
      </c>
      <c r="D1821" t="s">
        <v>17074</v>
      </c>
      <c r="E1821" t="s">
        <v>6452</v>
      </c>
      <c r="F1821" s="9">
        <f>Table13[[#This Row],[ToMeasure]]-Table13[[#This Row],[FromMeasure]]</f>
        <v>6.8805939999999996E-2</v>
      </c>
      <c r="G1821" s="5" t="s">
        <v>6453</v>
      </c>
      <c r="H1821" s="35">
        <v>0</v>
      </c>
      <c r="I1821" s="56"/>
      <c r="J1821" t="s">
        <v>92</v>
      </c>
      <c r="K1821" s="58" t="s">
        <v>203</v>
      </c>
      <c r="L1821" s="35">
        <v>6.8805939999999996E-2</v>
      </c>
      <c r="M1821" s="56"/>
      <c r="N1821" t="s">
        <v>6445</v>
      </c>
      <c r="O1821" s="2" t="s">
        <v>203</v>
      </c>
      <c r="P1821" s="2" t="s">
        <v>203</v>
      </c>
      <c r="Q1821" s="2" t="s">
        <v>203</v>
      </c>
      <c r="R1821" t="s">
        <v>203</v>
      </c>
      <c r="S1821" t="s">
        <v>203</v>
      </c>
      <c r="T1821" t="s">
        <v>203</v>
      </c>
      <c r="U1821" s="2" t="s">
        <v>203</v>
      </c>
      <c r="V1821" s="2" t="s">
        <v>203</v>
      </c>
      <c r="W1821" s="8" t="s">
        <v>203</v>
      </c>
      <c r="X1821" s="2" t="s">
        <v>203</v>
      </c>
      <c r="Y1821" s="45"/>
      <c r="AC1821" s="1" t="str">
        <f>IF(Table13[[#This Row],[TCS MP]]&gt;=Table13[[#This Row],[BMP]],IF(Table13[[#This Row],[TCS MP]]&lt;=Table13[[#This Row],[EMP]],"Good","EMP"),"BMP")</f>
        <v>EMP</v>
      </c>
    </row>
    <row r="1822" spans="1:29" ht="24" customHeight="1" x14ac:dyDescent="0.25">
      <c r="A1822" t="s">
        <v>6454</v>
      </c>
      <c r="C1822" t="s">
        <v>203</v>
      </c>
      <c r="D1822" t="s">
        <v>17074</v>
      </c>
      <c r="E1822" t="s">
        <v>6455</v>
      </c>
      <c r="F1822" s="9">
        <f>Table13[[#This Row],[ToMeasure]]-Table13[[#This Row],[FromMeasure]]</f>
        <v>6.2235640000000002E-2</v>
      </c>
      <c r="G1822" s="5" t="s">
        <v>6456</v>
      </c>
      <c r="H1822" s="35">
        <v>0</v>
      </c>
      <c r="I1822" s="56"/>
      <c r="J1822" t="s">
        <v>92</v>
      </c>
      <c r="K1822" s="58" t="s">
        <v>203</v>
      </c>
      <c r="L1822" s="35">
        <v>6.2235640000000002E-2</v>
      </c>
      <c r="M1822" s="56"/>
      <c r="N1822" t="s">
        <v>3514</v>
      </c>
      <c r="O1822" s="2" t="s">
        <v>203</v>
      </c>
      <c r="P1822" s="2" t="s">
        <v>203</v>
      </c>
      <c r="Q1822" s="2" t="s">
        <v>203</v>
      </c>
      <c r="R1822" t="s">
        <v>203</v>
      </c>
      <c r="S1822" t="s">
        <v>203</v>
      </c>
      <c r="T1822" t="s">
        <v>203</v>
      </c>
      <c r="U1822" s="2" t="s">
        <v>203</v>
      </c>
      <c r="V1822" s="2" t="s">
        <v>203</v>
      </c>
      <c r="W1822" s="8" t="s">
        <v>203</v>
      </c>
      <c r="X1822" s="2" t="s">
        <v>203</v>
      </c>
      <c r="Y1822" s="45"/>
      <c r="AC1822" s="1" t="str">
        <f>IF(Table13[[#This Row],[TCS MP]]&gt;=Table13[[#This Row],[BMP]],IF(Table13[[#This Row],[TCS MP]]&lt;=Table13[[#This Row],[EMP]],"Good","EMP"),"BMP")</f>
        <v>EMP</v>
      </c>
    </row>
    <row r="1823" spans="1:29" ht="24" customHeight="1" x14ac:dyDescent="0.25">
      <c r="A1823" t="s">
        <v>3517</v>
      </c>
      <c r="C1823" t="s">
        <v>203</v>
      </c>
      <c r="D1823" t="s">
        <v>17074</v>
      </c>
      <c r="E1823" t="s">
        <v>3518</v>
      </c>
      <c r="F1823" s="9">
        <f>Table13[[#This Row],[ToMeasure]]-Table13[[#This Row],[FromMeasure]]</f>
        <v>6.6248379999999996E-2</v>
      </c>
      <c r="G1823" s="5" t="s">
        <v>3519</v>
      </c>
      <c r="H1823" s="35">
        <v>0</v>
      </c>
      <c r="I1823" s="56"/>
      <c r="J1823" t="s">
        <v>3515</v>
      </c>
      <c r="K1823" s="58" t="s">
        <v>203</v>
      </c>
      <c r="L1823" s="35">
        <v>6.6248379999999996E-2</v>
      </c>
      <c r="M1823" s="56"/>
      <c r="N1823" t="s">
        <v>92</v>
      </c>
      <c r="O1823" s="2" t="s">
        <v>203</v>
      </c>
      <c r="P1823" s="2" t="s">
        <v>203</v>
      </c>
      <c r="Q1823" s="2" t="s">
        <v>203</v>
      </c>
      <c r="R1823" t="s">
        <v>203</v>
      </c>
      <c r="S1823" t="s">
        <v>203</v>
      </c>
      <c r="T1823" t="s">
        <v>203</v>
      </c>
      <c r="U1823" s="2" t="s">
        <v>203</v>
      </c>
      <c r="V1823" s="2" t="s">
        <v>203</v>
      </c>
      <c r="W1823" s="8" t="s">
        <v>203</v>
      </c>
      <c r="X1823" s="2" t="s">
        <v>203</v>
      </c>
      <c r="Y1823" s="45"/>
      <c r="AC1823" s="1" t="str">
        <f>IF(Table13[[#This Row],[TCS MP]]&gt;=Table13[[#This Row],[BMP]],IF(Table13[[#This Row],[TCS MP]]&lt;=Table13[[#This Row],[EMP]],"Good","EMP"),"BMP")</f>
        <v>EMP</v>
      </c>
    </row>
    <row r="1824" spans="1:29" ht="24" customHeight="1" x14ac:dyDescent="0.25">
      <c r="A1824" t="s">
        <v>3520</v>
      </c>
      <c r="B1824" t="s">
        <v>18954</v>
      </c>
      <c r="C1824">
        <v>3782</v>
      </c>
      <c r="D1824" t="s">
        <v>17074</v>
      </c>
      <c r="E1824" t="s">
        <v>3521</v>
      </c>
      <c r="F1824" s="9">
        <f>Table13[[#This Row],[ToMeasure]]-Table13[[#This Row],[FromMeasure]]</f>
        <v>0.23333476</v>
      </c>
      <c r="G1824" s="5" t="s">
        <v>3522</v>
      </c>
      <c r="H1824" s="35">
        <v>0</v>
      </c>
      <c r="I1824" s="56"/>
      <c r="J1824" t="s">
        <v>647</v>
      </c>
      <c r="K1824" s="58" t="s">
        <v>203</v>
      </c>
      <c r="L1824" s="35">
        <v>0.23333476</v>
      </c>
      <c r="M1824" s="56"/>
      <c r="N1824" t="s">
        <v>3523</v>
      </c>
      <c r="O1824" s="2">
        <v>6601</v>
      </c>
      <c r="P1824" s="2">
        <v>0</v>
      </c>
      <c r="Q1824" s="2">
        <v>6601</v>
      </c>
      <c r="R1824" t="s">
        <v>3524</v>
      </c>
      <c r="S1824">
        <v>11</v>
      </c>
      <c r="T1824" t="s">
        <v>203</v>
      </c>
      <c r="U1824" s="2">
        <v>199</v>
      </c>
      <c r="V1824" s="2">
        <v>265</v>
      </c>
      <c r="W1824" s="8">
        <v>7.0292379942432967E-2</v>
      </c>
      <c r="X1824" s="2">
        <v>10390</v>
      </c>
      <c r="Y1824" s="45"/>
      <c r="AC1824" s="1" t="str">
        <f>IF(Table13[[#This Row],[TCS MP]]&gt;=Table13[[#This Row],[BMP]],IF(Table13[[#This Row],[TCS MP]]&lt;=Table13[[#This Row],[EMP]],"Good","EMP"),"BMP")</f>
        <v>EMP</v>
      </c>
    </row>
    <row r="1825" spans="1:29" ht="24" customHeight="1" x14ac:dyDescent="0.25">
      <c r="A1825" t="s">
        <v>7579</v>
      </c>
      <c r="C1825" t="s">
        <v>203</v>
      </c>
      <c r="D1825" t="s">
        <v>17074</v>
      </c>
      <c r="E1825" t="s">
        <v>7580</v>
      </c>
      <c r="F1825" s="9">
        <f>Table13[[#This Row],[ToMeasure]]-Table13[[#This Row],[FromMeasure]]</f>
        <v>6.8227510000000005E-2</v>
      </c>
      <c r="G1825" s="5" t="s">
        <v>7581</v>
      </c>
      <c r="H1825" s="35">
        <v>0</v>
      </c>
      <c r="I1825" s="56"/>
      <c r="J1825" t="s">
        <v>6449</v>
      </c>
      <c r="K1825" s="58" t="s">
        <v>203</v>
      </c>
      <c r="L1825" s="35">
        <v>6.8227510000000005E-2</v>
      </c>
      <c r="M1825" s="56"/>
      <c r="N1825" t="s">
        <v>92</v>
      </c>
      <c r="O1825" s="2" t="s">
        <v>203</v>
      </c>
      <c r="P1825" s="2" t="s">
        <v>203</v>
      </c>
      <c r="Q1825" s="2" t="s">
        <v>203</v>
      </c>
      <c r="R1825" t="s">
        <v>203</v>
      </c>
      <c r="S1825" t="s">
        <v>203</v>
      </c>
      <c r="T1825" t="s">
        <v>203</v>
      </c>
      <c r="U1825" s="2" t="s">
        <v>203</v>
      </c>
      <c r="V1825" s="2" t="s">
        <v>203</v>
      </c>
      <c r="W1825" s="8" t="s">
        <v>203</v>
      </c>
      <c r="X1825" s="2" t="s">
        <v>203</v>
      </c>
      <c r="Y1825" s="45"/>
      <c r="AC1825" s="1" t="str">
        <f>IF(Table13[[#This Row],[TCS MP]]&gt;=Table13[[#This Row],[BMP]],IF(Table13[[#This Row],[TCS MP]]&lt;=Table13[[#This Row],[EMP]],"Good","EMP"),"BMP")</f>
        <v>EMP</v>
      </c>
    </row>
    <row r="1826" spans="1:29" ht="24" customHeight="1" x14ac:dyDescent="0.25">
      <c r="A1826" t="s">
        <v>11496</v>
      </c>
      <c r="B1826" t="s">
        <v>18953</v>
      </c>
      <c r="C1826">
        <v>3781</v>
      </c>
      <c r="D1826" t="s">
        <v>17074</v>
      </c>
      <c r="E1826" t="s">
        <v>11497</v>
      </c>
      <c r="F1826" s="9">
        <f>Table13[[#This Row],[ToMeasure]]-Table13[[#This Row],[FromMeasure]]</f>
        <v>0.23075011000000001</v>
      </c>
      <c r="G1826" s="5" t="s">
        <v>11498</v>
      </c>
      <c r="H1826" s="35">
        <v>0</v>
      </c>
      <c r="I1826" s="56"/>
      <c r="J1826" t="s">
        <v>3523</v>
      </c>
      <c r="K1826" s="58" t="s">
        <v>203</v>
      </c>
      <c r="L1826" s="35">
        <v>0.23075011000000001</v>
      </c>
      <c r="M1826" s="56"/>
      <c r="N1826" t="s">
        <v>156</v>
      </c>
      <c r="O1826" s="2">
        <v>6668</v>
      </c>
      <c r="P1826" s="2">
        <v>0</v>
      </c>
      <c r="Q1826" s="2">
        <v>6668</v>
      </c>
      <c r="R1826" t="s">
        <v>11499</v>
      </c>
      <c r="S1826">
        <v>15</v>
      </c>
      <c r="T1826" t="s">
        <v>203</v>
      </c>
      <c r="U1826" s="2">
        <v>200</v>
      </c>
      <c r="V1826" s="2">
        <v>269</v>
      </c>
      <c r="W1826" s="8">
        <v>7.0335932813437307E-2</v>
      </c>
      <c r="X1826" s="2">
        <v>10496</v>
      </c>
      <c r="Y1826" s="45"/>
      <c r="AC1826" s="1" t="str">
        <f>IF(Table13[[#This Row],[TCS MP]]&gt;=Table13[[#This Row],[BMP]],IF(Table13[[#This Row],[TCS MP]]&lt;=Table13[[#This Row],[EMP]],"Good","EMP"),"BMP")</f>
        <v>EMP</v>
      </c>
    </row>
    <row r="1827" spans="1:29" ht="24" customHeight="1" x14ac:dyDescent="0.25">
      <c r="A1827" t="s">
        <v>3525</v>
      </c>
      <c r="B1827" t="s">
        <v>18961</v>
      </c>
      <c r="C1827">
        <v>3800</v>
      </c>
      <c r="D1827" t="s">
        <v>17074</v>
      </c>
      <c r="E1827" t="s">
        <v>3526</v>
      </c>
      <c r="F1827" s="9">
        <f>Table13[[#This Row],[ToMeasure]]-Table13[[#This Row],[FromMeasure]]</f>
        <v>0.19562202000000001</v>
      </c>
      <c r="G1827" s="5" t="s">
        <v>3527</v>
      </c>
      <c r="H1827" s="35">
        <v>0</v>
      </c>
      <c r="I1827" s="56"/>
      <c r="J1827" t="s">
        <v>156</v>
      </c>
      <c r="K1827" s="58" t="s">
        <v>203</v>
      </c>
      <c r="L1827" s="35">
        <v>0.19562202000000001</v>
      </c>
      <c r="M1827" s="56"/>
      <c r="N1827" t="s">
        <v>524</v>
      </c>
      <c r="O1827" s="2">
        <v>6400</v>
      </c>
      <c r="P1827" s="2">
        <v>0</v>
      </c>
      <c r="Q1827" s="2">
        <v>6400</v>
      </c>
      <c r="R1827" t="s">
        <v>3528</v>
      </c>
      <c r="S1827">
        <v>8</v>
      </c>
      <c r="T1827" t="s">
        <v>203</v>
      </c>
      <c r="U1827" s="2">
        <v>225</v>
      </c>
      <c r="V1827" s="2">
        <v>301</v>
      </c>
      <c r="W1827" s="8">
        <v>8.2187499999999997E-2</v>
      </c>
      <c r="X1827" s="2">
        <v>8785</v>
      </c>
      <c r="Y1827" s="45"/>
      <c r="AC1827" s="1" t="str">
        <f>IF(Table13[[#This Row],[TCS MP]]&gt;=Table13[[#This Row],[BMP]],IF(Table13[[#This Row],[TCS MP]]&lt;=Table13[[#This Row],[EMP]],"Good","EMP"),"BMP")</f>
        <v>EMP</v>
      </c>
    </row>
    <row r="1828" spans="1:29" ht="24" customHeight="1" x14ac:dyDescent="0.25">
      <c r="A1828" t="s">
        <v>7582</v>
      </c>
      <c r="B1828" t="s">
        <v>18962</v>
      </c>
      <c r="C1828">
        <v>3803</v>
      </c>
      <c r="D1828" t="s">
        <v>17074</v>
      </c>
      <c r="E1828" t="s">
        <v>7583</v>
      </c>
      <c r="F1828" s="9">
        <f>Table13[[#This Row],[ToMeasure]]-Table13[[#This Row],[FromMeasure]]</f>
        <v>0.19786168000000001</v>
      </c>
      <c r="G1828" s="5" t="s">
        <v>7584</v>
      </c>
      <c r="H1828" s="35">
        <v>0</v>
      </c>
      <c r="I1828" s="56"/>
      <c r="J1828" t="s">
        <v>524</v>
      </c>
      <c r="K1828" s="58" t="s">
        <v>203</v>
      </c>
      <c r="L1828" s="35">
        <v>0.19786168000000001</v>
      </c>
      <c r="M1828" s="56"/>
      <c r="N1828" t="s">
        <v>647</v>
      </c>
      <c r="O1828" s="2">
        <v>7864</v>
      </c>
      <c r="P1828" s="2">
        <v>0</v>
      </c>
      <c r="Q1828" s="2">
        <v>7864</v>
      </c>
      <c r="R1828" t="s">
        <v>7585</v>
      </c>
      <c r="S1828">
        <v>10</v>
      </c>
      <c r="T1828" t="s">
        <v>203</v>
      </c>
      <c r="U1828" s="2">
        <v>238</v>
      </c>
      <c r="V1828" s="2">
        <v>923</v>
      </c>
      <c r="W1828" s="8">
        <v>0.14763479145473041</v>
      </c>
      <c r="X1828" s="2">
        <v>10794</v>
      </c>
      <c r="Y1828" s="45"/>
      <c r="AC1828" s="1" t="str">
        <f>IF(Table13[[#This Row],[TCS MP]]&gt;=Table13[[#This Row],[BMP]],IF(Table13[[#This Row],[TCS MP]]&lt;=Table13[[#This Row],[EMP]],"Good","EMP"),"BMP")</f>
        <v>EMP</v>
      </c>
    </row>
    <row r="1829" spans="1:29" ht="24" customHeight="1" x14ac:dyDescent="0.25">
      <c r="A1829" t="s">
        <v>7586</v>
      </c>
      <c r="B1829" t="s">
        <v>18968</v>
      </c>
      <c r="C1829">
        <v>3840</v>
      </c>
      <c r="D1829" t="s">
        <v>17074</v>
      </c>
      <c r="E1829" t="s">
        <v>7587</v>
      </c>
      <c r="F1829" s="9">
        <f>Table13[[#This Row],[ToMeasure]]-Table13[[#This Row],[FromMeasure]]</f>
        <v>0.17553995999999999</v>
      </c>
      <c r="G1829" s="5" t="s">
        <v>6338</v>
      </c>
      <c r="H1829" s="35">
        <v>0</v>
      </c>
      <c r="I1829" s="56"/>
      <c r="J1829" t="s">
        <v>156</v>
      </c>
      <c r="K1829" s="58" t="s">
        <v>203</v>
      </c>
      <c r="L1829" s="35">
        <v>0.17553995999999999</v>
      </c>
      <c r="M1829" s="56"/>
      <c r="N1829" t="s">
        <v>3294</v>
      </c>
      <c r="O1829" s="2">
        <v>14899</v>
      </c>
      <c r="P1829" s="2">
        <v>0</v>
      </c>
      <c r="Q1829" s="2">
        <v>14899</v>
      </c>
      <c r="R1829" t="s">
        <v>7588</v>
      </c>
      <c r="S1829">
        <v>10</v>
      </c>
      <c r="T1829" t="s">
        <v>203</v>
      </c>
      <c r="U1829" s="2">
        <v>524</v>
      </c>
      <c r="V1829" s="2">
        <v>699</v>
      </c>
      <c r="W1829" s="8">
        <v>8.2086046043358618E-2</v>
      </c>
      <c r="X1829" s="2">
        <v>20451</v>
      </c>
      <c r="Y1829" s="45"/>
      <c r="AC1829" s="1" t="str">
        <f>IF(Table13[[#This Row],[TCS MP]]&gt;=Table13[[#This Row],[BMP]],IF(Table13[[#This Row],[TCS MP]]&lt;=Table13[[#This Row],[EMP]],"Good","EMP"),"BMP")</f>
        <v>EMP</v>
      </c>
    </row>
    <row r="1830" spans="1:29" ht="24" customHeight="1" x14ac:dyDescent="0.25">
      <c r="A1830" t="s">
        <v>6457</v>
      </c>
      <c r="B1830" t="s">
        <v>18970</v>
      </c>
      <c r="C1830">
        <v>3842</v>
      </c>
      <c r="D1830" t="s">
        <v>17074</v>
      </c>
      <c r="E1830" t="s">
        <v>6458</v>
      </c>
      <c r="F1830" s="9">
        <f>Table13[[#This Row],[ToMeasure]]-Table13[[#This Row],[FromMeasure]]</f>
        <v>0.11603963</v>
      </c>
      <c r="G1830" s="5" t="s">
        <v>6459</v>
      </c>
      <c r="H1830" s="35">
        <v>0</v>
      </c>
      <c r="I1830" s="56"/>
      <c r="J1830" t="s">
        <v>647</v>
      </c>
      <c r="K1830" s="58" t="s">
        <v>203</v>
      </c>
      <c r="L1830" s="35">
        <v>0.11603963</v>
      </c>
      <c r="M1830" s="56"/>
      <c r="N1830" t="s">
        <v>1114</v>
      </c>
      <c r="O1830" s="2">
        <v>7294</v>
      </c>
      <c r="P1830" s="2">
        <v>0</v>
      </c>
      <c r="Q1830" s="2">
        <v>7294</v>
      </c>
      <c r="R1830" t="s">
        <v>6460</v>
      </c>
      <c r="S1830">
        <v>7</v>
      </c>
      <c r="T1830" t="s">
        <v>203</v>
      </c>
      <c r="U1830" s="2">
        <v>271</v>
      </c>
      <c r="V1830" s="2">
        <v>400</v>
      </c>
      <c r="W1830" s="8">
        <v>9.1993419248697555E-2</v>
      </c>
      <c r="X1830" s="2">
        <v>10012</v>
      </c>
      <c r="Y1830" s="45"/>
      <c r="AC1830" s="1" t="str">
        <f>IF(Table13[[#This Row],[TCS MP]]&gt;=Table13[[#This Row],[BMP]],IF(Table13[[#This Row],[TCS MP]]&lt;=Table13[[#This Row],[EMP]],"Good","EMP"),"BMP")</f>
        <v>EMP</v>
      </c>
    </row>
    <row r="1831" spans="1:29" ht="24" customHeight="1" x14ac:dyDescent="0.25">
      <c r="A1831" t="s">
        <v>11500</v>
      </c>
      <c r="B1831" t="s">
        <v>18969</v>
      </c>
      <c r="C1831">
        <v>3841</v>
      </c>
      <c r="D1831" t="s">
        <v>17074</v>
      </c>
      <c r="E1831" t="s">
        <v>11501</v>
      </c>
      <c r="F1831" s="9">
        <f>Table13[[#This Row],[ToMeasure]]-Table13[[#This Row],[FromMeasure]]</f>
        <v>0.10540302</v>
      </c>
      <c r="G1831" s="5" t="s">
        <v>10593</v>
      </c>
      <c r="H1831" s="35">
        <v>0</v>
      </c>
      <c r="I1831" s="56"/>
      <c r="J1831" t="s">
        <v>3294</v>
      </c>
      <c r="K1831" s="58" t="s">
        <v>203</v>
      </c>
      <c r="L1831" s="35">
        <v>0.10540302</v>
      </c>
      <c r="M1831" s="56"/>
      <c r="N1831" t="s">
        <v>156</v>
      </c>
      <c r="O1831" s="2">
        <v>6869</v>
      </c>
      <c r="P1831" s="2">
        <v>0</v>
      </c>
      <c r="Q1831" s="2">
        <v>6869</v>
      </c>
      <c r="R1831" t="s">
        <v>11502</v>
      </c>
      <c r="S1831">
        <v>12</v>
      </c>
      <c r="T1831" t="s">
        <v>203</v>
      </c>
      <c r="U1831" s="2">
        <v>208</v>
      </c>
      <c r="V1831" s="2">
        <v>808</v>
      </c>
      <c r="W1831" s="8">
        <v>0.14791090406172661</v>
      </c>
      <c r="X1831" s="2">
        <v>9429</v>
      </c>
      <c r="Y1831" s="45"/>
      <c r="AC1831" s="1" t="str">
        <f>IF(Table13[[#This Row],[TCS MP]]&gt;=Table13[[#This Row],[BMP]],IF(Table13[[#This Row],[TCS MP]]&lt;=Table13[[#This Row],[EMP]],"Good","EMP"),"BMP")</f>
        <v>EMP</v>
      </c>
    </row>
    <row r="1832" spans="1:29" ht="24" customHeight="1" x14ac:dyDescent="0.25">
      <c r="A1832" t="s">
        <v>6461</v>
      </c>
      <c r="B1832" t="s">
        <v>18971</v>
      </c>
      <c r="C1832">
        <v>3843</v>
      </c>
      <c r="D1832" t="s">
        <v>17074</v>
      </c>
      <c r="E1832" t="s">
        <v>6462</v>
      </c>
      <c r="F1832" s="9">
        <f>Table13[[#This Row],[ToMeasure]]-Table13[[#This Row],[FromMeasure]]</f>
        <v>0.42148347000000003</v>
      </c>
      <c r="G1832" s="5" t="s">
        <v>6463</v>
      </c>
      <c r="H1832" s="35">
        <v>0</v>
      </c>
      <c r="I1832" s="56"/>
      <c r="J1832" t="s">
        <v>1114</v>
      </c>
      <c r="K1832" s="58" t="s">
        <v>203</v>
      </c>
      <c r="L1832" s="35">
        <v>0.42148347000000003</v>
      </c>
      <c r="M1832" s="56"/>
      <c r="N1832" t="s">
        <v>647</v>
      </c>
      <c r="O1832" s="2">
        <v>3624</v>
      </c>
      <c r="P1832" s="2">
        <v>0</v>
      </c>
      <c r="Q1832" s="2">
        <v>3624</v>
      </c>
      <c r="R1832" t="s">
        <v>6464</v>
      </c>
      <c r="S1832">
        <v>11</v>
      </c>
      <c r="T1832" t="s">
        <v>203</v>
      </c>
      <c r="U1832" s="2">
        <v>108</v>
      </c>
      <c r="V1832" s="2">
        <v>426</v>
      </c>
      <c r="W1832" s="8">
        <v>0.14735099337748345</v>
      </c>
      <c r="X1832" s="2">
        <v>4974</v>
      </c>
      <c r="Y1832" s="45"/>
      <c r="AC1832" s="1" t="str">
        <f>IF(Table13[[#This Row],[TCS MP]]&gt;=Table13[[#This Row],[BMP]],IF(Table13[[#This Row],[TCS MP]]&lt;=Table13[[#This Row],[EMP]],"Good","EMP"),"BMP")</f>
        <v>EMP</v>
      </c>
    </row>
    <row r="1833" spans="1:29" ht="24" customHeight="1" x14ac:dyDescent="0.25">
      <c r="A1833" t="s">
        <v>6465</v>
      </c>
      <c r="B1833" t="s">
        <v>18978</v>
      </c>
      <c r="C1833">
        <v>3850</v>
      </c>
      <c r="D1833" t="s">
        <v>17074</v>
      </c>
      <c r="E1833" t="s">
        <v>6466</v>
      </c>
      <c r="F1833" s="9">
        <f>Table13[[#This Row],[ToMeasure]]-Table13[[#This Row],[FromMeasure]]</f>
        <v>0.86979530000000005</v>
      </c>
      <c r="G1833" s="5" t="s">
        <v>6467</v>
      </c>
      <c r="H1833" s="35">
        <v>0</v>
      </c>
      <c r="I1833" s="56"/>
      <c r="J1833" t="s">
        <v>156</v>
      </c>
      <c r="K1833" s="58" t="s">
        <v>203</v>
      </c>
      <c r="L1833" s="35">
        <v>0.86979530000000005</v>
      </c>
      <c r="M1833" s="56"/>
      <c r="N1833" t="s">
        <v>6468</v>
      </c>
      <c r="O1833" s="2">
        <v>18550</v>
      </c>
      <c r="P1833" s="2">
        <v>0</v>
      </c>
      <c r="Q1833" s="2">
        <v>18550</v>
      </c>
      <c r="R1833" t="s">
        <v>6469</v>
      </c>
      <c r="S1833">
        <v>9</v>
      </c>
      <c r="T1833">
        <v>56</v>
      </c>
      <c r="U1833" s="2">
        <v>691</v>
      </c>
      <c r="V1833" s="2">
        <v>1019</v>
      </c>
      <c r="W1833" s="8">
        <v>9.2183288409703509E-2</v>
      </c>
      <c r="X1833" s="2">
        <v>25462</v>
      </c>
      <c r="Y1833" s="45"/>
      <c r="AC1833" s="1" t="str">
        <f>IF(Table13[[#This Row],[TCS MP]]&gt;=Table13[[#This Row],[BMP]],IF(Table13[[#This Row],[TCS MP]]&lt;=Table13[[#This Row],[EMP]],"Good","EMP"),"BMP")</f>
        <v>EMP</v>
      </c>
    </row>
    <row r="1834" spans="1:29" ht="24" customHeight="1" x14ac:dyDescent="0.25">
      <c r="A1834" t="s">
        <v>11503</v>
      </c>
      <c r="B1834" t="s">
        <v>18980</v>
      </c>
      <c r="C1834">
        <v>3852</v>
      </c>
      <c r="D1834" t="s">
        <v>17074</v>
      </c>
      <c r="E1834" t="s">
        <v>11504</v>
      </c>
      <c r="F1834" s="9">
        <f>Table13[[#This Row],[ToMeasure]]-Table13[[#This Row],[FromMeasure]]</f>
        <v>0.18238777</v>
      </c>
      <c r="G1834" s="5" t="s">
        <v>11505</v>
      </c>
      <c r="H1834" s="35">
        <v>0</v>
      </c>
      <c r="I1834" s="56"/>
      <c r="J1834" t="s">
        <v>647</v>
      </c>
      <c r="K1834" s="58" t="s">
        <v>203</v>
      </c>
      <c r="L1834" s="35">
        <v>0.18238777</v>
      </c>
      <c r="M1834" s="56"/>
      <c r="N1834" t="s">
        <v>529</v>
      </c>
      <c r="O1834" s="2">
        <v>7324</v>
      </c>
      <c r="P1834" s="2">
        <v>0</v>
      </c>
      <c r="Q1834" s="2">
        <v>7324</v>
      </c>
      <c r="R1834" t="s">
        <v>11506</v>
      </c>
      <c r="S1834">
        <v>10</v>
      </c>
      <c r="T1834" t="s">
        <v>203</v>
      </c>
      <c r="U1834" s="2">
        <v>258</v>
      </c>
      <c r="V1834" s="2">
        <v>345</v>
      </c>
      <c r="W1834" s="8">
        <v>8.2332058984161655E-2</v>
      </c>
      <c r="X1834" s="2">
        <v>10053</v>
      </c>
      <c r="Y1834" s="45"/>
      <c r="AC1834" s="1" t="str">
        <f>IF(Table13[[#This Row],[TCS MP]]&gt;=Table13[[#This Row],[BMP]],IF(Table13[[#This Row],[TCS MP]]&lt;=Table13[[#This Row],[EMP]],"Good","EMP"),"BMP")</f>
        <v>EMP</v>
      </c>
    </row>
    <row r="1835" spans="1:29" ht="24" customHeight="1" x14ac:dyDescent="0.25">
      <c r="A1835" t="s">
        <v>11507</v>
      </c>
      <c r="B1835" t="s">
        <v>18979</v>
      </c>
      <c r="C1835">
        <v>3851</v>
      </c>
      <c r="D1835" t="s">
        <v>17074</v>
      </c>
      <c r="E1835" t="s">
        <v>11508</v>
      </c>
      <c r="F1835" s="9">
        <f>Table13[[#This Row],[ToMeasure]]-Table13[[#This Row],[FromMeasure]]</f>
        <v>0.19058338999999999</v>
      </c>
      <c r="G1835" s="5" t="s">
        <v>11509</v>
      </c>
      <c r="H1835" s="35">
        <v>0</v>
      </c>
      <c r="I1835" s="56"/>
      <c r="J1835" t="s">
        <v>529</v>
      </c>
      <c r="K1835" s="58" t="s">
        <v>203</v>
      </c>
      <c r="L1835" s="35">
        <v>0.19058338999999999</v>
      </c>
      <c r="M1835" s="56"/>
      <c r="N1835" t="s">
        <v>156</v>
      </c>
      <c r="O1835" s="2">
        <v>8984</v>
      </c>
      <c r="P1835" s="2">
        <v>0</v>
      </c>
      <c r="Q1835" s="2">
        <v>8984</v>
      </c>
      <c r="R1835" t="s">
        <v>11510</v>
      </c>
      <c r="S1835">
        <v>11</v>
      </c>
      <c r="T1835" t="s">
        <v>203</v>
      </c>
      <c r="U1835" s="2">
        <v>271</v>
      </c>
      <c r="V1835" s="2">
        <v>1051</v>
      </c>
      <c r="W1835" s="8">
        <v>0.14715048975957257</v>
      </c>
      <c r="X1835" s="2">
        <v>12332</v>
      </c>
      <c r="Y1835" s="45"/>
      <c r="AC1835" s="1" t="str">
        <f>IF(Table13[[#This Row],[TCS MP]]&gt;=Table13[[#This Row],[BMP]],IF(Table13[[#This Row],[TCS MP]]&lt;=Table13[[#This Row],[EMP]],"Good","EMP"),"BMP")</f>
        <v>EMP</v>
      </c>
    </row>
    <row r="1836" spans="1:29" ht="24" customHeight="1" x14ac:dyDescent="0.25">
      <c r="A1836" t="s">
        <v>3529</v>
      </c>
      <c r="B1836" t="s">
        <v>18981</v>
      </c>
      <c r="C1836">
        <v>3853</v>
      </c>
      <c r="D1836" t="s">
        <v>17074</v>
      </c>
      <c r="E1836" t="s">
        <v>3530</v>
      </c>
      <c r="F1836" s="9">
        <f>Table13[[#This Row],[ToMeasure]]-Table13[[#This Row],[FromMeasure]]</f>
        <v>0.63044582999999998</v>
      </c>
      <c r="G1836" s="5" t="s">
        <v>3531</v>
      </c>
      <c r="H1836" s="35">
        <v>0</v>
      </c>
      <c r="I1836" s="56"/>
      <c r="J1836" t="s">
        <v>3532</v>
      </c>
      <c r="K1836" s="58" t="s">
        <v>203</v>
      </c>
      <c r="L1836" s="35">
        <v>0.63044582999999998</v>
      </c>
      <c r="M1836" s="56"/>
      <c r="N1836" t="s">
        <v>647</v>
      </c>
      <c r="O1836" s="2">
        <v>16725</v>
      </c>
      <c r="P1836" s="2">
        <v>0</v>
      </c>
      <c r="Q1836" s="2">
        <v>16725</v>
      </c>
      <c r="R1836" t="s">
        <v>3533</v>
      </c>
      <c r="S1836">
        <v>8</v>
      </c>
      <c r="T1836">
        <v>59</v>
      </c>
      <c r="U1836" s="2">
        <v>497</v>
      </c>
      <c r="V1836" s="2">
        <v>1925</v>
      </c>
      <c r="W1836" s="8">
        <v>0.14481315396113603</v>
      </c>
      <c r="X1836" s="2">
        <v>30805</v>
      </c>
      <c r="Y1836" s="45"/>
      <c r="AC1836" s="1" t="str">
        <f>IF(Table13[[#This Row],[TCS MP]]&gt;=Table13[[#This Row],[BMP]],IF(Table13[[#This Row],[TCS MP]]&lt;=Table13[[#This Row],[EMP]],"Good","EMP"),"BMP")</f>
        <v>EMP</v>
      </c>
    </row>
    <row r="1837" spans="1:29" ht="24" customHeight="1" x14ac:dyDescent="0.25">
      <c r="A1837" t="s">
        <v>3534</v>
      </c>
      <c r="B1837" t="s">
        <v>18984</v>
      </c>
      <c r="C1837">
        <v>3870</v>
      </c>
      <c r="D1837" t="s">
        <v>17074</v>
      </c>
      <c r="E1837" t="s">
        <v>3535</v>
      </c>
      <c r="F1837" s="9">
        <f>Table13[[#This Row],[ToMeasure]]-Table13[[#This Row],[FromMeasure]]</f>
        <v>0.24288224</v>
      </c>
      <c r="G1837" s="5" t="s">
        <v>3536</v>
      </c>
      <c r="H1837" s="35">
        <v>0</v>
      </c>
      <c r="I1837" s="56"/>
      <c r="J1837" t="s">
        <v>156</v>
      </c>
      <c r="K1837" s="58" t="s">
        <v>203</v>
      </c>
      <c r="L1837" s="35">
        <v>0.24288224</v>
      </c>
      <c r="M1837" s="56"/>
      <c r="N1837" t="s">
        <v>512</v>
      </c>
      <c r="O1837" s="2">
        <v>12735</v>
      </c>
      <c r="P1837" s="2">
        <v>0</v>
      </c>
      <c r="Q1837" s="2">
        <v>12735</v>
      </c>
      <c r="R1837" t="s">
        <v>3537</v>
      </c>
      <c r="S1837">
        <v>8</v>
      </c>
      <c r="T1837">
        <v>53</v>
      </c>
      <c r="U1837" s="2">
        <v>458</v>
      </c>
      <c r="V1837" s="2">
        <v>609</v>
      </c>
      <c r="W1837" s="8">
        <v>8.3784844915586965E-2</v>
      </c>
      <c r="X1837" s="2">
        <v>17480</v>
      </c>
      <c r="Y1837" s="45"/>
      <c r="AC1837" s="1" t="str">
        <f>IF(Table13[[#This Row],[TCS MP]]&gt;=Table13[[#This Row],[BMP]],IF(Table13[[#This Row],[TCS MP]]&lt;=Table13[[#This Row],[EMP]],"Good","EMP"),"BMP")</f>
        <v>EMP</v>
      </c>
    </row>
    <row r="1838" spans="1:29" ht="24" customHeight="1" x14ac:dyDescent="0.25">
      <c r="A1838" t="s">
        <v>11511</v>
      </c>
      <c r="B1838" t="s">
        <v>18986</v>
      </c>
      <c r="C1838">
        <v>3872</v>
      </c>
      <c r="D1838" t="s">
        <v>17074</v>
      </c>
      <c r="E1838" t="s">
        <v>11512</v>
      </c>
      <c r="F1838" s="9">
        <f>Table13[[#This Row],[ToMeasure]]-Table13[[#This Row],[FromMeasure]]</f>
        <v>0.28710054000000002</v>
      </c>
      <c r="G1838" s="5" t="s">
        <v>11513</v>
      </c>
      <c r="H1838" s="35">
        <v>0</v>
      </c>
      <c r="I1838" s="56"/>
      <c r="J1838" t="s">
        <v>647</v>
      </c>
      <c r="K1838" s="58" t="s">
        <v>203</v>
      </c>
      <c r="L1838" s="35">
        <v>0.28710054000000002</v>
      </c>
      <c r="M1838" s="56"/>
      <c r="N1838" t="s">
        <v>153</v>
      </c>
      <c r="O1838" s="2">
        <v>11820</v>
      </c>
      <c r="P1838" s="2">
        <v>0</v>
      </c>
      <c r="Q1838" s="2">
        <v>11820</v>
      </c>
      <c r="R1838" t="s">
        <v>11514</v>
      </c>
      <c r="S1838">
        <v>8</v>
      </c>
      <c r="T1838" t="s">
        <v>203</v>
      </c>
      <c r="U1838" s="2">
        <v>418</v>
      </c>
      <c r="V1838" s="2">
        <v>554</v>
      </c>
      <c r="W1838" s="8">
        <v>8.223350253807106E-2</v>
      </c>
      <c r="X1838" s="2">
        <v>16224</v>
      </c>
      <c r="Y1838" s="45"/>
      <c r="AC1838" s="1" t="str">
        <f>IF(Table13[[#This Row],[TCS MP]]&gt;=Table13[[#This Row],[BMP]],IF(Table13[[#This Row],[TCS MP]]&lt;=Table13[[#This Row],[EMP]],"Good","EMP"),"BMP")</f>
        <v>EMP</v>
      </c>
    </row>
    <row r="1839" spans="1:29" ht="24" customHeight="1" x14ac:dyDescent="0.25">
      <c r="A1839" t="s">
        <v>11515</v>
      </c>
      <c r="B1839" t="s">
        <v>18985</v>
      </c>
      <c r="C1839">
        <v>3871</v>
      </c>
      <c r="D1839" t="s">
        <v>17074</v>
      </c>
      <c r="E1839" t="s">
        <v>11516</v>
      </c>
      <c r="F1839" s="9">
        <f>Table13[[#This Row],[ToMeasure]]-Table13[[#This Row],[FromMeasure]]</f>
        <v>0.17550927</v>
      </c>
      <c r="G1839" s="5" t="s">
        <v>11517</v>
      </c>
      <c r="H1839" s="35">
        <v>0</v>
      </c>
      <c r="I1839" s="56"/>
      <c r="J1839" t="s">
        <v>153</v>
      </c>
      <c r="K1839" s="58" t="s">
        <v>203</v>
      </c>
      <c r="L1839" s="35">
        <v>0.17550927</v>
      </c>
      <c r="M1839" s="56"/>
      <c r="N1839" t="s">
        <v>156</v>
      </c>
      <c r="O1839" s="2">
        <v>7433</v>
      </c>
      <c r="P1839" s="2">
        <v>0</v>
      </c>
      <c r="Q1839" s="2">
        <v>7433</v>
      </c>
      <c r="R1839" t="s">
        <v>11518</v>
      </c>
      <c r="S1839">
        <v>10</v>
      </c>
      <c r="T1839" t="s">
        <v>203</v>
      </c>
      <c r="U1839" s="2">
        <v>224</v>
      </c>
      <c r="V1839" s="2">
        <v>871</v>
      </c>
      <c r="W1839" s="8">
        <v>0.14731602314005113</v>
      </c>
      <c r="X1839" s="2">
        <v>10203</v>
      </c>
      <c r="Y1839" s="45"/>
      <c r="AC1839" s="1" t="str">
        <f>IF(Table13[[#This Row],[TCS MP]]&gt;=Table13[[#This Row],[BMP]],IF(Table13[[#This Row],[TCS MP]]&lt;=Table13[[#This Row],[EMP]],"Good","EMP"),"BMP")</f>
        <v>EMP</v>
      </c>
    </row>
    <row r="1840" spans="1:29" ht="24" customHeight="1" x14ac:dyDescent="0.25">
      <c r="A1840" t="s">
        <v>3538</v>
      </c>
      <c r="B1840" t="s">
        <v>18988</v>
      </c>
      <c r="C1840">
        <v>3890</v>
      </c>
      <c r="D1840" t="s">
        <v>17074</v>
      </c>
      <c r="E1840" t="s">
        <v>3539</v>
      </c>
      <c r="F1840" s="9">
        <f>Table13[[#This Row],[ToMeasure]]-Table13[[#This Row],[FromMeasure]]</f>
        <v>0.23582508999999999</v>
      </c>
      <c r="G1840" s="5" t="s">
        <v>3540</v>
      </c>
      <c r="H1840" s="35">
        <v>0</v>
      </c>
      <c r="I1840" s="56"/>
      <c r="J1840" t="s">
        <v>156</v>
      </c>
      <c r="K1840" s="58" t="s">
        <v>203</v>
      </c>
      <c r="L1840" s="35">
        <v>0.23582508999999999</v>
      </c>
      <c r="M1840" s="56"/>
      <c r="N1840" t="s">
        <v>3541</v>
      </c>
      <c r="O1840" s="2">
        <v>16553</v>
      </c>
      <c r="P1840" s="2">
        <v>0</v>
      </c>
      <c r="Q1840" s="2">
        <v>16553</v>
      </c>
      <c r="R1840" t="s">
        <v>3542</v>
      </c>
      <c r="S1840">
        <v>9</v>
      </c>
      <c r="T1840" t="s">
        <v>203</v>
      </c>
      <c r="U1840" s="2">
        <v>638</v>
      </c>
      <c r="V1840" s="2">
        <v>941</v>
      </c>
      <c r="W1840" s="8">
        <v>9.5390563644052434E-2</v>
      </c>
      <c r="X1840" s="2">
        <v>22721</v>
      </c>
      <c r="Y1840" s="45"/>
      <c r="AC1840" s="1" t="str">
        <f>IF(Table13[[#This Row],[TCS MP]]&gt;=Table13[[#This Row],[BMP]],IF(Table13[[#This Row],[TCS MP]]&lt;=Table13[[#This Row],[EMP]],"Good","EMP"),"BMP")</f>
        <v>EMP</v>
      </c>
    </row>
    <row r="1841" spans="1:29" ht="24" customHeight="1" x14ac:dyDescent="0.25">
      <c r="A1841" t="s">
        <v>11519</v>
      </c>
      <c r="B1841" t="s">
        <v>18990</v>
      </c>
      <c r="C1841">
        <v>3892</v>
      </c>
      <c r="D1841" t="s">
        <v>17074</v>
      </c>
      <c r="E1841" t="s">
        <v>11520</v>
      </c>
      <c r="F1841" s="9">
        <f>Table13[[#This Row],[ToMeasure]]-Table13[[#This Row],[FromMeasure]]</f>
        <v>0.20127158000000001</v>
      </c>
      <c r="G1841" s="5" t="s">
        <v>6476</v>
      </c>
      <c r="H1841" s="35">
        <v>0</v>
      </c>
      <c r="I1841" s="56"/>
      <c r="J1841" t="s">
        <v>647</v>
      </c>
      <c r="K1841" s="58" t="s">
        <v>203</v>
      </c>
      <c r="L1841" s="35">
        <v>0.20127158000000001</v>
      </c>
      <c r="M1841" s="56"/>
      <c r="N1841" t="s">
        <v>6475</v>
      </c>
      <c r="O1841" s="2">
        <v>6951</v>
      </c>
      <c r="P1841" s="2">
        <v>0</v>
      </c>
      <c r="Q1841" s="2">
        <v>6951</v>
      </c>
      <c r="R1841" t="s">
        <v>11521</v>
      </c>
      <c r="S1841">
        <v>13</v>
      </c>
      <c r="T1841" t="s">
        <v>203</v>
      </c>
      <c r="U1841" s="2">
        <v>245</v>
      </c>
      <c r="V1841" s="2">
        <v>327</v>
      </c>
      <c r="W1841" s="8">
        <v>8.2290317939864771E-2</v>
      </c>
      <c r="X1841" s="2">
        <v>9541</v>
      </c>
      <c r="Y1841" s="45"/>
      <c r="AC1841" s="1" t="str">
        <f>IF(Table13[[#This Row],[TCS MP]]&gt;=Table13[[#This Row],[BMP]],IF(Table13[[#This Row],[TCS MP]]&lt;=Table13[[#This Row],[EMP]],"Good","EMP"),"BMP")</f>
        <v>EMP</v>
      </c>
    </row>
    <row r="1842" spans="1:29" ht="24" customHeight="1" x14ac:dyDescent="0.25">
      <c r="A1842" t="s">
        <v>6470</v>
      </c>
      <c r="B1842" t="s">
        <v>18989</v>
      </c>
      <c r="C1842">
        <v>3891</v>
      </c>
      <c r="D1842" t="s">
        <v>17074</v>
      </c>
      <c r="E1842" t="s">
        <v>6471</v>
      </c>
      <c r="F1842" s="9">
        <f>Table13[[#This Row],[ToMeasure]]-Table13[[#This Row],[FromMeasure]]</f>
        <v>0.28602693000000001</v>
      </c>
      <c r="G1842" s="5" t="s">
        <v>3541</v>
      </c>
      <c r="H1842" s="35">
        <v>0</v>
      </c>
      <c r="I1842" s="56"/>
      <c r="J1842" t="s">
        <v>3540</v>
      </c>
      <c r="K1842" s="58" t="s">
        <v>203</v>
      </c>
      <c r="L1842" s="35">
        <v>0.28602693000000001</v>
      </c>
      <c r="M1842" s="56"/>
      <c r="N1842" t="s">
        <v>156</v>
      </c>
      <c r="O1842" s="2">
        <v>7891</v>
      </c>
      <c r="P1842" s="2">
        <v>0</v>
      </c>
      <c r="Q1842" s="2">
        <v>7891</v>
      </c>
      <c r="R1842" t="s">
        <v>6472</v>
      </c>
      <c r="S1842">
        <v>12</v>
      </c>
      <c r="T1842" t="s">
        <v>203</v>
      </c>
      <c r="U1842" s="2">
        <v>238</v>
      </c>
      <c r="V1842" s="2">
        <v>927</v>
      </c>
      <c r="W1842" s="8">
        <v>0.14763654796603726</v>
      </c>
      <c r="X1842" s="2">
        <v>10831</v>
      </c>
      <c r="Y1842" s="45"/>
      <c r="AC1842" s="1" t="str">
        <f>IF(Table13[[#This Row],[TCS MP]]&gt;=Table13[[#This Row],[BMP]],IF(Table13[[#This Row],[TCS MP]]&lt;=Table13[[#This Row],[EMP]],"Good","EMP"),"BMP")</f>
        <v>EMP</v>
      </c>
    </row>
    <row r="1843" spans="1:29" ht="24" customHeight="1" x14ac:dyDescent="0.25">
      <c r="A1843" t="s">
        <v>6473</v>
      </c>
      <c r="B1843" t="s">
        <v>18991</v>
      </c>
      <c r="C1843">
        <v>3893</v>
      </c>
      <c r="D1843" t="s">
        <v>17074</v>
      </c>
      <c r="E1843" t="s">
        <v>6474</v>
      </c>
      <c r="F1843" s="9">
        <f>Table13[[#This Row],[ToMeasure]]-Table13[[#This Row],[FromMeasure]]</f>
        <v>0.18409368000000001</v>
      </c>
      <c r="G1843" s="5" t="s">
        <v>6475</v>
      </c>
      <c r="H1843" s="35">
        <v>0</v>
      </c>
      <c r="I1843" s="56"/>
      <c r="J1843" t="s">
        <v>6476</v>
      </c>
      <c r="K1843" s="58" t="s">
        <v>203</v>
      </c>
      <c r="L1843" s="35">
        <v>0.18409368000000001</v>
      </c>
      <c r="M1843" s="56"/>
      <c r="N1843" t="s">
        <v>647</v>
      </c>
      <c r="O1843" s="2">
        <v>15040</v>
      </c>
      <c r="P1843" s="2">
        <v>0</v>
      </c>
      <c r="Q1843" s="2">
        <v>15040</v>
      </c>
      <c r="R1843" t="s">
        <v>6477</v>
      </c>
      <c r="S1843">
        <v>14</v>
      </c>
      <c r="T1843" t="s">
        <v>203</v>
      </c>
      <c r="U1843" s="2">
        <v>455</v>
      </c>
      <c r="V1843" s="2">
        <v>1763</v>
      </c>
      <c r="W1843" s="8">
        <v>0.14747340425531916</v>
      </c>
      <c r="X1843" s="2">
        <v>20644</v>
      </c>
      <c r="Y1843" s="45"/>
      <c r="AC1843" s="1" t="str">
        <f>IF(Table13[[#This Row],[TCS MP]]&gt;=Table13[[#This Row],[BMP]],IF(Table13[[#This Row],[TCS MP]]&lt;=Table13[[#This Row],[EMP]],"Good","EMP"),"BMP")</f>
        <v>EMP</v>
      </c>
    </row>
    <row r="1844" spans="1:29" ht="24" customHeight="1" x14ac:dyDescent="0.25">
      <c r="A1844" t="s">
        <v>7589</v>
      </c>
      <c r="B1844" t="s">
        <v>18993</v>
      </c>
      <c r="C1844">
        <v>3900</v>
      </c>
      <c r="D1844" t="s">
        <v>17074</v>
      </c>
      <c r="E1844" t="s">
        <v>7590</v>
      </c>
      <c r="F1844" s="9">
        <f>Table13[[#This Row],[ToMeasure]]-Table13[[#This Row],[FromMeasure]]</f>
        <v>0.24427715</v>
      </c>
      <c r="G1844" s="5" t="s">
        <v>7591</v>
      </c>
      <c r="H1844" s="35">
        <v>0</v>
      </c>
      <c r="I1844" s="56"/>
      <c r="J1844" t="s">
        <v>156</v>
      </c>
      <c r="K1844" s="58" t="s">
        <v>203</v>
      </c>
      <c r="L1844" s="35">
        <v>0.24427715</v>
      </c>
      <c r="M1844" s="56"/>
      <c r="N1844" t="s">
        <v>206</v>
      </c>
      <c r="O1844" s="2">
        <v>10046</v>
      </c>
      <c r="P1844" s="2">
        <v>0</v>
      </c>
      <c r="Q1844" s="2">
        <v>10046</v>
      </c>
      <c r="R1844" t="s">
        <v>7592</v>
      </c>
      <c r="S1844">
        <v>15</v>
      </c>
      <c r="T1844" t="s">
        <v>203</v>
      </c>
      <c r="U1844" s="2">
        <v>355</v>
      </c>
      <c r="V1844" s="2">
        <v>475</v>
      </c>
      <c r="W1844" s="8">
        <v>8.2619948238104715E-2</v>
      </c>
      <c r="X1844" s="2">
        <v>13789</v>
      </c>
      <c r="Y1844" s="45"/>
      <c r="AC1844" s="1" t="str">
        <f>IF(Table13[[#This Row],[TCS MP]]&gt;=Table13[[#This Row],[BMP]],IF(Table13[[#This Row],[TCS MP]]&lt;=Table13[[#This Row],[EMP]],"Good","EMP"),"BMP")</f>
        <v>EMP</v>
      </c>
    </row>
    <row r="1845" spans="1:29" ht="24" customHeight="1" x14ac:dyDescent="0.25">
      <c r="A1845" t="s">
        <v>7593</v>
      </c>
      <c r="B1845" t="s">
        <v>18995</v>
      </c>
      <c r="C1845">
        <v>3902</v>
      </c>
      <c r="D1845" t="s">
        <v>17074</v>
      </c>
      <c r="E1845" t="s">
        <v>7594</v>
      </c>
      <c r="F1845" s="9">
        <f>Table13[[#This Row],[ToMeasure]]-Table13[[#This Row],[FromMeasure]]</f>
        <v>0.21755289999999999</v>
      </c>
      <c r="G1845" s="5" t="s">
        <v>3546</v>
      </c>
      <c r="H1845" s="35">
        <v>0</v>
      </c>
      <c r="I1845" s="56"/>
      <c r="J1845" t="s">
        <v>647</v>
      </c>
      <c r="K1845" s="58" t="s">
        <v>203</v>
      </c>
      <c r="L1845" s="35">
        <v>0.21755289999999999</v>
      </c>
      <c r="M1845" s="56"/>
      <c r="N1845" t="s">
        <v>3545</v>
      </c>
      <c r="O1845" s="2">
        <v>8704</v>
      </c>
      <c r="P1845" s="2">
        <v>0</v>
      </c>
      <c r="Q1845" s="2">
        <v>8704</v>
      </c>
      <c r="R1845" t="s">
        <v>7595</v>
      </c>
      <c r="S1845">
        <v>16</v>
      </c>
      <c r="T1845" t="s">
        <v>203</v>
      </c>
      <c r="U1845" s="2">
        <v>307</v>
      </c>
      <c r="V1845" s="2">
        <v>407</v>
      </c>
      <c r="W1845" s="8">
        <v>8.203125E-2</v>
      </c>
      <c r="X1845" s="2">
        <v>11947</v>
      </c>
      <c r="Y1845" s="45"/>
      <c r="AC1845" s="1" t="str">
        <f>IF(Table13[[#This Row],[TCS MP]]&gt;=Table13[[#This Row],[BMP]],IF(Table13[[#This Row],[TCS MP]]&lt;=Table13[[#This Row],[EMP]],"Good","EMP"),"BMP")</f>
        <v>EMP</v>
      </c>
    </row>
    <row r="1846" spans="1:29" ht="24" customHeight="1" x14ac:dyDescent="0.25">
      <c r="A1846" t="s">
        <v>7596</v>
      </c>
      <c r="B1846" t="s">
        <v>18998</v>
      </c>
      <c r="C1846">
        <v>3905</v>
      </c>
      <c r="D1846" t="s">
        <v>17074</v>
      </c>
      <c r="E1846" t="s">
        <v>7597</v>
      </c>
      <c r="F1846" s="9">
        <f>Table13[[#This Row],[ToMeasure]]-Table13[[#This Row],[FromMeasure]]</f>
        <v>0.15542908</v>
      </c>
      <c r="G1846" s="5" t="s">
        <v>7598</v>
      </c>
      <c r="H1846" s="35">
        <v>0</v>
      </c>
      <c r="I1846" s="56"/>
      <c r="J1846" t="s">
        <v>206</v>
      </c>
      <c r="K1846" s="58" t="s">
        <v>203</v>
      </c>
      <c r="L1846" s="35">
        <v>0.15542908</v>
      </c>
      <c r="M1846" s="56"/>
      <c r="N1846" t="s">
        <v>156</v>
      </c>
      <c r="O1846" s="2">
        <v>4281</v>
      </c>
      <c r="P1846" s="2">
        <v>0</v>
      </c>
      <c r="Q1846" s="2">
        <v>4281</v>
      </c>
      <c r="R1846" t="s">
        <v>7599</v>
      </c>
      <c r="S1846">
        <v>22</v>
      </c>
      <c r="T1846" t="s">
        <v>203</v>
      </c>
      <c r="U1846" s="2">
        <v>345</v>
      </c>
      <c r="V1846" s="2">
        <v>56</v>
      </c>
      <c r="W1846" s="8">
        <v>9.366970334034104E-2</v>
      </c>
      <c r="X1846" s="2">
        <v>6738</v>
      </c>
      <c r="Y1846" s="45"/>
      <c r="AC1846" s="1" t="str">
        <f>IF(Table13[[#This Row],[TCS MP]]&gt;=Table13[[#This Row],[BMP]],IF(Table13[[#This Row],[TCS MP]]&lt;=Table13[[#This Row],[EMP]],"Good","EMP"),"BMP")</f>
        <v>EMP</v>
      </c>
    </row>
    <row r="1847" spans="1:29" ht="24" customHeight="1" x14ac:dyDescent="0.25">
      <c r="A1847" t="s">
        <v>6478</v>
      </c>
      <c r="B1847" t="s">
        <v>18994</v>
      </c>
      <c r="C1847">
        <v>3901</v>
      </c>
      <c r="D1847" t="s">
        <v>17074</v>
      </c>
      <c r="E1847" t="s">
        <v>6479</v>
      </c>
      <c r="F1847" s="9">
        <f>Table13[[#This Row],[ToMeasure]]-Table13[[#This Row],[FromMeasure]]</f>
        <v>0.18727087000000001</v>
      </c>
      <c r="G1847" s="5" t="s">
        <v>6480</v>
      </c>
      <c r="H1847" s="35">
        <v>0</v>
      </c>
      <c r="I1847" s="56"/>
      <c r="J1847" t="s">
        <v>206</v>
      </c>
      <c r="K1847" s="58" t="s">
        <v>203</v>
      </c>
      <c r="L1847" s="35">
        <v>0.18727087000000001</v>
      </c>
      <c r="M1847" s="56"/>
      <c r="N1847" t="s">
        <v>156</v>
      </c>
      <c r="O1847" s="2">
        <v>4809</v>
      </c>
      <c r="P1847" s="2">
        <v>0</v>
      </c>
      <c r="Q1847" s="2">
        <v>4809</v>
      </c>
      <c r="R1847" t="s">
        <v>6481</v>
      </c>
      <c r="S1847">
        <v>17</v>
      </c>
      <c r="T1847" t="s">
        <v>203</v>
      </c>
      <c r="U1847" s="2">
        <v>144</v>
      </c>
      <c r="V1847" s="2">
        <v>563</v>
      </c>
      <c r="W1847" s="8">
        <v>0.14701601164483261</v>
      </c>
      <c r="X1847" s="2">
        <v>6601</v>
      </c>
      <c r="Y1847" s="45"/>
      <c r="AC1847" s="1" t="str">
        <f>IF(Table13[[#This Row],[TCS MP]]&gt;=Table13[[#This Row],[BMP]],IF(Table13[[#This Row],[TCS MP]]&lt;=Table13[[#This Row],[EMP]],"Good","EMP"),"BMP")</f>
        <v>EMP</v>
      </c>
    </row>
    <row r="1848" spans="1:29" ht="24" customHeight="1" x14ac:dyDescent="0.25">
      <c r="A1848" t="s">
        <v>3543</v>
      </c>
      <c r="B1848" t="s">
        <v>18996</v>
      </c>
      <c r="C1848">
        <v>3903</v>
      </c>
      <c r="D1848" t="s">
        <v>17074</v>
      </c>
      <c r="E1848" t="s">
        <v>3544</v>
      </c>
      <c r="F1848" s="9">
        <f>Table13[[#This Row],[ToMeasure]]-Table13[[#This Row],[FromMeasure]]</f>
        <v>0.23444197999999999</v>
      </c>
      <c r="G1848" s="5" t="s">
        <v>3545</v>
      </c>
      <c r="H1848" s="35">
        <v>0</v>
      </c>
      <c r="I1848" s="56"/>
      <c r="J1848" t="s">
        <v>3546</v>
      </c>
      <c r="K1848" s="58" t="s">
        <v>203</v>
      </c>
      <c r="L1848" s="35">
        <v>0.23444197999999999</v>
      </c>
      <c r="M1848" s="56"/>
      <c r="N1848" t="s">
        <v>647</v>
      </c>
      <c r="O1848" s="2">
        <v>12728</v>
      </c>
      <c r="P1848" s="2">
        <v>0</v>
      </c>
      <c r="Q1848" s="2">
        <v>12728</v>
      </c>
      <c r="R1848" t="s">
        <v>3547</v>
      </c>
      <c r="S1848">
        <v>11</v>
      </c>
      <c r="T1848" t="s">
        <v>203</v>
      </c>
      <c r="U1848" s="2">
        <v>384</v>
      </c>
      <c r="V1848" s="2">
        <v>1493</v>
      </c>
      <c r="W1848" s="8">
        <v>0.14747014456316782</v>
      </c>
      <c r="X1848" s="2">
        <v>17471</v>
      </c>
      <c r="Y1848" s="45"/>
      <c r="AC1848" s="1" t="str">
        <f>IF(Table13[[#This Row],[TCS MP]]&gt;=Table13[[#This Row],[BMP]],IF(Table13[[#This Row],[TCS MP]]&lt;=Table13[[#This Row],[EMP]],"Good","EMP"),"BMP")</f>
        <v>EMP</v>
      </c>
    </row>
    <row r="1849" spans="1:29" ht="24" customHeight="1" x14ac:dyDescent="0.25">
      <c r="A1849" t="s">
        <v>11522</v>
      </c>
      <c r="B1849" t="s">
        <v>19001</v>
      </c>
      <c r="C1849">
        <v>3912</v>
      </c>
      <c r="D1849" t="s">
        <v>17074</v>
      </c>
      <c r="E1849" t="s">
        <v>11523</v>
      </c>
      <c r="F1849" s="9">
        <f>Table13[[#This Row],[ToMeasure]]-Table13[[#This Row],[FromMeasure]]</f>
        <v>0.58165312999999996</v>
      </c>
      <c r="G1849" s="5" t="s">
        <v>11524</v>
      </c>
      <c r="H1849" s="35">
        <v>0</v>
      </c>
      <c r="I1849" s="56"/>
      <c r="J1849" t="s">
        <v>647</v>
      </c>
      <c r="K1849" s="58" t="s">
        <v>203</v>
      </c>
      <c r="L1849" s="35">
        <v>0.58165312999999996</v>
      </c>
      <c r="M1849" s="56"/>
      <c r="N1849" t="s">
        <v>1801</v>
      </c>
      <c r="O1849" s="2">
        <v>25303</v>
      </c>
      <c r="P1849" s="2">
        <v>0</v>
      </c>
      <c r="Q1849" s="2">
        <v>25303</v>
      </c>
      <c r="R1849" t="s">
        <v>11525</v>
      </c>
      <c r="S1849">
        <v>11</v>
      </c>
      <c r="T1849" t="s">
        <v>203</v>
      </c>
      <c r="U1849" s="2">
        <v>905</v>
      </c>
      <c r="V1849" s="2">
        <v>1206</v>
      </c>
      <c r="W1849" s="8">
        <v>8.3428842429751418E-2</v>
      </c>
      <c r="X1849" s="2">
        <v>34731</v>
      </c>
      <c r="Y1849" s="45"/>
      <c r="AC1849" s="1" t="str">
        <f>IF(Table13[[#This Row],[TCS MP]]&gt;=Table13[[#This Row],[BMP]],IF(Table13[[#This Row],[TCS MP]]&lt;=Table13[[#This Row],[EMP]],"Good","EMP"),"BMP")</f>
        <v>EMP</v>
      </c>
    </row>
    <row r="1850" spans="1:29" ht="24" customHeight="1" x14ac:dyDescent="0.25">
      <c r="A1850" t="s">
        <v>7602</v>
      </c>
      <c r="B1850" t="s">
        <v>19006</v>
      </c>
      <c r="C1850">
        <v>3922</v>
      </c>
      <c r="D1850" t="s">
        <v>17074</v>
      </c>
      <c r="E1850" t="s">
        <v>7603</v>
      </c>
      <c r="F1850" s="9">
        <f>Table13[[#This Row],[ToMeasure]]-Table13[[#This Row],[FromMeasure]]</f>
        <v>0.26462614000000001</v>
      </c>
      <c r="G1850" s="5" t="s">
        <v>6489</v>
      </c>
      <c r="H1850" s="35">
        <v>0</v>
      </c>
      <c r="I1850" s="56"/>
      <c r="J1850" t="s">
        <v>647</v>
      </c>
      <c r="K1850" s="58" t="s">
        <v>203</v>
      </c>
      <c r="L1850" s="35">
        <v>0.26462614000000001</v>
      </c>
      <c r="M1850" s="56"/>
      <c r="N1850" t="s">
        <v>7604</v>
      </c>
      <c r="O1850" s="2">
        <v>10698</v>
      </c>
      <c r="P1850" s="2">
        <v>0</v>
      </c>
      <c r="Q1850" s="2">
        <v>10698</v>
      </c>
      <c r="R1850" t="s">
        <v>7605</v>
      </c>
      <c r="S1850">
        <v>9</v>
      </c>
      <c r="T1850" t="s">
        <v>203</v>
      </c>
      <c r="U1850" s="2">
        <v>376</v>
      </c>
      <c r="V1850" s="2">
        <v>501</v>
      </c>
      <c r="W1850" s="8">
        <v>8.1977939801832114E-2</v>
      </c>
      <c r="X1850" s="2">
        <v>14684</v>
      </c>
      <c r="Y1850" s="45"/>
      <c r="AC1850" s="1" t="str">
        <f>IF(Table13[[#This Row],[TCS MP]]&gt;=Table13[[#This Row],[BMP]],IF(Table13[[#This Row],[TCS MP]]&lt;=Table13[[#This Row],[EMP]],"Good","EMP"),"BMP")</f>
        <v>EMP</v>
      </c>
    </row>
    <row r="1851" spans="1:29" ht="24" customHeight="1" x14ac:dyDescent="0.25">
      <c r="A1851" t="s">
        <v>7606</v>
      </c>
      <c r="B1851" t="s">
        <v>19004</v>
      </c>
      <c r="C1851">
        <v>3915</v>
      </c>
      <c r="D1851" t="s">
        <v>17074</v>
      </c>
      <c r="E1851" t="s">
        <v>7607</v>
      </c>
      <c r="F1851" s="9">
        <f>Table13[[#This Row],[ToMeasure]]-Table13[[#This Row],[FromMeasure]]</f>
        <v>0.59553272999999995</v>
      </c>
      <c r="G1851" s="5" t="s">
        <v>3063</v>
      </c>
      <c r="H1851" s="35">
        <v>0</v>
      </c>
      <c r="I1851" s="56"/>
      <c r="J1851" t="s">
        <v>3070</v>
      </c>
      <c r="K1851" s="58" t="s">
        <v>203</v>
      </c>
      <c r="L1851" s="35">
        <v>0.59553272999999995</v>
      </c>
      <c r="M1851" s="56"/>
      <c r="N1851" t="s">
        <v>156</v>
      </c>
      <c r="O1851" s="2">
        <v>23506</v>
      </c>
      <c r="P1851" s="2">
        <v>0</v>
      </c>
      <c r="Q1851" s="2">
        <v>23506</v>
      </c>
      <c r="R1851" t="s">
        <v>7608</v>
      </c>
      <c r="S1851">
        <v>9</v>
      </c>
      <c r="T1851" t="s">
        <v>203</v>
      </c>
      <c r="U1851" s="2">
        <v>1920</v>
      </c>
      <c r="V1851" s="2">
        <v>313</v>
      </c>
      <c r="W1851" s="8">
        <v>9.499702203692674E-2</v>
      </c>
      <c r="X1851" s="2">
        <v>36999</v>
      </c>
      <c r="Y1851" s="45"/>
      <c r="AC1851" s="1" t="str">
        <f>IF(Table13[[#This Row],[TCS MP]]&gt;=Table13[[#This Row],[BMP]],IF(Table13[[#This Row],[TCS MP]]&lt;=Table13[[#This Row],[EMP]],"Good","EMP"),"BMP")</f>
        <v>EMP</v>
      </c>
    </row>
    <row r="1852" spans="1:29" ht="24" customHeight="1" x14ac:dyDescent="0.25">
      <c r="A1852" t="s">
        <v>11526</v>
      </c>
      <c r="B1852" t="s">
        <v>19000</v>
      </c>
      <c r="C1852">
        <v>3911</v>
      </c>
      <c r="D1852" t="s">
        <v>17074</v>
      </c>
      <c r="E1852" t="s">
        <v>540</v>
      </c>
      <c r="F1852" s="9">
        <f>Table13[[#This Row],[ToMeasure]]-Table13[[#This Row],[FromMeasure]]</f>
        <v>0.24532248000000001</v>
      </c>
      <c r="G1852" s="5" t="s">
        <v>538</v>
      </c>
      <c r="H1852" s="35">
        <v>0</v>
      </c>
      <c r="I1852" s="56"/>
      <c r="J1852" t="s">
        <v>3294</v>
      </c>
      <c r="K1852" s="58" t="s">
        <v>203</v>
      </c>
      <c r="L1852" s="35">
        <v>0.24532248000000001</v>
      </c>
      <c r="M1852" s="56"/>
      <c r="N1852" t="s">
        <v>156</v>
      </c>
      <c r="O1852" s="2">
        <v>16513</v>
      </c>
      <c r="P1852" s="2">
        <v>0</v>
      </c>
      <c r="Q1852" s="2">
        <v>16513</v>
      </c>
      <c r="R1852" t="s">
        <v>11527</v>
      </c>
      <c r="S1852">
        <v>15</v>
      </c>
      <c r="T1852" t="s">
        <v>203</v>
      </c>
      <c r="U1852" s="2">
        <v>499</v>
      </c>
      <c r="V1852" s="2">
        <v>1942</v>
      </c>
      <c r="W1852" s="8">
        <v>0.14782292739054079</v>
      </c>
      <c r="X1852" s="2">
        <v>22666</v>
      </c>
      <c r="Y1852" s="45"/>
      <c r="AC1852" s="1" t="str">
        <f>IF(Table13[[#This Row],[TCS MP]]&gt;=Table13[[#This Row],[BMP]],IF(Table13[[#This Row],[TCS MP]]&lt;=Table13[[#This Row],[EMP]],"Good","EMP"),"BMP")</f>
        <v>EMP</v>
      </c>
    </row>
    <row r="1853" spans="1:29" ht="24" customHeight="1" x14ac:dyDescent="0.25">
      <c r="A1853" t="s">
        <v>6482</v>
      </c>
      <c r="B1853" t="s">
        <v>19002</v>
      </c>
      <c r="C1853">
        <v>3913</v>
      </c>
      <c r="D1853" t="s">
        <v>17074</v>
      </c>
      <c r="E1853" t="s">
        <v>6483</v>
      </c>
      <c r="F1853" s="9">
        <f>Table13[[#This Row],[ToMeasure]]-Table13[[#This Row],[FromMeasure]]</f>
        <v>0.23922249000000001</v>
      </c>
      <c r="G1853" s="5" t="s">
        <v>6484</v>
      </c>
      <c r="H1853" s="35">
        <v>0</v>
      </c>
      <c r="I1853" s="56"/>
      <c r="J1853" t="s">
        <v>3070</v>
      </c>
      <c r="K1853" s="58" t="s">
        <v>203</v>
      </c>
      <c r="L1853" s="35">
        <v>0.23922249000000001</v>
      </c>
      <c r="M1853" s="56"/>
      <c r="N1853" t="s">
        <v>647</v>
      </c>
      <c r="O1853" s="2">
        <v>8237</v>
      </c>
      <c r="P1853" s="2">
        <v>0</v>
      </c>
      <c r="Q1853" s="2">
        <v>8237</v>
      </c>
      <c r="R1853" t="s">
        <v>6485</v>
      </c>
      <c r="S1853">
        <v>10</v>
      </c>
      <c r="T1853" t="s">
        <v>203</v>
      </c>
      <c r="U1853" s="2">
        <v>723</v>
      </c>
      <c r="V1853" s="2">
        <v>118</v>
      </c>
      <c r="W1853" s="8">
        <v>0.10210027922787422</v>
      </c>
      <c r="X1853" s="2">
        <v>11306</v>
      </c>
      <c r="Y1853" s="45"/>
      <c r="AC1853" s="1" t="str">
        <f>IF(Table13[[#This Row],[TCS MP]]&gt;=Table13[[#This Row],[BMP]],IF(Table13[[#This Row],[TCS MP]]&lt;=Table13[[#This Row],[EMP]],"Good","EMP"),"BMP")</f>
        <v>EMP</v>
      </c>
    </row>
    <row r="1854" spans="1:29" ht="24" customHeight="1" x14ac:dyDescent="0.25">
      <c r="A1854" t="s">
        <v>3548</v>
      </c>
      <c r="B1854" t="s">
        <v>19007</v>
      </c>
      <c r="C1854">
        <v>3923</v>
      </c>
      <c r="D1854" t="s">
        <v>17074</v>
      </c>
      <c r="E1854" t="s">
        <v>3549</v>
      </c>
      <c r="F1854" s="9">
        <f>Table13[[#This Row],[ToMeasure]]-Table13[[#This Row],[FromMeasure]]</f>
        <v>0.53473665999999997</v>
      </c>
      <c r="G1854" s="5" t="s">
        <v>1802</v>
      </c>
      <c r="H1854" s="35">
        <v>0</v>
      </c>
      <c r="I1854" s="56"/>
      <c r="J1854" t="s">
        <v>74</v>
      </c>
      <c r="K1854" s="58" t="s">
        <v>203</v>
      </c>
      <c r="L1854" s="35">
        <v>0.53473665999999997</v>
      </c>
      <c r="M1854" s="56"/>
      <c r="N1854" t="s">
        <v>647</v>
      </c>
      <c r="O1854" s="2">
        <v>12267</v>
      </c>
      <c r="P1854" s="2">
        <v>0</v>
      </c>
      <c r="Q1854" s="2">
        <v>12267</v>
      </c>
      <c r="R1854" t="s">
        <v>3550</v>
      </c>
      <c r="S1854">
        <v>9</v>
      </c>
      <c r="T1854" t="s">
        <v>203</v>
      </c>
      <c r="U1854" s="2">
        <v>371</v>
      </c>
      <c r="V1854" s="2">
        <v>1440</v>
      </c>
      <c r="W1854" s="8">
        <v>0.14763185782995028</v>
      </c>
      <c r="X1854" s="2">
        <v>16838</v>
      </c>
      <c r="Y1854" s="45"/>
      <c r="AC1854" s="1" t="str">
        <f>IF(Table13[[#This Row],[TCS MP]]&gt;=Table13[[#This Row],[BMP]],IF(Table13[[#This Row],[TCS MP]]&lt;=Table13[[#This Row],[EMP]],"Good","EMP"),"BMP")</f>
        <v>EMP</v>
      </c>
    </row>
    <row r="1855" spans="1:29" ht="24" customHeight="1" x14ac:dyDescent="0.25">
      <c r="A1855" t="s">
        <v>11528</v>
      </c>
      <c r="C1855" t="s">
        <v>203</v>
      </c>
      <c r="D1855" t="s">
        <v>17074</v>
      </c>
      <c r="E1855" t="s">
        <v>11529</v>
      </c>
      <c r="F1855" s="9">
        <f>Table13[[#This Row],[ToMeasure]]-Table13[[#This Row],[FromMeasure]]</f>
        <v>4.2000290000000003E-2</v>
      </c>
      <c r="G1855" s="5" t="s">
        <v>11530</v>
      </c>
      <c r="H1855" s="35">
        <v>0</v>
      </c>
      <c r="I1855" s="56"/>
      <c r="J1855" t="s">
        <v>74</v>
      </c>
      <c r="K1855" s="58" t="s">
        <v>203</v>
      </c>
      <c r="L1855" s="35">
        <v>4.2000290000000003E-2</v>
      </c>
      <c r="M1855" s="56"/>
      <c r="N1855" t="s">
        <v>538</v>
      </c>
      <c r="O1855" s="2" t="s">
        <v>203</v>
      </c>
      <c r="P1855" s="2" t="s">
        <v>203</v>
      </c>
      <c r="Q1855" s="2" t="s">
        <v>203</v>
      </c>
      <c r="R1855" t="s">
        <v>203</v>
      </c>
      <c r="S1855" t="s">
        <v>203</v>
      </c>
      <c r="T1855" t="s">
        <v>203</v>
      </c>
      <c r="U1855" s="2" t="s">
        <v>203</v>
      </c>
      <c r="V1855" s="2" t="s">
        <v>203</v>
      </c>
      <c r="W1855" s="8" t="s">
        <v>203</v>
      </c>
      <c r="X1855" s="2" t="s">
        <v>203</v>
      </c>
      <c r="Y1855" s="45"/>
      <c r="AC1855" s="1" t="str">
        <f>IF(Table13[[#This Row],[TCS MP]]&gt;=Table13[[#This Row],[BMP]],IF(Table13[[#This Row],[TCS MP]]&lt;=Table13[[#This Row],[EMP]],"Good","EMP"),"BMP")</f>
        <v>EMP</v>
      </c>
    </row>
    <row r="1856" spans="1:29" ht="24" customHeight="1" x14ac:dyDescent="0.25">
      <c r="A1856" t="s">
        <v>6486</v>
      </c>
      <c r="C1856" t="s">
        <v>203</v>
      </c>
      <c r="D1856" t="s">
        <v>17074</v>
      </c>
      <c r="E1856" t="s">
        <v>6487</v>
      </c>
      <c r="F1856" s="9">
        <f>Table13[[#This Row],[ToMeasure]]-Table13[[#This Row],[FromMeasure]]</f>
        <v>3.4461209999999999E-2</v>
      </c>
      <c r="G1856" s="5" t="s">
        <v>6488</v>
      </c>
      <c r="H1856" s="35">
        <v>0</v>
      </c>
      <c r="I1856" s="56"/>
      <c r="J1856" t="s">
        <v>6489</v>
      </c>
      <c r="K1856" s="58" t="s">
        <v>203</v>
      </c>
      <c r="L1856" s="35">
        <v>3.4461209999999999E-2</v>
      </c>
      <c r="M1856" s="56"/>
      <c r="N1856" t="s">
        <v>74</v>
      </c>
      <c r="O1856" s="2" t="s">
        <v>203</v>
      </c>
      <c r="P1856" s="2" t="s">
        <v>203</v>
      </c>
      <c r="Q1856" s="2" t="s">
        <v>203</v>
      </c>
      <c r="R1856" t="s">
        <v>203</v>
      </c>
      <c r="S1856" t="s">
        <v>203</v>
      </c>
      <c r="T1856" t="s">
        <v>203</v>
      </c>
      <c r="U1856" s="2" t="s">
        <v>203</v>
      </c>
      <c r="V1856" s="2" t="s">
        <v>203</v>
      </c>
      <c r="W1856" s="8" t="s">
        <v>203</v>
      </c>
      <c r="X1856" s="2" t="s">
        <v>203</v>
      </c>
      <c r="Y1856" s="45"/>
      <c r="AC1856" s="1" t="str">
        <f>IF(Table13[[#This Row],[TCS MP]]&gt;=Table13[[#This Row],[BMP]],IF(Table13[[#This Row],[TCS MP]]&lt;=Table13[[#This Row],[EMP]],"Good","EMP"),"BMP")</f>
        <v>EMP</v>
      </c>
    </row>
    <row r="1857" spans="1:29" ht="24" customHeight="1" x14ac:dyDescent="0.25">
      <c r="A1857" t="s">
        <v>3551</v>
      </c>
      <c r="B1857" t="s">
        <v>19016</v>
      </c>
      <c r="C1857">
        <v>3945</v>
      </c>
      <c r="D1857" t="s">
        <v>17074</v>
      </c>
      <c r="E1857" t="s">
        <v>3552</v>
      </c>
      <c r="F1857" s="9">
        <f>Table13[[#This Row],[ToMeasure]]-Table13[[#This Row],[FromMeasure]]</f>
        <v>0.37518992000000001</v>
      </c>
      <c r="G1857" s="5" t="s">
        <v>3553</v>
      </c>
      <c r="H1857" s="35">
        <v>0</v>
      </c>
      <c r="I1857" s="56"/>
      <c r="J1857" t="s">
        <v>156</v>
      </c>
      <c r="K1857" s="58" t="s">
        <v>203</v>
      </c>
      <c r="L1857" s="35">
        <v>0.37518992000000001</v>
      </c>
      <c r="M1857" s="56"/>
      <c r="N1857" t="s">
        <v>3554</v>
      </c>
      <c r="O1857" s="2">
        <v>6475</v>
      </c>
      <c r="P1857" s="2">
        <v>0</v>
      </c>
      <c r="Q1857" s="2">
        <v>6475</v>
      </c>
      <c r="R1857" t="s">
        <v>3555</v>
      </c>
      <c r="S1857">
        <v>9</v>
      </c>
      <c r="T1857" t="s">
        <v>203</v>
      </c>
      <c r="U1857" s="2">
        <v>232</v>
      </c>
      <c r="V1857" s="2">
        <v>308</v>
      </c>
      <c r="W1857" s="8">
        <v>8.33976833976834E-2</v>
      </c>
      <c r="X1857" s="2">
        <v>8888</v>
      </c>
      <c r="Y1857" s="45"/>
      <c r="AC1857" s="1" t="str">
        <f>IF(Table13[[#This Row],[TCS MP]]&gt;=Table13[[#This Row],[BMP]],IF(Table13[[#This Row],[TCS MP]]&lt;=Table13[[#This Row],[EMP]],"Good","EMP"),"BMP")</f>
        <v>EMP</v>
      </c>
    </row>
    <row r="1858" spans="1:29" ht="24" customHeight="1" x14ac:dyDescent="0.25">
      <c r="A1858" t="s">
        <v>3556</v>
      </c>
      <c r="B1858" t="s">
        <v>19011</v>
      </c>
      <c r="C1858">
        <v>3940</v>
      </c>
      <c r="D1858" t="s">
        <v>17074</v>
      </c>
      <c r="E1858" t="s">
        <v>3552</v>
      </c>
      <c r="F1858" s="9">
        <f>Table13[[#This Row],[ToMeasure]]-Table13[[#This Row],[FromMeasure]]</f>
        <v>0.18751434999999994</v>
      </c>
      <c r="G1858" s="5" t="s">
        <v>3553</v>
      </c>
      <c r="H1858" s="35">
        <v>0.70901521000000001</v>
      </c>
      <c r="I1858" s="56"/>
      <c r="J1858" t="s">
        <v>3554</v>
      </c>
      <c r="K1858" s="58" t="s">
        <v>203</v>
      </c>
      <c r="L1858" s="35">
        <v>0.89652955999999995</v>
      </c>
      <c r="M1858" s="56"/>
      <c r="N1858" t="s">
        <v>3557</v>
      </c>
      <c r="O1858" s="2">
        <v>13863</v>
      </c>
      <c r="P1858" s="2">
        <v>0</v>
      </c>
      <c r="Q1858" s="2">
        <v>13863</v>
      </c>
      <c r="R1858" t="s">
        <v>3558</v>
      </c>
      <c r="S1858">
        <v>7</v>
      </c>
      <c r="T1858" t="s">
        <v>203</v>
      </c>
      <c r="U1858" s="2">
        <v>499</v>
      </c>
      <c r="V1858" s="2">
        <v>663</v>
      </c>
      <c r="W1858" s="8">
        <v>8.3820240929091822E-2</v>
      </c>
      <c r="X1858" s="2">
        <v>19029</v>
      </c>
      <c r="Y1858" s="45"/>
      <c r="AC1858" s="1" t="str">
        <f>IF(Table13[[#This Row],[TCS MP]]&gt;=Table13[[#This Row],[BMP]],IF(Table13[[#This Row],[TCS MP]]&lt;=Table13[[#This Row],[EMP]],"Good","EMP"),"BMP")</f>
        <v>EMP</v>
      </c>
    </row>
    <row r="1859" spans="1:29" ht="24" customHeight="1" x14ac:dyDescent="0.25">
      <c r="A1859" t="s">
        <v>11531</v>
      </c>
      <c r="B1859" t="s">
        <v>19018</v>
      </c>
      <c r="C1859">
        <v>3947</v>
      </c>
      <c r="D1859" t="s">
        <v>17074</v>
      </c>
      <c r="E1859" t="s">
        <v>11532</v>
      </c>
      <c r="F1859" s="9">
        <f>Table13[[#This Row],[ToMeasure]]-Table13[[#This Row],[FromMeasure]]</f>
        <v>0.52214508999999998</v>
      </c>
      <c r="G1859" s="5" t="s">
        <v>7614</v>
      </c>
      <c r="H1859" s="35">
        <v>0</v>
      </c>
      <c r="I1859" s="56"/>
      <c r="J1859" t="s">
        <v>647</v>
      </c>
      <c r="K1859" s="58" t="s">
        <v>203</v>
      </c>
      <c r="L1859" s="35">
        <v>0.52214508999999998</v>
      </c>
      <c r="M1859" s="56"/>
      <c r="N1859" t="s">
        <v>3562</v>
      </c>
      <c r="O1859" s="2">
        <v>17680</v>
      </c>
      <c r="P1859" s="2">
        <v>0</v>
      </c>
      <c r="Q1859" s="2">
        <v>17680</v>
      </c>
      <c r="R1859" t="s">
        <v>11533</v>
      </c>
      <c r="S1859">
        <v>8</v>
      </c>
      <c r="T1859" t="s">
        <v>203</v>
      </c>
      <c r="U1859" s="2">
        <v>1232</v>
      </c>
      <c r="V1859" s="2">
        <v>1681</v>
      </c>
      <c r="W1859" s="8">
        <v>0.16476244343891402</v>
      </c>
      <c r="X1859" s="2">
        <v>24268</v>
      </c>
      <c r="Y1859" s="45"/>
      <c r="AC1859" s="1" t="str">
        <f>IF(Table13[[#This Row],[TCS MP]]&gt;=Table13[[#This Row],[BMP]],IF(Table13[[#This Row],[TCS MP]]&lt;=Table13[[#This Row],[EMP]],"Good","EMP"),"BMP")</f>
        <v>EMP</v>
      </c>
    </row>
    <row r="1860" spans="1:29" ht="24" customHeight="1" x14ac:dyDescent="0.25">
      <c r="A1860" t="s">
        <v>11534</v>
      </c>
      <c r="B1860" t="s">
        <v>19017</v>
      </c>
      <c r="C1860">
        <v>3946</v>
      </c>
      <c r="D1860" t="s">
        <v>17074</v>
      </c>
      <c r="E1860" t="s">
        <v>11532</v>
      </c>
      <c r="F1860" s="9">
        <f>Table13[[#This Row],[ToMeasure]]-Table13[[#This Row],[FromMeasure]]</f>
        <v>0.25725890000000007</v>
      </c>
      <c r="G1860" s="5" t="s">
        <v>7614</v>
      </c>
      <c r="H1860" s="35">
        <v>0.52214508999999998</v>
      </c>
      <c r="I1860" s="56"/>
      <c r="J1860" t="s">
        <v>3562</v>
      </c>
      <c r="K1860" s="58" t="s">
        <v>203</v>
      </c>
      <c r="L1860" s="35">
        <v>0.77940399000000005</v>
      </c>
      <c r="M1860" s="56"/>
      <c r="N1860" t="s">
        <v>298</v>
      </c>
      <c r="O1860" s="2">
        <v>24157</v>
      </c>
      <c r="P1860" s="2">
        <v>0</v>
      </c>
      <c r="Q1860" s="2">
        <v>24157</v>
      </c>
      <c r="R1860" t="s">
        <v>11535</v>
      </c>
      <c r="S1860">
        <v>8</v>
      </c>
      <c r="T1860" t="s">
        <v>203</v>
      </c>
      <c r="U1860" s="2">
        <v>864</v>
      </c>
      <c r="V1860" s="2">
        <v>1151</v>
      </c>
      <c r="W1860" s="8">
        <v>8.3412675414993587E-2</v>
      </c>
      <c r="X1860" s="2">
        <v>38024</v>
      </c>
      <c r="Y1860" s="45"/>
      <c r="AC1860" s="1" t="str">
        <f>IF(Table13[[#This Row],[TCS MP]]&gt;=Table13[[#This Row],[BMP]],IF(Table13[[#This Row],[TCS MP]]&lt;=Table13[[#This Row],[EMP]],"Good","EMP"),"BMP")</f>
        <v>EMP</v>
      </c>
    </row>
    <row r="1861" spans="1:29" ht="24" customHeight="1" x14ac:dyDescent="0.25">
      <c r="A1861" t="s">
        <v>3559</v>
      </c>
      <c r="B1861" t="s">
        <v>19013</v>
      </c>
      <c r="C1861">
        <v>3942</v>
      </c>
      <c r="D1861" t="s">
        <v>17074</v>
      </c>
      <c r="E1861" t="s">
        <v>3560</v>
      </c>
      <c r="F1861" s="9">
        <f>Table13[[#This Row],[ToMeasure]]-Table13[[#This Row],[FromMeasure]]</f>
        <v>0.26197251999999999</v>
      </c>
      <c r="G1861" s="5" t="s">
        <v>3561</v>
      </c>
      <c r="H1861" s="35">
        <v>0</v>
      </c>
      <c r="I1861" s="56"/>
      <c r="J1861" t="s">
        <v>647</v>
      </c>
      <c r="K1861" s="58" t="s">
        <v>203</v>
      </c>
      <c r="L1861" s="35">
        <v>0.26197251999999999</v>
      </c>
      <c r="M1861" s="56"/>
      <c r="N1861" t="s">
        <v>3562</v>
      </c>
      <c r="O1861" s="2">
        <v>16875</v>
      </c>
      <c r="P1861" s="2">
        <v>0</v>
      </c>
      <c r="Q1861" s="2">
        <v>16875</v>
      </c>
      <c r="R1861" t="s">
        <v>3563</v>
      </c>
      <c r="S1861">
        <v>9</v>
      </c>
      <c r="T1861" t="s">
        <v>203</v>
      </c>
      <c r="U1861" s="2">
        <v>607</v>
      </c>
      <c r="V1861" s="2">
        <v>808</v>
      </c>
      <c r="W1861" s="8">
        <v>8.3851851851851858E-2</v>
      </c>
      <c r="X1861" s="2">
        <v>23163</v>
      </c>
      <c r="Y1861" s="45"/>
      <c r="AC1861" s="1" t="str">
        <f>IF(Table13[[#This Row],[TCS MP]]&gt;=Table13[[#This Row],[BMP]],IF(Table13[[#This Row],[TCS MP]]&lt;=Table13[[#This Row],[EMP]],"Good","EMP"),"BMP")</f>
        <v>EMP</v>
      </c>
    </row>
    <row r="1862" spans="1:29" ht="24" customHeight="1" x14ac:dyDescent="0.25">
      <c r="A1862" t="s">
        <v>7609</v>
      </c>
      <c r="B1862" t="s">
        <v>19012</v>
      </c>
      <c r="C1862">
        <v>3941</v>
      </c>
      <c r="D1862" t="s">
        <v>17074</v>
      </c>
      <c r="E1862" t="s">
        <v>7610</v>
      </c>
      <c r="F1862" s="9">
        <f>Table13[[#This Row],[ToMeasure]]-Table13[[#This Row],[FromMeasure]]</f>
        <v>0.27828435000000001</v>
      </c>
      <c r="G1862" s="5" t="s">
        <v>3557</v>
      </c>
      <c r="H1862" s="35">
        <v>0</v>
      </c>
      <c r="I1862" s="56"/>
      <c r="J1862" t="s">
        <v>3553</v>
      </c>
      <c r="K1862" s="58" t="s">
        <v>203</v>
      </c>
      <c r="L1862" s="35">
        <v>0.27828435000000001</v>
      </c>
      <c r="M1862" s="56"/>
      <c r="N1862" t="s">
        <v>156</v>
      </c>
      <c r="O1862" s="2">
        <v>18633</v>
      </c>
      <c r="P1862" s="2">
        <v>0</v>
      </c>
      <c r="Q1862" s="2">
        <v>18633</v>
      </c>
      <c r="R1862" t="s">
        <v>7611</v>
      </c>
      <c r="S1862">
        <v>9</v>
      </c>
      <c r="T1862" t="s">
        <v>203</v>
      </c>
      <c r="U1862" s="2">
        <v>564</v>
      </c>
      <c r="V1862" s="2">
        <v>2189</v>
      </c>
      <c r="W1862" s="8">
        <v>0.14774861804325659</v>
      </c>
      <c r="X1862" s="2">
        <v>25576</v>
      </c>
      <c r="Y1862" s="45"/>
      <c r="AC1862" s="1" t="str">
        <f>IF(Table13[[#This Row],[TCS MP]]&gt;=Table13[[#This Row],[BMP]],IF(Table13[[#This Row],[TCS MP]]&lt;=Table13[[#This Row],[EMP]],"Good","EMP"),"BMP")</f>
        <v>EMP</v>
      </c>
    </row>
    <row r="1863" spans="1:29" ht="24" customHeight="1" x14ac:dyDescent="0.25">
      <c r="A1863" t="s">
        <v>7612</v>
      </c>
      <c r="B1863" t="s">
        <v>19014</v>
      </c>
      <c r="C1863">
        <v>3943</v>
      </c>
      <c r="D1863" t="s">
        <v>17074</v>
      </c>
      <c r="E1863" t="s">
        <v>7613</v>
      </c>
      <c r="F1863" s="9">
        <f>Table13[[#This Row],[ToMeasure]]-Table13[[#This Row],[FromMeasure]]</f>
        <v>0.14195832999999999</v>
      </c>
      <c r="G1863" s="5" t="s">
        <v>3562</v>
      </c>
      <c r="H1863" s="35">
        <v>0</v>
      </c>
      <c r="I1863" s="56"/>
      <c r="J1863" t="s">
        <v>3561</v>
      </c>
      <c r="K1863" s="58" t="s">
        <v>203</v>
      </c>
      <c r="L1863" s="35">
        <v>0.14195832999999999</v>
      </c>
      <c r="M1863" s="56"/>
      <c r="N1863" t="s">
        <v>7614</v>
      </c>
      <c r="O1863" s="2">
        <v>18253</v>
      </c>
      <c r="P1863" s="2">
        <v>0</v>
      </c>
      <c r="Q1863" s="2">
        <v>18253</v>
      </c>
      <c r="R1863" t="s">
        <v>7615</v>
      </c>
      <c r="S1863">
        <v>8</v>
      </c>
      <c r="T1863" t="s">
        <v>203</v>
      </c>
      <c r="U1863" s="2">
        <v>554</v>
      </c>
      <c r="V1863" s="2">
        <v>2147</v>
      </c>
      <c r="W1863" s="8">
        <v>0.14797567523146879</v>
      </c>
      <c r="X1863" s="2">
        <v>25054</v>
      </c>
      <c r="Y1863" s="45"/>
      <c r="AC1863" s="1" t="str">
        <f>IF(Table13[[#This Row],[TCS MP]]&gt;=Table13[[#This Row],[BMP]],IF(Table13[[#This Row],[TCS MP]]&lt;=Table13[[#This Row],[EMP]],"Good","EMP"),"BMP")</f>
        <v>EMP</v>
      </c>
    </row>
    <row r="1864" spans="1:29" ht="24" customHeight="1" x14ac:dyDescent="0.25">
      <c r="A1864" t="s">
        <v>7616</v>
      </c>
      <c r="B1864" t="s">
        <v>19019</v>
      </c>
      <c r="C1864">
        <v>3948</v>
      </c>
      <c r="D1864" t="s">
        <v>17074</v>
      </c>
      <c r="E1864" t="s">
        <v>7613</v>
      </c>
      <c r="F1864" s="9">
        <f>Table13[[#This Row],[ToMeasure]]-Table13[[#This Row],[FromMeasure]]</f>
        <v>0.13326975000000008</v>
      </c>
      <c r="G1864" s="5" t="s">
        <v>3562</v>
      </c>
      <c r="H1864" s="35">
        <v>0.50407738999999996</v>
      </c>
      <c r="I1864" s="56"/>
      <c r="J1864" t="s">
        <v>7614</v>
      </c>
      <c r="K1864" s="58" t="s">
        <v>203</v>
      </c>
      <c r="L1864" s="35">
        <v>0.63734714000000003</v>
      </c>
      <c r="M1864" s="56"/>
      <c r="N1864" t="s">
        <v>647</v>
      </c>
      <c r="O1864" s="2">
        <v>10665</v>
      </c>
      <c r="P1864" s="2">
        <v>0</v>
      </c>
      <c r="Q1864" s="2">
        <v>10665</v>
      </c>
      <c r="R1864" t="s">
        <v>7617</v>
      </c>
      <c r="S1864">
        <v>9</v>
      </c>
      <c r="T1864" t="s">
        <v>203</v>
      </c>
      <c r="U1864" s="2">
        <v>383</v>
      </c>
      <c r="V1864" s="2">
        <v>509</v>
      </c>
      <c r="W1864" s="8">
        <v>8.3638068448195033E-2</v>
      </c>
      <c r="X1864" s="2">
        <v>14639</v>
      </c>
      <c r="Y1864" s="45"/>
      <c r="AC1864" s="1" t="str">
        <f>IF(Table13[[#This Row],[TCS MP]]&gt;=Table13[[#This Row],[BMP]],IF(Table13[[#This Row],[TCS MP]]&lt;=Table13[[#This Row],[EMP]],"Good","EMP"),"BMP")</f>
        <v>EMP</v>
      </c>
    </row>
    <row r="1865" spans="1:29" ht="24" customHeight="1" x14ac:dyDescent="0.25">
      <c r="A1865" t="s">
        <v>7618</v>
      </c>
      <c r="B1865" t="s">
        <v>19020</v>
      </c>
      <c r="C1865">
        <v>3950</v>
      </c>
      <c r="D1865" t="s">
        <v>17074</v>
      </c>
      <c r="E1865" t="s">
        <v>7619</v>
      </c>
      <c r="F1865" s="9">
        <f>Table13[[#This Row],[ToMeasure]]-Table13[[#This Row],[FromMeasure]]</f>
        <v>0.22372441000000001</v>
      </c>
      <c r="G1865" s="5" t="s">
        <v>7620</v>
      </c>
      <c r="H1865" s="35">
        <v>0</v>
      </c>
      <c r="I1865" s="56"/>
      <c r="J1865" t="s">
        <v>156</v>
      </c>
      <c r="K1865" s="58" t="s">
        <v>203</v>
      </c>
      <c r="L1865" s="35">
        <v>0.22372441000000001</v>
      </c>
      <c r="M1865" s="56"/>
      <c r="N1865" t="s">
        <v>7621</v>
      </c>
      <c r="O1865" s="2">
        <v>20364</v>
      </c>
      <c r="P1865" s="2">
        <v>0</v>
      </c>
      <c r="Q1865" s="2">
        <v>20364</v>
      </c>
      <c r="R1865" t="s">
        <v>7622</v>
      </c>
      <c r="S1865">
        <v>8</v>
      </c>
      <c r="T1865" t="s">
        <v>203</v>
      </c>
      <c r="U1865" s="2">
        <v>733</v>
      </c>
      <c r="V1865" s="2">
        <v>978</v>
      </c>
      <c r="W1865" s="8">
        <v>8.4020821056766837E-2</v>
      </c>
      <c r="X1865" s="2">
        <v>27952</v>
      </c>
      <c r="Y1865" s="45"/>
      <c r="AC1865" s="1" t="str">
        <f>IF(Table13[[#This Row],[TCS MP]]&gt;=Table13[[#This Row],[BMP]],IF(Table13[[#This Row],[TCS MP]]&lt;=Table13[[#This Row],[EMP]],"Good","EMP"),"BMP")</f>
        <v>EMP</v>
      </c>
    </row>
    <row r="1866" spans="1:29" ht="24" customHeight="1" x14ac:dyDescent="0.25">
      <c r="A1866" t="s">
        <v>7623</v>
      </c>
      <c r="B1866" t="s">
        <v>19022</v>
      </c>
      <c r="C1866">
        <v>3952</v>
      </c>
      <c r="D1866" t="s">
        <v>17074</v>
      </c>
      <c r="E1866" t="s">
        <v>7624</v>
      </c>
      <c r="F1866" s="9">
        <f>Table13[[#This Row],[ToMeasure]]-Table13[[#This Row],[FromMeasure]]</f>
        <v>0.19673135</v>
      </c>
      <c r="G1866" s="5" t="s">
        <v>7625</v>
      </c>
      <c r="H1866" s="35">
        <v>0</v>
      </c>
      <c r="I1866" s="56"/>
      <c r="J1866" t="s">
        <v>647</v>
      </c>
      <c r="K1866" s="58" t="s">
        <v>203</v>
      </c>
      <c r="L1866" s="35">
        <v>0.19673135</v>
      </c>
      <c r="M1866" s="56"/>
      <c r="N1866" t="s">
        <v>7626</v>
      </c>
      <c r="O1866" s="2">
        <v>7618</v>
      </c>
      <c r="P1866" s="2">
        <v>0</v>
      </c>
      <c r="Q1866" s="2">
        <v>7618</v>
      </c>
      <c r="R1866" t="s">
        <v>7627</v>
      </c>
      <c r="S1866">
        <v>9</v>
      </c>
      <c r="T1866" t="s">
        <v>203</v>
      </c>
      <c r="U1866" s="2">
        <v>273</v>
      </c>
      <c r="V1866" s="2">
        <v>363</v>
      </c>
      <c r="W1866" s="8">
        <v>8.3486479390916246E-2</v>
      </c>
      <c r="X1866" s="2">
        <v>10457</v>
      </c>
      <c r="Y1866" s="45"/>
      <c r="AC1866" s="1" t="str">
        <f>IF(Table13[[#This Row],[TCS MP]]&gt;=Table13[[#This Row],[BMP]],IF(Table13[[#This Row],[TCS MP]]&lt;=Table13[[#This Row],[EMP]],"Good","EMP"),"BMP")</f>
        <v>EMP</v>
      </c>
    </row>
    <row r="1867" spans="1:29" ht="24" customHeight="1" x14ac:dyDescent="0.25">
      <c r="A1867" t="s">
        <v>11536</v>
      </c>
      <c r="B1867" t="s">
        <v>19021</v>
      </c>
      <c r="C1867">
        <v>3951</v>
      </c>
      <c r="D1867" t="s">
        <v>17074</v>
      </c>
      <c r="E1867" t="s">
        <v>11537</v>
      </c>
      <c r="F1867" s="9">
        <f>Table13[[#This Row],[ToMeasure]]-Table13[[#This Row],[FromMeasure]]</f>
        <v>0.20953616999999999</v>
      </c>
      <c r="G1867" s="5" t="s">
        <v>7621</v>
      </c>
      <c r="H1867" s="35">
        <v>0</v>
      </c>
      <c r="I1867" s="56"/>
      <c r="J1867" t="s">
        <v>7620</v>
      </c>
      <c r="K1867" s="58" t="s">
        <v>203</v>
      </c>
      <c r="L1867" s="35">
        <v>0.20953616999999999</v>
      </c>
      <c r="M1867" s="56"/>
      <c r="N1867" t="s">
        <v>156</v>
      </c>
      <c r="O1867" s="2">
        <v>10544</v>
      </c>
      <c r="P1867" s="2">
        <v>0</v>
      </c>
      <c r="Q1867" s="2">
        <v>10544</v>
      </c>
      <c r="R1867" t="s">
        <v>11538</v>
      </c>
      <c r="S1867">
        <v>14</v>
      </c>
      <c r="T1867" t="s">
        <v>203</v>
      </c>
      <c r="U1867" s="2">
        <v>319</v>
      </c>
      <c r="V1867" s="2">
        <v>1239</v>
      </c>
      <c r="W1867" s="8">
        <v>0.14776176024279211</v>
      </c>
      <c r="X1867" s="2">
        <v>14473</v>
      </c>
      <c r="Y1867" s="45"/>
      <c r="AC1867" s="1" t="str">
        <f>IF(Table13[[#This Row],[TCS MP]]&gt;=Table13[[#This Row],[BMP]],IF(Table13[[#This Row],[TCS MP]]&lt;=Table13[[#This Row],[EMP]],"Good","EMP"),"BMP")</f>
        <v>EMP</v>
      </c>
    </row>
    <row r="1868" spans="1:29" ht="24" customHeight="1" x14ac:dyDescent="0.25">
      <c r="A1868" t="s">
        <v>11539</v>
      </c>
      <c r="B1868" t="s">
        <v>19023</v>
      </c>
      <c r="C1868">
        <v>3953</v>
      </c>
      <c r="D1868" t="s">
        <v>17074</v>
      </c>
      <c r="E1868" t="s">
        <v>11540</v>
      </c>
      <c r="F1868" s="9">
        <f>Table13[[#This Row],[ToMeasure]]-Table13[[#This Row],[FromMeasure]]</f>
        <v>0.18115055999999999</v>
      </c>
      <c r="G1868" s="5" t="s">
        <v>7626</v>
      </c>
      <c r="H1868" s="35">
        <v>0</v>
      </c>
      <c r="I1868" s="56"/>
      <c r="J1868" t="s">
        <v>7625</v>
      </c>
      <c r="K1868" s="58" t="s">
        <v>203</v>
      </c>
      <c r="L1868" s="35">
        <v>0.18115055999999999</v>
      </c>
      <c r="M1868" s="56"/>
      <c r="N1868" t="s">
        <v>647</v>
      </c>
      <c r="O1868" s="2">
        <v>21295</v>
      </c>
      <c r="P1868" s="2">
        <v>0</v>
      </c>
      <c r="Q1868" s="2">
        <v>21295</v>
      </c>
      <c r="R1868" t="s">
        <v>11541</v>
      </c>
      <c r="S1868">
        <v>9</v>
      </c>
      <c r="T1868" t="s">
        <v>203</v>
      </c>
      <c r="U1868" s="2">
        <v>647</v>
      </c>
      <c r="V1868" s="2">
        <v>2502</v>
      </c>
      <c r="W1868" s="8">
        <v>0.14787508804883776</v>
      </c>
      <c r="X1868" s="2">
        <v>29230</v>
      </c>
      <c r="Y1868" s="45"/>
      <c r="AC1868" s="1" t="str">
        <f>IF(Table13[[#This Row],[TCS MP]]&gt;=Table13[[#This Row],[BMP]],IF(Table13[[#This Row],[TCS MP]]&lt;=Table13[[#This Row],[EMP]],"Good","EMP"),"BMP")</f>
        <v>EMP</v>
      </c>
    </row>
    <row r="1869" spans="1:29" ht="24" customHeight="1" x14ac:dyDescent="0.25">
      <c r="A1869" t="s">
        <v>7628</v>
      </c>
      <c r="B1869" t="s">
        <v>19025</v>
      </c>
      <c r="C1869">
        <v>3960</v>
      </c>
      <c r="D1869" t="s">
        <v>17074</v>
      </c>
      <c r="E1869" t="s">
        <v>7629</v>
      </c>
      <c r="F1869" s="9">
        <f>Table13[[#This Row],[ToMeasure]]-Table13[[#This Row],[FromMeasure]]</f>
        <v>0.18862359000000001</v>
      </c>
      <c r="G1869" s="5" t="s">
        <v>7630</v>
      </c>
      <c r="H1869" s="35">
        <v>0</v>
      </c>
      <c r="I1869" s="56"/>
      <c r="J1869" t="s">
        <v>156</v>
      </c>
      <c r="K1869" s="58" t="s">
        <v>203</v>
      </c>
      <c r="L1869" s="35">
        <v>0.18862359000000001</v>
      </c>
      <c r="M1869" s="56"/>
      <c r="N1869" t="s">
        <v>7631</v>
      </c>
      <c r="O1869" s="2">
        <v>11330</v>
      </c>
      <c r="P1869" s="2">
        <v>0</v>
      </c>
      <c r="Q1869" s="2">
        <v>11330</v>
      </c>
      <c r="R1869" t="s">
        <v>7632</v>
      </c>
      <c r="S1869">
        <v>9</v>
      </c>
      <c r="T1869" t="s">
        <v>203</v>
      </c>
      <c r="U1869" s="2">
        <v>407</v>
      </c>
      <c r="V1869" s="2">
        <v>543</v>
      </c>
      <c r="W1869" s="8">
        <v>8.3848190644307152E-2</v>
      </c>
      <c r="X1869" s="2">
        <v>15552</v>
      </c>
      <c r="Y1869" s="45"/>
      <c r="AC1869" s="1" t="str">
        <f>IF(Table13[[#This Row],[TCS MP]]&gt;=Table13[[#This Row],[BMP]],IF(Table13[[#This Row],[TCS MP]]&lt;=Table13[[#This Row],[EMP]],"Good","EMP"),"BMP")</f>
        <v>EMP</v>
      </c>
    </row>
    <row r="1870" spans="1:29" ht="24" customHeight="1" x14ac:dyDescent="0.25">
      <c r="A1870" t="s">
        <v>6490</v>
      </c>
      <c r="B1870" t="s">
        <v>19027</v>
      </c>
      <c r="C1870">
        <v>3962</v>
      </c>
      <c r="D1870" t="s">
        <v>17074</v>
      </c>
      <c r="E1870" t="s">
        <v>6491</v>
      </c>
      <c r="F1870" s="9">
        <f>Table13[[#This Row],[ToMeasure]]-Table13[[#This Row],[FromMeasure]]</f>
        <v>0.18638150000000001</v>
      </c>
      <c r="G1870" s="5" t="s">
        <v>6492</v>
      </c>
      <c r="H1870" s="35">
        <v>0</v>
      </c>
      <c r="I1870" s="56"/>
      <c r="J1870" t="s">
        <v>647</v>
      </c>
      <c r="K1870" s="58" t="s">
        <v>203</v>
      </c>
      <c r="L1870" s="35">
        <v>0.18638150000000001</v>
      </c>
      <c r="M1870" s="56"/>
      <c r="N1870" t="s">
        <v>6493</v>
      </c>
      <c r="O1870" s="2">
        <v>7239</v>
      </c>
      <c r="P1870" s="2">
        <v>0</v>
      </c>
      <c r="Q1870" s="2">
        <v>7239</v>
      </c>
      <c r="R1870" t="s">
        <v>6494</v>
      </c>
      <c r="S1870">
        <v>12</v>
      </c>
      <c r="T1870" t="s">
        <v>203</v>
      </c>
      <c r="U1870" s="2">
        <v>260</v>
      </c>
      <c r="V1870" s="2">
        <v>347</v>
      </c>
      <c r="W1870" s="8">
        <v>8.3851360685177512E-2</v>
      </c>
      <c r="X1870" s="2">
        <v>9936</v>
      </c>
      <c r="Y1870" s="45"/>
      <c r="AC1870" s="1" t="str">
        <f>IF(Table13[[#This Row],[TCS MP]]&gt;=Table13[[#This Row],[BMP]],IF(Table13[[#This Row],[TCS MP]]&lt;=Table13[[#This Row],[EMP]],"Good","EMP"),"BMP")</f>
        <v>EMP</v>
      </c>
    </row>
    <row r="1871" spans="1:29" ht="24" customHeight="1" x14ac:dyDescent="0.25">
      <c r="A1871" t="s">
        <v>7633</v>
      </c>
      <c r="B1871" t="s">
        <v>19026</v>
      </c>
      <c r="C1871">
        <v>3961</v>
      </c>
      <c r="D1871" t="s">
        <v>17074</v>
      </c>
      <c r="E1871" t="s">
        <v>7634</v>
      </c>
      <c r="F1871" s="9">
        <f>Table13[[#This Row],[ToMeasure]]-Table13[[#This Row],[FromMeasure]]</f>
        <v>0.21440708999999999</v>
      </c>
      <c r="G1871" s="5" t="s">
        <v>7631</v>
      </c>
      <c r="H1871" s="35">
        <v>0</v>
      </c>
      <c r="I1871" s="56"/>
      <c r="J1871" t="s">
        <v>7630</v>
      </c>
      <c r="K1871" s="58" t="s">
        <v>203</v>
      </c>
      <c r="L1871" s="35">
        <v>0.21440708999999999</v>
      </c>
      <c r="M1871" s="56"/>
      <c r="N1871" t="s">
        <v>156</v>
      </c>
      <c r="O1871" s="2">
        <v>7202</v>
      </c>
      <c r="P1871" s="2">
        <v>0</v>
      </c>
      <c r="Q1871" s="2">
        <v>7202</v>
      </c>
      <c r="R1871" t="s">
        <v>7635</v>
      </c>
      <c r="S1871">
        <v>12</v>
      </c>
      <c r="T1871" t="s">
        <v>203</v>
      </c>
      <c r="U1871" s="2">
        <v>218</v>
      </c>
      <c r="V1871" s="2">
        <v>846</v>
      </c>
      <c r="W1871" s="8">
        <v>0.14773673979450153</v>
      </c>
      <c r="X1871" s="2">
        <v>9886</v>
      </c>
      <c r="Y1871" s="45"/>
      <c r="AC1871" s="1" t="str">
        <f>IF(Table13[[#This Row],[TCS MP]]&gt;=Table13[[#This Row],[BMP]],IF(Table13[[#This Row],[TCS MP]]&lt;=Table13[[#This Row],[EMP]],"Good","EMP"),"BMP")</f>
        <v>EMP</v>
      </c>
    </row>
    <row r="1872" spans="1:29" ht="24" customHeight="1" x14ac:dyDescent="0.25">
      <c r="A1872" t="s">
        <v>6495</v>
      </c>
      <c r="B1872" t="s">
        <v>19028</v>
      </c>
      <c r="C1872">
        <v>3963</v>
      </c>
      <c r="D1872" t="s">
        <v>17074</v>
      </c>
      <c r="E1872" t="s">
        <v>6496</v>
      </c>
      <c r="F1872" s="9">
        <f>Table13[[#This Row],[ToMeasure]]-Table13[[#This Row],[FromMeasure]]</f>
        <v>0.27144400000000002</v>
      </c>
      <c r="G1872" s="5" t="s">
        <v>6493</v>
      </c>
      <c r="H1872" s="35">
        <v>0</v>
      </c>
      <c r="I1872" s="56"/>
      <c r="J1872" t="s">
        <v>6492</v>
      </c>
      <c r="K1872" s="58" t="s">
        <v>203</v>
      </c>
      <c r="L1872" s="35">
        <v>0.27144400000000002</v>
      </c>
      <c r="M1872" s="56"/>
      <c r="N1872" t="s">
        <v>647</v>
      </c>
      <c r="O1872" s="2">
        <v>14713</v>
      </c>
      <c r="P1872" s="2">
        <v>0</v>
      </c>
      <c r="Q1872" s="2">
        <v>14713</v>
      </c>
      <c r="R1872" t="s">
        <v>6497</v>
      </c>
      <c r="S1872">
        <v>13</v>
      </c>
      <c r="T1872" t="s">
        <v>203</v>
      </c>
      <c r="U1872" s="2">
        <v>446</v>
      </c>
      <c r="V1872" s="2">
        <v>1730</v>
      </c>
      <c r="W1872" s="8">
        <v>0.14789641813362334</v>
      </c>
      <c r="X1872" s="2">
        <v>20195</v>
      </c>
      <c r="Y1872" s="45"/>
      <c r="AC1872" s="1" t="str">
        <f>IF(Table13[[#This Row],[TCS MP]]&gt;=Table13[[#This Row],[BMP]],IF(Table13[[#This Row],[TCS MP]]&lt;=Table13[[#This Row],[EMP]],"Good","EMP"),"BMP")</f>
        <v>EMP</v>
      </c>
    </row>
    <row r="1873" spans="1:29" ht="24" customHeight="1" x14ac:dyDescent="0.25">
      <c r="A1873" t="s">
        <v>6498</v>
      </c>
      <c r="B1873" t="s">
        <v>19030</v>
      </c>
      <c r="C1873">
        <v>3970</v>
      </c>
      <c r="D1873" t="s">
        <v>17074</v>
      </c>
      <c r="E1873" t="s">
        <v>6499</v>
      </c>
      <c r="F1873" s="9">
        <f>Table13[[#This Row],[ToMeasure]]-Table13[[#This Row],[FromMeasure]]</f>
        <v>0.30350147</v>
      </c>
      <c r="G1873" s="5" t="s">
        <v>6500</v>
      </c>
      <c r="H1873" s="35">
        <v>0</v>
      </c>
      <c r="I1873" s="56"/>
      <c r="J1873" t="s">
        <v>156</v>
      </c>
      <c r="K1873" s="58" t="s">
        <v>203</v>
      </c>
      <c r="L1873" s="35">
        <v>0.30350147</v>
      </c>
      <c r="M1873" s="56"/>
      <c r="N1873" t="s">
        <v>6501</v>
      </c>
      <c r="O1873" s="2">
        <v>17047</v>
      </c>
      <c r="P1873" s="2">
        <v>0</v>
      </c>
      <c r="Q1873" s="2">
        <v>17047</v>
      </c>
      <c r="R1873" t="s">
        <v>6502</v>
      </c>
      <c r="S1873">
        <v>8</v>
      </c>
      <c r="T1873" t="s">
        <v>203</v>
      </c>
      <c r="U1873" s="2">
        <v>614</v>
      </c>
      <c r="V1873" s="2">
        <v>821</v>
      </c>
      <c r="W1873" s="8">
        <v>8.4179034434211292E-2</v>
      </c>
      <c r="X1873" s="2">
        <v>23399</v>
      </c>
      <c r="Y1873" s="45"/>
      <c r="AC1873" s="1" t="str">
        <f>IF(Table13[[#This Row],[TCS MP]]&gt;=Table13[[#This Row],[BMP]],IF(Table13[[#This Row],[TCS MP]]&lt;=Table13[[#This Row],[EMP]],"Good","EMP"),"BMP")</f>
        <v>EMP</v>
      </c>
    </row>
    <row r="1874" spans="1:29" ht="24" customHeight="1" x14ac:dyDescent="0.25">
      <c r="A1874" t="s">
        <v>6503</v>
      </c>
      <c r="B1874" t="s">
        <v>19032</v>
      </c>
      <c r="C1874">
        <v>3972</v>
      </c>
      <c r="D1874" t="s">
        <v>17074</v>
      </c>
      <c r="E1874" t="s">
        <v>6504</v>
      </c>
      <c r="F1874" s="9">
        <f>Table13[[#This Row],[ToMeasure]]-Table13[[#This Row],[FromMeasure]]</f>
        <v>0.22425560999999999</v>
      </c>
      <c r="G1874" s="5" t="s">
        <v>6505</v>
      </c>
      <c r="H1874" s="35">
        <v>0</v>
      </c>
      <c r="I1874" s="56"/>
      <c r="J1874" t="s">
        <v>647</v>
      </c>
      <c r="K1874" s="58" t="s">
        <v>203</v>
      </c>
      <c r="L1874" s="35">
        <v>0.22425560999999999</v>
      </c>
      <c r="M1874" s="56"/>
      <c r="N1874" t="s">
        <v>6506</v>
      </c>
      <c r="O1874" s="2">
        <v>10698</v>
      </c>
      <c r="P1874" s="2">
        <v>0</v>
      </c>
      <c r="Q1874" s="2">
        <v>10698</v>
      </c>
      <c r="R1874" t="s">
        <v>6507</v>
      </c>
      <c r="S1874">
        <v>14</v>
      </c>
      <c r="T1874" t="s">
        <v>203</v>
      </c>
      <c r="U1874" s="2">
        <v>384</v>
      </c>
      <c r="V1874" s="2">
        <v>509</v>
      </c>
      <c r="W1874" s="8">
        <v>8.3473546457281736E-2</v>
      </c>
      <c r="X1874" s="2">
        <v>14684</v>
      </c>
      <c r="Y1874" s="45"/>
      <c r="AC1874" s="1" t="str">
        <f>IF(Table13[[#This Row],[TCS MP]]&gt;=Table13[[#This Row],[BMP]],IF(Table13[[#This Row],[TCS MP]]&lt;=Table13[[#This Row],[EMP]],"Good","EMP"),"BMP")</f>
        <v>EMP</v>
      </c>
    </row>
    <row r="1875" spans="1:29" ht="24" customHeight="1" x14ac:dyDescent="0.25">
      <c r="A1875" t="s">
        <v>11542</v>
      </c>
      <c r="B1875" t="s">
        <v>19031</v>
      </c>
      <c r="C1875">
        <v>3971</v>
      </c>
      <c r="D1875" t="s">
        <v>17074</v>
      </c>
      <c r="E1875" t="s">
        <v>11543</v>
      </c>
      <c r="F1875" s="9">
        <f>Table13[[#This Row],[ToMeasure]]-Table13[[#This Row],[FromMeasure]]</f>
        <v>0.21144452</v>
      </c>
      <c r="G1875" s="5" t="s">
        <v>6501</v>
      </c>
      <c r="H1875" s="35">
        <v>0</v>
      </c>
      <c r="I1875" s="56"/>
      <c r="J1875" t="s">
        <v>6500</v>
      </c>
      <c r="K1875" s="58" t="s">
        <v>203</v>
      </c>
      <c r="L1875" s="35">
        <v>0.21144452</v>
      </c>
      <c r="M1875" s="56"/>
      <c r="N1875" t="s">
        <v>156</v>
      </c>
      <c r="O1875" s="2">
        <v>9568</v>
      </c>
      <c r="P1875" s="2">
        <v>0</v>
      </c>
      <c r="Q1875" s="2">
        <v>9568</v>
      </c>
      <c r="R1875" t="s">
        <v>11544</v>
      </c>
      <c r="S1875">
        <v>10</v>
      </c>
      <c r="T1875" t="s">
        <v>203</v>
      </c>
      <c r="U1875" s="2">
        <v>289</v>
      </c>
      <c r="V1875" s="2">
        <v>1123</v>
      </c>
      <c r="W1875" s="8">
        <v>0.14757525083612041</v>
      </c>
      <c r="X1875" s="2">
        <v>13133</v>
      </c>
      <c r="Y1875" s="45"/>
      <c r="AC1875" s="1" t="str">
        <f>IF(Table13[[#This Row],[TCS MP]]&gt;=Table13[[#This Row],[BMP]],IF(Table13[[#This Row],[TCS MP]]&lt;=Table13[[#This Row],[EMP]],"Good","EMP"),"BMP")</f>
        <v>EMP</v>
      </c>
    </row>
    <row r="1876" spans="1:29" ht="24" customHeight="1" x14ac:dyDescent="0.25">
      <c r="A1876" t="s">
        <v>7636</v>
      </c>
      <c r="B1876" t="s">
        <v>19033</v>
      </c>
      <c r="C1876">
        <v>3973</v>
      </c>
      <c r="D1876" t="s">
        <v>17074</v>
      </c>
      <c r="E1876" t="s">
        <v>7637</v>
      </c>
      <c r="F1876" s="9">
        <f>Table13[[#This Row],[ToMeasure]]-Table13[[#This Row],[FromMeasure]]</f>
        <v>0.18011672000000001</v>
      </c>
      <c r="G1876" s="5" t="s">
        <v>6506</v>
      </c>
      <c r="H1876" s="35">
        <v>0</v>
      </c>
      <c r="I1876" s="56"/>
      <c r="J1876" t="s">
        <v>6505</v>
      </c>
      <c r="K1876" s="58" t="s">
        <v>203</v>
      </c>
      <c r="L1876" s="35">
        <v>0.18011672000000001</v>
      </c>
      <c r="M1876" s="56"/>
      <c r="N1876" t="s">
        <v>647</v>
      </c>
      <c r="O1876" s="2">
        <v>18853</v>
      </c>
      <c r="P1876" s="2">
        <v>0</v>
      </c>
      <c r="Q1876" s="2">
        <v>18853</v>
      </c>
      <c r="R1876" t="s">
        <v>7638</v>
      </c>
      <c r="S1876">
        <v>9</v>
      </c>
      <c r="T1876" t="s">
        <v>203</v>
      </c>
      <c r="U1876" s="2">
        <v>572</v>
      </c>
      <c r="V1876" s="2">
        <v>2217</v>
      </c>
      <c r="W1876" s="8">
        <v>0.14793401580650295</v>
      </c>
      <c r="X1876" s="2">
        <v>25878</v>
      </c>
      <c r="Y1876" s="45"/>
      <c r="AC1876" s="1" t="str">
        <f>IF(Table13[[#This Row],[TCS MP]]&gt;=Table13[[#This Row],[BMP]],IF(Table13[[#This Row],[TCS MP]]&lt;=Table13[[#This Row],[EMP]],"Good","EMP"),"BMP")</f>
        <v>EMP</v>
      </c>
    </row>
    <row r="1877" spans="1:29" ht="24" customHeight="1" x14ac:dyDescent="0.25">
      <c r="A1877" t="s">
        <v>3564</v>
      </c>
      <c r="B1877" t="s">
        <v>19035</v>
      </c>
      <c r="C1877">
        <v>3980</v>
      </c>
      <c r="D1877" t="s">
        <v>17074</v>
      </c>
      <c r="E1877" t="s">
        <v>3565</v>
      </c>
      <c r="F1877" s="9">
        <f>Table13[[#This Row],[ToMeasure]]-Table13[[#This Row],[FromMeasure]]</f>
        <v>0.27117196999999998</v>
      </c>
      <c r="G1877" s="5" t="s">
        <v>3566</v>
      </c>
      <c r="H1877" s="35">
        <v>0</v>
      </c>
      <c r="I1877" s="56"/>
      <c r="J1877" t="s">
        <v>156</v>
      </c>
      <c r="K1877" s="58" t="s">
        <v>203</v>
      </c>
      <c r="L1877" s="35">
        <v>0.27117196999999998</v>
      </c>
      <c r="M1877" s="56"/>
      <c r="N1877" t="s">
        <v>3567</v>
      </c>
      <c r="O1877" s="2">
        <v>19957</v>
      </c>
      <c r="P1877" s="2">
        <v>0</v>
      </c>
      <c r="Q1877" s="2">
        <v>19957</v>
      </c>
      <c r="R1877" t="s">
        <v>3568</v>
      </c>
      <c r="S1877">
        <v>7</v>
      </c>
      <c r="T1877" t="s">
        <v>203</v>
      </c>
      <c r="U1877" s="2">
        <v>775</v>
      </c>
      <c r="V1877" s="2">
        <v>1145</v>
      </c>
      <c r="W1877" s="8">
        <v>9.6206844716139703E-2</v>
      </c>
      <c r="X1877" s="2">
        <v>27393</v>
      </c>
      <c r="Y1877" s="45"/>
      <c r="AC1877" s="1" t="str">
        <f>IF(Table13[[#This Row],[TCS MP]]&gt;=Table13[[#This Row],[BMP]],IF(Table13[[#This Row],[TCS MP]]&lt;=Table13[[#This Row],[EMP]],"Good","EMP"),"BMP")</f>
        <v>EMP</v>
      </c>
    </row>
    <row r="1878" spans="1:29" ht="24" customHeight="1" x14ac:dyDescent="0.25">
      <c r="A1878" t="s">
        <v>11545</v>
      </c>
      <c r="B1878" t="s">
        <v>19037</v>
      </c>
      <c r="C1878">
        <v>3982</v>
      </c>
      <c r="D1878" t="s">
        <v>17074</v>
      </c>
      <c r="E1878" t="s">
        <v>11546</v>
      </c>
      <c r="F1878" s="9">
        <f>Table13[[#This Row],[ToMeasure]]-Table13[[#This Row],[FromMeasure]]</f>
        <v>0.55780165999999998</v>
      </c>
      <c r="G1878" s="5" t="s">
        <v>3572</v>
      </c>
      <c r="H1878" s="35">
        <v>0</v>
      </c>
      <c r="I1878" s="56"/>
      <c r="J1878" t="s">
        <v>647</v>
      </c>
      <c r="K1878" s="58" t="s">
        <v>203</v>
      </c>
      <c r="L1878" s="35">
        <v>0.55780165999999998</v>
      </c>
      <c r="M1878" s="56"/>
      <c r="N1878" t="s">
        <v>3571</v>
      </c>
      <c r="O1878" s="2">
        <v>4539</v>
      </c>
      <c r="P1878" s="2">
        <v>0</v>
      </c>
      <c r="Q1878" s="2">
        <v>4539</v>
      </c>
      <c r="R1878" t="s">
        <v>11547</v>
      </c>
      <c r="S1878">
        <v>12</v>
      </c>
      <c r="T1878" t="s">
        <v>203</v>
      </c>
      <c r="U1878" s="2">
        <v>162</v>
      </c>
      <c r="V1878" s="2">
        <v>216</v>
      </c>
      <c r="W1878" s="8">
        <v>8.3278255122273631E-2</v>
      </c>
      <c r="X1878" s="2">
        <v>6230</v>
      </c>
      <c r="Y1878" s="45"/>
      <c r="AC1878" s="1" t="str">
        <f>IF(Table13[[#This Row],[TCS MP]]&gt;=Table13[[#This Row],[BMP]],IF(Table13[[#This Row],[TCS MP]]&lt;=Table13[[#This Row],[EMP]],"Good","EMP"),"BMP")</f>
        <v>EMP</v>
      </c>
    </row>
    <row r="1879" spans="1:29" ht="24" customHeight="1" x14ac:dyDescent="0.25">
      <c r="A1879" t="s">
        <v>6508</v>
      </c>
      <c r="B1879" t="s">
        <v>19036</v>
      </c>
      <c r="C1879">
        <v>3981</v>
      </c>
      <c r="D1879" t="s">
        <v>17074</v>
      </c>
      <c r="E1879" t="s">
        <v>6509</v>
      </c>
      <c r="F1879" s="9">
        <f>Table13[[#This Row],[ToMeasure]]-Table13[[#This Row],[FromMeasure]]</f>
        <v>0.53074957</v>
      </c>
      <c r="G1879" s="5" t="s">
        <v>3567</v>
      </c>
      <c r="H1879" s="35">
        <v>0</v>
      </c>
      <c r="I1879" s="56"/>
      <c r="J1879" t="s">
        <v>3566</v>
      </c>
      <c r="K1879" s="58" t="s">
        <v>203</v>
      </c>
      <c r="L1879" s="35">
        <v>0.53074957</v>
      </c>
      <c r="M1879" s="56"/>
      <c r="N1879" t="s">
        <v>156</v>
      </c>
      <c r="O1879" s="2">
        <v>5239</v>
      </c>
      <c r="P1879" s="2">
        <v>0</v>
      </c>
      <c r="Q1879" s="2">
        <v>5239</v>
      </c>
      <c r="R1879" t="s">
        <v>6510</v>
      </c>
      <c r="S1879">
        <v>13</v>
      </c>
      <c r="T1879" t="s">
        <v>203</v>
      </c>
      <c r="U1879" s="2">
        <v>158</v>
      </c>
      <c r="V1879" s="2">
        <v>616</v>
      </c>
      <c r="W1879" s="8">
        <v>0.14773811796144301</v>
      </c>
      <c r="X1879" s="2">
        <v>7191</v>
      </c>
      <c r="Y1879" s="45"/>
      <c r="AC1879" s="1" t="str">
        <f>IF(Table13[[#This Row],[TCS MP]]&gt;=Table13[[#This Row],[BMP]],IF(Table13[[#This Row],[TCS MP]]&lt;=Table13[[#This Row],[EMP]],"Good","EMP"),"BMP")</f>
        <v>EMP</v>
      </c>
    </row>
    <row r="1880" spans="1:29" ht="24" customHeight="1" x14ac:dyDescent="0.25">
      <c r="A1880" t="s">
        <v>3569</v>
      </c>
      <c r="B1880" t="s">
        <v>19038</v>
      </c>
      <c r="C1880">
        <v>3983</v>
      </c>
      <c r="D1880" t="s">
        <v>17074</v>
      </c>
      <c r="E1880" t="s">
        <v>3570</v>
      </c>
      <c r="F1880" s="9">
        <f>Table13[[#This Row],[ToMeasure]]-Table13[[#This Row],[FromMeasure]]</f>
        <v>0.23705030999999999</v>
      </c>
      <c r="G1880" s="5" t="s">
        <v>3571</v>
      </c>
      <c r="H1880" s="35">
        <v>0</v>
      </c>
      <c r="I1880" s="56"/>
      <c r="J1880" t="s">
        <v>3572</v>
      </c>
      <c r="K1880" s="58" t="s">
        <v>203</v>
      </c>
      <c r="L1880" s="35">
        <v>0.23705030999999999</v>
      </c>
      <c r="M1880" s="56"/>
      <c r="N1880" t="s">
        <v>647</v>
      </c>
      <c r="O1880" s="2">
        <v>17298</v>
      </c>
      <c r="P1880" s="2">
        <v>0</v>
      </c>
      <c r="Q1880" s="2">
        <v>17298</v>
      </c>
      <c r="R1880" t="s">
        <v>3573</v>
      </c>
      <c r="S1880">
        <v>8</v>
      </c>
      <c r="T1880" t="s">
        <v>203</v>
      </c>
      <c r="U1880" s="2">
        <v>523</v>
      </c>
      <c r="V1880" s="2">
        <v>2034</v>
      </c>
      <c r="W1880" s="8">
        <v>0.1478205572898601</v>
      </c>
      <c r="X1880" s="2">
        <v>23744</v>
      </c>
      <c r="Y1880" s="45"/>
      <c r="AC1880" s="1" t="str">
        <f>IF(Table13[[#This Row],[TCS MP]]&gt;=Table13[[#This Row],[BMP]],IF(Table13[[#This Row],[TCS MP]]&lt;=Table13[[#This Row],[EMP]],"Good","EMP"),"BMP")</f>
        <v>EMP</v>
      </c>
    </row>
    <row r="1881" spans="1:29" ht="24" customHeight="1" x14ac:dyDescent="0.25">
      <c r="A1881" t="s">
        <v>6511</v>
      </c>
      <c r="B1881" t="s">
        <v>21306</v>
      </c>
      <c r="C1881">
        <v>8560</v>
      </c>
      <c r="D1881" t="s">
        <v>17074</v>
      </c>
      <c r="E1881" t="s">
        <v>6512</v>
      </c>
      <c r="F1881" s="9">
        <f>Table13[[#This Row],[ToMeasure]]-Table13[[#This Row],[FromMeasure]]</f>
        <v>1.0333073800000001</v>
      </c>
      <c r="G1881" s="5" t="s">
        <v>6513</v>
      </c>
      <c r="H1881" s="35">
        <v>0</v>
      </c>
      <c r="I1881" s="56"/>
      <c r="J1881" t="s">
        <v>156</v>
      </c>
      <c r="K1881" s="58" t="s">
        <v>203</v>
      </c>
      <c r="L1881" s="35">
        <v>1.0333073800000001</v>
      </c>
      <c r="M1881" s="56"/>
      <c r="N1881" t="s">
        <v>6514</v>
      </c>
      <c r="O1881" s="2">
        <v>6318</v>
      </c>
      <c r="P1881" s="2">
        <v>0</v>
      </c>
      <c r="Q1881" s="2">
        <v>6318</v>
      </c>
      <c r="R1881" t="s">
        <v>6515</v>
      </c>
      <c r="S1881">
        <v>9</v>
      </c>
      <c r="T1881" t="s">
        <v>203</v>
      </c>
      <c r="U1881" s="2">
        <v>240</v>
      </c>
      <c r="V1881" s="2">
        <v>353</v>
      </c>
      <c r="W1881" s="8">
        <v>9.3858816081038299E-2</v>
      </c>
      <c r="X1881" s="2">
        <v>8672</v>
      </c>
      <c r="Y1881" s="45"/>
      <c r="AC1881" s="1" t="str">
        <f>IF(Table13[[#This Row],[TCS MP]]&gt;=Table13[[#This Row],[BMP]],IF(Table13[[#This Row],[TCS MP]]&lt;=Table13[[#This Row],[EMP]],"Good","EMP"),"BMP")</f>
        <v>EMP</v>
      </c>
    </row>
    <row r="1882" spans="1:29" ht="24" customHeight="1" x14ac:dyDescent="0.25">
      <c r="A1882" t="s">
        <v>7639</v>
      </c>
      <c r="B1882" t="s">
        <v>21307</v>
      </c>
      <c r="C1882">
        <v>8561</v>
      </c>
      <c r="D1882" t="s">
        <v>17074</v>
      </c>
      <c r="E1882" t="s">
        <v>7640</v>
      </c>
      <c r="F1882" s="9">
        <f>Table13[[#This Row],[ToMeasure]]-Table13[[#This Row],[FromMeasure]]</f>
        <v>0.67479697999999999</v>
      </c>
      <c r="G1882" s="5" t="s">
        <v>6519</v>
      </c>
      <c r="H1882" s="35">
        <v>0</v>
      </c>
      <c r="I1882" s="56"/>
      <c r="J1882" t="s">
        <v>6513</v>
      </c>
      <c r="K1882" s="58" t="s">
        <v>203</v>
      </c>
      <c r="L1882" s="35">
        <v>0.67479697999999999</v>
      </c>
      <c r="M1882" s="56"/>
      <c r="N1882" t="s">
        <v>6518</v>
      </c>
      <c r="O1882" s="2">
        <v>22430</v>
      </c>
      <c r="P1882" s="2">
        <v>0</v>
      </c>
      <c r="Q1882" s="2">
        <v>22430</v>
      </c>
      <c r="R1882" t="s">
        <v>7641</v>
      </c>
      <c r="S1882">
        <v>10</v>
      </c>
      <c r="T1882" t="s">
        <v>203</v>
      </c>
      <c r="U1882" s="2">
        <v>802</v>
      </c>
      <c r="V1882" s="2">
        <v>1071</v>
      </c>
      <c r="W1882" s="8">
        <v>8.3504235399019175E-2</v>
      </c>
      <c r="X1882" s="2">
        <v>30788</v>
      </c>
      <c r="Y1882" s="45"/>
      <c r="AC1882" s="1" t="str">
        <f>IF(Table13[[#This Row],[TCS MP]]&gt;=Table13[[#This Row],[BMP]],IF(Table13[[#This Row],[TCS MP]]&lt;=Table13[[#This Row],[EMP]],"Good","EMP"),"BMP")</f>
        <v>EMP</v>
      </c>
    </row>
    <row r="1883" spans="1:29" ht="24" customHeight="1" x14ac:dyDescent="0.25">
      <c r="A1883" t="s">
        <v>7642</v>
      </c>
      <c r="B1883" t="s">
        <v>21308</v>
      </c>
      <c r="C1883">
        <v>8562</v>
      </c>
      <c r="D1883" t="s">
        <v>17074</v>
      </c>
      <c r="E1883" t="s">
        <v>6517</v>
      </c>
      <c r="F1883" s="9">
        <f>Table13[[#This Row],[ToMeasure]]-Table13[[#This Row],[FromMeasure]]</f>
        <v>0.48851810000000001</v>
      </c>
      <c r="G1883" s="5" t="s">
        <v>6518</v>
      </c>
      <c r="H1883" s="35">
        <v>0</v>
      </c>
      <c r="I1883" s="56"/>
      <c r="J1883" t="s">
        <v>647</v>
      </c>
      <c r="K1883" s="58" t="s">
        <v>203</v>
      </c>
      <c r="L1883" s="35">
        <v>0.48851810000000001</v>
      </c>
      <c r="M1883" s="56"/>
      <c r="N1883" t="s">
        <v>6519</v>
      </c>
      <c r="O1883" s="2">
        <v>12589</v>
      </c>
      <c r="P1883" s="2">
        <v>0</v>
      </c>
      <c r="Q1883" s="2">
        <v>12589</v>
      </c>
      <c r="R1883" t="s">
        <v>7643</v>
      </c>
      <c r="S1883">
        <v>8</v>
      </c>
      <c r="T1883" t="s">
        <v>203</v>
      </c>
      <c r="U1883" s="2">
        <v>450</v>
      </c>
      <c r="V1883" s="2">
        <v>599</v>
      </c>
      <c r="W1883" s="8">
        <v>8.3326713797759952E-2</v>
      </c>
      <c r="X1883" s="2">
        <v>17280</v>
      </c>
      <c r="Y1883" s="45"/>
      <c r="AC1883" s="1" t="str">
        <f>IF(Table13[[#This Row],[TCS MP]]&gt;=Table13[[#This Row],[BMP]],IF(Table13[[#This Row],[TCS MP]]&lt;=Table13[[#This Row],[EMP]],"Good","EMP"),"BMP")</f>
        <v>EMP</v>
      </c>
    </row>
    <row r="1884" spans="1:29" ht="24" customHeight="1" x14ac:dyDescent="0.25">
      <c r="A1884" t="s">
        <v>6516</v>
      </c>
      <c r="B1884" t="s">
        <v>21309</v>
      </c>
      <c r="C1884">
        <v>8563</v>
      </c>
      <c r="D1884" t="s">
        <v>17074</v>
      </c>
      <c r="E1884" t="s">
        <v>6517</v>
      </c>
      <c r="F1884" s="9">
        <f>Table13[[#This Row],[ToMeasure]]-Table13[[#This Row],[FromMeasure]]</f>
        <v>0.21891602999999998</v>
      </c>
      <c r="G1884" s="5" t="s">
        <v>6518</v>
      </c>
      <c r="H1884" s="35">
        <v>0.48851810000000001</v>
      </c>
      <c r="I1884" s="56"/>
      <c r="J1884" t="s">
        <v>6519</v>
      </c>
      <c r="K1884" s="58" t="s">
        <v>203</v>
      </c>
      <c r="L1884" s="35">
        <v>0.70743412999999999</v>
      </c>
      <c r="M1884" s="56"/>
      <c r="N1884" t="s">
        <v>923</v>
      </c>
      <c r="O1884" s="2">
        <v>23392</v>
      </c>
      <c r="P1884" s="2">
        <v>0</v>
      </c>
      <c r="Q1884" s="2">
        <v>23392</v>
      </c>
      <c r="R1884" t="s">
        <v>6520</v>
      </c>
      <c r="S1884">
        <v>10</v>
      </c>
      <c r="T1884" t="s">
        <v>203</v>
      </c>
      <c r="U1884" s="2">
        <v>837</v>
      </c>
      <c r="V1884" s="2">
        <v>1117</v>
      </c>
      <c r="W1884" s="8">
        <v>8.3532831737346103E-2</v>
      </c>
      <c r="X1884" s="2">
        <v>36820</v>
      </c>
      <c r="Y1884" s="45"/>
      <c r="AC1884" s="1" t="str">
        <f>IF(Table13[[#This Row],[TCS MP]]&gt;=Table13[[#This Row],[BMP]],IF(Table13[[#This Row],[TCS MP]]&lt;=Table13[[#This Row],[EMP]],"Good","EMP"),"BMP")</f>
        <v>EMP</v>
      </c>
    </row>
    <row r="1885" spans="1:29" ht="24" customHeight="1" x14ac:dyDescent="0.25">
      <c r="A1885" t="s">
        <v>6521</v>
      </c>
      <c r="B1885" t="s">
        <v>21310</v>
      </c>
      <c r="C1885">
        <v>8564</v>
      </c>
      <c r="D1885" t="s">
        <v>17074</v>
      </c>
      <c r="E1885" t="s">
        <v>6522</v>
      </c>
      <c r="F1885" s="9">
        <f>Table13[[#This Row],[ToMeasure]]-Table13[[#This Row],[FromMeasure]]</f>
        <v>0.51104214000000003</v>
      </c>
      <c r="G1885" s="5" t="s">
        <v>6523</v>
      </c>
      <c r="H1885" s="35">
        <v>0</v>
      </c>
      <c r="I1885" s="56"/>
      <c r="J1885" t="s">
        <v>6518</v>
      </c>
      <c r="K1885" s="58" t="s">
        <v>203</v>
      </c>
      <c r="L1885" s="35">
        <v>0.51104214000000003</v>
      </c>
      <c r="M1885" s="56"/>
      <c r="N1885" t="s">
        <v>6513</v>
      </c>
      <c r="O1885" s="2">
        <v>1649</v>
      </c>
      <c r="P1885" s="2">
        <v>0</v>
      </c>
      <c r="Q1885" s="2">
        <v>1649</v>
      </c>
      <c r="R1885" t="s">
        <v>6524</v>
      </c>
      <c r="S1885">
        <v>11</v>
      </c>
      <c r="T1885" t="s">
        <v>203</v>
      </c>
      <c r="U1885" s="2">
        <v>61</v>
      </c>
      <c r="V1885" s="2">
        <v>89</v>
      </c>
      <c r="W1885" s="8">
        <v>9.0964220739842325E-2</v>
      </c>
      <c r="X1885" s="2">
        <v>2263</v>
      </c>
      <c r="Y1885" s="45"/>
      <c r="AC1885" s="1" t="str">
        <f>IF(Table13[[#This Row],[TCS MP]]&gt;=Table13[[#This Row],[BMP]],IF(Table13[[#This Row],[TCS MP]]&lt;=Table13[[#This Row],[EMP]],"Good","EMP"),"BMP")</f>
        <v>EMP</v>
      </c>
    </row>
    <row r="1886" spans="1:29" ht="24" customHeight="1" x14ac:dyDescent="0.25">
      <c r="A1886" t="s">
        <v>11548</v>
      </c>
      <c r="B1886" t="s">
        <v>19040</v>
      </c>
      <c r="C1886">
        <v>3990</v>
      </c>
      <c r="D1886" t="s">
        <v>17074</v>
      </c>
      <c r="E1886" t="s">
        <v>11549</v>
      </c>
      <c r="F1886" s="9">
        <f>Table13[[#This Row],[ToMeasure]]-Table13[[#This Row],[FromMeasure]]</f>
        <v>0.25024248999999998</v>
      </c>
      <c r="G1886" s="5" t="s">
        <v>11550</v>
      </c>
      <c r="H1886" s="35">
        <v>0</v>
      </c>
      <c r="I1886" s="56"/>
      <c r="J1886" t="s">
        <v>156</v>
      </c>
      <c r="K1886" s="58" t="s">
        <v>203</v>
      </c>
      <c r="L1886" s="35">
        <v>0.25024248999999998</v>
      </c>
      <c r="M1886" s="56"/>
      <c r="N1886" t="s">
        <v>11551</v>
      </c>
      <c r="O1886" s="2">
        <v>11539</v>
      </c>
      <c r="P1886" s="2">
        <v>0</v>
      </c>
      <c r="Q1886" s="2">
        <v>11539</v>
      </c>
      <c r="R1886" t="s">
        <v>11552</v>
      </c>
      <c r="S1886">
        <v>9</v>
      </c>
      <c r="T1886" t="s">
        <v>203</v>
      </c>
      <c r="U1886" s="2">
        <v>438</v>
      </c>
      <c r="V1886" s="2">
        <v>644</v>
      </c>
      <c r="W1886" s="8">
        <v>9.3768957448652393E-2</v>
      </c>
      <c r="X1886" s="2">
        <v>15839</v>
      </c>
      <c r="Y1886" s="45"/>
      <c r="AC1886" s="1" t="str">
        <f>IF(Table13[[#This Row],[TCS MP]]&gt;=Table13[[#This Row],[BMP]],IF(Table13[[#This Row],[TCS MP]]&lt;=Table13[[#This Row],[EMP]],"Good","EMP"),"BMP")</f>
        <v>EMP</v>
      </c>
    </row>
    <row r="1887" spans="1:29" ht="24" customHeight="1" x14ac:dyDescent="0.25">
      <c r="A1887" t="s">
        <v>11553</v>
      </c>
      <c r="B1887" t="s">
        <v>19042</v>
      </c>
      <c r="C1887">
        <v>3992</v>
      </c>
      <c r="D1887" t="s">
        <v>17074</v>
      </c>
      <c r="E1887" t="s">
        <v>11554</v>
      </c>
      <c r="F1887" s="9">
        <f>Table13[[#This Row],[ToMeasure]]-Table13[[#This Row],[FromMeasure]]</f>
        <v>0.21368891000000001</v>
      </c>
      <c r="G1887" s="5" t="s">
        <v>11555</v>
      </c>
      <c r="H1887" s="35">
        <v>0</v>
      </c>
      <c r="I1887" s="56"/>
      <c r="J1887" t="s">
        <v>647</v>
      </c>
      <c r="K1887" s="58" t="s">
        <v>203</v>
      </c>
      <c r="L1887" s="35">
        <v>0.21368891000000001</v>
      </c>
      <c r="M1887" s="56"/>
      <c r="N1887" t="s">
        <v>11556</v>
      </c>
      <c r="O1887" s="2">
        <v>4154</v>
      </c>
      <c r="P1887" s="2">
        <v>0</v>
      </c>
      <c r="Q1887" s="2">
        <v>4154</v>
      </c>
      <c r="R1887" t="s">
        <v>11557</v>
      </c>
      <c r="S1887">
        <v>8</v>
      </c>
      <c r="T1887" t="s">
        <v>203</v>
      </c>
      <c r="U1887" s="2">
        <v>148</v>
      </c>
      <c r="V1887" s="2">
        <v>198</v>
      </c>
      <c r="W1887" s="8">
        <v>8.3293211362542127E-2</v>
      </c>
      <c r="X1887" s="2">
        <v>5702</v>
      </c>
      <c r="Y1887" s="45"/>
      <c r="AC1887" s="1" t="str">
        <f>IF(Table13[[#This Row],[TCS MP]]&gt;=Table13[[#This Row],[BMP]],IF(Table13[[#This Row],[TCS MP]]&lt;=Table13[[#This Row],[EMP]],"Good","EMP"),"BMP")</f>
        <v>EMP</v>
      </c>
    </row>
    <row r="1888" spans="1:29" ht="24" customHeight="1" x14ac:dyDescent="0.25">
      <c r="A1888" t="s">
        <v>11558</v>
      </c>
      <c r="B1888" t="s">
        <v>19041</v>
      </c>
      <c r="C1888">
        <v>3991</v>
      </c>
      <c r="D1888" t="s">
        <v>17074</v>
      </c>
      <c r="E1888" t="s">
        <v>11559</v>
      </c>
      <c r="F1888" s="9">
        <f>Table13[[#This Row],[ToMeasure]]-Table13[[#This Row],[FromMeasure]]</f>
        <v>0.21876587</v>
      </c>
      <c r="G1888" s="5" t="s">
        <v>11560</v>
      </c>
      <c r="H1888" s="35">
        <v>0</v>
      </c>
      <c r="I1888" s="56"/>
      <c r="J1888" t="s">
        <v>11551</v>
      </c>
      <c r="K1888" s="58" t="s">
        <v>203</v>
      </c>
      <c r="L1888" s="35">
        <v>0.21876587</v>
      </c>
      <c r="M1888" s="56"/>
      <c r="N1888" t="s">
        <v>156</v>
      </c>
      <c r="O1888" s="2">
        <v>4563</v>
      </c>
      <c r="P1888" s="2">
        <v>0</v>
      </c>
      <c r="Q1888" s="2">
        <v>4563</v>
      </c>
      <c r="R1888" t="s">
        <v>11561</v>
      </c>
      <c r="S1888">
        <v>10</v>
      </c>
      <c r="T1888" t="s">
        <v>203</v>
      </c>
      <c r="U1888" s="2">
        <v>138</v>
      </c>
      <c r="V1888" s="2">
        <v>537</v>
      </c>
      <c r="W1888" s="8">
        <v>0.14792899408284024</v>
      </c>
      <c r="X1888" s="2">
        <v>6263</v>
      </c>
      <c r="Y1888" s="45"/>
      <c r="AC1888" s="1" t="str">
        <f>IF(Table13[[#This Row],[TCS MP]]&gt;=Table13[[#This Row],[BMP]],IF(Table13[[#This Row],[TCS MP]]&lt;=Table13[[#This Row],[EMP]],"Good","EMP"),"BMP")</f>
        <v>EMP</v>
      </c>
    </row>
    <row r="1889" spans="1:29" ht="24" customHeight="1" x14ac:dyDescent="0.25">
      <c r="A1889" t="s">
        <v>11562</v>
      </c>
      <c r="B1889" t="s">
        <v>19043</v>
      </c>
      <c r="C1889">
        <v>3993</v>
      </c>
      <c r="D1889" t="s">
        <v>17074</v>
      </c>
      <c r="E1889" t="s">
        <v>11563</v>
      </c>
      <c r="F1889" s="9">
        <f>Table13[[#This Row],[ToMeasure]]-Table13[[#This Row],[FromMeasure]]</f>
        <v>0.25528806999999998</v>
      </c>
      <c r="G1889" s="5" t="s">
        <v>11556</v>
      </c>
      <c r="H1889" s="35">
        <v>0</v>
      </c>
      <c r="I1889" s="56"/>
      <c r="J1889" t="s">
        <v>11555</v>
      </c>
      <c r="K1889" s="58" t="s">
        <v>203</v>
      </c>
      <c r="L1889" s="35">
        <v>0.25528806999999998</v>
      </c>
      <c r="M1889" s="56"/>
      <c r="N1889" t="s">
        <v>647</v>
      </c>
      <c r="O1889" s="2">
        <v>10394</v>
      </c>
      <c r="P1889" s="2">
        <v>0</v>
      </c>
      <c r="Q1889" s="2">
        <v>10394</v>
      </c>
      <c r="R1889" t="s">
        <v>11564</v>
      </c>
      <c r="S1889">
        <v>8</v>
      </c>
      <c r="T1889" t="s">
        <v>203</v>
      </c>
      <c r="U1889" s="2">
        <v>315</v>
      </c>
      <c r="V1889" s="2">
        <v>1223</v>
      </c>
      <c r="W1889" s="8">
        <v>0.14796998268231673</v>
      </c>
      <c r="X1889" s="2">
        <v>14267</v>
      </c>
      <c r="Y1889" s="45"/>
      <c r="AC1889" s="1" t="str">
        <f>IF(Table13[[#This Row],[TCS MP]]&gt;=Table13[[#This Row],[BMP]],IF(Table13[[#This Row],[TCS MP]]&lt;=Table13[[#This Row],[EMP]],"Good","EMP"),"BMP")</f>
        <v>EMP</v>
      </c>
    </row>
    <row r="1890" spans="1:29" ht="24" customHeight="1" x14ac:dyDescent="0.25">
      <c r="A1890" t="s">
        <v>3574</v>
      </c>
      <c r="B1890" t="s">
        <v>19044</v>
      </c>
      <c r="C1890">
        <v>4000</v>
      </c>
      <c r="D1890" t="s">
        <v>17074</v>
      </c>
      <c r="E1890" t="s">
        <v>3575</v>
      </c>
      <c r="F1890" s="9">
        <f>Table13[[#This Row],[ToMeasure]]-Table13[[#This Row],[FromMeasure]]</f>
        <v>0.27163340000000002</v>
      </c>
      <c r="G1890" s="5" t="s">
        <v>3576</v>
      </c>
      <c r="H1890" s="35">
        <v>0</v>
      </c>
      <c r="I1890" s="56"/>
      <c r="J1890" t="s">
        <v>156</v>
      </c>
      <c r="K1890" s="58" t="s">
        <v>203</v>
      </c>
      <c r="L1890" s="35">
        <v>0.27163340000000002</v>
      </c>
      <c r="M1890" s="56"/>
      <c r="N1890" t="s">
        <v>3577</v>
      </c>
      <c r="O1890" s="2">
        <v>24463</v>
      </c>
      <c r="P1890" s="2">
        <v>0</v>
      </c>
      <c r="Q1890" s="2">
        <v>24463</v>
      </c>
      <c r="R1890" t="s">
        <v>3578</v>
      </c>
      <c r="S1890">
        <v>8</v>
      </c>
      <c r="T1890" t="s">
        <v>203</v>
      </c>
      <c r="U1890" s="2">
        <v>789</v>
      </c>
      <c r="V1890" s="2">
        <v>4250</v>
      </c>
      <c r="W1890" s="8">
        <v>0.20598454809303846</v>
      </c>
      <c r="X1890" s="2">
        <v>33578</v>
      </c>
      <c r="Y1890" s="45"/>
      <c r="AC1890" s="1" t="str">
        <f>IF(Table13[[#This Row],[TCS MP]]&gt;=Table13[[#This Row],[BMP]],IF(Table13[[#This Row],[TCS MP]]&lt;=Table13[[#This Row],[EMP]],"Good","EMP"),"BMP")</f>
        <v>EMP</v>
      </c>
    </row>
    <row r="1891" spans="1:29" ht="24" customHeight="1" x14ac:dyDescent="0.25">
      <c r="A1891" t="s">
        <v>6525</v>
      </c>
      <c r="B1891" t="s">
        <v>19046</v>
      </c>
      <c r="C1891">
        <v>4002</v>
      </c>
      <c r="D1891" t="s">
        <v>17074</v>
      </c>
      <c r="E1891" t="s">
        <v>6526</v>
      </c>
      <c r="F1891" s="9">
        <f>Table13[[#This Row],[ToMeasure]]-Table13[[#This Row],[FromMeasure]]</f>
        <v>0.27676119999999998</v>
      </c>
      <c r="G1891" s="5" t="s">
        <v>6527</v>
      </c>
      <c r="H1891" s="35">
        <v>0</v>
      </c>
      <c r="I1891" s="56"/>
      <c r="J1891" t="s">
        <v>647</v>
      </c>
      <c r="K1891" s="58" t="s">
        <v>203</v>
      </c>
      <c r="L1891" s="35">
        <v>0.27676119999999998</v>
      </c>
      <c r="M1891" s="56"/>
      <c r="N1891" t="s">
        <v>1295</v>
      </c>
      <c r="O1891" s="2">
        <v>578</v>
      </c>
      <c r="P1891" s="2">
        <v>0</v>
      </c>
      <c r="Q1891" s="2">
        <v>578</v>
      </c>
      <c r="R1891" t="s">
        <v>6528</v>
      </c>
      <c r="S1891">
        <v>20</v>
      </c>
      <c r="T1891" t="s">
        <v>203</v>
      </c>
      <c r="U1891" s="2">
        <v>19</v>
      </c>
      <c r="V1891" s="2">
        <v>28</v>
      </c>
      <c r="W1891" s="8">
        <v>8.1314878892733561E-2</v>
      </c>
      <c r="X1891" s="2">
        <v>793</v>
      </c>
      <c r="Y1891" s="45"/>
      <c r="AC1891" s="1" t="str">
        <f>IF(Table13[[#This Row],[TCS MP]]&gt;=Table13[[#This Row],[BMP]],IF(Table13[[#This Row],[TCS MP]]&lt;=Table13[[#This Row],[EMP]],"Good","EMP"),"BMP")</f>
        <v>EMP</v>
      </c>
    </row>
    <row r="1892" spans="1:29" ht="24" customHeight="1" x14ac:dyDescent="0.25">
      <c r="A1892" t="s">
        <v>6529</v>
      </c>
      <c r="B1892" t="s">
        <v>19045</v>
      </c>
      <c r="C1892">
        <v>4001</v>
      </c>
      <c r="D1892" t="s">
        <v>17074</v>
      </c>
      <c r="E1892" t="s">
        <v>6530</v>
      </c>
      <c r="F1892" s="9">
        <f>Table13[[#This Row],[ToMeasure]]-Table13[[#This Row],[FromMeasure]]</f>
        <v>0.25313838</v>
      </c>
      <c r="G1892" s="5" t="s">
        <v>6531</v>
      </c>
      <c r="H1892" s="35">
        <v>0</v>
      </c>
      <c r="I1892" s="56"/>
      <c r="J1892" t="s">
        <v>3577</v>
      </c>
      <c r="K1892" s="58" t="s">
        <v>203</v>
      </c>
      <c r="L1892" s="35">
        <v>0.25313838</v>
      </c>
      <c r="M1892" s="56"/>
      <c r="N1892" t="s">
        <v>156</v>
      </c>
      <c r="O1892" s="2">
        <v>707</v>
      </c>
      <c r="P1892" s="2">
        <v>0</v>
      </c>
      <c r="Q1892" s="2">
        <v>707</v>
      </c>
      <c r="R1892" t="s">
        <v>6532</v>
      </c>
      <c r="S1892">
        <v>12</v>
      </c>
      <c r="T1892" t="s">
        <v>203</v>
      </c>
      <c r="U1892" s="2">
        <v>57</v>
      </c>
      <c r="V1892" s="2">
        <v>55</v>
      </c>
      <c r="W1892" s="8">
        <v>0.15841584158415842</v>
      </c>
      <c r="X1892" s="2">
        <v>970</v>
      </c>
      <c r="Y1892" s="45"/>
      <c r="AC1892" s="1" t="str">
        <f>IF(Table13[[#This Row],[TCS MP]]&gt;=Table13[[#This Row],[BMP]],IF(Table13[[#This Row],[TCS MP]]&lt;=Table13[[#This Row],[EMP]],"Good","EMP"),"BMP")</f>
        <v>EMP</v>
      </c>
    </row>
    <row r="1893" spans="1:29" ht="24" customHeight="1" x14ac:dyDescent="0.25">
      <c r="A1893" t="s">
        <v>7644</v>
      </c>
      <c r="B1893" t="s">
        <v>19047</v>
      </c>
      <c r="C1893">
        <v>4003</v>
      </c>
      <c r="D1893" t="s">
        <v>17074</v>
      </c>
      <c r="E1893" t="s">
        <v>7645</v>
      </c>
      <c r="F1893" s="9">
        <f>Table13[[#This Row],[ToMeasure]]-Table13[[#This Row],[FromMeasure]]</f>
        <v>0.24479463000000001</v>
      </c>
      <c r="G1893" s="5" t="s">
        <v>7646</v>
      </c>
      <c r="H1893" s="35">
        <v>0</v>
      </c>
      <c r="I1893" s="56"/>
      <c r="J1893" t="s">
        <v>2224</v>
      </c>
      <c r="K1893" s="58" t="s">
        <v>203</v>
      </c>
      <c r="L1893" s="35">
        <v>0.24479463000000001</v>
      </c>
      <c r="M1893" s="56"/>
      <c r="N1893" t="s">
        <v>647</v>
      </c>
      <c r="O1893" s="2">
        <v>18936</v>
      </c>
      <c r="P1893" s="2">
        <v>0</v>
      </c>
      <c r="Q1893" s="2">
        <v>18936</v>
      </c>
      <c r="R1893" t="s">
        <v>7647</v>
      </c>
      <c r="S1893">
        <v>11</v>
      </c>
      <c r="T1893" t="s">
        <v>203</v>
      </c>
      <c r="U1893" s="2">
        <v>575</v>
      </c>
      <c r="V1893" s="2">
        <v>2228</v>
      </c>
      <c r="W1893" s="8">
        <v>0.14802492606675116</v>
      </c>
      <c r="X1893" s="2">
        <v>25992</v>
      </c>
      <c r="Y1893" s="45"/>
      <c r="AC1893" s="1" t="str">
        <f>IF(Table13[[#This Row],[TCS MP]]&gt;=Table13[[#This Row],[BMP]],IF(Table13[[#This Row],[TCS MP]]&lt;=Table13[[#This Row],[EMP]],"Good","EMP"),"BMP")</f>
        <v>EMP</v>
      </c>
    </row>
    <row r="1894" spans="1:29" ht="24" customHeight="1" x14ac:dyDescent="0.25">
      <c r="A1894" t="s">
        <v>6533</v>
      </c>
      <c r="B1894" t="s">
        <v>19048</v>
      </c>
      <c r="C1894">
        <v>4010</v>
      </c>
      <c r="D1894" t="s">
        <v>17074</v>
      </c>
      <c r="E1894" t="s">
        <v>6534</v>
      </c>
      <c r="F1894" s="9">
        <f>Table13[[#This Row],[ToMeasure]]-Table13[[#This Row],[FromMeasure]]</f>
        <v>0.25630935999999999</v>
      </c>
      <c r="G1894" s="5" t="s">
        <v>6535</v>
      </c>
      <c r="H1894" s="35">
        <v>0</v>
      </c>
      <c r="I1894" s="56"/>
      <c r="J1894" t="s">
        <v>156</v>
      </c>
      <c r="K1894" s="58" t="s">
        <v>203</v>
      </c>
      <c r="L1894" s="35">
        <v>0.25630935999999999</v>
      </c>
      <c r="M1894" s="56"/>
      <c r="N1894" t="s">
        <v>77</v>
      </c>
      <c r="O1894" s="2">
        <v>7400</v>
      </c>
      <c r="P1894" s="2">
        <v>0</v>
      </c>
      <c r="Q1894" s="2">
        <v>7400</v>
      </c>
      <c r="R1894" t="s">
        <v>6536</v>
      </c>
      <c r="S1894">
        <v>14</v>
      </c>
      <c r="T1894" t="s">
        <v>203</v>
      </c>
      <c r="U1894" s="2">
        <v>316</v>
      </c>
      <c r="V1894" s="2">
        <v>1704</v>
      </c>
      <c r="W1894" s="8">
        <v>0.27297297297297296</v>
      </c>
      <c r="X1894" s="2">
        <v>10157</v>
      </c>
      <c r="Y1894" s="45"/>
      <c r="AC1894" s="1" t="str">
        <f>IF(Table13[[#This Row],[TCS MP]]&gt;=Table13[[#This Row],[BMP]],IF(Table13[[#This Row],[TCS MP]]&lt;=Table13[[#This Row],[EMP]],"Good","EMP"),"BMP")</f>
        <v>EMP</v>
      </c>
    </row>
    <row r="1895" spans="1:29" ht="24" customHeight="1" x14ac:dyDescent="0.25">
      <c r="A1895" t="s">
        <v>3579</v>
      </c>
      <c r="B1895" t="s">
        <v>19050</v>
      </c>
      <c r="C1895">
        <v>4012</v>
      </c>
      <c r="D1895" t="s">
        <v>17074</v>
      </c>
      <c r="E1895" t="s">
        <v>3580</v>
      </c>
      <c r="F1895" s="9">
        <f>Table13[[#This Row],[ToMeasure]]-Table13[[#This Row],[FromMeasure]]</f>
        <v>0.23726765999999999</v>
      </c>
      <c r="G1895" s="5" t="s">
        <v>3581</v>
      </c>
      <c r="H1895" s="35">
        <v>0</v>
      </c>
      <c r="I1895" s="56"/>
      <c r="J1895" t="s">
        <v>647</v>
      </c>
      <c r="K1895" s="58" t="s">
        <v>203</v>
      </c>
      <c r="L1895" s="35">
        <v>0.23726765999999999</v>
      </c>
      <c r="M1895" s="56"/>
      <c r="N1895" t="s">
        <v>77</v>
      </c>
      <c r="O1895" s="2">
        <v>2352</v>
      </c>
      <c r="P1895" s="2">
        <v>0</v>
      </c>
      <c r="Q1895" s="2">
        <v>2352</v>
      </c>
      <c r="R1895" t="s">
        <v>3582</v>
      </c>
      <c r="S1895">
        <v>10</v>
      </c>
      <c r="T1895" t="s">
        <v>203</v>
      </c>
      <c r="U1895" s="2">
        <v>100</v>
      </c>
      <c r="V1895" s="2">
        <v>540</v>
      </c>
      <c r="W1895" s="8">
        <v>0.27210884353741499</v>
      </c>
      <c r="X1895" s="2">
        <v>3695</v>
      </c>
      <c r="Y1895" s="45"/>
      <c r="AC1895" s="1" t="str">
        <f>IF(Table13[[#This Row],[TCS MP]]&gt;=Table13[[#This Row],[BMP]],IF(Table13[[#This Row],[TCS MP]]&lt;=Table13[[#This Row],[EMP]],"Good","EMP"),"BMP")</f>
        <v>EMP</v>
      </c>
    </row>
    <row r="1896" spans="1:29" ht="24" customHeight="1" x14ac:dyDescent="0.25">
      <c r="A1896" t="s">
        <v>7648</v>
      </c>
      <c r="B1896" t="s">
        <v>19049</v>
      </c>
      <c r="C1896">
        <v>4011</v>
      </c>
      <c r="D1896" t="s">
        <v>17074</v>
      </c>
      <c r="E1896" t="s">
        <v>7649</v>
      </c>
      <c r="F1896" s="9">
        <f>Table13[[#This Row],[ToMeasure]]-Table13[[#This Row],[FromMeasure]]</f>
        <v>0.24854292</v>
      </c>
      <c r="G1896" s="5" t="s">
        <v>7650</v>
      </c>
      <c r="H1896" s="35">
        <v>0</v>
      </c>
      <c r="I1896" s="56"/>
      <c r="J1896" t="s">
        <v>77</v>
      </c>
      <c r="K1896" s="58" t="s">
        <v>203</v>
      </c>
      <c r="L1896" s="35">
        <v>0.24854292</v>
      </c>
      <c r="M1896" s="56"/>
      <c r="N1896" t="s">
        <v>156</v>
      </c>
      <c r="O1896" s="2">
        <v>1631</v>
      </c>
      <c r="P1896" s="2">
        <v>0</v>
      </c>
      <c r="Q1896" s="2">
        <v>1631</v>
      </c>
      <c r="R1896" t="s">
        <v>7651</v>
      </c>
      <c r="S1896">
        <v>10</v>
      </c>
      <c r="T1896" t="s">
        <v>203</v>
      </c>
      <c r="U1896" s="2">
        <v>135</v>
      </c>
      <c r="V1896" s="2">
        <v>128</v>
      </c>
      <c r="W1896" s="8">
        <v>0.16125076640098099</v>
      </c>
      <c r="X1896" s="2">
        <v>2239</v>
      </c>
      <c r="Y1896" s="45"/>
      <c r="AC1896" s="1" t="str">
        <f>IF(Table13[[#This Row],[TCS MP]]&gt;=Table13[[#This Row],[BMP]],IF(Table13[[#This Row],[TCS MP]]&lt;=Table13[[#This Row],[EMP]],"Good","EMP"),"BMP")</f>
        <v>EMP</v>
      </c>
    </row>
    <row r="1897" spans="1:29" ht="24" customHeight="1" x14ac:dyDescent="0.25">
      <c r="A1897" t="s">
        <v>7652</v>
      </c>
      <c r="B1897" t="s">
        <v>19051</v>
      </c>
      <c r="C1897">
        <v>4013</v>
      </c>
      <c r="D1897" t="s">
        <v>17074</v>
      </c>
      <c r="E1897" t="s">
        <v>7653</v>
      </c>
      <c r="F1897" s="9">
        <f>Table13[[#This Row],[ToMeasure]]-Table13[[#This Row],[FromMeasure]]</f>
        <v>0.27225065999999998</v>
      </c>
      <c r="G1897" s="5" t="s">
        <v>7654</v>
      </c>
      <c r="H1897" s="35">
        <v>0</v>
      </c>
      <c r="I1897" s="56"/>
      <c r="J1897" t="s">
        <v>77</v>
      </c>
      <c r="K1897" s="58" t="s">
        <v>203</v>
      </c>
      <c r="L1897" s="35">
        <v>0.27225065999999998</v>
      </c>
      <c r="M1897" s="56"/>
      <c r="N1897" t="s">
        <v>647</v>
      </c>
      <c r="O1897" s="2">
        <v>6755</v>
      </c>
      <c r="P1897" s="2">
        <v>0</v>
      </c>
      <c r="Q1897" s="2">
        <v>6755</v>
      </c>
      <c r="R1897" t="s">
        <v>7655</v>
      </c>
      <c r="S1897">
        <v>14</v>
      </c>
      <c r="T1897" t="s">
        <v>203</v>
      </c>
      <c r="U1897" s="2">
        <v>203</v>
      </c>
      <c r="V1897" s="2">
        <v>790</v>
      </c>
      <c r="W1897" s="8">
        <v>0.1470022205773501</v>
      </c>
      <c r="X1897" s="2">
        <v>9272</v>
      </c>
      <c r="Y1897" s="45"/>
      <c r="AC1897" s="1" t="str">
        <f>IF(Table13[[#This Row],[TCS MP]]&gt;=Table13[[#This Row],[BMP]],IF(Table13[[#This Row],[TCS MP]]&lt;=Table13[[#This Row],[EMP]],"Good","EMP"),"BMP")</f>
        <v>EMP</v>
      </c>
    </row>
    <row r="1898" spans="1:29" ht="24" customHeight="1" x14ac:dyDescent="0.25">
      <c r="A1898" t="s">
        <v>3583</v>
      </c>
      <c r="B1898" t="s">
        <v>19052</v>
      </c>
      <c r="C1898">
        <v>4020</v>
      </c>
      <c r="D1898" t="s">
        <v>17074</v>
      </c>
      <c r="E1898" t="s">
        <v>3584</v>
      </c>
      <c r="F1898" s="9">
        <f>Table13[[#This Row],[ToMeasure]]-Table13[[#This Row],[FromMeasure]]</f>
        <v>0.12296256</v>
      </c>
      <c r="G1898" s="5" t="s">
        <v>3585</v>
      </c>
      <c r="H1898" s="35">
        <v>0</v>
      </c>
      <c r="I1898" s="56"/>
      <c r="J1898" t="s">
        <v>156</v>
      </c>
      <c r="K1898" s="58" t="s">
        <v>203</v>
      </c>
      <c r="L1898" s="35">
        <v>0.12296256</v>
      </c>
      <c r="M1898" s="56"/>
      <c r="N1898" t="s">
        <v>2277</v>
      </c>
      <c r="O1898" s="2">
        <v>2019</v>
      </c>
      <c r="P1898" s="2">
        <v>0</v>
      </c>
      <c r="Q1898" s="2">
        <v>2019</v>
      </c>
      <c r="R1898" t="s">
        <v>3586</v>
      </c>
      <c r="S1898">
        <v>13</v>
      </c>
      <c r="T1898" t="s">
        <v>203</v>
      </c>
      <c r="U1898" s="2">
        <v>57</v>
      </c>
      <c r="V1898" s="2">
        <v>222</v>
      </c>
      <c r="W1898" s="8">
        <v>0.13818722139673106</v>
      </c>
      <c r="X1898" s="2">
        <v>4107</v>
      </c>
      <c r="Y1898" s="45"/>
      <c r="AC1898" s="1" t="str">
        <f>IF(Table13[[#This Row],[TCS MP]]&gt;=Table13[[#This Row],[BMP]],IF(Table13[[#This Row],[TCS MP]]&lt;=Table13[[#This Row],[EMP]],"Good","EMP"),"BMP")</f>
        <v>EMP</v>
      </c>
    </row>
    <row r="1899" spans="1:29" ht="24" customHeight="1" x14ac:dyDescent="0.25">
      <c r="A1899" t="s">
        <v>7656</v>
      </c>
      <c r="B1899" t="s">
        <v>19054</v>
      </c>
      <c r="C1899">
        <v>4022</v>
      </c>
      <c r="D1899" t="s">
        <v>17074</v>
      </c>
      <c r="E1899" t="s">
        <v>7657</v>
      </c>
      <c r="F1899" s="9">
        <f>Table13[[#This Row],[ToMeasure]]-Table13[[#This Row],[FromMeasure]]</f>
        <v>0.17509593000000001</v>
      </c>
      <c r="G1899" s="5" t="s">
        <v>7658</v>
      </c>
      <c r="H1899" s="35">
        <v>0</v>
      </c>
      <c r="I1899" s="56"/>
      <c r="J1899" t="s">
        <v>647</v>
      </c>
      <c r="K1899" s="58" t="s">
        <v>203</v>
      </c>
      <c r="L1899" s="35">
        <v>0.17509593000000001</v>
      </c>
      <c r="M1899" s="56"/>
      <c r="N1899" t="s">
        <v>2277</v>
      </c>
      <c r="O1899" s="2">
        <v>3428</v>
      </c>
      <c r="P1899" s="2">
        <v>0</v>
      </c>
      <c r="Q1899" s="2">
        <v>3428</v>
      </c>
      <c r="R1899" t="s">
        <v>7659</v>
      </c>
      <c r="S1899">
        <v>9</v>
      </c>
      <c r="T1899" t="s">
        <v>203</v>
      </c>
      <c r="U1899" s="2">
        <v>287</v>
      </c>
      <c r="V1899" s="2">
        <v>46</v>
      </c>
      <c r="W1899" s="8">
        <v>9.7141190198366395E-2</v>
      </c>
      <c r="X1899" s="2">
        <v>6974</v>
      </c>
      <c r="Y1899" s="45"/>
      <c r="AC1899" s="1" t="str">
        <f>IF(Table13[[#This Row],[TCS MP]]&gt;=Table13[[#This Row],[BMP]],IF(Table13[[#This Row],[TCS MP]]&lt;=Table13[[#This Row],[EMP]],"Good","EMP"),"BMP")</f>
        <v>EMP</v>
      </c>
    </row>
    <row r="1900" spans="1:29" ht="24" customHeight="1" x14ac:dyDescent="0.25">
      <c r="A1900" t="s">
        <v>6537</v>
      </c>
      <c r="B1900" t="s">
        <v>19053</v>
      </c>
      <c r="C1900">
        <v>4021</v>
      </c>
      <c r="D1900" t="s">
        <v>17074</v>
      </c>
      <c r="E1900" t="s">
        <v>6538</v>
      </c>
      <c r="F1900" s="9">
        <f>Table13[[#This Row],[ToMeasure]]-Table13[[#This Row],[FromMeasure]]</f>
        <v>0.17651601</v>
      </c>
      <c r="G1900" s="5" t="s">
        <v>6539</v>
      </c>
      <c r="H1900" s="35">
        <v>0</v>
      </c>
      <c r="I1900" s="56"/>
      <c r="J1900" t="s">
        <v>2277</v>
      </c>
      <c r="K1900" s="58" t="s">
        <v>203</v>
      </c>
      <c r="L1900" s="35">
        <v>0.17651601</v>
      </c>
      <c r="M1900" s="56"/>
      <c r="N1900" t="s">
        <v>156</v>
      </c>
      <c r="O1900" s="2">
        <v>4115</v>
      </c>
      <c r="P1900" s="2">
        <v>0</v>
      </c>
      <c r="Q1900" s="2">
        <v>4115</v>
      </c>
      <c r="R1900" t="s">
        <v>6540</v>
      </c>
      <c r="S1900">
        <v>10</v>
      </c>
      <c r="T1900" t="s">
        <v>203</v>
      </c>
      <c r="U1900" s="2">
        <v>329</v>
      </c>
      <c r="V1900" s="2">
        <v>150</v>
      </c>
      <c r="W1900" s="8">
        <v>0.11640340218712029</v>
      </c>
      <c r="X1900" s="2">
        <v>8371</v>
      </c>
      <c r="Y1900" s="45"/>
      <c r="AC1900" s="1" t="str">
        <f>IF(Table13[[#This Row],[TCS MP]]&gt;=Table13[[#This Row],[BMP]],IF(Table13[[#This Row],[TCS MP]]&lt;=Table13[[#This Row],[EMP]],"Good","EMP"),"BMP")</f>
        <v>EMP</v>
      </c>
    </row>
    <row r="1901" spans="1:29" ht="24" customHeight="1" x14ac:dyDescent="0.25">
      <c r="A1901" t="s">
        <v>6541</v>
      </c>
      <c r="B1901" t="s">
        <v>19055</v>
      </c>
      <c r="C1901">
        <v>4023</v>
      </c>
      <c r="D1901" t="s">
        <v>17074</v>
      </c>
      <c r="E1901" t="s">
        <v>2279</v>
      </c>
      <c r="F1901" s="9">
        <f>Table13[[#This Row],[ToMeasure]]-Table13[[#This Row],[FromMeasure]]</f>
        <v>0.20193096999999999</v>
      </c>
      <c r="G1901" s="5" t="s">
        <v>6542</v>
      </c>
      <c r="H1901" s="35">
        <v>0</v>
      </c>
      <c r="I1901" s="56"/>
      <c r="J1901" t="s">
        <v>2277</v>
      </c>
      <c r="K1901" s="58" t="s">
        <v>203</v>
      </c>
      <c r="L1901" s="35">
        <v>0.20193096999999999</v>
      </c>
      <c r="M1901" s="56"/>
      <c r="N1901" t="s">
        <v>647</v>
      </c>
      <c r="O1901" s="2">
        <v>1862</v>
      </c>
      <c r="P1901" s="2">
        <v>0</v>
      </c>
      <c r="Q1901" s="2">
        <v>1862</v>
      </c>
      <c r="R1901" t="s">
        <v>6543</v>
      </c>
      <c r="S1901">
        <v>13</v>
      </c>
      <c r="T1901" t="s">
        <v>203</v>
      </c>
      <c r="U1901" s="2">
        <v>147</v>
      </c>
      <c r="V1901" s="2">
        <v>68</v>
      </c>
      <c r="W1901" s="8">
        <v>0.11546723952738991</v>
      </c>
      <c r="X1901" s="2">
        <v>3788</v>
      </c>
      <c r="Y1901" s="45"/>
      <c r="AC1901" s="1" t="str">
        <f>IF(Table13[[#This Row],[TCS MP]]&gt;=Table13[[#This Row],[BMP]],IF(Table13[[#This Row],[TCS MP]]&lt;=Table13[[#This Row],[EMP]],"Good","EMP"),"BMP")</f>
        <v>EMP</v>
      </c>
    </row>
    <row r="1902" spans="1:29" ht="24" customHeight="1" x14ac:dyDescent="0.25">
      <c r="A1902" t="s">
        <v>11565</v>
      </c>
      <c r="B1902" t="s">
        <v>21447</v>
      </c>
      <c r="C1902">
        <v>9925</v>
      </c>
      <c r="D1902" t="s">
        <v>17074</v>
      </c>
      <c r="E1902" t="s">
        <v>11566</v>
      </c>
      <c r="F1902" s="9">
        <f>Table13[[#This Row],[ToMeasure]]-Table13[[#This Row],[FromMeasure]]</f>
        <v>6.640857E-2</v>
      </c>
      <c r="G1902" s="5" t="s">
        <v>11567</v>
      </c>
      <c r="H1902" s="35">
        <v>0</v>
      </c>
      <c r="I1902" s="56"/>
      <c r="J1902" t="s">
        <v>156</v>
      </c>
      <c r="K1902" s="58" t="s">
        <v>203</v>
      </c>
      <c r="L1902" s="35">
        <v>6.640857E-2</v>
      </c>
      <c r="M1902" s="56"/>
      <c r="N1902" t="s">
        <v>3590</v>
      </c>
      <c r="O1902" s="2">
        <v>1615</v>
      </c>
      <c r="P1902" s="2">
        <v>0</v>
      </c>
      <c r="Q1902" s="2">
        <v>1615</v>
      </c>
      <c r="R1902" t="s">
        <v>11568</v>
      </c>
      <c r="S1902">
        <v>8</v>
      </c>
      <c r="T1902" t="s">
        <v>203</v>
      </c>
      <c r="U1902" s="2">
        <v>136</v>
      </c>
      <c r="V1902" s="2">
        <v>21</v>
      </c>
      <c r="W1902" s="8">
        <v>9.7213622291021679E-2</v>
      </c>
      <c r="X1902" s="2">
        <v>3285</v>
      </c>
      <c r="Y1902" s="45"/>
      <c r="AC1902" s="1" t="str">
        <f>IF(Table13[[#This Row],[TCS MP]]&gt;=Table13[[#This Row],[BMP]],IF(Table13[[#This Row],[TCS MP]]&lt;=Table13[[#This Row],[EMP]],"Good","EMP"),"BMP")</f>
        <v>EMP</v>
      </c>
    </row>
    <row r="1903" spans="1:29" ht="24" customHeight="1" x14ac:dyDescent="0.25">
      <c r="A1903" t="s">
        <v>7660</v>
      </c>
      <c r="C1903">
        <v>900004</v>
      </c>
      <c r="D1903" t="s">
        <v>17074</v>
      </c>
      <c r="E1903" t="s">
        <v>7661</v>
      </c>
      <c r="F1903" s="9">
        <f>Table13[[#This Row],[ToMeasure]]-Table13[[#This Row],[FromMeasure]]</f>
        <v>6.1273139999999997E-2</v>
      </c>
      <c r="G1903" s="5" t="s">
        <v>7662</v>
      </c>
      <c r="H1903" s="35">
        <v>0</v>
      </c>
      <c r="I1903" s="56"/>
      <c r="J1903" t="s">
        <v>3590</v>
      </c>
      <c r="K1903" s="58" t="s">
        <v>203</v>
      </c>
      <c r="L1903" s="35">
        <v>6.1273139999999997E-2</v>
      </c>
      <c r="M1903" s="56"/>
      <c r="N1903" t="s">
        <v>156</v>
      </c>
      <c r="O1903" s="2">
        <v>307</v>
      </c>
      <c r="P1903" s="2">
        <v>0</v>
      </c>
      <c r="Q1903" s="2">
        <v>307</v>
      </c>
      <c r="R1903" t="s">
        <v>3591</v>
      </c>
      <c r="S1903" t="s">
        <v>203</v>
      </c>
      <c r="T1903" t="s">
        <v>203</v>
      </c>
      <c r="U1903" s="2" t="s">
        <v>203</v>
      </c>
      <c r="V1903" s="2" t="s">
        <v>203</v>
      </c>
      <c r="W1903" s="8" t="s">
        <v>203</v>
      </c>
      <c r="X1903" s="2">
        <v>625</v>
      </c>
      <c r="Y1903" s="45"/>
      <c r="AC1903" s="1" t="str">
        <f>IF(Table13[[#This Row],[TCS MP]]&gt;=Table13[[#This Row],[BMP]],IF(Table13[[#This Row],[TCS MP]]&lt;=Table13[[#This Row],[EMP]],"Good","EMP"),"BMP")</f>
        <v>EMP</v>
      </c>
    </row>
    <row r="1904" spans="1:29" ht="24" customHeight="1" x14ac:dyDescent="0.25">
      <c r="A1904" t="s">
        <v>3587</v>
      </c>
      <c r="C1904">
        <v>900004</v>
      </c>
      <c r="D1904" t="s">
        <v>17074</v>
      </c>
      <c r="E1904" t="s">
        <v>3588</v>
      </c>
      <c r="F1904" s="9">
        <f>Table13[[#This Row],[ToMeasure]]-Table13[[#This Row],[FromMeasure]]</f>
        <v>0.18682876000000001</v>
      </c>
      <c r="G1904" s="5" t="s">
        <v>3589</v>
      </c>
      <c r="H1904" s="35">
        <v>0</v>
      </c>
      <c r="I1904" s="56"/>
      <c r="J1904" t="s">
        <v>3590</v>
      </c>
      <c r="K1904" s="58" t="s">
        <v>203</v>
      </c>
      <c r="L1904" s="35">
        <v>0.18682876000000001</v>
      </c>
      <c r="M1904" s="56"/>
      <c r="N1904" t="s">
        <v>3590</v>
      </c>
      <c r="O1904" s="2">
        <v>307</v>
      </c>
      <c r="P1904" s="2">
        <v>0</v>
      </c>
      <c r="Q1904" s="2">
        <v>307</v>
      </c>
      <c r="R1904" t="s">
        <v>3591</v>
      </c>
      <c r="S1904" t="s">
        <v>203</v>
      </c>
      <c r="T1904" t="s">
        <v>203</v>
      </c>
      <c r="U1904" s="2" t="s">
        <v>203</v>
      </c>
      <c r="V1904" s="2" t="s">
        <v>203</v>
      </c>
      <c r="W1904" s="8" t="s">
        <v>203</v>
      </c>
      <c r="X1904" s="2">
        <v>704</v>
      </c>
      <c r="Y1904" s="45"/>
      <c r="AC1904" s="1" t="str">
        <f>IF(Table13[[#This Row],[TCS MP]]&gt;=Table13[[#This Row],[BMP]],IF(Table13[[#This Row],[TCS MP]]&lt;=Table13[[#This Row],[EMP]],"Good","EMP"),"BMP")</f>
        <v>EMP</v>
      </c>
    </row>
    <row r="1905" spans="1:29" ht="24" customHeight="1" x14ac:dyDescent="0.25">
      <c r="A1905" t="s">
        <v>7663</v>
      </c>
      <c r="B1905" t="s">
        <v>21446</v>
      </c>
      <c r="C1905">
        <v>9924</v>
      </c>
      <c r="D1905" t="s">
        <v>17074</v>
      </c>
      <c r="E1905" t="s">
        <v>7664</v>
      </c>
      <c r="F1905" s="9">
        <f>Table13[[#This Row],[ToMeasure]]-Table13[[#This Row],[FromMeasure]]</f>
        <v>7.0849250000000003E-2</v>
      </c>
      <c r="G1905" s="5" t="s">
        <v>7665</v>
      </c>
      <c r="H1905" s="35">
        <v>0</v>
      </c>
      <c r="I1905" s="56"/>
      <c r="J1905" t="s">
        <v>647</v>
      </c>
      <c r="K1905" s="58" t="s">
        <v>203</v>
      </c>
      <c r="L1905" s="35">
        <v>7.0849250000000003E-2</v>
      </c>
      <c r="M1905" s="56"/>
      <c r="N1905" t="s">
        <v>6546</v>
      </c>
      <c r="O1905" s="2">
        <v>1757</v>
      </c>
      <c r="P1905" s="2">
        <v>0</v>
      </c>
      <c r="Q1905" s="2">
        <v>1757</v>
      </c>
      <c r="R1905" t="s">
        <v>7666</v>
      </c>
      <c r="S1905">
        <v>16</v>
      </c>
      <c r="T1905" t="s">
        <v>203</v>
      </c>
      <c r="U1905" s="2">
        <v>54</v>
      </c>
      <c r="V1905" s="2">
        <v>193</v>
      </c>
      <c r="W1905" s="8">
        <v>0.14058053500284576</v>
      </c>
      <c r="X1905" s="2">
        <v>3574</v>
      </c>
      <c r="Y1905" s="45"/>
      <c r="AC1905" s="1" t="str">
        <f>IF(Table13[[#This Row],[TCS MP]]&gt;=Table13[[#This Row],[BMP]],IF(Table13[[#This Row],[TCS MP]]&lt;=Table13[[#This Row],[EMP]],"Good","EMP"),"BMP")</f>
        <v>EMP</v>
      </c>
    </row>
    <row r="1906" spans="1:29" ht="24" customHeight="1" x14ac:dyDescent="0.25">
      <c r="A1906" t="s">
        <v>3592</v>
      </c>
      <c r="C1906" t="s">
        <v>203</v>
      </c>
      <c r="D1906" t="s">
        <v>17074</v>
      </c>
      <c r="E1906" t="s">
        <v>3593</v>
      </c>
      <c r="F1906" s="9">
        <f>Table13[[#This Row],[ToMeasure]]-Table13[[#This Row],[FromMeasure]]</f>
        <v>4.0698890000000001E-2</v>
      </c>
      <c r="G1906" s="5" t="s">
        <v>3594</v>
      </c>
      <c r="H1906" s="35">
        <v>0</v>
      </c>
      <c r="I1906" s="56"/>
      <c r="J1906" t="s">
        <v>3595</v>
      </c>
      <c r="K1906" s="58" t="s">
        <v>203</v>
      </c>
      <c r="L1906" s="35">
        <v>4.0698890000000001E-2</v>
      </c>
      <c r="M1906" s="56"/>
      <c r="N1906" t="s">
        <v>647</v>
      </c>
      <c r="O1906" s="2" t="s">
        <v>203</v>
      </c>
      <c r="P1906" s="2" t="s">
        <v>203</v>
      </c>
      <c r="Q1906" s="2">
        <v>3290</v>
      </c>
      <c r="R1906" t="s">
        <v>3232</v>
      </c>
      <c r="S1906" t="s">
        <v>203</v>
      </c>
      <c r="T1906" t="s">
        <v>203</v>
      </c>
      <c r="U1906" s="2" t="s">
        <v>203</v>
      </c>
      <c r="V1906" s="2" t="s">
        <v>203</v>
      </c>
      <c r="W1906" s="8" t="s">
        <v>203</v>
      </c>
      <c r="X1906" s="2">
        <v>6693</v>
      </c>
      <c r="Y1906" s="45"/>
      <c r="AC1906" s="1" t="str">
        <f>IF(Table13[[#This Row],[TCS MP]]&gt;=Table13[[#This Row],[BMP]],IF(Table13[[#This Row],[TCS MP]]&lt;=Table13[[#This Row],[EMP]],"Good","EMP"),"BMP")</f>
        <v>EMP</v>
      </c>
    </row>
    <row r="1907" spans="1:29" ht="24" customHeight="1" x14ac:dyDescent="0.25">
      <c r="A1907" t="s">
        <v>6544</v>
      </c>
      <c r="C1907" t="s">
        <v>203</v>
      </c>
      <c r="D1907" t="s">
        <v>17074</v>
      </c>
      <c r="E1907" t="s">
        <v>6545</v>
      </c>
      <c r="F1907" s="9">
        <f>Table13[[#This Row],[ToMeasure]]-Table13[[#This Row],[FromMeasure]]</f>
        <v>0.26316885000000001</v>
      </c>
      <c r="G1907" s="5" t="s">
        <v>6546</v>
      </c>
      <c r="H1907" s="35">
        <v>0</v>
      </c>
      <c r="I1907" s="56"/>
      <c r="J1907" t="s">
        <v>3595</v>
      </c>
      <c r="K1907" s="58" t="s">
        <v>203</v>
      </c>
      <c r="L1907" s="35">
        <v>0.26316885000000001</v>
      </c>
      <c r="M1907" s="56"/>
      <c r="N1907" t="s">
        <v>3595</v>
      </c>
      <c r="O1907" s="2" t="s">
        <v>203</v>
      </c>
      <c r="P1907" s="2" t="s">
        <v>203</v>
      </c>
      <c r="Q1907" s="2" t="s">
        <v>203</v>
      </c>
      <c r="R1907" t="s">
        <v>203</v>
      </c>
      <c r="S1907" t="s">
        <v>203</v>
      </c>
      <c r="T1907" t="s">
        <v>203</v>
      </c>
      <c r="U1907" s="2" t="s">
        <v>203</v>
      </c>
      <c r="V1907" s="2" t="s">
        <v>203</v>
      </c>
      <c r="W1907" s="8" t="s">
        <v>203</v>
      </c>
      <c r="X1907" s="2" t="s">
        <v>203</v>
      </c>
      <c r="Y1907" s="45"/>
      <c r="AC1907" s="1" t="str">
        <f>IF(Table13[[#This Row],[TCS MP]]&gt;=Table13[[#This Row],[BMP]],IF(Table13[[#This Row],[TCS MP]]&lt;=Table13[[#This Row],[EMP]],"Good","EMP"),"BMP")</f>
        <v>EMP</v>
      </c>
    </row>
    <row r="1908" spans="1:29" ht="24" customHeight="1" x14ac:dyDescent="0.25">
      <c r="A1908" t="s">
        <v>7667</v>
      </c>
      <c r="C1908" t="s">
        <v>203</v>
      </c>
      <c r="D1908" t="s">
        <v>17074</v>
      </c>
      <c r="E1908" t="s">
        <v>7668</v>
      </c>
      <c r="F1908" s="9">
        <f>Table13[[#This Row],[ToMeasure]]-Table13[[#This Row],[FromMeasure]]</f>
        <v>0.20689552999999999</v>
      </c>
      <c r="G1908" s="5" t="s">
        <v>3595</v>
      </c>
      <c r="H1908" s="35">
        <v>0</v>
      </c>
      <c r="I1908" s="56"/>
      <c r="J1908" t="s">
        <v>6546</v>
      </c>
      <c r="K1908" s="58" t="s">
        <v>203</v>
      </c>
      <c r="L1908" s="35">
        <v>0.20689552999999999</v>
      </c>
      <c r="M1908" s="56"/>
      <c r="N1908" t="s">
        <v>6546</v>
      </c>
      <c r="O1908" s="2" t="s">
        <v>203</v>
      </c>
      <c r="P1908" s="2" t="s">
        <v>203</v>
      </c>
      <c r="Q1908" s="2" t="s">
        <v>203</v>
      </c>
      <c r="R1908" t="s">
        <v>203</v>
      </c>
      <c r="S1908" t="s">
        <v>203</v>
      </c>
      <c r="T1908" t="s">
        <v>203</v>
      </c>
      <c r="U1908" s="2" t="s">
        <v>203</v>
      </c>
      <c r="V1908" s="2" t="s">
        <v>203</v>
      </c>
      <c r="W1908" s="8" t="s">
        <v>203</v>
      </c>
      <c r="X1908" s="2" t="s">
        <v>203</v>
      </c>
      <c r="Y1908" s="45"/>
      <c r="AC1908" s="1" t="str">
        <f>IF(Table13[[#This Row],[TCS MP]]&gt;=Table13[[#This Row],[BMP]],IF(Table13[[#This Row],[TCS MP]]&lt;=Table13[[#This Row],[EMP]],"Good","EMP"),"BMP")</f>
        <v>EMP</v>
      </c>
    </row>
    <row r="1909" spans="1:29" ht="24" customHeight="1" x14ac:dyDescent="0.25">
      <c r="A1909" t="s">
        <v>6547</v>
      </c>
      <c r="B1909" t="s">
        <v>19057</v>
      </c>
      <c r="C1909">
        <v>4040</v>
      </c>
      <c r="D1909" t="s">
        <v>17074</v>
      </c>
      <c r="E1909" t="s">
        <v>6548</v>
      </c>
      <c r="F1909" s="9">
        <f>Table13[[#This Row],[ToMeasure]]-Table13[[#This Row],[FromMeasure]]</f>
        <v>0.27652320000000002</v>
      </c>
      <c r="G1909" s="5" t="s">
        <v>6549</v>
      </c>
      <c r="H1909" s="35">
        <v>0</v>
      </c>
      <c r="I1909" s="56"/>
      <c r="J1909" t="s">
        <v>156</v>
      </c>
      <c r="K1909" s="58" t="s">
        <v>203</v>
      </c>
      <c r="L1909" s="35">
        <v>0.27652320000000002</v>
      </c>
      <c r="M1909" s="56"/>
      <c r="N1909" t="s">
        <v>2250</v>
      </c>
      <c r="O1909" s="2">
        <v>7608</v>
      </c>
      <c r="P1909" s="2">
        <v>0</v>
      </c>
      <c r="Q1909" s="2">
        <v>7608</v>
      </c>
      <c r="R1909" t="s">
        <v>6550</v>
      </c>
      <c r="S1909">
        <v>11</v>
      </c>
      <c r="T1909" t="s">
        <v>203</v>
      </c>
      <c r="U1909" s="2">
        <v>215</v>
      </c>
      <c r="V1909" s="2">
        <v>833</v>
      </c>
      <c r="W1909" s="8">
        <v>0.1377497371188223</v>
      </c>
      <c r="X1909" s="2">
        <v>11993</v>
      </c>
      <c r="Y1909" s="45"/>
      <c r="AC1909" s="1" t="str">
        <f>IF(Table13[[#This Row],[TCS MP]]&gt;=Table13[[#This Row],[BMP]],IF(Table13[[#This Row],[TCS MP]]&lt;=Table13[[#This Row],[EMP]],"Good","EMP"),"BMP")</f>
        <v>EMP</v>
      </c>
    </row>
    <row r="1910" spans="1:29" ht="24" customHeight="1" x14ac:dyDescent="0.25">
      <c r="A1910" t="s">
        <v>3596</v>
      </c>
      <c r="B1910" t="s">
        <v>19059</v>
      </c>
      <c r="C1910">
        <v>4042</v>
      </c>
      <c r="D1910" t="s">
        <v>17074</v>
      </c>
      <c r="E1910" t="s">
        <v>3597</v>
      </c>
      <c r="F1910" s="9">
        <f>Table13[[#This Row],[ToMeasure]]-Table13[[#This Row],[FromMeasure]]</f>
        <v>0.22259954000000001</v>
      </c>
      <c r="G1910" s="5" t="s">
        <v>3598</v>
      </c>
      <c r="H1910" s="35">
        <v>0</v>
      </c>
      <c r="I1910" s="56"/>
      <c r="J1910" t="s">
        <v>647</v>
      </c>
      <c r="K1910" s="58" t="s">
        <v>203</v>
      </c>
      <c r="L1910" s="35">
        <v>0.22259954000000001</v>
      </c>
      <c r="M1910" s="56"/>
      <c r="N1910" t="s">
        <v>2253</v>
      </c>
      <c r="O1910" s="2">
        <v>1452</v>
      </c>
      <c r="P1910" s="2">
        <v>0</v>
      </c>
      <c r="Q1910" s="2">
        <v>1452</v>
      </c>
      <c r="R1910" t="s">
        <v>3599</v>
      </c>
      <c r="S1910">
        <v>13</v>
      </c>
      <c r="T1910" t="s">
        <v>203</v>
      </c>
      <c r="U1910" s="2">
        <v>121</v>
      </c>
      <c r="V1910" s="2">
        <v>18</v>
      </c>
      <c r="W1910" s="8">
        <v>9.5730027548209362E-2</v>
      </c>
      <c r="X1910" s="2">
        <v>2289</v>
      </c>
      <c r="Y1910" s="45"/>
      <c r="AC1910" s="1" t="str">
        <f>IF(Table13[[#This Row],[TCS MP]]&gt;=Table13[[#This Row],[BMP]],IF(Table13[[#This Row],[TCS MP]]&lt;=Table13[[#This Row],[EMP]],"Good","EMP"),"BMP")</f>
        <v>EMP</v>
      </c>
    </row>
    <row r="1911" spans="1:29" ht="24" customHeight="1" x14ac:dyDescent="0.25">
      <c r="A1911" t="s">
        <v>6551</v>
      </c>
      <c r="B1911" t="s">
        <v>19058</v>
      </c>
      <c r="C1911">
        <v>4041</v>
      </c>
      <c r="D1911" t="s">
        <v>17074</v>
      </c>
      <c r="E1911" t="s">
        <v>2252</v>
      </c>
      <c r="F1911" s="9">
        <f>Table13[[#This Row],[ToMeasure]]-Table13[[#This Row],[FromMeasure]]</f>
        <v>0.21810293</v>
      </c>
      <c r="G1911" s="5" t="s">
        <v>2250</v>
      </c>
      <c r="H1911" s="35">
        <v>0</v>
      </c>
      <c r="I1911" s="56"/>
      <c r="J1911" t="s">
        <v>6549</v>
      </c>
      <c r="K1911" s="58" t="s">
        <v>203</v>
      </c>
      <c r="L1911" s="35">
        <v>0.21810293</v>
      </c>
      <c r="M1911" s="56"/>
      <c r="N1911" t="s">
        <v>156</v>
      </c>
      <c r="O1911" s="2">
        <v>1768</v>
      </c>
      <c r="P1911" s="2">
        <v>0</v>
      </c>
      <c r="Q1911" s="2">
        <v>1768</v>
      </c>
      <c r="R1911" t="s">
        <v>6552</v>
      </c>
      <c r="S1911">
        <v>9</v>
      </c>
      <c r="T1911" t="s">
        <v>203</v>
      </c>
      <c r="U1911" s="2">
        <v>143</v>
      </c>
      <c r="V1911" s="2">
        <v>66</v>
      </c>
      <c r="W1911" s="8">
        <v>0.11821266968325791</v>
      </c>
      <c r="X1911" s="2">
        <v>2787</v>
      </c>
      <c r="Y1911" s="45"/>
      <c r="AC1911" s="1" t="str">
        <f>IF(Table13[[#This Row],[TCS MP]]&gt;=Table13[[#This Row],[BMP]],IF(Table13[[#This Row],[TCS MP]]&lt;=Table13[[#This Row],[EMP]],"Good","EMP"),"BMP")</f>
        <v>EMP</v>
      </c>
    </row>
    <row r="1912" spans="1:29" ht="24" customHeight="1" x14ac:dyDescent="0.25">
      <c r="A1912" t="s">
        <v>11569</v>
      </c>
      <c r="B1912" t="s">
        <v>19060</v>
      </c>
      <c r="C1912">
        <v>4043</v>
      </c>
      <c r="D1912" t="s">
        <v>17074</v>
      </c>
      <c r="E1912" t="s">
        <v>2255</v>
      </c>
      <c r="F1912" s="9">
        <f>Table13[[#This Row],[ToMeasure]]-Table13[[#This Row],[FromMeasure]]</f>
        <v>0.17591887</v>
      </c>
      <c r="G1912" s="5" t="s">
        <v>2253</v>
      </c>
      <c r="H1912" s="35">
        <v>0</v>
      </c>
      <c r="I1912" s="56"/>
      <c r="J1912" t="s">
        <v>3598</v>
      </c>
      <c r="K1912" s="58" t="s">
        <v>203</v>
      </c>
      <c r="L1912" s="35">
        <v>0.17591887</v>
      </c>
      <c r="M1912" s="56"/>
      <c r="N1912" t="s">
        <v>647</v>
      </c>
      <c r="O1912" s="2">
        <v>6054</v>
      </c>
      <c r="P1912" s="2">
        <v>0</v>
      </c>
      <c r="Q1912" s="2">
        <v>6054</v>
      </c>
      <c r="R1912" t="s">
        <v>11570</v>
      </c>
      <c r="S1912">
        <v>9</v>
      </c>
      <c r="T1912" t="s">
        <v>203</v>
      </c>
      <c r="U1912" s="2">
        <v>483</v>
      </c>
      <c r="V1912" s="2">
        <v>224</v>
      </c>
      <c r="W1912" s="8">
        <v>0.11678229269904196</v>
      </c>
      <c r="X1912" s="2">
        <v>12316</v>
      </c>
      <c r="Y1912" s="45"/>
      <c r="AC1912" s="1" t="str">
        <f>IF(Table13[[#This Row],[TCS MP]]&gt;=Table13[[#This Row],[BMP]],IF(Table13[[#This Row],[TCS MP]]&lt;=Table13[[#This Row],[EMP]],"Good","EMP"),"BMP")</f>
        <v>EMP</v>
      </c>
    </row>
    <row r="1913" spans="1:29" ht="24" customHeight="1" x14ac:dyDescent="0.25">
      <c r="A1913" t="s">
        <v>11571</v>
      </c>
      <c r="C1913" t="s">
        <v>203</v>
      </c>
      <c r="D1913" t="s">
        <v>17074</v>
      </c>
      <c r="E1913" t="s">
        <v>11572</v>
      </c>
      <c r="F1913" s="9">
        <f>Table13[[#This Row],[ToMeasure]]-Table13[[#This Row],[FromMeasure]]</f>
        <v>4.0159979999999998E-2</v>
      </c>
      <c r="G1913" s="5" t="s">
        <v>11573</v>
      </c>
      <c r="H1913" s="35">
        <v>0</v>
      </c>
      <c r="I1913" s="56"/>
      <c r="J1913" t="s">
        <v>6549</v>
      </c>
      <c r="K1913" s="58" t="s">
        <v>203</v>
      </c>
      <c r="L1913" s="35">
        <v>4.0159979999999998E-2</v>
      </c>
      <c r="M1913" s="56"/>
      <c r="N1913" t="s">
        <v>559</v>
      </c>
      <c r="O1913" s="2" t="s">
        <v>203</v>
      </c>
      <c r="P1913" s="2" t="s">
        <v>203</v>
      </c>
      <c r="Q1913" s="2" t="s">
        <v>203</v>
      </c>
      <c r="R1913" t="s">
        <v>203</v>
      </c>
      <c r="S1913" t="s">
        <v>203</v>
      </c>
      <c r="T1913" t="s">
        <v>203</v>
      </c>
      <c r="U1913" s="2" t="s">
        <v>203</v>
      </c>
      <c r="V1913" s="2" t="s">
        <v>203</v>
      </c>
      <c r="W1913" s="8" t="s">
        <v>203</v>
      </c>
      <c r="X1913" s="2" t="s">
        <v>203</v>
      </c>
      <c r="Y1913" s="45"/>
      <c r="AC1913" s="1" t="str">
        <f>IF(Table13[[#This Row],[TCS MP]]&gt;=Table13[[#This Row],[BMP]],IF(Table13[[#This Row],[TCS MP]]&lt;=Table13[[#This Row],[EMP]],"Good","EMP"),"BMP")</f>
        <v>EMP</v>
      </c>
    </row>
    <row r="1914" spans="1:29" ht="24" customHeight="1" x14ac:dyDescent="0.25">
      <c r="A1914" t="s">
        <v>6553</v>
      </c>
      <c r="B1914" t="s">
        <v>19062</v>
      </c>
      <c r="C1914">
        <v>4050</v>
      </c>
      <c r="D1914" t="s">
        <v>17074</v>
      </c>
      <c r="E1914" t="s">
        <v>6554</v>
      </c>
      <c r="F1914" s="9">
        <f>Table13[[#This Row],[ToMeasure]]-Table13[[#This Row],[FromMeasure]]</f>
        <v>0.2348537</v>
      </c>
      <c r="G1914" s="5" t="s">
        <v>6555</v>
      </c>
      <c r="H1914" s="35">
        <v>0</v>
      </c>
      <c r="I1914" s="56"/>
      <c r="J1914" t="s">
        <v>156</v>
      </c>
      <c r="K1914" s="58" t="s">
        <v>203</v>
      </c>
      <c r="L1914" s="35">
        <v>0.2348537</v>
      </c>
      <c r="M1914" s="56"/>
      <c r="N1914" t="s">
        <v>6556</v>
      </c>
      <c r="O1914" s="2">
        <v>2450</v>
      </c>
      <c r="P1914" s="2">
        <v>0</v>
      </c>
      <c r="Q1914" s="2">
        <v>2450</v>
      </c>
      <c r="R1914" t="s">
        <v>6557</v>
      </c>
      <c r="S1914">
        <v>12</v>
      </c>
      <c r="T1914" t="s">
        <v>203</v>
      </c>
      <c r="U1914" s="2">
        <v>74</v>
      </c>
      <c r="V1914" s="2">
        <v>292</v>
      </c>
      <c r="W1914" s="8">
        <v>0.1493877551020408</v>
      </c>
      <c r="X1914" s="2">
        <v>3862</v>
      </c>
      <c r="Y1914" s="45"/>
      <c r="AC1914" s="1" t="str">
        <f>IF(Table13[[#This Row],[TCS MP]]&gt;=Table13[[#This Row],[BMP]],IF(Table13[[#This Row],[TCS MP]]&lt;=Table13[[#This Row],[EMP]],"Good","EMP"),"BMP")</f>
        <v>EMP</v>
      </c>
    </row>
    <row r="1915" spans="1:29" ht="24" customHeight="1" x14ac:dyDescent="0.25">
      <c r="A1915" t="s">
        <v>11574</v>
      </c>
      <c r="B1915" t="s">
        <v>19064</v>
      </c>
      <c r="C1915">
        <v>4052</v>
      </c>
      <c r="D1915" t="s">
        <v>17074</v>
      </c>
      <c r="E1915" t="s">
        <v>11575</v>
      </c>
      <c r="F1915" s="9">
        <f>Table13[[#This Row],[ToMeasure]]-Table13[[#This Row],[FromMeasure]]</f>
        <v>0.25943280000000002</v>
      </c>
      <c r="G1915" s="5" t="s">
        <v>6561</v>
      </c>
      <c r="H1915" s="35">
        <v>0</v>
      </c>
      <c r="I1915" s="56"/>
      <c r="J1915" t="s">
        <v>647</v>
      </c>
      <c r="K1915" s="58" t="s">
        <v>203</v>
      </c>
      <c r="L1915" s="35">
        <v>0.25943280000000002</v>
      </c>
      <c r="M1915" s="56"/>
      <c r="N1915" t="s">
        <v>6560</v>
      </c>
      <c r="O1915" s="2">
        <v>1550</v>
      </c>
      <c r="P1915" s="2">
        <v>0</v>
      </c>
      <c r="Q1915" s="2">
        <v>1550</v>
      </c>
      <c r="R1915" t="s">
        <v>11576</v>
      </c>
      <c r="S1915">
        <v>11</v>
      </c>
      <c r="T1915" t="s">
        <v>203</v>
      </c>
      <c r="U1915" s="2">
        <v>142</v>
      </c>
      <c r="V1915" s="2">
        <v>21</v>
      </c>
      <c r="W1915" s="8">
        <v>0.10516129032258065</v>
      </c>
      <c r="X1915" s="2">
        <v>2443</v>
      </c>
      <c r="Y1915" s="45"/>
      <c r="AC1915" s="1" t="str">
        <f>IF(Table13[[#This Row],[TCS MP]]&gt;=Table13[[#This Row],[BMP]],IF(Table13[[#This Row],[TCS MP]]&lt;=Table13[[#This Row],[EMP]],"Good","EMP"),"BMP")</f>
        <v>EMP</v>
      </c>
    </row>
    <row r="1916" spans="1:29" ht="24" customHeight="1" x14ac:dyDescent="0.25">
      <c r="A1916" t="s">
        <v>11577</v>
      </c>
      <c r="B1916" t="s">
        <v>19063</v>
      </c>
      <c r="C1916">
        <v>4051</v>
      </c>
      <c r="D1916" t="s">
        <v>17074</v>
      </c>
      <c r="E1916" t="s">
        <v>11578</v>
      </c>
      <c r="F1916" s="9">
        <f>Table13[[#This Row],[ToMeasure]]-Table13[[#This Row],[FromMeasure]]</f>
        <v>0.30207102000000002</v>
      </c>
      <c r="G1916" s="5" t="s">
        <v>6556</v>
      </c>
      <c r="H1916" s="35">
        <v>0</v>
      </c>
      <c r="I1916" s="56"/>
      <c r="J1916" t="s">
        <v>6555</v>
      </c>
      <c r="K1916" s="58" t="s">
        <v>203</v>
      </c>
      <c r="L1916" s="35">
        <v>0.30207102000000002</v>
      </c>
      <c r="M1916" s="56"/>
      <c r="N1916" t="s">
        <v>156</v>
      </c>
      <c r="O1916" s="2">
        <v>1933</v>
      </c>
      <c r="P1916" s="2">
        <v>0</v>
      </c>
      <c r="Q1916" s="2">
        <v>1933</v>
      </c>
      <c r="R1916" t="s">
        <v>11579</v>
      </c>
      <c r="S1916">
        <v>9</v>
      </c>
      <c r="T1916" t="s">
        <v>203</v>
      </c>
      <c r="U1916" s="2">
        <v>57</v>
      </c>
      <c r="V1916" s="2">
        <v>224</v>
      </c>
      <c r="W1916" s="8">
        <v>0.1453698913605794</v>
      </c>
      <c r="X1916" s="2">
        <v>3047</v>
      </c>
      <c r="Y1916" s="45"/>
      <c r="AC1916" s="1" t="str">
        <f>IF(Table13[[#This Row],[TCS MP]]&gt;=Table13[[#This Row],[BMP]],IF(Table13[[#This Row],[TCS MP]]&lt;=Table13[[#This Row],[EMP]],"Good","EMP"),"BMP")</f>
        <v>EMP</v>
      </c>
    </row>
    <row r="1917" spans="1:29" ht="24" customHeight="1" x14ac:dyDescent="0.25">
      <c r="A1917" t="s">
        <v>6558</v>
      </c>
      <c r="B1917" t="s">
        <v>19065</v>
      </c>
      <c r="C1917">
        <v>4053</v>
      </c>
      <c r="D1917" t="s">
        <v>17074</v>
      </c>
      <c r="E1917" t="s">
        <v>6559</v>
      </c>
      <c r="F1917" s="9">
        <f>Table13[[#This Row],[ToMeasure]]-Table13[[#This Row],[FromMeasure]]</f>
        <v>0.32215251</v>
      </c>
      <c r="G1917" s="5" t="s">
        <v>6560</v>
      </c>
      <c r="H1917" s="35">
        <v>0</v>
      </c>
      <c r="I1917" s="56"/>
      <c r="J1917" t="s">
        <v>6561</v>
      </c>
      <c r="K1917" s="58" t="s">
        <v>203</v>
      </c>
      <c r="L1917" s="35">
        <v>0.32215251</v>
      </c>
      <c r="M1917" s="56"/>
      <c r="N1917" t="s">
        <v>647</v>
      </c>
      <c r="O1917" s="2">
        <v>2644</v>
      </c>
      <c r="P1917" s="2">
        <v>0</v>
      </c>
      <c r="Q1917" s="2">
        <v>2644</v>
      </c>
      <c r="R1917" t="s">
        <v>6562</v>
      </c>
      <c r="S1917">
        <v>13</v>
      </c>
      <c r="T1917" t="s">
        <v>203</v>
      </c>
      <c r="U1917" s="2">
        <v>79</v>
      </c>
      <c r="V1917" s="2">
        <v>310</v>
      </c>
      <c r="W1917" s="8">
        <v>0.14712556732223903</v>
      </c>
      <c r="X1917" s="2">
        <v>4168</v>
      </c>
      <c r="Y1917" s="45"/>
      <c r="AC1917" s="1" t="str">
        <f>IF(Table13[[#This Row],[TCS MP]]&gt;=Table13[[#This Row],[BMP]],IF(Table13[[#This Row],[TCS MP]]&lt;=Table13[[#This Row],[EMP]],"Good","EMP"),"BMP")</f>
        <v>EMP</v>
      </c>
    </row>
    <row r="1918" spans="1:29" ht="24" customHeight="1" x14ac:dyDescent="0.25">
      <c r="A1918" t="s">
        <v>3600</v>
      </c>
      <c r="B1918" t="s">
        <v>19067</v>
      </c>
      <c r="C1918">
        <v>4060</v>
      </c>
      <c r="D1918" t="s">
        <v>17074</v>
      </c>
      <c r="E1918" t="s">
        <v>3601</v>
      </c>
      <c r="F1918" s="9">
        <f>Table13[[#This Row],[ToMeasure]]-Table13[[#This Row],[FromMeasure]]</f>
        <v>0.17227951</v>
      </c>
      <c r="G1918" s="5" t="s">
        <v>3602</v>
      </c>
      <c r="H1918" s="35">
        <v>0</v>
      </c>
      <c r="I1918" s="56"/>
      <c r="J1918" t="s">
        <v>156</v>
      </c>
      <c r="K1918" s="58" t="s">
        <v>203</v>
      </c>
      <c r="L1918" s="35">
        <v>0.17227951</v>
      </c>
      <c r="M1918" s="56"/>
      <c r="N1918" t="s">
        <v>3603</v>
      </c>
      <c r="O1918" s="2">
        <v>4838</v>
      </c>
      <c r="P1918" s="2">
        <v>0</v>
      </c>
      <c r="Q1918" s="2">
        <v>4838</v>
      </c>
      <c r="R1918" t="s">
        <v>3604</v>
      </c>
      <c r="S1918">
        <v>9</v>
      </c>
      <c r="T1918" t="s">
        <v>203</v>
      </c>
      <c r="U1918" s="2">
        <v>149</v>
      </c>
      <c r="V1918" s="2">
        <v>582</v>
      </c>
      <c r="W1918" s="8">
        <v>0.15109549400578751</v>
      </c>
      <c r="X1918" s="2">
        <v>7627</v>
      </c>
      <c r="Y1918" s="45"/>
      <c r="AC1918" s="1" t="str">
        <f>IF(Table13[[#This Row],[TCS MP]]&gt;=Table13[[#This Row],[BMP]],IF(Table13[[#This Row],[TCS MP]]&lt;=Table13[[#This Row],[EMP]],"Good","EMP"),"BMP")</f>
        <v>EMP</v>
      </c>
    </row>
    <row r="1919" spans="1:29" ht="24" customHeight="1" x14ac:dyDescent="0.25">
      <c r="A1919" t="s">
        <v>7669</v>
      </c>
      <c r="B1919" t="s">
        <v>19069</v>
      </c>
      <c r="C1919">
        <v>4062</v>
      </c>
      <c r="D1919" t="s">
        <v>17074</v>
      </c>
      <c r="E1919" t="s">
        <v>7670</v>
      </c>
      <c r="F1919" s="9">
        <f>Table13[[#This Row],[ToMeasure]]-Table13[[#This Row],[FromMeasure]]</f>
        <v>0.17894226999999999</v>
      </c>
      <c r="G1919" s="5" t="s">
        <v>6566</v>
      </c>
      <c r="H1919" s="35">
        <v>0</v>
      </c>
      <c r="I1919" s="56"/>
      <c r="J1919" t="s">
        <v>647</v>
      </c>
      <c r="K1919" s="58" t="s">
        <v>203</v>
      </c>
      <c r="L1919" s="35">
        <v>0.17894226999999999</v>
      </c>
      <c r="M1919" s="56"/>
      <c r="N1919" t="s">
        <v>6565</v>
      </c>
      <c r="O1919" s="2">
        <v>4201</v>
      </c>
      <c r="P1919" s="2">
        <v>0</v>
      </c>
      <c r="Q1919" s="2">
        <v>4201</v>
      </c>
      <c r="R1919" t="s">
        <v>7671</v>
      </c>
      <c r="S1919">
        <v>9</v>
      </c>
      <c r="T1919" t="s">
        <v>203</v>
      </c>
      <c r="U1919" s="2">
        <v>386</v>
      </c>
      <c r="V1919" s="2">
        <v>62</v>
      </c>
      <c r="W1919" s="8">
        <v>0.10664127588669364</v>
      </c>
      <c r="X1919" s="2">
        <v>6622</v>
      </c>
      <c r="Y1919" s="45"/>
      <c r="AC1919" s="1" t="str">
        <f>IF(Table13[[#This Row],[TCS MP]]&gt;=Table13[[#This Row],[BMP]],IF(Table13[[#This Row],[TCS MP]]&lt;=Table13[[#This Row],[EMP]],"Good","EMP"),"BMP")</f>
        <v>EMP</v>
      </c>
    </row>
    <row r="1920" spans="1:29" ht="24" customHeight="1" x14ac:dyDescent="0.25">
      <c r="A1920" t="s">
        <v>3605</v>
      </c>
      <c r="B1920" t="s">
        <v>19068</v>
      </c>
      <c r="C1920">
        <v>4061</v>
      </c>
      <c r="D1920" t="s">
        <v>17074</v>
      </c>
      <c r="E1920" t="s">
        <v>3606</v>
      </c>
      <c r="F1920" s="9">
        <f>Table13[[#This Row],[ToMeasure]]-Table13[[#This Row],[FromMeasure]]</f>
        <v>0.14850632999999999</v>
      </c>
      <c r="G1920" s="5" t="s">
        <v>3603</v>
      </c>
      <c r="H1920" s="35">
        <v>0</v>
      </c>
      <c r="I1920" s="56"/>
      <c r="J1920" t="s">
        <v>3602</v>
      </c>
      <c r="K1920" s="58" t="s">
        <v>203</v>
      </c>
      <c r="L1920" s="35">
        <v>0.14850632999999999</v>
      </c>
      <c r="M1920" s="56"/>
      <c r="N1920" t="s">
        <v>156</v>
      </c>
      <c r="O1920" s="2">
        <v>6397</v>
      </c>
      <c r="P1920" s="2">
        <v>0</v>
      </c>
      <c r="Q1920" s="2">
        <v>6397</v>
      </c>
      <c r="R1920" t="s">
        <v>3607</v>
      </c>
      <c r="S1920">
        <v>10</v>
      </c>
      <c r="T1920" t="s">
        <v>203</v>
      </c>
      <c r="U1920" s="2">
        <v>191</v>
      </c>
      <c r="V1920" s="2">
        <v>747</v>
      </c>
      <c r="W1920" s="8">
        <v>0.14663123339065187</v>
      </c>
      <c r="X1920" s="2">
        <v>10084</v>
      </c>
      <c r="Y1920" s="45"/>
      <c r="AC1920" s="1" t="str">
        <f>IF(Table13[[#This Row],[TCS MP]]&gt;=Table13[[#This Row],[BMP]],IF(Table13[[#This Row],[TCS MP]]&lt;=Table13[[#This Row],[EMP]],"Good","EMP"),"BMP")</f>
        <v>EMP</v>
      </c>
    </row>
    <row r="1921" spans="1:29" ht="24" customHeight="1" x14ac:dyDescent="0.25">
      <c r="A1921" t="s">
        <v>6563</v>
      </c>
      <c r="B1921" t="s">
        <v>19070</v>
      </c>
      <c r="C1921">
        <v>4063</v>
      </c>
      <c r="D1921" t="s">
        <v>17074</v>
      </c>
      <c r="E1921" t="s">
        <v>6564</v>
      </c>
      <c r="F1921" s="9">
        <f>Table13[[#This Row],[ToMeasure]]-Table13[[#This Row],[FromMeasure]]</f>
        <v>0.15378417999999999</v>
      </c>
      <c r="G1921" s="5" t="s">
        <v>6565</v>
      </c>
      <c r="H1921" s="35">
        <v>0</v>
      </c>
      <c r="I1921" s="56"/>
      <c r="J1921" t="s">
        <v>6566</v>
      </c>
      <c r="K1921" s="58" t="s">
        <v>203</v>
      </c>
      <c r="L1921" s="35">
        <v>0.15378417999999999</v>
      </c>
      <c r="M1921" s="56"/>
      <c r="N1921" t="s">
        <v>647</v>
      </c>
      <c r="O1921" s="2">
        <v>4709</v>
      </c>
      <c r="P1921" s="2">
        <v>0</v>
      </c>
      <c r="Q1921" s="2">
        <v>4709</v>
      </c>
      <c r="R1921" t="s">
        <v>6567</v>
      </c>
      <c r="S1921">
        <v>10</v>
      </c>
      <c r="T1921" t="s">
        <v>203</v>
      </c>
      <c r="U1921" s="2">
        <v>142</v>
      </c>
      <c r="V1921" s="2">
        <v>549</v>
      </c>
      <c r="W1921" s="8">
        <v>0.14674028456147803</v>
      </c>
      <c r="X1921" s="2">
        <v>7423</v>
      </c>
      <c r="Y1921" s="45"/>
      <c r="AC1921" s="1" t="str">
        <f>IF(Table13[[#This Row],[TCS MP]]&gt;=Table13[[#This Row],[BMP]],IF(Table13[[#This Row],[TCS MP]]&lt;=Table13[[#This Row],[EMP]],"Good","EMP"),"BMP")</f>
        <v>EMP</v>
      </c>
    </row>
    <row r="1922" spans="1:29" ht="24" customHeight="1" x14ac:dyDescent="0.25">
      <c r="A1922" t="s">
        <v>7672</v>
      </c>
      <c r="B1922" t="s">
        <v>19072</v>
      </c>
      <c r="C1922">
        <v>4070</v>
      </c>
      <c r="D1922" t="s">
        <v>17074</v>
      </c>
      <c r="E1922" t="s">
        <v>7673</v>
      </c>
      <c r="F1922" s="9">
        <f>Table13[[#This Row],[ToMeasure]]-Table13[[#This Row],[FromMeasure]]</f>
        <v>0.27339261999999998</v>
      </c>
      <c r="G1922" s="5" t="s">
        <v>6575</v>
      </c>
      <c r="H1922" s="35">
        <v>0</v>
      </c>
      <c r="I1922" s="56"/>
      <c r="J1922" t="s">
        <v>156</v>
      </c>
      <c r="K1922" s="58" t="s">
        <v>203</v>
      </c>
      <c r="L1922" s="35">
        <v>0.27339261999999998</v>
      </c>
      <c r="M1922" s="56"/>
      <c r="N1922" t="s">
        <v>6574</v>
      </c>
      <c r="O1922" s="2">
        <v>1558</v>
      </c>
      <c r="P1922" s="2">
        <v>0</v>
      </c>
      <c r="Q1922" s="2">
        <v>1558</v>
      </c>
      <c r="R1922" t="s">
        <v>7674</v>
      </c>
      <c r="S1922">
        <v>10</v>
      </c>
      <c r="T1922" t="s">
        <v>203</v>
      </c>
      <c r="U1922" s="2">
        <v>142</v>
      </c>
      <c r="V1922" s="2">
        <v>21</v>
      </c>
      <c r="W1922" s="8">
        <v>0.10462130937098844</v>
      </c>
      <c r="X1922" s="2">
        <v>2456</v>
      </c>
      <c r="Y1922" s="45"/>
      <c r="AC1922" s="1" t="str">
        <f>IF(Table13[[#This Row],[TCS MP]]&gt;=Table13[[#This Row],[BMP]],IF(Table13[[#This Row],[TCS MP]]&lt;=Table13[[#This Row],[EMP]],"Good","EMP"),"BMP")</f>
        <v>EMP</v>
      </c>
    </row>
    <row r="1923" spans="1:29" ht="24" customHeight="1" x14ac:dyDescent="0.25">
      <c r="A1923" t="s">
        <v>6568</v>
      </c>
      <c r="B1923" t="s">
        <v>19074</v>
      </c>
      <c r="C1923">
        <v>4072</v>
      </c>
      <c r="D1923" t="s">
        <v>17074</v>
      </c>
      <c r="E1923" t="s">
        <v>6569</v>
      </c>
      <c r="F1923" s="9">
        <f>Table13[[#This Row],[ToMeasure]]-Table13[[#This Row],[FromMeasure]]</f>
        <v>0.39618160000000002</v>
      </c>
      <c r="G1923" s="5" t="s">
        <v>6570</v>
      </c>
      <c r="H1923" s="35">
        <v>0</v>
      </c>
      <c r="I1923" s="56"/>
      <c r="J1923" t="s">
        <v>647</v>
      </c>
      <c r="K1923" s="58" t="s">
        <v>203</v>
      </c>
      <c r="L1923" s="35">
        <v>0.39618160000000002</v>
      </c>
      <c r="M1923" s="56"/>
      <c r="N1923" t="s">
        <v>281</v>
      </c>
      <c r="O1923" s="2">
        <v>629</v>
      </c>
      <c r="P1923" s="2">
        <v>0</v>
      </c>
      <c r="Q1923" s="2">
        <v>629</v>
      </c>
      <c r="R1923" t="s">
        <v>6571</v>
      </c>
      <c r="S1923">
        <v>11</v>
      </c>
      <c r="T1923" t="s">
        <v>203</v>
      </c>
      <c r="U1923" s="2">
        <v>18</v>
      </c>
      <c r="V1923" s="2">
        <v>74</v>
      </c>
      <c r="W1923" s="8">
        <v>0.14626391096979333</v>
      </c>
      <c r="X1923" s="2">
        <v>1280</v>
      </c>
      <c r="Y1923" s="45"/>
      <c r="AC1923" s="1" t="str">
        <f>IF(Table13[[#This Row],[TCS MP]]&gt;=Table13[[#This Row],[BMP]],IF(Table13[[#This Row],[TCS MP]]&lt;=Table13[[#This Row],[EMP]],"Good","EMP"),"BMP")</f>
        <v>EMP</v>
      </c>
    </row>
    <row r="1924" spans="1:29" ht="24" customHeight="1" x14ac:dyDescent="0.25">
      <c r="A1924" t="s">
        <v>6572</v>
      </c>
      <c r="B1924" t="s">
        <v>19073</v>
      </c>
      <c r="C1924">
        <v>4071</v>
      </c>
      <c r="D1924" t="s">
        <v>17074</v>
      </c>
      <c r="E1924" t="s">
        <v>6573</v>
      </c>
      <c r="F1924" s="9">
        <f>Table13[[#This Row],[ToMeasure]]-Table13[[#This Row],[FromMeasure]]</f>
        <v>0.19509620999999999</v>
      </c>
      <c r="G1924" s="5" t="s">
        <v>6574</v>
      </c>
      <c r="H1924" s="35">
        <v>0</v>
      </c>
      <c r="I1924" s="56"/>
      <c r="J1924" t="s">
        <v>6575</v>
      </c>
      <c r="K1924" s="58" t="s">
        <v>203</v>
      </c>
      <c r="L1924" s="35">
        <v>0.19509620999999999</v>
      </c>
      <c r="M1924" s="56"/>
      <c r="N1924" t="s">
        <v>156</v>
      </c>
      <c r="O1924" s="2">
        <v>643</v>
      </c>
      <c r="P1924" s="2">
        <v>0</v>
      </c>
      <c r="Q1924" s="2">
        <v>643</v>
      </c>
      <c r="R1924" t="s">
        <v>6576</v>
      </c>
      <c r="S1924">
        <v>12</v>
      </c>
      <c r="T1924" t="s">
        <v>203</v>
      </c>
      <c r="U1924" s="2">
        <v>63</v>
      </c>
      <c r="V1924" s="2">
        <v>10</v>
      </c>
      <c r="W1924" s="8">
        <v>0.11353032659409021</v>
      </c>
      <c r="X1924" s="2">
        <v>1014</v>
      </c>
      <c r="Y1924" s="45"/>
      <c r="AC1924" s="1" t="str">
        <f>IF(Table13[[#This Row],[TCS MP]]&gt;=Table13[[#This Row],[BMP]],IF(Table13[[#This Row],[TCS MP]]&lt;=Table13[[#This Row],[EMP]],"Good","EMP"),"BMP")</f>
        <v>EMP</v>
      </c>
    </row>
    <row r="1925" spans="1:29" ht="24" customHeight="1" x14ac:dyDescent="0.25">
      <c r="A1925" t="s">
        <v>11580</v>
      </c>
      <c r="B1925" t="s">
        <v>19075</v>
      </c>
      <c r="C1925">
        <v>4073</v>
      </c>
      <c r="D1925" t="s">
        <v>17074</v>
      </c>
      <c r="E1925" t="s">
        <v>11581</v>
      </c>
      <c r="F1925" s="9">
        <f>Table13[[#This Row],[ToMeasure]]-Table13[[#This Row],[FromMeasure]]</f>
        <v>0.70661647000000005</v>
      </c>
      <c r="G1925" s="5" t="s">
        <v>11582</v>
      </c>
      <c r="H1925" s="35">
        <v>0</v>
      </c>
      <c r="I1925" s="56"/>
      <c r="J1925" t="s">
        <v>281</v>
      </c>
      <c r="K1925" s="58" t="s">
        <v>203</v>
      </c>
      <c r="L1925" s="35">
        <v>0.70661647000000005</v>
      </c>
      <c r="M1925" s="56"/>
      <c r="N1925" t="s">
        <v>647</v>
      </c>
      <c r="O1925" s="2">
        <v>1655</v>
      </c>
      <c r="P1925" s="2">
        <v>0</v>
      </c>
      <c r="Q1925" s="2">
        <v>1655</v>
      </c>
      <c r="R1925" t="s">
        <v>11583</v>
      </c>
      <c r="S1925">
        <v>11</v>
      </c>
      <c r="T1925" t="s">
        <v>203</v>
      </c>
      <c r="U1925" s="2">
        <v>56</v>
      </c>
      <c r="V1925" s="2">
        <v>224</v>
      </c>
      <c r="W1925" s="8">
        <v>0.16918429003021149</v>
      </c>
      <c r="X1925" s="2">
        <v>3832</v>
      </c>
      <c r="Y1925" s="45"/>
      <c r="AC1925" s="1" t="str">
        <f>IF(Table13[[#This Row],[TCS MP]]&gt;=Table13[[#This Row],[BMP]],IF(Table13[[#This Row],[TCS MP]]&lt;=Table13[[#This Row],[EMP]],"Good","EMP"),"BMP")</f>
        <v>EMP</v>
      </c>
    </row>
    <row r="1926" spans="1:29" ht="24" customHeight="1" x14ac:dyDescent="0.25">
      <c r="A1926" t="s">
        <v>6577</v>
      </c>
      <c r="B1926" t="s">
        <v>18671</v>
      </c>
      <c r="C1926">
        <v>3170</v>
      </c>
      <c r="D1926" t="s">
        <v>17074</v>
      </c>
      <c r="E1926" t="s">
        <v>6578</v>
      </c>
      <c r="F1926" s="9">
        <f>Table13[[#This Row],[ToMeasure]]-Table13[[#This Row],[FromMeasure]]</f>
        <v>0.2606308</v>
      </c>
      <c r="G1926" s="5" t="s">
        <v>6579</v>
      </c>
      <c r="H1926" s="35">
        <v>0</v>
      </c>
      <c r="I1926" s="56"/>
      <c r="J1926" t="s">
        <v>156</v>
      </c>
      <c r="K1926" s="58" t="s">
        <v>203</v>
      </c>
      <c r="L1926" s="35">
        <v>0.2606308</v>
      </c>
      <c r="M1926" s="56"/>
      <c r="N1926" t="s">
        <v>3119</v>
      </c>
      <c r="O1926" s="2">
        <v>426</v>
      </c>
      <c r="P1926" s="2">
        <v>0</v>
      </c>
      <c r="Q1926" s="2">
        <v>426</v>
      </c>
      <c r="R1926" t="s">
        <v>6580</v>
      </c>
      <c r="S1926">
        <v>11</v>
      </c>
      <c r="T1926">
        <v>100</v>
      </c>
      <c r="U1926" s="2">
        <v>38</v>
      </c>
      <c r="V1926" s="2">
        <v>5</v>
      </c>
      <c r="W1926" s="8">
        <v>0.10093896713615023</v>
      </c>
      <c r="X1926" s="2">
        <v>867</v>
      </c>
      <c r="Y1926" s="45"/>
      <c r="AC1926" s="1" t="str">
        <f>IF(Table13[[#This Row],[TCS MP]]&gt;=Table13[[#This Row],[BMP]],IF(Table13[[#This Row],[TCS MP]]&lt;=Table13[[#This Row],[EMP]],"Good","EMP"),"BMP")</f>
        <v>EMP</v>
      </c>
    </row>
    <row r="1927" spans="1:29" ht="24" customHeight="1" x14ac:dyDescent="0.25">
      <c r="A1927" t="s">
        <v>6581</v>
      </c>
      <c r="B1927" t="s">
        <v>18672</v>
      </c>
      <c r="C1927">
        <v>3172</v>
      </c>
      <c r="D1927" t="s">
        <v>17074</v>
      </c>
      <c r="E1927" t="s">
        <v>6582</v>
      </c>
      <c r="F1927" s="9">
        <f>Table13[[#This Row],[ToMeasure]]-Table13[[#This Row],[FromMeasure]]</f>
        <v>0.11052608999999999</v>
      </c>
      <c r="G1927" s="5" t="s">
        <v>6583</v>
      </c>
      <c r="H1927" s="35">
        <v>0</v>
      </c>
      <c r="I1927" s="56"/>
      <c r="J1927" t="s">
        <v>3616</v>
      </c>
      <c r="K1927" s="58" t="s">
        <v>203</v>
      </c>
      <c r="L1927" s="35">
        <v>0.11052608999999999</v>
      </c>
      <c r="M1927" s="56"/>
      <c r="N1927" t="s">
        <v>3119</v>
      </c>
      <c r="O1927" s="2">
        <v>2091</v>
      </c>
      <c r="P1927" s="2">
        <v>0</v>
      </c>
      <c r="Q1927" s="2">
        <v>2091</v>
      </c>
      <c r="R1927" t="s">
        <v>6584</v>
      </c>
      <c r="S1927">
        <v>9</v>
      </c>
      <c r="T1927" t="s">
        <v>203</v>
      </c>
      <c r="U1927" s="2">
        <v>115</v>
      </c>
      <c r="V1927" s="2">
        <v>62</v>
      </c>
      <c r="W1927" s="8">
        <v>8.4648493543758974E-2</v>
      </c>
      <c r="X1927" s="2">
        <v>4254</v>
      </c>
      <c r="Y1927" s="45"/>
      <c r="AC1927" s="1" t="str">
        <f>IF(Table13[[#This Row],[TCS MP]]&gt;=Table13[[#This Row],[BMP]],IF(Table13[[#This Row],[TCS MP]]&lt;=Table13[[#This Row],[EMP]],"Good","EMP"),"BMP")</f>
        <v>EMP</v>
      </c>
    </row>
    <row r="1928" spans="1:29" ht="24" customHeight="1" x14ac:dyDescent="0.25">
      <c r="A1928" t="s">
        <v>3608</v>
      </c>
      <c r="B1928" t="s">
        <v>19077</v>
      </c>
      <c r="C1928">
        <v>4080</v>
      </c>
      <c r="D1928" t="s">
        <v>17074</v>
      </c>
      <c r="E1928" t="s">
        <v>3609</v>
      </c>
      <c r="F1928" s="9">
        <f>Table13[[#This Row],[ToMeasure]]-Table13[[#This Row],[FromMeasure]]</f>
        <v>0.31240968000000002</v>
      </c>
      <c r="G1928" s="5" t="s">
        <v>3610</v>
      </c>
      <c r="H1928" s="35">
        <v>0</v>
      </c>
      <c r="I1928" s="56"/>
      <c r="J1928" t="s">
        <v>156</v>
      </c>
      <c r="K1928" s="58" t="s">
        <v>203</v>
      </c>
      <c r="L1928" s="35">
        <v>0.31240968000000002</v>
      </c>
      <c r="M1928" s="56"/>
      <c r="N1928" t="s">
        <v>3611</v>
      </c>
      <c r="O1928" s="2">
        <v>7102</v>
      </c>
      <c r="P1928" s="2">
        <v>0</v>
      </c>
      <c r="Q1928" s="2">
        <v>7102</v>
      </c>
      <c r="R1928" t="s">
        <v>3612</v>
      </c>
      <c r="S1928">
        <v>9</v>
      </c>
      <c r="T1928" t="s">
        <v>203</v>
      </c>
      <c r="U1928" s="2">
        <v>596</v>
      </c>
      <c r="V1928" s="2">
        <v>97</v>
      </c>
      <c r="W1928" s="8">
        <v>9.7578147000844828E-2</v>
      </c>
      <c r="X1928" s="2">
        <v>14447</v>
      </c>
      <c r="Y1928" s="45"/>
      <c r="AC1928" s="1" t="str">
        <f>IF(Table13[[#This Row],[TCS MP]]&gt;=Table13[[#This Row],[BMP]],IF(Table13[[#This Row],[TCS MP]]&lt;=Table13[[#This Row],[EMP]],"Good","EMP"),"BMP")</f>
        <v>EMP</v>
      </c>
    </row>
    <row r="1929" spans="1:29" ht="24" customHeight="1" x14ac:dyDescent="0.25">
      <c r="A1929" t="s">
        <v>3613</v>
      </c>
      <c r="B1929" t="s">
        <v>19079</v>
      </c>
      <c r="C1929">
        <v>4082</v>
      </c>
      <c r="D1929" t="s">
        <v>17074</v>
      </c>
      <c r="E1929" t="s">
        <v>3614</v>
      </c>
      <c r="F1929" s="9">
        <f>Table13[[#This Row],[ToMeasure]]-Table13[[#This Row],[FromMeasure]]</f>
        <v>0.38370511000000002</v>
      </c>
      <c r="G1929" s="5" t="s">
        <v>3615</v>
      </c>
      <c r="H1929" s="35">
        <v>0</v>
      </c>
      <c r="I1929" s="56"/>
      <c r="J1929" t="s">
        <v>647</v>
      </c>
      <c r="K1929" s="58" t="s">
        <v>203</v>
      </c>
      <c r="L1929" s="35">
        <v>0.38370511000000002</v>
      </c>
      <c r="M1929" s="56"/>
      <c r="N1929" t="s">
        <v>3616</v>
      </c>
      <c r="O1929" s="2">
        <v>2670</v>
      </c>
      <c r="P1929" s="2">
        <v>0</v>
      </c>
      <c r="Q1929" s="2">
        <v>2670</v>
      </c>
      <c r="R1929" t="s">
        <v>3617</v>
      </c>
      <c r="S1929">
        <v>11</v>
      </c>
      <c r="T1929" t="s">
        <v>203</v>
      </c>
      <c r="U1929" s="2">
        <v>224</v>
      </c>
      <c r="V1929" s="2">
        <v>35</v>
      </c>
      <c r="W1929" s="8">
        <v>9.7003745318352055E-2</v>
      </c>
      <c r="X1929" s="2">
        <v>5432</v>
      </c>
      <c r="Y1929" s="45"/>
      <c r="AC1929" s="1" t="str">
        <f>IF(Table13[[#This Row],[TCS MP]]&gt;=Table13[[#This Row],[BMP]],IF(Table13[[#This Row],[TCS MP]]&lt;=Table13[[#This Row],[EMP]],"Good","EMP"),"BMP")</f>
        <v>EMP</v>
      </c>
    </row>
    <row r="1930" spans="1:29" ht="24" customHeight="1" x14ac:dyDescent="0.25">
      <c r="A1930" t="s">
        <v>3618</v>
      </c>
      <c r="B1930" t="s">
        <v>19078</v>
      </c>
      <c r="C1930">
        <v>4081</v>
      </c>
      <c r="D1930" t="s">
        <v>17074</v>
      </c>
      <c r="E1930" t="s">
        <v>3619</v>
      </c>
      <c r="F1930" s="9">
        <f>Table13[[#This Row],[ToMeasure]]-Table13[[#This Row],[FromMeasure]]</f>
        <v>0.23798</v>
      </c>
      <c r="G1930" s="5" t="s">
        <v>3611</v>
      </c>
      <c r="H1930" s="35">
        <v>0</v>
      </c>
      <c r="I1930" s="56"/>
      <c r="J1930" t="s">
        <v>3610</v>
      </c>
      <c r="K1930" s="58" t="s">
        <v>203</v>
      </c>
      <c r="L1930" s="35">
        <v>0.23798</v>
      </c>
      <c r="M1930" s="56"/>
      <c r="N1930" t="s">
        <v>156</v>
      </c>
      <c r="O1930" s="2">
        <v>3203</v>
      </c>
      <c r="P1930" s="2">
        <v>0</v>
      </c>
      <c r="Q1930" s="2">
        <v>3203</v>
      </c>
      <c r="R1930" t="s">
        <v>3620</v>
      </c>
      <c r="S1930">
        <v>8</v>
      </c>
      <c r="T1930" t="s">
        <v>203</v>
      </c>
      <c r="U1930" s="2">
        <v>224</v>
      </c>
      <c r="V1930" s="2">
        <v>119</v>
      </c>
      <c r="W1930" s="8">
        <v>0.10708710583827662</v>
      </c>
      <c r="X1930" s="2">
        <v>6516</v>
      </c>
      <c r="Y1930" s="45"/>
      <c r="AC1930" s="1" t="str">
        <f>IF(Table13[[#This Row],[TCS MP]]&gt;=Table13[[#This Row],[BMP]],IF(Table13[[#This Row],[TCS MP]]&lt;=Table13[[#This Row],[EMP]],"Good","EMP"),"BMP")</f>
        <v>EMP</v>
      </c>
    </row>
    <row r="1931" spans="1:29" ht="24" customHeight="1" x14ac:dyDescent="0.25">
      <c r="A1931" t="s">
        <v>11584</v>
      </c>
      <c r="B1931" t="s">
        <v>19080</v>
      </c>
      <c r="C1931">
        <v>4083</v>
      </c>
      <c r="D1931" t="s">
        <v>17074</v>
      </c>
      <c r="E1931" t="s">
        <v>11585</v>
      </c>
      <c r="F1931" s="9">
        <f>Table13[[#This Row],[ToMeasure]]-Table13[[#This Row],[FromMeasure]]</f>
        <v>1.2304281100000001</v>
      </c>
      <c r="G1931" s="5" t="s">
        <v>3616</v>
      </c>
      <c r="H1931" s="35">
        <v>0</v>
      </c>
      <c r="I1931" s="56"/>
      <c r="J1931" t="s">
        <v>3615</v>
      </c>
      <c r="K1931" s="58" t="s">
        <v>203</v>
      </c>
      <c r="L1931" s="35">
        <v>1.2304281100000001</v>
      </c>
      <c r="M1931" s="56"/>
      <c r="N1931" t="s">
        <v>647</v>
      </c>
      <c r="O1931" s="2">
        <v>2331</v>
      </c>
      <c r="P1931" s="2">
        <v>0</v>
      </c>
      <c r="Q1931" s="2">
        <v>2331</v>
      </c>
      <c r="R1931" t="s">
        <v>11586</v>
      </c>
      <c r="S1931">
        <v>10</v>
      </c>
      <c r="T1931" t="s">
        <v>203</v>
      </c>
      <c r="U1931" s="2">
        <v>641</v>
      </c>
      <c r="V1931" s="2">
        <v>298</v>
      </c>
      <c r="W1931" s="8">
        <v>0.40283140283140284</v>
      </c>
      <c r="X1931" s="2">
        <v>4742</v>
      </c>
      <c r="Y1931" s="45"/>
      <c r="AC1931" s="1" t="str">
        <f>IF(Table13[[#This Row],[TCS MP]]&gt;=Table13[[#This Row],[BMP]],IF(Table13[[#This Row],[TCS MP]]&lt;=Table13[[#This Row],[EMP]],"Good","EMP"),"BMP")</f>
        <v>EMP</v>
      </c>
    </row>
    <row r="1932" spans="1:29" ht="24" customHeight="1" x14ac:dyDescent="0.25">
      <c r="A1932" t="s">
        <v>11587</v>
      </c>
      <c r="B1932" t="s">
        <v>19082</v>
      </c>
      <c r="C1932">
        <v>4090</v>
      </c>
      <c r="D1932" t="s">
        <v>17074</v>
      </c>
      <c r="E1932" t="s">
        <v>11588</v>
      </c>
      <c r="F1932" s="9">
        <f>Table13[[#This Row],[ToMeasure]]-Table13[[#This Row],[FromMeasure]]</f>
        <v>0.24408632999999999</v>
      </c>
      <c r="G1932" s="5" t="s">
        <v>3629</v>
      </c>
      <c r="H1932" s="35">
        <v>0</v>
      </c>
      <c r="I1932" s="56"/>
      <c r="J1932" t="s">
        <v>156</v>
      </c>
      <c r="K1932" s="58" t="s">
        <v>203</v>
      </c>
      <c r="L1932" s="35">
        <v>0.24408632999999999</v>
      </c>
      <c r="M1932" s="56"/>
      <c r="N1932" t="s">
        <v>3628</v>
      </c>
      <c r="O1932" s="2">
        <v>2281</v>
      </c>
      <c r="P1932" s="2">
        <v>0</v>
      </c>
      <c r="Q1932" s="2">
        <v>2281</v>
      </c>
      <c r="R1932" t="s">
        <v>11589</v>
      </c>
      <c r="S1932">
        <v>8</v>
      </c>
      <c r="T1932" t="s">
        <v>203</v>
      </c>
      <c r="U1932" s="2">
        <v>209</v>
      </c>
      <c r="V1932" s="2">
        <v>32</v>
      </c>
      <c r="W1932" s="8">
        <v>0.10565541429197721</v>
      </c>
      <c r="X1932" s="2">
        <v>4640</v>
      </c>
      <c r="Y1932" s="45"/>
      <c r="AC1932" s="1" t="str">
        <f>IF(Table13[[#This Row],[TCS MP]]&gt;=Table13[[#This Row],[BMP]],IF(Table13[[#This Row],[TCS MP]]&lt;=Table13[[#This Row],[EMP]],"Good","EMP"),"BMP")</f>
        <v>EMP</v>
      </c>
    </row>
    <row r="1933" spans="1:29" ht="24" customHeight="1" x14ac:dyDescent="0.25">
      <c r="A1933" t="s">
        <v>3621</v>
      </c>
      <c r="B1933" t="s">
        <v>19084</v>
      </c>
      <c r="C1933">
        <v>4092</v>
      </c>
      <c r="D1933" t="s">
        <v>17074</v>
      </c>
      <c r="E1933" t="s">
        <v>3622</v>
      </c>
      <c r="F1933" s="9">
        <f>Table13[[#This Row],[ToMeasure]]-Table13[[#This Row],[FromMeasure]]</f>
        <v>0.20185237</v>
      </c>
      <c r="G1933" s="5" t="s">
        <v>3623</v>
      </c>
      <c r="H1933" s="35">
        <v>0</v>
      </c>
      <c r="I1933" s="56"/>
      <c r="J1933" t="s">
        <v>647</v>
      </c>
      <c r="K1933" s="58" t="s">
        <v>203</v>
      </c>
      <c r="L1933" s="35">
        <v>0.20185237</v>
      </c>
      <c r="M1933" s="56"/>
      <c r="N1933" t="s">
        <v>3624</v>
      </c>
      <c r="O1933" s="2">
        <v>1865</v>
      </c>
      <c r="P1933" s="2">
        <v>0</v>
      </c>
      <c r="Q1933" s="2">
        <v>1865</v>
      </c>
      <c r="R1933" t="s">
        <v>3625</v>
      </c>
      <c r="S1933">
        <v>8</v>
      </c>
      <c r="T1933" t="s">
        <v>203</v>
      </c>
      <c r="U1933" s="2">
        <v>56</v>
      </c>
      <c r="V1933" s="2">
        <v>224</v>
      </c>
      <c r="W1933" s="8">
        <v>0.15013404825737264</v>
      </c>
      <c r="X1933" s="2">
        <v>2940</v>
      </c>
      <c r="Y1933" s="45"/>
      <c r="AC1933" s="1" t="str">
        <f>IF(Table13[[#This Row],[TCS MP]]&gt;=Table13[[#This Row],[BMP]],IF(Table13[[#This Row],[TCS MP]]&lt;=Table13[[#This Row],[EMP]],"Good","EMP"),"BMP")</f>
        <v>EMP</v>
      </c>
    </row>
    <row r="1934" spans="1:29" ht="24" customHeight="1" x14ac:dyDescent="0.25">
      <c r="A1934" t="s">
        <v>3626</v>
      </c>
      <c r="B1934" t="s">
        <v>19083</v>
      </c>
      <c r="C1934">
        <v>4091</v>
      </c>
      <c r="D1934" t="s">
        <v>17074</v>
      </c>
      <c r="E1934" t="s">
        <v>3627</v>
      </c>
      <c r="F1934" s="9">
        <f>Table13[[#This Row],[ToMeasure]]-Table13[[#This Row],[FromMeasure]]</f>
        <v>0.24603277000000001</v>
      </c>
      <c r="G1934" s="5" t="s">
        <v>3628</v>
      </c>
      <c r="H1934" s="35">
        <v>0</v>
      </c>
      <c r="I1934" s="56"/>
      <c r="J1934" t="s">
        <v>3629</v>
      </c>
      <c r="K1934" s="58" t="s">
        <v>203</v>
      </c>
      <c r="L1934" s="35">
        <v>0.24603277000000001</v>
      </c>
      <c r="M1934" s="56"/>
      <c r="N1934" t="s">
        <v>156</v>
      </c>
      <c r="O1934" s="2">
        <v>1989</v>
      </c>
      <c r="P1934" s="2">
        <v>0</v>
      </c>
      <c r="Q1934" s="2">
        <v>1989</v>
      </c>
      <c r="R1934" t="s">
        <v>3630</v>
      </c>
      <c r="S1934">
        <v>9</v>
      </c>
      <c r="T1934" t="s">
        <v>203</v>
      </c>
      <c r="U1934" s="2">
        <v>65</v>
      </c>
      <c r="V1934" s="2">
        <v>257</v>
      </c>
      <c r="W1934" s="8">
        <v>0.16189039718451484</v>
      </c>
      <c r="X1934" s="2">
        <v>3135</v>
      </c>
      <c r="Y1934" s="45"/>
      <c r="AC1934" s="1" t="str">
        <f>IF(Table13[[#This Row],[TCS MP]]&gt;=Table13[[#This Row],[BMP]],IF(Table13[[#This Row],[TCS MP]]&lt;=Table13[[#This Row],[EMP]],"Good","EMP"),"BMP")</f>
        <v>EMP</v>
      </c>
    </row>
    <row r="1935" spans="1:29" ht="24" customHeight="1" x14ac:dyDescent="0.25">
      <c r="A1935" t="s">
        <v>7675</v>
      </c>
      <c r="B1935" t="s">
        <v>19085</v>
      </c>
      <c r="C1935">
        <v>4093</v>
      </c>
      <c r="D1935" t="s">
        <v>17074</v>
      </c>
      <c r="E1935" t="s">
        <v>7676</v>
      </c>
      <c r="F1935" s="9">
        <f>Table13[[#This Row],[ToMeasure]]-Table13[[#This Row],[FromMeasure]]</f>
        <v>0.18881342000000001</v>
      </c>
      <c r="G1935" s="5" t="s">
        <v>3624</v>
      </c>
      <c r="H1935" s="35">
        <v>0</v>
      </c>
      <c r="I1935" s="56"/>
      <c r="J1935" t="s">
        <v>3623</v>
      </c>
      <c r="K1935" s="58" t="s">
        <v>203</v>
      </c>
      <c r="L1935" s="35">
        <v>0.18881342000000001</v>
      </c>
      <c r="M1935" s="56"/>
      <c r="N1935" t="s">
        <v>647</v>
      </c>
      <c r="O1935" s="2">
        <v>3078</v>
      </c>
      <c r="P1935" s="2">
        <v>0</v>
      </c>
      <c r="Q1935" s="2">
        <v>3078</v>
      </c>
      <c r="R1935" t="s">
        <v>7677</v>
      </c>
      <c r="S1935">
        <v>9</v>
      </c>
      <c r="T1935" t="s">
        <v>203</v>
      </c>
      <c r="U1935" s="2">
        <v>90</v>
      </c>
      <c r="V1935" s="2">
        <v>347</v>
      </c>
      <c r="W1935" s="8">
        <v>0.1419753086419753</v>
      </c>
      <c r="X1935" s="2">
        <v>4852</v>
      </c>
      <c r="Y1935" s="45"/>
      <c r="AC1935" s="1" t="str">
        <f>IF(Table13[[#This Row],[TCS MP]]&gt;=Table13[[#This Row],[BMP]],IF(Table13[[#This Row],[TCS MP]]&lt;=Table13[[#This Row],[EMP]],"Good","EMP"),"BMP")</f>
        <v>EMP</v>
      </c>
    </row>
    <row r="1936" spans="1:29" ht="24" customHeight="1" x14ac:dyDescent="0.25">
      <c r="A1936" t="s">
        <v>6585</v>
      </c>
      <c r="B1936" t="s">
        <v>19088</v>
      </c>
      <c r="C1936">
        <v>4100</v>
      </c>
      <c r="D1936" t="s">
        <v>17074</v>
      </c>
      <c r="E1936" t="s">
        <v>6586</v>
      </c>
      <c r="F1936" s="9">
        <f>Table13[[#This Row],[ToMeasure]]-Table13[[#This Row],[FromMeasure]]</f>
        <v>0.2091836</v>
      </c>
      <c r="G1936" s="5" t="s">
        <v>6587</v>
      </c>
      <c r="H1936" s="35">
        <v>0</v>
      </c>
      <c r="I1936" s="56"/>
      <c r="J1936" t="s">
        <v>156</v>
      </c>
      <c r="K1936" s="58" t="s">
        <v>203</v>
      </c>
      <c r="L1936" s="35">
        <v>0.2091836</v>
      </c>
      <c r="M1936" s="56"/>
      <c r="N1936" t="s">
        <v>6588</v>
      </c>
      <c r="O1936" s="2">
        <v>2803</v>
      </c>
      <c r="P1936" s="2">
        <v>0</v>
      </c>
      <c r="Q1936" s="2">
        <v>2803</v>
      </c>
      <c r="R1936" t="s">
        <v>6589</v>
      </c>
      <c r="S1936">
        <v>10</v>
      </c>
      <c r="T1936" t="s">
        <v>203</v>
      </c>
      <c r="U1936" s="2">
        <v>92</v>
      </c>
      <c r="V1936" s="2">
        <v>352</v>
      </c>
      <c r="W1936" s="8">
        <v>0.15840171245094542</v>
      </c>
      <c r="X1936" s="2">
        <v>4419</v>
      </c>
      <c r="Y1936" s="45"/>
      <c r="AC1936" s="1" t="str">
        <f>IF(Table13[[#This Row],[TCS MP]]&gt;=Table13[[#This Row],[BMP]],IF(Table13[[#This Row],[TCS MP]]&lt;=Table13[[#This Row],[EMP]],"Good","EMP"),"BMP")</f>
        <v>EMP</v>
      </c>
    </row>
    <row r="1937" spans="1:29" ht="24" customHeight="1" x14ac:dyDescent="0.25">
      <c r="A1937" t="s">
        <v>3631</v>
      </c>
      <c r="B1937" t="s">
        <v>19090</v>
      </c>
      <c r="C1937">
        <v>4102</v>
      </c>
      <c r="D1937" t="s">
        <v>17074</v>
      </c>
      <c r="E1937" t="s">
        <v>3632</v>
      </c>
      <c r="F1937" s="9">
        <f>Table13[[#This Row],[ToMeasure]]-Table13[[#This Row],[FromMeasure]]</f>
        <v>0.24969779</v>
      </c>
      <c r="G1937" s="5" t="s">
        <v>3633</v>
      </c>
      <c r="H1937" s="35">
        <v>0</v>
      </c>
      <c r="I1937" s="56"/>
      <c r="J1937" t="s">
        <v>647</v>
      </c>
      <c r="K1937" s="58" t="s">
        <v>203</v>
      </c>
      <c r="L1937" s="35">
        <v>0.24969779</v>
      </c>
      <c r="M1937" s="56"/>
      <c r="N1937" t="s">
        <v>315</v>
      </c>
      <c r="O1937" s="2">
        <v>2275</v>
      </c>
      <c r="P1937" s="2">
        <v>0</v>
      </c>
      <c r="Q1937" s="2">
        <v>2275</v>
      </c>
      <c r="R1937" t="s">
        <v>3634</v>
      </c>
      <c r="S1937">
        <v>9</v>
      </c>
      <c r="T1937" t="s">
        <v>203</v>
      </c>
      <c r="U1937" s="2">
        <v>97</v>
      </c>
      <c r="V1937" s="2">
        <v>373</v>
      </c>
      <c r="W1937" s="8">
        <v>0.20659340659340658</v>
      </c>
      <c r="X1937" s="2">
        <v>3586</v>
      </c>
      <c r="Y1937" s="45"/>
      <c r="AC1937" s="1" t="str">
        <f>IF(Table13[[#This Row],[TCS MP]]&gt;=Table13[[#This Row],[BMP]],IF(Table13[[#This Row],[TCS MP]]&lt;=Table13[[#This Row],[EMP]],"Good","EMP"),"BMP")</f>
        <v>EMP</v>
      </c>
    </row>
    <row r="1938" spans="1:29" ht="24" customHeight="1" x14ac:dyDescent="0.25">
      <c r="A1938" t="s">
        <v>7678</v>
      </c>
      <c r="B1938" t="s">
        <v>19089</v>
      </c>
      <c r="C1938">
        <v>4101</v>
      </c>
      <c r="D1938" t="s">
        <v>17074</v>
      </c>
      <c r="E1938" t="s">
        <v>7679</v>
      </c>
      <c r="F1938" s="9">
        <f>Table13[[#This Row],[ToMeasure]]-Table13[[#This Row],[FromMeasure]]</f>
        <v>0.26461887000000001</v>
      </c>
      <c r="G1938" s="5" t="s">
        <v>6588</v>
      </c>
      <c r="H1938" s="35">
        <v>0</v>
      </c>
      <c r="I1938" s="56"/>
      <c r="J1938" t="s">
        <v>6587</v>
      </c>
      <c r="K1938" s="58" t="s">
        <v>203</v>
      </c>
      <c r="L1938" s="35">
        <v>0.26461887000000001</v>
      </c>
      <c r="M1938" s="56"/>
      <c r="N1938" t="s">
        <v>156</v>
      </c>
      <c r="O1938" s="2">
        <v>2354</v>
      </c>
      <c r="P1938" s="2">
        <v>0</v>
      </c>
      <c r="Q1938" s="2">
        <v>2354</v>
      </c>
      <c r="R1938" t="s">
        <v>7680</v>
      </c>
      <c r="S1938">
        <v>10</v>
      </c>
      <c r="T1938" t="s">
        <v>203</v>
      </c>
      <c r="U1938" s="2">
        <v>87</v>
      </c>
      <c r="V1938" s="2">
        <v>345</v>
      </c>
      <c r="W1938" s="8">
        <v>0.18351741716227699</v>
      </c>
      <c r="X1938" s="2">
        <v>3711</v>
      </c>
      <c r="Y1938" s="45"/>
      <c r="AC1938" s="1" t="str">
        <f>IF(Table13[[#This Row],[TCS MP]]&gt;=Table13[[#This Row],[BMP]],IF(Table13[[#This Row],[TCS MP]]&lt;=Table13[[#This Row],[EMP]],"Good","EMP"),"BMP")</f>
        <v>EMP</v>
      </c>
    </row>
    <row r="1939" spans="1:29" ht="24" customHeight="1" x14ac:dyDescent="0.25">
      <c r="A1939" t="s">
        <v>6590</v>
      </c>
      <c r="B1939" t="s">
        <v>19091</v>
      </c>
      <c r="C1939">
        <v>4103</v>
      </c>
      <c r="D1939" t="s">
        <v>17074</v>
      </c>
      <c r="E1939" t="s">
        <v>6591</v>
      </c>
      <c r="F1939" s="9">
        <f>Table13[[#This Row],[ToMeasure]]-Table13[[#This Row],[FromMeasure]]</f>
        <v>0.21010398</v>
      </c>
      <c r="G1939" s="5" t="s">
        <v>6592</v>
      </c>
      <c r="H1939" s="35">
        <v>0</v>
      </c>
      <c r="I1939" s="56"/>
      <c r="J1939" t="s">
        <v>6593</v>
      </c>
      <c r="K1939" s="58" t="s">
        <v>203</v>
      </c>
      <c r="L1939" s="35">
        <v>0.21010398</v>
      </c>
      <c r="M1939" s="56"/>
      <c r="N1939" t="s">
        <v>647</v>
      </c>
      <c r="O1939" s="2">
        <v>2517</v>
      </c>
      <c r="P1939" s="2">
        <v>0</v>
      </c>
      <c r="Q1939" s="2">
        <v>2517</v>
      </c>
      <c r="R1939" t="s">
        <v>6594</v>
      </c>
      <c r="S1939">
        <v>8</v>
      </c>
      <c r="T1939" t="s">
        <v>203</v>
      </c>
      <c r="U1939" s="2">
        <v>97</v>
      </c>
      <c r="V1939" s="2">
        <v>381</v>
      </c>
      <c r="W1939" s="8">
        <v>0.18990862137465236</v>
      </c>
      <c r="X1939" s="2">
        <v>3968</v>
      </c>
      <c r="Y1939" s="45"/>
      <c r="AC1939" s="1" t="str">
        <f>IF(Table13[[#This Row],[TCS MP]]&gt;=Table13[[#This Row],[BMP]],IF(Table13[[#This Row],[TCS MP]]&lt;=Table13[[#This Row],[EMP]],"Good","EMP"),"BMP")</f>
        <v>EMP</v>
      </c>
    </row>
    <row r="1940" spans="1:29" ht="24" customHeight="1" x14ac:dyDescent="0.25">
      <c r="A1940" t="s">
        <v>11590</v>
      </c>
      <c r="C1940" t="s">
        <v>203</v>
      </c>
      <c r="D1940" t="s">
        <v>17074</v>
      </c>
      <c r="E1940" t="s">
        <v>11591</v>
      </c>
      <c r="F1940" s="9">
        <f>Table13[[#This Row],[ToMeasure]]-Table13[[#This Row],[FromMeasure]]</f>
        <v>2.7805340000000001E-2</v>
      </c>
      <c r="G1940" s="5" t="s">
        <v>6593</v>
      </c>
      <c r="H1940" s="35">
        <v>0</v>
      </c>
      <c r="I1940" s="56"/>
      <c r="J1940" t="s">
        <v>3633</v>
      </c>
      <c r="K1940" s="58" t="s">
        <v>203</v>
      </c>
      <c r="L1940" s="35">
        <v>2.7805340000000001E-2</v>
      </c>
      <c r="M1940" s="56"/>
      <c r="N1940" t="s">
        <v>6592</v>
      </c>
      <c r="O1940" s="2" t="s">
        <v>203</v>
      </c>
      <c r="P1940" s="2" t="s">
        <v>203</v>
      </c>
      <c r="Q1940" s="2">
        <v>2922</v>
      </c>
      <c r="R1940" t="s">
        <v>11592</v>
      </c>
      <c r="S1940" t="s">
        <v>203</v>
      </c>
      <c r="T1940" t="s">
        <v>203</v>
      </c>
      <c r="U1940" s="2">
        <v>108</v>
      </c>
      <c r="V1940" s="2">
        <v>301</v>
      </c>
      <c r="W1940" s="8">
        <v>0.13997262149212869</v>
      </c>
      <c r="X1940" s="2">
        <v>4606</v>
      </c>
      <c r="Y1940" s="45"/>
      <c r="AC1940" s="1" t="str">
        <f>IF(Table13[[#This Row],[TCS MP]]&gt;=Table13[[#This Row],[BMP]],IF(Table13[[#This Row],[TCS MP]]&lt;=Table13[[#This Row],[EMP]],"Good","EMP"),"BMP")</f>
        <v>EMP</v>
      </c>
    </row>
    <row r="1941" spans="1:29" ht="24" customHeight="1" x14ac:dyDescent="0.25">
      <c r="A1941" t="s">
        <v>6595</v>
      </c>
      <c r="C1941" t="s">
        <v>203</v>
      </c>
      <c r="D1941" t="s">
        <v>17074</v>
      </c>
      <c r="E1941" t="s">
        <v>6596</v>
      </c>
      <c r="F1941" s="9">
        <f>Table13[[#This Row],[ToMeasure]]-Table13[[#This Row],[FromMeasure]]</f>
        <v>0.48044123</v>
      </c>
      <c r="G1941" s="5" t="s">
        <v>6597</v>
      </c>
      <c r="H1941" s="35">
        <v>0</v>
      </c>
      <c r="I1941" s="56"/>
      <c r="J1941" t="s">
        <v>647</v>
      </c>
      <c r="K1941" s="58" t="s">
        <v>203</v>
      </c>
      <c r="L1941" s="35">
        <v>0.48044123</v>
      </c>
      <c r="M1941" s="56"/>
      <c r="N1941" t="s">
        <v>281</v>
      </c>
      <c r="O1941" s="2" t="s">
        <v>203</v>
      </c>
      <c r="P1941" s="2" t="s">
        <v>203</v>
      </c>
      <c r="Q1941" s="2">
        <v>2630</v>
      </c>
      <c r="R1941" t="s">
        <v>6598</v>
      </c>
      <c r="S1941">
        <v>9</v>
      </c>
      <c r="T1941">
        <v>51</v>
      </c>
      <c r="U1941" s="2">
        <v>312</v>
      </c>
      <c r="V1941" s="2">
        <v>179</v>
      </c>
      <c r="W1941" s="8">
        <v>0.18669201520912548</v>
      </c>
      <c r="X1941" s="2">
        <v>6612</v>
      </c>
      <c r="Y1941" s="45"/>
      <c r="AC1941" s="1" t="str">
        <f>IF(Table13[[#This Row],[TCS MP]]&gt;=Table13[[#This Row],[BMP]],IF(Table13[[#This Row],[TCS MP]]&lt;=Table13[[#This Row],[EMP]],"Good","EMP"),"BMP")</f>
        <v>EMP</v>
      </c>
    </row>
    <row r="1942" spans="1:29" ht="24" customHeight="1" x14ac:dyDescent="0.25">
      <c r="A1942" t="s">
        <v>6599</v>
      </c>
      <c r="B1942" t="s">
        <v>19097</v>
      </c>
      <c r="C1942">
        <v>4150</v>
      </c>
      <c r="D1942" t="s">
        <v>17074</v>
      </c>
      <c r="E1942" t="s">
        <v>6600</v>
      </c>
      <c r="F1942" s="9">
        <f>Table13[[#This Row],[ToMeasure]]-Table13[[#This Row],[FromMeasure]]</f>
        <v>0.22113322999999999</v>
      </c>
      <c r="G1942" s="5" t="s">
        <v>6601</v>
      </c>
      <c r="H1942" s="35">
        <v>0</v>
      </c>
      <c r="I1942" s="56"/>
      <c r="J1942" t="s">
        <v>156</v>
      </c>
      <c r="K1942" s="58" t="s">
        <v>203</v>
      </c>
      <c r="L1942" s="35">
        <v>0.22113322999999999</v>
      </c>
      <c r="M1942" s="56"/>
      <c r="N1942" t="s">
        <v>6602</v>
      </c>
      <c r="O1942" s="2">
        <v>1097</v>
      </c>
      <c r="P1942" s="2">
        <v>0</v>
      </c>
      <c r="Q1942" s="2">
        <v>1097</v>
      </c>
      <c r="R1942" t="s">
        <v>6603</v>
      </c>
      <c r="S1942">
        <v>9</v>
      </c>
      <c r="T1942" t="s">
        <v>203</v>
      </c>
      <c r="U1942" s="2">
        <v>92</v>
      </c>
      <c r="V1942" s="2">
        <v>14</v>
      </c>
      <c r="W1942" s="8">
        <v>9.6627164995442119E-2</v>
      </c>
      <c r="X1942" s="2">
        <v>2232</v>
      </c>
      <c r="Y1942" s="45"/>
      <c r="AC1942" s="1" t="str">
        <f>IF(Table13[[#This Row],[TCS MP]]&gt;=Table13[[#This Row],[BMP]],IF(Table13[[#This Row],[TCS MP]]&lt;=Table13[[#This Row],[EMP]],"Good","EMP"),"BMP")</f>
        <v>EMP</v>
      </c>
    </row>
    <row r="1943" spans="1:29" ht="24" customHeight="1" x14ac:dyDescent="0.25">
      <c r="A1943" t="s">
        <v>3635</v>
      </c>
      <c r="B1943" t="s">
        <v>19099</v>
      </c>
      <c r="C1943">
        <v>4152</v>
      </c>
      <c r="D1943" t="s">
        <v>17074</v>
      </c>
      <c r="E1943" t="s">
        <v>3636</v>
      </c>
      <c r="F1943" s="9">
        <f>Table13[[#This Row],[ToMeasure]]-Table13[[#This Row],[FromMeasure]]</f>
        <v>0.2495153</v>
      </c>
      <c r="G1943" s="5" t="s">
        <v>3637</v>
      </c>
      <c r="H1943" s="35">
        <v>0</v>
      </c>
      <c r="I1943" s="56"/>
      <c r="J1943" t="s">
        <v>647</v>
      </c>
      <c r="K1943" s="58" t="s">
        <v>203</v>
      </c>
      <c r="L1943" s="35">
        <v>0.2495153</v>
      </c>
      <c r="M1943" s="56"/>
      <c r="N1943" t="s">
        <v>3638</v>
      </c>
      <c r="O1943" s="2">
        <v>1108</v>
      </c>
      <c r="P1943" s="2">
        <v>0</v>
      </c>
      <c r="Q1943" s="2">
        <v>1108</v>
      </c>
      <c r="R1943" t="s">
        <v>3639</v>
      </c>
      <c r="S1943">
        <v>11</v>
      </c>
      <c r="T1943" t="s">
        <v>203</v>
      </c>
      <c r="U1943" s="2">
        <v>93</v>
      </c>
      <c r="V1943" s="2">
        <v>14</v>
      </c>
      <c r="W1943" s="8">
        <v>9.6570397111913356E-2</v>
      </c>
      <c r="X1943" s="2">
        <v>2254</v>
      </c>
      <c r="Y1943" s="45"/>
      <c r="AC1943" s="1" t="str">
        <f>IF(Table13[[#This Row],[TCS MP]]&gt;=Table13[[#This Row],[BMP]],IF(Table13[[#This Row],[TCS MP]]&lt;=Table13[[#This Row],[EMP]],"Good","EMP"),"BMP")</f>
        <v>EMP</v>
      </c>
    </row>
    <row r="1944" spans="1:29" ht="24" customHeight="1" x14ac:dyDescent="0.25">
      <c r="A1944" t="s">
        <v>7681</v>
      </c>
      <c r="B1944" t="s">
        <v>19098</v>
      </c>
      <c r="C1944">
        <v>4151</v>
      </c>
      <c r="D1944" t="s">
        <v>17074</v>
      </c>
      <c r="E1944" t="s">
        <v>7682</v>
      </c>
      <c r="F1944" s="9">
        <f>Table13[[#This Row],[ToMeasure]]-Table13[[#This Row],[FromMeasure]]</f>
        <v>0.26172118</v>
      </c>
      <c r="G1944" s="5" t="s">
        <v>6602</v>
      </c>
      <c r="H1944" s="35">
        <v>0</v>
      </c>
      <c r="I1944" s="56"/>
      <c r="J1944" t="s">
        <v>6601</v>
      </c>
      <c r="K1944" s="58" t="s">
        <v>203</v>
      </c>
      <c r="L1944" s="35">
        <v>0.26172118</v>
      </c>
      <c r="M1944" s="56"/>
      <c r="N1944" t="s">
        <v>156</v>
      </c>
      <c r="O1944" s="2">
        <v>1069</v>
      </c>
      <c r="P1944" s="2">
        <v>0</v>
      </c>
      <c r="Q1944" s="2">
        <v>1069</v>
      </c>
      <c r="R1944" t="s">
        <v>7683</v>
      </c>
      <c r="S1944">
        <v>10</v>
      </c>
      <c r="T1944" t="s">
        <v>203</v>
      </c>
      <c r="U1944" s="2">
        <v>58</v>
      </c>
      <c r="V1944" s="2">
        <v>31</v>
      </c>
      <c r="W1944" s="8">
        <v>8.3255378858746495E-2</v>
      </c>
      <c r="X1944" s="2">
        <v>2175</v>
      </c>
      <c r="Y1944" s="45"/>
      <c r="AC1944" s="1" t="str">
        <f>IF(Table13[[#This Row],[TCS MP]]&gt;=Table13[[#This Row],[BMP]],IF(Table13[[#This Row],[TCS MP]]&lt;=Table13[[#This Row],[EMP]],"Good","EMP"),"BMP")</f>
        <v>EMP</v>
      </c>
    </row>
    <row r="1945" spans="1:29" ht="24" customHeight="1" x14ac:dyDescent="0.25">
      <c r="A1945" t="s">
        <v>6604</v>
      </c>
      <c r="B1945" t="s">
        <v>19100</v>
      </c>
      <c r="C1945">
        <v>4153</v>
      </c>
      <c r="D1945" t="s">
        <v>17074</v>
      </c>
      <c r="E1945" t="s">
        <v>6605</v>
      </c>
      <c r="F1945" s="9">
        <f>Table13[[#This Row],[ToMeasure]]-Table13[[#This Row],[FromMeasure]]</f>
        <v>0.21968892000000001</v>
      </c>
      <c r="G1945" s="5" t="s">
        <v>3638</v>
      </c>
      <c r="H1945" s="35">
        <v>0</v>
      </c>
      <c r="I1945" s="56"/>
      <c r="J1945" t="s">
        <v>3637</v>
      </c>
      <c r="K1945" s="58" t="s">
        <v>203</v>
      </c>
      <c r="L1945" s="35">
        <v>0.21968892000000001</v>
      </c>
      <c r="M1945" s="56"/>
      <c r="N1945" t="s">
        <v>647</v>
      </c>
      <c r="O1945" s="2">
        <v>1854</v>
      </c>
      <c r="P1945" s="2">
        <v>0</v>
      </c>
      <c r="Q1945" s="2">
        <v>1854</v>
      </c>
      <c r="R1945" t="s">
        <v>6606</v>
      </c>
      <c r="S1945">
        <v>12</v>
      </c>
      <c r="T1945" t="s">
        <v>203</v>
      </c>
      <c r="U1945" s="2">
        <v>101</v>
      </c>
      <c r="V1945" s="2">
        <v>54</v>
      </c>
      <c r="W1945" s="8">
        <v>8.3603020496224381E-2</v>
      </c>
      <c r="X1945" s="2">
        <v>3772</v>
      </c>
      <c r="Y1945" s="45"/>
      <c r="AC1945" s="1" t="str">
        <f>IF(Table13[[#This Row],[TCS MP]]&gt;=Table13[[#This Row],[BMP]],IF(Table13[[#This Row],[TCS MP]]&lt;=Table13[[#This Row],[EMP]],"Good","EMP"),"BMP")</f>
        <v>EMP</v>
      </c>
    </row>
    <row r="1946" spans="1:29" ht="24" customHeight="1" x14ac:dyDescent="0.25">
      <c r="A1946" t="s">
        <v>11593</v>
      </c>
      <c r="B1946" t="s">
        <v>19106</v>
      </c>
      <c r="C1946">
        <v>4160</v>
      </c>
      <c r="D1946" t="s">
        <v>17074</v>
      </c>
      <c r="E1946" t="s">
        <v>11594</v>
      </c>
      <c r="F1946" s="9">
        <f>Table13[[#This Row],[ToMeasure]]-Table13[[#This Row],[FromMeasure]]</f>
        <v>0.10892064999999999</v>
      </c>
      <c r="G1946" s="5" t="s">
        <v>11002</v>
      </c>
      <c r="H1946" s="35">
        <v>0</v>
      </c>
      <c r="I1946" s="56"/>
      <c r="J1946" t="s">
        <v>156</v>
      </c>
      <c r="K1946" s="58" t="s">
        <v>203</v>
      </c>
      <c r="L1946" s="35">
        <v>0.10892064999999999</v>
      </c>
      <c r="M1946" s="56"/>
      <c r="N1946" t="s">
        <v>3294</v>
      </c>
      <c r="O1946" s="2">
        <v>399</v>
      </c>
      <c r="P1946" s="2">
        <v>0</v>
      </c>
      <c r="Q1946" s="2">
        <v>399</v>
      </c>
      <c r="R1946" t="s">
        <v>11595</v>
      </c>
      <c r="S1946">
        <v>12</v>
      </c>
      <c r="T1946" t="s">
        <v>203</v>
      </c>
      <c r="U1946" s="2">
        <v>32</v>
      </c>
      <c r="V1946" s="2">
        <v>5</v>
      </c>
      <c r="W1946" s="8">
        <v>9.2731829573934832E-2</v>
      </c>
      <c r="X1946" s="2">
        <v>812</v>
      </c>
      <c r="Y1946" s="45"/>
      <c r="AC1946" s="1" t="str">
        <f>IF(Table13[[#This Row],[TCS MP]]&gt;=Table13[[#This Row],[BMP]],IF(Table13[[#This Row],[TCS MP]]&lt;=Table13[[#This Row],[EMP]],"Good","EMP"),"BMP")</f>
        <v>EMP</v>
      </c>
    </row>
    <row r="1947" spans="1:29" ht="24" customHeight="1" x14ac:dyDescent="0.25">
      <c r="A1947" t="s">
        <v>7684</v>
      </c>
      <c r="B1947" t="s">
        <v>19108</v>
      </c>
      <c r="C1947">
        <v>4162</v>
      </c>
      <c r="D1947" t="s">
        <v>17074</v>
      </c>
      <c r="E1947" t="s">
        <v>7685</v>
      </c>
      <c r="F1947" s="9">
        <f>Table13[[#This Row],[ToMeasure]]-Table13[[#This Row],[FromMeasure]]</f>
        <v>0.18250477000000001</v>
      </c>
      <c r="G1947" s="5" t="s">
        <v>7686</v>
      </c>
      <c r="H1947" s="35">
        <v>0</v>
      </c>
      <c r="I1947" s="56"/>
      <c r="J1947" t="s">
        <v>647</v>
      </c>
      <c r="K1947" s="58" t="s">
        <v>203</v>
      </c>
      <c r="L1947" s="35">
        <v>0.18250477000000001</v>
      </c>
      <c r="M1947" s="56"/>
      <c r="N1947" t="s">
        <v>7687</v>
      </c>
      <c r="O1947" s="2">
        <v>2360</v>
      </c>
      <c r="P1947" s="2">
        <v>0</v>
      </c>
      <c r="Q1947" s="2">
        <v>2360</v>
      </c>
      <c r="R1947" t="s">
        <v>7688</v>
      </c>
      <c r="S1947">
        <v>13</v>
      </c>
      <c r="T1947" t="s">
        <v>203</v>
      </c>
      <c r="U1947" s="2">
        <v>188</v>
      </c>
      <c r="V1947" s="2">
        <v>86</v>
      </c>
      <c r="W1947" s="8">
        <v>0.11610169491525424</v>
      </c>
      <c r="X1947" s="2">
        <v>4801</v>
      </c>
      <c r="Y1947" s="45"/>
      <c r="AC1947" s="1" t="str">
        <f>IF(Table13[[#This Row],[TCS MP]]&gt;=Table13[[#This Row],[BMP]],IF(Table13[[#This Row],[TCS MP]]&lt;=Table13[[#This Row],[EMP]],"Good","EMP"),"BMP")</f>
        <v>EMP</v>
      </c>
    </row>
    <row r="1948" spans="1:29" ht="24" customHeight="1" x14ac:dyDescent="0.25">
      <c r="A1948" t="s">
        <v>11596</v>
      </c>
      <c r="B1948" t="s">
        <v>19107</v>
      </c>
      <c r="C1948">
        <v>4161</v>
      </c>
      <c r="D1948" t="s">
        <v>17074</v>
      </c>
      <c r="E1948" t="s">
        <v>11597</v>
      </c>
      <c r="F1948" s="9">
        <f>Table13[[#This Row],[ToMeasure]]-Table13[[#This Row],[FromMeasure]]</f>
        <v>0.31271296999999998</v>
      </c>
      <c r="G1948" s="5" t="s">
        <v>11001</v>
      </c>
      <c r="H1948" s="35">
        <v>0</v>
      </c>
      <c r="I1948" s="56"/>
      <c r="J1948" t="s">
        <v>3294</v>
      </c>
      <c r="K1948" s="58" t="s">
        <v>203</v>
      </c>
      <c r="L1948" s="35">
        <v>0.31271296999999998</v>
      </c>
      <c r="M1948" s="56"/>
      <c r="N1948" t="s">
        <v>156</v>
      </c>
      <c r="O1948" s="2">
        <v>1975</v>
      </c>
      <c r="P1948" s="2">
        <v>0</v>
      </c>
      <c r="Q1948" s="2">
        <v>1975</v>
      </c>
      <c r="R1948" t="s">
        <v>11598</v>
      </c>
      <c r="S1948">
        <v>13</v>
      </c>
      <c r="T1948" t="s">
        <v>203</v>
      </c>
      <c r="U1948" s="2">
        <v>49</v>
      </c>
      <c r="V1948" s="2">
        <v>193</v>
      </c>
      <c r="W1948" s="8">
        <v>0.12253164556962025</v>
      </c>
      <c r="X1948" s="2">
        <v>4018</v>
      </c>
      <c r="Y1948" s="45"/>
      <c r="AC1948" s="1" t="str">
        <f>IF(Table13[[#This Row],[TCS MP]]&gt;=Table13[[#This Row],[BMP]],IF(Table13[[#This Row],[TCS MP]]&lt;=Table13[[#This Row],[EMP]],"Good","EMP"),"BMP")</f>
        <v>EMP</v>
      </c>
    </row>
    <row r="1949" spans="1:29" ht="24" customHeight="1" x14ac:dyDescent="0.25">
      <c r="A1949" t="s">
        <v>11599</v>
      </c>
      <c r="B1949" t="s">
        <v>19109</v>
      </c>
      <c r="C1949">
        <v>4163</v>
      </c>
      <c r="D1949" t="s">
        <v>17074</v>
      </c>
      <c r="E1949" t="s">
        <v>11600</v>
      </c>
      <c r="F1949" s="9">
        <f>Table13[[#This Row],[ToMeasure]]-Table13[[#This Row],[FromMeasure]]</f>
        <v>0.18083149000000001</v>
      </c>
      <c r="G1949" s="5" t="s">
        <v>7687</v>
      </c>
      <c r="H1949" s="35">
        <v>0</v>
      </c>
      <c r="I1949" s="56"/>
      <c r="J1949" t="s">
        <v>7686</v>
      </c>
      <c r="K1949" s="58" t="s">
        <v>203</v>
      </c>
      <c r="L1949" s="35">
        <v>0.18083149000000001</v>
      </c>
      <c r="M1949" s="56"/>
      <c r="N1949" t="s">
        <v>647</v>
      </c>
      <c r="O1949" s="2">
        <v>449</v>
      </c>
      <c r="P1949" s="2">
        <v>0</v>
      </c>
      <c r="Q1949" s="2">
        <v>449</v>
      </c>
      <c r="R1949" t="s">
        <v>11601</v>
      </c>
      <c r="S1949">
        <v>15</v>
      </c>
      <c r="T1949" t="s">
        <v>203</v>
      </c>
      <c r="U1949" s="2">
        <v>11</v>
      </c>
      <c r="V1949" s="2">
        <v>45</v>
      </c>
      <c r="W1949" s="8">
        <v>0.12472160356347439</v>
      </c>
      <c r="X1949" s="2">
        <v>913</v>
      </c>
      <c r="Y1949" s="45"/>
      <c r="AC1949" s="1" t="str">
        <f>IF(Table13[[#This Row],[TCS MP]]&gt;=Table13[[#This Row],[BMP]],IF(Table13[[#This Row],[TCS MP]]&lt;=Table13[[#This Row],[EMP]],"Good","EMP"),"BMP")</f>
        <v>EMP</v>
      </c>
    </row>
    <row r="1950" spans="1:29" ht="24" customHeight="1" x14ac:dyDescent="0.25">
      <c r="A1950" t="s">
        <v>3640</v>
      </c>
      <c r="B1950" t="s">
        <v>19111</v>
      </c>
      <c r="C1950">
        <v>4165</v>
      </c>
      <c r="D1950" t="s">
        <v>17074</v>
      </c>
      <c r="E1950" t="s">
        <v>3641</v>
      </c>
      <c r="F1950" s="9">
        <f>Table13[[#This Row],[ToMeasure]]-Table13[[#This Row],[FromMeasure]]</f>
        <v>0.14505319</v>
      </c>
      <c r="G1950" s="5" t="s">
        <v>3642</v>
      </c>
      <c r="H1950" s="35">
        <v>0</v>
      </c>
      <c r="I1950" s="56"/>
      <c r="J1950" t="s">
        <v>647</v>
      </c>
      <c r="K1950" s="58" t="s">
        <v>203</v>
      </c>
      <c r="L1950" s="35">
        <v>0.14505319</v>
      </c>
      <c r="M1950" s="56"/>
      <c r="N1950" t="s">
        <v>3643</v>
      </c>
      <c r="O1950" s="2">
        <v>96</v>
      </c>
      <c r="P1950" s="2">
        <v>0</v>
      </c>
      <c r="Q1950" s="2">
        <v>96</v>
      </c>
      <c r="R1950" t="s">
        <v>3644</v>
      </c>
      <c r="S1950">
        <v>17</v>
      </c>
      <c r="T1950" t="s">
        <v>203</v>
      </c>
      <c r="U1950" s="2">
        <v>5</v>
      </c>
      <c r="V1950" s="2">
        <v>3</v>
      </c>
      <c r="W1950" s="8">
        <v>8.3333333333333329E-2</v>
      </c>
      <c r="X1950" s="2">
        <v>195</v>
      </c>
      <c r="Y1950" s="45"/>
      <c r="AC1950" s="1" t="str">
        <f>IF(Table13[[#This Row],[TCS MP]]&gt;=Table13[[#This Row],[BMP]],IF(Table13[[#This Row],[TCS MP]]&lt;=Table13[[#This Row],[EMP]],"Good","EMP"),"BMP")</f>
        <v>EMP</v>
      </c>
    </row>
    <row r="1951" spans="1:29" ht="24" customHeight="1" x14ac:dyDescent="0.25">
      <c r="A1951" t="s">
        <v>3645</v>
      </c>
      <c r="B1951" t="s">
        <v>19116</v>
      </c>
      <c r="C1951">
        <v>4180</v>
      </c>
      <c r="D1951" t="s">
        <v>17074</v>
      </c>
      <c r="E1951" t="s">
        <v>3646</v>
      </c>
      <c r="F1951" s="9">
        <f>Table13[[#This Row],[ToMeasure]]-Table13[[#This Row],[FromMeasure]]</f>
        <v>0.21724040999999999</v>
      </c>
      <c r="G1951" s="5" t="s">
        <v>3647</v>
      </c>
      <c r="H1951" s="35">
        <v>0</v>
      </c>
      <c r="I1951" s="56"/>
      <c r="J1951" t="s">
        <v>156</v>
      </c>
      <c r="K1951" s="58" t="s">
        <v>203</v>
      </c>
      <c r="L1951" s="35">
        <v>0.21724040999999999</v>
      </c>
      <c r="M1951" s="56"/>
      <c r="N1951" t="s">
        <v>325</v>
      </c>
      <c r="O1951" s="2">
        <v>595</v>
      </c>
      <c r="P1951" s="2">
        <v>0</v>
      </c>
      <c r="Q1951" s="2">
        <v>595</v>
      </c>
      <c r="R1951" t="s">
        <v>3648</v>
      </c>
      <c r="S1951">
        <v>12</v>
      </c>
      <c r="T1951" t="s">
        <v>203</v>
      </c>
      <c r="U1951" s="2">
        <v>14</v>
      </c>
      <c r="V1951" s="2">
        <v>57</v>
      </c>
      <c r="W1951" s="8">
        <v>0.11932773109243698</v>
      </c>
      <c r="X1951" s="2">
        <v>1210</v>
      </c>
      <c r="Y1951" s="45"/>
      <c r="AC1951" s="1" t="str">
        <f>IF(Table13[[#This Row],[TCS MP]]&gt;=Table13[[#This Row],[BMP]],IF(Table13[[#This Row],[TCS MP]]&lt;=Table13[[#This Row],[EMP]],"Good","EMP"),"BMP")</f>
        <v>EMP</v>
      </c>
    </row>
    <row r="1952" spans="1:29" ht="24" customHeight="1" x14ac:dyDescent="0.25">
      <c r="A1952" t="s">
        <v>11602</v>
      </c>
      <c r="B1952" t="s">
        <v>19118</v>
      </c>
      <c r="C1952">
        <v>4182</v>
      </c>
      <c r="D1952" t="s">
        <v>17074</v>
      </c>
      <c r="E1952" t="s">
        <v>11603</v>
      </c>
      <c r="F1952" s="9">
        <f>Table13[[#This Row],[ToMeasure]]-Table13[[#This Row],[FromMeasure]]</f>
        <v>0.15855300999999999</v>
      </c>
      <c r="G1952" s="5" t="s">
        <v>3652</v>
      </c>
      <c r="H1952" s="35">
        <v>0</v>
      </c>
      <c r="I1952" s="56"/>
      <c r="J1952" t="s">
        <v>647</v>
      </c>
      <c r="K1952" s="58" t="s">
        <v>203</v>
      </c>
      <c r="L1952" s="35">
        <v>0.15855300999999999</v>
      </c>
      <c r="M1952" s="56"/>
      <c r="N1952" t="s">
        <v>6613</v>
      </c>
      <c r="O1952" s="2">
        <v>992</v>
      </c>
      <c r="P1952" s="2">
        <v>0</v>
      </c>
      <c r="Q1952" s="2">
        <v>992</v>
      </c>
      <c r="R1952" t="s">
        <v>11604</v>
      </c>
      <c r="S1952">
        <v>21</v>
      </c>
      <c r="T1952" t="s">
        <v>203</v>
      </c>
      <c r="U1952" s="2">
        <v>25</v>
      </c>
      <c r="V1952" s="2">
        <v>98</v>
      </c>
      <c r="W1952" s="8">
        <v>0.12399193548387097</v>
      </c>
      <c r="X1952" s="2">
        <v>2018</v>
      </c>
      <c r="Y1952" s="45"/>
      <c r="AC1952" s="1" t="str">
        <f>IF(Table13[[#This Row],[TCS MP]]&gt;=Table13[[#This Row],[BMP]],IF(Table13[[#This Row],[TCS MP]]&lt;=Table13[[#This Row],[EMP]],"Good","EMP"),"BMP")</f>
        <v>EMP</v>
      </c>
    </row>
    <row r="1953" spans="1:29" ht="24" customHeight="1" x14ac:dyDescent="0.25">
      <c r="A1953" t="s">
        <v>6607</v>
      </c>
      <c r="B1953" t="s">
        <v>19117</v>
      </c>
      <c r="C1953">
        <v>4181</v>
      </c>
      <c r="D1953" t="s">
        <v>17074</v>
      </c>
      <c r="E1953" t="s">
        <v>6608</v>
      </c>
      <c r="F1953" s="9">
        <f>Table13[[#This Row],[ToMeasure]]-Table13[[#This Row],[FromMeasure]]</f>
        <v>0.29085528999999999</v>
      </c>
      <c r="G1953" s="5" t="s">
        <v>6609</v>
      </c>
      <c r="H1953" s="35">
        <v>0</v>
      </c>
      <c r="I1953" s="56"/>
      <c r="J1953" t="s">
        <v>325</v>
      </c>
      <c r="K1953" s="58" t="s">
        <v>203</v>
      </c>
      <c r="L1953" s="35">
        <v>0.29085528999999999</v>
      </c>
      <c r="M1953" s="56"/>
      <c r="N1953" t="s">
        <v>156</v>
      </c>
      <c r="O1953" s="2">
        <v>429</v>
      </c>
      <c r="P1953" s="2">
        <v>0</v>
      </c>
      <c r="Q1953" s="2">
        <v>429</v>
      </c>
      <c r="R1953" t="s">
        <v>6610</v>
      </c>
      <c r="S1953">
        <v>20</v>
      </c>
      <c r="T1953" t="s">
        <v>203</v>
      </c>
      <c r="U1953" s="2">
        <v>33</v>
      </c>
      <c r="V1953" s="2">
        <v>14</v>
      </c>
      <c r="W1953" s="8">
        <v>0.10955710955710955</v>
      </c>
      <c r="X1953" s="2">
        <v>873</v>
      </c>
      <c r="Y1953" s="45"/>
      <c r="AC1953" s="1" t="str">
        <f>IF(Table13[[#This Row],[TCS MP]]&gt;=Table13[[#This Row],[BMP]],IF(Table13[[#This Row],[TCS MP]]&lt;=Table13[[#This Row],[EMP]],"Good","EMP"),"BMP")</f>
        <v>EMP</v>
      </c>
    </row>
    <row r="1954" spans="1:29" ht="24" customHeight="1" x14ac:dyDescent="0.25">
      <c r="A1954" t="s">
        <v>6611</v>
      </c>
      <c r="B1954" t="s">
        <v>19119</v>
      </c>
      <c r="C1954">
        <v>4183</v>
      </c>
      <c r="D1954" t="s">
        <v>17074</v>
      </c>
      <c r="E1954" t="s">
        <v>6612</v>
      </c>
      <c r="F1954" s="9">
        <f>Table13[[#This Row],[ToMeasure]]-Table13[[#This Row],[FromMeasure]]</f>
        <v>0.15792756999999999</v>
      </c>
      <c r="G1954" s="5" t="s">
        <v>6613</v>
      </c>
      <c r="H1954" s="35">
        <v>2.0638499999999999E-3</v>
      </c>
      <c r="I1954" s="56"/>
      <c r="J1954" t="s">
        <v>6614</v>
      </c>
      <c r="K1954" s="58" t="s">
        <v>203</v>
      </c>
      <c r="L1954" s="35">
        <v>0.15999142</v>
      </c>
      <c r="M1954" s="56"/>
      <c r="N1954" t="s">
        <v>647</v>
      </c>
      <c r="O1954" s="2">
        <v>430</v>
      </c>
      <c r="P1954" s="2">
        <v>0</v>
      </c>
      <c r="Q1954" s="2">
        <v>430</v>
      </c>
      <c r="R1954" t="s">
        <v>6615</v>
      </c>
      <c r="S1954">
        <v>13</v>
      </c>
      <c r="T1954" t="s">
        <v>203</v>
      </c>
      <c r="U1954" s="2">
        <v>27</v>
      </c>
      <c r="V1954" s="2">
        <v>14</v>
      </c>
      <c r="W1954" s="8">
        <v>9.5348837209302331E-2</v>
      </c>
      <c r="X1954" s="2">
        <v>986</v>
      </c>
      <c r="Y1954" s="45"/>
      <c r="AC1954" s="1" t="str">
        <f>IF(Table13[[#This Row],[TCS MP]]&gt;=Table13[[#This Row],[BMP]],IF(Table13[[#This Row],[TCS MP]]&lt;=Table13[[#This Row],[EMP]],"Good","EMP"),"BMP")</f>
        <v>EMP</v>
      </c>
    </row>
    <row r="1955" spans="1:29" ht="24" customHeight="1" x14ac:dyDescent="0.25">
      <c r="A1955" t="s">
        <v>11605</v>
      </c>
      <c r="C1955" t="s">
        <v>203</v>
      </c>
      <c r="D1955" t="s">
        <v>17074</v>
      </c>
      <c r="E1955" t="s">
        <v>11606</v>
      </c>
      <c r="F1955" s="9">
        <f>Table13[[#This Row],[ToMeasure]]-Table13[[#This Row],[FromMeasure]]</f>
        <v>2.2688920000000001E-2</v>
      </c>
      <c r="G1955" s="5" t="s">
        <v>7692</v>
      </c>
      <c r="H1955" s="35">
        <v>0</v>
      </c>
      <c r="I1955" s="56"/>
      <c r="J1955" t="s">
        <v>7691</v>
      </c>
      <c r="K1955" s="58" t="s">
        <v>203</v>
      </c>
      <c r="L1955" s="35">
        <v>2.2688920000000001E-2</v>
      </c>
      <c r="M1955" s="56"/>
      <c r="N1955" t="s">
        <v>6609</v>
      </c>
      <c r="O1955" s="2" t="s">
        <v>203</v>
      </c>
      <c r="P1955" s="2" t="s">
        <v>203</v>
      </c>
      <c r="Q1955" s="2">
        <v>3561</v>
      </c>
      <c r="R1955" t="s">
        <v>4405</v>
      </c>
      <c r="S1955" t="s">
        <v>203</v>
      </c>
      <c r="T1955" t="s">
        <v>203</v>
      </c>
      <c r="U1955" s="2" t="s">
        <v>203</v>
      </c>
      <c r="V1955" s="2" t="s">
        <v>203</v>
      </c>
      <c r="W1955" s="8" t="s">
        <v>203</v>
      </c>
      <c r="X1955" s="2">
        <v>7244</v>
      </c>
      <c r="Y1955" s="45"/>
      <c r="AC1955" s="1" t="str">
        <f>IF(Table13[[#This Row],[TCS MP]]&gt;=Table13[[#This Row],[BMP]],IF(Table13[[#This Row],[TCS MP]]&lt;=Table13[[#This Row],[EMP]],"Good","EMP"),"BMP")</f>
        <v>EMP</v>
      </c>
    </row>
    <row r="1956" spans="1:29" ht="24" customHeight="1" x14ac:dyDescent="0.25">
      <c r="A1956" t="s">
        <v>7689</v>
      </c>
      <c r="C1956" t="s">
        <v>203</v>
      </c>
      <c r="D1956" t="s">
        <v>17074</v>
      </c>
      <c r="E1956" t="s">
        <v>7690</v>
      </c>
      <c r="F1956" s="9">
        <f>Table13[[#This Row],[ToMeasure]]-Table13[[#This Row],[FromMeasure]]</f>
        <v>2.2576390000000002E-2</v>
      </c>
      <c r="G1956" s="5" t="s">
        <v>7691</v>
      </c>
      <c r="H1956" s="35">
        <v>0</v>
      </c>
      <c r="I1956" s="56"/>
      <c r="J1956" t="s">
        <v>3647</v>
      </c>
      <c r="K1956" s="58" t="s">
        <v>203</v>
      </c>
      <c r="L1956" s="35">
        <v>2.2576390000000002E-2</v>
      </c>
      <c r="M1956" s="56"/>
      <c r="N1956" t="s">
        <v>7692</v>
      </c>
      <c r="O1956" s="2" t="s">
        <v>203</v>
      </c>
      <c r="P1956" s="2" t="s">
        <v>203</v>
      </c>
      <c r="Q1956" s="2">
        <v>3561</v>
      </c>
      <c r="R1956" t="s">
        <v>4405</v>
      </c>
      <c r="S1956" t="s">
        <v>203</v>
      </c>
      <c r="T1956" t="s">
        <v>203</v>
      </c>
      <c r="U1956" s="2" t="s">
        <v>203</v>
      </c>
      <c r="V1956" s="2" t="s">
        <v>203</v>
      </c>
      <c r="W1956" s="8" t="s">
        <v>203</v>
      </c>
      <c r="X1956" s="2">
        <v>7244</v>
      </c>
      <c r="Y1956" s="45"/>
      <c r="AC1956" s="1" t="str">
        <f>IF(Table13[[#This Row],[TCS MP]]&gt;=Table13[[#This Row],[BMP]],IF(Table13[[#This Row],[TCS MP]]&lt;=Table13[[#This Row],[EMP]],"Good","EMP"),"BMP")</f>
        <v>EMP</v>
      </c>
    </row>
    <row r="1957" spans="1:29" ht="24" customHeight="1" x14ac:dyDescent="0.25">
      <c r="A1957" t="s">
        <v>3654</v>
      </c>
      <c r="B1957" t="s">
        <v>19121</v>
      </c>
      <c r="C1957">
        <v>4190</v>
      </c>
      <c r="D1957" t="s">
        <v>17074</v>
      </c>
      <c r="E1957" t="s">
        <v>3655</v>
      </c>
      <c r="F1957" s="9">
        <f>Table13[[#This Row],[ToMeasure]]-Table13[[#This Row],[FromMeasure]]</f>
        <v>0.37994358</v>
      </c>
      <c r="G1957" s="5" t="s">
        <v>3656</v>
      </c>
      <c r="H1957" s="35">
        <v>0</v>
      </c>
      <c r="I1957" s="56"/>
      <c r="J1957" t="s">
        <v>156</v>
      </c>
      <c r="K1957" s="58" t="s">
        <v>203</v>
      </c>
      <c r="L1957" s="35">
        <v>0.37994358</v>
      </c>
      <c r="M1957" s="56"/>
      <c r="N1957" t="s">
        <v>3657</v>
      </c>
      <c r="O1957" s="2">
        <v>1182</v>
      </c>
      <c r="P1957" s="2">
        <v>0</v>
      </c>
      <c r="Q1957" s="2">
        <v>1182</v>
      </c>
      <c r="R1957" t="s">
        <v>3658</v>
      </c>
      <c r="S1957">
        <v>10</v>
      </c>
      <c r="T1957" t="s">
        <v>203</v>
      </c>
      <c r="U1957" s="2">
        <v>106</v>
      </c>
      <c r="V1957" s="2">
        <v>16</v>
      </c>
      <c r="W1957" s="8">
        <v>0.10321489001692047</v>
      </c>
      <c r="X1957" s="2">
        <v>1761</v>
      </c>
      <c r="Y1957" s="45"/>
      <c r="AC1957" s="1" t="str">
        <f>IF(Table13[[#This Row],[TCS MP]]&gt;=Table13[[#This Row],[BMP]],IF(Table13[[#This Row],[TCS MP]]&lt;=Table13[[#This Row],[EMP]],"Good","EMP"),"BMP")</f>
        <v>EMP</v>
      </c>
    </row>
    <row r="1958" spans="1:29" ht="24" customHeight="1" x14ac:dyDescent="0.25">
      <c r="A1958" t="s">
        <v>3659</v>
      </c>
      <c r="B1958" t="s">
        <v>19123</v>
      </c>
      <c r="C1958">
        <v>4192</v>
      </c>
      <c r="D1958" t="s">
        <v>17074</v>
      </c>
      <c r="E1958" t="s">
        <v>3660</v>
      </c>
      <c r="F1958" s="9">
        <f>Table13[[#This Row],[ToMeasure]]-Table13[[#This Row],[FromMeasure]]</f>
        <v>0.32818881</v>
      </c>
      <c r="G1958" s="5" t="s">
        <v>3661</v>
      </c>
      <c r="H1958" s="35">
        <v>0</v>
      </c>
      <c r="I1958" s="56"/>
      <c r="J1958" t="s">
        <v>647</v>
      </c>
      <c r="K1958" s="58" t="s">
        <v>203</v>
      </c>
      <c r="L1958" s="35">
        <v>0.32818881</v>
      </c>
      <c r="M1958" s="56"/>
      <c r="N1958" t="s">
        <v>3662</v>
      </c>
      <c r="O1958" s="2">
        <v>4884</v>
      </c>
      <c r="P1958" s="2">
        <v>0</v>
      </c>
      <c r="Q1958" s="2">
        <v>4884</v>
      </c>
      <c r="R1958" t="s">
        <v>3663</v>
      </c>
      <c r="S1958">
        <v>11</v>
      </c>
      <c r="T1958" t="s">
        <v>203</v>
      </c>
      <c r="U1958" s="2">
        <v>441</v>
      </c>
      <c r="V1958" s="2">
        <v>71</v>
      </c>
      <c r="W1958" s="8">
        <v>0.10483210483210484</v>
      </c>
      <c r="X1958" s="2">
        <v>6751</v>
      </c>
      <c r="Y1958" s="45"/>
      <c r="AC1958" s="1" t="str">
        <f>IF(Table13[[#This Row],[TCS MP]]&gt;=Table13[[#This Row],[BMP]],IF(Table13[[#This Row],[TCS MP]]&lt;=Table13[[#This Row],[EMP]],"Good","EMP"),"BMP")</f>
        <v>EMP</v>
      </c>
    </row>
    <row r="1959" spans="1:29" ht="24" customHeight="1" x14ac:dyDescent="0.25">
      <c r="A1959" t="s">
        <v>6616</v>
      </c>
      <c r="B1959" t="s">
        <v>19122</v>
      </c>
      <c r="C1959">
        <v>4191</v>
      </c>
      <c r="D1959" t="s">
        <v>17074</v>
      </c>
      <c r="E1959" t="s">
        <v>6617</v>
      </c>
      <c r="F1959" s="9">
        <f>Table13[[#This Row],[ToMeasure]]-Table13[[#This Row],[FromMeasure]]</f>
        <v>0.36363989000000002</v>
      </c>
      <c r="G1959" s="5" t="s">
        <v>3657</v>
      </c>
      <c r="H1959" s="35">
        <v>0</v>
      </c>
      <c r="I1959" s="56"/>
      <c r="J1959" t="s">
        <v>3656</v>
      </c>
      <c r="K1959" s="58" t="s">
        <v>203</v>
      </c>
      <c r="L1959" s="35">
        <v>0.36363989000000002</v>
      </c>
      <c r="M1959" s="56"/>
      <c r="N1959" t="s">
        <v>156</v>
      </c>
      <c r="O1959" s="2">
        <v>7853</v>
      </c>
      <c r="P1959" s="2">
        <v>0</v>
      </c>
      <c r="Q1959" s="2">
        <v>7853</v>
      </c>
      <c r="R1959" t="s">
        <v>6618</v>
      </c>
      <c r="S1959">
        <v>12</v>
      </c>
      <c r="T1959" t="s">
        <v>203</v>
      </c>
      <c r="U1959" s="2">
        <v>235</v>
      </c>
      <c r="V1959" s="2">
        <v>916</v>
      </c>
      <c r="W1959" s="8">
        <v>0.1465681905004457</v>
      </c>
      <c r="X1959" s="2">
        <v>10855</v>
      </c>
      <c r="Y1959" s="45"/>
      <c r="AC1959" s="1" t="str">
        <f>IF(Table13[[#This Row],[TCS MP]]&gt;=Table13[[#This Row],[BMP]],IF(Table13[[#This Row],[TCS MP]]&lt;=Table13[[#This Row],[EMP]],"Good","EMP"),"BMP")</f>
        <v>EMP</v>
      </c>
    </row>
    <row r="1960" spans="1:29" ht="24" customHeight="1" x14ac:dyDescent="0.25">
      <c r="A1960" t="s">
        <v>11607</v>
      </c>
      <c r="B1960" t="s">
        <v>19124</v>
      </c>
      <c r="C1960">
        <v>4193</v>
      </c>
      <c r="D1960" t="s">
        <v>17074</v>
      </c>
      <c r="E1960" t="s">
        <v>11608</v>
      </c>
      <c r="F1960" s="9">
        <f>Table13[[#This Row],[ToMeasure]]-Table13[[#This Row],[FromMeasure]]</f>
        <v>0.36246425999999998</v>
      </c>
      <c r="G1960" s="5" t="s">
        <v>3662</v>
      </c>
      <c r="H1960" s="35">
        <v>0</v>
      </c>
      <c r="I1960" s="56"/>
      <c r="J1960" t="s">
        <v>3661</v>
      </c>
      <c r="K1960" s="58" t="s">
        <v>203</v>
      </c>
      <c r="L1960" s="35">
        <v>0.36246425999999998</v>
      </c>
      <c r="M1960" s="56"/>
      <c r="N1960" t="s">
        <v>647</v>
      </c>
      <c r="O1960" s="2">
        <v>2289</v>
      </c>
      <c r="P1960" s="2">
        <v>0</v>
      </c>
      <c r="Q1960" s="2">
        <v>2289</v>
      </c>
      <c r="R1960" t="s">
        <v>11609</v>
      </c>
      <c r="S1960">
        <v>10</v>
      </c>
      <c r="T1960" t="s">
        <v>203</v>
      </c>
      <c r="U1960" s="2">
        <v>69</v>
      </c>
      <c r="V1960" s="2">
        <v>266</v>
      </c>
      <c r="W1960" s="8">
        <v>0.14635211882918306</v>
      </c>
      <c r="X1960" s="2">
        <v>3164</v>
      </c>
      <c r="Y1960" s="45"/>
      <c r="AC1960" s="1" t="str">
        <f>IF(Table13[[#This Row],[TCS MP]]&gt;=Table13[[#This Row],[BMP]],IF(Table13[[#This Row],[TCS MP]]&lt;=Table13[[#This Row],[EMP]],"Good","EMP"),"BMP")</f>
        <v>EMP</v>
      </c>
    </row>
    <row r="1961" spans="1:29" ht="24" customHeight="1" x14ac:dyDescent="0.25">
      <c r="A1961" t="s">
        <v>3664</v>
      </c>
      <c r="B1961" t="s">
        <v>19130</v>
      </c>
      <c r="C1961">
        <v>4200</v>
      </c>
      <c r="D1961" t="s">
        <v>17074</v>
      </c>
      <c r="E1961" t="s">
        <v>3665</v>
      </c>
      <c r="F1961" s="9">
        <f>Table13[[#This Row],[ToMeasure]]-Table13[[#This Row],[FromMeasure]]</f>
        <v>0.28945527999999998</v>
      </c>
      <c r="G1961" s="5" t="s">
        <v>3666</v>
      </c>
      <c r="H1961" s="35">
        <v>0</v>
      </c>
      <c r="I1961" s="56"/>
      <c r="J1961" t="s">
        <v>156</v>
      </c>
      <c r="K1961" s="58" t="s">
        <v>203</v>
      </c>
      <c r="L1961" s="35">
        <v>0.28945527999999998</v>
      </c>
      <c r="M1961" s="56"/>
      <c r="N1961" t="s">
        <v>3667</v>
      </c>
      <c r="O1961" s="2">
        <v>1961</v>
      </c>
      <c r="P1961" s="2">
        <v>0</v>
      </c>
      <c r="Q1961" s="2">
        <v>1961</v>
      </c>
      <c r="R1961" t="s">
        <v>3668</v>
      </c>
      <c r="S1961">
        <v>8</v>
      </c>
      <c r="T1961" t="s">
        <v>203</v>
      </c>
      <c r="U1961" s="2">
        <v>60</v>
      </c>
      <c r="V1961" s="2">
        <v>235</v>
      </c>
      <c r="W1961" s="8">
        <v>0.15043345232024477</v>
      </c>
      <c r="X1961" s="2">
        <v>2711</v>
      </c>
      <c r="Y1961" s="45"/>
      <c r="AC1961" s="1" t="str">
        <f>IF(Table13[[#This Row],[TCS MP]]&gt;=Table13[[#This Row],[BMP]],IF(Table13[[#This Row],[TCS MP]]&lt;=Table13[[#This Row],[EMP]],"Good","EMP"),"BMP")</f>
        <v>EMP</v>
      </c>
    </row>
    <row r="1962" spans="1:29" ht="24" customHeight="1" x14ac:dyDescent="0.25">
      <c r="A1962" t="s">
        <v>6619</v>
      </c>
      <c r="B1962" t="s">
        <v>19132</v>
      </c>
      <c r="C1962">
        <v>4202</v>
      </c>
      <c r="D1962" t="s">
        <v>17074</v>
      </c>
      <c r="E1962" t="s">
        <v>6620</v>
      </c>
      <c r="F1962" s="9">
        <f>Table13[[#This Row],[ToMeasure]]-Table13[[#This Row],[FromMeasure]]</f>
        <v>0.10255093</v>
      </c>
      <c r="G1962" s="5" t="s">
        <v>6621</v>
      </c>
      <c r="H1962" s="35">
        <v>0</v>
      </c>
      <c r="I1962" s="56"/>
      <c r="J1962" t="s">
        <v>647</v>
      </c>
      <c r="K1962" s="58" t="s">
        <v>203</v>
      </c>
      <c r="L1962" s="35">
        <v>0.10255093</v>
      </c>
      <c r="M1962" s="56"/>
      <c r="N1962" t="s">
        <v>1114</v>
      </c>
      <c r="O1962" s="2">
        <v>3808</v>
      </c>
      <c r="P1962" s="2">
        <v>0</v>
      </c>
      <c r="Q1962" s="2">
        <v>3808</v>
      </c>
      <c r="R1962" t="s">
        <v>6622</v>
      </c>
      <c r="S1962">
        <v>15</v>
      </c>
      <c r="T1962" t="s">
        <v>203</v>
      </c>
      <c r="U1962" s="2">
        <v>349</v>
      </c>
      <c r="V1962" s="2">
        <v>55</v>
      </c>
      <c r="W1962" s="8">
        <v>0.10609243697478991</v>
      </c>
      <c r="X1962" s="2">
        <v>5264</v>
      </c>
      <c r="Y1962" s="45"/>
      <c r="AC1962" s="1" t="str">
        <f>IF(Table13[[#This Row],[TCS MP]]&gt;=Table13[[#This Row],[BMP]],IF(Table13[[#This Row],[TCS MP]]&lt;=Table13[[#This Row],[EMP]],"Good","EMP"),"BMP")</f>
        <v>EMP</v>
      </c>
    </row>
    <row r="1963" spans="1:29" ht="24" customHeight="1" x14ac:dyDescent="0.25">
      <c r="A1963" t="s">
        <v>7693</v>
      </c>
      <c r="B1963" t="s">
        <v>19131</v>
      </c>
      <c r="C1963">
        <v>4201</v>
      </c>
      <c r="D1963" t="s">
        <v>17074</v>
      </c>
      <c r="E1963" t="s">
        <v>7694</v>
      </c>
      <c r="F1963" s="9">
        <f>Table13[[#This Row],[ToMeasure]]-Table13[[#This Row],[FromMeasure]]</f>
        <v>0.24723611000000001</v>
      </c>
      <c r="G1963" s="5" t="s">
        <v>3667</v>
      </c>
      <c r="H1963" s="35">
        <v>0</v>
      </c>
      <c r="I1963" s="56"/>
      <c r="J1963" t="s">
        <v>3666</v>
      </c>
      <c r="K1963" s="58" t="s">
        <v>203</v>
      </c>
      <c r="L1963" s="35">
        <v>0.24723611000000001</v>
      </c>
      <c r="M1963" s="56"/>
      <c r="N1963" t="s">
        <v>156</v>
      </c>
      <c r="O1963" s="2">
        <v>4826</v>
      </c>
      <c r="P1963" s="2">
        <v>0</v>
      </c>
      <c r="Q1963" s="2">
        <v>4826</v>
      </c>
      <c r="R1963" t="s">
        <v>7695</v>
      </c>
      <c r="S1963">
        <v>16</v>
      </c>
      <c r="T1963" t="s">
        <v>203</v>
      </c>
      <c r="U1963" s="2">
        <v>142</v>
      </c>
      <c r="V1963" s="2">
        <v>552</v>
      </c>
      <c r="W1963" s="8">
        <v>0.14380439287194363</v>
      </c>
      <c r="X1963" s="2">
        <v>6671</v>
      </c>
      <c r="Y1963" s="45"/>
      <c r="AC1963" s="1" t="str">
        <f>IF(Table13[[#This Row],[TCS MP]]&gt;=Table13[[#This Row],[BMP]],IF(Table13[[#This Row],[TCS MP]]&lt;=Table13[[#This Row],[EMP]],"Good","EMP"),"BMP")</f>
        <v>EMP</v>
      </c>
    </row>
    <row r="1964" spans="1:29" ht="24" customHeight="1" x14ac:dyDescent="0.25">
      <c r="A1964" t="s">
        <v>7696</v>
      </c>
      <c r="B1964" t="s">
        <v>19133</v>
      </c>
      <c r="C1964">
        <v>4203</v>
      </c>
      <c r="D1964" t="s">
        <v>17074</v>
      </c>
      <c r="E1964" t="s">
        <v>7697</v>
      </c>
      <c r="F1964" s="9">
        <f>Table13[[#This Row],[ToMeasure]]-Table13[[#This Row],[FromMeasure]]</f>
        <v>9.0303729999999999E-2</v>
      </c>
      <c r="G1964" s="5" t="s">
        <v>7698</v>
      </c>
      <c r="H1964" s="35">
        <v>0</v>
      </c>
      <c r="I1964" s="56"/>
      <c r="J1964" t="s">
        <v>1114</v>
      </c>
      <c r="K1964" s="58" t="s">
        <v>203</v>
      </c>
      <c r="L1964" s="35">
        <v>9.0303729999999999E-2</v>
      </c>
      <c r="M1964" s="56"/>
      <c r="N1964" t="s">
        <v>647</v>
      </c>
      <c r="O1964" s="2">
        <v>1938</v>
      </c>
      <c r="P1964" s="2">
        <v>0</v>
      </c>
      <c r="Q1964" s="2">
        <v>1938</v>
      </c>
      <c r="R1964" t="s">
        <v>7699</v>
      </c>
      <c r="S1964">
        <v>11</v>
      </c>
      <c r="T1964" t="s">
        <v>203</v>
      </c>
      <c r="U1964" s="2">
        <v>57</v>
      </c>
      <c r="V1964" s="2">
        <v>224</v>
      </c>
      <c r="W1964" s="8">
        <v>0.14499484004127966</v>
      </c>
      <c r="X1964" s="2">
        <v>2679</v>
      </c>
      <c r="Y1964" s="45"/>
      <c r="AC1964" s="1" t="str">
        <f>IF(Table13[[#This Row],[TCS MP]]&gt;=Table13[[#This Row],[BMP]],IF(Table13[[#This Row],[TCS MP]]&lt;=Table13[[#This Row],[EMP]],"Good","EMP"),"BMP")</f>
        <v>EMP</v>
      </c>
    </row>
    <row r="1965" spans="1:29" ht="24" customHeight="1" x14ac:dyDescent="0.25">
      <c r="A1965" t="s">
        <v>11610</v>
      </c>
      <c r="B1965" t="s">
        <v>19139</v>
      </c>
      <c r="C1965">
        <v>4210</v>
      </c>
      <c r="D1965" t="s">
        <v>17074</v>
      </c>
      <c r="E1965" t="s">
        <v>11611</v>
      </c>
      <c r="F1965" s="9">
        <f>Table13[[#This Row],[ToMeasure]]-Table13[[#This Row],[FromMeasure]]</f>
        <v>0.16867810999999999</v>
      </c>
      <c r="G1965" s="5" t="s">
        <v>6626</v>
      </c>
      <c r="H1965" s="35">
        <v>0</v>
      </c>
      <c r="I1965" s="56"/>
      <c r="J1965" t="s">
        <v>156</v>
      </c>
      <c r="K1965" s="58" t="s">
        <v>203</v>
      </c>
      <c r="L1965" s="35">
        <v>0.16867810999999999</v>
      </c>
      <c r="M1965" s="56"/>
      <c r="N1965" t="s">
        <v>6625</v>
      </c>
      <c r="O1965" s="2">
        <v>422</v>
      </c>
      <c r="P1965" s="2">
        <v>0</v>
      </c>
      <c r="Q1965" s="2">
        <v>422</v>
      </c>
      <c r="R1965" t="s">
        <v>11612</v>
      </c>
      <c r="S1965">
        <v>15</v>
      </c>
      <c r="T1965" t="s">
        <v>203</v>
      </c>
      <c r="U1965" s="2">
        <v>14</v>
      </c>
      <c r="V1965" s="2">
        <v>52</v>
      </c>
      <c r="W1965" s="8">
        <v>0.15639810426540285</v>
      </c>
      <c r="X1965" s="2">
        <v>583</v>
      </c>
      <c r="Y1965" s="45"/>
      <c r="AC1965" s="1" t="str">
        <f>IF(Table13[[#This Row],[TCS MP]]&gt;=Table13[[#This Row],[BMP]],IF(Table13[[#This Row],[TCS MP]]&lt;=Table13[[#This Row],[EMP]],"Good","EMP"),"BMP")</f>
        <v>EMP</v>
      </c>
    </row>
    <row r="1966" spans="1:29" ht="24" customHeight="1" x14ac:dyDescent="0.25">
      <c r="A1966" t="s">
        <v>3669</v>
      </c>
      <c r="B1966" t="s">
        <v>19141</v>
      </c>
      <c r="C1966">
        <v>4212</v>
      </c>
      <c r="D1966" t="s">
        <v>17074</v>
      </c>
      <c r="E1966" t="s">
        <v>3670</v>
      </c>
      <c r="F1966" s="9">
        <f>Table13[[#This Row],[ToMeasure]]-Table13[[#This Row],[FromMeasure]]</f>
        <v>0.15112645999999999</v>
      </c>
      <c r="G1966" s="5" t="s">
        <v>3671</v>
      </c>
      <c r="H1966" s="35">
        <v>0</v>
      </c>
      <c r="I1966" s="56"/>
      <c r="J1966" t="s">
        <v>647</v>
      </c>
      <c r="K1966" s="58" t="s">
        <v>203</v>
      </c>
      <c r="L1966" s="35">
        <v>0.15112645999999999</v>
      </c>
      <c r="M1966" s="56"/>
      <c r="N1966" t="s">
        <v>1114</v>
      </c>
      <c r="O1966" s="2">
        <v>3350</v>
      </c>
      <c r="P1966" s="2">
        <v>0</v>
      </c>
      <c r="Q1966" s="2">
        <v>3350</v>
      </c>
      <c r="R1966" t="s">
        <v>3672</v>
      </c>
      <c r="S1966">
        <v>9</v>
      </c>
      <c r="T1966" t="s">
        <v>203</v>
      </c>
      <c r="U1966" s="2">
        <v>307</v>
      </c>
      <c r="V1966" s="2">
        <v>50</v>
      </c>
      <c r="W1966" s="8">
        <v>0.10656716417910447</v>
      </c>
      <c r="X1966" s="2">
        <v>4631</v>
      </c>
      <c r="Y1966" s="45"/>
      <c r="AC1966" s="1" t="str">
        <f>IF(Table13[[#This Row],[TCS MP]]&gt;=Table13[[#This Row],[BMP]],IF(Table13[[#This Row],[TCS MP]]&lt;=Table13[[#This Row],[EMP]],"Good","EMP"),"BMP")</f>
        <v>EMP</v>
      </c>
    </row>
    <row r="1967" spans="1:29" ht="24" customHeight="1" x14ac:dyDescent="0.25">
      <c r="A1967" t="s">
        <v>6623</v>
      </c>
      <c r="B1967" t="s">
        <v>19140</v>
      </c>
      <c r="C1967">
        <v>4211</v>
      </c>
      <c r="D1967" t="s">
        <v>17074</v>
      </c>
      <c r="E1967" t="s">
        <v>6624</v>
      </c>
      <c r="F1967" s="9">
        <f>Table13[[#This Row],[ToMeasure]]-Table13[[#This Row],[FromMeasure]]</f>
        <v>0.13239707000000001</v>
      </c>
      <c r="G1967" s="5" t="s">
        <v>6625</v>
      </c>
      <c r="H1967" s="35">
        <v>0</v>
      </c>
      <c r="I1967" s="56"/>
      <c r="J1967" t="s">
        <v>6626</v>
      </c>
      <c r="K1967" s="58" t="s">
        <v>203</v>
      </c>
      <c r="L1967" s="35">
        <v>0.13239707000000001</v>
      </c>
      <c r="M1967" s="56"/>
      <c r="N1967" t="s">
        <v>156</v>
      </c>
      <c r="O1967" s="2">
        <v>3780</v>
      </c>
      <c r="P1967" s="2">
        <v>0</v>
      </c>
      <c r="Q1967" s="2">
        <v>3780</v>
      </c>
      <c r="R1967" t="s">
        <v>6627</v>
      </c>
      <c r="S1967">
        <v>15</v>
      </c>
      <c r="T1967" t="s">
        <v>203</v>
      </c>
      <c r="U1967" s="2">
        <v>114</v>
      </c>
      <c r="V1967" s="2">
        <v>443</v>
      </c>
      <c r="W1967" s="8">
        <v>0.14735449735449735</v>
      </c>
      <c r="X1967" s="2">
        <v>5225</v>
      </c>
      <c r="Y1967" s="45"/>
      <c r="AC1967" s="1" t="str">
        <f>IF(Table13[[#This Row],[TCS MP]]&gt;=Table13[[#This Row],[BMP]],IF(Table13[[#This Row],[TCS MP]]&lt;=Table13[[#This Row],[EMP]],"Good","EMP"),"BMP")</f>
        <v>EMP</v>
      </c>
    </row>
    <row r="1968" spans="1:29" ht="24" customHeight="1" x14ac:dyDescent="0.25">
      <c r="A1968" t="s">
        <v>3673</v>
      </c>
      <c r="B1968" t="s">
        <v>19142</v>
      </c>
      <c r="C1968">
        <v>4213</v>
      </c>
      <c r="D1968" t="s">
        <v>17074</v>
      </c>
      <c r="E1968" t="s">
        <v>3674</v>
      </c>
      <c r="F1968" s="9">
        <f>Table13[[#This Row],[ToMeasure]]-Table13[[#This Row],[FromMeasure]]</f>
        <v>0.13724089</v>
      </c>
      <c r="G1968" s="5" t="s">
        <v>3675</v>
      </c>
      <c r="H1968" s="35">
        <v>0</v>
      </c>
      <c r="I1968" s="56"/>
      <c r="J1968" t="s">
        <v>1114</v>
      </c>
      <c r="K1968" s="58" t="s">
        <v>203</v>
      </c>
      <c r="L1968" s="35">
        <v>0.13724089</v>
      </c>
      <c r="M1968" s="56"/>
      <c r="N1968" t="s">
        <v>647</v>
      </c>
      <c r="O1968" s="2">
        <v>372</v>
      </c>
      <c r="P1968" s="2">
        <v>0</v>
      </c>
      <c r="Q1968" s="2">
        <v>372</v>
      </c>
      <c r="R1968" t="s">
        <v>3676</v>
      </c>
      <c r="S1968">
        <v>11</v>
      </c>
      <c r="T1968" t="s">
        <v>203</v>
      </c>
      <c r="U1968" s="2">
        <v>32</v>
      </c>
      <c r="V1968" s="2">
        <v>5</v>
      </c>
      <c r="W1968" s="8">
        <v>9.9462365591397844E-2</v>
      </c>
      <c r="X1968" s="2">
        <v>514</v>
      </c>
      <c r="Y1968" s="45"/>
      <c r="AC1968" s="1" t="str">
        <f>IF(Table13[[#This Row],[TCS MP]]&gt;=Table13[[#This Row],[BMP]],IF(Table13[[#This Row],[TCS MP]]&lt;=Table13[[#This Row],[EMP]],"Good","EMP"),"BMP")</f>
        <v>EMP</v>
      </c>
    </row>
    <row r="1969" spans="1:29" ht="24" customHeight="1" x14ac:dyDescent="0.25">
      <c r="A1969" t="s">
        <v>11613</v>
      </c>
      <c r="B1969" t="s">
        <v>21175</v>
      </c>
      <c r="C1969">
        <v>8060</v>
      </c>
      <c r="D1969" t="s">
        <v>17074</v>
      </c>
      <c r="E1969" t="s">
        <v>11614</v>
      </c>
      <c r="F1969" s="9">
        <f>Table13[[#This Row],[ToMeasure]]-Table13[[#This Row],[FromMeasure]]</f>
        <v>0.19707938</v>
      </c>
      <c r="G1969" s="5" t="s">
        <v>11615</v>
      </c>
      <c r="H1969" s="35">
        <v>0</v>
      </c>
      <c r="I1969" s="56"/>
      <c r="J1969" t="s">
        <v>156</v>
      </c>
      <c r="K1969" s="58" t="s">
        <v>203</v>
      </c>
      <c r="L1969" s="35">
        <v>0.19707938</v>
      </c>
      <c r="M1969" s="56"/>
      <c r="N1969" t="s">
        <v>3294</v>
      </c>
      <c r="O1969" s="2">
        <v>2600</v>
      </c>
      <c r="P1969" s="2">
        <v>0</v>
      </c>
      <c r="Q1969" s="2">
        <v>2600</v>
      </c>
      <c r="R1969" t="s">
        <v>11616</v>
      </c>
      <c r="S1969">
        <v>12</v>
      </c>
      <c r="T1969" t="s">
        <v>203</v>
      </c>
      <c r="U1969" s="2">
        <v>238</v>
      </c>
      <c r="V1969" s="2">
        <v>38</v>
      </c>
      <c r="W1969" s="8">
        <v>0.10615384615384615</v>
      </c>
      <c r="X1969" s="2">
        <v>3594</v>
      </c>
      <c r="Y1969" s="45"/>
      <c r="AC1969" s="1" t="str">
        <f>IF(Table13[[#This Row],[TCS MP]]&gt;=Table13[[#This Row],[BMP]],IF(Table13[[#This Row],[TCS MP]]&lt;=Table13[[#This Row],[EMP]],"Good","EMP"),"BMP")</f>
        <v>EMP</v>
      </c>
    </row>
    <row r="1970" spans="1:29" ht="24" customHeight="1" x14ac:dyDescent="0.25">
      <c r="A1970" t="s">
        <v>6628</v>
      </c>
      <c r="B1970" t="s">
        <v>21177</v>
      </c>
      <c r="C1970">
        <v>8062</v>
      </c>
      <c r="D1970" t="s">
        <v>17074</v>
      </c>
      <c r="E1970" t="s">
        <v>6629</v>
      </c>
      <c r="F1970" s="9">
        <f>Table13[[#This Row],[ToMeasure]]-Table13[[#This Row],[FromMeasure]]</f>
        <v>2.7553310000000001E-2</v>
      </c>
      <c r="G1970" s="5" t="s">
        <v>6630</v>
      </c>
      <c r="H1970" s="35">
        <v>0</v>
      </c>
      <c r="I1970" s="56"/>
      <c r="J1970" t="s">
        <v>647</v>
      </c>
      <c r="K1970" s="58" t="s">
        <v>203</v>
      </c>
      <c r="L1970" s="35">
        <v>2.7553310000000001E-2</v>
      </c>
      <c r="M1970" s="56"/>
      <c r="N1970" t="s">
        <v>1114</v>
      </c>
      <c r="O1970" s="2">
        <v>11978</v>
      </c>
      <c r="P1970" s="2">
        <v>0</v>
      </c>
      <c r="Q1970" s="2">
        <v>11978</v>
      </c>
      <c r="R1970" t="s">
        <v>6631</v>
      </c>
      <c r="S1970">
        <v>14</v>
      </c>
      <c r="T1970" t="s">
        <v>203</v>
      </c>
      <c r="U1970" s="2">
        <v>1100</v>
      </c>
      <c r="V1970" s="2">
        <v>177</v>
      </c>
      <c r="W1970" s="8">
        <v>0.10661212222407747</v>
      </c>
      <c r="X1970" s="2">
        <v>16557</v>
      </c>
      <c r="Y1970" s="45"/>
      <c r="AC1970" s="1" t="str">
        <f>IF(Table13[[#This Row],[TCS MP]]&gt;=Table13[[#This Row],[BMP]],IF(Table13[[#This Row],[TCS MP]]&lt;=Table13[[#This Row],[EMP]],"Good","EMP"),"BMP")</f>
        <v>EMP</v>
      </c>
    </row>
    <row r="1971" spans="1:29" ht="24" customHeight="1" x14ac:dyDescent="0.25">
      <c r="A1971" t="s">
        <v>3677</v>
      </c>
      <c r="B1971" t="s">
        <v>21176</v>
      </c>
      <c r="C1971">
        <v>8061</v>
      </c>
      <c r="D1971" t="s">
        <v>17074</v>
      </c>
      <c r="E1971" t="s">
        <v>3678</v>
      </c>
      <c r="F1971" s="9">
        <f>Table13[[#This Row],[ToMeasure]]-Table13[[#This Row],[FromMeasure]]</f>
        <v>0.17521920999999999</v>
      </c>
      <c r="G1971" s="5" t="s">
        <v>3679</v>
      </c>
      <c r="H1971" s="35">
        <v>0</v>
      </c>
      <c r="I1971" s="56"/>
      <c r="J1971" t="s">
        <v>3294</v>
      </c>
      <c r="K1971" s="58" t="s">
        <v>203</v>
      </c>
      <c r="L1971" s="35">
        <v>0.17521920999999999</v>
      </c>
      <c r="M1971" s="56"/>
      <c r="N1971" t="s">
        <v>156</v>
      </c>
      <c r="O1971" s="2">
        <v>11491</v>
      </c>
      <c r="P1971" s="2">
        <v>0</v>
      </c>
      <c r="Q1971" s="2">
        <v>11491</v>
      </c>
      <c r="R1971" t="s">
        <v>3680</v>
      </c>
      <c r="S1971">
        <v>16</v>
      </c>
      <c r="T1971" t="s">
        <v>203</v>
      </c>
      <c r="U1971" s="2">
        <v>346</v>
      </c>
      <c r="V1971" s="2">
        <v>1342</v>
      </c>
      <c r="W1971" s="8">
        <v>0.14689757201287965</v>
      </c>
      <c r="X1971" s="2">
        <v>15884</v>
      </c>
      <c r="Y1971" s="45"/>
      <c r="AC1971" s="1" t="str">
        <f>IF(Table13[[#This Row],[TCS MP]]&gt;=Table13[[#This Row],[BMP]],IF(Table13[[#This Row],[TCS MP]]&lt;=Table13[[#This Row],[EMP]],"Good","EMP"),"BMP")</f>
        <v>EMP</v>
      </c>
    </row>
    <row r="1972" spans="1:29" ht="24" customHeight="1" x14ac:dyDescent="0.25">
      <c r="A1972" t="s">
        <v>3681</v>
      </c>
      <c r="B1972" t="s">
        <v>21178</v>
      </c>
      <c r="C1972">
        <v>8063</v>
      </c>
      <c r="D1972" t="s">
        <v>17074</v>
      </c>
      <c r="E1972" t="s">
        <v>3682</v>
      </c>
      <c r="F1972" s="9">
        <f>Table13[[#This Row],[ToMeasure]]-Table13[[#This Row],[FromMeasure]]</f>
        <v>6.00481E-2</v>
      </c>
      <c r="G1972" s="5" t="s">
        <v>3683</v>
      </c>
      <c r="H1972" s="35">
        <v>0</v>
      </c>
      <c r="I1972" s="56"/>
      <c r="J1972" t="s">
        <v>1114</v>
      </c>
      <c r="K1972" s="58" t="s">
        <v>203</v>
      </c>
      <c r="L1972" s="35">
        <v>6.00481E-2</v>
      </c>
      <c r="M1972" s="56"/>
      <c r="N1972" t="s">
        <v>647</v>
      </c>
      <c r="O1972" s="2">
        <v>3406</v>
      </c>
      <c r="P1972" s="2">
        <v>0</v>
      </c>
      <c r="Q1972" s="2">
        <v>3406</v>
      </c>
      <c r="R1972" t="s">
        <v>3684</v>
      </c>
      <c r="S1972">
        <v>11</v>
      </c>
      <c r="T1972" t="s">
        <v>203</v>
      </c>
      <c r="U1972" s="2">
        <v>103</v>
      </c>
      <c r="V1972" s="2">
        <v>397</v>
      </c>
      <c r="W1972" s="8">
        <v>0.14679976512037582</v>
      </c>
      <c r="X1972" s="2">
        <v>4708</v>
      </c>
      <c r="Y1972" s="45"/>
      <c r="AC1972" s="1" t="str">
        <f>IF(Table13[[#This Row],[TCS MP]]&gt;=Table13[[#This Row],[BMP]],IF(Table13[[#This Row],[TCS MP]]&lt;=Table13[[#This Row],[EMP]],"Good","EMP"),"BMP")</f>
        <v>EMP</v>
      </c>
    </row>
    <row r="1973" spans="1:29" ht="24" customHeight="1" x14ac:dyDescent="0.25">
      <c r="A1973" t="s">
        <v>6632</v>
      </c>
      <c r="B1973" t="s">
        <v>19148</v>
      </c>
      <c r="C1973">
        <v>4220</v>
      </c>
      <c r="D1973" t="s">
        <v>17074</v>
      </c>
      <c r="E1973" t="s">
        <v>6633</v>
      </c>
      <c r="F1973" s="9">
        <f>Table13[[#This Row],[ToMeasure]]-Table13[[#This Row],[FromMeasure]]</f>
        <v>6.4393839999999994E-2</v>
      </c>
      <c r="G1973" s="5" t="s">
        <v>6634</v>
      </c>
      <c r="H1973" s="35">
        <v>0</v>
      </c>
      <c r="I1973" s="56"/>
      <c r="J1973" t="s">
        <v>156</v>
      </c>
      <c r="K1973" s="58" t="s">
        <v>203</v>
      </c>
      <c r="L1973" s="35">
        <v>6.4393839999999994E-2</v>
      </c>
      <c r="M1973" s="56"/>
      <c r="N1973" t="s">
        <v>3294</v>
      </c>
      <c r="O1973" s="2">
        <v>6331</v>
      </c>
      <c r="P1973" s="2">
        <v>0</v>
      </c>
      <c r="Q1973" s="2">
        <v>6331</v>
      </c>
      <c r="R1973" t="s">
        <v>6635</v>
      </c>
      <c r="S1973">
        <v>10</v>
      </c>
      <c r="T1973" t="s">
        <v>203</v>
      </c>
      <c r="U1973" s="2">
        <v>194</v>
      </c>
      <c r="V1973" s="2">
        <v>745</v>
      </c>
      <c r="W1973" s="8">
        <v>0.14831780129521402</v>
      </c>
      <c r="X1973" s="2">
        <v>8752</v>
      </c>
      <c r="Y1973" s="45"/>
      <c r="AC1973" s="1" t="str">
        <f>IF(Table13[[#This Row],[TCS MP]]&gt;=Table13[[#This Row],[BMP]],IF(Table13[[#This Row],[TCS MP]]&lt;=Table13[[#This Row],[EMP]],"Good","EMP"),"BMP")</f>
        <v>EMP</v>
      </c>
    </row>
    <row r="1974" spans="1:29" ht="24" customHeight="1" x14ac:dyDescent="0.25">
      <c r="A1974" t="s">
        <v>6636</v>
      </c>
      <c r="B1974" t="s">
        <v>19150</v>
      </c>
      <c r="C1974">
        <v>4222</v>
      </c>
      <c r="D1974" t="s">
        <v>17074</v>
      </c>
      <c r="E1974" t="s">
        <v>6637</v>
      </c>
      <c r="F1974" s="9">
        <f>Table13[[#This Row],[ToMeasure]]-Table13[[#This Row],[FromMeasure]]</f>
        <v>0.27822551000000001</v>
      </c>
      <c r="G1974" s="5" t="s">
        <v>6638</v>
      </c>
      <c r="H1974" s="35">
        <v>0</v>
      </c>
      <c r="I1974" s="56"/>
      <c r="J1974" t="s">
        <v>647</v>
      </c>
      <c r="K1974" s="58" t="s">
        <v>203</v>
      </c>
      <c r="L1974" s="35">
        <v>0.27822551000000001</v>
      </c>
      <c r="M1974" s="56"/>
      <c r="N1974" t="s">
        <v>1114</v>
      </c>
      <c r="O1974" s="2">
        <v>11942</v>
      </c>
      <c r="P1974" s="2">
        <v>0</v>
      </c>
      <c r="Q1974" s="2">
        <v>11942</v>
      </c>
      <c r="R1974" t="s">
        <v>6639</v>
      </c>
      <c r="S1974">
        <v>13</v>
      </c>
      <c r="T1974" t="s">
        <v>203</v>
      </c>
      <c r="U1974" s="2">
        <v>370</v>
      </c>
      <c r="V1974" s="2">
        <v>1433</v>
      </c>
      <c r="W1974" s="8">
        <v>0.15097973538770726</v>
      </c>
      <c r="X1974" s="2">
        <v>16508</v>
      </c>
      <c r="Y1974" s="45"/>
      <c r="AC1974" s="1" t="str">
        <f>IF(Table13[[#This Row],[TCS MP]]&gt;=Table13[[#This Row],[BMP]],IF(Table13[[#This Row],[TCS MP]]&lt;=Table13[[#This Row],[EMP]],"Good","EMP"),"BMP")</f>
        <v>EMP</v>
      </c>
    </row>
    <row r="1975" spans="1:29" ht="24" customHeight="1" x14ac:dyDescent="0.25">
      <c r="A1975" t="s">
        <v>6640</v>
      </c>
      <c r="B1975" t="s">
        <v>19149</v>
      </c>
      <c r="C1975">
        <v>4221</v>
      </c>
      <c r="D1975" t="s">
        <v>17074</v>
      </c>
      <c r="E1975" t="s">
        <v>6641</v>
      </c>
      <c r="F1975" s="9">
        <f>Table13[[#This Row],[ToMeasure]]-Table13[[#This Row],[FromMeasure]]</f>
        <v>0.10219636999999999</v>
      </c>
      <c r="G1975" s="5" t="s">
        <v>6642</v>
      </c>
      <c r="H1975" s="35">
        <v>0</v>
      </c>
      <c r="I1975" s="56"/>
      <c r="J1975" t="s">
        <v>3294</v>
      </c>
      <c r="K1975" s="58" t="s">
        <v>203</v>
      </c>
      <c r="L1975" s="35">
        <v>0.10219636999999999</v>
      </c>
      <c r="M1975" s="56"/>
      <c r="N1975" t="s">
        <v>156</v>
      </c>
      <c r="O1975" s="2">
        <v>13336</v>
      </c>
      <c r="P1975" s="2">
        <v>0</v>
      </c>
      <c r="Q1975" s="2">
        <v>13336</v>
      </c>
      <c r="R1975" t="s">
        <v>6643</v>
      </c>
      <c r="S1975">
        <v>12</v>
      </c>
      <c r="T1975" t="s">
        <v>203</v>
      </c>
      <c r="U1975" s="2">
        <v>401</v>
      </c>
      <c r="V1975" s="2">
        <v>1554</v>
      </c>
      <c r="W1975" s="8">
        <v>0.14659568086382724</v>
      </c>
      <c r="X1975" s="2">
        <v>18435</v>
      </c>
      <c r="Y1975" s="45"/>
      <c r="AC1975" s="1" t="str">
        <f>IF(Table13[[#This Row],[TCS MP]]&gt;=Table13[[#This Row],[BMP]],IF(Table13[[#This Row],[TCS MP]]&lt;=Table13[[#This Row],[EMP]],"Good","EMP"),"BMP")</f>
        <v>EMP</v>
      </c>
    </row>
    <row r="1976" spans="1:29" ht="24" customHeight="1" x14ac:dyDescent="0.25">
      <c r="A1976" t="s">
        <v>7700</v>
      </c>
      <c r="B1976" t="s">
        <v>19151</v>
      </c>
      <c r="C1976">
        <v>4223</v>
      </c>
      <c r="D1976" t="s">
        <v>17074</v>
      </c>
      <c r="E1976" t="s">
        <v>7701</v>
      </c>
      <c r="F1976" s="9">
        <f>Table13[[#This Row],[ToMeasure]]-Table13[[#This Row],[FromMeasure]]</f>
        <v>0.21395777999999999</v>
      </c>
      <c r="G1976" s="5" t="s">
        <v>7702</v>
      </c>
      <c r="H1976" s="35">
        <v>0</v>
      </c>
      <c r="I1976" s="56"/>
      <c r="J1976" t="s">
        <v>1114</v>
      </c>
      <c r="K1976" s="58" t="s">
        <v>203</v>
      </c>
      <c r="L1976" s="35">
        <v>0.21395777999999999</v>
      </c>
      <c r="M1976" s="56"/>
      <c r="N1976" t="s">
        <v>647</v>
      </c>
      <c r="O1976" s="2">
        <v>895</v>
      </c>
      <c r="P1976" s="2">
        <v>0</v>
      </c>
      <c r="Q1976" s="2">
        <v>895</v>
      </c>
      <c r="R1976" t="s">
        <v>7703</v>
      </c>
      <c r="S1976">
        <v>13</v>
      </c>
      <c r="T1976" t="s">
        <v>203</v>
      </c>
      <c r="U1976" s="2">
        <v>26</v>
      </c>
      <c r="V1976" s="2">
        <v>105</v>
      </c>
      <c r="W1976" s="8">
        <v>0.14636871508379889</v>
      </c>
      <c r="X1976" s="2">
        <v>1237</v>
      </c>
      <c r="Y1976" s="45"/>
      <c r="AC1976" s="1" t="str">
        <f>IF(Table13[[#This Row],[TCS MP]]&gt;=Table13[[#This Row],[BMP]],IF(Table13[[#This Row],[TCS MP]]&lt;=Table13[[#This Row],[EMP]],"Good","EMP"),"BMP")</f>
        <v>EMP</v>
      </c>
    </row>
    <row r="1977" spans="1:29" ht="24" customHeight="1" x14ac:dyDescent="0.25">
      <c r="A1977" t="s">
        <v>7704</v>
      </c>
      <c r="B1977" t="s">
        <v>19157</v>
      </c>
      <c r="C1977">
        <v>4230</v>
      </c>
      <c r="D1977" t="s">
        <v>17074</v>
      </c>
      <c r="E1977" t="s">
        <v>7705</v>
      </c>
      <c r="F1977" s="9">
        <f>Table13[[#This Row],[ToMeasure]]-Table13[[#This Row],[FromMeasure]]</f>
        <v>0.13306081</v>
      </c>
      <c r="G1977" s="5" t="s">
        <v>7706</v>
      </c>
      <c r="H1977" s="35">
        <v>0</v>
      </c>
      <c r="I1977" s="56"/>
      <c r="J1977" t="s">
        <v>156</v>
      </c>
      <c r="K1977" s="58" t="s">
        <v>203</v>
      </c>
      <c r="L1977" s="35">
        <v>0.13306081</v>
      </c>
      <c r="M1977" s="56"/>
      <c r="N1977" t="s">
        <v>3294</v>
      </c>
      <c r="O1977" s="2">
        <v>4495</v>
      </c>
      <c r="P1977" s="2">
        <v>0</v>
      </c>
      <c r="Q1977" s="2">
        <v>4495</v>
      </c>
      <c r="R1977" t="s">
        <v>7707</v>
      </c>
      <c r="S1977">
        <v>10</v>
      </c>
      <c r="T1977" t="s">
        <v>203</v>
      </c>
      <c r="U1977" s="2">
        <v>139</v>
      </c>
      <c r="V1977" s="2">
        <v>540</v>
      </c>
      <c r="W1977" s="8">
        <v>0.1510567296996663</v>
      </c>
      <c r="X1977" s="2">
        <v>6214</v>
      </c>
      <c r="Y1977" s="45"/>
      <c r="AC1977" s="1" t="str">
        <f>IF(Table13[[#This Row],[TCS MP]]&gt;=Table13[[#This Row],[BMP]],IF(Table13[[#This Row],[TCS MP]]&lt;=Table13[[#This Row],[EMP]],"Good","EMP"),"BMP")</f>
        <v>EMP</v>
      </c>
    </row>
    <row r="1978" spans="1:29" ht="24" customHeight="1" x14ac:dyDescent="0.25">
      <c r="A1978" t="s">
        <v>3685</v>
      </c>
      <c r="B1978" t="s">
        <v>19159</v>
      </c>
      <c r="C1978">
        <v>4232</v>
      </c>
      <c r="D1978" t="s">
        <v>17074</v>
      </c>
      <c r="E1978" t="s">
        <v>3686</v>
      </c>
      <c r="F1978" s="9">
        <f>Table13[[#This Row],[ToMeasure]]-Table13[[#This Row],[FromMeasure]]</f>
        <v>4.7913119999999997E-2</v>
      </c>
      <c r="G1978" s="5" t="s">
        <v>3687</v>
      </c>
      <c r="H1978" s="35">
        <v>0</v>
      </c>
      <c r="I1978" s="56"/>
      <c r="J1978" t="s">
        <v>647</v>
      </c>
      <c r="K1978" s="58" t="s">
        <v>203</v>
      </c>
      <c r="L1978" s="35">
        <v>4.7913119999999997E-2</v>
      </c>
      <c r="M1978" s="56"/>
      <c r="N1978" t="s">
        <v>1114</v>
      </c>
      <c r="O1978" s="2">
        <v>9061</v>
      </c>
      <c r="P1978" s="2">
        <v>0</v>
      </c>
      <c r="Q1978" s="2">
        <v>9061</v>
      </c>
      <c r="R1978" t="s">
        <v>3688</v>
      </c>
      <c r="S1978">
        <v>14</v>
      </c>
      <c r="T1978" t="s">
        <v>203</v>
      </c>
      <c r="U1978" s="2">
        <v>279</v>
      </c>
      <c r="V1978" s="2">
        <v>1086</v>
      </c>
      <c r="W1978" s="8">
        <v>0.15064562410329985</v>
      </c>
      <c r="X1978" s="2">
        <v>12525</v>
      </c>
      <c r="Y1978" s="45"/>
      <c r="AC1978" s="1" t="str">
        <f>IF(Table13[[#This Row],[TCS MP]]&gt;=Table13[[#This Row],[BMP]],IF(Table13[[#This Row],[TCS MP]]&lt;=Table13[[#This Row],[EMP]],"Good","EMP"),"BMP")</f>
        <v>EMP</v>
      </c>
    </row>
    <row r="1979" spans="1:29" ht="24" customHeight="1" x14ac:dyDescent="0.25">
      <c r="A1979" t="s">
        <v>11617</v>
      </c>
      <c r="B1979" t="s">
        <v>19158</v>
      </c>
      <c r="C1979">
        <v>4231</v>
      </c>
      <c r="D1979" t="s">
        <v>17074</v>
      </c>
      <c r="E1979" t="s">
        <v>11618</v>
      </c>
      <c r="F1979" s="9">
        <f>Table13[[#This Row],[ToMeasure]]-Table13[[#This Row],[FromMeasure]]</f>
        <v>0.19331102</v>
      </c>
      <c r="G1979" s="5" t="s">
        <v>11619</v>
      </c>
      <c r="H1979" s="35">
        <v>0</v>
      </c>
      <c r="I1979" s="56"/>
      <c r="J1979" t="s">
        <v>3294</v>
      </c>
      <c r="K1979" s="58" t="s">
        <v>203</v>
      </c>
      <c r="L1979" s="35">
        <v>0.19331102</v>
      </c>
      <c r="M1979" s="56"/>
      <c r="N1979" t="s">
        <v>156</v>
      </c>
      <c r="O1979" s="2">
        <v>10495</v>
      </c>
      <c r="P1979" s="2">
        <v>0</v>
      </c>
      <c r="Q1979" s="2">
        <v>10495</v>
      </c>
      <c r="R1979" t="s">
        <v>11620</v>
      </c>
      <c r="S1979">
        <v>12</v>
      </c>
      <c r="T1979" t="s">
        <v>203</v>
      </c>
      <c r="U1979" s="2">
        <v>315</v>
      </c>
      <c r="V1979" s="2">
        <v>1222</v>
      </c>
      <c r="W1979" s="8">
        <v>0.14645069080514531</v>
      </c>
      <c r="X1979" s="2">
        <v>14508</v>
      </c>
      <c r="Y1979" s="45"/>
      <c r="AC1979" s="1" t="str">
        <f>IF(Table13[[#This Row],[TCS MP]]&gt;=Table13[[#This Row],[BMP]],IF(Table13[[#This Row],[TCS MP]]&lt;=Table13[[#This Row],[EMP]],"Good","EMP"),"BMP")</f>
        <v>EMP</v>
      </c>
    </row>
    <row r="1980" spans="1:29" ht="24" customHeight="1" x14ac:dyDescent="0.25">
      <c r="A1980" t="s">
        <v>11621</v>
      </c>
      <c r="B1980" t="s">
        <v>19160</v>
      </c>
      <c r="C1980">
        <v>4233</v>
      </c>
      <c r="D1980" t="s">
        <v>17074</v>
      </c>
      <c r="E1980" t="s">
        <v>11622</v>
      </c>
      <c r="F1980" s="9">
        <f>Table13[[#This Row],[ToMeasure]]-Table13[[#This Row],[FromMeasure]]</f>
        <v>5.6740609999999997E-2</v>
      </c>
      <c r="G1980" s="5" t="s">
        <v>11623</v>
      </c>
      <c r="H1980" s="35">
        <v>0</v>
      </c>
      <c r="I1980" s="56"/>
      <c r="J1980" t="s">
        <v>1114</v>
      </c>
      <c r="K1980" s="58" t="s">
        <v>203</v>
      </c>
      <c r="L1980" s="35">
        <v>5.6740609999999997E-2</v>
      </c>
      <c r="M1980" s="56"/>
      <c r="N1980" t="s">
        <v>11624</v>
      </c>
      <c r="O1980" s="2">
        <v>8843</v>
      </c>
      <c r="P1980" s="2">
        <v>0</v>
      </c>
      <c r="Q1980" s="2">
        <v>8843</v>
      </c>
      <c r="R1980" t="s">
        <v>11625</v>
      </c>
      <c r="S1980">
        <v>12</v>
      </c>
      <c r="T1980" t="s">
        <v>203</v>
      </c>
      <c r="U1980" s="2">
        <v>266</v>
      </c>
      <c r="V1980" s="2">
        <v>1032</v>
      </c>
      <c r="W1980" s="8">
        <v>0.14678276602962795</v>
      </c>
      <c r="X1980" s="2">
        <v>12224</v>
      </c>
      <c r="Y1980" s="45"/>
      <c r="AC1980" s="1" t="str">
        <f>IF(Table13[[#This Row],[TCS MP]]&gt;=Table13[[#This Row],[BMP]],IF(Table13[[#This Row],[TCS MP]]&lt;=Table13[[#This Row],[EMP]],"Good","EMP"),"BMP")</f>
        <v>EMP</v>
      </c>
    </row>
    <row r="1981" spans="1:29" ht="24" customHeight="1" x14ac:dyDescent="0.25">
      <c r="A1981" t="s">
        <v>6644</v>
      </c>
      <c r="B1981" t="s">
        <v>19169</v>
      </c>
      <c r="C1981">
        <v>4240</v>
      </c>
      <c r="D1981" t="s">
        <v>17074</v>
      </c>
      <c r="E1981" t="s">
        <v>6645</v>
      </c>
      <c r="F1981" s="9">
        <f>Table13[[#This Row],[ToMeasure]]-Table13[[#This Row],[FromMeasure]]</f>
        <v>0.10925818</v>
      </c>
      <c r="G1981" s="5" t="s">
        <v>6646</v>
      </c>
      <c r="H1981" s="35">
        <v>0</v>
      </c>
      <c r="I1981" s="56"/>
      <c r="J1981" t="s">
        <v>156</v>
      </c>
      <c r="K1981" s="58" t="s">
        <v>203</v>
      </c>
      <c r="L1981" s="35">
        <v>0.10925818</v>
      </c>
      <c r="M1981" s="56"/>
      <c r="N1981" t="s">
        <v>3294</v>
      </c>
      <c r="O1981" s="2">
        <v>6815</v>
      </c>
      <c r="P1981" s="2">
        <v>0</v>
      </c>
      <c r="Q1981" s="2">
        <v>6815</v>
      </c>
      <c r="R1981" t="s">
        <v>6647</v>
      </c>
      <c r="S1981">
        <v>10</v>
      </c>
      <c r="T1981" t="s">
        <v>203</v>
      </c>
      <c r="U1981" s="2">
        <v>211</v>
      </c>
      <c r="V1981" s="2">
        <v>820</v>
      </c>
      <c r="W1981" s="8">
        <v>0.1512839325018342</v>
      </c>
      <c r="X1981" s="2">
        <v>9421</v>
      </c>
      <c r="Y1981" s="45"/>
      <c r="AC1981" s="1" t="str">
        <f>IF(Table13[[#This Row],[TCS MP]]&gt;=Table13[[#This Row],[BMP]],IF(Table13[[#This Row],[TCS MP]]&lt;=Table13[[#This Row],[EMP]],"Good","EMP"),"BMP")</f>
        <v>EMP</v>
      </c>
    </row>
    <row r="1982" spans="1:29" ht="24" customHeight="1" x14ac:dyDescent="0.25">
      <c r="A1982" t="s">
        <v>11626</v>
      </c>
      <c r="B1982" t="s">
        <v>19171</v>
      </c>
      <c r="C1982">
        <v>4242</v>
      </c>
      <c r="D1982" t="s">
        <v>17074</v>
      </c>
      <c r="E1982" t="s">
        <v>11627</v>
      </c>
      <c r="F1982" s="9">
        <f>Table13[[#This Row],[ToMeasure]]-Table13[[#This Row],[FromMeasure]]</f>
        <v>0.10018102</v>
      </c>
      <c r="G1982" s="5" t="s">
        <v>11628</v>
      </c>
      <c r="H1982" s="35">
        <v>0</v>
      </c>
      <c r="I1982" s="56"/>
      <c r="J1982" t="s">
        <v>647</v>
      </c>
      <c r="K1982" s="58" t="s">
        <v>203</v>
      </c>
      <c r="L1982" s="35">
        <v>0.10018102</v>
      </c>
      <c r="M1982" s="56"/>
      <c r="N1982" t="s">
        <v>1114</v>
      </c>
      <c r="O1982" s="2">
        <v>8197</v>
      </c>
      <c r="P1982" s="2">
        <v>0</v>
      </c>
      <c r="Q1982" s="2">
        <v>8197</v>
      </c>
      <c r="R1982" t="s">
        <v>11629</v>
      </c>
      <c r="S1982">
        <v>12</v>
      </c>
      <c r="T1982" t="s">
        <v>203</v>
      </c>
      <c r="U1982" s="2">
        <v>753</v>
      </c>
      <c r="V1982" s="2">
        <v>121</v>
      </c>
      <c r="W1982" s="8">
        <v>0.10662437477125777</v>
      </c>
      <c r="X1982" s="2">
        <v>11331</v>
      </c>
      <c r="Y1982" s="45"/>
      <c r="AC1982" s="1" t="str">
        <f>IF(Table13[[#This Row],[TCS MP]]&gt;=Table13[[#This Row],[BMP]],IF(Table13[[#This Row],[TCS MP]]&lt;=Table13[[#This Row],[EMP]],"Good","EMP"),"BMP")</f>
        <v>EMP</v>
      </c>
    </row>
    <row r="1983" spans="1:29" ht="24" customHeight="1" x14ac:dyDescent="0.25">
      <c r="A1983" t="s">
        <v>3689</v>
      </c>
      <c r="B1983" t="s">
        <v>19170</v>
      </c>
      <c r="C1983">
        <v>4241</v>
      </c>
      <c r="D1983" t="s">
        <v>17074</v>
      </c>
      <c r="E1983" t="s">
        <v>3690</v>
      </c>
      <c r="F1983" s="9">
        <f>Table13[[#This Row],[ToMeasure]]-Table13[[#This Row],[FromMeasure]]</f>
        <v>0.15251802</v>
      </c>
      <c r="G1983" s="5" t="s">
        <v>3691</v>
      </c>
      <c r="H1983" s="35">
        <v>0</v>
      </c>
      <c r="I1983" s="56"/>
      <c r="J1983" t="s">
        <v>3294</v>
      </c>
      <c r="K1983" s="58" t="s">
        <v>203</v>
      </c>
      <c r="L1983" s="35">
        <v>0.15251802</v>
      </c>
      <c r="M1983" s="56"/>
      <c r="N1983" t="s">
        <v>156</v>
      </c>
      <c r="O1983" s="2">
        <v>11215</v>
      </c>
      <c r="P1983" s="2">
        <v>0</v>
      </c>
      <c r="Q1983" s="2">
        <v>11215</v>
      </c>
      <c r="R1983" t="s">
        <v>3692</v>
      </c>
      <c r="S1983">
        <v>11</v>
      </c>
      <c r="T1983" t="s">
        <v>203</v>
      </c>
      <c r="U1983" s="2">
        <v>338</v>
      </c>
      <c r="V1983" s="2">
        <v>1310</v>
      </c>
      <c r="W1983" s="8">
        <v>0.14694605439144004</v>
      </c>
      <c r="X1983" s="2">
        <v>15503</v>
      </c>
      <c r="Y1983" s="45"/>
      <c r="AC1983" s="1" t="str">
        <f>IF(Table13[[#This Row],[TCS MP]]&gt;=Table13[[#This Row],[BMP]],IF(Table13[[#This Row],[TCS MP]]&lt;=Table13[[#This Row],[EMP]],"Good","EMP"),"BMP")</f>
        <v>EMP</v>
      </c>
    </row>
    <row r="1984" spans="1:29" ht="24" customHeight="1" x14ac:dyDescent="0.25">
      <c r="A1984" t="s">
        <v>7708</v>
      </c>
      <c r="B1984" t="s">
        <v>19172</v>
      </c>
      <c r="C1984">
        <v>4243</v>
      </c>
      <c r="D1984" t="s">
        <v>17074</v>
      </c>
      <c r="E1984" t="s">
        <v>7709</v>
      </c>
      <c r="F1984" s="9">
        <f>Table13[[#This Row],[ToMeasure]]-Table13[[#This Row],[FromMeasure]]</f>
        <v>0.10103558999999999</v>
      </c>
      <c r="G1984" s="5" t="s">
        <v>7710</v>
      </c>
      <c r="H1984" s="35">
        <v>0</v>
      </c>
      <c r="I1984" s="56"/>
      <c r="J1984" t="s">
        <v>1114</v>
      </c>
      <c r="K1984" s="58" t="s">
        <v>203</v>
      </c>
      <c r="L1984" s="35">
        <v>0.10103558999999999</v>
      </c>
      <c r="M1984" s="56"/>
      <c r="N1984" t="s">
        <v>7711</v>
      </c>
      <c r="O1984" s="2">
        <v>8726</v>
      </c>
      <c r="P1984" s="2">
        <v>0</v>
      </c>
      <c r="Q1984" s="2">
        <v>8726</v>
      </c>
      <c r="R1984" t="s">
        <v>7712</v>
      </c>
      <c r="S1984">
        <v>12</v>
      </c>
      <c r="T1984" t="s">
        <v>203</v>
      </c>
      <c r="U1984" s="2">
        <v>262</v>
      </c>
      <c r="V1984" s="2">
        <v>1017</v>
      </c>
      <c r="W1984" s="8">
        <v>0.14657345862938345</v>
      </c>
      <c r="X1984" s="2">
        <v>12062</v>
      </c>
      <c r="Y1984" s="45"/>
      <c r="AC1984" s="1" t="str">
        <f>IF(Table13[[#This Row],[TCS MP]]&gt;=Table13[[#This Row],[BMP]],IF(Table13[[#This Row],[TCS MP]]&lt;=Table13[[#This Row],[EMP]],"Good","EMP"),"BMP")</f>
        <v>EMP</v>
      </c>
    </row>
    <row r="1985" spans="1:29" ht="24" customHeight="1" x14ac:dyDescent="0.25">
      <c r="A1985" t="s">
        <v>6648</v>
      </c>
      <c r="B1985" t="s">
        <v>19179</v>
      </c>
      <c r="C1985">
        <v>4250</v>
      </c>
      <c r="D1985" t="s">
        <v>17074</v>
      </c>
      <c r="E1985" t="s">
        <v>6649</v>
      </c>
      <c r="F1985" s="9">
        <f>Table13[[#This Row],[ToMeasure]]-Table13[[#This Row],[FromMeasure]]</f>
        <v>0.14430028</v>
      </c>
      <c r="G1985" s="5" t="s">
        <v>6650</v>
      </c>
      <c r="H1985" s="35">
        <v>0</v>
      </c>
      <c r="I1985" s="56"/>
      <c r="J1985" t="s">
        <v>156</v>
      </c>
      <c r="K1985" s="58" t="s">
        <v>203</v>
      </c>
      <c r="L1985" s="35">
        <v>0.14430028</v>
      </c>
      <c r="M1985" s="56"/>
      <c r="N1985" t="s">
        <v>3294</v>
      </c>
      <c r="O1985" s="2">
        <v>641</v>
      </c>
      <c r="P1985" s="2">
        <v>0</v>
      </c>
      <c r="Q1985" s="2">
        <v>641</v>
      </c>
      <c r="R1985" t="s">
        <v>6651</v>
      </c>
      <c r="S1985">
        <v>11</v>
      </c>
      <c r="T1985" t="s">
        <v>203</v>
      </c>
      <c r="U1985" s="2">
        <v>18</v>
      </c>
      <c r="V1985" s="2">
        <v>78</v>
      </c>
      <c r="W1985" s="8">
        <v>0.14976599063962559</v>
      </c>
      <c r="X1985" s="2">
        <v>886</v>
      </c>
      <c r="Y1985" s="45"/>
      <c r="AC1985" s="1" t="str">
        <f>IF(Table13[[#This Row],[TCS MP]]&gt;=Table13[[#This Row],[BMP]],IF(Table13[[#This Row],[TCS MP]]&lt;=Table13[[#This Row],[EMP]],"Good","EMP"),"BMP")</f>
        <v>EMP</v>
      </c>
    </row>
    <row r="1986" spans="1:29" ht="24" customHeight="1" x14ac:dyDescent="0.25">
      <c r="A1986" t="s">
        <v>6652</v>
      </c>
      <c r="B1986" t="s">
        <v>19181</v>
      </c>
      <c r="C1986">
        <v>4252</v>
      </c>
      <c r="D1986" t="s">
        <v>17074</v>
      </c>
      <c r="E1986" t="s">
        <v>6653</v>
      </c>
      <c r="F1986" s="9">
        <f>Table13[[#This Row],[ToMeasure]]-Table13[[#This Row],[FromMeasure]]</f>
        <v>5.0662399999999996E-2</v>
      </c>
      <c r="G1986" s="5" t="s">
        <v>6654</v>
      </c>
      <c r="H1986" s="35">
        <v>1.2992500000000001E-2</v>
      </c>
      <c r="I1986" s="56"/>
      <c r="J1986" t="s">
        <v>647</v>
      </c>
      <c r="K1986" s="58" t="s">
        <v>203</v>
      </c>
      <c r="L1986" s="35">
        <v>6.36549E-2</v>
      </c>
      <c r="M1986" s="56"/>
      <c r="N1986" t="s">
        <v>1114</v>
      </c>
      <c r="O1986" s="2">
        <v>4105</v>
      </c>
      <c r="P1986" s="2">
        <v>0</v>
      </c>
      <c r="Q1986" s="2">
        <v>4105</v>
      </c>
      <c r="R1986" t="s">
        <v>6655</v>
      </c>
      <c r="S1986">
        <v>14</v>
      </c>
      <c r="T1986" t="s">
        <v>203</v>
      </c>
      <c r="U1986" s="2" t="s">
        <v>203</v>
      </c>
      <c r="V1986" s="2" t="s">
        <v>203</v>
      </c>
      <c r="W1986" s="8" t="s">
        <v>203</v>
      </c>
      <c r="X1986" s="2">
        <v>5674</v>
      </c>
      <c r="Y1986" s="45"/>
      <c r="AC1986" s="1" t="str">
        <f>IF(Table13[[#This Row],[TCS MP]]&gt;=Table13[[#This Row],[BMP]],IF(Table13[[#This Row],[TCS MP]]&lt;=Table13[[#This Row],[EMP]],"Good","EMP"),"BMP")</f>
        <v>EMP</v>
      </c>
    </row>
    <row r="1987" spans="1:29" ht="24" customHeight="1" x14ac:dyDescent="0.25">
      <c r="A1987" t="s">
        <v>6656</v>
      </c>
      <c r="B1987" t="s">
        <v>19180</v>
      </c>
      <c r="C1987">
        <v>4251</v>
      </c>
      <c r="D1987" t="s">
        <v>17074</v>
      </c>
      <c r="E1987" t="s">
        <v>6657</v>
      </c>
      <c r="F1987" s="9">
        <f>Table13[[#This Row],[ToMeasure]]-Table13[[#This Row],[FromMeasure]]</f>
        <v>0.21724488</v>
      </c>
      <c r="G1987" s="5" t="s">
        <v>6658</v>
      </c>
      <c r="H1987" s="35">
        <v>0</v>
      </c>
      <c r="I1987" s="56"/>
      <c r="J1987" t="s">
        <v>3294</v>
      </c>
      <c r="K1987" s="58" t="s">
        <v>203</v>
      </c>
      <c r="L1987" s="35">
        <v>0.21724488</v>
      </c>
      <c r="M1987" s="56"/>
      <c r="N1987" t="s">
        <v>156</v>
      </c>
      <c r="O1987" s="2">
        <v>777</v>
      </c>
      <c r="P1987" s="2">
        <v>0</v>
      </c>
      <c r="Q1987" s="2">
        <v>777</v>
      </c>
      <c r="R1987" t="s">
        <v>6659</v>
      </c>
      <c r="S1987">
        <v>45</v>
      </c>
      <c r="T1987" t="s">
        <v>203</v>
      </c>
      <c r="U1987" s="2">
        <v>23</v>
      </c>
      <c r="V1987" s="2">
        <v>87</v>
      </c>
      <c r="W1987" s="8">
        <v>0.14157014157014158</v>
      </c>
      <c r="X1987" s="2">
        <v>1074</v>
      </c>
      <c r="Y1987" s="45"/>
      <c r="AC1987" s="1" t="str">
        <f>IF(Table13[[#This Row],[TCS MP]]&gt;=Table13[[#This Row],[BMP]],IF(Table13[[#This Row],[TCS MP]]&lt;=Table13[[#This Row],[EMP]],"Good","EMP"),"BMP")</f>
        <v>EMP</v>
      </c>
    </row>
    <row r="1988" spans="1:29" ht="24" customHeight="1" x14ac:dyDescent="0.25">
      <c r="A1988" t="s">
        <v>11630</v>
      </c>
      <c r="B1988" t="s">
        <v>19182</v>
      </c>
      <c r="C1988">
        <v>4253</v>
      </c>
      <c r="D1988" t="s">
        <v>17074</v>
      </c>
      <c r="E1988" t="s">
        <v>11631</v>
      </c>
      <c r="F1988" s="9">
        <f>Table13[[#This Row],[ToMeasure]]-Table13[[#This Row],[FromMeasure]]</f>
        <v>8.2572099999999996E-2</v>
      </c>
      <c r="G1988" s="5" t="s">
        <v>11632</v>
      </c>
      <c r="H1988" s="35">
        <v>0</v>
      </c>
      <c r="I1988" s="56"/>
      <c r="J1988" t="s">
        <v>1114</v>
      </c>
      <c r="K1988" s="58" t="s">
        <v>203</v>
      </c>
      <c r="L1988" s="35">
        <v>8.2572099999999996E-2</v>
      </c>
      <c r="M1988" s="56"/>
      <c r="N1988" t="s">
        <v>647</v>
      </c>
      <c r="O1988" s="2">
        <v>315</v>
      </c>
      <c r="P1988" s="2">
        <v>0</v>
      </c>
      <c r="Q1988" s="2">
        <v>315</v>
      </c>
      <c r="R1988" t="s">
        <v>11633</v>
      </c>
      <c r="S1988">
        <v>21</v>
      </c>
      <c r="T1988" t="s">
        <v>203</v>
      </c>
      <c r="U1988" s="2">
        <v>28</v>
      </c>
      <c r="V1988" s="2">
        <v>4</v>
      </c>
      <c r="W1988" s="8">
        <v>0.10158730158730159</v>
      </c>
      <c r="X1988" s="2">
        <v>435</v>
      </c>
      <c r="Y1988" s="45"/>
      <c r="AC1988" s="1" t="str">
        <f>IF(Table13[[#This Row],[TCS MP]]&gt;=Table13[[#This Row],[BMP]],IF(Table13[[#This Row],[TCS MP]]&lt;=Table13[[#This Row],[EMP]],"Good","EMP"),"BMP")</f>
        <v>EMP</v>
      </c>
    </row>
    <row r="1989" spans="1:29" ht="24" customHeight="1" x14ac:dyDescent="0.25">
      <c r="A1989" t="s">
        <v>3693</v>
      </c>
      <c r="B1989" t="s">
        <v>19189</v>
      </c>
      <c r="C1989">
        <v>4260</v>
      </c>
      <c r="D1989" t="s">
        <v>17074</v>
      </c>
      <c r="E1989" t="s">
        <v>3694</v>
      </c>
      <c r="F1989" s="9">
        <f>Table13[[#This Row],[ToMeasure]]-Table13[[#This Row],[FromMeasure]]</f>
        <v>4.8771900000000007E-2</v>
      </c>
      <c r="G1989" s="5" t="s">
        <v>3695</v>
      </c>
      <c r="H1989" s="35">
        <v>1.5424200000000001E-2</v>
      </c>
      <c r="I1989" s="56"/>
      <c r="J1989" t="s">
        <v>156</v>
      </c>
      <c r="K1989" s="58" t="s">
        <v>203</v>
      </c>
      <c r="L1989" s="35">
        <v>6.4196100000000006E-2</v>
      </c>
      <c r="M1989" s="56"/>
      <c r="N1989" t="s">
        <v>3294</v>
      </c>
      <c r="O1989" s="2">
        <v>4386</v>
      </c>
      <c r="P1989" s="2">
        <v>0</v>
      </c>
      <c r="Q1989" s="2">
        <v>4386</v>
      </c>
      <c r="R1989" t="s">
        <v>3696</v>
      </c>
      <c r="S1989">
        <v>10</v>
      </c>
      <c r="T1989" t="s">
        <v>203</v>
      </c>
      <c r="U1989" s="2" t="s">
        <v>203</v>
      </c>
      <c r="V1989" s="2" t="s">
        <v>203</v>
      </c>
      <c r="W1989" s="8" t="s">
        <v>203</v>
      </c>
      <c r="X1989" s="2">
        <v>6063</v>
      </c>
      <c r="Y1989" s="45"/>
      <c r="AC1989" s="1" t="str">
        <f>IF(Table13[[#This Row],[TCS MP]]&gt;=Table13[[#This Row],[BMP]],IF(Table13[[#This Row],[TCS MP]]&lt;=Table13[[#This Row],[EMP]],"Good","EMP"),"BMP")</f>
        <v>EMP</v>
      </c>
    </row>
    <row r="1990" spans="1:29" ht="24" customHeight="1" x14ac:dyDescent="0.25">
      <c r="A1990" t="s">
        <v>6660</v>
      </c>
      <c r="B1990" t="s">
        <v>19191</v>
      </c>
      <c r="C1990">
        <v>4262</v>
      </c>
      <c r="D1990" t="s">
        <v>17074</v>
      </c>
      <c r="E1990" t="s">
        <v>6661</v>
      </c>
      <c r="F1990" s="9">
        <f>Table13[[#This Row],[ToMeasure]]-Table13[[#This Row],[FromMeasure]]</f>
        <v>4.4989000000000001E-3</v>
      </c>
      <c r="G1990" s="5" t="s">
        <v>6662</v>
      </c>
      <c r="H1990" s="35">
        <v>1.6012100000000001E-2</v>
      </c>
      <c r="I1990" s="56"/>
      <c r="J1990" t="s">
        <v>647</v>
      </c>
      <c r="K1990" s="58" t="s">
        <v>203</v>
      </c>
      <c r="L1990" s="35">
        <v>2.0511000000000001E-2</v>
      </c>
      <c r="M1990" s="56"/>
      <c r="N1990" t="s">
        <v>1114</v>
      </c>
      <c r="O1990" s="2">
        <v>9912</v>
      </c>
      <c r="P1990" s="2">
        <v>0</v>
      </c>
      <c r="Q1990" s="2">
        <v>9912</v>
      </c>
      <c r="R1990" t="s">
        <v>6663</v>
      </c>
      <c r="S1990">
        <v>11</v>
      </c>
      <c r="T1990" t="s">
        <v>203</v>
      </c>
      <c r="U1990" s="2" t="s">
        <v>203</v>
      </c>
      <c r="V1990" s="2" t="s">
        <v>203</v>
      </c>
      <c r="W1990" s="8" t="s">
        <v>203</v>
      </c>
      <c r="X1990" s="2">
        <v>13702</v>
      </c>
      <c r="Y1990" s="45"/>
      <c r="AC1990" s="1" t="str">
        <f>IF(Table13[[#This Row],[TCS MP]]&gt;=Table13[[#This Row],[BMP]],IF(Table13[[#This Row],[TCS MP]]&lt;=Table13[[#This Row],[EMP]],"Good","EMP"),"BMP")</f>
        <v>EMP</v>
      </c>
    </row>
    <row r="1991" spans="1:29" ht="24" customHeight="1" x14ac:dyDescent="0.25">
      <c r="A1991" t="s">
        <v>7713</v>
      </c>
      <c r="B1991" t="s">
        <v>19190</v>
      </c>
      <c r="C1991">
        <v>4261</v>
      </c>
      <c r="D1991" t="s">
        <v>17074</v>
      </c>
      <c r="E1991" t="s">
        <v>7714</v>
      </c>
      <c r="F1991" s="9">
        <f>Table13[[#This Row],[ToMeasure]]-Table13[[#This Row],[FromMeasure]]</f>
        <v>2.58135E-2</v>
      </c>
      <c r="G1991" s="5" t="s">
        <v>7715</v>
      </c>
      <c r="H1991" s="35">
        <v>7.7183E-3</v>
      </c>
      <c r="I1991" s="56"/>
      <c r="J1991" t="s">
        <v>3294</v>
      </c>
      <c r="K1991" s="58" t="s">
        <v>203</v>
      </c>
      <c r="L1991" s="35">
        <v>3.35318E-2</v>
      </c>
      <c r="M1991" s="56"/>
      <c r="N1991" t="s">
        <v>156</v>
      </c>
      <c r="O1991" s="2">
        <v>9557</v>
      </c>
      <c r="P1991" s="2">
        <v>0</v>
      </c>
      <c r="Q1991" s="2">
        <v>9557</v>
      </c>
      <c r="R1991" t="s">
        <v>7716</v>
      </c>
      <c r="S1991">
        <v>14</v>
      </c>
      <c r="T1991" t="s">
        <v>203</v>
      </c>
      <c r="U1991" s="2" t="s">
        <v>203</v>
      </c>
      <c r="V1991" s="2" t="s">
        <v>203</v>
      </c>
      <c r="W1991" s="8" t="s">
        <v>203</v>
      </c>
      <c r="X1991" s="2">
        <v>13211</v>
      </c>
      <c r="Y1991" s="45"/>
      <c r="AC1991" s="1" t="str">
        <f>IF(Table13[[#This Row],[TCS MP]]&gt;=Table13[[#This Row],[BMP]],IF(Table13[[#This Row],[TCS MP]]&lt;=Table13[[#This Row],[EMP]],"Good","EMP"),"BMP")</f>
        <v>EMP</v>
      </c>
    </row>
    <row r="1992" spans="1:29" ht="24" customHeight="1" x14ac:dyDescent="0.25">
      <c r="A1992" t="s">
        <v>6664</v>
      </c>
      <c r="B1992" t="s">
        <v>19192</v>
      </c>
      <c r="C1992">
        <v>4263</v>
      </c>
      <c r="D1992" t="s">
        <v>17074</v>
      </c>
      <c r="E1992" t="s">
        <v>6665</v>
      </c>
      <c r="F1992" s="9">
        <f>Table13[[#This Row],[ToMeasure]]-Table13[[#This Row],[FromMeasure]]</f>
        <v>0.14169279999999998</v>
      </c>
      <c r="G1992" s="5" t="s">
        <v>6666</v>
      </c>
      <c r="H1992" s="35">
        <v>7.0802E-3</v>
      </c>
      <c r="I1992" s="56"/>
      <c r="J1992" t="s">
        <v>1114</v>
      </c>
      <c r="K1992" s="58" t="s">
        <v>203</v>
      </c>
      <c r="L1992" s="35">
        <v>0.14877299999999999</v>
      </c>
      <c r="M1992" s="56"/>
      <c r="N1992" t="s">
        <v>647</v>
      </c>
      <c r="O1992" s="2">
        <v>5247</v>
      </c>
      <c r="P1992" s="2">
        <v>0</v>
      </c>
      <c r="Q1992" s="2">
        <v>5247</v>
      </c>
      <c r="R1992" t="s">
        <v>6667</v>
      </c>
      <c r="S1992">
        <v>12</v>
      </c>
      <c r="T1992" t="s">
        <v>203</v>
      </c>
      <c r="U1992" s="2" t="s">
        <v>203</v>
      </c>
      <c r="V1992" s="2" t="s">
        <v>203</v>
      </c>
      <c r="W1992" s="8" t="s">
        <v>203</v>
      </c>
      <c r="X1992" s="2">
        <v>7253</v>
      </c>
      <c r="Y1992" s="45"/>
      <c r="AC1992" s="1" t="str">
        <f>IF(Table13[[#This Row],[TCS MP]]&gt;=Table13[[#This Row],[BMP]],IF(Table13[[#This Row],[TCS MP]]&lt;=Table13[[#This Row],[EMP]],"Good","EMP"),"BMP")</f>
        <v>EMP</v>
      </c>
    </row>
    <row r="1993" spans="1:29" ht="24" customHeight="1" x14ac:dyDescent="0.25">
      <c r="A1993" t="s">
        <v>3697</v>
      </c>
      <c r="C1993" t="s">
        <v>203</v>
      </c>
      <c r="D1993" t="s">
        <v>17074</v>
      </c>
      <c r="E1993" t="s">
        <v>3698</v>
      </c>
      <c r="F1993" s="9">
        <f>Table13[[#This Row],[ToMeasure]]-Table13[[#This Row],[FromMeasure]]</f>
        <v>0.31047268</v>
      </c>
      <c r="G1993" s="5" t="s">
        <v>3699</v>
      </c>
      <c r="H1993" s="35">
        <v>0</v>
      </c>
      <c r="I1993" s="56"/>
      <c r="J1993" t="s">
        <v>3294</v>
      </c>
      <c r="K1993" s="58" t="s">
        <v>203</v>
      </c>
      <c r="L1993" s="35">
        <v>0.31047268</v>
      </c>
      <c r="M1993" s="56"/>
      <c r="N1993" t="s">
        <v>156</v>
      </c>
      <c r="O1993" s="2" t="s">
        <v>203</v>
      </c>
      <c r="P1993" s="2" t="s">
        <v>203</v>
      </c>
      <c r="Q1993" s="2" t="s">
        <v>203</v>
      </c>
      <c r="R1993" t="s">
        <v>203</v>
      </c>
      <c r="S1993" t="s">
        <v>203</v>
      </c>
      <c r="T1993" t="s">
        <v>203</v>
      </c>
      <c r="U1993" s="2" t="s">
        <v>203</v>
      </c>
      <c r="V1993" s="2" t="s">
        <v>203</v>
      </c>
      <c r="W1993" s="8" t="s">
        <v>203</v>
      </c>
      <c r="X1993" s="2" t="s">
        <v>203</v>
      </c>
      <c r="Y1993" s="45"/>
      <c r="AC1993" s="1" t="str">
        <f>IF(Table13[[#This Row],[TCS MP]]&gt;=Table13[[#This Row],[BMP]],IF(Table13[[#This Row],[TCS MP]]&lt;=Table13[[#This Row],[EMP]],"Good","EMP"),"BMP")</f>
        <v>EMP</v>
      </c>
    </row>
    <row r="1994" spans="1:29" ht="24" customHeight="1" x14ac:dyDescent="0.25">
      <c r="A1994" t="s">
        <v>6668</v>
      </c>
      <c r="B1994" t="s">
        <v>19200</v>
      </c>
      <c r="C1994">
        <v>4272</v>
      </c>
      <c r="D1994" t="s">
        <v>17074</v>
      </c>
      <c r="E1994" t="s">
        <v>6669</v>
      </c>
      <c r="F1994" s="9">
        <f>Table13[[#This Row],[ToMeasure]]-Table13[[#This Row],[FromMeasure]]</f>
        <v>0.15680951000000001</v>
      </c>
      <c r="G1994" s="5" t="s">
        <v>6670</v>
      </c>
      <c r="H1994" s="35">
        <v>0</v>
      </c>
      <c r="I1994" s="56"/>
      <c r="J1994" t="s">
        <v>647</v>
      </c>
      <c r="K1994" s="58" t="s">
        <v>203</v>
      </c>
      <c r="L1994" s="35">
        <v>0.15680951000000001</v>
      </c>
      <c r="M1994" s="56"/>
      <c r="N1994" t="s">
        <v>1114</v>
      </c>
      <c r="O1994" s="2">
        <v>9751</v>
      </c>
      <c r="P1994" s="2">
        <v>0</v>
      </c>
      <c r="Q1994" s="2">
        <v>9751</v>
      </c>
      <c r="R1994" t="s">
        <v>6671</v>
      </c>
      <c r="S1994">
        <v>11</v>
      </c>
      <c r="T1994" t="s">
        <v>203</v>
      </c>
      <c r="U1994" s="2">
        <v>301</v>
      </c>
      <c r="V1994" s="2">
        <v>1168</v>
      </c>
      <c r="W1994" s="8">
        <v>0.15065121525997333</v>
      </c>
      <c r="X1994" s="2">
        <v>13479</v>
      </c>
      <c r="Y1994" s="45"/>
      <c r="AC1994" s="1" t="str">
        <f>IF(Table13[[#This Row],[TCS MP]]&gt;=Table13[[#This Row],[BMP]],IF(Table13[[#This Row],[TCS MP]]&lt;=Table13[[#This Row],[EMP]],"Good","EMP"),"BMP")</f>
        <v>EMP</v>
      </c>
    </row>
    <row r="1995" spans="1:29" ht="24" customHeight="1" x14ac:dyDescent="0.25">
      <c r="A1995" t="s">
        <v>3700</v>
      </c>
      <c r="B1995" t="s">
        <v>19199</v>
      </c>
      <c r="C1995">
        <v>4271</v>
      </c>
      <c r="D1995" t="s">
        <v>17074</v>
      </c>
      <c r="E1995" t="s">
        <v>3701</v>
      </c>
      <c r="F1995" s="9">
        <f>Table13[[#This Row],[ToMeasure]]-Table13[[#This Row],[FromMeasure]]</f>
        <v>0.14225429000000001</v>
      </c>
      <c r="G1995" s="5" t="s">
        <v>3702</v>
      </c>
      <c r="H1995" s="35">
        <v>0</v>
      </c>
      <c r="I1995" s="56"/>
      <c r="J1995" t="s">
        <v>3294</v>
      </c>
      <c r="K1995" s="58" t="s">
        <v>203</v>
      </c>
      <c r="L1995" s="35">
        <v>0.14225429000000001</v>
      </c>
      <c r="M1995" s="56"/>
      <c r="N1995" t="s">
        <v>156</v>
      </c>
      <c r="O1995" s="2">
        <v>15847</v>
      </c>
      <c r="P1995" s="2">
        <v>0</v>
      </c>
      <c r="Q1995" s="2">
        <v>15847</v>
      </c>
      <c r="R1995" t="s">
        <v>3703</v>
      </c>
      <c r="S1995">
        <v>12</v>
      </c>
      <c r="T1995" t="s">
        <v>203</v>
      </c>
      <c r="U1995" s="2">
        <v>480</v>
      </c>
      <c r="V1995" s="2">
        <v>1865</v>
      </c>
      <c r="W1995" s="8">
        <v>0.14797753518016027</v>
      </c>
      <c r="X1995" s="2">
        <v>21906</v>
      </c>
      <c r="Y1995" s="45"/>
      <c r="AC1995" s="1" t="str">
        <f>IF(Table13[[#This Row],[TCS MP]]&gt;=Table13[[#This Row],[BMP]],IF(Table13[[#This Row],[TCS MP]]&lt;=Table13[[#This Row],[EMP]],"Good","EMP"),"BMP")</f>
        <v>EMP</v>
      </c>
    </row>
    <row r="1996" spans="1:29" ht="24" customHeight="1" x14ac:dyDescent="0.25">
      <c r="A1996" t="s">
        <v>3704</v>
      </c>
      <c r="B1996" t="s">
        <v>19201</v>
      </c>
      <c r="C1996">
        <v>4273</v>
      </c>
      <c r="D1996" t="s">
        <v>17074</v>
      </c>
      <c r="E1996" t="s">
        <v>3705</v>
      </c>
      <c r="F1996" s="9">
        <f>Table13[[#This Row],[ToMeasure]]-Table13[[#This Row],[FromMeasure]]</f>
        <v>0.12999274</v>
      </c>
      <c r="G1996" s="5" t="s">
        <v>3706</v>
      </c>
      <c r="H1996" s="35">
        <v>0</v>
      </c>
      <c r="I1996" s="56"/>
      <c r="J1996" t="s">
        <v>1114</v>
      </c>
      <c r="K1996" s="58" t="s">
        <v>203</v>
      </c>
      <c r="L1996" s="35">
        <v>0.12999274</v>
      </c>
      <c r="M1996" s="56"/>
      <c r="N1996" t="s">
        <v>647</v>
      </c>
      <c r="O1996" s="2">
        <v>4536</v>
      </c>
      <c r="P1996" s="2">
        <v>0</v>
      </c>
      <c r="Q1996" s="2">
        <v>4536</v>
      </c>
      <c r="R1996" t="s">
        <v>3707</v>
      </c>
      <c r="S1996">
        <v>12</v>
      </c>
      <c r="T1996" t="s">
        <v>203</v>
      </c>
      <c r="U1996" s="2">
        <v>136</v>
      </c>
      <c r="V1996" s="2">
        <v>531</v>
      </c>
      <c r="W1996" s="8">
        <v>0.14704585537918871</v>
      </c>
      <c r="X1996" s="2">
        <v>6270</v>
      </c>
      <c r="Y1996" s="45"/>
      <c r="AC1996" s="1" t="str">
        <f>IF(Table13[[#This Row],[TCS MP]]&gt;=Table13[[#This Row],[BMP]],IF(Table13[[#This Row],[TCS MP]]&lt;=Table13[[#This Row],[EMP]],"Good","EMP"),"BMP")</f>
        <v>EMP</v>
      </c>
    </row>
    <row r="1997" spans="1:29" ht="24" customHeight="1" x14ac:dyDescent="0.25">
      <c r="A1997" t="s">
        <v>6672</v>
      </c>
      <c r="B1997" t="s">
        <v>19207</v>
      </c>
      <c r="C1997">
        <v>4280</v>
      </c>
      <c r="D1997" t="s">
        <v>17074</v>
      </c>
      <c r="E1997" t="s">
        <v>6673</v>
      </c>
      <c r="F1997" s="9">
        <f>Table13[[#This Row],[ToMeasure]]-Table13[[#This Row],[FromMeasure]]</f>
        <v>6.0366429999999999E-2</v>
      </c>
      <c r="G1997" s="5" t="s">
        <v>6674</v>
      </c>
      <c r="H1997" s="35">
        <v>0</v>
      </c>
      <c r="I1997" s="56"/>
      <c r="J1997" t="s">
        <v>156</v>
      </c>
      <c r="K1997" s="58" t="s">
        <v>203</v>
      </c>
      <c r="L1997" s="35">
        <v>6.0366429999999999E-2</v>
      </c>
      <c r="M1997" s="56"/>
      <c r="N1997" t="s">
        <v>3294</v>
      </c>
      <c r="O1997" s="2">
        <v>3254</v>
      </c>
      <c r="P1997" s="2">
        <v>0</v>
      </c>
      <c r="Q1997" s="2">
        <v>3254</v>
      </c>
      <c r="R1997" t="s">
        <v>6675</v>
      </c>
      <c r="S1997">
        <v>38</v>
      </c>
      <c r="T1997" t="s">
        <v>203</v>
      </c>
      <c r="U1997" s="2">
        <v>100</v>
      </c>
      <c r="V1997" s="2">
        <v>390</v>
      </c>
      <c r="W1997" s="8">
        <v>0.1505838967424708</v>
      </c>
      <c r="X1997" s="2">
        <v>4498</v>
      </c>
      <c r="Y1997" s="45"/>
      <c r="AC1997" s="1" t="str">
        <f>IF(Table13[[#This Row],[TCS MP]]&gt;=Table13[[#This Row],[BMP]],IF(Table13[[#This Row],[TCS MP]]&lt;=Table13[[#This Row],[EMP]],"Good","EMP"),"BMP")</f>
        <v>EMP</v>
      </c>
    </row>
    <row r="1998" spans="1:29" ht="24" customHeight="1" x14ac:dyDescent="0.25">
      <c r="A1998" t="s">
        <v>6676</v>
      </c>
      <c r="B1998" t="s">
        <v>19209</v>
      </c>
      <c r="C1998">
        <v>4282</v>
      </c>
      <c r="D1998" t="s">
        <v>17074</v>
      </c>
      <c r="E1998" t="s">
        <v>6677</v>
      </c>
      <c r="F1998" s="9">
        <f>Table13[[#This Row],[ToMeasure]]-Table13[[#This Row],[FromMeasure]]</f>
        <v>0.13874057000000001</v>
      </c>
      <c r="G1998" s="5" t="s">
        <v>6678</v>
      </c>
      <c r="H1998" s="35">
        <v>0</v>
      </c>
      <c r="I1998" s="56"/>
      <c r="J1998" t="s">
        <v>647</v>
      </c>
      <c r="K1998" s="58" t="s">
        <v>203</v>
      </c>
      <c r="L1998" s="35">
        <v>0.13874057000000001</v>
      </c>
      <c r="M1998" s="56"/>
      <c r="N1998" t="s">
        <v>1114</v>
      </c>
      <c r="O1998" s="2">
        <v>16221</v>
      </c>
      <c r="P1998" s="2">
        <v>0</v>
      </c>
      <c r="Q1998" s="2">
        <v>16221</v>
      </c>
      <c r="R1998" t="s">
        <v>6679</v>
      </c>
      <c r="S1998">
        <v>10</v>
      </c>
      <c r="T1998" t="s">
        <v>203</v>
      </c>
      <c r="U1998" s="2">
        <v>487</v>
      </c>
      <c r="V1998" s="2">
        <v>1894</v>
      </c>
      <c r="W1998" s="8">
        <v>0.1467850317489674</v>
      </c>
      <c r="X1998" s="2">
        <v>22423</v>
      </c>
      <c r="Y1998" s="45"/>
      <c r="AC1998" s="1" t="str">
        <f>IF(Table13[[#This Row],[TCS MP]]&gt;=Table13[[#This Row],[BMP]],IF(Table13[[#This Row],[TCS MP]]&lt;=Table13[[#This Row],[EMP]],"Good","EMP"),"BMP")</f>
        <v>EMP</v>
      </c>
    </row>
    <row r="1999" spans="1:29" ht="24" customHeight="1" x14ac:dyDescent="0.25">
      <c r="A1999" t="s">
        <v>3708</v>
      </c>
      <c r="B1999" t="s">
        <v>19208</v>
      </c>
      <c r="C1999">
        <v>4281</v>
      </c>
      <c r="D1999" t="s">
        <v>17074</v>
      </c>
      <c r="E1999" t="s">
        <v>3709</v>
      </c>
      <c r="F1999" s="9">
        <f>Table13[[#This Row],[ToMeasure]]-Table13[[#This Row],[FromMeasure]]</f>
        <v>0.13677306</v>
      </c>
      <c r="G1999" s="5" t="s">
        <v>3710</v>
      </c>
      <c r="H1999" s="35">
        <v>0</v>
      </c>
      <c r="I1999" s="56"/>
      <c r="J1999" t="s">
        <v>3294</v>
      </c>
      <c r="K1999" s="58" t="s">
        <v>203</v>
      </c>
      <c r="L1999" s="35">
        <v>0.13677306</v>
      </c>
      <c r="M1999" s="56"/>
      <c r="N1999" t="s">
        <v>156</v>
      </c>
      <c r="O1999" s="2">
        <v>17385</v>
      </c>
      <c r="P1999" s="2">
        <v>0</v>
      </c>
      <c r="Q1999" s="2">
        <v>17385</v>
      </c>
      <c r="R1999" t="s">
        <v>3711</v>
      </c>
      <c r="S1999">
        <v>13</v>
      </c>
      <c r="T1999" t="s">
        <v>203</v>
      </c>
      <c r="U1999" s="2">
        <v>522</v>
      </c>
      <c r="V1999" s="2">
        <v>2031</v>
      </c>
      <c r="W1999" s="8">
        <v>0.14685073339085419</v>
      </c>
      <c r="X1999" s="2">
        <v>24032</v>
      </c>
      <c r="Y1999" s="45"/>
      <c r="AC1999" s="1" t="str">
        <f>IF(Table13[[#This Row],[TCS MP]]&gt;=Table13[[#This Row],[BMP]],IF(Table13[[#This Row],[TCS MP]]&lt;=Table13[[#This Row],[EMP]],"Good","EMP"),"BMP")</f>
        <v>EMP</v>
      </c>
    </row>
    <row r="2000" spans="1:29" ht="24" customHeight="1" x14ac:dyDescent="0.25">
      <c r="A2000" t="s">
        <v>7717</v>
      </c>
      <c r="B2000" t="s">
        <v>19210</v>
      </c>
      <c r="C2000">
        <v>4283</v>
      </c>
      <c r="D2000" t="s">
        <v>17074</v>
      </c>
      <c r="E2000" t="s">
        <v>7718</v>
      </c>
      <c r="F2000" s="9">
        <f>Table13[[#This Row],[ToMeasure]]-Table13[[#This Row],[FromMeasure]]</f>
        <v>6.3508640000000005E-2</v>
      </c>
      <c r="G2000" s="5" t="s">
        <v>7719</v>
      </c>
      <c r="H2000" s="35">
        <v>0</v>
      </c>
      <c r="I2000" s="56"/>
      <c r="J2000" t="s">
        <v>1114</v>
      </c>
      <c r="K2000" s="58" t="s">
        <v>203</v>
      </c>
      <c r="L2000" s="35">
        <v>6.3508640000000005E-2</v>
      </c>
      <c r="M2000" s="56"/>
      <c r="N2000" t="s">
        <v>647</v>
      </c>
      <c r="O2000" s="2">
        <v>3116</v>
      </c>
      <c r="P2000" s="2">
        <v>0</v>
      </c>
      <c r="Q2000" s="2">
        <v>3116</v>
      </c>
      <c r="R2000" t="s">
        <v>7720</v>
      </c>
      <c r="S2000">
        <v>13</v>
      </c>
      <c r="T2000" t="s">
        <v>203</v>
      </c>
      <c r="U2000" s="2">
        <v>94</v>
      </c>
      <c r="V2000" s="2">
        <v>362</v>
      </c>
      <c r="W2000" s="8">
        <v>0.14634146341463414</v>
      </c>
      <c r="X2000" s="2">
        <v>4307</v>
      </c>
      <c r="Y2000" s="45"/>
      <c r="AC2000" s="1" t="str">
        <f>IF(Table13[[#This Row],[TCS MP]]&gt;=Table13[[#This Row],[BMP]],IF(Table13[[#This Row],[TCS MP]]&lt;=Table13[[#This Row],[EMP]],"Good","EMP"),"BMP")</f>
        <v>EMP</v>
      </c>
    </row>
    <row r="2001" spans="1:29" ht="24" customHeight="1" x14ac:dyDescent="0.25">
      <c r="A2001" t="s">
        <v>7721</v>
      </c>
      <c r="B2001" t="s">
        <v>19212</v>
      </c>
      <c r="C2001">
        <v>4285</v>
      </c>
      <c r="D2001" t="s">
        <v>17074</v>
      </c>
      <c r="E2001" t="s">
        <v>7722</v>
      </c>
      <c r="F2001" s="9">
        <f>Table13[[#This Row],[ToMeasure]]-Table13[[#This Row],[FromMeasure]]</f>
        <v>3.7910869999999999E-2</v>
      </c>
      <c r="G2001" s="5" t="s">
        <v>7723</v>
      </c>
      <c r="H2001" s="35">
        <v>0</v>
      </c>
      <c r="I2001" s="56"/>
      <c r="J2001" t="s">
        <v>1114</v>
      </c>
      <c r="K2001" s="58" t="s">
        <v>203</v>
      </c>
      <c r="L2001" s="35">
        <v>3.7910869999999999E-2</v>
      </c>
      <c r="M2001" s="56"/>
      <c r="N2001" t="s">
        <v>349</v>
      </c>
      <c r="O2001" s="2">
        <v>19355</v>
      </c>
      <c r="P2001" s="2">
        <v>0</v>
      </c>
      <c r="Q2001" s="2">
        <v>19355</v>
      </c>
      <c r="R2001" t="s">
        <v>7724</v>
      </c>
      <c r="S2001">
        <v>10</v>
      </c>
      <c r="T2001" t="s">
        <v>203</v>
      </c>
      <c r="U2001" s="2">
        <v>1928</v>
      </c>
      <c r="V2001" s="2">
        <v>313</v>
      </c>
      <c r="W2001" s="8">
        <v>0.11578403513304056</v>
      </c>
      <c r="X2001" s="2">
        <v>25976</v>
      </c>
      <c r="Y2001" s="45"/>
      <c r="AC2001" s="1" t="str">
        <f>IF(Table13[[#This Row],[TCS MP]]&gt;=Table13[[#This Row],[BMP]],IF(Table13[[#This Row],[TCS MP]]&lt;=Table13[[#This Row],[EMP]],"Good","EMP"),"BMP")</f>
        <v>EMP</v>
      </c>
    </row>
    <row r="2002" spans="1:29" ht="24" customHeight="1" x14ac:dyDescent="0.25">
      <c r="A2002" t="s">
        <v>6680</v>
      </c>
      <c r="B2002" t="s">
        <v>19217</v>
      </c>
      <c r="C2002">
        <v>4290</v>
      </c>
      <c r="D2002" t="s">
        <v>17074</v>
      </c>
      <c r="E2002" t="s">
        <v>6681</v>
      </c>
      <c r="F2002" s="9">
        <f>Table13[[#This Row],[ToMeasure]]-Table13[[#This Row],[FromMeasure]]</f>
        <v>7.1639640000000004E-2</v>
      </c>
      <c r="G2002" s="5" t="s">
        <v>6682</v>
      </c>
      <c r="H2002" s="35">
        <v>0</v>
      </c>
      <c r="I2002" s="56"/>
      <c r="J2002" t="s">
        <v>156</v>
      </c>
      <c r="K2002" s="58" t="s">
        <v>203</v>
      </c>
      <c r="L2002" s="35">
        <v>7.1639640000000004E-2</v>
      </c>
      <c r="M2002" s="56"/>
      <c r="N2002" t="s">
        <v>3294</v>
      </c>
      <c r="O2002" s="2">
        <v>7235</v>
      </c>
      <c r="P2002" s="2">
        <v>0</v>
      </c>
      <c r="Q2002" s="2">
        <v>7235</v>
      </c>
      <c r="R2002" t="s">
        <v>6683</v>
      </c>
      <c r="S2002">
        <v>10</v>
      </c>
      <c r="T2002" t="s">
        <v>203</v>
      </c>
      <c r="U2002" s="2">
        <v>664</v>
      </c>
      <c r="V2002" s="2">
        <v>107</v>
      </c>
      <c r="W2002" s="8">
        <v>0.10656530753282653</v>
      </c>
      <c r="X2002" s="2">
        <v>10001</v>
      </c>
      <c r="Y2002" s="45"/>
      <c r="AC2002" s="1" t="str">
        <f>IF(Table13[[#This Row],[TCS MP]]&gt;=Table13[[#This Row],[BMP]],IF(Table13[[#This Row],[TCS MP]]&lt;=Table13[[#This Row],[EMP]],"Good","EMP"),"BMP")</f>
        <v>EMP</v>
      </c>
    </row>
    <row r="2003" spans="1:29" ht="24" customHeight="1" x14ac:dyDescent="0.25">
      <c r="A2003" t="s">
        <v>3712</v>
      </c>
      <c r="B2003" t="s">
        <v>19219</v>
      </c>
      <c r="C2003">
        <v>4292</v>
      </c>
      <c r="D2003" t="s">
        <v>17074</v>
      </c>
      <c r="E2003" t="s">
        <v>3713</v>
      </c>
      <c r="F2003" s="9">
        <f>Table13[[#This Row],[ToMeasure]]-Table13[[#This Row],[FromMeasure]]</f>
        <v>0.13147048</v>
      </c>
      <c r="G2003" s="5" t="s">
        <v>3714</v>
      </c>
      <c r="H2003" s="35">
        <v>0</v>
      </c>
      <c r="I2003" s="56"/>
      <c r="J2003" t="s">
        <v>647</v>
      </c>
      <c r="K2003" s="58" t="s">
        <v>203</v>
      </c>
      <c r="L2003" s="35">
        <v>0.13147048</v>
      </c>
      <c r="M2003" s="56"/>
      <c r="N2003" t="s">
        <v>1114</v>
      </c>
      <c r="O2003" s="2">
        <v>8547</v>
      </c>
      <c r="P2003" s="2">
        <v>0</v>
      </c>
      <c r="Q2003" s="2">
        <v>8547</v>
      </c>
      <c r="R2003" t="s">
        <v>3715</v>
      </c>
      <c r="S2003">
        <v>14</v>
      </c>
      <c r="T2003" t="s">
        <v>203</v>
      </c>
      <c r="U2003" s="2">
        <v>270</v>
      </c>
      <c r="V2003" s="2">
        <v>1045</v>
      </c>
      <c r="W2003" s="8">
        <v>0.15385515385515386</v>
      </c>
      <c r="X2003" s="2">
        <v>11815</v>
      </c>
      <c r="Y2003" s="45"/>
      <c r="AC2003" s="1" t="str">
        <f>IF(Table13[[#This Row],[TCS MP]]&gt;=Table13[[#This Row],[BMP]],IF(Table13[[#This Row],[TCS MP]]&lt;=Table13[[#This Row],[EMP]],"Good","EMP"),"BMP")</f>
        <v>EMP</v>
      </c>
    </row>
    <row r="2004" spans="1:29" ht="24" customHeight="1" x14ac:dyDescent="0.25">
      <c r="A2004" t="s">
        <v>11634</v>
      </c>
      <c r="B2004" t="s">
        <v>19218</v>
      </c>
      <c r="C2004">
        <v>4291</v>
      </c>
      <c r="D2004" t="s">
        <v>17074</v>
      </c>
      <c r="E2004" t="s">
        <v>11635</v>
      </c>
      <c r="F2004" s="9">
        <f>Table13[[#This Row],[ToMeasure]]-Table13[[#This Row],[FromMeasure]]</f>
        <v>4.4478499999999997E-2</v>
      </c>
      <c r="G2004" s="5" t="s">
        <v>10869</v>
      </c>
      <c r="H2004" s="35">
        <v>0</v>
      </c>
      <c r="I2004" s="56"/>
      <c r="J2004" t="s">
        <v>3294</v>
      </c>
      <c r="K2004" s="58" t="s">
        <v>203</v>
      </c>
      <c r="L2004" s="35">
        <v>4.4478499999999997E-2</v>
      </c>
      <c r="M2004" s="56"/>
      <c r="N2004" t="s">
        <v>156</v>
      </c>
      <c r="O2004" s="2">
        <v>3090</v>
      </c>
      <c r="P2004" s="2">
        <v>0</v>
      </c>
      <c r="Q2004" s="2">
        <v>3090</v>
      </c>
      <c r="R2004" t="s">
        <v>11636</v>
      </c>
      <c r="S2004">
        <v>10</v>
      </c>
      <c r="T2004" t="s">
        <v>203</v>
      </c>
      <c r="U2004" s="2">
        <v>92</v>
      </c>
      <c r="V2004" s="2">
        <v>357</v>
      </c>
      <c r="W2004" s="8">
        <v>0.14530744336569579</v>
      </c>
      <c r="X2004" s="2">
        <v>4271</v>
      </c>
      <c r="Y2004" s="45"/>
      <c r="AC2004" s="1" t="str">
        <f>IF(Table13[[#This Row],[TCS MP]]&gt;=Table13[[#This Row],[BMP]],IF(Table13[[#This Row],[TCS MP]]&lt;=Table13[[#This Row],[EMP]],"Good","EMP"),"BMP")</f>
        <v>EMP</v>
      </c>
    </row>
    <row r="2005" spans="1:29" ht="24" customHeight="1" x14ac:dyDescent="0.25">
      <c r="A2005" t="s">
        <v>11637</v>
      </c>
      <c r="B2005" t="s">
        <v>19220</v>
      </c>
      <c r="C2005">
        <v>4293</v>
      </c>
      <c r="D2005" t="s">
        <v>17074</v>
      </c>
      <c r="E2005" t="s">
        <v>11638</v>
      </c>
      <c r="F2005" s="9">
        <f>Table13[[#This Row],[ToMeasure]]-Table13[[#This Row],[FromMeasure]]</f>
        <v>5.8519160000000001E-2</v>
      </c>
      <c r="G2005" s="5" t="s">
        <v>10971</v>
      </c>
      <c r="H2005" s="35">
        <v>0</v>
      </c>
      <c r="I2005" s="56"/>
      <c r="J2005" t="s">
        <v>1114</v>
      </c>
      <c r="K2005" s="58" t="s">
        <v>203</v>
      </c>
      <c r="L2005" s="35">
        <v>5.8519160000000001E-2</v>
      </c>
      <c r="M2005" s="56"/>
      <c r="N2005" t="s">
        <v>647</v>
      </c>
      <c r="O2005" s="2">
        <v>8138</v>
      </c>
      <c r="P2005" s="2">
        <v>0</v>
      </c>
      <c r="Q2005" s="2">
        <v>8138</v>
      </c>
      <c r="R2005" t="s">
        <v>11639</v>
      </c>
      <c r="S2005">
        <v>9</v>
      </c>
      <c r="T2005" t="s">
        <v>203</v>
      </c>
      <c r="U2005" s="2">
        <v>246</v>
      </c>
      <c r="V2005" s="2">
        <v>955</v>
      </c>
      <c r="W2005" s="8">
        <v>0.14757925780289999</v>
      </c>
      <c r="X2005" s="2">
        <v>11249</v>
      </c>
      <c r="Y2005" s="45"/>
      <c r="AC2005" s="1" t="str">
        <f>IF(Table13[[#This Row],[TCS MP]]&gt;=Table13[[#This Row],[BMP]],IF(Table13[[#This Row],[TCS MP]]&lt;=Table13[[#This Row],[EMP]],"Good","EMP"),"BMP")</f>
        <v>EMP</v>
      </c>
    </row>
    <row r="2006" spans="1:29" ht="24" customHeight="1" x14ac:dyDescent="0.25">
      <c r="A2006" t="s">
        <v>7725</v>
      </c>
      <c r="B2006" t="s">
        <v>19226</v>
      </c>
      <c r="C2006">
        <v>4300</v>
      </c>
      <c r="D2006" t="s">
        <v>17074</v>
      </c>
      <c r="E2006" t="s">
        <v>7726</v>
      </c>
      <c r="F2006" s="9">
        <f>Table13[[#This Row],[ToMeasure]]-Table13[[#This Row],[FromMeasure]]</f>
        <v>8.0170669999999999E-2</v>
      </c>
      <c r="G2006" s="5" t="s">
        <v>7727</v>
      </c>
      <c r="H2006" s="35">
        <v>0</v>
      </c>
      <c r="I2006" s="56"/>
      <c r="J2006" t="s">
        <v>156</v>
      </c>
      <c r="K2006" s="58" t="s">
        <v>203</v>
      </c>
      <c r="L2006" s="35">
        <v>8.0170669999999999E-2</v>
      </c>
      <c r="M2006" s="56"/>
      <c r="N2006" t="s">
        <v>3294</v>
      </c>
      <c r="O2006" s="2">
        <v>10554</v>
      </c>
      <c r="P2006" s="2">
        <v>0</v>
      </c>
      <c r="Q2006" s="2">
        <v>10554</v>
      </c>
      <c r="R2006" t="s">
        <v>7728</v>
      </c>
      <c r="S2006">
        <v>14</v>
      </c>
      <c r="T2006" t="s">
        <v>203</v>
      </c>
      <c r="U2006" s="2">
        <v>970</v>
      </c>
      <c r="V2006" s="2">
        <v>157</v>
      </c>
      <c r="W2006" s="8">
        <v>0.10678415766534015</v>
      </c>
      <c r="X2006" s="2">
        <v>14589</v>
      </c>
      <c r="Y2006" s="45"/>
      <c r="AC2006" s="1" t="str">
        <f>IF(Table13[[#This Row],[TCS MP]]&gt;=Table13[[#This Row],[BMP]],IF(Table13[[#This Row],[TCS MP]]&lt;=Table13[[#This Row],[EMP]],"Good","EMP"),"BMP")</f>
        <v>EMP</v>
      </c>
    </row>
    <row r="2007" spans="1:29" ht="24" customHeight="1" x14ac:dyDescent="0.25">
      <c r="A2007" t="s">
        <v>3716</v>
      </c>
      <c r="B2007" t="s">
        <v>19228</v>
      </c>
      <c r="C2007">
        <v>4302</v>
      </c>
      <c r="D2007" t="s">
        <v>17074</v>
      </c>
      <c r="E2007" t="s">
        <v>3717</v>
      </c>
      <c r="F2007" s="9">
        <f>Table13[[#This Row],[ToMeasure]]-Table13[[#This Row],[FromMeasure]]</f>
        <v>0.14149540999999999</v>
      </c>
      <c r="G2007" s="5" t="s">
        <v>3718</v>
      </c>
      <c r="H2007" s="35">
        <v>0</v>
      </c>
      <c r="I2007" s="56"/>
      <c r="J2007" t="s">
        <v>647</v>
      </c>
      <c r="K2007" s="58" t="s">
        <v>203</v>
      </c>
      <c r="L2007" s="35">
        <v>0.14149540999999999</v>
      </c>
      <c r="M2007" s="56"/>
      <c r="N2007" t="s">
        <v>1114</v>
      </c>
      <c r="O2007" s="2">
        <v>10656</v>
      </c>
      <c r="P2007" s="2">
        <v>0</v>
      </c>
      <c r="Q2007" s="2">
        <v>10656</v>
      </c>
      <c r="R2007" t="s">
        <v>3719</v>
      </c>
      <c r="S2007">
        <v>9</v>
      </c>
      <c r="T2007" t="s">
        <v>203</v>
      </c>
      <c r="U2007" s="2">
        <v>329</v>
      </c>
      <c r="V2007" s="2">
        <v>1279</v>
      </c>
      <c r="W2007" s="8">
        <v>0.15090090090090091</v>
      </c>
      <c r="X2007" s="2">
        <v>14730</v>
      </c>
      <c r="Y2007" s="45"/>
      <c r="AC2007" s="1" t="str">
        <f>IF(Table13[[#This Row],[TCS MP]]&gt;=Table13[[#This Row],[BMP]],IF(Table13[[#This Row],[TCS MP]]&lt;=Table13[[#This Row],[EMP]],"Good","EMP"),"BMP")</f>
        <v>EMP</v>
      </c>
    </row>
    <row r="2008" spans="1:29" ht="24" customHeight="1" x14ac:dyDescent="0.25">
      <c r="A2008" t="s">
        <v>3720</v>
      </c>
      <c r="B2008" t="s">
        <v>19227</v>
      </c>
      <c r="C2008">
        <v>4301</v>
      </c>
      <c r="D2008" t="s">
        <v>17074</v>
      </c>
      <c r="E2008" t="s">
        <v>3721</v>
      </c>
      <c r="F2008" s="9">
        <f>Table13[[#This Row],[ToMeasure]]-Table13[[#This Row],[FromMeasure]]</f>
        <v>8.5834900000000006E-2</v>
      </c>
      <c r="G2008" s="5" t="s">
        <v>3722</v>
      </c>
      <c r="H2008" s="35">
        <v>0</v>
      </c>
      <c r="I2008" s="56"/>
      <c r="J2008" t="s">
        <v>3294</v>
      </c>
      <c r="K2008" s="58" t="s">
        <v>203</v>
      </c>
      <c r="L2008" s="35">
        <v>8.5834900000000006E-2</v>
      </c>
      <c r="M2008" s="56"/>
      <c r="N2008" t="s">
        <v>156</v>
      </c>
      <c r="O2008" s="2">
        <v>9304</v>
      </c>
      <c r="P2008" s="2">
        <v>0</v>
      </c>
      <c r="Q2008" s="2">
        <v>9304</v>
      </c>
      <c r="R2008" t="s">
        <v>3723</v>
      </c>
      <c r="S2008">
        <v>9</v>
      </c>
      <c r="T2008" t="s">
        <v>203</v>
      </c>
      <c r="U2008" s="2">
        <v>280</v>
      </c>
      <c r="V2008" s="2">
        <v>1085</v>
      </c>
      <c r="W2008" s="8">
        <v>0.14671109200343938</v>
      </c>
      <c r="X2008" s="2">
        <v>12861</v>
      </c>
      <c r="Y2008" s="45"/>
      <c r="AC2008" s="1" t="str">
        <f>IF(Table13[[#This Row],[TCS MP]]&gt;=Table13[[#This Row],[BMP]],IF(Table13[[#This Row],[TCS MP]]&lt;=Table13[[#This Row],[EMP]],"Good","EMP"),"BMP")</f>
        <v>EMP</v>
      </c>
    </row>
    <row r="2009" spans="1:29" ht="24" customHeight="1" x14ac:dyDescent="0.25">
      <c r="A2009" t="s">
        <v>7729</v>
      </c>
      <c r="B2009" t="s">
        <v>19229</v>
      </c>
      <c r="C2009">
        <v>4303</v>
      </c>
      <c r="D2009" t="s">
        <v>17074</v>
      </c>
      <c r="E2009" t="s">
        <v>7730</v>
      </c>
      <c r="F2009" s="9">
        <f>Table13[[#This Row],[ToMeasure]]-Table13[[#This Row],[FromMeasure]]</f>
        <v>0.12515219999999999</v>
      </c>
      <c r="G2009" s="5" t="s">
        <v>7731</v>
      </c>
      <c r="H2009" s="35">
        <v>0</v>
      </c>
      <c r="I2009" s="56"/>
      <c r="J2009" t="s">
        <v>1114</v>
      </c>
      <c r="K2009" s="58" t="s">
        <v>203</v>
      </c>
      <c r="L2009" s="35">
        <v>0.12515219999999999</v>
      </c>
      <c r="M2009" s="56"/>
      <c r="N2009" t="s">
        <v>647</v>
      </c>
      <c r="O2009" s="2">
        <v>13276</v>
      </c>
      <c r="P2009" s="2">
        <v>0</v>
      </c>
      <c r="Q2009" s="2">
        <v>13276</v>
      </c>
      <c r="R2009" t="s">
        <v>7732</v>
      </c>
      <c r="S2009">
        <v>11</v>
      </c>
      <c r="T2009" t="s">
        <v>203</v>
      </c>
      <c r="U2009" s="2">
        <v>398</v>
      </c>
      <c r="V2009" s="2">
        <v>1548</v>
      </c>
      <c r="W2009" s="8">
        <v>0.14658029526965954</v>
      </c>
      <c r="X2009" s="2">
        <v>18352</v>
      </c>
      <c r="Y2009" s="45"/>
      <c r="AC2009" s="1" t="str">
        <f>IF(Table13[[#This Row],[TCS MP]]&gt;=Table13[[#This Row],[BMP]],IF(Table13[[#This Row],[TCS MP]]&lt;=Table13[[#This Row],[EMP]],"Good","EMP"),"BMP")</f>
        <v>EMP</v>
      </c>
    </row>
    <row r="2010" spans="1:29" ht="24" customHeight="1" x14ac:dyDescent="0.25">
      <c r="A2010" t="s">
        <v>7733</v>
      </c>
      <c r="B2010" t="s">
        <v>19240</v>
      </c>
      <c r="C2010">
        <v>4320</v>
      </c>
      <c r="D2010" t="s">
        <v>17074</v>
      </c>
      <c r="E2010" t="s">
        <v>7734</v>
      </c>
      <c r="F2010" s="9">
        <f>Table13[[#This Row],[ToMeasure]]-Table13[[#This Row],[FromMeasure]]</f>
        <v>0.14418054</v>
      </c>
      <c r="G2010" s="5" t="s">
        <v>7735</v>
      </c>
      <c r="H2010" s="35">
        <v>0</v>
      </c>
      <c r="I2010" s="56"/>
      <c r="J2010" t="s">
        <v>156</v>
      </c>
      <c r="K2010" s="58" t="s">
        <v>203</v>
      </c>
      <c r="L2010" s="35">
        <v>0.14418054</v>
      </c>
      <c r="M2010" s="56"/>
      <c r="N2010" t="s">
        <v>3294</v>
      </c>
      <c r="O2010" s="2">
        <v>10033</v>
      </c>
      <c r="P2010" s="2">
        <v>0</v>
      </c>
      <c r="Q2010" s="2">
        <v>10033</v>
      </c>
      <c r="R2010" t="s">
        <v>7736</v>
      </c>
      <c r="S2010">
        <v>15</v>
      </c>
      <c r="T2010" t="s">
        <v>203</v>
      </c>
      <c r="U2010" s="2">
        <v>312</v>
      </c>
      <c r="V2010" s="2">
        <v>1204</v>
      </c>
      <c r="W2010" s="8">
        <v>0.15110136549387024</v>
      </c>
      <c r="X2010" s="2">
        <v>13869</v>
      </c>
      <c r="Y2010" s="45"/>
      <c r="AC2010" s="1" t="str">
        <f>IF(Table13[[#This Row],[TCS MP]]&gt;=Table13[[#This Row],[BMP]],IF(Table13[[#This Row],[TCS MP]]&lt;=Table13[[#This Row],[EMP]],"Good","EMP"),"BMP")</f>
        <v>EMP</v>
      </c>
    </row>
    <row r="2011" spans="1:29" ht="24" customHeight="1" x14ac:dyDescent="0.25">
      <c r="A2011" t="s">
        <v>7737</v>
      </c>
      <c r="B2011" t="s">
        <v>19242</v>
      </c>
      <c r="C2011">
        <v>4322</v>
      </c>
      <c r="D2011" t="s">
        <v>17074</v>
      </c>
      <c r="E2011" t="s">
        <v>7738</v>
      </c>
      <c r="F2011" s="9">
        <f>Table13[[#This Row],[ToMeasure]]-Table13[[#This Row],[FromMeasure]]</f>
        <v>0.19283349999999999</v>
      </c>
      <c r="G2011" s="5" t="s">
        <v>7739</v>
      </c>
      <c r="H2011" s="35">
        <v>0</v>
      </c>
      <c r="I2011" s="56"/>
      <c r="J2011" t="s">
        <v>647</v>
      </c>
      <c r="K2011" s="58" t="s">
        <v>203</v>
      </c>
      <c r="L2011" s="35">
        <v>0.19283349999999999</v>
      </c>
      <c r="M2011" s="56"/>
      <c r="N2011" t="s">
        <v>1114</v>
      </c>
      <c r="O2011" s="2">
        <v>10595</v>
      </c>
      <c r="P2011" s="2">
        <v>0</v>
      </c>
      <c r="Q2011" s="2">
        <v>10595</v>
      </c>
      <c r="R2011" t="s">
        <v>7740</v>
      </c>
      <c r="S2011">
        <v>15</v>
      </c>
      <c r="T2011" t="s">
        <v>203</v>
      </c>
      <c r="U2011" s="2">
        <v>973</v>
      </c>
      <c r="V2011" s="2">
        <v>159</v>
      </c>
      <c r="W2011" s="8">
        <v>0.10684285040113262</v>
      </c>
      <c r="X2011" s="2">
        <v>14646</v>
      </c>
      <c r="Y2011" s="45"/>
      <c r="AC2011" s="1" t="str">
        <f>IF(Table13[[#This Row],[TCS MP]]&gt;=Table13[[#This Row],[BMP]],IF(Table13[[#This Row],[TCS MP]]&lt;=Table13[[#This Row],[EMP]],"Good","EMP"),"BMP")</f>
        <v>EMP</v>
      </c>
    </row>
    <row r="2012" spans="1:29" ht="24" customHeight="1" x14ac:dyDescent="0.25">
      <c r="A2012" t="s">
        <v>6684</v>
      </c>
      <c r="B2012" t="s">
        <v>19241</v>
      </c>
      <c r="C2012">
        <v>4321</v>
      </c>
      <c r="D2012" t="s">
        <v>17074</v>
      </c>
      <c r="E2012" t="s">
        <v>6685</v>
      </c>
      <c r="F2012" s="9">
        <f>Table13[[#This Row],[ToMeasure]]-Table13[[#This Row],[FromMeasure]]</f>
        <v>0.16910703999999999</v>
      </c>
      <c r="G2012" s="5" t="s">
        <v>6686</v>
      </c>
      <c r="H2012" s="35">
        <v>0</v>
      </c>
      <c r="I2012" s="56"/>
      <c r="J2012" t="s">
        <v>3294</v>
      </c>
      <c r="K2012" s="58" t="s">
        <v>203</v>
      </c>
      <c r="L2012" s="35">
        <v>0.16910703999999999</v>
      </c>
      <c r="M2012" s="56"/>
      <c r="N2012" t="s">
        <v>156</v>
      </c>
      <c r="O2012" s="2">
        <v>12540</v>
      </c>
      <c r="P2012" s="2">
        <v>0</v>
      </c>
      <c r="Q2012" s="2">
        <v>12540</v>
      </c>
      <c r="R2012" t="s">
        <v>6687</v>
      </c>
      <c r="S2012">
        <v>10</v>
      </c>
      <c r="T2012" t="s">
        <v>203</v>
      </c>
      <c r="U2012" s="2">
        <v>376</v>
      </c>
      <c r="V2012" s="2">
        <v>1464</v>
      </c>
      <c r="W2012" s="8">
        <v>0.14673046251993621</v>
      </c>
      <c r="X2012" s="2">
        <v>17334</v>
      </c>
      <c r="Y2012" s="45"/>
      <c r="AC2012" s="1" t="str">
        <f>IF(Table13[[#This Row],[TCS MP]]&gt;=Table13[[#This Row],[BMP]],IF(Table13[[#This Row],[TCS MP]]&lt;=Table13[[#This Row],[EMP]],"Good","EMP"),"BMP")</f>
        <v>EMP</v>
      </c>
    </row>
    <row r="2013" spans="1:29" ht="24" customHeight="1" x14ac:dyDescent="0.25">
      <c r="A2013" t="s">
        <v>11640</v>
      </c>
      <c r="B2013" t="s">
        <v>19243</v>
      </c>
      <c r="C2013">
        <v>4323</v>
      </c>
      <c r="D2013" t="s">
        <v>17074</v>
      </c>
      <c r="E2013" t="s">
        <v>11641</v>
      </c>
      <c r="F2013" s="9">
        <f>Table13[[#This Row],[ToMeasure]]-Table13[[#This Row],[FromMeasure]]</f>
        <v>9.2568869999999998E-2</v>
      </c>
      <c r="G2013" s="5" t="s">
        <v>11642</v>
      </c>
      <c r="H2013" s="35">
        <v>0</v>
      </c>
      <c r="I2013" s="56"/>
      <c r="J2013" t="s">
        <v>1114</v>
      </c>
      <c r="K2013" s="58" t="s">
        <v>203</v>
      </c>
      <c r="L2013" s="35">
        <v>9.2568869999999998E-2</v>
      </c>
      <c r="M2013" s="56"/>
      <c r="N2013" t="s">
        <v>647</v>
      </c>
      <c r="O2013" s="2">
        <v>11170</v>
      </c>
      <c r="P2013" s="2">
        <v>0</v>
      </c>
      <c r="Q2013" s="2">
        <v>11170</v>
      </c>
      <c r="R2013" t="s">
        <v>11643</v>
      </c>
      <c r="S2013">
        <v>13</v>
      </c>
      <c r="T2013" t="s">
        <v>203</v>
      </c>
      <c r="U2013" s="2">
        <v>336</v>
      </c>
      <c r="V2013" s="2">
        <v>1303</v>
      </c>
      <c r="W2013" s="8">
        <v>0.14673231871083259</v>
      </c>
      <c r="X2013" s="2">
        <v>15441</v>
      </c>
      <c r="Y2013" s="45"/>
      <c r="AC2013" s="1" t="str">
        <f>IF(Table13[[#This Row],[TCS MP]]&gt;=Table13[[#This Row],[BMP]],IF(Table13[[#This Row],[TCS MP]]&lt;=Table13[[#This Row],[EMP]],"Good","EMP"),"BMP")</f>
        <v>EMP</v>
      </c>
    </row>
    <row r="2014" spans="1:29" ht="24" customHeight="1" x14ac:dyDescent="0.25">
      <c r="A2014" t="s">
        <v>6688</v>
      </c>
      <c r="B2014" t="s">
        <v>19249</v>
      </c>
      <c r="C2014">
        <v>4330</v>
      </c>
      <c r="D2014" t="s">
        <v>17074</v>
      </c>
      <c r="E2014" t="s">
        <v>6689</v>
      </c>
      <c r="F2014" s="9">
        <f>Table13[[#This Row],[ToMeasure]]-Table13[[#This Row],[FromMeasure]]</f>
        <v>0.16899041000000001</v>
      </c>
      <c r="G2014" s="5" t="s">
        <v>6690</v>
      </c>
      <c r="H2014" s="35">
        <v>0</v>
      </c>
      <c r="I2014" s="56"/>
      <c r="J2014" t="s">
        <v>156</v>
      </c>
      <c r="K2014" s="58" t="s">
        <v>203</v>
      </c>
      <c r="L2014" s="35">
        <v>0.16899041000000001</v>
      </c>
      <c r="M2014" s="56"/>
      <c r="N2014" t="s">
        <v>3294</v>
      </c>
      <c r="O2014" s="2">
        <v>10501</v>
      </c>
      <c r="P2014" s="2">
        <v>0</v>
      </c>
      <c r="Q2014" s="2">
        <v>10501</v>
      </c>
      <c r="R2014" t="s">
        <v>6691</v>
      </c>
      <c r="S2014">
        <v>11</v>
      </c>
      <c r="T2014" t="s">
        <v>203</v>
      </c>
      <c r="U2014" s="2">
        <v>966</v>
      </c>
      <c r="V2014" s="2">
        <v>156</v>
      </c>
      <c r="W2014" s="8">
        <v>0.10684696695552805</v>
      </c>
      <c r="X2014" s="2">
        <v>14516</v>
      </c>
      <c r="Y2014" s="45"/>
      <c r="AC2014" s="1" t="str">
        <f>IF(Table13[[#This Row],[TCS MP]]&gt;=Table13[[#This Row],[BMP]],IF(Table13[[#This Row],[TCS MP]]&lt;=Table13[[#This Row],[EMP]],"Good","EMP"),"BMP")</f>
        <v>EMP</v>
      </c>
    </row>
    <row r="2015" spans="1:29" ht="24" customHeight="1" x14ac:dyDescent="0.25">
      <c r="A2015" t="s">
        <v>3724</v>
      </c>
      <c r="B2015" t="s">
        <v>19252</v>
      </c>
      <c r="C2015">
        <v>4333</v>
      </c>
      <c r="D2015" t="s">
        <v>17074</v>
      </c>
      <c r="E2015" t="s">
        <v>3725</v>
      </c>
      <c r="F2015" s="9">
        <f>Table13[[#This Row],[ToMeasure]]-Table13[[#This Row],[FromMeasure]]</f>
        <v>0.15205852</v>
      </c>
      <c r="G2015" s="5" t="s">
        <v>3726</v>
      </c>
      <c r="H2015" s="35">
        <v>0</v>
      </c>
      <c r="I2015" s="56"/>
      <c r="J2015" t="s">
        <v>1114</v>
      </c>
      <c r="K2015" s="58" t="s">
        <v>203</v>
      </c>
      <c r="L2015" s="35">
        <v>0.15205852</v>
      </c>
      <c r="M2015" s="56"/>
      <c r="N2015" t="s">
        <v>647</v>
      </c>
      <c r="O2015" s="2">
        <v>13636</v>
      </c>
      <c r="P2015" s="2">
        <v>0</v>
      </c>
      <c r="Q2015" s="2">
        <v>13636</v>
      </c>
      <c r="R2015" t="s">
        <v>3727</v>
      </c>
      <c r="S2015">
        <v>9</v>
      </c>
      <c r="T2015" t="s">
        <v>203</v>
      </c>
      <c r="U2015" s="2">
        <v>410</v>
      </c>
      <c r="V2015" s="2">
        <v>1594</v>
      </c>
      <c r="W2015" s="8">
        <v>0.14696391903784101</v>
      </c>
      <c r="X2015" s="2">
        <v>18849</v>
      </c>
      <c r="Y2015" s="45"/>
      <c r="AC2015" s="1" t="str">
        <f>IF(Table13[[#This Row],[TCS MP]]&gt;=Table13[[#This Row],[BMP]],IF(Table13[[#This Row],[TCS MP]]&lt;=Table13[[#This Row],[EMP]],"Good","EMP"),"BMP")</f>
        <v>EMP</v>
      </c>
    </row>
    <row r="2016" spans="1:29" ht="24" customHeight="1" x14ac:dyDescent="0.25">
      <c r="A2016" t="s">
        <v>11644</v>
      </c>
      <c r="B2016" t="s">
        <v>19260</v>
      </c>
      <c r="C2016">
        <v>4342</v>
      </c>
      <c r="D2016" t="s">
        <v>17074</v>
      </c>
      <c r="E2016" t="s">
        <v>11645</v>
      </c>
      <c r="F2016" s="9">
        <f>Table13[[#This Row],[ToMeasure]]-Table13[[#This Row],[FromMeasure]]</f>
        <v>0.21342712999999999</v>
      </c>
      <c r="G2016" s="5" t="s">
        <v>11646</v>
      </c>
      <c r="H2016" s="35">
        <v>0</v>
      </c>
      <c r="I2016" s="56"/>
      <c r="J2016" t="s">
        <v>647</v>
      </c>
      <c r="K2016" s="58" t="s">
        <v>203</v>
      </c>
      <c r="L2016" s="35">
        <v>0.21342712999999999</v>
      </c>
      <c r="M2016" s="56"/>
      <c r="N2016" t="s">
        <v>1114</v>
      </c>
      <c r="O2016" s="2">
        <v>3616</v>
      </c>
      <c r="P2016" s="2">
        <v>0</v>
      </c>
      <c r="Q2016" s="2">
        <v>3616</v>
      </c>
      <c r="R2016" t="s">
        <v>11647</v>
      </c>
      <c r="S2016">
        <v>12</v>
      </c>
      <c r="T2016" t="s">
        <v>203</v>
      </c>
      <c r="U2016" s="2">
        <v>331</v>
      </c>
      <c r="V2016" s="2">
        <v>52</v>
      </c>
      <c r="W2016" s="8">
        <v>0.10591814159292036</v>
      </c>
      <c r="X2016" s="2">
        <v>4998</v>
      </c>
      <c r="Y2016" s="45"/>
      <c r="AC2016" s="1" t="str">
        <f>IF(Table13[[#This Row],[TCS MP]]&gt;=Table13[[#This Row],[BMP]],IF(Table13[[#This Row],[TCS MP]]&lt;=Table13[[#This Row],[EMP]],"Good","EMP"),"BMP")</f>
        <v>EMP</v>
      </c>
    </row>
    <row r="2017" spans="1:29" ht="24" customHeight="1" x14ac:dyDescent="0.25">
      <c r="A2017" t="s">
        <v>11648</v>
      </c>
      <c r="B2017" t="s">
        <v>19264</v>
      </c>
      <c r="C2017">
        <v>4346</v>
      </c>
      <c r="D2017" t="s">
        <v>17074</v>
      </c>
      <c r="E2017" t="s">
        <v>11649</v>
      </c>
      <c r="F2017" s="9">
        <f>Table13[[#This Row],[ToMeasure]]-Table13[[#This Row],[FromMeasure]]</f>
        <v>0.95843396999999997</v>
      </c>
      <c r="G2017" s="5" t="s">
        <v>11650</v>
      </c>
      <c r="H2017" s="35">
        <v>0</v>
      </c>
      <c r="I2017" s="56"/>
      <c r="J2017" t="s">
        <v>647</v>
      </c>
      <c r="K2017" s="58" t="s">
        <v>203</v>
      </c>
      <c r="L2017" s="35">
        <v>0.95843396999999997</v>
      </c>
      <c r="M2017" s="56"/>
      <c r="N2017" t="s">
        <v>4333</v>
      </c>
      <c r="O2017" s="2">
        <v>10372</v>
      </c>
      <c r="P2017" s="2">
        <v>0</v>
      </c>
      <c r="Q2017" s="2">
        <v>10372</v>
      </c>
      <c r="R2017" t="s">
        <v>11651</v>
      </c>
      <c r="S2017">
        <v>10</v>
      </c>
      <c r="T2017" t="s">
        <v>203</v>
      </c>
      <c r="U2017" s="2">
        <v>321</v>
      </c>
      <c r="V2017" s="2">
        <v>1244</v>
      </c>
      <c r="W2017" s="8">
        <v>0.15088700347088316</v>
      </c>
      <c r="X2017" s="2">
        <v>14337</v>
      </c>
      <c r="Y2017" s="45"/>
      <c r="AC2017" s="1" t="str">
        <f>IF(Table13[[#This Row],[TCS MP]]&gt;=Table13[[#This Row],[BMP]],IF(Table13[[#This Row],[TCS MP]]&lt;=Table13[[#This Row],[EMP]],"Good","EMP"),"BMP")</f>
        <v>EMP</v>
      </c>
    </row>
    <row r="2018" spans="1:29" ht="24" customHeight="1" x14ac:dyDescent="0.25">
      <c r="A2018" t="s">
        <v>7741</v>
      </c>
      <c r="B2018" t="s">
        <v>19259</v>
      </c>
      <c r="C2018">
        <v>4341</v>
      </c>
      <c r="D2018" t="s">
        <v>17074</v>
      </c>
      <c r="E2018" t="s">
        <v>7742</v>
      </c>
      <c r="F2018" s="9">
        <f>Table13[[#This Row],[ToMeasure]]-Table13[[#This Row],[FromMeasure]]</f>
        <v>7.5864699999999993E-2</v>
      </c>
      <c r="G2018" s="5" t="s">
        <v>7743</v>
      </c>
      <c r="H2018" s="35">
        <v>0</v>
      </c>
      <c r="I2018" s="56"/>
      <c r="J2018" t="s">
        <v>3294</v>
      </c>
      <c r="K2018" s="58" t="s">
        <v>203</v>
      </c>
      <c r="L2018" s="35">
        <v>7.5864699999999993E-2</v>
      </c>
      <c r="M2018" s="56"/>
      <c r="N2018" t="s">
        <v>156</v>
      </c>
      <c r="O2018" s="2">
        <v>3779</v>
      </c>
      <c r="P2018" s="2">
        <v>0</v>
      </c>
      <c r="Q2018" s="2">
        <v>3779</v>
      </c>
      <c r="R2018" t="s">
        <v>7744</v>
      </c>
      <c r="S2018">
        <v>15</v>
      </c>
      <c r="T2018" t="s">
        <v>203</v>
      </c>
      <c r="U2018" s="2">
        <v>113</v>
      </c>
      <c r="V2018" s="2">
        <v>441</v>
      </c>
      <c r="W2018" s="8">
        <v>0.14659962953162212</v>
      </c>
      <c r="X2018" s="2">
        <v>5224</v>
      </c>
      <c r="Y2018" s="45"/>
      <c r="AC2018" s="1" t="str">
        <f>IF(Table13[[#This Row],[TCS MP]]&gt;=Table13[[#This Row],[BMP]],IF(Table13[[#This Row],[TCS MP]]&lt;=Table13[[#This Row],[EMP]],"Good","EMP"),"BMP")</f>
        <v>EMP</v>
      </c>
    </row>
    <row r="2019" spans="1:29" ht="24" customHeight="1" x14ac:dyDescent="0.25">
      <c r="A2019" t="s">
        <v>7745</v>
      </c>
      <c r="B2019" t="s">
        <v>19271</v>
      </c>
      <c r="C2019">
        <v>4350</v>
      </c>
      <c r="D2019" t="s">
        <v>17074</v>
      </c>
      <c r="E2019" t="s">
        <v>369</v>
      </c>
      <c r="F2019" s="9">
        <f>Table13[[#This Row],[ToMeasure]]-Table13[[#This Row],[FromMeasure]]</f>
        <v>0.23610632000000001</v>
      </c>
      <c r="G2019" s="5" t="s">
        <v>367</v>
      </c>
      <c r="H2019" s="35">
        <v>0</v>
      </c>
      <c r="I2019" s="56"/>
      <c r="J2019" t="s">
        <v>156</v>
      </c>
      <c r="K2019" s="58" t="s">
        <v>203</v>
      </c>
      <c r="L2019" s="35">
        <v>0.23610632000000001</v>
      </c>
      <c r="M2019" s="56"/>
      <c r="N2019" t="s">
        <v>3294</v>
      </c>
      <c r="O2019" s="2">
        <v>7660</v>
      </c>
      <c r="P2019" s="2">
        <v>0</v>
      </c>
      <c r="Q2019" s="2">
        <v>7660</v>
      </c>
      <c r="R2019" t="s">
        <v>7746</v>
      </c>
      <c r="S2019">
        <v>11</v>
      </c>
      <c r="T2019" t="s">
        <v>203</v>
      </c>
      <c r="U2019" s="2">
        <v>704</v>
      </c>
      <c r="V2019" s="2">
        <v>114</v>
      </c>
      <c r="W2019" s="8">
        <v>0.10678851174934725</v>
      </c>
      <c r="X2019" s="2">
        <v>10589</v>
      </c>
      <c r="Y2019" s="45"/>
      <c r="AC2019" s="1" t="str">
        <f>IF(Table13[[#This Row],[TCS MP]]&gt;=Table13[[#This Row],[BMP]],IF(Table13[[#This Row],[TCS MP]]&lt;=Table13[[#This Row],[EMP]],"Good","EMP"),"BMP")</f>
        <v>EMP</v>
      </c>
    </row>
    <row r="2020" spans="1:29" ht="24" customHeight="1" x14ac:dyDescent="0.25">
      <c r="A2020" t="s">
        <v>3728</v>
      </c>
      <c r="B2020" t="s">
        <v>19276</v>
      </c>
      <c r="C2020">
        <v>4355</v>
      </c>
      <c r="D2020" t="s">
        <v>17074</v>
      </c>
      <c r="E2020" t="s">
        <v>372</v>
      </c>
      <c r="F2020" s="9">
        <f>Table13[[#This Row],[ToMeasure]]-Table13[[#This Row],[FromMeasure]]</f>
        <v>7.3636279999999998E-2</v>
      </c>
      <c r="G2020" s="5" t="s">
        <v>370</v>
      </c>
      <c r="H2020" s="35">
        <v>0</v>
      </c>
      <c r="I2020" s="56"/>
      <c r="J2020" t="s">
        <v>156</v>
      </c>
      <c r="K2020" s="58" t="s">
        <v>203</v>
      </c>
      <c r="L2020" s="35">
        <v>7.3636279999999998E-2</v>
      </c>
      <c r="M2020" s="56"/>
      <c r="N2020" t="s">
        <v>3294</v>
      </c>
      <c r="O2020" s="2">
        <v>8770</v>
      </c>
      <c r="P2020" s="2">
        <v>0</v>
      </c>
      <c r="Q2020" s="2">
        <v>8770</v>
      </c>
      <c r="R2020" t="s">
        <v>3729</v>
      </c>
      <c r="S2020">
        <v>11</v>
      </c>
      <c r="T2020">
        <v>52</v>
      </c>
      <c r="U2020" s="2">
        <v>270</v>
      </c>
      <c r="V2020" s="2">
        <v>1051</v>
      </c>
      <c r="W2020" s="8">
        <v>0.15062713797035349</v>
      </c>
      <c r="X2020" s="2">
        <v>12123</v>
      </c>
      <c r="Y2020" s="45"/>
      <c r="AC2020" s="1" t="str">
        <f>IF(Table13[[#This Row],[TCS MP]]&gt;=Table13[[#This Row],[BMP]],IF(Table13[[#This Row],[TCS MP]]&lt;=Table13[[#This Row],[EMP]],"Good","EMP"),"BMP")</f>
        <v>EMP</v>
      </c>
    </row>
    <row r="2021" spans="1:29" ht="24" customHeight="1" x14ac:dyDescent="0.25">
      <c r="A2021" t="s">
        <v>6692</v>
      </c>
      <c r="B2021" t="s">
        <v>19273</v>
      </c>
      <c r="C2021">
        <v>4352</v>
      </c>
      <c r="D2021" t="s">
        <v>17074</v>
      </c>
      <c r="E2021" t="s">
        <v>6693</v>
      </c>
      <c r="F2021" s="9">
        <f>Table13[[#This Row],[ToMeasure]]-Table13[[#This Row],[FromMeasure]]</f>
        <v>7.0847270000000004E-2</v>
      </c>
      <c r="G2021" s="5" t="s">
        <v>6694</v>
      </c>
      <c r="H2021" s="35">
        <v>0</v>
      </c>
      <c r="I2021" s="56"/>
      <c r="J2021" t="s">
        <v>647</v>
      </c>
      <c r="K2021" s="58" t="s">
        <v>203</v>
      </c>
      <c r="L2021" s="35">
        <v>7.0847270000000004E-2</v>
      </c>
      <c r="M2021" s="56"/>
      <c r="N2021" t="s">
        <v>1114</v>
      </c>
      <c r="O2021" s="2">
        <v>2118</v>
      </c>
      <c r="P2021" s="2">
        <v>0</v>
      </c>
      <c r="Q2021" s="2">
        <v>2118</v>
      </c>
      <c r="R2021" t="s">
        <v>6695</v>
      </c>
      <c r="S2021">
        <v>11</v>
      </c>
      <c r="T2021" t="s">
        <v>203</v>
      </c>
      <c r="U2021" s="2">
        <v>194</v>
      </c>
      <c r="V2021" s="2">
        <v>30</v>
      </c>
      <c r="W2021" s="8">
        <v>0.10576015108593012</v>
      </c>
      <c r="X2021" s="2">
        <v>2928</v>
      </c>
      <c r="Y2021" s="45"/>
      <c r="AC2021" s="1" t="str">
        <f>IF(Table13[[#This Row],[TCS MP]]&gt;=Table13[[#This Row],[BMP]],IF(Table13[[#This Row],[TCS MP]]&lt;=Table13[[#This Row],[EMP]],"Good","EMP"),"BMP")</f>
        <v>EMP</v>
      </c>
    </row>
    <row r="2022" spans="1:29" ht="24" customHeight="1" x14ac:dyDescent="0.25">
      <c r="A2022" t="s">
        <v>3730</v>
      </c>
      <c r="B2022" t="s">
        <v>19272</v>
      </c>
      <c r="C2022">
        <v>4351</v>
      </c>
      <c r="D2022" t="s">
        <v>17074</v>
      </c>
      <c r="E2022" t="s">
        <v>375</v>
      </c>
      <c r="F2022" s="9">
        <f>Table13[[#This Row],[ToMeasure]]-Table13[[#This Row],[FromMeasure]]</f>
        <v>6.1609860000000002E-2</v>
      </c>
      <c r="G2022" s="5" t="s">
        <v>373</v>
      </c>
      <c r="H2022" s="35">
        <v>0</v>
      </c>
      <c r="I2022" s="56"/>
      <c r="J2022" t="s">
        <v>3294</v>
      </c>
      <c r="K2022" s="58" t="s">
        <v>203</v>
      </c>
      <c r="L2022" s="35">
        <v>6.1609860000000002E-2</v>
      </c>
      <c r="M2022" s="56"/>
      <c r="N2022" t="s">
        <v>156</v>
      </c>
      <c r="O2022" s="2">
        <v>2966</v>
      </c>
      <c r="P2022" s="2">
        <v>0</v>
      </c>
      <c r="Q2022" s="2">
        <v>2966</v>
      </c>
      <c r="R2022" t="s">
        <v>3731</v>
      </c>
      <c r="S2022">
        <v>13</v>
      </c>
      <c r="T2022" t="s">
        <v>203</v>
      </c>
      <c r="U2022" s="2">
        <v>90</v>
      </c>
      <c r="V2022" s="2">
        <v>347</v>
      </c>
      <c r="W2022" s="8">
        <v>0.14733648010788941</v>
      </c>
      <c r="X2022" s="2">
        <v>4100</v>
      </c>
      <c r="Y2022" s="45"/>
      <c r="AC2022" s="1" t="str">
        <f>IF(Table13[[#This Row],[TCS MP]]&gt;=Table13[[#This Row],[BMP]],IF(Table13[[#This Row],[TCS MP]]&lt;=Table13[[#This Row],[EMP]],"Good","EMP"),"BMP")</f>
        <v>EMP</v>
      </c>
    </row>
    <row r="2023" spans="1:29" ht="24" customHeight="1" x14ac:dyDescent="0.25">
      <c r="A2023" t="s">
        <v>6696</v>
      </c>
      <c r="B2023" t="s">
        <v>19274</v>
      </c>
      <c r="C2023">
        <v>4353</v>
      </c>
      <c r="D2023" t="s">
        <v>17074</v>
      </c>
      <c r="E2023" t="s">
        <v>6697</v>
      </c>
      <c r="F2023" s="9">
        <f>Table13[[#This Row],[ToMeasure]]-Table13[[#This Row],[FromMeasure]]</f>
        <v>0.12860373</v>
      </c>
      <c r="G2023" s="5" t="s">
        <v>6698</v>
      </c>
      <c r="H2023" s="35">
        <v>0</v>
      </c>
      <c r="I2023" s="56"/>
      <c r="J2023" t="s">
        <v>1114</v>
      </c>
      <c r="K2023" s="58" t="s">
        <v>203</v>
      </c>
      <c r="L2023" s="35">
        <v>0.12860373</v>
      </c>
      <c r="M2023" s="56"/>
      <c r="N2023" t="s">
        <v>647</v>
      </c>
      <c r="O2023" s="2">
        <v>6704</v>
      </c>
      <c r="P2023" s="2">
        <v>0</v>
      </c>
      <c r="Q2023" s="2">
        <v>6704</v>
      </c>
      <c r="R2023" t="s">
        <v>6699</v>
      </c>
      <c r="S2023">
        <v>13</v>
      </c>
      <c r="T2023" t="s">
        <v>203</v>
      </c>
      <c r="U2023" s="2">
        <v>202</v>
      </c>
      <c r="V2023" s="2">
        <v>788</v>
      </c>
      <c r="W2023" s="8">
        <v>0.14767303102625298</v>
      </c>
      <c r="X2023" s="2">
        <v>9267</v>
      </c>
      <c r="Y2023" s="45"/>
      <c r="AC2023" s="1" t="str">
        <f>IF(Table13[[#This Row],[TCS MP]]&gt;=Table13[[#This Row],[BMP]],IF(Table13[[#This Row],[TCS MP]]&lt;=Table13[[#This Row],[EMP]],"Good","EMP"),"BMP")</f>
        <v>EMP</v>
      </c>
    </row>
    <row r="2024" spans="1:29" ht="24" customHeight="1" x14ac:dyDescent="0.25">
      <c r="A2024" t="s">
        <v>7747</v>
      </c>
      <c r="B2024" t="s">
        <v>19284</v>
      </c>
      <c r="C2024">
        <v>4362</v>
      </c>
      <c r="D2024" t="s">
        <v>17074</v>
      </c>
      <c r="E2024" t="s">
        <v>7748</v>
      </c>
      <c r="F2024" s="9">
        <f>Table13[[#This Row],[ToMeasure]]-Table13[[#This Row],[FromMeasure]]</f>
        <v>0.33898697999999999</v>
      </c>
      <c r="G2024" s="5" t="s">
        <v>7749</v>
      </c>
      <c r="H2024" s="35">
        <v>0</v>
      </c>
      <c r="I2024" s="56"/>
      <c r="J2024" t="s">
        <v>647</v>
      </c>
      <c r="K2024" s="58" t="s">
        <v>203</v>
      </c>
      <c r="L2024" s="35">
        <v>0.33898697999999999</v>
      </c>
      <c r="M2024" s="56"/>
      <c r="N2024" t="s">
        <v>1114</v>
      </c>
      <c r="O2024" s="2">
        <v>2186</v>
      </c>
      <c r="P2024" s="2">
        <v>0</v>
      </c>
      <c r="Q2024" s="2">
        <v>2186</v>
      </c>
      <c r="R2024" t="s">
        <v>7750</v>
      </c>
      <c r="S2024">
        <v>12</v>
      </c>
      <c r="T2024" t="s">
        <v>203</v>
      </c>
      <c r="U2024" s="2">
        <v>201</v>
      </c>
      <c r="V2024" s="2">
        <v>32</v>
      </c>
      <c r="W2024" s="8">
        <v>0.10658737419945105</v>
      </c>
      <c r="X2024" s="2">
        <v>3022</v>
      </c>
      <c r="Y2024" s="45"/>
      <c r="AC2024" s="1" t="str">
        <f>IF(Table13[[#This Row],[TCS MP]]&gt;=Table13[[#This Row],[BMP]],IF(Table13[[#This Row],[TCS MP]]&lt;=Table13[[#This Row],[EMP]],"Good","EMP"),"BMP")</f>
        <v>EMP</v>
      </c>
    </row>
    <row r="2025" spans="1:29" ht="24" customHeight="1" x14ac:dyDescent="0.25">
      <c r="A2025" t="s">
        <v>3732</v>
      </c>
      <c r="B2025" t="s">
        <v>19283</v>
      </c>
      <c r="C2025">
        <v>4361</v>
      </c>
      <c r="D2025" t="s">
        <v>17074</v>
      </c>
      <c r="E2025" t="s">
        <v>378</v>
      </c>
      <c r="F2025" s="9">
        <f>Table13[[#This Row],[ToMeasure]]-Table13[[#This Row],[FromMeasure]]</f>
        <v>0.14899161999999999</v>
      </c>
      <c r="G2025" s="5" t="s">
        <v>376</v>
      </c>
      <c r="H2025" s="35">
        <v>0</v>
      </c>
      <c r="I2025" s="56"/>
      <c r="J2025" t="s">
        <v>3733</v>
      </c>
      <c r="K2025" s="58" t="s">
        <v>203</v>
      </c>
      <c r="L2025" s="35">
        <v>0.14899161999999999</v>
      </c>
      <c r="M2025" s="56"/>
      <c r="N2025" t="s">
        <v>156</v>
      </c>
      <c r="O2025" s="2">
        <v>3146</v>
      </c>
      <c r="P2025" s="2">
        <v>0</v>
      </c>
      <c r="Q2025" s="2">
        <v>3146</v>
      </c>
      <c r="R2025" t="s">
        <v>3734</v>
      </c>
      <c r="S2025">
        <v>11</v>
      </c>
      <c r="T2025" t="s">
        <v>203</v>
      </c>
      <c r="U2025" s="2">
        <v>95</v>
      </c>
      <c r="V2025" s="2">
        <v>370</v>
      </c>
      <c r="W2025" s="8">
        <v>0.14780673871582964</v>
      </c>
      <c r="X2025" s="2">
        <v>4349</v>
      </c>
      <c r="Y2025" s="45"/>
      <c r="AC2025" s="1" t="str">
        <f>IF(Table13[[#This Row],[TCS MP]]&gt;=Table13[[#This Row],[BMP]],IF(Table13[[#This Row],[TCS MP]]&lt;=Table13[[#This Row],[EMP]],"Good","EMP"),"BMP")</f>
        <v>EMP</v>
      </c>
    </row>
    <row r="2026" spans="1:29" ht="24" customHeight="1" x14ac:dyDescent="0.25">
      <c r="A2026" t="s">
        <v>6700</v>
      </c>
      <c r="B2026" t="s">
        <v>19285</v>
      </c>
      <c r="C2026">
        <v>4363</v>
      </c>
      <c r="D2026" t="s">
        <v>17074</v>
      </c>
      <c r="E2026" t="s">
        <v>6701</v>
      </c>
      <c r="F2026" s="9">
        <f>Table13[[#This Row],[ToMeasure]]-Table13[[#This Row],[FromMeasure]]</f>
        <v>0.27727457</v>
      </c>
      <c r="G2026" s="5" t="s">
        <v>6702</v>
      </c>
      <c r="H2026" s="35">
        <v>0</v>
      </c>
      <c r="I2026" s="56"/>
      <c r="J2026" t="s">
        <v>3733</v>
      </c>
      <c r="K2026" s="58" t="s">
        <v>203</v>
      </c>
      <c r="L2026" s="35">
        <v>0.27727457</v>
      </c>
      <c r="M2026" s="56"/>
      <c r="N2026" t="s">
        <v>647</v>
      </c>
      <c r="O2026" s="2">
        <v>6277</v>
      </c>
      <c r="P2026" s="2">
        <v>0</v>
      </c>
      <c r="Q2026" s="2">
        <v>6277</v>
      </c>
      <c r="R2026" t="s">
        <v>6703</v>
      </c>
      <c r="S2026">
        <v>12</v>
      </c>
      <c r="T2026" t="s">
        <v>203</v>
      </c>
      <c r="U2026" s="2">
        <v>546</v>
      </c>
      <c r="V2026" s="2">
        <v>87</v>
      </c>
      <c r="W2026" s="8">
        <v>0.10084435239764218</v>
      </c>
      <c r="X2026" s="2">
        <v>9568</v>
      </c>
      <c r="Y2026" s="45"/>
      <c r="AC2026" s="1" t="str">
        <f>IF(Table13[[#This Row],[TCS MP]]&gt;=Table13[[#This Row],[BMP]],IF(Table13[[#This Row],[TCS MP]]&lt;=Table13[[#This Row],[EMP]],"Good","EMP"),"BMP")</f>
        <v>EMP</v>
      </c>
    </row>
    <row r="2027" spans="1:29" ht="24" customHeight="1" x14ac:dyDescent="0.25">
      <c r="A2027" t="s">
        <v>3735</v>
      </c>
      <c r="B2027" t="s">
        <v>19287</v>
      </c>
      <c r="C2027">
        <v>4370</v>
      </c>
      <c r="D2027" t="s">
        <v>17074</v>
      </c>
      <c r="E2027" t="s">
        <v>381</v>
      </c>
      <c r="F2027" s="9">
        <f>Table13[[#This Row],[ToMeasure]]-Table13[[#This Row],[FromMeasure]]</f>
        <v>0.42727458000000001</v>
      </c>
      <c r="G2027" s="5" t="s">
        <v>379</v>
      </c>
      <c r="H2027" s="35">
        <v>0</v>
      </c>
      <c r="I2027" s="56"/>
      <c r="J2027" t="s">
        <v>156</v>
      </c>
      <c r="K2027" s="58" t="s">
        <v>203</v>
      </c>
      <c r="L2027" s="35">
        <v>0.42727458000000001</v>
      </c>
      <c r="M2027" s="56"/>
      <c r="N2027" t="s">
        <v>3736</v>
      </c>
      <c r="O2027" s="2">
        <v>7595</v>
      </c>
      <c r="P2027" s="2">
        <v>0</v>
      </c>
      <c r="Q2027" s="2">
        <v>7595</v>
      </c>
      <c r="R2027" t="s">
        <v>3737</v>
      </c>
      <c r="S2027">
        <v>10</v>
      </c>
      <c r="T2027" t="s">
        <v>203</v>
      </c>
      <c r="U2027" s="2">
        <v>698</v>
      </c>
      <c r="V2027" s="2">
        <v>114</v>
      </c>
      <c r="W2027" s="8">
        <v>0.10691244239631337</v>
      </c>
      <c r="X2027" s="2">
        <v>10499</v>
      </c>
      <c r="Y2027" s="45"/>
      <c r="AC2027" s="1" t="str">
        <f>IF(Table13[[#This Row],[TCS MP]]&gt;=Table13[[#This Row],[BMP]],IF(Table13[[#This Row],[TCS MP]]&lt;=Table13[[#This Row],[EMP]],"Good","EMP"),"BMP")</f>
        <v>EMP</v>
      </c>
    </row>
    <row r="2028" spans="1:29" ht="24" customHeight="1" x14ac:dyDescent="0.25">
      <c r="A2028" t="s">
        <v>3738</v>
      </c>
      <c r="B2028" t="s">
        <v>19293</v>
      </c>
      <c r="C2028">
        <v>4376</v>
      </c>
      <c r="D2028" t="s">
        <v>17074</v>
      </c>
      <c r="E2028" t="s">
        <v>3739</v>
      </c>
      <c r="F2028" s="9">
        <f>Table13[[#This Row],[ToMeasure]]-Table13[[#This Row],[FromMeasure]]</f>
        <v>0.16031379000000001</v>
      </c>
      <c r="G2028" s="5" t="s">
        <v>3740</v>
      </c>
      <c r="H2028" s="35">
        <v>0</v>
      </c>
      <c r="I2028" s="56"/>
      <c r="J2028" t="s">
        <v>156</v>
      </c>
      <c r="K2028" s="58" t="s">
        <v>203</v>
      </c>
      <c r="L2028" s="35">
        <v>0.16031379000000001</v>
      </c>
      <c r="M2028" s="56"/>
      <c r="N2028" t="s">
        <v>1996</v>
      </c>
      <c r="O2028" s="2">
        <v>7212</v>
      </c>
      <c r="P2028" s="2">
        <v>0</v>
      </c>
      <c r="Q2028" s="2">
        <v>7212</v>
      </c>
      <c r="R2028" t="s">
        <v>3741</v>
      </c>
      <c r="S2028">
        <v>12</v>
      </c>
      <c r="T2028" t="s">
        <v>203</v>
      </c>
      <c r="U2028" s="2">
        <v>224</v>
      </c>
      <c r="V2028" s="2">
        <v>864</v>
      </c>
      <c r="W2028" s="8">
        <v>0.15085967831392125</v>
      </c>
      <c r="X2028" s="2">
        <v>9969</v>
      </c>
      <c r="Y2028" s="45"/>
      <c r="AC2028" s="1" t="str">
        <f>IF(Table13[[#This Row],[TCS MP]]&gt;=Table13[[#This Row],[BMP]],IF(Table13[[#This Row],[TCS MP]]&lt;=Table13[[#This Row],[EMP]],"Good","EMP"),"BMP")</f>
        <v>EMP</v>
      </c>
    </row>
    <row r="2029" spans="1:29" ht="24" customHeight="1" x14ac:dyDescent="0.25">
      <c r="A2029" t="s">
        <v>6704</v>
      </c>
      <c r="B2029" t="s">
        <v>19289</v>
      </c>
      <c r="C2029">
        <v>4372</v>
      </c>
      <c r="D2029" t="s">
        <v>17074</v>
      </c>
      <c r="E2029" t="s">
        <v>6705</v>
      </c>
      <c r="F2029" s="9">
        <f>Table13[[#This Row],[ToMeasure]]-Table13[[#This Row],[FromMeasure]]</f>
        <v>0.17443094000000001</v>
      </c>
      <c r="G2029" s="5" t="s">
        <v>6706</v>
      </c>
      <c r="H2029" s="35">
        <v>0</v>
      </c>
      <c r="I2029" s="56"/>
      <c r="J2029" t="s">
        <v>647</v>
      </c>
      <c r="K2029" s="58" t="s">
        <v>203</v>
      </c>
      <c r="L2029" s="35">
        <v>0.17443094000000001</v>
      </c>
      <c r="M2029" s="56"/>
      <c r="N2029" t="s">
        <v>6707</v>
      </c>
      <c r="O2029" s="2">
        <v>4289</v>
      </c>
      <c r="P2029" s="2">
        <v>0</v>
      </c>
      <c r="Q2029" s="2">
        <v>4289</v>
      </c>
      <c r="R2029" t="s">
        <v>6708</v>
      </c>
      <c r="S2029">
        <v>14</v>
      </c>
      <c r="T2029" t="s">
        <v>203</v>
      </c>
      <c r="U2029" s="2">
        <v>394</v>
      </c>
      <c r="V2029" s="2">
        <v>63</v>
      </c>
      <c r="W2029" s="8">
        <v>0.10655164373979949</v>
      </c>
      <c r="X2029" s="2">
        <v>5929</v>
      </c>
      <c r="Y2029" s="45"/>
      <c r="AC2029" s="1" t="str">
        <f>IF(Table13[[#This Row],[TCS MP]]&gt;=Table13[[#This Row],[BMP]],IF(Table13[[#This Row],[TCS MP]]&lt;=Table13[[#This Row],[EMP]],"Good","EMP"),"BMP")</f>
        <v>EMP</v>
      </c>
    </row>
    <row r="2030" spans="1:29" ht="24" customHeight="1" x14ac:dyDescent="0.25">
      <c r="A2030" t="s">
        <v>11652</v>
      </c>
      <c r="B2030" t="s">
        <v>19292</v>
      </c>
      <c r="C2030">
        <v>4375</v>
      </c>
      <c r="D2030" t="s">
        <v>17074</v>
      </c>
      <c r="E2030" t="s">
        <v>11653</v>
      </c>
      <c r="F2030" s="9">
        <f>Table13[[#This Row],[ToMeasure]]-Table13[[#This Row],[FromMeasure]]</f>
        <v>0.20676765</v>
      </c>
      <c r="G2030" s="5" t="s">
        <v>11654</v>
      </c>
      <c r="H2030" s="35">
        <v>0</v>
      </c>
      <c r="I2030" s="56"/>
      <c r="J2030" t="s">
        <v>11655</v>
      </c>
      <c r="K2030" s="58" t="s">
        <v>203</v>
      </c>
      <c r="L2030" s="35">
        <v>0.20676765</v>
      </c>
      <c r="M2030" s="56"/>
      <c r="N2030" t="s">
        <v>156</v>
      </c>
      <c r="O2030" s="2">
        <v>2730</v>
      </c>
      <c r="P2030" s="2">
        <v>0</v>
      </c>
      <c r="Q2030" s="2">
        <v>2730</v>
      </c>
      <c r="R2030" t="s">
        <v>11656</v>
      </c>
      <c r="S2030">
        <v>12</v>
      </c>
      <c r="T2030" t="s">
        <v>203</v>
      </c>
      <c r="U2030" s="2">
        <v>237</v>
      </c>
      <c r="V2030" s="2">
        <v>39</v>
      </c>
      <c r="W2030" s="8">
        <v>0.1010989010989011</v>
      </c>
      <c r="X2030" s="2">
        <v>4161</v>
      </c>
      <c r="Y2030" s="45"/>
      <c r="AC2030" s="1" t="str">
        <f>IF(Table13[[#This Row],[TCS MP]]&gt;=Table13[[#This Row],[BMP]],IF(Table13[[#This Row],[TCS MP]]&lt;=Table13[[#This Row],[EMP]],"Good","EMP"),"BMP")</f>
        <v>EMP</v>
      </c>
    </row>
    <row r="2031" spans="1:29" ht="24" customHeight="1" x14ac:dyDescent="0.25">
      <c r="A2031" t="s">
        <v>11657</v>
      </c>
      <c r="B2031" t="s">
        <v>19288</v>
      </c>
      <c r="C2031">
        <v>4371</v>
      </c>
      <c r="D2031" t="s">
        <v>17074</v>
      </c>
      <c r="E2031" t="s">
        <v>384</v>
      </c>
      <c r="F2031" s="9">
        <f>Table13[[#This Row],[ToMeasure]]-Table13[[#This Row],[FromMeasure]]</f>
        <v>0.22898162999999999</v>
      </c>
      <c r="G2031" s="5" t="s">
        <v>382</v>
      </c>
      <c r="H2031" s="35">
        <v>0</v>
      </c>
      <c r="I2031" s="56"/>
      <c r="J2031" t="s">
        <v>1996</v>
      </c>
      <c r="K2031" s="58" t="s">
        <v>203</v>
      </c>
      <c r="L2031" s="35">
        <v>0.22898162999999999</v>
      </c>
      <c r="M2031" s="56"/>
      <c r="N2031" t="s">
        <v>156</v>
      </c>
      <c r="O2031" s="2">
        <v>883</v>
      </c>
      <c r="P2031" s="2">
        <v>0</v>
      </c>
      <c r="Q2031" s="2">
        <v>883</v>
      </c>
      <c r="R2031" t="s">
        <v>11658</v>
      </c>
      <c r="S2031">
        <v>11</v>
      </c>
      <c r="T2031" t="s">
        <v>203</v>
      </c>
      <c r="U2031" s="2">
        <v>26</v>
      </c>
      <c r="V2031" s="2">
        <v>104</v>
      </c>
      <c r="W2031" s="8">
        <v>0.14722536806342015</v>
      </c>
      <c r="X2031" s="2">
        <v>1221</v>
      </c>
      <c r="Y2031" s="45"/>
      <c r="AC2031" s="1" t="str">
        <f>IF(Table13[[#This Row],[TCS MP]]&gt;=Table13[[#This Row],[BMP]],IF(Table13[[#This Row],[TCS MP]]&lt;=Table13[[#This Row],[EMP]],"Good","EMP"),"BMP")</f>
        <v>EMP</v>
      </c>
    </row>
    <row r="2032" spans="1:29" ht="24" customHeight="1" x14ac:dyDescent="0.25">
      <c r="A2032" t="s">
        <v>7751</v>
      </c>
      <c r="B2032" t="s">
        <v>19290</v>
      </c>
      <c r="C2032">
        <v>4373</v>
      </c>
      <c r="D2032" t="s">
        <v>17074</v>
      </c>
      <c r="E2032" t="s">
        <v>7752</v>
      </c>
      <c r="F2032" s="9">
        <f>Table13[[#This Row],[ToMeasure]]-Table13[[#This Row],[FromMeasure]]</f>
        <v>0.26673289999999999</v>
      </c>
      <c r="G2032" s="5" t="s">
        <v>7753</v>
      </c>
      <c r="H2032" s="35">
        <v>0</v>
      </c>
      <c r="I2032" s="56"/>
      <c r="J2032" t="s">
        <v>7754</v>
      </c>
      <c r="K2032" s="58" t="s">
        <v>203</v>
      </c>
      <c r="L2032" s="35">
        <v>0.26673289999999999</v>
      </c>
      <c r="M2032" s="56"/>
      <c r="N2032" t="s">
        <v>647</v>
      </c>
      <c r="O2032" s="2">
        <v>7918</v>
      </c>
      <c r="P2032" s="2">
        <v>0</v>
      </c>
      <c r="Q2032" s="2">
        <v>7918</v>
      </c>
      <c r="R2032" t="s">
        <v>7755</v>
      </c>
      <c r="S2032">
        <v>10</v>
      </c>
      <c r="T2032" t="s">
        <v>203</v>
      </c>
      <c r="U2032" s="2">
        <v>239</v>
      </c>
      <c r="V2032" s="2">
        <v>931</v>
      </c>
      <c r="W2032" s="8">
        <v>0.14776458701692347</v>
      </c>
      <c r="X2032" s="2">
        <v>10945</v>
      </c>
      <c r="Y2032" s="45"/>
      <c r="AC2032" s="1" t="str">
        <f>IF(Table13[[#This Row],[TCS MP]]&gt;=Table13[[#This Row],[BMP]],IF(Table13[[#This Row],[TCS MP]]&lt;=Table13[[#This Row],[EMP]],"Good","EMP"),"BMP")</f>
        <v>EMP</v>
      </c>
    </row>
    <row r="2033" spans="1:29" ht="24" customHeight="1" x14ac:dyDescent="0.25">
      <c r="A2033" t="s">
        <v>11659</v>
      </c>
      <c r="B2033" t="s">
        <v>19294</v>
      </c>
      <c r="C2033">
        <v>4377</v>
      </c>
      <c r="D2033" t="s">
        <v>17074</v>
      </c>
      <c r="E2033" t="s">
        <v>11660</v>
      </c>
      <c r="F2033" s="9">
        <f>Table13[[#This Row],[ToMeasure]]-Table13[[#This Row],[FromMeasure]]</f>
        <v>0.16813112</v>
      </c>
      <c r="G2033" s="5" t="s">
        <v>6707</v>
      </c>
      <c r="H2033" s="35">
        <v>0</v>
      </c>
      <c r="I2033" s="56"/>
      <c r="J2033" t="s">
        <v>11661</v>
      </c>
      <c r="K2033" s="58" t="s">
        <v>203</v>
      </c>
      <c r="L2033" s="35">
        <v>0.16813112</v>
      </c>
      <c r="M2033" s="56"/>
      <c r="N2033" t="s">
        <v>647</v>
      </c>
      <c r="O2033" s="2">
        <v>6595</v>
      </c>
      <c r="P2033" s="2">
        <v>0</v>
      </c>
      <c r="Q2033" s="2">
        <v>6595</v>
      </c>
      <c r="R2033" t="s">
        <v>11662</v>
      </c>
      <c r="S2033">
        <v>12</v>
      </c>
      <c r="T2033" t="s">
        <v>203</v>
      </c>
      <c r="U2033" s="2">
        <v>201</v>
      </c>
      <c r="V2033" s="2">
        <v>775</v>
      </c>
      <c r="W2033" s="8">
        <v>0.14799090219863534</v>
      </c>
      <c r="X2033" s="2">
        <v>9116</v>
      </c>
      <c r="Y2033" s="45"/>
      <c r="AC2033" s="1" t="str">
        <f>IF(Table13[[#This Row],[TCS MP]]&gt;=Table13[[#This Row],[BMP]],IF(Table13[[#This Row],[TCS MP]]&lt;=Table13[[#This Row],[EMP]],"Good","EMP"),"BMP")</f>
        <v>EMP</v>
      </c>
    </row>
    <row r="2034" spans="1:29" ht="24" customHeight="1" x14ac:dyDescent="0.25">
      <c r="A2034" t="s">
        <v>6709</v>
      </c>
      <c r="B2034" t="s">
        <v>19296</v>
      </c>
      <c r="C2034">
        <v>4380</v>
      </c>
      <c r="D2034" t="s">
        <v>17074</v>
      </c>
      <c r="E2034" t="s">
        <v>6710</v>
      </c>
      <c r="F2034" s="9">
        <f>Table13[[#This Row],[ToMeasure]]-Table13[[#This Row],[FromMeasure]]</f>
        <v>0.22625966</v>
      </c>
      <c r="G2034" s="5" t="s">
        <v>6711</v>
      </c>
      <c r="H2034" s="35">
        <v>0</v>
      </c>
      <c r="I2034" s="56"/>
      <c r="J2034" t="s">
        <v>156</v>
      </c>
      <c r="K2034" s="58" t="s">
        <v>203</v>
      </c>
      <c r="L2034" s="35">
        <v>0.22625966</v>
      </c>
      <c r="M2034" s="56"/>
      <c r="N2034" t="s">
        <v>6712</v>
      </c>
      <c r="O2034" s="2">
        <v>3582</v>
      </c>
      <c r="P2034" s="2">
        <v>0</v>
      </c>
      <c r="Q2034" s="2">
        <v>3582</v>
      </c>
      <c r="R2034" t="s">
        <v>6713</v>
      </c>
      <c r="S2034">
        <v>18</v>
      </c>
      <c r="T2034" t="s">
        <v>203</v>
      </c>
      <c r="U2034" s="2">
        <v>327</v>
      </c>
      <c r="V2034" s="2">
        <v>52</v>
      </c>
      <c r="W2034" s="8">
        <v>0.1058068118369626</v>
      </c>
      <c r="X2034" s="2">
        <v>4951</v>
      </c>
      <c r="Y2034" s="45"/>
      <c r="AC2034" s="1" t="str">
        <f>IF(Table13[[#This Row],[TCS MP]]&gt;=Table13[[#This Row],[BMP]],IF(Table13[[#This Row],[TCS MP]]&lt;=Table13[[#This Row],[EMP]],"Good","EMP"),"BMP")</f>
        <v>EMP</v>
      </c>
    </row>
    <row r="2035" spans="1:29" ht="24" customHeight="1" x14ac:dyDescent="0.25">
      <c r="A2035" t="s">
        <v>6714</v>
      </c>
      <c r="B2035" t="s">
        <v>19301</v>
      </c>
      <c r="C2035">
        <v>4385</v>
      </c>
      <c r="D2035" t="s">
        <v>17074</v>
      </c>
      <c r="E2035" t="s">
        <v>389</v>
      </c>
      <c r="F2035" s="9">
        <f>Table13[[#This Row],[ToMeasure]]-Table13[[#This Row],[FromMeasure]]</f>
        <v>0.14160639</v>
      </c>
      <c r="G2035" s="5" t="s">
        <v>387</v>
      </c>
      <c r="H2035" s="35">
        <v>0</v>
      </c>
      <c r="I2035" s="56"/>
      <c r="J2035" t="s">
        <v>156</v>
      </c>
      <c r="K2035" s="58" t="s">
        <v>203</v>
      </c>
      <c r="L2035" s="35">
        <v>0.14160639</v>
      </c>
      <c r="M2035" s="56"/>
      <c r="N2035" t="s">
        <v>6712</v>
      </c>
      <c r="O2035" s="2">
        <v>4200</v>
      </c>
      <c r="P2035" s="2">
        <v>0</v>
      </c>
      <c r="Q2035" s="2">
        <v>4200</v>
      </c>
      <c r="R2035" t="s">
        <v>6715</v>
      </c>
      <c r="S2035">
        <v>13</v>
      </c>
      <c r="T2035" t="s">
        <v>203</v>
      </c>
      <c r="U2035" s="2">
        <v>129</v>
      </c>
      <c r="V2035" s="2">
        <v>501</v>
      </c>
      <c r="W2035" s="8">
        <v>0.15</v>
      </c>
      <c r="X2035" s="2">
        <v>5806</v>
      </c>
      <c r="Y2035" s="45"/>
      <c r="AC2035" s="1" t="str">
        <f>IF(Table13[[#This Row],[TCS MP]]&gt;=Table13[[#This Row],[BMP]],IF(Table13[[#This Row],[TCS MP]]&lt;=Table13[[#This Row],[EMP]],"Good","EMP"),"BMP")</f>
        <v>EMP</v>
      </c>
    </row>
    <row r="2036" spans="1:29" ht="24" customHeight="1" x14ac:dyDescent="0.25">
      <c r="A2036" t="s">
        <v>11663</v>
      </c>
      <c r="B2036" t="s">
        <v>19298</v>
      </c>
      <c r="C2036">
        <v>4382</v>
      </c>
      <c r="D2036" t="s">
        <v>17074</v>
      </c>
      <c r="E2036" t="s">
        <v>11664</v>
      </c>
      <c r="F2036" s="9">
        <f>Table13[[#This Row],[ToMeasure]]-Table13[[#This Row],[FromMeasure]]</f>
        <v>0.23047565</v>
      </c>
      <c r="G2036" s="5" t="s">
        <v>11665</v>
      </c>
      <c r="H2036" s="35">
        <v>0</v>
      </c>
      <c r="I2036" s="56"/>
      <c r="J2036" t="s">
        <v>647</v>
      </c>
      <c r="K2036" s="58" t="s">
        <v>203</v>
      </c>
      <c r="L2036" s="35">
        <v>0.23047565</v>
      </c>
      <c r="M2036" s="56"/>
      <c r="N2036" t="s">
        <v>385</v>
      </c>
      <c r="O2036" s="2">
        <v>2455</v>
      </c>
      <c r="P2036" s="2">
        <v>0</v>
      </c>
      <c r="Q2036" s="2">
        <v>2455</v>
      </c>
      <c r="R2036" t="s">
        <v>11666</v>
      </c>
      <c r="S2036">
        <v>15</v>
      </c>
      <c r="T2036" t="s">
        <v>203</v>
      </c>
      <c r="U2036" s="2">
        <v>224</v>
      </c>
      <c r="V2036" s="2">
        <v>36</v>
      </c>
      <c r="W2036" s="8">
        <v>0.10590631364562118</v>
      </c>
      <c r="X2036" s="2">
        <v>3394</v>
      </c>
      <c r="Y2036" s="45"/>
      <c r="AC2036" s="1" t="str">
        <f>IF(Table13[[#This Row],[TCS MP]]&gt;=Table13[[#This Row],[BMP]],IF(Table13[[#This Row],[TCS MP]]&lt;=Table13[[#This Row],[EMP]],"Good","EMP"),"BMP")</f>
        <v>EMP</v>
      </c>
    </row>
    <row r="2037" spans="1:29" ht="24" customHeight="1" x14ac:dyDescent="0.25">
      <c r="A2037" t="s">
        <v>6716</v>
      </c>
      <c r="B2037" t="s">
        <v>19297</v>
      </c>
      <c r="C2037">
        <v>4381</v>
      </c>
      <c r="D2037" t="s">
        <v>17074</v>
      </c>
      <c r="E2037" t="s">
        <v>6717</v>
      </c>
      <c r="F2037" s="9">
        <f>Table13[[#This Row],[ToMeasure]]-Table13[[#This Row],[FromMeasure]]</f>
        <v>0.16406878999999999</v>
      </c>
      <c r="G2037" s="5" t="s">
        <v>6718</v>
      </c>
      <c r="H2037" s="35">
        <v>0</v>
      </c>
      <c r="I2037" s="56"/>
      <c r="J2037" t="s">
        <v>6712</v>
      </c>
      <c r="K2037" s="58" t="s">
        <v>203</v>
      </c>
      <c r="L2037" s="35">
        <v>0.16406878999999999</v>
      </c>
      <c r="M2037" s="56"/>
      <c r="N2037" t="s">
        <v>156</v>
      </c>
      <c r="O2037" s="2">
        <v>1964</v>
      </c>
      <c r="P2037" s="2">
        <v>0</v>
      </c>
      <c r="Q2037" s="2">
        <v>1964</v>
      </c>
      <c r="R2037" t="s">
        <v>6719</v>
      </c>
      <c r="S2037">
        <v>10</v>
      </c>
      <c r="T2037" t="s">
        <v>203</v>
      </c>
      <c r="U2037" s="2">
        <v>170</v>
      </c>
      <c r="V2037" s="2">
        <v>28</v>
      </c>
      <c r="W2037" s="8">
        <v>0.10081466395112017</v>
      </c>
      <c r="X2037" s="2">
        <v>2783</v>
      </c>
      <c r="Y2037" s="45"/>
      <c r="AC2037" s="1" t="str">
        <f>IF(Table13[[#This Row],[TCS MP]]&gt;=Table13[[#This Row],[BMP]],IF(Table13[[#This Row],[TCS MP]]&lt;=Table13[[#This Row],[EMP]],"Good","EMP"),"BMP")</f>
        <v>EMP</v>
      </c>
    </row>
    <row r="2038" spans="1:29" ht="24" customHeight="1" x14ac:dyDescent="0.25">
      <c r="A2038" t="s">
        <v>3742</v>
      </c>
      <c r="B2038" t="s">
        <v>19302</v>
      </c>
      <c r="C2038">
        <v>4386</v>
      </c>
      <c r="D2038" t="s">
        <v>17074</v>
      </c>
      <c r="E2038" t="s">
        <v>3743</v>
      </c>
      <c r="F2038" s="9">
        <f>Table13[[#This Row],[ToMeasure]]-Table13[[#This Row],[FromMeasure]]</f>
        <v>0.17306684999999999</v>
      </c>
      <c r="G2038" s="5" t="s">
        <v>3744</v>
      </c>
      <c r="H2038" s="35">
        <v>0</v>
      </c>
      <c r="I2038" s="56"/>
      <c r="J2038" t="s">
        <v>385</v>
      </c>
      <c r="K2038" s="58" t="s">
        <v>203</v>
      </c>
      <c r="L2038" s="35">
        <v>0.17306684999999999</v>
      </c>
      <c r="M2038" s="56"/>
      <c r="N2038" t="s">
        <v>647</v>
      </c>
      <c r="O2038" s="2">
        <v>9318</v>
      </c>
      <c r="P2038" s="2">
        <v>0</v>
      </c>
      <c r="Q2038" s="2">
        <v>9318</v>
      </c>
      <c r="R2038" t="s">
        <v>3745</v>
      </c>
      <c r="S2038">
        <v>11</v>
      </c>
      <c r="T2038" t="s">
        <v>203</v>
      </c>
      <c r="U2038" s="2">
        <v>809</v>
      </c>
      <c r="V2038" s="2">
        <v>132</v>
      </c>
      <c r="W2038" s="8">
        <v>0.10098733633827002</v>
      </c>
      <c r="X2038" s="2">
        <v>13204</v>
      </c>
      <c r="Y2038" s="45"/>
      <c r="AC2038" s="1" t="str">
        <f>IF(Table13[[#This Row],[TCS MP]]&gt;=Table13[[#This Row],[BMP]],IF(Table13[[#This Row],[TCS MP]]&lt;=Table13[[#This Row],[EMP]],"Good","EMP"),"BMP")</f>
        <v>EMP</v>
      </c>
    </row>
    <row r="2039" spans="1:29" ht="24" customHeight="1" x14ac:dyDescent="0.25">
      <c r="A2039" t="s">
        <v>6720</v>
      </c>
      <c r="B2039" t="s">
        <v>19299</v>
      </c>
      <c r="C2039">
        <v>4383</v>
      </c>
      <c r="D2039" t="s">
        <v>17074</v>
      </c>
      <c r="E2039" t="s">
        <v>6721</v>
      </c>
      <c r="F2039" s="9">
        <f>Table13[[#This Row],[ToMeasure]]-Table13[[#This Row],[FromMeasure]]</f>
        <v>0.14281266000000001</v>
      </c>
      <c r="G2039" s="5" t="s">
        <v>6722</v>
      </c>
      <c r="H2039" s="35">
        <v>0</v>
      </c>
      <c r="I2039" s="56"/>
      <c r="J2039" t="s">
        <v>6712</v>
      </c>
      <c r="K2039" s="58" t="s">
        <v>203</v>
      </c>
      <c r="L2039" s="35">
        <v>0.14281266000000001</v>
      </c>
      <c r="M2039" s="56"/>
      <c r="N2039" t="s">
        <v>647</v>
      </c>
      <c r="O2039" s="2">
        <v>4068</v>
      </c>
      <c r="P2039" s="2">
        <v>0</v>
      </c>
      <c r="Q2039" s="2">
        <v>4068</v>
      </c>
      <c r="R2039" t="s">
        <v>6723</v>
      </c>
      <c r="S2039">
        <v>14</v>
      </c>
      <c r="T2039" t="s">
        <v>203</v>
      </c>
      <c r="U2039" s="2">
        <v>122</v>
      </c>
      <c r="V2039" s="2">
        <v>477</v>
      </c>
      <c r="W2039" s="8">
        <v>0.14724680432645035</v>
      </c>
      <c r="X2039" s="2">
        <v>5623</v>
      </c>
      <c r="Y2039" s="45"/>
      <c r="AC2039" s="1" t="str">
        <f>IF(Table13[[#This Row],[TCS MP]]&gt;=Table13[[#This Row],[BMP]],IF(Table13[[#This Row],[TCS MP]]&lt;=Table13[[#This Row],[EMP]],"Good","EMP"),"BMP")</f>
        <v>EMP</v>
      </c>
    </row>
    <row r="2040" spans="1:29" ht="24" customHeight="1" x14ac:dyDescent="0.25">
      <c r="A2040" t="s">
        <v>7756</v>
      </c>
      <c r="B2040" t="s">
        <v>19304</v>
      </c>
      <c r="C2040">
        <v>4390</v>
      </c>
      <c r="D2040" t="s">
        <v>17074</v>
      </c>
      <c r="E2040" t="s">
        <v>7757</v>
      </c>
      <c r="F2040" s="9">
        <f>Table13[[#This Row],[ToMeasure]]-Table13[[#This Row],[FromMeasure]]</f>
        <v>0.10761142999999999</v>
      </c>
      <c r="G2040" s="5" t="s">
        <v>7758</v>
      </c>
      <c r="H2040" s="35">
        <v>0</v>
      </c>
      <c r="I2040" s="56"/>
      <c r="J2040" t="s">
        <v>156</v>
      </c>
      <c r="K2040" s="58" t="s">
        <v>203</v>
      </c>
      <c r="L2040" s="35">
        <v>0.10761142999999999</v>
      </c>
      <c r="M2040" s="56"/>
      <c r="N2040" t="s">
        <v>3294</v>
      </c>
      <c r="O2040" s="2">
        <v>7344</v>
      </c>
      <c r="P2040" s="2">
        <v>0</v>
      </c>
      <c r="Q2040" s="2">
        <v>7344</v>
      </c>
      <c r="R2040" t="s">
        <v>7759</v>
      </c>
      <c r="S2040">
        <v>9</v>
      </c>
      <c r="T2040" t="s">
        <v>203</v>
      </c>
      <c r="U2040" s="2">
        <v>674</v>
      </c>
      <c r="V2040" s="2">
        <v>110</v>
      </c>
      <c r="W2040" s="8">
        <v>0.10675381263616558</v>
      </c>
      <c r="X2040" s="2">
        <v>10152</v>
      </c>
      <c r="Y2040" s="45"/>
      <c r="AC2040" s="1" t="str">
        <f>IF(Table13[[#This Row],[TCS MP]]&gt;=Table13[[#This Row],[BMP]],IF(Table13[[#This Row],[TCS MP]]&lt;=Table13[[#This Row],[EMP]],"Good","EMP"),"BMP")</f>
        <v>EMP</v>
      </c>
    </row>
    <row r="2041" spans="1:29" ht="24" customHeight="1" x14ac:dyDescent="0.25">
      <c r="A2041" t="s">
        <v>6724</v>
      </c>
      <c r="B2041" t="s">
        <v>19306</v>
      </c>
      <c r="C2041">
        <v>4392</v>
      </c>
      <c r="D2041" t="s">
        <v>17074</v>
      </c>
      <c r="E2041" t="s">
        <v>6725</v>
      </c>
      <c r="F2041" s="9">
        <f>Table13[[#This Row],[ToMeasure]]-Table13[[#This Row],[FromMeasure]]</f>
        <v>0.36119100999999998</v>
      </c>
      <c r="G2041" s="5" t="s">
        <v>6726</v>
      </c>
      <c r="H2041" s="35">
        <v>0</v>
      </c>
      <c r="I2041" s="56"/>
      <c r="J2041" t="s">
        <v>647</v>
      </c>
      <c r="K2041" s="58" t="s">
        <v>203</v>
      </c>
      <c r="L2041" s="35">
        <v>0.36119100999999998</v>
      </c>
      <c r="M2041" s="56"/>
      <c r="N2041" t="s">
        <v>390</v>
      </c>
      <c r="O2041" s="2">
        <v>5898</v>
      </c>
      <c r="P2041" s="2">
        <v>0</v>
      </c>
      <c r="Q2041" s="2">
        <v>5898</v>
      </c>
      <c r="R2041" t="s">
        <v>6727</v>
      </c>
      <c r="S2041">
        <v>13</v>
      </c>
      <c r="T2041" t="s">
        <v>203</v>
      </c>
      <c r="U2041" s="2">
        <v>182</v>
      </c>
      <c r="V2041" s="2">
        <v>706</v>
      </c>
      <c r="W2041" s="8">
        <v>0.15055951169888099</v>
      </c>
      <c r="X2041" s="2">
        <v>8153</v>
      </c>
      <c r="Y2041" s="45"/>
      <c r="AC2041" s="1" t="str">
        <f>IF(Table13[[#This Row],[TCS MP]]&gt;=Table13[[#This Row],[BMP]],IF(Table13[[#This Row],[TCS MP]]&lt;=Table13[[#This Row],[EMP]],"Good","EMP"),"BMP")</f>
        <v>EMP</v>
      </c>
    </row>
    <row r="2042" spans="1:29" ht="24" customHeight="1" x14ac:dyDescent="0.25">
      <c r="A2042" t="s">
        <v>7760</v>
      </c>
      <c r="B2042" t="s">
        <v>19305</v>
      </c>
      <c r="C2042">
        <v>4391</v>
      </c>
      <c r="D2042" t="s">
        <v>17074</v>
      </c>
      <c r="E2042" t="s">
        <v>7761</v>
      </c>
      <c r="F2042" s="9">
        <f>Table13[[#This Row],[ToMeasure]]-Table13[[#This Row],[FromMeasure]]</f>
        <v>0.24574756</v>
      </c>
      <c r="G2042" s="5" t="s">
        <v>7762</v>
      </c>
      <c r="H2042" s="35">
        <v>0</v>
      </c>
      <c r="I2042" s="56"/>
      <c r="J2042" t="s">
        <v>3294</v>
      </c>
      <c r="K2042" s="58" t="s">
        <v>203</v>
      </c>
      <c r="L2042" s="35">
        <v>0.24574756</v>
      </c>
      <c r="M2042" s="56"/>
      <c r="N2042" t="s">
        <v>156</v>
      </c>
      <c r="O2042" s="2">
        <v>4290</v>
      </c>
      <c r="P2042" s="2">
        <v>0</v>
      </c>
      <c r="Q2042" s="2">
        <v>4290</v>
      </c>
      <c r="R2042" t="s">
        <v>7763</v>
      </c>
      <c r="S2042">
        <v>15</v>
      </c>
      <c r="T2042" t="s">
        <v>203</v>
      </c>
      <c r="U2042" s="2">
        <v>129</v>
      </c>
      <c r="V2042" s="2">
        <v>504</v>
      </c>
      <c r="W2042" s="8">
        <v>0.14755244755244756</v>
      </c>
      <c r="X2042" s="2">
        <v>5930</v>
      </c>
      <c r="Y2042" s="45"/>
      <c r="AC2042" s="1" t="str">
        <f>IF(Table13[[#This Row],[TCS MP]]&gt;=Table13[[#This Row],[BMP]],IF(Table13[[#This Row],[TCS MP]]&lt;=Table13[[#This Row],[EMP]],"Good","EMP"),"BMP")</f>
        <v>EMP</v>
      </c>
    </row>
    <row r="2043" spans="1:29" ht="24" customHeight="1" x14ac:dyDescent="0.25">
      <c r="A2043" t="s">
        <v>6728</v>
      </c>
      <c r="B2043" t="s">
        <v>19308</v>
      </c>
      <c r="C2043">
        <v>4400</v>
      </c>
      <c r="D2043" t="s">
        <v>17074</v>
      </c>
      <c r="E2043" t="s">
        <v>6729</v>
      </c>
      <c r="F2043" s="9">
        <f>Table13[[#This Row],[ToMeasure]]-Table13[[#This Row],[FromMeasure]]</f>
        <v>0.23214049</v>
      </c>
      <c r="G2043" s="5" t="s">
        <v>6730</v>
      </c>
      <c r="H2043" s="35">
        <v>0</v>
      </c>
      <c r="I2043" s="56"/>
      <c r="J2043" t="s">
        <v>156</v>
      </c>
      <c r="K2043" s="58" t="s">
        <v>203</v>
      </c>
      <c r="L2043" s="35">
        <v>0.23214049</v>
      </c>
      <c r="M2043" s="56"/>
      <c r="N2043" t="s">
        <v>3294</v>
      </c>
      <c r="O2043" s="2">
        <v>4105</v>
      </c>
      <c r="P2043" s="2">
        <v>0</v>
      </c>
      <c r="Q2043" s="2">
        <v>4105</v>
      </c>
      <c r="R2043" t="s">
        <v>6731</v>
      </c>
      <c r="S2043">
        <v>10</v>
      </c>
      <c r="T2043" t="s">
        <v>203</v>
      </c>
      <c r="U2043" s="2">
        <v>375</v>
      </c>
      <c r="V2043" s="2">
        <v>60</v>
      </c>
      <c r="W2043" s="8">
        <v>0.10596833130328867</v>
      </c>
      <c r="X2043" s="2">
        <v>5674</v>
      </c>
      <c r="Y2043" s="45"/>
      <c r="AC2043" s="1" t="str">
        <f>IF(Table13[[#This Row],[TCS MP]]&gt;=Table13[[#This Row],[BMP]],IF(Table13[[#This Row],[TCS MP]]&lt;=Table13[[#This Row],[EMP]],"Good","EMP"),"BMP")</f>
        <v>EMP</v>
      </c>
    </row>
    <row r="2044" spans="1:29" ht="24" customHeight="1" x14ac:dyDescent="0.25">
      <c r="A2044" t="s">
        <v>7764</v>
      </c>
      <c r="B2044" t="s">
        <v>19310</v>
      </c>
      <c r="C2044">
        <v>4402</v>
      </c>
      <c r="D2044" t="s">
        <v>17074</v>
      </c>
      <c r="E2044" t="s">
        <v>7765</v>
      </c>
      <c r="F2044" s="9">
        <f>Table13[[#This Row],[ToMeasure]]-Table13[[#This Row],[FromMeasure]]</f>
        <v>4.7967490000000002E-2</v>
      </c>
      <c r="G2044" s="5" t="s">
        <v>7766</v>
      </c>
      <c r="H2044" s="35">
        <v>0</v>
      </c>
      <c r="I2044" s="56"/>
      <c r="J2044" t="s">
        <v>647</v>
      </c>
      <c r="K2044" s="58" t="s">
        <v>203</v>
      </c>
      <c r="L2044" s="35">
        <v>4.7967490000000002E-2</v>
      </c>
      <c r="M2044" s="56"/>
      <c r="N2044" t="s">
        <v>1114</v>
      </c>
      <c r="O2044" s="2">
        <v>5808</v>
      </c>
      <c r="P2044" s="2">
        <v>0</v>
      </c>
      <c r="Q2044" s="2">
        <v>5808</v>
      </c>
      <c r="R2044" t="s">
        <v>7768</v>
      </c>
      <c r="S2044">
        <v>11</v>
      </c>
      <c r="T2044" t="s">
        <v>203</v>
      </c>
      <c r="U2044" s="2">
        <v>180</v>
      </c>
      <c r="V2044" s="2">
        <v>697</v>
      </c>
      <c r="W2044" s="8">
        <v>0.15099862258953167</v>
      </c>
      <c r="X2044" s="2">
        <v>8029</v>
      </c>
      <c r="Y2044" s="45"/>
      <c r="AC2044" s="1" t="str">
        <f>IF(Table13[[#This Row],[TCS MP]]&gt;=Table13[[#This Row],[BMP]],IF(Table13[[#This Row],[TCS MP]]&lt;=Table13[[#This Row],[EMP]],"Good","EMP"),"BMP")</f>
        <v>EMP</v>
      </c>
    </row>
    <row r="2045" spans="1:29" ht="24" customHeight="1" x14ac:dyDescent="0.25">
      <c r="A2045" t="s">
        <v>7769</v>
      </c>
      <c r="B2045" t="s">
        <v>19309</v>
      </c>
      <c r="C2045">
        <v>4401</v>
      </c>
      <c r="D2045" t="s">
        <v>17074</v>
      </c>
      <c r="E2045" t="s">
        <v>7770</v>
      </c>
      <c r="F2045" s="9">
        <f>Table13[[#This Row],[ToMeasure]]-Table13[[#This Row],[FromMeasure]]</f>
        <v>8.9810979999999999E-2</v>
      </c>
      <c r="G2045" s="5" t="s">
        <v>7771</v>
      </c>
      <c r="H2045" s="35">
        <v>0</v>
      </c>
      <c r="I2045" s="56"/>
      <c r="J2045" t="s">
        <v>3294</v>
      </c>
      <c r="K2045" s="58" t="s">
        <v>203</v>
      </c>
      <c r="L2045" s="35">
        <v>8.9810979999999999E-2</v>
      </c>
      <c r="M2045" s="56"/>
      <c r="N2045" t="s">
        <v>156</v>
      </c>
      <c r="O2045" s="2">
        <v>4697</v>
      </c>
      <c r="P2045" s="2">
        <v>0</v>
      </c>
      <c r="Q2045" s="2">
        <v>4697</v>
      </c>
      <c r="R2045" t="s">
        <v>7772</v>
      </c>
      <c r="S2045">
        <v>11</v>
      </c>
      <c r="T2045" t="s">
        <v>203</v>
      </c>
      <c r="U2045" s="2">
        <v>142</v>
      </c>
      <c r="V2045" s="2">
        <v>551</v>
      </c>
      <c r="W2045" s="8">
        <v>0.14754098360655737</v>
      </c>
      <c r="X2045" s="2">
        <v>6493</v>
      </c>
      <c r="Y2045" s="45"/>
      <c r="AC2045" s="1" t="str">
        <f>IF(Table13[[#This Row],[TCS MP]]&gt;=Table13[[#This Row],[BMP]],IF(Table13[[#This Row],[TCS MP]]&lt;=Table13[[#This Row],[EMP]],"Good","EMP"),"BMP")</f>
        <v>EMP</v>
      </c>
    </row>
    <row r="2046" spans="1:29" ht="24" customHeight="1" x14ac:dyDescent="0.25">
      <c r="A2046" t="s">
        <v>11667</v>
      </c>
      <c r="B2046" t="s">
        <v>19311</v>
      </c>
      <c r="C2046">
        <v>4403</v>
      </c>
      <c r="D2046" t="s">
        <v>17074</v>
      </c>
      <c r="E2046" t="s">
        <v>11668</v>
      </c>
      <c r="F2046" s="9">
        <f>Table13[[#This Row],[ToMeasure]]-Table13[[#This Row],[FromMeasure]]</f>
        <v>0.28913918999999999</v>
      </c>
      <c r="G2046" s="5" t="s">
        <v>7767</v>
      </c>
      <c r="H2046" s="35">
        <v>0</v>
      </c>
      <c r="I2046" s="56"/>
      <c r="J2046" t="s">
        <v>1114</v>
      </c>
      <c r="K2046" s="58" t="s">
        <v>203</v>
      </c>
      <c r="L2046" s="35">
        <v>0.28913918999999999</v>
      </c>
      <c r="M2046" s="56"/>
      <c r="N2046" t="s">
        <v>647</v>
      </c>
      <c r="O2046" s="2">
        <v>8129</v>
      </c>
      <c r="P2046" s="2">
        <v>0</v>
      </c>
      <c r="Q2046" s="2">
        <v>8129</v>
      </c>
      <c r="R2046" t="s">
        <v>11669</v>
      </c>
      <c r="S2046">
        <v>14</v>
      </c>
      <c r="T2046" t="s">
        <v>203</v>
      </c>
      <c r="U2046" s="2">
        <v>246</v>
      </c>
      <c r="V2046" s="2">
        <v>954</v>
      </c>
      <c r="W2046" s="8">
        <v>0.14761963341124371</v>
      </c>
      <c r="X2046" s="2">
        <v>11237</v>
      </c>
      <c r="Y2046" s="45"/>
      <c r="AC2046" s="1" t="str">
        <f>IF(Table13[[#This Row],[TCS MP]]&gt;=Table13[[#This Row],[BMP]],IF(Table13[[#This Row],[TCS MP]]&lt;=Table13[[#This Row],[EMP]],"Good","EMP"),"BMP")</f>
        <v>EMP</v>
      </c>
    </row>
    <row r="2047" spans="1:29" ht="24" customHeight="1" x14ac:dyDescent="0.25">
      <c r="A2047" t="s">
        <v>3746</v>
      </c>
      <c r="B2047" t="s">
        <v>19313</v>
      </c>
      <c r="C2047">
        <v>4405</v>
      </c>
      <c r="D2047" t="s">
        <v>17074</v>
      </c>
      <c r="E2047" t="s">
        <v>3747</v>
      </c>
      <c r="F2047" s="9">
        <f>Table13[[#This Row],[ToMeasure]]-Table13[[#This Row],[FromMeasure]]</f>
        <v>0.10040528</v>
      </c>
      <c r="G2047" s="5" t="s">
        <v>3748</v>
      </c>
      <c r="H2047" s="35">
        <v>0</v>
      </c>
      <c r="I2047" s="56"/>
      <c r="J2047" t="s">
        <v>392</v>
      </c>
      <c r="K2047" s="58" t="s">
        <v>203</v>
      </c>
      <c r="L2047" s="35">
        <v>0.10040528</v>
      </c>
      <c r="M2047" s="56"/>
      <c r="N2047" t="s">
        <v>3294</v>
      </c>
      <c r="O2047" s="2">
        <v>9461</v>
      </c>
      <c r="P2047" s="2">
        <v>0</v>
      </c>
      <c r="Q2047" s="2">
        <v>9461</v>
      </c>
      <c r="R2047" t="s">
        <v>3749</v>
      </c>
      <c r="S2047">
        <v>11</v>
      </c>
      <c r="T2047" t="s">
        <v>203</v>
      </c>
      <c r="U2047" s="2">
        <v>292</v>
      </c>
      <c r="V2047" s="2">
        <v>1134</v>
      </c>
      <c r="W2047" s="8">
        <v>0.15072402494450904</v>
      </c>
      <c r="X2047" s="2">
        <v>12697</v>
      </c>
      <c r="Y2047" s="45"/>
      <c r="AC2047" s="1" t="str">
        <f>IF(Table13[[#This Row],[TCS MP]]&gt;=Table13[[#This Row],[BMP]],IF(Table13[[#This Row],[TCS MP]]&lt;=Table13[[#This Row],[EMP]],"Good","EMP"),"BMP")</f>
        <v>EMP</v>
      </c>
    </row>
    <row r="2048" spans="1:29" ht="24" customHeight="1" x14ac:dyDescent="0.25">
      <c r="A2048" t="s">
        <v>7773</v>
      </c>
      <c r="B2048" t="s">
        <v>19316</v>
      </c>
      <c r="C2048">
        <v>4410</v>
      </c>
      <c r="D2048" t="s">
        <v>17074</v>
      </c>
      <c r="E2048" t="s">
        <v>7774</v>
      </c>
      <c r="F2048" s="9">
        <f>Table13[[#This Row],[ToMeasure]]-Table13[[#This Row],[FromMeasure]]</f>
        <v>6.0878750000000002E-2</v>
      </c>
      <c r="G2048" s="5" t="s">
        <v>7775</v>
      </c>
      <c r="H2048" s="35">
        <v>0</v>
      </c>
      <c r="I2048" s="56"/>
      <c r="J2048" t="s">
        <v>3294</v>
      </c>
      <c r="K2048" s="58" t="s">
        <v>203</v>
      </c>
      <c r="L2048" s="35">
        <v>6.0878750000000002E-2</v>
      </c>
      <c r="M2048" s="56"/>
      <c r="N2048" t="s">
        <v>156</v>
      </c>
      <c r="O2048" s="2">
        <v>4836</v>
      </c>
      <c r="P2048" s="2">
        <v>0</v>
      </c>
      <c r="Q2048" s="2">
        <v>4836</v>
      </c>
      <c r="R2048" t="s">
        <v>7776</v>
      </c>
      <c r="S2048">
        <v>9</v>
      </c>
      <c r="T2048" t="s">
        <v>203</v>
      </c>
      <c r="U2048" s="2">
        <v>149</v>
      </c>
      <c r="V2048" s="2">
        <v>580</v>
      </c>
      <c r="W2048" s="8">
        <v>0.15074441687344914</v>
      </c>
      <c r="X2048" s="2">
        <v>6685</v>
      </c>
      <c r="Y2048" s="45"/>
      <c r="AC2048" s="1" t="str">
        <f>IF(Table13[[#This Row],[TCS MP]]&gt;=Table13[[#This Row],[BMP]],IF(Table13[[#This Row],[TCS MP]]&lt;=Table13[[#This Row],[EMP]],"Good","EMP"),"BMP")</f>
        <v>EMP</v>
      </c>
    </row>
    <row r="2049" spans="1:29" ht="24" customHeight="1" x14ac:dyDescent="0.25">
      <c r="A2049" t="s">
        <v>6732</v>
      </c>
      <c r="B2049" t="s">
        <v>19318</v>
      </c>
      <c r="C2049">
        <v>4412</v>
      </c>
      <c r="D2049" t="s">
        <v>17074</v>
      </c>
      <c r="E2049" t="s">
        <v>6733</v>
      </c>
      <c r="F2049" s="9">
        <f>Table13[[#This Row],[ToMeasure]]-Table13[[#This Row],[FromMeasure]]</f>
        <v>4.7323259999999999E-2</v>
      </c>
      <c r="G2049" s="5" t="s">
        <v>6734</v>
      </c>
      <c r="H2049" s="35">
        <v>0</v>
      </c>
      <c r="I2049" s="56"/>
      <c r="J2049" t="s">
        <v>647</v>
      </c>
      <c r="K2049" s="58" t="s">
        <v>203</v>
      </c>
      <c r="L2049" s="35">
        <v>4.7323259999999999E-2</v>
      </c>
      <c r="M2049" s="56"/>
      <c r="N2049" t="s">
        <v>1114</v>
      </c>
      <c r="O2049" s="2">
        <v>3507</v>
      </c>
      <c r="P2049" s="2">
        <v>0</v>
      </c>
      <c r="Q2049" s="2">
        <v>3507</v>
      </c>
      <c r="R2049" t="s">
        <v>6735</v>
      </c>
      <c r="S2049">
        <v>14</v>
      </c>
      <c r="T2049" t="s">
        <v>203</v>
      </c>
      <c r="U2049" s="2">
        <v>321</v>
      </c>
      <c r="V2049" s="2">
        <v>51</v>
      </c>
      <c r="W2049" s="8">
        <v>0.10607356715141146</v>
      </c>
      <c r="X2049" s="2">
        <v>4848</v>
      </c>
      <c r="Y2049" s="45"/>
      <c r="AC2049" s="1" t="str">
        <f>IF(Table13[[#This Row],[TCS MP]]&gt;=Table13[[#This Row],[BMP]],IF(Table13[[#This Row],[TCS MP]]&lt;=Table13[[#This Row],[EMP]],"Good","EMP"),"BMP")</f>
        <v>EMP</v>
      </c>
    </row>
    <row r="2050" spans="1:29" ht="24" customHeight="1" x14ac:dyDescent="0.25">
      <c r="A2050" t="s">
        <v>3750</v>
      </c>
      <c r="B2050" t="s">
        <v>19317</v>
      </c>
      <c r="C2050">
        <v>4411</v>
      </c>
      <c r="D2050" t="s">
        <v>17074</v>
      </c>
      <c r="E2050" t="s">
        <v>3751</v>
      </c>
      <c r="F2050" s="9">
        <f>Table13[[#This Row],[ToMeasure]]-Table13[[#This Row],[FromMeasure]]</f>
        <v>5.0938879999999999E-2</v>
      </c>
      <c r="G2050" s="5" t="s">
        <v>3752</v>
      </c>
      <c r="H2050" s="35">
        <v>0</v>
      </c>
      <c r="I2050" s="56"/>
      <c r="J2050" t="s">
        <v>3294</v>
      </c>
      <c r="K2050" s="58" t="s">
        <v>203</v>
      </c>
      <c r="L2050" s="35">
        <v>5.0938879999999999E-2</v>
      </c>
      <c r="M2050" s="56"/>
      <c r="N2050" t="s">
        <v>156</v>
      </c>
      <c r="O2050" s="2">
        <v>4555</v>
      </c>
      <c r="P2050" s="2">
        <v>0</v>
      </c>
      <c r="Q2050" s="2">
        <v>4555</v>
      </c>
      <c r="R2050" t="s">
        <v>3753</v>
      </c>
      <c r="S2050">
        <v>13</v>
      </c>
      <c r="T2050" t="s">
        <v>203</v>
      </c>
      <c r="U2050" s="2">
        <v>138</v>
      </c>
      <c r="V2050" s="2">
        <v>533</v>
      </c>
      <c r="W2050" s="8">
        <v>0.1473106476399561</v>
      </c>
      <c r="X2050" s="2">
        <v>6296</v>
      </c>
      <c r="Y2050" s="45"/>
      <c r="AC2050" s="1" t="str">
        <f>IF(Table13[[#This Row],[TCS MP]]&gt;=Table13[[#This Row],[BMP]],IF(Table13[[#This Row],[TCS MP]]&lt;=Table13[[#This Row],[EMP]],"Good","EMP"),"BMP")</f>
        <v>EMP</v>
      </c>
    </row>
    <row r="2051" spans="1:29" ht="24" customHeight="1" x14ac:dyDescent="0.25">
      <c r="A2051" t="s">
        <v>3754</v>
      </c>
      <c r="B2051" t="s">
        <v>19319</v>
      </c>
      <c r="C2051">
        <v>4413</v>
      </c>
      <c r="D2051" t="s">
        <v>17074</v>
      </c>
      <c r="E2051" t="s">
        <v>3755</v>
      </c>
      <c r="F2051" s="9">
        <f>Table13[[#This Row],[ToMeasure]]-Table13[[#This Row],[FromMeasure]]</f>
        <v>5.5074720000000001E-2</v>
      </c>
      <c r="G2051" s="5" t="s">
        <v>3756</v>
      </c>
      <c r="H2051" s="35">
        <v>0</v>
      </c>
      <c r="I2051" s="56"/>
      <c r="J2051" t="s">
        <v>1114</v>
      </c>
      <c r="K2051" s="58" t="s">
        <v>203</v>
      </c>
      <c r="L2051" s="35">
        <v>5.5074720000000001E-2</v>
      </c>
      <c r="M2051" s="56"/>
      <c r="N2051" t="s">
        <v>647</v>
      </c>
      <c r="O2051" s="2">
        <v>5930</v>
      </c>
      <c r="P2051" s="2">
        <v>0</v>
      </c>
      <c r="Q2051" s="2">
        <v>5930</v>
      </c>
      <c r="R2051" t="s">
        <v>3757</v>
      </c>
      <c r="S2051">
        <v>9</v>
      </c>
      <c r="T2051" t="s">
        <v>203</v>
      </c>
      <c r="U2051" s="2">
        <v>177</v>
      </c>
      <c r="V2051" s="2">
        <v>694</v>
      </c>
      <c r="W2051" s="8">
        <v>0.14688026981450253</v>
      </c>
      <c r="X2051" s="2">
        <v>8197</v>
      </c>
      <c r="Y2051" s="45"/>
      <c r="AC2051" s="1" t="str">
        <f>IF(Table13[[#This Row],[TCS MP]]&gt;=Table13[[#This Row],[BMP]],IF(Table13[[#This Row],[TCS MP]]&lt;=Table13[[#This Row],[EMP]],"Good","EMP"),"BMP")</f>
        <v>EMP</v>
      </c>
    </row>
    <row r="2052" spans="1:29" ht="24" customHeight="1" x14ac:dyDescent="0.25">
      <c r="A2052" t="s">
        <v>3758</v>
      </c>
      <c r="B2052" t="s">
        <v>19324</v>
      </c>
      <c r="C2052">
        <v>4420</v>
      </c>
      <c r="D2052" t="s">
        <v>17074</v>
      </c>
      <c r="E2052" t="s">
        <v>3759</v>
      </c>
      <c r="F2052" s="9">
        <f>Table13[[#This Row],[ToMeasure]]-Table13[[#This Row],[FromMeasure]]</f>
        <v>4.2374479999999999E-2</v>
      </c>
      <c r="G2052" s="5" t="s">
        <v>3760</v>
      </c>
      <c r="H2052" s="35">
        <v>0</v>
      </c>
      <c r="I2052" s="56"/>
      <c r="J2052" t="s">
        <v>156</v>
      </c>
      <c r="K2052" s="58" t="s">
        <v>203</v>
      </c>
      <c r="L2052" s="35">
        <v>4.2374479999999999E-2</v>
      </c>
      <c r="M2052" s="56"/>
      <c r="N2052" t="s">
        <v>3294</v>
      </c>
      <c r="O2052" s="2">
        <v>5049</v>
      </c>
      <c r="P2052" s="2">
        <v>0</v>
      </c>
      <c r="Q2052" s="2">
        <v>5049</v>
      </c>
      <c r="R2052" t="s">
        <v>3761</v>
      </c>
      <c r="S2052">
        <v>12</v>
      </c>
      <c r="T2052" t="s">
        <v>203</v>
      </c>
      <c r="U2052" s="2">
        <v>154</v>
      </c>
      <c r="V2052" s="2">
        <v>604</v>
      </c>
      <c r="W2052" s="8">
        <v>0.15012873836403248</v>
      </c>
      <c r="X2052" s="2">
        <v>6979</v>
      </c>
      <c r="Y2052" s="45"/>
      <c r="AC2052" s="1" t="str">
        <f>IF(Table13[[#This Row],[TCS MP]]&gt;=Table13[[#This Row],[BMP]],IF(Table13[[#This Row],[TCS MP]]&lt;=Table13[[#This Row],[EMP]],"Good","EMP"),"BMP")</f>
        <v>EMP</v>
      </c>
    </row>
    <row r="2053" spans="1:29" ht="24" customHeight="1" x14ac:dyDescent="0.25">
      <c r="A2053" t="s">
        <v>6736</v>
      </c>
      <c r="B2053" t="s">
        <v>19326</v>
      </c>
      <c r="C2053">
        <v>4422</v>
      </c>
      <c r="D2053" t="s">
        <v>17074</v>
      </c>
      <c r="E2053" t="s">
        <v>6737</v>
      </c>
      <c r="F2053" s="9">
        <f>Table13[[#This Row],[ToMeasure]]-Table13[[#This Row],[FromMeasure]]</f>
        <v>0.14263389000000001</v>
      </c>
      <c r="G2053" s="5" t="s">
        <v>6738</v>
      </c>
      <c r="H2053" s="35">
        <v>0</v>
      </c>
      <c r="I2053" s="56"/>
      <c r="J2053" t="s">
        <v>647</v>
      </c>
      <c r="K2053" s="58" t="s">
        <v>203</v>
      </c>
      <c r="L2053" s="35">
        <v>0.14263389000000001</v>
      </c>
      <c r="M2053" s="56"/>
      <c r="N2053" t="s">
        <v>1114</v>
      </c>
      <c r="O2053" s="2">
        <v>2033</v>
      </c>
      <c r="P2053" s="2">
        <v>0</v>
      </c>
      <c r="Q2053" s="2">
        <v>2033</v>
      </c>
      <c r="R2053" t="s">
        <v>6739</v>
      </c>
      <c r="S2053">
        <v>14</v>
      </c>
      <c r="T2053" t="s">
        <v>203</v>
      </c>
      <c r="U2053" s="2">
        <v>62</v>
      </c>
      <c r="V2053" s="2">
        <v>246</v>
      </c>
      <c r="W2053" s="8">
        <v>0.15150024594195768</v>
      </c>
      <c r="X2053" s="2">
        <v>2810</v>
      </c>
      <c r="Y2053" s="45"/>
      <c r="AC2053" s="1" t="str">
        <f>IF(Table13[[#This Row],[TCS MP]]&gt;=Table13[[#This Row],[BMP]],IF(Table13[[#This Row],[TCS MP]]&lt;=Table13[[#This Row],[EMP]],"Good","EMP"),"BMP")</f>
        <v>EMP</v>
      </c>
    </row>
    <row r="2054" spans="1:29" ht="24" customHeight="1" x14ac:dyDescent="0.25">
      <c r="A2054" t="s">
        <v>11670</v>
      </c>
      <c r="B2054" t="s">
        <v>19325</v>
      </c>
      <c r="C2054">
        <v>4421</v>
      </c>
      <c r="D2054" t="s">
        <v>17074</v>
      </c>
      <c r="E2054" t="s">
        <v>11671</v>
      </c>
      <c r="F2054" s="9">
        <f>Table13[[#This Row],[ToMeasure]]-Table13[[#This Row],[FromMeasure]]</f>
        <v>0.15040492999999999</v>
      </c>
      <c r="G2054" s="5" t="s">
        <v>11672</v>
      </c>
      <c r="H2054" s="35">
        <v>0</v>
      </c>
      <c r="I2054" s="56"/>
      <c r="J2054" t="s">
        <v>3294</v>
      </c>
      <c r="K2054" s="58" t="s">
        <v>203</v>
      </c>
      <c r="L2054" s="35">
        <v>0.15040492999999999</v>
      </c>
      <c r="M2054" s="56"/>
      <c r="N2054" t="s">
        <v>156</v>
      </c>
      <c r="O2054" s="2">
        <v>1675</v>
      </c>
      <c r="P2054" s="2">
        <v>0</v>
      </c>
      <c r="Q2054" s="2">
        <v>1675</v>
      </c>
      <c r="R2054" t="s">
        <v>11673</v>
      </c>
      <c r="S2054">
        <v>13</v>
      </c>
      <c r="T2054" t="s">
        <v>203</v>
      </c>
      <c r="U2054" s="2">
        <v>50</v>
      </c>
      <c r="V2054" s="2">
        <v>195</v>
      </c>
      <c r="W2054" s="8">
        <v>0.14626865671641792</v>
      </c>
      <c r="X2054" s="2">
        <v>2315</v>
      </c>
      <c r="Y2054" s="45"/>
      <c r="AC2054" s="1" t="str">
        <f>IF(Table13[[#This Row],[TCS MP]]&gt;=Table13[[#This Row],[BMP]],IF(Table13[[#This Row],[TCS MP]]&lt;=Table13[[#This Row],[EMP]],"Good","EMP"),"BMP")</f>
        <v>EMP</v>
      </c>
    </row>
    <row r="2055" spans="1:29" ht="24" customHeight="1" x14ac:dyDescent="0.25">
      <c r="A2055" t="s">
        <v>6740</v>
      </c>
      <c r="B2055" t="s">
        <v>19327</v>
      </c>
      <c r="C2055">
        <v>4423</v>
      </c>
      <c r="D2055" t="s">
        <v>17074</v>
      </c>
      <c r="E2055" t="s">
        <v>6741</v>
      </c>
      <c r="F2055" s="9">
        <f>Table13[[#This Row],[ToMeasure]]-Table13[[#This Row],[FromMeasure]]</f>
        <v>6.2891489999999994E-2</v>
      </c>
      <c r="G2055" s="5" t="s">
        <v>6742</v>
      </c>
      <c r="H2055" s="35">
        <v>0</v>
      </c>
      <c r="I2055" s="56"/>
      <c r="J2055" t="s">
        <v>1114</v>
      </c>
      <c r="K2055" s="58" t="s">
        <v>203</v>
      </c>
      <c r="L2055" s="35">
        <v>6.2891489999999994E-2</v>
      </c>
      <c r="M2055" s="56"/>
      <c r="N2055" t="s">
        <v>647</v>
      </c>
      <c r="O2055" s="2">
        <v>4868</v>
      </c>
      <c r="P2055" s="2">
        <v>0</v>
      </c>
      <c r="Q2055" s="2">
        <v>4868</v>
      </c>
      <c r="R2055" t="s">
        <v>6743</v>
      </c>
      <c r="S2055">
        <v>12</v>
      </c>
      <c r="T2055" t="s">
        <v>203</v>
      </c>
      <c r="U2055" s="2">
        <v>146</v>
      </c>
      <c r="V2055" s="2">
        <v>572</v>
      </c>
      <c r="W2055" s="8">
        <v>0.147493837304848</v>
      </c>
      <c r="X2055" s="2">
        <v>6729</v>
      </c>
      <c r="Y2055" s="45"/>
      <c r="AC2055" s="1" t="str">
        <f>IF(Table13[[#This Row],[TCS MP]]&gt;=Table13[[#This Row],[BMP]],IF(Table13[[#This Row],[TCS MP]]&lt;=Table13[[#This Row],[EMP]],"Good","EMP"),"BMP")</f>
        <v>EMP</v>
      </c>
    </row>
    <row r="2056" spans="1:29" ht="24" customHeight="1" x14ac:dyDescent="0.25">
      <c r="A2056" t="s">
        <v>3762</v>
      </c>
      <c r="B2056" t="s">
        <v>19333</v>
      </c>
      <c r="C2056">
        <v>4430</v>
      </c>
      <c r="D2056" t="s">
        <v>17074</v>
      </c>
      <c r="E2056" t="s">
        <v>3763</v>
      </c>
      <c r="F2056" s="9">
        <f>Table13[[#This Row],[ToMeasure]]-Table13[[#This Row],[FromMeasure]]</f>
        <v>0.20187964999999999</v>
      </c>
      <c r="G2056" s="5" t="s">
        <v>3764</v>
      </c>
      <c r="H2056" s="35">
        <v>0</v>
      </c>
      <c r="I2056" s="56"/>
      <c r="J2056" t="s">
        <v>156</v>
      </c>
      <c r="K2056" s="58" t="s">
        <v>203</v>
      </c>
      <c r="L2056" s="35">
        <v>0.20187964999999999</v>
      </c>
      <c r="M2056" s="56"/>
      <c r="N2056" t="s">
        <v>3294</v>
      </c>
      <c r="O2056" s="2">
        <v>2932</v>
      </c>
      <c r="P2056" s="2">
        <v>0</v>
      </c>
      <c r="Q2056" s="2">
        <v>2932</v>
      </c>
      <c r="R2056" t="s">
        <v>3765</v>
      </c>
      <c r="S2056">
        <v>11</v>
      </c>
      <c r="T2056" t="s">
        <v>203</v>
      </c>
      <c r="U2056" s="2">
        <v>270</v>
      </c>
      <c r="V2056" s="2">
        <v>43</v>
      </c>
      <c r="W2056" s="8">
        <v>0.10675306957708049</v>
      </c>
      <c r="X2056" s="2">
        <v>4053</v>
      </c>
      <c r="Y2056" s="45"/>
      <c r="AC2056" s="1" t="str">
        <f>IF(Table13[[#This Row],[TCS MP]]&gt;=Table13[[#This Row],[BMP]],IF(Table13[[#This Row],[TCS MP]]&lt;=Table13[[#This Row],[EMP]],"Good","EMP"),"BMP")</f>
        <v>EMP</v>
      </c>
    </row>
    <row r="2057" spans="1:29" ht="24" customHeight="1" x14ac:dyDescent="0.25">
      <c r="A2057" t="s">
        <v>7777</v>
      </c>
      <c r="B2057" t="s">
        <v>19335</v>
      </c>
      <c r="C2057">
        <v>4432</v>
      </c>
      <c r="D2057" t="s">
        <v>17074</v>
      </c>
      <c r="E2057" t="s">
        <v>7778</v>
      </c>
      <c r="F2057" s="9">
        <f>Table13[[#This Row],[ToMeasure]]-Table13[[#This Row],[FromMeasure]]</f>
        <v>0.46969240000000001</v>
      </c>
      <c r="G2057" s="5" t="s">
        <v>7779</v>
      </c>
      <c r="H2057" s="35">
        <v>0</v>
      </c>
      <c r="I2057" s="56"/>
      <c r="J2057" t="s">
        <v>647</v>
      </c>
      <c r="K2057" s="58" t="s">
        <v>203</v>
      </c>
      <c r="L2057" s="35">
        <v>0.46969240000000001</v>
      </c>
      <c r="M2057" s="56"/>
      <c r="N2057" t="s">
        <v>1114</v>
      </c>
      <c r="O2057" s="2">
        <v>2943</v>
      </c>
      <c r="P2057" s="2">
        <v>0</v>
      </c>
      <c r="Q2057" s="2">
        <v>2943</v>
      </c>
      <c r="R2057" t="s">
        <v>7780</v>
      </c>
      <c r="S2057">
        <v>11</v>
      </c>
      <c r="T2057" t="s">
        <v>203</v>
      </c>
      <c r="U2057" s="2">
        <v>270</v>
      </c>
      <c r="V2057" s="2">
        <v>43</v>
      </c>
      <c r="W2057" s="8">
        <v>0.10635406048250085</v>
      </c>
      <c r="X2057" s="2">
        <v>4068</v>
      </c>
      <c r="Y2057" s="45"/>
      <c r="AC2057" s="1" t="str">
        <f>IF(Table13[[#This Row],[TCS MP]]&gt;=Table13[[#This Row],[BMP]],IF(Table13[[#This Row],[TCS MP]]&lt;=Table13[[#This Row],[EMP]],"Good","EMP"),"BMP")</f>
        <v>EMP</v>
      </c>
    </row>
    <row r="2058" spans="1:29" ht="24" customHeight="1" x14ac:dyDescent="0.25">
      <c r="A2058" t="s">
        <v>7781</v>
      </c>
      <c r="B2058" t="s">
        <v>19334</v>
      </c>
      <c r="C2058">
        <v>4431</v>
      </c>
      <c r="D2058" t="s">
        <v>17074</v>
      </c>
      <c r="E2058" t="s">
        <v>7782</v>
      </c>
      <c r="F2058" s="9">
        <f>Table13[[#This Row],[ToMeasure]]-Table13[[#This Row],[FromMeasure]]</f>
        <v>0.21995176</v>
      </c>
      <c r="G2058" s="5" t="s">
        <v>7783</v>
      </c>
      <c r="H2058" s="35">
        <v>0</v>
      </c>
      <c r="I2058" s="56"/>
      <c r="J2058" t="s">
        <v>3294</v>
      </c>
      <c r="K2058" s="58" t="s">
        <v>203</v>
      </c>
      <c r="L2058" s="35">
        <v>0.21995176</v>
      </c>
      <c r="M2058" s="56"/>
      <c r="N2058" t="s">
        <v>156</v>
      </c>
      <c r="O2058" s="2">
        <v>3749</v>
      </c>
      <c r="P2058" s="2">
        <v>0</v>
      </c>
      <c r="Q2058" s="2">
        <v>3749</v>
      </c>
      <c r="R2058" t="s">
        <v>7784</v>
      </c>
      <c r="S2058">
        <v>11</v>
      </c>
      <c r="T2058" t="s">
        <v>203</v>
      </c>
      <c r="U2058" s="2">
        <v>113</v>
      </c>
      <c r="V2058" s="2">
        <v>439</v>
      </c>
      <c r="W2058" s="8">
        <v>0.14723926380368099</v>
      </c>
      <c r="X2058" s="2">
        <v>5182</v>
      </c>
      <c r="Y2058" s="45"/>
      <c r="AC2058" s="1" t="str">
        <f>IF(Table13[[#This Row],[TCS MP]]&gt;=Table13[[#This Row],[BMP]],IF(Table13[[#This Row],[TCS MP]]&lt;=Table13[[#This Row],[EMP]],"Good","EMP"),"BMP")</f>
        <v>EMP</v>
      </c>
    </row>
    <row r="2059" spans="1:29" ht="24" customHeight="1" x14ac:dyDescent="0.25">
      <c r="A2059" t="s">
        <v>6744</v>
      </c>
      <c r="B2059" t="s">
        <v>19336</v>
      </c>
      <c r="C2059">
        <v>4433</v>
      </c>
      <c r="D2059" t="s">
        <v>17074</v>
      </c>
      <c r="E2059" t="s">
        <v>6745</v>
      </c>
      <c r="F2059" s="9">
        <f>Table13[[#This Row],[ToMeasure]]-Table13[[#This Row],[FromMeasure]]</f>
        <v>0.15262234999999999</v>
      </c>
      <c r="G2059" s="5" t="s">
        <v>6746</v>
      </c>
      <c r="H2059" s="35">
        <v>0</v>
      </c>
      <c r="I2059" s="56"/>
      <c r="J2059" t="s">
        <v>1114</v>
      </c>
      <c r="K2059" s="58" t="s">
        <v>203</v>
      </c>
      <c r="L2059" s="35">
        <v>0.15262234999999999</v>
      </c>
      <c r="M2059" s="56"/>
      <c r="N2059" t="s">
        <v>647</v>
      </c>
      <c r="O2059" s="2">
        <v>3107</v>
      </c>
      <c r="P2059" s="2">
        <v>0</v>
      </c>
      <c r="Q2059" s="2">
        <v>3107</v>
      </c>
      <c r="R2059" t="s">
        <v>6747</v>
      </c>
      <c r="S2059">
        <v>10</v>
      </c>
      <c r="T2059" t="s">
        <v>203</v>
      </c>
      <c r="U2059" s="2">
        <v>94</v>
      </c>
      <c r="V2059" s="2">
        <v>363</v>
      </c>
      <c r="W2059" s="8">
        <v>0.14708722240102992</v>
      </c>
      <c r="X2059" s="2">
        <v>4295</v>
      </c>
      <c r="Y2059" s="45"/>
      <c r="AC2059" s="1" t="str">
        <f>IF(Table13[[#This Row],[TCS MP]]&gt;=Table13[[#This Row],[BMP]],IF(Table13[[#This Row],[TCS MP]]&lt;=Table13[[#This Row],[EMP]],"Good","EMP"),"BMP")</f>
        <v>EMP</v>
      </c>
    </row>
    <row r="2060" spans="1:29" ht="24" customHeight="1" x14ac:dyDescent="0.25">
      <c r="A2060" t="s">
        <v>11674</v>
      </c>
      <c r="B2060" t="s">
        <v>19341</v>
      </c>
      <c r="C2060">
        <v>4440</v>
      </c>
      <c r="D2060" t="s">
        <v>17074</v>
      </c>
      <c r="E2060" t="s">
        <v>11675</v>
      </c>
      <c r="F2060" s="9">
        <f>Table13[[#This Row],[ToMeasure]]-Table13[[#This Row],[FromMeasure]]</f>
        <v>0.32950307000000001</v>
      </c>
      <c r="G2060" s="5" t="s">
        <v>11676</v>
      </c>
      <c r="H2060" s="35">
        <v>0</v>
      </c>
      <c r="I2060" s="56"/>
      <c r="J2060" t="s">
        <v>156</v>
      </c>
      <c r="K2060" s="58" t="s">
        <v>203</v>
      </c>
      <c r="L2060" s="35">
        <v>0.32950307000000001</v>
      </c>
      <c r="M2060" s="56"/>
      <c r="N2060" t="s">
        <v>11677</v>
      </c>
      <c r="O2060" s="2">
        <v>9126</v>
      </c>
      <c r="P2060" s="2">
        <v>0</v>
      </c>
      <c r="Q2060" s="2">
        <v>9126</v>
      </c>
      <c r="R2060" t="s">
        <v>11678</v>
      </c>
      <c r="S2060">
        <v>12</v>
      </c>
      <c r="T2060" t="s">
        <v>203</v>
      </c>
      <c r="U2060" s="2">
        <v>281</v>
      </c>
      <c r="V2060" s="2">
        <v>1092</v>
      </c>
      <c r="W2060" s="8">
        <v>0.15044926583388121</v>
      </c>
      <c r="X2060" s="2">
        <v>12615</v>
      </c>
      <c r="Y2060" s="45"/>
      <c r="AC2060" s="1" t="str">
        <f>IF(Table13[[#This Row],[TCS MP]]&gt;=Table13[[#This Row],[BMP]],IF(Table13[[#This Row],[TCS MP]]&lt;=Table13[[#This Row],[EMP]],"Good","EMP"),"BMP")</f>
        <v>EMP</v>
      </c>
    </row>
    <row r="2061" spans="1:29" ht="24" customHeight="1" x14ac:dyDescent="0.25">
      <c r="A2061" t="s">
        <v>11679</v>
      </c>
      <c r="B2061" t="s">
        <v>19343</v>
      </c>
      <c r="C2061">
        <v>4442</v>
      </c>
      <c r="D2061" t="s">
        <v>17074</v>
      </c>
      <c r="E2061" t="s">
        <v>11680</v>
      </c>
      <c r="F2061" s="9">
        <f>Table13[[#This Row],[ToMeasure]]-Table13[[#This Row],[FromMeasure]]</f>
        <v>0.21779398999999999</v>
      </c>
      <c r="G2061" s="5" t="s">
        <v>6751</v>
      </c>
      <c r="H2061" s="35">
        <v>0</v>
      </c>
      <c r="I2061" s="56"/>
      <c r="J2061" t="s">
        <v>647</v>
      </c>
      <c r="K2061" s="58" t="s">
        <v>203</v>
      </c>
      <c r="L2061" s="35">
        <v>0.21779398999999999</v>
      </c>
      <c r="M2061" s="56"/>
      <c r="N2061" t="s">
        <v>6750</v>
      </c>
      <c r="O2061" s="2">
        <v>1044</v>
      </c>
      <c r="P2061" s="2">
        <v>0</v>
      </c>
      <c r="Q2061" s="2">
        <v>1044</v>
      </c>
      <c r="R2061" t="s">
        <v>11681</v>
      </c>
      <c r="S2061">
        <v>9</v>
      </c>
      <c r="T2061" t="s">
        <v>203</v>
      </c>
      <c r="U2061" s="2">
        <v>95</v>
      </c>
      <c r="V2061" s="2">
        <v>15</v>
      </c>
      <c r="W2061" s="8">
        <v>0.1053639846743295</v>
      </c>
      <c r="X2061" s="2">
        <v>1443</v>
      </c>
      <c r="Y2061" s="45"/>
      <c r="AC2061" s="1" t="str">
        <f>IF(Table13[[#This Row],[TCS MP]]&gt;=Table13[[#This Row],[BMP]],IF(Table13[[#This Row],[TCS MP]]&lt;=Table13[[#This Row],[EMP]],"Good","EMP"),"BMP")</f>
        <v>EMP</v>
      </c>
    </row>
    <row r="2062" spans="1:29" ht="24" customHeight="1" x14ac:dyDescent="0.25">
      <c r="A2062" t="s">
        <v>11682</v>
      </c>
      <c r="B2062" t="s">
        <v>19342</v>
      </c>
      <c r="C2062">
        <v>4441</v>
      </c>
      <c r="D2062" t="s">
        <v>17074</v>
      </c>
      <c r="E2062" t="s">
        <v>11683</v>
      </c>
      <c r="F2062" s="9">
        <f>Table13[[#This Row],[ToMeasure]]-Table13[[#This Row],[FromMeasure]]</f>
        <v>0.22159708</v>
      </c>
      <c r="G2062" s="5" t="s">
        <v>11677</v>
      </c>
      <c r="H2062" s="35">
        <v>0</v>
      </c>
      <c r="I2062" s="56"/>
      <c r="J2062" t="s">
        <v>11676</v>
      </c>
      <c r="K2062" s="58" t="s">
        <v>203</v>
      </c>
      <c r="L2062" s="35">
        <v>0.22159708</v>
      </c>
      <c r="M2062" s="56"/>
      <c r="N2062" t="s">
        <v>156</v>
      </c>
      <c r="O2062" s="2">
        <v>1346</v>
      </c>
      <c r="P2062" s="2">
        <v>0</v>
      </c>
      <c r="Q2062" s="2">
        <v>1346</v>
      </c>
      <c r="R2062" t="s">
        <v>11684</v>
      </c>
      <c r="S2062">
        <v>16</v>
      </c>
      <c r="T2062" t="s">
        <v>203</v>
      </c>
      <c r="U2062" s="2">
        <v>39</v>
      </c>
      <c r="V2062" s="2">
        <v>157</v>
      </c>
      <c r="W2062" s="8">
        <v>0.14561664190193166</v>
      </c>
      <c r="X2062" s="2">
        <v>1861</v>
      </c>
      <c r="Y2062" s="45"/>
      <c r="AC2062" s="1" t="str">
        <f>IF(Table13[[#This Row],[TCS MP]]&gt;=Table13[[#This Row],[BMP]],IF(Table13[[#This Row],[TCS MP]]&lt;=Table13[[#This Row],[EMP]],"Good","EMP"),"BMP")</f>
        <v>EMP</v>
      </c>
    </row>
    <row r="2063" spans="1:29" ht="24" customHeight="1" x14ac:dyDescent="0.25">
      <c r="A2063" t="s">
        <v>6748</v>
      </c>
      <c r="B2063" t="s">
        <v>19344</v>
      </c>
      <c r="C2063">
        <v>4443</v>
      </c>
      <c r="D2063" t="s">
        <v>17074</v>
      </c>
      <c r="E2063" t="s">
        <v>6749</v>
      </c>
      <c r="F2063" s="9">
        <f>Table13[[#This Row],[ToMeasure]]-Table13[[#This Row],[FromMeasure]]</f>
        <v>0.23762675</v>
      </c>
      <c r="G2063" s="5" t="s">
        <v>6750</v>
      </c>
      <c r="H2063" s="35">
        <v>0</v>
      </c>
      <c r="I2063" s="56"/>
      <c r="J2063" t="s">
        <v>6751</v>
      </c>
      <c r="K2063" s="58" t="s">
        <v>203</v>
      </c>
      <c r="L2063" s="35">
        <v>0.23762675</v>
      </c>
      <c r="M2063" s="56"/>
      <c r="N2063" t="s">
        <v>647</v>
      </c>
      <c r="O2063" s="2">
        <v>13615</v>
      </c>
      <c r="P2063" s="2">
        <v>0</v>
      </c>
      <c r="Q2063" s="2">
        <v>13615</v>
      </c>
      <c r="R2063" t="s">
        <v>6752</v>
      </c>
      <c r="S2063">
        <v>12</v>
      </c>
      <c r="T2063" t="s">
        <v>203</v>
      </c>
      <c r="U2063" s="2">
        <v>412</v>
      </c>
      <c r="V2063" s="2">
        <v>1601</v>
      </c>
      <c r="W2063" s="8">
        <v>0.14785163422695558</v>
      </c>
      <c r="X2063" s="2">
        <v>18820</v>
      </c>
      <c r="Y2063" s="45"/>
      <c r="AC2063" s="1" t="str">
        <f>IF(Table13[[#This Row],[TCS MP]]&gt;=Table13[[#This Row],[BMP]],IF(Table13[[#This Row],[TCS MP]]&lt;=Table13[[#This Row],[EMP]],"Good","EMP"),"BMP")</f>
        <v>EMP</v>
      </c>
    </row>
    <row r="2064" spans="1:29" ht="24" customHeight="1" x14ac:dyDescent="0.25">
      <c r="A2064" t="s">
        <v>6753</v>
      </c>
      <c r="B2064" t="s">
        <v>19346</v>
      </c>
      <c r="C2064">
        <v>4450</v>
      </c>
      <c r="D2064" t="s">
        <v>17074</v>
      </c>
      <c r="E2064" t="s">
        <v>6754</v>
      </c>
      <c r="F2064" s="9">
        <f>Table13[[#This Row],[ToMeasure]]-Table13[[#This Row],[FromMeasure]]</f>
        <v>0.3698128</v>
      </c>
      <c r="G2064" s="5" t="s">
        <v>6755</v>
      </c>
      <c r="H2064" s="35">
        <v>8.6542000000000008E-3</v>
      </c>
      <c r="I2064" s="56"/>
      <c r="J2064" t="s">
        <v>156</v>
      </c>
      <c r="K2064" s="58" t="s">
        <v>203</v>
      </c>
      <c r="L2064" s="35">
        <v>0.378467</v>
      </c>
      <c r="M2064" s="56"/>
      <c r="N2064" t="s">
        <v>6756</v>
      </c>
      <c r="O2064" s="2">
        <v>3750</v>
      </c>
      <c r="P2064" s="2">
        <v>0</v>
      </c>
      <c r="Q2064" s="2">
        <v>3750</v>
      </c>
      <c r="R2064" t="s">
        <v>6757</v>
      </c>
      <c r="S2064">
        <v>15</v>
      </c>
      <c r="T2064" t="s">
        <v>203</v>
      </c>
      <c r="U2064" s="2" t="s">
        <v>203</v>
      </c>
      <c r="V2064" s="2" t="s">
        <v>203</v>
      </c>
      <c r="W2064" s="8" t="s">
        <v>203</v>
      </c>
      <c r="X2064" s="2">
        <v>5184</v>
      </c>
      <c r="Y2064" s="45"/>
      <c r="AC2064" s="1" t="str">
        <f>IF(Table13[[#This Row],[TCS MP]]&gt;=Table13[[#This Row],[BMP]],IF(Table13[[#This Row],[TCS MP]]&lt;=Table13[[#This Row],[EMP]],"Good","EMP"),"BMP")</f>
        <v>EMP</v>
      </c>
    </row>
    <row r="2065" spans="1:29" ht="24" customHeight="1" x14ac:dyDescent="0.25">
      <c r="A2065" t="s">
        <v>11685</v>
      </c>
      <c r="B2065" t="s">
        <v>19348</v>
      </c>
      <c r="C2065">
        <v>4452</v>
      </c>
      <c r="D2065" t="s">
        <v>17074</v>
      </c>
      <c r="E2065" t="s">
        <v>11686</v>
      </c>
      <c r="F2065" s="9">
        <f>Table13[[#This Row],[ToMeasure]]-Table13[[#This Row],[FromMeasure]]</f>
        <v>0.40297939999999999</v>
      </c>
      <c r="G2065" s="5" t="s">
        <v>11687</v>
      </c>
      <c r="H2065" s="35">
        <v>8.0558999999999995E-3</v>
      </c>
      <c r="I2065" s="56"/>
      <c r="J2065" t="s">
        <v>647</v>
      </c>
      <c r="K2065" s="58" t="s">
        <v>203</v>
      </c>
      <c r="L2065" s="35">
        <v>0.41103529999999999</v>
      </c>
      <c r="M2065" s="56"/>
      <c r="N2065" t="s">
        <v>11688</v>
      </c>
      <c r="O2065" s="2">
        <v>1944</v>
      </c>
      <c r="P2065" s="2">
        <v>0</v>
      </c>
      <c r="Q2065" s="2">
        <v>1944</v>
      </c>
      <c r="R2065" t="s">
        <v>11689</v>
      </c>
      <c r="S2065">
        <v>10</v>
      </c>
      <c r="T2065" t="s">
        <v>203</v>
      </c>
      <c r="U2065" s="2" t="s">
        <v>203</v>
      </c>
      <c r="V2065" s="2" t="s">
        <v>203</v>
      </c>
      <c r="W2065" s="8" t="s">
        <v>203</v>
      </c>
      <c r="X2065" s="2">
        <v>2687</v>
      </c>
      <c r="Y2065" s="45"/>
      <c r="AC2065" s="1" t="str">
        <f>IF(Table13[[#This Row],[TCS MP]]&gt;=Table13[[#This Row],[BMP]],IF(Table13[[#This Row],[TCS MP]]&lt;=Table13[[#This Row],[EMP]],"Good","EMP"),"BMP")</f>
        <v>EMP</v>
      </c>
    </row>
    <row r="2066" spans="1:29" ht="24" customHeight="1" x14ac:dyDescent="0.25">
      <c r="A2066" t="s">
        <v>7785</v>
      </c>
      <c r="B2066" t="s">
        <v>19347</v>
      </c>
      <c r="C2066">
        <v>4451</v>
      </c>
      <c r="D2066" t="s">
        <v>17074</v>
      </c>
      <c r="E2066" t="s">
        <v>7786</v>
      </c>
      <c r="F2066" s="9">
        <f>Table13[[#This Row],[ToMeasure]]-Table13[[#This Row],[FromMeasure]]</f>
        <v>0.35397080000000003</v>
      </c>
      <c r="G2066" s="5" t="s">
        <v>6756</v>
      </c>
      <c r="H2066" s="35">
        <v>4.2634999999999999E-3</v>
      </c>
      <c r="I2066" s="56"/>
      <c r="J2066" t="s">
        <v>6755</v>
      </c>
      <c r="K2066" s="58" t="s">
        <v>203</v>
      </c>
      <c r="L2066" s="35">
        <v>0.35823430000000001</v>
      </c>
      <c r="M2066" s="56"/>
      <c r="N2066" t="s">
        <v>156</v>
      </c>
      <c r="O2066" s="2">
        <v>2744</v>
      </c>
      <c r="P2066" s="2">
        <v>0</v>
      </c>
      <c r="Q2066" s="2">
        <v>2744</v>
      </c>
      <c r="R2066" t="s">
        <v>7787</v>
      </c>
      <c r="S2066">
        <v>10</v>
      </c>
      <c r="T2066" t="s">
        <v>203</v>
      </c>
      <c r="U2066" s="2" t="s">
        <v>203</v>
      </c>
      <c r="V2066" s="2" t="s">
        <v>203</v>
      </c>
      <c r="W2066" s="8" t="s">
        <v>203</v>
      </c>
      <c r="X2066" s="2">
        <v>3793</v>
      </c>
      <c r="Y2066" s="45"/>
      <c r="AC2066" s="1" t="str">
        <f>IF(Table13[[#This Row],[TCS MP]]&gt;=Table13[[#This Row],[BMP]],IF(Table13[[#This Row],[TCS MP]]&lt;=Table13[[#This Row],[EMP]],"Good","EMP"),"BMP")</f>
        <v>EMP</v>
      </c>
    </row>
    <row r="2067" spans="1:29" ht="24" customHeight="1" x14ac:dyDescent="0.25">
      <c r="A2067" t="s">
        <v>11690</v>
      </c>
      <c r="B2067" t="s">
        <v>19349</v>
      </c>
      <c r="C2067">
        <v>4453</v>
      </c>
      <c r="D2067" t="s">
        <v>17074</v>
      </c>
      <c r="E2067" t="s">
        <v>11691</v>
      </c>
      <c r="F2067" s="9">
        <f>Table13[[#This Row],[ToMeasure]]-Table13[[#This Row],[FromMeasure]]</f>
        <v>0.4019238</v>
      </c>
      <c r="G2067" s="5" t="s">
        <v>11688</v>
      </c>
      <c r="H2067" s="35">
        <v>5.8579000000000001E-3</v>
      </c>
      <c r="I2067" s="56"/>
      <c r="J2067" t="s">
        <v>11687</v>
      </c>
      <c r="K2067" s="58" t="s">
        <v>203</v>
      </c>
      <c r="L2067" s="35">
        <v>0.40778170000000002</v>
      </c>
      <c r="M2067" s="56"/>
      <c r="N2067" t="s">
        <v>647</v>
      </c>
      <c r="O2067" s="2">
        <v>5729</v>
      </c>
      <c r="P2067" s="2">
        <v>0</v>
      </c>
      <c r="Q2067" s="2">
        <v>5729</v>
      </c>
      <c r="R2067" t="s">
        <v>11692</v>
      </c>
      <c r="S2067">
        <v>16</v>
      </c>
      <c r="T2067" t="s">
        <v>203</v>
      </c>
      <c r="U2067" s="2" t="s">
        <v>203</v>
      </c>
      <c r="V2067" s="2" t="s">
        <v>203</v>
      </c>
      <c r="W2067" s="8" t="s">
        <v>203</v>
      </c>
      <c r="X2067" s="2">
        <v>7919</v>
      </c>
      <c r="Y2067" s="45"/>
      <c r="AC2067" s="1" t="str">
        <f>IF(Table13[[#This Row],[TCS MP]]&gt;=Table13[[#This Row],[BMP]],IF(Table13[[#This Row],[TCS MP]]&lt;=Table13[[#This Row],[EMP]],"Good","EMP"),"BMP")</f>
        <v>EMP</v>
      </c>
    </row>
    <row r="2068" spans="1:29" ht="24" customHeight="1" x14ac:dyDescent="0.25">
      <c r="A2068" t="s">
        <v>6758</v>
      </c>
      <c r="C2068" t="s">
        <v>203</v>
      </c>
      <c r="D2068" t="s">
        <v>17074</v>
      </c>
      <c r="E2068" t="s">
        <v>6759</v>
      </c>
      <c r="F2068" s="9">
        <f>Table13[[#This Row],[ToMeasure]]-Table13[[#This Row],[FromMeasure]]</f>
        <v>1.76662E-2</v>
      </c>
      <c r="G2068" s="5" t="s">
        <v>203</v>
      </c>
      <c r="H2068" s="35">
        <v>9.0735999999999994E-3</v>
      </c>
      <c r="I2068" s="56"/>
      <c r="J2068" t="s">
        <v>203</v>
      </c>
      <c r="K2068" s="58" t="s">
        <v>203</v>
      </c>
      <c r="L2068" s="35">
        <v>2.6739800000000001E-2</v>
      </c>
      <c r="M2068" s="56"/>
      <c r="N2068" t="s">
        <v>203</v>
      </c>
      <c r="O2068" s="2" t="s">
        <v>203</v>
      </c>
      <c r="P2068" s="2" t="s">
        <v>203</v>
      </c>
      <c r="Q2068" s="2" t="s">
        <v>203</v>
      </c>
      <c r="R2068" t="s">
        <v>203</v>
      </c>
      <c r="S2068" t="s">
        <v>203</v>
      </c>
      <c r="T2068" t="s">
        <v>203</v>
      </c>
      <c r="U2068" s="2" t="s">
        <v>203</v>
      </c>
      <c r="V2068" s="2" t="s">
        <v>203</v>
      </c>
      <c r="W2068" s="8" t="s">
        <v>203</v>
      </c>
      <c r="X2068" s="2" t="s">
        <v>203</v>
      </c>
      <c r="Y2068" s="45"/>
      <c r="AC2068" s="1" t="str">
        <f>IF(Table13[[#This Row],[TCS MP]]&gt;=Table13[[#This Row],[BMP]],IF(Table13[[#This Row],[TCS MP]]&lt;=Table13[[#This Row],[EMP]],"Good","EMP"),"BMP")</f>
        <v>EMP</v>
      </c>
    </row>
    <row r="2069" spans="1:29" ht="24" customHeight="1" x14ac:dyDescent="0.25">
      <c r="A2069" t="s">
        <v>7788</v>
      </c>
      <c r="C2069" t="s">
        <v>203</v>
      </c>
      <c r="D2069" t="s">
        <v>17074</v>
      </c>
      <c r="E2069" t="s">
        <v>7789</v>
      </c>
      <c r="F2069" s="9">
        <f>Table13[[#This Row],[ToMeasure]]-Table13[[#This Row],[FromMeasure]]</f>
        <v>2.7573199999999999E-2</v>
      </c>
      <c r="G2069" s="5" t="s">
        <v>203</v>
      </c>
      <c r="H2069" s="35">
        <v>8.8994E-3</v>
      </c>
      <c r="I2069" s="56"/>
      <c r="J2069" t="s">
        <v>203</v>
      </c>
      <c r="K2069" s="58" t="s">
        <v>203</v>
      </c>
      <c r="L2069" s="35">
        <v>3.6472600000000001E-2</v>
      </c>
      <c r="M2069" s="56"/>
      <c r="N2069" t="s">
        <v>203</v>
      </c>
      <c r="O2069" s="2" t="s">
        <v>203</v>
      </c>
      <c r="P2069" s="2" t="s">
        <v>203</v>
      </c>
      <c r="Q2069" s="2" t="s">
        <v>203</v>
      </c>
      <c r="R2069" t="s">
        <v>203</v>
      </c>
      <c r="S2069" t="s">
        <v>203</v>
      </c>
      <c r="T2069" t="s">
        <v>203</v>
      </c>
      <c r="U2069" s="2" t="s">
        <v>203</v>
      </c>
      <c r="V2069" s="2" t="s">
        <v>203</v>
      </c>
      <c r="W2069" s="8" t="s">
        <v>203</v>
      </c>
      <c r="X2069" s="2" t="s">
        <v>203</v>
      </c>
      <c r="Y2069" s="45"/>
      <c r="AC2069" s="1" t="str">
        <f>IF(Table13[[#This Row],[TCS MP]]&gt;=Table13[[#This Row],[BMP]],IF(Table13[[#This Row],[TCS MP]]&lt;=Table13[[#This Row],[EMP]],"Good","EMP"),"BMP")</f>
        <v>EMP</v>
      </c>
    </row>
    <row r="2070" spans="1:29" ht="24" customHeight="1" x14ac:dyDescent="0.25">
      <c r="A2070" t="s">
        <v>6760</v>
      </c>
      <c r="C2070" t="s">
        <v>203</v>
      </c>
      <c r="D2070" t="s">
        <v>17074</v>
      </c>
      <c r="E2070" t="s">
        <v>6761</v>
      </c>
      <c r="F2070" s="9">
        <f>Table13[[#This Row],[ToMeasure]]-Table13[[#This Row],[FromMeasure]]</f>
        <v>3.0408400000000002E-2</v>
      </c>
      <c r="G2070" s="5" t="s">
        <v>203</v>
      </c>
      <c r="H2070" s="35">
        <v>4.2436000000000001E-3</v>
      </c>
      <c r="I2070" s="56"/>
      <c r="J2070" t="s">
        <v>203</v>
      </c>
      <c r="K2070" s="58" t="s">
        <v>203</v>
      </c>
      <c r="L2070" s="35">
        <v>3.4652000000000002E-2</v>
      </c>
      <c r="M2070" s="56"/>
      <c r="N2070" t="s">
        <v>203</v>
      </c>
      <c r="O2070" s="2" t="s">
        <v>203</v>
      </c>
      <c r="P2070" s="2" t="s">
        <v>203</v>
      </c>
      <c r="Q2070" s="2" t="s">
        <v>203</v>
      </c>
      <c r="R2070" t="s">
        <v>203</v>
      </c>
      <c r="S2070" t="s">
        <v>203</v>
      </c>
      <c r="T2070" t="s">
        <v>203</v>
      </c>
      <c r="U2070" s="2" t="s">
        <v>203</v>
      </c>
      <c r="V2070" s="2" t="s">
        <v>203</v>
      </c>
      <c r="W2070" s="8" t="s">
        <v>203</v>
      </c>
      <c r="X2070" s="2" t="s">
        <v>203</v>
      </c>
      <c r="Y2070" s="45"/>
      <c r="AC2070" s="1" t="str">
        <f>IF(Table13[[#This Row],[TCS MP]]&gt;=Table13[[#This Row],[BMP]],IF(Table13[[#This Row],[TCS MP]]&lt;=Table13[[#This Row],[EMP]],"Good","EMP"),"BMP")</f>
        <v>EMP</v>
      </c>
    </row>
    <row r="2071" spans="1:29" ht="24" customHeight="1" x14ac:dyDescent="0.25">
      <c r="A2071" t="s">
        <v>6762</v>
      </c>
      <c r="C2071" t="s">
        <v>203</v>
      </c>
      <c r="D2071" t="s">
        <v>17074</v>
      </c>
      <c r="E2071" t="s">
        <v>6763</v>
      </c>
      <c r="F2071" s="9">
        <f>Table13[[#This Row],[ToMeasure]]-Table13[[#This Row],[FromMeasure]]</f>
        <v>3.6904600000000003E-2</v>
      </c>
      <c r="G2071" s="5" t="s">
        <v>203</v>
      </c>
      <c r="H2071" s="35">
        <v>5.3480000000000003E-3</v>
      </c>
      <c r="I2071" s="56"/>
      <c r="J2071" t="s">
        <v>203</v>
      </c>
      <c r="K2071" s="58" t="s">
        <v>203</v>
      </c>
      <c r="L2071" s="35">
        <v>4.2252600000000001E-2</v>
      </c>
      <c r="M2071" s="56"/>
      <c r="N2071" t="s">
        <v>203</v>
      </c>
      <c r="O2071" s="2" t="s">
        <v>203</v>
      </c>
      <c r="P2071" s="2" t="s">
        <v>203</v>
      </c>
      <c r="Q2071" s="2" t="s">
        <v>203</v>
      </c>
      <c r="R2071" t="s">
        <v>203</v>
      </c>
      <c r="S2071" t="s">
        <v>203</v>
      </c>
      <c r="T2071" t="s">
        <v>203</v>
      </c>
      <c r="U2071" s="2" t="s">
        <v>203</v>
      </c>
      <c r="V2071" s="2" t="s">
        <v>203</v>
      </c>
      <c r="W2071" s="8" t="s">
        <v>203</v>
      </c>
      <c r="X2071" s="2" t="s">
        <v>203</v>
      </c>
      <c r="Y2071" s="45"/>
      <c r="AC2071" s="1" t="str">
        <f>IF(Table13[[#This Row],[TCS MP]]&gt;=Table13[[#This Row],[BMP]],IF(Table13[[#This Row],[TCS MP]]&lt;=Table13[[#This Row],[EMP]],"Good","EMP"),"BMP")</f>
        <v>EMP</v>
      </c>
    </row>
    <row r="2072" spans="1:29" ht="24" customHeight="1" x14ac:dyDescent="0.25">
      <c r="A2072" t="s">
        <v>6764</v>
      </c>
      <c r="B2072" t="s">
        <v>19351</v>
      </c>
      <c r="C2072">
        <v>4460</v>
      </c>
      <c r="D2072" t="s">
        <v>17074</v>
      </c>
      <c r="E2072" t="s">
        <v>6765</v>
      </c>
      <c r="F2072" s="9">
        <f>Table13[[#This Row],[ToMeasure]]-Table13[[#This Row],[FromMeasure]]</f>
        <v>0.22071219</v>
      </c>
      <c r="G2072" s="5" t="s">
        <v>6766</v>
      </c>
      <c r="H2072" s="35">
        <v>0</v>
      </c>
      <c r="I2072" s="56"/>
      <c r="J2072" t="s">
        <v>156</v>
      </c>
      <c r="K2072" s="58" t="s">
        <v>203</v>
      </c>
      <c r="L2072" s="35">
        <v>0.22071219</v>
      </c>
      <c r="M2072" s="56"/>
      <c r="N2072" t="s">
        <v>6767</v>
      </c>
      <c r="O2072" s="2">
        <v>4588</v>
      </c>
      <c r="P2072" s="2">
        <v>0</v>
      </c>
      <c r="Q2072" s="2">
        <v>4588</v>
      </c>
      <c r="R2072" t="s">
        <v>6768</v>
      </c>
      <c r="S2072">
        <v>16</v>
      </c>
      <c r="T2072" t="s">
        <v>203</v>
      </c>
      <c r="U2072" s="2">
        <v>142</v>
      </c>
      <c r="V2072" s="2">
        <v>551</v>
      </c>
      <c r="W2072" s="8">
        <v>0.15104620749782041</v>
      </c>
      <c r="X2072" s="2">
        <v>6342</v>
      </c>
      <c r="Y2072" s="45"/>
      <c r="AC2072" s="1" t="str">
        <f>IF(Table13[[#This Row],[TCS MP]]&gt;=Table13[[#This Row],[BMP]],IF(Table13[[#This Row],[TCS MP]]&lt;=Table13[[#This Row],[EMP]],"Good","EMP"),"BMP")</f>
        <v>EMP</v>
      </c>
    </row>
    <row r="2073" spans="1:29" ht="24" customHeight="1" x14ac:dyDescent="0.25">
      <c r="A2073" t="s">
        <v>6769</v>
      </c>
      <c r="B2073" t="s">
        <v>19353</v>
      </c>
      <c r="C2073">
        <v>4462</v>
      </c>
      <c r="D2073" t="s">
        <v>17074</v>
      </c>
      <c r="E2073" t="s">
        <v>6770</v>
      </c>
      <c r="F2073" s="9">
        <f>Table13[[#This Row],[ToMeasure]]-Table13[[#This Row],[FromMeasure]]</f>
        <v>0.21764362000000001</v>
      </c>
      <c r="G2073" s="5" t="s">
        <v>6771</v>
      </c>
      <c r="H2073" s="35">
        <v>0</v>
      </c>
      <c r="I2073" s="56"/>
      <c r="J2073" t="s">
        <v>647</v>
      </c>
      <c r="K2073" s="58" t="s">
        <v>203</v>
      </c>
      <c r="L2073" s="35">
        <v>0.21764362000000001</v>
      </c>
      <c r="M2073" s="56"/>
      <c r="N2073" t="s">
        <v>6772</v>
      </c>
      <c r="O2073" s="2">
        <v>865</v>
      </c>
      <c r="P2073" s="2">
        <v>0</v>
      </c>
      <c r="Q2073" s="2">
        <v>865</v>
      </c>
      <c r="R2073" t="s">
        <v>6773</v>
      </c>
      <c r="S2073">
        <v>13</v>
      </c>
      <c r="T2073" t="s">
        <v>203</v>
      </c>
      <c r="U2073" s="2">
        <v>79</v>
      </c>
      <c r="V2073" s="2">
        <v>12</v>
      </c>
      <c r="W2073" s="8">
        <v>0.10520231213872833</v>
      </c>
      <c r="X2073" s="2">
        <v>1196</v>
      </c>
      <c r="Y2073" s="45"/>
      <c r="AC2073" s="1" t="str">
        <f>IF(Table13[[#This Row],[TCS MP]]&gt;=Table13[[#This Row],[BMP]],IF(Table13[[#This Row],[TCS MP]]&lt;=Table13[[#This Row],[EMP]],"Good","EMP"),"BMP")</f>
        <v>EMP</v>
      </c>
    </row>
    <row r="2074" spans="1:29" ht="24" customHeight="1" x14ac:dyDescent="0.25">
      <c r="A2074" t="s">
        <v>11693</v>
      </c>
      <c r="B2074" t="s">
        <v>19352</v>
      </c>
      <c r="C2074">
        <v>4461</v>
      </c>
      <c r="D2074" t="s">
        <v>17074</v>
      </c>
      <c r="E2074" t="s">
        <v>11694</v>
      </c>
      <c r="F2074" s="9">
        <f>Table13[[#This Row],[ToMeasure]]-Table13[[#This Row],[FromMeasure]]</f>
        <v>0.20681928999999999</v>
      </c>
      <c r="G2074" s="5" t="s">
        <v>6767</v>
      </c>
      <c r="H2074" s="35">
        <v>0</v>
      </c>
      <c r="I2074" s="56"/>
      <c r="J2074" t="s">
        <v>6766</v>
      </c>
      <c r="K2074" s="58" t="s">
        <v>203</v>
      </c>
      <c r="L2074" s="35">
        <v>0.20681928999999999</v>
      </c>
      <c r="M2074" s="56"/>
      <c r="N2074" t="s">
        <v>156</v>
      </c>
      <c r="O2074" s="2">
        <v>743</v>
      </c>
      <c r="P2074" s="2">
        <v>0</v>
      </c>
      <c r="Q2074" s="2">
        <v>743</v>
      </c>
      <c r="R2074" t="s">
        <v>11695</v>
      </c>
      <c r="S2074">
        <v>12</v>
      </c>
      <c r="T2074" t="s">
        <v>203</v>
      </c>
      <c r="U2074" s="2">
        <v>21</v>
      </c>
      <c r="V2074" s="2">
        <v>86</v>
      </c>
      <c r="W2074" s="8">
        <v>0.14401076716016151</v>
      </c>
      <c r="X2074" s="2">
        <v>1027</v>
      </c>
      <c r="Y2074" s="45"/>
      <c r="AC2074" s="1" t="str">
        <f>IF(Table13[[#This Row],[TCS MP]]&gt;=Table13[[#This Row],[BMP]],IF(Table13[[#This Row],[TCS MP]]&lt;=Table13[[#This Row],[EMP]],"Good","EMP"),"BMP")</f>
        <v>EMP</v>
      </c>
    </row>
    <row r="2075" spans="1:29" ht="24" customHeight="1" x14ac:dyDescent="0.25">
      <c r="A2075" t="s">
        <v>7790</v>
      </c>
      <c r="B2075" t="s">
        <v>19354</v>
      </c>
      <c r="C2075">
        <v>4463</v>
      </c>
      <c r="D2075" t="s">
        <v>17074</v>
      </c>
      <c r="E2075" t="s">
        <v>7791</v>
      </c>
      <c r="F2075" s="9">
        <f>Table13[[#This Row],[ToMeasure]]-Table13[[#This Row],[FromMeasure]]</f>
        <v>0.16832902999999999</v>
      </c>
      <c r="G2075" s="5" t="s">
        <v>6772</v>
      </c>
      <c r="H2075" s="35">
        <v>0</v>
      </c>
      <c r="I2075" s="56"/>
      <c r="J2075" t="s">
        <v>6771</v>
      </c>
      <c r="K2075" s="58" t="s">
        <v>203</v>
      </c>
      <c r="L2075" s="35">
        <v>0.16832902999999999</v>
      </c>
      <c r="M2075" s="56"/>
      <c r="N2075" t="s">
        <v>647</v>
      </c>
      <c r="O2075" s="2">
        <v>5356</v>
      </c>
      <c r="P2075" s="2">
        <v>0</v>
      </c>
      <c r="Q2075" s="2">
        <v>5356</v>
      </c>
      <c r="R2075" t="s">
        <v>7792</v>
      </c>
      <c r="S2075">
        <v>14</v>
      </c>
      <c r="T2075" t="s">
        <v>203</v>
      </c>
      <c r="U2075" s="2">
        <v>166</v>
      </c>
      <c r="V2075" s="2">
        <v>642</v>
      </c>
      <c r="W2075" s="8">
        <v>0.1508588498879761</v>
      </c>
      <c r="X2075" s="2">
        <v>7404</v>
      </c>
      <c r="Y2075" s="45"/>
      <c r="AC2075" s="1" t="str">
        <f>IF(Table13[[#This Row],[TCS MP]]&gt;=Table13[[#This Row],[BMP]],IF(Table13[[#This Row],[TCS MP]]&lt;=Table13[[#This Row],[EMP]],"Good","EMP"),"BMP")</f>
        <v>EMP</v>
      </c>
    </row>
    <row r="2076" spans="1:29" ht="24" customHeight="1" x14ac:dyDescent="0.25">
      <c r="A2076" t="s">
        <v>7793</v>
      </c>
      <c r="B2076" t="s">
        <v>19357</v>
      </c>
      <c r="C2076">
        <v>4470</v>
      </c>
      <c r="D2076" t="s">
        <v>17074</v>
      </c>
      <c r="E2076" t="s">
        <v>7794</v>
      </c>
      <c r="F2076" s="9">
        <f>Table13[[#This Row],[ToMeasure]]-Table13[[#This Row],[FromMeasure]]</f>
        <v>0.2852596</v>
      </c>
      <c r="G2076" s="5" t="s">
        <v>3769</v>
      </c>
      <c r="H2076" s="35">
        <v>0</v>
      </c>
      <c r="I2076" s="56"/>
      <c r="J2076" t="s">
        <v>156</v>
      </c>
      <c r="K2076" s="58" t="s">
        <v>203</v>
      </c>
      <c r="L2076" s="35">
        <v>0.2852596</v>
      </c>
      <c r="M2076" s="56"/>
      <c r="N2076" t="s">
        <v>3768</v>
      </c>
      <c r="O2076" s="2">
        <v>2296</v>
      </c>
      <c r="P2076" s="2">
        <v>0</v>
      </c>
      <c r="Q2076" s="2">
        <v>2296</v>
      </c>
      <c r="R2076" t="s">
        <v>7795</v>
      </c>
      <c r="S2076">
        <v>13</v>
      </c>
      <c r="T2076" t="s">
        <v>203</v>
      </c>
      <c r="U2076" s="2">
        <v>71</v>
      </c>
      <c r="V2076" s="2">
        <v>276</v>
      </c>
      <c r="W2076" s="8">
        <v>0.15113240418118468</v>
      </c>
      <c r="X2076" s="2">
        <v>3174</v>
      </c>
      <c r="Y2076" s="45"/>
      <c r="AC2076" s="1" t="str">
        <f>IF(Table13[[#This Row],[TCS MP]]&gt;=Table13[[#This Row],[BMP]],IF(Table13[[#This Row],[TCS MP]]&lt;=Table13[[#This Row],[EMP]],"Good","EMP"),"BMP")</f>
        <v>EMP</v>
      </c>
    </row>
    <row r="2077" spans="1:29" ht="24" customHeight="1" x14ac:dyDescent="0.25">
      <c r="A2077" t="s">
        <v>11696</v>
      </c>
      <c r="B2077" t="s">
        <v>19359</v>
      </c>
      <c r="C2077">
        <v>4472</v>
      </c>
      <c r="D2077" t="s">
        <v>17074</v>
      </c>
      <c r="E2077" t="s">
        <v>11697</v>
      </c>
      <c r="F2077" s="9">
        <f>Table13[[#This Row],[ToMeasure]]-Table13[[#This Row],[FromMeasure]]</f>
        <v>7.341135E-2</v>
      </c>
      <c r="G2077" s="5" t="s">
        <v>11698</v>
      </c>
      <c r="H2077" s="35">
        <v>0</v>
      </c>
      <c r="I2077" s="56"/>
      <c r="J2077" t="s">
        <v>647</v>
      </c>
      <c r="K2077" s="58" t="s">
        <v>203</v>
      </c>
      <c r="L2077" s="35">
        <v>7.341135E-2</v>
      </c>
      <c r="M2077" s="56"/>
      <c r="N2077" t="s">
        <v>11699</v>
      </c>
      <c r="O2077" s="2">
        <v>333</v>
      </c>
      <c r="P2077" s="2">
        <v>0</v>
      </c>
      <c r="Q2077" s="2">
        <v>333</v>
      </c>
      <c r="R2077" t="s">
        <v>11700</v>
      </c>
      <c r="S2077">
        <v>17</v>
      </c>
      <c r="T2077" t="s">
        <v>203</v>
      </c>
      <c r="U2077" s="2">
        <v>30</v>
      </c>
      <c r="V2077" s="2">
        <v>4</v>
      </c>
      <c r="W2077" s="8">
        <v>0.1021021021021021</v>
      </c>
      <c r="X2077" s="2">
        <v>496</v>
      </c>
      <c r="Y2077" s="45"/>
      <c r="AC2077" s="1" t="str">
        <f>IF(Table13[[#This Row],[TCS MP]]&gt;=Table13[[#This Row],[BMP]],IF(Table13[[#This Row],[TCS MP]]&lt;=Table13[[#This Row],[EMP]],"Good","EMP"),"BMP")</f>
        <v>EMP</v>
      </c>
    </row>
    <row r="2078" spans="1:29" ht="24" customHeight="1" x14ac:dyDescent="0.25">
      <c r="A2078" t="s">
        <v>6774</v>
      </c>
      <c r="B2078" t="s">
        <v>19358</v>
      </c>
      <c r="C2078">
        <v>4471</v>
      </c>
      <c r="D2078" t="s">
        <v>17074</v>
      </c>
      <c r="E2078" t="s">
        <v>6775</v>
      </c>
      <c r="F2078" s="9">
        <f>Table13[[#This Row],[ToMeasure]]-Table13[[#This Row],[FromMeasure]]</f>
        <v>0.13038638</v>
      </c>
      <c r="G2078" s="5" t="s">
        <v>3770</v>
      </c>
      <c r="H2078" s="35">
        <v>0</v>
      </c>
      <c r="I2078" s="56"/>
      <c r="J2078" t="s">
        <v>406</v>
      </c>
      <c r="K2078" s="58" t="s">
        <v>203</v>
      </c>
      <c r="L2078" s="35">
        <v>0.13038638</v>
      </c>
      <c r="M2078" s="56"/>
      <c r="N2078" t="s">
        <v>156</v>
      </c>
      <c r="O2078" s="2">
        <v>478</v>
      </c>
      <c r="P2078" s="2">
        <v>0</v>
      </c>
      <c r="Q2078" s="2">
        <v>478</v>
      </c>
      <c r="R2078" t="s">
        <v>6776</v>
      </c>
      <c r="S2078">
        <v>13</v>
      </c>
      <c r="T2078" t="s">
        <v>203</v>
      </c>
      <c r="U2078" s="2">
        <v>43</v>
      </c>
      <c r="V2078" s="2">
        <v>5</v>
      </c>
      <c r="W2078" s="8">
        <v>0.100418410041841</v>
      </c>
      <c r="X2078" s="2">
        <v>712</v>
      </c>
      <c r="Y2078" s="45"/>
      <c r="AC2078" s="1" t="str">
        <f>IF(Table13[[#This Row],[TCS MP]]&gt;=Table13[[#This Row],[BMP]],IF(Table13[[#This Row],[TCS MP]]&lt;=Table13[[#This Row],[EMP]],"Good","EMP"),"BMP")</f>
        <v>EMP</v>
      </c>
    </row>
    <row r="2079" spans="1:29" ht="24" customHeight="1" x14ac:dyDescent="0.25">
      <c r="A2079" t="s">
        <v>11701</v>
      </c>
      <c r="B2079" t="s">
        <v>19360</v>
      </c>
      <c r="C2079">
        <v>4473</v>
      </c>
      <c r="D2079" t="s">
        <v>17074</v>
      </c>
      <c r="E2079" t="s">
        <v>11702</v>
      </c>
      <c r="F2079" s="9">
        <f>Table13[[#This Row],[ToMeasure]]-Table13[[#This Row],[FromMeasure]]</f>
        <v>0.24226031000000001</v>
      </c>
      <c r="G2079" s="5" t="s">
        <v>11699</v>
      </c>
      <c r="H2079" s="35">
        <v>0</v>
      </c>
      <c r="I2079" s="56"/>
      <c r="J2079" t="s">
        <v>406</v>
      </c>
      <c r="K2079" s="58" t="s">
        <v>203</v>
      </c>
      <c r="L2079" s="35">
        <v>0.24226031000000001</v>
      </c>
      <c r="M2079" s="56"/>
      <c r="N2079" t="s">
        <v>647</v>
      </c>
      <c r="O2079" s="2">
        <v>2408</v>
      </c>
      <c r="P2079" s="2">
        <v>0</v>
      </c>
      <c r="Q2079" s="2">
        <v>2408</v>
      </c>
      <c r="R2079" t="s">
        <v>11703</v>
      </c>
      <c r="S2079">
        <v>13</v>
      </c>
      <c r="T2079" t="s">
        <v>203</v>
      </c>
      <c r="U2079" s="2">
        <v>74</v>
      </c>
      <c r="V2079" s="2">
        <v>286</v>
      </c>
      <c r="W2079" s="8">
        <v>0.14950166112956811</v>
      </c>
      <c r="X2079" s="2">
        <v>3329</v>
      </c>
      <c r="Y2079" s="45"/>
      <c r="AC2079" s="1" t="str">
        <f>IF(Table13[[#This Row],[TCS MP]]&gt;=Table13[[#This Row],[BMP]],IF(Table13[[#This Row],[TCS MP]]&lt;=Table13[[#This Row],[EMP]],"Good","EMP"),"BMP")</f>
        <v>EMP</v>
      </c>
    </row>
    <row r="2080" spans="1:29" ht="24" customHeight="1" x14ac:dyDescent="0.25">
      <c r="A2080" t="s">
        <v>3766</v>
      </c>
      <c r="C2080" t="s">
        <v>203</v>
      </c>
      <c r="D2080" t="s">
        <v>17074</v>
      </c>
      <c r="E2080" t="s">
        <v>3767</v>
      </c>
      <c r="F2080" s="9">
        <f>Table13[[#This Row],[ToMeasure]]-Table13[[#This Row],[FromMeasure]]</f>
        <v>2.7573319999999998E-2</v>
      </c>
      <c r="G2080" s="5" t="s">
        <v>3768</v>
      </c>
      <c r="H2080" s="35">
        <v>0</v>
      </c>
      <c r="I2080" s="56"/>
      <c r="J2080" t="s">
        <v>3769</v>
      </c>
      <c r="K2080" s="58" t="s">
        <v>203</v>
      </c>
      <c r="L2080" s="35">
        <v>2.7573319999999998E-2</v>
      </c>
      <c r="M2080" s="56"/>
      <c r="N2080" t="s">
        <v>3770</v>
      </c>
      <c r="O2080" s="2" t="s">
        <v>203</v>
      </c>
      <c r="P2080" s="2" t="s">
        <v>203</v>
      </c>
      <c r="Q2080" s="2" t="s">
        <v>203</v>
      </c>
      <c r="R2080" t="s">
        <v>203</v>
      </c>
      <c r="S2080" t="s">
        <v>203</v>
      </c>
      <c r="T2080" t="s">
        <v>203</v>
      </c>
      <c r="U2080" s="2" t="s">
        <v>203</v>
      </c>
      <c r="V2080" s="2" t="s">
        <v>203</v>
      </c>
      <c r="W2080" s="8" t="s">
        <v>203</v>
      </c>
      <c r="X2080" s="2" t="s">
        <v>203</v>
      </c>
      <c r="Y2080" s="45"/>
      <c r="AC2080" s="1" t="str">
        <f>IF(Table13[[#This Row],[TCS MP]]&gt;=Table13[[#This Row],[BMP]],IF(Table13[[#This Row],[TCS MP]]&lt;=Table13[[#This Row],[EMP]],"Good","EMP"),"BMP")</f>
        <v>EMP</v>
      </c>
    </row>
    <row r="2081" spans="1:29" ht="24" customHeight="1" x14ac:dyDescent="0.25">
      <c r="A2081" t="s">
        <v>6777</v>
      </c>
      <c r="B2081" t="s">
        <v>19364</v>
      </c>
      <c r="C2081">
        <v>4480</v>
      </c>
      <c r="D2081" t="s">
        <v>17074</v>
      </c>
      <c r="E2081" t="s">
        <v>6778</v>
      </c>
      <c r="F2081" s="9">
        <f>Table13[[#This Row],[ToMeasure]]-Table13[[#This Row],[FromMeasure]]</f>
        <v>0.23256725</v>
      </c>
      <c r="G2081" s="5" t="s">
        <v>6779</v>
      </c>
      <c r="H2081" s="35">
        <v>0</v>
      </c>
      <c r="I2081" s="56"/>
      <c r="J2081" t="s">
        <v>156</v>
      </c>
      <c r="K2081" s="58" t="s">
        <v>203</v>
      </c>
      <c r="L2081" s="35">
        <v>0.23256725</v>
      </c>
      <c r="M2081" s="56"/>
      <c r="N2081" t="s">
        <v>6780</v>
      </c>
      <c r="O2081" s="2">
        <v>181</v>
      </c>
      <c r="P2081" s="2">
        <v>0</v>
      </c>
      <c r="Q2081" s="2">
        <v>181</v>
      </c>
      <c r="R2081" t="s">
        <v>6781</v>
      </c>
      <c r="S2081">
        <v>16</v>
      </c>
      <c r="T2081" t="s">
        <v>203</v>
      </c>
      <c r="U2081" s="2">
        <v>5</v>
      </c>
      <c r="V2081" s="2">
        <v>17</v>
      </c>
      <c r="W2081" s="8">
        <v>0.12154696132596685</v>
      </c>
      <c r="X2081" s="2">
        <v>270</v>
      </c>
      <c r="Y2081" s="45"/>
      <c r="AC2081" s="1" t="str">
        <f>IF(Table13[[#This Row],[TCS MP]]&gt;=Table13[[#This Row],[BMP]],IF(Table13[[#This Row],[TCS MP]]&lt;=Table13[[#This Row],[EMP]],"Good","EMP"),"BMP")</f>
        <v>EMP</v>
      </c>
    </row>
    <row r="2082" spans="1:29" ht="24" customHeight="1" x14ac:dyDescent="0.25">
      <c r="A2082" t="s">
        <v>7796</v>
      </c>
      <c r="B2082" t="s">
        <v>19366</v>
      </c>
      <c r="C2082">
        <v>4482</v>
      </c>
      <c r="D2082" t="s">
        <v>17074</v>
      </c>
      <c r="E2082" t="s">
        <v>7797</v>
      </c>
      <c r="F2082" s="9">
        <f>Table13[[#This Row],[ToMeasure]]-Table13[[#This Row],[FromMeasure]]</f>
        <v>0.20965360999999999</v>
      </c>
      <c r="G2082" s="5" t="s">
        <v>3774</v>
      </c>
      <c r="H2082" s="35">
        <v>0</v>
      </c>
      <c r="I2082" s="56"/>
      <c r="J2082" t="s">
        <v>647</v>
      </c>
      <c r="K2082" s="58" t="s">
        <v>203</v>
      </c>
      <c r="L2082" s="35">
        <v>0.20965360999999999</v>
      </c>
      <c r="M2082" s="56"/>
      <c r="N2082" t="s">
        <v>3773</v>
      </c>
      <c r="O2082" s="2">
        <v>82</v>
      </c>
      <c r="P2082" s="2">
        <v>0</v>
      </c>
      <c r="Q2082" s="2">
        <v>82</v>
      </c>
      <c r="R2082" t="s">
        <v>7798</v>
      </c>
      <c r="S2082">
        <v>19</v>
      </c>
      <c r="T2082" t="s">
        <v>203</v>
      </c>
      <c r="U2082" s="2">
        <v>5</v>
      </c>
      <c r="V2082" s="2">
        <v>1</v>
      </c>
      <c r="W2082" s="8">
        <v>7.3170731707317069E-2</v>
      </c>
      <c r="X2082" s="2">
        <v>122</v>
      </c>
      <c r="Y2082" s="45"/>
      <c r="AC2082" s="1" t="str">
        <f>IF(Table13[[#This Row],[TCS MP]]&gt;=Table13[[#This Row],[BMP]],IF(Table13[[#This Row],[TCS MP]]&lt;=Table13[[#This Row],[EMP]],"Good","EMP"),"BMP")</f>
        <v>EMP</v>
      </c>
    </row>
    <row r="2083" spans="1:29" ht="24" customHeight="1" x14ac:dyDescent="0.25">
      <c r="A2083" t="s">
        <v>7799</v>
      </c>
      <c r="B2083" t="s">
        <v>19365</v>
      </c>
      <c r="C2083">
        <v>4481</v>
      </c>
      <c r="D2083" t="s">
        <v>17074</v>
      </c>
      <c r="E2083" t="s">
        <v>7800</v>
      </c>
      <c r="F2083" s="9">
        <f>Table13[[#This Row],[ToMeasure]]-Table13[[#This Row],[FromMeasure]]</f>
        <v>0.25697664999999997</v>
      </c>
      <c r="G2083" s="5" t="s">
        <v>6780</v>
      </c>
      <c r="H2083" s="35">
        <v>0</v>
      </c>
      <c r="I2083" s="56"/>
      <c r="J2083" t="s">
        <v>6779</v>
      </c>
      <c r="K2083" s="58" t="s">
        <v>203</v>
      </c>
      <c r="L2083" s="35">
        <v>0.25697664999999997</v>
      </c>
      <c r="M2083" s="56"/>
      <c r="N2083" t="s">
        <v>156</v>
      </c>
      <c r="O2083" s="2">
        <v>118</v>
      </c>
      <c r="P2083" s="2">
        <v>0</v>
      </c>
      <c r="Q2083" s="2">
        <v>118</v>
      </c>
      <c r="R2083" t="s">
        <v>7801</v>
      </c>
      <c r="S2083">
        <v>15</v>
      </c>
      <c r="T2083" t="s">
        <v>203</v>
      </c>
      <c r="U2083" s="2">
        <v>5</v>
      </c>
      <c r="V2083" s="2">
        <v>3</v>
      </c>
      <c r="W2083" s="8">
        <v>6.7796610169491525E-2</v>
      </c>
      <c r="X2083" s="2">
        <v>176</v>
      </c>
      <c r="Y2083" s="45"/>
      <c r="AC2083" s="1" t="str">
        <f>IF(Table13[[#This Row],[TCS MP]]&gt;=Table13[[#This Row],[BMP]],IF(Table13[[#This Row],[TCS MP]]&lt;=Table13[[#This Row],[EMP]],"Good","EMP"),"BMP")</f>
        <v>EMP</v>
      </c>
    </row>
    <row r="2084" spans="1:29" ht="24" customHeight="1" x14ac:dyDescent="0.25">
      <c r="A2084" t="s">
        <v>3771</v>
      </c>
      <c r="B2084" t="s">
        <v>19367</v>
      </c>
      <c r="C2084">
        <v>4483</v>
      </c>
      <c r="D2084" t="s">
        <v>17074</v>
      </c>
      <c r="E2084" t="s">
        <v>3772</v>
      </c>
      <c r="F2084" s="9">
        <f>Table13[[#This Row],[ToMeasure]]-Table13[[#This Row],[FromMeasure]]</f>
        <v>0.26306762</v>
      </c>
      <c r="G2084" s="5" t="s">
        <v>3773</v>
      </c>
      <c r="H2084" s="35">
        <v>0</v>
      </c>
      <c r="I2084" s="56"/>
      <c r="J2084" t="s">
        <v>3774</v>
      </c>
      <c r="K2084" s="58" t="s">
        <v>203</v>
      </c>
      <c r="L2084" s="35">
        <v>0.26306762</v>
      </c>
      <c r="M2084" s="56"/>
      <c r="N2084" t="s">
        <v>647</v>
      </c>
      <c r="O2084" s="2">
        <v>64</v>
      </c>
      <c r="P2084" s="2">
        <v>0</v>
      </c>
      <c r="Q2084" s="2">
        <v>64</v>
      </c>
      <c r="R2084" t="s">
        <v>3775</v>
      </c>
      <c r="S2084">
        <v>24</v>
      </c>
      <c r="T2084" t="s">
        <v>203</v>
      </c>
      <c r="U2084" s="2">
        <v>3</v>
      </c>
      <c r="V2084" s="2">
        <v>2</v>
      </c>
      <c r="W2084" s="8">
        <v>7.8125E-2</v>
      </c>
      <c r="X2084" s="2">
        <v>95</v>
      </c>
      <c r="Y2084" s="45"/>
      <c r="AC2084" s="1" t="str">
        <f>IF(Table13[[#This Row],[TCS MP]]&gt;=Table13[[#This Row],[BMP]],IF(Table13[[#This Row],[TCS MP]]&lt;=Table13[[#This Row],[EMP]],"Good","EMP"),"BMP")</f>
        <v>EMP</v>
      </c>
    </row>
    <row r="2085" spans="1:29" ht="24" customHeight="1" x14ac:dyDescent="0.25">
      <c r="A2085" t="s">
        <v>3776</v>
      </c>
      <c r="B2085" t="s">
        <v>19370</v>
      </c>
      <c r="C2085">
        <v>4490</v>
      </c>
      <c r="D2085" t="s">
        <v>17074</v>
      </c>
      <c r="E2085" t="s">
        <v>3777</v>
      </c>
      <c r="F2085" s="9">
        <f>Table13[[#This Row],[ToMeasure]]-Table13[[#This Row],[FromMeasure]]</f>
        <v>9.5463329999999999E-2</v>
      </c>
      <c r="G2085" s="5" t="s">
        <v>3778</v>
      </c>
      <c r="H2085" s="35">
        <v>0</v>
      </c>
      <c r="I2085" s="56"/>
      <c r="J2085" t="s">
        <v>156</v>
      </c>
      <c r="K2085" s="58" t="s">
        <v>203</v>
      </c>
      <c r="L2085" s="35">
        <v>9.5463329999999999E-2</v>
      </c>
      <c r="M2085" s="56"/>
      <c r="N2085" t="s">
        <v>3779</v>
      </c>
      <c r="O2085" s="2">
        <v>22</v>
      </c>
      <c r="P2085" s="2">
        <v>0</v>
      </c>
      <c r="Q2085" s="2">
        <v>22</v>
      </c>
      <c r="R2085" t="s">
        <v>3780</v>
      </c>
      <c r="S2085">
        <v>17</v>
      </c>
      <c r="T2085" t="s">
        <v>203</v>
      </c>
      <c r="U2085" s="2">
        <v>0</v>
      </c>
      <c r="V2085" s="2">
        <v>1</v>
      </c>
      <c r="W2085" s="8">
        <v>4.5454545454545456E-2</v>
      </c>
      <c r="X2085" s="2">
        <v>33</v>
      </c>
      <c r="Y2085" s="45"/>
      <c r="AC2085" s="1" t="str">
        <f>IF(Table13[[#This Row],[TCS MP]]&gt;=Table13[[#This Row],[BMP]],IF(Table13[[#This Row],[TCS MP]]&lt;=Table13[[#This Row],[EMP]],"Good","EMP"),"BMP")</f>
        <v>EMP</v>
      </c>
    </row>
    <row r="2086" spans="1:29" ht="24" customHeight="1" x14ac:dyDescent="0.25">
      <c r="A2086" t="s">
        <v>6782</v>
      </c>
      <c r="B2086" t="s">
        <v>19372</v>
      </c>
      <c r="C2086">
        <v>4492</v>
      </c>
      <c r="D2086" t="s">
        <v>17074</v>
      </c>
      <c r="E2086" t="s">
        <v>6783</v>
      </c>
      <c r="F2086" s="9">
        <f>Table13[[#This Row],[ToMeasure]]-Table13[[#This Row],[FromMeasure]]</f>
        <v>0.19932358</v>
      </c>
      <c r="G2086" s="5" t="s">
        <v>6784</v>
      </c>
      <c r="H2086" s="35">
        <v>0</v>
      </c>
      <c r="I2086" s="56"/>
      <c r="J2086" t="s">
        <v>647</v>
      </c>
      <c r="K2086" s="58" t="s">
        <v>203</v>
      </c>
      <c r="L2086" s="35">
        <v>0.19932358</v>
      </c>
      <c r="M2086" s="56"/>
      <c r="N2086" t="s">
        <v>6785</v>
      </c>
      <c r="O2086" s="2">
        <v>65</v>
      </c>
      <c r="P2086" s="2">
        <v>0</v>
      </c>
      <c r="Q2086" s="2">
        <v>65</v>
      </c>
      <c r="R2086" t="s">
        <v>6786</v>
      </c>
      <c r="S2086">
        <v>19</v>
      </c>
      <c r="T2086" t="s">
        <v>203</v>
      </c>
      <c r="U2086" s="2">
        <v>3</v>
      </c>
      <c r="V2086" s="2">
        <v>2</v>
      </c>
      <c r="W2086" s="8">
        <v>7.6923076923076927E-2</v>
      </c>
      <c r="X2086" s="2">
        <v>97</v>
      </c>
      <c r="Y2086" s="45"/>
      <c r="AC2086" s="1" t="str">
        <f>IF(Table13[[#This Row],[TCS MP]]&gt;=Table13[[#This Row],[BMP]],IF(Table13[[#This Row],[TCS MP]]&lt;=Table13[[#This Row],[EMP]],"Good","EMP"),"BMP")</f>
        <v>EMP</v>
      </c>
    </row>
    <row r="2087" spans="1:29" ht="24" customHeight="1" x14ac:dyDescent="0.25">
      <c r="A2087" t="s">
        <v>6787</v>
      </c>
      <c r="B2087" t="s">
        <v>19371</v>
      </c>
      <c r="C2087">
        <v>4491</v>
      </c>
      <c r="D2087" t="s">
        <v>17074</v>
      </c>
      <c r="E2087" t="s">
        <v>6788</v>
      </c>
      <c r="F2087" s="9">
        <f>Table13[[#This Row],[ToMeasure]]-Table13[[#This Row],[FromMeasure]]</f>
        <v>0.18629003999999999</v>
      </c>
      <c r="G2087" s="5" t="s">
        <v>3779</v>
      </c>
      <c r="H2087" s="35">
        <v>0</v>
      </c>
      <c r="I2087" s="56"/>
      <c r="J2087" t="s">
        <v>6789</v>
      </c>
      <c r="K2087" s="58" t="s">
        <v>203</v>
      </c>
      <c r="L2087" s="35">
        <v>0.18629003999999999</v>
      </c>
      <c r="M2087" s="56"/>
      <c r="N2087" t="s">
        <v>156</v>
      </c>
      <c r="O2087" s="2">
        <v>28</v>
      </c>
      <c r="P2087" s="2">
        <v>0</v>
      </c>
      <c r="Q2087" s="2">
        <v>28</v>
      </c>
      <c r="R2087" t="s">
        <v>6790</v>
      </c>
      <c r="S2087">
        <v>23</v>
      </c>
      <c r="T2087" t="s">
        <v>203</v>
      </c>
      <c r="U2087" s="2">
        <v>1</v>
      </c>
      <c r="V2087" s="2">
        <v>1</v>
      </c>
      <c r="W2087" s="8">
        <v>7.1428571428571425E-2</v>
      </c>
      <c r="X2087" s="2">
        <v>42</v>
      </c>
      <c r="Y2087" s="45"/>
      <c r="AC2087" s="1" t="str">
        <f>IF(Table13[[#This Row],[TCS MP]]&gt;=Table13[[#This Row],[BMP]],IF(Table13[[#This Row],[TCS MP]]&lt;=Table13[[#This Row],[EMP]],"Good","EMP"),"BMP")</f>
        <v>EMP</v>
      </c>
    </row>
    <row r="2088" spans="1:29" ht="24" customHeight="1" x14ac:dyDescent="0.25">
      <c r="A2088" t="s">
        <v>11704</v>
      </c>
      <c r="B2088" t="s">
        <v>19373</v>
      </c>
      <c r="C2088">
        <v>4493</v>
      </c>
      <c r="D2088" t="s">
        <v>17074</v>
      </c>
      <c r="E2088" t="s">
        <v>11705</v>
      </c>
      <c r="F2088" s="9">
        <f>Table13[[#This Row],[ToMeasure]]-Table13[[#This Row],[FromMeasure]]</f>
        <v>7.5248699999999988E-2</v>
      </c>
      <c r="G2088" s="5" t="s">
        <v>6785</v>
      </c>
      <c r="H2088" s="35">
        <v>6.8328920000000001E-2</v>
      </c>
      <c r="I2088" s="56"/>
      <c r="J2088" t="s">
        <v>6784</v>
      </c>
      <c r="K2088" s="58" t="s">
        <v>203</v>
      </c>
      <c r="L2088" s="35">
        <v>0.14357761999999999</v>
      </c>
      <c r="M2088" s="56"/>
      <c r="N2088" t="s">
        <v>647</v>
      </c>
      <c r="O2088" s="2">
        <v>20</v>
      </c>
      <c r="P2088" s="2">
        <v>0</v>
      </c>
      <c r="Q2088" s="2">
        <v>20</v>
      </c>
      <c r="R2088" t="s">
        <v>11706</v>
      </c>
      <c r="S2088">
        <v>22</v>
      </c>
      <c r="T2088" t="s">
        <v>203</v>
      </c>
      <c r="U2088" s="2">
        <v>1</v>
      </c>
      <c r="V2088" s="2">
        <v>1</v>
      </c>
      <c r="W2088" s="8">
        <v>0.1</v>
      </c>
      <c r="X2088" s="2">
        <v>28</v>
      </c>
      <c r="Y2088" s="45"/>
      <c r="AC2088" s="1" t="str">
        <f>IF(Table13[[#This Row],[TCS MP]]&gt;=Table13[[#This Row],[BMP]],IF(Table13[[#This Row],[TCS MP]]&lt;=Table13[[#This Row],[EMP]],"Good","EMP"),"BMP")</f>
        <v>EMP</v>
      </c>
    </row>
    <row r="2089" spans="1:29" ht="24" customHeight="1" x14ac:dyDescent="0.25">
      <c r="A2089" t="s">
        <v>3781</v>
      </c>
      <c r="B2089" t="s">
        <v>19375</v>
      </c>
      <c r="C2089">
        <v>4500</v>
      </c>
      <c r="D2089" t="s">
        <v>17074</v>
      </c>
      <c r="E2089" t="s">
        <v>3782</v>
      </c>
      <c r="F2089" s="9">
        <f>Table13[[#This Row],[ToMeasure]]-Table13[[#This Row],[FromMeasure]]</f>
        <v>0.20117452</v>
      </c>
      <c r="G2089" s="5" t="s">
        <v>3783</v>
      </c>
      <c r="H2089" s="35">
        <v>0</v>
      </c>
      <c r="I2089" s="56"/>
      <c r="J2089" t="s">
        <v>156</v>
      </c>
      <c r="K2089" s="58" t="s">
        <v>203</v>
      </c>
      <c r="L2089" s="35">
        <v>0.20117452</v>
      </c>
      <c r="M2089" s="56"/>
      <c r="N2089" t="s">
        <v>3784</v>
      </c>
      <c r="O2089" s="2">
        <v>1153</v>
      </c>
      <c r="P2089" s="2">
        <v>0</v>
      </c>
      <c r="Q2089" s="2">
        <v>1153</v>
      </c>
      <c r="R2089" t="s">
        <v>3785</v>
      </c>
      <c r="S2089">
        <v>16</v>
      </c>
      <c r="T2089" t="s">
        <v>203</v>
      </c>
      <c r="U2089" s="2">
        <v>32</v>
      </c>
      <c r="V2089" s="2">
        <v>127</v>
      </c>
      <c r="W2089" s="8">
        <v>0.13790112749349523</v>
      </c>
      <c r="X2089" s="2">
        <v>1901</v>
      </c>
      <c r="Y2089" s="45"/>
      <c r="AC2089" s="1" t="str">
        <f>IF(Table13[[#This Row],[TCS MP]]&gt;=Table13[[#This Row],[BMP]],IF(Table13[[#This Row],[TCS MP]]&lt;=Table13[[#This Row],[EMP]],"Good","EMP"),"BMP")</f>
        <v>EMP</v>
      </c>
    </row>
    <row r="2090" spans="1:29" ht="24" customHeight="1" x14ac:dyDescent="0.25">
      <c r="A2090" t="s">
        <v>3786</v>
      </c>
      <c r="B2090" t="s">
        <v>19377</v>
      </c>
      <c r="C2090">
        <v>4502</v>
      </c>
      <c r="D2090" t="s">
        <v>17074</v>
      </c>
      <c r="E2090" t="s">
        <v>3787</v>
      </c>
      <c r="F2090" s="9">
        <f>Table13[[#This Row],[ToMeasure]]-Table13[[#This Row],[FromMeasure]]</f>
        <v>0.17746354</v>
      </c>
      <c r="G2090" s="5" t="s">
        <v>3788</v>
      </c>
      <c r="H2090" s="35">
        <v>0</v>
      </c>
      <c r="I2090" s="56"/>
      <c r="J2090" t="s">
        <v>647</v>
      </c>
      <c r="K2090" s="58" t="s">
        <v>203</v>
      </c>
      <c r="L2090" s="35">
        <v>0.17746354</v>
      </c>
      <c r="M2090" s="56"/>
      <c r="N2090" t="s">
        <v>3789</v>
      </c>
      <c r="O2090" s="2">
        <v>1554</v>
      </c>
      <c r="P2090" s="2">
        <v>0</v>
      </c>
      <c r="Q2090" s="2">
        <v>1554</v>
      </c>
      <c r="R2090" t="s">
        <v>3790</v>
      </c>
      <c r="S2090">
        <v>13</v>
      </c>
      <c r="T2090" t="s">
        <v>203</v>
      </c>
      <c r="U2090" s="2">
        <v>131</v>
      </c>
      <c r="V2090" s="2">
        <v>20</v>
      </c>
      <c r="W2090" s="8">
        <v>9.7168597168597173E-2</v>
      </c>
      <c r="X2090" s="2">
        <v>2562</v>
      </c>
      <c r="Y2090" s="45"/>
      <c r="AC2090" s="1" t="str">
        <f>IF(Table13[[#This Row],[TCS MP]]&gt;=Table13[[#This Row],[BMP]],IF(Table13[[#This Row],[TCS MP]]&lt;=Table13[[#This Row],[EMP]],"Good","EMP"),"BMP")</f>
        <v>EMP</v>
      </c>
    </row>
    <row r="2091" spans="1:29" ht="24" customHeight="1" x14ac:dyDescent="0.25">
      <c r="A2091" t="s">
        <v>7802</v>
      </c>
      <c r="B2091" t="s">
        <v>19376</v>
      </c>
      <c r="C2091">
        <v>4501</v>
      </c>
      <c r="D2091" t="s">
        <v>17074</v>
      </c>
      <c r="E2091" t="s">
        <v>7803</v>
      </c>
      <c r="F2091" s="9">
        <f>Table13[[#This Row],[ToMeasure]]-Table13[[#This Row],[FromMeasure]]</f>
        <v>0.1525627</v>
      </c>
      <c r="G2091" s="5" t="s">
        <v>3784</v>
      </c>
      <c r="H2091" s="35">
        <v>0</v>
      </c>
      <c r="I2091" s="56"/>
      <c r="J2091" t="s">
        <v>3783</v>
      </c>
      <c r="K2091" s="58" t="s">
        <v>203</v>
      </c>
      <c r="L2091" s="35">
        <v>0.1525627</v>
      </c>
      <c r="M2091" s="56"/>
      <c r="N2091" t="s">
        <v>156</v>
      </c>
      <c r="O2091" s="2">
        <v>935</v>
      </c>
      <c r="P2091" s="2">
        <v>0</v>
      </c>
      <c r="Q2091" s="2">
        <v>935</v>
      </c>
      <c r="R2091" t="s">
        <v>7804</v>
      </c>
      <c r="S2091">
        <v>15</v>
      </c>
      <c r="T2091" t="s">
        <v>203</v>
      </c>
      <c r="U2091" s="2">
        <v>48</v>
      </c>
      <c r="V2091" s="2">
        <v>190</v>
      </c>
      <c r="W2091" s="8">
        <v>0.25454545454545452</v>
      </c>
      <c r="X2091" s="2">
        <v>1542</v>
      </c>
      <c r="Y2091" s="45"/>
      <c r="AC2091" s="1" t="str">
        <f>IF(Table13[[#This Row],[TCS MP]]&gt;=Table13[[#This Row],[BMP]],IF(Table13[[#This Row],[TCS MP]]&lt;=Table13[[#This Row],[EMP]],"Good","EMP"),"BMP")</f>
        <v>EMP</v>
      </c>
    </row>
    <row r="2092" spans="1:29" ht="24" customHeight="1" x14ac:dyDescent="0.25">
      <c r="A2092" t="s">
        <v>7805</v>
      </c>
      <c r="B2092" t="s">
        <v>19378</v>
      </c>
      <c r="C2092">
        <v>4503</v>
      </c>
      <c r="D2092" t="s">
        <v>17074</v>
      </c>
      <c r="E2092" t="s">
        <v>7806</v>
      </c>
      <c r="F2092" s="9">
        <f>Table13[[#This Row],[ToMeasure]]-Table13[[#This Row],[FromMeasure]]</f>
        <v>0.20541537000000001</v>
      </c>
      <c r="G2092" s="5" t="s">
        <v>3789</v>
      </c>
      <c r="H2092" s="35">
        <v>0</v>
      </c>
      <c r="I2092" s="56"/>
      <c r="J2092" t="s">
        <v>3788</v>
      </c>
      <c r="K2092" s="58" t="s">
        <v>203</v>
      </c>
      <c r="L2092" s="35">
        <v>0.20541537000000001</v>
      </c>
      <c r="M2092" s="56"/>
      <c r="N2092" t="s">
        <v>647</v>
      </c>
      <c r="O2092" s="2">
        <v>1154</v>
      </c>
      <c r="P2092" s="2">
        <v>0</v>
      </c>
      <c r="Q2092" s="2">
        <v>1154</v>
      </c>
      <c r="R2092" t="s">
        <v>7807</v>
      </c>
      <c r="S2092">
        <v>14</v>
      </c>
      <c r="T2092" t="s">
        <v>203</v>
      </c>
      <c r="U2092" s="2">
        <v>91</v>
      </c>
      <c r="V2092" s="2">
        <v>41</v>
      </c>
      <c r="W2092" s="8">
        <v>0.11438474870017332</v>
      </c>
      <c r="X2092" s="2">
        <v>1903</v>
      </c>
      <c r="Y2092" s="45"/>
      <c r="AC2092" s="1" t="str">
        <f>IF(Table13[[#This Row],[TCS MP]]&gt;=Table13[[#This Row],[BMP]],IF(Table13[[#This Row],[TCS MP]]&lt;=Table13[[#This Row],[EMP]],"Good","EMP"),"BMP")</f>
        <v>EMP</v>
      </c>
    </row>
    <row r="2093" spans="1:29" ht="24" customHeight="1" x14ac:dyDescent="0.25">
      <c r="A2093" t="s">
        <v>6791</v>
      </c>
      <c r="B2093" t="s">
        <v>19382</v>
      </c>
      <c r="C2093">
        <v>4510</v>
      </c>
      <c r="D2093" t="s">
        <v>17074</v>
      </c>
      <c r="E2093" t="s">
        <v>6792</v>
      </c>
      <c r="F2093" s="9">
        <f>Table13[[#This Row],[ToMeasure]]-Table13[[#This Row],[FromMeasure]]</f>
        <v>0.11720762</v>
      </c>
      <c r="G2093" s="5" t="s">
        <v>6793</v>
      </c>
      <c r="H2093" s="35">
        <v>0</v>
      </c>
      <c r="I2093" s="56"/>
      <c r="J2093" t="s">
        <v>156</v>
      </c>
      <c r="K2093" s="58" t="s">
        <v>203</v>
      </c>
      <c r="L2093" s="35">
        <v>0.11720762</v>
      </c>
      <c r="M2093" s="56"/>
      <c r="N2093" t="s">
        <v>6794</v>
      </c>
      <c r="O2093" s="2">
        <v>226</v>
      </c>
      <c r="P2093" s="2">
        <v>0</v>
      </c>
      <c r="Q2093" s="2">
        <v>226</v>
      </c>
      <c r="R2093" t="s">
        <v>6795</v>
      </c>
      <c r="S2093">
        <v>14</v>
      </c>
      <c r="T2093" t="s">
        <v>203</v>
      </c>
      <c r="U2093" s="2">
        <v>17</v>
      </c>
      <c r="V2093" s="2">
        <v>2</v>
      </c>
      <c r="W2093" s="8">
        <v>8.4070796460176997E-2</v>
      </c>
      <c r="X2093" s="2">
        <v>373</v>
      </c>
      <c r="Y2093" s="45"/>
      <c r="AC2093" s="1" t="str">
        <f>IF(Table13[[#This Row],[TCS MP]]&gt;=Table13[[#This Row],[BMP]],IF(Table13[[#This Row],[TCS MP]]&lt;=Table13[[#This Row],[EMP]],"Good","EMP"),"BMP")</f>
        <v>EMP</v>
      </c>
    </row>
    <row r="2094" spans="1:29" ht="24" customHeight="1" x14ac:dyDescent="0.25">
      <c r="A2094" t="s">
        <v>11707</v>
      </c>
      <c r="B2094" t="s">
        <v>19384</v>
      </c>
      <c r="C2094">
        <v>4512</v>
      </c>
      <c r="D2094" t="s">
        <v>17074</v>
      </c>
      <c r="E2094" t="s">
        <v>11708</v>
      </c>
      <c r="F2094" s="9">
        <f>Table13[[#This Row],[ToMeasure]]-Table13[[#This Row],[FromMeasure]]</f>
        <v>0.12436324999999999</v>
      </c>
      <c r="G2094" s="5" t="s">
        <v>7811</v>
      </c>
      <c r="H2094" s="35">
        <v>0</v>
      </c>
      <c r="I2094" s="56"/>
      <c r="J2094" t="s">
        <v>647</v>
      </c>
      <c r="K2094" s="58" t="s">
        <v>203</v>
      </c>
      <c r="L2094" s="35">
        <v>0.12436324999999999</v>
      </c>
      <c r="M2094" s="56"/>
      <c r="N2094" t="s">
        <v>7810</v>
      </c>
      <c r="O2094" s="2">
        <v>166</v>
      </c>
      <c r="P2094" s="2">
        <v>0</v>
      </c>
      <c r="Q2094" s="2">
        <v>166</v>
      </c>
      <c r="R2094" t="s">
        <v>11709</v>
      </c>
      <c r="S2094">
        <v>15</v>
      </c>
      <c r="T2094" t="s">
        <v>203</v>
      </c>
      <c r="U2094" s="2">
        <v>12</v>
      </c>
      <c r="V2094" s="2">
        <v>2</v>
      </c>
      <c r="W2094" s="8">
        <v>8.4337349397590355E-2</v>
      </c>
      <c r="X2094" s="2">
        <v>274</v>
      </c>
      <c r="Y2094" s="45"/>
      <c r="AC2094" s="1" t="str">
        <f>IF(Table13[[#This Row],[TCS MP]]&gt;=Table13[[#This Row],[BMP]],IF(Table13[[#This Row],[TCS MP]]&lt;=Table13[[#This Row],[EMP]],"Good","EMP"),"BMP")</f>
        <v>EMP</v>
      </c>
    </row>
    <row r="2095" spans="1:29" ht="24" customHeight="1" x14ac:dyDescent="0.25">
      <c r="A2095" t="s">
        <v>6796</v>
      </c>
      <c r="B2095" t="s">
        <v>19383</v>
      </c>
      <c r="C2095">
        <v>4511</v>
      </c>
      <c r="D2095" t="s">
        <v>17074</v>
      </c>
      <c r="E2095" t="s">
        <v>6797</v>
      </c>
      <c r="F2095" s="9">
        <f>Table13[[#This Row],[ToMeasure]]-Table13[[#This Row],[FromMeasure]]</f>
        <v>0.12658781999999999</v>
      </c>
      <c r="G2095" s="5" t="s">
        <v>6794</v>
      </c>
      <c r="H2095" s="35">
        <v>0</v>
      </c>
      <c r="I2095" s="56"/>
      <c r="J2095" t="s">
        <v>6793</v>
      </c>
      <c r="K2095" s="58" t="s">
        <v>203</v>
      </c>
      <c r="L2095" s="35">
        <v>0.12658781999999999</v>
      </c>
      <c r="M2095" s="56"/>
      <c r="N2095" t="s">
        <v>156</v>
      </c>
      <c r="O2095" s="2">
        <v>173</v>
      </c>
      <c r="P2095" s="2">
        <v>0</v>
      </c>
      <c r="Q2095" s="2">
        <v>173</v>
      </c>
      <c r="R2095" t="s">
        <v>6798</v>
      </c>
      <c r="S2095">
        <v>13</v>
      </c>
      <c r="T2095" t="s">
        <v>203</v>
      </c>
      <c r="U2095" s="2">
        <v>8</v>
      </c>
      <c r="V2095" s="2">
        <v>5</v>
      </c>
      <c r="W2095" s="8">
        <v>7.5144508670520235E-2</v>
      </c>
      <c r="X2095" s="2">
        <v>285</v>
      </c>
      <c r="Y2095" s="45"/>
      <c r="AC2095" s="1" t="str">
        <f>IF(Table13[[#This Row],[TCS MP]]&gt;=Table13[[#This Row],[BMP]],IF(Table13[[#This Row],[TCS MP]]&lt;=Table13[[#This Row],[EMP]],"Good","EMP"),"BMP")</f>
        <v>EMP</v>
      </c>
    </row>
    <row r="2096" spans="1:29" ht="24" customHeight="1" x14ac:dyDescent="0.25">
      <c r="A2096" t="s">
        <v>7808</v>
      </c>
      <c r="B2096" t="s">
        <v>19385</v>
      </c>
      <c r="C2096">
        <v>4513</v>
      </c>
      <c r="D2096" t="s">
        <v>17074</v>
      </c>
      <c r="E2096" t="s">
        <v>7809</v>
      </c>
      <c r="F2096" s="9">
        <f>Table13[[#This Row],[ToMeasure]]-Table13[[#This Row],[FromMeasure]]</f>
        <v>0.12525815000000001</v>
      </c>
      <c r="G2096" s="5" t="s">
        <v>7810</v>
      </c>
      <c r="H2096" s="35">
        <v>0</v>
      </c>
      <c r="I2096" s="56"/>
      <c r="J2096" t="s">
        <v>7811</v>
      </c>
      <c r="K2096" s="58" t="s">
        <v>203</v>
      </c>
      <c r="L2096" s="35">
        <v>0.12525815000000001</v>
      </c>
      <c r="M2096" s="56"/>
      <c r="N2096" t="s">
        <v>647</v>
      </c>
      <c r="O2096" s="2">
        <v>165</v>
      </c>
      <c r="P2096" s="2">
        <v>0</v>
      </c>
      <c r="Q2096" s="2">
        <v>165</v>
      </c>
      <c r="R2096" t="s">
        <v>7812</v>
      </c>
      <c r="S2096">
        <v>14</v>
      </c>
      <c r="T2096" t="s">
        <v>203</v>
      </c>
      <c r="U2096" s="2">
        <v>8</v>
      </c>
      <c r="V2096" s="2">
        <v>5</v>
      </c>
      <c r="W2096" s="8">
        <v>7.8787878787878782E-2</v>
      </c>
      <c r="X2096" s="2">
        <v>272</v>
      </c>
      <c r="Y2096" s="45"/>
      <c r="AC2096" s="1" t="str">
        <f>IF(Table13[[#This Row],[TCS MP]]&gt;=Table13[[#This Row],[BMP]],IF(Table13[[#This Row],[TCS MP]]&lt;=Table13[[#This Row],[EMP]],"Good","EMP"),"BMP")</f>
        <v>EMP</v>
      </c>
    </row>
    <row r="2097" spans="1:29" ht="24" customHeight="1" x14ac:dyDescent="0.25">
      <c r="A2097" t="s">
        <v>3791</v>
      </c>
      <c r="B2097" t="s">
        <v>19387</v>
      </c>
      <c r="C2097">
        <v>4530</v>
      </c>
      <c r="D2097" t="s">
        <v>17074</v>
      </c>
      <c r="E2097" t="s">
        <v>1565</v>
      </c>
      <c r="F2097" s="9">
        <f>Table13[[#This Row],[ToMeasure]]-Table13[[#This Row],[FromMeasure]]</f>
        <v>0.36279377000000002</v>
      </c>
      <c r="G2097" s="5" t="s">
        <v>1562</v>
      </c>
      <c r="H2097" s="35">
        <v>0</v>
      </c>
      <c r="I2097" s="56"/>
      <c r="J2097" t="s">
        <v>156</v>
      </c>
      <c r="K2097" s="58" t="s">
        <v>203</v>
      </c>
      <c r="L2097" s="35">
        <v>0.36279377000000002</v>
      </c>
      <c r="M2097" s="56"/>
      <c r="N2097" t="s">
        <v>3792</v>
      </c>
      <c r="O2097" s="2">
        <v>6373</v>
      </c>
      <c r="P2097" s="2">
        <v>0</v>
      </c>
      <c r="Q2097" s="2">
        <v>6373</v>
      </c>
      <c r="R2097" t="s">
        <v>3793</v>
      </c>
      <c r="S2097">
        <v>9</v>
      </c>
      <c r="T2097" t="s">
        <v>203</v>
      </c>
      <c r="U2097" s="2">
        <v>533</v>
      </c>
      <c r="V2097" s="2">
        <v>85</v>
      </c>
      <c r="W2097" s="8">
        <v>9.6971598932998587E-2</v>
      </c>
      <c r="X2097" s="2">
        <v>10507</v>
      </c>
      <c r="Y2097" s="45"/>
      <c r="AC2097" s="1" t="str">
        <f>IF(Table13[[#This Row],[TCS MP]]&gt;=Table13[[#This Row],[BMP]],IF(Table13[[#This Row],[TCS MP]]&lt;=Table13[[#This Row],[EMP]],"Good","EMP"),"BMP")</f>
        <v>EMP</v>
      </c>
    </row>
    <row r="2098" spans="1:29" ht="24" customHeight="1" x14ac:dyDescent="0.25">
      <c r="A2098" t="s">
        <v>11710</v>
      </c>
      <c r="B2098" t="s">
        <v>19389</v>
      </c>
      <c r="C2098">
        <v>4532</v>
      </c>
      <c r="D2098" t="s">
        <v>17074</v>
      </c>
      <c r="E2098" t="s">
        <v>11711</v>
      </c>
      <c r="F2098" s="9">
        <f>Table13[[#This Row],[ToMeasure]]-Table13[[#This Row],[FromMeasure]]</f>
        <v>0.20504130000000001</v>
      </c>
      <c r="G2098" s="5" t="s">
        <v>11712</v>
      </c>
      <c r="H2098" s="35">
        <v>0</v>
      </c>
      <c r="I2098" s="56"/>
      <c r="J2098" t="s">
        <v>5160</v>
      </c>
      <c r="K2098" s="58" t="s">
        <v>203</v>
      </c>
      <c r="L2098" s="35">
        <v>0.20504130000000001</v>
      </c>
      <c r="M2098" s="56"/>
      <c r="N2098" t="s">
        <v>647</v>
      </c>
      <c r="O2098" s="2">
        <v>3344</v>
      </c>
      <c r="P2098" s="2">
        <v>0</v>
      </c>
      <c r="Q2098" s="2">
        <v>3344</v>
      </c>
      <c r="R2098" t="s">
        <v>11713</v>
      </c>
      <c r="S2098">
        <v>9</v>
      </c>
      <c r="T2098" t="s">
        <v>203</v>
      </c>
      <c r="U2098" s="2">
        <v>94</v>
      </c>
      <c r="V2098" s="2">
        <v>366</v>
      </c>
      <c r="W2098" s="8">
        <v>0.13755980861244019</v>
      </c>
      <c r="X2098" s="2">
        <v>5513</v>
      </c>
      <c r="Y2098" s="45"/>
      <c r="AC2098" s="1" t="str">
        <f>IF(Table13[[#This Row],[TCS MP]]&gt;=Table13[[#This Row],[BMP]],IF(Table13[[#This Row],[TCS MP]]&lt;=Table13[[#This Row],[EMP]],"Good","EMP"),"BMP")</f>
        <v>EMP</v>
      </c>
    </row>
    <row r="2099" spans="1:29" ht="24" customHeight="1" x14ac:dyDescent="0.25">
      <c r="A2099" t="s">
        <v>6799</v>
      </c>
      <c r="B2099" t="s">
        <v>19388</v>
      </c>
      <c r="C2099">
        <v>4531</v>
      </c>
      <c r="D2099" t="s">
        <v>17074</v>
      </c>
      <c r="E2099" t="s">
        <v>6800</v>
      </c>
      <c r="F2099" s="9">
        <f>Table13[[#This Row],[ToMeasure]]-Table13[[#This Row],[FromMeasure]]</f>
        <v>0.20993688999999999</v>
      </c>
      <c r="G2099" s="5" t="s">
        <v>3792</v>
      </c>
      <c r="H2099" s="35">
        <v>0</v>
      </c>
      <c r="I2099" s="56"/>
      <c r="J2099" t="s">
        <v>1562</v>
      </c>
      <c r="K2099" s="58" t="s">
        <v>203</v>
      </c>
      <c r="L2099" s="35">
        <v>0.20993688999999999</v>
      </c>
      <c r="M2099" s="56"/>
      <c r="N2099" t="s">
        <v>156</v>
      </c>
      <c r="O2099" s="2">
        <v>6698</v>
      </c>
      <c r="P2099" s="2">
        <v>0</v>
      </c>
      <c r="Q2099" s="2">
        <v>6698</v>
      </c>
      <c r="R2099" t="s">
        <v>6801</v>
      </c>
      <c r="S2099">
        <v>9</v>
      </c>
      <c r="T2099" t="s">
        <v>203</v>
      </c>
      <c r="U2099" s="2">
        <v>532</v>
      </c>
      <c r="V2099" s="2">
        <v>246</v>
      </c>
      <c r="W2099" s="8">
        <v>0.11615407584353539</v>
      </c>
      <c r="X2099" s="2">
        <v>11043</v>
      </c>
      <c r="Y2099" s="45"/>
      <c r="AC2099" s="1" t="str">
        <f>IF(Table13[[#This Row],[TCS MP]]&gt;=Table13[[#This Row],[BMP]],IF(Table13[[#This Row],[TCS MP]]&lt;=Table13[[#This Row],[EMP]],"Good","EMP"),"BMP")</f>
        <v>EMP</v>
      </c>
    </row>
    <row r="2100" spans="1:29" ht="24" customHeight="1" x14ac:dyDescent="0.25">
      <c r="A2100" t="s">
        <v>11714</v>
      </c>
      <c r="B2100" t="s">
        <v>19390</v>
      </c>
      <c r="C2100">
        <v>4533</v>
      </c>
      <c r="D2100" t="s">
        <v>17074</v>
      </c>
      <c r="E2100" t="s">
        <v>11715</v>
      </c>
      <c r="F2100" s="9">
        <f>Table13[[#This Row],[ToMeasure]]-Table13[[#This Row],[FromMeasure]]</f>
        <v>0.29675582</v>
      </c>
      <c r="G2100" s="5" t="s">
        <v>5160</v>
      </c>
      <c r="H2100" s="35">
        <v>0</v>
      </c>
      <c r="I2100" s="56"/>
      <c r="J2100" t="s">
        <v>647</v>
      </c>
      <c r="K2100" s="58" t="s">
        <v>203</v>
      </c>
      <c r="L2100" s="35">
        <v>0.29675582</v>
      </c>
      <c r="M2100" s="56"/>
      <c r="N2100" t="s">
        <v>11712</v>
      </c>
      <c r="O2100" s="2">
        <v>6470</v>
      </c>
      <c r="P2100" s="2">
        <v>0</v>
      </c>
      <c r="Q2100" s="2">
        <v>6470</v>
      </c>
      <c r="R2100" t="s">
        <v>11716</v>
      </c>
      <c r="S2100">
        <v>9</v>
      </c>
      <c r="T2100" t="s">
        <v>203</v>
      </c>
      <c r="U2100" s="2">
        <v>514</v>
      </c>
      <c r="V2100" s="2">
        <v>238</v>
      </c>
      <c r="W2100" s="8">
        <v>0.11622874806800618</v>
      </c>
      <c r="X2100" s="2">
        <v>10667</v>
      </c>
      <c r="Y2100" s="45"/>
      <c r="AC2100" s="1" t="str">
        <f>IF(Table13[[#This Row],[TCS MP]]&gt;=Table13[[#This Row],[BMP]],IF(Table13[[#This Row],[TCS MP]]&lt;=Table13[[#This Row],[EMP]],"Good","EMP"),"BMP")</f>
        <v>EMP</v>
      </c>
    </row>
    <row r="2101" spans="1:29" ht="24" customHeight="1" x14ac:dyDescent="0.25">
      <c r="A2101" t="s">
        <v>3794</v>
      </c>
      <c r="B2101" t="s">
        <v>19394</v>
      </c>
      <c r="C2101">
        <v>4541</v>
      </c>
      <c r="D2101" t="s">
        <v>17074</v>
      </c>
      <c r="E2101" t="s">
        <v>3795</v>
      </c>
      <c r="F2101" s="9">
        <f>Table13[[#This Row],[ToMeasure]]-Table13[[#This Row],[FromMeasure]]</f>
        <v>0.11957827</v>
      </c>
      <c r="G2101" s="5" t="s">
        <v>3796</v>
      </c>
      <c r="H2101" s="35">
        <v>0</v>
      </c>
      <c r="I2101" s="56"/>
      <c r="J2101" t="s">
        <v>421</v>
      </c>
      <c r="K2101" s="58" t="s">
        <v>203</v>
      </c>
      <c r="L2101" s="35">
        <v>0.11957827</v>
      </c>
      <c r="M2101" s="56"/>
      <c r="N2101" t="s">
        <v>156</v>
      </c>
      <c r="O2101" s="2">
        <v>158</v>
      </c>
      <c r="P2101" s="2">
        <v>0</v>
      </c>
      <c r="Q2101" s="2">
        <v>158</v>
      </c>
      <c r="R2101" t="s">
        <v>3797</v>
      </c>
      <c r="S2101">
        <v>17</v>
      </c>
      <c r="T2101" t="s">
        <v>203</v>
      </c>
      <c r="U2101" s="2">
        <v>7</v>
      </c>
      <c r="V2101" s="2">
        <v>5</v>
      </c>
      <c r="W2101" s="8">
        <v>7.5949367088607597E-2</v>
      </c>
      <c r="X2101" s="2">
        <v>261</v>
      </c>
      <c r="Y2101" s="45"/>
      <c r="AC2101" s="1" t="str">
        <f>IF(Table13[[#This Row],[TCS MP]]&gt;=Table13[[#This Row],[BMP]],IF(Table13[[#This Row],[TCS MP]]&lt;=Table13[[#This Row],[EMP]],"Good","EMP"),"BMP")</f>
        <v>EMP</v>
      </c>
    </row>
    <row r="2102" spans="1:29" ht="24" customHeight="1" x14ac:dyDescent="0.25">
      <c r="A2102" t="s">
        <v>6802</v>
      </c>
      <c r="B2102" t="s">
        <v>19397</v>
      </c>
      <c r="C2102">
        <v>4550</v>
      </c>
      <c r="D2102" t="s">
        <v>17074</v>
      </c>
      <c r="E2102" t="s">
        <v>6803</v>
      </c>
      <c r="F2102" s="9">
        <f>Table13[[#This Row],[ToMeasure]]-Table13[[#This Row],[FromMeasure]]</f>
        <v>0.20823707</v>
      </c>
      <c r="G2102" s="5" t="s">
        <v>3801</v>
      </c>
      <c r="H2102" s="35">
        <v>0</v>
      </c>
      <c r="I2102" s="56"/>
      <c r="J2102" t="s">
        <v>156</v>
      </c>
      <c r="K2102" s="58" t="s">
        <v>203</v>
      </c>
      <c r="L2102" s="35">
        <v>0.20823707</v>
      </c>
      <c r="M2102" s="56"/>
      <c r="N2102" t="s">
        <v>3800</v>
      </c>
      <c r="O2102" s="2">
        <v>699</v>
      </c>
      <c r="P2102" s="2">
        <v>0</v>
      </c>
      <c r="Q2102" s="2">
        <v>699</v>
      </c>
      <c r="R2102" t="s">
        <v>6804</v>
      </c>
      <c r="S2102">
        <v>13</v>
      </c>
      <c r="T2102" t="s">
        <v>203</v>
      </c>
      <c r="U2102" s="2">
        <v>18</v>
      </c>
      <c r="V2102" s="2">
        <v>74</v>
      </c>
      <c r="W2102" s="8">
        <v>0.13161659513590845</v>
      </c>
      <c r="X2102" s="2">
        <v>1152</v>
      </c>
      <c r="Y2102" s="45"/>
      <c r="AC2102" s="1" t="str">
        <f>IF(Table13[[#This Row],[TCS MP]]&gt;=Table13[[#This Row],[BMP]],IF(Table13[[#This Row],[TCS MP]]&lt;=Table13[[#This Row],[EMP]],"Good","EMP"),"BMP")</f>
        <v>EMP</v>
      </c>
    </row>
    <row r="2103" spans="1:29" ht="24" customHeight="1" x14ac:dyDescent="0.25">
      <c r="A2103" t="s">
        <v>6805</v>
      </c>
      <c r="B2103" t="s">
        <v>19399</v>
      </c>
      <c r="C2103">
        <v>4552</v>
      </c>
      <c r="D2103" t="s">
        <v>17074</v>
      </c>
      <c r="E2103" t="s">
        <v>6806</v>
      </c>
      <c r="F2103" s="9">
        <f>Table13[[#This Row],[ToMeasure]]-Table13[[#This Row],[FromMeasure]]</f>
        <v>0.20271346000000001</v>
      </c>
      <c r="G2103" s="5" t="s">
        <v>6807</v>
      </c>
      <c r="H2103" s="35">
        <v>0</v>
      </c>
      <c r="I2103" s="56"/>
      <c r="J2103" t="s">
        <v>647</v>
      </c>
      <c r="K2103" s="58" t="s">
        <v>203</v>
      </c>
      <c r="L2103" s="35">
        <v>0.20271346000000001</v>
      </c>
      <c r="M2103" s="56"/>
      <c r="N2103" t="s">
        <v>6808</v>
      </c>
      <c r="O2103" s="2">
        <v>627</v>
      </c>
      <c r="P2103" s="2">
        <v>0</v>
      </c>
      <c r="Q2103" s="2">
        <v>627</v>
      </c>
      <c r="R2103" t="s">
        <v>6809</v>
      </c>
      <c r="S2103">
        <v>12</v>
      </c>
      <c r="T2103" t="s">
        <v>203</v>
      </c>
      <c r="U2103" s="2">
        <v>51</v>
      </c>
      <c r="V2103" s="2">
        <v>8</v>
      </c>
      <c r="W2103" s="8">
        <v>9.4098883572567779E-2</v>
      </c>
      <c r="X2103" s="2">
        <v>1034</v>
      </c>
      <c r="Y2103" s="45"/>
      <c r="AC2103" s="1" t="str">
        <f>IF(Table13[[#This Row],[TCS MP]]&gt;=Table13[[#This Row],[BMP]],IF(Table13[[#This Row],[TCS MP]]&lt;=Table13[[#This Row],[EMP]],"Good","EMP"),"BMP")</f>
        <v>EMP</v>
      </c>
    </row>
    <row r="2104" spans="1:29" ht="24" customHeight="1" x14ac:dyDescent="0.25">
      <c r="A2104" t="s">
        <v>3798</v>
      </c>
      <c r="B2104" t="s">
        <v>19398</v>
      </c>
      <c r="C2104">
        <v>4551</v>
      </c>
      <c r="D2104" t="s">
        <v>17074</v>
      </c>
      <c r="E2104" t="s">
        <v>3799</v>
      </c>
      <c r="F2104" s="9">
        <f>Table13[[#This Row],[ToMeasure]]-Table13[[#This Row],[FromMeasure]]</f>
        <v>0.17946876</v>
      </c>
      <c r="G2104" s="5" t="s">
        <v>3800</v>
      </c>
      <c r="H2104" s="35">
        <v>0</v>
      </c>
      <c r="I2104" s="56"/>
      <c r="J2104" t="s">
        <v>3801</v>
      </c>
      <c r="K2104" s="58" t="s">
        <v>203</v>
      </c>
      <c r="L2104" s="35">
        <v>0.17946876</v>
      </c>
      <c r="M2104" s="56"/>
      <c r="N2104" t="s">
        <v>156</v>
      </c>
      <c r="O2104" s="2">
        <v>547</v>
      </c>
      <c r="P2104" s="2">
        <v>0</v>
      </c>
      <c r="Q2104" s="2">
        <v>547</v>
      </c>
      <c r="R2104" t="s">
        <v>3802</v>
      </c>
      <c r="S2104">
        <v>11</v>
      </c>
      <c r="T2104" t="s">
        <v>203</v>
      </c>
      <c r="U2104" s="2">
        <v>43</v>
      </c>
      <c r="V2104" s="2">
        <v>18</v>
      </c>
      <c r="W2104" s="8">
        <v>0.11151736745886655</v>
      </c>
      <c r="X2104" s="2">
        <v>902</v>
      </c>
      <c r="Y2104" s="45"/>
      <c r="AC2104" s="1" t="str">
        <f>IF(Table13[[#This Row],[TCS MP]]&gt;=Table13[[#This Row],[BMP]],IF(Table13[[#This Row],[TCS MP]]&lt;=Table13[[#This Row],[EMP]],"Good","EMP"),"BMP")</f>
        <v>EMP</v>
      </c>
    </row>
    <row r="2105" spans="1:29" ht="24" customHeight="1" x14ac:dyDescent="0.25">
      <c r="A2105" t="s">
        <v>7813</v>
      </c>
      <c r="B2105" t="s">
        <v>19400</v>
      </c>
      <c r="C2105">
        <v>4553</v>
      </c>
      <c r="D2105" t="s">
        <v>17074</v>
      </c>
      <c r="E2105" t="s">
        <v>7814</v>
      </c>
      <c r="F2105" s="9">
        <f>Table13[[#This Row],[ToMeasure]]-Table13[[#This Row],[FromMeasure]]</f>
        <v>0.22282030999999999</v>
      </c>
      <c r="G2105" s="5" t="s">
        <v>6808</v>
      </c>
      <c r="H2105" s="35">
        <v>0</v>
      </c>
      <c r="I2105" s="56"/>
      <c r="J2105" t="s">
        <v>6807</v>
      </c>
      <c r="K2105" s="58" t="s">
        <v>203</v>
      </c>
      <c r="L2105" s="35">
        <v>0.22282030999999999</v>
      </c>
      <c r="M2105" s="56"/>
      <c r="N2105" t="s">
        <v>647</v>
      </c>
      <c r="O2105" s="2">
        <v>800</v>
      </c>
      <c r="P2105" s="2">
        <v>0</v>
      </c>
      <c r="Q2105" s="2">
        <v>800</v>
      </c>
      <c r="R2105" t="s">
        <v>7815</v>
      </c>
      <c r="S2105">
        <v>11</v>
      </c>
      <c r="T2105" t="s">
        <v>203</v>
      </c>
      <c r="U2105" s="2">
        <v>63</v>
      </c>
      <c r="V2105" s="2">
        <v>29</v>
      </c>
      <c r="W2105" s="8">
        <v>0.115</v>
      </c>
      <c r="X2105" s="2">
        <v>1319</v>
      </c>
      <c r="Y2105" s="45"/>
      <c r="AC2105" s="1" t="str">
        <f>IF(Table13[[#This Row],[TCS MP]]&gt;=Table13[[#This Row],[BMP]],IF(Table13[[#This Row],[TCS MP]]&lt;=Table13[[#This Row],[EMP]],"Good","EMP"),"BMP")</f>
        <v>EMP</v>
      </c>
    </row>
    <row r="2106" spans="1:29" ht="24" customHeight="1" x14ac:dyDescent="0.25">
      <c r="A2106" t="s">
        <v>7816</v>
      </c>
      <c r="B2106" t="s">
        <v>19403</v>
      </c>
      <c r="C2106">
        <v>4560</v>
      </c>
      <c r="D2106" t="s">
        <v>17074</v>
      </c>
      <c r="E2106" t="s">
        <v>7817</v>
      </c>
      <c r="F2106" s="9">
        <f>Table13[[#This Row],[ToMeasure]]-Table13[[#This Row],[FromMeasure]]</f>
        <v>0.24838055000000001</v>
      </c>
      <c r="G2106" s="5" t="s">
        <v>7818</v>
      </c>
      <c r="H2106" s="35">
        <v>0</v>
      </c>
      <c r="I2106" s="56"/>
      <c r="J2106" t="s">
        <v>156</v>
      </c>
      <c r="K2106" s="58" t="s">
        <v>203</v>
      </c>
      <c r="L2106" s="35">
        <v>0.24838055000000001</v>
      </c>
      <c r="M2106" s="56"/>
      <c r="N2106" t="s">
        <v>2380</v>
      </c>
      <c r="O2106" s="2">
        <v>573</v>
      </c>
      <c r="P2106" s="2">
        <v>0</v>
      </c>
      <c r="Q2106" s="2">
        <v>573</v>
      </c>
      <c r="R2106" t="s">
        <v>7819</v>
      </c>
      <c r="S2106">
        <v>13</v>
      </c>
      <c r="T2106" t="s">
        <v>203</v>
      </c>
      <c r="U2106" s="2">
        <v>15</v>
      </c>
      <c r="V2106" s="2">
        <v>60</v>
      </c>
      <c r="W2106" s="8">
        <v>0.13089005235602094</v>
      </c>
      <c r="X2106" s="2">
        <v>945</v>
      </c>
      <c r="Y2106" s="45"/>
      <c r="AC2106" s="1" t="str">
        <f>IF(Table13[[#This Row],[TCS MP]]&gt;=Table13[[#This Row],[BMP]],IF(Table13[[#This Row],[TCS MP]]&lt;=Table13[[#This Row],[EMP]],"Good","EMP"),"BMP")</f>
        <v>EMP</v>
      </c>
    </row>
    <row r="2107" spans="1:29" ht="24" customHeight="1" x14ac:dyDescent="0.25">
      <c r="A2107" t="s">
        <v>6810</v>
      </c>
      <c r="B2107" t="s">
        <v>19405</v>
      </c>
      <c r="C2107">
        <v>4562</v>
      </c>
      <c r="D2107" t="s">
        <v>17074</v>
      </c>
      <c r="E2107" t="s">
        <v>6811</v>
      </c>
      <c r="F2107" s="9">
        <f>Table13[[#This Row],[ToMeasure]]-Table13[[#This Row],[FromMeasure]]</f>
        <v>0.37530641999999997</v>
      </c>
      <c r="G2107" s="5" t="s">
        <v>6812</v>
      </c>
      <c r="H2107" s="35">
        <v>0</v>
      </c>
      <c r="I2107" s="56"/>
      <c r="J2107" t="s">
        <v>647</v>
      </c>
      <c r="K2107" s="58" t="s">
        <v>203</v>
      </c>
      <c r="L2107" s="35">
        <v>0.37530641999999997</v>
      </c>
      <c r="M2107" s="56"/>
      <c r="N2107" t="s">
        <v>6813</v>
      </c>
      <c r="O2107" s="2">
        <v>727</v>
      </c>
      <c r="P2107" s="2">
        <v>0</v>
      </c>
      <c r="Q2107" s="2">
        <v>727</v>
      </c>
      <c r="R2107" t="s">
        <v>6814</v>
      </c>
      <c r="S2107">
        <v>13</v>
      </c>
      <c r="T2107" t="s">
        <v>203</v>
      </c>
      <c r="U2107" s="2">
        <v>60</v>
      </c>
      <c r="V2107" s="2">
        <v>10</v>
      </c>
      <c r="W2107" s="8">
        <v>9.6286107290233833E-2</v>
      </c>
      <c r="X2107" s="2">
        <v>1199</v>
      </c>
      <c r="Y2107" s="45"/>
      <c r="AC2107" s="1" t="str">
        <f>IF(Table13[[#This Row],[TCS MP]]&gt;=Table13[[#This Row],[BMP]],IF(Table13[[#This Row],[TCS MP]]&lt;=Table13[[#This Row],[EMP]],"Good","EMP"),"BMP")</f>
        <v>EMP</v>
      </c>
    </row>
    <row r="2108" spans="1:29" ht="24" customHeight="1" x14ac:dyDescent="0.25">
      <c r="A2108" t="s">
        <v>7820</v>
      </c>
      <c r="B2108" t="s">
        <v>19404</v>
      </c>
      <c r="C2108">
        <v>4561</v>
      </c>
      <c r="D2108" t="s">
        <v>17074</v>
      </c>
      <c r="E2108" t="s">
        <v>2382</v>
      </c>
      <c r="F2108" s="9">
        <f>Table13[[#This Row],[ToMeasure]]-Table13[[#This Row],[FromMeasure]]</f>
        <v>0.39055235999999999</v>
      </c>
      <c r="G2108" s="5" t="s">
        <v>2380</v>
      </c>
      <c r="H2108" s="35">
        <v>0</v>
      </c>
      <c r="I2108" s="56"/>
      <c r="J2108" t="s">
        <v>7818</v>
      </c>
      <c r="K2108" s="58" t="s">
        <v>203</v>
      </c>
      <c r="L2108" s="35">
        <v>0.39055235999999999</v>
      </c>
      <c r="M2108" s="56"/>
      <c r="N2108" t="s">
        <v>156</v>
      </c>
      <c r="O2108" s="2">
        <v>1022</v>
      </c>
      <c r="P2108" s="2">
        <v>0</v>
      </c>
      <c r="Q2108" s="2">
        <v>1022</v>
      </c>
      <c r="R2108" t="s">
        <v>7821</v>
      </c>
      <c r="S2108">
        <v>10</v>
      </c>
      <c r="T2108" t="s">
        <v>203</v>
      </c>
      <c r="U2108" s="2">
        <v>80</v>
      </c>
      <c r="V2108" s="2">
        <v>37</v>
      </c>
      <c r="W2108" s="8">
        <v>0.11448140900195694</v>
      </c>
      <c r="X2108" s="2">
        <v>1685</v>
      </c>
      <c r="Y2108" s="45"/>
      <c r="AC2108" s="1" t="str">
        <f>IF(Table13[[#This Row],[TCS MP]]&gt;=Table13[[#This Row],[BMP]],IF(Table13[[#This Row],[TCS MP]]&lt;=Table13[[#This Row],[EMP]],"Good","EMP"),"BMP")</f>
        <v>EMP</v>
      </c>
    </row>
    <row r="2109" spans="1:29" ht="24" customHeight="1" x14ac:dyDescent="0.25">
      <c r="A2109" t="s">
        <v>7822</v>
      </c>
      <c r="B2109" t="s">
        <v>19406</v>
      </c>
      <c r="C2109">
        <v>4563</v>
      </c>
      <c r="D2109" t="s">
        <v>17074</v>
      </c>
      <c r="E2109" t="s">
        <v>7823</v>
      </c>
      <c r="F2109" s="9">
        <f>Table13[[#This Row],[ToMeasure]]-Table13[[#This Row],[FromMeasure]]</f>
        <v>0.20131936</v>
      </c>
      <c r="G2109" s="5" t="s">
        <v>6813</v>
      </c>
      <c r="H2109" s="35">
        <v>0</v>
      </c>
      <c r="I2109" s="56"/>
      <c r="J2109" t="s">
        <v>6812</v>
      </c>
      <c r="K2109" s="58" t="s">
        <v>203</v>
      </c>
      <c r="L2109" s="35">
        <v>0.20131936</v>
      </c>
      <c r="M2109" s="56"/>
      <c r="N2109" t="s">
        <v>647</v>
      </c>
      <c r="O2109" s="2">
        <v>548</v>
      </c>
      <c r="P2109" s="2">
        <v>0</v>
      </c>
      <c r="Q2109" s="2">
        <v>548</v>
      </c>
      <c r="R2109" t="s">
        <v>7824</v>
      </c>
      <c r="S2109">
        <v>11</v>
      </c>
      <c r="T2109" t="s">
        <v>203</v>
      </c>
      <c r="U2109" s="2">
        <v>43</v>
      </c>
      <c r="V2109" s="2">
        <v>18</v>
      </c>
      <c r="W2109" s="8">
        <v>0.11131386861313869</v>
      </c>
      <c r="X2109" s="2">
        <v>904</v>
      </c>
      <c r="Y2109" s="45"/>
      <c r="AC2109" s="1" t="str">
        <f>IF(Table13[[#This Row],[TCS MP]]&gt;=Table13[[#This Row],[BMP]],IF(Table13[[#This Row],[TCS MP]]&lt;=Table13[[#This Row],[EMP]],"Good","EMP"),"BMP")</f>
        <v>EMP</v>
      </c>
    </row>
    <row r="2110" spans="1:29" ht="24" customHeight="1" x14ac:dyDescent="0.25">
      <c r="A2110" t="s">
        <v>3803</v>
      </c>
      <c r="B2110" t="s">
        <v>19410</v>
      </c>
      <c r="C2110">
        <v>4570</v>
      </c>
      <c r="D2110" t="s">
        <v>17074</v>
      </c>
      <c r="E2110" t="s">
        <v>3804</v>
      </c>
      <c r="F2110" s="9">
        <f>Table13[[#This Row],[ToMeasure]]-Table13[[#This Row],[FromMeasure]]</f>
        <v>0.14588253000000001</v>
      </c>
      <c r="G2110" s="5" t="s">
        <v>3805</v>
      </c>
      <c r="H2110" s="35">
        <v>0</v>
      </c>
      <c r="I2110" s="56"/>
      <c r="J2110" t="s">
        <v>156</v>
      </c>
      <c r="K2110" s="58" t="s">
        <v>203</v>
      </c>
      <c r="L2110" s="35">
        <v>0.14588253000000001</v>
      </c>
      <c r="M2110" s="56"/>
      <c r="N2110" t="s">
        <v>3806</v>
      </c>
      <c r="O2110" s="2">
        <v>113</v>
      </c>
      <c r="P2110" s="2">
        <v>0</v>
      </c>
      <c r="Q2110" s="2">
        <v>113</v>
      </c>
      <c r="R2110" t="s">
        <v>3807</v>
      </c>
      <c r="S2110">
        <v>12</v>
      </c>
      <c r="T2110" t="s">
        <v>203</v>
      </c>
      <c r="U2110" s="2">
        <v>8</v>
      </c>
      <c r="V2110" s="2">
        <v>2</v>
      </c>
      <c r="W2110" s="8">
        <v>8.8495575221238937E-2</v>
      </c>
      <c r="X2110" s="2">
        <v>186</v>
      </c>
      <c r="Y2110" s="45"/>
      <c r="AC2110" s="1" t="str">
        <f>IF(Table13[[#This Row],[TCS MP]]&gt;=Table13[[#This Row],[BMP]],IF(Table13[[#This Row],[TCS MP]]&lt;=Table13[[#This Row],[EMP]],"Good","EMP"),"BMP")</f>
        <v>EMP</v>
      </c>
    </row>
    <row r="2111" spans="1:29" ht="24" customHeight="1" x14ac:dyDescent="0.25">
      <c r="A2111" t="s">
        <v>3808</v>
      </c>
      <c r="B2111" t="s">
        <v>19412</v>
      </c>
      <c r="C2111">
        <v>4572</v>
      </c>
      <c r="D2111" t="s">
        <v>17074</v>
      </c>
      <c r="E2111" t="s">
        <v>3809</v>
      </c>
      <c r="F2111" s="9">
        <f>Table13[[#This Row],[ToMeasure]]-Table13[[#This Row],[FromMeasure]]</f>
        <v>0.21891339000000001</v>
      </c>
      <c r="G2111" s="5" t="s">
        <v>3810</v>
      </c>
      <c r="H2111" s="35">
        <v>0</v>
      </c>
      <c r="I2111" s="56"/>
      <c r="J2111" t="s">
        <v>647</v>
      </c>
      <c r="K2111" s="58" t="s">
        <v>203</v>
      </c>
      <c r="L2111" s="35">
        <v>0.21891339000000001</v>
      </c>
      <c r="M2111" s="56"/>
      <c r="N2111" t="s">
        <v>1114</v>
      </c>
      <c r="O2111" s="2">
        <v>113</v>
      </c>
      <c r="P2111" s="2">
        <v>0</v>
      </c>
      <c r="Q2111" s="2">
        <v>113</v>
      </c>
      <c r="R2111" t="s">
        <v>3811</v>
      </c>
      <c r="S2111">
        <v>15</v>
      </c>
      <c r="T2111" t="s">
        <v>203</v>
      </c>
      <c r="U2111" s="2">
        <v>8</v>
      </c>
      <c r="V2111" s="2">
        <v>2</v>
      </c>
      <c r="W2111" s="8">
        <v>8.8495575221238937E-2</v>
      </c>
      <c r="X2111" s="2">
        <v>186</v>
      </c>
      <c r="Y2111" s="45"/>
      <c r="AC2111" s="1" t="str">
        <f>IF(Table13[[#This Row],[TCS MP]]&gt;=Table13[[#This Row],[BMP]],IF(Table13[[#This Row],[TCS MP]]&lt;=Table13[[#This Row],[EMP]],"Good","EMP"),"BMP")</f>
        <v>EMP</v>
      </c>
    </row>
    <row r="2112" spans="1:29" ht="24" customHeight="1" x14ac:dyDescent="0.25">
      <c r="A2112" t="s">
        <v>6815</v>
      </c>
      <c r="B2112" t="s">
        <v>19411</v>
      </c>
      <c r="C2112">
        <v>4571</v>
      </c>
      <c r="D2112" t="s">
        <v>17074</v>
      </c>
      <c r="E2112" t="s">
        <v>6816</v>
      </c>
      <c r="F2112" s="9">
        <f>Table13[[#This Row],[ToMeasure]]-Table13[[#This Row],[FromMeasure]]</f>
        <v>0.23858602000000001</v>
      </c>
      <c r="G2112" s="5" t="s">
        <v>3806</v>
      </c>
      <c r="H2112" s="35">
        <v>0</v>
      </c>
      <c r="I2112" s="56"/>
      <c r="J2112" t="s">
        <v>3805</v>
      </c>
      <c r="K2112" s="58" t="s">
        <v>203</v>
      </c>
      <c r="L2112" s="35">
        <v>0.23858602000000001</v>
      </c>
      <c r="M2112" s="56"/>
      <c r="N2112" t="s">
        <v>156</v>
      </c>
      <c r="O2112" s="2">
        <v>98</v>
      </c>
      <c r="P2112" s="2">
        <v>0</v>
      </c>
      <c r="Q2112" s="2">
        <v>98</v>
      </c>
      <c r="R2112" t="s">
        <v>6817</v>
      </c>
      <c r="S2112">
        <v>21</v>
      </c>
      <c r="T2112" t="s">
        <v>203</v>
      </c>
      <c r="U2112" s="2">
        <v>5</v>
      </c>
      <c r="V2112" s="2">
        <v>3</v>
      </c>
      <c r="W2112" s="8">
        <v>8.1632653061224483E-2</v>
      </c>
      <c r="X2112" s="2">
        <v>162</v>
      </c>
      <c r="Y2112" s="45"/>
      <c r="AC2112" s="1" t="str">
        <f>IF(Table13[[#This Row],[TCS MP]]&gt;=Table13[[#This Row],[BMP]],IF(Table13[[#This Row],[TCS MP]]&lt;=Table13[[#This Row],[EMP]],"Good","EMP"),"BMP")</f>
        <v>EMP</v>
      </c>
    </row>
    <row r="2113" spans="1:29" ht="24" customHeight="1" x14ac:dyDescent="0.25">
      <c r="A2113" t="s">
        <v>7825</v>
      </c>
      <c r="B2113" t="s">
        <v>19413</v>
      </c>
      <c r="C2113">
        <v>4573</v>
      </c>
      <c r="D2113" t="s">
        <v>17074</v>
      </c>
      <c r="E2113" t="s">
        <v>7826</v>
      </c>
      <c r="F2113" s="9">
        <f>Table13[[#This Row],[ToMeasure]]-Table13[[#This Row],[FromMeasure]]</f>
        <v>0.16820208</v>
      </c>
      <c r="G2113" s="5" t="s">
        <v>7827</v>
      </c>
      <c r="H2113" s="35">
        <v>0</v>
      </c>
      <c r="I2113" s="56"/>
      <c r="J2113" t="s">
        <v>1114</v>
      </c>
      <c r="K2113" s="58" t="s">
        <v>203</v>
      </c>
      <c r="L2113" s="35">
        <v>0.16820208</v>
      </c>
      <c r="M2113" s="56"/>
      <c r="N2113" t="s">
        <v>647</v>
      </c>
      <c r="O2113" s="2">
        <v>136</v>
      </c>
      <c r="P2113" s="2">
        <v>0</v>
      </c>
      <c r="Q2113" s="2">
        <v>136</v>
      </c>
      <c r="R2113" t="s">
        <v>7828</v>
      </c>
      <c r="S2113">
        <v>33</v>
      </c>
      <c r="T2113" t="s">
        <v>203</v>
      </c>
      <c r="U2113" s="2">
        <v>6</v>
      </c>
      <c r="V2113" s="2">
        <v>3</v>
      </c>
      <c r="W2113" s="8">
        <v>6.6176470588235295E-2</v>
      </c>
      <c r="X2113" s="2">
        <v>224</v>
      </c>
      <c r="Y2113" s="45"/>
      <c r="AC2113" s="1" t="str">
        <f>IF(Table13[[#This Row],[TCS MP]]&gt;=Table13[[#This Row],[BMP]],IF(Table13[[#This Row],[TCS MP]]&lt;=Table13[[#This Row],[EMP]],"Good","EMP"),"BMP")</f>
        <v>EMP</v>
      </c>
    </row>
    <row r="2114" spans="1:29" ht="24" customHeight="1" x14ac:dyDescent="0.25">
      <c r="A2114" t="s">
        <v>11717</v>
      </c>
      <c r="B2114" t="s">
        <v>19416</v>
      </c>
      <c r="C2114">
        <v>4580</v>
      </c>
      <c r="D2114" t="s">
        <v>17074</v>
      </c>
      <c r="E2114" t="s">
        <v>11718</v>
      </c>
      <c r="F2114" s="9">
        <f>Table13[[#This Row],[ToMeasure]]-Table13[[#This Row],[FromMeasure]]</f>
        <v>0.22670754000000001</v>
      </c>
      <c r="G2114" s="5" t="s">
        <v>3815</v>
      </c>
      <c r="H2114" s="35">
        <v>0</v>
      </c>
      <c r="I2114" s="56"/>
      <c r="J2114" t="s">
        <v>156</v>
      </c>
      <c r="K2114" s="58" t="s">
        <v>203</v>
      </c>
      <c r="L2114" s="35">
        <v>0.22670754000000001</v>
      </c>
      <c r="M2114" s="56"/>
      <c r="N2114" t="s">
        <v>3814</v>
      </c>
      <c r="O2114" s="2">
        <v>1148</v>
      </c>
      <c r="P2114" s="2">
        <v>0</v>
      </c>
      <c r="Q2114" s="2">
        <v>1148</v>
      </c>
      <c r="R2114" t="s">
        <v>11719</v>
      </c>
      <c r="S2114">
        <v>11</v>
      </c>
      <c r="T2114" t="s">
        <v>203</v>
      </c>
      <c r="U2114" s="2">
        <v>32</v>
      </c>
      <c r="V2114" s="2">
        <v>128</v>
      </c>
      <c r="W2114" s="8">
        <v>0.13937282229965156</v>
      </c>
      <c r="X2114" s="2">
        <v>1893</v>
      </c>
      <c r="Y2114" s="45"/>
      <c r="AC2114" s="1" t="str">
        <f>IF(Table13[[#This Row],[TCS MP]]&gt;=Table13[[#This Row],[BMP]],IF(Table13[[#This Row],[TCS MP]]&lt;=Table13[[#This Row],[EMP]],"Good","EMP"),"BMP")</f>
        <v>EMP</v>
      </c>
    </row>
    <row r="2115" spans="1:29" ht="24" customHeight="1" x14ac:dyDescent="0.25">
      <c r="A2115" t="s">
        <v>11720</v>
      </c>
      <c r="B2115" t="s">
        <v>19418</v>
      </c>
      <c r="C2115">
        <v>4582</v>
      </c>
      <c r="D2115" t="s">
        <v>17074</v>
      </c>
      <c r="E2115" t="s">
        <v>11721</v>
      </c>
      <c r="F2115" s="9">
        <f>Table13[[#This Row],[ToMeasure]]-Table13[[#This Row],[FromMeasure]]</f>
        <v>6.4958479999999999E-2</v>
      </c>
      <c r="G2115" s="5" t="s">
        <v>3820</v>
      </c>
      <c r="H2115" s="35">
        <v>0</v>
      </c>
      <c r="I2115" s="56"/>
      <c r="J2115" t="s">
        <v>647</v>
      </c>
      <c r="K2115" s="58" t="s">
        <v>203</v>
      </c>
      <c r="L2115" s="35">
        <v>6.4958479999999999E-2</v>
      </c>
      <c r="M2115" s="56"/>
      <c r="N2115" t="s">
        <v>3819</v>
      </c>
      <c r="O2115" s="2">
        <v>43</v>
      </c>
      <c r="P2115" s="2">
        <v>0</v>
      </c>
      <c r="Q2115" s="2">
        <v>43</v>
      </c>
      <c r="R2115" t="s">
        <v>11722</v>
      </c>
      <c r="S2115">
        <v>17</v>
      </c>
      <c r="T2115" t="s">
        <v>203</v>
      </c>
      <c r="U2115" s="2">
        <v>3</v>
      </c>
      <c r="V2115" s="2">
        <v>5</v>
      </c>
      <c r="W2115" s="8">
        <v>0.18604651162790697</v>
      </c>
      <c r="X2115" s="2">
        <v>71</v>
      </c>
      <c r="Y2115" s="45"/>
      <c r="AC2115" s="1" t="str">
        <f>IF(Table13[[#This Row],[TCS MP]]&gt;=Table13[[#This Row],[BMP]],IF(Table13[[#This Row],[TCS MP]]&lt;=Table13[[#This Row],[EMP]],"Good","EMP"),"BMP")</f>
        <v>EMP</v>
      </c>
    </row>
    <row r="2116" spans="1:29" ht="24" customHeight="1" x14ac:dyDescent="0.25">
      <c r="A2116" t="s">
        <v>3812</v>
      </c>
      <c r="B2116" t="s">
        <v>19417</v>
      </c>
      <c r="C2116">
        <v>4581</v>
      </c>
      <c r="D2116" t="s">
        <v>17074</v>
      </c>
      <c r="E2116" t="s">
        <v>3813</v>
      </c>
      <c r="F2116" s="9">
        <f>Table13[[#This Row],[ToMeasure]]-Table13[[#This Row],[FromMeasure]]</f>
        <v>0.22101175000000001</v>
      </c>
      <c r="G2116" s="5" t="s">
        <v>3814</v>
      </c>
      <c r="H2116" s="35">
        <v>0</v>
      </c>
      <c r="I2116" s="56"/>
      <c r="J2116" t="s">
        <v>3815</v>
      </c>
      <c r="K2116" s="58" t="s">
        <v>203</v>
      </c>
      <c r="L2116" s="35">
        <v>0.22101175000000001</v>
      </c>
      <c r="M2116" s="56"/>
      <c r="N2116" t="s">
        <v>156</v>
      </c>
      <c r="O2116" s="2">
        <v>105</v>
      </c>
      <c r="P2116" s="2">
        <v>0</v>
      </c>
      <c r="Q2116" s="2">
        <v>105</v>
      </c>
      <c r="R2116" t="s">
        <v>3816</v>
      </c>
      <c r="S2116">
        <v>24</v>
      </c>
      <c r="T2116" t="s">
        <v>203</v>
      </c>
      <c r="U2116" s="2">
        <v>5</v>
      </c>
      <c r="V2116" s="2">
        <v>3</v>
      </c>
      <c r="W2116" s="8">
        <v>7.6190476190476197E-2</v>
      </c>
      <c r="X2116" s="2">
        <v>173</v>
      </c>
      <c r="Y2116" s="45"/>
      <c r="AC2116" s="1" t="str">
        <f>IF(Table13[[#This Row],[TCS MP]]&gt;=Table13[[#This Row],[BMP]],IF(Table13[[#This Row],[TCS MP]]&lt;=Table13[[#This Row],[EMP]],"Good","EMP"),"BMP")</f>
        <v>EMP</v>
      </c>
    </row>
    <row r="2117" spans="1:29" ht="24" customHeight="1" x14ac:dyDescent="0.25">
      <c r="A2117" t="s">
        <v>3817</v>
      </c>
      <c r="B2117" t="s">
        <v>19419</v>
      </c>
      <c r="C2117">
        <v>4583</v>
      </c>
      <c r="D2117" t="s">
        <v>17074</v>
      </c>
      <c r="E2117" t="s">
        <v>3818</v>
      </c>
      <c r="F2117" s="9">
        <f>Table13[[#This Row],[ToMeasure]]-Table13[[#This Row],[FromMeasure]]</f>
        <v>0.12932842999999999</v>
      </c>
      <c r="G2117" s="5" t="s">
        <v>3819</v>
      </c>
      <c r="H2117" s="35">
        <v>0</v>
      </c>
      <c r="I2117" s="56"/>
      <c r="J2117" t="s">
        <v>3820</v>
      </c>
      <c r="K2117" s="58" t="s">
        <v>203</v>
      </c>
      <c r="L2117" s="35">
        <v>0.12932842999999999</v>
      </c>
      <c r="M2117" s="56"/>
      <c r="N2117" t="s">
        <v>647</v>
      </c>
      <c r="O2117" s="2">
        <v>847</v>
      </c>
      <c r="P2117" s="2">
        <v>0</v>
      </c>
      <c r="Q2117" s="2">
        <v>847</v>
      </c>
      <c r="R2117" t="s">
        <v>3821</v>
      </c>
      <c r="S2117">
        <v>12</v>
      </c>
      <c r="T2117" t="s">
        <v>203</v>
      </c>
      <c r="U2117" s="2">
        <v>67</v>
      </c>
      <c r="V2117" s="2">
        <v>31</v>
      </c>
      <c r="W2117" s="8">
        <v>0.11570247933884298</v>
      </c>
      <c r="X2117" s="2">
        <v>1396</v>
      </c>
      <c r="Y2117" s="45"/>
      <c r="AC2117" s="1" t="str">
        <f>IF(Table13[[#This Row],[TCS MP]]&gt;=Table13[[#This Row],[BMP]],IF(Table13[[#This Row],[TCS MP]]&lt;=Table13[[#This Row],[EMP]],"Good","EMP"),"BMP")</f>
        <v>EMP</v>
      </c>
    </row>
    <row r="2118" spans="1:29" ht="24" customHeight="1" x14ac:dyDescent="0.25">
      <c r="A2118" t="s">
        <v>6818</v>
      </c>
      <c r="B2118" t="s">
        <v>21452</v>
      </c>
      <c r="C2118">
        <v>9980</v>
      </c>
      <c r="D2118" t="s">
        <v>17074</v>
      </c>
      <c r="E2118" t="s">
        <v>6819</v>
      </c>
      <c r="F2118" s="9">
        <f>Table13[[#This Row],[ToMeasure]]-Table13[[#This Row],[FromMeasure]]</f>
        <v>0.21876444</v>
      </c>
      <c r="G2118" s="5" t="s">
        <v>6820</v>
      </c>
      <c r="H2118" s="35">
        <v>0</v>
      </c>
      <c r="I2118" s="56"/>
      <c r="J2118" t="s">
        <v>156</v>
      </c>
      <c r="K2118" s="58" t="s">
        <v>203</v>
      </c>
      <c r="L2118" s="35">
        <v>0.21876444</v>
      </c>
      <c r="M2118" s="56"/>
      <c r="N2118" t="s">
        <v>6821</v>
      </c>
      <c r="O2118" s="2">
        <v>1892</v>
      </c>
      <c r="P2118" s="2">
        <v>0</v>
      </c>
      <c r="Q2118" s="2">
        <v>1892</v>
      </c>
      <c r="R2118" t="s">
        <v>6822</v>
      </c>
      <c r="S2118">
        <v>10</v>
      </c>
      <c r="T2118" t="s">
        <v>203</v>
      </c>
      <c r="U2118" s="2">
        <v>159</v>
      </c>
      <c r="V2118" s="2">
        <v>25</v>
      </c>
      <c r="W2118" s="8">
        <v>9.7251585623678652E-2</v>
      </c>
      <c r="X2118" s="2">
        <v>3119</v>
      </c>
      <c r="Y2118" s="45"/>
      <c r="AC2118" s="1" t="str">
        <f>IF(Table13[[#This Row],[TCS MP]]&gt;=Table13[[#This Row],[BMP]],IF(Table13[[#This Row],[TCS MP]]&lt;=Table13[[#This Row],[EMP]],"Good","EMP"),"BMP")</f>
        <v>EMP</v>
      </c>
    </row>
    <row r="2119" spans="1:29" ht="24" customHeight="1" x14ac:dyDescent="0.25">
      <c r="A2119" t="s">
        <v>11723</v>
      </c>
      <c r="C2119" t="s">
        <v>203</v>
      </c>
      <c r="D2119" t="s">
        <v>17074</v>
      </c>
      <c r="E2119" t="s">
        <v>11724</v>
      </c>
      <c r="F2119" s="9">
        <f>Table13[[#This Row],[ToMeasure]]-Table13[[#This Row],[FromMeasure]]</f>
        <v>0.15721557999999999</v>
      </c>
      <c r="G2119" s="5" t="s">
        <v>11725</v>
      </c>
      <c r="H2119" s="35">
        <v>0</v>
      </c>
      <c r="I2119" s="56"/>
      <c r="J2119" t="s">
        <v>6821</v>
      </c>
      <c r="K2119" s="58" t="s">
        <v>203</v>
      </c>
      <c r="L2119" s="35">
        <v>0.15721557999999999</v>
      </c>
      <c r="M2119" s="56"/>
      <c r="N2119" t="s">
        <v>6821</v>
      </c>
      <c r="O2119" s="2" t="s">
        <v>203</v>
      </c>
      <c r="P2119" s="2" t="s">
        <v>203</v>
      </c>
      <c r="Q2119" s="2">
        <v>3561</v>
      </c>
      <c r="R2119" t="s">
        <v>4405</v>
      </c>
      <c r="S2119" t="s">
        <v>203</v>
      </c>
      <c r="T2119" t="s">
        <v>203</v>
      </c>
      <c r="U2119" s="2" t="s">
        <v>203</v>
      </c>
      <c r="V2119" s="2" t="s">
        <v>203</v>
      </c>
      <c r="W2119" s="8" t="s">
        <v>203</v>
      </c>
      <c r="X2119" s="2">
        <v>5871</v>
      </c>
      <c r="Y2119" s="45"/>
      <c r="AC2119" s="1" t="str">
        <f>IF(Table13[[#This Row],[TCS MP]]&gt;=Table13[[#This Row],[BMP]],IF(Table13[[#This Row],[TCS MP]]&lt;=Table13[[#This Row],[EMP]],"Good","EMP"),"BMP")</f>
        <v>EMP</v>
      </c>
    </row>
    <row r="2120" spans="1:29" ht="24" customHeight="1" x14ac:dyDescent="0.25">
      <c r="A2120" t="s">
        <v>7829</v>
      </c>
      <c r="C2120" t="s">
        <v>203</v>
      </c>
      <c r="D2120" t="s">
        <v>17074</v>
      </c>
      <c r="E2120" t="s">
        <v>7830</v>
      </c>
      <c r="F2120" s="9">
        <f>Table13[[#This Row],[ToMeasure]]-Table13[[#This Row],[FromMeasure]]</f>
        <v>0.15242443999999999</v>
      </c>
      <c r="G2120" s="5" t="s">
        <v>7831</v>
      </c>
      <c r="H2120" s="35">
        <v>0</v>
      </c>
      <c r="I2120" s="56"/>
      <c r="J2120" t="s">
        <v>3825</v>
      </c>
      <c r="K2120" s="58" t="s">
        <v>203</v>
      </c>
      <c r="L2120" s="35">
        <v>0.15242443999999999</v>
      </c>
      <c r="M2120" s="56"/>
      <c r="N2120" t="s">
        <v>7832</v>
      </c>
      <c r="O2120" s="2" t="s">
        <v>203</v>
      </c>
      <c r="P2120" s="2" t="s">
        <v>203</v>
      </c>
      <c r="Q2120" s="2">
        <v>3561</v>
      </c>
      <c r="R2120" t="s">
        <v>4405</v>
      </c>
      <c r="S2120" t="s">
        <v>203</v>
      </c>
      <c r="T2120" t="s">
        <v>203</v>
      </c>
      <c r="U2120" s="2" t="s">
        <v>203</v>
      </c>
      <c r="V2120" s="2" t="s">
        <v>203</v>
      </c>
      <c r="W2120" s="8" t="s">
        <v>203</v>
      </c>
      <c r="X2120" s="2">
        <v>5871</v>
      </c>
      <c r="Y2120" s="45"/>
      <c r="AC2120" s="1" t="str">
        <f>IF(Table13[[#This Row],[TCS MP]]&gt;=Table13[[#This Row],[BMP]],IF(Table13[[#This Row],[TCS MP]]&lt;=Table13[[#This Row],[EMP]],"Good","EMP"),"BMP")</f>
        <v>EMP</v>
      </c>
    </row>
    <row r="2121" spans="1:29" ht="24" customHeight="1" x14ac:dyDescent="0.25">
      <c r="A2121" t="s">
        <v>7833</v>
      </c>
      <c r="B2121" t="s">
        <v>21453</v>
      </c>
      <c r="C2121">
        <v>9982</v>
      </c>
      <c r="D2121" t="s">
        <v>17074</v>
      </c>
      <c r="E2121" t="s">
        <v>7834</v>
      </c>
      <c r="F2121" s="9">
        <f>Table13[[#This Row],[ToMeasure]]-Table13[[#This Row],[FromMeasure]]</f>
        <v>0.19293534000000001</v>
      </c>
      <c r="G2121" s="5" t="s">
        <v>7835</v>
      </c>
      <c r="H2121" s="35">
        <v>0</v>
      </c>
      <c r="I2121" s="56"/>
      <c r="J2121" t="s">
        <v>647</v>
      </c>
      <c r="K2121" s="58" t="s">
        <v>203</v>
      </c>
      <c r="L2121" s="35">
        <v>0.19293534000000001</v>
      </c>
      <c r="M2121" s="56"/>
      <c r="N2121" t="s">
        <v>3825</v>
      </c>
      <c r="O2121" s="2">
        <v>1309</v>
      </c>
      <c r="P2121" s="2">
        <v>0</v>
      </c>
      <c r="Q2121" s="2">
        <v>1309</v>
      </c>
      <c r="R2121" t="s">
        <v>7836</v>
      </c>
      <c r="S2121">
        <v>11</v>
      </c>
      <c r="T2121" t="s">
        <v>203</v>
      </c>
      <c r="U2121" s="2">
        <v>113</v>
      </c>
      <c r="V2121" s="2">
        <v>18</v>
      </c>
      <c r="W2121" s="8">
        <v>0.10007639419404125</v>
      </c>
      <c r="X2121" s="2">
        <v>2298</v>
      </c>
      <c r="Y2121" s="45"/>
      <c r="AC2121" s="1" t="str">
        <f>IF(Table13[[#This Row],[TCS MP]]&gt;=Table13[[#This Row],[BMP]],IF(Table13[[#This Row],[TCS MP]]&lt;=Table13[[#This Row],[EMP]],"Good","EMP"),"BMP")</f>
        <v>EMP</v>
      </c>
    </row>
    <row r="2122" spans="1:29" ht="24" customHeight="1" x14ac:dyDescent="0.25">
      <c r="A2122" t="s">
        <v>3822</v>
      </c>
      <c r="C2122" t="s">
        <v>203</v>
      </c>
      <c r="D2122" t="s">
        <v>17074</v>
      </c>
      <c r="E2122" t="s">
        <v>3823</v>
      </c>
      <c r="F2122" s="9">
        <f>Table13[[#This Row],[ToMeasure]]-Table13[[#This Row],[FromMeasure]]</f>
        <v>0.12307938</v>
      </c>
      <c r="G2122" s="5" t="s">
        <v>3824</v>
      </c>
      <c r="H2122" s="35">
        <v>0</v>
      </c>
      <c r="I2122" s="56"/>
      <c r="J2122" t="s">
        <v>3825</v>
      </c>
      <c r="K2122" s="58" t="s">
        <v>203</v>
      </c>
      <c r="L2122" s="35">
        <v>0.12307938</v>
      </c>
      <c r="M2122" s="56"/>
      <c r="N2122" t="s">
        <v>647</v>
      </c>
      <c r="O2122" s="2" t="s">
        <v>203</v>
      </c>
      <c r="P2122" s="2" t="s">
        <v>203</v>
      </c>
      <c r="Q2122" s="2" t="s">
        <v>203</v>
      </c>
      <c r="R2122" t="s">
        <v>203</v>
      </c>
      <c r="S2122" t="s">
        <v>203</v>
      </c>
      <c r="T2122" t="s">
        <v>203</v>
      </c>
      <c r="U2122" s="2" t="s">
        <v>203</v>
      </c>
      <c r="V2122" s="2" t="s">
        <v>203</v>
      </c>
      <c r="W2122" s="8" t="s">
        <v>203</v>
      </c>
      <c r="X2122" s="2" t="s">
        <v>203</v>
      </c>
      <c r="Y2122" s="45"/>
      <c r="AC2122" s="1" t="str">
        <f>IF(Table13[[#This Row],[TCS MP]]&gt;=Table13[[#This Row],[BMP]],IF(Table13[[#This Row],[TCS MP]]&lt;=Table13[[#This Row],[EMP]],"Good","EMP"),"BMP")</f>
        <v>EMP</v>
      </c>
    </row>
    <row r="2123" spans="1:29" ht="24" customHeight="1" x14ac:dyDescent="0.25">
      <c r="A2123" t="s">
        <v>6823</v>
      </c>
      <c r="C2123">
        <v>4590</v>
      </c>
      <c r="D2123" t="s">
        <v>17074</v>
      </c>
      <c r="E2123" t="s">
        <v>6824</v>
      </c>
      <c r="F2123" s="9">
        <f>Table13[[#This Row],[ToMeasure]]-Table13[[#This Row],[FromMeasure]]</f>
        <v>0.23059843999999999</v>
      </c>
      <c r="G2123" s="5" t="s">
        <v>6821</v>
      </c>
      <c r="H2123" s="35">
        <v>0</v>
      </c>
      <c r="I2123" s="56"/>
      <c r="J2123" t="s">
        <v>6820</v>
      </c>
      <c r="K2123" s="58" t="s">
        <v>203</v>
      </c>
      <c r="L2123" s="35">
        <v>0.23059843999999999</v>
      </c>
      <c r="M2123" s="56"/>
      <c r="N2123" t="s">
        <v>6825</v>
      </c>
      <c r="O2123" s="2" t="s">
        <v>203</v>
      </c>
      <c r="P2123" s="2" t="s">
        <v>203</v>
      </c>
      <c r="Q2123" s="2" t="s">
        <v>203</v>
      </c>
      <c r="R2123" t="s">
        <v>203</v>
      </c>
      <c r="S2123" t="s">
        <v>203</v>
      </c>
      <c r="T2123" t="s">
        <v>203</v>
      </c>
      <c r="U2123" s="2" t="s">
        <v>203</v>
      </c>
      <c r="V2123" s="2" t="s">
        <v>203</v>
      </c>
      <c r="W2123" s="8" t="s">
        <v>203</v>
      </c>
      <c r="X2123" s="2" t="s">
        <v>203</v>
      </c>
      <c r="Y2123" s="45"/>
      <c r="AC2123" s="1" t="str">
        <f>IF(Table13[[#This Row],[TCS MP]]&gt;=Table13[[#This Row],[BMP]],IF(Table13[[#This Row],[TCS MP]]&lt;=Table13[[#This Row],[EMP]],"Good","EMP"),"BMP")</f>
        <v>EMP</v>
      </c>
    </row>
    <row r="2124" spans="1:29" ht="24" customHeight="1" x14ac:dyDescent="0.25">
      <c r="A2124" t="s">
        <v>7837</v>
      </c>
      <c r="C2124">
        <v>4591</v>
      </c>
      <c r="D2124" t="s">
        <v>17074</v>
      </c>
      <c r="E2124" t="s">
        <v>7838</v>
      </c>
      <c r="F2124" s="9">
        <f>Table13[[#This Row],[ToMeasure]]-Table13[[#This Row],[FromMeasure]]</f>
        <v>0.26321725000000001</v>
      </c>
      <c r="G2124" s="5" t="s">
        <v>3825</v>
      </c>
      <c r="H2124" s="35">
        <v>0</v>
      </c>
      <c r="I2124" s="56"/>
      <c r="J2124" t="s">
        <v>7835</v>
      </c>
      <c r="K2124" s="58" t="s">
        <v>203</v>
      </c>
      <c r="L2124" s="35">
        <v>0.26321725000000001</v>
      </c>
      <c r="M2124" s="56"/>
      <c r="N2124" t="s">
        <v>3824</v>
      </c>
      <c r="O2124" s="2" t="s">
        <v>203</v>
      </c>
      <c r="P2124" s="2" t="s">
        <v>203</v>
      </c>
      <c r="Q2124" s="2" t="s">
        <v>203</v>
      </c>
      <c r="R2124" t="s">
        <v>203</v>
      </c>
      <c r="S2124" t="s">
        <v>203</v>
      </c>
      <c r="T2124" t="s">
        <v>203</v>
      </c>
      <c r="U2124" s="2" t="s">
        <v>203</v>
      </c>
      <c r="V2124" s="2" t="s">
        <v>203</v>
      </c>
      <c r="W2124" s="8" t="s">
        <v>203</v>
      </c>
      <c r="X2124" s="2" t="s">
        <v>203</v>
      </c>
      <c r="Y2124" s="45"/>
      <c r="AC2124" s="1" t="str">
        <f>IF(Table13[[#This Row],[TCS MP]]&gt;=Table13[[#This Row],[BMP]],IF(Table13[[#This Row],[TCS MP]]&lt;=Table13[[#This Row],[EMP]],"Good","EMP"),"BMP")</f>
        <v>EMP</v>
      </c>
    </row>
    <row r="2125" spans="1:29" ht="24" customHeight="1" x14ac:dyDescent="0.25">
      <c r="A2125" t="s">
        <v>7141</v>
      </c>
      <c r="B2125" t="s">
        <v>19421</v>
      </c>
      <c r="C2125">
        <v>4600</v>
      </c>
      <c r="D2125" t="s">
        <v>17074</v>
      </c>
      <c r="E2125" t="s">
        <v>7142</v>
      </c>
      <c r="F2125" s="9">
        <f>Table13[[#This Row],[ToMeasure]]-Table13[[#This Row],[FromMeasure]]</f>
        <v>0.22484703</v>
      </c>
      <c r="G2125" s="5" t="s">
        <v>6067</v>
      </c>
      <c r="H2125" s="35">
        <v>0</v>
      </c>
      <c r="I2125" s="56"/>
      <c r="J2125" t="s">
        <v>156</v>
      </c>
      <c r="K2125" s="58" t="s">
        <v>203</v>
      </c>
      <c r="L2125" s="35">
        <v>0.22484703</v>
      </c>
      <c r="M2125" s="56"/>
      <c r="N2125" t="s">
        <v>7143</v>
      </c>
      <c r="O2125" s="2">
        <v>566</v>
      </c>
      <c r="P2125" s="2">
        <v>0</v>
      </c>
      <c r="Q2125" s="2">
        <v>566</v>
      </c>
      <c r="R2125" t="s">
        <v>7144</v>
      </c>
      <c r="S2125">
        <v>12</v>
      </c>
      <c r="T2125" t="s">
        <v>203</v>
      </c>
      <c r="U2125" s="2">
        <v>15</v>
      </c>
      <c r="V2125" s="2">
        <v>62</v>
      </c>
      <c r="W2125" s="8">
        <v>0.13604240282685512</v>
      </c>
      <c r="X2125" s="2">
        <v>933</v>
      </c>
      <c r="Y2125" s="45"/>
      <c r="AC2125" s="1" t="str">
        <f>IF(Table13[[#This Row],[TCS MP]]&gt;=Table13[[#This Row],[BMP]],IF(Table13[[#This Row],[TCS MP]]&lt;=Table13[[#This Row],[EMP]],"Good","EMP"),"BMP")</f>
        <v>EMP</v>
      </c>
    </row>
    <row r="2126" spans="1:29" ht="24" customHeight="1" x14ac:dyDescent="0.25">
      <c r="A2126" t="s">
        <v>3826</v>
      </c>
      <c r="B2126" t="s">
        <v>19423</v>
      </c>
      <c r="C2126">
        <v>4602</v>
      </c>
      <c r="D2126" t="s">
        <v>17074</v>
      </c>
      <c r="E2126" t="s">
        <v>3827</v>
      </c>
      <c r="F2126" s="9">
        <f>Table13[[#This Row],[ToMeasure]]-Table13[[#This Row],[FromMeasure]]</f>
        <v>0.13444180999999999</v>
      </c>
      <c r="G2126" s="5" t="s">
        <v>3828</v>
      </c>
      <c r="H2126" s="35">
        <v>0</v>
      </c>
      <c r="I2126" s="56"/>
      <c r="J2126" t="s">
        <v>647</v>
      </c>
      <c r="K2126" s="58" t="s">
        <v>203</v>
      </c>
      <c r="L2126" s="35">
        <v>0.13444180999999999</v>
      </c>
      <c r="M2126" s="56"/>
      <c r="N2126" t="s">
        <v>3829</v>
      </c>
      <c r="O2126" s="2">
        <v>373</v>
      </c>
      <c r="P2126" s="2">
        <v>0</v>
      </c>
      <c r="Q2126" s="2">
        <v>373</v>
      </c>
      <c r="R2126" t="s">
        <v>3830</v>
      </c>
      <c r="S2126">
        <v>16</v>
      </c>
      <c r="T2126" t="s">
        <v>203</v>
      </c>
      <c r="U2126" s="2">
        <v>30</v>
      </c>
      <c r="V2126" s="2">
        <v>4</v>
      </c>
      <c r="W2126" s="8">
        <v>9.1152815013404831E-2</v>
      </c>
      <c r="X2126" s="2">
        <v>615</v>
      </c>
      <c r="Y2126" s="45"/>
      <c r="AC2126" s="1" t="str">
        <f>IF(Table13[[#This Row],[TCS MP]]&gt;=Table13[[#This Row],[BMP]],IF(Table13[[#This Row],[TCS MP]]&lt;=Table13[[#This Row],[EMP]],"Good","EMP"),"BMP")</f>
        <v>EMP</v>
      </c>
    </row>
    <row r="2127" spans="1:29" ht="24" customHeight="1" x14ac:dyDescent="0.25">
      <c r="A2127" t="s">
        <v>11726</v>
      </c>
      <c r="B2127" t="s">
        <v>19422</v>
      </c>
      <c r="C2127">
        <v>4601</v>
      </c>
      <c r="D2127" t="s">
        <v>17074</v>
      </c>
      <c r="E2127" t="s">
        <v>11727</v>
      </c>
      <c r="F2127" s="9">
        <f>Table13[[#This Row],[ToMeasure]]-Table13[[#This Row],[FromMeasure]]</f>
        <v>0.15045644</v>
      </c>
      <c r="G2127" s="5" t="s">
        <v>7143</v>
      </c>
      <c r="H2127" s="35">
        <v>0</v>
      </c>
      <c r="I2127" s="56"/>
      <c r="J2127" t="s">
        <v>6067</v>
      </c>
      <c r="K2127" s="58" t="s">
        <v>203</v>
      </c>
      <c r="L2127" s="35">
        <v>0.15045644</v>
      </c>
      <c r="M2127" s="56"/>
      <c r="N2127" t="s">
        <v>156</v>
      </c>
      <c r="O2127" s="2">
        <v>396</v>
      </c>
      <c r="P2127" s="2">
        <v>0</v>
      </c>
      <c r="Q2127" s="2">
        <v>396</v>
      </c>
      <c r="R2127" t="s">
        <v>11728</v>
      </c>
      <c r="S2127">
        <v>14</v>
      </c>
      <c r="T2127" t="s">
        <v>203</v>
      </c>
      <c r="U2127" s="2">
        <v>15</v>
      </c>
      <c r="V2127" s="2">
        <v>63</v>
      </c>
      <c r="W2127" s="8">
        <v>0.19696969696969696</v>
      </c>
      <c r="X2127" s="2">
        <v>653</v>
      </c>
      <c r="Y2127" s="45"/>
      <c r="AC2127" s="1" t="str">
        <f>IF(Table13[[#This Row],[TCS MP]]&gt;=Table13[[#This Row],[BMP]],IF(Table13[[#This Row],[TCS MP]]&lt;=Table13[[#This Row],[EMP]],"Good","EMP"),"BMP")</f>
        <v>EMP</v>
      </c>
    </row>
    <row r="2128" spans="1:29" ht="24" customHeight="1" x14ac:dyDescent="0.25">
      <c r="A2128" t="s">
        <v>7145</v>
      </c>
      <c r="B2128" t="s">
        <v>19424</v>
      </c>
      <c r="C2128">
        <v>4603</v>
      </c>
      <c r="D2128" t="s">
        <v>17074</v>
      </c>
      <c r="E2128" t="s">
        <v>7146</v>
      </c>
      <c r="F2128" s="9">
        <f>Table13[[#This Row],[ToMeasure]]-Table13[[#This Row],[FromMeasure]]</f>
        <v>0.2266011</v>
      </c>
      <c r="G2128" s="5" t="s">
        <v>3829</v>
      </c>
      <c r="H2128" s="35">
        <v>0</v>
      </c>
      <c r="I2128" s="56"/>
      <c r="J2128" t="s">
        <v>3828</v>
      </c>
      <c r="K2128" s="58" t="s">
        <v>203</v>
      </c>
      <c r="L2128" s="35">
        <v>0.2266011</v>
      </c>
      <c r="M2128" s="56"/>
      <c r="N2128" t="s">
        <v>647</v>
      </c>
      <c r="O2128" s="2">
        <v>475</v>
      </c>
      <c r="P2128" s="2">
        <v>0</v>
      </c>
      <c r="Q2128" s="2">
        <v>475</v>
      </c>
      <c r="R2128" t="s">
        <v>7147</v>
      </c>
      <c r="S2128">
        <v>12</v>
      </c>
      <c r="T2128" t="s">
        <v>203</v>
      </c>
      <c r="U2128" s="2">
        <v>37</v>
      </c>
      <c r="V2128" s="2">
        <v>15</v>
      </c>
      <c r="W2128" s="8">
        <v>0.10947368421052632</v>
      </c>
      <c r="X2128" s="2">
        <v>783</v>
      </c>
      <c r="Y2128" s="45"/>
      <c r="AC2128" s="1" t="str">
        <f>IF(Table13[[#This Row],[TCS MP]]&gt;=Table13[[#This Row],[BMP]],IF(Table13[[#This Row],[TCS MP]]&lt;=Table13[[#This Row],[EMP]],"Good","EMP"),"BMP")</f>
        <v>EMP</v>
      </c>
    </row>
    <row r="2129" spans="1:29" ht="24" customHeight="1" x14ac:dyDescent="0.25">
      <c r="A2129" t="s">
        <v>7148</v>
      </c>
      <c r="B2129" t="s">
        <v>19426</v>
      </c>
      <c r="C2129">
        <v>4610</v>
      </c>
      <c r="D2129" t="s">
        <v>17074</v>
      </c>
      <c r="E2129" t="s">
        <v>7149</v>
      </c>
      <c r="F2129" s="9">
        <f>Table13[[#This Row],[ToMeasure]]-Table13[[#This Row],[FromMeasure]]</f>
        <v>0.23648710000000001</v>
      </c>
      <c r="G2129" s="5" t="s">
        <v>3011</v>
      </c>
      <c r="H2129" s="35">
        <v>0</v>
      </c>
      <c r="I2129" s="56"/>
      <c r="J2129" t="s">
        <v>156</v>
      </c>
      <c r="K2129" s="58" t="s">
        <v>203</v>
      </c>
      <c r="L2129" s="35">
        <v>0.23648710000000001</v>
      </c>
      <c r="M2129" s="56"/>
      <c r="N2129" t="s">
        <v>434</v>
      </c>
      <c r="O2129" s="2">
        <v>143</v>
      </c>
      <c r="P2129" s="2">
        <v>0</v>
      </c>
      <c r="Q2129" s="2">
        <v>143</v>
      </c>
      <c r="R2129" t="s">
        <v>7150</v>
      </c>
      <c r="S2129">
        <v>16</v>
      </c>
      <c r="T2129" t="s">
        <v>203</v>
      </c>
      <c r="U2129" s="2">
        <v>11</v>
      </c>
      <c r="V2129" s="2">
        <v>2</v>
      </c>
      <c r="W2129" s="8">
        <v>9.0909090909090912E-2</v>
      </c>
      <c r="X2129" s="2">
        <v>236</v>
      </c>
      <c r="Y2129" s="45"/>
      <c r="AC2129" s="1" t="str">
        <f>IF(Table13[[#This Row],[TCS MP]]&gt;=Table13[[#This Row],[BMP]],IF(Table13[[#This Row],[TCS MP]]&lt;=Table13[[#This Row],[EMP]],"Good","EMP"),"BMP")</f>
        <v>EMP</v>
      </c>
    </row>
    <row r="2130" spans="1:29" ht="24" customHeight="1" x14ac:dyDescent="0.25">
      <c r="A2130" t="s">
        <v>11729</v>
      </c>
      <c r="B2130" t="s">
        <v>19428</v>
      </c>
      <c r="C2130">
        <v>4612</v>
      </c>
      <c r="D2130" t="s">
        <v>17074</v>
      </c>
      <c r="E2130" t="s">
        <v>11730</v>
      </c>
      <c r="F2130" s="9">
        <f>Table13[[#This Row],[ToMeasure]]-Table13[[#This Row],[FromMeasure]]</f>
        <v>0.10206601</v>
      </c>
      <c r="G2130" s="5" t="s">
        <v>3834</v>
      </c>
      <c r="H2130" s="35">
        <v>0</v>
      </c>
      <c r="I2130" s="56"/>
      <c r="J2130" t="s">
        <v>647</v>
      </c>
      <c r="K2130" s="58" t="s">
        <v>203</v>
      </c>
      <c r="L2130" s="35">
        <v>0.10206601</v>
      </c>
      <c r="M2130" s="56"/>
      <c r="N2130" t="s">
        <v>3833</v>
      </c>
      <c r="O2130" s="2">
        <v>483</v>
      </c>
      <c r="P2130" s="2">
        <v>0</v>
      </c>
      <c r="Q2130" s="2">
        <v>483</v>
      </c>
      <c r="R2130" t="s">
        <v>11731</v>
      </c>
      <c r="S2130">
        <v>12</v>
      </c>
      <c r="T2130">
        <v>59</v>
      </c>
      <c r="U2130" s="2">
        <v>190</v>
      </c>
      <c r="V2130" s="2">
        <v>97</v>
      </c>
      <c r="W2130" s="8">
        <v>0.59420289855072461</v>
      </c>
      <c r="X2130" s="2">
        <v>796</v>
      </c>
      <c r="Y2130" s="45"/>
      <c r="AC2130" s="1" t="str">
        <f>IF(Table13[[#This Row],[TCS MP]]&gt;=Table13[[#This Row],[BMP]],IF(Table13[[#This Row],[TCS MP]]&lt;=Table13[[#This Row],[EMP]],"Good","EMP"),"BMP")</f>
        <v>EMP</v>
      </c>
    </row>
    <row r="2131" spans="1:29" ht="24" customHeight="1" x14ac:dyDescent="0.25">
      <c r="A2131" t="s">
        <v>3831</v>
      </c>
      <c r="B2131" t="s">
        <v>19429</v>
      </c>
      <c r="C2131">
        <v>4613</v>
      </c>
      <c r="D2131" t="s">
        <v>17074</v>
      </c>
      <c r="E2131" t="s">
        <v>3832</v>
      </c>
      <c r="F2131" s="9">
        <f>Table13[[#This Row],[ToMeasure]]-Table13[[#This Row],[FromMeasure]]</f>
        <v>5.7394670000000002E-2</v>
      </c>
      <c r="G2131" s="5" t="s">
        <v>3833</v>
      </c>
      <c r="H2131" s="35">
        <v>0</v>
      </c>
      <c r="I2131" s="56"/>
      <c r="J2131" t="s">
        <v>3834</v>
      </c>
      <c r="K2131" s="58" t="s">
        <v>203</v>
      </c>
      <c r="L2131" s="35">
        <v>5.7394670000000002E-2</v>
      </c>
      <c r="M2131" s="56"/>
      <c r="N2131" t="s">
        <v>647</v>
      </c>
      <c r="O2131" s="2">
        <v>241</v>
      </c>
      <c r="P2131" s="2">
        <v>0</v>
      </c>
      <c r="Q2131" s="2">
        <v>241</v>
      </c>
      <c r="R2131" t="s">
        <v>3835</v>
      </c>
      <c r="S2131">
        <v>15</v>
      </c>
      <c r="T2131" t="s">
        <v>203</v>
      </c>
      <c r="U2131" s="2">
        <v>16</v>
      </c>
      <c r="V2131" s="2">
        <v>8</v>
      </c>
      <c r="W2131" s="8">
        <v>9.9585062240663894E-2</v>
      </c>
      <c r="X2131" s="2">
        <v>423</v>
      </c>
      <c r="Y2131" s="45"/>
      <c r="AC2131" s="1" t="str">
        <f>IF(Table13[[#This Row],[TCS MP]]&gt;=Table13[[#This Row],[BMP]],IF(Table13[[#This Row],[TCS MP]]&lt;=Table13[[#This Row],[EMP]],"Good","EMP"),"BMP")</f>
        <v>EMP</v>
      </c>
    </row>
    <row r="2132" spans="1:29" ht="24" customHeight="1" x14ac:dyDescent="0.25">
      <c r="A2132" t="s">
        <v>7151</v>
      </c>
      <c r="C2132" t="s">
        <v>203</v>
      </c>
      <c r="D2132" t="s">
        <v>17074</v>
      </c>
      <c r="E2132" t="s">
        <v>7152</v>
      </c>
      <c r="F2132" s="9">
        <f>Table13[[#This Row],[ToMeasure]]-Table13[[#This Row],[FromMeasure]]</f>
        <v>5.5142509999999999E-2</v>
      </c>
      <c r="G2132" s="5" t="s">
        <v>3839</v>
      </c>
      <c r="H2132" s="35">
        <v>0</v>
      </c>
      <c r="I2132" s="56"/>
      <c r="J2132" t="s">
        <v>3838</v>
      </c>
      <c r="K2132" s="58" t="s">
        <v>203</v>
      </c>
      <c r="L2132" s="35">
        <v>5.5142509999999999E-2</v>
      </c>
      <c r="M2132" s="56"/>
      <c r="N2132" t="s">
        <v>3091</v>
      </c>
      <c r="O2132" s="2" t="s">
        <v>203</v>
      </c>
      <c r="P2132" s="2" t="s">
        <v>203</v>
      </c>
      <c r="Q2132" s="2" t="s">
        <v>203</v>
      </c>
      <c r="R2132" t="s">
        <v>203</v>
      </c>
      <c r="S2132" t="s">
        <v>203</v>
      </c>
      <c r="T2132" t="s">
        <v>203</v>
      </c>
      <c r="U2132" s="2" t="s">
        <v>203</v>
      </c>
      <c r="V2132" s="2" t="s">
        <v>203</v>
      </c>
      <c r="W2132" s="8" t="s">
        <v>203</v>
      </c>
      <c r="X2132" s="2" t="s">
        <v>203</v>
      </c>
      <c r="Y2132" s="45"/>
      <c r="AC2132" s="1" t="str">
        <f>IF(Table13[[#This Row],[TCS MP]]&gt;=Table13[[#This Row],[BMP]],IF(Table13[[#This Row],[TCS MP]]&lt;=Table13[[#This Row],[EMP]],"Good","EMP"),"BMP")</f>
        <v>EMP</v>
      </c>
    </row>
    <row r="2133" spans="1:29" ht="24" customHeight="1" x14ac:dyDescent="0.25">
      <c r="A2133" t="s">
        <v>3836</v>
      </c>
      <c r="C2133" t="s">
        <v>203</v>
      </c>
      <c r="D2133" t="s">
        <v>17074</v>
      </c>
      <c r="E2133" t="s">
        <v>3837</v>
      </c>
      <c r="F2133" s="9">
        <f>Table13[[#This Row],[ToMeasure]]-Table13[[#This Row],[FromMeasure]]</f>
        <v>2.097773E-2</v>
      </c>
      <c r="G2133" s="5" t="s">
        <v>3838</v>
      </c>
      <c r="H2133" s="35">
        <v>0</v>
      </c>
      <c r="I2133" s="56"/>
      <c r="J2133" t="s">
        <v>3011</v>
      </c>
      <c r="K2133" s="58" t="s">
        <v>203</v>
      </c>
      <c r="L2133" s="35">
        <v>2.097773E-2</v>
      </c>
      <c r="M2133" s="56"/>
      <c r="N2133" t="s">
        <v>3839</v>
      </c>
      <c r="O2133" s="2" t="s">
        <v>203</v>
      </c>
      <c r="P2133" s="2" t="s">
        <v>203</v>
      </c>
      <c r="Q2133" s="2">
        <v>253</v>
      </c>
      <c r="R2133" t="s">
        <v>3840</v>
      </c>
      <c r="S2133" t="s">
        <v>203</v>
      </c>
      <c r="T2133" t="s">
        <v>203</v>
      </c>
      <c r="U2133" s="2" t="s">
        <v>203</v>
      </c>
      <c r="V2133" s="2" t="s">
        <v>203</v>
      </c>
      <c r="W2133" s="8" t="s">
        <v>203</v>
      </c>
      <c r="X2133" s="2">
        <v>417</v>
      </c>
      <c r="Y2133" s="45"/>
      <c r="AC2133" s="1" t="str">
        <f>IF(Table13[[#This Row],[TCS MP]]&gt;=Table13[[#This Row],[BMP]],IF(Table13[[#This Row],[TCS MP]]&lt;=Table13[[#This Row],[EMP]],"Good","EMP"),"BMP")</f>
        <v>EMP</v>
      </c>
    </row>
    <row r="2134" spans="1:29" ht="24" customHeight="1" x14ac:dyDescent="0.25">
      <c r="A2134" t="s">
        <v>3841</v>
      </c>
      <c r="B2134" t="s">
        <v>19431</v>
      </c>
      <c r="C2134">
        <v>4620</v>
      </c>
      <c r="D2134" t="s">
        <v>17074</v>
      </c>
      <c r="E2134" t="s">
        <v>2386</v>
      </c>
      <c r="F2134" s="9">
        <f>Table13[[#This Row],[ToMeasure]]-Table13[[#This Row],[FromMeasure]]</f>
        <v>0.56062230999999996</v>
      </c>
      <c r="G2134" s="5" t="s">
        <v>2384</v>
      </c>
      <c r="H2134" s="35">
        <v>0</v>
      </c>
      <c r="I2134" s="56"/>
      <c r="J2134" t="s">
        <v>156</v>
      </c>
      <c r="K2134" s="58" t="s">
        <v>203</v>
      </c>
      <c r="L2134" s="35">
        <v>0.56062230999999996</v>
      </c>
      <c r="M2134" s="56"/>
      <c r="N2134" t="s">
        <v>425</v>
      </c>
      <c r="O2134" s="2">
        <v>1053</v>
      </c>
      <c r="P2134" s="2">
        <v>0</v>
      </c>
      <c r="Q2134" s="2">
        <v>1053</v>
      </c>
      <c r="R2134" t="s">
        <v>3842</v>
      </c>
      <c r="S2134">
        <v>9</v>
      </c>
      <c r="T2134" t="s">
        <v>203</v>
      </c>
      <c r="U2134" s="2">
        <v>87</v>
      </c>
      <c r="V2134" s="2">
        <v>14</v>
      </c>
      <c r="W2134" s="8">
        <v>9.5916429249762583E-2</v>
      </c>
      <c r="X2134" s="2">
        <v>1736</v>
      </c>
      <c r="Y2134" s="45"/>
      <c r="AC2134" s="1" t="str">
        <f>IF(Table13[[#This Row],[TCS MP]]&gt;=Table13[[#This Row],[BMP]],IF(Table13[[#This Row],[TCS MP]]&lt;=Table13[[#This Row],[EMP]],"Good","EMP"),"BMP")</f>
        <v>EMP</v>
      </c>
    </row>
    <row r="2135" spans="1:29" ht="24" customHeight="1" x14ac:dyDescent="0.25">
      <c r="A2135" t="s">
        <v>11732</v>
      </c>
      <c r="B2135" t="s">
        <v>19433</v>
      </c>
      <c r="C2135">
        <v>4622</v>
      </c>
      <c r="D2135" t="s">
        <v>17074</v>
      </c>
      <c r="E2135" t="s">
        <v>11733</v>
      </c>
      <c r="F2135" s="9">
        <f>Table13[[#This Row],[ToMeasure]]-Table13[[#This Row],[FromMeasure]]</f>
        <v>0.31527158999999999</v>
      </c>
      <c r="G2135" s="5" t="s">
        <v>11734</v>
      </c>
      <c r="H2135" s="35">
        <v>0</v>
      </c>
      <c r="I2135" s="56"/>
      <c r="J2135" t="s">
        <v>647</v>
      </c>
      <c r="K2135" s="58" t="s">
        <v>203</v>
      </c>
      <c r="L2135" s="35">
        <v>0.31527158999999999</v>
      </c>
      <c r="M2135" s="56"/>
      <c r="N2135" t="s">
        <v>1114</v>
      </c>
      <c r="O2135" s="2">
        <v>118</v>
      </c>
      <c r="P2135" s="2">
        <v>0</v>
      </c>
      <c r="Q2135" s="2">
        <v>118</v>
      </c>
      <c r="R2135" t="s">
        <v>11735</v>
      </c>
      <c r="S2135">
        <v>16</v>
      </c>
      <c r="T2135" t="s">
        <v>203</v>
      </c>
      <c r="U2135" s="2">
        <v>2</v>
      </c>
      <c r="V2135" s="2">
        <v>10</v>
      </c>
      <c r="W2135" s="8">
        <v>0.10169491525423729</v>
      </c>
      <c r="X2135" s="2">
        <v>195</v>
      </c>
      <c r="Y2135" s="45"/>
      <c r="AC2135" s="1" t="str">
        <f>IF(Table13[[#This Row],[TCS MP]]&gt;=Table13[[#This Row],[BMP]],IF(Table13[[#This Row],[TCS MP]]&lt;=Table13[[#This Row],[EMP]],"Good","EMP"),"BMP")</f>
        <v>EMP</v>
      </c>
    </row>
    <row r="2136" spans="1:29" ht="24" customHeight="1" x14ac:dyDescent="0.25">
      <c r="A2136" t="s">
        <v>3843</v>
      </c>
      <c r="B2136" t="s">
        <v>19432</v>
      </c>
      <c r="C2136">
        <v>4621</v>
      </c>
      <c r="D2136" t="s">
        <v>17074</v>
      </c>
      <c r="E2136" t="s">
        <v>3844</v>
      </c>
      <c r="F2136" s="9">
        <f>Table13[[#This Row],[ToMeasure]]-Table13[[#This Row],[FromMeasure]]</f>
        <v>0.36316256000000002</v>
      </c>
      <c r="G2136" s="5" t="s">
        <v>3845</v>
      </c>
      <c r="H2136" s="35">
        <v>0</v>
      </c>
      <c r="I2136" s="56"/>
      <c r="J2136" t="s">
        <v>425</v>
      </c>
      <c r="K2136" s="58" t="s">
        <v>203</v>
      </c>
      <c r="L2136" s="35">
        <v>0.36316256000000002</v>
      </c>
      <c r="M2136" s="56"/>
      <c r="N2136" t="s">
        <v>156</v>
      </c>
      <c r="O2136" s="2">
        <v>175</v>
      </c>
      <c r="P2136" s="2">
        <v>0</v>
      </c>
      <c r="Q2136" s="2">
        <v>175</v>
      </c>
      <c r="R2136" t="s">
        <v>3846</v>
      </c>
      <c r="S2136">
        <v>13</v>
      </c>
      <c r="T2136" t="s">
        <v>203</v>
      </c>
      <c r="U2136" s="2">
        <v>8</v>
      </c>
      <c r="V2136" s="2">
        <v>5</v>
      </c>
      <c r="W2136" s="8">
        <v>7.4285714285714288E-2</v>
      </c>
      <c r="X2136" s="2">
        <v>289</v>
      </c>
      <c r="Y2136" s="45"/>
      <c r="AC2136" s="1" t="str">
        <f>IF(Table13[[#This Row],[TCS MP]]&gt;=Table13[[#This Row],[BMP]],IF(Table13[[#This Row],[TCS MP]]&lt;=Table13[[#This Row],[EMP]],"Good","EMP"),"BMP")</f>
        <v>EMP</v>
      </c>
    </row>
    <row r="2137" spans="1:29" ht="24" customHeight="1" x14ac:dyDescent="0.25">
      <c r="A2137" t="s">
        <v>11736</v>
      </c>
      <c r="B2137" t="s">
        <v>19434</v>
      </c>
      <c r="C2137">
        <v>4623</v>
      </c>
      <c r="D2137" t="s">
        <v>17074</v>
      </c>
      <c r="E2137" t="s">
        <v>11737</v>
      </c>
      <c r="F2137" s="9">
        <f>Table13[[#This Row],[ToMeasure]]-Table13[[#This Row],[FromMeasure]]</f>
        <v>0.31650022</v>
      </c>
      <c r="G2137" s="5" t="s">
        <v>11738</v>
      </c>
      <c r="H2137" s="35">
        <v>0</v>
      </c>
      <c r="I2137" s="56"/>
      <c r="J2137" t="s">
        <v>1114</v>
      </c>
      <c r="K2137" s="58" t="s">
        <v>203</v>
      </c>
      <c r="L2137" s="35">
        <v>0.31650022</v>
      </c>
      <c r="M2137" s="56"/>
      <c r="N2137" t="s">
        <v>647</v>
      </c>
      <c r="O2137" s="2">
        <v>1050</v>
      </c>
      <c r="P2137" s="2">
        <v>0</v>
      </c>
      <c r="Q2137" s="2">
        <v>1050</v>
      </c>
      <c r="R2137" t="s">
        <v>11739</v>
      </c>
      <c r="S2137">
        <v>11</v>
      </c>
      <c r="T2137" t="s">
        <v>203</v>
      </c>
      <c r="U2137" s="2">
        <v>82</v>
      </c>
      <c r="V2137" s="2">
        <v>38</v>
      </c>
      <c r="W2137" s="8">
        <v>0.11428571428571428</v>
      </c>
      <c r="X2137" s="2">
        <v>1731</v>
      </c>
      <c r="Y2137" s="45"/>
      <c r="AC2137" s="1" t="str">
        <f>IF(Table13[[#This Row],[TCS MP]]&gt;=Table13[[#This Row],[BMP]],IF(Table13[[#This Row],[TCS MP]]&lt;=Table13[[#This Row],[EMP]],"Good","EMP"),"BMP")</f>
        <v>EMP</v>
      </c>
    </row>
    <row r="2138" spans="1:29" ht="24" customHeight="1" x14ac:dyDescent="0.25">
      <c r="A2138" t="s">
        <v>7839</v>
      </c>
      <c r="B2138" t="s">
        <v>19437</v>
      </c>
      <c r="C2138">
        <v>4630</v>
      </c>
      <c r="D2138" t="s">
        <v>17074</v>
      </c>
      <c r="E2138" t="s">
        <v>1866</v>
      </c>
      <c r="F2138" s="9">
        <f>Table13[[#This Row],[ToMeasure]]-Table13[[#This Row],[FromMeasure]]</f>
        <v>0.25041658999999999</v>
      </c>
      <c r="G2138" s="5" t="s">
        <v>1864</v>
      </c>
      <c r="H2138" s="35">
        <v>0</v>
      </c>
      <c r="I2138" s="56"/>
      <c r="J2138" t="s">
        <v>156</v>
      </c>
      <c r="K2138" s="58" t="s">
        <v>203</v>
      </c>
      <c r="L2138" s="35">
        <v>0.25041658999999999</v>
      </c>
      <c r="M2138" s="56"/>
      <c r="N2138" t="s">
        <v>7840</v>
      </c>
      <c r="O2138" s="2">
        <v>1896</v>
      </c>
      <c r="P2138" s="2">
        <v>0</v>
      </c>
      <c r="Q2138" s="2">
        <v>1896</v>
      </c>
      <c r="R2138" t="s">
        <v>7841</v>
      </c>
      <c r="S2138">
        <v>8</v>
      </c>
      <c r="T2138" t="s">
        <v>203</v>
      </c>
      <c r="U2138" s="2">
        <v>159</v>
      </c>
      <c r="V2138" s="2">
        <v>25</v>
      </c>
      <c r="W2138" s="8">
        <v>9.7046413502109699E-2</v>
      </c>
      <c r="X2138" s="2">
        <v>3126</v>
      </c>
      <c r="Y2138" s="45"/>
      <c r="AC2138" s="1" t="str">
        <f>IF(Table13[[#This Row],[TCS MP]]&gt;=Table13[[#This Row],[BMP]],IF(Table13[[#This Row],[TCS MP]]&lt;=Table13[[#This Row],[EMP]],"Good","EMP"),"BMP")</f>
        <v>EMP</v>
      </c>
    </row>
    <row r="2139" spans="1:29" ht="24" customHeight="1" x14ac:dyDescent="0.25">
      <c r="A2139" t="s">
        <v>3847</v>
      </c>
      <c r="B2139" t="s">
        <v>19439</v>
      </c>
      <c r="C2139">
        <v>4632</v>
      </c>
      <c r="D2139" t="s">
        <v>17074</v>
      </c>
      <c r="E2139" t="s">
        <v>3848</v>
      </c>
      <c r="F2139" s="9">
        <f>Table13[[#This Row],[ToMeasure]]-Table13[[#This Row],[FromMeasure]]</f>
        <v>0.22122874000000001</v>
      </c>
      <c r="G2139" s="5" t="s">
        <v>3849</v>
      </c>
      <c r="H2139" s="35">
        <v>0</v>
      </c>
      <c r="I2139" s="56"/>
      <c r="J2139" t="s">
        <v>647</v>
      </c>
      <c r="K2139" s="58" t="s">
        <v>203</v>
      </c>
      <c r="L2139" s="35">
        <v>0.22122874000000001</v>
      </c>
      <c r="M2139" s="56"/>
      <c r="N2139" t="s">
        <v>3850</v>
      </c>
      <c r="O2139" s="2">
        <v>2188</v>
      </c>
      <c r="P2139" s="2">
        <v>0</v>
      </c>
      <c r="Q2139" s="2">
        <v>2188</v>
      </c>
      <c r="R2139" t="s">
        <v>3851</v>
      </c>
      <c r="S2139">
        <v>10</v>
      </c>
      <c r="T2139" t="s">
        <v>203</v>
      </c>
      <c r="U2139" s="2">
        <v>183</v>
      </c>
      <c r="V2139" s="2">
        <v>29</v>
      </c>
      <c r="W2139" s="8">
        <v>9.6892138939670927E-2</v>
      </c>
      <c r="X2139" s="2">
        <v>3607</v>
      </c>
      <c r="Y2139" s="45"/>
      <c r="AC2139" s="1" t="str">
        <f>IF(Table13[[#This Row],[TCS MP]]&gt;=Table13[[#This Row],[BMP]],IF(Table13[[#This Row],[TCS MP]]&lt;=Table13[[#This Row],[EMP]],"Good","EMP"),"BMP")</f>
        <v>EMP</v>
      </c>
    </row>
    <row r="2140" spans="1:29" ht="24" customHeight="1" x14ac:dyDescent="0.25">
      <c r="A2140" t="s">
        <v>7842</v>
      </c>
      <c r="B2140" t="s">
        <v>19438</v>
      </c>
      <c r="C2140">
        <v>4631</v>
      </c>
      <c r="D2140" t="s">
        <v>17074</v>
      </c>
      <c r="E2140" t="s">
        <v>7843</v>
      </c>
      <c r="F2140" s="9">
        <f>Table13[[#This Row],[ToMeasure]]-Table13[[#This Row],[FromMeasure]]</f>
        <v>0.26047209999999998</v>
      </c>
      <c r="G2140" s="5" t="s">
        <v>7840</v>
      </c>
      <c r="H2140" s="35">
        <v>0</v>
      </c>
      <c r="I2140" s="56"/>
      <c r="J2140" t="s">
        <v>1864</v>
      </c>
      <c r="K2140" s="58" t="s">
        <v>203</v>
      </c>
      <c r="L2140" s="35">
        <v>0.26047209999999998</v>
      </c>
      <c r="M2140" s="56"/>
      <c r="N2140" t="s">
        <v>156</v>
      </c>
      <c r="O2140" s="2">
        <v>2428</v>
      </c>
      <c r="P2140" s="2">
        <v>0</v>
      </c>
      <c r="Q2140" s="2">
        <v>2428</v>
      </c>
      <c r="R2140" t="s">
        <v>7844</v>
      </c>
      <c r="S2140">
        <v>10</v>
      </c>
      <c r="T2140" t="s">
        <v>203</v>
      </c>
      <c r="U2140" s="2">
        <v>192</v>
      </c>
      <c r="V2140" s="2">
        <v>87</v>
      </c>
      <c r="W2140" s="8">
        <v>0.11490939044481055</v>
      </c>
      <c r="X2140" s="2">
        <v>4003</v>
      </c>
      <c r="Y2140" s="45"/>
      <c r="AC2140" s="1" t="str">
        <f>IF(Table13[[#This Row],[TCS MP]]&gt;=Table13[[#This Row],[BMP]],IF(Table13[[#This Row],[TCS MP]]&lt;=Table13[[#This Row],[EMP]],"Good","EMP"),"BMP")</f>
        <v>EMP</v>
      </c>
    </row>
    <row r="2141" spans="1:29" ht="24" customHeight="1" x14ac:dyDescent="0.25">
      <c r="A2141" t="s">
        <v>7845</v>
      </c>
      <c r="B2141" t="s">
        <v>19440</v>
      </c>
      <c r="C2141">
        <v>4633</v>
      </c>
      <c r="D2141" t="s">
        <v>17074</v>
      </c>
      <c r="E2141" t="s">
        <v>7846</v>
      </c>
      <c r="F2141" s="9">
        <f>Table13[[#This Row],[ToMeasure]]-Table13[[#This Row],[FromMeasure]]</f>
        <v>0.2174633</v>
      </c>
      <c r="G2141" s="5" t="s">
        <v>3850</v>
      </c>
      <c r="H2141" s="35">
        <v>0</v>
      </c>
      <c r="I2141" s="56"/>
      <c r="J2141" t="s">
        <v>3849</v>
      </c>
      <c r="K2141" s="58" t="s">
        <v>203</v>
      </c>
      <c r="L2141" s="35">
        <v>0.2174633</v>
      </c>
      <c r="M2141" s="56"/>
      <c r="N2141" t="s">
        <v>647</v>
      </c>
      <c r="O2141" s="2">
        <v>3277</v>
      </c>
      <c r="P2141" s="2">
        <v>0</v>
      </c>
      <c r="Q2141" s="2">
        <v>3277</v>
      </c>
      <c r="R2141" t="s">
        <v>7847</v>
      </c>
      <c r="S2141">
        <v>9</v>
      </c>
      <c r="T2141" t="s">
        <v>203</v>
      </c>
      <c r="U2141" s="2">
        <v>260</v>
      </c>
      <c r="V2141" s="2">
        <v>120</v>
      </c>
      <c r="W2141" s="8">
        <v>0.11595971925541654</v>
      </c>
      <c r="X2141" s="2">
        <v>5403</v>
      </c>
      <c r="Y2141" s="45"/>
      <c r="AC2141" s="1" t="str">
        <f>IF(Table13[[#This Row],[TCS MP]]&gt;=Table13[[#This Row],[BMP]],IF(Table13[[#This Row],[TCS MP]]&lt;=Table13[[#This Row],[EMP]],"Good","EMP"),"BMP")</f>
        <v>EMP</v>
      </c>
    </row>
    <row r="2142" spans="1:29" ht="24" customHeight="1" x14ac:dyDescent="0.25">
      <c r="A2142" t="s">
        <v>11740</v>
      </c>
      <c r="B2142" t="s">
        <v>19443</v>
      </c>
      <c r="C2142">
        <v>4640</v>
      </c>
      <c r="D2142" t="s">
        <v>17074</v>
      </c>
      <c r="E2142" t="s">
        <v>11741</v>
      </c>
      <c r="F2142" s="9">
        <f>Table13[[#This Row],[ToMeasure]]-Table13[[#This Row],[FromMeasure]]</f>
        <v>0.15722446000000001</v>
      </c>
      <c r="G2142" s="5" t="s">
        <v>7161</v>
      </c>
      <c r="H2142" s="35">
        <v>0</v>
      </c>
      <c r="I2142" s="56"/>
      <c r="J2142" t="s">
        <v>156</v>
      </c>
      <c r="K2142" s="58" t="s">
        <v>203</v>
      </c>
      <c r="L2142" s="35">
        <v>0.15722446000000001</v>
      </c>
      <c r="M2142" s="56"/>
      <c r="N2142" t="s">
        <v>3294</v>
      </c>
      <c r="O2142" s="2">
        <v>42</v>
      </c>
      <c r="P2142" s="2">
        <v>0</v>
      </c>
      <c r="Q2142" s="2">
        <v>42</v>
      </c>
      <c r="R2142" t="s">
        <v>11742</v>
      </c>
      <c r="S2142">
        <v>21</v>
      </c>
      <c r="T2142" t="s">
        <v>203</v>
      </c>
      <c r="U2142" s="2">
        <v>3</v>
      </c>
      <c r="V2142" s="2">
        <v>5</v>
      </c>
      <c r="W2142" s="8">
        <v>0.19047619047619047</v>
      </c>
      <c r="X2142" s="2">
        <v>69</v>
      </c>
      <c r="Y2142" s="45"/>
      <c r="AC2142" s="1" t="str">
        <f>IF(Table13[[#This Row],[TCS MP]]&gt;=Table13[[#This Row],[BMP]],IF(Table13[[#This Row],[TCS MP]]&lt;=Table13[[#This Row],[EMP]],"Good","EMP"),"BMP")</f>
        <v>EMP</v>
      </c>
    </row>
    <row r="2143" spans="1:29" ht="24" customHeight="1" x14ac:dyDescent="0.25">
      <c r="A2143" t="s">
        <v>7153</v>
      </c>
      <c r="B2143" t="s">
        <v>19445</v>
      </c>
      <c r="C2143">
        <v>4642</v>
      </c>
      <c r="D2143" t="s">
        <v>17074</v>
      </c>
      <c r="E2143" t="s">
        <v>7154</v>
      </c>
      <c r="F2143" s="9">
        <f>Table13[[#This Row],[ToMeasure]]-Table13[[#This Row],[FromMeasure]]</f>
        <v>0.23412079</v>
      </c>
      <c r="G2143" s="5" t="s">
        <v>7155</v>
      </c>
      <c r="H2143" s="35">
        <v>0</v>
      </c>
      <c r="I2143" s="56"/>
      <c r="J2143" t="s">
        <v>647</v>
      </c>
      <c r="K2143" s="58" t="s">
        <v>203</v>
      </c>
      <c r="L2143" s="35">
        <v>0.23412079</v>
      </c>
      <c r="M2143" s="56"/>
      <c r="N2143" t="s">
        <v>2389</v>
      </c>
      <c r="O2143" s="2">
        <v>504</v>
      </c>
      <c r="P2143" s="2">
        <v>0</v>
      </c>
      <c r="Q2143" s="2">
        <v>504</v>
      </c>
      <c r="R2143" t="s">
        <v>7156</v>
      </c>
      <c r="S2143">
        <v>13</v>
      </c>
      <c r="T2143" t="s">
        <v>203</v>
      </c>
      <c r="U2143" s="2">
        <v>14</v>
      </c>
      <c r="V2143" s="2">
        <v>51</v>
      </c>
      <c r="W2143" s="8">
        <v>0.12896825396825398</v>
      </c>
      <c r="X2143" s="2">
        <v>831</v>
      </c>
      <c r="Y2143" s="45"/>
      <c r="AC2143" s="1" t="str">
        <f>IF(Table13[[#This Row],[TCS MP]]&gt;=Table13[[#This Row],[BMP]],IF(Table13[[#This Row],[TCS MP]]&lt;=Table13[[#This Row],[EMP]],"Good","EMP"),"BMP")</f>
        <v>EMP</v>
      </c>
    </row>
    <row r="2144" spans="1:29" ht="24" customHeight="1" x14ac:dyDescent="0.25">
      <c r="A2144" t="s">
        <v>7157</v>
      </c>
      <c r="B2144" t="s">
        <v>19444</v>
      </c>
      <c r="C2144">
        <v>4641</v>
      </c>
      <c r="D2144" t="s">
        <v>17074</v>
      </c>
      <c r="E2144" t="s">
        <v>7158</v>
      </c>
      <c r="F2144" s="9">
        <f>Table13[[#This Row],[ToMeasure]]-Table13[[#This Row],[FromMeasure]]</f>
        <v>0.15745238</v>
      </c>
      <c r="G2144" s="5" t="s">
        <v>7159</v>
      </c>
      <c r="H2144" s="35">
        <v>0</v>
      </c>
      <c r="I2144" s="56"/>
      <c r="J2144" t="s">
        <v>3294</v>
      </c>
      <c r="K2144" s="58" t="s">
        <v>203</v>
      </c>
      <c r="L2144" s="35">
        <v>0.15745238</v>
      </c>
      <c r="M2144" s="56"/>
      <c r="N2144" t="s">
        <v>7160</v>
      </c>
      <c r="O2144" s="2">
        <v>420</v>
      </c>
      <c r="P2144" s="2">
        <v>0</v>
      </c>
      <c r="Q2144" s="2">
        <v>420</v>
      </c>
      <c r="R2144" t="s">
        <v>7162</v>
      </c>
      <c r="S2144">
        <v>12</v>
      </c>
      <c r="T2144" t="s">
        <v>203</v>
      </c>
      <c r="U2144" s="2">
        <v>24</v>
      </c>
      <c r="V2144" s="2">
        <v>13</v>
      </c>
      <c r="W2144" s="8">
        <v>8.8095238095238101E-2</v>
      </c>
      <c r="X2144" s="2">
        <v>692</v>
      </c>
      <c r="Y2144" s="45"/>
      <c r="AC2144" s="1" t="str">
        <f>IF(Table13[[#This Row],[TCS MP]]&gt;=Table13[[#This Row],[BMP]],IF(Table13[[#This Row],[TCS MP]]&lt;=Table13[[#This Row],[EMP]],"Good","EMP"),"BMP")</f>
        <v>EMP</v>
      </c>
    </row>
    <row r="2145" spans="1:29" ht="24" customHeight="1" x14ac:dyDescent="0.25">
      <c r="A2145" t="s">
        <v>7163</v>
      </c>
      <c r="B2145" t="s">
        <v>19447</v>
      </c>
      <c r="C2145">
        <v>4650</v>
      </c>
      <c r="D2145" t="s">
        <v>17074</v>
      </c>
      <c r="E2145" t="s">
        <v>7164</v>
      </c>
      <c r="F2145" s="9">
        <f>Table13[[#This Row],[ToMeasure]]-Table13[[#This Row],[FromMeasure]]</f>
        <v>0.22923509</v>
      </c>
      <c r="G2145" s="5" t="s">
        <v>6026</v>
      </c>
      <c r="H2145" s="35">
        <v>0</v>
      </c>
      <c r="I2145" s="56"/>
      <c r="J2145" t="s">
        <v>156</v>
      </c>
      <c r="K2145" s="58" t="s">
        <v>203</v>
      </c>
      <c r="L2145" s="35">
        <v>0.22923509</v>
      </c>
      <c r="M2145" s="56"/>
      <c r="N2145" t="s">
        <v>7165</v>
      </c>
      <c r="O2145" s="2">
        <v>1344</v>
      </c>
      <c r="P2145" s="2">
        <v>0</v>
      </c>
      <c r="Q2145" s="2">
        <v>1344</v>
      </c>
      <c r="R2145" t="s">
        <v>7166</v>
      </c>
      <c r="S2145">
        <v>12</v>
      </c>
      <c r="T2145">
        <v>53</v>
      </c>
      <c r="U2145" s="2">
        <v>112</v>
      </c>
      <c r="V2145" s="2">
        <v>17</v>
      </c>
      <c r="W2145" s="8">
        <v>9.5982142857142863E-2</v>
      </c>
      <c r="X2145" s="2">
        <v>2216</v>
      </c>
      <c r="Y2145" s="45"/>
      <c r="AC2145" s="1" t="str">
        <f>IF(Table13[[#This Row],[TCS MP]]&gt;=Table13[[#This Row],[BMP]],IF(Table13[[#This Row],[TCS MP]]&lt;=Table13[[#This Row],[EMP]],"Good","EMP"),"BMP")</f>
        <v>EMP</v>
      </c>
    </row>
    <row r="2146" spans="1:29" ht="24" customHeight="1" x14ac:dyDescent="0.25">
      <c r="A2146" t="s">
        <v>7848</v>
      </c>
      <c r="B2146" t="s">
        <v>19449</v>
      </c>
      <c r="C2146">
        <v>4652</v>
      </c>
      <c r="D2146" t="s">
        <v>17074</v>
      </c>
      <c r="E2146" t="s">
        <v>2971</v>
      </c>
      <c r="F2146" s="9">
        <f>Table13[[#This Row],[ToMeasure]]-Table13[[#This Row],[FromMeasure]]</f>
        <v>0.28777142999999999</v>
      </c>
      <c r="G2146" s="5" t="s">
        <v>2968</v>
      </c>
      <c r="H2146" s="35">
        <v>0</v>
      </c>
      <c r="I2146" s="56"/>
      <c r="J2146" t="s">
        <v>647</v>
      </c>
      <c r="K2146" s="58" t="s">
        <v>203</v>
      </c>
      <c r="L2146" s="35">
        <v>0.28777142999999999</v>
      </c>
      <c r="M2146" s="56"/>
      <c r="N2146" t="s">
        <v>7849</v>
      </c>
      <c r="O2146" s="2">
        <v>53</v>
      </c>
      <c r="P2146" s="2">
        <v>0</v>
      </c>
      <c r="Q2146" s="2">
        <v>53</v>
      </c>
      <c r="R2146" t="s">
        <v>7850</v>
      </c>
      <c r="S2146">
        <v>21</v>
      </c>
      <c r="T2146" t="s">
        <v>203</v>
      </c>
      <c r="U2146" s="2">
        <v>4</v>
      </c>
      <c r="V2146" s="2">
        <v>5</v>
      </c>
      <c r="W2146" s="8">
        <v>0.16981132075471697</v>
      </c>
      <c r="X2146" s="2">
        <v>87</v>
      </c>
      <c r="Y2146" s="45"/>
      <c r="AC2146" s="1" t="str">
        <f>IF(Table13[[#This Row],[TCS MP]]&gt;=Table13[[#This Row],[BMP]],IF(Table13[[#This Row],[TCS MP]]&lt;=Table13[[#This Row],[EMP]],"Good","EMP"),"BMP")</f>
        <v>EMP</v>
      </c>
    </row>
    <row r="2147" spans="1:29" ht="24" customHeight="1" x14ac:dyDescent="0.25">
      <c r="A2147" t="s">
        <v>7851</v>
      </c>
      <c r="B2147" t="s">
        <v>19448</v>
      </c>
      <c r="C2147">
        <v>4651</v>
      </c>
      <c r="D2147" t="s">
        <v>17074</v>
      </c>
      <c r="E2147" t="s">
        <v>7852</v>
      </c>
      <c r="F2147" s="9">
        <f>Table13[[#This Row],[ToMeasure]]-Table13[[#This Row],[FromMeasure]]</f>
        <v>0.30389896</v>
      </c>
      <c r="G2147" s="5" t="s">
        <v>7165</v>
      </c>
      <c r="H2147" s="35">
        <v>0</v>
      </c>
      <c r="I2147" s="56"/>
      <c r="J2147" t="s">
        <v>6026</v>
      </c>
      <c r="K2147" s="58" t="s">
        <v>203</v>
      </c>
      <c r="L2147" s="35">
        <v>0.30389896</v>
      </c>
      <c r="M2147" s="56"/>
      <c r="N2147" t="s">
        <v>156</v>
      </c>
      <c r="O2147" s="2">
        <v>152</v>
      </c>
      <c r="P2147" s="2">
        <v>0</v>
      </c>
      <c r="Q2147" s="2">
        <v>152</v>
      </c>
      <c r="R2147" t="s">
        <v>7853</v>
      </c>
      <c r="S2147">
        <v>15</v>
      </c>
      <c r="T2147" t="s">
        <v>203</v>
      </c>
      <c r="U2147" s="2">
        <v>7</v>
      </c>
      <c r="V2147" s="2">
        <v>4</v>
      </c>
      <c r="W2147" s="8">
        <v>7.2368421052631582E-2</v>
      </c>
      <c r="X2147" s="2">
        <v>251</v>
      </c>
      <c r="Y2147" s="45"/>
      <c r="AC2147" s="1" t="str">
        <f>IF(Table13[[#This Row],[TCS MP]]&gt;=Table13[[#This Row],[BMP]],IF(Table13[[#This Row],[TCS MP]]&lt;=Table13[[#This Row],[EMP]],"Good","EMP"),"BMP")</f>
        <v>EMP</v>
      </c>
    </row>
    <row r="2148" spans="1:29" ht="24" customHeight="1" x14ac:dyDescent="0.25">
      <c r="A2148" t="s">
        <v>7854</v>
      </c>
      <c r="B2148" t="s">
        <v>19450</v>
      </c>
      <c r="C2148">
        <v>4653</v>
      </c>
      <c r="D2148" t="s">
        <v>17074</v>
      </c>
      <c r="E2148" t="s">
        <v>7855</v>
      </c>
      <c r="F2148" s="9">
        <f>Table13[[#This Row],[ToMeasure]]-Table13[[#This Row],[FromMeasure]]</f>
        <v>0.30418865</v>
      </c>
      <c r="G2148" s="5" t="s">
        <v>7849</v>
      </c>
      <c r="H2148" s="35">
        <v>0</v>
      </c>
      <c r="I2148" s="56"/>
      <c r="J2148" t="s">
        <v>2968</v>
      </c>
      <c r="K2148" s="58" t="s">
        <v>203</v>
      </c>
      <c r="L2148" s="35">
        <v>0.30418865</v>
      </c>
      <c r="M2148" s="56"/>
      <c r="N2148" t="s">
        <v>647</v>
      </c>
      <c r="O2148" s="2">
        <v>1040</v>
      </c>
      <c r="P2148" s="2">
        <v>0</v>
      </c>
      <c r="Q2148" s="2">
        <v>1040</v>
      </c>
      <c r="R2148" t="s">
        <v>7856</v>
      </c>
      <c r="S2148">
        <v>11</v>
      </c>
      <c r="T2148" t="s">
        <v>203</v>
      </c>
      <c r="U2148" s="2">
        <v>81</v>
      </c>
      <c r="V2148" s="2">
        <v>37</v>
      </c>
      <c r="W2148" s="8">
        <v>0.11346153846153846</v>
      </c>
      <c r="X2148" s="2">
        <v>1715</v>
      </c>
      <c r="Y2148" s="45"/>
      <c r="AC2148" s="1" t="str">
        <f>IF(Table13[[#This Row],[TCS MP]]&gt;=Table13[[#This Row],[BMP]],IF(Table13[[#This Row],[TCS MP]]&lt;=Table13[[#This Row],[EMP]],"Good","EMP"),"BMP")</f>
        <v>EMP</v>
      </c>
    </row>
    <row r="2149" spans="1:29" ht="24" customHeight="1" x14ac:dyDescent="0.25">
      <c r="A2149" t="s">
        <v>3852</v>
      </c>
      <c r="B2149" t="s">
        <v>19452</v>
      </c>
      <c r="C2149">
        <v>4660</v>
      </c>
      <c r="D2149" t="s">
        <v>17074</v>
      </c>
      <c r="E2149" t="s">
        <v>3853</v>
      </c>
      <c r="F2149" s="9">
        <f>Table13[[#This Row],[ToMeasure]]-Table13[[#This Row],[FromMeasure]]</f>
        <v>0.26326727</v>
      </c>
      <c r="G2149" s="5" t="s">
        <v>3854</v>
      </c>
      <c r="H2149" s="35">
        <v>0</v>
      </c>
      <c r="I2149" s="56"/>
      <c r="J2149" t="s">
        <v>156</v>
      </c>
      <c r="K2149" s="58" t="s">
        <v>203</v>
      </c>
      <c r="L2149" s="35">
        <v>0.26326727</v>
      </c>
      <c r="M2149" s="56"/>
      <c r="N2149" t="s">
        <v>3855</v>
      </c>
      <c r="O2149" s="2">
        <v>111</v>
      </c>
      <c r="P2149" s="2">
        <v>0</v>
      </c>
      <c r="Q2149" s="2">
        <v>111</v>
      </c>
      <c r="R2149" t="s">
        <v>3856</v>
      </c>
      <c r="S2149">
        <v>14</v>
      </c>
      <c r="T2149" t="s">
        <v>203</v>
      </c>
      <c r="U2149" s="2">
        <v>8</v>
      </c>
      <c r="V2149" s="2">
        <v>2</v>
      </c>
      <c r="W2149" s="8">
        <v>9.0090090090090086E-2</v>
      </c>
      <c r="X2149" s="2">
        <v>183</v>
      </c>
      <c r="Y2149" s="45"/>
      <c r="AC2149" s="1" t="str">
        <f>IF(Table13[[#This Row],[TCS MP]]&gt;=Table13[[#This Row],[BMP]],IF(Table13[[#This Row],[TCS MP]]&lt;=Table13[[#This Row],[EMP]],"Good","EMP"),"BMP")</f>
        <v>EMP</v>
      </c>
    </row>
    <row r="2150" spans="1:29" ht="24" customHeight="1" x14ac:dyDescent="0.25">
      <c r="A2150" t="s">
        <v>11743</v>
      </c>
      <c r="B2150" t="s">
        <v>19454</v>
      </c>
      <c r="C2150">
        <v>4662</v>
      </c>
      <c r="D2150" t="s">
        <v>17074</v>
      </c>
      <c r="E2150" t="s">
        <v>11744</v>
      </c>
      <c r="F2150" s="9">
        <f>Table13[[#This Row],[ToMeasure]]-Table13[[#This Row],[FromMeasure]]</f>
        <v>0.34318600999999999</v>
      </c>
      <c r="G2150" s="5" t="s">
        <v>7168</v>
      </c>
      <c r="H2150" s="35">
        <v>0</v>
      </c>
      <c r="I2150" s="56"/>
      <c r="J2150" t="s">
        <v>647</v>
      </c>
      <c r="K2150" s="58" t="s">
        <v>203</v>
      </c>
      <c r="L2150" s="35">
        <v>0.34318600999999999</v>
      </c>
      <c r="M2150" s="56"/>
      <c r="N2150" t="s">
        <v>3041</v>
      </c>
      <c r="O2150" s="2">
        <v>229</v>
      </c>
      <c r="P2150" s="2">
        <v>0</v>
      </c>
      <c r="Q2150" s="2">
        <v>229</v>
      </c>
      <c r="R2150" t="s">
        <v>11745</v>
      </c>
      <c r="S2150">
        <v>16</v>
      </c>
      <c r="T2150" t="s">
        <v>203</v>
      </c>
      <c r="U2150" s="2">
        <v>17</v>
      </c>
      <c r="V2150" s="2">
        <v>3</v>
      </c>
      <c r="W2150" s="8">
        <v>8.7336244541484712E-2</v>
      </c>
      <c r="X2150" s="2">
        <v>378</v>
      </c>
      <c r="Y2150" s="45"/>
      <c r="AC2150" s="1" t="str">
        <f>IF(Table13[[#This Row],[TCS MP]]&gt;=Table13[[#This Row],[BMP]],IF(Table13[[#This Row],[TCS MP]]&lt;=Table13[[#This Row],[EMP]],"Good","EMP"),"BMP")</f>
        <v>EMP</v>
      </c>
    </row>
    <row r="2151" spans="1:29" ht="24" customHeight="1" x14ac:dyDescent="0.25">
      <c r="A2151" t="s">
        <v>11746</v>
      </c>
      <c r="B2151" t="s">
        <v>19453</v>
      </c>
      <c r="C2151">
        <v>4661</v>
      </c>
      <c r="D2151" t="s">
        <v>17074</v>
      </c>
      <c r="E2151" t="s">
        <v>11747</v>
      </c>
      <c r="F2151" s="9">
        <f>Table13[[#This Row],[ToMeasure]]-Table13[[#This Row],[FromMeasure]]</f>
        <v>0.23141882999999999</v>
      </c>
      <c r="G2151" s="5" t="s">
        <v>3855</v>
      </c>
      <c r="H2151" s="35">
        <v>0</v>
      </c>
      <c r="I2151" s="56"/>
      <c r="J2151" t="s">
        <v>3854</v>
      </c>
      <c r="K2151" s="58" t="s">
        <v>203</v>
      </c>
      <c r="L2151" s="35">
        <v>0.23141882999999999</v>
      </c>
      <c r="M2151" s="56"/>
      <c r="N2151" t="s">
        <v>156</v>
      </c>
      <c r="O2151" s="2">
        <v>228</v>
      </c>
      <c r="P2151" s="2">
        <v>0</v>
      </c>
      <c r="Q2151" s="2">
        <v>228</v>
      </c>
      <c r="R2151" t="s">
        <v>11748</v>
      </c>
      <c r="S2151">
        <v>15</v>
      </c>
      <c r="T2151" t="s">
        <v>203</v>
      </c>
      <c r="U2151" s="2">
        <v>16</v>
      </c>
      <c r="V2151" s="2">
        <v>7</v>
      </c>
      <c r="W2151" s="8">
        <v>0.10087719298245613</v>
      </c>
      <c r="X2151" s="2">
        <v>376</v>
      </c>
      <c r="Y2151" s="45"/>
      <c r="AC2151" s="1" t="str">
        <f>IF(Table13[[#This Row],[TCS MP]]&gt;=Table13[[#This Row],[BMP]],IF(Table13[[#This Row],[TCS MP]]&lt;=Table13[[#This Row],[EMP]],"Good","EMP"),"BMP")</f>
        <v>EMP</v>
      </c>
    </row>
    <row r="2152" spans="1:29" ht="24" customHeight="1" x14ac:dyDescent="0.25">
      <c r="A2152" t="s">
        <v>7167</v>
      </c>
      <c r="B2152" t="s">
        <v>19455</v>
      </c>
      <c r="C2152">
        <v>4663</v>
      </c>
      <c r="D2152" t="s">
        <v>17074</v>
      </c>
      <c r="E2152" t="s">
        <v>3043</v>
      </c>
      <c r="F2152" s="9">
        <f>Table13[[#This Row],[ToMeasure]]-Table13[[#This Row],[FromMeasure]]</f>
        <v>0.25764909000000003</v>
      </c>
      <c r="G2152" s="5" t="s">
        <v>3041</v>
      </c>
      <c r="H2152" s="35">
        <v>0</v>
      </c>
      <c r="I2152" s="56"/>
      <c r="J2152" t="s">
        <v>7168</v>
      </c>
      <c r="K2152" s="58" t="s">
        <v>203</v>
      </c>
      <c r="L2152" s="35">
        <v>0.25764909000000003</v>
      </c>
      <c r="M2152" s="56"/>
      <c r="N2152" t="s">
        <v>647</v>
      </c>
      <c r="O2152" s="2">
        <v>112</v>
      </c>
      <c r="P2152" s="2">
        <v>0</v>
      </c>
      <c r="Q2152" s="2">
        <v>112</v>
      </c>
      <c r="R2152" t="s">
        <v>7169</v>
      </c>
      <c r="S2152">
        <v>18</v>
      </c>
      <c r="T2152" t="s">
        <v>203</v>
      </c>
      <c r="U2152" s="2">
        <v>5</v>
      </c>
      <c r="V2152" s="2">
        <v>3</v>
      </c>
      <c r="W2152" s="8">
        <v>7.1428571428571425E-2</v>
      </c>
      <c r="X2152" s="2">
        <v>185</v>
      </c>
      <c r="Y2152" s="45"/>
      <c r="AC2152" s="1" t="str">
        <f>IF(Table13[[#This Row],[TCS MP]]&gt;=Table13[[#This Row],[BMP]],IF(Table13[[#This Row],[TCS MP]]&lt;=Table13[[#This Row],[EMP]],"Good","EMP"),"BMP")</f>
        <v>EMP</v>
      </c>
    </row>
    <row r="2153" spans="1:29" ht="24" customHeight="1" x14ac:dyDescent="0.25">
      <c r="A2153" t="s">
        <v>7170</v>
      </c>
      <c r="C2153" t="s">
        <v>203</v>
      </c>
      <c r="D2153" t="s">
        <v>17074</v>
      </c>
      <c r="E2153" t="s">
        <v>7171</v>
      </c>
      <c r="F2153" s="9">
        <f>Table13[[#This Row],[ToMeasure]]-Table13[[#This Row],[FromMeasure]]</f>
        <v>2.3841999999999999E-2</v>
      </c>
      <c r="G2153" s="5" t="s">
        <v>7172</v>
      </c>
      <c r="H2153" s="35">
        <v>0</v>
      </c>
      <c r="I2153" s="56"/>
      <c r="J2153" t="s">
        <v>2969</v>
      </c>
      <c r="K2153" s="58" t="s">
        <v>203</v>
      </c>
      <c r="L2153" s="35">
        <v>2.3841999999999999E-2</v>
      </c>
      <c r="M2153" s="56"/>
      <c r="N2153" t="s">
        <v>3855</v>
      </c>
      <c r="O2153" s="2" t="s">
        <v>203</v>
      </c>
      <c r="P2153" s="2" t="s">
        <v>203</v>
      </c>
      <c r="Q2153" s="2">
        <v>3561</v>
      </c>
      <c r="R2153" t="s">
        <v>4405</v>
      </c>
      <c r="S2153" t="s">
        <v>203</v>
      </c>
      <c r="T2153" t="s">
        <v>203</v>
      </c>
      <c r="U2153" s="2" t="s">
        <v>203</v>
      </c>
      <c r="V2153" s="2" t="s">
        <v>203</v>
      </c>
      <c r="W2153" s="8" t="s">
        <v>203</v>
      </c>
      <c r="X2153" s="2">
        <v>5871</v>
      </c>
      <c r="Y2153" s="45"/>
      <c r="AC2153" s="1" t="str">
        <f>IF(Table13[[#This Row],[TCS MP]]&gt;=Table13[[#This Row],[BMP]],IF(Table13[[#This Row],[TCS MP]]&lt;=Table13[[#This Row],[EMP]],"Good","EMP"),"BMP")</f>
        <v>EMP</v>
      </c>
    </row>
    <row r="2154" spans="1:29" ht="24" customHeight="1" x14ac:dyDescent="0.25">
      <c r="A2154" t="s">
        <v>3857</v>
      </c>
      <c r="B2154" t="s">
        <v>19458</v>
      </c>
      <c r="C2154">
        <v>4670</v>
      </c>
      <c r="D2154" t="s">
        <v>17074</v>
      </c>
      <c r="E2154" t="s">
        <v>3858</v>
      </c>
      <c r="F2154" s="9">
        <f>Table13[[#This Row],[ToMeasure]]-Table13[[#This Row],[FromMeasure]]</f>
        <v>0.12033764</v>
      </c>
      <c r="G2154" s="5" t="s">
        <v>3859</v>
      </c>
      <c r="H2154" s="35">
        <v>0</v>
      </c>
      <c r="I2154" s="56"/>
      <c r="J2154" t="s">
        <v>156</v>
      </c>
      <c r="K2154" s="58" t="s">
        <v>203</v>
      </c>
      <c r="L2154" s="35">
        <v>0.12033764</v>
      </c>
      <c r="M2154" s="56"/>
      <c r="N2154" t="s">
        <v>2392</v>
      </c>
      <c r="O2154" s="2">
        <v>237</v>
      </c>
      <c r="P2154" s="2">
        <v>0</v>
      </c>
      <c r="Q2154" s="2">
        <v>237</v>
      </c>
      <c r="R2154" t="s">
        <v>3860</v>
      </c>
      <c r="S2154">
        <v>11</v>
      </c>
      <c r="T2154">
        <v>52</v>
      </c>
      <c r="U2154" s="2">
        <v>62</v>
      </c>
      <c r="V2154" s="2">
        <v>42</v>
      </c>
      <c r="W2154" s="8">
        <v>0.43881856540084391</v>
      </c>
      <c r="X2154" s="2">
        <v>391</v>
      </c>
      <c r="Y2154" s="45"/>
      <c r="AC2154" s="1" t="str">
        <f>IF(Table13[[#This Row],[TCS MP]]&gt;=Table13[[#This Row],[BMP]],IF(Table13[[#This Row],[TCS MP]]&lt;=Table13[[#This Row],[EMP]],"Good","EMP"),"BMP")</f>
        <v>EMP</v>
      </c>
    </row>
    <row r="2155" spans="1:29" ht="24" customHeight="1" x14ac:dyDescent="0.25">
      <c r="A2155" t="s">
        <v>11749</v>
      </c>
      <c r="B2155" t="s">
        <v>19460</v>
      </c>
      <c r="C2155">
        <v>4672</v>
      </c>
      <c r="D2155" t="s">
        <v>17074</v>
      </c>
      <c r="E2155" t="s">
        <v>3862</v>
      </c>
      <c r="F2155" s="9">
        <f>Table13[[#This Row],[ToMeasure]]-Table13[[#This Row],[FromMeasure]]</f>
        <v>0.33558088000000003</v>
      </c>
      <c r="G2155" s="5" t="s">
        <v>11750</v>
      </c>
      <c r="H2155" s="35">
        <v>0</v>
      </c>
      <c r="I2155" s="56"/>
      <c r="J2155" t="s">
        <v>647</v>
      </c>
      <c r="K2155" s="58" t="s">
        <v>203</v>
      </c>
      <c r="L2155" s="35">
        <v>0.33558088000000003</v>
      </c>
      <c r="M2155" s="56"/>
      <c r="N2155" t="s">
        <v>3863</v>
      </c>
      <c r="O2155" s="2">
        <v>39</v>
      </c>
      <c r="P2155" s="2">
        <v>0</v>
      </c>
      <c r="Q2155" s="2">
        <v>39</v>
      </c>
      <c r="R2155" t="s">
        <v>11751</v>
      </c>
      <c r="S2155">
        <v>19</v>
      </c>
      <c r="T2155" t="s">
        <v>203</v>
      </c>
      <c r="U2155" s="2">
        <v>1</v>
      </c>
      <c r="V2155" s="2">
        <v>3</v>
      </c>
      <c r="W2155" s="8">
        <v>0.10256410256410256</v>
      </c>
      <c r="X2155" s="2">
        <v>64</v>
      </c>
      <c r="Y2155" s="45"/>
      <c r="AC2155" s="1" t="str">
        <f>IF(Table13[[#This Row],[TCS MP]]&gt;=Table13[[#This Row],[BMP]],IF(Table13[[#This Row],[TCS MP]]&lt;=Table13[[#This Row],[EMP]],"Good","EMP"),"BMP")</f>
        <v>EMP</v>
      </c>
    </row>
    <row r="2156" spans="1:29" ht="24" customHeight="1" x14ac:dyDescent="0.25">
      <c r="A2156" t="s">
        <v>3861</v>
      </c>
      <c r="B2156" t="s">
        <v>19461</v>
      </c>
      <c r="C2156">
        <v>4673</v>
      </c>
      <c r="D2156" t="s">
        <v>17074</v>
      </c>
      <c r="E2156" t="s">
        <v>3862</v>
      </c>
      <c r="F2156" s="9">
        <f>Table13[[#This Row],[ToMeasure]]-Table13[[#This Row],[FromMeasure]]</f>
        <v>4.8552849999999981E-2</v>
      </c>
      <c r="G2156" s="5" t="s">
        <v>3863</v>
      </c>
      <c r="H2156" s="35">
        <v>0.33558088000000003</v>
      </c>
      <c r="I2156" s="56"/>
      <c r="J2156" t="s">
        <v>3864</v>
      </c>
      <c r="K2156" s="58" t="s">
        <v>203</v>
      </c>
      <c r="L2156" s="35">
        <v>0.38413373000000001</v>
      </c>
      <c r="M2156" s="56"/>
      <c r="N2156" t="s">
        <v>647</v>
      </c>
      <c r="O2156" s="2">
        <v>175</v>
      </c>
      <c r="P2156" s="2">
        <v>0</v>
      </c>
      <c r="Q2156" s="2">
        <v>175</v>
      </c>
      <c r="R2156" t="s">
        <v>3865</v>
      </c>
      <c r="S2156">
        <v>13</v>
      </c>
      <c r="T2156" t="s">
        <v>203</v>
      </c>
      <c r="U2156" s="2" t="s">
        <v>203</v>
      </c>
      <c r="V2156" s="2" t="s">
        <v>203</v>
      </c>
      <c r="W2156" s="8" t="s">
        <v>203</v>
      </c>
      <c r="X2156" s="2">
        <v>307</v>
      </c>
      <c r="Y2156" s="45"/>
      <c r="AC2156" s="1" t="str">
        <f>IF(Table13[[#This Row],[TCS MP]]&gt;=Table13[[#This Row],[BMP]],IF(Table13[[#This Row],[TCS MP]]&lt;=Table13[[#This Row],[EMP]],"Good","EMP"),"BMP")</f>
        <v>EMP</v>
      </c>
    </row>
    <row r="2157" spans="1:29" ht="24" customHeight="1" x14ac:dyDescent="0.25">
      <c r="A2157" t="s">
        <v>7173</v>
      </c>
      <c r="B2157" t="s">
        <v>19459</v>
      </c>
      <c r="C2157">
        <v>4671</v>
      </c>
      <c r="D2157" t="s">
        <v>17074</v>
      </c>
      <c r="E2157" t="s">
        <v>2395</v>
      </c>
      <c r="F2157" s="9">
        <f>Table13[[#This Row],[ToMeasure]]-Table13[[#This Row],[FromMeasure]]</f>
        <v>5.1900300000000003E-2</v>
      </c>
      <c r="G2157" s="5" t="s">
        <v>2392</v>
      </c>
      <c r="H2157" s="35">
        <v>0</v>
      </c>
      <c r="I2157" s="56"/>
      <c r="J2157" t="s">
        <v>3859</v>
      </c>
      <c r="K2157" s="58" t="s">
        <v>203</v>
      </c>
      <c r="L2157" s="35">
        <v>5.1900300000000003E-2</v>
      </c>
      <c r="M2157" s="56"/>
      <c r="N2157" t="s">
        <v>7174</v>
      </c>
      <c r="O2157" s="2">
        <v>48</v>
      </c>
      <c r="P2157" s="2">
        <v>0</v>
      </c>
      <c r="Q2157" s="2">
        <v>48</v>
      </c>
      <c r="R2157" t="s">
        <v>7175</v>
      </c>
      <c r="S2157">
        <v>51</v>
      </c>
      <c r="T2157">
        <v>58</v>
      </c>
      <c r="U2157" s="2">
        <v>3</v>
      </c>
      <c r="V2157" s="2">
        <v>2</v>
      </c>
      <c r="W2157" s="8">
        <v>0.10416666666666667</v>
      </c>
      <c r="X2157" s="2">
        <v>84</v>
      </c>
      <c r="Y2157" s="45"/>
      <c r="AC2157" s="1" t="str">
        <f>IF(Table13[[#This Row],[TCS MP]]&gt;=Table13[[#This Row],[BMP]],IF(Table13[[#This Row],[TCS MP]]&lt;=Table13[[#This Row],[EMP]],"Good","EMP"),"BMP")</f>
        <v>EMP</v>
      </c>
    </row>
    <row r="2158" spans="1:29" ht="24" customHeight="1" x14ac:dyDescent="0.25">
      <c r="A2158" t="s">
        <v>7857</v>
      </c>
      <c r="B2158" t="s">
        <v>19462</v>
      </c>
      <c r="C2158">
        <v>4673</v>
      </c>
      <c r="D2158" t="s">
        <v>17074</v>
      </c>
      <c r="E2158" t="s">
        <v>7858</v>
      </c>
      <c r="F2158" s="9">
        <f>Table13[[#This Row],[ToMeasure]]-Table13[[#This Row],[FromMeasure]]</f>
        <v>0.69039647999999998</v>
      </c>
      <c r="G2158" s="5" t="s">
        <v>3863</v>
      </c>
      <c r="H2158" s="35">
        <v>0</v>
      </c>
      <c r="I2158" s="56"/>
      <c r="J2158" t="s">
        <v>3864</v>
      </c>
      <c r="K2158" s="58" t="s">
        <v>203</v>
      </c>
      <c r="L2158" s="35">
        <v>0.69039647999999998</v>
      </c>
      <c r="M2158" s="56"/>
      <c r="N2158" t="s">
        <v>647</v>
      </c>
      <c r="O2158" s="2">
        <v>350</v>
      </c>
      <c r="P2158" s="2">
        <v>0</v>
      </c>
      <c r="Q2158" s="2">
        <v>350</v>
      </c>
      <c r="R2158" t="s">
        <v>7859</v>
      </c>
      <c r="S2158">
        <v>13</v>
      </c>
      <c r="T2158" t="s">
        <v>203</v>
      </c>
      <c r="U2158" s="2">
        <v>27</v>
      </c>
      <c r="V2158" s="2">
        <v>12</v>
      </c>
      <c r="W2158" s="8">
        <v>0.11142857142857143</v>
      </c>
      <c r="X2158" s="2">
        <v>577</v>
      </c>
      <c r="Y2158" s="45"/>
      <c r="AC2158" s="1" t="str">
        <f>IF(Table13[[#This Row],[TCS MP]]&gt;=Table13[[#This Row],[BMP]],IF(Table13[[#This Row],[TCS MP]]&lt;=Table13[[#This Row],[EMP]],"Good","EMP"),"BMP")</f>
        <v>EMP</v>
      </c>
    </row>
    <row r="2159" spans="1:29" ht="24" customHeight="1" x14ac:dyDescent="0.25">
      <c r="A2159" t="s">
        <v>7860</v>
      </c>
      <c r="B2159" t="s">
        <v>19464</v>
      </c>
      <c r="C2159">
        <v>4680</v>
      </c>
      <c r="D2159" t="s">
        <v>17074</v>
      </c>
      <c r="E2159" t="s">
        <v>7861</v>
      </c>
      <c r="F2159" s="9">
        <f>Table13[[#This Row],[ToMeasure]]-Table13[[#This Row],[FromMeasure]]</f>
        <v>7.1768070000000003E-2</v>
      </c>
      <c r="G2159" s="5" t="s">
        <v>7862</v>
      </c>
      <c r="H2159" s="35">
        <v>0</v>
      </c>
      <c r="I2159" s="56"/>
      <c r="J2159" t="s">
        <v>156</v>
      </c>
      <c r="K2159" s="58" t="s">
        <v>203</v>
      </c>
      <c r="L2159" s="35">
        <v>7.1768070000000003E-2</v>
      </c>
      <c r="M2159" s="56"/>
      <c r="N2159" t="s">
        <v>7863</v>
      </c>
      <c r="O2159" s="2">
        <v>163</v>
      </c>
      <c r="P2159" s="2">
        <v>0</v>
      </c>
      <c r="Q2159" s="2">
        <v>163</v>
      </c>
      <c r="R2159" t="s">
        <v>7864</v>
      </c>
      <c r="S2159">
        <v>15</v>
      </c>
      <c r="T2159">
        <v>58</v>
      </c>
      <c r="U2159" s="2">
        <v>4</v>
      </c>
      <c r="V2159" s="2">
        <v>16</v>
      </c>
      <c r="W2159" s="8">
        <v>0.12269938650306748</v>
      </c>
      <c r="X2159" s="2">
        <v>269</v>
      </c>
      <c r="Y2159" s="45"/>
      <c r="AC2159" s="1" t="str">
        <f>IF(Table13[[#This Row],[TCS MP]]&gt;=Table13[[#This Row],[BMP]],IF(Table13[[#This Row],[TCS MP]]&lt;=Table13[[#This Row],[EMP]],"Good","EMP"),"BMP")</f>
        <v>EMP</v>
      </c>
    </row>
    <row r="2160" spans="1:29" ht="24" customHeight="1" x14ac:dyDescent="0.25">
      <c r="A2160" t="s">
        <v>7865</v>
      </c>
      <c r="B2160" t="s">
        <v>19466</v>
      </c>
      <c r="C2160">
        <v>4682</v>
      </c>
      <c r="D2160" t="s">
        <v>17074</v>
      </c>
      <c r="E2160" t="s">
        <v>7866</v>
      </c>
      <c r="F2160" s="9">
        <f>Table13[[#This Row],[ToMeasure]]-Table13[[#This Row],[FromMeasure]]</f>
        <v>0.21512365</v>
      </c>
      <c r="G2160" s="5" t="s">
        <v>7177</v>
      </c>
      <c r="H2160" s="35">
        <v>0</v>
      </c>
      <c r="I2160" s="56"/>
      <c r="J2160" t="s">
        <v>647</v>
      </c>
      <c r="K2160" s="58" t="s">
        <v>203</v>
      </c>
      <c r="L2160" s="35">
        <v>0.21512365</v>
      </c>
      <c r="M2160" s="56"/>
      <c r="N2160" t="s">
        <v>2396</v>
      </c>
      <c r="O2160" s="2">
        <v>232</v>
      </c>
      <c r="P2160" s="2">
        <v>0</v>
      </c>
      <c r="Q2160" s="2">
        <v>232</v>
      </c>
      <c r="R2160" t="s">
        <v>7867</v>
      </c>
      <c r="S2160">
        <v>11</v>
      </c>
      <c r="T2160" t="s">
        <v>203</v>
      </c>
      <c r="U2160" s="2">
        <v>5</v>
      </c>
      <c r="V2160" s="2">
        <v>25</v>
      </c>
      <c r="W2160" s="8">
        <v>0.12931034482758622</v>
      </c>
      <c r="X2160" s="2">
        <v>383</v>
      </c>
      <c r="Y2160" s="45"/>
      <c r="AC2160" s="1" t="str">
        <f>IF(Table13[[#This Row],[TCS MP]]&gt;=Table13[[#This Row],[BMP]],IF(Table13[[#This Row],[TCS MP]]&lt;=Table13[[#This Row],[EMP]],"Good","EMP"),"BMP")</f>
        <v>EMP</v>
      </c>
    </row>
    <row r="2161" spans="1:29" ht="24" customHeight="1" x14ac:dyDescent="0.25">
      <c r="A2161" t="s">
        <v>7176</v>
      </c>
      <c r="B2161" t="s">
        <v>19467</v>
      </c>
      <c r="C2161">
        <v>4683</v>
      </c>
      <c r="D2161" t="s">
        <v>17074</v>
      </c>
      <c r="E2161" t="s">
        <v>2398</v>
      </c>
      <c r="F2161" s="9">
        <f>Table13[[#This Row],[ToMeasure]]-Table13[[#This Row],[FromMeasure]]</f>
        <v>0.11677626000000001</v>
      </c>
      <c r="G2161" s="5" t="s">
        <v>2396</v>
      </c>
      <c r="H2161" s="35">
        <v>0</v>
      </c>
      <c r="I2161" s="56"/>
      <c r="J2161" t="s">
        <v>7177</v>
      </c>
      <c r="K2161" s="58" t="s">
        <v>203</v>
      </c>
      <c r="L2161" s="35">
        <v>0.11677626000000001</v>
      </c>
      <c r="M2161" s="56"/>
      <c r="N2161" t="s">
        <v>647</v>
      </c>
      <c r="O2161" s="2">
        <v>209</v>
      </c>
      <c r="P2161" s="2">
        <v>0</v>
      </c>
      <c r="Q2161" s="2">
        <v>209</v>
      </c>
      <c r="R2161" t="s">
        <v>7178</v>
      </c>
      <c r="S2161">
        <v>15</v>
      </c>
      <c r="T2161" t="s">
        <v>203</v>
      </c>
      <c r="U2161" s="2">
        <v>15</v>
      </c>
      <c r="V2161" s="2">
        <v>6</v>
      </c>
      <c r="W2161" s="8">
        <v>0.10047846889952153</v>
      </c>
      <c r="X2161" s="2">
        <v>345</v>
      </c>
      <c r="Y2161" s="45"/>
      <c r="AC2161" s="1" t="str">
        <f>IF(Table13[[#This Row],[TCS MP]]&gt;=Table13[[#This Row],[BMP]],IF(Table13[[#This Row],[TCS MP]]&lt;=Table13[[#This Row],[EMP]],"Good","EMP"),"BMP")</f>
        <v>EMP</v>
      </c>
    </row>
    <row r="2162" spans="1:29" ht="24" customHeight="1" x14ac:dyDescent="0.25">
      <c r="A2162" t="s">
        <v>11752</v>
      </c>
      <c r="C2162" t="s">
        <v>203</v>
      </c>
      <c r="D2162" t="s">
        <v>17074</v>
      </c>
      <c r="E2162" t="s">
        <v>11753</v>
      </c>
      <c r="F2162" s="9">
        <f>Table13[[#This Row],[ToMeasure]]-Table13[[#This Row],[FromMeasure]]</f>
        <v>0.12441619</v>
      </c>
      <c r="G2162" s="5" t="s">
        <v>11754</v>
      </c>
      <c r="H2162" s="35">
        <v>0</v>
      </c>
      <c r="I2162" s="56"/>
      <c r="J2162" t="s">
        <v>7177</v>
      </c>
      <c r="K2162" s="58" t="s">
        <v>203</v>
      </c>
      <c r="L2162" s="35">
        <v>0.12441619</v>
      </c>
      <c r="M2162" s="56"/>
      <c r="N2162" t="s">
        <v>3864</v>
      </c>
      <c r="O2162" s="2" t="s">
        <v>203</v>
      </c>
      <c r="P2162" s="2" t="s">
        <v>203</v>
      </c>
      <c r="Q2162" s="2">
        <v>3561</v>
      </c>
      <c r="R2162" t="s">
        <v>4405</v>
      </c>
      <c r="S2162" t="s">
        <v>203</v>
      </c>
      <c r="T2162" t="s">
        <v>203</v>
      </c>
      <c r="U2162" s="2" t="s">
        <v>203</v>
      </c>
      <c r="V2162" s="2" t="s">
        <v>203</v>
      </c>
      <c r="W2162" s="8" t="s">
        <v>203</v>
      </c>
      <c r="X2162" s="2">
        <v>5871</v>
      </c>
      <c r="Y2162" s="45"/>
      <c r="AC2162" s="1" t="str">
        <f>IF(Table13[[#This Row],[TCS MP]]&gt;=Table13[[#This Row],[BMP]],IF(Table13[[#This Row],[TCS MP]]&lt;=Table13[[#This Row],[EMP]],"Good","EMP"),"BMP")</f>
        <v>EMP</v>
      </c>
    </row>
    <row r="2163" spans="1:29" ht="24" customHeight="1" x14ac:dyDescent="0.25">
      <c r="A2163" t="s">
        <v>7179</v>
      </c>
      <c r="B2163" t="s">
        <v>19473</v>
      </c>
      <c r="C2163">
        <v>4692</v>
      </c>
      <c r="D2163" t="s">
        <v>17074</v>
      </c>
      <c r="E2163" t="s">
        <v>7180</v>
      </c>
      <c r="F2163" s="9">
        <f>Table13[[#This Row],[ToMeasure]]-Table13[[#This Row],[FromMeasure]]</f>
        <v>0.22281061999999999</v>
      </c>
      <c r="G2163" s="5" t="s">
        <v>7181</v>
      </c>
      <c r="H2163" s="35">
        <v>0</v>
      </c>
      <c r="I2163" s="56"/>
      <c r="J2163" t="s">
        <v>647</v>
      </c>
      <c r="K2163" s="58" t="s">
        <v>203</v>
      </c>
      <c r="L2163" s="35">
        <v>0.22281061999999999</v>
      </c>
      <c r="M2163" s="56"/>
      <c r="N2163" t="s">
        <v>3873</v>
      </c>
      <c r="O2163" s="2">
        <v>827</v>
      </c>
      <c r="P2163" s="2">
        <v>0</v>
      </c>
      <c r="Q2163" s="2">
        <v>827</v>
      </c>
      <c r="R2163" t="s">
        <v>7182</v>
      </c>
      <c r="S2163">
        <v>12</v>
      </c>
      <c r="T2163" t="s">
        <v>203</v>
      </c>
      <c r="U2163" s="2">
        <v>21</v>
      </c>
      <c r="V2163" s="2">
        <v>91</v>
      </c>
      <c r="W2163" s="8">
        <v>0.13542926239419589</v>
      </c>
      <c r="X2163" s="2">
        <v>1364</v>
      </c>
      <c r="Y2163" s="45"/>
      <c r="AC2163" s="1" t="str">
        <f>IF(Table13[[#This Row],[TCS MP]]&gt;=Table13[[#This Row],[BMP]],IF(Table13[[#This Row],[TCS MP]]&lt;=Table13[[#This Row],[EMP]],"Good","EMP"),"BMP")</f>
        <v>EMP</v>
      </c>
    </row>
    <row r="2164" spans="1:29" ht="24" customHeight="1" x14ac:dyDescent="0.25">
      <c r="A2164" t="s">
        <v>3866</v>
      </c>
      <c r="B2164" t="s">
        <v>19474</v>
      </c>
      <c r="C2164">
        <v>4693</v>
      </c>
      <c r="D2164" t="s">
        <v>17074</v>
      </c>
      <c r="E2164" t="s">
        <v>3867</v>
      </c>
      <c r="F2164" s="9">
        <f>Table13[[#This Row],[ToMeasure]]-Table13[[#This Row],[FromMeasure]]</f>
        <v>0.27615541999999998</v>
      </c>
      <c r="G2164" s="5" t="s">
        <v>3868</v>
      </c>
      <c r="H2164" s="35">
        <v>0</v>
      </c>
      <c r="I2164" s="56"/>
      <c r="J2164" t="s">
        <v>2400</v>
      </c>
      <c r="K2164" s="58" t="s">
        <v>203</v>
      </c>
      <c r="L2164" s="35">
        <v>0.27615541999999998</v>
      </c>
      <c r="M2164" s="56"/>
      <c r="N2164" t="s">
        <v>647</v>
      </c>
      <c r="O2164" s="2">
        <v>821</v>
      </c>
      <c r="P2164" s="2">
        <v>0</v>
      </c>
      <c r="Q2164" s="2">
        <v>821</v>
      </c>
      <c r="R2164" t="s">
        <v>3869</v>
      </c>
      <c r="S2164">
        <v>11</v>
      </c>
      <c r="T2164" t="s">
        <v>203</v>
      </c>
      <c r="U2164" s="2">
        <v>64</v>
      </c>
      <c r="V2164" s="2">
        <v>30</v>
      </c>
      <c r="W2164" s="8">
        <v>0.11449451887941535</v>
      </c>
      <c r="X2164" s="2">
        <v>1354</v>
      </c>
      <c r="Y2164" s="45"/>
      <c r="AC2164" s="1" t="str">
        <f>IF(Table13[[#This Row],[TCS MP]]&gt;=Table13[[#This Row],[BMP]],IF(Table13[[#This Row],[TCS MP]]&lt;=Table13[[#This Row],[EMP]],"Good","EMP"),"BMP")</f>
        <v>EMP</v>
      </c>
    </row>
    <row r="2165" spans="1:29" ht="24" customHeight="1" x14ac:dyDescent="0.25">
      <c r="A2165" t="s">
        <v>7183</v>
      </c>
      <c r="B2165" t="s">
        <v>19479</v>
      </c>
      <c r="C2165">
        <v>4702</v>
      </c>
      <c r="D2165" t="s">
        <v>17074</v>
      </c>
      <c r="E2165" t="s">
        <v>7184</v>
      </c>
      <c r="F2165" s="9">
        <f>Table13[[#This Row],[ToMeasure]]-Table13[[#This Row],[FromMeasure]]</f>
        <v>0.23449921000000001</v>
      </c>
      <c r="G2165" s="5" t="s">
        <v>7185</v>
      </c>
      <c r="H2165" s="35">
        <v>0</v>
      </c>
      <c r="I2165" s="56"/>
      <c r="J2165" t="s">
        <v>647</v>
      </c>
      <c r="K2165" s="58" t="s">
        <v>203</v>
      </c>
      <c r="L2165" s="35">
        <v>0.23449921000000001</v>
      </c>
      <c r="M2165" s="56"/>
      <c r="N2165" t="s">
        <v>3873</v>
      </c>
      <c r="O2165" s="2">
        <v>116</v>
      </c>
      <c r="P2165" s="2">
        <v>0</v>
      </c>
      <c r="Q2165" s="2">
        <v>116</v>
      </c>
      <c r="R2165" t="s">
        <v>7186</v>
      </c>
      <c r="S2165">
        <v>12</v>
      </c>
      <c r="T2165" t="s">
        <v>203</v>
      </c>
      <c r="U2165" s="2">
        <v>2</v>
      </c>
      <c r="V2165" s="2">
        <v>10</v>
      </c>
      <c r="W2165" s="8">
        <v>0.10344827586206896</v>
      </c>
      <c r="X2165" s="2">
        <v>191</v>
      </c>
      <c r="Y2165" s="45"/>
      <c r="AC2165" s="1" t="str">
        <f>IF(Table13[[#This Row],[TCS MP]]&gt;=Table13[[#This Row],[BMP]],IF(Table13[[#This Row],[TCS MP]]&lt;=Table13[[#This Row],[EMP]],"Good","EMP"),"BMP")</f>
        <v>EMP</v>
      </c>
    </row>
    <row r="2166" spans="1:29" ht="24" customHeight="1" x14ac:dyDescent="0.25">
      <c r="A2166" t="s">
        <v>3870</v>
      </c>
      <c r="B2166" t="s">
        <v>19480</v>
      </c>
      <c r="C2166">
        <v>4703</v>
      </c>
      <c r="D2166" t="s">
        <v>17074</v>
      </c>
      <c r="E2166" t="s">
        <v>3871</v>
      </c>
      <c r="F2166" s="9">
        <f>Table13[[#This Row],[ToMeasure]]-Table13[[#This Row],[FromMeasure]]</f>
        <v>8.4938379999999994E-2</v>
      </c>
      <c r="G2166" s="5" t="s">
        <v>3872</v>
      </c>
      <c r="H2166" s="35">
        <v>0</v>
      </c>
      <c r="I2166" s="56"/>
      <c r="J2166" t="s">
        <v>3873</v>
      </c>
      <c r="K2166" s="58" t="s">
        <v>203</v>
      </c>
      <c r="L2166" s="35">
        <v>8.4938379999999994E-2</v>
      </c>
      <c r="M2166" s="56"/>
      <c r="N2166" t="s">
        <v>647</v>
      </c>
      <c r="O2166" s="2">
        <v>144</v>
      </c>
      <c r="P2166" s="2">
        <v>0</v>
      </c>
      <c r="Q2166" s="2">
        <v>144</v>
      </c>
      <c r="R2166" t="s">
        <v>3874</v>
      </c>
      <c r="S2166">
        <v>19</v>
      </c>
      <c r="T2166" t="s">
        <v>203</v>
      </c>
      <c r="U2166" s="2">
        <v>7</v>
      </c>
      <c r="V2166" s="2">
        <v>4</v>
      </c>
      <c r="W2166" s="8">
        <v>7.6388888888888895E-2</v>
      </c>
      <c r="X2166" s="2">
        <v>237</v>
      </c>
      <c r="Y2166" s="45"/>
      <c r="AC2166" s="1" t="str">
        <f>IF(Table13[[#This Row],[TCS MP]]&gt;=Table13[[#This Row],[BMP]],IF(Table13[[#This Row],[TCS MP]]&lt;=Table13[[#This Row],[EMP]],"Good","EMP"),"BMP")</f>
        <v>EMP</v>
      </c>
    </row>
    <row r="2167" spans="1:29" ht="24" customHeight="1" x14ac:dyDescent="0.25">
      <c r="A2167" t="s">
        <v>7868</v>
      </c>
      <c r="C2167" t="s">
        <v>203</v>
      </c>
      <c r="D2167" t="s">
        <v>17074</v>
      </c>
      <c r="E2167" t="s">
        <v>7869</v>
      </c>
      <c r="F2167" s="9">
        <f>Table13[[#This Row],[ToMeasure]]-Table13[[#This Row],[FromMeasure]]</f>
        <v>1.4477759999999999E-2</v>
      </c>
      <c r="G2167" s="5" t="s">
        <v>7870</v>
      </c>
      <c r="H2167" s="35">
        <v>0</v>
      </c>
      <c r="I2167" s="56"/>
      <c r="J2167" t="s">
        <v>3873</v>
      </c>
      <c r="K2167" s="58" t="s">
        <v>203</v>
      </c>
      <c r="L2167" s="35">
        <v>1.4477759999999999E-2</v>
      </c>
      <c r="M2167" s="56"/>
      <c r="N2167" t="s">
        <v>3872</v>
      </c>
      <c r="O2167" s="2" t="s">
        <v>203</v>
      </c>
      <c r="P2167" s="2" t="s">
        <v>203</v>
      </c>
      <c r="Q2167" s="2">
        <v>3561</v>
      </c>
      <c r="R2167" t="s">
        <v>4405</v>
      </c>
      <c r="S2167" t="s">
        <v>203</v>
      </c>
      <c r="T2167" t="s">
        <v>203</v>
      </c>
      <c r="U2167" s="2" t="s">
        <v>203</v>
      </c>
      <c r="V2167" s="2" t="s">
        <v>203</v>
      </c>
      <c r="W2167" s="8" t="s">
        <v>203</v>
      </c>
      <c r="X2167" s="2">
        <v>5871</v>
      </c>
      <c r="Y2167" s="45"/>
      <c r="AC2167" s="1" t="str">
        <f>IF(Table13[[#This Row],[TCS MP]]&gt;=Table13[[#This Row],[BMP]],IF(Table13[[#This Row],[TCS MP]]&lt;=Table13[[#This Row],[EMP]],"Good","EMP"),"BMP")</f>
        <v>EMP</v>
      </c>
    </row>
    <row r="2168" spans="1:29" ht="24" customHeight="1" x14ac:dyDescent="0.25">
      <c r="A2168" t="s">
        <v>7871</v>
      </c>
      <c r="C2168" t="s">
        <v>203</v>
      </c>
      <c r="D2168" t="s">
        <v>17074</v>
      </c>
      <c r="E2168" t="s">
        <v>7872</v>
      </c>
      <c r="F2168" s="9">
        <f>Table13[[#This Row],[ToMeasure]]-Table13[[#This Row],[FromMeasure]]</f>
        <v>1.5086270000000001E-2</v>
      </c>
      <c r="G2168" s="5" t="s">
        <v>7873</v>
      </c>
      <c r="H2168" s="35">
        <v>0</v>
      </c>
      <c r="I2168" s="56"/>
      <c r="J2168" t="s">
        <v>7185</v>
      </c>
      <c r="K2168" s="58" t="s">
        <v>203</v>
      </c>
      <c r="L2168" s="35">
        <v>1.5086270000000001E-2</v>
      </c>
      <c r="M2168" s="56"/>
      <c r="N2168" t="s">
        <v>3873</v>
      </c>
      <c r="O2168" s="2" t="s">
        <v>203</v>
      </c>
      <c r="P2168" s="2" t="s">
        <v>203</v>
      </c>
      <c r="Q2168" s="2">
        <v>3561</v>
      </c>
      <c r="R2168" t="s">
        <v>4405</v>
      </c>
      <c r="S2168" t="s">
        <v>203</v>
      </c>
      <c r="T2168" t="s">
        <v>203</v>
      </c>
      <c r="U2168" s="2" t="s">
        <v>203</v>
      </c>
      <c r="V2168" s="2" t="s">
        <v>203</v>
      </c>
      <c r="W2168" s="8" t="s">
        <v>203</v>
      </c>
      <c r="X2168" s="2">
        <v>5871</v>
      </c>
      <c r="Y2168" s="45"/>
      <c r="AC2168" s="1" t="str">
        <f>IF(Table13[[#This Row],[TCS MP]]&gt;=Table13[[#This Row],[BMP]],IF(Table13[[#This Row],[TCS MP]]&lt;=Table13[[#This Row],[EMP]],"Good","EMP"),"BMP")</f>
        <v>EMP</v>
      </c>
    </row>
    <row r="2169" spans="1:29" ht="24" customHeight="1" x14ac:dyDescent="0.25">
      <c r="A2169" t="s">
        <v>7874</v>
      </c>
      <c r="B2169" t="s">
        <v>21450</v>
      </c>
      <c r="C2169">
        <v>9970</v>
      </c>
      <c r="D2169" t="s">
        <v>17074</v>
      </c>
      <c r="E2169" t="s">
        <v>7875</v>
      </c>
      <c r="F2169" s="9">
        <f>Table13[[#This Row],[ToMeasure]]-Table13[[#This Row],[FromMeasure]]</f>
        <v>0.10159507</v>
      </c>
      <c r="G2169" s="5" t="s">
        <v>7876</v>
      </c>
      <c r="H2169" s="35">
        <v>0</v>
      </c>
      <c r="I2169" s="56"/>
      <c r="J2169" t="s">
        <v>156</v>
      </c>
      <c r="K2169" s="58" t="s">
        <v>203</v>
      </c>
      <c r="L2169" s="35">
        <v>0.10159507</v>
      </c>
      <c r="M2169" s="56"/>
      <c r="N2169" t="s">
        <v>7877</v>
      </c>
      <c r="O2169" s="2">
        <v>90</v>
      </c>
      <c r="P2169" s="2">
        <v>0</v>
      </c>
      <c r="Q2169" s="2">
        <v>90</v>
      </c>
      <c r="R2169" t="s">
        <v>7879</v>
      </c>
      <c r="S2169">
        <v>16</v>
      </c>
      <c r="T2169" t="s">
        <v>203</v>
      </c>
      <c r="U2169" s="2">
        <v>7</v>
      </c>
      <c r="V2169" s="2">
        <v>1</v>
      </c>
      <c r="W2169" s="8">
        <v>8.8888888888888892E-2</v>
      </c>
      <c r="X2169" s="2">
        <v>148</v>
      </c>
      <c r="Y2169" s="45"/>
      <c r="AC2169" s="1" t="str">
        <f>IF(Table13[[#This Row],[TCS MP]]&gt;=Table13[[#This Row],[BMP]],IF(Table13[[#This Row],[TCS MP]]&lt;=Table13[[#This Row],[EMP]],"Good","EMP"),"BMP")</f>
        <v>EMP</v>
      </c>
    </row>
    <row r="2170" spans="1:29" ht="24" customHeight="1" x14ac:dyDescent="0.25">
      <c r="A2170" t="s">
        <v>11755</v>
      </c>
      <c r="B2170" t="s">
        <v>21451</v>
      </c>
      <c r="C2170">
        <v>9971</v>
      </c>
      <c r="D2170" t="s">
        <v>17074</v>
      </c>
      <c r="E2170" t="s">
        <v>11756</v>
      </c>
      <c r="F2170" s="9">
        <f>Table13[[#This Row],[ToMeasure]]-Table13[[#This Row],[FromMeasure]]</f>
        <v>1.1542731900000001</v>
      </c>
      <c r="G2170" s="5" t="s">
        <v>11757</v>
      </c>
      <c r="H2170" s="35">
        <v>0</v>
      </c>
      <c r="I2170" s="56"/>
      <c r="J2170" t="s">
        <v>647</v>
      </c>
      <c r="K2170" s="58" t="s">
        <v>203</v>
      </c>
      <c r="L2170" s="35">
        <v>1.1542731900000001</v>
      </c>
      <c r="M2170" s="56"/>
      <c r="N2170" t="s">
        <v>7190</v>
      </c>
      <c r="O2170" s="2">
        <v>3129</v>
      </c>
      <c r="P2170" s="2">
        <v>0</v>
      </c>
      <c r="Q2170" s="2">
        <v>3129</v>
      </c>
      <c r="R2170" t="s">
        <v>11758</v>
      </c>
      <c r="S2170">
        <v>12</v>
      </c>
      <c r="T2170" t="s">
        <v>203</v>
      </c>
      <c r="U2170" s="2">
        <v>97</v>
      </c>
      <c r="V2170" s="2">
        <v>343</v>
      </c>
      <c r="W2170" s="8">
        <v>0.14062000639181849</v>
      </c>
      <c r="X2170" s="2">
        <v>5159</v>
      </c>
      <c r="Y2170" s="45"/>
      <c r="AC2170" s="1" t="str">
        <f>IF(Table13[[#This Row],[TCS MP]]&gt;=Table13[[#This Row],[BMP]],IF(Table13[[#This Row],[TCS MP]]&lt;=Table13[[#This Row],[EMP]],"Good","EMP"),"BMP")</f>
        <v>EMP</v>
      </c>
    </row>
    <row r="2171" spans="1:29" ht="24" customHeight="1" x14ac:dyDescent="0.25">
      <c r="A2171" t="s">
        <v>11759</v>
      </c>
      <c r="B2171" t="s">
        <v>21450</v>
      </c>
      <c r="C2171">
        <v>9970</v>
      </c>
      <c r="D2171" t="s">
        <v>17074</v>
      </c>
      <c r="E2171" t="s">
        <v>11760</v>
      </c>
      <c r="F2171" s="9">
        <f>Table13[[#This Row],[ToMeasure]]-Table13[[#This Row],[FromMeasure]]</f>
        <v>0.12376841</v>
      </c>
      <c r="G2171" s="5" t="s">
        <v>11761</v>
      </c>
      <c r="H2171" s="35">
        <v>0</v>
      </c>
      <c r="I2171" s="56"/>
      <c r="J2171" t="s">
        <v>7878</v>
      </c>
      <c r="K2171" s="58" t="s">
        <v>203</v>
      </c>
      <c r="L2171" s="35">
        <v>0.12376841</v>
      </c>
      <c r="M2171" s="56"/>
      <c r="N2171" t="s">
        <v>156</v>
      </c>
      <c r="O2171" s="2">
        <v>90</v>
      </c>
      <c r="P2171" s="2">
        <v>0</v>
      </c>
      <c r="Q2171" s="2">
        <v>90</v>
      </c>
      <c r="R2171" t="s">
        <v>7879</v>
      </c>
      <c r="S2171">
        <v>16</v>
      </c>
      <c r="T2171" t="s">
        <v>203</v>
      </c>
      <c r="U2171" s="2" t="s">
        <v>203</v>
      </c>
      <c r="V2171" s="2" t="s">
        <v>203</v>
      </c>
      <c r="W2171" s="8" t="s">
        <v>203</v>
      </c>
      <c r="X2171" s="2">
        <v>148</v>
      </c>
      <c r="Y2171" s="45"/>
      <c r="AC2171" s="1" t="str">
        <f>IF(Table13[[#This Row],[TCS MP]]&gt;=Table13[[#This Row],[BMP]],IF(Table13[[#This Row],[TCS MP]]&lt;=Table13[[#This Row],[EMP]],"Good","EMP"),"BMP")</f>
        <v>EMP</v>
      </c>
    </row>
    <row r="2172" spans="1:29" ht="24" customHeight="1" x14ac:dyDescent="0.25">
      <c r="A2172" t="s">
        <v>7187</v>
      </c>
      <c r="C2172" t="s">
        <v>203</v>
      </c>
      <c r="D2172" t="s">
        <v>17074</v>
      </c>
      <c r="E2172" t="s">
        <v>7188</v>
      </c>
      <c r="F2172" s="9">
        <f>Table13[[#This Row],[ToMeasure]]-Table13[[#This Row],[FromMeasure]]</f>
        <v>0.13165335</v>
      </c>
      <c r="G2172" s="5" t="s">
        <v>7189</v>
      </c>
      <c r="H2172" s="35">
        <v>0</v>
      </c>
      <c r="I2172" s="56"/>
      <c r="J2172" t="s">
        <v>7190</v>
      </c>
      <c r="K2172" s="58" t="s">
        <v>203</v>
      </c>
      <c r="L2172" s="35">
        <v>0.13165335</v>
      </c>
      <c r="M2172" s="56"/>
      <c r="N2172" t="s">
        <v>647</v>
      </c>
      <c r="O2172" s="2" t="s">
        <v>203</v>
      </c>
      <c r="P2172" s="2" t="s">
        <v>203</v>
      </c>
      <c r="Q2172" s="2">
        <v>3561</v>
      </c>
      <c r="R2172" t="s">
        <v>4405</v>
      </c>
      <c r="S2172" t="s">
        <v>203</v>
      </c>
      <c r="T2172" t="s">
        <v>203</v>
      </c>
      <c r="U2172" s="2" t="s">
        <v>203</v>
      </c>
      <c r="V2172" s="2" t="s">
        <v>203</v>
      </c>
      <c r="W2172" s="8" t="s">
        <v>203</v>
      </c>
      <c r="X2172" s="2">
        <v>5871</v>
      </c>
      <c r="Y2172" s="45"/>
      <c r="AC2172" s="1" t="str">
        <f>IF(Table13[[#This Row],[TCS MP]]&gt;=Table13[[#This Row],[BMP]],IF(Table13[[#This Row],[TCS MP]]&lt;=Table13[[#This Row],[EMP]],"Good","EMP"),"BMP")</f>
        <v>EMP</v>
      </c>
    </row>
    <row r="2173" spans="1:29" ht="24" customHeight="1" x14ac:dyDescent="0.25">
      <c r="A2173" t="s">
        <v>7880</v>
      </c>
      <c r="B2173" t="s">
        <v>19484</v>
      </c>
      <c r="C2173">
        <v>4710</v>
      </c>
      <c r="D2173" t="s">
        <v>17074</v>
      </c>
      <c r="E2173" t="s">
        <v>7881</v>
      </c>
      <c r="F2173" s="9">
        <f>Table13[[#This Row],[ToMeasure]]-Table13[[#This Row],[FromMeasure]]</f>
        <v>0.14518244</v>
      </c>
      <c r="G2173" s="5" t="s">
        <v>7195</v>
      </c>
      <c r="H2173" s="35">
        <v>0</v>
      </c>
      <c r="I2173" s="56"/>
      <c r="J2173" t="s">
        <v>156</v>
      </c>
      <c r="K2173" s="58" t="s">
        <v>203</v>
      </c>
      <c r="L2173" s="35">
        <v>0.14518244</v>
      </c>
      <c r="M2173" s="56"/>
      <c r="N2173" t="s">
        <v>7194</v>
      </c>
      <c r="O2173" s="2">
        <v>1327</v>
      </c>
      <c r="P2173" s="2">
        <v>0</v>
      </c>
      <c r="Q2173" s="2">
        <v>1327</v>
      </c>
      <c r="R2173" t="s">
        <v>7196</v>
      </c>
      <c r="S2173">
        <v>11</v>
      </c>
      <c r="T2173" t="s">
        <v>203</v>
      </c>
      <c r="U2173" s="2">
        <v>107</v>
      </c>
      <c r="V2173" s="2">
        <v>17</v>
      </c>
      <c r="W2173" s="8">
        <v>9.34438583270535E-2</v>
      </c>
      <c r="X2173" s="2">
        <v>2188</v>
      </c>
      <c r="Y2173" s="45"/>
      <c r="AC2173" s="1" t="str">
        <f>IF(Table13[[#This Row],[TCS MP]]&gt;=Table13[[#This Row],[BMP]],IF(Table13[[#This Row],[TCS MP]]&lt;=Table13[[#This Row],[EMP]],"Good","EMP"),"BMP")</f>
        <v>EMP</v>
      </c>
    </row>
    <row r="2174" spans="1:29" ht="24" customHeight="1" x14ac:dyDescent="0.25">
      <c r="A2174" t="s">
        <v>3875</v>
      </c>
      <c r="B2174" t="s">
        <v>19485</v>
      </c>
      <c r="C2174">
        <v>4711</v>
      </c>
      <c r="D2174" t="s">
        <v>17074</v>
      </c>
      <c r="E2174" t="s">
        <v>3876</v>
      </c>
      <c r="F2174" s="9">
        <f>Table13[[#This Row],[ToMeasure]]-Table13[[#This Row],[FromMeasure]]</f>
        <v>0.15362903</v>
      </c>
      <c r="G2174" s="5" t="s">
        <v>3877</v>
      </c>
      <c r="H2174" s="35">
        <v>0</v>
      </c>
      <c r="I2174" s="56"/>
      <c r="J2174" t="s">
        <v>647</v>
      </c>
      <c r="K2174" s="58" t="s">
        <v>203</v>
      </c>
      <c r="L2174" s="35">
        <v>0.15362903</v>
      </c>
      <c r="M2174" s="56"/>
      <c r="N2174" t="s">
        <v>3878</v>
      </c>
      <c r="O2174" s="2">
        <v>1113</v>
      </c>
      <c r="P2174" s="2">
        <v>0</v>
      </c>
      <c r="Q2174" s="2">
        <v>1113</v>
      </c>
      <c r="R2174" t="s">
        <v>3880</v>
      </c>
      <c r="S2174">
        <v>12</v>
      </c>
      <c r="T2174" t="s">
        <v>203</v>
      </c>
      <c r="U2174" s="2">
        <v>89</v>
      </c>
      <c r="V2174" s="2">
        <v>14</v>
      </c>
      <c r="W2174" s="8">
        <v>9.2542677448337829E-2</v>
      </c>
      <c r="X2174" s="2">
        <v>1835</v>
      </c>
      <c r="Y2174" s="45"/>
      <c r="AC2174" s="1" t="str">
        <f>IF(Table13[[#This Row],[TCS MP]]&gt;=Table13[[#This Row],[BMP]],IF(Table13[[#This Row],[TCS MP]]&lt;=Table13[[#This Row],[EMP]],"Good","EMP"),"BMP")</f>
        <v>EMP</v>
      </c>
    </row>
    <row r="2175" spans="1:29" ht="24" customHeight="1" x14ac:dyDescent="0.25">
      <c r="A2175" t="s">
        <v>7191</v>
      </c>
      <c r="B2175" t="s">
        <v>19484</v>
      </c>
      <c r="C2175">
        <v>4710</v>
      </c>
      <c r="D2175" t="s">
        <v>17074</v>
      </c>
      <c r="E2175" t="s">
        <v>7192</v>
      </c>
      <c r="F2175" s="9">
        <f>Table13[[#This Row],[ToMeasure]]-Table13[[#This Row],[FromMeasure]]</f>
        <v>0.11341496</v>
      </c>
      <c r="G2175" s="5" t="s">
        <v>7193</v>
      </c>
      <c r="H2175" s="35">
        <v>0</v>
      </c>
      <c r="I2175" s="56"/>
      <c r="J2175" t="s">
        <v>7194</v>
      </c>
      <c r="K2175" s="58" t="s">
        <v>203</v>
      </c>
      <c r="L2175" s="35">
        <v>0.11341496</v>
      </c>
      <c r="M2175" s="56"/>
      <c r="N2175" t="s">
        <v>156</v>
      </c>
      <c r="O2175" s="2">
        <v>1327</v>
      </c>
      <c r="P2175" s="2">
        <v>0</v>
      </c>
      <c r="Q2175" s="2">
        <v>1327</v>
      </c>
      <c r="R2175" t="s">
        <v>7196</v>
      </c>
      <c r="S2175">
        <v>11</v>
      </c>
      <c r="T2175" t="s">
        <v>203</v>
      </c>
      <c r="U2175" s="2">
        <v>110</v>
      </c>
      <c r="V2175" s="2">
        <v>17</v>
      </c>
      <c r="W2175" s="8">
        <v>9.5704596834966085E-2</v>
      </c>
      <c r="X2175" s="2">
        <v>2188</v>
      </c>
      <c r="Y2175" s="45"/>
      <c r="AC2175" s="1" t="str">
        <f>IF(Table13[[#This Row],[TCS MP]]&gt;=Table13[[#This Row],[BMP]],IF(Table13[[#This Row],[TCS MP]]&lt;=Table13[[#This Row],[EMP]],"Good","EMP"),"BMP")</f>
        <v>EMP</v>
      </c>
    </row>
    <row r="2176" spans="1:29" ht="24" customHeight="1" x14ac:dyDescent="0.25">
      <c r="A2176" t="s">
        <v>3881</v>
      </c>
      <c r="B2176" t="s">
        <v>19485</v>
      </c>
      <c r="C2176">
        <v>4711</v>
      </c>
      <c r="D2176" t="s">
        <v>17074</v>
      </c>
      <c r="E2176" t="s">
        <v>3882</v>
      </c>
      <c r="F2176" s="9">
        <f>Table13[[#This Row],[ToMeasure]]-Table13[[#This Row],[FromMeasure]]</f>
        <v>0.12335483</v>
      </c>
      <c r="G2176" s="5" t="s">
        <v>3879</v>
      </c>
      <c r="H2176" s="35">
        <v>0</v>
      </c>
      <c r="I2176" s="56"/>
      <c r="J2176" t="s">
        <v>3878</v>
      </c>
      <c r="K2176" s="58" t="s">
        <v>203</v>
      </c>
      <c r="L2176" s="35">
        <v>0.12335483</v>
      </c>
      <c r="M2176" s="56"/>
      <c r="N2176" t="s">
        <v>647</v>
      </c>
      <c r="O2176" s="2">
        <v>1113</v>
      </c>
      <c r="P2176" s="2">
        <v>0</v>
      </c>
      <c r="Q2176" s="2">
        <v>1113</v>
      </c>
      <c r="R2176" t="s">
        <v>3880</v>
      </c>
      <c r="S2176">
        <v>12</v>
      </c>
      <c r="T2176" t="s">
        <v>203</v>
      </c>
      <c r="U2176" s="2">
        <v>93</v>
      </c>
      <c r="V2176" s="2">
        <v>14</v>
      </c>
      <c r="W2176" s="8">
        <v>9.6136567834681039E-2</v>
      </c>
      <c r="X2176" s="2">
        <v>1835</v>
      </c>
      <c r="Y2176" s="45"/>
      <c r="AC2176" s="1" t="str">
        <f>IF(Table13[[#This Row],[TCS MP]]&gt;=Table13[[#This Row],[BMP]],IF(Table13[[#This Row],[TCS MP]]&lt;=Table13[[#This Row],[EMP]],"Good","EMP"),"BMP")</f>
        <v>EMP</v>
      </c>
    </row>
    <row r="2177" spans="1:29" ht="24" customHeight="1" x14ac:dyDescent="0.25">
      <c r="A2177" t="s">
        <v>7197</v>
      </c>
      <c r="B2177" t="s">
        <v>19484</v>
      </c>
      <c r="C2177">
        <v>4710</v>
      </c>
      <c r="D2177" t="s">
        <v>17074</v>
      </c>
      <c r="E2177" t="s">
        <v>7198</v>
      </c>
      <c r="F2177" s="9">
        <f>Table13[[#This Row],[ToMeasure]]-Table13[[#This Row],[FromMeasure]]</f>
        <v>0.12939181</v>
      </c>
      <c r="G2177" s="5" t="s">
        <v>7199</v>
      </c>
      <c r="H2177" s="35">
        <v>0</v>
      </c>
      <c r="I2177" s="56"/>
      <c r="J2177" t="s">
        <v>7195</v>
      </c>
      <c r="K2177" s="58" t="s">
        <v>203</v>
      </c>
      <c r="L2177" s="35">
        <v>0.12939181</v>
      </c>
      <c r="M2177" s="56"/>
      <c r="N2177" t="s">
        <v>7194</v>
      </c>
      <c r="O2177" s="2">
        <v>1327</v>
      </c>
      <c r="P2177" s="2">
        <v>0</v>
      </c>
      <c r="Q2177" s="2">
        <v>1327</v>
      </c>
      <c r="R2177" t="s">
        <v>7196</v>
      </c>
      <c r="S2177">
        <v>11</v>
      </c>
      <c r="T2177" t="s">
        <v>203</v>
      </c>
      <c r="U2177" s="2">
        <v>107</v>
      </c>
      <c r="V2177" s="2">
        <v>17</v>
      </c>
      <c r="W2177" s="8">
        <v>9.34438583270535E-2</v>
      </c>
      <c r="X2177" s="2">
        <v>2330</v>
      </c>
      <c r="Y2177" s="45"/>
      <c r="AC2177" s="1" t="str">
        <f>IF(Table13[[#This Row],[TCS MP]]&gt;=Table13[[#This Row],[BMP]],IF(Table13[[#This Row],[TCS MP]]&lt;=Table13[[#This Row],[EMP]],"Good","EMP"),"BMP")</f>
        <v>EMP</v>
      </c>
    </row>
    <row r="2178" spans="1:29" ht="24" customHeight="1" x14ac:dyDescent="0.25">
      <c r="A2178" t="s">
        <v>7882</v>
      </c>
      <c r="B2178" t="s">
        <v>19485</v>
      </c>
      <c r="C2178">
        <v>4711</v>
      </c>
      <c r="D2178" t="s">
        <v>17074</v>
      </c>
      <c r="E2178" t="s">
        <v>7883</v>
      </c>
      <c r="F2178" s="9">
        <f>Table13[[#This Row],[ToMeasure]]-Table13[[#This Row],[FromMeasure]]</f>
        <v>0.13438377000000001</v>
      </c>
      <c r="G2178" s="5" t="s">
        <v>7884</v>
      </c>
      <c r="H2178" s="35">
        <v>0</v>
      </c>
      <c r="I2178" s="56"/>
      <c r="J2178" t="s">
        <v>3877</v>
      </c>
      <c r="K2178" s="58" t="s">
        <v>203</v>
      </c>
      <c r="L2178" s="35">
        <v>0.13438377000000001</v>
      </c>
      <c r="M2178" s="56"/>
      <c r="N2178" t="s">
        <v>3878</v>
      </c>
      <c r="O2178" s="2">
        <v>1113</v>
      </c>
      <c r="P2178" s="2">
        <v>0</v>
      </c>
      <c r="Q2178" s="2">
        <v>1113</v>
      </c>
      <c r="R2178" t="s">
        <v>3880</v>
      </c>
      <c r="S2178">
        <v>12</v>
      </c>
      <c r="T2178" t="s">
        <v>203</v>
      </c>
      <c r="U2178" s="2">
        <v>89</v>
      </c>
      <c r="V2178" s="2">
        <v>14</v>
      </c>
      <c r="W2178" s="8">
        <v>9.2542677448337829E-2</v>
      </c>
      <c r="X2178" s="2">
        <v>1954</v>
      </c>
      <c r="Y2178" s="45"/>
      <c r="AC2178" s="1" t="str">
        <f>IF(Table13[[#This Row],[TCS MP]]&gt;=Table13[[#This Row],[BMP]],IF(Table13[[#This Row],[TCS MP]]&lt;=Table13[[#This Row],[EMP]],"Good","EMP"),"BMP")</f>
        <v>EMP</v>
      </c>
    </row>
    <row r="2179" spans="1:29" ht="24" customHeight="1" x14ac:dyDescent="0.25">
      <c r="A2179" t="s">
        <v>7885</v>
      </c>
      <c r="B2179" t="s">
        <v>19486</v>
      </c>
      <c r="C2179">
        <v>4720</v>
      </c>
      <c r="D2179" t="s">
        <v>17074</v>
      </c>
      <c r="E2179" t="s">
        <v>7886</v>
      </c>
      <c r="F2179" s="9">
        <f>Table13[[#This Row],[ToMeasure]]-Table13[[#This Row],[FromMeasure]]</f>
        <v>0.17490262000000001</v>
      </c>
      <c r="G2179" s="5" t="s">
        <v>7203</v>
      </c>
      <c r="H2179" s="35">
        <v>0</v>
      </c>
      <c r="I2179" s="56"/>
      <c r="J2179" t="s">
        <v>156</v>
      </c>
      <c r="K2179" s="58" t="s">
        <v>203</v>
      </c>
      <c r="L2179" s="35">
        <v>0.17490262000000001</v>
      </c>
      <c r="M2179" s="56"/>
      <c r="N2179" t="s">
        <v>7202</v>
      </c>
      <c r="O2179" s="2">
        <v>68</v>
      </c>
      <c r="P2179" s="2">
        <v>0</v>
      </c>
      <c r="Q2179" s="2">
        <v>68</v>
      </c>
      <c r="R2179" t="s">
        <v>7887</v>
      </c>
      <c r="S2179">
        <v>16</v>
      </c>
      <c r="T2179" t="s">
        <v>203</v>
      </c>
      <c r="U2179" s="2">
        <v>5</v>
      </c>
      <c r="V2179" s="2">
        <v>7</v>
      </c>
      <c r="W2179" s="8">
        <v>0.17647058823529413</v>
      </c>
      <c r="X2179" s="2">
        <v>112</v>
      </c>
      <c r="Y2179" s="45"/>
      <c r="AC2179" s="1" t="str">
        <f>IF(Table13[[#This Row],[TCS MP]]&gt;=Table13[[#This Row],[BMP]],IF(Table13[[#This Row],[TCS MP]]&lt;=Table13[[#This Row],[EMP]],"Good","EMP"),"BMP")</f>
        <v>EMP</v>
      </c>
    </row>
    <row r="2180" spans="1:29" ht="24" customHeight="1" x14ac:dyDescent="0.25">
      <c r="A2180" t="s">
        <v>7888</v>
      </c>
      <c r="B2180" t="s">
        <v>19488</v>
      </c>
      <c r="C2180">
        <v>4722</v>
      </c>
      <c r="D2180" t="s">
        <v>17074</v>
      </c>
      <c r="E2180" t="s">
        <v>7889</v>
      </c>
      <c r="F2180" s="9">
        <f>Table13[[#This Row],[ToMeasure]]-Table13[[#This Row],[FromMeasure]]</f>
        <v>0.16380222</v>
      </c>
      <c r="G2180" s="5" t="s">
        <v>7208</v>
      </c>
      <c r="H2180" s="35">
        <v>0</v>
      </c>
      <c r="I2180" s="56"/>
      <c r="J2180" t="s">
        <v>647</v>
      </c>
      <c r="K2180" s="58" t="s">
        <v>203</v>
      </c>
      <c r="L2180" s="35">
        <v>0.16380222</v>
      </c>
      <c r="M2180" s="56"/>
      <c r="N2180" t="s">
        <v>7207</v>
      </c>
      <c r="O2180" s="2">
        <v>125</v>
      </c>
      <c r="P2180" s="2">
        <v>0</v>
      </c>
      <c r="Q2180" s="2">
        <v>125</v>
      </c>
      <c r="R2180" t="s">
        <v>7890</v>
      </c>
      <c r="S2180">
        <v>24</v>
      </c>
      <c r="T2180" t="s">
        <v>203</v>
      </c>
      <c r="U2180" s="2">
        <v>9</v>
      </c>
      <c r="V2180" s="2">
        <v>2</v>
      </c>
      <c r="W2180" s="8">
        <v>8.7999999999999995E-2</v>
      </c>
      <c r="X2180" s="2">
        <v>206</v>
      </c>
      <c r="Y2180" s="45"/>
      <c r="AC2180" s="1" t="str">
        <f>IF(Table13[[#This Row],[TCS MP]]&gt;=Table13[[#This Row],[BMP]],IF(Table13[[#This Row],[TCS MP]]&lt;=Table13[[#This Row],[EMP]],"Good","EMP"),"BMP")</f>
        <v>EMP</v>
      </c>
    </row>
    <row r="2181" spans="1:29" ht="24" customHeight="1" x14ac:dyDescent="0.25">
      <c r="A2181" t="s">
        <v>7200</v>
      </c>
      <c r="B2181" t="s">
        <v>19487</v>
      </c>
      <c r="C2181">
        <v>4721</v>
      </c>
      <c r="D2181" t="s">
        <v>17074</v>
      </c>
      <c r="E2181" t="s">
        <v>7201</v>
      </c>
      <c r="F2181" s="9">
        <f>Table13[[#This Row],[ToMeasure]]-Table13[[#This Row],[FromMeasure]]</f>
        <v>0.21008557999999999</v>
      </c>
      <c r="G2181" s="5" t="s">
        <v>7202</v>
      </c>
      <c r="H2181" s="35">
        <v>0</v>
      </c>
      <c r="I2181" s="56"/>
      <c r="J2181" t="s">
        <v>7203</v>
      </c>
      <c r="K2181" s="58" t="s">
        <v>203</v>
      </c>
      <c r="L2181" s="35">
        <v>0.21008557999999999</v>
      </c>
      <c r="M2181" s="56"/>
      <c r="N2181" t="s">
        <v>156</v>
      </c>
      <c r="O2181" s="2">
        <v>110</v>
      </c>
      <c r="P2181" s="2">
        <v>0</v>
      </c>
      <c r="Q2181" s="2">
        <v>110</v>
      </c>
      <c r="R2181" t="s">
        <v>7204</v>
      </c>
      <c r="S2181">
        <v>26</v>
      </c>
      <c r="T2181" t="s">
        <v>203</v>
      </c>
      <c r="U2181" s="2">
        <v>5</v>
      </c>
      <c r="V2181" s="2">
        <v>3</v>
      </c>
      <c r="W2181" s="8">
        <v>7.2727272727272724E-2</v>
      </c>
      <c r="X2181" s="2">
        <v>181</v>
      </c>
      <c r="Y2181" s="45"/>
      <c r="AC2181" s="1" t="str">
        <f>IF(Table13[[#This Row],[TCS MP]]&gt;=Table13[[#This Row],[BMP]],IF(Table13[[#This Row],[TCS MP]]&lt;=Table13[[#This Row],[EMP]],"Good","EMP"),"BMP")</f>
        <v>EMP</v>
      </c>
    </row>
    <row r="2182" spans="1:29" ht="24" customHeight="1" x14ac:dyDescent="0.25">
      <c r="A2182" t="s">
        <v>7205</v>
      </c>
      <c r="B2182" t="s">
        <v>19489</v>
      </c>
      <c r="C2182">
        <v>4723</v>
      </c>
      <c r="D2182" t="s">
        <v>17074</v>
      </c>
      <c r="E2182" t="s">
        <v>7206</v>
      </c>
      <c r="F2182" s="9">
        <f>Table13[[#This Row],[ToMeasure]]-Table13[[#This Row],[FromMeasure]]</f>
        <v>0.20870658</v>
      </c>
      <c r="G2182" s="5" t="s">
        <v>7207</v>
      </c>
      <c r="H2182" s="35">
        <v>0</v>
      </c>
      <c r="I2182" s="56"/>
      <c r="J2182" t="s">
        <v>7208</v>
      </c>
      <c r="K2182" s="58" t="s">
        <v>203</v>
      </c>
      <c r="L2182" s="35">
        <v>0.20870658</v>
      </c>
      <c r="M2182" s="56"/>
      <c r="N2182" t="s">
        <v>647</v>
      </c>
      <c r="O2182" s="2">
        <v>117</v>
      </c>
      <c r="P2182" s="2">
        <v>0</v>
      </c>
      <c r="Q2182" s="2">
        <v>117</v>
      </c>
      <c r="R2182" t="s">
        <v>7209</v>
      </c>
      <c r="S2182">
        <v>21</v>
      </c>
      <c r="T2182" t="s">
        <v>203</v>
      </c>
      <c r="U2182" s="2">
        <v>5</v>
      </c>
      <c r="V2182" s="2">
        <v>3</v>
      </c>
      <c r="W2182" s="8">
        <v>6.8376068376068383E-2</v>
      </c>
      <c r="X2182" s="2">
        <v>193</v>
      </c>
      <c r="Y2182" s="45"/>
      <c r="AC2182" s="1" t="str">
        <f>IF(Table13[[#This Row],[TCS MP]]&gt;=Table13[[#This Row],[BMP]],IF(Table13[[#This Row],[TCS MP]]&lt;=Table13[[#This Row],[EMP]],"Good","EMP"),"BMP")</f>
        <v>EMP</v>
      </c>
    </row>
    <row r="2183" spans="1:29" ht="24" customHeight="1" x14ac:dyDescent="0.25">
      <c r="A2183" t="s">
        <v>3884</v>
      </c>
      <c r="B2183" t="s">
        <v>19491</v>
      </c>
      <c r="C2183">
        <v>4730</v>
      </c>
      <c r="D2183" t="s">
        <v>17074</v>
      </c>
      <c r="E2183" t="s">
        <v>3885</v>
      </c>
      <c r="F2183" s="9">
        <f>Table13[[#This Row],[ToMeasure]]-Table13[[#This Row],[FromMeasure]]</f>
        <v>0.43760839000000001</v>
      </c>
      <c r="G2183" s="5" t="s">
        <v>3886</v>
      </c>
      <c r="H2183" s="35">
        <v>0</v>
      </c>
      <c r="I2183" s="56"/>
      <c r="J2183" t="s">
        <v>564</v>
      </c>
      <c r="K2183" s="58" t="s">
        <v>203</v>
      </c>
      <c r="L2183" s="35">
        <v>0.43760839000000001</v>
      </c>
      <c r="M2183" s="56"/>
      <c r="N2183" t="s">
        <v>3887</v>
      </c>
      <c r="O2183" s="2">
        <v>1356</v>
      </c>
      <c r="P2183" s="2">
        <v>0</v>
      </c>
      <c r="Q2183" s="2">
        <v>1356</v>
      </c>
      <c r="R2183" t="s">
        <v>3888</v>
      </c>
      <c r="S2183">
        <v>16</v>
      </c>
      <c r="T2183" t="s">
        <v>203</v>
      </c>
      <c r="U2183" s="2">
        <v>75</v>
      </c>
      <c r="V2183" s="2">
        <v>234</v>
      </c>
      <c r="W2183" s="8">
        <v>0.22787610619469026</v>
      </c>
      <c r="X2183" s="2">
        <v>2257</v>
      </c>
      <c r="Y2183" s="45"/>
      <c r="AC2183" s="1" t="str">
        <f>IF(Table13[[#This Row],[TCS MP]]&gt;=Table13[[#This Row],[BMP]],IF(Table13[[#This Row],[TCS MP]]&lt;=Table13[[#This Row],[EMP]],"Good","EMP"),"BMP")</f>
        <v>EMP</v>
      </c>
    </row>
    <row r="2184" spans="1:29" ht="24" customHeight="1" x14ac:dyDescent="0.25">
      <c r="A2184" t="s">
        <v>3889</v>
      </c>
      <c r="B2184" t="s">
        <v>19493</v>
      </c>
      <c r="C2184">
        <v>4732</v>
      </c>
      <c r="D2184" t="s">
        <v>17074</v>
      </c>
      <c r="E2184" t="s">
        <v>3890</v>
      </c>
      <c r="F2184" s="9">
        <f>Table13[[#This Row],[ToMeasure]]-Table13[[#This Row],[FromMeasure]]</f>
        <v>0.21763569999999999</v>
      </c>
      <c r="G2184" s="5" t="s">
        <v>3891</v>
      </c>
      <c r="H2184" s="35">
        <v>0</v>
      </c>
      <c r="I2184" s="56"/>
      <c r="J2184" t="s">
        <v>3892</v>
      </c>
      <c r="K2184" s="58" t="s">
        <v>203</v>
      </c>
      <c r="L2184" s="35">
        <v>0.21763569999999999</v>
      </c>
      <c r="M2184" s="56"/>
      <c r="N2184" t="s">
        <v>3893</v>
      </c>
      <c r="O2184" s="2">
        <v>661</v>
      </c>
      <c r="P2184" s="2">
        <v>0</v>
      </c>
      <c r="Q2184" s="2">
        <v>661</v>
      </c>
      <c r="R2184" t="s">
        <v>3894</v>
      </c>
      <c r="S2184">
        <v>12</v>
      </c>
      <c r="T2184" t="s">
        <v>203</v>
      </c>
      <c r="U2184" s="2">
        <v>37</v>
      </c>
      <c r="V2184" s="2">
        <v>112</v>
      </c>
      <c r="W2184" s="8">
        <v>0.22541603630862331</v>
      </c>
      <c r="X2184" s="2">
        <v>1100</v>
      </c>
      <c r="Y2184" s="45"/>
      <c r="AC2184" s="1" t="str">
        <f>IF(Table13[[#This Row],[TCS MP]]&gt;=Table13[[#This Row],[BMP]],IF(Table13[[#This Row],[TCS MP]]&lt;=Table13[[#This Row],[EMP]],"Good","EMP"),"BMP")</f>
        <v>EMP</v>
      </c>
    </row>
    <row r="2185" spans="1:29" ht="24" customHeight="1" x14ac:dyDescent="0.25">
      <c r="A2185" t="s">
        <v>3895</v>
      </c>
      <c r="B2185" t="s">
        <v>19492</v>
      </c>
      <c r="C2185">
        <v>4731</v>
      </c>
      <c r="D2185" t="s">
        <v>17074</v>
      </c>
      <c r="E2185" t="s">
        <v>3896</v>
      </c>
      <c r="F2185" s="9">
        <f>Table13[[#This Row],[ToMeasure]]-Table13[[#This Row],[FromMeasure]]</f>
        <v>0.22045978999999999</v>
      </c>
      <c r="G2185" s="5" t="s">
        <v>3887</v>
      </c>
      <c r="H2185" s="35">
        <v>0</v>
      </c>
      <c r="I2185" s="56"/>
      <c r="J2185" t="s">
        <v>3886</v>
      </c>
      <c r="K2185" s="58" t="s">
        <v>203</v>
      </c>
      <c r="L2185" s="35">
        <v>0.22045978999999999</v>
      </c>
      <c r="M2185" s="56"/>
      <c r="N2185" t="s">
        <v>564</v>
      </c>
      <c r="O2185" s="2">
        <v>708</v>
      </c>
      <c r="P2185" s="2">
        <v>0</v>
      </c>
      <c r="Q2185" s="2">
        <v>708</v>
      </c>
      <c r="R2185" t="s">
        <v>3897</v>
      </c>
      <c r="S2185">
        <v>13</v>
      </c>
      <c r="T2185" t="s">
        <v>203</v>
      </c>
      <c r="U2185" s="2">
        <v>39</v>
      </c>
      <c r="V2185" s="2">
        <v>121</v>
      </c>
      <c r="W2185" s="8">
        <v>0.22598870056497175</v>
      </c>
      <c r="X2185" s="2">
        <v>1178</v>
      </c>
      <c r="Y2185" s="45"/>
      <c r="AC2185" s="1" t="str">
        <f>IF(Table13[[#This Row],[TCS MP]]&gt;=Table13[[#This Row],[BMP]],IF(Table13[[#This Row],[TCS MP]]&lt;=Table13[[#This Row],[EMP]],"Good","EMP"),"BMP")</f>
        <v>EMP</v>
      </c>
    </row>
    <row r="2186" spans="1:29" ht="24" customHeight="1" x14ac:dyDescent="0.25">
      <c r="A2186" t="s">
        <v>8249</v>
      </c>
      <c r="B2186" t="s">
        <v>19494</v>
      </c>
      <c r="C2186">
        <v>4733</v>
      </c>
      <c r="D2186" t="s">
        <v>17074</v>
      </c>
      <c r="E2186" t="s">
        <v>8250</v>
      </c>
      <c r="F2186" s="9">
        <f>Table13[[#This Row],[ToMeasure]]-Table13[[#This Row],[FromMeasure]]</f>
        <v>0.3231193</v>
      </c>
      <c r="G2186" s="5" t="s">
        <v>3893</v>
      </c>
      <c r="H2186" s="35">
        <v>0</v>
      </c>
      <c r="I2186" s="56"/>
      <c r="J2186" t="s">
        <v>3892</v>
      </c>
      <c r="K2186" s="58" t="s">
        <v>203</v>
      </c>
      <c r="L2186" s="35">
        <v>0.3231193</v>
      </c>
      <c r="M2186" s="56"/>
      <c r="N2186" t="s">
        <v>3891</v>
      </c>
      <c r="O2186" s="2">
        <v>1316</v>
      </c>
      <c r="P2186" s="2">
        <v>0</v>
      </c>
      <c r="Q2186" s="2">
        <v>1316</v>
      </c>
      <c r="R2186" t="s">
        <v>8251</v>
      </c>
      <c r="S2186">
        <v>11</v>
      </c>
      <c r="T2186" t="s">
        <v>203</v>
      </c>
      <c r="U2186" s="2">
        <v>73</v>
      </c>
      <c r="V2186" s="2">
        <v>226</v>
      </c>
      <c r="W2186" s="8">
        <v>0.22720364741641338</v>
      </c>
      <c r="X2186" s="2">
        <v>2191</v>
      </c>
      <c r="Y2186" s="45"/>
      <c r="AC2186" s="1" t="str">
        <f>IF(Table13[[#This Row],[TCS MP]]&gt;=Table13[[#This Row],[BMP]],IF(Table13[[#This Row],[TCS MP]]&lt;=Table13[[#This Row],[EMP]],"Good","EMP"),"BMP")</f>
        <v>EMP</v>
      </c>
    </row>
    <row r="2187" spans="1:29" ht="24" customHeight="1" x14ac:dyDescent="0.25">
      <c r="A2187" t="s">
        <v>3898</v>
      </c>
      <c r="B2187" t="s">
        <v>19496</v>
      </c>
      <c r="C2187">
        <v>4740</v>
      </c>
      <c r="D2187" t="s">
        <v>17074</v>
      </c>
      <c r="E2187" t="s">
        <v>3899</v>
      </c>
      <c r="F2187" s="9">
        <f>Table13[[#This Row],[ToMeasure]]-Table13[[#This Row],[FromMeasure]]</f>
        <v>0.17996760000000001</v>
      </c>
      <c r="G2187" s="5" t="s">
        <v>3900</v>
      </c>
      <c r="H2187" s="35">
        <v>0</v>
      </c>
      <c r="I2187" s="56"/>
      <c r="J2187" t="s">
        <v>564</v>
      </c>
      <c r="K2187" s="58" t="s">
        <v>203</v>
      </c>
      <c r="L2187" s="35">
        <v>0.17996760000000001</v>
      </c>
      <c r="M2187" s="56"/>
      <c r="N2187" t="s">
        <v>3901</v>
      </c>
      <c r="O2187" s="2">
        <v>726</v>
      </c>
      <c r="P2187" s="2">
        <v>0</v>
      </c>
      <c r="Q2187" s="2">
        <v>726</v>
      </c>
      <c r="R2187" t="s">
        <v>3902</v>
      </c>
      <c r="S2187">
        <v>12</v>
      </c>
      <c r="T2187" t="s">
        <v>203</v>
      </c>
      <c r="U2187" s="2">
        <v>39</v>
      </c>
      <c r="V2187" s="2">
        <v>124</v>
      </c>
      <c r="W2187" s="8">
        <v>0.22451790633608815</v>
      </c>
      <c r="X2187" s="2">
        <v>1208</v>
      </c>
      <c r="Y2187" s="45"/>
      <c r="AC2187" s="1" t="str">
        <f>IF(Table13[[#This Row],[TCS MP]]&gt;=Table13[[#This Row],[BMP]],IF(Table13[[#This Row],[TCS MP]]&lt;=Table13[[#This Row],[EMP]],"Good","EMP"),"BMP")</f>
        <v>EMP</v>
      </c>
    </row>
    <row r="2188" spans="1:29" ht="24" customHeight="1" x14ac:dyDescent="0.25">
      <c r="A2188" t="s">
        <v>11763</v>
      </c>
      <c r="B2188" t="s">
        <v>19498</v>
      </c>
      <c r="C2188">
        <v>4742</v>
      </c>
      <c r="D2188" t="s">
        <v>17074</v>
      </c>
      <c r="E2188" t="s">
        <v>11764</v>
      </c>
      <c r="F2188" s="9">
        <f>Table13[[#This Row],[ToMeasure]]-Table13[[#This Row],[FromMeasure]]</f>
        <v>0.21019693</v>
      </c>
      <c r="G2188" s="5" t="s">
        <v>3906</v>
      </c>
      <c r="H2188" s="35">
        <v>0</v>
      </c>
      <c r="I2188" s="56"/>
      <c r="J2188" t="s">
        <v>3892</v>
      </c>
      <c r="K2188" s="58" t="s">
        <v>203</v>
      </c>
      <c r="L2188" s="35">
        <v>0.21019693</v>
      </c>
      <c r="M2188" s="56"/>
      <c r="N2188" t="s">
        <v>3905</v>
      </c>
      <c r="O2188" s="2">
        <v>564</v>
      </c>
      <c r="P2188" s="2">
        <v>0</v>
      </c>
      <c r="Q2188" s="2">
        <v>564</v>
      </c>
      <c r="R2188" t="s">
        <v>11765</v>
      </c>
      <c r="S2188">
        <v>12</v>
      </c>
      <c r="T2188" t="s">
        <v>203</v>
      </c>
      <c r="U2188" s="2">
        <v>21</v>
      </c>
      <c r="V2188" s="2">
        <v>218</v>
      </c>
      <c r="W2188" s="8">
        <v>0.42375886524822692</v>
      </c>
      <c r="X2188" s="2">
        <v>939</v>
      </c>
      <c r="Y2188" s="45"/>
      <c r="AC2188" s="1" t="str">
        <f>IF(Table13[[#This Row],[TCS MP]]&gt;=Table13[[#This Row],[BMP]],IF(Table13[[#This Row],[TCS MP]]&lt;=Table13[[#This Row],[EMP]],"Good","EMP"),"BMP")</f>
        <v>EMP</v>
      </c>
    </row>
    <row r="2189" spans="1:29" ht="24" customHeight="1" x14ac:dyDescent="0.25">
      <c r="A2189" t="s">
        <v>7212</v>
      </c>
      <c r="B2189" t="s">
        <v>19497</v>
      </c>
      <c r="C2189">
        <v>4741</v>
      </c>
      <c r="D2189" t="s">
        <v>17074</v>
      </c>
      <c r="E2189" t="s">
        <v>7213</v>
      </c>
      <c r="F2189" s="9">
        <f>Table13[[#This Row],[ToMeasure]]-Table13[[#This Row],[FromMeasure]]</f>
        <v>0.16179650000000001</v>
      </c>
      <c r="G2189" s="5" t="s">
        <v>3901</v>
      </c>
      <c r="H2189" s="35">
        <v>0</v>
      </c>
      <c r="I2189" s="56"/>
      <c r="J2189" t="s">
        <v>3900</v>
      </c>
      <c r="K2189" s="58" t="s">
        <v>203</v>
      </c>
      <c r="L2189" s="35">
        <v>0.16179650000000001</v>
      </c>
      <c r="M2189" s="56"/>
      <c r="N2189" t="s">
        <v>564</v>
      </c>
      <c r="O2189" s="2">
        <v>377</v>
      </c>
      <c r="P2189" s="2">
        <v>0</v>
      </c>
      <c r="Q2189" s="2">
        <v>377</v>
      </c>
      <c r="R2189" t="s">
        <v>7214</v>
      </c>
      <c r="S2189">
        <v>11</v>
      </c>
      <c r="T2189" t="s">
        <v>203</v>
      </c>
      <c r="U2189" s="2">
        <v>19</v>
      </c>
      <c r="V2189" s="2">
        <v>65</v>
      </c>
      <c r="W2189" s="8">
        <v>0.22281167108753316</v>
      </c>
      <c r="X2189" s="2">
        <v>628</v>
      </c>
      <c r="Y2189" s="45"/>
      <c r="AC2189" s="1" t="str">
        <f>IF(Table13[[#This Row],[TCS MP]]&gt;=Table13[[#This Row],[BMP]],IF(Table13[[#This Row],[TCS MP]]&lt;=Table13[[#This Row],[EMP]],"Good","EMP"),"BMP")</f>
        <v>EMP</v>
      </c>
    </row>
    <row r="2190" spans="1:29" ht="24" customHeight="1" x14ac:dyDescent="0.25">
      <c r="A2190" t="s">
        <v>3903</v>
      </c>
      <c r="B2190" t="s">
        <v>19499</v>
      </c>
      <c r="C2190">
        <v>4743</v>
      </c>
      <c r="D2190" t="s">
        <v>17074</v>
      </c>
      <c r="E2190" t="s">
        <v>3904</v>
      </c>
      <c r="F2190" s="9">
        <f>Table13[[#This Row],[ToMeasure]]-Table13[[#This Row],[FromMeasure]]</f>
        <v>0.23154435000000001</v>
      </c>
      <c r="G2190" s="5" t="s">
        <v>3905</v>
      </c>
      <c r="H2190" s="35">
        <v>0</v>
      </c>
      <c r="I2190" s="56"/>
      <c r="J2190" t="s">
        <v>3906</v>
      </c>
      <c r="K2190" s="58" t="s">
        <v>203</v>
      </c>
      <c r="L2190" s="35">
        <v>0.23154435000000001</v>
      </c>
      <c r="M2190" s="56"/>
      <c r="N2190" t="s">
        <v>3892</v>
      </c>
      <c r="O2190" s="2">
        <v>334</v>
      </c>
      <c r="P2190" s="2">
        <v>0</v>
      </c>
      <c r="Q2190" s="2">
        <v>334</v>
      </c>
      <c r="R2190" t="s">
        <v>3907</v>
      </c>
      <c r="S2190">
        <v>15</v>
      </c>
      <c r="T2190" t="s">
        <v>203</v>
      </c>
      <c r="U2190" s="2">
        <v>14</v>
      </c>
      <c r="V2190" s="2">
        <v>132</v>
      </c>
      <c r="W2190" s="8">
        <v>0.43712574850299402</v>
      </c>
      <c r="X2190" s="2">
        <v>556</v>
      </c>
      <c r="Y2190" s="45"/>
      <c r="AC2190" s="1" t="str">
        <f>IF(Table13[[#This Row],[TCS MP]]&gt;=Table13[[#This Row],[BMP]],IF(Table13[[#This Row],[TCS MP]]&lt;=Table13[[#This Row],[EMP]],"Good","EMP"),"BMP")</f>
        <v>EMP</v>
      </c>
    </row>
    <row r="2191" spans="1:29" ht="24" customHeight="1" x14ac:dyDescent="0.25">
      <c r="A2191" t="s">
        <v>3908</v>
      </c>
      <c r="B2191" t="s">
        <v>19500</v>
      </c>
      <c r="C2191">
        <v>4750</v>
      </c>
      <c r="D2191" t="s">
        <v>17074</v>
      </c>
      <c r="E2191" t="s">
        <v>3909</v>
      </c>
      <c r="F2191" s="9">
        <f>Table13[[#This Row],[ToMeasure]]-Table13[[#This Row],[FromMeasure]]</f>
        <v>0.26592238000000001</v>
      </c>
      <c r="G2191" s="5" t="s">
        <v>3910</v>
      </c>
      <c r="H2191" s="35">
        <v>0</v>
      </c>
      <c r="I2191" s="56"/>
      <c r="J2191" t="s">
        <v>564</v>
      </c>
      <c r="K2191" s="58" t="s">
        <v>203</v>
      </c>
      <c r="L2191" s="35">
        <v>0.26592238000000001</v>
      </c>
      <c r="M2191" s="56"/>
      <c r="N2191" t="s">
        <v>3911</v>
      </c>
      <c r="O2191" s="2">
        <v>147</v>
      </c>
      <c r="P2191" s="2">
        <v>0</v>
      </c>
      <c r="Q2191" s="2">
        <v>147</v>
      </c>
      <c r="R2191" t="s">
        <v>3912</v>
      </c>
      <c r="S2191">
        <v>18</v>
      </c>
      <c r="T2191" t="s">
        <v>203</v>
      </c>
      <c r="U2191" s="2">
        <v>5</v>
      </c>
      <c r="V2191" s="2">
        <v>23</v>
      </c>
      <c r="W2191" s="8">
        <v>0.19047619047619047</v>
      </c>
      <c r="X2191" s="2">
        <v>245</v>
      </c>
      <c r="Y2191" s="45"/>
      <c r="AC2191" s="1" t="str">
        <f>IF(Table13[[#This Row],[TCS MP]]&gt;=Table13[[#This Row],[BMP]],IF(Table13[[#This Row],[TCS MP]]&lt;=Table13[[#This Row],[EMP]],"Good","EMP"),"BMP")</f>
        <v>EMP</v>
      </c>
    </row>
    <row r="2192" spans="1:29" ht="24" customHeight="1" x14ac:dyDescent="0.25">
      <c r="A2192" t="s">
        <v>7215</v>
      </c>
      <c r="B2192" t="s">
        <v>19502</v>
      </c>
      <c r="C2192">
        <v>4752</v>
      </c>
      <c r="D2192" t="s">
        <v>17074</v>
      </c>
      <c r="E2192" t="s">
        <v>7216</v>
      </c>
      <c r="F2192" s="9">
        <f>Table13[[#This Row],[ToMeasure]]-Table13[[#This Row],[FromMeasure]]</f>
        <v>0.28762330000000003</v>
      </c>
      <c r="G2192" s="5" t="s">
        <v>3916</v>
      </c>
      <c r="H2192" s="35">
        <v>0</v>
      </c>
      <c r="I2192" s="56"/>
      <c r="J2192" t="s">
        <v>3892</v>
      </c>
      <c r="K2192" s="58" t="s">
        <v>203</v>
      </c>
      <c r="L2192" s="35">
        <v>0.28762330000000003</v>
      </c>
      <c r="M2192" s="56"/>
      <c r="N2192" t="s">
        <v>3915</v>
      </c>
      <c r="O2192" s="2">
        <v>172</v>
      </c>
      <c r="P2192" s="2">
        <v>0</v>
      </c>
      <c r="Q2192" s="2">
        <v>172</v>
      </c>
      <c r="R2192" t="s">
        <v>7217</v>
      </c>
      <c r="S2192">
        <v>14</v>
      </c>
      <c r="T2192" t="s">
        <v>203</v>
      </c>
      <c r="U2192" s="2">
        <v>9</v>
      </c>
      <c r="V2192" s="2">
        <v>30</v>
      </c>
      <c r="W2192" s="8">
        <v>0.22674418604651161</v>
      </c>
      <c r="X2192" s="2">
        <v>286</v>
      </c>
      <c r="Y2192" s="45"/>
      <c r="AC2192" s="1" t="str">
        <f>IF(Table13[[#This Row],[TCS MP]]&gt;=Table13[[#This Row],[BMP]],IF(Table13[[#This Row],[TCS MP]]&lt;=Table13[[#This Row],[EMP]],"Good","EMP"),"BMP")</f>
        <v>EMP</v>
      </c>
    </row>
    <row r="2193" spans="1:29" ht="24" customHeight="1" x14ac:dyDescent="0.25">
      <c r="A2193" t="s">
        <v>8252</v>
      </c>
      <c r="B2193" t="s">
        <v>19501</v>
      </c>
      <c r="C2193">
        <v>4751</v>
      </c>
      <c r="D2193" t="s">
        <v>17074</v>
      </c>
      <c r="E2193" t="s">
        <v>8253</v>
      </c>
      <c r="F2193" s="9">
        <f>Table13[[#This Row],[ToMeasure]]-Table13[[#This Row],[FromMeasure]]</f>
        <v>0.24138212000000001</v>
      </c>
      <c r="G2193" s="5" t="s">
        <v>3911</v>
      </c>
      <c r="H2193" s="35">
        <v>0</v>
      </c>
      <c r="I2193" s="56"/>
      <c r="J2193" t="s">
        <v>3910</v>
      </c>
      <c r="K2193" s="58" t="s">
        <v>203</v>
      </c>
      <c r="L2193" s="35">
        <v>0.24138212000000001</v>
      </c>
      <c r="M2193" s="56"/>
      <c r="N2193" t="s">
        <v>564</v>
      </c>
      <c r="O2193" s="2">
        <v>190</v>
      </c>
      <c r="P2193" s="2">
        <v>0</v>
      </c>
      <c r="Q2193" s="2">
        <v>190</v>
      </c>
      <c r="R2193" t="s">
        <v>8254</v>
      </c>
      <c r="S2193">
        <v>16</v>
      </c>
      <c r="T2193" t="s">
        <v>203</v>
      </c>
      <c r="U2193" s="2">
        <v>7</v>
      </c>
      <c r="V2193" s="2">
        <v>76</v>
      </c>
      <c r="W2193" s="8">
        <v>0.43684210526315792</v>
      </c>
      <c r="X2193" s="2">
        <v>316</v>
      </c>
      <c r="Y2193" s="45"/>
      <c r="AC2193" s="1" t="str">
        <f>IF(Table13[[#This Row],[TCS MP]]&gt;=Table13[[#This Row],[BMP]],IF(Table13[[#This Row],[TCS MP]]&lt;=Table13[[#This Row],[EMP]],"Good","EMP"),"BMP")</f>
        <v>EMP</v>
      </c>
    </row>
    <row r="2194" spans="1:29" ht="24" customHeight="1" x14ac:dyDescent="0.25">
      <c r="A2194" t="s">
        <v>3913</v>
      </c>
      <c r="B2194" t="s">
        <v>19503</v>
      </c>
      <c r="C2194">
        <v>4753</v>
      </c>
      <c r="D2194" t="s">
        <v>17074</v>
      </c>
      <c r="E2194" t="s">
        <v>3914</v>
      </c>
      <c r="F2194" s="9">
        <f>Table13[[#This Row],[ToMeasure]]-Table13[[#This Row],[FromMeasure]]</f>
        <v>0.28687702999999998</v>
      </c>
      <c r="G2194" s="5" t="s">
        <v>3915</v>
      </c>
      <c r="H2194" s="35">
        <v>0</v>
      </c>
      <c r="I2194" s="56"/>
      <c r="J2194" t="s">
        <v>3916</v>
      </c>
      <c r="K2194" s="58" t="s">
        <v>203</v>
      </c>
      <c r="L2194" s="35">
        <v>0.28687702999999998</v>
      </c>
      <c r="M2194" s="56"/>
      <c r="N2194" t="s">
        <v>3892</v>
      </c>
      <c r="O2194" s="2">
        <v>212</v>
      </c>
      <c r="P2194" s="2">
        <v>0</v>
      </c>
      <c r="Q2194" s="2">
        <v>212</v>
      </c>
      <c r="R2194" t="s">
        <v>3917</v>
      </c>
      <c r="S2194">
        <v>10</v>
      </c>
      <c r="T2194" t="s">
        <v>203</v>
      </c>
      <c r="U2194" s="2">
        <v>8</v>
      </c>
      <c r="V2194" s="2">
        <v>83</v>
      </c>
      <c r="W2194" s="8">
        <v>0.42924528301886794</v>
      </c>
      <c r="X2194" s="2">
        <v>353</v>
      </c>
      <c r="Y2194" s="45"/>
      <c r="AC2194" s="1" t="str">
        <f>IF(Table13[[#This Row],[TCS MP]]&gt;=Table13[[#This Row],[BMP]],IF(Table13[[#This Row],[TCS MP]]&lt;=Table13[[#This Row],[EMP]],"Good","EMP"),"BMP")</f>
        <v>EMP</v>
      </c>
    </row>
    <row r="2195" spans="1:29" ht="24" customHeight="1" x14ac:dyDescent="0.25">
      <c r="A2195" t="s">
        <v>11769</v>
      </c>
      <c r="B2195" t="s">
        <v>19505</v>
      </c>
      <c r="C2195">
        <v>4760</v>
      </c>
      <c r="D2195" t="s">
        <v>17074</v>
      </c>
      <c r="E2195" t="s">
        <v>11770</v>
      </c>
      <c r="F2195" s="9">
        <f>Table13[[#This Row],[ToMeasure]]-Table13[[#This Row],[FromMeasure]]</f>
        <v>0.14951544</v>
      </c>
      <c r="G2195" s="5" t="s">
        <v>3921</v>
      </c>
      <c r="H2195" s="35">
        <v>0</v>
      </c>
      <c r="I2195" s="56"/>
      <c r="J2195" t="s">
        <v>564</v>
      </c>
      <c r="K2195" s="58" t="s">
        <v>203</v>
      </c>
      <c r="L2195" s="35">
        <v>0.14951544</v>
      </c>
      <c r="M2195" s="56"/>
      <c r="N2195" t="s">
        <v>3920</v>
      </c>
      <c r="O2195" s="2">
        <v>389</v>
      </c>
      <c r="P2195" s="2">
        <v>0</v>
      </c>
      <c r="Q2195" s="2">
        <v>389</v>
      </c>
      <c r="R2195" t="s">
        <v>11771</v>
      </c>
      <c r="S2195">
        <v>10</v>
      </c>
      <c r="T2195" t="s">
        <v>203</v>
      </c>
      <c r="U2195" s="2">
        <v>21</v>
      </c>
      <c r="V2195" s="2">
        <v>66</v>
      </c>
      <c r="W2195" s="8">
        <v>0.2236503856041131</v>
      </c>
      <c r="X2195" s="2">
        <v>648</v>
      </c>
      <c r="Y2195" s="45"/>
      <c r="AC2195" s="1" t="str">
        <f>IF(Table13[[#This Row],[TCS MP]]&gt;=Table13[[#This Row],[BMP]],IF(Table13[[#This Row],[TCS MP]]&lt;=Table13[[#This Row],[EMP]],"Good","EMP"),"BMP")</f>
        <v>EMP</v>
      </c>
    </row>
    <row r="2196" spans="1:29" ht="24" customHeight="1" x14ac:dyDescent="0.25">
      <c r="A2196" t="s">
        <v>11772</v>
      </c>
      <c r="B2196" t="s">
        <v>19507</v>
      </c>
      <c r="C2196">
        <v>4762</v>
      </c>
      <c r="D2196" t="s">
        <v>17074</v>
      </c>
      <c r="E2196" t="s">
        <v>11773</v>
      </c>
      <c r="F2196" s="9">
        <f>Table13[[#This Row],[ToMeasure]]-Table13[[#This Row],[FromMeasure]]</f>
        <v>0.18344727</v>
      </c>
      <c r="G2196" s="5" t="s">
        <v>3926</v>
      </c>
      <c r="H2196" s="35">
        <v>0</v>
      </c>
      <c r="I2196" s="56"/>
      <c r="J2196" t="s">
        <v>3892</v>
      </c>
      <c r="K2196" s="58" t="s">
        <v>203</v>
      </c>
      <c r="L2196" s="35">
        <v>0.18344727</v>
      </c>
      <c r="M2196" s="56"/>
      <c r="N2196" t="s">
        <v>3925</v>
      </c>
      <c r="O2196" s="2">
        <v>563</v>
      </c>
      <c r="P2196" s="2">
        <v>0</v>
      </c>
      <c r="Q2196" s="2">
        <v>563</v>
      </c>
      <c r="R2196" t="s">
        <v>11774</v>
      </c>
      <c r="S2196">
        <v>12</v>
      </c>
      <c r="T2196" t="s">
        <v>203</v>
      </c>
      <c r="U2196" s="2">
        <v>31</v>
      </c>
      <c r="V2196" s="2">
        <v>96</v>
      </c>
      <c r="W2196" s="8">
        <v>0.2255772646536412</v>
      </c>
      <c r="X2196" s="2">
        <v>937</v>
      </c>
      <c r="Y2196" s="45"/>
      <c r="AC2196" s="1" t="str">
        <f>IF(Table13[[#This Row],[TCS MP]]&gt;=Table13[[#This Row],[BMP]],IF(Table13[[#This Row],[TCS MP]]&lt;=Table13[[#This Row],[EMP]],"Good","EMP"),"BMP")</f>
        <v>EMP</v>
      </c>
    </row>
    <row r="2197" spans="1:29" ht="24" customHeight="1" x14ac:dyDescent="0.25">
      <c r="A2197" t="s">
        <v>3918</v>
      </c>
      <c r="B2197" t="s">
        <v>19506</v>
      </c>
      <c r="C2197">
        <v>4761</v>
      </c>
      <c r="D2197" t="s">
        <v>17074</v>
      </c>
      <c r="E2197" t="s">
        <v>3919</v>
      </c>
      <c r="F2197" s="9">
        <f>Table13[[#This Row],[ToMeasure]]-Table13[[#This Row],[FromMeasure]]</f>
        <v>0.14642748</v>
      </c>
      <c r="G2197" s="5" t="s">
        <v>3920</v>
      </c>
      <c r="H2197" s="35">
        <v>0</v>
      </c>
      <c r="I2197" s="56"/>
      <c r="J2197" t="s">
        <v>3921</v>
      </c>
      <c r="K2197" s="58" t="s">
        <v>203</v>
      </c>
      <c r="L2197" s="35">
        <v>0.14642748</v>
      </c>
      <c r="M2197" s="56"/>
      <c r="N2197" t="s">
        <v>564</v>
      </c>
      <c r="O2197" s="2">
        <v>753</v>
      </c>
      <c r="P2197" s="2">
        <v>0</v>
      </c>
      <c r="Q2197" s="2">
        <v>753</v>
      </c>
      <c r="R2197" t="s">
        <v>3922</v>
      </c>
      <c r="S2197">
        <v>10</v>
      </c>
      <c r="T2197" t="s">
        <v>203</v>
      </c>
      <c r="U2197" s="2">
        <v>31</v>
      </c>
      <c r="V2197" s="2">
        <v>299</v>
      </c>
      <c r="W2197" s="8">
        <v>0.43824701195219123</v>
      </c>
      <c r="X2197" s="2">
        <v>1253</v>
      </c>
      <c r="Y2197" s="45"/>
      <c r="AC2197" s="1" t="str">
        <f>IF(Table13[[#This Row],[TCS MP]]&gt;=Table13[[#This Row],[BMP]],IF(Table13[[#This Row],[TCS MP]]&lt;=Table13[[#This Row],[EMP]],"Good","EMP"),"BMP")</f>
        <v>EMP</v>
      </c>
    </row>
    <row r="2198" spans="1:29" ht="24" customHeight="1" x14ac:dyDescent="0.25">
      <c r="A2198" t="s">
        <v>3923</v>
      </c>
      <c r="B2198" t="s">
        <v>19508</v>
      </c>
      <c r="C2198">
        <v>4763</v>
      </c>
      <c r="D2198" t="s">
        <v>17074</v>
      </c>
      <c r="E2198" t="s">
        <v>3924</v>
      </c>
      <c r="F2198" s="9">
        <f>Table13[[#This Row],[ToMeasure]]-Table13[[#This Row],[FromMeasure]]</f>
        <v>0.17252687999999999</v>
      </c>
      <c r="G2198" s="5" t="s">
        <v>3925</v>
      </c>
      <c r="H2198" s="35">
        <v>0</v>
      </c>
      <c r="I2198" s="56"/>
      <c r="J2198" t="s">
        <v>3926</v>
      </c>
      <c r="K2198" s="58" t="s">
        <v>203</v>
      </c>
      <c r="L2198" s="35">
        <v>0.17252687999999999</v>
      </c>
      <c r="M2198" s="56"/>
      <c r="N2198" t="s">
        <v>3892</v>
      </c>
      <c r="O2198" s="2">
        <v>427</v>
      </c>
      <c r="P2198" s="2">
        <v>0</v>
      </c>
      <c r="Q2198" s="2">
        <v>427</v>
      </c>
      <c r="R2198" t="s">
        <v>3927</v>
      </c>
      <c r="S2198">
        <v>18</v>
      </c>
      <c r="T2198" t="s">
        <v>203</v>
      </c>
      <c r="U2198" s="2">
        <v>17</v>
      </c>
      <c r="V2198" s="2">
        <v>166</v>
      </c>
      <c r="W2198" s="8">
        <v>0.42857142857142855</v>
      </c>
      <c r="X2198" s="2">
        <v>711</v>
      </c>
      <c r="Y2198" s="45"/>
      <c r="AC2198" s="1" t="str">
        <f>IF(Table13[[#This Row],[TCS MP]]&gt;=Table13[[#This Row],[BMP]],IF(Table13[[#This Row],[TCS MP]]&lt;=Table13[[#This Row],[EMP]],"Good","EMP"),"BMP")</f>
        <v>EMP</v>
      </c>
    </row>
    <row r="2199" spans="1:29" ht="24" customHeight="1" x14ac:dyDescent="0.25">
      <c r="A2199" t="s">
        <v>3928</v>
      </c>
      <c r="B2199" t="s">
        <v>18584</v>
      </c>
      <c r="C2199">
        <v>103996</v>
      </c>
      <c r="D2199" t="s">
        <v>17074</v>
      </c>
      <c r="E2199" t="s">
        <v>3929</v>
      </c>
      <c r="F2199" s="9">
        <f>Table13[[#This Row],[ToMeasure]]-Table13[[#This Row],[FromMeasure]]</f>
        <v>0.41078968999999999</v>
      </c>
      <c r="G2199" s="5" t="s">
        <v>3930</v>
      </c>
      <c r="H2199" s="35">
        <v>0</v>
      </c>
      <c r="I2199" s="56"/>
      <c r="J2199" t="s">
        <v>3892</v>
      </c>
      <c r="K2199" s="58" t="s">
        <v>203</v>
      </c>
      <c r="L2199" s="35">
        <v>0.41078968999999999</v>
      </c>
      <c r="M2199" s="56"/>
      <c r="N2199" t="s">
        <v>3931</v>
      </c>
      <c r="O2199" s="2">
        <v>1764</v>
      </c>
      <c r="P2199" s="2">
        <v>0</v>
      </c>
      <c r="Q2199" s="2">
        <v>1764</v>
      </c>
      <c r="R2199" t="s">
        <v>3932</v>
      </c>
      <c r="S2199">
        <v>16</v>
      </c>
      <c r="T2199" t="s">
        <v>203</v>
      </c>
      <c r="U2199" s="2" t="s">
        <v>203</v>
      </c>
      <c r="V2199" s="2" t="s">
        <v>203</v>
      </c>
      <c r="W2199" s="8" t="s">
        <v>203</v>
      </c>
      <c r="X2199" s="2">
        <v>2922</v>
      </c>
      <c r="Y2199" s="45"/>
      <c r="AC2199" s="1" t="str">
        <f>IF(Table13[[#This Row],[TCS MP]]&gt;=Table13[[#This Row],[BMP]],IF(Table13[[#This Row],[TCS MP]]&lt;=Table13[[#This Row],[EMP]],"Good","EMP"),"BMP")</f>
        <v>EMP</v>
      </c>
    </row>
    <row r="2200" spans="1:29" ht="24" customHeight="1" x14ac:dyDescent="0.25">
      <c r="A2200" t="s">
        <v>7218</v>
      </c>
      <c r="B2200" t="s">
        <v>18584</v>
      </c>
      <c r="C2200">
        <v>103996</v>
      </c>
      <c r="D2200" t="s">
        <v>17074</v>
      </c>
      <c r="E2200" t="s">
        <v>7219</v>
      </c>
      <c r="F2200" s="9">
        <f>Table13[[#This Row],[ToMeasure]]-Table13[[#This Row],[FromMeasure]]</f>
        <v>0.10915721</v>
      </c>
      <c r="G2200" s="5" t="s">
        <v>3931</v>
      </c>
      <c r="H2200" s="35">
        <v>0</v>
      </c>
      <c r="I2200" s="56"/>
      <c r="J2200" t="s">
        <v>3930</v>
      </c>
      <c r="K2200" s="58" t="s">
        <v>203</v>
      </c>
      <c r="L2200" s="35">
        <v>0.10915721</v>
      </c>
      <c r="M2200" s="56"/>
      <c r="N2200" t="s">
        <v>3892</v>
      </c>
      <c r="O2200" s="2">
        <v>1764</v>
      </c>
      <c r="P2200" s="2">
        <v>0</v>
      </c>
      <c r="Q2200" s="2">
        <v>1764</v>
      </c>
      <c r="R2200" t="s">
        <v>3932</v>
      </c>
      <c r="S2200">
        <v>16</v>
      </c>
      <c r="T2200" t="s">
        <v>203</v>
      </c>
      <c r="U2200" s="2" t="s">
        <v>203</v>
      </c>
      <c r="V2200" s="2" t="s">
        <v>203</v>
      </c>
      <c r="W2200" s="8" t="s">
        <v>203</v>
      </c>
      <c r="X2200" s="2">
        <v>2922</v>
      </c>
      <c r="Y2200" s="45"/>
      <c r="AC2200" s="1" t="str">
        <f>IF(Table13[[#This Row],[TCS MP]]&gt;=Table13[[#This Row],[BMP]],IF(Table13[[#This Row],[TCS MP]]&lt;=Table13[[#This Row],[EMP]],"Good","EMP"),"BMP")</f>
        <v>EMP</v>
      </c>
    </row>
    <row r="2201" spans="1:29" ht="24" customHeight="1" x14ac:dyDescent="0.25">
      <c r="A2201" t="s">
        <v>3947</v>
      </c>
      <c r="B2201" t="s">
        <v>18983</v>
      </c>
      <c r="C2201">
        <v>3862</v>
      </c>
      <c r="D2201" t="s">
        <v>17074</v>
      </c>
      <c r="E2201" t="s">
        <v>3948</v>
      </c>
      <c r="F2201" s="9">
        <f>Table13[[#This Row],[ToMeasure]]-Table13[[#This Row],[FromMeasure]]</f>
        <v>0.56343785999999996</v>
      </c>
      <c r="G2201" s="5" t="s">
        <v>3949</v>
      </c>
      <c r="H2201" s="35">
        <v>0</v>
      </c>
      <c r="I2201" s="56"/>
      <c r="J2201" t="s">
        <v>635</v>
      </c>
      <c r="K2201" s="58" t="s">
        <v>203</v>
      </c>
      <c r="L2201" s="35">
        <v>0.56343785999999996</v>
      </c>
      <c r="M2201" s="56"/>
      <c r="N2201" t="s">
        <v>647</v>
      </c>
      <c r="O2201" s="2">
        <v>13950</v>
      </c>
      <c r="P2201" s="2">
        <v>0</v>
      </c>
      <c r="Q2201" s="2">
        <v>13950</v>
      </c>
      <c r="R2201" t="s">
        <v>3950</v>
      </c>
      <c r="S2201">
        <v>11</v>
      </c>
      <c r="T2201">
        <v>53</v>
      </c>
      <c r="U2201" s="2">
        <v>408</v>
      </c>
      <c r="V2201" s="2">
        <v>541</v>
      </c>
      <c r="W2201" s="8">
        <v>6.8028673835125453E-2</v>
      </c>
      <c r="X2201" s="2">
        <v>19148</v>
      </c>
      <c r="Y2201" s="45"/>
      <c r="AC2201" s="1" t="str">
        <f>IF(Table13[[#This Row],[TCS MP]]&gt;=Table13[[#This Row],[BMP]],IF(Table13[[#This Row],[TCS MP]]&lt;=Table13[[#This Row],[EMP]],"Good","EMP"),"BMP")</f>
        <v>EMP</v>
      </c>
    </row>
    <row r="2202" spans="1:29" ht="24" customHeight="1" x14ac:dyDescent="0.25">
      <c r="A2202" t="s">
        <v>7244</v>
      </c>
      <c r="B2202" t="s">
        <v>19516</v>
      </c>
      <c r="C2202">
        <v>4780</v>
      </c>
      <c r="D2202" t="s">
        <v>17074</v>
      </c>
      <c r="E2202" t="s">
        <v>7245</v>
      </c>
      <c r="F2202" s="9">
        <f>Table13[[#This Row],[ToMeasure]]-Table13[[#This Row],[FromMeasure]]</f>
        <v>9.9040000000000003E-2</v>
      </c>
      <c r="G2202" s="5" t="s">
        <v>7246</v>
      </c>
      <c r="H2202" s="35">
        <v>0</v>
      </c>
      <c r="I2202" s="56"/>
      <c r="J2202" t="s">
        <v>512</v>
      </c>
      <c r="K2202" s="58" t="s">
        <v>203</v>
      </c>
      <c r="L2202" s="35">
        <v>9.9040000000000003E-2</v>
      </c>
      <c r="M2202" s="56"/>
      <c r="N2202" t="s">
        <v>3958</v>
      </c>
      <c r="O2202" s="2">
        <v>11382</v>
      </c>
      <c r="P2202" s="2">
        <v>0</v>
      </c>
      <c r="Q2202" s="2">
        <v>11382</v>
      </c>
      <c r="R2202" t="s">
        <v>7247</v>
      </c>
      <c r="S2202">
        <v>12</v>
      </c>
      <c r="T2202" t="s">
        <v>203</v>
      </c>
      <c r="U2202" s="2">
        <v>408</v>
      </c>
      <c r="V2202" s="2">
        <v>543</v>
      </c>
      <c r="W2202" s="8">
        <v>8.3552978386926727E-2</v>
      </c>
      <c r="X2202" s="2">
        <v>15623</v>
      </c>
      <c r="Y2202" s="45"/>
      <c r="AC2202" s="1" t="str">
        <f>IF(Table13[[#This Row],[TCS MP]]&gt;=Table13[[#This Row],[BMP]],IF(Table13[[#This Row],[TCS MP]]&lt;=Table13[[#This Row],[EMP]],"Good","EMP"),"BMP")</f>
        <v>EMP</v>
      </c>
    </row>
    <row r="2203" spans="1:29" ht="24" customHeight="1" x14ac:dyDescent="0.25">
      <c r="A2203" t="s">
        <v>3951</v>
      </c>
      <c r="B2203" t="s">
        <v>19511</v>
      </c>
      <c r="C2203">
        <v>4772</v>
      </c>
      <c r="D2203" t="s">
        <v>17074</v>
      </c>
      <c r="E2203" t="s">
        <v>3952</v>
      </c>
      <c r="F2203" s="9">
        <f>Table13[[#This Row],[ToMeasure]]-Table13[[#This Row],[FromMeasure]]</f>
        <v>0.14805558999999999</v>
      </c>
      <c r="G2203" s="5" t="s">
        <v>3953</v>
      </c>
      <c r="H2203" s="35">
        <v>0</v>
      </c>
      <c r="I2203" s="56"/>
      <c r="J2203" t="s">
        <v>635</v>
      </c>
      <c r="K2203" s="58" t="s">
        <v>203</v>
      </c>
      <c r="L2203" s="35">
        <v>0.14805558999999999</v>
      </c>
      <c r="M2203" s="56"/>
      <c r="N2203" t="s">
        <v>2205</v>
      </c>
      <c r="O2203" s="2">
        <v>10494</v>
      </c>
      <c r="P2203" s="2">
        <v>0</v>
      </c>
      <c r="Q2203" s="2">
        <v>10494</v>
      </c>
      <c r="R2203" t="s">
        <v>3954</v>
      </c>
      <c r="S2203">
        <v>9</v>
      </c>
      <c r="T2203" t="s">
        <v>203</v>
      </c>
      <c r="U2203" s="2">
        <v>377</v>
      </c>
      <c r="V2203" s="2">
        <v>504</v>
      </c>
      <c r="W2203" s="8">
        <v>8.3952734896131129E-2</v>
      </c>
      <c r="X2203" s="2">
        <v>14404</v>
      </c>
      <c r="Y2203" s="45"/>
      <c r="AC2203" s="1" t="str">
        <f>IF(Table13[[#This Row],[TCS MP]]&gt;=Table13[[#This Row],[BMP]],IF(Table13[[#This Row],[TCS MP]]&lt;=Table13[[#This Row],[EMP]],"Good","EMP"),"BMP")</f>
        <v>EMP</v>
      </c>
    </row>
    <row r="2204" spans="1:29" ht="24" customHeight="1" x14ac:dyDescent="0.25">
      <c r="A2204" t="s">
        <v>8269</v>
      </c>
      <c r="B2204" t="s">
        <v>19518</v>
      </c>
      <c r="C2204">
        <v>4782</v>
      </c>
      <c r="D2204" t="s">
        <v>17074</v>
      </c>
      <c r="E2204" t="s">
        <v>8270</v>
      </c>
      <c r="F2204" s="9">
        <f>Table13[[#This Row],[ToMeasure]]-Table13[[#This Row],[FromMeasure]]</f>
        <v>0.10911023</v>
      </c>
      <c r="G2204" s="5" t="s">
        <v>8271</v>
      </c>
      <c r="H2204" s="35">
        <v>0</v>
      </c>
      <c r="I2204" s="56"/>
      <c r="J2204" t="s">
        <v>635</v>
      </c>
      <c r="K2204" s="58" t="s">
        <v>203</v>
      </c>
      <c r="L2204" s="35">
        <v>0.10911023</v>
      </c>
      <c r="M2204" s="56"/>
      <c r="N2204" t="s">
        <v>2205</v>
      </c>
      <c r="O2204" s="2">
        <v>6936</v>
      </c>
      <c r="P2204" s="2">
        <v>0</v>
      </c>
      <c r="Q2204" s="2">
        <v>6936</v>
      </c>
      <c r="R2204" t="s">
        <v>8272</v>
      </c>
      <c r="S2204">
        <v>10</v>
      </c>
      <c r="T2204" t="s">
        <v>203</v>
      </c>
      <c r="U2204" s="2">
        <v>248</v>
      </c>
      <c r="V2204" s="2">
        <v>331</v>
      </c>
      <c r="W2204" s="8">
        <v>8.3477508650519033E-2</v>
      </c>
      <c r="X2204" s="2">
        <v>9521</v>
      </c>
      <c r="Y2204" s="45"/>
      <c r="AC2204" s="1" t="str">
        <f>IF(Table13[[#This Row],[TCS MP]]&gt;=Table13[[#This Row],[BMP]],IF(Table13[[#This Row],[TCS MP]]&lt;=Table13[[#This Row],[EMP]],"Good","EMP"),"BMP")</f>
        <v>EMP</v>
      </c>
    </row>
    <row r="2205" spans="1:29" ht="24" customHeight="1" x14ac:dyDescent="0.25">
      <c r="A2205" t="s">
        <v>3955</v>
      </c>
      <c r="B2205" t="s">
        <v>19510</v>
      </c>
      <c r="C2205">
        <v>4771</v>
      </c>
      <c r="D2205" t="s">
        <v>17074</v>
      </c>
      <c r="E2205" t="s">
        <v>3956</v>
      </c>
      <c r="F2205" s="9">
        <f>Table13[[#This Row],[ToMeasure]]-Table13[[#This Row],[FromMeasure]]</f>
        <v>9.4317650000000003E-2</v>
      </c>
      <c r="G2205" s="5" t="s">
        <v>3957</v>
      </c>
      <c r="H2205" s="35">
        <v>0</v>
      </c>
      <c r="I2205" s="56"/>
      <c r="J2205" t="s">
        <v>3958</v>
      </c>
      <c r="K2205" s="58" t="s">
        <v>203</v>
      </c>
      <c r="L2205" s="35">
        <v>9.4317650000000003E-2</v>
      </c>
      <c r="M2205" s="56"/>
      <c r="N2205" t="s">
        <v>512</v>
      </c>
      <c r="O2205" s="2">
        <v>10582</v>
      </c>
      <c r="P2205" s="2">
        <v>0</v>
      </c>
      <c r="Q2205" s="2">
        <v>10582</v>
      </c>
      <c r="R2205" t="s">
        <v>3959</v>
      </c>
      <c r="S2205">
        <v>10</v>
      </c>
      <c r="T2205" t="s">
        <v>203</v>
      </c>
      <c r="U2205" s="2">
        <v>319</v>
      </c>
      <c r="V2205" s="2">
        <v>1243</v>
      </c>
      <c r="W2205" s="8">
        <v>0.14760914760914762</v>
      </c>
      <c r="X2205" s="2">
        <v>14525</v>
      </c>
      <c r="Y2205" s="45"/>
      <c r="AC2205" s="1" t="str">
        <f>IF(Table13[[#This Row],[TCS MP]]&gt;=Table13[[#This Row],[BMP]],IF(Table13[[#This Row],[TCS MP]]&lt;=Table13[[#This Row],[EMP]],"Good","EMP"),"BMP")</f>
        <v>EMP</v>
      </c>
    </row>
    <row r="2206" spans="1:29" ht="24" customHeight="1" x14ac:dyDescent="0.25">
      <c r="A2206" t="s">
        <v>8273</v>
      </c>
      <c r="B2206" t="s">
        <v>19517</v>
      </c>
      <c r="C2206">
        <v>4781</v>
      </c>
      <c r="D2206" t="s">
        <v>17074</v>
      </c>
      <c r="E2206" t="s">
        <v>8274</v>
      </c>
      <c r="F2206" s="9">
        <f>Table13[[#This Row],[ToMeasure]]-Table13[[#This Row],[FromMeasure]]</f>
        <v>0.11297689</v>
      </c>
      <c r="G2206" s="5" t="s">
        <v>8275</v>
      </c>
      <c r="H2206" s="35">
        <v>0</v>
      </c>
      <c r="I2206" s="56"/>
      <c r="J2206" t="s">
        <v>3958</v>
      </c>
      <c r="K2206" s="58" t="s">
        <v>203</v>
      </c>
      <c r="L2206" s="35">
        <v>0.11297689</v>
      </c>
      <c r="M2206" s="56"/>
      <c r="N2206" t="s">
        <v>512</v>
      </c>
      <c r="O2206" s="2">
        <v>8575</v>
      </c>
      <c r="P2206" s="2">
        <v>0</v>
      </c>
      <c r="Q2206" s="2">
        <v>8575</v>
      </c>
      <c r="R2206" t="s">
        <v>8276</v>
      </c>
      <c r="S2206">
        <v>10</v>
      </c>
      <c r="T2206" t="s">
        <v>203</v>
      </c>
      <c r="U2206" s="2">
        <v>259</v>
      </c>
      <c r="V2206" s="2">
        <v>1006</v>
      </c>
      <c r="W2206" s="8">
        <v>0.14752186588921282</v>
      </c>
      <c r="X2206" s="2">
        <v>11770</v>
      </c>
      <c r="Y2206" s="45"/>
      <c r="AC2206" s="1" t="str">
        <f>IF(Table13[[#This Row],[TCS MP]]&gt;=Table13[[#This Row],[BMP]],IF(Table13[[#This Row],[TCS MP]]&lt;=Table13[[#This Row],[EMP]],"Good","EMP"),"BMP")</f>
        <v>EMP</v>
      </c>
    </row>
    <row r="2207" spans="1:29" ht="24" customHeight="1" x14ac:dyDescent="0.25">
      <c r="A2207" t="s">
        <v>7248</v>
      </c>
      <c r="B2207" t="s">
        <v>19519</v>
      </c>
      <c r="C2207">
        <v>4783</v>
      </c>
      <c r="D2207" t="s">
        <v>17074</v>
      </c>
      <c r="E2207" t="s">
        <v>7249</v>
      </c>
      <c r="F2207" s="9">
        <f>Table13[[#This Row],[ToMeasure]]-Table13[[#This Row],[FromMeasure]]</f>
        <v>0.13749410000000001</v>
      </c>
      <c r="G2207" s="5" t="s">
        <v>7250</v>
      </c>
      <c r="H2207" s="35">
        <v>0</v>
      </c>
      <c r="I2207" s="56"/>
      <c r="J2207" t="s">
        <v>2205</v>
      </c>
      <c r="K2207" s="58" t="s">
        <v>203</v>
      </c>
      <c r="L2207" s="35">
        <v>0.13749410000000001</v>
      </c>
      <c r="M2207" s="56"/>
      <c r="N2207" t="s">
        <v>635</v>
      </c>
      <c r="O2207" s="2">
        <v>12450</v>
      </c>
      <c r="P2207" s="2">
        <v>0</v>
      </c>
      <c r="Q2207" s="2">
        <v>12450</v>
      </c>
      <c r="R2207" t="s">
        <v>7251</v>
      </c>
      <c r="S2207">
        <v>9</v>
      </c>
      <c r="T2207" t="s">
        <v>203</v>
      </c>
      <c r="U2207" s="2">
        <v>377</v>
      </c>
      <c r="V2207" s="2">
        <v>1462</v>
      </c>
      <c r="W2207" s="8">
        <v>0.14771084337349397</v>
      </c>
      <c r="X2207" s="2">
        <v>17089</v>
      </c>
      <c r="Y2207" s="45"/>
      <c r="AC2207" s="1" t="str">
        <f>IF(Table13[[#This Row],[TCS MP]]&gt;=Table13[[#This Row],[BMP]],IF(Table13[[#This Row],[TCS MP]]&lt;=Table13[[#This Row],[EMP]],"Good","EMP"),"BMP")</f>
        <v>EMP</v>
      </c>
    </row>
    <row r="2208" spans="1:29" ht="24" customHeight="1" x14ac:dyDescent="0.25">
      <c r="A2208" t="s">
        <v>7252</v>
      </c>
      <c r="B2208" t="s">
        <v>19525</v>
      </c>
      <c r="C2208">
        <v>4790</v>
      </c>
      <c r="D2208" t="s">
        <v>17074</v>
      </c>
      <c r="E2208" t="s">
        <v>7253</v>
      </c>
      <c r="F2208" s="9">
        <f>Table13[[#This Row],[ToMeasure]]-Table13[[#This Row],[FromMeasure]]</f>
        <v>0.10783723000000001</v>
      </c>
      <c r="G2208" s="5" t="s">
        <v>7254</v>
      </c>
      <c r="H2208" s="35">
        <v>0</v>
      </c>
      <c r="I2208" s="56"/>
      <c r="J2208" t="s">
        <v>512</v>
      </c>
      <c r="K2208" s="58" t="s">
        <v>203</v>
      </c>
      <c r="L2208" s="35">
        <v>0.10783723000000001</v>
      </c>
      <c r="M2208" s="56"/>
      <c r="N2208" t="s">
        <v>3958</v>
      </c>
      <c r="O2208" s="2">
        <v>6708</v>
      </c>
      <c r="P2208" s="2">
        <v>0</v>
      </c>
      <c r="Q2208" s="2">
        <v>6708</v>
      </c>
      <c r="R2208" t="s">
        <v>7255</v>
      </c>
      <c r="S2208">
        <v>12</v>
      </c>
      <c r="T2208" t="s">
        <v>203</v>
      </c>
      <c r="U2208" s="2">
        <v>239</v>
      </c>
      <c r="V2208" s="2">
        <v>320</v>
      </c>
      <c r="W2208" s="8">
        <v>8.3333333333333329E-2</v>
      </c>
      <c r="X2208" s="2">
        <v>9208</v>
      </c>
      <c r="Y2208" s="45"/>
      <c r="AC2208" s="1" t="str">
        <f>IF(Table13[[#This Row],[TCS MP]]&gt;=Table13[[#This Row],[BMP]],IF(Table13[[#This Row],[TCS MP]]&lt;=Table13[[#This Row],[EMP]],"Good","EMP"),"BMP")</f>
        <v>EMP</v>
      </c>
    </row>
    <row r="2209" spans="1:29" ht="24" customHeight="1" x14ac:dyDescent="0.25">
      <c r="A2209" t="s">
        <v>3960</v>
      </c>
      <c r="B2209" t="s">
        <v>19527</v>
      </c>
      <c r="C2209">
        <v>4792</v>
      </c>
      <c r="D2209" t="s">
        <v>17074</v>
      </c>
      <c r="E2209" t="s">
        <v>3961</v>
      </c>
      <c r="F2209" s="9">
        <f>Table13[[#This Row],[ToMeasure]]-Table13[[#This Row],[FromMeasure]]</f>
        <v>0.11039765</v>
      </c>
      <c r="G2209" s="5" t="s">
        <v>3962</v>
      </c>
      <c r="H2209" s="35">
        <v>0</v>
      </c>
      <c r="I2209" s="56"/>
      <c r="J2209" t="s">
        <v>635</v>
      </c>
      <c r="K2209" s="58" t="s">
        <v>203</v>
      </c>
      <c r="L2209" s="35">
        <v>0.11039765</v>
      </c>
      <c r="M2209" s="56"/>
      <c r="N2209" t="s">
        <v>2205</v>
      </c>
      <c r="O2209" s="2">
        <v>8103</v>
      </c>
      <c r="P2209" s="2">
        <v>0</v>
      </c>
      <c r="Q2209" s="2">
        <v>8103</v>
      </c>
      <c r="R2209" t="s">
        <v>3963</v>
      </c>
      <c r="S2209">
        <v>8</v>
      </c>
      <c r="T2209" t="s">
        <v>203</v>
      </c>
      <c r="U2209" s="2">
        <v>290</v>
      </c>
      <c r="V2209" s="2">
        <v>387</v>
      </c>
      <c r="W2209" s="8">
        <v>8.3549302727384922E-2</v>
      </c>
      <c r="X2209" s="2">
        <v>11122</v>
      </c>
      <c r="Y2209" s="45"/>
      <c r="AC2209" s="1" t="str">
        <f>IF(Table13[[#This Row],[TCS MP]]&gt;=Table13[[#This Row],[BMP]],IF(Table13[[#This Row],[TCS MP]]&lt;=Table13[[#This Row],[EMP]],"Good","EMP"),"BMP")</f>
        <v>EMP</v>
      </c>
    </row>
    <row r="2210" spans="1:29" ht="24" customHeight="1" x14ac:dyDescent="0.25">
      <c r="A2210" t="s">
        <v>3964</v>
      </c>
      <c r="B2210" t="s">
        <v>19526</v>
      </c>
      <c r="C2210">
        <v>4791</v>
      </c>
      <c r="D2210" t="s">
        <v>17074</v>
      </c>
      <c r="E2210" t="s">
        <v>3965</v>
      </c>
      <c r="F2210" s="9">
        <f>Table13[[#This Row],[ToMeasure]]-Table13[[#This Row],[FromMeasure]]</f>
        <v>0.10870647</v>
      </c>
      <c r="G2210" s="5" t="s">
        <v>3966</v>
      </c>
      <c r="H2210" s="35">
        <v>0</v>
      </c>
      <c r="I2210" s="56"/>
      <c r="J2210" t="s">
        <v>3958</v>
      </c>
      <c r="K2210" s="58" t="s">
        <v>203</v>
      </c>
      <c r="L2210" s="35">
        <v>0.10870647</v>
      </c>
      <c r="M2210" s="56"/>
      <c r="N2210" t="s">
        <v>512</v>
      </c>
      <c r="O2210" s="2">
        <v>9571</v>
      </c>
      <c r="P2210" s="2">
        <v>0</v>
      </c>
      <c r="Q2210" s="2">
        <v>9571</v>
      </c>
      <c r="R2210" t="s">
        <v>3967</v>
      </c>
      <c r="S2210">
        <v>8</v>
      </c>
      <c r="T2210" t="s">
        <v>203</v>
      </c>
      <c r="U2210" s="2">
        <v>290</v>
      </c>
      <c r="V2210" s="2">
        <v>1125</v>
      </c>
      <c r="W2210" s="8">
        <v>0.14784244070630029</v>
      </c>
      <c r="X2210" s="2">
        <v>13137</v>
      </c>
      <c r="Y2210" s="45"/>
      <c r="AC2210" s="1" t="str">
        <f>IF(Table13[[#This Row],[TCS MP]]&gt;=Table13[[#This Row],[BMP]],IF(Table13[[#This Row],[TCS MP]]&lt;=Table13[[#This Row],[EMP]],"Good","EMP"),"BMP")</f>
        <v>EMP</v>
      </c>
    </row>
    <row r="2211" spans="1:29" ht="24" customHeight="1" x14ac:dyDescent="0.25">
      <c r="A2211" t="s">
        <v>8277</v>
      </c>
      <c r="B2211" t="s">
        <v>19528</v>
      </c>
      <c r="C2211">
        <v>4793</v>
      </c>
      <c r="D2211" t="s">
        <v>17074</v>
      </c>
      <c r="E2211" t="s">
        <v>8278</v>
      </c>
      <c r="F2211" s="9">
        <f>Table13[[#This Row],[ToMeasure]]-Table13[[#This Row],[FromMeasure]]</f>
        <v>0.12631137000000001</v>
      </c>
      <c r="G2211" s="5" t="s">
        <v>8279</v>
      </c>
      <c r="H2211" s="35">
        <v>0</v>
      </c>
      <c r="I2211" s="56"/>
      <c r="J2211" t="s">
        <v>2205</v>
      </c>
      <c r="K2211" s="58" t="s">
        <v>203</v>
      </c>
      <c r="L2211" s="35">
        <v>0.12631137000000001</v>
      </c>
      <c r="M2211" s="56"/>
      <c r="N2211" t="s">
        <v>635</v>
      </c>
      <c r="O2211" s="2">
        <v>10528</v>
      </c>
      <c r="P2211" s="2">
        <v>0</v>
      </c>
      <c r="Q2211" s="2">
        <v>10528</v>
      </c>
      <c r="R2211" t="s">
        <v>8280</v>
      </c>
      <c r="S2211">
        <v>12</v>
      </c>
      <c r="T2211" t="s">
        <v>203</v>
      </c>
      <c r="U2211" s="2">
        <v>318</v>
      </c>
      <c r="V2211" s="2">
        <v>1237</v>
      </c>
      <c r="W2211" s="8">
        <v>0.147701367781155</v>
      </c>
      <c r="X2211" s="2">
        <v>14451</v>
      </c>
      <c r="Y2211" s="45"/>
      <c r="AC2211" s="1" t="str">
        <f>IF(Table13[[#This Row],[TCS MP]]&gt;=Table13[[#This Row],[BMP]],IF(Table13[[#This Row],[TCS MP]]&lt;=Table13[[#This Row],[EMP]],"Good","EMP"),"BMP")</f>
        <v>EMP</v>
      </c>
    </row>
    <row r="2212" spans="1:29" ht="24" customHeight="1" x14ac:dyDescent="0.25">
      <c r="A2212" t="s">
        <v>3968</v>
      </c>
      <c r="B2212" t="s">
        <v>19534</v>
      </c>
      <c r="C2212">
        <v>4800</v>
      </c>
      <c r="D2212" t="s">
        <v>17074</v>
      </c>
      <c r="E2212" t="s">
        <v>3969</v>
      </c>
      <c r="F2212" s="9">
        <f>Table13[[#This Row],[ToMeasure]]-Table13[[#This Row],[FromMeasure]]</f>
        <v>0.1596716</v>
      </c>
      <c r="G2212" s="5" t="s">
        <v>3970</v>
      </c>
      <c r="H2212" s="35">
        <v>0</v>
      </c>
      <c r="I2212" s="56"/>
      <c r="J2212" t="s">
        <v>512</v>
      </c>
      <c r="K2212" s="58" t="s">
        <v>203</v>
      </c>
      <c r="L2212" s="35">
        <v>0.1596716</v>
      </c>
      <c r="M2212" s="56"/>
      <c r="N2212" t="s">
        <v>3958</v>
      </c>
      <c r="O2212" s="2">
        <v>12576</v>
      </c>
      <c r="P2212" s="2">
        <v>0</v>
      </c>
      <c r="Q2212" s="2">
        <v>12576</v>
      </c>
      <c r="R2212" t="s">
        <v>3971</v>
      </c>
      <c r="S2212">
        <v>8</v>
      </c>
      <c r="T2212" t="s">
        <v>203</v>
      </c>
      <c r="U2212" s="2">
        <v>450</v>
      </c>
      <c r="V2212" s="2">
        <v>599</v>
      </c>
      <c r="W2212" s="8">
        <v>8.3412849872773531E-2</v>
      </c>
      <c r="X2212" s="2">
        <v>17262</v>
      </c>
      <c r="Y2212" s="45"/>
      <c r="AC2212" s="1" t="str">
        <f>IF(Table13[[#This Row],[TCS MP]]&gt;=Table13[[#This Row],[BMP]],IF(Table13[[#This Row],[TCS MP]]&lt;=Table13[[#This Row],[EMP]],"Good","EMP"),"BMP")</f>
        <v>EMP</v>
      </c>
    </row>
    <row r="2213" spans="1:29" ht="24" customHeight="1" x14ac:dyDescent="0.25">
      <c r="A2213" t="s">
        <v>7256</v>
      </c>
      <c r="B2213" t="s">
        <v>19535</v>
      </c>
      <c r="C2213">
        <v>4803</v>
      </c>
      <c r="D2213" t="s">
        <v>17074</v>
      </c>
      <c r="E2213" t="s">
        <v>7257</v>
      </c>
      <c r="F2213" s="9">
        <f>Table13[[#This Row],[ToMeasure]]-Table13[[#This Row],[FromMeasure]]</f>
        <v>0.16988307</v>
      </c>
      <c r="G2213" s="5" t="s">
        <v>7258</v>
      </c>
      <c r="H2213" s="35">
        <v>0</v>
      </c>
      <c r="I2213" s="56"/>
      <c r="J2213" t="s">
        <v>2205</v>
      </c>
      <c r="K2213" s="58" t="s">
        <v>203</v>
      </c>
      <c r="L2213" s="35">
        <v>0.16988307</v>
      </c>
      <c r="M2213" s="56"/>
      <c r="N2213" t="s">
        <v>635</v>
      </c>
      <c r="O2213" s="2">
        <v>18843</v>
      </c>
      <c r="P2213" s="2">
        <v>0</v>
      </c>
      <c r="Q2213" s="2">
        <v>18843</v>
      </c>
      <c r="R2213" t="s">
        <v>7259</v>
      </c>
      <c r="S2213">
        <v>10</v>
      </c>
      <c r="T2213" t="s">
        <v>203</v>
      </c>
      <c r="U2213" s="2">
        <v>573</v>
      </c>
      <c r="V2213" s="2">
        <v>2215</v>
      </c>
      <c r="W2213" s="8">
        <v>0.14795945443931433</v>
      </c>
      <c r="X2213" s="2">
        <v>25864</v>
      </c>
      <c r="Y2213" s="45"/>
      <c r="AC2213" s="1" t="str">
        <f>IF(Table13[[#This Row],[TCS MP]]&gt;=Table13[[#This Row],[BMP]],IF(Table13[[#This Row],[TCS MP]]&lt;=Table13[[#This Row],[EMP]],"Good","EMP"),"BMP")</f>
        <v>EMP</v>
      </c>
    </row>
    <row r="2214" spans="1:29" ht="24" customHeight="1" x14ac:dyDescent="0.25">
      <c r="A2214" t="s">
        <v>8281</v>
      </c>
      <c r="B2214" t="s">
        <v>19540</v>
      </c>
      <c r="C2214">
        <v>4810</v>
      </c>
      <c r="D2214" t="s">
        <v>17074</v>
      </c>
      <c r="E2214" t="s">
        <v>8282</v>
      </c>
      <c r="F2214" s="9">
        <f>Table13[[#This Row],[ToMeasure]]-Table13[[#This Row],[FromMeasure]]</f>
        <v>0.13313246000000001</v>
      </c>
      <c r="G2214" s="5" t="s">
        <v>6212</v>
      </c>
      <c r="H2214" s="35">
        <v>0</v>
      </c>
      <c r="I2214" s="56"/>
      <c r="J2214" t="s">
        <v>512</v>
      </c>
      <c r="K2214" s="58" t="s">
        <v>203</v>
      </c>
      <c r="L2214" s="35">
        <v>0.13313246000000001</v>
      </c>
      <c r="M2214" s="56"/>
      <c r="N2214" t="s">
        <v>3958</v>
      </c>
      <c r="O2214" s="2">
        <v>7314</v>
      </c>
      <c r="P2214" s="2">
        <v>0</v>
      </c>
      <c r="Q2214" s="2">
        <v>7314</v>
      </c>
      <c r="R2214" t="s">
        <v>8283</v>
      </c>
      <c r="S2214">
        <v>9</v>
      </c>
      <c r="T2214" t="s">
        <v>203</v>
      </c>
      <c r="U2214" s="2">
        <v>285</v>
      </c>
      <c r="V2214" s="2">
        <v>417</v>
      </c>
      <c r="W2214" s="8">
        <v>9.5980311730926984E-2</v>
      </c>
      <c r="X2214" s="2">
        <v>10039</v>
      </c>
      <c r="Y2214" s="45"/>
      <c r="AC2214" s="1" t="str">
        <f>IF(Table13[[#This Row],[TCS MP]]&gt;=Table13[[#This Row],[BMP]],IF(Table13[[#This Row],[TCS MP]]&lt;=Table13[[#This Row],[EMP]],"Good","EMP"),"BMP")</f>
        <v>EMP</v>
      </c>
    </row>
    <row r="2215" spans="1:29" ht="24" customHeight="1" x14ac:dyDescent="0.25">
      <c r="A2215" t="s">
        <v>8284</v>
      </c>
      <c r="B2215" t="s">
        <v>19541</v>
      </c>
      <c r="C2215">
        <v>4812</v>
      </c>
      <c r="D2215" t="s">
        <v>17074</v>
      </c>
      <c r="E2215" t="s">
        <v>8285</v>
      </c>
      <c r="F2215" s="9">
        <f>Table13[[#This Row],[ToMeasure]]-Table13[[#This Row],[FromMeasure]]</f>
        <v>0.15134916000000001</v>
      </c>
      <c r="G2215" s="5" t="s">
        <v>8286</v>
      </c>
      <c r="H2215" s="35">
        <v>0</v>
      </c>
      <c r="I2215" s="56"/>
      <c r="J2215" t="s">
        <v>635</v>
      </c>
      <c r="K2215" s="58" t="s">
        <v>203</v>
      </c>
      <c r="L2215" s="35">
        <v>0.15134916000000001</v>
      </c>
      <c r="M2215" s="56"/>
      <c r="N2215" t="s">
        <v>2205</v>
      </c>
      <c r="O2215" s="2">
        <v>15407</v>
      </c>
      <c r="P2215" s="2">
        <v>0</v>
      </c>
      <c r="Q2215" s="2">
        <v>15407</v>
      </c>
      <c r="R2215" t="s">
        <v>8287</v>
      </c>
      <c r="S2215">
        <v>8</v>
      </c>
      <c r="T2215" t="s">
        <v>203</v>
      </c>
      <c r="U2215" s="2">
        <v>553</v>
      </c>
      <c r="V2215" s="2">
        <v>738</v>
      </c>
      <c r="W2215" s="8">
        <v>8.3793081067047442E-2</v>
      </c>
      <c r="X2215" s="2">
        <v>21148</v>
      </c>
      <c r="Y2215" s="45"/>
      <c r="AC2215" s="1" t="str">
        <f>IF(Table13[[#This Row],[TCS MP]]&gt;=Table13[[#This Row],[BMP]],IF(Table13[[#This Row],[TCS MP]]&lt;=Table13[[#This Row],[EMP]],"Good","EMP"),"BMP")</f>
        <v>EMP</v>
      </c>
    </row>
    <row r="2216" spans="1:29" ht="24" customHeight="1" x14ac:dyDescent="0.25">
      <c r="A2216" t="s">
        <v>8288</v>
      </c>
      <c r="C2216" t="s">
        <v>203</v>
      </c>
      <c r="D2216" t="s">
        <v>17074</v>
      </c>
      <c r="E2216" t="s">
        <v>8289</v>
      </c>
      <c r="F2216" s="9">
        <f>Table13[[#This Row],[ToMeasure]]-Table13[[#This Row],[FromMeasure]]</f>
        <v>2.8437029999999999E-2</v>
      </c>
      <c r="G2216" s="5" t="s">
        <v>8290</v>
      </c>
      <c r="H2216" s="35">
        <v>0</v>
      </c>
      <c r="I2216" s="56"/>
      <c r="J2216" t="s">
        <v>8291</v>
      </c>
      <c r="K2216" s="58" t="s">
        <v>203</v>
      </c>
      <c r="L2216" s="35">
        <v>2.8437029999999999E-2</v>
      </c>
      <c r="M2216" s="56"/>
      <c r="N2216" t="s">
        <v>8292</v>
      </c>
      <c r="O2216" s="2" t="s">
        <v>203</v>
      </c>
      <c r="P2216" s="2" t="s">
        <v>203</v>
      </c>
      <c r="Q2216" s="2" t="s">
        <v>203</v>
      </c>
      <c r="R2216" t="s">
        <v>203</v>
      </c>
      <c r="S2216" t="s">
        <v>203</v>
      </c>
      <c r="T2216" t="s">
        <v>203</v>
      </c>
      <c r="U2216" s="2" t="s">
        <v>203</v>
      </c>
      <c r="V2216" s="2" t="s">
        <v>203</v>
      </c>
      <c r="W2216" s="8" t="s">
        <v>203</v>
      </c>
      <c r="X2216" s="2" t="s">
        <v>203</v>
      </c>
      <c r="Y2216" s="45"/>
      <c r="AC2216" s="1" t="str">
        <f>IF(Table13[[#This Row],[TCS MP]]&gt;=Table13[[#This Row],[BMP]],IF(Table13[[#This Row],[TCS MP]]&lt;=Table13[[#This Row],[EMP]],"Good","EMP"),"BMP")</f>
        <v>EMP</v>
      </c>
    </row>
    <row r="2217" spans="1:29" ht="24" customHeight="1" x14ac:dyDescent="0.25">
      <c r="A2217" t="s">
        <v>8293</v>
      </c>
      <c r="B2217" t="s">
        <v>19543</v>
      </c>
      <c r="C2217">
        <v>4815</v>
      </c>
      <c r="D2217" t="s">
        <v>17074</v>
      </c>
      <c r="E2217" t="s">
        <v>8294</v>
      </c>
      <c r="F2217" s="9">
        <f>Table13[[#This Row],[ToMeasure]]-Table13[[#This Row],[FromMeasure]]</f>
        <v>5.4621370000000002E-2</v>
      </c>
      <c r="G2217" s="5" t="s">
        <v>8291</v>
      </c>
      <c r="H2217" s="35">
        <v>0</v>
      </c>
      <c r="I2217" s="56"/>
      <c r="J2217" t="s">
        <v>2205</v>
      </c>
      <c r="K2217" s="58" t="s">
        <v>203</v>
      </c>
      <c r="L2217" s="35">
        <v>5.4621370000000002E-2</v>
      </c>
      <c r="M2217" s="56"/>
      <c r="N2217" t="s">
        <v>8292</v>
      </c>
      <c r="O2217" s="2">
        <v>11418</v>
      </c>
      <c r="P2217" s="2">
        <v>0</v>
      </c>
      <c r="Q2217" s="2">
        <v>11418</v>
      </c>
      <c r="R2217" t="s">
        <v>8295</v>
      </c>
      <c r="S2217">
        <v>11</v>
      </c>
      <c r="T2217" t="s">
        <v>203</v>
      </c>
      <c r="U2217" s="2">
        <v>345</v>
      </c>
      <c r="V2217" s="2">
        <v>1337</v>
      </c>
      <c r="W2217" s="8">
        <v>0.14731126291819935</v>
      </c>
      <c r="X2217" s="2">
        <v>15673</v>
      </c>
      <c r="Y2217" s="45"/>
      <c r="AC2217" s="1" t="str">
        <f>IF(Table13[[#This Row],[TCS MP]]&gt;=Table13[[#This Row],[BMP]],IF(Table13[[#This Row],[TCS MP]]&lt;=Table13[[#This Row],[EMP]],"Good","EMP"),"BMP")</f>
        <v>EMP</v>
      </c>
    </row>
    <row r="2218" spans="1:29" ht="24" customHeight="1" x14ac:dyDescent="0.25">
      <c r="A2218" t="s">
        <v>11796</v>
      </c>
      <c r="B2218" t="s">
        <v>19547</v>
      </c>
      <c r="C2218">
        <v>4820</v>
      </c>
      <c r="D2218" t="s">
        <v>17074</v>
      </c>
      <c r="E2218" t="s">
        <v>11797</v>
      </c>
      <c r="F2218" s="9">
        <f>Table13[[#This Row],[ToMeasure]]-Table13[[#This Row],[FromMeasure]]</f>
        <v>0.10743384</v>
      </c>
      <c r="G2218" s="5" t="s">
        <v>10476</v>
      </c>
      <c r="H2218" s="35">
        <v>0</v>
      </c>
      <c r="I2218" s="56"/>
      <c r="J2218" t="s">
        <v>512</v>
      </c>
      <c r="K2218" s="58" t="s">
        <v>203</v>
      </c>
      <c r="L2218" s="35">
        <v>0.10743384</v>
      </c>
      <c r="M2218" s="56"/>
      <c r="N2218" t="s">
        <v>3958</v>
      </c>
      <c r="O2218" s="2">
        <v>588</v>
      </c>
      <c r="P2218" s="2">
        <v>0</v>
      </c>
      <c r="Q2218" s="2">
        <v>588</v>
      </c>
      <c r="R2218" t="s">
        <v>11798</v>
      </c>
      <c r="S2218">
        <v>37</v>
      </c>
      <c r="T2218" t="s">
        <v>203</v>
      </c>
      <c r="U2218" s="2">
        <v>21</v>
      </c>
      <c r="V2218" s="2">
        <v>32</v>
      </c>
      <c r="W2218" s="8">
        <v>9.013605442176871E-2</v>
      </c>
      <c r="X2218" s="2">
        <v>807</v>
      </c>
      <c r="Y2218" s="45"/>
      <c r="AC2218" s="1" t="str">
        <f>IF(Table13[[#This Row],[TCS MP]]&gt;=Table13[[#This Row],[BMP]],IF(Table13[[#This Row],[TCS MP]]&lt;=Table13[[#This Row],[EMP]],"Good","EMP"),"BMP")</f>
        <v>EMP</v>
      </c>
    </row>
    <row r="2219" spans="1:29" ht="24" customHeight="1" x14ac:dyDescent="0.25">
      <c r="A2219" t="s">
        <v>8296</v>
      </c>
      <c r="B2219" t="s">
        <v>19557</v>
      </c>
      <c r="C2219">
        <v>4840</v>
      </c>
      <c r="D2219" t="s">
        <v>17074</v>
      </c>
      <c r="E2219" t="s">
        <v>8297</v>
      </c>
      <c r="F2219" s="9">
        <f>Table13[[#This Row],[ToMeasure]]-Table13[[#This Row],[FromMeasure]]</f>
        <v>8.5255280000000003E-2</v>
      </c>
      <c r="G2219" s="5" t="s">
        <v>8298</v>
      </c>
      <c r="H2219" s="35">
        <v>0</v>
      </c>
      <c r="I2219" s="56"/>
      <c r="J2219" t="s">
        <v>512</v>
      </c>
      <c r="K2219" s="58" t="s">
        <v>203</v>
      </c>
      <c r="L2219" s="35">
        <v>8.5255280000000003E-2</v>
      </c>
      <c r="M2219" s="56"/>
      <c r="N2219" t="s">
        <v>3958</v>
      </c>
      <c r="O2219" s="2">
        <v>2756</v>
      </c>
      <c r="P2219" s="2">
        <v>0</v>
      </c>
      <c r="Q2219" s="2">
        <v>2756</v>
      </c>
      <c r="R2219" t="s">
        <v>8299</v>
      </c>
      <c r="S2219">
        <v>14</v>
      </c>
      <c r="T2219" t="s">
        <v>203</v>
      </c>
      <c r="U2219" s="2">
        <v>98</v>
      </c>
      <c r="V2219" s="2">
        <v>133</v>
      </c>
      <c r="W2219" s="8">
        <v>8.3817126269956452E-2</v>
      </c>
      <c r="X2219" s="2">
        <v>3783</v>
      </c>
      <c r="Y2219" s="45"/>
      <c r="AC2219" s="1" t="str">
        <f>IF(Table13[[#This Row],[TCS MP]]&gt;=Table13[[#This Row],[BMP]],IF(Table13[[#This Row],[TCS MP]]&lt;=Table13[[#This Row],[EMP]],"Good","EMP"),"BMP")</f>
        <v>EMP</v>
      </c>
    </row>
    <row r="2220" spans="1:29" ht="24" customHeight="1" x14ac:dyDescent="0.25">
      <c r="A2220" t="s">
        <v>8300</v>
      </c>
      <c r="B2220" t="s">
        <v>19549</v>
      </c>
      <c r="C2220">
        <v>4822</v>
      </c>
      <c r="D2220" t="s">
        <v>17074</v>
      </c>
      <c r="E2220" t="s">
        <v>8301</v>
      </c>
      <c r="F2220" s="9">
        <f>Table13[[#This Row],[ToMeasure]]-Table13[[#This Row],[FromMeasure]]</f>
        <v>9.6058050000000006E-2</v>
      </c>
      <c r="G2220" s="5" t="s">
        <v>8302</v>
      </c>
      <c r="H2220" s="35">
        <v>0</v>
      </c>
      <c r="I2220" s="56"/>
      <c r="J2220" t="s">
        <v>635</v>
      </c>
      <c r="K2220" s="58" t="s">
        <v>203</v>
      </c>
      <c r="L2220" s="35">
        <v>9.6058050000000006E-2</v>
      </c>
      <c r="M2220" s="56"/>
      <c r="N2220" t="s">
        <v>2205</v>
      </c>
      <c r="O2220" s="2">
        <v>8189</v>
      </c>
      <c r="P2220" s="2">
        <v>0</v>
      </c>
      <c r="Q2220" s="2">
        <v>8189</v>
      </c>
      <c r="R2220" t="s">
        <v>8303</v>
      </c>
      <c r="S2220">
        <v>9</v>
      </c>
      <c r="T2220" t="s">
        <v>203</v>
      </c>
      <c r="U2220" s="2">
        <v>317</v>
      </c>
      <c r="V2220" s="2">
        <v>468</v>
      </c>
      <c r="W2220" s="8">
        <v>9.5860300402979604E-2</v>
      </c>
      <c r="X2220" s="2">
        <v>11240</v>
      </c>
      <c r="Y2220" s="45"/>
      <c r="AC2220" s="1" t="str">
        <f>IF(Table13[[#This Row],[TCS MP]]&gt;=Table13[[#This Row],[BMP]],IF(Table13[[#This Row],[TCS MP]]&lt;=Table13[[#This Row],[EMP]],"Good","EMP"),"BMP")</f>
        <v>EMP</v>
      </c>
    </row>
    <row r="2221" spans="1:29" ht="24" customHeight="1" x14ac:dyDescent="0.25">
      <c r="A2221" t="s">
        <v>11799</v>
      </c>
      <c r="B2221" t="s">
        <v>19559</v>
      </c>
      <c r="C2221">
        <v>4842</v>
      </c>
      <c r="D2221" t="s">
        <v>17074</v>
      </c>
      <c r="E2221" t="s">
        <v>11800</v>
      </c>
      <c r="F2221" s="9">
        <f>Table13[[#This Row],[ToMeasure]]-Table13[[#This Row],[FromMeasure]]</f>
        <v>9.9267170000000002E-2</v>
      </c>
      <c r="G2221" s="5" t="s">
        <v>11801</v>
      </c>
      <c r="H2221" s="35">
        <v>0</v>
      </c>
      <c r="I2221" s="56"/>
      <c r="J2221" t="s">
        <v>635</v>
      </c>
      <c r="K2221" s="58" t="s">
        <v>203</v>
      </c>
      <c r="L2221" s="35">
        <v>9.9267170000000002E-2</v>
      </c>
      <c r="M2221" s="56"/>
      <c r="N2221" t="s">
        <v>2205</v>
      </c>
      <c r="O2221" s="2">
        <v>8350</v>
      </c>
      <c r="P2221" s="2">
        <v>0</v>
      </c>
      <c r="Q2221" s="2">
        <v>8350</v>
      </c>
      <c r="R2221" t="s">
        <v>11802</v>
      </c>
      <c r="S2221">
        <v>17</v>
      </c>
      <c r="T2221" t="s">
        <v>203</v>
      </c>
      <c r="U2221" s="2">
        <v>300</v>
      </c>
      <c r="V2221" s="2">
        <v>401</v>
      </c>
      <c r="W2221" s="8">
        <v>8.395209580838324E-2</v>
      </c>
      <c r="X2221" s="2">
        <v>11461</v>
      </c>
      <c r="Y2221" s="45"/>
      <c r="AC2221" s="1" t="str">
        <f>IF(Table13[[#This Row],[TCS MP]]&gt;=Table13[[#This Row],[BMP]],IF(Table13[[#This Row],[TCS MP]]&lt;=Table13[[#This Row],[EMP]],"Good","EMP"),"BMP")</f>
        <v>EMP</v>
      </c>
    </row>
    <row r="2222" spans="1:29" ht="24" customHeight="1" x14ac:dyDescent="0.25">
      <c r="A2222" t="s">
        <v>7260</v>
      </c>
      <c r="B2222" t="s">
        <v>19548</v>
      </c>
      <c r="C2222">
        <v>4821</v>
      </c>
      <c r="D2222" t="s">
        <v>17074</v>
      </c>
      <c r="E2222" t="s">
        <v>7261</v>
      </c>
      <c r="F2222" s="9">
        <f>Table13[[#This Row],[ToMeasure]]-Table13[[#This Row],[FromMeasure]]</f>
        <v>8.1098809999999993E-2</v>
      </c>
      <c r="G2222" s="5" t="s">
        <v>7262</v>
      </c>
      <c r="H2222" s="35">
        <v>0</v>
      </c>
      <c r="I2222" s="56"/>
      <c r="J2222" t="s">
        <v>3958</v>
      </c>
      <c r="K2222" s="58" t="s">
        <v>203</v>
      </c>
      <c r="L2222" s="35">
        <v>8.1098809999999993E-2</v>
      </c>
      <c r="M2222" s="56"/>
      <c r="N2222" t="s">
        <v>512</v>
      </c>
      <c r="O2222" s="2">
        <v>18101</v>
      </c>
      <c r="P2222" s="2">
        <v>0</v>
      </c>
      <c r="Q2222" s="2">
        <v>18101</v>
      </c>
      <c r="R2222" t="s">
        <v>7263</v>
      </c>
      <c r="S2222">
        <v>9</v>
      </c>
      <c r="T2222" t="s">
        <v>203</v>
      </c>
      <c r="U2222" s="2">
        <v>549</v>
      </c>
      <c r="V2222" s="2">
        <v>2127</v>
      </c>
      <c r="W2222" s="8">
        <v>0.1478371360698304</v>
      </c>
      <c r="X2222" s="2">
        <v>24846</v>
      </c>
      <c r="Y2222" s="45"/>
      <c r="AC2222" s="1" t="str">
        <f>IF(Table13[[#This Row],[TCS MP]]&gt;=Table13[[#This Row],[BMP]],IF(Table13[[#This Row],[TCS MP]]&lt;=Table13[[#This Row],[EMP]],"Good","EMP"),"BMP")</f>
        <v>EMP</v>
      </c>
    </row>
    <row r="2223" spans="1:29" ht="24" customHeight="1" x14ac:dyDescent="0.25">
      <c r="A2223" t="s">
        <v>8304</v>
      </c>
      <c r="B2223" t="s">
        <v>19558</v>
      </c>
      <c r="C2223">
        <v>4841</v>
      </c>
      <c r="D2223" t="s">
        <v>17074</v>
      </c>
      <c r="E2223" t="s">
        <v>8305</v>
      </c>
      <c r="F2223" s="9">
        <f>Table13[[#This Row],[ToMeasure]]-Table13[[#This Row],[FromMeasure]]</f>
        <v>7.5089539999999996E-2</v>
      </c>
      <c r="G2223" s="5" t="s">
        <v>8306</v>
      </c>
      <c r="H2223" s="35">
        <v>0</v>
      </c>
      <c r="I2223" s="56"/>
      <c r="J2223" t="s">
        <v>3958</v>
      </c>
      <c r="K2223" s="58" t="s">
        <v>203</v>
      </c>
      <c r="L2223" s="35">
        <v>7.5089539999999996E-2</v>
      </c>
      <c r="M2223" s="56"/>
      <c r="N2223" t="s">
        <v>512</v>
      </c>
      <c r="O2223" s="2">
        <v>7501</v>
      </c>
      <c r="P2223" s="2">
        <v>0</v>
      </c>
      <c r="Q2223" s="2">
        <v>7501</v>
      </c>
      <c r="R2223" t="s">
        <v>8307</v>
      </c>
      <c r="S2223">
        <v>15</v>
      </c>
      <c r="T2223" t="s">
        <v>203</v>
      </c>
      <c r="U2223" s="2">
        <v>228</v>
      </c>
      <c r="V2223" s="2">
        <v>881</v>
      </c>
      <c r="W2223" s="8">
        <v>0.14784695373950141</v>
      </c>
      <c r="X2223" s="2">
        <v>10296</v>
      </c>
      <c r="Y2223" s="45"/>
      <c r="AC2223" s="1" t="str">
        <f>IF(Table13[[#This Row],[TCS MP]]&gt;=Table13[[#This Row],[BMP]],IF(Table13[[#This Row],[TCS MP]]&lt;=Table13[[#This Row],[EMP]],"Good","EMP"),"BMP")</f>
        <v>EMP</v>
      </c>
    </row>
    <row r="2224" spans="1:29" ht="24" customHeight="1" x14ac:dyDescent="0.25">
      <c r="A2224" t="s">
        <v>3972</v>
      </c>
      <c r="B2224" t="s">
        <v>19550</v>
      </c>
      <c r="C2224">
        <v>4823</v>
      </c>
      <c r="D2224" t="s">
        <v>17074</v>
      </c>
      <c r="E2224" t="s">
        <v>3973</v>
      </c>
      <c r="F2224" s="9">
        <f>Table13[[#This Row],[ToMeasure]]-Table13[[#This Row],[FromMeasure]]</f>
        <v>0.10946255000000001</v>
      </c>
      <c r="G2224" s="5" t="s">
        <v>3974</v>
      </c>
      <c r="H2224" s="35">
        <v>0</v>
      </c>
      <c r="I2224" s="56"/>
      <c r="J2224" t="s">
        <v>2205</v>
      </c>
      <c r="K2224" s="58" t="s">
        <v>203</v>
      </c>
      <c r="L2224" s="35">
        <v>0.10946255000000001</v>
      </c>
      <c r="M2224" s="56"/>
      <c r="N2224" t="s">
        <v>635</v>
      </c>
      <c r="O2224" s="2">
        <v>5667</v>
      </c>
      <c r="P2224" s="2">
        <v>0</v>
      </c>
      <c r="Q2224" s="2">
        <v>5667</v>
      </c>
      <c r="R2224" t="s">
        <v>3975</v>
      </c>
      <c r="S2224">
        <v>10</v>
      </c>
      <c r="T2224" t="s">
        <v>203</v>
      </c>
      <c r="U2224" s="2">
        <v>171</v>
      </c>
      <c r="V2224" s="2">
        <v>665</v>
      </c>
      <c r="W2224" s="8">
        <v>0.1475207340744662</v>
      </c>
      <c r="X2224" s="2">
        <v>7779</v>
      </c>
      <c r="Y2224" s="45"/>
      <c r="AC2224" s="1" t="str">
        <f>IF(Table13[[#This Row],[TCS MP]]&gt;=Table13[[#This Row],[BMP]],IF(Table13[[#This Row],[TCS MP]]&lt;=Table13[[#This Row],[EMP]],"Good","EMP"),"BMP")</f>
        <v>EMP</v>
      </c>
    </row>
    <row r="2225" spans="1:29" ht="24" customHeight="1" x14ac:dyDescent="0.25">
      <c r="A2225" t="s">
        <v>3976</v>
      </c>
      <c r="B2225" t="s">
        <v>19561</v>
      </c>
      <c r="C2225">
        <v>4845</v>
      </c>
      <c r="D2225" t="s">
        <v>17074</v>
      </c>
      <c r="E2225" t="s">
        <v>3977</v>
      </c>
      <c r="F2225" s="9">
        <f>Table13[[#This Row],[ToMeasure]]-Table13[[#This Row],[FromMeasure]]</f>
        <v>7.2132379999999996E-2</v>
      </c>
      <c r="G2225" s="5" t="s">
        <v>3945</v>
      </c>
      <c r="H2225" s="35">
        <v>0</v>
      </c>
      <c r="I2225" s="56"/>
      <c r="J2225" t="s">
        <v>1919</v>
      </c>
      <c r="K2225" s="58" t="s">
        <v>203</v>
      </c>
      <c r="L2225" s="35">
        <v>7.2132379999999996E-2</v>
      </c>
      <c r="M2225" s="56"/>
      <c r="N2225" t="s">
        <v>2205</v>
      </c>
      <c r="O2225" s="2">
        <v>2299</v>
      </c>
      <c r="P2225" s="2">
        <v>0</v>
      </c>
      <c r="Q2225" s="2">
        <v>2299</v>
      </c>
      <c r="R2225" t="s">
        <v>3978</v>
      </c>
      <c r="S2225">
        <v>10</v>
      </c>
      <c r="T2225" t="s">
        <v>203</v>
      </c>
      <c r="U2225" s="2">
        <v>70</v>
      </c>
      <c r="V2225" s="2">
        <v>272</v>
      </c>
      <c r="W2225" s="8">
        <v>0.1487603305785124</v>
      </c>
      <c r="X2225" s="2">
        <v>4234</v>
      </c>
      <c r="Y2225" s="45"/>
      <c r="AC2225" s="1" t="str">
        <f>IF(Table13[[#This Row],[TCS MP]]&gt;=Table13[[#This Row],[BMP]],IF(Table13[[#This Row],[TCS MP]]&lt;=Table13[[#This Row],[EMP]],"Good","EMP"),"BMP")</f>
        <v>EMP</v>
      </c>
    </row>
    <row r="2226" spans="1:29" ht="24" customHeight="1" x14ac:dyDescent="0.25">
      <c r="A2226" t="s">
        <v>3979</v>
      </c>
      <c r="B2226" t="s">
        <v>19568</v>
      </c>
      <c r="C2226">
        <v>4860</v>
      </c>
      <c r="D2226" t="s">
        <v>17074</v>
      </c>
      <c r="E2226" t="s">
        <v>3980</v>
      </c>
      <c r="F2226" s="9">
        <f>Table13[[#This Row],[ToMeasure]]-Table13[[#This Row],[FromMeasure]]</f>
        <v>0.64972551000000001</v>
      </c>
      <c r="G2226" s="5" t="s">
        <v>3981</v>
      </c>
      <c r="H2226" s="35">
        <v>0</v>
      </c>
      <c r="I2226" s="56"/>
      <c r="J2226" t="s">
        <v>512</v>
      </c>
      <c r="K2226" s="58" t="s">
        <v>203</v>
      </c>
      <c r="L2226" s="35">
        <v>0.64972551000000001</v>
      </c>
      <c r="M2226" s="56"/>
      <c r="N2226" t="s">
        <v>156</v>
      </c>
      <c r="O2226" s="2">
        <v>3088</v>
      </c>
      <c r="P2226" s="2">
        <v>0</v>
      </c>
      <c r="Q2226" s="2">
        <v>3088</v>
      </c>
      <c r="R2226" t="s">
        <v>3982</v>
      </c>
      <c r="S2226">
        <v>14</v>
      </c>
      <c r="T2226" t="s">
        <v>203</v>
      </c>
      <c r="U2226" s="2">
        <v>109</v>
      </c>
      <c r="V2226" s="2">
        <v>148</v>
      </c>
      <c r="W2226" s="8">
        <v>8.3225388601036274E-2</v>
      </c>
      <c r="X2226" s="2">
        <v>4239</v>
      </c>
      <c r="Y2226" s="45"/>
      <c r="AC2226" s="1" t="str">
        <f>IF(Table13[[#This Row],[TCS MP]]&gt;=Table13[[#This Row],[BMP]],IF(Table13[[#This Row],[TCS MP]]&lt;=Table13[[#This Row],[EMP]],"Good","EMP"),"BMP")</f>
        <v>EMP</v>
      </c>
    </row>
    <row r="2227" spans="1:29" ht="24" customHeight="1" x14ac:dyDescent="0.25">
      <c r="A2227" t="s">
        <v>3983</v>
      </c>
      <c r="B2227" t="s">
        <v>20993</v>
      </c>
      <c r="C2227">
        <v>7610</v>
      </c>
      <c r="D2227" t="s">
        <v>17074</v>
      </c>
      <c r="E2227" t="s">
        <v>3984</v>
      </c>
      <c r="F2227" s="9">
        <f>Table13[[#This Row],[ToMeasure]]-Table13[[#This Row],[FromMeasure]]</f>
        <v>0.57606676999999995</v>
      </c>
      <c r="G2227" s="5" t="s">
        <v>3985</v>
      </c>
      <c r="H2227" s="35">
        <v>0</v>
      </c>
      <c r="I2227" s="56"/>
      <c r="J2227" t="s">
        <v>3981</v>
      </c>
      <c r="K2227" s="58" t="s">
        <v>203</v>
      </c>
      <c r="L2227" s="35">
        <v>0.57606676999999995</v>
      </c>
      <c r="M2227" s="56"/>
      <c r="N2227" t="s">
        <v>647</v>
      </c>
      <c r="O2227" s="2">
        <v>29568</v>
      </c>
      <c r="P2227" s="2">
        <v>0</v>
      </c>
      <c r="Q2227" s="2">
        <v>29568</v>
      </c>
      <c r="R2227" t="s">
        <v>3986</v>
      </c>
      <c r="S2227">
        <v>9</v>
      </c>
      <c r="T2227" t="s">
        <v>203</v>
      </c>
      <c r="U2227" s="2">
        <v>1133</v>
      </c>
      <c r="V2227" s="2">
        <v>1669</v>
      </c>
      <c r="W2227" s="8">
        <v>9.4764610389610385E-2</v>
      </c>
      <c r="X2227" s="2">
        <v>40586</v>
      </c>
      <c r="Y2227" s="45"/>
      <c r="AC2227" s="1" t="str">
        <f>IF(Table13[[#This Row],[TCS MP]]&gt;=Table13[[#This Row],[BMP]],IF(Table13[[#This Row],[TCS MP]]&lt;=Table13[[#This Row],[EMP]],"Good","EMP"),"BMP")</f>
        <v>EMP</v>
      </c>
    </row>
    <row r="2228" spans="1:29" ht="24" customHeight="1" x14ac:dyDescent="0.25">
      <c r="A2228" t="s">
        <v>8308</v>
      </c>
      <c r="B2228" t="s">
        <v>20995</v>
      </c>
      <c r="C2228">
        <v>7615</v>
      </c>
      <c r="D2228" t="s">
        <v>17074</v>
      </c>
      <c r="E2228" t="s">
        <v>8309</v>
      </c>
      <c r="F2228" s="9">
        <f>Table13[[#This Row],[ToMeasure]]-Table13[[#This Row],[FromMeasure]]</f>
        <v>0.25905996999999997</v>
      </c>
      <c r="G2228" s="5" t="s">
        <v>6221</v>
      </c>
      <c r="H2228" s="35">
        <v>0</v>
      </c>
      <c r="I2228" s="56"/>
      <c r="J2228" t="s">
        <v>512</v>
      </c>
      <c r="K2228" s="58" t="s">
        <v>203</v>
      </c>
      <c r="L2228" s="35">
        <v>0.25905996999999997</v>
      </c>
      <c r="M2228" s="56"/>
      <c r="N2228" t="s">
        <v>3958</v>
      </c>
      <c r="O2228" s="2">
        <v>4485</v>
      </c>
      <c r="P2228" s="2">
        <v>0</v>
      </c>
      <c r="Q2228" s="2">
        <v>4485</v>
      </c>
      <c r="R2228" t="s">
        <v>8310</v>
      </c>
      <c r="S2228">
        <v>14</v>
      </c>
      <c r="T2228" t="s">
        <v>203</v>
      </c>
      <c r="U2228" s="2">
        <v>159</v>
      </c>
      <c r="V2228" s="2">
        <v>214</v>
      </c>
      <c r="W2228" s="8">
        <v>8.3166109253065779E-2</v>
      </c>
      <c r="X2228" s="2">
        <v>6156</v>
      </c>
      <c r="Y2228" s="45"/>
      <c r="AC2228" s="1" t="str">
        <f>IF(Table13[[#This Row],[TCS MP]]&gt;=Table13[[#This Row],[BMP]],IF(Table13[[#This Row],[TCS MP]]&lt;=Table13[[#This Row],[EMP]],"Good","EMP"),"BMP")</f>
        <v>EMP</v>
      </c>
    </row>
    <row r="2229" spans="1:29" ht="24" customHeight="1" x14ac:dyDescent="0.25">
      <c r="A2229" t="s">
        <v>8311</v>
      </c>
      <c r="B2229" t="s">
        <v>19569</v>
      </c>
      <c r="C2229">
        <v>4862</v>
      </c>
      <c r="D2229" t="s">
        <v>17074</v>
      </c>
      <c r="E2229" t="s">
        <v>8312</v>
      </c>
      <c r="F2229" s="9">
        <f>Table13[[#This Row],[ToMeasure]]-Table13[[#This Row],[FromMeasure]]</f>
        <v>0.30509671999999999</v>
      </c>
      <c r="G2229" s="5" t="s">
        <v>8313</v>
      </c>
      <c r="H2229" s="35">
        <v>0</v>
      </c>
      <c r="I2229" s="56"/>
      <c r="J2229" t="s">
        <v>635</v>
      </c>
      <c r="K2229" s="58" t="s">
        <v>203</v>
      </c>
      <c r="L2229" s="35">
        <v>0.30509671999999999</v>
      </c>
      <c r="M2229" s="56"/>
      <c r="N2229" t="s">
        <v>3985</v>
      </c>
      <c r="O2229" s="2">
        <v>18791</v>
      </c>
      <c r="P2229" s="2">
        <v>0</v>
      </c>
      <c r="Q2229" s="2">
        <v>18791</v>
      </c>
      <c r="R2229" t="s">
        <v>8314</v>
      </c>
      <c r="S2229">
        <v>8</v>
      </c>
      <c r="T2229" t="s">
        <v>203</v>
      </c>
      <c r="U2229" s="2">
        <v>677</v>
      </c>
      <c r="V2229" s="2">
        <v>900</v>
      </c>
      <c r="W2229" s="8">
        <v>8.3923154701718905E-2</v>
      </c>
      <c r="X2229" s="2">
        <v>25793</v>
      </c>
      <c r="Y2229" s="45"/>
      <c r="AC2229" s="1" t="str">
        <f>IF(Table13[[#This Row],[TCS MP]]&gt;=Table13[[#This Row],[BMP]],IF(Table13[[#This Row],[TCS MP]]&lt;=Table13[[#This Row],[EMP]],"Good","EMP"),"BMP")</f>
        <v>EMP</v>
      </c>
    </row>
    <row r="2230" spans="1:29" ht="24" customHeight="1" x14ac:dyDescent="0.25">
      <c r="A2230" t="s">
        <v>11803</v>
      </c>
      <c r="B2230" t="s">
        <v>20994</v>
      </c>
      <c r="C2230">
        <v>7612</v>
      </c>
      <c r="D2230" t="s">
        <v>17074</v>
      </c>
      <c r="E2230" t="s">
        <v>11804</v>
      </c>
      <c r="F2230" s="9">
        <f>Table13[[#This Row],[ToMeasure]]-Table13[[#This Row],[FromMeasure]]</f>
        <v>0.50619254000000002</v>
      </c>
      <c r="G2230" s="5" t="s">
        <v>11805</v>
      </c>
      <c r="H2230" s="35">
        <v>0</v>
      </c>
      <c r="I2230" s="56"/>
      <c r="J2230" t="s">
        <v>8313</v>
      </c>
      <c r="K2230" s="58" t="s">
        <v>203</v>
      </c>
      <c r="L2230" s="35">
        <v>0.50619254000000002</v>
      </c>
      <c r="M2230" s="56"/>
      <c r="N2230" t="s">
        <v>3981</v>
      </c>
      <c r="O2230" s="2">
        <v>39080</v>
      </c>
      <c r="P2230" s="2">
        <v>0</v>
      </c>
      <c r="Q2230" s="2">
        <v>39080</v>
      </c>
      <c r="R2230" t="s">
        <v>11806</v>
      </c>
      <c r="S2230">
        <v>7</v>
      </c>
      <c r="T2230" t="s">
        <v>203</v>
      </c>
      <c r="U2230" s="2">
        <v>1406</v>
      </c>
      <c r="V2230" s="2">
        <v>1876</v>
      </c>
      <c r="W2230" s="8">
        <v>8.3981576253838286E-2</v>
      </c>
      <c r="X2230" s="2">
        <v>53642</v>
      </c>
      <c r="Y2230" s="45"/>
      <c r="AC2230" s="1" t="str">
        <f>IF(Table13[[#This Row],[TCS MP]]&gt;=Table13[[#This Row],[BMP]],IF(Table13[[#This Row],[TCS MP]]&lt;=Table13[[#This Row],[EMP]],"Good","EMP"),"BMP")</f>
        <v>EMP</v>
      </c>
    </row>
    <row r="2231" spans="1:29" ht="24" customHeight="1" x14ac:dyDescent="0.25">
      <c r="A2231" t="s">
        <v>3987</v>
      </c>
      <c r="B2231" t="s">
        <v>19572</v>
      </c>
      <c r="C2231">
        <v>4865</v>
      </c>
      <c r="D2231" t="s">
        <v>17074</v>
      </c>
      <c r="E2231" t="s">
        <v>3988</v>
      </c>
      <c r="F2231" s="9">
        <f>Table13[[#This Row],[ToMeasure]]-Table13[[#This Row],[FromMeasure]]</f>
        <v>6.0449940000000001E-2</v>
      </c>
      <c r="G2231" s="5" t="s">
        <v>3989</v>
      </c>
      <c r="H2231" s="35">
        <v>0</v>
      </c>
      <c r="I2231" s="56"/>
      <c r="J2231" t="s">
        <v>635</v>
      </c>
      <c r="K2231" s="58" t="s">
        <v>203</v>
      </c>
      <c r="L2231" s="35">
        <v>6.0449940000000001E-2</v>
      </c>
      <c r="M2231" s="56"/>
      <c r="N2231" t="s">
        <v>2205</v>
      </c>
      <c r="O2231" s="2">
        <v>7672</v>
      </c>
      <c r="P2231" s="2">
        <v>0</v>
      </c>
      <c r="Q2231" s="2">
        <v>7672</v>
      </c>
      <c r="R2231" t="s">
        <v>3990</v>
      </c>
      <c r="S2231">
        <v>10</v>
      </c>
      <c r="T2231" t="s">
        <v>203</v>
      </c>
      <c r="U2231" s="2">
        <v>276</v>
      </c>
      <c r="V2231" s="2">
        <v>368</v>
      </c>
      <c r="W2231" s="8">
        <v>8.3941605839416053E-2</v>
      </c>
      <c r="X2231" s="2">
        <v>10531</v>
      </c>
      <c r="Y2231" s="45"/>
      <c r="AC2231" s="1" t="str">
        <f>IF(Table13[[#This Row],[TCS MP]]&gt;=Table13[[#This Row],[BMP]],IF(Table13[[#This Row],[TCS MP]]&lt;=Table13[[#This Row],[EMP]],"Good","EMP"),"BMP")</f>
        <v>EMP</v>
      </c>
    </row>
    <row r="2232" spans="1:29" ht="24" customHeight="1" x14ac:dyDescent="0.25">
      <c r="A2232" t="s">
        <v>3991</v>
      </c>
      <c r="C2232" t="s">
        <v>203</v>
      </c>
      <c r="D2232" t="s">
        <v>17074</v>
      </c>
      <c r="E2232" t="s">
        <v>3992</v>
      </c>
      <c r="F2232" s="9">
        <f>Table13[[#This Row],[ToMeasure]]-Table13[[#This Row],[FromMeasure]]</f>
        <v>1.955461E-2</v>
      </c>
      <c r="G2232" s="5" t="s">
        <v>3993</v>
      </c>
      <c r="H2232" s="35">
        <v>0</v>
      </c>
      <c r="I2232" s="56"/>
      <c r="J2232" t="s">
        <v>3958</v>
      </c>
      <c r="K2232" s="58" t="s">
        <v>203</v>
      </c>
      <c r="L2232" s="35">
        <v>1.955461E-2</v>
      </c>
      <c r="M2232" s="56"/>
      <c r="N2232" t="s">
        <v>3994</v>
      </c>
      <c r="O2232" s="2" t="s">
        <v>203</v>
      </c>
      <c r="P2232" s="2" t="s">
        <v>203</v>
      </c>
      <c r="Q2232" s="2" t="s">
        <v>203</v>
      </c>
      <c r="R2232" t="s">
        <v>203</v>
      </c>
      <c r="S2232" t="s">
        <v>203</v>
      </c>
      <c r="T2232" t="s">
        <v>203</v>
      </c>
      <c r="U2232" s="2" t="s">
        <v>203</v>
      </c>
      <c r="V2232" s="2" t="s">
        <v>203</v>
      </c>
      <c r="W2232" s="8" t="s">
        <v>203</v>
      </c>
      <c r="X2232" s="2" t="s">
        <v>203</v>
      </c>
      <c r="Y2232" s="45"/>
      <c r="AC2232" s="1" t="str">
        <f>IF(Table13[[#This Row],[TCS MP]]&gt;=Table13[[#This Row],[BMP]],IF(Table13[[#This Row],[TCS MP]]&lt;=Table13[[#This Row],[EMP]],"Good","EMP"),"BMP")</f>
        <v>EMP</v>
      </c>
    </row>
    <row r="2233" spans="1:29" ht="24" customHeight="1" x14ac:dyDescent="0.25">
      <c r="A2233" t="s">
        <v>3995</v>
      </c>
      <c r="B2233" t="s">
        <v>19570</v>
      </c>
      <c r="C2233">
        <v>4863</v>
      </c>
      <c r="D2233" t="s">
        <v>17074</v>
      </c>
      <c r="E2233" t="s">
        <v>3996</v>
      </c>
      <c r="F2233" s="9">
        <f>Table13[[#This Row],[ToMeasure]]-Table13[[#This Row],[FromMeasure]]</f>
        <v>0.11385209</v>
      </c>
      <c r="G2233" s="5" t="s">
        <v>3997</v>
      </c>
      <c r="H2233" s="35">
        <v>0</v>
      </c>
      <c r="I2233" s="56"/>
      <c r="J2233" t="s">
        <v>2205</v>
      </c>
      <c r="K2233" s="58" t="s">
        <v>203</v>
      </c>
      <c r="L2233" s="35">
        <v>0.11385209</v>
      </c>
      <c r="M2233" s="56"/>
      <c r="N2233" t="s">
        <v>635</v>
      </c>
      <c r="O2233" s="2">
        <v>5944</v>
      </c>
      <c r="P2233" s="2">
        <v>0</v>
      </c>
      <c r="Q2233" s="2">
        <v>5944</v>
      </c>
      <c r="R2233" t="s">
        <v>3998</v>
      </c>
      <c r="S2233">
        <v>12</v>
      </c>
      <c r="T2233" t="s">
        <v>203</v>
      </c>
      <c r="U2233" s="2">
        <v>231</v>
      </c>
      <c r="V2233" s="2">
        <v>339</v>
      </c>
      <c r="W2233" s="8">
        <v>9.5895020188425301E-2</v>
      </c>
      <c r="X2233" s="2">
        <v>8159</v>
      </c>
      <c r="Y2233" s="45"/>
      <c r="AC2233" s="1" t="str">
        <f>IF(Table13[[#This Row],[TCS MP]]&gt;=Table13[[#This Row],[BMP]],IF(Table13[[#This Row],[TCS MP]]&lt;=Table13[[#This Row],[EMP]],"Good","EMP"),"BMP")</f>
        <v>EMP</v>
      </c>
    </row>
    <row r="2234" spans="1:29" ht="24" customHeight="1" x14ac:dyDescent="0.25">
      <c r="A2234" t="s">
        <v>7264</v>
      </c>
      <c r="C2234" t="s">
        <v>203</v>
      </c>
      <c r="D2234" t="s">
        <v>17074</v>
      </c>
      <c r="E2234" t="s">
        <v>7265</v>
      </c>
      <c r="F2234" s="9">
        <f>Table13[[#This Row],[ToMeasure]]-Table13[[#This Row],[FromMeasure]]</f>
        <v>2.251009E-2</v>
      </c>
      <c r="G2234" s="5" t="s">
        <v>7266</v>
      </c>
      <c r="H2234" s="35">
        <v>0</v>
      </c>
      <c r="I2234" s="56"/>
      <c r="J2234" t="s">
        <v>2205</v>
      </c>
      <c r="K2234" s="58" t="s">
        <v>203</v>
      </c>
      <c r="L2234" s="35">
        <v>2.251009E-2</v>
      </c>
      <c r="M2234" s="56"/>
      <c r="N2234" t="s">
        <v>114</v>
      </c>
      <c r="O2234" s="2" t="s">
        <v>203</v>
      </c>
      <c r="P2234" s="2" t="s">
        <v>203</v>
      </c>
      <c r="Q2234" s="2">
        <v>21137</v>
      </c>
      <c r="R2234" t="s">
        <v>4019</v>
      </c>
      <c r="S2234" t="s">
        <v>203</v>
      </c>
      <c r="T2234" t="s">
        <v>203</v>
      </c>
      <c r="U2234" s="2" t="s">
        <v>203</v>
      </c>
      <c r="V2234" s="2" t="s">
        <v>203</v>
      </c>
      <c r="W2234" s="8" t="s">
        <v>203</v>
      </c>
      <c r="X2234" s="2">
        <v>38931</v>
      </c>
      <c r="Y2234" s="45"/>
      <c r="AC2234" s="1" t="str">
        <f>IF(Table13[[#This Row],[TCS MP]]&gt;=Table13[[#This Row],[BMP]],IF(Table13[[#This Row],[TCS MP]]&lt;=Table13[[#This Row],[EMP]],"Good","EMP"),"BMP")</f>
        <v>EMP</v>
      </c>
    </row>
    <row r="2235" spans="1:29" ht="24" customHeight="1" x14ac:dyDescent="0.25">
      <c r="A2235" t="s">
        <v>11807</v>
      </c>
      <c r="B2235" t="s">
        <v>19577</v>
      </c>
      <c r="C2235">
        <v>4870</v>
      </c>
      <c r="D2235" t="s">
        <v>17074</v>
      </c>
      <c r="E2235" t="s">
        <v>11808</v>
      </c>
      <c r="F2235" s="9">
        <f>Table13[[#This Row],[ToMeasure]]-Table13[[#This Row],[FromMeasure]]</f>
        <v>1.7197500000000001E-2</v>
      </c>
      <c r="G2235" s="5" t="s">
        <v>11809</v>
      </c>
      <c r="H2235" s="35">
        <v>0</v>
      </c>
      <c r="I2235" s="56"/>
      <c r="J2235" t="s">
        <v>512</v>
      </c>
      <c r="K2235" s="58" t="s">
        <v>203</v>
      </c>
      <c r="L2235" s="35">
        <v>1.7197500000000001E-2</v>
      </c>
      <c r="M2235" s="56"/>
      <c r="N2235" t="s">
        <v>3958</v>
      </c>
      <c r="O2235" s="2">
        <v>12716</v>
      </c>
      <c r="P2235" s="2">
        <v>0</v>
      </c>
      <c r="Q2235" s="2">
        <v>12716</v>
      </c>
      <c r="R2235" t="s">
        <v>11810</v>
      </c>
      <c r="S2235">
        <v>8</v>
      </c>
      <c r="T2235" t="s">
        <v>203</v>
      </c>
      <c r="U2235" s="2">
        <v>457</v>
      </c>
      <c r="V2235" s="2">
        <v>611</v>
      </c>
      <c r="W2235" s="8">
        <v>8.3988675684177408E-2</v>
      </c>
      <c r="X2235" s="2">
        <v>17454</v>
      </c>
      <c r="Y2235" s="45"/>
      <c r="AC2235" s="1" t="str">
        <f>IF(Table13[[#This Row],[TCS MP]]&gt;=Table13[[#This Row],[BMP]],IF(Table13[[#This Row],[TCS MP]]&lt;=Table13[[#This Row],[EMP]],"Good","EMP"),"BMP")</f>
        <v>EMP</v>
      </c>
    </row>
    <row r="2236" spans="1:29" ht="24" customHeight="1" x14ac:dyDescent="0.25">
      <c r="A2236" t="s">
        <v>3999</v>
      </c>
      <c r="B2236" t="s">
        <v>19579</v>
      </c>
      <c r="C2236">
        <v>4872</v>
      </c>
      <c r="D2236" t="s">
        <v>17074</v>
      </c>
      <c r="E2236" t="s">
        <v>4000</v>
      </c>
      <c r="F2236" s="9">
        <f>Table13[[#This Row],[ToMeasure]]-Table13[[#This Row],[FromMeasure]]</f>
        <v>5.924492E-2</v>
      </c>
      <c r="G2236" s="5" t="s">
        <v>4001</v>
      </c>
      <c r="H2236" s="35">
        <v>0</v>
      </c>
      <c r="I2236" s="56"/>
      <c r="J2236" t="s">
        <v>635</v>
      </c>
      <c r="K2236" s="58" t="s">
        <v>203</v>
      </c>
      <c r="L2236" s="35">
        <v>5.924492E-2</v>
      </c>
      <c r="M2236" s="56"/>
      <c r="N2236" t="s">
        <v>2205</v>
      </c>
      <c r="O2236" s="2">
        <v>11128</v>
      </c>
      <c r="P2236" s="2">
        <v>0</v>
      </c>
      <c r="Q2236" s="2">
        <v>11128</v>
      </c>
      <c r="R2236" t="s">
        <v>4002</v>
      </c>
      <c r="S2236">
        <v>9</v>
      </c>
      <c r="T2236" t="s">
        <v>203</v>
      </c>
      <c r="U2236" s="2">
        <v>400</v>
      </c>
      <c r="V2236" s="2">
        <v>533</v>
      </c>
      <c r="W2236" s="8">
        <v>8.3842559309849032E-2</v>
      </c>
      <c r="X2236" s="2">
        <v>15275</v>
      </c>
      <c r="Y2236" s="45"/>
      <c r="AC2236" s="1" t="str">
        <f>IF(Table13[[#This Row],[TCS MP]]&gt;=Table13[[#This Row],[BMP]],IF(Table13[[#This Row],[TCS MP]]&lt;=Table13[[#This Row],[EMP]],"Good","EMP"),"BMP")</f>
        <v>EMP</v>
      </c>
    </row>
    <row r="2237" spans="1:29" ht="24" customHeight="1" x14ac:dyDescent="0.25">
      <c r="A2237" t="s">
        <v>4003</v>
      </c>
      <c r="B2237" t="s">
        <v>19578</v>
      </c>
      <c r="C2237">
        <v>4871</v>
      </c>
      <c r="D2237" t="s">
        <v>17074</v>
      </c>
      <c r="E2237" t="s">
        <v>4004</v>
      </c>
      <c r="F2237" s="9">
        <f>Table13[[#This Row],[ToMeasure]]-Table13[[#This Row],[FromMeasure]]</f>
        <v>6.3064549999999997E-2</v>
      </c>
      <c r="G2237" s="5" t="s">
        <v>4005</v>
      </c>
      <c r="H2237" s="35">
        <v>0</v>
      </c>
      <c r="I2237" s="56"/>
      <c r="J2237" t="s">
        <v>3958</v>
      </c>
      <c r="K2237" s="58" t="s">
        <v>203</v>
      </c>
      <c r="L2237" s="35">
        <v>6.3064549999999997E-2</v>
      </c>
      <c r="M2237" s="56"/>
      <c r="N2237" t="s">
        <v>512</v>
      </c>
      <c r="O2237" s="2">
        <v>9985</v>
      </c>
      <c r="P2237" s="2">
        <v>0</v>
      </c>
      <c r="Q2237" s="2">
        <v>9985</v>
      </c>
      <c r="R2237" t="s">
        <v>4006</v>
      </c>
      <c r="S2237">
        <v>8</v>
      </c>
      <c r="T2237" t="s">
        <v>203</v>
      </c>
      <c r="U2237" s="2">
        <v>301</v>
      </c>
      <c r="V2237" s="2">
        <v>1174</v>
      </c>
      <c r="W2237" s="8">
        <v>0.14772158237356034</v>
      </c>
      <c r="X2237" s="2">
        <v>13706</v>
      </c>
      <c r="Y2237" s="45"/>
      <c r="AC2237" s="1" t="str">
        <f>IF(Table13[[#This Row],[TCS MP]]&gt;=Table13[[#This Row],[BMP]],IF(Table13[[#This Row],[TCS MP]]&lt;=Table13[[#This Row],[EMP]],"Good","EMP"),"BMP")</f>
        <v>EMP</v>
      </c>
    </row>
    <row r="2238" spans="1:29" ht="24" customHeight="1" x14ac:dyDescent="0.25">
      <c r="A2238" t="s">
        <v>7267</v>
      </c>
      <c r="B2238" t="s">
        <v>19580</v>
      </c>
      <c r="C2238">
        <v>4873</v>
      </c>
      <c r="D2238" t="s">
        <v>17074</v>
      </c>
      <c r="E2238" t="s">
        <v>7268</v>
      </c>
      <c r="F2238" s="9">
        <f>Table13[[#This Row],[ToMeasure]]-Table13[[#This Row],[FromMeasure]]</f>
        <v>1.8997050000000001E-2</v>
      </c>
      <c r="G2238" s="5" t="s">
        <v>7269</v>
      </c>
      <c r="H2238" s="35">
        <v>0</v>
      </c>
      <c r="I2238" s="56"/>
      <c r="J2238" t="s">
        <v>2205</v>
      </c>
      <c r="K2238" s="58" t="s">
        <v>203</v>
      </c>
      <c r="L2238" s="35">
        <v>1.8997050000000001E-2</v>
      </c>
      <c r="M2238" s="56"/>
      <c r="N2238" t="s">
        <v>635</v>
      </c>
      <c r="O2238" s="2">
        <v>10737</v>
      </c>
      <c r="P2238" s="2">
        <v>0</v>
      </c>
      <c r="Q2238" s="2">
        <v>10737</v>
      </c>
      <c r="R2238" t="s">
        <v>7270</v>
      </c>
      <c r="S2238">
        <v>8</v>
      </c>
      <c r="T2238" t="s">
        <v>203</v>
      </c>
      <c r="U2238" s="2">
        <v>325</v>
      </c>
      <c r="V2238" s="2">
        <v>1261</v>
      </c>
      <c r="W2238" s="8">
        <v>0.14771351401695074</v>
      </c>
      <c r="X2238" s="2">
        <v>14738</v>
      </c>
      <c r="Y2238" s="45"/>
      <c r="AC2238" s="1" t="str">
        <f>IF(Table13[[#This Row],[TCS MP]]&gt;=Table13[[#This Row],[BMP]],IF(Table13[[#This Row],[TCS MP]]&lt;=Table13[[#This Row],[EMP]],"Good","EMP"),"BMP")</f>
        <v>EMP</v>
      </c>
    </row>
    <row r="2239" spans="1:29" ht="24" customHeight="1" x14ac:dyDescent="0.25">
      <c r="A2239" t="s">
        <v>11811</v>
      </c>
      <c r="B2239" t="s">
        <v>19586</v>
      </c>
      <c r="C2239">
        <v>4880</v>
      </c>
      <c r="D2239" t="s">
        <v>17074</v>
      </c>
      <c r="E2239" t="s">
        <v>11812</v>
      </c>
      <c r="F2239" s="9">
        <f>Table13[[#This Row],[ToMeasure]]-Table13[[#This Row],[FromMeasure]]</f>
        <v>4.6481799999999997E-2</v>
      </c>
      <c r="G2239" s="5" t="s">
        <v>11813</v>
      </c>
      <c r="H2239" s="35">
        <v>0</v>
      </c>
      <c r="I2239" s="56"/>
      <c r="J2239" t="s">
        <v>512</v>
      </c>
      <c r="K2239" s="58" t="s">
        <v>203</v>
      </c>
      <c r="L2239" s="35">
        <v>4.6481799999999997E-2</v>
      </c>
      <c r="M2239" s="56"/>
      <c r="N2239" t="s">
        <v>3958</v>
      </c>
      <c r="O2239" s="2">
        <v>13418</v>
      </c>
      <c r="P2239" s="2">
        <v>0</v>
      </c>
      <c r="Q2239" s="2">
        <v>13418</v>
      </c>
      <c r="R2239" t="s">
        <v>11814</v>
      </c>
      <c r="S2239">
        <v>10</v>
      </c>
      <c r="T2239" t="s">
        <v>203</v>
      </c>
      <c r="U2239" s="2">
        <v>406</v>
      </c>
      <c r="V2239" s="2">
        <v>1576</v>
      </c>
      <c r="W2239" s="8">
        <v>0.14771202861827396</v>
      </c>
      <c r="X2239" s="2">
        <v>18418</v>
      </c>
      <c r="Y2239" s="45"/>
      <c r="AC2239" s="1" t="str">
        <f>IF(Table13[[#This Row],[TCS MP]]&gt;=Table13[[#This Row],[BMP]],IF(Table13[[#This Row],[TCS MP]]&lt;=Table13[[#This Row],[EMP]],"Good","EMP"),"BMP")</f>
        <v>EMP</v>
      </c>
    </row>
    <row r="2240" spans="1:29" ht="24" customHeight="1" x14ac:dyDescent="0.25">
      <c r="A2240" t="s">
        <v>11815</v>
      </c>
      <c r="B2240" t="s">
        <v>19588</v>
      </c>
      <c r="C2240">
        <v>4882</v>
      </c>
      <c r="D2240" t="s">
        <v>17074</v>
      </c>
      <c r="E2240" t="s">
        <v>11816</v>
      </c>
      <c r="F2240" s="9">
        <f>Table13[[#This Row],[ToMeasure]]-Table13[[#This Row],[FromMeasure]]</f>
        <v>6.2634809999999999E-2</v>
      </c>
      <c r="G2240" s="5" t="s">
        <v>11817</v>
      </c>
      <c r="H2240" s="35">
        <v>0</v>
      </c>
      <c r="I2240" s="56"/>
      <c r="J2240" t="s">
        <v>635</v>
      </c>
      <c r="K2240" s="58" t="s">
        <v>203</v>
      </c>
      <c r="L2240" s="35">
        <v>6.2634809999999999E-2</v>
      </c>
      <c r="M2240" s="56"/>
      <c r="N2240" t="s">
        <v>2205</v>
      </c>
      <c r="O2240" s="2">
        <v>15511</v>
      </c>
      <c r="P2240" s="2">
        <v>0</v>
      </c>
      <c r="Q2240" s="2">
        <v>15511</v>
      </c>
      <c r="R2240" t="s">
        <v>11818</v>
      </c>
      <c r="S2240">
        <v>9</v>
      </c>
      <c r="T2240" t="s">
        <v>203</v>
      </c>
      <c r="U2240" s="2">
        <v>470</v>
      </c>
      <c r="V2240" s="2">
        <v>1825</v>
      </c>
      <c r="W2240" s="8">
        <v>0.14795951260395848</v>
      </c>
      <c r="X2240" s="2">
        <v>21291</v>
      </c>
      <c r="Y2240" s="45"/>
      <c r="AC2240" s="1" t="str">
        <f>IF(Table13[[#This Row],[TCS MP]]&gt;=Table13[[#This Row],[BMP]],IF(Table13[[#This Row],[TCS MP]]&lt;=Table13[[#This Row],[EMP]],"Good","EMP"),"BMP")</f>
        <v>EMP</v>
      </c>
    </row>
    <row r="2241" spans="1:29" ht="24" customHeight="1" x14ac:dyDescent="0.25">
      <c r="A2241" t="s">
        <v>4007</v>
      </c>
      <c r="B2241" t="s">
        <v>19587</v>
      </c>
      <c r="C2241">
        <v>4881</v>
      </c>
      <c r="D2241" t="s">
        <v>17074</v>
      </c>
      <c r="E2241" t="s">
        <v>4008</v>
      </c>
      <c r="F2241" s="9">
        <f>Table13[[#This Row],[ToMeasure]]-Table13[[#This Row],[FromMeasure]]</f>
        <v>0.10203855000000001</v>
      </c>
      <c r="G2241" s="5" t="s">
        <v>4009</v>
      </c>
      <c r="H2241" s="35">
        <v>0</v>
      </c>
      <c r="I2241" s="56"/>
      <c r="J2241" t="s">
        <v>3958</v>
      </c>
      <c r="K2241" s="58" t="s">
        <v>203</v>
      </c>
      <c r="L2241" s="35">
        <v>0.10203855000000001</v>
      </c>
      <c r="M2241" s="56"/>
      <c r="N2241" t="s">
        <v>512</v>
      </c>
      <c r="O2241" s="2">
        <v>14258</v>
      </c>
      <c r="P2241" s="2">
        <v>0</v>
      </c>
      <c r="Q2241" s="2">
        <v>14258</v>
      </c>
      <c r="R2241" t="s">
        <v>4010</v>
      </c>
      <c r="S2241">
        <v>8</v>
      </c>
      <c r="T2241" t="s">
        <v>203</v>
      </c>
      <c r="U2241" s="2">
        <v>512</v>
      </c>
      <c r="V2241" s="2">
        <v>682</v>
      </c>
      <c r="W2241" s="8">
        <v>8.3742460373123856E-2</v>
      </c>
      <c r="X2241" s="2">
        <v>19571</v>
      </c>
      <c r="Y2241" s="45"/>
      <c r="AC2241" s="1" t="str">
        <f>IF(Table13[[#This Row],[TCS MP]]&gt;=Table13[[#This Row],[BMP]],IF(Table13[[#This Row],[TCS MP]]&lt;=Table13[[#This Row],[EMP]],"Good","EMP"),"BMP")</f>
        <v>EMP</v>
      </c>
    </row>
    <row r="2242" spans="1:29" ht="24" customHeight="1" x14ac:dyDescent="0.25">
      <c r="A2242" t="s">
        <v>7271</v>
      </c>
      <c r="B2242" t="s">
        <v>19589</v>
      </c>
      <c r="C2242">
        <v>4883</v>
      </c>
      <c r="D2242" t="s">
        <v>17074</v>
      </c>
      <c r="E2242" t="s">
        <v>7272</v>
      </c>
      <c r="F2242" s="9">
        <f>Table13[[#This Row],[ToMeasure]]-Table13[[#This Row],[FromMeasure]]</f>
        <v>4.9399999999999999E-2</v>
      </c>
      <c r="G2242" s="5" t="s">
        <v>7273</v>
      </c>
      <c r="H2242" s="35">
        <v>0</v>
      </c>
      <c r="I2242" s="56"/>
      <c r="J2242" t="s">
        <v>2205</v>
      </c>
      <c r="K2242" s="58" t="s">
        <v>203</v>
      </c>
      <c r="L2242" s="35">
        <v>4.9399999999999999E-2</v>
      </c>
      <c r="M2242" s="56"/>
      <c r="N2242" t="s">
        <v>635</v>
      </c>
      <c r="O2242" s="2">
        <v>14007</v>
      </c>
      <c r="P2242" s="2">
        <v>0</v>
      </c>
      <c r="Q2242" s="2">
        <v>14007</v>
      </c>
      <c r="R2242" t="s">
        <v>7274</v>
      </c>
      <c r="S2242">
        <v>9</v>
      </c>
      <c r="T2242" t="s">
        <v>203</v>
      </c>
      <c r="U2242" s="2">
        <v>425</v>
      </c>
      <c r="V2242" s="2">
        <v>1648</v>
      </c>
      <c r="W2242" s="8">
        <v>0.14799742985650033</v>
      </c>
      <c r="X2242" s="2">
        <v>19226</v>
      </c>
      <c r="Y2242" s="45"/>
      <c r="AC2242" s="1" t="str">
        <f>IF(Table13[[#This Row],[TCS MP]]&gt;=Table13[[#This Row],[BMP]],IF(Table13[[#This Row],[TCS MP]]&lt;=Table13[[#This Row],[EMP]],"Good","EMP"),"BMP")</f>
        <v>EMP</v>
      </c>
    </row>
    <row r="2243" spans="1:29" ht="24" customHeight="1" x14ac:dyDescent="0.25">
      <c r="A2243" t="s">
        <v>11819</v>
      </c>
      <c r="B2243" t="s">
        <v>19595</v>
      </c>
      <c r="C2243">
        <v>4890</v>
      </c>
      <c r="D2243" t="s">
        <v>17074</v>
      </c>
      <c r="E2243" t="s">
        <v>11820</v>
      </c>
      <c r="F2243" s="9">
        <f>Table13[[#This Row],[ToMeasure]]-Table13[[#This Row],[FromMeasure]]</f>
        <v>3.2687760000000003E-2</v>
      </c>
      <c r="G2243" s="5" t="s">
        <v>6225</v>
      </c>
      <c r="H2243" s="35">
        <v>0</v>
      </c>
      <c r="I2243" s="56"/>
      <c r="J2243" t="s">
        <v>512</v>
      </c>
      <c r="K2243" s="58" t="s">
        <v>203</v>
      </c>
      <c r="L2243" s="35">
        <v>3.2687760000000003E-2</v>
      </c>
      <c r="M2243" s="56"/>
      <c r="N2243" t="s">
        <v>3958</v>
      </c>
      <c r="O2243" s="2">
        <v>12960</v>
      </c>
      <c r="P2243" s="2">
        <v>0</v>
      </c>
      <c r="Q2243" s="2">
        <v>12960</v>
      </c>
      <c r="R2243" t="s">
        <v>11821</v>
      </c>
      <c r="S2243">
        <v>8</v>
      </c>
      <c r="T2243" t="s">
        <v>203</v>
      </c>
      <c r="U2243" s="2">
        <v>392</v>
      </c>
      <c r="V2243" s="2">
        <v>1522</v>
      </c>
      <c r="W2243" s="8">
        <v>0.1476851851851852</v>
      </c>
      <c r="X2243" s="2">
        <v>17789</v>
      </c>
      <c r="Y2243" s="45"/>
      <c r="AC2243" s="1" t="str">
        <f>IF(Table13[[#This Row],[TCS MP]]&gt;=Table13[[#This Row],[BMP]],IF(Table13[[#This Row],[TCS MP]]&lt;=Table13[[#This Row],[EMP]],"Good","EMP"),"BMP")</f>
        <v>EMP</v>
      </c>
    </row>
    <row r="2244" spans="1:29" ht="24" customHeight="1" x14ac:dyDescent="0.25">
      <c r="A2244" t="s">
        <v>4011</v>
      </c>
      <c r="B2244" t="s">
        <v>19597</v>
      </c>
      <c r="C2244">
        <v>4892</v>
      </c>
      <c r="D2244" t="s">
        <v>17074</v>
      </c>
      <c r="E2244" t="s">
        <v>4012</v>
      </c>
      <c r="F2244" s="9">
        <f>Table13[[#This Row],[ToMeasure]]-Table13[[#This Row],[FromMeasure]]</f>
        <v>6.7447129999999994E-2</v>
      </c>
      <c r="G2244" s="5" t="s">
        <v>4013</v>
      </c>
      <c r="H2244" s="35">
        <v>0</v>
      </c>
      <c r="I2244" s="56"/>
      <c r="J2244" t="s">
        <v>635</v>
      </c>
      <c r="K2244" s="58" t="s">
        <v>203</v>
      </c>
      <c r="L2244" s="35">
        <v>6.7447129999999994E-2</v>
      </c>
      <c r="M2244" s="56"/>
      <c r="N2244" t="s">
        <v>2205</v>
      </c>
      <c r="O2244" s="2">
        <v>12987</v>
      </c>
      <c r="P2244" s="2">
        <v>0</v>
      </c>
      <c r="Q2244" s="2">
        <v>12987</v>
      </c>
      <c r="R2244" t="s">
        <v>4014</v>
      </c>
      <c r="S2244">
        <v>9</v>
      </c>
      <c r="T2244" t="s">
        <v>203</v>
      </c>
      <c r="U2244" s="2">
        <v>392</v>
      </c>
      <c r="V2244" s="2">
        <v>1526</v>
      </c>
      <c r="W2244" s="8">
        <v>0.14768614768614768</v>
      </c>
      <c r="X2244" s="2">
        <v>17826</v>
      </c>
      <c r="Y2244" s="45"/>
      <c r="AC2244" s="1" t="str">
        <f>IF(Table13[[#This Row],[TCS MP]]&gt;=Table13[[#This Row],[BMP]],IF(Table13[[#This Row],[TCS MP]]&lt;=Table13[[#This Row],[EMP]],"Good","EMP"),"BMP")</f>
        <v>EMP</v>
      </c>
    </row>
    <row r="2245" spans="1:29" ht="24" customHeight="1" x14ac:dyDescent="0.25">
      <c r="A2245" t="s">
        <v>8315</v>
      </c>
      <c r="B2245" t="s">
        <v>19596</v>
      </c>
      <c r="C2245">
        <v>4891</v>
      </c>
      <c r="D2245" t="s">
        <v>17074</v>
      </c>
      <c r="E2245" t="s">
        <v>8316</v>
      </c>
      <c r="F2245" s="9">
        <f>Table13[[#This Row],[ToMeasure]]-Table13[[#This Row],[FromMeasure]]</f>
        <v>5.4511080000000003E-2</v>
      </c>
      <c r="G2245" s="5" t="s">
        <v>8317</v>
      </c>
      <c r="H2245" s="35">
        <v>0</v>
      </c>
      <c r="I2245" s="56"/>
      <c r="J2245" t="s">
        <v>3958</v>
      </c>
      <c r="K2245" s="58" t="s">
        <v>203</v>
      </c>
      <c r="L2245" s="35">
        <v>5.4511080000000003E-2</v>
      </c>
      <c r="M2245" s="56"/>
      <c r="N2245" t="s">
        <v>512</v>
      </c>
      <c r="O2245" s="2">
        <v>14056</v>
      </c>
      <c r="P2245" s="2">
        <v>0</v>
      </c>
      <c r="Q2245" s="2">
        <v>14056</v>
      </c>
      <c r="R2245" t="s">
        <v>8318</v>
      </c>
      <c r="S2245">
        <v>10</v>
      </c>
      <c r="T2245" t="s">
        <v>203</v>
      </c>
      <c r="U2245" s="2">
        <v>426</v>
      </c>
      <c r="V2245" s="2">
        <v>1655</v>
      </c>
      <c r="W2245" s="8">
        <v>0.1480506545247581</v>
      </c>
      <c r="X2245" s="2">
        <v>19294</v>
      </c>
      <c r="Y2245" s="45"/>
      <c r="AC2245" s="1" t="str">
        <f>IF(Table13[[#This Row],[TCS MP]]&gt;=Table13[[#This Row],[BMP]],IF(Table13[[#This Row],[TCS MP]]&lt;=Table13[[#This Row],[EMP]],"Good","EMP"),"BMP")</f>
        <v>EMP</v>
      </c>
    </row>
    <row r="2246" spans="1:29" ht="24" customHeight="1" x14ac:dyDescent="0.25">
      <c r="A2246" t="s">
        <v>7275</v>
      </c>
      <c r="B2246" t="s">
        <v>19598</v>
      </c>
      <c r="C2246">
        <v>4893</v>
      </c>
      <c r="D2246" t="s">
        <v>17074</v>
      </c>
      <c r="E2246" t="s">
        <v>7276</v>
      </c>
      <c r="F2246" s="9">
        <f>Table13[[#This Row],[ToMeasure]]-Table13[[#This Row],[FromMeasure]]</f>
        <v>3.3476279999999997E-2</v>
      </c>
      <c r="G2246" s="5" t="s">
        <v>7277</v>
      </c>
      <c r="H2246" s="35">
        <v>0</v>
      </c>
      <c r="I2246" s="56"/>
      <c r="J2246" t="s">
        <v>2205</v>
      </c>
      <c r="K2246" s="58" t="s">
        <v>203</v>
      </c>
      <c r="L2246" s="35">
        <v>3.3476279999999997E-2</v>
      </c>
      <c r="M2246" s="56"/>
      <c r="N2246" t="s">
        <v>635</v>
      </c>
      <c r="O2246" s="2">
        <v>17082</v>
      </c>
      <c r="P2246" s="2">
        <v>0</v>
      </c>
      <c r="Q2246" s="2">
        <v>17082</v>
      </c>
      <c r="R2246" t="s">
        <v>7278</v>
      </c>
      <c r="S2246">
        <v>9</v>
      </c>
      <c r="T2246" t="s">
        <v>203</v>
      </c>
      <c r="U2246" s="2">
        <v>518</v>
      </c>
      <c r="V2246" s="2">
        <v>2011</v>
      </c>
      <c r="W2246" s="8">
        <v>0.14805057955742887</v>
      </c>
      <c r="X2246" s="2">
        <v>23447</v>
      </c>
      <c r="Y2246" s="45"/>
      <c r="AC2246" s="1" t="str">
        <f>IF(Table13[[#This Row],[TCS MP]]&gt;=Table13[[#This Row],[BMP]],IF(Table13[[#This Row],[TCS MP]]&lt;=Table13[[#This Row],[EMP]],"Good","EMP"),"BMP")</f>
        <v>EMP</v>
      </c>
    </row>
    <row r="2247" spans="1:29" ht="24" customHeight="1" x14ac:dyDescent="0.25">
      <c r="A2247" t="s">
        <v>8319</v>
      </c>
      <c r="C2247" t="s">
        <v>203</v>
      </c>
      <c r="D2247" t="s">
        <v>17074</v>
      </c>
      <c r="E2247" t="s">
        <v>8320</v>
      </c>
      <c r="F2247" s="9">
        <f>Table13[[#This Row],[ToMeasure]]-Table13[[#This Row],[FromMeasure]]</f>
        <v>3.7046919999999997E-2</v>
      </c>
      <c r="G2247" s="5" t="s">
        <v>8321</v>
      </c>
      <c r="H2247" s="35">
        <v>0</v>
      </c>
      <c r="I2247" s="56"/>
      <c r="J2247" t="s">
        <v>4022</v>
      </c>
      <c r="K2247" s="58" t="s">
        <v>203</v>
      </c>
      <c r="L2247" s="35">
        <v>3.7046919999999997E-2</v>
      </c>
      <c r="M2247" s="56"/>
      <c r="N2247" t="s">
        <v>2205</v>
      </c>
      <c r="O2247" s="2" t="s">
        <v>203</v>
      </c>
      <c r="P2247" s="2" t="s">
        <v>203</v>
      </c>
      <c r="Q2247" s="2">
        <v>21137</v>
      </c>
      <c r="R2247" t="s">
        <v>4019</v>
      </c>
      <c r="S2247" t="s">
        <v>203</v>
      </c>
      <c r="T2247" t="s">
        <v>203</v>
      </c>
      <c r="U2247" s="2" t="s">
        <v>203</v>
      </c>
      <c r="V2247" s="2" t="s">
        <v>203</v>
      </c>
      <c r="W2247" s="8" t="s">
        <v>203</v>
      </c>
      <c r="X2247" s="2">
        <v>38931</v>
      </c>
      <c r="Y2247" s="45"/>
      <c r="AC2247" s="1" t="str">
        <f>IF(Table13[[#This Row],[TCS MP]]&gt;=Table13[[#This Row],[BMP]],IF(Table13[[#This Row],[TCS MP]]&lt;=Table13[[#This Row],[EMP]],"Good","EMP"),"BMP")</f>
        <v>EMP</v>
      </c>
    </row>
    <row r="2248" spans="1:29" ht="24" customHeight="1" x14ac:dyDescent="0.25">
      <c r="A2248" t="s">
        <v>8322</v>
      </c>
      <c r="C2248" t="s">
        <v>203</v>
      </c>
      <c r="D2248" t="s">
        <v>17074</v>
      </c>
      <c r="E2248" t="s">
        <v>8323</v>
      </c>
      <c r="F2248" s="9">
        <f>Table13[[#This Row],[ToMeasure]]-Table13[[#This Row],[FromMeasure]]</f>
        <v>3.9898999999999997E-2</v>
      </c>
      <c r="G2248" s="5" t="s">
        <v>4018</v>
      </c>
      <c r="H2248" s="35">
        <v>0</v>
      </c>
      <c r="I2248" s="56"/>
      <c r="J2248" t="s">
        <v>4022</v>
      </c>
      <c r="K2248" s="58" t="s">
        <v>203</v>
      </c>
      <c r="L2248" s="35">
        <v>3.9898999999999997E-2</v>
      </c>
      <c r="M2248" s="56"/>
      <c r="N2248" t="s">
        <v>3958</v>
      </c>
      <c r="O2248" s="2" t="s">
        <v>203</v>
      </c>
      <c r="P2248" s="2" t="s">
        <v>203</v>
      </c>
      <c r="Q2248" s="2">
        <v>21137</v>
      </c>
      <c r="R2248" t="s">
        <v>4019</v>
      </c>
      <c r="S2248" t="s">
        <v>203</v>
      </c>
      <c r="T2248" t="s">
        <v>203</v>
      </c>
      <c r="U2248" s="2" t="s">
        <v>203</v>
      </c>
      <c r="V2248" s="2" t="s">
        <v>203</v>
      </c>
      <c r="W2248" s="8" t="s">
        <v>203</v>
      </c>
      <c r="X2248" s="2">
        <v>38931</v>
      </c>
      <c r="Y2248" s="45"/>
      <c r="AC2248" s="1" t="str">
        <f>IF(Table13[[#This Row],[TCS MP]]&gt;=Table13[[#This Row],[BMP]],IF(Table13[[#This Row],[TCS MP]]&lt;=Table13[[#This Row],[EMP]],"Good","EMP"),"BMP")</f>
        <v>EMP</v>
      </c>
    </row>
    <row r="2249" spans="1:29" ht="24" customHeight="1" x14ac:dyDescent="0.25">
      <c r="A2249" t="s">
        <v>4015</v>
      </c>
      <c r="C2249" t="s">
        <v>203</v>
      </c>
      <c r="D2249" t="s">
        <v>17074</v>
      </c>
      <c r="E2249" t="s">
        <v>4016</v>
      </c>
      <c r="F2249" s="9">
        <f>Table13[[#This Row],[ToMeasure]]-Table13[[#This Row],[FromMeasure]]</f>
        <v>3.8165749999999998E-2</v>
      </c>
      <c r="G2249" s="5" t="s">
        <v>4017</v>
      </c>
      <c r="H2249" s="35">
        <v>0</v>
      </c>
      <c r="I2249" s="56"/>
      <c r="J2249" t="s">
        <v>3958</v>
      </c>
      <c r="K2249" s="58" t="s">
        <v>203</v>
      </c>
      <c r="L2249" s="35">
        <v>3.8165749999999998E-2</v>
      </c>
      <c r="M2249" s="56"/>
      <c r="N2249" t="s">
        <v>4018</v>
      </c>
      <c r="O2249" s="2" t="s">
        <v>203</v>
      </c>
      <c r="P2249" s="2" t="s">
        <v>203</v>
      </c>
      <c r="Q2249" s="2">
        <v>21137</v>
      </c>
      <c r="R2249" t="s">
        <v>4019</v>
      </c>
      <c r="S2249" t="s">
        <v>203</v>
      </c>
      <c r="T2249" t="s">
        <v>203</v>
      </c>
      <c r="U2249" s="2" t="s">
        <v>203</v>
      </c>
      <c r="V2249" s="2" t="s">
        <v>203</v>
      </c>
      <c r="W2249" s="8" t="s">
        <v>203</v>
      </c>
      <c r="X2249" s="2">
        <v>38931</v>
      </c>
      <c r="Y2249" s="45"/>
      <c r="AC2249" s="1" t="str">
        <f>IF(Table13[[#This Row],[TCS MP]]&gt;=Table13[[#This Row],[BMP]],IF(Table13[[#This Row],[TCS MP]]&lt;=Table13[[#This Row],[EMP]],"Good","EMP"),"BMP")</f>
        <v>EMP</v>
      </c>
    </row>
    <row r="2250" spans="1:29" ht="24" customHeight="1" x14ac:dyDescent="0.25">
      <c r="A2250" t="s">
        <v>4020</v>
      </c>
      <c r="C2250" t="s">
        <v>203</v>
      </c>
      <c r="D2250" t="s">
        <v>17074</v>
      </c>
      <c r="E2250" t="s">
        <v>4021</v>
      </c>
      <c r="F2250" s="9">
        <f>Table13[[#This Row],[ToMeasure]]-Table13[[#This Row],[FromMeasure]]</f>
        <v>3.9939269999999999E-2</v>
      </c>
      <c r="G2250" s="5" t="s">
        <v>4022</v>
      </c>
      <c r="H2250" s="35">
        <v>0</v>
      </c>
      <c r="I2250" s="56"/>
      <c r="J2250" t="s">
        <v>2205</v>
      </c>
      <c r="K2250" s="58" t="s">
        <v>203</v>
      </c>
      <c r="L2250" s="35">
        <v>3.9939269999999999E-2</v>
      </c>
      <c r="M2250" s="56"/>
      <c r="N2250" t="s">
        <v>4018</v>
      </c>
      <c r="O2250" s="2" t="s">
        <v>203</v>
      </c>
      <c r="P2250" s="2" t="s">
        <v>203</v>
      </c>
      <c r="Q2250" s="2">
        <v>21137</v>
      </c>
      <c r="R2250" t="s">
        <v>4019</v>
      </c>
      <c r="S2250" t="s">
        <v>203</v>
      </c>
      <c r="T2250" t="s">
        <v>203</v>
      </c>
      <c r="U2250" s="2" t="s">
        <v>203</v>
      </c>
      <c r="V2250" s="2" t="s">
        <v>203</v>
      </c>
      <c r="W2250" s="8" t="s">
        <v>203</v>
      </c>
      <c r="X2250" s="2">
        <v>38931</v>
      </c>
      <c r="Y2250" s="45"/>
      <c r="AC2250" s="1" t="str">
        <f>IF(Table13[[#This Row],[TCS MP]]&gt;=Table13[[#This Row],[BMP]],IF(Table13[[#This Row],[TCS MP]]&lt;=Table13[[#This Row],[EMP]],"Good","EMP"),"BMP")</f>
        <v>EMP</v>
      </c>
    </row>
    <row r="2251" spans="1:29" ht="24" customHeight="1" x14ac:dyDescent="0.25">
      <c r="A2251" t="s">
        <v>11822</v>
      </c>
      <c r="B2251" t="s">
        <v>19604</v>
      </c>
      <c r="C2251">
        <v>4900</v>
      </c>
      <c r="D2251" t="s">
        <v>17074</v>
      </c>
      <c r="E2251" t="s">
        <v>11823</v>
      </c>
      <c r="F2251" s="9">
        <f>Table13[[#This Row],[ToMeasure]]-Table13[[#This Row],[FromMeasure]]</f>
        <v>4.4887860000000002E-2</v>
      </c>
      <c r="G2251" s="5" t="s">
        <v>11824</v>
      </c>
      <c r="H2251" s="35">
        <v>0</v>
      </c>
      <c r="I2251" s="56"/>
      <c r="J2251" t="s">
        <v>512</v>
      </c>
      <c r="K2251" s="58" t="s">
        <v>203</v>
      </c>
      <c r="L2251" s="35">
        <v>4.4887860000000002E-2</v>
      </c>
      <c r="M2251" s="56"/>
      <c r="N2251" t="s">
        <v>3958</v>
      </c>
      <c r="O2251" s="2">
        <v>11524</v>
      </c>
      <c r="P2251" s="2">
        <v>0</v>
      </c>
      <c r="Q2251" s="2">
        <v>11524</v>
      </c>
      <c r="R2251" t="s">
        <v>11825</v>
      </c>
      <c r="S2251">
        <v>11</v>
      </c>
      <c r="T2251" t="s">
        <v>203</v>
      </c>
      <c r="U2251" s="2">
        <v>348</v>
      </c>
      <c r="V2251" s="2">
        <v>1350</v>
      </c>
      <c r="W2251" s="8">
        <v>0.14734467198889276</v>
      </c>
      <c r="X2251" s="2">
        <v>15818</v>
      </c>
      <c r="Y2251" s="45"/>
      <c r="AC2251" s="1" t="str">
        <f>IF(Table13[[#This Row],[TCS MP]]&gt;=Table13[[#This Row],[BMP]],IF(Table13[[#This Row],[TCS MP]]&lt;=Table13[[#This Row],[EMP]],"Good","EMP"),"BMP")</f>
        <v>EMP</v>
      </c>
    </row>
    <row r="2252" spans="1:29" ht="24" customHeight="1" x14ac:dyDescent="0.25">
      <c r="A2252" t="s">
        <v>11826</v>
      </c>
      <c r="B2252" t="s">
        <v>19606</v>
      </c>
      <c r="C2252">
        <v>4902</v>
      </c>
      <c r="D2252" t="s">
        <v>17074</v>
      </c>
      <c r="E2252" t="s">
        <v>11827</v>
      </c>
      <c r="F2252" s="9">
        <f>Table13[[#This Row],[ToMeasure]]-Table13[[#This Row],[FromMeasure]]</f>
        <v>5.14873E-2</v>
      </c>
      <c r="G2252" s="5" t="s">
        <v>11828</v>
      </c>
      <c r="H2252" s="35">
        <v>0</v>
      </c>
      <c r="I2252" s="56"/>
      <c r="J2252" t="s">
        <v>635</v>
      </c>
      <c r="K2252" s="58" t="s">
        <v>203</v>
      </c>
      <c r="L2252" s="35">
        <v>5.14873E-2</v>
      </c>
      <c r="M2252" s="56"/>
      <c r="N2252" t="s">
        <v>2205</v>
      </c>
      <c r="O2252" s="2">
        <v>17317</v>
      </c>
      <c r="P2252" s="2">
        <v>0</v>
      </c>
      <c r="Q2252" s="2">
        <v>17317</v>
      </c>
      <c r="R2252" t="s">
        <v>11829</v>
      </c>
      <c r="S2252">
        <v>11</v>
      </c>
      <c r="T2252" t="s">
        <v>203</v>
      </c>
      <c r="U2252" s="2">
        <v>522</v>
      </c>
      <c r="V2252" s="2">
        <v>2030</v>
      </c>
      <c r="W2252" s="8">
        <v>0.14736963677311313</v>
      </c>
      <c r="X2252" s="2">
        <v>23770</v>
      </c>
      <c r="Y2252" s="45"/>
      <c r="AC2252" s="1" t="str">
        <f>IF(Table13[[#This Row],[TCS MP]]&gt;=Table13[[#This Row],[BMP]],IF(Table13[[#This Row],[TCS MP]]&lt;=Table13[[#This Row],[EMP]],"Good","EMP"),"BMP")</f>
        <v>EMP</v>
      </c>
    </row>
    <row r="2253" spans="1:29" ht="24" customHeight="1" x14ac:dyDescent="0.25">
      <c r="A2253" t="s">
        <v>7279</v>
      </c>
      <c r="B2253" t="s">
        <v>19605</v>
      </c>
      <c r="C2253">
        <v>4901</v>
      </c>
      <c r="D2253" t="s">
        <v>17074</v>
      </c>
      <c r="E2253" t="s">
        <v>7280</v>
      </c>
      <c r="F2253" s="9">
        <f>Table13[[#This Row],[ToMeasure]]-Table13[[#This Row],[FromMeasure]]</f>
        <v>4.8177640000000001E-2</v>
      </c>
      <c r="G2253" s="5" t="s">
        <v>7281</v>
      </c>
      <c r="H2253" s="35">
        <v>0</v>
      </c>
      <c r="I2253" s="56"/>
      <c r="J2253" t="s">
        <v>3958</v>
      </c>
      <c r="K2253" s="58" t="s">
        <v>203</v>
      </c>
      <c r="L2253" s="35">
        <v>4.8177640000000001E-2</v>
      </c>
      <c r="M2253" s="56"/>
      <c r="N2253" t="s">
        <v>512</v>
      </c>
      <c r="O2253" s="2">
        <v>13156</v>
      </c>
      <c r="P2253" s="2">
        <v>0</v>
      </c>
      <c r="Q2253" s="2">
        <v>13156</v>
      </c>
      <c r="R2253" t="s">
        <v>7282</v>
      </c>
      <c r="S2253">
        <v>10</v>
      </c>
      <c r="T2253" t="s">
        <v>203</v>
      </c>
      <c r="U2253" s="2">
        <v>398</v>
      </c>
      <c r="V2253" s="2">
        <v>1548</v>
      </c>
      <c r="W2253" s="8">
        <v>0.14791730009121312</v>
      </c>
      <c r="X2253" s="2">
        <v>18058</v>
      </c>
      <c r="Y2253" s="45"/>
      <c r="AC2253" s="1" t="str">
        <f>IF(Table13[[#This Row],[TCS MP]]&gt;=Table13[[#This Row],[BMP]],IF(Table13[[#This Row],[TCS MP]]&lt;=Table13[[#This Row],[EMP]],"Good","EMP"),"BMP")</f>
        <v>EMP</v>
      </c>
    </row>
    <row r="2254" spans="1:29" ht="24" customHeight="1" x14ac:dyDescent="0.25">
      <c r="A2254" t="s">
        <v>4023</v>
      </c>
      <c r="B2254" t="s">
        <v>19607</v>
      </c>
      <c r="C2254">
        <v>4903</v>
      </c>
      <c r="D2254" t="s">
        <v>17074</v>
      </c>
      <c r="E2254" t="s">
        <v>4024</v>
      </c>
      <c r="F2254" s="9">
        <f>Table13[[#This Row],[ToMeasure]]-Table13[[#This Row],[FromMeasure]]</f>
        <v>3.7140060000000003E-2</v>
      </c>
      <c r="G2254" s="5" t="s">
        <v>4025</v>
      </c>
      <c r="H2254" s="35">
        <v>0</v>
      </c>
      <c r="I2254" s="56"/>
      <c r="J2254" t="s">
        <v>2205</v>
      </c>
      <c r="K2254" s="58" t="s">
        <v>203</v>
      </c>
      <c r="L2254" s="35">
        <v>3.7140060000000003E-2</v>
      </c>
      <c r="M2254" s="56"/>
      <c r="N2254" t="s">
        <v>635</v>
      </c>
      <c r="O2254" s="2">
        <v>12510</v>
      </c>
      <c r="P2254" s="2">
        <v>0</v>
      </c>
      <c r="Q2254" s="2">
        <v>12510</v>
      </c>
      <c r="R2254" t="s">
        <v>4026</v>
      </c>
      <c r="S2254">
        <v>8</v>
      </c>
      <c r="T2254" t="s">
        <v>203</v>
      </c>
      <c r="U2254" s="2">
        <v>379</v>
      </c>
      <c r="V2254" s="2">
        <v>1470</v>
      </c>
      <c r="W2254" s="8">
        <v>0.1478017585931255</v>
      </c>
      <c r="X2254" s="2">
        <v>17172</v>
      </c>
      <c r="Y2254" s="45"/>
      <c r="AC2254" s="1" t="str">
        <f>IF(Table13[[#This Row],[TCS MP]]&gt;=Table13[[#This Row],[BMP]],IF(Table13[[#This Row],[TCS MP]]&lt;=Table13[[#This Row],[EMP]],"Good","EMP"),"BMP")</f>
        <v>EMP</v>
      </c>
    </row>
    <row r="2255" spans="1:29" ht="24" customHeight="1" x14ac:dyDescent="0.25">
      <c r="A2255" t="s">
        <v>8324</v>
      </c>
      <c r="C2255" t="s">
        <v>203</v>
      </c>
      <c r="D2255" t="s">
        <v>17074</v>
      </c>
      <c r="E2255" t="s">
        <v>8325</v>
      </c>
      <c r="F2255" s="9">
        <f>Table13[[#This Row],[ToMeasure]]-Table13[[#This Row],[FromMeasure]]</f>
        <v>3.747839E-2</v>
      </c>
      <c r="G2255" s="5" t="s">
        <v>4030</v>
      </c>
      <c r="H2255" s="35">
        <v>0</v>
      </c>
      <c r="I2255" s="56"/>
      <c r="J2255" t="s">
        <v>7286</v>
      </c>
      <c r="K2255" s="58" t="s">
        <v>203</v>
      </c>
      <c r="L2255" s="35">
        <v>3.747839E-2</v>
      </c>
      <c r="M2255" s="56"/>
      <c r="N2255" t="s">
        <v>2205</v>
      </c>
      <c r="O2255" s="2" t="s">
        <v>203</v>
      </c>
      <c r="P2255" s="2" t="s">
        <v>203</v>
      </c>
      <c r="Q2255" s="2">
        <v>21137</v>
      </c>
      <c r="R2255" t="s">
        <v>4019</v>
      </c>
      <c r="S2255" t="s">
        <v>203</v>
      </c>
      <c r="T2255" t="s">
        <v>203</v>
      </c>
      <c r="U2255" s="2" t="s">
        <v>203</v>
      </c>
      <c r="V2255" s="2" t="s">
        <v>203</v>
      </c>
      <c r="W2255" s="8" t="s">
        <v>203</v>
      </c>
      <c r="X2255" s="2">
        <v>38931</v>
      </c>
      <c r="Y2255" s="45"/>
      <c r="AC2255" s="1" t="str">
        <f>IF(Table13[[#This Row],[TCS MP]]&gt;=Table13[[#This Row],[BMP]],IF(Table13[[#This Row],[TCS MP]]&lt;=Table13[[#This Row],[EMP]],"Good","EMP"),"BMP")</f>
        <v>EMP</v>
      </c>
    </row>
    <row r="2256" spans="1:29" ht="24" customHeight="1" x14ac:dyDescent="0.25">
      <c r="A2256" t="s">
        <v>7283</v>
      </c>
      <c r="C2256" t="s">
        <v>203</v>
      </c>
      <c r="D2256" t="s">
        <v>17074</v>
      </c>
      <c r="E2256" t="s">
        <v>7284</v>
      </c>
      <c r="F2256" s="9">
        <f>Table13[[#This Row],[ToMeasure]]-Table13[[#This Row],[FromMeasure]]</f>
        <v>3.9261230000000001E-2</v>
      </c>
      <c r="G2256" s="5" t="s">
        <v>7285</v>
      </c>
      <c r="H2256" s="35">
        <v>0</v>
      </c>
      <c r="I2256" s="56"/>
      <c r="J2256" t="s">
        <v>7286</v>
      </c>
      <c r="K2256" s="58" t="s">
        <v>203</v>
      </c>
      <c r="L2256" s="35">
        <v>3.9261230000000001E-2</v>
      </c>
      <c r="M2256" s="56"/>
      <c r="N2256" t="s">
        <v>3958</v>
      </c>
      <c r="O2256" s="2" t="s">
        <v>203</v>
      </c>
      <c r="P2256" s="2" t="s">
        <v>203</v>
      </c>
      <c r="Q2256" s="2">
        <v>21137</v>
      </c>
      <c r="R2256" t="s">
        <v>4019</v>
      </c>
      <c r="S2256" t="s">
        <v>203</v>
      </c>
      <c r="T2256" t="s">
        <v>203</v>
      </c>
      <c r="U2256" s="2" t="s">
        <v>203</v>
      </c>
      <c r="V2256" s="2" t="s">
        <v>203</v>
      </c>
      <c r="W2256" s="8" t="s">
        <v>203</v>
      </c>
      <c r="X2256" s="2">
        <v>38931</v>
      </c>
      <c r="Y2256" s="45"/>
      <c r="AC2256" s="1" t="str">
        <f>IF(Table13[[#This Row],[TCS MP]]&gt;=Table13[[#This Row],[BMP]],IF(Table13[[#This Row],[TCS MP]]&lt;=Table13[[#This Row],[EMP]],"Good","EMP"),"BMP")</f>
        <v>EMP</v>
      </c>
    </row>
    <row r="2257" spans="1:29" ht="24" customHeight="1" x14ac:dyDescent="0.25">
      <c r="A2257" t="s">
        <v>4027</v>
      </c>
      <c r="C2257" t="s">
        <v>203</v>
      </c>
      <c r="D2257" t="s">
        <v>17074</v>
      </c>
      <c r="E2257" t="s">
        <v>4028</v>
      </c>
      <c r="F2257" s="9">
        <f>Table13[[#This Row],[ToMeasure]]-Table13[[#This Row],[FromMeasure]]</f>
        <v>4.3224819999999997E-2</v>
      </c>
      <c r="G2257" s="5" t="s">
        <v>4029</v>
      </c>
      <c r="H2257" s="35">
        <v>0</v>
      </c>
      <c r="I2257" s="56"/>
      <c r="J2257" t="s">
        <v>3958</v>
      </c>
      <c r="K2257" s="58" t="s">
        <v>203</v>
      </c>
      <c r="L2257" s="35">
        <v>4.3224819999999997E-2</v>
      </c>
      <c r="M2257" s="56"/>
      <c r="N2257" t="s">
        <v>4030</v>
      </c>
      <c r="O2257" s="2" t="s">
        <v>203</v>
      </c>
      <c r="P2257" s="2" t="s">
        <v>203</v>
      </c>
      <c r="Q2257" s="2">
        <v>21137</v>
      </c>
      <c r="R2257" t="s">
        <v>4019</v>
      </c>
      <c r="S2257" t="s">
        <v>203</v>
      </c>
      <c r="T2257" t="s">
        <v>203</v>
      </c>
      <c r="U2257" s="2" t="s">
        <v>203</v>
      </c>
      <c r="V2257" s="2" t="s">
        <v>203</v>
      </c>
      <c r="W2257" s="8" t="s">
        <v>203</v>
      </c>
      <c r="X2257" s="2">
        <v>38931</v>
      </c>
      <c r="Y2257" s="45"/>
      <c r="AC2257" s="1" t="str">
        <f>IF(Table13[[#This Row],[TCS MP]]&gt;=Table13[[#This Row],[BMP]],IF(Table13[[#This Row],[TCS MP]]&lt;=Table13[[#This Row],[EMP]],"Good","EMP"),"BMP")</f>
        <v>EMP</v>
      </c>
    </row>
    <row r="2258" spans="1:29" ht="24" customHeight="1" x14ac:dyDescent="0.25">
      <c r="A2258" t="s">
        <v>11830</v>
      </c>
      <c r="C2258" t="s">
        <v>203</v>
      </c>
      <c r="D2258" t="s">
        <v>17074</v>
      </c>
      <c r="E2258" t="s">
        <v>11831</v>
      </c>
      <c r="F2258" s="9">
        <f>Table13[[#This Row],[ToMeasure]]-Table13[[#This Row],[FromMeasure]]</f>
        <v>3.8575419999999999E-2</v>
      </c>
      <c r="G2258" s="5" t="s">
        <v>7286</v>
      </c>
      <c r="H2258" s="35">
        <v>0</v>
      </c>
      <c r="I2258" s="56"/>
      <c r="J2258" t="s">
        <v>2205</v>
      </c>
      <c r="K2258" s="58" t="s">
        <v>203</v>
      </c>
      <c r="L2258" s="35">
        <v>3.8575419999999999E-2</v>
      </c>
      <c r="M2258" s="56"/>
      <c r="N2258" t="s">
        <v>4030</v>
      </c>
      <c r="O2258" s="2" t="s">
        <v>203</v>
      </c>
      <c r="P2258" s="2" t="s">
        <v>203</v>
      </c>
      <c r="Q2258" s="2">
        <v>21137</v>
      </c>
      <c r="R2258" t="s">
        <v>4019</v>
      </c>
      <c r="S2258" t="s">
        <v>203</v>
      </c>
      <c r="T2258" t="s">
        <v>203</v>
      </c>
      <c r="U2258" s="2" t="s">
        <v>203</v>
      </c>
      <c r="V2258" s="2" t="s">
        <v>203</v>
      </c>
      <c r="W2258" s="8" t="s">
        <v>203</v>
      </c>
      <c r="X2258" s="2">
        <v>38931</v>
      </c>
      <c r="Y2258" s="45"/>
      <c r="AC2258" s="1" t="str">
        <f>IF(Table13[[#This Row],[TCS MP]]&gt;=Table13[[#This Row],[BMP]],IF(Table13[[#This Row],[TCS MP]]&lt;=Table13[[#This Row],[EMP]],"Good","EMP"),"BMP")</f>
        <v>EMP</v>
      </c>
    </row>
    <row r="2259" spans="1:29" ht="24" customHeight="1" x14ac:dyDescent="0.25">
      <c r="A2259" t="s">
        <v>8326</v>
      </c>
      <c r="B2259" t="s">
        <v>19613</v>
      </c>
      <c r="C2259">
        <v>4910</v>
      </c>
      <c r="D2259" t="s">
        <v>17074</v>
      </c>
      <c r="E2259" t="s">
        <v>8327</v>
      </c>
      <c r="F2259" s="9">
        <f>Table13[[#This Row],[ToMeasure]]-Table13[[#This Row],[FromMeasure]]</f>
        <v>5.6332689999999998E-2</v>
      </c>
      <c r="G2259" s="5" t="s">
        <v>8328</v>
      </c>
      <c r="H2259" s="35">
        <v>0</v>
      </c>
      <c r="I2259" s="56"/>
      <c r="J2259" t="s">
        <v>512</v>
      </c>
      <c r="K2259" s="58" t="s">
        <v>203</v>
      </c>
      <c r="L2259" s="35">
        <v>5.6332689999999998E-2</v>
      </c>
      <c r="M2259" s="56"/>
      <c r="N2259" t="s">
        <v>3958</v>
      </c>
      <c r="O2259" s="2">
        <v>9917</v>
      </c>
      <c r="P2259" s="2">
        <v>0</v>
      </c>
      <c r="Q2259" s="2">
        <v>9917</v>
      </c>
      <c r="R2259" t="s">
        <v>8329</v>
      </c>
      <c r="S2259">
        <v>9</v>
      </c>
      <c r="T2259" t="s">
        <v>203</v>
      </c>
      <c r="U2259" s="2">
        <v>300</v>
      </c>
      <c r="V2259" s="2">
        <v>1166</v>
      </c>
      <c r="W2259" s="8">
        <v>0.14782696379953614</v>
      </c>
      <c r="X2259" s="2">
        <v>13612</v>
      </c>
      <c r="Y2259" s="45"/>
      <c r="AC2259" s="1" t="str">
        <f>IF(Table13[[#This Row],[TCS MP]]&gt;=Table13[[#This Row],[BMP]],IF(Table13[[#This Row],[TCS MP]]&lt;=Table13[[#This Row],[EMP]],"Good","EMP"),"BMP")</f>
        <v>EMP</v>
      </c>
    </row>
    <row r="2260" spans="1:29" ht="24" customHeight="1" x14ac:dyDescent="0.25">
      <c r="A2260" t="s">
        <v>11832</v>
      </c>
      <c r="B2260" t="s">
        <v>19615</v>
      </c>
      <c r="C2260">
        <v>4912</v>
      </c>
      <c r="D2260" t="s">
        <v>17074</v>
      </c>
      <c r="E2260" t="s">
        <v>11833</v>
      </c>
      <c r="F2260" s="9">
        <f>Table13[[#This Row],[ToMeasure]]-Table13[[#This Row],[FromMeasure]]</f>
        <v>5.8166099999999998E-2</v>
      </c>
      <c r="G2260" s="5" t="s">
        <v>10510</v>
      </c>
      <c r="H2260" s="35">
        <v>0</v>
      </c>
      <c r="I2260" s="56"/>
      <c r="J2260" t="s">
        <v>635</v>
      </c>
      <c r="K2260" s="58" t="s">
        <v>203</v>
      </c>
      <c r="L2260" s="35">
        <v>5.8166099999999998E-2</v>
      </c>
      <c r="M2260" s="56"/>
      <c r="N2260" t="s">
        <v>2205</v>
      </c>
      <c r="O2260" s="2">
        <v>12729</v>
      </c>
      <c r="P2260" s="2">
        <v>0</v>
      </c>
      <c r="Q2260" s="2">
        <v>12729</v>
      </c>
      <c r="R2260" t="s">
        <v>11834</v>
      </c>
      <c r="S2260">
        <v>9</v>
      </c>
      <c r="T2260" t="s">
        <v>203</v>
      </c>
      <c r="U2260" s="2">
        <v>385</v>
      </c>
      <c r="V2260" s="2">
        <v>1494</v>
      </c>
      <c r="W2260" s="8">
        <v>0.14761568072904391</v>
      </c>
      <c r="X2260" s="2">
        <v>17472</v>
      </c>
      <c r="Y2260" s="45"/>
      <c r="AC2260" s="1" t="str">
        <f>IF(Table13[[#This Row],[TCS MP]]&gt;=Table13[[#This Row],[BMP]],IF(Table13[[#This Row],[TCS MP]]&lt;=Table13[[#This Row],[EMP]],"Good","EMP"),"BMP")</f>
        <v>EMP</v>
      </c>
    </row>
    <row r="2261" spans="1:29" ht="24" customHeight="1" x14ac:dyDescent="0.25">
      <c r="A2261" t="s">
        <v>11835</v>
      </c>
      <c r="B2261" t="s">
        <v>19614</v>
      </c>
      <c r="C2261">
        <v>4911</v>
      </c>
      <c r="D2261" t="s">
        <v>17074</v>
      </c>
      <c r="E2261" t="s">
        <v>11836</v>
      </c>
      <c r="F2261" s="9">
        <f>Table13[[#This Row],[ToMeasure]]-Table13[[#This Row],[FromMeasure]]</f>
        <v>4.3561919999999997E-2</v>
      </c>
      <c r="G2261" s="5" t="s">
        <v>6232</v>
      </c>
      <c r="H2261" s="35">
        <v>0</v>
      </c>
      <c r="I2261" s="56"/>
      <c r="J2261" t="s">
        <v>3958</v>
      </c>
      <c r="K2261" s="58" t="s">
        <v>203</v>
      </c>
      <c r="L2261" s="35">
        <v>4.3561919999999997E-2</v>
      </c>
      <c r="M2261" s="56"/>
      <c r="N2261" t="s">
        <v>512</v>
      </c>
      <c r="O2261" s="2">
        <v>12152</v>
      </c>
      <c r="P2261" s="2">
        <v>0</v>
      </c>
      <c r="Q2261" s="2">
        <v>12152</v>
      </c>
      <c r="R2261" t="s">
        <v>11837</v>
      </c>
      <c r="S2261">
        <v>9</v>
      </c>
      <c r="T2261" t="s">
        <v>203</v>
      </c>
      <c r="U2261" s="2">
        <v>368</v>
      </c>
      <c r="V2261" s="2">
        <v>1429</v>
      </c>
      <c r="W2261" s="8">
        <v>0.14787689269256091</v>
      </c>
      <c r="X2261" s="2">
        <v>16680</v>
      </c>
      <c r="Y2261" s="45"/>
      <c r="AC2261" s="1" t="str">
        <f>IF(Table13[[#This Row],[TCS MP]]&gt;=Table13[[#This Row],[BMP]],IF(Table13[[#This Row],[TCS MP]]&lt;=Table13[[#This Row],[EMP]],"Good","EMP"),"BMP")</f>
        <v>EMP</v>
      </c>
    </row>
    <row r="2262" spans="1:29" ht="24" customHeight="1" x14ac:dyDescent="0.25">
      <c r="A2262" t="s">
        <v>7287</v>
      </c>
      <c r="B2262" t="s">
        <v>19616</v>
      </c>
      <c r="C2262">
        <v>4913</v>
      </c>
      <c r="D2262" t="s">
        <v>17074</v>
      </c>
      <c r="E2262" t="s">
        <v>7288</v>
      </c>
      <c r="F2262" s="9">
        <f>Table13[[#This Row],[ToMeasure]]-Table13[[#This Row],[FromMeasure]]</f>
        <v>4.6251830000000001E-2</v>
      </c>
      <c r="G2262" s="5" t="s">
        <v>7289</v>
      </c>
      <c r="H2262" s="35">
        <v>0</v>
      </c>
      <c r="I2262" s="56"/>
      <c r="J2262" t="s">
        <v>2205</v>
      </c>
      <c r="K2262" s="58" t="s">
        <v>203</v>
      </c>
      <c r="L2262" s="35">
        <v>4.6251830000000001E-2</v>
      </c>
      <c r="M2262" s="56"/>
      <c r="N2262" t="s">
        <v>635</v>
      </c>
      <c r="O2262" s="2">
        <v>11285</v>
      </c>
      <c r="P2262" s="2">
        <v>0</v>
      </c>
      <c r="Q2262" s="2">
        <v>11285</v>
      </c>
      <c r="R2262" t="s">
        <v>7290</v>
      </c>
      <c r="S2262">
        <v>9</v>
      </c>
      <c r="T2262" t="s">
        <v>203</v>
      </c>
      <c r="U2262" s="2">
        <v>340</v>
      </c>
      <c r="V2262" s="2">
        <v>1321</v>
      </c>
      <c r="W2262" s="8">
        <v>0.14718653079308816</v>
      </c>
      <c r="X2262" s="2">
        <v>15490</v>
      </c>
      <c r="Y2262" s="45"/>
      <c r="AC2262" s="1" t="str">
        <f>IF(Table13[[#This Row],[TCS MP]]&gt;=Table13[[#This Row],[BMP]],IF(Table13[[#This Row],[TCS MP]]&lt;=Table13[[#This Row],[EMP]],"Good","EMP"),"BMP")</f>
        <v>EMP</v>
      </c>
    </row>
    <row r="2263" spans="1:29" ht="24" customHeight="1" x14ac:dyDescent="0.25">
      <c r="A2263" t="s">
        <v>4031</v>
      </c>
      <c r="C2263" t="s">
        <v>203</v>
      </c>
      <c r="D2263" t="s">
        <v>17074</v>
      </c>
      <c r="E2263" t="s">
        <v>4032</v>
      </c>
      <c r="F2263" s="9">
        <f>Table13[[#This Row],[ToMeasure]]-Table13[[#This Row],[FromMeasure]]</f>
        <v>3.7909869999999998E-2</v>
      </c>
      <c r="G2263" s="5" t="s">
        <v>4033</v>
      </c>
      <c r="H2263" s="35">
        <v>0</v>
      </c>
      <c r="I2263" s="56"/>
      <c r="J2263" t="s">
        <v>4034</v>
      </c>
      <c r="K2263" s="58" t="s">
        <v>203</v>
      </c>
      <c r="L2263" s="35">
        <v>3.7909869999999998E-2</v>
      </c>
      <c r="M2263" s="56"/>
      <c r="N2263" t="s">
        <v>2205</v>
      </c>
      <c r="O2263" s="2" t="s">
        <v>203</v>
      </c>
      <c r="P2263" s="2" t="s">
        <v>203</v>
      </c>
      <c r="Q2263" s="2">
        <v>21137</v>
      </c>
      <c r="R2263" t="s">
        <v>4019</v>
      </c>
      <c r="S2263" t="s">
        <v>203</v>
      </c>
      <c r="T2263" t="s">
        <v>203</v>
      </c>
      <c r="U2263" s="2" t="s">
        <v>203</v>
      </c>
      <c r="V2263" s="2" t="s">
        <v>203</v>
      </c>
      <c r="W2263" s="8" t="s">
        <v>203</v>
      </c>
      <c r="X2263" s="2">
        <v>38931</v>
      </c>
      <c r="Y2263" s="45"/>
      <c r="AC2263" s="1" t="str">
        <f>IF(Table13[[#This Row],[TCS MP]]&gt;=Table13[[#This Row],[BMP]],IF(Table13[[#This Row],[TCS MP]]&lt;=Table13[[#This Row],[EMP]],"Good","EMP"),"BMP")</f>
        <v>EMP</v>
      </c>
    </row>
    <row r="2264" spans="1:29" ht="24" customHeight="1" x14ac:dyDescent="0.25">
      <c r="A2264" t="s">
        <v>4035</v>
      </c>
      <c r="C2264" t="s">
        <v>203</v>
      </c>
      <c r="D2264" t="s">
        <v>17074</v>
      </c>
      <c r="E2264" t="s">
        <v>4036</v>
      </c>
      <c r="F2264" s="9">
        <f>Table13[[#This Row],[ToMeasure]]-Table13[[#This Row],[FromMeasure]]</f>
        <v>3.7362510000000002E-2</v>
      </c>
      <c r="G2264" s="5" t="s">
        <v>4037</v>
      </c>
      <c r="H2264" s="35">
        <v>0</v>
      </c>
      <c r="I2264" s="56"/>
      <c r="J2264" t="s">
        <v>4034</v>
      </c>
      <c r="K2264" s="58" t="s">
        <v>203</v>
      </c>
      <c r="L2264" s="35">
        <v>3.7362510000000002E-2</v>
      </c>
      <c r="M2264" s="56"/>
      <c r="N2264" t="s">
        <v>3958</v>
      </c>
      <c r="O2264" s="2" t="s">
        <v>203</v>
      </c>
      <c r="P2264" s="2" t="s">
        <v>203</v>
      </c>
      <c r="Q2264" s="2">
        <v>21137</v>
      </c>
      <c r="R2264" t="s">
        <v>4019</v>
      </c>
      <c r="S2264" t="s">
        <v>203</v>
      </c>
      <c r="T2264" t="s">
        <v>203</v>
      </c>
      <c r="U2264" s="2" t="s">
        <v>203</v>
      </c>
      <c r="V2264" s="2" t="s">
        <v>203</v>
      </c>
      <c r="W2264" s="8" t="s">
        <v>203</v>
      </c>
      <c r="X2264" s="2">
        <v>38931</v>
      </c>
      <c r="Y2264" s="45"/>
      <c r="AC2264" s="1" t="str">
        <f>IF(Table13[[#This Row],[TCS MP]]&gt;=Table13[[#This Row],[BMP]],IF(Table13[[#This Row],[TCS MP]]&lt;=Table13[[#This Row],[EMP]],"Good","EMP"),"BMP")</f>
        <v>EMP</v>
      </c>
    </row>
    <row r="2265" spans="1:29" ht="24" customHeight="1" x14ac:dyDescent="0.25">
      <c r="A2265" t="s">
        <v>8330</v>
      </c>
      <c r="C2265" t="s">
        <v>203</v>
      </c>
      <c r="D2265" t="s">
        <v>17074</v>
      </c>
      <c r="E2265" t="s">
        <v>8331</v>
      </c>
      <c r="F2265" s="9">
        <f>Table13[[#This Row],[ToMeasure]]-Table13[[#This Row],[FromMeasure]]</f>
        <v>4.033378E-2</v>
      </c>
      <c r="G2265" s="5" t="s">
        <v>4034</v>
      </c>
      <c r="H2265" s="35">
        <v>0</v>
      </c>
      <c r="I2265" s="56"/>
      <c r="J2265" t="s">
        <v>3958</v>
      </c>
      <c r="K2265" s="58" t="s">
        <v>203</v>
      </c>
      <c r="L2265" s="35">
        <v>4.033378E-2</v>
      </c>
      <c r="M2265" s="56"/>
      <c r="N2265" t="s">
        <v>4033</v>
      </c>
      <c r="O2265" s="2" t="s">
        <v>203</v>
      </c>
      <c r="P2265" s="2" t="s">
        <v>203</v>
      </c>
      <c r="Q2265" s="2">
        <v>21137</v>
      </c>
      <c r="R2265" t="s">
        <v>4019</v>
      </c>
      <c r="S2265" t="s">
        <v>203</v>
      </c>
      <c r="T2265" t="s">
        <v>203</v>
      </c>
      <c r="U2265" s="2" t="s">
        <v>203</v>
      </c>
      <c r="V2265" s="2" t="s">
        <v>203</v>
      </c>
      <c r="W2265" s="8" t="s">
        <v>203</v>
      </c>
      <c r="X2265" s="2">
        <v>38931</v>
      </c>
      <c r="Y2265" s="45"/>
      <c r="AC2265" s="1" t="str">
        <f>IF(Table13[[#This Row],[TCS MP]]&gt;=Table13[[#This Row],[BMP]],IF(Table13[[#This Row],[TCS MP]]&lt;=Table13[[#This Row],[EMP]],"Good","EMP"),"BMP")</f>
        <v>EMP</v>
      </c>
    </row>
    <row r="2266" spans="1:29" ht="24" customHeight="1" x14ac:dyDescent="0.25">
      <c r="A2266" t="s">
        <v>7291</v>
      </c>
      <c r="C2266" t="s">
        <v>203</v>
      </c>
      <c r="D2266" t="s">
        <v>17074</v>
      </c>
      <c r="E2266" t="s">
        <v>7292</v>
      </c>
      <c r="F2266" s="9">
        <f>Table13[[#This Row],[ToMeasure]]-Table13[[#This Row],[FromMeasure]]</f>
        <v>3.8925809999999998E-2</v>
      </c>
      <c r="G2266" s="5" t="s">
        <v>7293</v>
      </c>
      <c r="H2266" s="35">
        <v>0</v>
      </c>
      <c r="I2266" s="56"/>
      <c r="J2266" t="s">
        <v>2205</v>
      </c>
      <c r="K2266" s="58" t="s">
        <v>203</v>
      </c>
      <c r="L2266" s="35">
        <v>3.8925809999999998E-2</v>
      </c>
      <c r="M2266" s="56"/>
      <c r="N2266" t="s">
        <v>4033</v>
      </c>
      <c r="O2266" s="2" t="s">
        <v>203</v>
      </c>
      <c r="P2266" s="2" t="s">
        <v>203</v>
      </c>
      <c r="Q2266" s="2">
        <v>21137</v>
      </c>
      <c r="R2266" t="s">
        <v>4019</v>
      </c>
      <c r="S2266" t="s">
        <v>203</v>
      </c>
      <c r="T2266" t="s">
        <v>203</v>
      </c>
      <c r="U2266" s="2" t="s">
        <v>203</v>
      </c>
      <c r="V2266" s="2" t="s">
        <v>203</v>
      </c>
      <c r="W2266" s="8" t="s">
        <v>203</v>
      </c>
      <c r="X2266" s="2">
        <v>38931</v>
      </c>
      <c r="Y2266" s="45"/>
      <c r="AC2266" s="1" t="str">
        <f>IF(Table13[[#This Row],[TCS MP]]&gt;=Table13[[#This Row],[BMP]],IF(Table13[[#This Row],[TCS MP]]&lt;=Table13[[#This Row],[EMP]],"Good","EMP"),"BMP")</f>
        <v>EMP</v>
      </c>
    </row>
    <row r="2267" spans="1:29" ht="24" customHeight="1" x14ac:dyDescent="0.25">
      <c r="A2267" t="s">
        <v>7294</v>
      </c>
      <c r="B2267" t="s">
        <v>19622</v>
      </c>
      <c r="C2267">
        <v>4920</v>
      </c>
      <c r="D2267" t="s">
        <v>17074</v>
      </c>
      <c r="E2267" t="s">
        <v>7295</v>
      </c>
      <c r="F2267" s="9">
        <f>Table13[[#This Row],[ToMeasure]]-Table13[[#This Row],[FromMeasure]]</f>
        <v>3.1256430000000002E-2</v>
      </c>
      <c r="G2267" s="5" t="s">
        <v>6236</v>
      </c>
      <c r="H2267" s="35">
        <v>0</v>
      </c>
      <c r="I2267" s="56"/>
      <c r="J2267" t="s">
        <v>512</v>
      </c>
      <c r="K2267" s="58" t="s">
        <v>203</v>
      </c>
      <c r="L2267" s="35">
        <v>3.1256430000000002E-2</v>
      </c>
      <c r="M2267" s="56"/>
      <c r="N2267" t="s">
        <v>3958</v>
      </c>
      <c r="O2267" s="2">
        <v>11351</v>
      </c>
      <c r="P2267" s="2">
        <v>0</v>
      </c>
      <c r="Q2267" s="2">
        <v>11351</v>
      </c>
      <c r="R2267" t="s">
        <v>7296</v>
      </c>
      <c r="S2267">
        <v>9</v>
      </c>
      <c r="T2267" t="s">
        <v>203</v>
      </c>
      <c r="U2267" s="2">
        <v>344</v>
      </c>
      <c r="V2267" s="2">
        <v>1336</v>
      </c>
      <c r="W2267" s="8">
        <v>0.14800458109417672</v>
      </c>
      <c r="X2267" s="2">
        <v>15581</v>
      </c>
      <c r="Y2267" s="45"/>
      <c r="AC2267" s="1" t="str">
        <f>IF(Table13[[#This Row],[TCS MP]]&gt;=Table13[[#This Row],[BMP]],IF(Table13[[#This Row],[TCS MP]]&lt;=Table13[[#This Row],[EMP]],"Good","EMP"),"BMP")</f>
        <v>EMP</v>
      </c>
    </row>
    <row r="2268" spans="1:29" ht="24" customHeight="1" x14ac:dyDescent="0.25">
      <c r="A2268" t="s">
        <v>4038</v>
      </c>
      <c r="B2268" t="s">
        <v>19624</v>
      </c>
      <c r="C2268">
        <v>4922</v>
      </c>
      <c r="D2268" t="s">
        <v>17074</v>
      </c>
      <c r="E2268" t="s">
        <v>4039</v>
      </c>
      <c r="F2268" s="9">
        <f>Table13[[#This Row],[ToMeasure]]-Table13[[#This Row],[FromMeasure]]</f>
        <v>6.0651389999999999E-2</v>
      </c>
      <c r="G2268" s="5" t="s">
        <v>4040</v>
      </c>
      <c r="H2268" s="35">
        <v>0</v>
      </c>
      <c r="I2268" s="56"/>
      <c r="J2268" t="s">
        <v>635</v>
      </c>
      <c r="K2268" s="58" t="s">
        <v>203</v>
      </c>
      <c r="L2268" s="35">
        <v>6.0651389999999999E-2</v>
      </c>
      <c r="M2268" s="56"/>
      <c r="N2268" t="s">
        <v>2205</v>
      </c>
      <c r="O2268" s="2">
        <v>9621</v>
      </c>
      <c r="P2268" s="2">
        <v>0</v>
      </c>
      <c r="Q2268" s="2">
        <v>9621</v>
      </c>
      <c r="R2268" t="s">
        <v>4041</v>
      </c>
      <c r="S2268">
        <v>8</v>
      </c>
      <c r="T2268" t="s">
        <v>203</v>
      </c>
      <c r="U2268" s="2">
        <v>291</v>
      </c>
      <c r="V2268" s="2">
        <v>1130</v>
      </c>
      <c r="W2268" s="8">
        <v>0.14769774451720197</v>
      </c>
      <c r="X2268" s="2">
        <v>13206</v>
      </c>
      <c r="Y2268" s="45"/>
      <c r="AC2268" s="1" t="str">
        <f>IF(Table13[[#This Row],[TCS MP]]&gt;=Table13[[#This Row],[BMP]],IF(Table13[[#This Row],[TCS MP]]&lt;=Table13[[#This Row],[EMP]],"Good","EMP"),"BMP")</f>
        <v>EMP</v>
      </c>
    </row>
    <row r="2269" spans="1:29" ht="24" customHeight="1" x14ac:dyDescent="0.25">
      <c r="A2269" t="s">
        <v>8332</v>
      </c>
      <c r="B2269" t="s">
        <v>19623</v>
      </c>
      <c r="C2269">
        <v>4921</v>
      </c>
      <c r="D2269" t="s">
        <v>17074</v>
      </c>
      <c r="E2269" t="s">
        <v>8333</v>
      </c>
      <c r="F2269" s="9">
        <f>Table13[[#This Row],[ToMeasure]]-Table13[[#This Row],[FromMeasure]]</f>
        <v>2.4700110000000001E-2</v>
      </c>
      <c r="G2269" s="5" t="s">
        <v>8334</v>
      </c>
      <c r="H2269" s="35">
        <v>0</v>
      </c>
      <c r="I2269" s="56"/>
      <c r="J2269" t="s">
        <v>3958</v>
      </c>
      <c r="K2269" s="58" t="s">
        <v>203</v>
      </c>
      <c r="L2269" s="35">
        <v>2.4700110000000001E-2</v>
      </c>
      <c r="M2269" s="56"/>
      <c r="N2269" t="s">
        <v>512</v>
      </c>
      <c r="O2269" s="2">
        <v>11434</v>
      </c>
      <c r="P2269" s="2">
        <v>0</v>
      </c>
      <c r="Q2269" s="2">
        <v>11434</v>
      </c>
      <c r="R2269" t="s">
        <v>8335</v>
      </c>
      <c r="S2269">
        <v>10</v>
      </c>
      <c r="T2269" t="s">
        <v>203</v>
      </c>
      <c r="U2269" s="2">
        <v>347</v>
      </c>
      <c r="V2269" s="2">
        <v>1343</v>
      </c>
      <c r="W2269" s="8">
        <v>0.14780479272345637</v>
      </c>
      <c r="X2269" s="2">
        <v>15695</v>
      </c>
      <c r="Y2269" s="45"/>
      <c r="AC2269" s="1" t="str">
        <f>IF(Table13[[#This Row],[TCS MP]]&gt;=Table13[[#This Row],[BMP]],IF(Table13[[#This Row],[TCS MP]]&lt;=Table13[[#This Row],[EMP]],"Good","EMP"),"BMP")</f>
        <v>EMP</v>
      </c>
    </row>
    <row r="2270" spans="1:29" ht="24" customHeight="1" x14ac:dyDescent="0.25">
      <c r="A2270" t="s">
        <v>4042</v>
      </c>
      <c r="B2270" t="s">
        <v>19625</v>
      </c>
      <c r="C2270">
        <v>4923</v>
      </c>
      <c r="D2270" t="s">
        <v>17074</v>
      </c>
      <c r="E2270" t="s">
        <v>4043</v>
      </c>
      <c r="F2270" s="9">
        <f>Table13[[#This Row],[ToMeasure]]-Table13[[#This Row],[FromMeasure]]</f>
        <v>3.3837039999999999E-2</v>
      </c>
      <c r="G2270" s="5" t="s">
        <v>4044</v>
      </c>
      <c r="H2270" s="35">
        <v>0</v>
      </c>
      <c r="I2270" s="56"/>
      <c r="J2270" t="s">
        <v>2205</v>
      </c>
      <c r="K2270" s="58" t="s">
        <v>203</v>
      </c>
      <c r="L2270" s="35">
        <v>3.3837039999999999E-2</v>
      </c>
      <c r="M2270" s="56"/>
      <c r="N2270" t="s">
        <v>635</v>
      </c>
      <c r="O2270" s="2">
        <v>12420</v>
      </c>
      <c r="P2270" s="2">
        <v>0</v>
      </c>
      <c r="Q2270" s="2">
        <v>12420</v>
      </c>
      <c r="R2270" t="s">
        <v>4045</v>
      </c>
      <c r="S2270">
        <v>11</v>
      </c>
      <c r="T2270" t="s">
        <v>203</v>
      </c>
      <c r="U2270" s="2">
        <v>376</v>
      </c>
      <c r="V2270" s="2">
        <v>1461</v>
      </c>
      <c r="W2270" s="8">
        <v>0.14790660225442834</v>
      </c>
      <c r="X2270" s="2">
        <v>17048</v>
      </c>
      <c r="Y2270" s="45"/>
      <c r="AC2270" s="1" t="str">
        <f>IF(Table13[[#This Row],[TCS MP]]&gt;=Table13[[#This Row],[BMP]],IF(Table13[[#This Row],[TCS MP]]&lt;=Table13[[#This Row],[EMP]],"Good","EMP"),"BMP")</f>
        <v>EMP</v>
      </c>
    </row>
    <row r="2271" spans="1:29" ht="24" customHeight="1" x14ac:dyDescent="0.25">
      <c r="A2271" t="s">
        <v>4046</v>
      </c>
      <c r="C2271" t="s">
        <v>203</v>
      </c>
      <c r="D2271" t="s">
        <v>17074</v>
      </c>
      <c r="E2271" t="s">
        <v>4047</v>
      </c>
      <c r="F2271" s="9">
        <f>Table13[[#This Row],[ToMeasure]]-Table13[[#This Row],[FromMeasure]]</f>
        <v>3.9541779999999999E-2</v>
      </c>
      <c r="G2271" s="5" t="s">
        <v>4048</v>
      </c>
      <c r="H2271" s="35">
        <v>0</v>
      </c>
      <c r="I2271" s="56"/>
      <c r="J2271" t="s">
        <v>4049</v>
      </c>
      <c r="K2271" s="58" t="s">
        <v>203</v>
      </c>
      <c r="L2271" s="35">
        <v>3.9541779999999999E-2</v>
      </c>
      <c r="M2271" s="56"/>
      <c r="N2271" t="s">
        <v>2205</v>
      </c>
      <c r="O2271" s="2" t="s">
        <v>203</v>
      </c>
      <c r="P2271" s="2" t="s">
        <v>203</v>
      </c>
      <c r="Q2271" s="2" t="s">
        <v>203</v>
      </c>
      <c r="R2271" t="s">
        <v>203</v>
      </c>
      <c r="S2271" t="s">
        <v>203</v>
      </c>
      <c r="T2271" t="s">
        <v>203</v>
      </c>
      <c r="U2271" s="2" t="s">
        <v>203</v>
      </c>
      <c r="V2271" s="2" t="s">
        <v>203</v>
      </c>
      <c r="W2271" s="8" t="s">
        <v>203</v>
      </c>
      <c r="X2271" s="2" t="s">
        <v>203</v>
      </c>
      <c r="Y2271" s="45"/>
      <c r="AC2271" s="1" t="str">
        <f>IF(Table13[[#This Row],[TCS MP]]&gt;=Table13[[#This Row],[BMP]],IF(Table13[[#This Row],[TCS MP]]&lt;=Table13[[#This Row],[EMP]],"Good","EMP"),"BMP")</f>
        <v>EMP</v>
      </c>
    </row>
    <row r="2272" spans="1:29" ht="24" customHeight="1" x14ac:dyDescent="0.25">
      <c r="A2272" t="s">
        <v>7297</v>
      </c>
      <c r="C2272" t="s">
        <v>203</v>
      </c>
      <c r="D2272" t="s">
        <v>17074</v>
      </c>
      <c r="E2272" t="s">
        <v>7298</v>
      </c>
      <c r="F2272" s="9">
        <f>Table13[[#This Row],[ToMeasure]]-Table13[[#This Row],[FromMeasure]]</f>
        <v>3.8821609999999999E-2</v>
      </c>
      <c r="G2272" s="5" t="s">
        <v>4052</v>
      </c>
      <c r="H2272" s="35">
        <v>0</v>
      </c>
      <c r="I2272" s="56"/>
      <c r="J2272" t="s">
        <v>7299</v>
      </c>
      <c r="K2272" s="58" t="s">
        <v>203</v>
      </c>
      <c r="L2272" s="35">
        <v>3.8821609999999999E-2</v>
      </c>
      <c r="M2272" s="56"/>
      <c r="N2272" t="s">
        <v>3958</v>
      </c>
      <c r="O2272" s="2" t="s">
        <v>203</v>
      </c>
      <c r="P2272" s="2" t="s">
        <v>203</v>
      </c>
      <c r="Q2272" s="2" t="s">
        <v>203</v>
      </c>
      <c r="R2272" t="s">
        <v>203</v>
      </c>
      <c r="S2272" t="s">
        <v>203</v>
      </c>
      <c r="T2272" t="s">
        <v>203</v>
      </c>
      <c r="U2272" s="2" t="s">
        <v>203</v>
      </c>
      <c r="V2272" s="2" t="s">
        <v>203</v>
      </c>
      <c r="W2272" s="8" t="s">
        <v>203</v>
      </c>
      <c r="X2272" s="2" t="s">
        <v>203</v>
      </c>
      <c r="Y2272" s="45"/>
      <c r="AC2272" s="1" t="str">
        <f>IF(Table13[[#This Row],[TCS MP]]&gt;=Table13[[#This Row],[BMP]],IF(Table13[[#This Row],[TCS MP]]&lt;=Table13[[#This Row],[EMP]],"Good","EMP"),"BMP")</f>
        <v>EMP</v>
      </c>
    </row>
    <row r="2273" spans="1:29" ht="24" customHeight="1" x14ac:dyDescent="0.25">
      <c r="A2273" t="s">
        <v>4050</v>
      </c>
      <c r="C2273" t="s">
        <v>203</v>
      </c>
      <c r="D2273" t="s">
        <v>17074</v>
      </c>
      <c r="E2273" t="s">
        <v>4051</v>
      </c>
      <c r="F2273" s="9">
        <f>Table13[[#This Row],[ToMeasure]]-Table13[[#This Row],[FromMeasure]]</f>
        <v>4.446663E-2</v>
      </c>
      <c r="G2273" s="5" t="s">
        <v>4049</v>
      </c>
      <c r="H2273" s="35">
        <v>0</v>
      </c>
      <c r="I2273" s="56"/>
      <c r="J2273" t="s">
        <v>3958</v>
      </c>
      <c r="K2273" s="58" t="s">
        <v>203</v>
      </c>
      <c r="L2273" s="35">
        <v>4.446663E-2</v>
      </c>
      <c r="M2273" s="56"/>
      <c r="N2273" t="s">
        <v>4052</v>
      </c>
      <c r="O2273" s="2" t="s">
        <v>203</v>
      </c>
      <c r="P2273" s="2" t="s">
        <v>203</v>
      </c>
      <c r="Q2273" s="2" t="s">
        <v>203</v>
      </c>
      <c r="R2273" t="s">
        <v>203</v>
      </c>
      <c r="S2273" t="s">
        <v>203</v>
      </c>
      <c r="T2273" t="s">
        <v>203</v>
      </c>
      <c r="U2273" s="2" t="s">
        <v>203</v>
      </c>
      <c r="V2273" s="2" t="s">
        <v>203</v>
      </c>
      <c r="W2273" s="8" t="s">
        <v>203</v>
      </c>
      <c r="X2273" s="2" t="s">
        <v>203</v>
      </c>
      <c r="Y2273" s="45"/>
      <c r="AC2273" s="1" t="str">
        <f>IF(Table13[[#This Row],[TCS MP]]&gt;=Table13[[#This Row],[BMP]],IF(Table13[[#This Row],[TCS MP]]&lt;=Table13[[#This Row],[EMP]],"Good","EMP"),"BMP")</f>
        <v>EMP</v>
      </c>
    </row>
    <row r="2274" spans="1:29" ht="24" customHeight="1" x14ac:dyDescent="0.25">
      <c r="A2274" t="s">
        <v>8336</v>
      </c>
      <c r="C2274" t="s">
        <v>203</v>
      </c>
      <c r="D2274" t="s">
        <v>17074</v>
      </c>
      <c r="E2274" t="s">
        <v>8337</v>
      </c>
      <c r="F2274" s="9">
        <f>Table13[[#This Row],[ToMeasure]]-Table13[[#This Row],[FromMeasure]]</f>
        <v>4.1956050000000002E-2</v>
      </c>
      <c r="G2274" s="5" t="s">
        <v>7299</v>
      </c>
      <c r="H2274" s="35">
        <v>0</v>
      </c>
      <c r="I2274" s="56"/>
      <c r="J2274" t="s">
        <v>2205</v>
      </c>
      <c r="K2274" s="58" t="s">
        <v>203</v>
      </c>
      <c r="L2274" s="35">
        <v>4.1956050000000002E-2</v>
      </c>
      <c r="M2274" s="56"/>
      <c r="N2274" t="s">
        <v>4052</v>
      </c>
      <c r="O2274" s="2" t="s">
        <v>203</v>
      </c>
      <c r="P2274" s="2" t="s">
        <v>203</v>
      </c>
      <c r="Q2274" s="2" t="s">
        <v>203</v>
      </c>
      <c r="R2274" t="s">
        <v>203</v>
      </c>
      <c r="S2274" t="s">
        <v>203</v>
      </c>
      <c r="T2274" t="s">
        <v>203</v>
      </c>
      <c r="U2274" s="2" t="s">
        <v>203</v>
      </c>
      <c r="V2274" s="2" t="s">
        <v>203</v>
      </c>
      <c r="W2274" s="8" t="s">
        <v>203</v>
      </c>
      <c r="X2274" s="2" t="s">
        <v>203</v>
      </c>
      <c r="Y2274" s="45"/>
      <c r="AC2274" s="1" t="str">
        <f>IF(Table13[[#This Row],[TCS MP]]&gt;=Table13[[#This Row],[BMP]],IF(Table13[[#This Row],[TCS MP]]&lt;=Table13[[#This Row],[EMP]],"Good","EMP"),"BMP")</f>
        <v>EMP</v>
      </c>
    </row>
    <row r="2275" spans="1:29" ht="24" customHeight="1" x14ac:dyDescent="0.25">
      <c r="A2275" t="s">
        <v>4053</v>
      </c>
      <c r="B2275" t="s">
        <v>19631</v>
      </c>
      <c r="C2275">
        <v>4930</v>
      </c>
      <c r="D2275" t="s">
        <v>17074</v>
      </c>
      <c r="E2275" t="s">
        <v>4054</v>
      </c>
      <c r="F2275" s="9">
        <f>Table13[[#This Row],[ToMeasure]]-Table13[[#This Row],[FromMeasure]]</f>
        <v>4.4282019999999998E-2</v>
      </c>
      <c r="G2275" s="5" t="s">
        <v>4055</v>
      </c>
      <c r="H2275" s="35">
        <v>0</v>
      </c>
      <c r="I2275" s="56"/>
      <c r="J2275" t="s">
        <v>512</v>
      </c>
      <c r="K2275" s="58" t="s">
        <v>203</v>
      </c>
      <c r="L2275" s="35">
        <v>4.4282019999999998E-2</v>
      </c>
      <c r="M2275" s="56"/>
      <c r="N2275" t="s">
        <v>3958</v>
      </c>
      <c r="O2275" s="2">
        <v>16354</v>
      </c>
      <c r="P2275" s="2">
        <v>0</v>
      </c>
      <c r="Q2275" s="2">
        <v>16354</v>
      </c>
      <c r="R2275" t="s">
        <v>4056</v>
      </c>
      <c r="S2275">
        <v>9</v>
      </c>
      <c r="T2275" t="s">
        <v>203</v>
      </c>
      <c r="U2275" s="2">
        <v>495</v>
      </c>
      <c r="V2275" s="2">
        <v>1923</v>
      </c>
      <c r="W2275" s="8">
        <v>0.14785373608903021</v>
      </c>
      <c r="X2275" s="2">
        <v>22448</v>
      </c>
      <c r="Y2275" s="45"/>
      <c r="AC2275" s="1" t="str">
        <f>IF(Table13[[#This Row],[TCS MP]]&gt;=Table13[[#This Row],[BMP]],IF(Table13[[#This Row],[TCS MP]]&lt;=Table13[[#This Row],[EMP]],"Good","EMP"),"BMP")</f>
        <v>EMP</v>
      </c>
    </row>
    <row r="2276" spans="1:29" ht="24" customHeight="1" x14ac:dyDescent="0.25">
      <c r="A2276" t="s">
        <v>8338</v>
      </c>
      <c r="B2276" t="s">
        <v>19633</v>
      </c>
      <c r="C2276">
        <v>4932</v>
      </c>
      <c r="D2276" t="s">
        <v>17074</v>
      </c>
      <c r="E2276" t="s">
        <v>8339</v>
      </c>
      <c r="F2276" s="9">
        <f>Table13[[#This Row],[ToMeasure]]-Table13[[#This Row],[FromMeasure]]</f>
        <v>4.6679829999999999E-2</v>
      </c>
      <c r="G2276" s="5" t="s">
        <v>8340</v>
      </c>
      <c r="H2276" s="35">
        <v>0</v>
      </c>
      <c r="I2276" s="56"/>
      <c r="J2276" t="s">
        <v>635</v>
      </c>
      <c r="K2276" s="58" t="s">
        <v>203</v>
      </c>
      <c r="L2276" s="35">
        <v>4.6679829999999999E-2</v>
      </c>
      <c r="M2276" s="56"/>
      <c r="N2276" t="s">
        <v>2205</v>
      </c>
      <c r="O2276" s="2">
        <v>12244</v>
      </c>
      <c r="P2276" s="2">
        <v>0</v>
      </c>
      <c r="Q2276" s="2">
        <v>12244</v>
      </c>
      <c r="R2276" t="s">
        <v>8341</v>
      </c>
      <c r="S2276">
        <v>9</v>
      </c>
      <c r="T2276" t="s">
        <v>203</v>
      </c>
      <c r="U2276" s="2">
        <v>371</v>
      </c>
      <c r="V2276" s="2">
        <v>1440</v>
      </c>
      <c r="W2276" s="8">
        <v>0.1479091800065338</v>
      </c>
      <c r="X2276" s="2">
        <v>16806</v>
      </c>
      <c r="Y2276" s="45"/>
      <c r="AC2276" s="1" t="str">
        <f>IF(Table13[[#This Row],[TCS MP]]&gt;=Table13[[#This Row],[BMP]],IF(Table13[[#This Row],[TCS MP]]&lt;=Table13[[#This Row],[EMP]],"Good","EMP"),"BMP")</f>
        <v>EMP</v>
      </c>
    </row>
    <row r="2277" spans="1:29" ht="24" customHeight="1" x14ac:dyDescent="0.25">
      <c r="A2277" t="s">
        <v>8342</v>
      </c>
      <c r="B2277" t="s">
        <v>19632</v>
      </c>
      <c r="C2277">
        <v>4931</v>
      </c>
      <c r="D2277" t="s">
        <v>17074</v>
      </c>
      <c r="E2277" t="s">
        <v>8343</v>
      </c>
      <c r="F2277" s="9">
        <f>Table13[[#This Row],[ToMeasure]]-Table13[[#This Row],[FromMeasure]]</f>
        <v>2.1396910000000002E-2</v>
      </c>
      <c r="G2277" s="5" t="s">
        <v>8344</v>
      </c>
      <c r="H2277" s="35">
        <v>0</v>
      </c>
      <c r="I2277" s="56"/>
      <c r="J2277" t="s">
        <v>3958</v>
      </c>
      <c r="K2277" s="58" t="s">
        <v>203</v>
      </c>
      <c r="L2277" s="35">
        <v>2.1396910000000002E-2</v>
      </c>
      <c r="M2277" s="56"/>
      <c r="N2277" t="s">
        <v>512</v>
      </c>
      <c r="O2277" s="2">
        <v>10667</v>
      </c>
      <c r="P2277" s="2">
        <v>0</v>
      </c>
      <c r="Q2277" s="2">
        <v>10667</v>
      </c>
      <c r="R2277" t="s">
        <v>8345</v>
      </c>
      <c r="S2277">
        <v>9</v>
      </c>
      <c r="T2277" t="s">
        <v>203</v>
      </c>
      <c r="U2277" s="2">
        <v>382</v>
      </c>
      <c r="V2277" s="2">
        <v>512</v>
      </c>
      <c r="W2277" s="8">
        <v>8.3809880941220591E-2</v>
      </c>
      <c r="X2277" s="2">
        <v>14642</v>
      </c>
      <c r="Y2277" s="45"/>
      <c r="AC2277" s="1" t="str">
        <f>IF(Table13[[#This Row],[TCS MP]]&gt;=Table13[[#This Row],[BMP]],IF(Table13[[#This Row],[TCS MP]]&lt;=Table13[[#This Row],[EMP]],"Good","EMP"),"BMP")</f>
        <v>EMP</v>
      </c>
    </row>
    <row r="2278" spans="1:29" ht="24" customHeight="1" x14ac:dyDescent="0.25">
      <c r="A2278" t="s">
        <v>7300</v>
      </c>
      <c r="B2278" t="s">
        <v>19634</v>
      </c>
      <c r="C2278">
        <v>4933</v>
      </c>
      <c r="D2278" t="s">
        <v>17074</v>
      </c>
      <c r="E2278" t="s">
        <v>7301</v>
      </c>
      <c r="F2278" s="9">
        <f>Table13[[#This Row],[ToMeasure]]-Table13[[#This Row],[FromMeasure]]</f>
        <v>3.1894020000000002E-2</v>
      </c>
      <c r="G2278" s="5" t="s">
        <v>7302</v>
      </c>
      <c r="H2278" s="35">
        <v>0</v>
      </c>
      <c r="I2278" s="56"/>
      <c r="J2278" t="s">
        <v>2205</v>
      </c>
      <c r="K2278" s="58" t="s">
        <v>203</v>
      </c>
      <c r="L2278" s="35">
        <v>3.1894020000000002E-2</v>
      </c>
      <c r="M2278" s="56"/>
      <c r="N2278" t="s">
        <v>635</v>
      </c>
      <c r="O2278" s="2">
        <v>17545</v>
      </c>
      <c r="P2278" s="2">
        <v>0</v>
      </c>
      <c r="Q2278" s="2">
        <v>17545</v>
      </c>
      <c r="R2278" t="s">
        <v>7303</v>
      </c>
      <c r="S2278">
        <v>8</v>
      </c>
      <c r="T2278" t="s">
        <v>203</v>
      </c>
      <c r="U2278" s="2">
        <v>533</v>
      </c>
      <c r="V2278" s="2">
        <v>2062</v>
      </c>
      <c r="W2278" s="8">
        <v>0.14790538614990026</v>
      </c>
      <c r="X2278" s="2">
        <v>24083</v>
      </c>
      <c r="Y2278" s="45"/>
      <c r="AC2278" s="1" t="str">
        <f>IF(Table13[[#This Row],[TCS MP]]&gt;=Table13[[#This Row],[BMP]],IF(Table13[[#This Row],[TCS MP]]&lt;=Table13[[#This Row],[EMP]],"Good","EMP"),"BMP")</f>
        <v>EMP</v>
      </c>
    </row>
    <row r="2279" spans="1:29" ht="24" customHeight="1" x14ac:dyDescent="0.25">
      <c r="A2279" t="s">
        <v>11838</v>
      </c>
      <c r="C2279" t="s">
        <v>203</v>
      </c>
      <c r="D2279" t="s">
        <v>17074</v>
      </c>
      <c r="E2279" t="s">
        <v>11839</v>
      </c>
      <c r="F2279" s="9">
        <f>Table13[[#This Row],[ToMeasure]]-Table13[[#This Row],[FromMeasure]]</f>
        <v>4.0142520000000001E-2</v>
      </c>
      <c r="G2279" s="5" t="s">
        <v>11840</v>
      </c>
      <c r="H2279" s="35">
        <v>0</v>
      </c>
      <c r="I2279" s="56"/>
      <c r="J2279" t="s">
        <v>4060</v>
      </c>
      <c r="K2279" s="58" t="s">
        <v>203</v>
      </c>
      <c r="L2279" s="35">
        <v>4.0142520000000001E-2</v>
      </c>
      <c r="M2279" s="56"/>
      <c r="N2279" t="s">
        <v>2205</v>
      </c>
      <c r="O2279" s="2" t="s">
        <v>203</v>
      </c>
      <c r="P2279" s="2" t="s">
        <v>203</v>
      </c>
      <c r="Q2279" s="2">
        <v>21137</v>
      </c>
      <c r="R2279" t="s">
        <v>4019</v>
      </c>
      <c r="S2279" t="s">
        <v>203</v>
      </c>
      <c r="T2279" t="s">
        <v>203</v>
      </c>
      <c r="U2279" s="2" t="s">
        <v>203</v>
      </c>
      <c r="V2279" s="2" t="s">
        <v>203</v>
      </c>
      <c r="W2279" s="8" t="s">
        <v>203</v>
      </c>
      <c r="X2279" s="2">
        <v>38931</v>
      </c>
      <c r="Y2279" s="45"/>
      <c r="AC2279" s="1" t="str">
        <f>IF(Table13[[#This Row],[TCS MP]]&gt;=Table13[[#This Row],[BMP]],IF(Table13[[#This Row],[TCS MP]]&lt;=Table13[[#This Row],[EMP]],"Good","EMP"),"BMP")</f>
        <v>EMP</v>
      </c>
    </row>
    <row r="2280" spans="1:29" ht="24" customHeight="1" x14ac:dyDescent="0.25">
      <c r="A2280" t="s">
        <v>4057</v>
      </c>
      <c r="C2280" t="s">
        <v>203</v>
      </c>
      <c r="D2280" t="s">
        <v>17074</v>
      </c>
      <c r="E2280" t="s">
        <v>4058</v>
      </c>
      <c r="F2280" s="9">
        <f>Table13[[#This Row],[ToMeasure]]-Table13[[#This Row],[FromMeasure]]</f>
        <v>4.1128140000000001E-2</v>
      </c>
      <c r="G2280" s="5" t="s">
        <v>4059</v>
      </c>
      <c r="H2280" s="35">
        <v>0</v>
      </c>
      <c r="I2280" s="56"/>
      <c r="J2280" t="s">
        <v>4060</v>
      </c>
      <c r="K2280" s="58" t="s">
        <v>203</v>
      </c>
      <c r="L2280" s="35">
        <v>4.1128140000000001E-2</v>
      </c>
      <c r="M2280" s="56"/>
      <c r="N2280" t="s">
        <v>3958</v>
      </c>
      <c r="O2280" s="2" t="s">
        <v>203</v>
      </c>
      <c r="P2280" s="2" t="s">
        <v>203</v>
      </c>
      <c r="Q2280" s="2">
        <v>21137</v>
      </c>
      <c r="R2280" t="s">
        <v>4019</v>
      </c>
      <c r="S2280" t="s">
        <v>203</v>
      </c>
      <c r="T2280" t="s">
        <v>203</v>
      </c>
      <c r="U2280" s="2" t="s">
        <v>203</v>
      </c>
      <c r="V2280" s="2" t="s">
        <v>203</v>
      </c>
      <c r="W2280" s="8" t="s">
        <v>203</v>
      </c>
      <c r="X2280" s="2">
        <v>38931</v>
      </c>
      <c r="Y2280" s="45"/>
      <c r="AC2280" s="1" t="str">
        <f>IF(Table13[[#This Row],[TCS MP]]&gt;=Table13[[#This Row],[BMP]],IF(Table13[[#This Row],[TCS MP]]&lt;=Table13[[#This Row],[EMP]],"Good","EMP"),"BMP")</f>
        <v>EMP</v>
      </c>
    </row>
    <row r="2281" spans="1:29" ht="24" customHeight="1" x14ac:dyDescent="0.25">
      <c r="A2281" t="s">
        <v>4061</v>
      </c>
      <c r="C2281" t="s">
        <v>203</v>
      </c>
      <c r="D2281" t="s">
        <v>17074</v>
      </c>
      <c r="E2281" t="s">
        <v>4062</v>
      </c>
      <c r="F2281" s="9">
        <f>Table13[[#This Row],[ToMeasure]]-Table13[[#This Row],[FromMeasure]]</f>
        <v>4.9252610000000002E-2</v>
      </c>
      <c r="G2281" s="5" t="s">
        <v>4063</v>
      </c>
      <c r="H2281" s="35">
        <v>0</v>
      </c>
      <c r="I2281" s="56"/>
      <c r="J2281" t="s">
        <v>3958</v>
      </c>
      <c r="K2281" s="58" t="s">
        <v>203</v>
      </c>
      <c r="L2281" s="35">
        <v>4.9252610000000002E-2</v>
      </c>
      <c r="M2281" s="56"/>
      <c r="N2281" t="s">
        <v>4059</v>
      </c>
      <c r="O2281" s="2" t="s">
        <v>203</v>
      </c>
      <c r="P2281" s="2" t="s">
        <v>203</v>
      </c>
      <c r="Q2281" s="2">
        <v>21137</v>
      </c>
      <c r="R2281" t="s">
        <v>4019</v>
      </c>
      <c r="S2281" t="s">
        <v>203</v>
      </c>
      <c r="T2281" t="s">
        <v>203</v>
      </c>
      <c r="U2281" s="2" t="s">
        <v>203</v>
      </c>
      <c r="V2281" s="2" t="s">
        <v>203</v>
      </c>
      <c r="W2281" s="8" t="s">
        <v>203</v>
      </c>
      <c r="X2281" s="2">
        <v>38931</v>
      </c>
      <c r="Y2281" s="45"/>
      <c r="AC2281" s="1" t="str">
        <f>IF(Table13[[#This Row],[TCS MP]]&gt;=Table13[[#This Row],[BMP]],IF(Table13[[#This Row],[TCS MP]]&lt;=Table13[[#This Row],[EMP]],"Good","EMP"),"BMP")</f>
        <v>EMP</v>
      </c>
    </row>
    <row r="2282" spans="1:29" ht="24" customHeight="1" x14ac:dyDescent="0.25">
      <c r="A2282" t="s">
        <v>8346</v>
      </c>
      <c r="C2282" t="s">
        <v>203</v>
      </c>
      <c r="D2282" t="s">
        <v>17074</v>
      </c>
      <c r="E2282" t="s">
        <v>8347</v>
      </c>
      <c r="F2282" s="9">
        <f>Table13[[#This Row],[ToMeasure]]-Table13[[#This Row],[FromMeasure]]</f>
        <v>4.2555860000000001E-2</v>
      </c>
      <c r="G2282" s="5" t="s">
        <v>4060</v>
      </c>
      <c r="H2282" s="35">
        <v>0</v>
      </c>
      <c r="I2282" s="56"/>
      <c r="J2282" t="s">
        <v>2205</v>
      </c>
      <c r="K2282" s="58" t="s">
        <v>203</v>
      </c>
      <c r="L2282" s="35">
        <v>4.2555860000000001E-2</v>
      </c>
      <c r="M2282" s="56"/>
      <c r="N2282" t="s">
        <v>4059</v>
      </c>
      <c r="O2282" s="2" t="s">
        <v>203</v>
      </c>
      <c r="P2282" s="2" t="s">
        <v>203</v>
      </c>
      <c r="Q2282" s="2">
        <v>21137</v>
      </c>
      <c r="R2282" t="s">
        <v>4019</v>
      </c>
      <c r="S2282" t="s">
        <v>203</v>
      </c>
      <c r="T2282" t="s">
        <v>203</v>
      </c>
      <c r="U2282" s="2" t="s">
        <v>203</v>
      </c>
      <c r="V2282" s="2" t="s">
        <v>203</v>
      </c>
      <c r="W2282" s="8" t="s">
        <v>203</v>
      </c>
      <c r="X2282" s="2">
        <v>38931</v>
      </c>
      <c r="Y2282" s="45"/>
      <c r="AC2282" s="1" t="str">
        <f>IF(Table13[[#This Row],[TCS MP]]&gt;=Table13[[#This Row],[BMP]],IF(Table13[[#This Row],[TCS MP]]&lt;=Table13[[#This Row],[EMP]],"Good","EMP"),"BMP")</f>
        <v>EMP</v>
      </c>
    </row>
    <row r="2283" spans="1:29" ht="24" customHeight="1" x14ac:dyDescent="0.25">
      <c r="A2283" t="s">
        <v>7304</v>
      </c>
      <c r="B2283" t="s">
        <v>19640</v>
      </c>
      <c r="C2283">
        <v>4940</v>
      </c>
      <c r="D2283" t="s">
        <v>17074</v>
      </c>
      <c r="E2283" t="s">
        <v>7305</v>
      </c>
      <c r="F2283" s="9">
        <f>Table13[[#This Row],[ToMeasure]]-Table13[[#This Row],[FromMeasure]]</f>
        <v>4.0730959999999997E-2</v>
      </c>
      <c r="G2283" s="5" t="s">
        <v>7306</v>
      </c>
      <c r="H2283" s="35">
        <v>0</v>
      </c>
      <c r="I2283" s="56"/>
      <c r="J2283" t="s">
        <v>512</v>
      </c>
      <c r="K2283" s="58" t="s">
        <v>203</v>
      </c>
      <c r="L2283" s="35">
        <v>4.0730959999999997E-2</v>
      </c>
      <c r="M2283" s="56"/>
      <c r="N2283" t="s">
        <v>3958</v>
      </c>
      <c r="O2283" s="2">
        <v>17835</v>
      </c>
      <c r="P2283" s="2">
        <v>0</v>
      </c>
      <c r="Q2283" s="2">
        <v>17835</v>
      </c>
      <c r="R2283" t="s">
        <v>7307</v>
      </c>
      <c r="S2283">
        <v>8</v>
      </c>
      <c r="T2283" t="s">
        <v>203</v>
      </c>
      <c r="U2283" s="2">
        <v>540</v>
      </c>
      <c r="V2283" s="2">
        <v>2098</v>
      </c>
      <c r="W2283" s="8">
        <v>0.14791141014858425</v>
      </c>
      <c r="X2283" s="2">
        <v>24481</v>
      </c>
      <c r="Y2283" s="45"/>
      <c r="AC2283" s="1" t="str">
        <f>IF(Table13[[#This Row],[TCS MP]]&gt;=Table13[[#This Row],[BMP]],IF(Table13[[#This Row],[TCS MP]]&lt;=Table13[[#This Row],[EMP]],"Good","EMP"),"BMP")</f>
        <v>EMP</v>
      </c>
    </row>
    <row r="2284" spans="1:29" ht="24" customHeight="1" x14ac:dyDescent="0.25">
      <c r="A2284" t="s">
        <v>8348</v>
      </c>
      <c r="B2284" t="s">
        <v>19642</v>
      </c>
      <c r="C2284">
        <v>4942</v>
      </c>
      <c r="D2284" t="s">
        <v>17074</v>
      </c>
      <c r="E2284" t="s">
        <v>8349</v>
      </c>
      <c r="F2284" s="9">
        <f>Table13[[#This Row],[ToMeasure]]-Table13[[#This Row],[FromMeasure]]</f>
        <v>1.6775399999999999E-2</v>
      </c>
      <c r="G2284" s="5" t="s">
        <v>8350</v>
      </c>
      <c r="H2284" s="35">
        <v>0</v>
      </c>
      <c r="I2284" s="56"/>
      <c r="J2284" t="s">
        <v>635</v>
      </c>
      <c r="K2284" s="58" t="s">
        <v>203</v>
      </c>
      <c r="L2284" s="35">
        <v>1.6775399999999999E-2</v>
      </c>
      <c r="M2284" s="56"/>
      <c r="N2284" t="s">
        <v>2205</v>
      </c>
      <c r="O2284" s="2">
        <v>13389</v>
      </c>
      <c r="P2284" s="2">
        <v>0</v>
      </c>
      <c r="Q2284" s="2">
        <v>13389</v>
      </c>
      <c r="R2284" t="s">
        <v>8351</v>
      </c>
      <c r="S2284">
        <v>13</v>
      </c>
      <c r="T2284" t="s">
        <v>203</v>
      </c>
      <c r="U2284" s="2">
        <v>481</v>
      </c>
      <c r="V2284" s="2">
        <v>640</v>
      </c>
      <c r="W2284" s="8">
        <v>8.3725446261856754E-2</v>
      </c>
      <c r="X2284" s="2">
        <v>18378</v>
      </c>
      <c r="Y2284" s="45"/>
      <c r="AC2284" s="1" t="str">
        <f>IF(Table13[[#This Row],[TCS MP]]&gt;=Table13[[#This Row],[BMP]],IF(Table13[[#This Row],[TCS MP]]&lt;=Table13[[#This Row],[EMP]],"Good","EMP"),"BMP")</f>
        <v>EMP</v>
      </c>
    </row>
    <row r="2285" spans="1:29" ht="24" customHeight="1" x14ac:dyDescent="0.25">
      <c r="A2285" t="s">
        <v>7308</v>
      </c>
      <c r="B2285" t="s">
        <v>19641</v>
      </c>
      <c r="C2285">
        <v>4941</v>
      </c>
      <c r="D2285" t="s">
        <v>17074</v>
      </c>
      <c r="E2285" t="s">
        <v>7309</v>
      </c>
      <c r="F2285" s="9">
        <f>Table13[[#This Row],[ToMeasure]]-Table13[[#This Row],[FromMeasure]]</f>
        <v>1.859471E-2</v>
      </c>
      <c r="G2285" s="5" t="s">
        <v>7310</v>
      </c>
      <c r="H2285" s="35">
        <v>0</v>
      </c>
      <c r="I2285" s="56"/>
      <c r="J2285" t="s">
        <v>3958</v>
      </c>
      <c r="K2285" s="58" t="s">
        <v>203</v>
      </c>
      <c r="L2285" s="35">
        <v>1.859471E-2</v>
      </c>
      <c r="M2285" s="56"/>
      <c r="N2285" t="s">
        <v>512</v>
      </c>
      <c r="O2285" s="2">
        <v>12260</v>
      </c>
      <c r="P2285" s="2">
        <v>0</v>
      </c>
      <c r="Q2285" s="2">
        <v>12260</v>
      </c>
      <c r="R2285" t="s">
        <v>7311</v>
      </c>
      <c r="S2285">
        <v>9</v>
      </c>
      <c r="T2285" t="s">
        <v>203</v>
      </c>
      <c r="U2285" s="2">
        <v>371</v>
      </c>
      <c r="V2285" s="2">
        <v>1441</v>
      </c>
      <c r="W2285" s="8">
        <v>0.14779771615008155</v>
      </c>
      <c r="X2285" s="2">
        <v>16828</v>
      </c>
      <c r="Y2285" s="45"/>
      <c r="AC2285" s="1" t="str">
        <f>IF(Table13[[#This Row],[TCS MP]]&gt;=Table13[[#This Row],[BMP]],IF(Table13[[#This Row],[TCS MP]]&lt;=Table13[[#This Row],[EMP]],"Good","EMP"),"BMP")</f>
        <v>EMP</v>
      </c>
    </row>
    <row r="2286" spans="1:29" ht="24" customHeight="1" x14ac:dyDescent="0.25">
      <c r="A2286" t="s">
        <v>8352</v>
      </c>
      <c r="B2286" t="s">
        <v>19643</v>
      </c>
      <c r="C2286">
        <v>4943</v>
      </c>
      <c r="D2286" t="s">
        <v>17074</v>
      </c>
      <c r="E2286" t="s">
        <v>8353</v>
      </c>
      <c r="F2286" s="9">
        <f>Table13[[#This Row],[ToMeasure]]-Table13[[#This Row],[FromMeasure]]</f>
        <v>2.9674800000000001E-2</v>
      </c>
      <c r="G2286" s="5" t="s">
        <v>8354</v>
      </c>
      <c r="H2286" s="35">
        <v>0</v>
      </c>
      <c r="I2286" s="56"/>
      <c r="J2286" t="s">
        <v>2205</v>
      </c>
      <c r="K2286" s="58" t="s">
        <v>203</v>
      </c>
      <c r="L2286" s="35">
        <v>2.9674800000000001E-2</v>
      </c>
      <c r="M2286" s="56"/>
      <c r="N2286" t="s">
        <v>635</v>
      </c>
      <c r="O2286" s="2">
        <v>15556</v>
      </c>
      <c r="P2286" s="2">
        <v>0</v>
      </c>
      <c r="Q2286" s="2">
        <v>15556</v>
      </c>
      <c r="R2286" t="s">
        <v>8355</v>
      </c>
      <c r="S2286">
        <v>8</v>
      </c>
      <c r="T2286" t="s">
        <v>203</v>
      </c>
      <c r="U2286" s="2">
        <v>472</v>
      </c>
      <c r="V2286" s="2">
        <v>1831</v>
      </c>
      <c r="W2286" s="8">
        <v>0.14804577012085368</v>
      </c>
      <c r="X2286" s="2">
        <v>21353</v>
      </c>
      <c r="Y2286" s="45"/>
      <c r="AC2286" s="1" t="str">
        <f>IF(Table13[[#This Row],[TCS MP]]&gt;=Table13[[#This Row],[BMP]],IF(Table13[[#This Row],[TCS MP]]&lt;=Table13[[#This Row],[EMP]],"Good","EMP"),"BMP")</f>
        <v>EMP</v>
      </c>
    </row>
    <row r="2287" spans="1:29" ht="24" customHeight="1" x14ac:dyDescent="0.25">
      <c r="A2287" t="s">
        <v>4064</v>
      </c>
      <c r="B2287" t="s">
        <v>19649</v>
      </c>
      <c r="C2287">
        <v>4950</v>
      </c>
      <c r="D2287" t="s">
        <v>17074</v>
      </c>
      <c r="E2287" t="s">
        <v>4065</v>
      </c>
      <c r="F2287" s="9">
        <f>Table13[[#This Row],[ToMeasure]]-Table13[[#This Row],[FromMeasure]]</f>
        <v>3.5183989999999998E-2</v>
      </c>
      <c r="G2287" s="5" t="s">
        <v>4066</v>
      </c>
      <c r="H2287" s="35">
        <v>0</v>
      </c>
      <c r="I2287" s="56"/>
      <c r="J2287" t="s">
        <v>512</v>
      </c>
      <c r="K2287" s="58" t="s">
        <v>203</v>
      </c>
      <c r="L2287" s="35">
        <v>3.5183989999999998E-2</v>
      </c>
      <c r="M2287" s="56"/>
      <c r="N2287" t="s">
        <v>3958</v>
      </c>
      <c r="O2287" s="2">
        <v>10120</v>
      </c>
      <c r="P2287" s="2">
        <v>0</v>
      </c>
      <c r="Q2287" s="2">
        <v>10120</v>
      </c>
      <c r="R2287" t="s">
        <v>4067</v>
      </c>
      <c r="S2287">
        <v>9</v>
      </c>
      <c r="T2287" t="s">
        <v>203</v>
      </c>
      <c r="U2287" s="2">
        <v>307</v>
      </c>
      <c r="V2287" s="2">
        <v>1189</v>
      </c>
      <c r="W2287" s="8">
        <v>0.14782608695652175</v>
      </c>
      <c r="X2287" s="2">
        <v>13891</v>
      </c>
      <c r="Y2287" s="45"/>
      <c r="AC2287" s="1" t="str">
        <f>IF(Table13[[#This Row],[TCS MP]]&gt;=Table13[[#This Row],[BMP]],IF(Table13[[#This Row],[TCS MP]]&lt;=Table13[[#This Row],[EMP]],"Good","EMP"),"BMP")</f>
        <v>EMP</v>
      </c>
    </row>
    <row r="2288" spans="1:29" ht="24" customHeight="1" x14ac:dyDescent="0.25">
      <c r="A2288" t="s">
        <v>4068</v>
      </c>
      <c r="B2288" t="s">
        <v>19651</v>
      </c>
      <c r="C2288">
        <v>4952</v>
      </c>
      <c r="D2288" t="s">
        <v>17074</v>
      </c>
      <c r="E2288" t="s">
        <v>4069</v>
      </c>
      <c r="F2288" s="9">
        <f>Table13[[#This Row],[ToMeasure]]-Table13[[#This Row],[FromMeasure]]</f>
        <v>2.160407E-2</v>
      </c>
      <c r="G2288" s="5" t="s">
        <v>4070</v>
      </c>
      <c r="H2288" s="35">
        <v>0</v>
      </c>
      <c r="I2288" s="56"/>
      <c r="J2288" t="s">
        <v>635</v>
      </c>
      <c r="K2288" s="58" t="s">
        <v>203</v>
      </c>
      <c r="L2288" s="35">
        <v>2.160407E-2</v>
      </c>
      <c r="M2288" s="56"/>
      <c r="N2288" t="s">
        <v>2205</v>
      </c>
      <c r="O2288" s="2">
        <v>9518</v>
      </c>
      <c r="P2288" s="2">
        <v>0</v>
      </c>
      <c r="Q2288" s="2">
        <v>9518</v>
      </c>
      <c r="R2288" t="s">
        <v>4071</v>
      </c>
      <c r="S2288">
        <v>10</v>
      </c>
      <c r="T2288" t="s">
        <v>203</v>
      </c>
      <c r="U2288" s="2">
        <v>290</v>
      </c>
      <c r="V2288" s="2">
        <v>1121</v>
      </c>
      <c r="W2288" s="8">
        <v>0.1482454297121244</v>
      </c>
      <c r="X2288" s="2">
        <v>13065</v>
      </c>
      <c r="Y2288" s="45"/>
      <c r="AC2288" s="1" t="str">
        <f>IF(Table13[[#This Row],[TCS MP]]&gt;=Table13[[#This Row],[BMP]],IF(Table13[[#This Row],[TCS MP]]&lt;=Table13[[#This Row],[EMP]],"Good","EMP"),"BMP")</f>
        <v>EMP</v>
      </c>
    </row>
    <row r="2289" spans="1:29" ht="24" customHeight="1" x14ac:dyDescent="0.25">
      <c r="A2289" t="s">
        <v>11841</v>
      </c>
      <c r="B2289" t="s">
        <v>19650</v>
      </c>
      <c r="C2289">
        <v>4951</v>
      </c>
      <c r="D2289" t="s">
        <v>17074</v>
      </c>
      <c r="E2289" t="s">
        <v>11842</v>
      </c>
      <c r="F2289" s="9">
        <f>Table13[[#This Row],[ToMeasure]]-Table13[[#This Row],[FromMeasure]]</f>
        <v>1.7761639999999999E-2</v>
      </c>
      <c r="G2289" s="5" t="s">
        <v>11843</v>
      </c>
      <c r="H2289" s="35">
        <v>0</v>
      </c>
      <c r="I2289" s="56"/>
      <c r="J2289" t="s">
        <v>3958</v>
      </c>
      <c r="K2289" s="58" t="s">
        <v>203</v>
      </c>
      <c r="L2289" s="35">
        <v>1.7761639999999999E-2</v>
      </c>
      <c r="M2289" s="56"/>
      <c r="N2289" t="s">
        <v>512</v>
      </c>
      <c r="O2289" s="2">
        <v>11343</v>
      </c>
      <c r="P2289" s="2">
        <v>0</v>
      </c>
      <c r="Q2289" s="2">
        <v>11343</v>
      </c>
      <c r="R2289" t="s">
        <v>11844</v>
      </c>
      <c r="S2289">
        <v>10</v>
      </c>
      <c r="T2289" t="s">
        <v>203</v>
      </c>
      <c r="U2289" s="2">
        <v>344</v>
      </c>
      <c r="V2289" s="2">
        <v>1332</v>
      </c>
      <c r="W2289" s="8">
        <v>0.14775632548708453</v>
      </c>
      <c r="X2289" s="2">
        <v>15570</v>
      </c>
      <c r="Y2289" s="45"/>
      <c r="AC2289" s="1" t="str">
        <f>IF(Table13[[#This Row],[TCS MP]]&gt;=Table13[[#This Row],[BMP]],IF(Table13[[#This Row],[TCS MP]]&lt;=Table13[[#This Row],[EMP]],"Good","EMP"),"BMP")</f>
        <v>EMP</v>
      </c>
    </row>
    <row r="2290" spans="1:29" ht="24" customHeight="1" x14ac:dyDescent="0.25">
      <c r="A2290" t="s">
        <v>7312</v>
      </c>
      <c r="B2290" t="s">
        <v>19652</v>
      </c>
      <c r="C2290">
        <v>4953</v>
      </c>
      <c r="D2290" t="s">
        <v>17074</v>
      </c>
      <c r="E2290" t="s">
        <v>7313</v>
      </c>
      <c r="F2290" s="9">
        <f>Table13[[#This Row],[ToMeasure]]-Table13[[#This Row],[FromMeasure]]</f>
        <v>6.9036410000000006E-2</v>
      </c>
      <c r="G2290" s="5" t="s">
        <v>7314</v>
      </c>
      <c r="H2290" s="35">
        <v>0</v>
      </c>
      <c r="I2290" s="56"/>
      <c r="J2290" t="s">
        <v>2205</v>
      </c>
      <c r="K2290" s="58" t="s">
        <v>203</v>
      </c>
      <c r="L2290" s="35">
        <v>6.9036410000000006E-2</v>
      </c>
      <c r="M2290" s="56"/>
      <c r="N2290" t="s">
        <v>635</v>
      </c>
      <c r="O2290" s="2">
        <v>12894</v>
      </c>
      <c r="P2290" s="2">
        <v>0</v>
      </c>
      <c r="Q2290" s="2">
        <v>12894</v>
      </c>
      <c r="R2290" t="s">
        <v>7315</v>
      </c>
      <c r="S2290">
        <v>10</v>
      </c>
      <c r="T2290" t="s">
        <v>203</v>
      </c>
      <c r="U2290" s="2">
        <v>391</v>
      </c>
      <c r="V2290" s="2">
        <v>1518</v>
      </c>
      <c r="W2290" s="8">
        <v>0.14805335815107801</v>
      </c>
      <c r="X2290" s="2">
        <v>17699</v>
      </c>
      <c r="Y2290" s="45"/>
      <c r="AC2290" s="1" t="str">
        <f>IF(Table13[[#This Row],[TCS MP]]&gt;=Table13[[#This Row],[BMP]],IF(Table13[[#This Row],[TCS MP]]&lt;=Table13[[#This Row],[EMP]],"Good","EMP"),"BMP")</f>
        <v>EMP</v>
      </c>
    </row>
    <row r="2291" spans="1:29" ht="24" customHeight="1" x14ac:dyDescent="0.25">
      <c r="A2291" t="s">
        <v>7316</v>
      </c>
      <c r="B2291" t="s">
        <v>19658</v>
      </c>
      <c r="C2291">
        <v>4960</v>
      </c>
      <c r="D2291" t="s">
        <v>17074</v>
      </c>
      <c r="E2291" t="s">
        <v>7317</v>
      </c>
      <c r="F2291" s="9">
        <f>Table13[[#This Row],[ToMeasure]]-Table13[[#This Row],[FromMeasure]]</f>
        <v>2.9206469999999998E-2</v>
      </c>
      <c r="G2291" s="5" t="s">
        <v>7318</v>
      </c>
      <c r="H2291" s="35">
        <v>0</v>
      </c>
      <c r="I2291" s="56"/>
      <c r="J2291" t="s">
        <v>512</v>
      </c>
      <c r="K2291" s="58" t="s">
        <v>203</v>
      </c>
      <c r="L2291" s="35">
        <v>2.9206469999999998E-2</v>
      </c>
      <c r="M2291" s="56"/>
      <c r="N2291" t="s">
        <v>3958</v>
      </c>
      <c r="O2291" s="2">
        <v>14048</v>
      </c>
      <c r="P2291" s="2">
        <v>0</v>
      </c>
      <c r="Q2291" s="2">
        <v>14048</v>
      </c>
      <c r="R2291" t="s">
        <v>7319</v>
      </c>
      <c r="S2291">
        <v>8</v>
      </c>
      <c r="T2291" t="s">
        <v>203</v>
      </c>
      <c r="U2291" s="2">
        <v>426</v>
      </c>
      <c r="V2291" s="2">
        <v>1653</v>
      </c>
      <c r="W2291" s="8">
        <v>0.14799259681093394</v>
      </c>
      <c r="X2291" s="2">
        <v>19283</v>
      </c>
      <c r="Y2291" s="45"/>
      <c r="AC2291" s="1" t="str">
        <f>IF(Table13[[#This Row],[TCS MP]]&gt;=Table13[[#This Row],[BMP]],IF(Table13[[#This Row],[TCS MP]]&lt;=Table13[[#This Row],[EMP]],"Good","EMP"),"BMP")</f>
        <v>EMP</v>
      </c>
    </row>
    <row r="2292" spans="1:29" ht="24" customHeight="1" x14ac:dyDescent="0.25">
      <c r="A2292" t="s">
        <v>7320</v>
      </c>
      <c r="B2292" t="s">
        <v>19660</v>
      </c>
      <c r="C2292">
        <v>4962</v>
      </c>
      <c r="D2292" t="s">
        <v>17074</v>
      </c>
      <c r="E2292" t="s">
        <v>7321</v>
      </c>
      <c r="F2292" s="9">
        <f>Table13[[#This Row],[ToMeasure]]-Table13[[#This Row],[FromMeasure]]</f>
        <v>4.2269029999999999E-2</v>
      </c>
      <c r="G2292" s="5" t="s">
        <v>7322</v>
      </c>
      <c r="H2292" s="35">
        <v>0</v>
      </c>
      <c r="I2292" s="56"/>
      <c r="J2292" t="s">
        <v>635</v>
      </c>
      <c r="K2292" s="58" t="s">
        <v>203</v>
      </c>
      <c r="L2292" s="35">
        <v>4.2269029999999999E-2</v>
      </c>
      <c r="M2292" s="56"/>
      <c r="N2292" t="s">
        <v>2205</v>
      </c>
      <c r="O2292" s="2">
        <v>11289</v>
      </c>
      <c r="P2292" s="2">
        <v>0</v>
      </c>
      <c r="Q2292" s="2">
        <v>11289</v>
      </c>
      <c r="R2292" t="s">
        <v>7323</v>
      </c>
      <c r="S2292">
        <v>15</v>
      </c>
      <c r="T2292" t="s">
        <v>203</v>
      </c>
      <c r="U2292" s="2">
        <v>342</v>
      </c>
      <c r="V2292" s="2">
        <v>1326</v>
      </c>
      <c r="W2292" s="8">
        <v>0.14775445123571618</v>
      </c>
      <c r="X2292" s="2">
        <v>15496</v>
      </c>
      <c r="Y2292" s="45"/>
      <c r="AC2292" s="1" t="str">
        <f>IF(Table13[[#This Row],[TCS MP]]&gt;=Table13[[#This Row],[BMP]],IF(Table13[[#This Row],[TCS MP]]&lt;=Table13[[#This Row],[EMP]],"Good","EMP"),"BMP")</f>
        <v>EMP</v>
      </c>
    </row>
    <row r="2293" spans="1:29" ht="24" customHeight="1" x14ac:dyDescent="0.25">
      <c r="A2293" t="s">
        <v>4072</v>
      </c>
      <c r="B2293" t="s">
        <v>19659</v>
      </c>
      <c r="C2293">
        <v>4961</v>
      </c>
      <c r="D2293" t="s">
        <v>17074</v>
      </c>
      <c r="E2293" t="s">
        <v>4073</v>
      </c>
      <c r="F2293" s="9">
        <f>Table13[[#This Row],[ToMeasure]]-Table13[[#This Row],[FromMeasure]]</f>
        <v>2.023749E-2</v>
      </c>
      <c r="G2293" s="5" t="s">
        <v>4074</v>
      </c>
      <c r="H2293" s="35">
        <v>0</v>
      </c>
      <c r="I2293" s="56"/>
      <c r="J2293" t="s">
        <v>3958</v>
      </c>
      <c r="K2293" s="58" t="s">
        <v>203</v>
      </c>
      <c r="L2293" s="35">
        <v>2.023749E-2</v>
      </c>
      <c r="M2293" s="56"/>
      <c r="N2293" t="s">
        <v>512</v>
      </c>
      <c r="O2293" s="2">
        <v>11984</v>
      </c>
      <c r="P2293" s="2">
        <v>0</v>
      </c>
      <c r="Q2293" s="2">
        <v>11984</v>
      </c>
      <c r="R2293" t="s">
        <v>4075</v>
      </c>
      <c r="S2293">
        <v>15</v>
      </c>
      <c r="T2293" t="s">
        <v>203</v>
      </c>
      <c r="U2293" s="2">
        <v>363</v>
      </c>
      <c r="V2293" s="2">
        <v>1408</v>
      </c>
      <c r="W2293" s="8">
        <v>0.1477803738317757</v>
      </c>
      <c r="X2293" s="2">
        <v>16450</v>
      </c>
      <c r="Y2293" s="45"/>
      <c r="AC2293" s="1" t="str">
        <f>IF(Table13[[#This Row],[TCS MP]]&gt;=Table13[[#This Row],[BMP]],IF(Table13[[#This Row],[TCS MP]]&lt;=Table13[[#This Row],[EMP]],"Good","EMP"),"BMP")</f>
        <v>EMP</v>
      </c>
    </row>
    <row r="2294" spans="1:29" ht="24" customHeight="1" x14ac:dyDescent="0.25">
      <c r="A2294" t="s">
        <v>8356</v>
      </c>
      <c r="B2294" t="s">
        <v>19661</v>
      </c>
      <c r="C2294">
        <v>4963</v>
      </c>
      <c r="D2294" t="s">
        <v>17074</v>
      </c>
      <c r="E2294" t="s">
        <v>8357</v>
      </c>
      <c r="F2294" s="9">
        <f>Table13[[#This Row],[ToMeasure]]-Table13[[#This Row],[FromMeasure]]</f>
        <v>2.2511949999999999E-2</v>
      </c>
      <c r="G2294" s="5" t="s">
        <v>8358</v>
      </c>
      <c r="H2294" s="35">
        <v>0</v>
      </c>
      <c r="I2294" s="56"/>
      <c r="J2294" t="s">
        <v>2205</v>
      </c>
      <c r="K2294" s="58" t="s">
        <v>203</v>
      </c>
      <c r="L2294" s="35">
        <v>2.2511949999999999E-2</v>
      </c>
      <c r="M2294" s="56"/>
      <c r="N2294" t="s">
        <v>635</v>
      </c>
      <c r="O2294" s="2">
        <v>15453</v>
      </c>
      <c r="P2294" s="2">
        <v>0</v>
      </c>
      <c r="Q2294" s="2">
        <v>15453</v>
      </c>
      <c r="R2294" t="s">
        <v>8359</v>
      </c>
      <c r="S2294">
        <v>10</v>
      </c>
      <c r="T2294" t="s">
        <v>203</v>
      </c>
      <c r="U2294" s="2">
        <v>469</v>
      </c>
      <c r="V2294" s="2">
        <v>1818</v>
      </c>
      <c r="W2294" s="8">
        <v>0.14799715265644212</v>
      </c>
      <c r="X2294" s="2">
        <v>21211</v>
      </c>
      <c r="Y2294" s="45"/>
      <c r="AC2294" s="1" t="str">
        <f>IF(Table13[[#This Row],[TCS MP]]&gt;=Table13[[#This Row],[BMP]],IF(Table13[[#This Row],[TCS MP]]&lt;=Table13[[#This Row],[EMP]],"Good","EMP"),"BMP")</f>
        <v>EMP</v>
      </c>
    </row>
    <row r="2295" spans="1:29" ht="24" customHeight="1" x14ac:dyDescent="0.25">
      <c r="A2295" t="s">
        <v>8360</v>
      </c>
      <c r="B2295" t="s">
        <v>19668</v>
      </c>
      <c r="C2295">
        <v>4970</v>
      </c>
      <c r="D2295" t="s">
        <v>17074</v>
      </c>
      <c r="E2295" t="s">
        <v>8361</v>
      </c>
      <c r="F2295" s="9">
        <f>Table13[[#This Row],[ToMeasure]]-Table13[[#This Row],[FromMeasure]]</f>
        <v>1.6062819999999998E-2</v>
      </c>
      <c r="G2295" s="5" t="s">
        <v>8362</v>
      </c>
      <c r="H2295" s="35">
        <v>0</v>
      </c>
      <c r="I2295" s="56"/>
      <c r="J2295" t="s">
        <v>512</v>
      </c>
      <c r="K2295" s="58" t="s">
        <v>203</v>
      </c>
      <c r="L2295" s="35">
        <v>1.6062819999999998E-2</v>
      </c>
      <c r="M2295" s="56"/>
      <c r="N2295" t="s">
        <v>3958</v>
      </c>
      <c r="O2295" s="2">
        <v>13327</v>
      </c>
      <c r="P2295" s="2">
        <v>0</v>
      </c>
      <c r="Q2295" s="2">
        <v>13327</v>
      </c>
      <c r="R2295" t="s">
        <v>8363</v>
      </c>
      <c r="S2295">
        <v>9</v>
      </c>
      <c r="T2295" t="s">
        <v>203</v>
      </c>
      <c r="U2295" s="2">
        <v>405</v>
      </c>
      <c r="V2295" s="2">
        <v>1569</v>
      </c>
      <c r="W2295" s="8">
        <v>0.14812035716965558</v>
      </c>
      <c r="X2295" s="2">
        <v>18293</v>
      </c>
      <c r="Y2295" s="45"/>
      <c r="AC2295" s="1" t="str">
        <f>IF(Table13[[#This Row],[TCS MP]]&gt;=Table13[[#This Row],[BMP]],IF(Table13[[#This Row],[TCS MP]]&lt;=Table13[[#This Row],[EMP]],"Good","EMP"),"BMP")</f>
        <v>EMP</v>
      </c>
    </row>
    <row r="2296" spans="1:29" ht="24" customHeight="1" x14ac:dyDescent="0.25">
      <c r="A2296" t="s">
        <v>7324</v>
      </c>
      <c r="B2296" t="s">
        <v>19670</v>
      </c>
      <c r="C2296">
        <v>4972</v>
      </c>
      <c r="D2296" t="s">
        <v>17074</v>
      </c>
      <c r="E2296" t="s">
        <v>7325</v>
      </c>
      <c r="F2296" s="9">
        <f>Table13[[#This Row],[ToMeasure]]-Table13[[#This Row],[FromMeasure]]</f>
        <v>2.0556319999999999E-2</v>
      </c>
      <c r="G2296" s="5" t="s">
        <v>7326</v>
      </c>
      <c r="H2296" s="35">
        <v>0</v>
      </c>
      <c r="I2296" s="56"/>
      <c r="J2296" t="s">
        <v>635</v>
      </c>
      <c r="K2296" s="58" t="s">
        <v>203</v>
      </c>
      <c r="L2296" s="35">
        <v>2.0556319999999999E-2</v>
      </c>
      <c r="M2296" s="56"/>
      <c r="N2296" t="s">
        <v>2205</v>
      </c>
      <c r="O2296" s="2">
        <v>7217</v>
      </c>
      <c r="P2296" s="2">
        <v>0</v>
      </c>
      <c r="Q2296" s="2">
        <v>7217</v>
      </c>
      <c r="R2296" t="s">
        <v>7327</v>
      </c>
      <c r="S2296">
        <v>10</v>
      </c>
      <c r="T2296" t="s">
        <v>203</v>
      </c>
      <c r="U2296" s="2">
        <v>278</v>
      </c>
      <c r="V2296" s="2">
        <v>412</v>
      </c>
      <c r="W2296" s="8">
        <v>9.5607593182762921E-2</v>
      </c>
      <c r="X2296" s="2">
        <v>9906</v>
      </c>
      <c r="Y2296" s="45"/>
      <c r="AC2296" s="1" t="str">
        <f>IF(Table13[[#This Row],[TCS MP]]&gt;=Table13[[#This Row],[BMP]],IF(Table13[[#This Row],[TCS MP]]&lt;=Table13[[#This Row],[EMP]],"Good","EMP"),"BMP")</f>
        <v>EMP</v>
      </c>
    </row>
    <row r="2297" spans="1:29" ht="24" customHeight="1" x14ac:dyDescent="0.25">
      <c r="A2297" t="s">
        <v>7328</v>
      </c>
      <c r="B2297" t="s">
        <v>19669</v>
      </c>
      <c r="C2297">
        <v>4971</v>
      </c>
      <c r="D2297" t="s">
        <v>17074</v>
      </c>
      <c r="E2297" t="s">
        <v>7329</v>
      </c>
      <c r="F2297" s="9">
        <f>Table13[[#This Row],[ToMeasure]]-Table13[[#This Row],[FromMeasure]]</f>
        <v>1.7230430000000001E-2</v>
      </c>
      <c r="G2297" s="5" t="s">
        <v>7330</v>
      </c>
      <c r="H2297" s="35">
        <v>0</v>
      </c>
      <c r="I2297" s="56"/>
      <c r="J2297" t="s">
        <v>3958</v>
      </c>
      <c r="K2297" s="58" t="s">
        <v>203</v>
      </c>
      <c r="L2297" s="35">
        <v>1.7230430000000001E-2</v>
      </c>
      <c r="M2297" s="56"/>
      <c r="N2297" t="s">
        <v>512</v>
      </c>
      <c r="O2297" s="2">
        <v>6203</v>
      </c>
      <c r="P2297" s="2">
        <v>0</v>
      </c>
      <c r="Q2297" s="2">
        <v>6203</v>
      </c>
      <c r="R2297" t="s">
        <v>7331</v>
      </c>
      <c r="S2297">
        <v>10</v>
      </c>
      <c r="T2297" t="s">
        <v>203</v>
      </c>
      <c r="U2297" s="2">
        <v>221</v>
      </c>
      <c r="V2297" s="2">
        <v>298</v>
      </c>
      <c r="W2297" s="8">
        <v>8.3669192326293731E-2</v>
      </c>
      <c r="X2297" s="2">
        <v>8514</v>
      </c>
      <c r="Y2297" s="45"/>
      <c r="AC2297" s="1" t="str">
        <f>IF(Table13[[#This Row],[TCS MP]]&gt;=Table13[[#This Row],[BMP]],IF(Table13[[#This Row],[TCS MP]]&lt;=Table13[[#This Row],[EMP]],"Good","EMP"),"BMP")</f>
        <v>EMP</v>
      </c>
    </row>
    <row r="2298" spans="1:29" ht="24" customHeight="1" x14ac:dyDescent="0.25">
      <c r="A2298" t="s">
        <v>4076</v>
      </c>
      <c r="B2298" t="s">
        <v>19671</v>
      </c>
      <c r="C2298">
        <v>4973</v>
      </c>
      <c r="D2298" t="s">
        <v>17074</v>
      </c>
      <c r="E2298" t="s">
        <v>4077</v>
      </c>
      <c r="F2298" s="9">
        <f>Table13[[#This Row],[ToMeasure]]-Table13[[#This Row],[FromMeasure]]</f>
        <v>2.1829129999999999E-2</v>
      </c>
      <c r="G2298" s="5" t="s">
        <v>4078</v>
      </c>
      <c r="H2298" s="35">
        <v>0</v>
      </c>
      <c r="I2298" s="56"/>
      <c r="J2298" t="s">
        <v>2205</v>
      </c>
      <c r="K2298" s="58" t="s">
        <v>203</v>
      </c>
      <c r="L2298" s="35">
        <v>2.1829129999999999E-2</v>
      </c>
      <c r="M2298" s="56"/>
      <c r="N2298" t="s">
        <v>635</v>
      </c>
      <c r="O2298" s="2">
        <v>14558</v>
      </c>
      <c r="P2298" s="2">
        <v>0</v>
      </c>
      <c r="Q2298" s="2">
        <v>14558</v>
      </c>
      <c r="R2298" t="s">
        <v>4079</v>
      </c>
      <c r="S2298">
        <v>10</v>
      </c>
      <c r="T2298" t="s">
        <v>203</v>
      </c>
      <c r="U2298" s="2">
        <v>440</v>
      </c>
      <c r="V2298" s="2">
        <v>1713</v>
      </c>
      <c r="W2298" s="8">
        <v>0.14789119384530841</v>
      </c>
      <c r="X2298" s="2">
        <v>19983</v>
      </c>
      <c r="Y2298" s="45"/>
      <c r="AC2298" s="1" t="str">
        <f>IF(Table13[[#This Row],[TCS MP]]&gt;=Table13[[#This Row],[BMP]],IF(Table13[[#This Row],[TCS MP]]&lt;=Table13[[#This Row],[EMP]],"Good","EMP"),"BMP")</f>
        <v>EMP</v>
      </c>
    </row>
    <row r="2299" spans="1:29" ht="24" customHeight="1" x14ac:dyDescent="0.25">
      <c r="A2299" t="s">
        <v>4080</v>
      </c>
      <c r="B2299" t="s">
        <v>19677</v>
      </c>
      <c r="C2299">
        <v>4980</v>
      </c>
      <c r="D2299" t="s">
        <v>17074</v>
      </c>
      <c r="E2299" t="s">
        <v>4081</v>
      </c>
      <c r="F2299" s="9">
        <f>Table13[[#This Row],[ToMeasure]]-Table13[[#This Row],[FromMeasure]]</f>
        <v>2.1040799999999998E-2</v>
      </c>
      <c r="G2299" s="5" t="s">
        <v>4082</v>
      </c>
      <c r="H2299" s="35">
        <v>0</v>
      </c>
      <c r="I2299" s="56"/>
      <c r="J2299" t="s">
        <v>512</v>
      </c>
      <c r="K2299" s="58" t="s">
        <v>203</v>
      </c>
      <c r="L2299" s="35">
        <v>2.1040799999999998E-2</v>
      </c>
      <c r="M2299" s="56"/>
      <c r="N2299" t="s">
        <v>3958</v>
      </c>
      <c r="O2299" s="2">
        <v>15617</v>
      </c>
      <c r="P2299" s="2">
        <v>0</v>
      </c>
      <c r="Q2299" s="2">
        <v>15617</v>
      </c>
      <c r="R2299" t="s">
        <v>4083</v>
      </c>
      <c r="S2299">
        <v>8</v>
      </c>
      <c r="T2299" t="s">
        <v>203</v>
      </c>
      <c r="U2299" s="2">
        <v>473</v>
      </c>
      <c r="V2299" s="2">
        <v>1838</v>
      </c>
      <c r="W2299" s="8">
        <v>0.14797976564000767</v>
      </c>
      <c r="X2299" s="2">
        <v>21436</v>
      </c>
      <c r="Y2299" s="45"/>
      <c r="AC2299" s="1" t="str">
        <f>IF(Table13[[#This Row],[TCS MP]]&gt;=Table13[[#This Row],[BMP]],IF(Table13[[#This Row],[TCS MP]]&lt;=Table13[[#This Row],[EMP]],"Good","EMP"),"BMP")</f>
        <v>EMP</v>
      </c>
    </row>
    <row r="2300" spans="1:29" ht="24" customHeight="1" x14ac:dyDescent="0.25">
      <c r="A2300" t="s">
        <v>11845</v>
      </c>
      <c r="B2300" t="s">
        <v>19679</v>
      </c>
      <c r="C2300">
        <v>4982</v>
      </c>
      <c r="D2300" t="s">
        <v>17074</v>
      </c>
      <c r="E2300" t="s">
        <v>11846</v>
      </c>
      <c r="F2300" s="9">
        <f>Table13[[#This Row],[ToMeasure]]-Table13[[#This Row],[FromMeasure]]</f>
        <v>3.6804150000000001E-2</v>
      </c>
      <c r="G2300" s="5" t="s">
        <v>11847</v>
      </c>
      <c r="H2300" s="35">
        <v>0</v>
      </c>
      <c r="I2300" s="56"/>
      <c r="J2300" t="s">
        <v>635</v>
      </c>
      <c r="K2300" s="58" t="s">
        <v>203</v>
      </c>
      <c r="L2300" s="35">
        <v>3.6804150000000001E-2</v>
      </c>
      <c r="M2300" s="56"/>
      <c r="N2300" t="s">
        <v>2205</v>
      </c>
      <c r="O2300" s="2">
        <v>12486</v>
      </c>
      <c r="P2300" s="2">
        <v>0</v>
      </c>
      <c r="Q2300" s="2">
        <v>12486</v>
      </c>
      <c r="R2300" t="s">
        <v>11848</v>
      </c>
      <c r="S2300">
        <v>11</v>
      </c>
      <c r="T2300" t="s">
        <v>203</v>
      </c>
      <c r="U2300" s="2">
        <v>379</v>
      </c>
      <c r="V2300" s="2">
        <v>1468</v>
      </c>
      <c r="W2300" s="8">
        <v>0.14792567675796892</v>
      </c>
      <c r="X2300" s="2">
        <v>17139</v>
      </c>
      <c r="Y2300" s="45"/>
      <c r="AC2300" s="1" t="str">
        <f>IF(Table13[[#This Row],[TCS MP]]&gt;=Table13[[#This Row],[BMP]],IF(Table13[[#This Row],[TCS MP]]&lt;=Table13[[#This Row],[EMP]],"Good","EMP"),"BMP")</f>
        <v>EMP</v>
      </c>
    </row>
    <row r="2301" spans="1:29" ht="24" customHeight="1" x14ac:dyDescent="0.25">
      <c r="A2301" t="s">
        <v>7332</v>
      </c>
      <c r="B2301" t="s">
        <v>19678</v>
      </c>
      <c r="C2301">
        <v>4981</v>
      </c>
      <c r="D2301" t="s">
        <v>17074</v>
      </c>
      <c r="E2301" t="s">
        <v>7333</v>
      </c>
      <c r="F2301" s="9">
        <f>Table13[[#This Row],[ToMeasure]]-Table13[[#This Row],[FromMeasure]]</f>
        <v>0.11833528</v>
      </c>
      <c r="G2301" s="5" t="s">
        <v>7334</v>
      </c>
      <c r="H2301" s="35">
        <v>0</v>
      </c>
      <c r="I2301" s="56"/>
      <c r="J2301" t="s">
        <v>3958</v>
      </c>
      <c r="K2301" s="58" t="s">
        <v>203</v>
      </c>
      <c r="L2301" s="35">
        <v>0.11833528</v>
      </c>
      <c r="M2301" s="56"/>
      <c r="N2301" t="s">
        <v>512</v>
      </c>
      <c r="O2301" s="2">
        <v>11010</v>
      </c>
      <c r="P2301" s="2">
        <v>0</v>
      </c>
      <c r="Q2301" s="2">
        <v>11010</v>
      </c>
      <c r="R2301" t="s">
        <v>7335</v>
      </c>
      <c r="S2301">
        <v>11</v>
      </c>
      <c r="T2301" t="s">
        <v>203</v>
      </c>
      <c r="U2301" s="2">
        <v>334</v>
      </c>
      <c r="V2301" s="2">
        <v>1296</v>
      </c>
      <c r="W2301" s="8">
        <v>0.14804722979109899</v>
      </c>
      <c r="X2301" s="2">
        <v>15113</v>
      </c>
      <c r="Y2301" s="45"/>
      <c r="AC2301" s="1" t="str">
        <f>IF(Table13[[#This Row],[TCS MP]]&gt;=Table13[[#This Row],[BMP]],IF(Table13[[#This Row],[TCS MP]]&lt;=Table13[[#This Row],[EMP]],"Good","EMP"),"BMP")</f>
        <v>EMP</v>
      </c>
    </row>
    <row r="2302" spans="1:29" ht="24" customHeight="1" x14ac:dyDescent="0.25">
      <c r="A2302" t="s">
        <v>8364</v>
      </c>
      <c r="B2302" t="s">
        <v>19680</v>
      </c>
      <c r="C2302">
        <v>4983</v>
      </c>
      <c r="D2302" t="s">
        <v>17074</v>
      </c>
      <c r="E2302" t="s">
        <v>8365</v>
      </c>
      <c r="F2302" s="9">
        <f>Table13[[#This Row],[ToMeasure]]-Table13[[#This Row],[FromMeasure]]</f>
        <v>8.4671189999999993E-2</v>
      </c>
      <c r="G2302" s="5" t="s">
        <v>8366</v>
      </c>
      <c r="H2302" s="35">
        <v>0</v>
      </c>
      <c r="I2302" s="56"/>
      <c r="J2302" t="s">
        <v>2205</v>
      </c>
      <c r="K2302" s="58" t="s">
        <v>203</v>
      </c>
      <c r="L2302" s="35">
        <v>8.4671189999999993E-2</v>
      </c>
      <c r="M2302" s="56"/>
      <c r="N2302" t="s">
        <v>635</v>
      </c>
      <c r="O2302" s="2">
        <v>18943</v>
      </c>
      <c r="P2302" s="2">
        <v>0</v>
      </c>
      <c r="Q2302" s="2">
        <v>18943</v>
      </c>
      <c r="R2302" t="s">
        <v>8367</v>
      </c>
      <c r="S2302">
        <v>9</v>
      </c>
      <c r="T2302" t="s">
        <v>203</v>
      </c>
      <c r="U2302" s="2">
        <v>575</v>
      </c>
      <c r="V2302" s="2">
        <v>2230</v>
      </c>
      <c r="W2302" s="8">
        <v>0.14807580636646783</v>
      </c>
      <c r="X2302" s="2">
        <v>26002</v>
      </c>
      <c r="Y2302" s="45"/>
      <c r="AC2302" s="1" t="str">
        <f>IF(Table13[[#This Row],[TCS MP]]&gt;=Table13[[#This Row],[BMP]],IF(Table13[[#This Row],[TCS MP]]&lt;=Table13[[#This Row],[EMP]],"Good","EMP"),"BMP")</f>
        <v>EMP</v>
      </c>
    </row>
    <row r="2303" spans="1:29" ht="24" customHeight="1" x14ac:dyDescent="0.25">
      <c r="A2303" t="s">
        <v>11849</v>
      </c>
      <c r="B2303" t="s">
        <v>19682</v>
      </c>
      <c r="C2303">
        <v>4985</v>
      </c>
      <c r="D2303" t="s">
        <v>17074</v>
      </c>
      <c r="E2303" t="s">
        <v>11850</v>
      </c>
      <c r="F2303" s="9">
        <f>Table13[[#This Row],[ToMeasure]]-Table13[[#This Row],[FromMeasure]]</f>
        <v>9.8139199999999996E-2</v>
      </c>
      <c r="G2303" s="5" t="s">
        <v>11851</v>
      </c>
      <c r="H2303" s="35">
        <v>0</v>
      </c>
      <c r="I2303" s="56"/>
      <c r="J2303" t="s">
        <v>2205</v>
      </c>
      <c r="K2303" s="58" t="s">
        <v>203</v>
      </c>
      <c r="L2303" s="35">
        <v>9.8139199999999996E-2</v>
      </c>
      <c r="M2303" s="56"/>
      <c r="N2303" t="s">
        <v>635</v>
      </c>
      <c r="O2303" s="2">
        <v>357</v>
      </c>
      <c r="P2303" s="2">
        <v>0</v>
      </c>
      <c r="Q2303" s="2">
        <v>357</v>
      </c>
      <c r="R2303" t="s">
        <v>11852</v>
      </c>
      <c r="S2303">
        <v>19</v>
      </c>
      <c r="T2303" t="s">
        <v>203</v>
      </c>
      <c r="U2303" s="2">
        <v>29</v>
      </c>
      <c r="V2303" s="2">
        <v>5</v>
      </c>
      <c r="W2303" s="8">
        <v>9.5238095238095233E-2</v>
      </c>
      <c r="X2303" s="2">
        <v>562</v>
      </c>
      <c r="Y2303" s="45"/>
      <c r="AC2303" s="1" t="str">
        <f>IF(Table13[[#This Row],[TCS MP]]&gt;=Table13[[#This Row],[BMP]],IF(Table13[[#This Row],[TCS MP]]&lt;=Table13[[#This Row],[EMP]],"Good","EMP"),"BMP")</f>
        <v>EMP</v>
      </c>
    </row>
    <row r="2304" spans="1:29" ht="24" customHeight="1" x14ac:dyDescent="0.25">
      <c r="A2304" t="s">
        <v>7336</v>
      </c>
      <c r="B2304" t="s">
        <v>19687</v>
      </c>
      <c r="C2304">
        <v>5000</v>
      </c>
      <c r="D2304" t="s">
        <v>17074</v>
      </c>
      <c r="E2304" t="s">
        <v>7337</v>
      </c>
      <c r="F2304" s="9">
        <f>Table13[[#This Row],[ToMeasure]]-Table13[[#This Row],[FromMeasure]]</f>
        <v>7.9894099999999996E-2</v>
      </c>
      <c r="G2304" s="5" t="s">
        <v>7338</v>
      </c>
      <c r="H2304" s="35">
        <v>0</v>
      </c>
      <c r="I2304" s="56"/>
      <c r="J2304" t="s">
        <v>512</v>
      </c>
      <c r="K2304" s="58" t="s">
        <v>203</v>
      </c>
      <c r="L2304" s="35">
        <v>7.9894099999999996E-2</v>
      </c>
      <c r="M2304" s="56"/>
      <c r="N2304" t="s">
        <v>3958</v>
      </c>
      <c r="O2304" s="2">
        <v>8874</v>
      </c>
      <c r="P2304" s="2">
        <v>0</v>
      </c>
      <c r="Q2304" s="2">
        <v>8874</v>
      </c>
      <c r="R2304" t="s">
        <v>7339</v>
      </c>
      <c r="S2304">
        <v>13</v>
      </c>
      <c r="T2304" t="s">
        <v>203</v>
      </c>
      <c r="U2304" s="2">
        <v>269</v>
      </c>
      <c r="V2304" s="2">
        <v>1044</v>
      </c>
      <c r="W2304" s="8">
        <v>0.14796033355871083</v>
      </c>
      <c r="X2304" s="2">
        <v>12181</v>
      </c>
      <c r="Y2304" s="45"/>
      <c r="AC2304" s="1" t="str">
        <f>IF(Table13[[#This Row],[TCS MP]]&gt;=Table13[[#This Row],[BMP]],IF(Table13[[#This Row],[TCS MP]]&lt;=Table13[[#This Row],[EMP]],"Good","EMP"),"BMP")</f>
        <v>EMP</v>
      </c>
    </row>
    <row r="2305" spans="1:29" ht="24" customHeight="1" x14ac:dyDescent="0.25">
      <c r="A2305" t="s">
        <v>11853</v>
      </c>
      <c r="B2305" t="s">
        <v>19693</v>
      </c>
      <c r="C2305">
        <v>5010</v>
      </c>
      <c r="D2305" t="s">
        <v>17074</v>
      </c>
      <c r="E2305" t="s">
        <v>11854</v>
      </c>
      <c r="F2305" s="9">
        <f>Table13[[#This Row],[ToMeasure]]-Table13[[#This Row],[FromMeasure]]</f>
        <v>0.47921631999999997</v>
      </c>
      <c r="G2305" s="5" t="s">
        <v>6252</v>
      </c>
      <c r="H2305" s="35">
        <v>0</v>
      </c>
      <c r="I2305" s="56"/>
      <c r="J2305" t="s">
        <v>512</v>
      </c>
      <c r="K2305" s="58" t="s">
        <v>203</v>
      </c>
      <c r="L2305" s="35">
        <v>0.47921631999999997</v>
      </c>
      <c r="M2305" s="56"/>
      <c r="N2305" t="s">
        <v>3958</v>
      </c>
      <c r="O2305" s="2">
        <v>7306</v>
      </c>
      <c r="P2305" s="2">
        <v>0</v>
      </c>
      <c r="Q2305" s="2">
        <v>7306</v>
      </c>
      <c r="R2305" t="s">
        <v>11855</v>
      </c>
      <c r="S2305">
        <v>7</v>
      </c>
      <c r="T2305" t="s">
        <v>203</v>
      </c>
      <c r="U2305" s="2">
        <v>261</v>
      </c>
      <c r="V2305" s="2">
        <v>351</v>
      </c>
      <c r="W2305" s="8">
        <v>8.3766767040788392E-2</v>
      </c>
      <c r="X2305" s="2">
        <v>10028</v>
      </c>
      <c r="Y2305" s="45"/>
      <c r="AC2305" s="1" t="str">
        <f>IF(Table13[[#This Row],[TCS MP]]&gt;=Table13[[#This Row],[BMP]],IF(Table13[[#This Row],[TCS MP]]&lt;=Table13[[#This Row],[EMP]],"Good","EMP"),"BMP")</f>
        <v>EMP</v>
      </c>
    </row>
    <row r="2306" spans="1:29" ht="24" customHeight="1" x14ac:dyDescent="0.25">
      <c r="A2306" t="s">
        <v>8368</v>
      </c>
      <c r="B2306" t="s">
        <v>19695</v>
      </c>
      <c r="C2306">
        <v>5012</v>
      </c>
      <c r="D2306" t="s">
        <v>17074</v>
      </c>
      <c r="E2306" t="s">
        <v>8369</v>
      </c>
      <c r="F2306" s="9">
        <f>Table13[[#This Row],[ToMeasure]]-Table13[[#This Row],[FromMeasure]]</f>
        <v>0.32285260999999998</v>
      </c>
      <c r="G2306" s="5" t="s">
        <v>8370</v>
      </c>
      <c r="H2306" s="35">
        <v>0</v>
      </c>
      <c r="I2306" s="56"/>
      <c r="J2306" t="s">
        <v>635</v>
      </c>
      <c r="K2306" s="58" t="s">
        <v>203</v>
      </c>
      <c r="L2306" s="35">
        <v>0.32285260999999998</v>
      </c>
      <c r="M2306" s="56"/>
      <c r="N2306" t="s">
        <v>2205</v>
      </c>
      <c r="O2306" s="2">
        <v>6358</v>
      </c>
      <c r="P2306" s="2">
        <v>0</v>
      </c>
      <c r="Q2306" s="2">
        <v>6358</v>
      </c>
      <c r="R2306" t="s">
        <v>8371</v>
      </c>
      <c r="S2306">
        <v>10</v>
      </c>
      <c r="T2306" t="s">
        <v>203</v>
      </c>
      <c r="U2306" s="2">
        <v>228</v>
      </c>
      <c r="V2306" s="2">
        <v>304</v>
      </c>
      <c r="W2306" s="8">
        <v>8.3674111355772254E-2</v>
      </c>
      <c r="X2306" s="2">
        <v>8727</v>
      </c>
      <c r="Y2306" s="45"/>
      <c r="AC2306" s="1" t="str">
        <f>IF(Table13[[#This Row],[TCS MP]]&gt;=Table13[[#This Row],[BMP]],IF(Table13[[#This Row],[TCS MP]]&lt;=Table13[[#This Row],[EMP]],"Good","EMP"),"BMP")</f>
        <v>EMP</v>
      </c>
    </row>
    <row r="2307" spans="1:29" ht="24" customHeight="1" x14ac:dyDescent="0.25">
      <c r="A2307" t="s">
        <v>11856</v>
      </c>
      <c r="B2307" t="s">
        <v>19694</v>
      </c>
      <c r="C2307">
        <v>5011</v>
      </c>
      <c r="D2307" t="s">
        <v>17074</v>
      </c>
      <c r="E2307" t="s">
        <v>11857</v>
      </c>
      <c r="F2307" s="9">
        <f>Table13[[#This Row],[ToMeasure]]-Table13[[#This Row],[FromMeasure]]</f>
        <v>0.33418130000000001</v>
      </c>
      <c r="G2307" s="5" t="s">
        <v>10490</v>
      </c>
      <c r="H2307" s="35">
        <v>0</v>
      </c>
      <c r="I2307" s="56"/>
      <c r="J2307" t="s">
        <v>3958</v>
      </c>
      <c r="K2307" s="58" t="s">
        <v>203</v>
      </c>
      <c r="L2307" s="35">
        <v>0.33418130000000001</v>
      </c>
      <c r="M2307" s="56"/>
      <c r="N2307" t="s">
        <v>512</v>
      </c>
      <c r="O2307" s="2">
        <v>6591</v>
      </c>
      <c r="P2307" s="2">
        <v>0</v>
      </c>
      <c r="Q2307" s="2">
        <v>6591</v>
      </c>
      <c r="R2307" t="s">
        <v>11858</v>
      </c>
      <c r="S2307">
        <v>12</v>
      </c>
      <c r="T2307" t="s">
        <v>203</v>
      </c>
      <c r="U2307" s="2">
        <v>199</v>
      </c>
      <c r="V2307" s="2">
        <v>777</v>
      </c>
      <c r="W2307" s="8">
        <v>0.1480807161280534</v>
      </c>
      <c r="X2307" s="2">
        <v>9047</v>
      </c>
      <c r="Y2307" s="45"/>
      <c r="AC2307" s="1" t="str">
        <f>IF(Table13[[#This Row],[TCS MP]]&gt;=Table13[[#This Row],[BMP]],IF(Table13[[#This Row],[TCS MP]]&lt;=Table13[[#This Row],[EMP]],"Good","EMP"),"BMP")</f>
        <v>EMP</v>
      </c>
    </row>
    <row r="2308" spans="1:29" ht="24" customHeight="1" x14ac:dyDescent="0.25">
      <c r="A2308" t="s">
        <v>11859</v>
      </c>
      <c r="B2308" t="s">
        <v>19688</v>
      </c>
      <c r="C2308">
        <v>5003</v>
      </c>
      <c r="D2308" t="s">
        <v>17074</v>
      </c>
      <c r="E2308" t="s">
        <v>11860</v>
      </c>
      <c r="F2308" s="9">
        <f>Table13[[#This Row],[ToMeasure]]-Table13[[#This Row],[FromMeasure]]</f>
        <v>0.15878129999999999</v>
      </c>
      <c r="G2308" s="5" t="s">
        <v>11861</v>
      </c>
      <c r="H2308" s="35">
        <v>0</v>
      </c>
      <c r="I2308" s="56"/>
      <c r="J2308" t="s">
        <v>2205</v>
      </c>
      <c r="K2308" s="58" t="s">
        <v>203</v>
      </c>
      <c r="L2308" s="35">
        <v>0.15878129999999999</v>
      </c>
      <c r="M2308" s="56"/>
      <c r="N2308" t="s">
        <v>635</v>
      </c>
      <c r="O2308" s="2">
        <v>8044</v>
      </c>
      <c r="P2308" s="2">
        <v>0</v>
      </c>
      <c r="Q2308" s="2">
        <v>8044</v>
      </c>
      <c r="R2308" t="s">
        <v>11862</v>
      </c>
      <c r="S2308">
        <v>9</v>
      </c>
      <c r="T2308" t="s">
        <v>203</v>
      </c>
      <c r="U2308" s="2">
        <v>244</v>
      </c>
      <c r="V2308" s="2">
        <v>943</v>
      </c>
      <c r="W2308" s="8">
        <v>0.14756340129288911</v>
      </c>
      <c r="X2308" s="2">
        <v>11041</v>
      </c>
      <c r="Y2308" s="45"/>
      <c r="AC2308" s="1" t="str">
        <f>IF(Table13[[#This Row],[TCS MP]]&gt;=Table13[[#This Row],[BMP]],IF(Table13[[#This Row],[TCS MP]]&lt;=Table13[[#This Row],[EMP]],"Good","EMP"),"BMP")</f>
        <v>EMP</v>
      </c>
    </row>
    <row r="2309" spans="1:29" ht="24" customHeight="1" x14ac:dyDescent="0.25">
      <c r="A2309" t="s">
        <v>8372</v>
      </c>
      <c r="B2309" t="s">
        <v>19700</v>
      </c>
      <c r="C2309">
        <v>5020</v>
      </c>
      <c r="D2309" t="s">
        <v>17074</v>
      </c>
      <c r="E2309" t="s">
        <v>8373</v>
      </c>
      <c r="F2309" s="9">
        <f>Table13[[#This Row],[ToMeasure]]-Table13[[#This Row],[FromMeasure]]</f>
        <v>0.46494102999999998</v>
      </c>
      <c r="G2309" s="5" t="s">
        <v>4087</v>
      </c>
      <c r="H2309" s="35">
        <v>0</v>
      </c>
      <c r="I2309" s="56"/>
      <c r="J2309" t="s">
        <v>512</v>
      </c>
      <c r="K2309" s="58" t="s">
        <v>203</v>
      </c>
      <c r="L2309" s="35">
        <v>0.46494102999999998</v>
      </c>
      <c r="M2309" s="56"/>
      <c r="N2309" t="s">
        <v>8374</v>
      </c>
      <c r="O2309" s="2">
        <v>14616</v>
      </c>
      <c r="P2309" s="2">
        <v>0</v>
      </c>
      <c r="Q2309" s="2">
        <v>14616</v>
      </c>
      <c r="R2309" t="s">
        <v>8375</v>
      </c>
      <c r="S2309">
        <v>10</v>
      </c>
      <c r="T2309" t="s">
        <v>203</v>
      </c>
      <c r="U2309" s="2">
        <v>522</v>
      </c>
      <c r="V2309" s="2">
        <v>696</v>
      </c>
      <c r="W2309" s="8">
        <v>8.3333333333333329E-2</v>
      </c>
      <c r="X2309" s="2">
        <v>20062</v>
      </c>
      <c r="Y2309" s="45"/>
      <c r="AC2309" s="1" t="str">
        <f>IF(Table13[[#This Row],[TCS MP]]&gt;=Table13[[#This Row],[BMP]],IF(Table13[[#This Row],[TCS MP]]&lt;=Table13[[#This Row],[EMP]],"Good","EMP"),"BMP")</f>
        <v>EMP</v>
      </c>
    </row>
    <row r="2310" spans="1:29" ht="24" customHeight="1" x14ac:dyDescent="0.25">
      <c r="A2310" t="s">
        <v>4084</v>
      </c>
      <c r="B2310" t="s">
        <v>19701</v>
      </c>
      <c r="C2310">
        <v>5021</v>
      </c>
      <c r="D2310" t="s">
        <v>17074</v>
      </c>
      <c r="E2310" t="s">
        <v>4085</v>
      </c>
      <c r="F2310" s="9">
        <f>Table13[[#This Row],[ToMeasure]]-Table13[[#This Row],[FromMeasure]]</f>
        <v>0.37550918</v>
      </c>
      <c r="G2310" s="5" t="s">
        <v>4086</v>
      </c>
      <c r="H2310" s="35">
        <v>0</v>
      </c>
      <c r="I2310" s="56"/>
      <c r="J2310" t="s">
        <v>4087</v>
      </c>
      <c r="K2310" s="58" t="s">
        <v>203</v>
      </c>
      <c r="L2310" s="35">
        <v>0.37550918</v>
      </c>
      <c r="M2310" s="56"/>
      <c r="N2310" t="s">
        <v>4088</v>
      </c>
      <c r="O2310" s="2">
        <v>17383</v>
      </c>
      <c r="P2310" s="2">
        <v>0</v>
      </c>
      <c r="Q2310" s="2">
        <v>17383</v>
      </c>
      <c r="R2310" t="s">
        <v>4089</v>
      </c>
      <c r="S2310">
        <v>9</v>
      </c>
      <c r="T2310" t="s">
        <v>203</v>
      </c>
      <c r="U2310" s="2">
        <v>529</v>
      </c>
      <c r="V2310" s="2">
        <v>2049</v>
      </c>
      <c r="W2310" s="8">
        <v>0.14830581602715295</v>
      </c>
      <c r="X2310" s="2">
        <v>23860</v>
      </c>
      <c r="Y2310" s="45"/>
      <c r="AC2310" s="1" t="str">
        <f>IF(Table13[[#This Row],[TCS MP]]&gt;=Table13[[#This Row],[BMP]],IF(Table13[[#This Row],[TCS MP]]&lt;=Table13[[#This Row],[EMP]],"Good","EMP"),"BMP")</f>
        <v>EMP</v>
      </c>
    </row>
    <row r="2311" spans="1:29" ht="24" customHeight="1" x14ac:dyDescent="0.25">
      <c r="A2311" t="s">
        <v>4090</v>
      </c>
      <c r="B2311" t="s">
        <v>19703</v>
      </c>
      <c r="C2311">
        <v>5023</v>
      </c>
      <c r="D2311" t="s">
        <v>17074</v>
      </c>
      <c r="E2311" t="s">
        <v>4091</v>
      </c>
      <c r="F2311" s="9">
        <f>Table13[[#This Row],[ToMeasure]]-Table13[[#This Row],[FromMeasure]]</f>
        <v>0.96708026999999996</v>
      </c>
      <c r="G2311" s="5" t="s">
        <v>4088</v>
      </c>
      <c r="H2311" s="35">
        <v>0</v>
      </c>
      <c r="I2311" s="56"/>
      <c r="J2311" t="s">
        <v>635</v>
      </c>
      <c r="K2311" s="58" t="s">
        <v>203</v>
      </c>
      <c r="L2311" s="35">
        <v>0.96708026999999996</v>
      </c>
      <c r="M2311" s="56"/>
      <c r="N2311" t="s">
        <v>1930</v>
      </c>
      <c r="O2311" s="2">
        <v>13734</v>
      </c>
      <c r="P2311" s="2">
        <v>0</v>
      </c>
      <c r="Q2311" s="2">
        <v>13734</v>
      </c>
      <c r="R2311" t="s">
        <v>4092</v>
      </c>
      <c r="S2311">
        <v>9</v>
      </c>
      <c r="T2311" t="s">
        <v>203</v>
      </c>
      <c r="U2311" s="2">
        <v>521</v>
      </c>
      <c r="V2311" s="2">
        <v>770</v>
      </c>
      <c r="W2311" s="8">
        <v>9.4000291247997664E-2</v>
      </c>
      <c r="X2311" s="2">
        <v>18852</v>
      </c>
      <c r="Y2311" s="45"/>
      <c r="AC2311" s="1" t="str">
        <f>IF(Table13[[#This Row],[TCS MP]]&gt;=Table13[[#This Row],[BMP]],IF(Table13[[#This Row],[TCS MP]]&lt;=Table13[[#This Row],[EMP]],"Good","EMP"),"BMP")</f>
        <v>EMP</v>
      </c>
    </row>
    <row r="2312" spans="1:29" ht="24" customHeight="1" x14ac:dyDescent="0.25">
      <c r="A2312" t="s">
        <v>11863</v>
      </c>
      <c r="B2312" t="s">
        <v>19702</v>
      </c>
      <c r="C2312">
        <v>5022</v>
      </c>
      <c r="D2312" t="s">
        <v>17074</v>
      </c>
      <c r="E2312" t="s">
        <v>11864</v>
      </c>
      <c r="F2312" s="9">
        <f>Table13[[#This Row],[ToMeasure]]-Table13[[#This Row],[FromMeasure]]</f>
        <v>0.84090600000000004</v>
      </c>
      <c r="G2312" s="5" t="s">
        <v>8374</v>
      </c>
      <c r="H2312" s="35">
        <v>0</v>
      </c>
      <c r="I2312" s="56"/>
      <c r="J2312" t="s">
        <v>4088</v>
      </c>
      <c r="K2312" s="58" t="s">
        <v>203</v>
      </c>
      <c r="L2312" s="35">
        <v>0.84090600000000004</v>
      </c>
      <c r="M2312" s="56"/>
      <c r="N2312" t="s">
        <v>669</v>
      </c>
      <c r="O2312" s="2">
        <v>24477</v>
      </c>
      <c r="P2312" s="2">
        <v>0</v>
      </c>
      <c r="Q2312" s="2">
        <v>24477</v>
      </c>
      <c r="R2312" t="s">
        <v>11865</v>
      </c>
      <c r="S2312">
        <v>8</v>
      </c>
      <c r="T2312" t="s">
        <v>203</v>
      </c>
      <c r="U2312" s="2">
        <v>1027</v>
      </c>
      <c r="V2312" s="2">
        <v>1075</v>
      </c>
      <c r="W2312" s="8">
        <v>8.5876537157331373E-2</v>
      </c>
      <c r="X2312" s="2">
        <v>33598</v>
      </c>
      <c r="Y2312" s="45"/>
      <c r="AC2312" s="1" t="str">
        <f>IF(Table13[[#This Row],[TCS MP]]&gt;=Table13[[#This Row],[BMP]],IF(Table13[[#This Row],[TCS MP]]&lt;=Table13[[#This Row],[EMP]],"Good","EMP"),"BMP")</f>
        <v>EMP</v>
      </c>
    </row>
    <row r="2313" spans="1:29" ht="24" customHeight="1" x14ac:dyDescent="0.25">
      <c r="A2313" t="s">
        <v>11866</v>
      </c>
      <c r="B2313" t="s">
        <v>21061</v>
      </c>
      <c r="C2313">
        <v>7760</v>
      </c>
      <c r="D2313" t="s">
        <v>17074</v>
      </c>
      <c r="E2313" t="s">
        <v>11867</v>
      </c>
      <c r="F2313" s="9">
        <f>Table13[[#This Row],[ToMeasure]]-Table13[[#This Row],[FromMeasure]]</f>
        <v>0.29094806000000001</v>
      </c>
      <c r="G2313" s="5" t="s">
        <v>6255</v>
      </c>
      <c r="H2313" s="35">
        <v>0</v>
      </c>
      <c r="I2313" s="56"/>
      <c r="J2313" t="s">
        <v>512</v>
      </c>
      <c r="K2313" s="58" t="s">
        <v>203</v>
      </c>
      <c r="L2313" s="35">
        <v>0.29094806000000001</v>
      </c>
      <c r="M2313" s="56"/>
      <c r="N2313" t="s">
        <v>3958</v>
      </c>
      <c r="O2313" s="2">
        <v>10123</v>
      </c>
      <c r="P2313" s="2">
        <v>0</v>
      </c>
      <c r="Q2313" s="2">
        <v>10123</v>
      </c>
      <c r="R2313" t="s">
        <v>11868</v>
      </c>
      <c r="S2313">
        <v>11</v>
      </c>
      <c r="T2313" t="s">
        <v>203</v>
      </c>
      <c r="U2313" s="2">
        <v>363</v>
      </c>
      <c r="V2313" s="2">
        <v>483</v>
      </c>
      <c r="W2313" s="8">
        <v>8.3572063617504688E-2</v>
      </c>
      <c r="X2313" s="2">
        <v>13895</v>
      </c>
      <c r="Y2313" s="45"/>
      <c r="AC2313" s="1" t="str">
        <f>IF(Table13[[#This Row],[TCS MP]]&gt;=Table13[[#This Row],[BMP]],IF(Table13[[#This Row],[TCS MP]]&lt;=Table13[[#This Row],[EMP]],"Good","EMP"),"BMP")</f>
        <v>EMP</v>
      </c>
    </row>
    <row r="2314" spans="1:29" ht="24" customHeight="1" x14ac:dyDescent="0.25">
      <c r="A2314" t="s">
        <v>8376</v>
      </c>
      <c r="B2314" t="s">
        <v>19708</v>
      </c>
      <c r="C2314">
        <v>5030</v>
      </c>
      <c r="D2314" t="s">
        <v>17074</v>
      </c>
      <c r="E2314" t="s">
        <v>8377</v>
      </c>
      <c r="F2314" s="9">
        <f>Table13[[#This Row],[ToMeasure]]-Table13[[#This Row],[FromMeasure]]</f>
        <v>7.0279519999999998E-2</v>
      </c>
      <c r="G2314" s="5" t="s">
        <v>8378</v>
      </c>
      <c r="H2314" s="35">
        <v>0</v>
      </c>
      <c r="I2314" s="56"/>
      <c r="J2314" t="s">
        <v>5283</v>
      </c>
      <c r="K2314" s="58" t="s">
        <v>203</v>
      </c>
      <c r="L2314" s="35">
        <v>7.0279519999999998E-2</v>
      </c>
      <c r="M2314" s="56"/>
      <c r="N2314" t="s">
        <v>3958</v>
      </c>
      <c r="O2314" s="2">
        <v>5089</v>
      </c>
      <c r="P2314" s="2">
        <v>0</v>
      </c>
      <c r="Q2314" s="2">
        <v>5089</v>
      </c>
      <c r="R2314" t="s">
        <v>8379</v>
      </c>
      <c r="S2314">
        <v>14</v>
      </c>
      <c r="T2314" t="s">
        <v>203</v>
      </c>
      <c r="U2314" s="2">
        <v>154</v>
      </c>
      <c r="V2314" s="2">
        <v>598</v>
      </c>
      <c r="W2314" s="8">
        <v>0.14776969935154255</v>
      </c>
      <c r="X2314" s="2">
        <v>6985</v>
      </c>
      <c r="Y2314" s="45"/>
      <c r="AC2314" s="1" t="str">
        <f>IF(Table13[[#This Row],[TCS MP]]&gt;=Table13[[#This Row],[BMP]],IF(Table13[[#This Row],[TCS MP]]&lt;=Table13[[#This Row],[EMP]],"Good","EMP"),"BMP")</f>
        <v>EMP</v>
      </c>
    </row>
    <row r="2315" spans="1:29" ht="24" customHeight="1" x14ac:dyDescent="0.25">
      <c r="A2315" t="s">
        <v>4093</v>
      </c>
      <c r="B2315" t="s">
        <v>19710</v>
      </c>
      <c r="C2315">
        <v>5032</v>
      </c>
      <c r="D2315" t="s">
        <v>17074</v>
      </c>
      <c r="E2315" t="s">
        <v>4094</v>
      </c>
      <c r="F2315" s="9">
        <f>Table13[[#This Row],[ToMeasure]]-Table13[[#This Row],[FromMeasure]]</f>
        <v>0.10588862</v>
      </c>
      <c r="G2315" s="5" t="s">
        <v>4095</v>
      </c>
      <c r="H2315" s="35">
        <v>0</v>
      </c>
      <c r="I2315" s="56"/>
      <c r="J2315" t="s">
        <v>635</v>
      </c>
      <c r="K2315" s="58" t="s">
        <v>203</v>
      </c>
      <c r="L2315" s="35">
        <v>0.10588862</v>
      </c>
      <c r="M2315" s="56"/>
      <c r="N2315" t="s">
        <v>2205</v>
      </c>
      <c r="O2315" s="2">
        <v>7186</v>
      </c>
      <c r="P2315" s="2">
        <v>0</v>
      </c>
      <c r="Q2315" s="2">
        <v>7186</v>
      </c>
      <c r="R2315" t="s">
        <v>4096</v>
      </c>
      <c r="S2315">
        <v>15</v>
      </c>
      <c r="T2315" t="s">
        <v>203</v>
      </c>
      <c r="U2315" s="2">
        <v>215</v>
      </c>
      <c r="V2315" s="2">
        <v>840</v>
      </c>
      <c r="W2315" s="8">
        <v>0.14681324798218759</v>
      </c>
      <c r="X2315" s="2">
        <v>9864</v>
      </c>
      <c r="Y2315" s="45"/>
      <c r="AC2315" s="1" t="str">
        <f>IF(Table13[[#This Row],[TCS MP]]&gt;=Table13[[#This Row],[BMP]],IF(Table13[[#This Row],[TCS MP]]&lt;=Table13[[#This Row],[EMP]],"Good","EMP"),"BMP")</f>
        <v>EMP</v>
      </c>
    </row>
    <row r="2316" spans="1:29" ht="24" customHeight="1" x14ac:dyDescent="0.25">
      <c r="A2316" t="s">
        <v>8380</v>
      </c>
      <c r="B2316" t="s">
        <v>19709</v>
      </c>
      <c r="C2316">
        <v>5031</v>
      </c>
      <c r="D2316" t="s">
        <v>17074</v>
      </c>
      <c r="E2316" t="s">
        <v>8381</v>
      </c>
      <c r="F2316" s="9">
        <f>Table13[[#This Row],[ToMeasure]]-Table13[[#This Row],[FromMeasure]]</f>
        <v>9.7045090000000001E-2</v>
      </c>
      <c r="G2316" s="5" t="s">
        <v>8382</v>
      </c>
      <c r="H2316" s="35">
        <v>0</v>
      </c>
      <c r="I2316" s="56"/>
      <c r="J2316" t="s">
        <v>3958</v>
      </c>
      <c r="K2316" s="58" t="s">
        <v>203</v>
      </c>
      <c r="L2316" s="35">
        <v>9.7045090000000001E-2</v>
      </c>
      <c r="M2316" s="56"/>
      <c r="N2316" t="s">
        <v>512</v>
      </c>
      <c r="O2316" s="2">
        <v>8413</v>
      </c>
      <c r="P2316" s="2">
        <v>0</v>
      </c>
      <c r="Q2316" s="2">
        <v>8413</v>
      </c>
      <c r="R2316" t="s">
        <v>8383</v>
      </c>
      <c r="S2316">
        <v>13</v>
      </c>
      <c r="T2316" t="s">
        <v>203</v>
      </c>
      <c r="U2316" s="2">
        <v>252</v>
      </c>
      <c r="V2316" s="2">
        <v>980</v>
      </c>
      <c r="W2316" s="8">
        <v>0.14644003328182575</v>
      </c>
      <c r="X2316" s="2">
        <v>11548</v>
      </c>
      <c r="Y2316" s="45"/>
      <c r="AC2316" s="1" t="str">
        <f>IF(Table13[[#This Row],[TCS MP]]&gt;=Table13[[#This Row],[BMP]],IF(Table13[[#This Row],[TCS MP]]&lt;=Table13[[#This Row],[EMP]],"Good","EMP"),"BMP")</f>
        <v>EMP</v>
      </c>
    </row>
    <row r="2317" spans="1:29" ht="24" customHeight="1" x14ac:dyDescent="0.25">
      <c r="A2317" t="s">
        <v>4097</v>
      </c>
      <c r="B2317" t="s">
        <v>19711</v>
      </c>
      <c r="C2317">
        <v>5033</v>
      </c>
      <c r="D2317" t="s">
        <v>17074</v>
      </c>
      <c r="E2317" t="s">
        <v>4098</v>
      </c>
      <c r="F2317" s="9">
        <f>Table13[[#This Row],[ToMeasure]]-Table13[[#This Row],[FromMeasure]]</f>
        <v>0.16892236999999999</v>
      </c>
      <c r="G2317" s="5" t="s">
        <v>4099</v>
      </c>
      <c r="H2317" s="35">
        <v>0</v>
      </c>
      <c r="I2317" s="56"/>
      <c r="J2317" t="s">
        <v>165</v>
      </c>
      <c r="K2317" s="58" t="s">
        <v>203</v>
      </c>
      <c r="L2317" s="35">
        <v>0.16892236999999999</v>
      </c>
      <c r="M2317" s="56"/>
      <c r="N2317" t="s">
        <v>635</v>
      </c>
      <c r="O2317" s="2">
        <v>5237</v>
      </c>
      <c r="P2317" s="2">
        <v>0</v>
      </c>
      <c r="Q2317" s="2">
        <v>5237</v>
      </c>
      <c r="R2317" t="s">
        <v>4100</v>
      </c>
      <c r="S2317">
        <v>12</v>
      </c>
      <c r="T2317" t="s">
        <v>203</v>
      </c>
      <c r="U2317" s="2">
        <v>425</v>
      </c>
      <c r="V2317" s="2">
        <v>69</v>
      </c>
      <c r="W2317" s="8">
        <v>9.432881420660684E-2</v>
      </c>
      <c r="X2317" s="2">
        <v>8243</v>
      </c>
      <c r="Y2317" s="45"/>
      <c r="AC2317" s="1" t="str">
        <f>IF(Table13[[#This Row],[TCS MP]]&gt;=Table13[[#This Row],[BMP]],IF(Table13[[#This Row],[TCS MP]]&lt;=Table13[[#This Row],[EMP]],"Good","EMP"),"BMP")</f>
        <v>EMP</v>
      </c>
    </row>
    <row r="2318" spans="1:29" ht="24" customHeight="1" x14ac:dyDescent="0.25">
      <c r="A2318" t="s">
        <v>8384</v>
      </c>
      <c r="B2318" t="s">
        <v>21062</v>
      </c>
      <c r="C2318">
        <v>7763</v>
      </c>
      <c r="D2318" t="s">
        <v>17074</v>
      </c>
      <c r="E2318" t="s">
        <v>8385</v>
      </c>
      <c r="F2318" s="9">
        <f>Table13[[#This Row],[ToMeasure]]-Table13[[#This Row],[FromMeasure]]</f>
        <v>0.35411546999999999</v>
      </c>
      <c r="G2318" s="5" t="s">
        <v>8386</v>
      </c>
      <c r="H2318" s="35">
        <v>0</v>
      </c>
      <c r="I2318" s="56"/>
      <c r="J2318" t="s">
        <v>2205</v>
      </c>
      <c r="K2318" s="58" t="s">
        <v>203</v>
      </c>
      <c r="L2318" s="35">
        <v>0.35411546999999999</v>
      </c>
      <c r="M2318" s="56"/>
      <c r="N2318" t="s">
        <v>635</v>
      </c>
      <c r="O2318" s="2">
        <v>8378</v>
      </c>
      <c r="P2318" s="2">
        <v>0</v>
      </c>
      <c r="Q2318" s="2">
        <v>8378</v>
      </c>
      <c r="R2318" t="s">
        <v>8387</v>
      </c>
      <c r="S2318">
        <v>12</v>
      </c>
      <c r="T2318" t="s">
        <v>203</v>
      </c>
      <c r="U2318" s="2">
        <v>301</v>
      </c>
      <c r="V2318" s="2">
        <v>403</v>
      </c>
      <c r="W2318" s="8">
        <v>8.402960133683457E-2</v>
      </c>
      <c r="X2318" s="2">
        <v>11500</v>
      </c>
      <c r="Y2318" s="45"/>
      <c r="AC2318" s="1" t="str">
        <f>IF(Table13[[#This Row],[TCS MP]]&gt;=Table13[[#This Row],[BMP]],IF(Table13[[#This Row],[TCS MP]]&lt;=Table13[[#This Row],[EMP]],"Good","EMP"),"BMP")</f>
        <v>EMP</v>
      </c>
    </row>
    <row r="2319" spans="1:29" ht="24" customHeight="1" x14ac:dyDescent="0.25">
      <c r="A2319" t="s">
        <v>11869</v>
      </c>
      <c r="B2319" t="s">
        <v>19717</v>
      </c>
      <c r="C2319">
        <v>5040</v>
      </c>
      <c r="D2319" t="s">
        <v>17074</v>
      </c>
      <c r="E2319" t="s">
        <v>11870</v>
      </c>
      <c r="F2319" s="9">
        <f>Table13[[#This Row],[ToMeasure]]-Table13[[#This Row],[FromMeasure]]</f>
        <v>0.14712652000000001</v>
      </c>
      <c r="G2319" s="5" t="s">
        <v>11871</v>
      </c>
      <c r="H2319" s="35">
        <v>0</v>
      </c>
      <c r="I2319" s="56"/>
      <c r="J2319" t="s">
        <v>512</v>
      </c>
      <c r="K2319" s="58" t="s">
        <v>203</v>
      </c>
      <c r="L2319" s="35">
        <v>0.14712652000000001</v>
      </c>
      <c r="M2319" s="56"/>
      <c r="N2319" t="s">
        <v>3958</v>
      </c>
      <c r="O2319" s="2">
        <v>12963</v>
      </c>
      <c r="P2319" s="2">
        <v>0</v>
      </c>
      <c r="Q2319" s="2">
        <v>12963</v>
      </c>
      <c r="R2319" t="s">
        <v>11872</v>
      </c>
      <c r="S2319">
        <v>9</v>
      </c>
      <c r="T2319" t="s">
        <v>203</v>
      </c>
      <c r="U2319" s="2" t="s">
        <v>203</v>
      </c>
      <c r="V2319" s="2" t="s">
        <v>203</v>
      </c>
      <c r="W2319" s="8" t="s">
        <v>203</v>
      </c>
      <c r="X2319" s="2">
        <v>17793</v>
      </c>
      <c r="Y2319" s="45"/>
      <c r="AC2319" s="1" t="str">
        <f>IF(Table13[[#This Row],[TCS MP]]&gt;=Table13[[#This Row],[BMP]],IF(Table13[[#This Row],[TCS MP]]&lt;=Table13[[#This Row],[EMP]],"Good","EMP"),"BMP")</f>
        <v>EMP</v>
      </c>
    </row>
    <row r="2320" spans="1:29" ht="24" customHeight="1" x14ac:dyDescent="0.25">
      <c r="A2320" t="s">
        <v>11875</v>
      </c>
      <c r="B2320" t="s">
        <v>19719</v>
      </c>
      <c r="C2320">
        <v>5042</v>
      </c>
      <c r="D2320" t="s">
        <v>17074</v>
      </c>
      <c r="E2320" t="s">
        <v>11876</v>
      </c>
      <c r="F2320" s="9">
        <f>Table13[[#This Row],[ToMeasure]]-Table13[[#This Row],[FromMeasure]]</f>
        <v>0.25195082000000002</v>
      </c>
      <c r="G2320" s="5" t="s">
        <v>10524</v>
      </c>
      <c r="H2320" s="35">
        <v>0</v>
      </c>
      <c r="I2320" s="56"/>
      <c r="J2320" t="s">
        <v>635</v>
      </c>
      <c r="K2320" s="58" t="s">
        <v>203</v>
      </c>
      <c r="L2320" s="35">
        <v>0.25195082000000002</v>
      </c>
      <c r="M2320" s="56"/>
      <c r="N2320" t="s">
        <v>2205</v>
      </c>
      <c r="O2320" s="2">
        <v>2745</v>
      </c>
      <c r="P2320" s="2">
        <v>0</v>
      </c>
      <c r="Q2320" s="2">
        <v>2745</v>
      </c>
      <c r="R2320" t="s">
        <v>11877</v>
      </c>
      <c r="S2320">
        <v>10</v>
      </c>
      <c r="T2320" t="s">
        <v>203</v>
      </c>
      <c r="U2320" s="2" t="s">
        <v>203</v>
      </c>
      <c r="V2320" s="2" t="s">
        <v>203</v>
      </c>
      <c r="W2320" s="8" t="s">
        <v>203</v>
      </c>
      <c r="X2320" s="2">
        <v>3768</v>
      </c>
      <c r="Y2320" s="45"/>
      <c r="AC2320" s="1" t="str">
        <f>IF(Table13[[#This Row],[TCS MP]]&gt;=Table13[[#This Row],[BMP]],IF(Table13[[#This Row],[TCS MP]]&lt;=Table13[[#This Row],[EMP]],"Good","EMP"),"BMP")</f>
        <v>EMP</v>
      </c>
    </row>
    <row r="2321" spans="1:29" ht="24" customHeight="1" x14ac:dyDescent="0.25">
      <c r="A2321" t="s">
        <v>7344</v>
      </c>
      <c r="B2321" t="s">
        <v>19718</v>
      </c>
      <c r="C2321">
        <v>5041</v>
      </c>
      <c r="D2321" t="s">
        <v>17074</v>
      </c>
      <c r="E2321" t="s">
        <v>7341</v>
      </c>
      <c r="F2321" s="9">
        <f>Table13[[#This Row],[ToMeasure]]-Table13[[#This Row],[FromMeasure]]</f>
        <v>0.11063311000000001</v>
      </c>
      <c r="G2321" s="5" t="s">
        <v>7342</v>
      </c>
      <c r="H2321" s="35">
        <v>0.11663018</v>
      </c>
      <c r="I2321" s="56"/>
      <c r="J2321" t="s">
        <v>3958</v>
      </c>
      <c r="K2321" s="58" t="s">
        <v>203</v>
      </c>
      <c r="L2321" s="35">
        <v>0.22726329000000001</v>
      </c>
      <c r="M2321" s="56"/>
      <c r="N2321" t="s">
        <v>512</v>
      </c>
      <c r="O2321" s="2">
        <v>2408</v>
      </c>
      <c r="P2321" s="2">
        <v>0</v>
      </c>
      <c r="Q2321" s="2">
        <v>2408</v>
      </c>
      <c r="R2321" t="s">
        <v>7345</v>
      </c>
      <c r="S2321">
        <v>9</v>
      </c>
      <c r="T2321" t="s">
        <v>203</v>
      </c>
      <c r="U2321" s="2" t="s">
        <v>203</v>
      </c>
      <c r="V2321" s="2" t="s">
        <v>203</v>
      </c>
      <c r="W2321" s="8" t="s">
        <v>203</v>
      </c>
      <c r="X2321" s="2">
        <v>3305</v>
      </c>
      <c r="Y2321" s="45"/>
      <c r="AC2321" s="1" t="str">
        <f>IF(Table13[[#This Row],[TCS MP]]&gt;=Table13[[#This Row],[BMP]],IF(Table13[[#This Row],[TCS MP]]&lt;=Table13[[#This Row],[EMP]],"Good","EMP"),"BMP")</f>
        <v>EMP</v>
      </c>
    </row>
    <row r="2322" spans="1:29" ht="24" customHeight="1" x14ac:dyDescent="0.25">
      <c r="A2322" t="s">
        <v>8388</v>
      </c>
      <c r="B2322" t="s">
        <v>19720</v>
      </c>
      <c r="C2322">
        <v>5043</v>
      </c>
      <c r="D2322" t="s">
        <v>17074</v>
      </c>
      <c r="E2322" t="s">
        <v>8389</v>
      </c>
      <c r="F2322" s="9">
        <f>Table13[[#This Row],[ToMeasure]]-Table13[[#This Row],[FromMeasure]]</f>
        <v>8.4198419999999996E-2</v>
      </c>
      <c r="G2322" s="5" t="s">
        <v>8390</v>
      </c>
      <c r="H2322" s="35">
        <v>0.1780544</v>
      </c>
      <c r="I2322" s="56"/>
      <c r="J2322" t="s">
        <v>2205</v>
      </c>
      <c r="K2322" s="58" t="s">
        <v>203</v>
      </c>
      <c r="L2322" s="35">
        <v>0.26225282</v>
      </c>
      <c r="M2322" s="56"/>
      <c r="N2322" t="s">
        <v>635</v>
      </c>
      <c r="O2322" s="2">
        <v>10806</v>
      </c>
      <c r="P2322" s="2">
        <v>0</v>
      </c>
      <c r="Q2322" s="2">
        <v>10806</v>
      </c>
      <c r="R2322" t="s">
        <v>8391</v>
      </c>
      <c r="S2322">
        <v>8</v>
      </c>
      <c r="T2322" t="s">
        <v>203</v>
      </c>
      <c r="U2322" s="2" t="s">
        <v>203</v>
      </c>
      <c r="V2322" s="2" t="s">
        <v>203</v>
      </c>
      <c r="W2322" s="8" t="s">
        <v>203</v>
      </c>
      <c r="X2322" s="2">
        <v>14833</v>
      </c>
      <c r="Y2322" s="45"/>
      <c r="AC2322" s="1" t="str">
        <f>IF(Table13[[#This Row],[TCS MP]]&gt;=Table13[[#This Row],[BMP]],IF(Table13[[#This Row],[TCS MP]]&lt;=Table13[[#This Row],[EMP]],"Good","EMP"),"BMP")</f>
        <v>EMP</v>
      </c>
    </row>
    <row r="2323" spans="1:29" ht="24" customHeight="1" x14ac:dyDescent="0.25">
      <c r="A2323" t="s">
        <v>7346</v>
      </c>
      <c r="B2323" t="s">
        <v>19731</v>
      </c>
      <c r="C2323">
        <v>5055</v>
      </c>
      <c r="D2323" t="s">
        <v>17074</v>
      </c>
      <c r="E2323" t="s">
        <v>7347</v>
      </c>
      <c r="F2323" s="9">
        <f>Table13[[#This Row],[ToMeasure]]-Table13[[#This Row],[FromMeasure]]</f>
        <v>5.5636440000000002E-2</v>
      </c>
      <c r="G2323" s="5" t="s">
        <v>7348</v>
      </c>
      <c r="H2323" s="35">
        <v>0</v>
      </c>
      <c r="I2323" s="56"/>
      <c r="J2323" t="s">
        <v>512</v>
      </c>
      <c r="K2323" s="58" t="s">
        <v>203</v>
      </c>
      <c r="L2323" s="35">
        <v>5.5636440000000002E-2</v>
      </c>
      <c r="M2323" s="56"/>
      <c r="N2323" t="s">
        <v>3958</v>
      </c>
      <c r="O2323" s="2">
        <v>17618</v>
      </c>
      <c r="P2323" s="2">
        <v>0</v>
      </c>
      <c r="Q2323" s="2">
        <v>17618</v>
      </c>
      <c r="R2323" t="s">
        <v>7349</v>
      </c>
      <c r="S2323">
        <v>11</v>
      </c>
      <c r="T2323" t="s">
        <v>203</v>
      </c>
      <c r="U2323" s="2" t="s">
        <v>203</v>
      </c>
      <c r="V2323" s="2" t="s">
        <v>203</v>
      </c>
      <c r="W2323" s="8" t="s">
        <v>203</v>
      </c>
      <c r="X2323" s="2">
        <v>27731</v>
      </c>
      <c r="Y2323" s="45"/>
      <c r="AC2323" s="1" t="str">
        <f>IF(Table13[[#This Row],[TCS MP]]&gt;=Table13[[#This Row],[BMP]],IF(Table13[[#This Row],[TCS MP]]&lt;=Table13[[#This Row],[EMP]],"Good","EMP"),"BMP")</f>
        <v>EMP</v>
      </c>
    </row>
    <row r="2324" spans="1:29" ht="24" customHeight="1" x14ac:dyDescent="0.25">
      <c r="A2324" t="s">
        <v>8392</v>
      </c>
      <c r="B2324" t="s">
        <v>19726</v>
      </c>
      <c r="C2324">
        <v>5050</v>
      </c>
      <c r="D2324" t="s">
        <v>17074</v>
      </c>
      <c r="E2324" t="s">
        <v>7347</v>
      </c>
      <c r="F2324" s="9">
        <f>Table13[[#This Row],[ToMeasure]]-Table13[[#This Row],[FromMeasure]]</f>
        <v>0.24128597000000002</v>
      </c>
      <c r="G2324" s="5" t="s">
        <v>7348</v>
      </c>
      <c r="H2324" s="35">
        <v>5.5636440000000002E-2</v>
      </c>
      <c r="I2324" s="56"/>
      <c r="J2324" t="s">
        <v>3958</v>
      </c>
      <c r="K2324" s="58" t="s">
        <v>203</v>
      </c>
      <c r="L2324" s="35">
        <v>0.29692241000000003</v>
      </c>
      <c r="M2324" s="56"/>
      <c r="N2324" t="s">
        <v>3958</v>
      </c>
      <c r="O2324" s="2">
        <v>19178</v>
      </c>
      <c r="P2324" s="2">
        <v>0</v>
      </c>
      <c r="Q2324" s="2">
        <v>19178</v>
      </c>
      <c r="R2324" t="s">
        <v>8393</v>
      </c>
      <c r="S2324">
        <v>10</v>
      </c>
      <c r="T2324" t="s">
        <v>203</v>
      </c>
      <c r="U2324" s="2" t="s">
        <v>203</v>
      </c>
      <c r="V2324" s="2" t="s">
        <v>203</v>
      </c>
      <c r="W2324" s="8" t="s">
        <v>203</v>
      </c>
      <c r="X2324" s="2">
        <v>26324</v>
      </c>
      <c r="Y2324" s="45"/>
      <c r="AC2324" s="1" t="str">
        <f>IF(Table13[[#This Row],[TCS MP]]&gt;=Table13[[#This Row],[BMP]],IF(Table13[[#This Row],[TCS MP]]&lt;=Table13[[#This Row],[EMP]],"Good","EMP"),"BMP")</f>
        <v>EMP</v>
      </c>
    </row>
    <row r="2325" spans="1:29" ht="24" customHeight="1" x14ac:dyDescent="0.25">
      <c r="A2325" t="s">
        <v>4101</v>
      </c>
      <c r="B2325" t="s">
        <v>21008</v>
      </c>
      <c r="C2325">
        <v>7640</v>
      </c>
      <c r="D2325" t="s">
        <v>17074</v>
      </c>
      <c r="E2325" t="s">
        <v>4102</v>
      </c>
      <c r="F2325" s="9">
        <f>Table13[[#This Row],[ToMeasure]]-Table13[[#This Row],[FromMeasure]]</f>
        <v>6.7253629999999995E-2</v>
      </c>
      <c r="G2325" s="5" t="s">
        <v>4103</v>
      </c>
      <c r="H2325" s="35">
        <v>0</v>
      </c>
      <c r="I2325" s="56"/>
      <c r="J2325" t="s">
        <v>512</v>
      </c>
      <c r="K2325" s="58" t="s">
        <v>203</v>
      </c>
      <c r="L2325" s="35">
        <v>6.7253629999999995E-2</v>
      </c>
      <c r="M2325" s="56"/>
      <c r="N2325" t="s">
        <v>3958</v>
      </c>
      <c r="O2325" s="2">
        <v>5161</v>
      </c>
      <c r="P2325" s="2">
        <v>0</v>
      </c>
      <c r="Q2325" s="2">
        <v>5161</v>
      </c>
      <c r="R2325" t="s">
        <v>4104</v>
      </c>
      <c r="S2325">
        <v>11</v>
      </c>
      <c r="T2325" t="s">
        <v>203</v>
      </c>
      <c r="U2325" s="2">
        <v>154</v>
      </c>
      <c r="V2325" s="2">
        <v>600</v>
      </c>
      <c r="W2325" s="8">
        <v>0.14609571788413098</v>
      </c>
      <c r="X2325" s="2">
        <v>7084</v>
      </c>
      <c r="Y2325" s="45"/>
      <c r="AC2325" s="1" t="str">
        <f>IF(Table13[[#This Row],[TCS MP]]&gt;=Table13[[#This Row],[BMP]],IF(Table13[[#This Row],[TCS MP]]&lt;=Table13[[#This Row],[EMP]],"Good","EMP"),"BMP")</f>
        <v>EMP</v>
      </c>
    </row>
    <row r="2326" spans="1:29" ht="24" customHeight="1" x14ac:dyDescent="0.25">
      <c r="A2326" t="s">
        <v>7350</v>
      </c>
      <c r="B2326" t="s">
        <v>19728</v>
      </c>
      <c r="C2326">
        <v>5052</v>
      </c>
      <c r="D2326" t="s">
        <v>17074</v>
      </c>
      <c r="E2326" t="s">
        <v>4106</v>
      </c>
      <c r="F2326" s="9">
        <f>Table13[[#This Row],[ToMeasure]]-Table13[[#This Row],[FromMeasure]]</f>
        <v>5.9665839999999998E-2</v>
      </c>
      <c r="G2326" s="5" t="s">
        <v>4107</v>
      </c>
      <c r="H2326" s="35">
        <v>0</v>
      </c>
      <c r="I2326" s="56"/>
      <c r="J2326" t="s">
        <v>635</v>
      </c>
      <c r="K2326" s="58" t="s">
        <v>203</v>
      </c>
      <c r="L2326" s="35">
        <v>5.9665839999999998E-2</v>
      </c>
      <c r="M2326" s="56"/>
      <c r="N2326" t="s">
        <v>2205</v>
      </c>
      <c r="O2326" s="2">
        <v>5116</v>
      </c>
      <c r="P2326" s="2">
        <v>0</v>
      </c>
      <c r="Q2326" s="2">
        <v>5116</v>
      </c>
      <c r="R2326" t="s">
        <v>7351</v>
      </c>
      <c r="S2326">
        <v>10</v>
      </c>
      <c r="T2326" t="s">
        <v>203</v>
      </c>
      <c r="U2326" s="2" t="s">
        <v>203</v>
      </c>
      <c r="V2326" s="2" t="s">
        <v>203</v>
      </c>
      <c r="W2326" s="8" t="s">
        <v>203</v>
      </c>
      <c r="X2326" s="2">
        <v>7022</v>
      </c>
      <c r="Y2326" s="45"/>
      <c r="AC2326" s="1" t="str">
        <f>IF(Table13[[#This Row],[TCS MP]]&gt;=Table13[[#This Row],[BMP]],IF(Table13[[#This Row],[TCS MP]]&lt;=Table13[[#This Row],[EMP]],"Good","EMP"),"BMP")</f>
        <v>EMP</v>
      </c>
    </row>
    <row r="2327" spans="1:29" ht="24" customHeight="1" x14ac:dyDescent="0.25">
      <c r="A2327" t="s">
        <v>4105</v>
      </c>
      <c r="B2327" t="s">
        <v>19732</v>
      </c>
      <c r="C2327">
        <v>5056</v>
      </c>
      <c r="D2327" t="s">
        <v>17074</v>
      </c>
      <c r="E2327" t="s">
        <v>4106</v>
      </c>
      <c r="F2327" s="9">
        <f>Table13[[#This Row],[ToMeasure]]-Table13[[#This Row],[FromMeasure]]</f>
        <v>0.13874618999999999</v>
      </c>
      <c r="G2327" s="5" t="s">
        <v>4107</v>
      </c>
      <c r="H2327" s="35">
        <v>5.9665839999999998E-2</v>
      </c>
      <c r="I2327" s="56"/>
      <c r="J2327" t="s">
        <v>2205</v>
      </c>
      <c r="K2327" s="58" t="s">
        <v>203</v>
      </c>
      <c r="L2327" s="35">
        <v>0.19841202999999999</v>
      </c>
      <c r="M2327" s="56"/>
      <c r="N2327" t="s">
        <v>682</v>
      </c>
      <c r="O2327" s="2">
        <v>6850</v>
      </c>
      <c r="P2327" s="2">
        <v>0</v>
      </c>
      <c r="Q2327" s="2">
        <v>6850</v>
      </c>
      <c r="R2327" t="s">
        <v>4109</v>
      </c>
      <c r="S2327">
        <v>24</v>
      </c>
      <c r="T2327" t="s">
        <v>203</v>
      </c>
      <c r="U2327" s="2" t="s">
        <v>203</v>
      </c>
      <c r="V2327" s="2" t="s">
        <v>203</v>
      </c>
      <c r="W2327" s="8" t="s">
        <v>203</v>
      </c>
      <c r="X2327" s="2">
        <v>10782</v>
      </c>
      <c r="Y2327" s="45"/>
      <c r="AC2327" s="1" t="str">
        <f>IF(Table13[[#This Row],[TCS MP]]&gt;=Table13[[#This Row],[BMP]],IF(Table13[[#This Row],[TCS MP]]&lt;=Table13[[#This Row],[EMP]],"Good","EMP"),"BMP")</f>
        <v>EMP</v>
      </c>
    </row>
    <row r="2328" spans="1:29" ht="24" customHeight="1" x14ac:dyDescent="0.25">
      <c r="A2328" t="s">
        <v>7352</v>
      </c>
      <c r="C2328" t="s">
        <v>203</v>
      </c>
      <c r="D2328" t="s">
        <v>17074</v>
      </c>
      <c r="E2328" t="s">
        <v>4106</v>
      </c>
      <c r="F2328" s="9">
        <f>Table13[[#This Row],[ToMeasure]]-Table13[[#This Row],[FromMeasure]]</f>
        <v>3.2302350000000007E-2</v>
      </c>
      <c r="G2328" s="5" t="s">
        <v>4107</v>
      </c>
      <c r="H2328" s="35">
        <v>0.19841202999999999</v>
      </c>
      <c r="I2328" s="56"/>
      <c r="J2328" t="s">
        <v>682</v>
      </c>
      <c r="K2328" s="58" t="s">
        <v>203</v>
      </c>
      <c r="L2328" s="35">
        <v>0.23071438</v>
      </c>
      <c r="M2328" s="56"/>
      <c r="N2328" t="s">
        <v>2205</v>
      </c>
      <c r="O2328" s="2" t="s">
        <v>203</v>
      </c>
      <c r="P2328" s="2" t="s">
        <v>203</v>
      </c>
      <c r="Q2328" s="2">
        <v>15795</v>
      </c>
      <c r="R2328" t="s">
        <v>5350</v>
      </c>
      <c r="S2328" t="s">
        <v>203</v>
      </c>
      <c r="T2328" t="s">
        <v>203</v>
      </c>
      <c r="U2328" s="2" t="s">
        <v>203</v>
      </c>
      <c r="V2328" s="2" t="s">
        <v>203</v>
      </c>
      <c r="W2328" s="8" t="s">
        <v>203</v>
      </c>
      <c r="X2328" s="2">
        <v>24862</v>
      </c>
      <c r="Y2328" s="45"/>
      <c r="AC2328" s="1" t="str">
        <f>IF(Table13[[#This Row],[TCS MP]]&gt;=Table13[[#This Row],[BMP]],IF(Table13[[#This Row],[TCS MP]]&lt;=Table13[[#This Row],[EMP]],"Good","EMP"),"BMP")</f>
        <v>EMP</v>
      </c>
    </row>
    <row r="2329" spans="1:29" ht="24" customHeight="1" x14ac:dyDescent="0.25">
      <c r="A2329" t="s">
        <v>8394</v>
      </c>
      <c r="B2329" t="s">
        <v>19727</v>
      </c>
      <c r="C2329">
        <v>5051</v>
      </c>
      <c r="D2329" t="s">
        <v>17074</v>
      </c>
      <c r="E2329" t="s">
        <v>4111</v>
      </c>
      <c r="F2329" s="9">
        <f>Table13[[#This Row],[ToMeasure]]-Table13[[#This Row],[FromMeasure]]</f>
        <v>8.3956669999999997E-2</v>
      </c>
      <c r="G2329" s="5" t="s">
        <v>4112</v>
      </c>
      <c r="H2329" s="35">
        <v>0</v>
      </c>
      <c r="I2329" s="56"/>
      <c r="J2329" t="s">
        <v>4113</v>
      </c>
      <c r="K2329" s="58" t="s">
        <v>203</v>
      </c>
      <c r="L2329" s="35">
        <v>8.3956669999999997E-2</v>
      </c>
      <c r="M2329" s="56"/>
      <c r="N2329" t="s">
        <v>3958</v>
      </c>
      <c r="O2329" s="2">
        <v>6846</v>
      </c>
      <c r="P2329" s="2">
        <v>0</v>
      </c>
      <c r="Q2329" s="2">
        <v>6846</v>
      </c>
      <c r="R2329" t="s">
        <v>4114</v>
      </c>
      <c r="S2329">
        <v>12</v>
      </c>
      <c r="T2329" t="s">
        <v>203</v>
      </c>
      <c r="U2329" s="2" t="s">
        <v>203</v>
      </c>
      <c r="V2329" s="2" t="s">
        <v>203</v>
      </c>
      <c r="W2329" s="8" t="s">
        <v>203</v>
      </c>
      <c r="X2329" s="2">
        <v>10776</v>
      </c>
      <c r="Y2329" s="45"/>
      <c r="AC2329" s="1" t="str">
        <f>IF(Table13[[#This Row],[TCS MP]]&gt;=Table13[[#This Row],[BMP]],IF(Table13[[#This Row],[TCS MP]]&lt;=Table13[[#This Row],[EMP]],"Good","EMP"),"BMP")</f>
        <v>EMP</v>
      </c>
    </row>
    <row r="2330" spans="1:29" ht="24" customHeight="1" x14ac:dyDescent="0.25">
      <c r="A2330" t="s">
        <v>4110</v>
      </c>
      <c r="B2330" t="s">
        <v>19727</v>
      </c>
      <c r="C2330">
        <v>5051</v>
      </c>
      <c r="D2330" t="s">
        <v>17074</v>
      </c>
      <c r="E2330" t="s">
        <v>4111</v>
      </c>
      <c r="F2330" s="9">
        <f>Table13[[#This Row],[ToMeasure]]-Table13[[#This Row],[FromMeasure]]</f>
        <v>0.20281410999999999</v>
      </c>
      <c r="G2330" s="5" t="s">
        <v>4112</v>
      </c>
      <c r="H2330" s="35">
        <v>8.3956669999999997E-2</v>
      </c>
      <c r="I2330" s="56"/>
      <c r="J2330" t="s">
        <v>3958</v>
      </c>
      <c r="K2330" s="58" t="s">
        <v>203</v>
      </c>
      <c r="L2330" s="35">
        <v>0.28677078</v>
      </c>
      <c r="M2330" s="56"/>
      <c r="N2330" t="s">
        <v>512</v>
      </c>
      <c r="O2330" s="2">
        <v>6846</v>
      </c>
      <c r="P2330" s="2">
        <v>0</v>
      </c>
      <c r="Q2330" s="2">
        <v>6846</v>
      </c>
      <c r="R2330" t="s">
        <v>4114</v>
      </c>
      <c r="S2330">
        <v>12</v>
      </c>
      <c r="T2330" t="s">
        <v>203</v>
      </c>
      <c r="U2330" s="2">
        <v>205</v>
      </c>
      <c r="V2330" s="2">
        <v>798</v>
      </c>
      <c r="W2330" s="8">
        <v>0.14650891031259131</v>
      </c>
      <c r="X2330" s="2">
        <v>9397</v>
      </c>
      <c r="Y2330" s="45"/>
      <c r="AC2330" s="1" t="str">
        <f>IF(Table13[[#This Row],[TCS MP]]&gt;=Table13[[#This Row],[BMP]],IF(Table13[[#This Row],[TCS MP]]&lt;=Table13[[#This Row],[EMP]],"Good","EMP"),"BMP")</f>
        <v>EMP</v>
      </c>
    </row>
    <row r="2331" spans="1:29" ht="24" customHeight="1" x14ac:dyDescent="0.25">
      <c r="A2331" t="s">
        <v>8395</v>
      </c>
      <c r="B2331" t="s">
        <v>19729</v>
      </c>
      <c r="C2331">
        <v>5053</v>
      </c>
      <c r="D2331" t="s">
        <v>17074</v>
      </c>
      <c r="E2331" t="s">
        <v>8396</v>
      </c>
      <c r="F2331" s="9">
        <f>Table13[[#This Row],[ToMeasure]]-Table13[[#This Row],[FromMeasure]]</f>
        <v>0.3697973</v>
      </c>
      <c r="G2331" s="5" t="s">
        <v>7359</v>
      </c>
      <c r="H2331" s="35">
        <v>0</v>
      </c>
      <c r="I2331" s="56"/>
      <c r="J2331" t="s">
        <v>2205</v>
      </c>
      <c r="K2331" s="58" t="s">
        <v>203</v>
      </c>
      <c r="L2331" s="35">
        <v>0.3697973</v>
      </c>
      <c r="M2331" s="56"/>
      <c r="N2331" t="s">
        <v>635</v>
      </c>
      <c r="O2331" s="2">
        <v>16848</v>
      </c>
      <c r="P2331" s="2">
        <v>0</v>
      </c>
      <c r="Q2331" s="2">
        <v>16848</v>
      </c>
      <c r="R2331" t="s">
        <v>8397</v>
      </c>
      <c r="S2331">
        <v>10</v>
      </c>
      <c r="T2331" t="s">
        <v>203</v>
      </c>
      <c r="U2331" s="2" t="s">
        <v>203</v>
      </c>
      <c r="V2331" s="2" t="s">
        <v>203</v>
      </c>
      <c r="W2331" s="8" t="s">
        <v>203</v>
      </c>
      <c r="X2331" s="2">
        <v>23126</v>
      </c>
      <c r="Y2331" s="45"/>
      <c r="AC2331" s="1" t="str">
        <f>IF(Table13[[#This Row],[TCS MP]]&gt;=Table13[[#This Row],[BMP]],IF(Table13[[#This Row],[TCS MP]]&lt;=Table13[[#This Row],[EMP]],"Good","EMP"),"BMP")</f>
        <v>EMP</v>
      </c>
    </row>
    <row r="2332" spans="1:29" ht="24" customHeight="1" x14ac:dyDescent="0.25">
      <c r="A2332" t="s">
        <v>7353</v>
      </c>
      <c r="B2332" t="s">
        <v>21011</v>
      </c>
      <c r="C2332">
        <v>7643</v>
      </c>
      <c r="D2332" t="s">
        <v>17074</v>
      </c>
      <c r="E2332" t="s">
        <v>7354</v>
      </c>
      <c r="F2332" s="9">
        <f>Table13[[#This Row],[ToMeasure]]-Table13[[#This Row],[FromMeasure]]</f>
        <v>7.7126020000000003E-2</v>
      </c>
      <c r="G2332" s="5" t="s">
        <v>4108</v>
      </c>
      <c r="H2332" s="35">
        <v>0</v>
      </c>
      <c r="I2332" s="56"/>
      <c r="J2332" t="s">
        <v>2205</v>
      </c>
      <c r="K2332" s="58" t="s">
        <v>203</v>
      </c>
      <c r="L2332" s="35">
        <v>7.7126020000000003E-2</v>
      </c>
      <c r="M2332" s="56"/>
      <c r="N2332" t="s">
        <v>635</v>
      </c>
      <c r="O2332" s="2">
        <v>8003</v>
      </c>
      <c r="P2332" s="2">
        <v>0</v>
      </c>
      <c r="Q2332" s="2">
        <v>8003</v>
      </c>
      <c r="R2332" t="s">
        <v>7355</v>
      </c>
      <c r="S2332">
        <v>13</v>
      </c>
      <c r="T2332" t="s">
        <v>203</v>
      </c>
      <c r="U2332" s="2">
        <v>238</v>
      </c>
      <c r="V2332" s="2">
        <v>929</v>
      </c>
      <c r="W2332" s="8">
        <v>0.14582031738098214</v>
      </c>
      <c r="X2332" s="2">
        <v>10985</v>
      </c>
      <c r="Y2332" s="45"/>
      <c r="AC2332" s="1" t="str">
        <f>IF(Table13[[#This Row],[TCS MP]]&gt;=Table13[[#This Row],[BMP]],IF(Table13[[#This Row],[TCS MP]]&lt;=Table13[[#This Row],[EMP]],"Good","EMP"),"BMP")</f>
        <v>EMP</v>
      </c>
    </row>
    <row r="2333" spans="1:29" ht="24" customHeight="1" x14ac:dyDescent="0.25">
      <c r="A2333" t="s">
        <v>7356</v>
      </c>
      <c r="C2333" t="s">
        <v>203</v>
      </c>
      <c r="D2333" t="s">
        <v>17074</v>
      </c>
      <c r="E2333" t="s">
        <v>7357</v>
      </c>
      <c r="F2333" s="9">
        <f>Table13[[#This Row],[ToMeasure]]-Table13[[#This Row],[FromMeasure]]</f>
        <v>0.13075671</v>
      </c>
      <c r="G2333" s="5" t="s">
        <v>7358</v>
      </c>
      <c r="H2333" s="35">
        <v>0</v>
      </c>
      <c r="I2333" s="56"/>
      <c r="J2333" t="s">
        <v>164</v>
      </c>
      <c r="K2333" s="58" t="s">
        <v>203</v>
      </c>
      <c r="L2333" s="35">
        <v>0.13075671</v>
      </c>
      <c r="M2333" s="56"/>
      <c r="N2333" t="s">
        <v>7359</v>
      </c>
      <c r="O2333" s="2" t="s">
        <v>203</v>
      </c>
      <c r="P2333" s="2" t="s">
        <v>203</v>
      </c>
      <c r="Q2333" s="2" t="s">
        <v>203</v>
      </c>
      <c r="R2333" t="s">
        <v>203</v>
      </c>
      <c r="S2333" t="s">
        <v>203</v>
      </c>
      <c r="T2333" t="s">
        <v>203</v>
      </c>
      <c r="U2333" s="2" t="s">
        <v>203</v>
      </c>
      <c r="V2333" s="2" t="s">
        <v>203</v>
      </c>
      <c r="W2333" s="8" t="s">
        <v>203</v>
      </c>
      <c r="X2333" s="2" t="s">
        <v>203</v>
      </c>
      <c r="Y2333" s="45"/>
      <c r="AC2333" s="1" t="str">
        <f>IF(Table13[[#This Row],[TCS MP]]&gt;=Table13[[#This Row],[BMP]],IF(Table13[[#This Row],[TCS MP]]&lt;=Table13[[#This Row],[EMP]],"Good","EMP"),"BMP")</f>
        <v>EMP</v>
      </c>
    </row>
    <row r="2334" spans="1:29" ht="24" customHeight="1" x14ac:dyDescent="0.25">
      <c r="A2334" t="s">
        <v>11880</v>
      </c>
      <c r="C2334" t="s">
        <v>203</v>
      </c>
      <c r="D2334" t="s">
        <v>17074</v>
      </c>
      <c r="E2334" t="s">
        <v>11881</v>
      </c>
      <c r="F2334" s="9">
        <f>Table13[[#This Row],[ToMeasure]]-Table13[[#This Row],[FromMeasure]]</f>
        <v>2.6432239999999999E-2</v>
      </c>
      <c r="G2334" s="5" t="s">
        <v>11882</v>
      </c>
      <c r="H2334" s="35">
        <v>0</v>
      </c>
      <c r="I2334" s="56"/>
      <c r="J2334" t="s">
        <v>164</v>
      </c>
      <c r="K2334" s="58" t="s">
        <v>203</v>
      </c>
      <c r="L2334" s="35">
        <v>2.6432239999999999E-2</v>
      </c>
      <c r="M2334" s="56"/>
      <c r="N2334" t="s">
        <v>8404</v>
      </c>
      <c r="O2334" s="2" t="s">
        <v>203</v>
      </c>
      <c r="P2334" s="2" t="s">
        <v>203</v>
      </c>
      <c r="Q2334" s="2" t="s">
        <v>203</v>
      </c>
      <c r="R2334" t="s">
        <v>203</v>
      </c>
      <c r="S2334" t="s">
        <v>203</v>
      </c>
      <c r="T2334" t="s">
        <v>203</v>
      </c>
      <c r="U2334" s="2" t="s">
        <v>203</v>
      </c>
      <c r="V2334" s="2" t="s">
        <v>203</v>
      </c>
      <c r="W2334" s="8" t="s">
        <v>203</v>
      </c>
      <c r="X2334" s="2" t="s">
        <v>203</v>
      </c>
      <c r="Y2334" s="45"/>
      <c r="AC2334" s="1" t="str">
        <f>IF(Table13[[#This Row],[TCS MP]]&gt;=Table13[[#This Row],[BMP]],IF(Table13[[#This Row],[TCS MP]]&lt;=Table13[[#This Row],[EMP]],"Good","EMP"),"BMP")</f>
        <v>EMP</v>
      </c>
    </row>
    <row r="2335" spans="1:29" ht="24" customHeight="1" x14ac:dyDescent="0.25">
      <c r="A2335" t="s">
        <v>11883</v>
      </c>
      <c r="C2335" t="s">
        <v>203</v>
      </c>
      <c r="D2335" t="s">
        <v>17074</v>
      </c>
      <c r="E2335" t="s">
        <v>11884</v>
      </c>
      <c r="F2335" s="9">
        <f>Table13[[#This Row],[ToMeasure]]-Table13[[#This Row],[FromMeasure]]</f>
        <v>6.6521289999999997E-2</v>
      </c>
      <c r="G2335" s="5" t="s">
        <v>4113</v>
      </c>
      <c r="H2335" s="35">
        <v>0</v>
      </c>
      <c r="I2335" s="56"/>
      <c r="J2335" t="s">
        <v>8404</v>
      </c>
      <c r="K2335" s="58" t="s">
        <v>203</v>
      </c>
      <c r="L2335" s="35">
        <v>6.6521289999999997E-2</v>
      </c>
      <c r="M2335" s="56"/>
      <c r="N2335" t="s">
        <v>3958</v>
      </c>
      <c r="O2335" s="2" t="s">
        <v>203</v>
      </c>
      <c r="P2335" s="2" t="s">
        <v>203</v>
      </c>
      <c r="Q2335" s="2" t="s">
        <v>203</v>
      </c>
      <c r="R2335" t="s">
        <v>203</v>
      </c>
      <c r="S2335" t="s">
        <v>203</v>
      </c>
      <c r="T2335" t="s">
        <v>203</v>
      </c>
      <c r="U2335" s="2" t="s">
        <v>203</v>
      </c>
      <c r="V2335" s="2" t="s">
        <v>203</v>
      </c>
      <c r="W2335" s="8" t="s">
        <v>203</v>
      </c>
      <c r="X2335" s="2" t="s">
        <v>203</v>
      </c>
      <c r="Y2335" s="45"/>
      <c r="AC2335" s="1" t="str">
        <f>IF(Table13[[#This Row],[TCS MP]]&gt;=Table13[[#This Row],[BMP]],IF(Table13[[#This Row],[TCS MP]]&lt;=Table13[[#This Row],[EMP]],"Good","EMP"),"BMP")</f>
        <v>EMP</v>
      </c>
    </row>
    <row r="2336" spans="1:29" ht="24" customHeight="1" x14ac:dyDescent="0.25">
      <c r="A2336" t="s">
        <v>11885</v>
      </c>
      <c r="B2336" t="s">
        <v>19735</v>
      </c>
      <c r="C2336">
        <v>5058</v>
      </c>
      <c r="D2336" t="s">
        <v>17074</v>
      </c>
      <c r="E2336" t="s">
        <v>11886</v>
      </c>
      <c r="F2336" s="9">
        <f>Table13[[#This Row],[ToMeasure]]-Table13[[#This Row],[FromMeasure]]</f>
        <v>2.0871790000000001E-2</v>
      </c>
      <c r="G2336" s="5" t="s">
        <v>11887</v>
      </c>
      <c r="H2336" s="35">
        <v>0</v>
      </c>
      <c r="I2336" s="56"/>
      <c r="J2336" t="s">
        <v>3958</v>
      </c>
      <c r="K2336" s="58" t="s">
        <v>203</v>
      </c>
      <c r="L2336" s="35">
        <v>2.0871790000000001E-2</v>
      </c>
      <c r="M2336" s="56"/>
      <c r="N2336" t="s">
        <v>3958</v>
      </c>
      <c r="O2336" s="2">
        <v>4186</v>
      </c>
      <c r="P2336" s="2">
        <v>0</v>
      </c>
      <c r="Q2336" s="2">
        <v>4186</v>
      </c>
      <c r="R2336" t="s">
        <v>11888</v>
      </c>
      <c r="S2336">
        <v>12</v>
      </c>
      <c r="T2336" t="s">
        <v>203</v>
      </c>
      <c r="U2336" s="2" t="s">
        <v>203</v>
      </c>
      <c r="V2336" s="2" t="s">
        <v>203</v>
      </c>
      <c r="W2336" s="8" t="s">
        <v>203</v>
      </c>
      <c r="X2336" s="2">
        <v>6589</v>
      </c>
      <c r="Y2336" s="45"/>
      <c r="AC2336" s="1" t="str">
        <f>IF(Table13[[#This Row],[TCS MP]]&gt;=Table13[[#This Row],[BMP]],IF(Table13[[#This Row],[TCS MP]]&lt;=Table13[[#This Row],[EMP]],"Good","EMP"),"BMP")</f>
        <v>EMP</v>
      </c>
    </row>
    <row r="2337" spans="1:29" ht="24" customHeight="1" x14ac:dyDescent="0.25">
      <c r="A2337" t="s">
        <v>8398</v>
      </c>
      <c r="C2337" t="s">
        <v>203</v>
      </c>
      <c r="D2337" t="s">
        <v>17074</v>
      </c>
      <c r="E2337" t="s">
        <v>8399</v>
      </c>
      <c r="F2337" s="9">
        <f>Table13[[#This Row],[ToMeasure]]-Table13[[#This Row],[FromMeasure]]</f>
        <v>4.4765079999999999E-2</v>
      </c>
      <c r="G2337" s="5" t="s">
        <v>8400</v>
      </c>
      <c r="H2337" s="35">
        <v>0</v>
      </c>
      <c r="I2337" s="56"/>
      <c r="J2337" t="s">
        <v>3958</v>
      </c>
      <c r="K2337" s="58" t="s">
        <v>203</v>
      </c>
      <c r="L2337" s="35">
        <v>4.4765079999999999E-2</v>
      </c>
      <c r="M2337" s="56"/>
      <c r="N2337" t="s">
        <v>164</v>
      </c>
      <c r="O2337" s="2" t="s">
        <v>203</v>
      </c>
      <c r="P2337" s="2" t="s">
        <v>203</v>
      </c>
      <c r="Q2337" s="2" t="s">
        <v>203</v>
      </c>
      <c r="R2337" t="s">
        <v>203</v>
      </c>
      <c r="S2337" t="s">
        <v>203</v>
      </c>
      <c r="T2337" t="s">
        <v>203</v>
      </c>
      <c r="U2337" s="2" t="s">
        <v>203</v>
      </c>
      <c r="V2337" s="2" t="s">
        <v>203</v>
      </c>
      <c r="W2337" s="8" t="s">
        <v>203</v>
      </c>
      <c r="X2337" s="2" t="s">
        <v>203</v>
      </c>
      <c r="Y2337" s="45"/>
      <c r="AC2337" s="1" t="str">
        <f>IF(Table13[[#This Row],[TCS MP]]&gt;=Table13[[#This Row],[BMP]],IF(Table13[[#This Row],[TCS MP]]&lt;=Table13[[#This Row],[EMP]],"Good","EMP"),"BMP")</f>
        <v>EMP</v>
      </c>
    </row>
    <row r="2338" spans="1:29" ht="24" customHeight="1" x14ac:dyDescent="0.25">
      <c r="A2338" t="s">
        <v>8401</v>
      </c>
      <c r="B2338" t="s">
        <v>19733</v>
      </c>
      <c r="C2338">
        <v>5056</v>
      </c>
      <c r="D2338" t="s">
        <v>17074</v>
      </c>
      <c r="E2338" t="s">
        <v>8402</v>
      </c>
      <c r="F2338" s="9">
        <f>Table13[[#This Row],[ToMeasure]]-Table13[[#This Row],[FromMeasure]]</f>
        <v>5.0011680000000003E-2</v>
      </c>
      <c r="G2338" s="5" t="s">
        <v>8403</v>
      </c>
      <c r="H2338" s="35">
        <v>0</v>
      </c>
      <c r="I2338" s="56"/>
      <c r="J2338" t="s">
        <v>682</v>
      </c>
      <c r="K2338" s="58" t="s">
        <v>203</v>
      </c>
      <c r="L2338" s="35">
        <v>5.0011680000000003E-2</v>
      </c>
      <c r="M2338" s="56"/>
      <c r="N2338" t="s">
        <v>8404</v>
      </c>
      <c r="O2338" s="2">
        <v>3425</v>
      </c>
      <c r="P2338" s="2">
        <v>0</v>
      </c>
      <c r="Q2338" s="2">
        <v>3425</v>
      </c>
      <c r="R2338" t="s">
        <v>8405</v>
      </c>
      <c r="S2338">
        <v>24</v>
      </c>
      <c r="T2338" t="s">
        <v>203</v>
      </c>
      <c r="U2338" s="2" t="s">
        <v>203</v>
      </c>
      <c r="V2338" s="2" t="s">
        <v>203</v>
      </c>
      <c r="W2338" s="8" t="s">
        <v>203</v>
      </c>
      <c r="X2338" s="2">
        <v>5391</v>
      </c>
      <c r="Y2338" s="45"/>
      <c r="AC2338" s="1" t="str">
        <f>IF(Table13[[#This Row],[TCS MP]]&gt;=Table13[[#This Row],[BMP]],IF(Table13[[#This Row],[TCS MP]]&lt;=Table13[[#This Row],[EMP]],"Good","EMP"),"BMP")</f>
        <v>EMP</v>
      </c>
    </row>
    <row r="2339" spans="1:29" ht="24" customHeight="1" x14ac:dyDescent="0.25">
      <c r="A2339" t="s">
        <v>7360</v>
      </c>
      <c r="B2339" t="s">
        <v>21009</v>
      </c>
      <c r="C2339">
        <v>7641</v>
      </c>
      <c r="D2339" t="s">
        <v>17074</v>
      </c>
      <c r="E2339" t="s">
        <v>7361</v>
      </c>
      <c r="F2339" s="9">
        <f>Table13[[#This Row],[ToMeasure]]-Table13[[#This Row],[FromMeasure]]</f>
        <v>9.4693830000000007E-2</v>
      </c>
      <c r="G2339" s="5" t="s">
        <v>7362</v>
      </c>
      <c r="H2339" s="35">
        <v>0</v>
      </c>
      <c r="I2339" s="56"/>
      <c r="J2339" t="s">
        <v>635</v>
      </c>
      <c r="K2339" s="58" t="s">
        <v>203</v>
      </c>
      <c r="L2339" s="35">
        <v>9.4693830000000007E-2</v>
      </c>
      <c r="M2339" s="56"/>
      <c r="N2339" t="s">
        <v>2205</v>
      </c>
      <c r="O2339" s="2">
        <v>3391</v>
      </c>
      <c r="P2339" s="2">
        <v>0</v>
      </c>
      <c r="Q2339" s="2">
        <v>3391</v>
      </c>
      <c r="R2339" t="s">
        <v>7363</v>
      </c>
      <c r="S2339">
        <v>19</v>
      </c>
      <c r="T2339" t="s">
        <v>203</v>
      </c>
      <c r="U2339" s="2">
        <v>100</v>
      </c>
      <c r="V2339" s="2">
        <v>391</v>
      </c>
      <c r="W2339" s="8">
        <v>0.14479504570923032</v>
      </c>
      <c r="X2339" s="2">
        <v>4655</v>
      </c>
      <c r="Y2339" s="45"/>
      <c r="AC2339" s="1" t="str">
        <f>IF(Table13[[#This Row],[TCS MP]]&gt;=Table13[[#This Row],[BMP]],IF(Table13[[#This Row],[TCS MP]]&lt;=Table13[[#This Row],[EMP]],"Good","EMP"),"BMP")</f>
        <v>EMP</v>
      </c>
    </row>
    <row r="2340" spans="1:29" ht="24" customHeight="1" x14ac:dyDescent="0.25">
      <c r="A2340" t="s">
        <v>7364</v>
      </c>
      <c r="B2340" t="s">
        <v>21010</v>
      </c>
      <c r="C2340">
        <v>7642</v>
      </c>
      <c r="D2340" t="s">
        <v>17074</v>
      </c>
      <c r="E2340" t="s">
        <v>7365</v>
      </c>
      <c r="F2340" s="9">
        <f>Table13[[#This Row],[ToMeasure]]-Table13[[#This Row],[FromMeasure]]</f>
        <v>0.11974206</v>
      </c>
      <c r="G2340" s="5" t="s">
        <v>7366</v>
      </c>
      <c r="H2340" s="35">
        <v>0</v>
      </c>
      <c r="I2340" s="56"/>
      <c r="J2340" t="s">
        <v>3958</v>
      </c>
      <c r="K2340" s="58" t="s">
        <v>203</v>
      </c>
      <c r="L2340" s="35">
        <v>0.11974206</v>
      </c>
      <c r="M2340" s="56"/>
      <c r="N2340" t="s">
        <v>512</v>
      </c>
      <c r="O2340" s="2">
        <v>3666</v>
      </c>
      <c r="P2340" s="2">
        <v>0</v>
      </c>
      <c r="Q2340" s="2">
        <v>3666</v>
      </c>
      <c r="R2340" t="s">
        <v>7367</v>
      </c>
      <c r="S2340">
        <v>19</v>
      </c>
      <c r="T2340" t="s">
        <v>203</v>
      </c>
      <c r="U2340" s="2">
        <v>108</v>
      </c>
      <c r="V2340" s="2">
        <v>422</v>
      </c>
      <c r="W2340" s="8">
        <v>0.14457174031642117</v>
      </c>
      <c r="X2340" s="2">
        <v>5032</v>
      </c>
      <c r="Y2340" s="45"/>
      <c r="AC2340" s="1" t="str">
        <f>IF(Table13[[#This Row],[TCS MP]]&gt;=Table13[[#This Row],[BMP]],IF(Table13[[#This Row],[TCS MP]]&lt;=Table13[[#This Row],[EMP]],"Good","EMP"),"BMP")</f>
        <v>EMP</v>
      </c>
    </row>
    <row r="2341" spans="1:29" ht="24" customHeight="1" x14ac:dyDescent="0.25">
      <c r="A2341" t="s">
        <v>7368</v>
      </c>
      <c r="C2341" t="s">
        <v>203</v>
      </c>
      <c r="D2341" t="s">
        <v>17074</v>
      </c>
      <c r="E2341" t="s">
        <v>7369</v>
      </c>
      <c r="F2341" s="9">
        <f>Table13[[#This Row],[ToMeasure]]-Table13[[#This Row],[FromMeasure]]</f>
        <v>0.13911855000000001</v>
      </c>
      <c r="G2341" s="5" t="s">
        <v>7370</v>
      </c>
      <c r="H2341" s="35">
        <v>0</v>
      </c>
      <c r="I2341" s="56"/>
      <c r="J2341" t="s">
        <v>512</v>
      </c>
      <c r="K2341" s="58" t="s">
        <v>203</v>
      </c>
      <c r="L2341" s="35">
        <v>0.13911855000000001</v>
      </c>
      <c r="M2341" s="56"/>
      <c r="N2341" t="s">
        <v>3958</v>
      </c>
      <c r="O2341" s="2" t="s">
        <v>203</v>
      </c>
      <c r="P2341" s="2" t="s">
        <v>203</v>
      </c>
      <c r="Q2341" s="2" t="s">
        <v>203</v>
      </c>
      <c r="R2341" t="s">
        <v>203</v>
      </c>
      <c r="S2341" t="s">
        <v>203</v>
      </c>
      <c r="T2341" t="s">
        <v>203</v>
      </c>
      <c r="U2341" s="2" t="s">
        <v>203</v>
      </c>
      <c r="V2341" s="2" t="s">
        <v>203</v>
      </c>
      <c r="W2341" s="8" t="s">
        <v>203</v>
      </c>
      <c r="X2341" s="2" t="s">
        <v>203</v>
      </c>
      <c r="Y2341" s="45"/>
      <c r="AC2341" s="1" t="str">
        <f>IF(Table13[[#This Row],[TCS MP]]&gt;=Table13[[#This Row],[BMP]],IF(Table13[[#This Row],[TCS MP]]&lt;=Table13[[#This Row],[EMP]],"Good","EMP"),"BMP")</f>
        <v>EMP</v>
      </c>
    </row>
    <row r="2342" spans="1:29" ht="24" customHeight="1" x14ac:dyDescent="0.25">
      <c r="A2342" t="s">
        <v>7371</v>
      </c>
      <c r="C2342" t="s">
        <v>203</v>
      </c>
      <c r="D2342" t="s">
        <v>17074</v>
      </c>
      <c r="E2342" t="s">
        <v>7372</v>
      </c>
      <c r="F2342" s="9">
        <f>Table13[[#This Row],[ToMeasure]]-Table13[[#This Row],[FromMeasure]]</f>
        <v>8.4268609999999994E-2</v>
      </c>
      <c r="G2342" s="5" t="s">
        <v>7373</v>
      </c>
      <c r="H2342" s="35">
        <v>0</v>
      </c>
      <c r="I2342" s="56"/>
      <c r="J2342" t="s">
        <v>2205</v>
      </c>
      <c r="K2342" s="58" t="s">
        <v>203</v>
      </c>
      <c r="L2342" s="35">
        <v>8.4268609999999994E-2</v>
      </c>
      <c r="M2342" s="56"/>
      <c r="N2342" t="s">
        <v>635</v>
      </c>
      <c r="O2342" s="2" t="s">
        <v>203</v>
      </c>
      <c r="P2342" s="2" t="s">
        <v>203</v>
      </c>
      <c r="Q2342" s="2" t="s">
        <v>203</v>
      </c>
      <c r="R2342" t="s">
        <v>203</v>
      </c>
      <c r="S2342" t="s">
        <v>203</v>
      </c>
      <c r="T2342" t="s">
        <v>203</v>
      </c>
      <c r="U2342" s="2" t="s">
        <v>203</v>
      </c>
      <c r="V2342" s="2" t="s">
        <v>203</v>
      </c>
      <c r="W2342" s="8" t="s">
        <v>203</v>
      </c>
      <c r="X2342" s="2" t="s">
        <v>203</v>
      </c>
      <c r="Y2342" s="45"/>
      <c r="AC2342" s="1" t="str">
        <f>IF(Table13[[#This Row],[TCS MP]]&gt;=Table13[[#This Row],[BMP]],IF(Table13[[#This Row],[TCS MP]]&lt;=Table13[[#This Row],[EMP]],"Good","EMP"),"BMP")</f>
        <v>EMP</v>
      </c>
    </row>
    <row r="2343" spans="1:29" ht="24" customHeight="1" x14ac:dyDescent="0.25">
      <c r="A2343" t="s">
        <v>11889</v>
      </c>
      <c r="B2343" t="s">
        <v>21454</v>
      </c>
      <c r="C2343">
        <v>9990</v>
      </c>
      <c r="D2343" t="s">
        <v>17074</v>
      </c>
      <c r="E2343" t="s">
        <v>11890</v>
      </c>
      <c r="F2343" s="9">
        <f>Table13[[#This Row],[ToMeasure]]-Table13[[#This Row],[FromMeasure]]</f>
        <v>0.13451916999999999</v>
      </c>
      <c r="G2343" s="5" t="s">
        <v>11891</v>
      </c>
      <c r="H2343" s="35">
        <v>0</v>
      </c>
      <c r="I2343" s="56"/>
      <c r="J2343" t="s">
        <v>512</v>
      </c>
      <c r="K2343" s="58" t="s">
        <v>203</v>
      </c>
      <c r="L2343" s="35">
        <v>0.13451916999999999</v>
      </c>
      <c r="M2343" s="56"/>
      <c r="N2343" t="s">
        <v>3958</v>
      </c>
      <c r="O2343" s="2">
        <v>8899</v>
      </c>
      <c r="P2343" s="2">
        <v>0</v>
      </c>
      <c r="Q2343" s="2">
        <v>8899</v>
      </c>
      <c r="R2343" t="s">
        <v>11892</v>
      </c>
      <c r="S2343">
        <v>18</v>
      </c>
      <c r="T2343" t="s">
        <v>203</v>
      </c>
      <c r="U2343" s="2">
        <v>267</v>
      </c>
      <c r="V2343" s="2">
        <v>1036</v>
      </c>
      <c r="W2343" s="8">
        <v>0.14642094617372739</v>
      </c>
      <c r="X2343" s="2">
        <v>12215</v>
      </c>
      <c r="Y2343" s="45"/>
      <c r="AC2343" s="1" t="str">
        <f>IF(Table13[[#This Row],[TCS MP]]&gt;=Table13[[#This Row],[BMP]],IF(Table13[[#This Row],[TCS MP]]&lt;=Table13[[#This Row],[EMP]],"Good","EMP"),"BMP")</f>
        <v>EMP</v>
      </c>
    </row>
    <row r="2344" spans="1:29" ht="24" customHeight="1" x14ac:dyDescent="0.25">
      <c r="A2344" t="s">
        <v>7374</v>
      </c>
      <c r="B2344" t="s">
        <v>21457</v>
      </c>
      <c r="C2344">
        <v>9993</v>
      </c>
      <c r="D2344" t="s">
        <v>17074</v>
      </c>
      <c r="E2344" t="s">
        <v>7375</v>
      </c>
      <c r="F2344" s="9">
        <f>Table13[[#This Row],[ToMeasure]]-Table13[[#This Row],[FromMeasure]]</f>
        <v>0.15595301</v>
      </c>
      <c r="G2344" s="5" t="s">
        <v>7376</v>
      </c>
      <c r="H2344" s="35">
        <v>0</v>
      </c>
      <c r="I2344" s="56"/>
      <c r="J2344" t="s">
        <v>2205</v>
      </c>
      <c r="K2344" s="58" t="s">
        <v>203</v>
      </c>
      <c r="L2344" s="35">
        <v>0.15595301</v>
      </c>
      <c r="M2344" s="56"/>
      <c r="N2344" t="s">
        <v>635</v>
      </c>
      <c r="O2344" s="2">
        <v>9882</v>
      </c>
      <c r="P2344" s="2">
        <v>0</v>
      </c>
      <c r="Q2344" s="2">
        <v>9882</v>
      </c>
      <c r="R2344" t="s">
        <v>7377</v>
      </c>
      <c r="S2344">
        <v>19</v>
      </c>
      <c r="T2344" t="s">
        <v>203</v>
      </c>
      <c r="U2344" s="2">
        <v>374</v>
      </c>
      <c r="V2344" s="2">
        <v>553</v>
      </c>
      <c r="W2344" s="8">
        <v>9.3806921675774133E-2</v>
      </c>
      <c r="X2344" s="2">
        <v>13564</v>
      </c>
      <c r="Y2344" s="45"/>
      <c r="AC2344" s="1" t="str">
        <f>IF(Table13[[#This Row],[TCS MP]]&gt;=Table13[[#This Row],[BMP]],IF(Table13[[#This Row],[TCS MP]]&lt;=Table13[[#This Row],[EMP]],"Good","EMP"),"BMP")</f>
        <v>EMP</v>
      </c>
    </row>
    <row r="2345" spans="1:29" ht="24" customHeight="1" x14ac:dyDescent="0.25">
      <c r="A2345" t="s">
        <v>8406</v>
      </c>
      <c r="B2345" t="s">
        <v>20773</v>
      </c>
      <c r="C2345">
        <v>7190</v>
      </c>
      <c r="D2345" t="s">
        <v>17074</v>
      </c>
      <c r="E2345" t="s">
        <v>8407</v>
      </c>
      <c r="F2345" s="9">
        <f>Table13[[#This Row],[ToMeasure]]-Table13[[#This Row],[FromMeasure]]</f>
        <v>0.27931594999999998</v>
      </c>
      <c r="G2345" s="5" t="s">
        <v>8408</v>
      </c>
      <c r="H2345" s="35">
        <v>0</v>
      </c>
      <c r="I2345" s="56"/>
      <c r="J2345" t="s">
        <v>512</v>
      </c>
      <c r="K2345" s="58" t="s">
        <v>203</v>
      </c>
      <c r="L2345" s="35">
        <v>0.27931594999999998</v>
      </c>
      <c r="M2345" s="56"/>
      <c r="N2345" t="s">
        <v>3958</v>
      </c>
      <c r="O2345" s="2">
        <v>10036</v>
      </c>
      <c r="P2345" s="2">
        <v>0</v>
      </c>
      <c r="Q2345" s="2">
        <v>10036</v>
      </c>
      <c r="R2345" t="s">
        <v>8409</v>
      </c>
      <c r="S2345">
        <v>17</v>
      </c>
      <c r="T2345" t="s">
        <v>203</v>
      </c>
      <c r="U2345" s="2">
        <v>380</v>
      </c>
      <c r="V2345" s="2">
        <v>562</v>
      </c>
      <c r="W2345" s="8">
        <v>9.3862096452770022E-2</v>
      </c>
      <c r="X2345" s="2">
        <v>13776</v>
      </c>
      <c r="Y2345" s="45"/>
      <c r="AC2345" s="1" t="str">
        <f>IF(Table13[[#This Row],[TCS MP]]&gt;=Table13[[#This Row],[BMP]],IF(Table13[[#This Row],[TCS MP]]&lt;=Table13[[#This Row],[EMP]],"Good","EMP"),"BMP")</f>
        <v>EMP</v>
      </c>
    </row>
    <row r="2346" spans="1:29" ht="24" customHeight="1" x14ac:dyDescent="0.25">
      <c r="A2346" t="s">
        <v>11893</v>
      </c>
      <c r="B2346" t="s">
        <v>21456</v>
      </c>
      <c r="C2346">
        <v>9992</v>
      </c>
      <c r="D2346" t="s">
        <v>17074</v>
      </c>
      <c r="E2346" t="s">
        <v>11894</v>
      </c>
      <c r="F2346" s="9">
        <f>Table13[[#This Row],[ToMeasure]]-Table13[[#This Row],[FromMeasure]]</f>
        <v>0.1471075</v>
      </c>
      <c r="G2346" s="5" t="s">
        <v>11895</v>
      </c>
      <c r="H2346" s="35">
        <v>0</v>
      </c>
      <c r="I2346" s="56"/>
      <c r="J2346" t="s">
        <v>2205</v>
      </c>
      <c r="K2346" s="58" t="s">
        <v>203</v>
      </c>
      <c r="L2346" s="35">
        <v>0.1471075</v>
      </c>
      <c r="M2346" s="56"/>
      <c r="N2346" t="s">
        <v>635</v>
      </c>
      <c r="O2346" s="2">
        <v>5728</v>
      </c>
      <c r="P2346" s="2">
        <v>0</v>
      </c>
      <c r="Q2346" s="2">
        <v>5728</v>
      </c>
      <c r="R2346" t="s">
        <v>11896</v>
      </c>
      <c r="S2346">
        <v>11</v>
      </c>
      <c r="T2346" t="s">
        <v>203</v>
      </c>
      <c r="U2346" s="2">
        <v>214</v>
      </c>
      <c r="V2346" s="2">
        <v>319</v>
      </c>
      <c r="W2346" s="8">
        <v>9.3051675977653625E-2</v>
      </c>
      <c r="X2346" s="2">
        <v>7862</v>
      </c>
      <c r="Y2346" s="45"/>
      <c r="AC2346" s="1" t="str">
        <f>IF(Table13[[#This Row],[TCS MP]]&gt;=Table13[[#This Row],[BMP]],IF(Table13[[#This Row],[TCS MP]]&lt;=Table13[[#This Row],[EMP]],"Good","EMP"),"BMP")</f>
        <v>EMP</v>
      </c>
    </row>
    <row r="2347" spans="1:29" ht="24" customHeight="1" x14ac:dyDescent="0.25">
      <c r="A2347" t="s">
        <v>7378</v>
      </c>
      <c r="C2347" t="s">
        <v>203</v>
      </c>
      <c r="D2347" t="s">
        <v>17074</v>
      </c>
      <c r="E2347" t="s">
        <v>7379</v>
      </c>
      <c r="F2347" s="9">
        <f>Table13[[#This Row],[ToMeasure]]-Table13[[#This Row],[FromMeasure]]</f>
        <v>0.15731903</v>
      </c>
      <c r="G2347" s="5" t="s">
        <v>7380</v>
      </c>
      <c r="H2347" s="35">
        <v>0</v>
      </c>
      <c r="I2347" s="56"/>
      <c r="J2347" t="s">
        <v>635</v>
      </c>
      <c r="K2347" s="58" t="s">
        <v>203</v>
      </c>
      <c r="L2347" s="35">
        <v>0.15731903</v>
      </c>
      <c r="M2347" s="56"/>
      <c r="N2347" t="s">
        <v>2205</v>
      </c>
      <c r="O2347" s="2" t="s">
        <v>203</v>
      </c>
      <c r="P2347" s="2" t="s">
        <v>203</v>
      </c>
      <c r="Q2347" s="2" t="s">
        <v>203</v>
      </c>
      <c r="R2347" t="s">
        <v>203</v>
      </c>
      <c r="S2347" t="s">
        <v>203</v>
      </c>
      <c r="T2347" t="s">
        <v>203</v>
      </c>
      <c r="U2347" s="2" t="s">
        <v>203</v>
      </c>
      <c r="V2347" s="2" t="s">
        <v>203</v>
      </c>
      <c r="W2347" s="8" t="s">
        <v>203</v>
      </c>
      <c r="X2347" s="2" t="s">
        <v>203</v>
      </c>
      <c r="Y2347" s="45"/>
      <c r="AC2347" s="1" t="str">
        <f>IF(Table13[[#This Row],[TCS MP]]&gt;=Table13[[#This Row],[BMP]],IF(Table13[[#This Row],[TCS MP]]&lt;=Table13[[#This Row],[EMP]],"Good","EMP"),"BMP")</f>
        <v>EMP</v>
      </c>
    </row>
    <row r="2348" spans="1:29" ht="24" customHeight="1" x14ac:dyDescent="0.25">
      <c r="A2348" t="s">
        <v>7381</v>
      </c>
      <c r="B2348" t="s">
        <v>21455</v>
      </c>
      <c r="C2348">
        <v>9991</v>
      </c>
      <c r="D2348" t="s">
        <v>17074</v>
      </c>
      <c r="E2348" t="s">
        <v>7382</v>
      </c>
      <c r="F2348" s="9">
        <f>Table13[[#This Row],[ToMeasure]]-Table13[[#This Row],[FromMeasure]]</f>
        <v>0.15072978000000001</v>
      </c>
      <c r="G2348" s="5" t="s">
        <v>7383</v>
      </c>
      <c r="H2348" s="35">
        <v>0</v>
      </c>
      <c r="I2348" s="56"/>
      <c r="J2348" t="s">
        <v>3958</v>
      </c>
      <c r="K2348" s="58" t="s">
        <v>203</v>
      </c>
      <c r="L2348" s="35">
        <v>0.15072978000000001</v>
      </c>
      <c r="M2348" s="56"/>
      <c r="N2348" t="s">
        <v>512</v>
      </c>
      <c r="O2348" s="2">
        <v>4285</v>
      </c>
      <c r="P2348" s="2">
        <v>0</v>
      </c>
      <c r="Q2348" s="2">
        <v>4285</v>
      </c>
      <c r="R2348" t="s">
        <v>7384</v>
      </c>
      <c r="S2348">
        <v>12</v>
      </c>
      <c r="T2348" t="s">
        <v>203</v>
      </c>
      <c r="U2348" s="2">
        <v>129</v>
      </c>
      <c r="V2348" s="2">
        <v>497</v>
      </c>
      <c r="W2348" s="8">
        <v>0.14609101516919487</v>
      </c>
      <c r="X2348" s="2">
        <v>5882</v>
      </c>
      <c r="Y2348" s="45"/>
      <c r="AC2348" s="1" t="str">
        <f>IF(Table13[[#This Row],[TCS MP]]&gt;=Table13[[#This Row],[BMP]],IF(Table13[[#This Row],[TCS MP]]&lt;=Table13[[#This Row],[EMP]],"Good","EMP"),"BMP")</f>
        <v>EMP</v>
      </c>
    </row>
    <row r="2349" spans="1:29" ht="24" customHeight="1" x14ac:dyDescent="0.25">
      <c r="A2349" t="s">
        <v>4115</v>
      </c>
      <c r="C2349" t="s">
        <v>203</v>
      </c>
      <c r="D2349" t="s">
        <v>17074</v>
      </c>
      <c r="E2349" t="s">
        <v>4116</v>
      </c>
      <c r="F2349" s="9">
        <f>Table13[[#This Row],[ToMeasure]]-Table13[[#This Row],[FromMeasure]]</f>
        <v>0.18718145</v>
      </c>
      <c r="G2349" s="5" t="s">
        <v>4117</v>
      </c>
      <c r="H2349" s="35">
        <v>0</v>
      </c>
      <c r="I2349" s="56"/>
      <c r="J2349" t="s">
        <v>3958</v>
      </c>
      <c r="K2349" s="58" t="s">
        <v>203</v>
      </c>
      <c r="L2349" s="35">
        <v>0.18718145</v>
      </c>
      <c r="M2349" s="56"/>
      <c r="N2349" t="s">
        <v>512</v>
      </c>
      <c r="O2349" s="2" t="s">
        <v>203</v>
      </c>
      <c r="P2349" s="2" t="s">
        <v>203</v>
      </c>
      <c r="Q2349" s="2" t="s">
        <v>203</v>
      </c>
      <c r="R2349" t="s">
        <v>203</v>
      </c>
      <c r="S2349" t="s">
        <v>203</v>
      </c>
      <c r="T2349" t="s">
        <v>203</v>
      </c>
      <c r="U2349" s="2" t="s">
        <v>203</v>
      </c>
      <c r="V2349" s="2" t="s">
        <v>203</v>
      </c>
      <c r="W2349" s="8" t="s">
        <v>203</v>
      </c>
      <c r="X2349" s="2" t="s">
        <v>203</v>
      </c>
      <c r="Y2349" s="45"/>
      <c r="AC2349" s="1" t="str">
        <f>IF(Table13[[#This Row],[TCS MP]]&gt;=Table13[[#This Row],[BMP]],IF(Table13[[#This Row],[TCS MP]]&lt;=Table13[[#This Row],[EMP]],"Good","EMP"),"BMP")</f>
        <v>EMP</v>
      </c>
    </row>
    <row r="2350" spans="1:29" ht="24" customHeight="1" x14ac:dyDescent="0.25">
      <c r="A2350" t="s">
        <v>11897</v>
      </c>
      <c r="C2350" t="s">
        <v>203</v>
      </c>
      <c r="D2350" t="s">
        <v>17074</v>
      </c>
      <c r="E2350" t="s">
        <v>11898</v>
      </c>
      <c r="F2350" s="9">
        <f>Table13[[#This Row],[ToMeasure]]-Table13[[#This Row],[FromMeasure]]</f>
        <v>0.19997408999999999</v>
      </c>
      <c r="G2350" s="5" t="s">
        <v>11899</v>
      </c>
      <c r="H2350" s="35">
        <v>0</v>
      </c>
      <c r="I2350" s="56"/>
      <c r="J2350" t="s">
        <v>2205</v>
      </c>
      <c r="K2350" s="58" t="s">
        <v>203</v>
      </c>
      <c r="L2350" s="35">
        <v>0.19997408999999999</v>
      </c>
      <c r="M2350" s="56"/>
      <c r="N2350" t="s">
        <v>635</v>
      </c>
      <c r="O2350" s="2" t="s">
        <v>203</v>
      </c>
      <c r="P2350" s="2" t="s">
        <v>203</v>
      </c>
      <c r="Q2350" s="2" t="s">
        <v>203</v>
      </c>
      <c r="R2350" t="s">
        <v>203</v>
      </c>
      <c r="S2350" t="s">
        <v>203</v>
      </c>
      <c r="T2350" t="s">
        <v>203</v>
      </c>
      <c r="U2350" s="2" t="s">
        <v>203</v>
      </c>
      <c r="V2350" s="2" t="s">
        <v>203</v>
      </c>
      <c r="W2350" s="8" t="s">
        <v>203</v>
      </c>
      <c r="X2350" s="2" t="s">
        <v>203</v>
      </c>
      <c r="Y2350" s="45"/>
      <c r="AC2350" s="1" t="str">
        <f>IF(Table13[[#This Row],[TCS MP]]&gt;=Table13[[#This Row],[BMP]],IF(Table13[[#This Row],[TCS MP]]&lt;=Table13[[#This Row],[EMP]],"Good","EMP"),"BMP")</f>
        <v>EMP</v>
      </c>
    </row>
    <row r="2351" spans="1:29" ht="24" customHeight="1" x14ac:dyDescent="0.25">
      <c r="A2351" t="s">
        <v>8410</v>
      </c>
      <c r="B2351" t="s">
        <v>19738</v>
      </c>
      <c r="C2351">
        <v>5060</v>
      </c>
      <c r="D2351" t="s">
        <v>17074</v>
      </c>
      <c r="E2351" t="s">
        <v>8411</v>
      </c>
      <c r="F2351" s="9">
        <f>Table13[[#This Row],[ToMeasure]]-Table13[[#This Row],[FromMeasure]]</f>
        <v>0.33271655</v>
      </c>
      <c r="G2351" s="5" t="s">
        <v>7388</v>
      </c>
      <c r="H2351" s="35">
        <v>0</v>
      </c>
      <c r="I2351" s="56"/>
      <c r="J2351" t="s">
        <v>512</v>
      </c>
      <c r="K2351" s="58" t="s">
        <v>203</v>
      </c>
      <c r="L2351" s="35">
        <v>0.33271655</v>
      </c>
      <c r="M2351" s="56"/>
      <c r="N2351" t="s">
        <v>7387</v>
      </c>
      <c r="O2351" s="2">
        <v>12790</v>
      </c>
      <c r="P2351" s="2">
        <v>0</v>
      </c>
      <c r="Q2351" s="2">
        <v>12790</v>
      </c>
      <c r="R2351" t="s">
        <v>8412</v>
      </c>
      <c r="S2351">
        <v>9</v>
      </c>
      <c r="T2351" t="s">
        <v>203</v>
      </c>
      <c r="U2351" s="2">
        <v>468</v>
      </c>
      <c r="V2351" s="2">
        <v>624</v>
      </c>
      <c r="W2351" s="8">
        <v>8.5379202501954646E-2</v>
      </c>
      <c r="X2351" s="2">
        <v>17556</v>
      </c>
      <c r="Y2351" s="45"/>
      <c r="AC2351" s="1" t="str">
        <f>IF(Table13[[#This Row],[TCS MP]]&gt;=Table13[[#This Row],[BMP]],IF(Table13[[#This Row],[TCS MP]]&lt;=Table13[[#This Row],[EMP]],"Good","EMP"),"BMP")</f>
        <v>EMP</v>
      </c>
    </row>
    <row r="2352" spans="1:29" ht="24" customHeight="1" x14ac:dyDescent="0.25">
      <c r="A2352" t="s">
        <v>4118</v>
      </c>
      <c r="B2352" t="s">
        <v>19743</v>
      </c>
      <c r="C2352">
        <v>5066</v>
      </c>
      <c r="D2352" t="s">
        <v>17074</v>
      </c>
      <c r="E2352" t="s">
        <v>4119</v>
      </c>
      <c r="F2352" s="9">
        <f>Table13[[#This Row],[ToMeasure]]-Table13[[#This Row],[FromMeasure]]</f>
        <v>0.41993821000000003</v>
      </c>
      <c r="G2352" s="5" t="s">
        <v>4120</v>
      </c>
      <c r="H2352" s="35">
        <v>8.4807999999999997E-4</v>
      </c>
      <c r="I2352" s="56"/>
      <c r="J2352" t="s">
        <v>512</v>
      </c>
      <c r="K2352" s="58" t="s">
        <v>203</v>
      </c>
      <c r="L2352" s="35">
        <v>0.42078629000000001</v>
      </c>
      <c r="M2352" s="56"/>
      <c r="N2352" t="s">
        <v>687</v>
      </c>
      <c r="O2352" s="2">
        <v>2091</v>
      </c>
      <c r="P2352" s="2">
        <v>0</v>
      </c>
      <c r="Q2352" s="2">
        <v>2091</v>
      </c>
      <c r="R2352" t="s">
        <v>4121</v>
      </c>
      <c r="S2352">
        <v>11</v>
      </c>
      <c r="T2352" t="s">
        <v>203</v>
      </c>
      <c r="U2352" s="2">
        <v>74</v>
      </c>
      <c r="V2352" s="2">
        <v>99</v>
      </c>
      <c r="W2352" s="8">
        <v>8.2735533237685316E-2</v>
      </c>
      <c r="X2352" s="2">
        <v>2870</v>
      </c>
      <c r="Y2352" s="45"/>
      <c r="AC2352" s="1" t="str">
        <f>IF(Table13[[#This Row],[TCS MP]]&gt;=Table13[[#This Row],[BMP]],IF(Table13[[#This Row],[TCS MP]]&lt;=Table13[[#This Row],[EMP]],"Good","EMP"),"BMP")</f>
        <v>EMP</v>
      </c>
    </row>
    <row r="2353" spans="1:29" ht="24" customHeight="1" x14ac:dyDescent="0.25">
      <c r="A2353" t="s">
        <v>7385</v>
      </c>
      <c r="B2353" t="s">
        <v>19739</v>
      </c>
      <c r="C2353">
        <v>5061</v>
      </c>
      <c r="D2353" t="s">
        <v>17074</v>
      </c>
      <c r="E2353" t="s">
        <v>7386</v>
      </c>
      <c r="F2353" s="9">
        <f>Table13[[#This Row],[ToMeasure]]-Table13[[#This Row],[FromMeasure]]</f>
        <v>0.37461229000000001</v>
      </c>
      <c r="G2353" s="5" t="s">
        <v>7387</v>
      </c>
      <c r="H2353" s="35">
        <v>0</v>
      </c>
      <c r="I2353" s="56"/>
      <c r="J2353" t="s">
        <v>7388</v>
      </c>
      <c r="K2353" s="58" t="s">
        <v>203</v>
      </c>
      <c r="L2353" s="35">
        <v>0.37461229000000001</v>
      </c>
      <c r="M2353" s="56"/>
      <c r="N2353" t="s">
        <v>512</v>
      </c>
      <c r="O2353" s="2">
        <v>4855</v>
      </c>
      <c r="P2353" s="2">
        <v>0</v>
      </c>
      <c r="Q2353" s="2">
        <v>4855</v>
      </c>
      <c r="R2353" t="s">
        <v>7389</v>
      </c>
      <c r="S2353">
        <v>9</v>
      </c>
      <c r="T2353" t="s">
        <v>203</v>
      </c>
      <c r="U2353" s="2">
        <v>146</v>
      </c>
      <c r="V2353" s="2">
        <v>565</v>
      </c>
      <c r="W2353" s="8">
        <v>0.14644696189495365</v>
      </c>
      <c r="X2353" s="2">
        <v>6664</v>
      </c>
      <c r="Y2353" s="45"/>
      <c r="AC2353" s="1" t="str">
        <f>IF(Table13[[#This Row],[TCS MP]]&gt;=Table13[[#This Row],[BMP]],IF(Table13[[#This Row],[TCS MP]]&lt;=Table13[[#This Row],[EMP]],"Good","EMP"),"BMP")</f>
        <v>EMP</v>
      </c>
    </row>
    <row r="2354" spans="1:29" ht="24" customHeight="1" x14ac:dyDescent="0.25">
      <c r="A2354" t="s">
        <v>4122</v>
      </c>
      <c r="B2354" t="s">
        <v>19742</v>
      </c>
      <c r="C2354">
        <v>5065</v>
      </c>
      <c r="D2354" t="s">
        <v>17074</v>
      </c>
      <c r="E2354" t="s">
        <v>4123</v>
      </c>
      <c r="F2354" s="9">
        <f>Table13[[#This Row],[ToMeasure]]-Table13[[#This Row],[FromMeasure]]</f>
        <v>0.23569204999999999</v>
      </c>
      <c r="G2354" s="5" t="s">
        <v>4124</v>
      </c>
      <c r="H2354" s="35">
        <v>0</v>
      </c>
      <c r="I2354" s="56"/>
      <c r="J2354" t="s">
        <v>687</v>
      </c>
      <c r="K2354" s="58" t="s">
        <v>203</v>
      </c>
      <c r="L2354" s="35">
        <v>0.23569204999999999</v>
      </c>
      <c r="M2354" s="56"/>
      <c r="N2354" t="s">
        <v>635</v>
      </c>
      <c r="O2354" s="2">
        <v>4915</v>
      </c>
      <c r="P2354" s="2">
        <v>0</v>
      </c>
      <c r="Q2354" s="2">
        <v>4915</v>
      </c>
      <c r="R2354" t="s">
        <v>4125</v>
      </c>
      <c r="S2354">
        <v>10</v>
      </c>
      <c r="T2354" t="s">
        <v>203</v>
      </c>
      <c r="U2354" s="2">
        <v>393</v>
      </c>
      <c r="V2354" s="2">
        <v>64</v>
      </c>
      <c r="W2354" s="8">
        <v>9.2980671414038651E-2</v>
      </c>
      <c r="X2354" s="2">
        <v>7736</v>
      </c>
      <c r="Y2354" s="45"/>
      <c r="AC2354" s="1" t="str">
        <f>IF(Table13[[#This Row],[TCS MP]]&gt;=Table13[[#This Row],[BMP]],IF(Table13[[#This Row],[TCS MP]]&lt;=Table13[[#This Row],[EMP]],"Good","EMP"),"BMP")</f>
        <v>EMP</v>
      </c>
    </row>
    <row r="2355" spans="1:29" ht="24" customHeight="1" x14ac:dyDescent="0.25">
      <c r="A2355" t="s">
        <v>11900</v>
      </c>
      <c r="B2355" t="s">
        <v>19741</v>
      </c>
      <c r="C2355">
        <v>5063</v>
      </c>
      <c r="D2355" t="s">
        <v>17074</v>
      </c>
      <c r="E2355" t="s">
        <v>11901</v>
      </c>
      <c r="F2355" s="9">
        <f>Table13[[#This Row],[ToMeasure]]-Table13[[#This Row],[FromMeasure]]</f>
        <v>0.39064021999999998</v>
      </c>
      <c r="G2355" s="5" t="s">
        <v>10725</v>
      </c>
      <c r="H2355" s="35">
        <v>0</v>
      </c>
      <c r="I2355" s="56"/>
      <c r="J2355" t="s">
        <v>10726</v>
      </c>
      <c r="K2355" s="58" t="s">
        <v>203</v>
      </c>
      <c r="L2355" s="35">
        <v>0.39064021999999998</v>
      </c>
      <c r="M2355" s="56"/>
      <c r="N2355" t="s">
        <v>635</v>
      </c>
      <c r="O2355" s="2">
        <v>10461</v>
      </c>
      <c r="P2355" s="2">
        <v>0</v>
      </c>
      <c r="Q2355" s="2">
        <v>10461</v>
      </c>
      <c r="R2355" t="s">
        <v>11902</v>
      </c>
      <c r="S2355">
        <v>9</v>
      </c>
      <c r="T2355" t="s">
        <v>203</v>
      </c>
      <c r="U2355" s="2">
        <v>312</v>
      </c>
      <c r="V2355" s="2">
        <v>1219</v>
      </c>
      <c r="W2355" s="8">
        <v>0.14635312111652807</v>
      </c>
      <c r="X2355" s="2">
        <v>14359</v>
      </c>
      <c r="Y2355" s="45"/>
      <c r="AC2355" s="1" t="str">
        <f>IF(Table13[[#This Row],[TCS MP]]&gt;=Table13[[#This Row],[BMP]],IF(Table13[[#This Row],[TCS MP]]&lt;=Table13[[#This Row],[EMP]],"Good","EMP"),"BMP")</f>
        <v>EMP</v>
      </c>
    </row>
    <row r="2356" spans="1:29" ht="24" customHeight="1" x14ac:dyDescent="0.25">
      <c r="A2356" t="s">
        <v>7390</v>
      </c>
      <c r="B2356" t="s">
        <v>19745</v>
      </c>
      <c r="C2356">
        <v>5070</v>
      </c>
      <c r="D2356" t="s">
        <v>17074</v>
      </c>
      <c r="E2356" t="s">
        <v>7391</v>
      </c>
      <c r="F2356" s="9">
        <f>Table13[[#This Row],[ToMeasure]]-Table13[[#This Row],[FromMeasure]]</f>
        <v>0.22941291999999999</v>
      </c>
      <c r="G2356" s="5" t="s">
        <v>7392</v>
      </c>
      <c r="H2356" s="35">
        <v>0</v>
      </c>
      <c r="I2356" s="56"/>
      <c r="J2356" t="s">
        <v>512</v>
      </c>
      <c r="K2356" s="58" t="s">
        <v>203</v>
      </c>
      <c r="L2356" s="35">
        <v>0.22941291999999999</v>
      </c>
      <c r="M2356" s="56"/>
      <c r="N2356" t="s">
        <v>7393</v>
      </c>
      <c r="O2356" s="2">
        <v>1384</v>
      </c>
      <c r="P2356" s="2">
        <v>0</v>
      </c>
      <c r="Q2356" s="2">
        <v>1384</v>
      </c>
      <c r="R2356" t="s">
        <v>7394</v>
      </c>
      <c r="S2356">
        <v>11</v>
      </c>
      <c r="T2356" t="s">
        <v>203</v>
      </c>
      <c r="U2356" s="2">
        <v>57</v>
      </c>
      <c r="V2356" s="2">
        <v>73</v>
      </c>
      <c r="W2356" s="8">
        <v>9.3930635838150284E-2</v>
      </c>
      <c r="X2356" s="2">
        <v>1900</v>
      </c>
      <c r="Y2356" s="45"/>
      <c r="AC2356" s="1" t="str">
        <f>IF(Table13[[#This Row],[TCS MP]]&gt;=Table13[[#This Row],[BMP]],IF(Table13[[#This Row],[TCS MP]]&lt;=Table13[[#This Row],[EMP]],"Good","EMP"),"BMP")</f>
        <v>EMP</v>
      </c>
    </row>
    <row r="2357" spans="1:29" ht="24" customHeight="1" x14ac:dyDescent="0.25">
      <c r="A2357" t="s">
        <v>11903</v>
      </c>
      <c r="B2357" t="s">
        <v>19747</v>
      </c>
      <c r="C2357">
        <v>5072</v>
      </c>
      <c r="D2357" t="s">
        <v>17074</v>
      </c>
      <c r="E2357" t="s">
        <v>11904</v>
      </c>
      <c r="F2357" s="9">
        <f>Table13[[#This Row],[ToMeasure]]-Table13[[#This Row],[FromMeasure]]</f>
        <v>0.1486905</v>
      </c>
      <c r="G2357" s="5" t="s">
        <v>7398</v>
      </c>
      <c r="H2357" s="35">
        <v>0</v>
      </c>
      <c r="I2357" s="56"/>
      <c r="J2357" t="s">
        <v>635</v>
      </c>
      <c r="K2357" s="58" t="s">
        <v>203</v>
      </c>
      <c r="L2357" s="35">
        <v>0.1486905</v>
      </c>
      <c r="M2357" s="56"/>
      <c r="N2357" t="s">
        <v>7397</v>
      </c>
      <c r="O2357" s="2">
        <v>1589</v>
      </c>
      <c r="P2357" s="2">
        <v>0</v>
      </c>
      <c r="Q2357" s="2">
        <v>1589</v>
      </c>
      <c r="R2357" t="s">
        <v>11905</v>
      </c>
      <c r="S2357">
        <v>9</v>
      </c>
      <c r="T2357" t="s">
        <v>203</v>
      </c>
      <c r="U2357" s="2">
        <v>51</v>
      </c>
      <c r="V2357" s="2">
        <v>68</v>
      </c>
      <c r="W2357" s="8">
        <v>7.4889867841409691E-2</v>
      </c>
      <c r="X2357" s="2">
        <v>2181</v>
      </c>
      <c r="Y2357" s="45"/>
      <c r="AC2357" s="1" t="str">
        <f>IF(Table13[[#This Row],[TCS MP]]&gt;=Table13[[#This Row],[BMP]],IF(Table13[[#This Row],[TCS MP]]&lt;=Table13[[#This Row],[EMP]],"Good","EMP"),"BMP")</f>
        <v>EMP</v>
      </c>
    </row>
    <row r="2358" spans="1:29" ht="24" customHeight="1" x14ac:dyDescent="0.25">
      <c r="A2358" t="s">
        <v>8413</v>
      </c>
      <c r="B2358" t="s">
        <v>19746</v>
      </c>
      <c r="C2358">
        <v>5071</v>
      </c>
      <c r="D2358" t="s">
        <v>17074</v>
      </c>
      <c r="E2358" t="s">
        <v>8414</v>
      </c>
      <c r="F2358" s="9">
        <f>Table13[[#This Row],[ToMeasure]]-Table13[[#This Row],[FromMeasure]]</f>
        <v>0.16798466000000001</v>
      </c>
      <c r="G2358" s="5" t="s">
        <v>7393</v>
      </c>
      <c r="H2358" s="35">
        <v>0</v>
      </c>
      <c r="I2358" s="56"/>
      <c r="J2358" t="s">
        <v>7392</v>
      </c>
      <c r="K2358" s="58" t="s">
        <v>203</v>
      </c>
      <c r="L2358" s="35">
        <v>0.16798466000000001</v>
      </c>
      <c r="M2358" s="56"/>
      <c r="N2358" t="s">
        <v>512</v>
      </c>
      <c r="O2358" s="2">
        <v>1830</v>
      </c>
      <c r="P2358" s="2">
        <v>0</v>
      </c>
      <c r="Q2358" s="2">
        <v>1830</v>
      </c>
      <c r="R2358" t="s">
        <v>8415</v>
      </c>
      <c r="S2358">
        <v>10</v>
      </c>
      <c r="T2358" t="s">
        <v>203</v>
      </c>
      <c r="U2358" s="2">
        <v>38</v>
      </c>
      <c r="V2358" s="2">
        <v>155</v>
      </c>
      <c r="W2358" s="8">
        <v>0.10546448087431694</v>
      </c>
      <c r="X2358" s="2">
        <v>2512</v>
      </c>
      <c r="Y2358" s="45"/>
      <c r="AC2358" s="1" t="str">
        <f>IF(Table13[[#This Row],[TCS MP]]&gt;=Table13[[#This Row],[BMP]],IF(Table13[[#This Row],[TCS MP]]&lt;=Table13[[#This Row],[EMP]],"Good","EMP"),"BMP")</f>
        <v>EMP</v>
      </c>
    </row>
    <row r="2359" spans="1:29" ht="24" customHeight="1" x14ac:dyDescent="0.25">
      <c r="A2359" t="s">
        <v>7395</v>
      </c>
      <c r="B2359" t="s">
        <v>19748</v>
      </c>
      <c r="C2359">
        <v>5073</v>
      </c>
      <c r="D2359" t="s">
        <v>17074</v>
      </c>
      <c r="E2359" t="s">
        <v>7396</v>
      </c>
      <c r="F2359" s="9">
        <f>Table13[[#This Row],[ToMeasure]]-Table13[[#This Row],[FromMeasure]]</f>
        <v>0.16197359</v>
      </c>
      <c r="G2359" s="5" t="s">
        <v>7397</v>
      </c>
      <c r="H2359" s="35">
        <v>0</v>
      </c>
      <c r="I2359" s="56"/>
      <c r="J2359" t="s">
        <v>7398</v>
      </c>
      <c r="K2359" s="58" t="s">
        <v>203</v>
      </c>
      <c r="L2359" s="35">
        <v>0.16197359</v>
      </c>
      <c r="M2359" s="56"/>
      <c r="N2359" t="s">
        <v>635</v>
      </c>
      <c r="O2359" s="2">
        <v>1960</v>
      </c>
      <c r="P2359" s="2">
        <v>0</v>
      </c>
      <c r="Q2359" s="2">
        <v>1960</v>
      </c>
      <c r="R2359" t="s">
        <v>7399</v>
      </c>
      <c r="S2359">
        <v>13</v>
      </c>
      <c r="T2359" t="s">
        <v>203</v>
      </c>
      <c r="U2359" s="2">
        <v>59</v>
      </c>
      <c r="V2359" s="2">
        <v>232</v>
      </c>
      <c r="W2359" s="8">
        <v>0.14846938775510204</v>
      </c>
      <c r="X2359" s="2">
        <v>2690</v>
      </c>
      <c r="Y2359" s="45"/>
      <c r="AC2359" s="1" t="str">
        <f>IF(Table13[[#This Row],[TCS MP]]&gt;=Table13[[#This Row],[BMP]],IF(Table13[[#This Row],[TCS MP]]&lt;=Table13[[#This Row],[EMP]],"Good","EMP"),"BMP")</f>
        <v>EMP</v>
      </c>
    </row>
    <row r="2360" spans="1:29" ht="24" customHeight="1" x14ac:dyDescent="0.25">
      <c r="A2360" t="s">
        <v>7400</v>
      </c>
      <c r="B2360" t="s">
        <v>19749</v>
      </c>
      <c r="C2360">
        <v>5080</v>
      </c>
      <c r="D2360" t="s">
        <v>17074</v>
      </c>
      <c r="E2360" t="s">
        <v>7401</v>
      </c>
      <c r="F2360" s="9">
        <f>Table13[[#This Row],[ToMeasure]]-Table13[[#This Row],[FromMeasure]]</f>
        <v>0.30138521000000001</v>
      </c>
      <c r="G2360" s="5" t="s">
        <v>7402</v>
      </c>
      <c r="H2360" s="35">
        <v>0</v>
      </c>
      <c r="I2360" s="56"/>
      <c r="J2360" t="s">
        <v>512</v>
      </c>
      <c r="K2360" s="58" t="s">
        <v>203</v>
      </c>
      <c r="L2360" s="35">
        <v>0.30138521000000001</v>
      </c>
      <c r="M2360" s="56"/>
      <c r="N2360" t="s">
        <v>7403</v>
      </c>
      <c r="O2360" s="2">
        <v>7930</v>
      </c>
      <c r="P2360" s="2">
        <v>0</v>
      </c>
      <c r="Q2360" s="2">
        <v>7930</v>
      </c>
      <c r="R2360" t="s">
        <v>7404</v>
      </c>
      <c r="S2360">
        <v>13</v>
      </c>
      <c r="T2360" t="s">
        <v>203</v>
      </c>
      <c r="U2360" s="2">
        <v>288</v>
      </c>
      <c r="V2360" s="2">
        <v>382</v>
      </c>
      <c r="W2360" s="8">
        <v>8.4489281210592682E-2</v>
      </c>
      <c r="X2360" s="2">
        <v>10885</v>
      </c>
      <c r="Y2360" s="45"/>
      <c r="AC2360" s="1" t="str">
        <f>IF(Table13[[#This Row],[TCS MP]]&gt;=Table13[[#This Row],[BMP]],IF(Table13[[#This Row],[TCS MP]]&lt;=Table13[[#This Row],[EMP]],"Good","EMP"),"BMP")</f>
        <v>EMP</v>
      </c>
    </row>
    <row r="2361" spans="1:29" ht="24" customHeight="1" x14ac:dyDescent="0.25">
      <c r="A2361" t="s">
        <v>4126</v>
      </c>
      <c r="B2361" t="s">
        <v>19751</v>
      </c>
      <c r="C2361">
        <v>5082</v>
      </c>
      <c r="D2361" t="s">
        <v>17074</v>
      </c>
      <c r="E2361" t="s">
        <v>4127</v>
      </c>
      <c r="F2361" s="9">
        <f>Table13[[#This Row],[ToMeasure]]-Table13[[#This Row],[FromMeasure]]</f>
        <v>0.31378594999999998</v>
      </c>
      <c r="G2361" s="5" t="s">
        <v>4128</v>
      </c>
      <c r="H2361" s="35">
        <v>0</v>
      </c>
      <c r="I2361" s="56"/>
      <c r="J2361" t="s">
        <v>4129</v>
      </c>
      <c r="K2361" s="58" t="s">
        <v>203</v>
      </c>
      <c r="L2361" s="35">
        <v>0.31378594999999998</v>
      </c>
      <c r="M2361" s="56"/>
      <c r="N2361" t="s">
        <v>635</v>
      </c>
      <c r="O2361" s="2">
        <v>1407</v>
      </c>
      <c r="P2361" s="2">
        <v>0</v>
      </c>
      <c r="Q2361" s="2">
        <v>1407</v>
      </c>
      <c r="R2361" t="s">
        <v>4130</v>
      </c>
      <c r="S2361">
        <v>10</v>
      </c>
      <c r="T2361" t="s">
        <v>203</v>
      </c>
      <c r="U2361" s="2">
        <v>46</v>
      </c>
      <c r="V2361" s="2">
        <v>61</v>
      </c>
      <c r="W2361" s="8">
        <v>7.604832977967306E-2</v>
      </c>
      <c r="X2361" s="2">
        <v>1931</v>
      </c>
      <c r="Y2361" s="45"/>
      <c r="AC2361" s="1" t="str">
        <f>IF(Table13[[#This Row],[TCS MP]]&gt;=Table13[[#This Row],[BMP]],IF(Table13[[#This Row],[TCS MP]]&lt;=Table13[[#This Row],[EMP]],"Good","EMP"),"BMP")</f>
        <v>EMP</v>
      </c>
    </row>
    <row r="2362" spans="1:29" ht="24" customHeight="1" x14ac:dyDescent="0.25">
      <c r="A2362" t="s">
        <v>11906</v>
      </c>
      <c r="B2362" t="s">
        <v>19750</v>
      </c>
      <c r="C2362">
        <v>5081</v>
      </c>
      <c r="D2362" t="s">
        <v>17074</v>
      </c>
      <c r="E2362" t="s">
        <v>11907</v>
      </c>
      <c r="F2362" s="9">
        <f>Table13[[#This Row],[ToMeasure]]-Table13[[#This Row],[FromMeasure]]</f>
        <v>0.25403943000000001</v>
      </c>
      <c r="G2362" s="5" t="s">
        <v>7403</v>
      </c>
      <c r="H2362" s="35">
        <v>0</v>
      </c>
      <c r="I2362" s="56"/>
      <c r="J2362" t="s">
        <v>7402</v>
      </c>
      <c r="K2362" s="58" t="s">
        <v>203</v>
      </c>
      <c r="L2362" s="35">
        <v>0.25403943000000001</v>
      </c>
      <c r="M2362" s="56"/>
      <c r="N2362" t="s">
        <v>512</v>
      </c>
      <c r="O2362" s="2">
        <v>1916</v>
      </c>
      <c r="P2362" s="2">
        <v>0</v>
      </c>
      <c r="Q2362" s="2">
        <v>1916</v>
      </c>
      <c r="R2362" t="s">
        <v>11908</v>
      </c>
      <c r="S2362">
        <v>14</v>
      </c>
      <c r="T2362" t="s">
        <v>203</v>
      </c>
      <c r="U2362" s="2">
        <v>68</v>
      </c>
      <c r="V2362" s="2">
        <v>266</v>
      </c>
      <c r="W2362" s="8">
        <v>0.174321503131524</v>
      </c>
      <c r="X2362" s="2">
        <v>2630</v>
      </c>
      <c r="Y2362" s="45"/>
      <c r="AC2362" s="1" t="str">
        <f>IF(Table13[[#This Row],[TCS MP]]&gt;=Table13[[#This Row],[BMP]],IF(Table13[[#This Row],[TCS MP]]&lt;=Table13[[#This Row],[EMP]],"Good","EMP"),"BMP")</f>
        <v>EMP</v>
      </c>
    </row>
    <row r="2363" spans="1:29" ht="24" customHeight="1" x14ac:dyDescent="0.25">
      <c r="A2363" t="s">
        <v>7405</v>
      </c>
      <c r="B2363" t="s">
        <v>19752</v>
      </c>
      <c r="C2363">
        <v>5083</v>
      </c>
      <c r="D2363" t="s">
        <v>17074</v>
      </c>
      <c r="E2363" t="s">
        <v>7406</v>
      </c>
      <c r="F2363" s="9">
        <f>Table13[[#This Row],[ToMeasure]]-Table13[[#This Row],[FromMeasure]]</f>
        <v>0.29879894000000001</v>
      </c>
      <c r="G2363" s="5" t="s">
        <v>4129</v>
      </c>
      <c r="H2363" s="35">
        <v>0</v>
      </c>
      <c r="I2363" s="56"/>
      <c r="J2363" t="s">
        <v>635</v>
      </c>
      <c r="K2363" s="58" t="s">
        <v>203</v>
      </c>
      <c r="L2363" s="35">
        <v>0.29879894000000001</v>
      </c>
      <c r="M2363" s="56"/>
      <c r="N2363" t="s">
        <v>4128</v>
      </c>
      <c r="O2363" s="2">
        <v>7984</v>
      </c>
      <c r="P2363" s="2">
        <v>0</v>
      </c>
      <c r="Q2363" s="2">
        <v>7984</v>
      </c>
      <c r="R2363" t="s">
        <v>7407</v>
      </c>
      <c r="S2363">
        <v>16</v>
      </c>
      <c r="T2363" t="s">
        <v>203</v>
      </c>
      <c r="U2363" s="2">
        <v>280</v>
      </c>
      <c r="V2363" s="2">
        <v>1091</v>
      </c>
      <c r="W2363" s="8">
        <v>0.17171843687374749</v>
      </c>
      <c r="X2363" s="2">
        <v>10959</v>
      </c>
      <c r="Y2363" s="45"/>
      <c r="AC2363" s="1" t="str">
        <f>IF(Table13[[#This Row],[TCS MP]]&gt;=Table13[[#This Row],[BMP]],IF(Table13[[#This Row],[TCS MP]]&lt;=Table13[[#This Row],[EMP]],"Good","EMP"),"BMP")</f>
        <v>EMP</v>
      </c>
    </row>
    <row r="2364" spans="1:29" ht="24" customHeight="1" x14ac:dyDescent="0.25">
      <c r="A2364" t="s">
        <v>4131</v>
      </c>
      <c r="B2364" t="s">
        <v>19753</v>
      </c>
      <c r="C2364">
        <v>5090</v>
      </c>
      <c r="D2364" t="s">
        <v>17074</v>
      </c>
      <c r="E2364" t="s">
        <v>4132</v>
      </c>
      <c r="F2364" s="9">
        <f>Table13[[#This Row],[ToMeasure]]-Table13[[#This Row],[FromMeasure]]</f>
        <v>0.32311178000000002</v>
      </c>
      <c r="G2364" s="5" t="s">
        <v>4133</v>
      </c>
      <c r="H2364" s="35">
        <v>0</v>
      </c>
      <c r="I2364" s="56"/>
      <c r="J2364" t="s">
        <v>512</v>
      </c>
      <c r="K2364" s="58" t="s">
        <v>203</v>
      </c>
      <c r="L2364" s="35">
        <v>0.32311178000000002</v>
      </c>
      <c r="M2364" s="56"/>
      <c r="N2364" t="s">
        <v>4134</v>
      </c>
      <c r="O2364" s="2">
        <v>10382</v>
      </c>
      <c r="P2364" s="2">
        <v>0</v>
      </c>
      <c r="Q2364" s="2">
        <v>10382</v>
      </c>
      <c r="R2364" t="s">
        <v>4135</v>
      </c>
      <c r="S2364">
        <v>10</v>
      </c>
      <c r="T2364" t="s">
        <v>203</v>
      </c>
      <c r="U2364" s="2">
        <v>400</v>
      </c>
      <c r="V2364" s="2">
        <v>534</v>
      </c>
      <c r="W2364" s="8">
        <v>8.9963398189173566E-2</v>
      </c>
      <c r="X2364" s="2">
        <v>14251</v>
      </c>
      <c r="Y2364" s="45"/>
      <c r="AC2364" s="1" t="str">
        <f>IF(Table13[[#This Row],[TCS MP]]&gt;=Table13[[#This Row],[BMP]],IF(Table13[[#This Row],[TCS MP]]&lt;=Table13[[#This Row],[EMP]],"Good","EMP"),"BMP")</f>
        <v>EMP</v>
      </c>
    </row>
    <row r="2365" spans="1:29" ht="24" customHeight="1" x14ac:dyDescent="0.25">
      <c r="A2365" t="s">
        <v>8416</v>
      </c>
      <c r="B2365" t="s">
        <v>19755</v>
      </c>
      <c r="C2365">
        <v>5092</v>
      </c>
      <c r="D2365" t="s">
        <v>17074</v>
      </c>
      <c r="E2365" t="s">
        <v>8417</v>
      </c>
      <c r="F2365" s="9">
        <f>Table13[[#This Row],[ToMeasure]]-Table13[[#This Row],[FromMeasure]]</f>
        <v>0.18633266000000001</v>
      </c>
      <c r="G2365" s="5" t="s">
        <v>4139</v>
      </c>
      <c r="H2365" s="35">
        <v>0</v>
      </c>
      <c r="I2365" s="56"/>
      <c r="J2365" t="s">
        <v>635</v>
      </c>
      <c r="K2365" s="58" t="s">
        <v>203</v>
      </c>
      <c r="L2365" s="35">
        <v>0.18633266000000001</v>
      </c>
      <c r="M2365" s="56"/>
      <c r="N2365" t="s">
        <v>4138</v>
      </c>
      <c r="O2365" s="2">
        <v>2326</v>
      </c>
      <c r="P2365" s="2">
        <v>0</v>
      </c>
      <c r="Q2365" s="2">
        <v>2326</v>
      </c>
      <c r="R2365" t="s">
        <v>8418</v>
      </c>
      <c r="S2365">
        <v>10</v>
      </c>
      <c r="T2365" t="s">
        <v>203</v>
      </c>
      <c r="U2365" s="2">
        <v>84</v>
      </c>
      <c r="V2365" s="2">
        <v>111</v>
      </c>
      <c r="W2365" s="8">
        <v>8.3834909716251071E-2</v>
      </c>
      <c r="X2365" s="2">
        <v>3193</v>
      </c>
      <c r="Y2365" s="45"/>
      <c r="AC2365" s="1" t="str">
        <f>IF(Table13[[#This Row],[TCS MP]]&gt;=Table13[[#This Row],[BMP]],IF(Table13[[#This Row],[TCS MP]]&lt;=Table13[[#This Row],[EMP]],"Good","EMP"),"BMP")</f>
        <v>EMP</v>
      </c>
    </row>
    <row r="2366" spans="1:29" ht="24" customHeight="1" x14ac:dyDescent="0.25">
      <c r="A2366" t="s">
        <v>8419</v>
      </c>
      <c r="B2366" t="s">
        <v>19754</v>
      </c>
      <c r="C2366">
        <v>5091</v>
      </c>
      <c r="D2366" t="s">
        <v>17074</v>
      </c>
      <c r="E2366" t="s">
        <v>8420</v>
      </c>
      <c r="F2366" s="9">
        <f>Table13[[#This Row],[ToMeasure]]-Table13[[#This Row],[FromMeasure]]</f>
        <v>0.23999318</v>
      </c>
      <c r="G2366" s="5" t="s">
        <v>4134</v>
      </c>
      <c r="H2366" s="35">
        <v>0</v>
      </c>
      <c r="I2366" s="56"/>
      <c r="J2366" t="s">
        <v>4133</v>
      </c>
      <c r="K2366" s="58" t="s">
        <v>203</v>
      </c>
      <c r="L2366" s="35">
        <v>0.23999318</v>
      </c>
      <c r="M2366" s="56"/>
      <c r="N2366" t="s">
        <v>512</v>
      </c>
      <c r="O2366" s="2">
        <v>2608</v>
      </c>
      <c r="P2366" s="2">
        <v>0</v>
      </c>
      <c r="Q2366" s="2">
        <v>2608</v>
      </c>
      <c r="R2366" t="s">
        <v>8421</v>
      </c>
      <c r="S2366">
        <v>11</v>
      </c>
      <c r="T2366" t="s">
        <v>203</v>
      </c>
      <c r="U2366" s="2">
        <v>90</v>
      </c>
      <c r="V2366" s="2">
        <v>351</v>
      </c>
      <c r="W2366" s="8">
        <v>0.16909509202453987</v>
      </c>
      <c r="X2366" s="2">
        <v>3580</v>
      </c>
      <c r="Y2366" s="45"/>
      <c r="AC2366" s="1" t="str">
        <f>IF(Table13[[#This Row],[TCS MP]]&gt;=Table13[[#This Row],[BMP]],IF(Table13[[#This Row],[TCS MP]]&lt;=Table13[[#This Row],[EMP]],"Good","EMP"),"BMP")</f>
        <v>EMP</v>
      </c>
    </row>
    <row r="2367" spans="1:29" ht="24" customHeight="1" x14ac:dyDescent="0.25">
      <c r="A2367" t="s">
        <v>4136</v>
      </c>
      <c r="B2367" t="s">
        <v>19756</v>
      </c>
      <c r="C2367">
        <v>5093</v>
      </c>
      <c r="D2367" t="s">
        <v>17074</v>
      </c>
      <c r="E2367" t="s">
        <v>4137</v>
      </c>
      <c r="F2367" s="9">
        <f>Table13[[#This Row],[ToMeasure]]-Table13[[#This Row],[FromMeasure]]</f>
        <v>0.27410011000000001</v>
      </c>
      <c r="G2367" s="5" t="s">
        <v>4138</v>
      </c>
      <c r="H2367" s="35">
        <v>0</v>
      </c>
      <c r="I2367" s="56"/>
      <c r="J2367" t="s">
        <v>4139</v>
      </c>
      <c r="K2367" s="58" t="s">
        <v>203</v>
      </c>
      <c r="L2367" s="35">
        <v>0.27410011000000001</v>
      </c>
      <c r="M2367" s="56"/>
      <c r="N2367" t="s">
        <v>635</v>
      </c>
      <c r="O2367" s="2">
        <v>9819</v>
      </c>
      <c r="P2367" s="2">
        <v>0</v>
      </c>
      <c r="Q2367" s="2">
        <v>9819</v>
      </c>
      <c r="R2367" t="s">
        <v>4140</v>
      </c>
      <c r="S2367">
        <v>10</v>
      </c>
      <c r="T2367" t="s">
        <v>203</v>
      </c>
      <c r="U2367" s="2">
        <v>368</v>
      </c>
      <c r="V2367" s="2">
        <v>1428</v>
      </c>
      <c r="W2367" s="8">
        <v>0.1829106833689785</v>
      </c>
      <c r="X2367" s="2">
        <v>13478</v>
      </c>
      <c r="Y2367" s="45"/>
      <c r="AC2367" s="1" t="str">
        <f>IF(Table13[[#This Row],[TCS MP]]&gt;=Table13[[#This Row],[BMP]],IF(Table13[[#This Row],[TCS MP]]&lt;=Table13[[#This Row],[EMP]],"Good","EMP"),"BMP")</f>
        <v>EMP</v>
      </c>
    </row>
    <row r="2368" spans="1:29" ht="24" customHeight="1" x14ac:dyDescent="0.25">
      <c r="A2368" t="s">
        <v>8422</v>
      </c>
      <c r="B2368" t="s">
        <v>19759</v>
      </c>
      <c r="C2368">
        <v>5100</v>
      </c>
      <c r="D2368" t="s">
        <v>17074</v>
      </c>
      <c r="E2368" t="s">
        <v>8423</v>
      </c>
      <c r="F2368" s="9">
        <f>Table13[[#This Row],[ToMeasure]]-Table13[[#This Row],[FromMeasure]]</f>
        <v>0.17119989999999999</v>
      </c>
      <c r="G2368" s="5" t="s">
        <v>7416</v>
      </c>
      <c r="H2368" s="35">
        <v>0</v>
      </c>
      <c r="I2368" s="56"/>
      <c r="J2368" t="s">
        <v>512</v>
      </c>
      <c r="K2368" s="58" t="s">
        <v>203</v>
      </c>
      <c r="L2368" s="35">
        <v>0.17119989999999999</v>
      </c>
      <c r="M2368" s="56"/>
      <c r="N2368" t="s">
        <v>7415</v>
      </c>
      <c r="O2368" s="2">
        <v>1193</v>
      </c>
      <c r="P2368" s="2">
        <v>0</v>
      </c>
      <c r="Q2368" s="2">
        <v>1193</v>
      </c>
      <c r="R2368" t="s">
        <v>8424</v>
      </c>
      <c r="S2368">
        <v>8</v>
      </c>
      <c r="T2368">
        <v>100</v>
      </c>
      <c r="U2368" s="2">
        <v>32</v>
      </c>
      <c r="V2368" s="2">
        <v>49</v>
      </c>
      <c r="W2368" s="8">
        <v>6.7896060352053644E-2</v>
      </c>
      <c r="X2368" s="2">
        <v>1874</v>
      </c>
      <c r="Y2368" s="45"/>
      <c r="AC2368" s="1" t="str">
        <f>IF(Table13[[#This Row],[TCS MP]]&gt;=Table13[[#This Row],[BMP]],IF(Table13[[#This Row],[TCS MP]]&lt;=Table13[[#This Row],[EMP]],"Good","EMP"),"BMP")</f>
        <v>EMP</v>
      </c>
    </row>
    <row r="2369" spans="1:29" ht="24" customHeight="1" x14ac:dyDescent="0.25">
      <c r="A2369" t="s">
        <v>7408</v>
      </c>
      <c r="B2369" t="s">
        <v>19761</v>
      </c>
      <c r="C2369">
        <v>5102</v>
      </c>
      <c r="D2369" t="s">
        <v>17074</v>
      </c>
      <c r="E2369" t="s">
        <v>7409</v>
      </c>
      <c r="F2369" s="9">
        <f>Table13[[#This Row],[ToMeasure]]-Table13[[#This Row],[FromMeasure]]</f>
        <v>0.15996054000000001</v>
      </c>
      <c r="G2369" s="5" t="s">
        <v>7410</v>
      </c>
      <c r="H2369" s="35">
        <v>0</v>
      </c>
      <c r="I2369" s="56"/>
      <c r="J2369" t="s">
        <v>635</v>
      </c>
      <c r="K2369" s="58" t="s">
        <v>203</v>
      </c>
      <c r="L2369" s="35">
        <v>0.15996054000000001</v>
      </c>
      <c r="M2369" s="56"/>
      <c r="N2369" t="s">
        <v>7411</v>
      </c>
      <c r="O2369" s="2">
        <v>1019</v>
      </c>
      <c r="P2369" s="2">
        <v>0</v>
      </c>
      <c r="Q2369" s="2">
        <v>1019</v>
      </c>
      <c r="R2369" t="s">
        <v>7412</v>
      </c>
      <c r="S2369">
        <v>9</v>
      </c>
      <c r="T2369">
        <v>100</v>
      </c>
      <c r="U2369" s="2">
        <v>43</v>
      </c>
      <c r="V2369" s="2">
        <v>236</v>
      </c>
      <c r="W2369" s="8">
        <v>0.27379784102060845</v>
      </c>
      <c r="X2369" s="2">
        <v>1601</v>
      </c>
      <c r="Y2369" s="45"/>
      <c r="AC2369" s="1" t="str">
        <f>IF(Table13[[#This Row],[TCS MP]]&gt;=Table13[[#This Row],[BMP]],IF(Table13[[#This Row],[TCS MP]]&lt;=Table13[[#This Row],[EMP]],"Good","EMP"),"BMP")</f>
        <v>EMP</v>
      </c>
    </row>
    <row r="2370" spans="1:29" ht="24" customHeight="1" x14ac:dyDescent="0.25">
      <c r="A2370" t="s">
        <v>7413</v>
      </c>
      <c r="B2370" t="s">
        <v>19760</v>
      </c>
      <c r="C2370">
        <v>5101</v>
      </c>
      <c r="D2370" t="s">
        <v>17074</v>
      </c>
      <c r="E2370" t="s">
        <v>7414</v>
      </c>
      <c r="F2370" s="9">
        <f>Table13[[#This Row],[ToMeasure]]-Table13[[#This Row],[FromMeasure]]</f>
        <v>0.18514168</v>
      </c>
      <c r="G2370" s="5" t="s">
        <v>7415</v>
      </c>
      <c r="H2370" s="35">
        <v>0</v>
      </c>
      <c r="I2370" s="56"/>
      <c r="J2370" t="s">
        <v>7416</v>
      </c>
      <c r="K2370" s="58" t="s">
        <v>203</v>
      </c>
      <c r="L2370" s="35">
        <v>0.18514168</v>
      </c>
      <c r="M2370" s="56"/>
      <c r="N2370" t="s">
        <v>512</v>
      </c>
      <c r="O2370" s="2">
        <v>2732</v>
      </c>
      <c r="P2370" s="2">
        <v>0</v>
      </c>
      <c r="Q2370" s="2">
        <v>2732</v>
      </c>
      <c r="R2370" t="s">
        <v>7417</v>
      </c>
      <c r="S2370">
        <v>8</v>
      </c>
      <c r="T2370">
        <v>100</v>
      </c>
      <c r="U2370" s="2">
        <v>350</v>
      </c>
      <c r="V2370" s="2">
        <v>327</v>
      </c>
      <c r="W2370" s="8">
        <v>0.24780380673499269</v>
      </c>
      <c r="X2370" s="2">
        <v>4292</v>
      </c>
      <c r="Y2370" s="45"/>
      <c r="AC2370" s="1" t="str">
        <f>IF(Table13[[#This Row],[TCS MP]]&gt;=Table13[[#This Row],[BMP]],IF(Table13[[#This Row],[TCS MP]]&lt;=Table13[[#This Row],[EMP]],"Good","EMP"),"BMP")</f>
        <v>EMP</v>
      </c>
    </row>
    <row r="2371" spans="1:29" ht="24" customHeight="1" x14ac:dyDescent="0.25">
      <c r="A2371" t="s">
        <v>8425</v>
      </c>
      <c r="B2371" t="s">
        <v>19762</v>
      </c>
      <c r="C2371">
        <v>5103</v>
      </c>
      <c r="D2371" t="s">
        <v>17074</v>
      </c>
      <c r="E2371" t="s">
        <v>8426</v>
      </c>
      <c r="F2371" s="9">
        <f>Table13[[#This Row],[ToMeasure]]-Table13[[#This Row],[FromMeasure]]</f>
        <v>0.1233255</v>
      </c>
      <c r="G2371" s="5" t="s">
        <v>8427</v>
      </c>
      <c r="H2371" s="35">
        <v>0</v>
      </c>
      <c r="I2371" s="56"/>
      <c r="J2371" t="s">
        <v>7411</v>
      </c>
      <c r="K2371" s="58" t="s">
        <v>203</v>
      </c>
      <c r="L2371" s="35">
        <v>0.1233255</v>
      </c>
      <c r="M2371" s="56"/>
      <c r="N2371" t="s">
        <v>635</v>
      </c>
      <c r="O2371" s="2">
        <v>2541</v>
      </c>
      <c r="P2371" s="2">
        <v>0</v>
      </c>
      <c r="Q2371" s="2">
        <v>2541</v>
      </c>
      <c r="R2371" t="s">
        <v>8428</v>
      </c>
      <c r="S2371">
        <v>8</v>
      </c>
      <c r="T2371">
        <v>100</v>
      </c>
      <c r="U2371" s="2">
        <v>420</v>
      </c>
      <c r="V2371" s="2">
        <v>227</v>
      </c>
      <c r="W2371" s="8">
        <v>0.25462416371507279</v>
      </c>
      <c r="X2371" s="2">
        <v>3992</v>
      </c>
      <c r="Y2371" s="45"/>
      <c r="AC2371" s="1" t="str">
        <f>IF(Table13[[#This Row],[TCS MP]]&gt;=Table13[[#This Row],[BMP]],IF(Table13[[#This Row],[TCS MP]]&lt;=Table13[[#This Row],[EMP]],"Good","EMP"),"BMP")</f>
        <v>EMP</v>
      </c>
    </row>
    <row r="2372" spans="1:29" ht="24" customHeight="1" x14ac:dyDescent="0.25">
      <c r="A2372" t="s">
        <v>11909</v>
      </c>
      <c r="B2372" t="s">
        <v>19764</v>
      </c>
      <c r="C2372">
        <v>5110</v>
      </c>
      <c r="D2372" t="s">
        <v>17074</v>
      </c>
      <c r="E2372" t="s">
        <v>11910</v>
      </c>
      <c r="F2372" s="9">
        <f>Table13[[#This Row],[ToMeasure]]-Table13[[#This Row],[FromMeasure]]</f>
        <v>0.15332909</v>
      </c>
      <c r="G2372" s="5" t="s">
        <v>11911</v>
      </c>
      <c r="H2372" s="35">
        <v>0</v>
      </c>
      <c r="I2372" s="56"/>
      <c r="J2372" t="s">
        <v>512</v>
      </c>
      <c r="K2372" s="58" t="s">
        <v>203</v>
      </c>
      <c r="L2372" s="35">
        <v>0.15332909</v>
      </c>
      <c r="M2372" s="56"/>
      <c r="N2372" t="s">
        <v>11912</v>
      </c>
      <c r="O2372" s="2">
        <v>328</v>
      </c>
      <c r="P2372" s="2">
        <v>0</v>
      </c>
      <c r="Q2372" s="2">
        <v>328</v>
      </c>
      <c r="R2372" t="s">
        <v>11913</v>
      </c>
      <c r="S2372">
        <v>10</v>
      </c>
      <c r="T2372">
        <v>100</v>
      </c>
      <c r="U2372" s="2">
        <v>26</v>
      </c>
      <c r="V2372" s="2">
        <v>145</v>
      </c>
      <c r="W2372" s="8">
        <v>0.52134146341463417</v>
      </c>
      <c r="X2372" s="2">
        <v>515</v>
      </c>
      <c r="Y2372" s="45"/>
      <c r="AC2372" s="1" t="str">
        <f>IF(Table13[[#This Row],[TCS MP]]&gt;=Table13[[#This Row],[BMP]],IF(Table13[[#This Row],[TCS MP]]&lt;=Table13[[#This Row],[EMP]],"Good","EMP"),"BMP")</f>
        <v>EMP</v>
      </c>
    </row>
    <row r="2373" spans="1:29" ht="24" customHeight="1" x14ac:dyDescent="0.25">
      <c r="A2373" t="s">
        <v>7418</v>
      </c>
      <c r="B2373" t="s">
        <v>19767</v>
      </c>
      <c r="C2373">
        <v>5114</v>
      </c>
      <c r="D2373" t="s">
        <v>17074</v>
      </c>
      <c r="E2373" t="s">
        <v>7419</v>
      </c>
      <c r="F2373" s="9">
        <f>Table13[[#This Row],[ToMeasure]]-Table13[[#This Row],[FromMeasure]]</f>
        <v>6.5691570000000005E-2</v>
      </c>
      <c r="G2373" s="5" t="s">
        <v>4144</v>
      </c>
      <c r="H2373" s="35">
        <v>0</v>
      </c>
      <c r="I2373" s="56"/>
      <c r="J2373" t="s">
        <v>635</v>
      </c>
      <c r="K2373" s="58" t="s">
        <v>203</v>
      </c>
      <c r="L2373" s="35">
        <v>6.5691570000000005E-2</v>
      </c>
      <c r="M2373" s="56"/>
      <c r="N2373" t="s">
        <v>4143</v>
      </c>
      <c r="O2373" s="2">
        <v>328</v>
      </c>
      <c r="P2373" s="2">
        <v>0</v>
      </c>
      <c r="Q2373" s="2">
        <v>328</v>
      </c>
      <c r="R2373" t="s">
        <v>7420</v>
      </c>
      <c r="S2373">
        <v>13</v>
      </c>
      <c r="T2373">
        <v>100</v>
      </c>
      <c r="U2373" s="2">
        <v>7</v>
      </c>
      <c r="V2373" s="2">
        <v>3</v>
      </c>
      <c r="W2373" s="8">
        <v>3.048780487804878E-2</v>
      </c>
      <c r="X2373" s="2">
        <v>515</v>
      </c>
      <c r="Y2373" s="45"/>
      <c r="AC2373" s="1" t="str">
        <f>IF(Table13[[#This Row],[TCS MP]]&gt;=Table13[[#This Row],[BMP]],IF(Table13[[#This Row],[TCS MP]]&lt;=Table13[[#This Row],[EMP]],"Good","EMP"),"BMP")</f>
        <v>EMP</v>
      </c>
    </row>
    <row r="2374" spans="1:29" ht="24" customHeight="1" x14ac:dyDescent="0.25">
      <c r="A2374" t="s">
        <v>11914</v>
      </c>
      <c r="B2374" t="s">
        <v>19765</v>
      </c>
      <c r="C2374">
        <v>5111</v>
      </c>
      <c r="D2374" t="s">
        <v>17074</v>
      </c>
      <c r="E2374" t="s">
        <v>11915</v>
      </c>
      <c r="F2374" s="9">
        <f>Table13[[#This Row],[ToMeasure]]-Table13[[#This Row],[FromMeasure]]</f>
        <v>0.144679</v>
      </c>
      <c r="G2374" s="5" t="s">
        <v>11912</v>
      </c>
      <c r="H2374" s="35">
        <v>0</v>
      </c>
      <c r="I2374" s="56"/>
      <c r="J2374" t="s">
        <v>11911</v>
      </c>
      <c r="K2374" s="58" t="s">
        <v>203</v>
      </c>
      <c r="L2374" s="35">
        <v>0.144679</v>
      </c>
      <c r="M2374" s="56"/>
      <c r="N2374" t="s">
        <v>512</v>
      </c>
      <c r="O2374" s="2">
        <v>166</v>
      </c>
      <c r="P2374" s="2">
        <v>0</v>
      </c>
      <c r="Q2374" s="2">
        <v>166</v>
      </c>
      <c r="R2374" t="s">
        <v>11916</v>
      </c>
      <c r="S2374">
        <v>15</v>
      </c>
      <c r="T2374">
        <v>100</v>
      </c>
      <c r="U2374" s="2">
        <v>18</v>
      </c>
      <c r="V2374" s="2">
        <v>15</v>
      </c>
      <c r="W2374" s="8">
        <v>0.19879518072289157</v>
      </c>
      <c r="X2374" s="2">
        <v>261</v>
      </c>
      <c r="Y2374" s="45"/>
      <c r="AC2374" s="1" t="str">
        <f>IF(Table13[[#This Row],[TCS MP]]&gt;=Table13[[#This Row],[BMP]],IF(Table13[[#This Row],[TCS MP]]&lt;=Table13[[#This Row],[EMP]],"Good","EMP"),"BMP")</f>
        <v>EMP</v>
      </c>
    </row>
    <row r="2375" spans="1:29" ht="24" customHeight="1" x14ac:dyDescent="0.25">
      <c r="A2375" t="s">
        <v>4141</v>
      </c>
      <c r="B2375" t="s">
        <v>19766</v>
      </c>
      <c r="C2375">
        <v>5113</v>
      </c>
      <c r="D2375" t="s">
        <v>17074</v>
      </c>
      <c r="E2375" t="s">
        <v>4142</v>
      </c>
      <c r="F2375" s="9">
        <f>Table13[[#This Row],[ToMeasure]]-Table13[[#This Row],[FromMeasure]]</f>
        <v>0.11758361000000001</v>
      </c>
      <c r="G2375" s="5" t="s">
        <v>4143</v>
      </c>
      <c r="H2375" s="35">
        <v>0</v>
      </c>
      <c r="I2375" s="56"/>
      <c r="J2375" t="s">
        <v>4144</v>
      </c>
      <c r="K2375" s="58" t="s">
        <v>203</v>
      </c>
      <c r="L2375" s="35">
        <v>0.11758361000000001</v>
      </c>
      <c r="M2375" s="56"/>
      <c r="N2375" t="s">
        <v>635</v>
      </c>
      <c r="O2375" s="2">
        <v>153</v>
      </c>
      <c r="P2375" s="2">
        <v>0</v>
      </c>
      <c r="Q2375" s="2">
        <v>153</v>
      </c>
      <c r="R2375" t="s">
        <v>4145</v>
      </c>
      <c r="S2375">
        <v>13</v>
      </c>
      <c r="T2375">
        <v>100</v>
      </c>
      <c r="U2375" s="2">
        <v>35</v>
      </c>
      <c r="V2375" s="2">
        <v>31</v>
      </c>
      <c r="W2375" s="8">
        <v>0.43137254901960786</v>
      </c>
      <c r="X2375" s="2">
        <v>240</v>
      </c>
      <c r="Y2375" s="45"/>
      <c r="AC2375" s="1" t="str">
        <f>IF(Table13[[#This Row],[TCS MP]]&gt;=Table13[[#This Row],[BMP]],IF(Table13[[#This Row],[TCS MP]]&lt;=Table13[[#This Row],[EMP]],"Good","EMP"),"BMP")</f>
        <v>EMP</v>
      </c>
    </row>
    <row r="2376" spans="1:29" ht="24" customHeight="1" x14ac:dyDescent="0.25">
      <c r="A2376" t="s">
        <v>8429</v>
      </c>
      <c r="B2376" t="s">
        <v>19768</v>
      </c>
      <c r="C2376">
        <v>5120</v>
      </c>
      <c r="D2376" t="s">
        <v>17074</v>
      </c>
      <c r="E2376" t="s">
        <v>8430</v>
      </c>
      <c r="F2376" s="9">
        <f>Table13[[#This Row],[ToMeasure]]-Table13[[#This Row],[FromMeasure]]</f>
        <v>0.19423151999999999</v>
      </c>
      <c r="G2376" s="5" t="s">
        <v>8431</v>
      </c>
      <c r="H2376" s="35">
        <v>0</v>
      </c>
      <c r="I2376" s="56"/>
      <c r="J2376" t="s">
        <v>512</v>
      </c>
      <c r="K2376" s="58" t="s">
        <v>203</v>
      </c>
      <c r="L2376" s="35">
        <v>0.19423151999999999</v>
      </c>
      <c r="M2376" s="56"/>
      <c r="N2376" t="s">
        <v>3958</v>
      </c>
      <c r="O2376" s="2">
        <v>2014</v>
      </c>
      <c r="P2376" s="2">
        <v>0</v>
      </c>
      <c r="Q2376" s="2">
        <v>2014</v>
      </c>
      <c r="R2376" t="s">
        <v>8432</v>
      </c>
      <c r="S2376">
        <v>13</v>
      </c>
      <c r="T2376">
        <v>100</v>
      </c>
      <c r="U2376" s="2">
        <v>72</v>
      </c>
      <c r="V2376" s="2">
        <v>94</v>
      </c>
      <c r="W2376" s="8">
        <v>8.242303872889771E-2</v>
      </c>
      <c r="X2376" s="2">
        <v>3183</v>
      </c>
      <c r="Y2376" s="45"/>
      <c r="AC2376" s="1" t="str">
        <f>IF(Table13[[#This Row],[TCS MP]]&gt;=Table13[[#This Row],[BMP]],IF(Table13[[#This Row],[TCS MP]]&lt;=Table13[[#This Row],[EMP]],"Good","EMP"),"BMP")</f>
        <v>EMP</v>
      </c>
    </row>
    <row r="2377" spans="1:29" ht="24" customHeight="1" x14ac:dyDescent="0.25">
      <c r="A2377" t="s">
        <v>11917</v>
      </c>
      <c r="B2377" t="s">
        <v>19770</v>
      </c>
      <c r="C2377">
        <v>5122</v>
      </c>
      <c r="D2377" t="s">
        <v>17074</v>
      </c>
      <c r="E2377" t="s">
        <v>11918</v>
      </c>
      <c r="F2377" s="9">
        <f>Table13[[#This Row],[ToMeasure]]-Table13[[#This Row],[FromMeasure]]</f>
        <v>0.17040726</v>
      </c>
      <c r="G2377" s="5" t="s">
        <v>11919</v>
      </c>
      <c r="H2377" s="35">
        <v>0</v>
      </c>
      <c r="I2377" s="56"/>
      <c r="J2377" t="s">
        <v>635</v>
      </c>
      <c r="K2377" s="58" t="s">
        <v>203</v>
      </c>
      <c r="L2377" s="35">
        <v>0.17040726</v>
      </c>
      <c r="M2377" s="56"/>
      <c r="N2377" t="s">
        <v>574</v>
      </c>
      <c r="O2377" s="2">
        <v>570</v>
      </c>
      <c r="P2377" s="2">
        <v>0</v>
      </c>
      <c r="Q2377" s="2">
        <v>570</v>
      </c>
      <c r="R2377" t="s">
        <v>11920</v>
      </c>
      <c r="S2377">
        <v>14</v>
      </c>
      <c r="T2377">
        <v>100</v>
      </c>
      <c r="U2377" s="2">
        <v>18</v>
      </c>
      <c r="V2377" s="2">
        <v>25</v>
      </c>
      <c r="W2377" s="8">
        <v>7.5438596491228069E-2</v>
      </c>
      <c r="X2377" s="2">
        <v>901</v>
      </c>
      <c r="Y2377" s="45"/>
      <c r="AC2377" s="1" t="str">
        <f>IF(Table13[[#This Row],[TCS MP]]&gt;=Table13[[#This Row],[BMP]],IF(Table13[[#This Row],[TCS MP]]&lt;=Table13[[#This Row],[EMP]],"Good","EMP"),"BMP")</f>
        <v>EMP</v>
      </c>
    </row>
    <row r="2378" spans="1:29" ht="24" customHeight="1" x14ac:dyDescent="0.25">
      <c r="A2378" t="s">
        <v>4146</v>
      </c>
      <c r="B2378" t="s">
        <v>19769</v>
      </c>
      <c r="C2378">
        <v>5121</v>
      </c>
      <c r="D2378" t="s">
        <v>17074</v>
      </c>
      <c r="E2378" t="s">
        <v>4147</v>
      </c>
      <c r="F2378" s="9">
        <f>Table13[[#This Row],[ToMeasure]]-Table13[[#This Row],[FromMeasure]]</f>
        <v>0.15129585000000001</v>
      </c>
      <c r="G2378" s="5" t="s">
        <v>4148</v>
      </c>
      <c r="H2378" s="35">
        <v>0</v>
      </c>
      <c r="I2378" s="56"/>
      <c r="J2378" t="s">
        <v>3958</v>
      </c>
      <c r="K2378" s="58" t="s">
        <v>203</v>
      </c>
      <c r="L2378" s="35">
        <v>0.15129585000000001</v>
      </c>
      <c r="M2378" s="56"/>
      <c r="N2378" t="s">
        <v>512</v>
      </c>
      <c r="O2378" s="2">
        <v>569</v>
      </c>
      <c r="P2378" s="2">
        <v>0</v>
      </c>
      <c r="Q2378" s="2">
        <v>569</v>
      </c>
      <c r="R2378" t="s">
        <v>4149</v>
      </c>
      <c r="S2378">
        <v>10</v>
      </c>
      <c r="T2378">
        <v>100</v>
      </c>
      <c r="U2378" s="2">
        <v>44</v>
      </c>
      <c r="V2378" s="2">
        <v>14</v>
      </c>
      <c r="W2378" s="8">
        <v>0.10193321616871705</v>
      </c>
      <c r="X2378" s="2">
        <v>899</v>
      </c>
      <c r="Y2378" s="45"/>
      <c r="AC2378" s="1" t="str">
        <f>IF(Table13[[#This Row],[TCS MP]]&gt;=Table13[[#This Row],[BMP]],IF(Table13[[#This Row],[TCS MP]]&lt;=Table13[[#This Row],[EMP]],"Good","EMP"),"BMP")</f>
        <v>EMP</v>
      </c>
    </row>
    <row r="2379" spans="1:29" ht="24" customHeight="1" x14ac:dyDescent="0.25">
      <c r="A2379" t="s">
        <v>11921</v>
      </c>
      <c r="B2379" t="s">
        <v>19771</v>
      </c>
      <c r="C2379">
        <v>5123</v>
      </c>
      <c r="D2379" t="s">
        <v>17074</v>
      </c>
      <c r="E2379" t="s">
        <v>11922</v>
      </c>
      <c r="F2379" s="9">
        <f>Table13[[#This Row],[ToMeasure]]-Table13[[#This Row],[FromMeasure]]</f>
        <v>8.664703E-2</v>
      </c>
      <c r="G2379" s="5" t="s">
        <v>11923</v>
      </c>
      <c r="H2379" s="35">
        <v>0</v>
      </c>
      <c r="I2379" s="56"/>
      <c r="J2379" t="s">
        <v>2205</v>
      </c>
      <c r="K2379" s="58" t="s">
        <v>203</v>
      </c>
      <c r="L2379" s="35">
        <v>8.664703E-2</v>
      </c>
      <c r="M2379" s="56"/>
      <c r="N2379" t="s">
        <v>635</v>
      </c>
      <c r="O2379" s="2">
        <v>1364</v>
      </c>
      <c r="P2379" s="2">
        <v>0</v>
      </c>
      <c r="Q2379" s="2">
        <v>1364</v>
      </c>
      <c r="R2379" t="s">
        <v>11924</v>
      </c>
      <c r="S2379">
        <v>7</v>
      </c>
      <c r="T2379">
        <v>100</v>
      </c>
      <c r="U2379" s="2">
        <v>132</v>
      </c>
      <c r="V2379" s="2">
        <v>125</v>
      </c>
      <c r="W2379" s="8">
        <v>0.18841642228739003</v>
      </c>
      <c r="X2379" s="2">
        <v>2143</v>
      </c>
      <c r="Y2379" s="45"/>
      <c r="AC2379" s="1" t="str">
        <f>IF(Table13[[#This Row],[TCS MP]]&gt;=Table13[[#This Row],[BMP]],IF(Table13[[#This Row],[TCS MP]]&lt;=Table13[[#This Row],[EMP]],"Good","EMP"),"BMP")</f>
        <v>EMP</v>
      </c>
    </row>
    <row r="2380" spans="1:29" ht="24" customHeight="1" x14ac:dyDescent="0.25">
      <c r="A2380" t="s">
        <v>4150</v>
      </c>
      <c r="B2380" t="s">
        <v>19773</v>
      </c>
      <c r="C2380">
        <v>5130</v>
      </c>
      <c r="D2380" t="s">
        <v>17074</v>
      </c>
      <c r="E2380" t="s">
        <v>4151</v>
      </c>
      <c r="F2380" s="9">
        <f>Table13[[#This Row],[ToMeasure]]-Table13[[#This Row],[FromMeasure]]</f>
        <v>0.22457742</v>
      </c>
      <c r="G2380" s="5" t="s">
        <v>4152</v>
      </c>
      <c r="H2380" s="35">
        <v>0</v>
      </c>
      <c r="I2380" s="56"/>
      <c r="J2380" t="s">
        <v>512</v>
      </c>
      <c r="K2380" s="58" t="s">
        <v>203</v>
      </c>
      <c r="L2380" s="35">
        <v>0.22457742</v>
      </c>
      <c r="M2380" s="56"/>
      <c r="N2380" t="s">
        <v>4153</v>
      </c>
      <c r="O2380" s="2">
        <v>532</v>
      </c>
      <c r="P2380" s="2">
        <v>0</v>
      </c>
      <c r="Q2380" s="2">
        <v>532</v>
      </c>
      <c r="R2380" t="s">
        <v>4154</v>
      </c>
      <c r="S2380">
        <v>28</v>
      </c>
      <c r="T2380">
        <v>100</v>
      </c>
      <c r="U2380" s="2">
        <v>22</v>
      </c>
      <c r="V2380" s="2">
        <v>31</v>
      </c>
      <c r="W2380" s="8">
        <v>9.9624060150375934E-2</v>
      </c>
      <c r="X2380" s="2">
        <v>841</v>
      </c>
      <c r="Y2380" s="45"/>
      <c r="AC2380" s="1" t="str">
        <f>IF(Table13[[#This Row],[TCS MP]]&gt;=Table13[[#This Row],[BMP]],IF(Table13[[#This Row],[TCS MP]]&lt;=Table13[[#This Row],[EMP]],"Good","EMP"),"BMP")</f>
        <v>EMP</v>
      </c>
    </row>
    <row r="2381" spans="1:29" ht="24" customHeight="1" x14ac:dyDescent="0.25">
      <c r="A2381" t="s">
        <v>8433</v>
      </c>
      <c r="B2381" t="s">
        <v>19775</v>
      </c>
      <c r="C2381">
        <v>5132</v>
      </c>
      <c r="D2381" t="s">
        <v>17074</v>
      </c>
      <c r="E2381" t="s">
        <v>8434</v>
      </c>
      <c r="F2381" s="9">
        <f>Table13[[#This Row],[ToMeasure]]-Table13[[#This Row],[FromMeasure]]</f>
        <v>0.33945996000000001</v>
      </c>
      <c r="G2381" s="5" t="s">
        <v>8435</v>
      </c>
      <c r="H2381" s="35">
        <v>0</v>
      </c>
      <c r="I2381" s="56"/>
      <c r="J2381" t="s">
        <v>8436</v>
      </c>
      <c r="K2381" s="58" t="s">
        <v>203</v>
      </c>
      <c r="L2381" s="35">
        <v>0.33945996000000001</v>
      </c>
      <c r="M2381" s="56"/>
      <c r="N2381" t="s">
        <v>635</v>
      </c>
      <c r="O2381" s="2">
        <v>404</v>
      </c>
      <c r="P2381" s="2">
        <v>0</v>
      </c>
      <c r="Q2381" s="2">
        <v>404</v>
      </c>
      <c r="R2381" t="s">
        <v>8437</v>
      </c>
      <c r="S2381">
        <v>14</v>
      </c>
      <c r="T2381">
        <v>100</v>
      </c>
      <c r="U2381" s="2">
        <v>18</v>
      </c>
      <c r="V2381" s="2">
        <v>26</v>
      </c>
      <c r="W2381" s="8">
        <v>0.10891089108910891</v>
      </c>
      <c r="X2381" s="2">
        <v>639</v>
      </c>
      <c r="Y2381" s="45"/>
      <c r="AC2381" s="1" t="str">
        <f>IF(Table13[[#This Row],[TCS MP]]&gt;=Table13[[#This Row],[BMP]],IF(Table13[[#This Row],[TCS MP]]&lt;=Table13[[#This Row],[EMP]],"Good","EMP"),"BMP")</f>
        <v>EMP</v>
      </c>
    </row>
    <row r="2382" spans="1:29" ht="24" customHeight="1" x14ac:dyDescent="0.25">
      <c r="A2382" t="s">
        <v>4155</v>
      </c>
      <c r="B2382" t="s">
        <v>19774</v>
      </c>
      <c r="C2382">
        <v>5131</v>
      </c>
      <c r="D2382" t="s">
        <v>17074</v>
      </c>
      <c r="E2382" t="s">
        <v>4156</v>
      </c>
      <c r="F2382" s="9">
        <f>Table13[[#This Row],[ToMeasure]]-Table13[[#This Row],[FromMeasure]]</f>
        <v>0.19065937999999999</v>
      </c>
      <c r="G2382" s="5" t="s">
        <v>4153</v>
      </c>
      <c r="H2382" s="35">
        <v>0</v>
      </c>
      <c r="I2382" s="56"/>
      <c r="J2382" t="s">
        <v>4152</v>
      </c>
      <c r="K2382" s="58" t="s">
        <v>203</v>
      </c>
      <c r="L2382" s="35">
        <v>0.19065937999999999</v>
      </c>
      <c r="M2382" s="56"/>
      <c r="N2382" t="s">
        <v>512</v>
      </c>
      <c r="O2382" s="2">
        <v>286</v>
      </c>
      <c r="P2382" s="2">
        <v>0</v>
      </c>
      <c r="Q2382" s="2">
        <v>286</v>
      </c>
      <c r="R2382" t="s">
        <v>4157</v>
      </c>
      <c r="S2382">
        <v>9</v>
      </c>
      <c r="T2382">
        <v>100</v>
      </c>
      <c r="U2382" s="2">
        <v>36</v>
      </c>
      <c r="V2382" s="2">
        <v>12</v>
      </c>
      <c r="W2382" s="8">
        <v>0.16783216783216784</v>
      </c>
      <c r="X2382" s="2">
        <v>452</v>
      </c>
      <c r="Y2382" s="45"/>
      <c r="AC2382" s="1" t="str">
        <f>IF(Table13[[#This Row],[TCS MP]]&gt;=Table13[[#This Row],[BMP]],IF(Table13[[#This Row],[TCS MP]]&lt;=Table13[[#This Row],[EMP]],"Good","EMP"),"BMP")</f>
        <v>EMP</v>
      </c>
    </row>
    <row r="2383" spans="1:29" ht="24" customHeight="1" x14ac:dyDescent="0.25">
      <c r="A2383" t="s">
        <v>7423</v>
      </c>
      <c r="B2383" t="s">
        <v>19776</v>
      </c>
      <c r="C2383">
        <v>5133</v>
      </c>
      <c r="D2383" t="s">
        <v>17074</v>
      </c>
      <c r="E2383" t="s">
        <v>7424</v>
      </c>
      <c r="F2383" s="9">
        <f>Table13[[#This Row],[ToMeasure]]-Table13[[#This Row],[FromMeasure]]</f>
        <v>0.19334470000000001</v>
      </c>
      <c r="G2383" s="5" t="s">
        <v>7425</v>
      </c>
      <c r="H2383" s="35">
        <v>0</v>
      </c>
      <c r="I2383" s="56"/>
      <c r="J2383" t="s">
        <v>575</v>
      </c>
      <c r="K2383" s="58" t="s">
        <v>203</v>
      </c>
      <c r="L2383" s="35">
        <v>0.19334470000000001</v>
      </c>
      <c r="M2383" s="56"/>
      <c r="N2383" t="s">
        <v>635</v>
      </c>
      <c r="O2383" s="2">
        <v>545</v>
      </c>
      <c r="P2383" s="2">
        <v>0</v>
      </c>
      <c r="Q2383" s="2">
        <v>545</v>
      </c>
      <c r="R2383" t="s">
        <v>7426</v>
      </c>
      <c r="S2383">
        <v>9</v>
      </c>
      <c r="T2383">
        <v>100</v>
      </c>
      <c r="U2383" s="2">
        <v>51</v>
      </c>
      <c r="V2383" s="2">
        <v>20</v>
      </c>
      <c r="W2383" s="8">
        <v>0.13027522935779817</v>
      </c>
      <c r="X2383" s="2">
        <v>861</v>
      </c>
      <c r="Y2383" s="45"/>
      <c r="AC2383" s="1" t="str">
        <f>IF(Table13[[#This Row],[TCS MP]]&gt;=Table13[[#This Row],[BMP]],IF(Table13[[#This Row],[TCS MP]]&lt;=Table13[[#This Row],[EMP]],"Good","EMP"),"BMP")</f>
        <v>EMP</v>
      </c>
    </row>
    <row r="2384" spans="1:29" ht="24" customHeight="1" x14ac:dyDescent="0.25">
      <c r="A2384" t="s">
        <v>11925</v>
      </c>
      <c r="B2384" t="s">
        <v>19778</v>
      </c>
      <c r="C2384">
        <v>5140</v>
      </c>
      <c r="D2384" t="s">
        <v>17074</v>
      </c>
      <c r="E2384" t="s">
        <v>11926</v>
      </c>
      <c r="F2384" s="9">
        <f>Table13[[#This Row],[ToMeasure]]-Table13[[#This Row],[FromMeasure]]</f>
        <v>0.13091950999999999</v>
      </c>
      <c r="G2384" s="5" t="s">
        <v>4165</v>
      </c>
      <c r="H2384" s="35">
        <v>0</v>
      </c>
      <c r="I2384" s="56"/>
      <c r="J2384" t="s">
        <v>512</v>
      </c>
      <c r="K2384" s="58" t="s">
        <v>203</v>
      </c>
      <c r="L2384" s="35">
        <v>0.13091950999999999</v>
      </c>
      <c r="M2384" s="56"/>
      <c r="N2384" t="s">
        <v>4164</v>
      </c>
      <c r="O2384" s="2">
        <v>321</v>
      </c>
      <c r="P2384" s="2">
        <v>0</v>
      </c>
      <c r="Q2384" s="2">
        <v>321</v>
      </c>
      <c r="R2384" t="s">
        <v>11927</v>
      </c>
      <c r="S2384">
        <v>27</v>
      </c>
      <c r="T2384">
        <v>100</v>
      </c>
      <c r="U2384" s="2">
        <v>5</v>
      </c>
      <c r="V2384" s="2">
        <v>6</v>
      </c>
      <c r="W2384" s="8">
        <v>3.4267912772585667E-2</v>
      </c>
      <c r="X2384" s="2">
        <v>507</v>
      </c>
      <c r="Y2384" s="45"/>
      <c r="AC2384" s="1" t="str">
        <f>IF(Table13[[#This Row],[TCS MP]]&gt;=Table13[[#This Row],[BMP]],IF(Table13[[#This Row],[TCS MP]]&lt;=Table13[[#This Row],[EMP]],"Good","EMP"),"BMP")</f>
        <v>EMP</v>
      </c>
    </row>
    <row r="2385" spans="1:29" ht="24" customHeight="1" x14ac:dyDescent="0.25">
      <c r="A2385" t="s">
        <v>4158</v>
      </c>
      <c r="B2385" t="s">
        <v>19780</v>
      </c>
      <c r="C2385">
        <v>5142</v>
      </c>
      <c r="D2385" t="s">
        <v>17074</v>
      </c>
      <c r="E2385" t="s">
        <v>4159</v>
      </c>
      <c r="F2385" s="9">
        <f>Table13[[#This Row],[ToMeasure]]-Table13[[#This Row],[FromMeasure]]</f>
        <v>0.24646164000000001</v>
      </c>
      <c r="G2385" s="5" t="s">
        <v>4160</v>
      </c>
      <c r="H2385" s="35">
        <v>0</v>
      </c>
      <c r="I2385" s="56"/>
      <c r="J2385" t="s">
        <v>635</v>
      </c>
      <c r="K2385" s="58" t="s">
        <v>203</v>
      </c>
      <c r="L2385" s="35">
        <v>0.24646164000000001</v>
      </c>
      <c r="M2385" s="56"/>
      <c r="N2385" t="s">
        <v>2205</v>
      </c>
      <c r="O2385" s="2">
        <v>162</v>
      </c>
      <c r="P2385" s="2">
        <v>0</v>
      </c>
      <c r="Q2385" s="2">
        <v>162</v>
      </c>
      <c r="R2385" t="s">
        <v>4161</v>
      </c>
      <c r="S2385">
        <v>17</v>
      </c>
      <c r="T2385">
        <v>100</v>
      </c>
      <c r="U2385" s="2">
        <v>4</v>
      </c>
      <c r="V2385" s="2">
        <v>5</v>
      </c>
      <c r="W2385" s="8">
        <v>5.5555555555555552E-2</v>
      </c>
      <c r="X2385" s="2">
        <v>256</v>
      </c>
      <c r="Y2385" s="45"/>
      <c r="AC2385" s="1" t="str">
        <f>IF(Table13[[#This Row],[TCS MP]]&gt;=Table13[[#This Row],[BMP]],IF(Table13[[#This Row],[TCS MP]]&lt;=Table13[[#This Row],[EMP]],"Good","EMP"),"BMP")</f>
        <v>EMP</v>
      </c>
    </row>
    <row r="2386" spans="1:29" ht="24" customHeight="1" x14ac:dyDescent="0.25">
      <c r="A2386" t="s">
        <v>4162</v>
      </c>
      <c r="B2386" t="s">
        <v>19779</v>
      </c>
      <c r="C2386">
        <v>5141</v>
      </c>
      <c r="D2386" t="s">
        <v>17074</v>
      </c>
      <c r="E2386" t="s">
        <v>4163</v>
      </c>
      <c r="F2386" s="9">
        <f>Table13[[#This Row],[ToMeasure]]-Table13[[#This Row],[FromMeasure]]</f>
        <v>0.14878446000000001</v>
      </c>
      <c r="G2386" s="5" t="s">
        <v>4164</v>
      </c>
      <c r="H2386" s="35">
        <v>0</v>
      </c>
      <c r="I2386" s="56"/>
      <c r="J2386" t="s">
        <v>4165</v>
      </c>
      <c r="K2386" s="58" t="s">
        <v>203</v>
      </c>
      <c r="L2386" s="35">
        <v>0.14878446000000001</v>
      </c>
      <c r="M2386" s="56"/>
      <c r="N2386" t="s">
        <v>512</v>
      </c>
      <c r="O2386" s="2">
        <v>124</v>
      </c>
      <c r="P2386" s="2">
        <v>0</v>
      </c>
      <c r="Q2386" s="2">
        <v>124</v>
      </c>
      <c r="R2386" t="s">
        <v>4166</v>
      </c>
      <c r="S2386">
        <v>25</v>
      </c>
      <c r="T2386">
        <v>100</v>
      </c>
      <c r="U2386" s="2">
        <v>6</v>
      </c>
      <c r="V2386" s="2">
        <v>12</v>
      </c>
      <c r="W2386" s="8">
        <v>0.14516129032258066</v>
      </c>
      <c r="X2386" s="2">
        <v>196</v>
      </c>
      <c r="Y2386" s="45"/>
      <c r="AC2386" s="1" t="str">
        <f>IF(Table13[[#This Row],[TCS MP]]&gt;=Table13[[#This Row],[BMP]],IF(Table13[[#This Row],[TCS MP]]&lt;=Table13[[#This Row],[EMP]],"Good","EMP"),"BMP")</f>
        <v>EMP</v>
      </c>
    </row>
    <row r="2387" spans="1:29" ht="24" customHeight="1" x14ac:dyDescent="0.25">
      <c r="A2387" t="s">
        <v>4167</v>
      </c>
      <c r="B2387" t="s">
        <v>19781</v>
      </c>
      <c r="C2387">
        <v>5143</v>
      </c>
      <c r="D2387" t="s">
        <v>17074</v>
      </c>
      <c r="E2387" t="s">
        <v>4168</v>
      </c>
      <c r="F2387" s="9">
        <f>Table13[[#This Row],[ToMeasure]]-Table13[[#This Row],[FromMeasure]]</f>
        <v>0.26593897999999999</v>
      </c>
      <c r="G2387" s="5" t="s">
        <v>4169</v>
      </c>
      <c r="H2387" s="35">
        <v>0</v>
      </c>
      <c r="I2387" s="56"/>
      <c r="J2387" t="s">
        <v>2205</v>
      </c>
      <c r="K2387" s="58" t="s">
        <v>203</v>
      </c>
      <c r="L2387" s="35">
        <v>0.26593897999999999</v>
      </c>
      <c r="M2387" s="56"/>
      <c r="N2387" t="s">
        <v>635</v>
      </c>
      <c r="O2387" s="2">
        <v>376</v>
      </c>
      <c r="P2387" s="2">
        <v>0</v>
      </c>
      <c r="Q2387" s="2">
        <v>376</v>
      </c>
      <c r="R2387" t="s">
        <v>4170</v>
      </c>
      <c r="S2387">
        <v>15</v>
      </c>
      <c r="T2387">
        <v>100</v>
      </c>
      <c r="U2387" s="2">
        <v>4</v>
      </c>
      <c r="V2387" s="2">
        <v>5</v>
      </c>
      <c r="W2387" s="8">
        <v>2.3936170212765957E-2</v>
      </c>
      <c r="X2387" s="2">
        <v>594</v>
      </c>
      <c r="Y2387" s="45"/>
      <c r="AC2387" s="1" t="str">
        <f>IF(Table13[[#This Row],[TCS MP]]&gt;=Table13[[#This Row],[BMP]],IF(Table13[[#This Row],[TCS MP]]&lt;=Table13[[#This Row],[EMP]],"Good","EMP"),"BMP")</f>
        <v>EMP</v>
      </c>
    </row>
    <row r="2388" spans="1:29" ht="24" customHeight="1" x14ac:dyDescent="0.25">
      <c r="A2388" t="s">
        <v>11928</v>
      </c>
      <c r="B2388" t="s">
        <v>19788</v>
      </c>
      <c r="C2388">
        <v>5163</v>
      </c>
      <c r="D2388" t="s">
        <v>17074</v>
      </c>
      <c r="E2388" t="s">
        <v>11929</v>
      </c>
      <c r="F2388" s="9">
        <f>Table13[[#This Row],[ToMeasure]]-Table13[[#This Row],[FromMeasure]]</f>
        <v>0.24014224000000001</v>
      </c>
      <c r="G2388" s="5" t="s">
        <v>11930</v>
      </c>
      <c r="H2388" s="35">
        <v>0</v>
      </c>
      <c r="I2388" s="56"/>
      <c r="J2388" t="s">
        <v>11931</v>
      </c>
      <c r="K2388" s="58" t="s">
        <v>203</v>
      </c>
      <c r="L2388" s="35">
        <v>0.24014224000000001</v>
      </c>
      <c r="M2388" s="56"/>
      <c r="N2388" t="s">
        <v>635</v>
      </c>
      <c r="O2388" s="2">
        <v>1369</v>
      </c>
      <c r="P2388" s="2">
        <v>0</v>
      </c>
      <c r="Q2388" s="2">
        <v>1369</v>
      </c>
      <c r="R2388" t="s">
        <v>11932</v>
      </c>
      <c r="S2388">
        <v>12</v>
      </c>
      <c r="T2388">
        <v>100</v>
      </c>
      <c r="U2388" s="2">
        <v>79</v>
      </c>
      <c r="V2388" s="2">
        <v>100</v>
      </c>
      <c r="W2388" s="8">
        <v>0.13075237399561723</v>
      </c>
      <c r="X2388" s="2">
        <v>2164</v>
      </c>
      <c r="Y2388" s="45"/>
      <c r="AC2388" s="1" t="str">
        <f>IF(Table13[[#This Row],[TCS MP]]&gt;=Table13[[#This Row],[BMP]],IF(Table13[[#This Row],[TCS MP]]&lt;=Table13[[#This Row],[EMP]],"Good","EMP"),"BMP")</f>
        <v>EMP</v>
      </c>
    </row>
    <row r="2389" spans="1:29" ht="24" customHeight="1" x14ac:dyDescent="0.25">
      <c r="A2389" t="s">
        <v>11933</v>
      </c>
      <c r="C2389" t="s">
        <v>203</v>
      </c>
      <c r="D2389" t="s">
        <v>17074</v>
      </c>
      <c r="E2389" t="s">
        <v>11934</v>
      </c>
      <c r="F2389" s="9">
        <f>Table13[[#This Row],[ToMeasure]]-Table13[[#This Row],[FromMeasure]]</f>
        <v>1.7082859999999998E-2</v>
      </c>
      <c r="G2389" s="5" t="s">
        <v>11935</v>
      </c>
      <c r="H2389" s="35">
        <v>0</v>
      </c>
      <c r="I2389" s="56"/>
      <c r="J2389" t="s">
        <v>2205</v>
      </c>
      <c r="K2389" s="58" t="s">
        <v>203</v>
      </c>
      <c r="L2389" s="35">
        <v>1.7082859999999998E-2</v>
      </c>
      <c r="M2389" s="56"/>
      <c r="N2389" t="s">
        <v>11931</v>
      </c>
      <c r="O2389" s="2" t="s">
        <v>203</v>
      </c>
      <c r="P2389" s="2" t="s">
        <v>203</v>
      </c>
      <c r="Q2389" s="2">
        <v>3376</v>
      </c>
      <c r="R2389" t="s">
        <v>4206</v>
      </c>
      <c r="S2389" t="s">
        <v>203</v>
      </c>
      <c r="T2389" t="s">
        <v>203</v>
      </c>
      <c r="U2389" s="2" t="s">
        <v>203</v>
      </c>
      <c r="V2389" s="2" t="s">
        <v>203</v>
      </c>
      <c r="W2389" s="8" t="s">
        <v>203</v>
      </c>
      <c r="X2389" s="2">
        <v>5336</v>
      </c>
      <c r="Y2389" s="45"/>
      <c r="AC2389" s="1" t="str">
        <f>IF(Table13[[#This Row],[TCS MP]]&gt;=Table13[[#This Row],[BMP]],IF(Table13[[#This Row],[TCS MP]]&lt;=Table13[[#This Row],[EMP]],"Good","EMP"),"BMP")</f>
        <v>EMP</v>
      </c>
    </row>
    <row r="2390" spans="1:29" ht="24" customHeight="1" x14ac:dyDescent="0.25">
      <c r="A2390" t="s">
        <v>4171</v>
      </c>
      <c r="B2390" t="s">
        <v>19785</v>
      </c>
      <c r="C2390">
        <v>5160</v>
      </c>
      <c r="D2390" t="s">
        <v>17074</v>
      </c>
      <c r="E2390" t="s">
        <v>4172</v>
      </c>
      <c r="F2390" s="9">
        <f>Table13[[#This Row],[ToMeasure]]-Table13[[#This Row],[FromMeasure]]</f>
        <v>0.29604696000000003</v>
      </c>
      <c r="G2390" s="5" t="s">
        <v>4173</v>
      </c>
      <c r="H2390" s="35">
        <v>0</v>
      </c>
      <c r="I2390" s="56"/>
      <c r="J2390" t="s">
        <v>512</v>
      </c>
      <c r="K2390" s="58" t="s">
        <v>203</v>
      </c>
      <c r="L2390" s="35">
        <v>0.29604696000000003</v>
      </c>
      <c r="M2390" s="56"/>
      <c r="N2390" t="s">
        <v>4174</v>
      </c>
      <c r="O2390" s="2">
        <v>894</v>
      </c>
      <c r="P2390" s="2">
        <v>0</v>
      </c>
      <c r="Q2390" s="2">
        <v>894</v>
      </c>
      <c r="R2390" t="s">
        <v>4175</v>
      </c>
      <c r="S2390">
        <v>14</v>
      </c>
      <c r="T2390">
        <v>100</v>
      </c>
      <c r="U2390" s="2">
        <v>41</v>
      </c>
      <c r="V2390" s="2">
        <v>54</v>
      </c>
      <c r="W2390" s="8">
        <v>0.10626398210290827</v>
      </c>
      <c r="X2390" s="2">
        <v>1413</v>
      </c>
      <c r="Y2390" s="45"/>
      <c r="AC2390" s="1" t="str">
        <f>IF(Table13[[#This Row],[TCS MP]]&gt;=Table13[[#This Row],[BMP]],IF(Table13[[#This Row],[TCS MP]]&lt;=Table13[[#This Row],[EMP]],"Good","EMP"),"BMP")</f>
        <v>EMP</v>
      </c>
    </row>
    <row r="2391" spans="1:29" ht="24" customHeight="1" x14ac:dyDescent="0.25">
      <c r="A2391" t="s">
        <v>11936</v>
      </c>
      <c r="B2391" t="s">
        <v>19787</v>
      </c>
      <c r="C2391">
        <v>5162</v>
      </c>
      <c r="D2391" t="s">
        <v>17074</v>
      </c>
      <c r="E2391" t="s">
        <v>11937</v>
      </c>
      <c r="F2391" s="9">
        <f>Table13[[#This Row],[ToMeasure]]-Table13[[#This Row],[FromMeasure]]</f>
        <v>0.17529718999999999</v>
      </c>
      <c r="G2391" s="5" t="s">
        <v>11938</v>
      </c>
      <c r="H2391" s="35">
        <v>0</v>
      </c>
      <c r="I2391" s="56"/>
      <c r="J2391" t="s">
        <v>635</v>
      </c>
      <c r="K2391" s="58" t="s">
        <v>203</v>
      </c>
      <c r="L2391" s="35">
        <v>0.17529718999999999</v>
      </c>
      <c r="M2391" s="56"/>
      <c r="N2391" t="s">
        <v>2205</v>
      </c>
      <c r="O2391" s="2">
        <v>1435</v>
      </c>
      <c r="P2391" s="2">
        <v>0</v>
      </c>
      <c r="Q2391" s="2">
        <v>1435</v>
      </c>
      <c r="R2391" t="s">
        <v>11939</v>
      </c>
      <c r="S2391">
        <v>12</v>
      </c>
      <c r="T2391">
        <v>100</v>
      </c>
      <c r="U2391" s="2">
        <v>110</v>
      </c>
      <c r="V2391" s="2">
        <v>140</v>
      </c>
      <c r="W2391" s="8">
        <v>0.17421602787456447</v>
      </c>
      <c r="X2391" s="2">
        <v>2268</v>
      </c>
      <c r="Y2391" s="45"/>
      <c r="AC2391" s="1" t="str">
        <f>IF(Table13[[#This Row],[TCS MP]]&gt;=Table13[[#This Row],[BMP]],IF(Table13[[#This Row],[TCS MP]]&lt;=Table13[[#This Row],[EMP]],"Good","EMP"),"BMP")</f>
        <v>EMP</v>
      </c>
    </row>
    <row r="2392" spans="1:29" ht="24" customHeight="1" x14ac:dyDescent="0.25">
      <c r="A2392" t="s">
        <v>8438</v>
      </c>
      <c r="B2392" t="s">
        <v>19786</v>
      </c>
      <c r="C2392">
        <v>5161</v>
      </c>
      <c r="D2392" t="s">
        <v>17074</v>
      </c>
      <c r="E2392" t="s">
        <v>8439</v>
      </c>
      <c r="F2392" s="9">
        <f>Table13[[#This Row],[ToMeasure]]-Table13[[#This Row],[FromMeasure]]</f>
        <v>0.17292573</v>
      </c>
      <c r="G2392" s="5" t="s">
        <v>4174</v>
      </c>
      <c r="H2392" s="35">
        <v>0</v>
      </c>
      <c r="I2392" s="56"/>
      <c r="J2392" t="s">
        <v>4173</v>
      </c>
      <c r="K2392" s="58" t="s">
        <v>203</v>
      </c>
      <c r="L2392" s="35">
        <v>0.17292573</v>
      </c>
      <c r="M2392" s="56"/>
      <c r="N2392" t="s">
        <v>512</v>
      </c>
      <c r="O2392" s="2">
        <v>742</v>
      </c>
      <c r="P2392" s="2">
        <v>0</v>
      </c>
      <c r="Q2392" s="2">
        <v>742</v>
      </c>
      <c r="R2392" t="s">
        <v>8440</v>
      </c>
      <c r="S2392">
        <v>16</v>
      </c>
      <c r="T2392">
        <v>100</v>
      </c>
      <c r="U2392" s="2">
        <v>38</v>
      </c>
      <c r="V2392" s="2">
        <v>51</v>
      </c>
      <c r="W2392" s="8">
        <v>0.11994609164420485</v>
      </c>
      <c r="X2392" s="2">
        <v>1173</v>
      </c>
      <c r="Y2392" s="45"/>
      <c r="AC2392" s="1" t="str">
        <f>IF(Table13[[#This Row],[TCS MP]]&gt;=Table13[[#This Row],[BMP]],IF(Table13[[#This Row],[TCS MP]]&lt;=Table13[[#This Row],[EMP]],"Good","EMP"),"BMP")</f>
        <v>EMP</v>
      </c>
    </row>
    <row r="2393" spans="1:29" ht="24" customHeight="1" x14ac:dyDescent="0.25">
      <c r="A2393" t="s">
        <v>7427</v>
      </c>
      <c r="B2393" t="s">
        <v>19790</v>
      </c>
      <c r="C2393">
        <v>5170</v>
      </c>
      <c r="D2393" t="s">
        <v>17074</v>
      </c>
      <c r="E2393" t="s">
        <v>7428</v>
      </c>
      <c r="F2393" s="9">
        <f>Table13[[#This Row],[ToMeasure]]-Table13[[#This Row],[FromMeasure]]</f>
        <v>0.24736387000000001</v>
      </c>
      <c r="G2393" s="5" t="s">
        <v>7429</v>
      </c>
      <c r="H2393" s="35">
        <v>0</v>
      </c>
      <c r="I2393" s="56"/>
      <c r="J2393" t="s">
        <v>512</v>
      </c>
      <c r="K2393" s="58" t="s">
        <v>203</v>
      </c>
      <c r="L2393" s="35">
        <v>0.24736387000000001</v>
      </c>
      <c r="M2393" s="56"/>
      <c r="N2393" t="s">
        <v>7430</v>
      </c>
      <c r="O2393" s="2">
        <v>117</v>
      </c>
      <c r="P2393" s="2">
        <v>0</v>
      </c>
      <c r="Q2393" s="2">
        <v>117</v>
      </c>
      <c r="R2393" t="s">
        <v>7431</v>
      </c>
      <c r="S2393">
        <v>23</v>
      </c>
      <c r="T2393">
        <v>100</v>
      </c>
      <c r="U2393" s="2">
        <v>4</v>
      </c>
      <c r="V2393" s="2">
        <v>8</v>
      </c>
      <c r="W2393" s="8">
        <v>0.10256410256410256</v>
      </c>
      <c r="X2393" s="2">
        <v>185</v>
      </c>
      <c r="Y2393" s="45"/>
      <c r="AC2393" s="1" t="str">
        <f>IF(Table13[[#This Row],[TCS MP]]&gt;=Table13[[#This Row],[BMP]],IF(Table13[[#This Row],[TCS MP]]&lt;=Table13[[#This Row],[EMP]],"Good","EMP"),"BMP")</f>
        <v>EMP</v>
      </c>
    </row>
    <row r="2394" spans="1:29" ht="24" customHeight="1" x14ac:dyDescent="0.25">
      <c r="A2394" t="s">
        <v>8441</v>
      </c>
      <c r="B2394" t="s">
        <v>19792</v>
      </c>
      <c r="C2394">
        <v>5172</v>
      </c>
      <c r="D2394" t="s">
        <v>17074</v>
      </c>
      <c r="E2394" t="s">
        <v>8442</v>
      </c>
      <c r="F2394" s="9">
        <f>Table13[[#This Row],[ToMeasure]]-Table13[[#This Row],[FromMeasure]]</f>
        <v>0.26671892000000003</v>
      </c>
      <c r="G2394" s="5" t="s">
        <v>4179</v>
      </c>
      <c r="H2394" s="35">
        <v>0</v>
      </c>
      <c r="I2394" s="56"/>
      <c r="J2394" t="s">
        <v>635</v>
      </c>
      <c r="K2394" s="58" t="s">
        <v>203</v>
      </c>
      <c r="L2394" s="35">
        <v>0.26671892000000003</v>
      </c>
      <c r="M2394" s="56"/>
      <c r="N2394" t="s">
        <v>4178</v>
      </c>
      <c r="O2394" s="2">
        <v>164</v>
      </c>
      <c r="P2394" s="2">
        <v>0</v>
      </c>
      <c r="Q2394" s="2">
        <v>164</v>
      </c>
      <c r="R2394" t="s">
        <v>8443</v>
      </c>
      <c r="S2394">
        <v>20</v>
      </c>
      <c r="T2394" t="s">
        <v>203</v>
      </c>
      <c r="U2394" s="2">
        <v>3</v>
      </c>
      <c r="V2394" s="2">
        <v>6</v>
      </c>
      <c r="W2394" s="8">
        <v>5.4878048780487805E-2</v>
      </c>
      <c r="X2394" s="2">
        <v>259</v>
      </c>
      <c r="Y2394" s="45"/>
      <c r="AC2394" s="1" t="str">
        <f>IF(Table13[[#This Row],[TCS MP]]&gt;=Table13[[#This Row],[BMP]],IF(Table13[[#This Row],[TCS MP]]&lt;=Table13[[#This Row],[EMP]],"Good","EMP"),"BMP")</f>
        <v>EMP</v>
      </c>
    </row>
    <row r="2395" spans="1:29" ht="24" customHeight="1" x14ac:dyDescent="0.25">
      <c r="A2395" t="s">
        <v>8444</v>
      </c>
      <c r="B2395" t="s">
        <v>19791</v>
      </c>
      <c r="C2395">
        <v>5171</v>
      </c>
      <c r="D2395" t="s">
        <v>17074</v>
      </c>
      <c r="E2395" t="s">
        <v>8445</v>
      </c>
      <c r="F2395" s="9">
        <f>Table13[[#This Row],[ToMeasure]]-Table13[[#This Row],[FromMeasure]]</f>
        <v>0.24156630000000001</v>
      </c>
      <c r="G2395" s="5" t="s">
        <v>7430</v>
      </c>
      <c r="H2395" s="35">
        <v>0</v>
      </c>
      <c r="I2395" s="56"/>
      <c r="J2395" t="s">
        <v>7429</v>
      </c>
      <c r="K2395" s="58" t="s">
        <v>203</v>
      </c>
      <c r="L2395" s="35">
        <v>0.24156630000000001</v>
      </c>
      <c r="M2395" s="56"/>
      <c r="N2395" t="s">
        <v>512</v>
      </c>
      <c r="O2395" s="2">
        <v>112</v>
      </c>
      <c r="P2395" s="2">
        <v>0</v>
      </c>
      <c r="Q2395" s="2">
        <v>112</v>
      </c>
      <c r="R2395" t="s">
        <v>8446</v>
      </c>
      <c r="S2395">
        <v>28</v>
      </c>
      <c r="T2395">
        <v>100</v>
      </c>
      <c r="U2395" s="2">
        <v>4</v>
      </c>
      <c r="V2395" s="2">
        <v>11</v>
      </c>
      <c r="W2395" s="8">
        <v>0.13392857142857142</v>
      </c>
      <c r="X2395" s="2">
        <v>177</v>
      </c>
      <c r="Y2395" s="45"/>
      <c r="AC2395" s="1" t="str">
        <f>IF(Table13[[#This Row],[TCS MP]]&gt;=Table13[[#This Row],[BMP]],IF(Table13[[#This Row],[TCS MP]]&lt;=Table13[[#This Row],[EMP]],"Good","EMP"),"BMP")</f>
        <v>EMP</v>
      </c>
    </row>
    <row r="2396" spans="1:29" ht="24" customHeight="1" x14ac:dyDescent="0.25">
      <c r="A2396" t="s">
        <v>4176</v>
      </c>
      <c r="B2396" t="s">
        <v>19793</v>
      </c>
      <c r="C2396">
        <v>5173</v>
      </c>
      <c r="D2396" t="s">
        <v>17074</v>
      </c>
      <c r="E2396" t="s">
        <v>4177</v>
      </c>
      <c r="F2396" s="9">
        <f>Table13[[#This Row],[ToMeasure]]-Table13[[#This Row],[FromMeasure]]</f>
        <v>0.29973019000000001</v>
      </c>
      <c r="G2396" s="5" t="s">
        <v>4178</v>
      </c>
      <c r="H2396" s="35">
        <v>0</v>
      </c>
      <c r="I2396" s="56"/>
      <c r="J2396" t="s">
        <v>4179</v>
      </c>
      <c r="K2396" s="58" t="s">
        <v>203</v>
      </c>
      <c r="L2396" s="35">
        <v>0.29973019000000001</v>
      </c>
      <c r="M2396" s="56"/>
      <c r="N2396" t="s">
        <v>635</v>
      </c>
      <c r="O2396" s="2">
        <v>119</v>
      </c>
      <c r="P2396" s="2">
        <v>0</v>
      </c>
      <c r="Q2396" s="2">
        <v>119</v>
      </c>
      <c r="R2396" t="s">
        <v>4180</v>
      </c>
      <c r="S2396">
        <v>13</v>
      </c>
      <c r="T2396" t="s">
        <v>203</v>
      </c>
      <c r="U2396" s="2">
        <v>4</v>
      </c>
      <c r="V2396" s="2">
        <v>9</v>
      </c>
      <c r="W2396" s="8">
        <v>0.1092436974789916</v>
      </c>
      <c r="X2396" s="2">
        <v>188</v>
      </c>
      <c r="Y2396" s="45"/>
      <c r="AC2396" s="1" t="str">
        <f>IF(Table13[[#This Row],[TCS MP]]&gt;=Table13[[#This Row],[BMP]],IF(Table13[[#This Row],[TCS MP]]&lt;=Table13[[#This Row],[EMP]],"Good","EMP"),"BMP")</f>
        <v>EMP</v>
      </c>
    </row>
    <row r="2397" spans="1:29" ht="24" customHeight="1" x14ac:dyDescent="0.25">
      <c r="A2397" t="s">
        <v>4181</v>
      </c>
      <c r="B2397" t="s">
        <v>19795</v>
      </c>
      <c r="C2397">
        <v>5180</v>
      </c>
      <c r="D2397" t="s">
        <v>17074</v>
      </c>
      <c r="E2397" t="s">
        <v>4182</v>
      </c>
      <c r="F2397" s="9">
        <f>Table13[[#This Row],[ToMeasure]]-Table13[[#This Row],[FromMeasure]]</f>
        <v>0.23578209</v>
      </c>
      <c r="G2397" s="5" t="s">
        <v>4183</v>
      </c>
      <c r="H2397" s="35">
        <v>0</v>
      </c>
      <c r="I2397" s="56"/>
      <c r="J2397" t="s">
        <v>512</v>
      </c>
      <c r="K2397" s="58" t="s">
        <v>203</v>
      </c>
      <c r="L2397" s="35">
        <v>0.23578209</v>
      </c>
      <c r="M2397" s="56"/>
      <c r="N2397" t="s">
        <v>4184</v>
      </c>
      <c r="O2397" s="2">
        <v>163</v>
      </c>
      <c r="P2397" s="2">
        <v>0</v>
      </c>
      <c r="Q2397" s="2">
        <v>163</v>
      </c>
      <c r="R2397" t="s">
        <v>4185</v>
      </c>
      <c r="S2397">
        <v>16</v>
      </c>
      <c r="T2397" t="s">
        <v>203</v>
      </c>
      <c r="U2397" s="2">
        <v>5</v>
      </c>
      <c r="V2397" s="2">
        <v>8</v>
      </c>
      <c r="W2397" s="8">
        <v>7.9754601226993863E-2</v>
      </c>
      <c r="X2397" s="2">
        <v>258</v>
      </c>
      <c r="Y2397" s="45"/>
      <c r="AC2397" s="1" t="str">
        <f>IF(Table13[[#This Row],[TCS MP]]&gt;=Table13[[#This Row],[BMP]],IF(Table13[[#This Row],[TCS MP]]&lt;=Table13[[#This Row],[EMP]],"Good","EMP"),"BMP")</f>
        <v>EMP</v>
      </c>
    </row>
    <row r="2398" spans="1:29" ht="24" customHeight="1" x14ac:dyDescent="0.25">
      <c r="A2398" t="s">
        <v>7432</v>
      </c>
      <c r="B2398" t="s">
        <v>19797</v>
      </c>
      <c r="C2398">
        <v>5182</v>
      </c>
      <c r="D2398" t="s">
        <v>17074</v>
      </c>
      <c r="E2398" t="s">
        <v>7433</v>
      </c>
      <c r="F2398" s="9">
        <f>Table13[[#This Row],[ToMeasure]]-Table13[[#This Row],[FromMeasure]]</f>
        <v>0.22214724</v>
      </c>
      <c r="G2398" s="5" t="s">
        <v>7434</v>
      </c>
      <c r="H2398" s="35">
        <v>0</v>
      </c>
      <c r="I2398" s="56"/>
      <c r="J2398" t="s">
        <v>635</v>
      </c>
      <c r="K2398" s="58" t="s">
        <v>203</v>
      </c>
      <c r="L2398" s="35">
        <v>0.22214724</v>
      </c>
      <c r="M2398" s="56"/>
      <c r="N2398" t="s">
        <v>7435</v>
      </c>
      <c r="O2398" s="2">
        <v>167</v>
      </c>
      <c r="P2398" s="2">
        <v>0</v>
      </c>
      <c r="Q2398" s="2">
        <v>167</v>
      </c>
      <c r="R2398" t="s">
        <v>7436</v>
      </c>
      <c r="S2398">
        <v>14</v>
      </c>
      <c r="T2398" t="s">
        <v>203</v>
      </c>
      <c r="U2398" s="2">
        <v>11</v>
      </c>
      <c r="V2398" s="2">
        <v>12</v>
      </c>
      <c r="W2398" s="8">
        <v>0.1377245508982036</v>
      </c>
      <c r="X2398" s="2">
        <v>264</v>
      </c>
      <c r="Y2398" s="45"/>
      <c r="AC2398" s="1" t="str">
        <f>IF(Table13[[#This Row],[TCS MP]]&gt;=Table13[[#This Row],[BMP]],IF(Table13[[#This Row],[TCS MP]]&lt;=Table13[[#This Row],[EMP]],"Good","EMP"),"BMP")</f>
        <v>EMP</v>
      </c>
    </row>
    <row r="2399" spans="1:29" ht="24" customHeight="1" x14ac:dyDescent="0.25">
      <c r="A2399" t="s">
        <v>4186</v>
      </c>
      <c r="B2399" t="s">
        <v>19796</v>
      </c>
      <c r="C2399">
        <v>5181</v>
      </c>
      <c r="D2399" t="s">
        <v>17074</v>
      </c>
      <c r="E2399" t="s">
        <v>4187</v>
      </c>
      <c r="F2399" s="9">
        <f>Table13[[#This Row],[ToMeasure]]-Table13[[#This Row],[FromMeasure]]</f>
        <v>0.24471845</v>
      </c>
      <c r="G2399" s="5" t="s">
        <v>4184</v>
      </c>
      <c r="H2399" s="35">
        <v>0</v>
      </c>
      <c r="I2399" s="56"/>
      <c r="J2399" t="s">
        <v>4183</v>
      </c>
      <c r="K2399" s="58" t="s">
        <v>203</v>
      </c>
      <c r="L2399" s="35">
        <v>0.24471845</v>
      </c>
      <c r="M2399" s="56"/>
      <c r="N2399" t="s">
        <v>512</v>
      </c>
      <c r="O2399" s="2">
        <v>141</v>
      </c>
      <c r="P2399" s="2">
        <v>0</v>
      </c>
      <c r="Q2399" s="2">
        <v>141</v>
      </c>
      <c r="R2399" t="s">
        <v>4188</v>
      </c>
      <c r="S2399">
        <v>16</v>
      </c>
      <c r="T2399" t="s">
        <v>203</v>
      </c>
      <c r="U2399" s="2">
        <v>9</v>
      </c>
      <c r="V2399" s="2">
        <v>10</v>
      </c>
      <c r="W2399" s="8">
        <v>0.13475177304964539</v>
      </c>
      <c r="X2399" s="2">
        <v>223</v>
      </c>
      <c r="Y2399" s="45"/>
      <c r="AC2399" s="1" t="str">
        <f>IF(Table13[[#This Row],[TCS MP]]&gt;=Table13[[#This Row],[BMP]],IF(Table13[[#This Row],[TCS MP]]&lt;=Table13[[#This Row],[EMP]],"Good","EMP"),"BMP")</f>
        <v>EMP</v>
      </c>
    </row>
    <row r="2400" spans="1:29" ht="24" customHeight="1" x14ac:dyDescent="0.25">
      <c r="A2400" t="s">
        <v>7437</v>
      </c>
      <c r="B2400" t="s">
        <v>19798</v>
      </c>
      <c r="C2400">
        <v>5183</v>
      </c>
      <c r="D2400" t="s">
        <v>17074</v>
      </c>
      <c r="E2400" t="s">
        <v>7438</v>
      </c>
      <c r="F2400" s="9">
        <f>Table13[[#This Row],[ToMeasure]]-Table13[[#This Row],[FromMeasure]]</f>
        <v>0.21604582999999999</v>
      </c>
      <c r="G2400" s="5" t="s">
        <v>7435</v>
      </c>
      <c r="H2400" s="35">
        <v>0</v>
      </c>
      <c r="I2400" s="56"/>
      <c r="J2400" t="s">
        <v>7434</v>
      </c>
      <c r="K2400" s="58" t="s">
        <v>203</v>
      </c>
      <c r="L2400" s="35">
        <v>0.21604582999999999</v>
      </c>
      <c r="M2400" s="56"/>
      <c r="N2400" t="s">
        <v>635</v>
      </c>
      <c r="O2400" s="2">
        <v>141</v>
      </c>
      <c r="P2400" s="2">
        <v>0</v>
      </c>
      <c r="Q2400" s="2">
        <v>141</v>
      </c>
      <c r="R2400" t="s">
        <v>7439</v>
      </c>
      <c r="S2400">
        <v>18</v>
      </c>
      <c r="T2400" t="s">
        <v>203</v>
      </c>
      <c r="U2400" s="2">
        <v>4</v>
      </c>
      <c r="V2400" s="2">
        <v>5</v>
      </c>
      <c r="W2400" s="8">
        <v>6.3829787234042548E-2</v>
      </c>
      <c r="X2400" s="2">
        <v>223</v>
      </c>
      <c r="Y2400" s="45"/>
      <c r="AC2400" s="1" t="str">
        <f>IF(Table13[[#This Row],[TCS MP]]&gt;=Table13[[#This Row],[BMP]],IF(Table13[[#This Row],[TCS MP]]&lt;=Table13[[#This Row],[EMP]],"Good","EMP"),"BMP")</f>
        <v>EMP</v>
      </c>
    </row>
    <row r="2401" spans="1:29" ht="24" customHeight="1" x14ac:dyDescent="0.25">
      <c r="A2401" t="s">
        <v>8450</v>
      </c>
      <c r="B2401" t="s">
        <v>19811</v>
      </c>
      <c r="C2401">
        <v>5205</v>
      </c>
      <c r="D2401" t="s">
        <v>17074</v>
      </c>
      <c r="E2401" t="s">
        <v>8451</v>
      </c>
      <c r="F2401" s="9">
        <f>Table13[[#This Row],[ToMeasure]]-Table13[[#This Row],[FromMeasure]]</f>
        <v>0.20984038999999999</v>
      </c>
      <c r="G2401" s="5" t="s">
        <v>8452</v>
      </c>
      <c r="H2401" s="35">
        <v>0</v>
      </c>
      <c r="I2401" s="56"/>
      <c r="J2401" t="s">
        <v>512</v>
      </c>
      <c r="K2401" s="58" t="s">
        <v>203</v>
      </c>
      <c r="L2401" s="35">
        <v>0.20984038999999999</v>
      </c>
      <c r="M2401" s="56"/>
      <c r="N2401" t="s">
        <v>5049</v>
      </c>
      <c r="O2401" s="2">
        <v>870</v>
      </c>
      <c r="P2401" s="2">
        <v>0</v>
      </c>
      <c r="Q2401" s="2">
        <v>870</v>
      </c>
      <c r="R2401" t="s">
        <v>8453</v>
      </c>
      <c r="S2401">
        <v>15</v>
      </c>
      <c r="T2401" t="s">
        <v>203</v>
      </c>
      <c r="U2401" s="2">
        <v>4</v>
      </c>
      <c r="V2401" s="2">
        <v>7</v>
      </c>
      <c r="W2401" s="8">
        <v>1.264367816091954E-2</v>
      </c>
      <c r="X2401" s="2">
        <v>1375</v>
      </c>
      <c r="Y2401" s="45"/>
      <c r="AC2401" s="1" t="str">
        <f>IF(Table13[[#This Row],[TCS MP]]&gt;=Table13[[#This Row],[BMP]],IF(Table13[[#This Row],[TCS MP]]&lt;=Table13[[#This Row],[EMP]],"Good","EMP"),"BMP")</f>
        <v>EMP</v>
      </c>
    </row>
    <row r="2402" spans="1:29" ht="24" customHeight="1" x14ac:dyDescent="0.25">
      <c r="A2402" t="s">
        <v>11940</v>
      </c>
      <c r="B2402" t="s">
        <v>19813</v>
      </c>
      <c r="C2402">
        <v>5207</v>
      </c>
      <c r="D2402" t="s">
        <v>17074</v>
      </c>
      <c r="E2402" t="s">
        <v>11941</v>
      </c>
      <c r="F2402" s="9">
        <f>Table13[[#This Row],[ToMeasure]]-Table13[[#This Row],[FromMeasure]]</f>
        <v>0.25221198</v>
      </c>
      <c r="G2402" s="5" t="s">
        <v>11942</v>
      </c>
      <c r="H2402" s="35">
        <v>0</v>
      </c>
      <c r="I2402" s="56"/>
      <c r="J2402" t="s">
        <v>635</v>
      </c>
      <c r="K2402" s="58" t="s">
        <v>203</v>
      </c>
      <c r="L2402" s="35">
        <v>0.25221198</v>
      </c>
      <c r="M2402" s="56"/>
      <c r="N2402" t="s">
        <v>11943</v>
      </c>
      <c r="O2402" s="2">
        <v>2142</v>
      </c>
      <c r="P2402" s="2">
        <v>0</v>
      </c>
      <c r="Q2402" s="2">
        <v>2142</v>
      </c>
      <c r="R2402" t="s">
        <v>11944</v>
      </c>
      <c r="S2402">
        <v>9</v>
      </c>
      <c r="T2402" t="s">
        <v>203</v>
      </c>
      <c r="U2402" s="2">
        <v>137</v>
      </c>
      <c r="V2402" s="2">
        <v>51</v>
      </c>
      <c r="W2402" s="8">
        <v>8.7768440709617174E-2</v>
      </c>
      <c r="X2402" s="2">
        <v>3386</v>
      </c>
      <c r="Y2402" s="45"/>
      <c r="AC2402" s="1" t="str">
        <f>IF(Table13[[#This Row],[TCS MP]]&gt;=Table13[[#This Row],[BMP]],IF(Table13[[#This Row],[TCS MP]]&lt;=Table13[[#This Row],[EMP]],"Good","EMP"),"BMP")</f>
        <v>EMP</v>
      </c>
    </row>
    <row r="2403" spans="1:29" ht="24" customHeight="1" x14ac:dyDescent="0.25">
      <c r="A2403" t="s">
        <v>8454</v>
      </c>
      <c r="B2403" t="s">
        <v>19812</v>
      </c>
      <c r="C2403">
        <v>5206</v>
      </c>
      <c r="D2403" t="s">
        <v>17074</v>
      </c>
      <c r="E2403" t="s">
        <v>591</v>
      </c>
      <c r="F2403" s="9">
        <f>Table13[[#This Row],[ToMeasure]]-Table13[[#This Row],[FromMeasure]]</f>
        <v>0.25644450000000002</v>
      </c>
      <c r="G2403" s="5" t="s">
        <v>588</v>
      </c>
      <c r="H2403" s="35">
        <v>0</v>
      </c>
      <c r="I2403" s="56"/>
      <c r="J2403" t="s">
        <v>5049</v>
      </c>
      <c r="K2403" s="58" t="s">
        <v>203</v>
      </c>
      <c r="L2403" s="35">
        <v>0.25644450000000002</v>
      </c>
      <c r="M2403" s="56"/>
      <c r="N2403" t="s">
        <v>512</v>
      </c>
      <c r="O2403" s="2">
        <v>3618</v>
      </c>
      <c r="P2403" s="2">
        <v>0</v>
      </c>
      <c r="Q2403" s="2">
        <v>3618</v>
      </c>
      <c r="R2403" t="s">
        <v>8455</v>
      </c>
      <c r="S2403">
        <v>11</v>
      </c>
      <c r="T2403" t="s">
        <v>203</v>
      </c>
      <c r="U2403" s="2">
        <v>92</v>
      </c>
      <c r="V2403" s="2">
        <v>174</v>
      </c>
      <c r="W2403" s="8">
        <v>7.3521282476506356E-2</v>
      </c>
      <c r="X2403" s="2">
        <v>5719</v>
      </c>
      <c r="Y2403" s="45"/>
      <c r="AC2403" s="1" t="str">
        <f>IF(Table13[[#This Row],[TCS MP]]&gt;=Table13[[#This Row],[BMP]],IF(Table13[[#This Row],[TCS MP]]&lt;=Table13[[#This Row],[EMP]],"Good","EMP"),"BMP")</f>
        <v>EMP</v>
      </c>
    </row>
    <row r="2404" spans="1:29" ht="24" customHeight="1" x14ac:dyDescent="0.25">
      <c r="A2404" t="s">
        <v>11945</v>
      </c>
      <c r="B2404" t="s">
        <v>19814</v>
      </c>
      <c r="C2404">
        <v>5208</v>
      </c>
      <c r="D2404" t="s">
        <v>17074</v>
      </c>
      <c r="E2404" t="s">
        <v>11946</v>
      </c>
      <c r="F2404" s="9">
        <f>Table13[[#This Row],[ToMeasure]]-Table13[[#This Row],[FromMeasure]]</f>
        <v>0.23881804000000001</v>
      </c>
      <c r="G2404" s="5" t="s">
        <v>8449</v>
      </c>
      <c r="H2404" s="35">
        <v>0</v>
      </c>
      <c r="I2404" s="56"/>
      <c r="J2404" t="s">
        <v>5049</v>
      </c>
      <c r="K2404" s="58" t="s">
        <v>203</v>
      </c>
      <c r="L2404" s="35">
        <v>0.23881804000000001</v>
      </c>
      <c r="M2404" s="56"/>
      <c r="N2404" t="s">
        <v>635</v>
      </c>
      <c r="O2404" s="2">
        <v>4643</v>
      </c>
      <c r="P2404" s="2">
        <v>0</v>
      </c>
      <c r="Q2404" s="2">
        <v>4643</v>
      </c>
      <c r="R2404" t="s">
        <v>11947</v>
      </c>
      <c r="S2404">
        <v>12</v>
      </c>
      <c r="T2404" t="s">
        <v>203</v>
      </c>
      <c r="U2404" s="2">
        <v>94</v>
      </c>
      <c r="V2404" s="2">
        <v>176</v>
      </c>
      <c r="W2404" s="8">
        <v>5.8152056859788928E-2</v>
      </c>
      <c r="X2404" s="2">
        <v>7339</v>
      </c>
      <c r="Y2404" s="45"/>
      <c r="AC2404" s="1" t="str">
        <f>IF(Table13[[#This Row],[TCS MP]]&gt;=Table13[[#This Row],[BMP]],IF(Table13[[#This Row],[TCS MP]]&lt;=Table13[[#This Row],[EMP]],"Good","EMP"),"BMP")</f>
        <v>EMP</v>
      </c>
    </row>
    <row r="2405" spans="1:29" ht="24" customHeight="1" x14ac:dyDescent="0.25">
      <c r="A2405" t="s">
        <v>11948</v>
      </c>
      <c r="B2405" t="s">
        <v>19806</v>
      </c>
      <c r="C2405">
        <v>5200</v>
      </c>
      <c r="D2405" t="s">
        <v>17074</v>
      </c>
      <c r="E2405" t="s">
        <v>11949</v>
      </c>
      <c r="F2405" s="9">
        <f>Table13[[#This Row],[ToMeasure]]-Table13[[#This Row],[FromMeasure]]</f>
        <v>0.17267326999999999</v>
      </c>
      <c r="G2405" s="5" t="s">
        <v>8459</v>
      </c>
      <c r="H2405" s="35">
        <v>0</v>
      </c>
      <c r="I2405" s="56"/>
      <c r="J2405" t="s">
        <v>512</v>
      </c>
      <c r="K2405" s="58" t="s">
        <v>203</v>
      </c>
      <c r="L2405" s="35">
        <v>0.17267326999999999</v>
      </c>
      <c r="M2405" s="56"/>
      <c r="N2405" t="s">
        <v>8458</v>
      </c>
      <c r="O2405" s="2">
        <v>164</v>
      </c>
      <c r="P2405" s="2">
        <v>0</v>
      </c>
      <c r="Q2405" s="2">
        <v>164</v>
      </c>
      <c r="R2405" t="s">
        <v>11950</v>
      </c>
      <c r="S2405">
        <v>19</v>
      </c>
      <c r="T2405" t="s">
        <v>203</v>
      </c>
      <c r="U2405" s="2">
        <v>10</v>
      </c>
      <c r="V2405" s="2">
        <v>11</v>
      </c>
      <c r="W2405" s="8">
        <v>0.12804878048780488</v>
      </c>
      <c r="X2405" s="2">
        <v>259</v>
      </c>
      <c r="Y2405" s="45"/>
      <c r="AC2405" s="1" t="str">
        <f>IF(Table13[[#This Row],[TCS MP]]&gt;=Table13[[#This Row],[BMP]],IF(Table13[[#This Row],[TCS MP]]&lt;=Table13[[#This Row],[EMP]],"Good","EMP"),"BMP")</f>
        <v>EMP</v>
      </c>
    </row>
    <row r="2406" spans="1:29" ht="24" customHeight="1" x14ac:dyDescent="0.25">
      <c r="A2406" t="s">
        <v>4189</v>
      </c>
      <c r="B2406" t="s">
        <v>19808</v>
      </c>
      <c r="C2406">
        <v>5202</v>
      </c>
      <c r="D2406" t="s">
        <v>17074</v>
      </c>
      <c r="E2406" t="s">
        <v>4190</v>
      </c>
      <c r="F2406" s="9">
        <f>Table13[[#This Row],[ToMeasure]]-Table13[[#This Row],[FromMeasure]]</f>
        <v>0.16085195999999999</v>
      </c>
      <c r="G2406" s="5" t="s">
        <v>4191</v>
      </c>
      <c r="H2406" s="35">
        <v>0</v>
      </c>
      <c r="I2406" s="56"/>
      <c r="J2406" t="s">
        <v>635</v>
      </c>
      <c r="K2406" s="58" t="s">
        <v>203</v>
      </c>
      <c r="L2406" s="35">
        <v>0.16085195999999999</v>
      </c>
      <c r="M2406" s="56"/>
      <c r="N2406" t="s">
        <v>4192</v>
      </c>
      <c r="O2406" s="2">
        <v>232</v>
      </c>
      <c r="P2406" s="2">
        <v>0</v>
      </c>
      <c r="Q2406" s="2">
        <v>232</v>
      </c>
      <c r="R2406" t="s">
        <v>4193</v>
      </c>
      <c r="S2406">
        <v>24</v>
      </c>
      <c r="T2406" t="s">
        <v>203</v>
      </c>
      <c r="U2406" s="2">
        <v>9</v>
      </c>
      <c r="V2406" s="2">
        <v>14</v>
      </c>
      <c r="W2406" s="8">
        <v>9.9137931034482762E-2</v>
      </c>
      <c r="X2406" s="2">
        <v>367</v>
      </c>
      <c r="Y2406" s="45"/>
      <c r="AC2406" s="1" t="str">
        <f>IF(Table13[[#This Row],[TCS MP]]&gt;=Table13[[#This Row],[BMP]],IF(Table13[[#This Row],[TCS MP]]&lt;=Table13[[#This Row],[EMP]],"Good","EMP"),"BMP")</f>
        <v>EMP</v>
      </c>
    </row>
    <row r="2407" spans="1:29" ht="24" customHeight="1" x14ac:dyDescent="0.25">
      <c r="A2407" t="s">
        <v>8456</v>
      </c>
      <c r="B2407" t="s">
        <v>19807</v>
      </c>
      <c r="C2407">
        <v>5201</v>
      </c>
      <c r="D2407" t="s">
        <v>17074</v>
      </c>
      <c r="E2407" t="s">
        <v>8457</v>
      </c>
      <c r="F2407" s="9">
        <f>Table13[[#This Row],[ToMeasure]]-Table13[[#This Row],[FromMeasure]]</f>
        <v>0.15654947</v>
      </c>
      <c r="G2407" s="5" t="s">
        <v>8458</v>
      </c>
      <c r="H2407" s="35">
        <v>0</v>
      </c>
      <c r="I2407" s="56"/>
      <c r="J2407" t="s">
        <v>8459</v>
      </c>
      <c r="K2407" s="58" t="s">
        <v>203</v>
      </c>
      <c r="L2407" s="35">
        <v>0.15654947</v>
      </c>
      <c r="M2407" s="56"/>
      <c r="N2407" t="s">
        <v>512</v>
      </c>
      <c r="O2407" s="2">
        <v>118</v>
      </c>
      <c r="P2407" s="2">
        <v>0</v>
      </c>
      <c r="Q2407" s="2">
        <v>118</v>
      </c>
      <c r="R2407" t="s">
        <v>8460</v>
      </c>
      <c r="S2407">
        <v>21</v>
      </c>
      <c r="T2407" t="s">
        <v>203</v>
      </c>
      <c r="U2407" s="2">
        <v>6</v>
      </c>
      <c r="V2407" s="2">
        <v>7</v>
      </c>
      <c r="W2407" s="8">
        <v>0.11016949152542373</v>
      </c>
      <c r="X2407" s="2">
        <v>187</v>
      </c>
      <c r="Y2407" s="45"/>
      <c r="AC2407" s="1" t="str">
        <f>IF(Table13[[#This Row],[TCS MP]]&gt;=Table13[[#This Row],[BMP]],IF(Table13[[#This Row],[TCS MP]]&lt;=Table13[[#This Row],[EMP]],"Good","EMP"),"BMP")</f>
        <v>EMP</v>
      </c>
    </row>
    <row r="2408" spans="1:29" ht="24" customHeight="1" x14ac:dyDescent="0.25">
      <c r="A2408" t="s">
        <v>4194</v>
      </c>
      <c r="B2408" t="s">
        <v>19809</v>
      </c>
      <c r="C2408">
        <v>5203</v>
      </c>
      <c r="D2408" t="s">
        <v>17074</v>
      </c>
      <c r="E2408" t="s">
        <v>4195</v>
      </c>
      <c r="F2408" s="9">
        <f>Table13[[#This Row],[ToMeasure]]-Table13[[#This Row],[FromMeasure]]</f>
        <v>0.15980147</v>
      </c>
      <c r="G2408" s="5" t="s">
        <v>4192</v>
      </c>
      <c r="H2408" s="35">
        <v>0</v>
      </c>
      <c r="I2408" s="56"/>
      <c r="J2408" t="s">
        <v>4191</v>
      </c>
      <c r="K2408" s="58" t="s">
        <v>203</v>
      </c>
      <c r="L2408" s="35">
        <v>0.15980147</v>
      </c>
      <c r="M2408" s="56"/>
      <c r="N2408" t="s">
        <v>635</v>
      </c>
      <c r="O2408" s="2">
        <v>183</v>
      </c>
      <c r="P2408" s="2">
        <v>0</v>
      </c>
      <c r="Q2408" s="2">
        <v>183</v>
      </c>
      <c r="R2408" t="s">
        <v>4196</v>
      </c>
      <c r="S2408">
        <v>17</v>
      </c>
      <c r="T2408" t="s">
        <v>203</v>
      </c>
      <c r="U2408" s="2">
        <v>9</v>
      </c>
      <c r="V2408" s="2">
        <v>10</v>
      </c>
      <c r="W2408" s="8">
        <v>0.10382513661202186</v>
      </c>
      <c r="X2408" s="2">
        <v>289</v>
      </c>
      <c r="Y2408" s="45"/>
      <c r="AC2408" s="1" t="str">
        <f>IF(Table13[[#This Row],[TCS MP]]&gt;=Table13[[#This Row],[BMP]],IF(Table13[[#This Row],[TCS MP]]&lt;=Table13[[#This Row],[EMP]],"Good","EMP"),"BMP")</f>
        <v>EMP</v>
      </c>
    </row>
    <row r="2409" spans="1:29" ht="24" customHeight="1" x14ac:dyDescent="0.25">
      <c r="A2409" t="s">
        <v>11951</v>
      </c>
      <c r="B2409" t="s">
        <v>19816</v>
      </c>
      <c r="C2409">
        <v>5210</v>
      </c>
      <c r="D2409" t="s">
        <v>17074</v>
      </c>
      <c r="E2409" t="s">
        <v>11952</v>
      </c>
      <c r="F2409" s="9">
        <f>Table13[[#This Row],[ToMeasure]]-Table13[[#This Row],[FromMeasure]]</f>
        <v>0.26478987999999998</v>
      </c>
      <c r="G2409" s="5" t="s">
        <v>4200</v>
      </c>
      <c r="H2409" s="35">
        <v>0</v>
      </c>
      <c r="I2409" s="56"/>
      <c r="J2409" t="s">
        <v>512</v>
      </c>
      <c r="K2409" s="58" t="s">
        <v>203</v>
      </c>
      <c r="L2409" s="35">
        <v>0.26478987999999998</v>
      </c>
      <c r="M2409" s="56"/>
      <c r="N2409" t="s">
        <v>4199</v>
      </c>
      <c r="O2409" s="2">
        <v>189</v>
      </c>
      <c r="P2409" s="2">
        <v>0</v>
      </c>
      <c r="Q2409" s="2">
        <v>189</v>
      </c>
      <c r="R2409" t="s">
        <v>11953</v>
      </c>
      <c r="S2409">
        <v>13</v>
      </c>
      <c r="T2409" t="s">
        <v>203</v>
      </c>
      <c r="U2409" s="2">
        <v>9</v>
      </c>
      <c r="V2409" s="2">
        <v>10</v>
      </c>
      <c r="W2409" s="8">
        <v>0.10052910052910052</v>
      </c>
      <c r="X2409" s="2">
        <v>299</v>
      </c>
      <c r="Y2409" s="45"/>
      <c r="AC2409" s="1" t="str">
        <f>IF(Table13[[#This Row],[TCS MP]]&gt;=Table13[[#This Row],[BMP]],IF(Table13[[#This Row],[TCS MP]]&lt;=Table13[[#This Row],[EMP]],"Good","EMP"),"BMP")</f>
        <v>EMP</v>
      </c>
    </row>
    <row r="2410" spans="1:29" ht="24" customHeight="1" x14ac:dyDescent="0.25">
      <c r="A2410" t="s">
        <v>11954</v>
      </c>
      <c r="B2410" t="s">
        <v>19818</v>
      </c>
      <c r="C2410">
        <v>5212</v>
      </c>
      <c r="D2410" t="s">
        <v>17074</v>
      </c>
      <c r="E2410" t="s">
        <v>11955</v>
      </c>
      <c r="F2410" s="9">
        <f>Table13[[#This Row],[ToMeasure]]-Table13[[#This Row],[FromMeasure]]</f>
        <v>0.25540023000000001</v>
      </c>
      <c r="G2410" s="5" t="s">
        <v>8462</v>
      </c>
      <c r="H2410" s="35">
        <v>0</v>
      </c>
      <c r="I2410" s="56"/>
      <c r="J2410" t="s">
        <v>635</v>
      </c>
      <c r="K2410" s="58" t="s">
        <v>203</v>
      </c>
      <c r="L2410" s="35">
        <v>0.25540023000000001</v>
      </c>
      <c r="M2410" s="56"/>
      <c r="N2410" t="s">
        <v>1821</v>
      </c>
      <c r="O2410" s="2">
        <v>3600</v>
      </c>
      <c r="P2410" s="2">
        <v>0</v>
      </c>
      <c r="Q2410" s="2">
        <v>3600</v>
      </c>
      <c r="R2410" t="s">
        <v>11956</v>
      </c>
      <c r="S2410">
        <v>11</v>
      </c>
      <c r="T2410" t="s">
        <v>203</v>
      </c>
      <c r="U2410" s="2">
        <v>182</v>
      </c>
      <c r="V2410" s="2">
        <v>349</v>
      </c>
      <c r="W2410" s="8">
        <v>0.14749999999999999</v>
      </c>
      <c r="X2410" s="2">
        <v>5690</v>
      </c>
      <c r="Y2410" s="45"/>
      <c r="AC2410" s="1" t="str">
        <f>IF(Table13[[#This Row],[TCS MP]]&gt;=Table13[[#This Row],[BMP]],IF(Table13[[#This Row],[TCS MP]]&lt;=Table13[[#This Row],[EMP]],"Good","EMP"),"BMP")</f>
        <v>EMP</v>
      </c>
    </row>
    <row r="2411" spans="1:29" ht="24" customHeight="1" x14ac:dyDescent="0.25">
      <c r="A2411" t="s">
        <v>4197</v>
      </c>
      <c r="B2411" t="s">
        <v>19817</v>
      </c>
      <c r="C2411">
        <v>5211</v>
      </c>
      <c r="D2411" t="s">
        <v>17074</v>
      </c>
      <c r="E2411" t="s">
        <v>4198</v>
      </c>
      <c r="F2411" s="9">
        <f>Table13[[#This Row],[ToMeasure]]-Table13[[#This Row],[FromMeasure]]</f>
        <v>0.23228346999999999</v>
      </c>
      <c r="G2411" s="5" t="s">
        <v>4199</v>
      </c>
      <c r="H2411" s="35">
        <v>0</v>
      </c>
      <c r="I2411" s="56"/>
      <c r="J2411" t="s">
        <v>4200</v>
      </c>
      <c r="K2411" s="58" t="s">
        <v>203</v>
      </c>
      <c r="L2411" s="35">
        <v>0.23228346999999999</v>
      </c>
      <c r="M2411" s="56"/>
      <c r="N2411" t="s">
        <v>512</v>
      </c>
      <c r="O2411" s="2">
        <v>3677</v>
      </c>
      <c r="P2411" s="2">
        <v>0</v>
      </c>
      <c r="Q2411" s="2">
        <v>3677</v>
      </c>
      <c r="R2411" t="s">
        <v>4201</v>
      </c>
      <c r="S2411">
        <v>9</v>
      </c>
      <c r="T2411" t="s">
        <v>203</v>
      </c>
      <c r="U2411" s="2">
        <v>188</v>
      </c>
      <c r="V2411" s="2">
        <v>362</v>
      </c>
      <c r="W2411" s="8">
        <v>0.14957846070165895</v>
      </c>
      <c r="X2411" s="2">
        <v>5812</v>
      </c>
      <c r="Y2411" s="45"/>
      <c r="AC2411" s="1" t="str">
        <f>IF(Table13[[#This Row],[TCS MP]]&gt;=Table13[[#This Row],[BMP]],IF(Table13[[#This Row],[TCS MP]]&lt;=Table13[[#This Row],[EMP]],"Good","EMP"),"BMP")</f>
        <v>EMP</v>
      </c>
    </row>
    <row r="2412" spans="1:29" ht="24" customHeight="1" x14ac:dyDescent="0.25">
      <c r="A2412" t="s">
        <v>8461</v>
      </c>
      <c r="B2412" t="s">
        <v>19819</v>
      </c>
      <c r="C2412">
        <v>5213</v>
      </c>
      <c r="D2412" t="s">
        <v>17074</v>
      </c>
      <c r="E2412" t="s">
        <v>1823</v>
      </c>
      <c r="F2412" s="9">
        <f>Table13[[#This Row],[ToMeasure]]-Table13[[#This Row],[FromMeasure]]</f>
        <v>0.19216105</v>
      </c>
      <c r="G2412" s="5" t="s">
        <v>1821</v>
      </c>
      <c r="H2412" s="35">
        <v>0</v>
      </c>
      <c r="I2412" s="56"/>
      <c r="J2412" t="s">
        <v>8462</v>
      </c>
      <c r="K2412" s="58" t="s">
        <v>203</v>
      </c>
      <c r="L2412" s="35">
        <v>0.19216105</v>
      </c>
      <c r="M2412" s="56"/>
      <c r="N2412" t="s">
        <v>635</v>
      </c>
      <c r="O2412" s="2">
        <v>182</v>
      </c>
      <c r="P2412" s="2">
        <v>0</v>
      </c>
      <c r="Q2412" s="2">
        <v>182</v>
      </c>
      <c r="R2412" t="s">
        <v>8463</v>
      </c>
      <c r="S2412">
        <v>20</v>
      </c>
      <c r="T2412" t="s">
        <v>203</v>
      </c>
      <c r="U2412" s="2">
        <v>5</v>
      </c>
      <c r="V2412" s="2">
        <v>6</v>
      </c>
      <c r="W2412" s="8">
        <v>6.043956043956044E-2</v>
      </c>
      <c r="X2412" s="2">
        <v>288</v>
      </c>
      <c r="Y2412" s="45"/>
      <c r="AC2412" s="1" t="str">
        <f>IF(Table13[[#This Row],[TCS MP]]&gt;=Table13[[#This Row],[BMP]],IF(Table13[[#This Row],[TCS MP]]&lt;=Table13[[#This Row],[EMP]],"Good","EMP"),"BMP")</f>
        <v>EMP</v>
      </c>
    </row>
    <row r="2413" spans="1:29" ht="24" customHeight="1" x14ac:dyDescent="0.25">
      <c r="A2413" t="s">
        <v>7440</v>
      </c>
      <c r="C2413" t="s">
        <v>203</v>
      </c>
      <c r="D2413" t="s">
        <v>17074</v>
      </c>
      <c r="E2413" t="s">
        <v>7441</v>
      </c>
      <c r="F2413" s="9">
        <f>Table13[[#This Row],[ToMeasure]]-Table13[[#This Row],[FromMeasure]]</f>
        <v>4.5672709999999998E-2</v>
      </c>
      <c r="G2413" s="5" t="s">
        <v>7442</v>
      </c>
      <c r="H2413" s="35">
        <v>0</v>
      </c>
      <c r="I2413" s="56"/>
      <c r="J2413" t="s">
        <v>512</v>
      </c>
      <c r="K2413" s="58" t="s">
        <v>203</v>
      </c>
      <c r="L2413" s="35">
        <v>4.5672709999999998E-2</v>
      </c>
      <c r="M2413" s="56"/>
      <c r="N2413" t="s">
        <v>4205</v>
      </c>
      <c r="O2413" s="2" t="s">
        <v>203</v>
      </c>
      <c r="P2413" s="2" t="s">
        <v>203</v>
      </c>
      <c r="Q2413" s="2">
        <v>3376</v>
      </c>
      <c r="R2413" t="s">
        <v>4206</v>
      </c>
      <c r="S2413" t="s">
        <v>203</v>
      </c>
      <c r="T2413" t="s">
        <v>203</v>
      </c>
      <c r="U2413" s="2" t="s">
        <v>203</v>
      </c>
      <c r="V2413" s="2" t="s">
        <v>203</v>
      </c>
      <c r="W2413" s="8" t="s">
        <v>203</v>
      </c>
      <c r="X2413" s="2">
        <v>5336</v>
      </c>
      <c r="Y2413" s="45"/>
      <c r="AC2413" s="1" t="str">
        <f>IF(Table13[[#This Row],[TCS MP]]&gt;=Table13[[#This Row],[BMP]],IF(Table13[[#This Row],[TCS MP]]&lt;=Table13[[#This Row],[EMP]],"Good","EMP"),"BMP")</f>
        <v>EMP</v>
      </c>
    </row>
    <row r="2414" spans="1:29" ht="24" customHeight="1" x14ac:dyDescent="0.25">
      <c r="A2414" t="s">
        <v>7443</v>
      </c>
      <c r="C2414" t="s">
        <v>203</v>
      </c>
      <c r="D2414" t="s">
        <v>17074</v>
      </c>
      <c r="E2414" t="s">
        <v>7444</v>
      </c>
      <c r="F2414" s="9">
        <f>Table13[[#This Row],[ToMeasure]]-Table13[[#This Row],[FromMeasure]]</f>
        <v>5.9973480000000003E-2</v>
      </c>
      <c r="G2414" s="5" t="s">
        <v>7445</v>
      </c>
      <c r="H2414" s="35">
        <v>0</v>
      </c>
      <c r="I2414" s="56"/>
      <c r="J2414" t="s">
        <v>635</v>
      </c>
      <c r="K2414" s="58" t="s">
        <v>203</v>
      </c>
      <c r="L2414" s="35">
        <v>5.9973480000000003E-2</v>
      </c>
      <c r="M2414" s="56"/>
      <c r="N2414" t="s">
        <v>7446</v>
      </c>
      <c r="O2414" s="2" t="s">
        <v>203</v>
      </c>
      <c r="P2414" s="2" t="s">
        <v>203</v>
      </c>
      <c r="Q2414" s="2">
        <v>3376</v>
      </c>
      <c r="R2414" t="s">
        <v>4206</v>
      </c>
      <c r="S2414" t="s">
        <v>203</v>
      </c>
      <c r="T2414" t="s">
        <v>203</v>
      </c>
      <c r="U2414" s="2" t="s">
        <v>203</v>
      </c>
      <c r="V2414" s="2" t="s">
        <v>203</v>
      </c>
      <c r="W2414" s="8" t="s">
        <v>203</v>
      </c>
      <c r="X2414" s="2">
        <v>5336</v>
      </c>
      <c r="Y2414" s="45"/>
      <c r="AC2414" s="1" t="str">
        <f>IF(Table13[[#This Row],[TCS MP]]&gt;=Table13[[#This Row],[BMP]],IF(Table13[[#This Row],[TCS MP]]&lt;=Table13[[#This Row],[EMP]],"Good","EMP"),"BMP")</f>
        <v>EMP</v>
      </c>
    </row>
    <row r="2415" spans="1:29" ht="24" customHeight="1" x14ac:dyDescent="0.25">
      <c r="A2415" t="s">
        <v>4202</v>
      </c>
      <c r="C2415" t="s">
        <v>203</v>
      </c>
      <c r="D2415" t="s">
        <v>17074</v>
      </c>
      <c r="E2415" t="s">
        <v>4203</v>
      </c>
      <c r="F2415" s="9">
        <f>Table13[[#This Row],[ToMeasure]]-Table13[[#This Row],[FromMeasure]]</f>
        <v>6.4369979999999993E-2</v>
      </c>
      <c r="G2415" s="5" t="s">
        <v>4204</v>
      </c>
      <c r="H2415" s="35">
        <v>0</v>
      </c>
      <c r="I2415" s="56"/>
      <c r="J2415" t="s">
        <v>4205</v>
      </c>
      <c r="K2415" s="58" t="s">
        <v>203</v>
      </c>
      <c r="L2415" s="35">
        <v>6.4369979999999993E-2</v>
      </c>
      <c r="M2415" s="56"/>
      <c r="N2415" t="s">
        <v>512</v>
      </c>
      <c r="O2415" s="2" t="s">
        <v>203</v>
      </c>
      <c r="P2415" s="2" t="s">
        <v>203</v>
      </c>
      <c r="Q2415" s="2">
        <v>3376</v>
      </c>
      <c r="R2415" t="s">
        <v>4206</v>
      </c>
      <c r="S2415" t="s">
        <v>203</v>
      </c>
      <c r="T2415" t="s">
        <v>203</v>
      </c>
      <c r="U2415" s="2" t="s">
        <v>203</v>
      </c>
      <c r="V2415" s="2" t="s">
        <v>203</v>
      </c>
      <c r="W2415" s="8" t="s">
        <v>203</v>
      </c>
      <c r="X2415" s="2">
        <v>5336</v>
      </c>
      <c r="Y2415" s="45"/>
      <c r="AC2415" s="1" t="str">
        <f>IF(Table13[[#This Row],[TCS MP]]&gt;=Table13[[#This Row],[BMP]],IF(Table13[[#This Row],[TCS MP]]&lt;=Table13[[#This Row],[EMP]],"Good","EMP"),"BMP")</f>
        <v>EMP</v>
      </c>
    </row>
    <row r="2416" spans="1:29" ht="24" customHeight="1" x14ac:dyDescent="0.25">
      <c r="A2416" t="s">
        <v>8464</v>
      </c>
      <c r="C2416" t="s">
        <v>203</v>
      </c>
      <c r="D2416" t="s">
        <v>17074</v>
      </c>
      <c r="E2416" t="s">
        <v>8465</v>
      </c>
      <c r="F2416" s="9">
        <f>Table13[[#This Row],[ToMeasure]]-Table13[[#This Row],[FromMeasure]]</f>
        <v>1.9169729999999999E-2</v>
      </c>
      <c r="G2416" s="5" t="s">
        <v>8466</v>
      </c>
      <c r="H2416" s="35">
        <v>0</v>
      </c>
      <c r="I2416" s="56"/>
      <c r="J2416" t="s">
        <v>7446</v>
      </c>
      <c r="K2416" s="58" t="s">
        <v>203</v>
      </c>
      <c r="L2416" s="35">
        <v>1.9169729999999999E-2</v>
      </c>
      <c r="M2416" s="56"/>
      <c r="N2416" t="s">
        <v>635</v>
      </c>
      <c r="O2416" s="2" t="s">
        <v>203</v>
      </c>
      <c r="P2416" s="2" t="s">
        <v>203</v>
      </c>
      <c r="Q2416" s="2">
        <v>3376</v>
      </c>
      <c r="R2416" t="s">
        <v>4206</v>
      </c>
      <c r="S2416" t="s">
        <v>203</v>
      </c>
      <c r="T2416" t="s">
        <v>203</v>
      </c>
      <c r="U2416" s="2" t="s">
        <v>203</v>
      </c>
      <c r="V2416" s="2" t="s">
        <v>203</v>
      </c>
      <c r="W2416" s="8" t="s">
        <v>203</v>
      </c>
      <c r="X2416" s="2">
        <v>5336</v>
      </c>
      <c r="Y2416" s="45"/>
      <c r="AC2416" s="1" t="str">
        <f>IF(Table13[[#This Row],[TCS MP]]&gt;=Table13[[#This Row],[BMP]],IF(Table13[[#This Row],[TCS MP]]&lt;=Table13[[#This Row],[EMP]],"Good","EMP"),"BMP")</f>
        <v>EMP</v>
      </c>
    </row>
    <row r="2417" spans="1:29" ht="24" customHeight="1" x14ac:dyDescent="0.25">
      <c r="A2417" t="s">
        <v>4207</v>
      </c>
      <c r="C2417" t="s">
        <v>203</v>
      </c>
      <c r="D2417" t="s">
        <v>17074</v>
      </c>
      <c r="E2417" t="s">
        <v>4208</v>
      </c>
      <c r="F2417" s="9">
        <f>Table13[[#This Row],[ToMeasure]]-Table13[[#This Row],[FromMeasure]]</f>
        <v>0.27724151000000002</v>
      </c>
      <c r="G2417" s="5" t="s">
        <v>4209</v>
      </c>
      <c r="H2417" s="35">
        <v>0</v>
      </c>
      <c r="I2417" s="56"/>
      <c r="J2417" t="s">
        <v>512</v>
      </c>
      <c r="K2417" s="58" t="s">
        <v>203</v>
      </c>
      <c r="L2417" s="35">
        <v>0.27724151000000002</v>
      </c>
      <c r="M2417" s="56"/>
      <c r="N2417" t="s">
        <v>4210</v>
      </c>
      <c r="O2417" s="2" t="s">
        <v>203</v>
      </c>
      <c r="P2417" s="2" t="s">
        <v>203</v>
      </c>
      <c r="Q2417" s="2">
        <v>3376</v>
      </c>
      <c r="R2417" t="s">
        <v>4206</v>
      </c>
      <c r="S2417" t="s">
        <v>203</v>
      </c>
      <c r="T2417" t="s">
        <v>203</v>
      </c>
      <c r="U2417" s="2" t="s">
        <v>203</v>
      </c>
      <c r="V2417" s="2" t="s">
        <v>203</v>
      </c>
      <c r="W2417" s="8" t="s">
        <v>203</v>
      </c>
      <c r="X2417" s="2">
        <v>5336</v>
      </c>
      <c r="Y2417" s="45"/>
      <c r="AC2417" s="1" t="str">
        <f>IF(Table13[[#This Row],[TCS MP]]&gt;=Table13[[#This Row],[BMP]],IF(Table13[[#This Row],[TCS MP]]&lt;=Table13[[#This Row],[EMP]],"Good","EMP"),"BMP")</f>
        <v>EMP</v>
      </c>
    </row>
    <row r="2418" spans="1:29" ht="24" customHeight="1" x14ac:dyDescent="0.25">
      <c r="A2418" t="s">
        <v>8467</v>
      </c>
      <c r="C2418" t="s">
        <v>203</v>
      </c>
      <c r="D2418" t="s">
        <v>17074</v>
      </c>
      <c r="E2418" t="s">
        <v>8468</v>
      </c>
      <c r="F2418" s="9">
        <f>Table13[[#This Row],[ToMeasure]]-Table13[[#This Row],[FromMeasure]]</f>
        <v>6.2267200000000002E-2</v>
      </c>
      <c r="G2418" s="5" t="s">
        <v>4210</v>
      </c>
      <c r="H2418" s="35">
        <v>0</v>
      </c>
      <c r="I2418" s="56"/>
      <c r="J2418" t="s">
        <v>635</v>
      </c>
      <c r="K2418" s="58" t="s">
        <v>203</v>
      </c>
      <c r="L2418" s="35">
        <v>6.2267200000000002E-2</v>
      </c>
      <c r="M2418" s="56"/>
      <c r="N2418" t="s">
        <v>4209</v>
      </c>
      <c r="O2418" s="2" t="s">
        <v>203</v>
      </c>
      <c r="P2418" s="2" t="s">
        <v>203</v>
      </c>
      <c r="Q2418" s="2">
        <v>3376</v>
      </c>
      <c r="R2418" t="s">
        <v>4206</v>
      </c>
      <c r="S2418" t="s">
        <v>203</v>
      </c>
      <c r="T2418" t="s">
        <v>203</v>
      </c>
      <c r="U2418" s="2" t="s">
        <v>203</v>
      </c>
      <c r="V2418" s="2" t="s">
        <v>203</v>
      </c>
      <c r="W2418" s="8" t="s">
        <v>203</v>
      </c>
      <c r="X2418" s="2">
        <v>5336</v>
      </c>
      <c r="Y2418" s="45"/>
      <c r="AC2418" s="1" t="str">
        <f>IF(Table13[[#This Row],[TCS MP]]&gt;=Table13[[#This Row],[BMP]],IF(Table13[[#This Row],[TCS MP]]&lt;=Table13[[#This Row],[EMP]],"Good","EMP"),"BMP")</f>
        <v>EMP</v>
      </c>
    </row>
    <row r="2419" spans="1:29" ht="24" customHeight="1" x14ac:dyDescent="0.25">
      <c r="A2419" t="s">
        <v>7447</v>
      </c>
      <c r="B2419" t="s">
        <v>19824</v>
      </c>
      <c r="C2419">
        <v>5224</v>
      </c>
      <c r="D2419" t="s">
        <v>17074</v>
      </c>
      <c r="E2419" t="s">
        <v>7448</v>
      </c>
      <c r="F2419" s="9">
        <f>Table13[[#This Row],[ToMeasure]]-Table13[[#This Row],[FromMeasure]]</f>
        <v>0.37949713000000002</v>
      </c>
      <c r="G2419" s="5" t="s">
        <v>7449</v>
      </c>
      <c r="H2419" s="35">
        <v>0</v>
      </c>
      <c r="I2419" s="56"/>
      <c r="J2419" t="s">
        <v>512</v>
      </c>
      <c r="K2419" s="58" t="s">
        <v>203</v>
      </c>
      <c r="L2419" s="35">
        <v>0.37949713000000002</v>
      </c>
      <c r="M2419" s="56"/>
      <c r="N2419" t="s">
        <v>7450</v>
      </c>
      <c r="O2419" s="2">
        <v>92</v>
      </c>
      <c r="P2419" s="2">
        <v>1195</v>
      </c>
      <c r="Q2419" s="2">
        <v>1287</v>
      </c>
      <c r="R2419" t="s">
        <v>7451</v>
      </c>
      <c r="S2419">
        <v>11</v>
      </c>
      <c r="T2419" t="s">
        <v>203</v>
      </c>
      <c r="U2419" s="2">
        <v>70</v>
      </c>
      <c r="V2419" s="2">
        <v>136</v>
      </c>
      <c r="W2419" s="8">
        <v>0.16006216006216006</v>
      </c>
      <c r="X2419" s="2">
        <v>2034</v>
      </c>
      <c r="Y2419" s="45"/>
      <c r="AC2419" s="1" t="str">
        <f>IF(Table13[[#This Row],[TCS MP]]&gt;=Table13[[#This Row],[BMP]],IF(Table13[[#This Row],[TCS MP]]&lt;=Table13[[#This Row],[EMP]],"Good","EMP"),"BMP")</f>
        <v>EMP</v>
      </c>
    </row>
    <row r="2420" spans="1:29" ht="24" customHeight="1" x14ac:dyDescent="0.25">
      <c r="A2420" t="s">
        <v>4211</v>
      </c>
      <c r="B2420" t="s">
        <v>19822</v>
      </c>
      <c r="C2420">
        <v>5222</v>
      </c>
      <c r="D2420" t="s">
        <v>17074</v>
      </c>
      <c r="E2420" t="s">
        <v>4212</v>
      </c>
      <c r="F2420" s="9">
        <f>Table13[[#This Row],[ToMeasure]]-Table13[[#This Row],[FromMeasure]]</f>
        <v>0.39628293999999997</v>
      </c>
      <c r="G2420" s="5" t="s">
        <v>4213</v>
      </c>
      <c r="H2420" s="35">
        <v>0</v>
      </c>
      <c r="I2420" s="56"/>
      <c r="J2420" t="s">
        <v>635</v>
      </c>
      <c r="K2420" s="58" t="s">
        <v>203</v>
      </c>
      <c r="L2420" s="35">
        <v>0.39628293999999997</v>
      </c>
      <c r="M2420" s="56"/>
      <c r="N2420" t="s">
        <v>595</v>
      </c>
      <c r="O2420" s="2">
        <v>70</v>
      </c>
      <c r="P2420" s="2">
        <v>0</v>
      </c>
      <c r="Q2420" s="2">
        <v>70</v>
      </c>
      <c r="R2420" t="s">
        <v>4214</v>
      </c>
      <c r="S2420">
        <v>15</v>
      </c>
      <c r="T2420" t="s">
        <v>203</v>
      </c>
      <c r="U2420" s="2">
        <v>2</v>
      </c>
      <c r="V2420" s="2">
        <v>5</v>
      </c>
      <c r="W2420" s="8">
        <v>0.1</v>
      </c>
      <c r="X2420" s="2">
        <v>111</v>
      </c>
      <c r="Y2420" s="45"/>
      <c r="AC2420" s="1" t="str">
        <f>IF(Table13[[#This Row],[TCS MP]]&gt;=Table13[[#This Row],[BMP]],IF(Table13[[#This Row],[TCS MP]]&lt;=Table13[[#This Row],[EMP]],"Good","EMP"),"BMP")</f>
        <v>EMP</v>
      </c>
    </row>
    <row r="2421" spans="1:29" ht="24" customHeight="1" x14ac:dyDescent="0.25">
      <c r="A2421" t="s">
        <v>8469</v>
      </c>
      <c r="B2421" t="s">
        <v>19821</v>
      </c>
      <c r="C2421">
        <v>5221</v>
      </c>
      <c r="D2421" t="s">
        <v>17074</v>
      </c>
      <c r="E2421" t="s">
        <v>8470</v>
      </c>
      <c r="F2421" s="9">
        <f>Table13[[#This Row],[ToMeasure]]-Table13[[#This Row],[FromMeasure]]</f>
        <v>0.22595847999999999</v>
      </c>
      <c r="G2421" s="5" t="s">
        <v>7450</v>
      </c>
      <c r="H2421" s="35">
        <v>0</v>
      </c>
      <c r="I2421" s="56"/>
      <c r="J2421" t="s">
        <v>7449</v>
      </c>
      <c r="K2421" s="58" t="s">
        <v>203</v>
      </c>
      <c r="L2421" s="35">
        <v>0.22595847999999999</v>
      </c>
      <c r="M2421" s="56"/>
      <c r="N2421" t="s">
        <v>512</v>
      </c>
      <c r="O2421" s="2">
        <v>98</v>
      </c>
      <c r="P2421" s="2">
        <v>0</v>
      </c>
      <c r="Q2421" s="2">
        <v>98</v>
      </c>
      <c r="R2421" t="s">
        <v>8471</v>
      </c>
      <c r="S2421">
        <v>19</v>
      </c>
      <c r="T2421" t="s">
        <v>203</v>
      </c>
      <c r="U2421" s="2">
        <v>4</v>
      </c>
      <c r="V2421" s="2">
        <v>7</v>
      </c>
      <c r="W2421" s="8">
        <v>0.11224489795918367</v>
      </c>
      <c r="X2421" s="2">
        <v>155</v>
      </c>
      <c r="Y2421" s="45"/>
      <c r="AC2421" s="1" t="str">
        <f>IF(Table13[[#This Row],[TCS MP]]&gt;=Table13[[#This Row],[BMP]],IF(Table13[[#This Row],[TCS MP]]&lt;=Table13[[#This Row],[EMP]],"Good","EMP"),"BMP")</f>
        <v>EMP</v>
      </c>
    </row>
    <row r="2422" spans="1:29" ht="24" customHeight="1" x14ac:dyDescent="0.25">
      <c r="A2422" t="s">
        <v>4215</v>
      </c>
      <c r="B2422" t="s">
        <v>19823</v>
      </c>
      <c r="C2422">
        <v>5223</v>
      </c>
      <c r="D2422" t="s">
        <v>17074</v>
      </c>
      <c r="E2422" t="s">
        <v>4216</v>
      </c>
      <c r="F2422" s="9">
        <f>Table13[[#This Row],[ToMeasure]]-Table13[[#This Row],[FromMeasure]]</f>
        <v>0.24046492</v>
      </c>
      <c r="G2422" s="5" t="s">
        <v>4217</v>
      </c>
      <c r="H2422" s="35">
        <v>0</v>
      </c>
      <c r="I2422" s="56"/>
      <c r="J2422" t="s">
        <v>595</v>
      </c>
      <c r="K2422" s="58" t="s">
        <v>203</v>
      </c>
      <c r="L2422" s="35">
        <v>0.24046492</v>
      </c>
      <c r="M2422" s="56"/>
      <c r="N2422" t="s">
        <v>635</v>
      </c>
      <c r="O2422" s="2">
        <v>1084</v>
      </c>
      <c r="P2422" s="2">
        <v>0</v>
      </c>
      <c r="Q2422" s="2">
        <v>1084</v>
      </c>
      <c r="R2422" t="s">
        <v>4218</v>
      </c>
      <c r="S2422">
        <v>10</v>
      </c>
      <c r="T2422" t="s">
        <v>203</v>
      </c>
      <c r="U2422" s="2">
        <v>40</v>
      </c>
      <c r="V2422" s="2">
        <v>50</v>
      </c>
      <c r="W2422" s="8">
        <v>8.3025830258302583E-2</v>
      </c>
      <c r="X2422" s="2">
        <v>1749</v>
      </c>
      <c r="Y2422" s="45"/>
      <c r="AC2422" s="1" t="str">
        <f>IF(Table13[[#This Row],[TCS MP]]&gt;=Table13[[#This Row],[BMP]],IF(Table13[[#This Row],[TCS MP]]&lt;=Table13[[#This Row],[EMP]],"Good","EMP"),"BMP")</f>
        <v>EMP</v>
      </c>
    </row>
    <row r="2423" spans="1:29" ht="24" customHeight="1" x14ac:dyDescent="0.25">
      <c r="A2423" t="s">
        <v>4219</v>
      </c>
      <c r="C2423" t="s">
        <v>203</v>
      </c>
      <c r="D2423" t="s">
        <v>17074</v>
      </c>
      <c r="E2423" t="s">
        <v>4220</v>
      </c>
      <c r="F2423" s="9">
        <f>Table13[[#This Row],[ToMeasure]]-Table13[[#This Row],[FromMeasure]]</f>
        <v>5.7214660000000001E-2</v>
      </c>
      <c r="G2423" s="5" t="s">
        <v>4221</v>
      </c>
      <c r="H2423" s="35">
        <v>0</v>
      </c>
      <c r="I2423" s="56"/>
      <c r="J2423" t="s">
        <v>595</v>
      </c>
      <c r="K2423" s="58" t="s">
        <v>203</v>
      </c>
      <c r="L2423" s="35">
        <v>5.7214660000000001E-2</v>
      </c>
      <c r="M2423" s="56"/>
      <c r="N2423" t="s">
        <v>4217</v>
      </c>
      <c r="O2423" s="2" t="s">
        <v>203</v>
      </c>
      <c r="P2423" s="2" t="s">
        <v>203</v>
      </c>
      <c r="Q2423" s="2">
        <v>3376</v>
      </c>
      <c r="R2423" t="s">
        <v>4206</v>
      </c>
      <c r="S2423" t="s">
        <v>203</v>
      </c>
      <c r="T2423" t="s">
        <v>203</v>
      </c>
      <c r="U2423" s="2" t="s">
        <v>203</v>
      </c>
      <c r="V2423" s="2" t="s">
        <v>203</v>
      </c>
      <c r="W2423" s="8" t="s">
        <v>203</v>
      </c>
      <c r="X2423" s="2">
        <v>5336</v>
      </c>
      <c r="Y2423" s="45"/>
      <c r="AC2423" s="1" t="str">
        <f>IF(Table13[[#This Row],[TCS MP]]&gt;=Table13[[#This Row],[BMP]],IF(Table13[[#This Row],[TCS MP]]&lt;=Table13[[#This Row],[EMP]],"Good","EMP"),"BMP")</f>
        <v>EMP</v>
      </c>
    </row>
    <row r="2424" spans="1:29" ht="24" customHeight="1" x14ac:dyDescent="0.25">
      <c r="A2424" t="s">
        <v>7452</v>
      </c>
      <c r="B2424" t="s">
        <v>19826</v>
      </c>
      <c r="C2424">
        <v>5230</v>
      </c>
      <c r="D2424" t="s">
        <v>17074</v>
      </c>
      <c r="E2424" t="s">
        <v>7453</v>
      </c>
      <c r="F2424" s="9">
        <f>Table13[[#This Row],[ToMeasure]]-Table13[[#This Row],[FromMeasure]]</f>
        <v>0.23270792000000001</v>
      </c>
      <c r="G2424" s="5" t="s">
        <v>2024</v>
      </c>
      <c r="H2424" s="35">
        <v>0</v>
      </c>
      <c r="I2424" s="56"/>
      <c r="J2424" t="s">
        <v>512</v>
      </c>
      <c r="K2424" s="58" t="s">
        <v>203</v>
      </c>
      <c r="L2424" s="35">
        <v>0.23270792000000001</v>
      </c>
      <c r="M2424" s="56"/>
      <c r="N2424" t="s">
        <v>4224</v>
      </c>
      <c r="O2424" s="2">
        <v>4677</v>
      </c>
      <c r="P2424" s="2">
        <v>0</v>
      </c>
      <c r="Q2424" s="2">
        <v>4677</v>
      </c>
      <c r="R2424" t="s">
        <v>7454</v>
      </c>
      <c r="S2424">
        <v>9</v>
      </c>
      <c r="T2424" t="s">
        <v>203</v>
      </c>
      <c r="U2424" s="2">
        <v>252</v>
      </c>
      <c r="V2424" s="2">
        <v>323</v>
      </c>
      <c r="W2424" s="8">
        <v>0.12294205687406456</v>
      </c>
      <c r="X2424" s="2">
        <v>7393</v>
      </c>
      <c r="Y2424" s="45"/>
      <c r="AC2424" s="1" t="str">
        <f>IF(Table13[[#This Row],[TCS MP]]&gt;=Table13[[#This Row],[BMP]],IF(Table13[[#This Row],[TCS MP]]&lt;=Table13[[#This Row],[EMP]],"Good","EMP"),"BMP")</f>
        <v>EMP</v>
      </c>
    </row>
    <row r="2425" spans="1:29" ht="24" customHeight="1" x14ac:dyDescent="0.25">
      <c r="A2425" t="s">
        <v>7455</v>
      </c>
      <c r="B2425" t="s">
        <v>19828</v>
      </c>
      <c r="C2425">
        <v>5232</v>
      </c>
      <c r="D2425" t="s">
        <v>17074</v>
      </c>
      <c r="E2425" t="s">
        <v>2023</v>
      </c>
      <c r="F2425" s="9">
        <f>Table13[[#This Row],[ToMeasure]]-Table13[[#This Row],[FromMeasure]]</f>
        <v>0.27581503000000002</v>
      </c>
      <c r="G2425" s="5" t="s">
        <v>2021</v>
      </c>
      <c r="H2425" s="35">
        <v>0</v>
      </c>
      <c r="I2425" s="56"/>
      <c r="J2425" t="s">
        <v>635</v>
      </c>
      <c r="K2425" s="58" t="s">
        <v>203</v>
      </c>
      <c r="L2425" s="35">
        <v>0.27581503000000002</v>
      </c>
      <c r="M2425" s="56"/>
      <c r="N2425" t="s">
        <v>7456</v>
      </c>
      <c r="O2425" s="2">
        <v>4240</v>
      </c>
      <c r="P2425" s="2">
        <v>0</v>
      </c>
      <c r="Q2425" s="2">
        <v>4240</v>
      </c>
      <c r="R2425" t="s">
        <v>7457</v>
      </c>
      <c r="S2425">
        <v>10</v>
      </c>
      <c r="T2425">
        <v>54</v>
      </c>
      <c r="U2425" s="2">
        <v>251</v>
      </c>
      <c r="V2425" s="2">
        <v>485</v>
      </c>
      <c r="W2425" s="8">
        <v>0.17358490566037735</v>
      </c>
      <c r="X2425" s="2">
        <v>5851</v>
      </c>
      <c r="Y2425" s="45"/>
      <c r="AC2425" s="1" t="str">
        <f>IF(Table13[[#This Row],[TCS MP]]&gt;=Table13[[#This Row],[BMP]],IF(Table13[[#This Row],[TCS MP]]&lt;=Table13[[#This Row],[EMP]],"Good","EMP"),"BMP")</f>
        <v>EMP</v>
      </c>
    </row>
    <row r="2426" spans="1:29" ht="24" customHeight="1" x14ac:dyDescent="0.25">
      <c r="A2426" t="s">
        <v>4222</v>
      </c>
      <c r="B2426" t="s">
        <v>19827</v>
      </c>
      <c r="C2426">
        <v>5231</v>
      </c>
      <c r="D2426" t="s">
        <v>17074</v>
      </c>
      <c r="E2426" t="s">
        <v>4223</v>
      </c>
      <c r="F2426" s="9">
        <f>Table13[[#This Row],[ToMeasure]]-Table13[[#This Row],[FromMeasure]]</f>
        <v>0.29557940999999999</v>
      </c>
      <c r="G2426" s="5" t="s">
        <v>4224</v>
      </c>
      <c r="H2426" s="35">
        <v>9.2964699999999994E-3</v>
      </c>
      <c r="I2426" s="56"/>
      <c r="J2426" t="s">
        <v>2024</v>
      </c>
      <c r="K2426" s="58" t="s">
        <v>203</v>
      </c>
      <c r="L2426" s="35">
        <v>0.30487587999999999</v>
      </c>
      <c r="M2426" s="56"/>
      <c r="N2426" t="s">
        <v>512</v>
      </c>
      <c r="O2426" s="2">
        <v>4628</v>
      </c>
      <c r="P2426" s="2">
        <v>0</v>
      </c>
      <c r="Q2426" s="2">
        <v>4628</v>
      </c>
      <c r="R2426" t="s">
        <v>4225</v>
      </c>
      <c r="S2426">
        <v>10</v>
      </c>
      <c r="T2426" t="s">
        <v>203</v>
      </c>
      <c r="U2426" s="2">
        <v>278</v>
      </c>
      <c r="V2426" s="2">
        <v>533</v>
      </c>
      <c r="W2426" s="8">
        <v>0.17523768366464995</v>
      </c>
      <c r="X2426" s="2">
        <v>6387</v>
      </c>
      <c r="Y2426" s="45"/>
      <c r="AC2426" s="1" t="str">
        <f>IF(Table13[[#This Row],[TCS MP]]&gt;=Table13[[#This Row],[BMP]],IF(Table13[[#This Row],[TCS MP]]&lt;=Table13[[#This Row],[EMP]],"Good","EMP"),"BMP")</f>
        <v>EMP</v>
      </c>
    </row>
    <row r="2427" spans="1:29" ht="24" customHeight="1" x14ac:dyDescent="0.25">
      <c r="A2427" t="s">
        <v>8472</v>
      </c>
      <c r="B2427" t="s">
        <v>19829</v>
      </c>
      <c r="C2427">
        <v>5233</v>
      </c>
      <c r="D2427" t="s">
        <v>17074</v>
      </c>
      <c r="E2427" t="s">
        <v>8473</v>
      </c>
      <c r="F2427" s="9">
        <f>Table13[[#This Row],[ToMeasure]]-Table13[[#This Row],[FromMeasure]]</f>
        <v>0.21633803000000001</v>
      </c>
      <c r="G2427" s="5" t="s">
        <v>7456</v>
      </c>
      <c r="H2427" s="35">
        <v>1.0236479999999999E-2</v>
      </c>
      <c r="I2427" s="56"/>
      <c r="J2427" t="s">
        <v>2021</v>
      </c>
      <c r="K2427" s="58" t="s">
        <v>203</v>
      </c>
      <c r="L2427" s="35">
        <v>0.22657451000000001</v>
      </c>
      <c r="M2427" s="56"/>
      <c r="N2427" t="s">
        <v>635</v>
      </c>
      <c r="O2427" s="2">
        <v>2327</v>
      </c>
      <c r="P2427" s="2">
        <v>2288</v>
      </c>
      <c r="Q2427" s="2">
        <v>4615</v>
      </c>
      <c r="R2427" t="s">
        <v>8474</v>
      </c>
      <c r="S2427">
        <v>10</v>
      </c>
      <c r="T2427">
        <v>54</v>
      </c>
      <c r="U2427" s="2">
        <v>152</v>
      </c>
      <c r="V2427" s="2">
        <v>195</v>
      </c>
      <c r="W2427" s="8">
        <v>7.5189599133261106E-2</v>
      </c>
      <c r="X2427" s="2">
        <v>6369</v>
      </c>
      <c r="Y2427" s="45"/>
      <c r="AC2427" s="1" t="str">
        <f>IF(Table13[[#This Row],[TCS MP]]&gt;=Table13[[#This Row],[BMP]],IF(Table13[[#This Row],[TCS MP]]&lt;=Table13[[#This Row],[EMP]],"Good","EMP"),"BMP")</f>
        <v>EMP</v>
      </c>
    </row>
    <row r="2428" spans="1:29" ht="24" customHeight="1" x14ac:dyDescent="0.25">
      <c r="A2428" t="s">
        <v>4226</v>
      </c>
      <c r="B2428" t="s">
        <v>19831</v>
      </c>
      <c r="C2428">
        <v>5240</v>
      </c>
      <c r="D2428" t="s">
        <v>17074</v>
      </c>
      <c r="E2428" t="s">
        <v>4227</v>
      </c>
      <c r="F2428" s="9">
        <f>Table13[[#This Row],[ToMeasure]]-Table13[[#This Row],[FromMeasure]]</f>
        <v>0.28968227000000002</v>
      </c>
      <c r="G2428" s="5" t="s">
        <v>4228</v>
      </c>
      <c r="H2428" s="35">
        <v>0</v>
      </c>
      <c r="I2428" s="56"/>
      <c r="J2428" t="s">
        <v>512</v>
      </c>
      <c r="K2428" s="58" t="s">
        <v>203</v>
      </c>
      <c r="L2428" s="35">
        <v>0.28968227000000002</v>
      </c>
      <c r="M2428" s="56"/>
      <c r="N2428" t="s">
        <v>4229</v>
      </c>
      <c r="O2428" s="2">
        <v>2328</v>
      </c>
      <c r="P2428" s="2">
        <v>0</v>
      </c>
      <c r="Q2428" s="2">
        <v>2328</v>
      </c>
      <c r="R2428" t="s">
        <v>4230</v>
      </c>
      <c r="S2428">
        <v>10</v>
      </c>
      <c r="T2428" t="s">
        <v>203</v>
      </c>
      <c r="U2428" s="2">
        <v>134</v>
      </c>
      <c r="V2428" s="2">
        <v>256</v>
      </c>
      <c r="W2428" s="8">
        <v>0.16752577319587628</v>
      </c>
      <c r="X2428" s="2">
        <v>3213</v>
      </c>
      <c r="Y2428" s="45"/>
      <c r="AC2428" s="1" t="str">
        <f>IF(Table13[[#This Row],[TCS MP]]&gt;=Table13[[#This Row],[BMP]],IF(Table13[[#This Row],[TCS MP]]&lt;=Table13[[#This Row],[EMP]],"Good","EMP"),"BMP")</f>
        <v>EMP</v>
      </c>
    </row>
    <row r="2429" spans="1:29" ht="24" customHeight="1" x14ac:dyDescent="0.25">
      <c r="A2429" t="s">
        <v>4231</v>
      </c>
      <c r="B2429" t="s">
        <v>19833</v>
      </c>
      <c r="C2429">
        <v>5242</v>
      </c>
      <c r="D2429" t="s">
        <v>17074</v>
      </c>
      <c r="E2429" t="s">
        <v>4232</v>
      </c>
      <c r="F2429" s="9">
        <f>Table13[[#This Row],[ToMeasure]]-Table13[[#This Row],[FromMeasure]]</f>
        <v>0.18848229</v>
      </c>
      <c r="G2429" s="5" t="s">
        <v>4233</v>
      </c>
      <c r="H2429" s="35">
        <v>0</v>
      </c>
      <c r="I2429" s="56"/>
      <c r="J2429" t="s">
        <v>4234</v>
      </c>
      <c r="K2429" s="58" t="s">
        <v>203</v>
      </c>
      <c r="L2429" s="35">
        <v>0.18848229</v>
      </c>
      <c r="M2429" s="56"/>
      <c r="N2429" t="s">
        <v>635</v>
      </c>
      <c r="O2429" s="2">
        <v>2184</v>
      </c>
      <c r="P2429" s="2">
        <v>0</v>
      </c>
      <c r="Q2429" s="2">
        <v>2184</v>
      </c>
      <c r="R2429" t="s">
        <v>4235</v>
      </c>
      <c r="S2429">
        <v>11</v>
      </c>
      <c r="T2429" t="s">
        <v>203</v>
      </c>
      <c r="U2429" s="2">
        <v>113</v>
      </c>
      <c r="V2429" s="2">
        <v>218</v>
      </c>
      <c r="W2429" s="8">
        <v>0.15155677655677655</v>
      </c>
      <c r="X2429" s="2">
        <v>3452</v>
      </c>
      <c r="Y2429" s="45"/>
      <c r="AC2429" s="1" t="str">
        <f>IF(Table13[[#This Row],[TCS MP]]&gt;=Table13[[#This Row],[BMP]],IF(Table13[[#This Row],[TCS MP]]&lt;=Table13[[#This Row],[EMP]],"Good","EMP"),"BMP")</f>
        <v>EMP</v>
      </c>
    </row>
    <row r="2430" spans="1:29" ht="24" customHeight="1" x14ac:dyDescent="0.25">
      <c r="A2430" t="s">
        <v>8475</v>
      </c>
      <c r="B2430" t="s">
        <v>19832</v>
      </c>
      <c r="C2430">
        <v>5241</v>
      </c>
      <c r="D2430" t="s">
        <v>17074</v>
      </c>
      <c r="E2430" t="s">
        <v>8476</v>
      </c>
      <c r="F2430" s="9">
        <f>Table13[[#This Row],[ToMeasure]]-Table13[[#This Row],[FromMeasure]]</f>
        <v>0.21561432</v>
      </c>
      <c r="G2430" s="5" t="s">
        <v>4229</v>
      </c>
      <c r="H2430" s="35">
        <v>1.856706E-2</v>
      </c>
      <c r="I2430" s="56"/>
      <c r="J2430" t="s">
        <v>4228</v>
      </c>
      <c r="K2430" s="58" t="s">
        <v>203</v>
      </c>
      <c r="L2430" s="35">
        <v>0.23418137999999999</v>
      </c>
      <c r="M2430" s="56"/>
      <c r="N2430" t="s">
        <v>512</v>
      </c>
      <c r="O2430" s="2">
        <v>2436</v>
      </c>
      <c r="P2430" s="2">
        <v>0</v>
      </c>
      <c r="Q2430" s="2">
        <v>2436</v>
      </c>
      <c r="R2430" t="s">
        <v>8477</v>
      </c>
      <c r="S2430">
        <v>11</v>
      </c>
      <c r="T2430" t="s">
        <v>203</v>
      </c>
      <c r="U2430" s="2">
        <v>110</v>
      </c>
      <c r="V2430" s="2">
        <v>213</v>
      </c>
      <c r="W2430" s="8">
        <v>0.1325944170771757</v>
      </c>
      <c r="X2430" s="2">
        <v>5302</v>
      </c>
      <c r="Y2430" s="45"/>
      <c r="AC2430" s="1" t="str">
        <f>IF(Table13[[#This Row],[TCS MP]]&gt;=Table13[[#This Row],[BMP]],IF(Table13[[#This Row],[TCS MP]]&lt;=Table13[[#This Row],[EMP]],"Good","EMP"),"BMP")</f>
        <v>EMP</v>
      </c>
    </row>
    <row r="2431" spans="1:29" ht="24" customHeight="1" x14ac:dyDescent="0.25">
      <c r="A2431" t="s">
        <v>11957</v>
      </c>
      <c r="B2431" t="s">
        <v>19834</v>
      </c>
      <c r="C2431">
        <v>5243</v>
      </c>
      <c r="D2431" t="s">
        <v>17074</v>
      </c>
      <c r="E2431" t="s">
        <v>11958</v>
      </c>
      <c r="F2431" s="9">
        <f>Table13[[#This Row],[ToMeasure]]-Table13[[#This Row],[FromMeasure]]</f>
        <v>0.23465132</v>
      </c>
      <c r="G2431" s="5" t="s">
        <v>4234</v>
      </c>
      <c r="H2431" s="35">
        <v>0</v>
      </c>
      <c r="I2431" s="56"/>
      <c r="J2431" t="s">
        <v>635</v>
      </c>
      <c r="K2431" s="58" t="s">
        <v>203</v>
      </c>
      <c r="L2431" s="35">
        <v>0.23465132</v>
      </c>
      <c r="M2431" s="56"/>
      <c r="N2431" t="s">
        <v>4233</v>
      </c>
      <c r="O2431" s="2">
        <v>2297</v>
      </c>
      <c r="P2431" s="2">
        <v>0</v>
      </c>
      <c r="Q2431" s="2">
        <v>2297</v>
      </c>
      <c r="R2431" t="s">
        <v>11959</v>
      </c>
      <c r="S2431">
        <v>10</v>
      </c>
      <c r="T2431" t="s">
        <v>203</v>
      </c>
      <c r="U2431" s="2">
        <v>118</v>
      </c>
      <c r="V2431" s="2">
        <v>225</v>
      </c>
      <c r="W2431" s="8">
        <v>0.14932520679146713</v>
      </c>
      <c r="X2431" s="2">
        <v>3170</v>
      </c>
      <c r="Y2431" s="45"/>
      <c r="AC2431" s="1" t="str">
        <f>IF(Table13[[#This Row],[TCS MP]]&gt;=Table13[[#This Row],[BMP]],IF(Table13[[#This Row],[TCS MP]]&lt;=Table13[[#This Row],[EMP]],"Good","EMP"),"BMP")</f>
        <v>EMP</v>
      </c>
    </row>
    <row r="2432" spans="1:29" ht="24" customHeight="1" x14ac:dyDescent="0.25">
      <c r="A2432" t="s">
        <v>8478</v>
      </c>
      <c r="B2432" t="s">
        <v>19836</v>
      </c>
      <c r="C2432">
        <v>5250</v>
      </c>
      <c r="D2432" t="s">
        <v>17074</v>
      </c>
      <c r="E2432" t="s">
        <v>8479</v>
      </c>
      <c r="F2432" s="9">
        <f>Table13[[#This Row],[ToMeasure]]-Table13[[#This Row],[FromMeasure]]</f>
        <v>0.15203322999999999</v>
      </c>
      <c r="G2432" s="5" t="s">
        <v>7465</v>
      </c>
      <c r="H2432" s="35">
        <v>0</v>
      </c>
      <c r="I2432" s="56"/>
      <c r="J2432" t="s">
        <v>512</v>
      </c>
      <c r="K2432" s="58" t="s">
        <v>203</v>
      </c>
      <c r="L2432" s="35">
        <v>0.15203322999999999</v>
      </c>
      <c r="M2432" s="56"/>
      <c r="N2432" t="s">
        <v>603</v>
      </c>
      <c r="O2432" s="2">
        <v>3072</v>
      </c>
      <c r="P2432" s="2">
        <v>0</v>
      </c>
      <c r="Q2432" s="2">
        <v>3072</v>
      </c>
      <c r="R2432" t="s">
        <v>8480</v>
      </c>
      <c r="S2432">
        <v>11</v>
      </c>
      <c r="T2432" t="s">
        <v>203</v>
      </c>
      <c r="U2432" s="2">
        <v>157</v>
      </c>
      <c r="V2432" s="2">
        <v>303</v>
      </c>
      <c r="W2432" s="8">
        <v>0.14973958333333334</v>
      </c>
      <c r="X2432" s="2">
        <v>4856</v>
      </c>
      <c r="Y2432" s="45"/>
      <c r="AC2432" s="1" t="str">
        <f>IF(Table13[[#This Row],[TCS MP]]&gt;=Table13[[#This Row],[BMP]],IF(Table13[[#This Row],[TCS MP]]&lt;=Table13[[#This Row],[EMP]],"Good","EMP"),"BMP")</f>
        <v>EMP</v>
      </c>
    </row>
    <row r="2433" spans="1:29" ht="24" customHeight="1" x14ac:dyDescent="0.25">
      <c r="A2433" t="s">
        <v>11960</v>
      </c>
      <c r="B2433" t="s">
        <v>19783</v>
      </c>
      <c r="C2433">
        <v>5152</v>
      </c>
      <c r="D2433" t="s">
        <v>17074</v>
      </c>
      <c r="E2433" t="s">
        <v>11961</v>
      </c>
      <c r="F2433" s="9">
        <f>Table13[[#This Row],[ToMeasure]]-Table13[[#This Row],[FromMeasure]]</f>
        <v>0.13588432</v>
      </c>
      <c r="G2433" s="5" t="s">
        <v>11962</v>
      </c>
      <c r="H2433" s="35">
        <v>0</v>
      </c>
      <c r="I2433" s="56"/>
      <c r="J2433" t="s">
        <v>635</v>
      </c>
      <c r="K2433" s="58" t="s">
        <v>203</v>
      </c>
      <c r="L2433" s="35">
        <v>0.13588432</v>
      </c>
      <c r="M2433" s="56"/>
      <c r="N2433" t="s">
        <v>603</v>
      </c>
      <c r="O2433" s="2">
        <v>944</v>
      </c>
      <c r="P2433" s="2">
        <v>0</v>
      </c>
      <c r="Q2433" s="2">
        <v>944</v>
      </c>
      <c r="R2433" t="s">
        <v>11963</v>
      </c>
      <c r="S2433">
        <v>17</v>
      </c>
      <c r="T2433" t="s">
        <v>203</v>
      </c>
      <c r="U2433" s="2">
        <v>63</v>
      </c>
      <c r="V2433" s="2">
        <v>80</v>
      </c>
      <c r="W2433" s="8">
        <v>0.15148305084745764</v>
      </c>
      <c r="X2433" s="2">
        <v>1492</v>
      </c>
      <c r="Y2433" s="45"/>
      <c r="AC2433" s="1" t="str">
        <f>IF(Table13[[#This Row],[TCS MP]]&gt;=Table13[[#This Row],[BMP]],IF(Table13[[#This Row],[TCS MP]]&lt;=Table13[[#This Row],[EMP]],"Good","EMP"),"BMP")</f>
        <v>EMP</v>
      </c>
    </row>
    <row r="2434" spans="1:29" ht="24" customHeight="1" x14ac:dyDescent="0.25">
      <c r="A2434" t="s">
        <v>4236</v>
      </c>
      <c r="B2434" t="s">
        <v>19837</v>
      </c>
      <c r="C2434">
        <v>5251</v>
      </c>
      <c r="D2434" t="s">
        <v>17074</v>
      </c>
      <c r="E2434" t="s">
        <v>4237</v>
      </c>
      <c r="F2434" s="9">
        <f>Table13[[#This Row],[ToMeasure]]-Table13[[#This Row],[FromMeasure]]</f>
        <v>9.4309199999999996E-2</v>
      </c>
      <c r="G2434" s="5" t="s">
        <v>4238</v>
      </c>
      <c r="H2434" s="35">
        <v>0</v>
      </c>
      <c r="I2434" s="56"/>
      <c r="J2434" t="s">
        <v>4239</v>
      </c>
      <c r="K2434" s="58" t="s">
        <v>203</v>
      </c>
      <c r="L2434" s="35">
        <v>9.4309199999999996E-2</v>
      </c>
      <c r="M2434" s="56"/>
      <c r="N2434" t="s">
        <v>512</v>
      </c>
      <c r="O2434" s="2">
        <v>1365</v>
      </c>
      <c r="P2434" s="2">
        <v>0</v>
      </c>
      <c r="Q2434" s="2">
        <v>1365</v>
      </c>
      <c r="R2434" t="s">
        <v>4240</v>
      </c>
      <c r="S2434">
        <v>13</v>
      </c>
      <c r="T2434" t="s">
        <v>203</v>
      </c>
      <c r="U2434" s="2">
        <v>89</v>
      </c>
      <c r="V2434" s="2">
        <v>168</v>
      </c>
      <c r="W2434" s="8">
        <v>0.18827838827838828</v>
      </c>
      <c r="X2434" s="2">
        <v>2158</v>
      </c>
      <c r="Y2434" s="45"/>
      <c r="AC2434" s="1" t="str">
        <f>IF(Table13[[#This Row],[TCS MP]]&gt;=Table13[[#This Row],[BMP]],IF(Table13[[#This Row],[TCS MP]]&lt;=Table13[[#This Row],[EMP]],"Good","EMP"),"BMP")</f>
        <v>EMP</v>
      </c>
    </row>
    <row r="2435" spans="1:29" ht="24" customHeight="1" x14ac:dyDescent="0.25">
      <c r="A2435" t="s">
        <v>11964</v>
      </c>
      <c r="B2435" t="s">
        <v>19838</v>
      </c>
      <c r="C2435">
        <v>5253</v>
      </c>
      <c r="D2435" t="s">
        <v>17074</v>
      </c>
      <c r="E2435" t="s">
        <v>11965</v>
      </c>
      <c r="F2435" s="9">
        <f>Table13[[#This Row],[ToMeasure]]-Table13[[#This Row],[FromMeasure]]</f>
        <v>0.19223269000000001</v>
      </c>
      <c r="G2435" s="5" t="s">
        <v>7461</v>
      </c>
      <c r="H2435" s="35">
        <v>0</v>
      </c>
      <c r="I2435" s="56"/>
      <c r="J2435" t="s">
        <v>603</v>
      </c>
      <c r="K2435" s="58" t="s">
        <v>203</v>
      </c>
      <c r="L2435" s="35">
        <v>0.19223269000000001</v>
      </c>
      <c r="M2435" s="56"/>
      <c r="N2435" t="s">
        <v>635</v>
      </c>
      <c r="O2435" s="2">
        <v>3112</v>
      </c>
      <c r="P2435" s="2">
        <v>0</v>
      </c>
      <c r="Q2435" s="2">
        <v>3112</v>
      </c>
      <c r="R2435" t="s">
        <v>11966</v>
      </c>
      <c r="S2435">
        <v>12</v>
      </c>
      <c r="T2435" t="s">
        <v>203</v>
      </c>
      <c r="U2435" s="2">
        <v>144</v>
      </c>
      <c r="V2435" s="2">
        <v>277</v>
      </c>
      <c r="W2435" s="8">
        <v>0.13528277634961439</v>
      </c>
      <c r="X2435" s="2">
        <v>4919</v>
      </c>
      <c r="Y2435" s="45"/>
      <c r="AC2435" s="1" t="str">
        <f>IF(Table13[[#This Row],[TCS MP]]&gt;=Table13[[#This Row],[BMP]],IF(Table13[[#This Row],[TCS MP]]&lt;=Table13[[#This Row],[EMP]],"Good","EMP"),"BMP")</f>
        <v>EMP</v>
      </c>
    </row>
    <row r="2436" spans="1:29" ht="24" customHeight="1" x14ac:dyDescent="0.25">
      <c r="A2436" t="s">
        <v>7458</v>
      </c>
      <c r="C2436" t="s">
        <v>203</v>
      </c>
      <c r="D2436" t="s">
        <v>17074</v>
      </c>
      <c r="E2436" t="s">
        <v>7459</v>
      </c>
      <c r="F2436" s="9">
        <f>Table13[[#This Row],[ToMeasure]]-Table13[[#This Row],[FromMeasure]]</f>
        <v>2.1007060000000001E-2</v>
      </c>
      <c r="G2436" s="5" t="s">
        <v>7460</v>
      </c>
      <c r="H2436" s="35">
        <v>0</v>
      </c>
      <c r="I2436" s="56"/>
      <c r="J2436" t="s">
        <v>603</v>
      </c>
      <c r="K2436" s="58" t="s">
        <v>203</v>
      </c>
      <c r="L2436" s="35">
        <v>2.1007060000000001E-2</v>
      </c>
      <c r="M2436" s="56"/>
      <c r="N2436" t="s">
        <v>7461</v>
      </c>
      <c r="O2436" s="2" t="s">
        <v>203</v>
      </c>
      <c r="P2436" s="2" t="s">
        <v>203</v>
      </c>
      <c r="Q2436" s="2">
        <v>3376</v>
      </c>
      <c r="R2436" t="s">
        <v>4206</v>
      </c>
      <c r="S2436" t="s">
        <v>203</v>
      </c>
      <c r="T2436" t="s">
        <v>203</v>
      </c>
      <c r="U2436" s="2" t="s">
        <v>203</v>
      </c>
      <c r="V2436" s="2" t="s">
        <v>203</v>
      </c>
      <c r="W2436" s="8" t="s">
        <v>203</v>
      </c>
      <c r="X2436" s="2">
        <v>5336</v>
      </c>
      <c r="Y2436" s="45"/>
      <c r="AC2436" s="1" t="str">
        <f>IF(Table13[[#This Row],[TCS MP]]&gt;=Table13[[#This Row],[BMP]],IF(Table13[[#This Row],[TCS MP]]&lt;=Table13[[#This Row],[EMP]],"Good","EMP"),"BMP")</f>
        <v>EMP</v>
      </c>
    </row>
    <row r="2437" spans="1:29" ht="24" customHeight="1" x14ac:dyDescent="0.25">
      <c r="A2437" t="s">
        <v>8481</v>
      </c>
      <c r="C2437" t="s">
        <v>203</v>
      </c>
      <c r="D2437" t="s">
        <v>17074</v>
      </c>
      <c r="E2437" t="s">
        <v>8482</v>
      </c>
      <c r="F2437" s="9">
        <f>Table13[[#This Row],[ToMeasure]]-Table13[[#This Row],[FromMeasure]]</f>
        <v>2.7645280000000001E-2</v>
      </c>
      <c r="G2437" s="5" t="s">
        <v>8483</v>
      </c>
      <c r="H2437" s="35">
        <v>0</v>
      </c>
      <c r="I2437" s="56"/>
      <c r="J2437" t="s">
        <v>4239</v>
      </c>
      <c r="K2437" s="58" t="s">
        <v>203</v>
      </c>
      <c r="L2437" s="35">
        <v>2.7645280000000001E-2</v>
      </c>
      <c r="M2437" s="56"/>
      <c r="N2437" t="s">
        <v>4238</v>
      </c>
      <c r="O2437" s="2" t="s">
        <v>203</v>
      </c>
      <c r="P2437" s="2" t="s">
        <v>203</v>
      </c>
      <c r="Q2437" s="2">
        <v>3376</v>
      </c>
      <c r="R2437" t="s">
        <v>4206</v>
      </c>
      <c r="S2437" t="s">
        <v>203</v>
      </c>
      <c r="T2437" t="s">
        <v>203</v>
      </c>
      <c r="U2437" s="2" t="s">
        <v>203</v>
      </c>
      <c r="V2437" s="2" t="s">
        <v>203</v>
      </c>
      <c r="W2437" s="8" t="s">
        <v>203</v>
      </c>
      <c r="X2437" s="2">
        <v>5336</v>
      </c>
      <c r="Y2437" s="45"/>
      <c r="AC2437" s="1" t="str">
        <f>IF(Table13[[#This Row],[TCS MP]]&gt;=Table13[[#This Row],[BMP]],IF(Table13[[#This Row],[TCS MP]]&lt;=Table13[[#This Row],[EMP]],"Good","EMP"),"BMP")</f>
        <v>EMP</v>
      </c>
    </row>
    <row r="2438" spans="1:29" ht="24" customHeight="1" x14ac:dyDescent="0.25">
      <c r="A2438" t="s">
        <v>7462</v>
      </c>
      <c r="C2438" t="s">
        <v>203</v>
      </c>
      <c r="D2438" t="s">
        <v>17074</v>
      </c>
      <c r="E2438" t="s">
        <v>7463</v>
      </c>
      <c r="F2438" s="9">
        <f>Table13[[#This Row],[ToMeasure]]-Table13[[#This Row],[FromMeasure]]</f>
        <v>4.0479109999999999E-2</v>
      </c>
      <c r="G2438" s="5" t="s">
        <v>7464</v>
      </c>
      <c r="H2438" s="35">
        <v>0</v>
      </c>
      <c r="I2438" s="56"/>
      <c r="J2438" t="s">
        <v>7465</v>
      </c>
      <c r="K2438" s="58" t="s">
        <v>203</v>
      </c>
      <c r="L2438" s="35">
        <v>4.0479109999999999E-2</v>
      </c>
      <c r="M2438" s="56"/>
      <c r="N2438" t="s">
        <v>603</v>
      </c>
      <c r="O2438" s="2" t="s">
        <v>203</v>
      </c>
      <c r="P2438" s="2" t="s">
        <v>203</v>
      </c>
      <c r="Q2438" s="2">
        <v>3376</v>
      </c>
      <c r="R2438" t="s">
        <v>4206</v>
      </c>
      <c r="S2438" t="s">
        <v>203</v>
      </c>
      <c r="T2438" t="s">
        <v>203</v>
      </c>
      <c r="U2438" s="2" t="s">
        <v>203</v>
      </c>
      <c r="V2438" s="2" t="s">
        <v>203</v>
      </c>
      <c r="W2438" s="8" t="s">
        <v>203</v>
      </c>
      <c r="X2438" s="2">
        <v>5336</v>
      </c>
      <c r="Y2438" s="45"/>
      <c r="AC2438" s="1" t="str">
        <f>IF(Table13[[#This Row],[TCS MP]]&gt;=Table13[[#This Row],[BMP]],IF(Table13[[#This Row],[TCS MP]]&lt;=Table13[[#This Row],[EMP]],"Good","EMP"),"BMP")</f>
        <v>EMP</v>
      </c>
    </row>
    <row r="2439" spans="1:29" ht="24" customHeight="1" x14ac:dyDescent="0.25">
      <c r="A2439" t="s">
        <v>4241</v>
      </c>
      <c r="C2439" t="s">
        <v>203</v>
      </c>
      <c r="D2439" t="s">
        <v>17074</v>
      </c>
      <c r="E2439" t="s">
        <v>4242</v>
      </c>
      <c r="F2439" s="9">
        <f>Table13[[#This Row],[ToMeasure]]-Table13[[#This Row],[FromMeasure]]</f>
        <v>8.7652339999999995E-2</v>
      </c>
      <c r="G2439" s="5" t="s">
        <v>4243</v>
      </c>
      <c r="H2439" s="35">
        <v>0</v>
      </c>
      <c r="I2439" s="56"/>
      <c r="J2439" t="s">
        <v>512</v>
      </c>
      <c r="K2439" s="58" t="s">
        <v>203</v>
      </c>
      <c r="L2439" s="35">
        <v>8.7652339999999995E-2</v>
      </c>
      <c r="M2439" s="56"/>
      <c r="N2439" t="s">
        <v>4244</v>
      </c>
      <c r="O2439" s="2" t="s">
        <v>203</v>
      </c>
      <c r="P2439" s="2" t="s">
        <v>203</v>
      </c>
      <c r="Q2439" s="2">
        <v>3511</v>
      </c>
      <c r="R2439" t="s">
        <v>4245</v>
      </c>
      <c r="S2439" t="s">
        <v>203</v>
      </c>
      <c r="T2439" t="s">
        <v>203</v>
      </c>
      <c r="U2439" s="2" t="s">
        <v>203</v>
      </c>
      <c r="V2439" s="2" t="s">
        <v>203</v>
      </c>
      <c r="W2439" s="8" t="s">
        <v>203</v>
      </c>
      <c r="X2439" s="2">
        <v>5550</v>
      </c>
      <c r="Y2439" s="45"/>
      <c r="AC2439" s="1" t="str">
        <f>IF(Table13[[#This Row],[TCS MP]]&gt;=Table13[[#This Row],[BMP]],IF(Table13[[#This Row],[TCS MP]]&lt;=Table13[[#This Row],[EMP]],"Good","EMP"),"BMP")</f>
        <v>EMP</v>
      </c>
    </row>
    <row r="2440" spans="1:29" ht="24" customHeight="1" x14ac:dyDescent="0.25">
      <c r="A2440" t="s">
        <v>4246</v>
      </c>
      <c r="C2440" t="s">
        <v>203</v>
      </c>
      <c r="D2440" t="s">
        <v>17074</v>
      </c>
      <c r="E2440" t="s">
        <v>4247</v>
      </c>
      <c r="F2440" s="9">
        <f>Table13[[#This Row],[ToMeasure]]-Table13[[#This Row],[FromMeasure]]</f>
        <v>0.11161311</v>
      </c>
      <c r="G2440" s="5" t="s">
        <v>4248</v>
      </c>
      <c r="H2440" s="35">
        <v>0</v>
      </c>
      <c r="I2440" s="56"/>
      <c r="J2440" t="s">
        <v>635</v>
      </c>
      <c r="K2440" s="58" t="s">
        <v>203</v>
      </c>
      <c r="L2440" s="35">
        <v>0.11161311</v>
      </c>
      <c r="M2440" s="56"/>
      <c r="N2440" t="s">
        <v>4249</v>
      </c>
      <c r="O2440" s="2" t="s">
        <v>203</v>
      </c>
      <c r="P2440" s="2" t="s">
        <v>203</v>
      </c>
      <c r="Q2440" s="2">
        <v>3511</v>
      </c>
      <c r="R2440" t="s">
        <v>4245</v>
      </c>
      <c r="S2440" t="s">
        <v>203</v>
      </c>
      <c r="T2440" t="s">
        <v>203</v>
      </c>
      <c r="U2440" s="2" t="s">
        <v>203</v>
      </c>
      <c r="V2440" s="2" t="s">
        <v>203</v>
      </c>
      <c r="W2440" s="8" t="s">
        <v>203</v>
      </c>
      <c r="X2440" s="2">
        <v>5550</v>
      </c>
      <c r="Y2440" s="45"/>
      <c r="AC2440" s="1" t="str">
        <f>IF(Table13[[#This Row],[TCS MP]]&gt;=Table13[[#This Row],[BMP]],IF(Table13[[#This Row],[TCS MP]]&lt;=Table13[[#This Row],[EMP]],"Good","EMP"),"BMP")</f>
        <v>EMP</v>
      </c>
    </row>
    <row r="2441" spans="1:29" ht="24" customHeight="1" x14ac:dyDescent="0.25">
      <c r="A2441" t="s">
        <v>7466</v>
      </c>
      <c r="B2441" t="s">
        <v>19840</v>
      </c>
      <c r="C2441">
        <v>5260</v>
      </c>
      <c r="D2441" t="s">
        <v>17074</v>
      </c>
      <c r="E2441" t="s">
        <v>7467</v>
      </c>
      <c r="F2441" s="9">
        <f>Table13[[#This Row],[ToMeasure]]-Table13[[#This Row],[FromMeasure]]</f>
        <v>0.15122650000000001</v>
      </c>
      <c r="G2441" s="5" t="s">
        <v>7468</v>
      </c>
      <c r="H2441" s="35">
        <v>0</v>
      </c>
      <c r="I2441" s="56"/>
      <c r="J2441" t="s">
        <v>7469</v>
      </c>
      <c r="K2441" s="58" t="s">
        <v>203</v>
      </c>
      <c r="L2441" s="35">
        <v>0.15122650000000001</v>
      </c>
      <c r="M2441" s="56"/>
      <c r="N2441" t="s">
        <v>512</v>
      </c>
      <c r="O2441" s="2">
        <v>882</v>
      </c>
      <c r="P2441" s="2">
        <v>0</v>
      </c>
      <c r="Q2441" s="2">
        <v>882</v>
      </c>
      <c r="R2441" t="s">
        <v>7470</v>
      </c>
      <c r="S2441">
        <v>13</v>
      </c>
      <c r="T2441" t="s">
        <v>203</v>
      </c>
      <c r="U2441" s="2">
        <v>50</v>
      </c>
      <c r="V2441" s="2">
        <v>94</v>
      </c>
      <c r="W2441" s="8">
        <v>0.16326530612244897</v>
      </c>
      <c r="X2441" s="2">
        <v>1394</v>
      </c>
      <c r="Y2441" s="45"/>
      <c r="AC2441" s="1" t="str">
        <f>IF(Table13[[#This Row],[TCS MP]]&gt;=Table13[[#This Row],[BMP]],IF(Table13[[#This Row],[TCS MP]]&lt;=Table13[[#This Row],[EMP]],"Good","EMP"),"BMP")</f>
        <v>EMP</v>
      </c>
    </row>
    <row r="2442" spans="1:29" ht="24" customHeight="1" x14ac:dyDescent="0.25">
      <c r="A2442" t="s">
        <v>4250</v>
      </c>
      <c r="B2442" t="s">
        <v>19841</v>
      </c>
      <c r="C2442">
        <v>5261</v>
      </c>
      <c r="D2442" t="s">
        <v>17074</v>
      </c>
      <c r="E2442" t="s">
        <v>4251</v>
      </c>
      <c r="F2442" s="9">
        <f>Table13[[#This Row],[ToMeasure]]-Table13[[#This Row],[FromMeasure]]</f>
        <v>0.14529348</v>
      </c>
      <c r="G2442" s="5" t="s">
        <v>4252</v>
      </c>
      <c r="H2442" s="35">
        <v>0</v>
      </c>
      <c r="I2442" s="56"/>
      <c r="J2442" t="s">
        <v>4253</v>
      </c>
      <c r="K2442" s="58" t="s">
        <v>203</v>
      </c>
      <c r="L2442" s="35">
        <v>0.14529348</v>
      </c>
      <c r="M2442" s="56"/>
      <c r="N2442" t="s">
        <v>635</v>
      </c>
      <c r="O2442" s="2">
        <v>1242</v>
      </c>
      <c r="P2442" s="2">
        <v>0</v>
      </c>
      <c r="Q2442" s="2">
        <v>1242</v>
      </c>
      <c r="R2442" t="s">
        <v>4254</v>
      </c>
      <c r="S2442">
        <v>12</v>
      </c>
      <c r="T2442" t="s">
        <v>203</v>
      </c>
      <c r="U2442" s="2">
        <v>51</v>
      </c>
      <c r="V2442" s="2">
        <v>97</v>
      </c>
      <c r="W2442" s="8">
        <v>0.11916264090177134</v>
      </c>
      <c r="X2442" s="2">
        <v>1963</v>
      </c>
      <c r="Y2442" s="45"/>
      <c r="AC2442" s="1" t="str">
        <f>IF(Table13[[#This Row],[TCS MP]]&gt;=Table13[[#This Row],[BMP]],IF(Table13[[#This Row],[TCS MP]]&lt;=Table13[[#This Row],[EMP]],"Good","EMP"),"BMP")</f>
        <v>EMP</v>
      </c>
    </row>
    <row r="2443" spans="1:29" ht="24" customHeight="1" x14ac:dyDescent="0.25">
      <c r="A2443" t="s">
        <v>4255</v>
      </c>
      <c r="B2443" t="s">
        <v>19842</v>
      </c>
      <c r="C2443">
        <v>5270</v>
      </c>
      <c r="D2443" t="s">
        <v>17074</v>
      </c>
      <c r="E2443" t="s">
        <v>4256</v>
      </c>
      <c r="F2443" s="9">
        <f>Table13[[#This Row],[ToMeasure]]-Table13[[#This Row],[FromMeasure]]</f>
        <v>0.11411114</v>
      </c>
      <c r="G2443" s="5" t="s">
        <v>4257</v>
      </c>
      <c r="H2443" s="35">
        <v>0</v>
      </c>
      <c r="I2443" s="56"/>
      <c r="J2443" t="s">
        <v>512</v>
      </c>
      <c r="K2443" s="58" t="s">
        <v>203</v>
      </c>
      <c r="L2443" s="35">
        <v>0.11411114</v>
      </c>
      <c r="M2443" s="56"/>
      <c r="N2443" t="s">
        <v>4258</v>
      </c>
      <c r="O2443" s="2">
        <v>3046</v>
      </c>
      <c r="P2443" s="2">
        <v>0</v>
      </c>
      <c r="Q2443" s="2">
        <v>3046</v>
      </c>
      <c r="R2443" t="s">
        <v>4259</v>
      </c>
      <c r="S2443">
        <v>13</v>
      </c>
      <c r="T2443" t="s">
        <v>203</v>
      </c>
      <c r="U2443" s="2">
        <v>158</v>
      </c>
      <c r="V2443" s="2">
        <v>301</v>
      </c>
      <c r="W2443" s="8">
        <v>0.15068942875902824</v>
      </c>
      <c r="X2443" s="2">
        <v>4815</v>
      </c>
      <c r="Y2443" s="45"/>
      <c r="AC2443" s="1" t="str">
        <f>IF(Table13[[#This Row],[TCS MP]]&gt;=Table13[[#This Row],[BMP]],IF(Table13[[#This Row],[TCS MP]]&lt;=Table13[[#This Row],[EMP]],"Good","EMP"),"BMP")</f>
        <v>EMP</v>
      </c>
    </row>
    <row r="2444" spans="1:29" ht="24" customHeight="1" x14ac:dyDescent="0.25">
      <c r="A2444" t="s">
        <v>11967</v>
      </c>
      <c r="B2444" t="s">
        <v>19844</v>
      </c>
      <c r="C2444">
        <v>5272</v>
      </c>
      <c r="D2444" t="s">
        <v>17074</v>
      </c>
      <c r="E2444" t="s">
        <v>11968</v>
      </c>
      <c r="F2444" s="9">
        <f>Table13[[#This Row],[ToMeasure]]-Table13[[#This Row],[FromMeasure]]</f>
        <v>0.20018499000000001</v>
      </c>
      <c r="G2444" s="5" t="s">
        <v>11969</v>
      </c>
      <c r="H2444" s="35">
        <v>0</v>
      </c>
      <c r="I2444" s="56"/>
      <c r="J2444" t="s">
        <v>635</v>
      </c>
      <c r="K2444" s="58" t="s">
        <v>203</v>
      </c>
      <c r="L2444" s="35">
        <v>0.20018499000000001</v>
      </c>
      <c r="M2444" s="56"/>
      <c r="N2444" t="s">
        <v>1838</v>
      </c>
      <c r="O2444" s="2">
        <v>0</v>
      </c>
      <c r="P2444" s="2">
        <v>763</v>
      </c>
      <c r="Q2444" s="2">
        <v>763</v>
      </c>
      <c r="R2444" t="s">
        <v>11970</v>
      </c>
      <c r="S2444">
        <v>15</v>
      </c>
      <c r="T2444" t="s">
        <v>203</v>
      </c>
      <c r="U2444" s="2">
        <v>38</v>
      </c>
      <c r="V2444" s="2">
        <v>74</v>
      </c>
      <c r="W2444" s="8">
        <v>0.14678899082568808</v>
      </c>
      <c r="X2444" s="2">
        <v>1206</v>
      </c>
      <c r="Y2444" s="45"/>
      <c r="AC2444" s="1" t="str">
        <f>IF(Table13[[#This Row],[TCS MP]]&gt;=Table13[[#This Row],[BMP]],IF(Table13[[#This Row],[TCS MP]]&lt;=Table13[[#This Row],[EMP]],"Good","EMP"),"BMP")</f>
        <v>EMP</v>
      </c>
    </row>
    <row r="2445" spans="1:29" ht="24" customHeight="1" x14ac:dyDescent="0.25">
      <c r="A2445" t="s">
        <v>11971</v>
      </c>
      <c r="B2445" t="s">
        <v>19843</v>
      </c>
      <c r="C2445">
        <v>5271</v>
      </c>
      <c r="D2445" t="s">
        <v>17074</v>
      </c>
      <c r="E2445" t="s">
        <v>11972</v>
      </c>
      <c r="F2445" s="9">
        <f>Table13[[#This Row],[ToMeasure]]-Table13[[#This Row],[FromMeasure]]</f>
        <v>0.14532118999999999</v>
      </c>
      <c r="G2445" s="5" t="s">
        <v>4258</v>
      </c>
      <c r="H2445" s="35">
        <v>0</v>
      </c>
      <c r="I2445" s="56"/>
      <c r="J2445" t="s">
        <v>4257</v>
      </c>
      <c r="K2445" s="58" t="s">
        <v>203</v>
      </c>
      <c r="L2445" s="35">
        <v>0.14532118999999999</v>
      </c>
      <c r="M2445" s="56"/>
      <c r="N2445" t="s">
        <v>512</v>
      </c>
      <c r="O2445" s="2">
        <v>666</v>
      </c>
      <c r="P2445" s="2">
        <v>0</v>
      </c>
      <c r="Q2445" s="2">
        <v>666</v>
      </c>
      <c r="R2445" t="s">
        <v>11973</v>
      </c>
      <c r="S2445">
        <v>17</v>
      </c>
      <c r="T2445" t="s">
        <v>203</v>
      </c>
      <c r="U2445" s="2">
        <v>34</v>
      </c>
      <c r="V2445" s="2">
        <v>66</v>
      </c>
      <c r="W2445" s="8">
        <v>0.15015015015015015</v>
      </c>
      <c r="X2445" s="2">
        <v>1053</v>
      </c>
      <c r="Y2445" s="45"/>
      <c r="AC2445" s="1" t="str">
        <f>IF(Table13[[#This Row],[TCS MP]]&gt;=Table13[[#This Row],[BMP]],IF(Table13[[#This Row],[TCS MP]]&lt;=Table13[[#This Row],[EMP]],"Good","EMP"),"BMP")</f>
        <v>EMP</v>
      </c>
    </row>
    <row r="2446" spans="1:29" ht="24" customHeight="1" x14ac:dyDescent="0.25">
      <c r="A2446" t="s">
        <v>11974</v>
      </c>
      <c r="B2446" t="s">
        <v>19845</v>
      </c>
      <c r="C2446">
        <v>5273</v>
      </c>
      <c r="D2446" t="s">
        <v>17074</v>
      </c>
      <c r="E2446" t="s">
        <v>1841</v>
      </c>
      <c r="F2446" s="9">
        <f>Table13[[#This Row],[ToMeasure]]-Table13[[#This Row],[FromMeasure]]</f>
        <v>0.12447242</v>
      </c>
      <c r="G2446" s="5" t="s">
        <v>1838</v>
      </c>
      <c r="H2446" s="35">
        <v>0</v>
      </c>
      <c r="I2446" s="56"/>
      <c r="J2446" t="s">
        <v>11969</v>
      </c>
      <c r="K2446" s="58" t="s">
        <v>203</v>
      </c>
      <c r="L2446" s="35">
        <v>0.12447242</v>
      </c>
      <c r="M2446" s="56"/>
      <c r="N2446" t="s">
        <v>635</v>
      </c>
      <c r="O2446" s="2">
        <v>0</v>
      </c>
      <c r="P2446" s="2">
        <v>3084</v>
      </c>
      <c r="Q2446" s="2">
        <v>3084</v>
      </c>
      <c r="R2446" t="s">
        <v>11975</v>
      </c>
      <c r="S2446">
        <v>14</v>
      </c>
      <c r="T2446" t="s">
        <v>203</v>
      </c>
      <c r="U2446" s="2">
        <v>144</v>
      </c>
      <c r="V2446" s="2">
        <v>279</v>
      </c>
      <c r="W2446" s="8">
        <v>0.13715953307392997</v>
      </c>
      <c r="X2446" s="2">
        <v>4875</v>
      </c>
      <c r="Y2446" s="45"/>
      <c r="AC2446" s="1" t="str">
        <f>IF(Table13[[#This Row],[TCS MP]]&gt;=Table13[[#This Row],[BMP]],IF(Table13[[#This Row],[TCS MP]]&lt;=Table13[[#This Row],[EMP]],"Good","EMP"),"BMP")</f>
        <v>EMP</v>
      </c>
    </row>
    <row r="2447" spans="1:29" ht="24" customHeight="1" x14ac:dyDescent="0.25">
      <c r="A2447" t="s">
        <v>4260</v>
      </c>
      <c r="C2447" t="s">
        <v>203</v>
      </c>
      <c r="D2447" t="s">
        <v>17074</v>
      </c>
      <c r="E2447" t="s">
        <v>4261</v>
      </c>
      <c r="F2447" s="9">
        <f>Table13[[#This Row],[ToMeasure]]-Table13[[#This Row],[FromMeasure]]</f>
        <v>0.43930019999999997</v>
      </c>
      <c r="G2447" s="5" t="s">
        <v>4262</v>
      </c>
      <c r="H2447" s="35">
        <v>0</v>
      </c>
      <c r="I2447" s="56"/>
      <c r="J2447" t="s">
        <v>635</v>
      </c>
      <c r="K2447" s="58" t="s">
        <v>203</v>
      </c>
      <c r="L2447" s="35">
        <v>0.43930019999999997</v>
      </c>
      <c r="M2447" s="56"/>
      <c r="N2447" t="s">
        <v>4263</v>
      </c>
      <c r="O2447" s="2" t="s">
        <v>203</v>
      </c>
      <c r="P2447" s="2" t="s">
        <v>203</v>
      </c>
      <c r="Q2447" s="2">
        <v>3376</v>
      </c>
      <c r="R2447" t="s">
        <v>4206</v>
      </c>
      <c r="S2447" t="s">
        <v>203</v>
      </c>
      <c r="T2447" t="s">
        <v>203</v>
      </c>
      <c r="U2447" s="2" t="s">
        <v>203</v>
      </c>
      <c r="V2447" s="2" t="s">
        <v>203</v>
      </c>
      <c r="W2447" s="8" t="s">
        <v>203</v>
      </c>
      <c r="X2447" s="2">
        <v>5336</v>
      </c>
      <c r="Y2447" s="45"/>
      <c r="AC2447" s="1" t="str">
        <f>IF(Table13[[#This Row],[TCS MP]]&gt;=Table13[[#This Row],[BMP]],IF(Table13[[#This Row],[TCS MP]]&lt;=Table13[[#This Row],[EMP]],"Good","EMP"),"BMP")</f>
        <v>EMP</v>
      </c>
    </row>
    <row r="2448" spans="1:29" ht="24" customHeight="1" x14ac:dyDescent="0.25">
      <c r="A2448" t="s">
        <v>4264</v>
      </c>
      <c r="B2448" t="s">
        <v>19847</v>
      </c>
      <c r="C2448">
        <v>5280</v>
      </c>
      <c r="D2448" t="s">
        <v>17074</v>
      </c>
      <c r="E2448" t="s">
        <v>4265</v>
      </c>
      <c r="F2448" s="9">
        <f>Table13[[#This Row],[ToMeasure]]-Table13[[#This Row],[FromMeasure]]</f>
        <v>0.15050670999999999</v>
      </c>
      <c r="G2448" s="5" t="s">
        <v>4266</v>
      </c>
      <c r="H2448" s="35">
        <v>0</v>
      </c>
      <c r="I2448" s="56"/>
      <c r="J2448" t="s">
        <v>512</v>
      </c>
      <c r="K2448" s="58" t="s">
        <v>203</v>
      </c>
      <c r="L2448" s="35">
        <v>0.15050670999999999</v>
      </c>
      <c r="M2448" s="56"/>
      <c r="N2448" t="s">
        <v>4267</v>
      </c>
      <c r="O2448" s="2">
        <v>138</v>
      </c>
      <c r="P2448" s="2">
        <v>0</v>
      </c>
      <c r="Q2448" s="2">
        <v>138</v>
      </c>
      <c r="R2448" t="s">
        <v>4268</v>
      </c>
      <c r="S2448">
        <v>21</v>
      </c>
      <c r="T2448" t="s">
        <v>203</v>
      </c>
      <c r="U2448" s="2">
        <v>9</v>
      </c>
      <c r="V2448" s="2">
        <v>15</v>
      </c>
      <c r="W2448" s="8">
        <v>0.17391304347826086</v>
      </c>
      <c r="X2448" s="2">
        <v>218</v>
      </c>
      <c r="Y2448" s="45"/>
      <c r="AC2448" s="1" t="str">
        <f>IF(Table13[[#This Row],[TCS MP]]&gt;=Table13[[#This Row],[BMP]],IF(Table13[[#This Row],[TCS MP]]&lt;=Table13[[#This Row],[EMP]],"Good","EMP"),"BMP")</f>
        <v>EMP</v>
      </c>
    </row>
    <row r="2449" spans="1:29" ht="24" customHeight="1" x14ac:dyDescent="0.25">
      <c r="A2449" t="s">
        <v>7471</v>
      </c>
      <c r="B2449" t="s">
        <v>19849</v>
      </c>
      <c r="C2449">
        <v>5282</v>
      </c>
      <c r="D2449" t="s">
        <v>17074</v>
      </c>
      <c r="E2449" t="s">
        <v>7472</v>
      </c>
      <c r="F2449" s="9">
        <f>Table13[[#This Row],[ToMeasure]]-Table13[[#This Row],[FromMeasure]]</f>
        <v>0.16296878000000001</v>
      </c>
      <c r="G2449" s="5" t="s">
        <v>4275</v>
      </c>
      <c r="H2449" s="35">
        <v>0</v>
      </c>
      <c r="I2449" s="56"/>
      <c r="J2449" t="s">
        <v>635</v>
      </c>
      <c r="K2449" s="58" t="s">
        <v>203</v>
      </c>
      <c r="L2449" s="35">
        <v>0.16296878000000001</v>
      </c>
      <c r="M2449" s="56"/>
      <c r="N2449" t="s">
        <v>4274</v>
      </c>
      <c r="O2449" s="2">
        <v>61</v>
      </c>
      <c r="P2449" s="2">
        <v>0</v>
      </c>
      <c r="Q2449" s="2">
        <v>61</v>
      </c>
      <c r="R2449" t="s">
        <v>7473</v>
      </c>
      <c r="S2449">
        <v>21</v>
      </c>
      <c r="T2449" t="s">
        <v>203</v>
      </c>
      <c r="U2449" s="2">
        <v>3</v>
      </c>
      <c r="V2449" s="2">
        <v>4</v>
      </c>
      <c r="W2449" s="8">
        <v>0.11475409836065574</v>
      </c>
      <c r="X2449" s="2">
        <v>96</v>
      </c>
      <c r="Y2449" s="45"/>
      <c r="AC2449" s="1" t="str">
        <f>IF(Table13[[#This Row],[TCS MP]]&gt;=Table13[[#This Row],[BMP]],IF(Table13[[#This Row],[TCS MP]]&lt;=Table13[[#This Row],[EMP]],"Good","EMP"),"BMP")</f>
        <v>EMP</v>
      </c>
    </row>
    <row r="2450" spans="1:29" ht="24" customHeight="1" x14ac:dyDescent="0.25">
      <c r="A2450" t="s">
        <v>4269</v>
      </c>
      <c r="B2450" t="s">
        <v>19848</v>
      </c>
      <c r="C2450">
        <v>5281</v>
      </c>
      <c r="D2450" t="s">
        <v>17074</v>
      </c>
      <c r="E2450" t="s">
        <v>4270</v>
      </c>
      <c r="F2450" s="9">
        <f>Table13[[#This Row],[ToMeasure]]-Table13[[#This Row],[FromMeasure]]</f>
        <v>0.1539056</v>
      </c>
      <c r="G2450" s="5" t="s">
        <v>4267</v>
      </c>
      <c r="H2450" s="35">
        <v>0</v>
      </c>
      <c r="I2450" s="56"/>
      <c r="J2450" t="s">
        <v>4266</v>
      </c>
      <c r="K2450" s="58" t="s">
        <v>203</v>
      </c>
      <c r="L2450" s="35">
        <v>0.1539056</v>
      </c>
      <c r="M2450" s="56"/>
      <c r="N2450" t="s">
        <v>512</v>
      </c>
      <c r="O2450" s="2">
        <v>54</v>
      </c>
      <c r="P2450" s="2">
        <v>0</v>
      </c>
      <c r="Q2450" s="2">
        <v>54</v>
      </c>
      <c r="R2450" t="s">
        <v>4271</v>
      </c>
      <c r="S2450">
        <v>18</v>
      </c>
      <c r="T2450" t="s">
        <v>203</v>
      </c>
      <c r="U2450" s="2">
        <v>4</v>
      </c>
      <c r="V2450" s="2">
        <v>9</v>
      </c>
      <c r="W2450" s="8">
        <v>0.24074074074074073</v>
      </c>
      <c r="X2450" s="2">
        <v>85</v>
      </c>
      <c r="Y2450" s="45"/>
      <c r="AC2450" s="1" t="str">
        <f>IF(Table13[[#This Row],[TCS MP]]&gt;=Table13[[#This Row],[BMP]],IF(Table13[[#This Row],[TCS MP]]&lt;=Table13[[#This Row],[EMP]],"Good","EMP"),"BMP")</f>
        <v>EMP</v>
      </c>
    </row>
    <row r="2451" spans="1:29" ht="24" customHeight="1" x14ac:dyDescent="0.25">
      <c r="A2451" t="s">
        <v>4272</v>
      </c>
      <c r="B2451" t="s">
        <v>19850</v>
      </c>
      <c r="C2451">
        <v>5283</v>
      </c>
      <c r="D2451" t="s">
        <v>17074</v>
      </c>
      <c r="E2451" t="s">
        <v>4273</v>
      </c>
      <c r="F2451" s="9">
        <f>Table13[[#This Row],[ToMeasure]]-Table13[[#This Row],[FromMeasure]]</f>
        <v>0.16336228999999999</v>
      </c>
      <c r="G2451" s="5" t="s">
        <v>4274</v>
      </c>
      <c r="H2451" s="35">
        <v>0</v>
      </c>
      <c r="I2451" s="56"/>
      <c r="J2451" t="s">
        <v>4275</v>
      </c>
      <c r="K2451" s="58" t="s">
        <v>203</v>
      </c>
      <c r="L2451" s="35">
        <v>0.16336228999999999</v>
      </c>
      <c r="M2451" s="56"/>
      <c r="N2451" t="s">
        <v>635</v>
      </c>
      <c r="O2451" s="2">
        <v>154</v>
      </c>
      <c r="P2451" s="2">
        <v>0</v>
      </c>
      <c r="Q2451" s="2">
        <v>154</v>
      </c>
      <c r="R2451" t="s">
        <v>4276</v>
      </c>
      <c r="S2451">
        <v>15</v>
      </c>
      <c r="T2451" t="s">
        <v>203</v>
      </c>
      <c r="U2451" s="2">
        <v>11</v>
      </c>
      <c r="V2451" s="2">
        <v>5</v>
      </c>
      <c r="W2451" s="8">
        <v>0.1038961038961039</v>
      </c>
      <c r="X2451" s="2">
        <v>243</v>
      </c>
      <c r="Y2451" s="45"/>
      <c r="AC2451" s="1" t="str">
        <f>IF(Table13[[#This Row],[TCS MP]]&gt;=Table13[[#This Row],[BMP]],IF(Table13[[#This Row],[TCS MP]]&lt;=Table13[[#This Row],[EMP]],"Good","EMP"),"BMP")</f>
        <v>EMP</v>
      </c>
    </row>
    <row r="2452" spans="1:29" ht="24" customHeight="1" x14ac:dyDescent="0.25">
      <c r="A2452" t="s">
        <v>8484</v>
      </c>
      <c r="C2452">
        <v>900009</v>
      </c>
      <c r="D2452" t="s">
        <v>17074</v>
      </c>
      <c r="E2452" t="s">
        <v>8485</v>
      </c>
      <c r="F2452" s="9">
        <f>Table13[[#This Row],[ToMeasure]]-Table13[[#This Row],[FromMeasure]]</f>
        <v>0.39484099</v>
      </c>
      <c r="G2452" s="5" t="s">
        <v>8486</v>
      </c>
      <c r="H2452" s="35">
        <v>0</v>
      </c>
      <c r="I2452" s="56"/>
      <c r="J2452" t="s">
        <v>635</v>
      </c>
      <c r="K2452" s="58" t="s">
        <v>203</v>
      </c>
      <c r="L2452" s="35">
        <v>0.39484099</v>
      </c>
      <c r="M2452" s="56"/>
      <c r="N2452" t="s">
        <v>635</v>
      </c>
      <c r="O2452" s="2" t="s">
        <v>203</v>
      </c>
      <c r="P2452" s="2" t="s">
        <v>203</v>
      </c>
      <c r="Q2452" s="2" t="s">
        <v>203</v>
      </c>
      <c r="R2452" t="s">
        <v>203</v>
      </c>
      <c r="S2452" t="s">
        <v>203</v>
      </c>
      <c r="T2452" t="s">
        <v>203</v>
      </c>
      <c r="U2452" s="2" t="s">
        <v>203</v>
      </c>
      <c r="V2452" s="2" t="s">
        <v>203</v>
      </c>
      <c r="W2452" s="8" t="s">
        <v>203</v>
      </c>
      <c r="X2452" s="2" t="s">
        <v>203</v>
      </c>
      <c r="Y2452" s="45"/>
      <c r="AC2452" s="1" t="str">
        <f>IF(Table13[[#This Row],[TCS MP]]&gt;=Table13[[#This Row],[BMP]],IF(Table13[[#This Row],[TCS MP]]&lt;=Table13[[#This Row],[EMP]],"Good","EMP"),"BMP")</f>
        <v>EMP</v>
      </c>
    </row>
    <row r="2453" spans="1:29" ht="24" customHeight="1" x14ac:dyDescent="0.25">
      <c r="A2453" t="s">
        <v>7474</v>
      </c>
      <c r="B2453" t="s">
        <v>19852</v>
      </c>
      <c r="C2453">
        <v>5290</v>
      </c>
      <c r="D2453" t="s">
        <v>17074</v>
      </c>
      <c r="E2453" t="s">
        <v>7475</v>
      </c>
      <c r="F2453" s="9">
        <f>Table13[[#This Row],[ToMeasure]]-Table13[[#This Row],[FromMeasure]]</f>
        <v>0.22268678</v>
      </c>
      <c r="G2453" s="5" t="s">
        <v>6113</v>
      </c>
      <c r="H2453" s="35">
        <v>0</v>
      </c>
      <c r="I2453" s="56"/>
      <c r="J2453" t="s">
        <v>512</v>
      </c>
      <c r="K2453" s="58" t="s">
        <v>203</v>
      </c>
      <c r="L2453" s="35">
        <v>0.22268678</v>
      </c>
      <c r="M2453" s="56"/>
      <c r="N2453" t="s">
        <v>7476</v>
      </c>
      <c r="O2453" s="2">
        <v>172</v>
      </c>
      <c r="P2453" s="2">
        <v>0</v>
      </c>
      <c r="Q2453" s="2">
        <v>172</v>
      </c>
      <c r="R2453" t="s">
        <v>7477</v>
      </c>
      <c r="S2453">
        <v>19</v>
      </c>
      <c r="T2453" t="s">
        <v>203</v>
      </c>
      <c r="U2453" s="2">
        <v>4</v>
      </c>
      <c r="V2453" s="2">
        <v>10</v>
      </c>
      <c r="W2453" s="8">
        <v>8.1395348837209308E-2</v>
      </c>
      <c r="X2453" s="2">
        <v>279</v>
      </c>
      <c r="Y2453" s="45"/>
      <c r="AC2453" s="1" t="str">
        <f>IF(Table13[[#This Row],[TCS MP]]&gt;=Table13[[#This Row],[BMP]],IF(Table13[[#This Row],[TCS MP]]&lt;=Table13[[#This Row],[EMP]],"Good","EMP"),"BMP")</f>
        <v>EMP</v>
      </c>
    </row>
    <row r="2454" spans="1:29" ht="24" customHeight="1" x14ac:dyDescent="0.25">
      <c r="A2454" t="s">
        <v>7478</v>
      </c>
      <c r="B2454" t="s">
        <v>19854</v>
      </c>
      <c r="C2454">
        <v>5292</v>
      </c>
      <c r="D2454" t="s">
        <v>17074</v>
      </c>
      <c r="E2454" t="s">
        <v>7479</v>
      </c>
      <c r="F2454" s="9">
        <f>Table13[[#This Row],[ToMeasure]]-Table13[[#This Row],[FromMeasure]]</f>
        <v>0.19275738000000001</v>
      </c>
      <c r="G2454" s="5" t="s">
        <v>6112</v>
      </c>
      <c r="H2454" s="35">
        <v>0</v>
      </c>
      <c r="I2454" s="56"/>
      <c r="J2454" t="s">
        <v>635</v>
      </c>
      <c r="K2454" s="58" t="s">
        <v>203</v>
      </c>
      <c r="L2454" s="35">
        <v>0.19275738000000001</v>
      </c>
      <c r="M2454" s="56"/>
      <c r="N2454" t="s">
        <v>7480</v>
      </c>
      <c r="O2454" s="2">
        <v>73</v>
      </c>
      <c r="P2454" s="2">
        <v>0</v>
      </c>
      <c r="Q2454" s="2">
        <v>73</v>
      </c>
      <c r="R2454" t="s">
        <v>7481</v>
      </c>
      <c r="S2454">
        <v>24</v>
      </c>
      <c r="T2454" t="s">
        <v>203</v>
      </c>
      <c r="U2454" s="2">
        <v>4</v>
      </c>
      <c r="V2454" s="2">
        <v>5</v>
      </c>
      <c r="W2454" s="8">
        <v>0.12328767123287671</v>
      </c>
      <c r="X2454" s="2">
        <v>119</v>
      </c>
      <c r="Y2454" s="45"/>
      <c r="AC2454" s="1" t="str">
        <f>IF(Table13[[#This Row],[TCS MP]]&gt;=Table13[[#This Row],[BMP]],IF(Table13[[#This Row],[TCS MP]]&lt;=Table13[[#This Row],[EMP]],"Good","EMP"),"BMP")</f>
        <v>EMP</v>
      </c>
    </row>
    <row r="2455" spans="1:29" ht="24" customHeight="1" x14ac:dyDescent="0.25">
      <c r="A2455" t="s">
        <v>7482</v>
      </c>
      <c r="B2455" t="s">
        <v>19853</v>
      </c>
      <c r="C2455">
        <v>5291</v>
      </c>
      <c r="D2455" t="s">
        <v>17074</v>
      </c>
      <c r="E2455" t="s">
        <v>7483</v>
      </c>
      <c r="F2455" s="9">
        <f>Table13[[#This Row],[ToMeasure]]-Table13[[#This Row],[FromMeasure]]</f>
        <v>0.26721402999999999</v>
      </c>
      <c r="G2455" s="5" t="s">
        <v>7476</v>
      </c>
      <c r="H2455" s="35">
        <v>0</v>
      </c>
      <c r="I2455" s="56"/>
      <c r="J2455" t="s">
        <v>6113</v>
      </c>
      <c r="K2455" s="58" t="s">
        <v>203</v>
      </c>
      <c r="L2455" s="35">
        <v>0.26721402999999999</v>
      </c>
      <c r="M2455" s="56"/>
      <c r="N2455" t="s">
        <v>512</v>
      </c>
      <c r="O2455" s="2">
        <v>155</v>
      </c>
      <c r="P2455" s="2">
        <v>0</v>
      </c>
      <c r="Q2455" s="2">
        <v>155</v>
      </c>
      <c r="R2455" t="s">
        <v>7484</v>
      </c>
      <c r="S2455">
        <v>16</v>
      </c>
      <c r="T2455" t="s">
        <v>203</v>
      </c>
      <c r="U2455" s="2">
        <v>3</v>
      </c>
      <c r="V2455" s="2">
        <v>4</v>
      </c>
      <c r="W2455" s="8">
        <v>4.5161290322580643E-2</v>
      </c>
      <c r="X2455" s="2">
        <v>252</v>
      </c>
      <c r="Y2455" s="45"/>
      <c r="AC2455" s="1" t="str">
        <f>IF(Table13[[#This Row],[TCS MP]]&gt;=Table13[[#This Row],[BMP]],IF(Table13[[#This Row],[TCS MP]]&lt;=Table13[[#This Row],[EMP]],"Good","EMP"),"BMP")</f>
        <v>EMP</v>
      </c>
    </row>
    <row r="2456" spans="1:29" ht="24" customHeight="1" x14ac:dyDescent="0.25">
      <c r="A2456" t="s">
        <v>11976</v>
      </c>
      <c r="B2456" t="s">
        <v>19855</v>
      </c>
      <c r="C2456">
        <v>5293</v>
      </c>
      <c r="D2456" t="s">
        <v>17074</v>
      </c>
      <c r="E2456" t="s">
        <v>11977</v>
      </c>
      <c r="F2456" s="9">
        <f>Table13[[#This Row],[ToMeasure]]-Table13[[#This Row],[FromMeasure]]</f>
        <v>0.16058483000000001</v>
      </c>
      <c r="G2456" s="5" t="s">
        <v>7480</v>
      </c>
      <c r="H2456" s="35">
        <v>0</v>
      </c>
      <c r="I2456" s="56"/>
      <c r="J2456" t="s">
        <v>6112</v>
      </c>
      <c r="K2456" s="58" t="s">
        <v>203</v>
      </c>
      <c r="L2456" s="35">
        <v>0.16058483000000001</v>
      </c>
      <c r="M2456" s="56"/>
      <c r="N2456" t="s">
        <v>635</v>
      </c>
      <c r="O2456" s="2">
        <v>89</v>
      </c>
      <c r="P2456" s="2">
        <v>0</v>
      </c>
      <c r="Q2456" s="2">
        <v>89</v>
      </c>
      <c r="R2456" t="s">
        <v>11978</v>
      </c>
      <c r="S2456">
        <v>24</v>
      </c>
      <c r="T2456" t="s">
        <v>203</v>
      </c>
      <c r="U2456" s="2">
        <v>2</v>
      </c>
      <c r="V2456" s="2">
        <v>3</v>
      </c>
      <c r="W2456" s="8">
        <v>5.6179775280898875E-2</v>
      </c>
      <c r="X2456" s="2">
        <v>145</v>
      </c>
      <c r="Y2456" s="45"/>
      <c r="AC2456" s="1" t="str">
        <f>IF(Table13[[#This Row],[TCS MP]]&gt;=Table13[[#This Row],[BMP]],IF(Table13[[#This Row],[TCS MP]]&lt;=Table13[[#This Row],[EMP]],"Good","EMP"),"BMP")</f>
        <v>EMP</v>
      </c>
    </row>
    <row r="2457" spans="1:29" ht="24" customHeight="1" x14ac:dyDescent="0.25">
      <c r="A2457" t="s">
        <v>4277</v>
      </c>
      <c r="B2457" t="s">
        <v>19857</v>
      </c>
      <c r="C2457">
        <v>5300</v>
      </c>
      <c r="D2457" t="s">
        <v>17074</v>
      </c>
      <c r="E2457" t="s">
        <v>4278</v>
      </c>
      <c r="F2457" s="9">
        <f>Table13[[#This Row],[ToMeasure]]-Table13[[#This Row],[FromMeasure]]</f>
        <v>0.25900803</v>
      </c>
      <c r="G2457" s="5" t="s">
        <v>4279</v>
      </c>
      <c r="H2457" s="35">
        <v>0</v>
      </c>
      <c r="I2457" s="56"/>
      <c r="J2457" t="s">
        <v>512</v>
      </c>
      <c r="K2457" s="58" t="s">
        <v>203</v>
      </c>
      <c r="L2457" s="35">
        <v>0.25900803</v>
      </c>
      <c r="M2457" s="56"/>
      <c r="N2457" t="s">
        <v>3958</v>
      </c>
      <c r="O2457" s="2">
        <v>54</v>
      </c>
      <c r="P2457" s="2">
        <v>0</v>
      </c>
      <c r="Q2457" s="2">
        <v>54</v>
      </c>
      <c r="R2457" t="s">
        <v>4280</v>
      </c>
      <c r="S2457">
        <v>16</v>
      </c>
      <c r="T2457" t="s">
        <v>203</v>
      </c>
      <c r="U2457" s="2">
        <v>1</v>
      </c>
      <c r="V2457" s="2">
        <v>2</v>
      </c>
      <c r="W2457" s="8">
        <v>5.5555555555555552E-2</v>
      </c>
      <c r="X2457" s="2">
        <v>88</v>
      </c>
      <c r="Y2457" s="45"/>
      <c r="AC2457" s="1" t="str">
        <f>IF(Table13[[#This Row],[TCS MP]]&gt;=Table13[[#This Row],[BMP]],IF(Table13[[#This Row],[TCS MP]]&lt;=Table13[[#This Row],[EMP]],"Good","EMP"),"BMP")</f>
        <v>EMP</v>
      </c>
    </row>
    <row r="2458" spans="1:29" ht="24" customHeight="1" x14ac:dyDescent="0.25">
      <c r="A2458" t="s">
        <v>4281</v>
      </c>
      <c r="B2458" t="s">
        <v>19859</v>
      </c>
      <c r="C2458">
        <v>5302</v>
      </c>
      <c r="D2458" t="s">
        <v>17074</v>
      </c>
      <c r="E2458" t="s">
        <v>4282</v>
      </c>
      <c r="F2458" s="9">
        <f>Table13[[#This Row],[ToMeasure]]-Table13[[#This Row],[FromMeasure]]</f>
        <v>0.18877501999999999</v>
      </c>
      <c r="G2458" s="5" t="s">
        <v>4283</v>
      </c>
      <c r="H2458" s="35">
        <v>0</v>
      </c>
      <c r="I2458" s="56"/>
      <c r="J2458" t="s">
        <v>635</v>
      </c>
      <c r="K2458" s="58" t="s">
        <v>203</v>
      </c>
      <c r="L2458" s="35">
        <v>0.18877501999999999</v>
      </c>
      <c r="M2458" s="56"/>
      <c r="N2458" t="s">
        <v>2205</v>
      </c>
      <c r="O2458" s="2">
        <v>137</v>
      </c>
      <c r="P2458" s="2">
        <v>0</v>
      </c>
      <c r="Q2458" s="2">
        <v>137</v>
      </c>
      <c r="R2458" t="s">
        <v>4284</v>
      </c>
      <c r="S2458">
        <v>20</v>
      </c>
      <c r="T2458" t="s">
        <v>203</v>
      </c>
      <c r="U2458" s="2">
        <v>3</v>
      </c>
      <c r="V2458" s="2">
        <v>5</v>
      </c>
      <c r="W2458" s="8">
        <v>5.8394160583941604E-2</v>
      </c>
      <c r="X2458" s="2">
        <v>222</v>
      </c>
      <c r="Y2458" s="45"/>
      <c r="AC2458" s="1" t="str">
        <f>IF(Table13[[#This Row],[TCS MP]]&gt;=Table13[[#This Row],[BMP]],IF(Table13[[#This Row],[TCS MP]]&lt;=Table13[[#This Row],[EMP]],"Good","EMP"),"BMP")</f>
        <v>EMP</v>
      </c>
    </row>
    <row r="2459" spans="1:29" ht="24" customHeight="1" x14ac:dyDescent="0.25">
      <c r="A2459" t="s">
        <v>4285</v>
      </c>
      <c r="B2459" t="s">
        <v>19858</v>
      </c>
      <c r="C2459">
        <v>5301</v>
      </c>
      <c r="D2459" t="s">
        <v>17074</v>
      </c>
      <c r="E2459" t="s">
        <v>4286</v>
      </c>
      <c r="F2459" s="9">
        <f>Table13[[#This Row],[ToMeasure]]-Table13[[#This Row],[FromMeasure]]</f>
        <v>0.24330719000000001</v>
      </c>
      <c r="G2459" s="5" t="s">
        <v>4287</v>
      </c>
      <c r="H2459" s="35">
        <v>0</v>
      </c>
      <c r="I2459" s="56"/>
      <c r="J2459" t="s">
        <v>3958</v>
      </c>
      <c r="K2459" s="58" t="s">
        <v>203</v>
      </c>
      <c r="L2459" s="35">
        <v>0.24330719000000001</v>
      </c>
      <c r="M2459" s="56"/>
      <c r="N2459" t="s">
        <v>512</v>
      </c>
      <c r="O2459" s="2">
        <v>147</v>
      </c>
      <c r="P2459" s="2">
        <v>0</v>
      </c>
      <c r="Q2459" s="2">
        <v>147</v>
      </c>
      <c r="R2459" t="s">
        <v>4288</v>
      </c>
      <c r="S2459">
        <v>20</v>
      </c>
      <c r="T2459" t="s">
        <v>203</v>
      </c>
      <c r="U2459" s="2">
        <v>2</v>
      </c>
      <c r="V2459" s="2">
        <v>3</v>
      </c>
      <c r="W2459" s="8">
        <v>3.4013605442176874E-2</v>
      </c>
      <c r="X2459" s="2">
        <v>239</v>
      </c>
      <c r="Y2459" s="45"/>
      <c r="AC2459" s="1" t="str">
        <f>IF(Table13[[#This Row],[TCS MP]]&gt;=Table13[[#This Row],[BMP]],IF(Table13[[#This Row],[TCS MP]]&lt;=Table13[[#This Row],[EMP]],"Good","EMP"),"BMP")</f>
        <v>EMP</v>
      </c>
    </row>
    <row r="2460" spans="1:29" ht="24" customHeight="1" x14ac:dyDescent="0.25">
      <c r="A2460" t="s">
        <v>7485</v>
      </c>
      <c r="B2460" t="s">
        <v>19860</v>
      </c>
      <c r="C2460">
        <v>5303</v>
      </c>
      <c r="D2460" t="s">
        <v>17074</v>
      </c>
      <c r="E2460" t="s">
        <v>7486</v>
      </c>
      <c r="F2460" s="9">
        <f>Table13[[#This Row],[ToMeasure]]-Table13[[#This Row],[FromMeasure]]</f>
        <v>0.27091385000000001</v>
      </c>
      <c r="G2460" s="5" t="s">
        <v>7487</v>
      </c>
      <c r="H2460" s="35">
        <v>0</v>
      </c>
      <c r="I2460" s="56"/>
      <c r="J2460" t="s">
        <v>2205</v>
      </c>
      <c r="K2460" s="58" t="s">
        <v>203</v>
      </c>
      <c r="L2460" s="35">
        <v>0.27091385000000001</v>
      </c>
      <c r="M2460" s="56"/>
      <c r="N2460" t="s">
        <v>635</v>
      </c>
      <c r="O2460" s="2">
        <v>68</v>
      </c>
      <c r="P2460" s="2">
        <v>0</v>
      </c>
      <c r="Q2460" s="2">
        <v>68</v>
      </c>
      <c r="R2460" t="s">
        <v>7488</v>
      </c>
      <c r="S2460">
        <v>15</v>
      </c>
      <c r="T2460" t="s">
        <v>203</v>
      </c>
      <c r="U2460" s="2">
        <v>1</v>
      </c>
      <c r="V2460" s="2">
        <v>2</v>
      </c>
      <c r="W2460" s="8">
        <v>4.4117647058823532E-2</v>
      </c>
      <c r="X2460" s="2">
        <v>110</v>
      </c>
      <c r="Y2460" s="45"/>
      <c r="AC2460" s="1" t="str">
        <f>IF(Table13[[#This Row],[TCS MP]]&gt;=Table13[[#This Row],[BMP]],IF(Table13[[#This Row],[TCS MP]]&lt;=Table13[[#This Row],[EMP]],"Good","EMP"),"BMP")</f>
        <v>EMP</v>
      </c>
    </row>
    <row r="2461" spans="1:29" ht="24" customHeight="1" x14ac:dyDescent="0.25">
      <c r="A2461" t="s">
        <v>7489</v>
      </c>
      <c r="B2461" t="s">
        <v>19862</v>
      </c>
      <c r="C2461">
        <v>5310</v>
      </c>
      <c r="D2461" t="s">
        <v>17074</v>
      </c>
      <c r="E2461" t="s">
        <v>7490</v>
      </c>
      <c r="F2461" s="9">
        <f>Table13[[#This Row],[ToMeasure]]-Table13[[#This Row],[FromMeasure]]</f>
        <v>0.16594713</v>
      </c>
      <c r="G2461" s="5" t="s">
        <v>7491</v>
      </c>
      <c r="H2461" s="35">
        <v>0</v>
      </c>
      <c r="I2461" s="56"/>
      <c r="J2461" t="s">
        <v>512</v>
      </c>
      <c r="K2461" s="58" t="s">
        <v>203</v>
      </c>
      <c r="L2461" s="35">
        <v>0.16594713</v>
      </c>
      <c r="M2461" s="56"/>
      <c r="N2461" t="s">
        <v>7492</v>
      </c>
      <c r="O2461" s="2">
        <v>132</v>
      </c>
      <c r="P2461" s="2">
        <v>0</v>
      </c>
      <c r="Q2461" s="2">
        <v>132</v>
      </c>
      <c r="R2461" t="s">
        <v>7493</v>
      </c>
      <c r="S2461">
        <v>21</v>
      </c>
      <c r="T2461" t="s">
        <v>203</v>
      </c>
      <c r="U2461" s="2">
        <v>2</v>
      </c>
      <c r="V2461" s="2">
        <v>3</v>
      </c>
      <c r="W2461" s="8">
        <v>3.787878787878788E-2</v>
      </c>
      <c r="X2461" s="2">
        <v>214</v>
      </c>
      <c r="Y2461" s="45"/>
      <c r="AC2461" s="1" t="str">
        <f>IF(Table13[[#This Row],[TCS MP]]&gt;=Table13[[#This Row],[BMP]],IF(Table13[[#This Row],[TCS MP]]&lt;=Table13[[#This Row],[EMP]],"Good","EMP"),"BMP")</f>
        <v>EMP</v>
      </c>
    </row>
    <row r="2462" spans="1:29" ht="24" customHeight="1" x14ac:dyDescent="0.25">
      <c r="A2462" t="s">
        <v>11979</v>
      </c>
      <c r="B2462" t="s">
        <v>19864</v>
      </c>
      <c r="C2462">
        <v>5312</v>
      </c>
      <c r="D2462" t="s">
        <v>17074</v>
      </c>
      <c r="E2462" t="s">
        <v>11980</v>
      </c>
      <c r="F2462" s="9">
        <f>Table13[[#This Row],[ToMeasure]]-Table13[[#This Row],[FromMeasure]]</f>
        <v>0.17807688999999999</v>
      </c>
      <c r="G2462" s="5" t="s">
        <v>7894</v>
      </c>
      <c r="H2462" s="35">
        <v>0</v>
      </c>
      <c r="I2462" s="56"/>
      <c r="J2462" t="s">
        <v>635</v>
      </c>
      <c r="K2462" s="58" t="s">
        <v>203</v>
      </c>
      <c r="L2462" s="35">
        <v>0.17807688999999999</v>
      </c>
      <c r="M2462" s="56"/>
      <c r="N2462" t="s">
        <v>7893</v>
      </c>
      <c r="O2462" s="2">
        <v>165</v>
      </c>
      <c r="P2462" s="2">
        <v>0</v>
      </c>
      <c r="Q2462" s="2">
        <v>165</v>
      </c>
      <c r="R2462" t="s">
        <v>11981</v>
      </c>
      <c r="S2462">
        <v>18</v>
      </c>
      <c r="T2462" t="s">
        <v>203</v>
      </c>
      <c r="U2462" s="2">
        <v>4</v>
      </c>
      <c r="V2462" s="2">
        <v>5</v>
      </c>
      <c r="W2462" s="8">
        <v>5.4545454545454543E-2</v>
      </c>
      <c r="X2462" s="2">
        <v>268</v>
      </c>
      <c r="Y2462" s="45"/>
      <c r="AC2462" s="1" t="str">
        <f>IF(Table13[[#This Row],[TCS MP]]&gt;=Table13[[#This Row],[BMP]],IF(Table13[[#This Row],[TCS MP]]&lt;=Table13[[#This Row],[EMP]],"Good","EMP"),"BMP")</f>
        <v>EMP</v>
      </c>
    </row>
    <row r="2463" spans="1:29" ht="24" customHeight="1" x14ac:dyDescent="0.25">
      <c r="A2463" t="s">
        <v>8487</v>
      </c>
      <c r="B2463" t="s">
        <v>19863</v>
      </c>
      <c r="C2463">
        <v>5311</v>
      </c>
      <c r="D2463" t="s">
        <v>17074</v>
      </c>
      <c r="E2463" t="s">
        <v>8488</v>
      </c>
      <c r="F2463" s="9">
        <f>Table13[[#This Row],[ToMeasure]]-Table13[[#This Row],[FromMeasure]]</f>
        <v>0.13947657999999999</v>
      </c>
      <c r="G2463" s="5" t="s">
        <v>7492</v>
      </c>
      <c r="H2463" s="35">
        <v>0</v>
      </c>
      <c r="I2463" s="56"/>
      <c r="J2463" t="s">
        <v>7491</v>
      </c>
      <c r="K2463" s="58" t="s">
        <v>203</v>
      </c>
      <c r="L2463" s="35">
        <v>0.13947657999999999</v>
      </c>
      <c r="M2463" s="56"/>
      <c r="N2463" t="s">
        <v>512</v>
      </c>
      <c r="O2463" s="2">
        <v>220</v>
      </c>
      <c r="P2463" s="2">
        <v>0</v>
      </c>
      <c r="Q2463" s="2">
        <v>220</v>
      </c>
      <c r="R2463" t="s">
        <v>8489</v>
      </c>
      <c r="S2463">
        <v>19</v>
      </c>
      <c r="T2463" t="s">
        <v>203</v>
      </c>
      <c r="U2463" s="2">
        <v>4</v>
      </c>
      <c r="V2463" s="2">
        <v>5</v>
      </c>
      <c r="W2463" s="8">
        <v>4.0909090909090909E-2</v>
      </c>
      <c r="X2463" s="2">
        <v>357</v>
      </c>
      <c r="Y2463" s="45"/>
      <c r="AC2463" s="1" t="str">
        <f>IF(Table13[[#This Row],[TCS MP]]&gt;=Table13[[#This Row],[BMP]],IF(Table13[[#This Row],[TCS MP]]&lt;=Table13[[#This Row],[EMP]],"Good","EMP"),"BMP")</f>
        <v>EMP</v>
      </c>
    </row>
    <row r="2464" spans="1:29" ht="24" customHeight="1" x14ac:dyDescent="0.25">
      <c r="A2464" t="s">
        <v>7891</v>
      </c>
      <c r="B2464" t="s">
        <v>19865</v>
      </c>
      <c r="C2464">
        <v>5313</v>
      </c>
      <c r="D2464" t="s">
        <v>17074</v>
      </c>
      <c r="E2464" t="s">
        <v>7892</v>
      </c>
      <c r="F2464" s="9">
        <f>Table13[[#This Row],[ToMeasure]]-Table13[[#This Row],[FromMeasure]]</f>
        <v>0.16478093999999999</v>
      </c>
      <c r="G2464" s="5" t="s">
        <v>7893</v>
      </c>
      <c r="H2464" s="35">
        <v>0</v>
      </c>
      <c r="I2464" s="56"/>
      <c r="J2464" t="s">
        <v>7894</v>
      </c>
      <c r="K2464" s="58" t="s">
        <v>203</v>
      </c>
      <c r="L2464" s="35">
        <v>0.16478093999999999</v>
      </c>
      <c r="M2464" s="56"/>
      <c r="N2464" t="s">
        <v>635</v>
      </c>
      <c r="O2464" s="2">
        <v>100</v>
      </c>
      <c r="P2464" s="2">
        <v>0</v>
      </c>
      <c r="Q2464" s="2">
        <v>100</v>
      </c>
      <c r="R2464" t="s">
        <v>7895</v>
      </c>
      <c r="S2464">
        <v>24</v>
      </c>
      <c r="T2464" t="s">
        <v>203</v>
      </c>
      <c r="U2464" s="2">
        <v>2</v>
      </c>
      <c r="V2464" s="2">
        <v>3</v>
      </c>
      <c r="W2464" s="8">
        <v>0.05</v>
      </c>
      <c r="X2464" s="2">
        <v>162</v>
      </c>
      <c r="Y2464" s="45"/>
      <c r="AC2464" s="1" t="str">
        <f>IF(Table13[[#This Row],[TCS MP]]&gt;=Table13[[#This Row],[BMP]],IF(Table13[[#This Row],[TCS MP]]&lt;=Table13[[#This Row],[EMP]],"Good","EMP"),"BMP")</f>
        <v>EMP</v>
      </c>
    </row>
    <row r="2465" spans="1:29" ht="24" customHeight="1" x14ac:dyDescent="0.25">
      <c r="A2465" t="s">
        <v>8490</v>
      </c>
      <c r="B2465" t="s">
        <v>19867</v>
      </c>
      <c r="C2465">
        <v>5320</v>
      </c>
      <c r="D2465" t="s">
        <v>17074</v>
      </c>
      <c r="E2465" t="s">
        <v>8491</v>
      </c>
      <c r="F2465" s="9">
        <f>Table13[[#This Row],[ToMeasure]]-Table13[[#This Row],[FromMeasure]]</f>
        <v>0.17342656000000001</v>
      </c>
      <c r="G2465" s="5" t="s">
        <v>6126</v>
      </c>
      <c r="H2465" s="35">
        <v>0</v>
      </c>
      <c r="I2465" s="56"/>
      <c r="J2465" t="s">
        <v>512</v>
      </c>
      <c r="K2465" s="58" t="s">
        <v>203</v>
      </c>
      <c r="L2465" s="35">
        <v>0.17342656000000001</v>
      </c>
      <c r="M2465" s="56"/>
      <c r="N2465" t="s">
        <v>7898</v>
      </c>
      <c r="O2465" s="2">
        <v>870</v>
      </c>
      <c r="P2465" s="2">
        <v>0</v>
      </c>
      <c r="Q2465" s="2">
        <v>870</v>
      </c>
      <c r="R2465" t="s">
        <v>8492</v>
      </c>
      <c r="S2465">
        <v>15</v>
      </c>
      <c r="T2465" t="s">
        <v>203</v>
      </c>
      <c r="U2465" s="2">
        <v>30</v>
      </c>
      <c r="V2465" s="2">
        <v>39</v>
      </c>
      <c r="W2465" s="8">
        <v>7.9310344827586213E-2</v>
      </c>
      <c r="X2465" s="2">
        <v>1413</v>
      </c>
      <c r="Y2465" s="45"/>
      <c r="AC2465" s="1" t="str">
        <f>IF(Table13[[#This Row],[TCS MP]]&gt;=Table13[[#This Row],[BMP]],IF(Table13[[#This Row],[TCS MP]]&lt;=Table13[[#This Row],[EMP]],"Good","EMP"),"BMP")</f>
        <v>EMP</v>
      </c>
    </row>
    <row r="2466" spans="1:29" ht="24" customHeight="1" x14ac:dyDescent="0.25">
      <c r="A2466" t="s">
        <v>8493</v>
      </c>
      <c r="B2466" t="s">
        <v>19869</v>
      </c>
      <c r="C2466">
        <v>5322</v>
      </c>
      <c r="D2466" t="s">
        <v>17074</v>
      </c>
      <c r="E2466" t="s">
        <v>8494</v>
      </c>
      <c r="F2466" s="9">
        <f>Table13[[#This Row],[ToMeasure]]-Table13[[#This Row],[FromMeasure]]</f>
        <v>0.16683128</v>
      </c>
      <c r="G2466" s="5" t="s">
        <v>4292</v>
      </c>
      <c r="H2466" s="35">
        <v>0</v>
      </c>
      <c r="I2466" s="56"/>
      <c r="J2466" t="s">
        <v>635</v>
      </c>
      <c r="K2466" s="58" t="s">
        <v>203</v>
      </c>
      <c r="L2466" s="35">
        <v>0.16683128</v>
      </c>
      <c r="M2466" s="56"/>
      <c r="N2466" t="s">
        <v>4291</v>
      </c>
      <c r="O2466" s="2">
        <v>1584</v>
      </c>
      <c r="P2466" s="2">
        <v>0</v>
      </c>
      <c r="Q2466" s="2">
        <v>1584</v>
      </c>
      <c r="R2466" t="s">
        <v>8495</v>
      </c>
      <c r="S2466">
        <v>13</v>
      </c>
      <c r="T2466" t="s">
        <v>203</v>
      </c>
      <c r="U2466" s="2">
        <v>71</v>
      </c>
      <c r="V2466" s="2">
        <v>140</v>
      </c>
      <c r="W2466" s="8">
        <v>0.13320707070707072</v>
      </c>
      <c r="X2466" s="2">
        <v>2572</v>
      </c>
      <c r="Y2466" s="45"/>
      <c r="AC2466" s="1" t="str">
        <f>IF(Table13[[#This Row],[TCS MP]]&gt;=Table13[[#This Row],[BMP]],IF(Table13[[#This Row],[TCS MP]]&lt;=Table13[[#This Row],[EMP]],"Good","EMP"),"BMP")</f>
        <v>EMP</v>
      </c>
    </row>
    <row r="2467" spans="1:29" ht="24" customHeight="1" x14ac:dyDescent="0.25">
      <c r="A2467" t="s">
        <v>7896</v>
      </c>
      <c r="B2467" t="s">
        <v>19868</v>
      </c>
      <c r="C2467">
        <v>5321</v>
      </c>
      <c r="D2467" t="s">
        <v>17074</v>
      </c>
      <c r="E2467" t="s">
        <v>7897</v>
      </c>
      <c r="F2467" s="9">
        <f>Table13[[#This Row],[ToMeasure]]-Table13[[#This Row],[FromMeasure]]</f>
        <v>0.17384008000000001</v>
      </c>
      <c r="G2467" s="5" t="s">
        <v>7898</v>
      </c>
      <c r="H2467" s="35">
        <v>0</v>
      </c>
      <c r="I2467" s="56"/>
      <c r="J2467" t="s">
        <v>6126</v>
      </c>
      <c r="K2467" s="58" t="s">
        <v>203</v>
      </c>
      <c r="L2467" s="35">
        <v>0.17384008000000001</v>
      </c>
      <c r="M2467" s="56"/>
      <c r="N2467" t="s">
        <v>512</v>
      </c>
      <c r="O2467" s="2">
        <v>1700</v>
      </c>
      <c r="P2467" s="2">
        <v>0</v>
      </c>
      <c r="Q2467" s="2">
        <v>1700</v>
      </c>
      <c r="R2467" t="s">
        <v>7899</v>
      </c>
      <c r="S2467">
        <v>13</v>
      </c>
      <c r="T2467" t="s">
        <v>203</v>
      </c>
      <c r="U2467" s="2">
        <v>73</v>
      </c>
      <c r="V2467" s="2">
        <v>143</v>
      </c>
      <c r="W2467" s="8">
        <v>0.12705882352941175</v>
      </c>
      <c r="X2467" s="2">
        <v>2761</v>
      </c>
      <c r="Y2467" s="45"/>
      <c r="AC2467" s="1" t="str">
        <f>IF(Table13[[#This Row],[TCS MP]]&gt;=Table13[[#This Row],[BMP]],IF(Table13[[#This Row],[TCS MP]]&lt;=Table13[[#This Row],[EMP]],"Good","EMP"),"BMP")</f>
        <v>EMP</v>
      </c>
    </row>
    <row r="2468" spans="1:29" ht="24" customHeight="1" x14ac:dyDescent="0.25">
      <c r="A2468" t="s">
        <v>4289</v>
      </c>
      <c r="B2468" t="s">
        <v>19870</v>
      </c>
      <c r="C2468">
        <v>5323</v>
      </c>
      <c r="D2468" t="s">
        <v>17074</v>
      </c>
      <c r="E2468" t="s">
        <v>4290</v>
      </c>
      <c r="F2468" s="9">
        <f>Table13[[#This Row],[ToMeasure]]-Table13[[#This Row],[FromMeasure]]</f>
        <v>0.19808606000000001</v>
      </c>
      <c r="G2468" s="5" t="s">
        <v>4291</v>
      </c>
      <c r="H2468" s="35">
        <v>0</v>
      </c>
      <c r="I2468" s="56"/>
      <c r="J2468" t="s">
        <v>4292</v>
      </c>
      <c r="K2468" s="58" t="s">
        <v>203</v>
      </c>
      <c r="L2468" s="35">
        <v>0.19808606000000001</v>
      </c>
      <c r="M2468" s="56"/>
      <c r="N2468" t="s">
        <v>635</v>
      </c>
      <c r="O2468" s="2">
        <v>874</v>
      </c>
      <c r="P2468" s="2">
        <v>0</v>
      </c>
      <c r="Q2468" s="2">
        <v>874</v>
      </c>
      <c r="R2468" t="s">
        <v>4293</v>
      </c>
      <c r="S2468">
        <v>13</v>
      </c>
      <c r="T2468" t="s">
        <v>203</v>
      </c>
      <c r="U2468" s="2">
        <v>29</v>
      </c>
      <c r="V2468" s="2">
        <v>37</v>
      </c>
      <c r="W2468" s="8">
        <v>7.5514874141876437E-2</v>
      </c>
      <c r="X2468" s="2">
        <v>1419</v>
      </c>
      <c r="Y2468" s="45"/>
      <c r="AC2468" s="1" t="str">
        <f>IF(Table13[[#This Row],[TCS MP]]&gt;=Table13[[#This Row],[BMP]],IF(Table13[[#This Row],[TCS MP]]&lt;=Table13[[#This Row],[EMP]],"Good","EMP"),"BMP")</f>
        <v>EMP</v>
      </c>
    </row>
    <row r="2469" spans="1:29" ht="24" customHeight="1" x14ac:dyDescent="0.25">
      <c r="A2469" t="s">
        <v>11982</v>
      </c>
      <c r="C2469" t="s">
        <v>203</v>
      </c>
      <c r="D2469" t="s">
        <v>17074</v>
      </c>
      <c r="E2469" t="s">
        <v>11983</v>
      </c>
      <c r="F2469" s="9">
        <f>Table13[[#This Row],[ToMeasure]]-Table13[[#This Row],[FromMeasure]]</f>
        <v>3.2013140000000002E-2</v>
      </c>
      <c r="G2469" s="5" t="s">
        <v>11984</v>
      </c>
      <c r="H2469" s="35">
        <v>0</v>
      </c>
      <c r="I2469" s="56"/>
      <c r="J2469" t="s">
        <v>6126</v>
      </c>
      <c r="K2469" s="58" t="s">
        <v>203</v>
      </c>
      <c r="L2469" s="35">
        <v>3.2013140000000002E-2</v>
      </c>
      <c r="M2469" s="56"/>
      <c r="N2469" t="s">
        <v>11985</v>
      </c>
      <c r="O2469" s="2" t="s">
        <v>203</v>
      </c>
      <c r="P2469" s="2" t="s">
        <v>203</v>
      </c>
      <c r="Q2469" s="2">
        <v>3376</v>
      </c>
      <c r="R2469" t="s">
        <v>4206</v>
      </c>
      <c r="S2469" t="s">
        <v>203</v>
      </c>
      <c r="T2469" t="s">
        <v>203</v>
      </c>
      <c r="U2469" s="2" t="s">
        <v>203</v>
      </c>
      <c r="V2469" s="2" t="s">
        <v>203</v>
      </c>
      <c r="W2469" s="8" t="s">
        <v>203</v>
      </c>
      <c r="X2469" s="2">
        <v>5482</v>
      </c>
      <c r="Y2469" s="45"/>
      <c r="AC2469" s="1" t="str">
        <f>IF(Table13[[#This Row],[TCS MP]]&gt;=Table13[[#This Row],[BMP]],IF(Table13[[#This Row],[TCS MP]]&lt;=Table13[[#This Row],[EMP]],"Good","EMP"),"BMP")</f>
        <v>EMP</v>
      </c>
    </row>
    <row r="2470" spans="1:29" ht="24" customHeight="1" x14ac:dyDescent="0.25">
      <c r="A2470" t="s">
        <v>11986</v>
      </c>
      <c r="B2470" t="s">
        <v>19872</v>
      </c>
      <c r="C2470">
        <v>5340</v>
      </c>
      <c r="D2470" t="s">
        <v>17074</v>
      </c>
      <c r="E2470" t="s">
        <v>11987</v>
      </c>
      <c r="F2470" s="9">
        <f>Table13[[#This Row],[ToMeasure]]-Table13[[#This Row],[FromMeasure]]</f>
        <v>0.20816617000000001</v>
      </c>
      <c r="G2470" s="5" t="s">
        <v>4302</v>
      </c>
      <c r="H2470" s="35">
        <v>0</v>
      </c>
      <c r="I2470" s="56"/>
      <c r="J2470" t="s">
        <v>512</v>
      </c>
      <c r="K2470" s="58" t="s">
        <v>203</v>
      </c>
      <c r="L2470" s="35">
        <v>0.20816617000000001</v>
      </c>
      <c r="M2470" s="56"/>
      <c r="N2470" t="s">
        <v>4301</v>
      </c>
      <c r="O2470" s="2">
        <v>161</v>
      </c>
      <c r="P2470" s="2">
        <v>0</v>
      </c>
      <c r="Q2470" s="2">
        <v>161</v>
      </c>
      <c r="R2470" t="s">
        <v>11988</v>
      </c>
      <c r="S2470">
        <v>35</v>
      </c>
      <c r="T2470" t="s">
        <v>203</v>
      </c>
      <c r="U2470" s="2">
        <v>4</v>
      </c>
      <c r="V2470" s="2">
        <v>10</v>
      </c>
      <c r="W2470" s="8">
        <v>8.6956521739130432E-2</v>
      </c>
      <c r="X2470" s="2">
        <v>261</v>
      </c>
      <c r="Y2470" s="45"/>
      <c r="AC2470" s="1" t="str">
        <f>IF(Table13[[#This Row],[TCS MP]]&gt;=Table13[[#This Row],[BMP]],IF(Table13[[#This Row],[TCS MP]]&lt;=Table13[[#This Row],[EMP]],"Good","EMP"),"BMP")</f>
        <v>EMP</v>
      </c>
    </row>
    <row r="2471" spans="1:29" ht="24" customHeight="1" x14ac:dyDescent="0.25">
      <c r="A2471" t="s">
        <v>4294</v>
      </c>
      <c r="B2471" t="s">
        <v>19874</v>
      </c>
      <c r="C2471">
        <v>5342</v>
      </c>
      <c r="D2471" t="s">
        <v>17074</v>
      </c>
      <c r="E2471" t="s">
        <v>4295</v>
      </c>
      <c r="F2471" s="9">
        <f>Table13[[#This Row],[ToMeasure]]-Table13[[#This Row],[FromMeasure]]</f>
        <v>0.21189221999999999</v>
      </c>
      <c r="G2471" s="5" t="s">
        <v>4296</v>
      </c>
      <c r="H2471" s="35">
        <v>0</v>
      </c>
      <c r="I2471" s="56"/>
      <c r="J2471" t="s">
        <v>635</v>
      </c>
      <c r="K2471" s="58" t="s">
        <v>203</v>
      </c>
      <c r="L2471" s="35">
        <v>0.21189221999999999</v>
      </c>
      <c r="M2471" s="56"/>
      <c r="N2471" t="s">
        <v>4297</v>
      </c>
      <c r="O2471" s="2">
        <v>290</v>
      </c>
      <c r="P2471" s="2">
        <v>0</v>
      </c>
      <c r="Q2471" s="2">
        <v>290</v>
      </c>
      <c r="R2471" t="s">
        <v>4298</v>
      </c>
      <c r="S2471">
        <v>16</v>
      </c>
      <c r="T2471" t="s">
        <v>203</v>
      </c>
      <c r="U2471" s="2">
        <v>5</v>
      </c>
      <c r="V2471" s="2">
        <v>10</v>
      </c>
      <c r="W2471" s="8">
        <v>5.1724137931034482E-2</v>
      </c>
      <c r="X2471" s="2">
        <v>471</v>
      </c>
      <c r="Y2471" s="45"/>
      <c r="AC2471" s="1" t="str">
        <f>IF(Table13[[#This Row],[TCS MP]]&gt;=Table13[[#This Row],[BMP]],IF(Table13[[#This Row],[TCS MP]]&lt;=Table13[[#This Row],[EMP]],"Good","EMP"),"BMP")</f>
        <v>EMP</v>
      </c>
    </row>
    <row r="2472" spans="1:29" ht="24" customHeight="1" x14ac:dyDescent="0.25">
      <c r="A2472" t="s">
        <v>4299</v>
      </c>
      <c r="B2472" t="s">
        <v>19873</v>
      </c>
      <c r="C2472">
        <v>5341</v>
      </c>
      <c r="D2472" t="s">
        <v>17074</v>
      </c>
      <c r="E2472" t="s">
        <v>4300</v>
      </c>
      <c r="F2472" s="9">
        <f>Table13[[#This Row],[ToMeasure]]-Table13[[#This Row],[FromMeasure]]</f>
        <v>0.17772526</v>
      </c>
      <c r="G2472" s="5" t="s">
        <v>4301</v>
      </c>
      <c r="H2472" s="35">
        <v>0</v>
      </c>
      <c r="I2472" s="56"/>
      <c r="J2472" t="s">
        <v>4302</v>
      </c>
      <c r="K2472" s="58" t="s">
        <v>203</v>
      </c>
      <c r="L2472" s="35">
        <v>0.17772526</v>
      </c>
      <c r="M2472" s="56"/>
      <c r="N2472" t="s">
        <v>512</v>
      </c>
      <c r="O2472" s="2">
        <v>347</v>
      </c>
      <c r="P2472" s="2">
        <v>0</v>
      </c>
      <c r="Q2472" s="2">
        <v>347</v>
      </c>
      <c r="R2472" t="s">
        <v>4303</v>
      </c>
      <c r="S2472">
        <v>19</v>
      </c>
      <c r="T2472" t="s">
        <v>203</v>
      </c>
      <c r="U2472" s="2">
        <v>3</v>
      </c>
      <c r="V2472" s="2">
        <v>9</v>
      </c>
      <c r="W2472" s="8">
        <v>3.4582132564841501E-2</v>
      </c>
      <c r="X2472" s="2">
        <v>564</v>
      </c>
      <c r="Y2472" s="45"/>
      <c r="AC2472" s="1" t="str">
        <f>IF(Table13[[#This Row],[TCS MP]]&gt;=Table13[[#This Row],[BMP]],IF(Table13[[#This Row],[TCS MP]]&lt;=Table13[[#This Row],[EMP]],"Good","EMP"),"BMP")</f>
        <v>EMP</v>
      </c>
    </row>
    <row r="2473" spans="1:29" ht="24" customHeight="1" x14ac:dyDescent="0.25">
      <c r="A2473" t="s">
        <v>4304</v>
      </c>
      <c r="B2473" t="s">
        <v>19875</v>
      </c>
      <c r="C2473">
        <v>5343</v>
      </c>
      <c r="D2473" t="s">
        <v>17074</v>
      </c>
      <c r="E2473" t="s">
        <v>4305</v>
      </c>
      <c r="F2473" s="9">
        <f>Table13[[#This Row],[ToMeasure]]-Table13[[#This Row],[FromMeasure]]</f>
        <v>0.14991441999999999</v>
      </c>
      <c r="G2473" s="5" t="s">
        <v>4297</v>
      </c>
      <c r="H2473" s="35">
        <v>0</v>
      </c>
      <c r="I2473" s="56"/>
      <c r="J2473" t="s">
        <v>4296</v>
      </c>
      <c r="K2473" s="58" t="s">
        <v>203</v>
      </c>
      <c r="L2473" s="35">
        <v>0.14991441999999999</v>
      </c>
      <c r="M2473" s="56"/>
      <c r="N2473" t="s">
        <v>635</v>
      </c>
      <c r="O2473" s="2">
        <v>182</v>
      </c>
      <c r="P2473" s="2">
        <v>0</v>
      </c>
      <c r="Q2473" s="2">
        <v>182</v>
      </c>
      <c r="R2473" t="s">
        <v>4306</v>
      </c>
      <c r="S2473">
        <v>30</v>
      </c>
      <c r="T2473" t="s">
        <v>203</v>
      </c>
      <c r="U2473" s="2">
        <v>2</v>
      </c>
      <c r="V2473" s="2">
        <v>3</v>
      </c>
      <c r="W2473" s="8">
        <v>2.7472527472527472E-2</v>
      </c>
      <c r="X2473" s="2">
        <v>296</v>
      </c>
      <c r="Y2473" s="45"/>
      <c r="AC2473" s="1" t="str">
        <f>IF(Table13[[#This Row],[TCS MP]]&gt;=Table13[[#This Row],[BMP]],IF(Table13[[#This Row],[TCS MP]]&lt;=Table13[[#This Row],[EMP]],"Good","EMP"),"BMP")</f>
        <v>EMP</v>
      </c>
    </row>
    <row r="2474" spans="1:29" ht="24" customHeight="1" x14ac:dyDescent="0.25">
      <c r="A2474" t="s">
        <v>8496</v>
      </c>
      <c r="B2474" t="s">
        <v>19877</v>
      </c>
      <c r="C2474">
        <v>5350</v>
      </c>
      <c r="D2474" t="s">
        <v>17074</v>
      </c>
      <c r="E2474" t="s">
        <v>8497</v>
      </c>
      <c r="F2474" s="9">
        <f>Table13[[#This Row],[ToMeasure]]-Table13[[#This Row],[FromMeasure]]</f>
        <v>0.19916538</v>
      </c>
      <c r="G2474" s="5" t="s">
        <v>4310</v>
      </c>
      <c r="H2474" s="35">
        <v>0</v>
      </c>
      <c r="I2474" s="56"/>
      <c r="J2474" t="s">
        <v>6098</v>
      </c>
      <c r="K2474" s="58" t="s">
        <v>203</v>
      </c>
      <c r="L2474" s="35">
        <v>0.19916538</v>
      </c>
      <c r="M2474" s="56"/>
      <c r="N2474" t="s">
        <v>620</v>
      </c>
      <c r="O2474" s="2">
        <v>74</v>
      </c>
      <c r="P2474" s="2">
        <v>0</v>
      </c>
      <c r="Q2474" s="2">
        <v>74</v>
      </c>
      <c r="R2474" t="s">
        <v>8498</v>
      </c>
      <c r="S2474">
        <v>23</v>
      </c>
      <c r="T2474" t="s">
        <v>203</v>
      </c>
      <c r="U2474" s="2">
        <v>3</v>
      </c>
      <c r="V2474" s="2">
        <v>8</v>
      </c>
      <c r="W2474" s="8">
        <v>0.14864864864864866</v>
      </c>
      <c r="X2474" s="2">
        <v>120</v>
      </c>
      <c r="Y2474" s="45"/>
      <c r="AC2474" s="1" t="str">
        <f>IF(Table13[[#This Row],[TCS MP]]&gt;=Table13[[#This Row],[BMP]],IF(Table13[[#This Row],[TCS MP]]&lt;=Table13[[#This Row],[EMP]],"Good","EMP"),"BMP")</f>
        <v>EMP</v>
      </c>
    </row>
    <row r="2475" spans="1:29" ht="24" customHeight="1" x14ac:dyDescent="0.25">
      <c r="A2475" t="s">
        <v>8499</v>
      </c>
      <c r="B2475" t="s">
        <v>19879</v>
      </c>
      <c r="C2475">
        <v>5352</v>
      </c>
      <c r="D2475" t="s">
        <v>17074</v>
      </c>
      <c r="E2475" t="s">
        <v>8500</v>
      </c>
      <c r="F2475" s="9">
        <f>Table13[[#This Row],[ToMeasure]]-Table13[[#This Row],[FromMeasure]]</f>
        <v>0.12625618999999999</v>
      </c>
      <c r="G2475" s="5" t="s">
        <v>7903</v>
      </c>
      <c r="H2475" s="35">
        <v>0</v>
      </c>
      <c r="I2475" s="56"/>
      <c r="J2475" t="s">
        <v>635</v>
      </c>
      <c r="K2475" s="58" t="s">
        <v>203</v>
      </c>
      <c r="L2475" s="35">
        <v>0.12625618999999999</v>
      </c>
      <c r="M2475" s="56"/>
      <c r="N2475" t="s">
        <v>7902</v>
      </c>
      <c r="O2475" s="2">
        <v>62</v>
      </c>
      <c r="P2475" s="2">
        <v>0</v>
      </c>
      <c r="Q2475" s="2">
        <v>62</v>
      </c>
      <c r="R2475" t="s">
        <v>8501</v>
      </c>
      <c r="S2475">
        <v>22</v>
      </c>
      <c r="T2475" t="s">
        <v>203</v>
      </c>
      <c r="U2475" s="2">
        <v>3</v>
      </c>
      <c r="V2475" s="2">
        <v>4</v>
      </c>
      <c r="W2475" s="8">
        <v>0.11290322580645161</v>
      </c>
      <c r="X2475" s="2">
        <v>101</v>
      </c>
      <c r="Y2475" s="45"/>
      <c r="AC2475" s="1" t="str">
        <f>IF(Table13[[#This Row],[TCS MP]]&gt;=Table13[[#This Row],[BMP]],IF(Table13[[#This Row],[TCS MP]]&lt;=Table13[[#This Row],[EMP]],"Good","EMP"),"BMP")</f>
        <v>EMP</v>
      </c>
    </row>
    <row r="2476" spans="1:29" ht="24" customHeight="1" x14ac:dyDescent="0.25">
      <c r="A2476" t="s">
        <v>4307</v>
      </c>
      <c r="B2476" t="s">
        <v>19878</v>
      </c>
      <c r="C2476">
        <v>5351</v>
      </c>
      <c r="D2476" t="s">
        <v>17074</v>
      </c>
      <c r="E2476" t="s">
        <v>4308</v>
      </c>
      <c r="F2476" s="9">
        <f>Table13[[#This Row],[ToMeasure]]-Table13[[#This Row],[FromMeasure]]</f>
        <v>0.17470242</v>
      </c>
      <c r="G2476" s="5" t="s">
        <v>4309</v>
      </c>
      <c r="H2476" s="35">
        <v>0</v>
      </c>
      <c r="I2476" s="56"/>
      <c r="J2476" t="s">
        <v>4310</v>
      </c>
      <c r="K2476" s="58" t="s">
        <v>203</v>
      </c>
      <c r="L2476" s="35">
        <v>0.17470242</v>
      </c>
      <c r="M2476" s="56"/>
      <c r="N2476" t="s">
        <v>512</v>
      </c>
      <c r="O2476" s="2">
        <v>79</v>
      </c>
      <c r="P2476" s="2">
        <v>0</v>
      </c>
      <c r="Q2476" s="2">
        <v>79</v>
      </c>
      <c r="R2476" t="s">
        <v>4311</v>
      </c>
      <c r="S2476">
        <v>28</v>
      </c>
      <c r="T2476" t="s">
        <v>203</v>
      </c>
      <c r="U2476" s="2">
        <v>2</v>
      </c>
      <c r="V2476" s="2">
        <v>5</v>
      </c>
      <c r="W2476" s="8">
        <v>8.8607594936708861E-2</v>
      </c>
      <c r="X2476" s="2">
        <v>128</v>
      </c>
      <c r="Y2476" s="45"/>
      <c r="AC2476" s="1" t="str">
        <f>IF(Table13[[#This Row],[TCS MP]]&gt;=Table13[[#This Row],[BMP]],IF(Table13[[#This Row],[TCS MP]]&lt;=Table13[[#This Row],[EMP]],"Good","EMP"),"BMP")</f>
        <v>EMP</v>
      </c>
    </row>
    <row r="2477" spans="1:29" ht="24" customHeight="1" x14ac:dyDescent="0.25">
      <c r="A2477" t="s">
        <v>7900</v>
      </c>
      <c r="B2477" t="s">
        <v>19880</v>
      </c>
      <c r="C2477">
        <v>5353</v>
      </c>
      <c r="D2477" t="s">
        <v>17074</v>
      </c>
      <c r="E2477" t="s">
        <v>7901</v>
      </c>
      <c r="F2477" s="9">
        <f>Table13[[#This Row],[ToMeasure]]-Table13[[#This Row],[FromMeasure]]</f>
        <v>0.16546612999999999</v>
      </c>
      <c r="G2477" s="5" t="s">
        <v>7902</v>
      </c>
      <c r="H2477" s="35">
        <v>0</v>
      </c>
      <c r="I2477" s="56"/>
      <c r="J2477" t="s">
        <v>7903</v>
      </c>
      <c r="K2477" s="58" t="s">
        <v>203</v>
      </c>
      <c r="L2477" s="35">
        <v>0.16546612999999999</v>
      </c>
      <c r="M2477" s="56"/>
      <c r="N2477" t="s">
        <v>635</v>
      </c>
      <c r="O2477" s="2">
        <v>79</v>
      </c>
      <c r="P2477" s="2">
        <v>0</v>
      </c>
      <c r="Q2477" s="2">
        <v>79</v>
      </c>
      <c r="R2477" t="s">
        <v>7904</v>
      </c>
      <c r="S2477">
        <v>19</v>
      </c>
      <c r="T2477" t="s">
        <v>203</v>
      </c>
      <c r="U2477" s="2">
        <v>4</v>
      </c>
      <c r="V2477" s="2">
        <v>7</v>
      </c>
      <c r="W2477" s="8">
        <v>0.13924050632911392</v>
      </c>
      <c r="X2477" s="2">
        <v>128</v>
      </c>
      <c r="Y2477" s="45"/>
      <c r="AC2477" s="1" t="str">
        <f>IF(Table13[[#This Row],[TCS MP]]&gt;=Table13[[#This Row],[BMP]],IF(Table13[[#This Row],[TCS MP]]&lt;=Table13[[#This Row],[EMP]],"Good","EMP"),"BMP")</f>
        <v>EMP</v>
      </c>
    </row>
    <row r="2478" spans="1:29" ht="24" customHeight="1" x14ac:dyDescent="0.25">
      <c r="A2478" t="s">
        <v>8502</v>
      </c>
      <c r="B2478" t="s">
        <v>19882</v>
      </c>
      <c r="C2478">
        <v>5360</v>
      </c>
      <c r="D2478" t="s">
        <v>17074</v>
      </c>
      <c r="E2478" t="s">
        <v>8503</v>
      </c>
      <c r="F2478" s="9">
        <f>Table13[[#This Row],[ToMeasure]]-Table13[[#This Row],[FromMeasure]]</f>
        <v>0.34923343000000001</v>
      </c>
      <c r="G2478" s="5" t="s">
        <v>4320</v>
      </c>
      <c r="H2478" s="35">
        <v>0</v>
      </c>
      <c r="I2478" s="56"/>
      <c r="J2478" t="s">
        <v>512</v>
      </c>
      <c r="K2478" s="58" t="s">
        <v>203</v>
      </c>
      <c r="L2478" s="35">
        <v>0.34923343000000001</v>
      </c>
      <c r="M2478" s="56"/>
      <c r="N2478" t="s">
        <v>4319</v>
      </c>
      <c r="O2478" s="2">
        <v>201</v>
      </c>
      <c r="P2478" s="2">
        <v>0</v>
      </c>
      <c r="Q2478" s="2">
        <v>201</v>
      </c>
      <c r="R2478" t="s">
        <v>8504</v>
      </c>
      <c r="S2478">
        <v>16</v>
      </c>
      <c r="T2478" t="s">
        <v>203</v>
      </c>
      <c r="U2478" s="2">
        <v>2</v>
      </c>
      <c r="V2478" s="2">
        <v>3</v>
      </c>
      <c r="W2478" s="8">
        <v>2.4875621890547265E-2</v>
      </c>
      <c r="X2478" s="2">
        <v>326</v>
      </c>
      <c r="Y2478" s="45"/>
      <c r="AC2478" s="1" t="str">
        <f>IF(Table13[[#This Row],[TCS MP]]&gt;=Table13[[#This Row],[BMP]],IF(Table13[[#This Row],[TCS MP]]&lt;=Table13[[#This Row],[EMP]],"Good","EMP"),"BMP")</f>
        <v>EMP</v>
      </c>
    </row>
    <row r="2479" spans="1:29" ht="24" customHeight="1" x14ac:dyDescent="0.25">
      <c r="A2479" t="s">
        <v>4312</v>
      </c>
      <c r="B2479" t="s">
        <v>19884</v>
      </c>
      <c r="C2479">
        <v>5362</v>
      </c>
      <c r="D2479" t="s">
        <v>17074</v>
      </c>
      <c r="E2479" t="s">
        <v>4313</v>
      </c>
      <c r="F2479" s="9">
        <f>Table13[[#This Row],[ToMeasure]]-Table13[[#This Row],[FromMeasure]]</f>
        <v>0.20365347</v>
      </c>
      <c r="G2479" s="5" t="s">
        <v>4314</v>
      </c>
      <c r="H2479" s="35">
        <v>0</v>
      </c>
      <c r="I2479" s="56"/>
      <c r="J2479" t="s">
        <v>635</v>
      </c>
      <c r="K2479" s="58" t="s">
        <v>203</v>
      </c>
      <c r="L2479" s="35">
        <v>0.20365347</v>
      </c>
      <c r="M2479" s="56"/>
      <c r="N2479" t="s">
        <v>4315</v>
      </c>
      <c r="O2479" s="2">
        <v>103</v>
      </c>
      <c r="P2479" s="2">
        <v>0</v>
      </c>
      <c r="Q2479" s="2">
        <v>103</v>
      </c>
      <c r="R2479" t="s">
        <v>4316</v>
      </c>
      <c r="S2479">
        <v>21</v>
      </c>
      <c r="T2479" t="s">
        <v>203</v>
      </c>
      <c r="U2479" s="2">
        <v>2</v>
      </c>
      <c r="V2479" s="2">
        <v>3</v>
      </c>
      <c r="W2479" s="8">
        <v>4.8543689320388349E-2</v>
      </c>
      <c r="X2479" s="2">
        <v>167</v>
      </c>
      <c r="Y2479" s="45"/>
      <c r="AC2479" s="1" t="str">
        <f>IF(Table13[[#This Row],[TCS MP]]&gt;=Table13[[#This Row],[BMP]],IF(Table13[[#This Row],[TCS MP]]&lt;=Table13[[#This Row],[EMP]],"Good","EMP"),"BMP")</f>
        <v>EMP</v>
      </c>
    </row>
    <row r="2480" spans="1:29" ht="24" customHeight="1" x14ac:dyDescent="0.25">
      <c r="A2480" t="s">
        <v>4317</v>
      </c>
      <c r="B2480" t="s">
        <v>19883</v>
      </c>
      <c r="C2480">
        <v>5361</v>
      </c>
      <c r="D2480" t="s">
        <v>17074</v>
      </c>
      <c r="E2480" t="s">
        <v>4318</v>
      </c>
      <c r="F2480" s="9">
        <f>Table13[[#This Row],[ToMeasure]]-Table13[[#This Row],[FromMeasure]]</f>
        <v>0.18430779999999999</v>
      </c>
      <c r="G2480" s="5" t="s">
        <v>4319</v>
      </c>
      <c r="H2480" s="35">
        <v>0</v>
      </c>
      <c r="I2480" s="56"/>
      <c r="J2480" t="s">
        <v>4320</v>
      </c>
      <c r="K2480" s="58" t="s">
        <v>203</v>
      </c>
      <c r="L2480" s="35">
        <v>0.18430779999999999</v>
      </c>
      <c r="M2480" s="56"/>
      <c r="N2480" t="s">
        <v>512</v>
      </c>
      <c r="O2480" s="2">
        <v>102</v>
      </c>
      <c r="P2480" s="2">
        <v>0</v>
      </c>
      <c r="Q2480" s="2">
        <v>102</v>
      </c>
      <c r="R2480" t="s">
        <v>4321</v>
      </c>
      <c r="S2480">
        <v>23</v>
      </c>
      <c r="T2480" t="s">
        <v>203</v>
      </c>
      <c r="U2480" s="2">
        <v>2</v>
      </c>
      <c r="V2480" s="2">
        <v>3</v>
      </c>
      <c r="W2480" s="8">
        <v>4.9019607843137254E-2</v>
      </c>
      <c r="X2480" s="2">
        <v>166</v>
      </c>
      <c r="Y2480" s="45"/>
      <c r="AC2480" s="1" t="str">
        <f>IF(Table13[[#This Row],[TCS MP]]&gt;=Table13[[#This Row],[BMP]],IF(Table13[[#This Row],[TCS MP]]&lt;=Table13[[#This Row],[EMP]],"Good","EMP"),"BMP")</f>
        <v>EMP</v>
      </c>
    </row>
    <row r="2481" spans="1:29" ht="24" customHeight="1" x14ac:dyDescent="0.25">
      <c r="A2481" t="s">
        <v>7905</v>
      </c>
      <c r="B2481" t="s">
        <v>19885</v>
      </c>
      <c r="C2481">
        <v>5363</v>
      </c>
      <c r="D2481" t="s">
        <v>17074</v>
      </c>
      <c r="E2481" t="s">
        <v>7906</v>
      </c>
      <c r="F2481" s="9">
        <f>Table13[[#This Row],[ToMeasure]]-Table13[[#This Row],[FromMeasure]]</f>
        <v>0.19539477999999999</v>
      </c>
      <c r="G2481" s="5" t="s">
        <v>4315</v>
      </c>
      <c r="H2481" s="35">
        <v>0</v>
      </c>
      <c r="I2481" s="56"/>
      <c r="J2481" t="s">
        <v>4314</v>
      </c>
      <c r="K2481" s="58" t="s">
        <v>203</v>
      </c>
      <c r="L2481" s="35">
        <v>0.19539477999999999</v>
      </c>
      <c r="M2481" s="56"/>
      <c r="N2481" t="s">
        <v>635</v>
      </c>
      <c r="O2481" s="2">
        <v>270</v>
      </c>
      <c r="P2481" s="2">
        <v>0</v>
      </c>
      <c r="Q2481" s="2">
        <v>270</v>
      </c>
      <c r="R2481" t="s">
        <v>7907</v>
      </c>
      <c r="S2481">
        <v>16</v>
      </c>
      <c r="T2481" t="s">
        <v>203</v>
      </c>
      <c r="U2481" s="2">
        <v>3</v>
      </c>
      <c r="V2481" s="2">
        <v>4</v>
      </c>
      <c r="W2481" s="8">
        <v>2.5925925925925925E-2</v>
      </c>
      <c r="X2481" s="2">
        <v>438</v>
      </c>
      <c r="Y2481" s="45"/>
      <c r="AC2481" s="1" t="str">
        <f>IF(Table13[[#This Row],[TCS MP]]&gt;=Table13[[#This Row],[BMP]],IF(Table13[[#This Row],[TCS MP]]&lt;=Table13[[#This Row],[EMP]],"Good","EMP"),"BMP")</f>
        <v>EMP</v>
      </c>
    </row>
    <row r="2482" spans="1:29" ht="24" customHeight="1" x14ac:dyDescent="0.25">
      <c r="A2482" t="s">
        <v>8505</v>
      </c>
      <c r="B2482" t="s">
        <v>19887</v>
      </c>
      <c r="C2482">
        <v>5370</v>
      </c>
      <c r="D2482" t="s">
        <v>17074</v>
      </c>
      <c r="E2482" t="s">
        <v>8506</v>
      </c>
      <c r="F2482" s="9">
        <f>Table13[[#This Row],[ToMeasure]]-Table13[[#This Row],[FromMeasure]]</f>
        <v>0.21865142000000001</v>
      </c>
      <c r="G2482" s="5" t="s">
        <v>8507</v>
      </c>
      <c r="H2482" s="35">
        <v>0</v>
      </c>
      <c r="I2482" s="56"/>
      <c r="J2482" t="s">
        <v>512</v>
      </c>
      <c r="K2482" s="58" t="s">
        <v>203</v>
      </c>
      <c r="L2482" s="35">
        <v>0.21865142000000001</v>
      </c>
      <c r="M2482" s="56"/>
      <c r="N2482" t="s">
        <v>8508</v>
      </c>
      <c r="O2482" s="2">
        <v>384</v>
      </c>
      <c r="P2482" s="2">
        <v>0</v>
      </c>
      <c r="Q2482" s="2">
        <v>384</v>
      </c>
      <c r="R2482" t="s">
        <v>8509</v>
      </c>
      <c r="S2482">
        <v>18</v>
      </c>
      <c r="T2482" t="s">
        <v>203</v>
      </c>
      <c r="U2482" s="2">
        <v>18</v>
      </c>
      <c r="V2482" s="2">
        <v>24</v>
      </c>
      <c r="W2482" s="8">
        <v>0.109375</v>
      </c>
      <c r="X2482" s="2">
        <v>624</v>
      </c>
      <c r="Y2482" s="45"/>
      <c r="AC2482" s="1" t="str">
        <f>IF(Table13[[#This Row],[TCS MP]]&gt;=Table13[[#This Row],[BMP]],IF(Table13[[#This Row],[TCS MP]]&lt;=Table13[[#This Row],[EMP]],"Good","EMP"),"BMP")</f>
        <v>EMP</v>
      </c>
    </row>
    <row r="2483" spans="1:29" ht="24" customHeight="1" x14ac:dyDescent="0.25">
      <c r="A2483" t="s">
        <v>8510</v>
      </c>
      <c r="B2483" t="s">
        <v>19889</v>
      </c>
      <c r="C2483">
        <v>5372</v>
      </c>
      <c r="D2483" t="s">
        <v>17074</v>
      </c>
      <c r="E2483" t="s">
        <v>8511</v>
      </c>
      <c r="F2483" s="9">
        <f>Table13[[#This Row],[ToMeasure]]-Table13[[#This Row],[FromMeasure]]</f>
        <v>0.17630473999999999</v>
      </c>
      <c r="G2483" s="5" t="s">
        <v>8512</v>
      </c>
      <c r="H2483" s="35">
        <v>0</v>
      </c>
      <c r="I2483" s="56"/>
      <c r="J2483" t="s">
        <v>635</v>
      </c>
      <c r="K2483" s="58" t="s">
        <v>203</v>
      </c>
      <c r="L2483" s="35">
        <v>0.17630473999999999</v>
      </c>
      <c r="M2483" s="56"/>
      <c r="N2483" t="s">
        <v>8513</v>
      </c>
      <c r="O2483" s="2">
        <v>4134</v>
      </c>
      <c r="P2483" s="2">
        <v>0</v>
      </c>
      <c r="Q2483" s="2">
        <v>4134</v>
      </c>
      <c r="R2483" t="s">
        <v>8514</v>
      </c>
      <c r="S2483">
        <v>16</v>
      </c>
      <c r="T2483" t="s">
        <v>203</v>
      </c>
      <c r="U2483" s="2">
        <v>211</v>
      </c>
      <c r="V2483" s="2">
        <v>407</v>
      </c>
      <c r="W2483" s="8">
        <v>0.14949201741654572</v>
      </c>
      <c r="X2483" s="2">
        <v>6137</v>
      </c>
      <c r="Y2483" s="45"/>
      <c r="AC2483" s="1" t="str">
        <f>IF(Table13[[#This Row],[TCS MP]]&gt;=Table13[[#This Row],[BMP]],IF(Table13[[#This Row],[TCS MP]]&lt;=Table13[[#This Row],[EMP]],"Good","EMP"),"BMP")</f>
        <v>EMP</v>
      </c>
    </row>
    <row r="2484" spans="1:29" ht="24" customHeight="1" x14ac:dyDescent="0.25">
      <c r="A2484" t="s">
        <v>8515</v>
      </c>
      <c r="B2484" t="s">
        <v>19888</v>
      </c>
      <c r="C2484">
        <v>5371</v>
      </c>
      <c r="D2484" t="s">
        <v>17074</v>
      </c>
      <c r="E2484" t="s">
        <v>8516</v>
      </c>
      <c r="F2484" s="9">
        <f>Table13[[#This Row],[ToMeasure]]-Table13[[#This Row],[FromMeasure]]</f>
        <v>0.14696844000000001</v>
      </c>
      <c r="G2484" s="5" t="s">
        <v>8508</v>
      </c>
      <c r="H2484" s="35">
        <v>0</v>
      </c>
      <c r="I2484" s="56"/>
      <c r="J2484" t="s">
        <v>8507</v>
      </c>
      <c r="K2484" s="58" t="s">
        <v>203</v>
      </c>
      <c r="L2484" s="35">
        <v>0.14696844000000001</v>
      </c>
      <c r="M2484" s="56"/>
      <c r="N2484" t="s">
        <v>512</v>
      </c>
      <c r="O2484" s="2">
        <v>5534</v>
      </c>
      <c r="P2484" s="2">
        <v>0</v>
      </c>
      <c r="Q2484" s="2">
        <v>5534</v>
      </c>
      <c r="R2484" t="s">
        <v>8517</v>
      </c>
      <c r="S2484">
        <v>17</v>
      </c>
      <c r="T2484" t="s">
        <v>203</v>
      </c>
      <c r="U2484" s="2">
        <v>190</v>
      </c>
      <c r="V2484" s="2">
        <v>241</v>
      </c>
      <c r="W2484" s="8">
        <v>7.7882182869533786E-2</v>
      </c>
      <c r="X2484" s="2">
        <v>8215</v>
      </c>
      <c r="Y2484" s="45"/>
      <c r="AC2484" s="1" t="str">
        <f>IF(Table13[[#This Row],[TCS MP]]&gt;=Table13[[#This Row],[BMP]],IF(Table13[[#This Row],[TCS MP]]&lt;=Table13[[#This Row],[EMP]],"Good","EMP"),"BMP")</f>
        <v>EMP</v>
      </c>
    </row>
    <row r="2485" spans="1:29" ht="24" customHeight="1" x14ac:dyDescent="0.25">
      <c r="A2485" t="s">
        <v>8518</v>
      </c>
      <c r="B2485" t="s">
        <v>19890</v>
      </c>
      <c r="C2485">
        <v>5373</v>
      </c>
      <c r="D2485" t="s">
        <v>17074</v>
      </c>
      <c r="E2485" t="s">
        <v>8519</v>
      </c>
      <c r="F2485" s="9">
        <f>Table13[[#This Row],[ToMeasure]]-Table13[[#This Row],[FromMeasure]]</f>
        <v>0.26449571999999999</v>
      </c>
      <c r="G2485" s="5" t="s">
        <v>8513</v>
      </c>
      <c r="H2485" s="35">
        <v>0</v>
      </c>
      <c r="I2485" s="56"/>
      <c r="J2485" t="s">
        <v>8512</v>
      </c>
      <c r="K2485" s="58" t="s">
        <v>203</v>
      </c>
      <c r="L2485" s="35">
        <v>0.26449571999999999</v>
      </c>
      <c r="M2485" s="56"/>
      <c r="N2485" t="s">
        <v>635</v>
      </c>
      <c r="O2485" s="2">
        <v>590</v>
      </c>
      <c r="P2485" s="2">
        <v>0</v>
      </c>
      <c r="Q2485" s="2">
        <v>590</v>
      </c>
      <c r="R2485" t="s">
        <v>8520</v>
      </c>
      <c r="S2485">
        <v>13</v>
      </c>
      <c r="T2485" t="s">
        <v>203</v>
      </c>
      <c r="U2485" s="2">
        <v>31</v>
      </c>
      <c r="V2485" s="2">
        <v>40</v>
      </c>
      <c r="W2485" s="8">
        <v>0.12033898305084746</v>
      </c>
      <c r="X2485" s="2">
        <v>958</v>
      </c>
      <c r="Y2485" s="45"/>
      <c r="AC2485" s="1" t="str">
        <f>IF(Table13[[#This Row],[TCS MP]]&gt;=Table13[[#This Row],[BMP]],IF(Table13[[#This Row],[TCS MP]]&lt;=Table13[[#This Row],[EMP]],"Good","EMP"),"BMP")</f>
        <v>EMP</v>
      </c>
    </row>
    <row r="2486" spans="1:29" ht="24" customHeight="1" x14ac:dyDescent="0.25">
      <c r="A2486" t="s">
        <v>7908</v>
      </c>
      <c r="B2486" t="s">
        <v>19892</v>
      </c>
      <c r="C2486">
        <v>5380</v>
      </c>
      <c r="D2486" t="s">
        <v>17074</v>
      </c>
      <c r="E2486" t="s">
        <v>7909</v>
      </c>
      <c r="F2486" s="9">
        <f>Table13[[#This Row],[ToMeasure]]-Table13[[#This Row],[FromMeasure]]</f>
        <v>0.21636589000000001</v>
      </c>
      <c r="G2486" s="5" t="s">
        <v>7910</v>
      </c>
      <c r="H2486" s="35">
        <v>0</v>
      </c>
      <c r="I2486" s="56"/>
      <c r="J2486" t="s">
        <v>512</v>
      </c>
      <c r="K2486" s="58" t="s">
        <v>203</v>
      </c>
      <c r="L2486" s="35">
        <v>0.21636589000000001</v>
      </c>
      <c r="M2486" s="56"/>
      <c r="N2486" t="s">
        <v>7911</v>
      </c>
      <c r="O2486" s="2">
        <v>1051</v>
      </c>
      <c r="P2486" s="2">
        <v>0</v>
      </c>
      <c r="Q2486" s="2">
        <v>1051</v>
      </c>
      <c r="R2486" t="s">
        <v>7912</v>
      </c>
      <c r="S2486">
        <v>12</v>
      </c>
      <c r="T2486" t="s">
        <v>203</v>
      </c>
      <c r="U2486" s="2">
        <v>53</v>
      </c>
      <c r="V2486" s="2">
        <v>69</v>
      </c>
      <c r="W2486" s="8">
        <v>0.11607992388201713</v>
      </c>
      <c r="X2486" s="2">
        <v>1560</v>
      </c>
      <c r="Y2486" s="45"/>
      <c r="AC2486" s="1" t="str">
        <f>IF(Table13[[#This Row],[TCS MP]]&gt;=Table13[[#This Row],[BMP]],IF(Table13[[#This Row],[TCS MP]]&lt;=Table13[[#This Row],[EMP]],"Good","EMP"),"BMP")</f>
        <v>EMP</v>
      </c>
    </row>
    <row r="2487" spans="1:29" ht="24" customHeight="1" x14ac:dyDescent="0.25">
      <c r="A2487" t="s">
        <v>7913</v>
      </c>
      <c r="B2487" t="s">
        <v>19894</v>
      </c>
      <c r="C2487">
        <v>5382</v>
      </c>
      <c r="D2487" t="s">
        <v>17074</v>
      </c>
      <c r="E2487" t="s">
        <v>2330</v>
      </c>
      <c r="F2487" s="9">
        <f>Table13[[#This Row],[ToMeasure]]-Table13[[#This Row],[FromMeasure]]</f>
        <v>0.29044766999999999</v>
      </c>
      <c r="G2487" s="5" t="s">
        <v>2328</v>
      </c>
      <c r="H2487" s="35">
        <v>0</v>
      </c>
      <c r="I2487" s="56"/>
      <c r="J2487" t="s">
        <v>635</v>
      </c>
      <c r="K2487" s="58" t="s">
        <v>203</v>
      </c>
      <c r="L2487" s="35">
        <v>0.29044766999999999</v>
      </c>
      <c r="M2487" s="56"/>
      <c r="N2487" t="s">
        <v>7914</v>
      </c>
      <c r="O2487" s="2">
        <v>4837</v>
      </c>
      <c r="P2487" s="2">
        <v>0</v>
      </c>
      <c r="Q2487" s="2">
        <v>4837</v>
      </c>
      <c r="R2487" t="s">
        <v>7915</v>
      </c>
      <c r="S2487">
        <v>17</v>
      </c>
      <c r="T2487" t="s">
        <v>203</v>
      </c>
      <c r="U2487" s="2">
        <v>266</v>
      </c>
      <c r="V2487" s="2">
        <v>340</v>
      </c>
      <c r="W2487" s="8">
        <v>0.1252842671077114</v>
      </c>
      <c r="X2487" s="2">
        <v>7181</v>
      </c>
      <c r="Y2487" s="45"/>
      <c r="AC2487" s="1" t="str">
        <f>IF(Table13[[#This Row],[TCS MP]]&gt;=Table13[[#This Row],[BMP]],IF(Table13[[#This Row],[TCS MP]]&lt;=Table13[[#This Row],[EMP]],"Good","EMP"),"BMP")</f>
        <v>EMP</v>
      </c>
    </row>
    <row r="2488" spans="1:29" ht="24" customHeight="1" x14ac:dyDescent="0.25">
      <c r="A2488" t="s">
        <v>7916</v>
      </c>
      <c r="C2488" t="s">
        <v>203</v>
      </c>
      <c r="D2488" t="s">
        <v>17074</v>
      </c>
      <c r="E2488" t="s">
        <v>7917</v>
      </c>
      <c r="F2488" s="9">
        <f>Table13[[#This Row],[ToMeasure]]-Table13[[#This Row],[FromMeasure]]</f>
        <v>2.035008E-2</v>
      </c>
      <c r="G2488" s="5" t="s">
        <v>7918</v>
      </c>
      <c r="H2488" s="35">
        <v>0</v>
      </c>
      <c r="I2488" s="56"/>
      <c r="J2488" t="s">
        <v>7919</v>
      </c>
      <c r="K2488" s="58" t="s">
        <v>203</v>
      </c>
      <c r="L2488" s="35">
        <v>2.035008E-2</v>
      </c>
      <c r="M2488" s="56"/>
      <c r="N2488" t="s">
        <v>627</v>
      </c>
      <c r="O2488" s="2" t="s">
        <v>203</v>
      </c>
      <c r="P2488" s="2" t="s">
        <v>203</v>
      </c>
      <c r="Q2488" s="2">
        <v>2913</v>
      </c>
      <c r="R2488" t="s">
        <v>7920</v>
      </c>
      <c r="S2488" t="s">
        <v>203</v>
      </c>
      <c r="T2488" t="s">
        <v>203</v>
      </c>
      <c r="U2488" s="2" t="s">
        <v>203</v>
      </c>
      <c r="V2488" s="2" t="s">
        <v>203</v>
      </c>
      <c r="W2488" s="8" t="s">
        <v>203</v>
      </c>
      <c r="X2488" s="2">
        <v>6221</v>
      </c>
      <c r="Y2488" s="45"/>
      <c r="AC2488" s="1" t="str">
        <f>IF(Table13[[#This Row],[TCS MP]]&gt;=Table13[[#This Row],[BMP]],IF(Table13[[#This Row],[TCS MP]]&lt;=Table13[[#This Row],[EMP]],"Good","EMP"),"BMP")</f>
        <v>EMP</v>
      </c>
    </row>
    <row r="2489" spans="1:29" ht="24" customHeight="1" x14ac:dyDescent="0.25">
      <c r="A2489" t="s">
        <v>8521</v>
      </c>
      <c r="B2489" t="s">
        <v>19893</v>
      </c>
      <c r="C2489">
        <v>5381</v>
      </c>
      <c r="D2489" t="s">
        <v>17074</v>
      </c>
      <c r="E2489" t="s">
        <v>8522</v>
      </c>
      <c r="F2489" s="9">
        <f>Table13[[#This Row],[ToMeasure]]-Table13[[#This Row],[FromMeasure]]</f>
        <v>0.28446548999999999</v>
      </c>
      <c r="G2489" s="5" t="s">
        <v>7911</v>
      </c>
      <c r="H2489" s="35">
        <v>0</v>
      </c>
      <c r="I2489" s="56"/>
      <c r="J2489" t="s">
        <v>7910</v>
      </c>
      <c r="K2489" s="58" t="s">
        <v>203</v>
      </c>
      <c r="L2489" s="35">
        <v>0.28446548999999999</v>
      </c>
      <c r="M2489" s="56"/>
      <c r="N2489" t="s">
        <v>512</v>
      </c>
      <c r="O2489" s="2">
        <v>4566</v>
      </c>
      <c r="P2489" s="2">
        <v>0</v>
      </c>
      <c r="Q2489" s="2">
        <v>4566</v>
      </c>
      <c r="R2489" t="s">
        <v>8523</v>
      </c>
      <c r="S2489">
        <v>20</v>
      </c>
      <c r="T2489">
        <v>51</v>
      </c>
      <c r="U2489" s="2">
        <v>303</v>
      </c>
      <c r="V2489" s="2">
        <v>583</v>
      </c>
      <c r="W2489" s="8">
        <v>0.19404292597459483</v>
      </c>
      <c r="X2489" s="2">
        <v>6778</v>
      </c>
      <c r="Y2489" s="45"/>
      <c r="AC2489" s="1" t="str">
        <f>IF(Table13[[#This Row],[TCS MP]]&gt;=Table13[[#This Row],[BMP]],IF(Table13[[#This Row],[TCS MP]]&lt;=Table13[[#This Row],[EMP]],"Good","EMP"),"BMP")</f>
        <v>EMP</v>
      </c>
    </row>
    <row r="2490" spans="1:29" ht="24" customHeight="1" x14ac:dyDescent="0.25">
      <c r="A2490" t="s">
        <v>8524</v>
      </c>
      <c r="B2490" t="s">
        <v>19895</v>
      </c>
      <c r="C2490">
        <v>5383</v>
      </c>
      <c r="D2490" t="s">
        <v>17074</v>
      </c>
      <c r="E2490" t="s">
        <v>8525</v>
      </c>
      <c r="F2490" s="9">
        <f>Table13[[#This Row],[ToMeasure]]-Table13[[#This Row],[FromMeasure]]</f>
        <v>0.28512551000000003</v>
      </c>
      <c r="G2490" s="5" t="s">
        <v>7914</v>
      </c>
      <c r="H2490" s="35">
        <v>0</v>
      </c>
      <c r="I2490" s="56"/>
      <c r="J2490" t="s">
        <v>2328</v>
      </c>
      <c r="K2490" s="58" t="s">
        <v>203</v>
      </c>
      <c r="L2490" s="35">
        <v>0.28512551000000003</v>
      </c>
      <c r="M2490" s="56"/>
      <c r="N2490" t="s">
        <v>635</v>
      </c>
      <c r="O2490" s="2">
        <v>1734</v>
      </c>
      <c r="P2490" s="2">
        <v>0</v>
      </c>
      <c r="Q2490" s="2">
        <v>1734</v>
      </c>
      <c r="R2490" t="s">
        <v>8526</v>
      </c>
      <c r="S2490">
        <v>12</v>
      </c>
      <c r="T2490" t="s">
        <v>203</v>
      </c>
      <c r="U2490" s="2">
        <v>81</v>
      </c>
      <c r="V2490" s="2">
        <v>104</v>
      </c>
      <c r="W2490" s="8">
        <v>0.10668973471741638</v>
      </c>
      <c r="X2490" s="2">
        <v>2574</v>
      </c>
      <c r="Y2490" s="45"/>
      <c r="AC2490" s="1" t="str">
        <f>IF(Table13[[#This Row],[TCS MP]]&gt;=Table13[[#This Row],[BMP]],IF(Table13[[#This Row],[TCS MP]]&lt;=Table13[[#This Row],[EMP]],"Good","EMP"),"BMP")</f>
        <v>EMP</v>
      </c>
    </row>
    <row r="2491" spans="1:29" ht="24" customHeight="1" x14ac:dyDescent="0.25">
      <c r="A2491" t="s">
        <v>7921</v>
      </c>
      <c r="B2491" t="s">
        <v>19897</v>
      </c>
      <c r="C2491">
        <v>5390</v>
      </c>
      <c r="D2491" t="s">
        <v>17074</v>
      </c>
      <c r="E2491" t="s">
        <v>7922</v>
      </c>
      <c r="F2491" s="9">
        <f>Table13[[#This Row],[ToMeasure]]-Table13[[#This Row],[FromMeasure]]</f>
        <v>0.18209777999999999</v>
      </c>
      <c r="G2491" s="5" t="s">
        <v>6123</v>
      </c>
      <c r="H2491" s="35">
        <v>0</v>
      </c>
      <c r="I2491" s="56"/>
      <c r="J2491" t="s">
        <v>512</v>
      </c>
      <c r="K2491" s="58" t="s">
        <v>203</v>
      </c>
      <c r="L2491" s="35">
        <v>0.18209777999999999</v>
      </c>
      <c r="M2491" s="56"/>
      <c r="N2491" t="s">
        <v>629</v>
      </c>
      <c r="O2491" s="2">
        <v>1331</v>
      </c>
      <c r="P2491" s="2">
        <v>0</v>
      </c>
      <c r="Q2491" s="2">
        <v>1331</v>
      </c>
      <c r="R2491" t="s">
        <v>7923</v>
      </c>
      <c r="S2491">
        <v>12</v>
      </c>
      <c r="T2491" t="s">
        <v>203</v>
      </c>
      <c r="U2491" s="2">
        <v>53</v>
      </c>
      <c r="V2491" s="2">
        <v>69</v>
      </c>
      <c r="W2491" s="8">
        <v>9.1660405709992482E-2</v>
      </c>
      <c r="X2491" s="2">
        <v>1976</v>
      </c>
      <c r="Y2491" s="45"/>
      <c r="AC2491" s="1" t="str">
        <f>IF(Table13[[#This Row],[TCS MP]]&gt;=Table13[[#This Row],[BMP]],IF(Table13[[#This Row],[TCS MP]]&lt;=Table13[[#This Row],[EMP]],"Good","EMP"),"BMP")</f>
        <v>EMP</v>
      </c>
    </row>
    <row r="2492" spans="1:29" ht="24" customHeight="1" x14ac:dyDescent="0.25">
      <c r="A2492" t="s">
        <v>11989</v>
      </c>
      <c r="C2492" t="s">
        <v>203</v>
      </c>
      <c r="D2492" t="s">
        <v>17074</v>
      </c>
      <c r="E2492" t="s">
        <v>11990</v>
      </c>
      <c r="F2492" s="9">
        <f>Table13[[#This Row],[ToMeasure]]-Table13[[#This Row],[FromMeasure]]</f>
        <v>0.35164739</v>
      </c>
      <c r="G2492" s="5" t="s">
        <v>11991</v>
      </c>
      <c r="H2492" s="35">
        <v>0</v>
      </c>
      <c r="I2492" s="56"/>
      <c r="J2492" t="s">
        <v>512</v>
      </c>
      <c r="K2492" s="58" t="s">
        <v>203</v>
      </c>
      <c r="L2492" s="35">
        <v>0.35164739</v>
      </c>
      <c r="M2492" s="56"/>
      <c r="N2492" t="s">
        <v>632</v>
      </c>
      <c r="O2492" s="2" t="s">
        <v>203</v>
      </c>
      <c r="P2492" s="2" t="s">
        <v>203</v>
      </c>
      <c r="Q2492" s="2" t="s">
        <v>203</v>
      </c>
      <c r="R2492" t="s">
        <v>203</v>
      </c>
      <c r="S2492" t="s">
        <v>203</v>
      </c>
      <c r="T2492" t="s">
        <v>203</v>
      </c>
      <c r="U2492" s="2" t="s">
        <v>203</v>
      </c>
      <c r="V2492" s="2" t="s">
        <v>203</v>
      </c>
      <c r="W2492" s="8" t="s">
        <v>203</v>
      </c>
      <c r="X2492" s="2" t="s">
        <v>203</v>
      </c>
      <c r="Y2492" s="45"/>
      <c r="AC2492" s="1" t="str">
        <f>IF(Table13[[#This Row],[TCS MP]]&gt;=Table13[[#This Row],[BMP]],IF(Table13[[#This Row],[TCS MP]]&lt;=Table13[[#This Row],[EMP]],"Good","EMP"),"BMP")</f>
        <v>EMP</v>
      </c>
    </row>
    <row r="2493" spans="1:29" ht="24" customHeight="1" x14ac:dyDescent="0.25">
      <c r="A2493" t="s">
        <v>11992</v>
      </c>
      <c r="C2493" t="s">
        <v>203</v>
      </c>
      <c r="D2493" t="s">
        <v>17074</v>
      </c>
      <c r="E2493" t="s">
        <v>11993</v>
      </c>
      <c r="F2493" s="9">
        <f>Table13[[#This Row],[ToMeasure]]-Table13[[#This Row],[FromMeasure]]</f>
        <v>0.25012188000000002</v>
      </c>
      <c r="G2493" s="5" t="s">
        <v>11994</v>
      </c>
      <c r="H2493" s="35">
        <v>0</v>
      </c>
      <c r="I2493" s="56"/>
      <c r="J2493" t="s">
        <v>512</v>
      </c>
      <c r="K2493" s="58" t="s">
        <v>203</v>
      </c>
      <c r="L2493" s="35">
        <v>0.25012188000000002</v>
      </c>
      <c r="M2493" s="56"/>
      <c r="N2493" t="s">
        <v>4488</v>
      </c>
      <c r="O2493" s="2" t="s">
        <v>203</v>
      </c>
      <c r="P2493" s="2" t="s">
        <v>203</v>
      </c>
      <c r="Q2493" s="2" t="s">
        <v>203</v>
      </c>
      <c r="R2493" t="s">
        <v>203</v>
      </c>
      <c r="S2493" t="s">
        <v>203</v>
      </c>
      <c r="T2493" t="s">
        <v>203</v>
      </c>
      <c r="U2493" s="2" t="s">
        <v>203</v>
      </c>
      <c r="V2493" s="2" t="s">
        <v>203</v>
      </c>
      <c r="W2493" s="8" t="s">
        <v>203</v>
      </c>
      <c r="X2493" s="2" t="s">
        <v>203</v>
      </c>
      <c r="Y2493" s="45"/>
      <c r="AC2493" s="1" t="str">
        <f>IF(Table13[[#This Row],[TCS MP]]&gt;=Table13[[#This Row],[BMP]],IF(Table13[[#This Row],[TCS MP]]&lt;=Table13[[#This Row],[EMP]],"Good","EMP"),"BMP")</f>
        <v>EMP</v>
      </c>
    </row>
    <row r="2494" spans="1:29" ht="24" customHeight="1" x14ac:dyDescent="0.25">
      <c r="A2494" t="s">
        <v>8527</v>
      </c>
      <c r="C2494" t="s">
        <v>203</v>
      </c>
      <c r="D2494" t="s">
        <v>17074</v>
      </c>
      <c r="E2494" t="s">
        <v>8528</v>
      </c>
      <c r="F2494" s="9">
        <f>Table13[[#This Row],[ToMeasure]]-Table13[[#This Row],[FromMeasure]]</f>
        <v>0.16223997000000001</v>
      </c>
      <c r="G2494" s="5" t="s">
        <v>8529</v>
      </c>
      <c r="H2494" s="35">
        <v>0</v>
      </c>
      <c r="I2494" s="56"/>
      <c r="J2494" t="s">
        <v>635</v>
      </c>
      <c r="K2494" s="58" t="s">
        <v>203</v>
      </c>
      <c r="L2494" s="35">
        <v>0.16223997000000001</v>
      </c>
      <c r="M2494" s="56"/>
      <c r="N2494" t="s">
        <v>4488</v>
      </c>
      <c r="O2494" s="2" t="s">
        <v>203</v>
      </c>
      <c r="P2494" s="2" t="s">
        <v>203</v>
      </c>
      <c r="Q2494" s="2" t="s">
        <v>203</v>
      </c>
      <c r="R2494" t="s">
        <v>203</v>
      </c>
      <c r="S2494" t="s">
        <v>203</v>
      </c>
      <c r="T2494" t="s">
        <v>203</v>
      </c>
      <c r="U2494" s="2" t="s">
        <v>203</v>
      </c>
      <c r="V2494" s="2" t="s">
        <v>203</v>
      </c>
      <c r="W2494" s="8" t="s">
        <v>203</v>
      </c>
      <c r="X2494" s="2" t="s">
        <v>203</v>
      </c>
      <c r="Y2494" s="45"/>
      <c r="AC2494" s="1" t="str">
        <f>IF(Table13[[#This Row],[TCS MP]]&gt;=Table13[[#This Row],[BMP]],IF(Table13[[#This Row],[TCS MP]]&lt;=Table13[[#This Row],[EMP]],"Good","EMP"),"BMP")</f>
        <v>EMP</v>
      </c>
    </row>
    <row r="2495" spans="1:29" ht="24" customHeight="1" x14ac:dyDescent="0.25">
      <c r="A2495" t="s">
        <v>8530</v>
      </c>
      <c r="C2495" t="s">
        <v>203</v>
      </c>
      <c r="D2495" t="s">
        <v>17074</v>
      </c>
      <c r="E2495" t="s">
        <v>8531</v>
      </c>
      <c r="F2495" s="9">
        <f>Table13[[#This Row],[ToMeasure]]-Table13[[#This Row],[FromMeasure]]</f>
        <v>0.23391618</v>
      </c>
      <c r="G2495" s="5" t="s">
        <v>8532</v>
      </c>
      <c r="H2495" s="35">
        <v>0</v>
      </c>
      <c r="I2495" s="56"/>
      <c r="J2495" t="s">
        <v>635</v>
      </c>
      <c r="K2495" s="58" t="s">
        <v>203</v>
      </c>
      <c r="L2495" s="35">
        <v>0.23391618</v>
      </c>
      <c r="M2495" s="56"/>
      <c r="N2495" t="s">
        <v>632</v>
      </c>
      <c r="O2495" s="2" t="s">
        <v>203</v>
      </c>
      <c r="P2495" s="2" t="s">
        <v>203</v>
      </c>
      <c r="Q2495" s="2" t="s">
        <v>203</v>
      </c>
      <c r="R2495" t="s">
        <v>203</v>
      </c>
      <c r="S2495" t="s">
        <v>203</v>
      </c>
      <c r="T2495" t="s">
        <v>203</v>
      </c>
      <c r="U2495" s="2" t="s">
        <v>203</v>
      </c>
      <c r="V2495" s="2" t="s">
        <v>203</v>
      </c>
      <c r="W2495" s="8" t="s">
        <v>203</v>
      </c>
      <c r="X2495" s="2" t="s">
        <v>203</v>
      </c>
      <c r="Y2495" s="45"/>
      <c r="AC2495" s="1" t="str">
        <f>IF(Table13[[#This Row],[TCS MP]]&gt;=Table13[[#This Row],[BMP]],IF(Table13[[#This Row],[TCS MP]]&lt;=Table13[[#This Row],[EMP]],"Good","EMP"),"BMP")</f>
        <v>EMP</v>
      </c>
    </row>
    <row r="2496" spans="1:29" ht="24" customHeight="1" x14ac:dyDescent="0.25">
      <c r="A2496" t="s">
        <v>11995</v>
      </c>
      <c r="C2496">
        <v>192</v>
      </c>
      <c r="D2496" t="s">
        <v>17074</v>
      </c>
      <c r="E2496" t="s">
        <v>637</v>
      </c>
      <c r="F2496" s="9">
        <f>Table13[[#This Row],[ToMeasure]]-Table13[[#This Row],[FromMeasure]]</f>
        <v>0.13948494</v>
      </c>
      <c r="G2496" s="5" t="s">
        <v>7927</v>
      </c>
      <c r="H2496" s="35">
        <v>3.4527200000000001E-2</v>
      </c>
      <c r="I2496" s="56"/>
      <c r="J2496" t="s">
        <v>627</v>
      </c>
      <c r="K2496" s="58" t="s">
        <v>203</v>
      </c>
      <c r="L2496" s="35">
        <v>0.17401214000000001</v>
      </c>
      <c r="M2496" s="56"/>
      <c r="N2496" t="s">
        <v>7928</v>
      </c>
      <c r="O2496" s="2" t="s">
        <v>203</v>
      </c>
      <c r="P2496" s="2" t="s">
        <v>203</v>
      </c>
      <c r="Q2496" s="2" t="s">
        <v>203</v>
      </c>
      <c r="R2496" t="s">
        <v>203</v>
      </c>
      <c r="S2496" t="s">
        <v>203</v>
      </c>
      <c r="T2496" t="s">
        <v>203</v>
      </c>
      <c r="U2496" s="2" t="s">
        <v>203</v>
      </c>
      <c r="V2496" s="2" t="s">
        <v>203</v>
      </c>
      <c r="W2496" s="8" t="s">
        <v>203</v>
      </c>
      <c r="X2496" s="2" t="s">
        <v>203</v>
      </c>
      <c r="Y2496" s="45"/>
      <c r="AC2496" s="1" t="str">
        <f>IF(Table13[[#This Row],[TCS MP]]&gt;=Table13[[#This Row],[BMP]],IF(Table13[[#This Row],[TCS MP]]&lt;=Table13[[#This Row],[EMP]],"Good","EMP"),"BMP")</f>
        <v>EMP</v>
      </c>
    </row>
    <row r="2497" spans="1:29" ht="24" customHeight="1" x14ac:dyDescent="0.25">
      <c r="A2497" t="s">
        <v>7924</v>
      </c>
      <c r="C2497">
        <v>193</v>
      </c>
      <c r="D2497" t="s">
        <v>17074</v>
      </c>
      <c r="E2497" t="s">
        <v>7925</v>
      </c>
      <c r="F2497" s="9">
        <f>Table13[[#This Row],[ToMeasure]]-Table13[[#This Row],[FromMeasure]]</f>
        <v>8.0707569999999992E-2</v>
      </c>
      <c r="G2497" s="5" t="s">
        <v>7926</v>
      </c>
      <c r="H2497" s="35">
        <v>2.5403249999999999E-2</v>
      </c>
      <c r="I2497" s="56"/>
      <c r="J2497" t="s">
        <v>7927</v>
      </c>
      <c r="K2497" s="58" t="s">
        <v>203</v>
      </c>
      <c r="L2497" s="35">
        <v>0.10611081999999999</v>
      </c>
      <c r="M2497" s="56"/>
      <c r="N2497" t="s">
        <v>7928</v>
      </c>
      <c r="O2497" s="2" t="s">
        <v>203</v>
      </c>
      <c r="P2497" s="2" t="s">
        <v>203</v>
      </c>
      <c r="Q2497" s="2" t="s">
        <v>203</v>
      </c>
      <c r="R2497" t="s">
        <v>203</v>
      </c>
      <c r="S2497" t="s">
        <v>203</v>
      </c>
      <c r="T2497" t="s">
        <v>203</v>
      </c>
      <c r="U2497" s="2" t="s">
        <v>203</v>
      </c>
      <c r="V2497" s="2" t="s">
        <v>203</v>
      </c>
      <c r="W2497" s="8" t="s">
        <v>203</v>
      </c>
      <c r="X2497" s="2" t="s">
        <v>203</v>
      </c>
      <c r="Y2497" s="45"/>
      <c r="AC2497" s="1" t="str">
        <f>IF(Table13[[#This Row],[TCS MP]]&gt;=Table13[[#This Row],[BMP]],IF(Table13[[#This Row],[TCS MP]]&lt;=Table13[[#This Row],[EMP]],"Good","EMP"),"BMP")</f>
        <v>EMP</v>
      </c>
    </row>
    <row r="2498" spans="1:29" ht="24" customHeight="1" x14ac:dyDescent="0.25">
      <c r="A2498" t="s">
        <v>4328</v>
      </c>
      <c r="B2498" t="s">
        <v>19263</v>
      </c>
      <c r="C2498">
        <v>4345</v>
      </c>
      <c r="D2498" t="s">
        <v>17074</v>
      </c>
      <c r="E2498" t="s">
        <v>696</v>
      </c>
      <c r="F2498" s="9">
        <f>Table13[[#This Row],[ToMeasure]]-Table13[[#This Row],[FromMeasure]]</f>
        <v>0.42284243000000288</v>
      </c>
      <c r="G2498" s="5" t="s">
        <v>697</v>
      </c>
      <c r="H2498" s="35">
        <v>63.275661939999999</v>
      </c>
      <c r="I2498" s="56"/>
      <c r="J2498" t="s">
        <v>747</v>
      </c>
      <c r="K2498" s="58" t="s">
        <v>203</v>
      </c>
      <c r="L2498" s="35">
        <v>63.698504370000002</v>
      </c>
      <c r="M2498" s="56"/>
      <c r="N2498" t="s">
        <v>647</v>
      </c>
      <c r="O2498" s="2">
        <v>37973</v>
      </c>
      <c r="P2498" s="2">
        <v>0</v>
      </c>
      <c r="Q2498" s="2">
        <v>37973</v>
      </c>
      <c r="R2498" t="s">
        <v>4329</v>
      </c>
      <c r="S2498">
        <v>10</v>
      </c>
      <c r="T2498">
        <v>53</v>
      </c>
      <c r="U2498" s="2">
        <v>3244</v>
      </c>
      <c r="V2498" s="2">
        <v>7793</v>
      </c>
      <c r="W2498" s="8">
        <v>0.29065388565559741</v>
      </c>
      <c r="X2498" s="2">
        <v>57884</v>
      </c>
      <c r="Y2498" s="45"/>
      <c r="AC2498" s="1" t="str">
        <f>IF(Table13[[#This Row],[TCS MP]]&gt;=Table13[[#This Row],[BMP]],IF(Table13[[#This Row],[TCS MP]]&lt;=Table13[[#This Row],[EMP]],"Good","EMP"),"BMP")</f>
        <v>EMP</v>
      </c>
    </row>
    <row r="2499" spans="1:29" ht="24" customHeight="1" x14ac:dyDescent="0.25">
      <c r="A2499" t="s">
        <v>8541</v>
      </c>
      <c r="B2499" t="s">
        <v>19258</v>
      </c>
      <c r="C2499">
        <v>4340</v>
      </c>
      <c r="D2499" t="s">
        <v>17074</v>
      </c>
      <c r="E2499" t="s">
        <v>8542</v>
      </c>
      <c r="F2499" s="9">
        <f>Table13[[#This Row],[ToMeasure]]-Table13[[#This Row],[FromMeasure]]</f>
        <v>0.30922917000000183</v>
      </c>
      <c r="G2499" s="5" t="s">
        <v>4333</v>
      </c>
      <c r="H2499" s="35">
        <v>63.38196044</v>
      </c>
      <c r="I2499" s="56"/>
      <c r="J2499" t="s">
        <v>8082</v>
      </c>
      <c r="K2499" s="58" t="s">
        <v>203</v>
      </c>
      <c r="L2499" s="35">
        <v>63.691189610000002</v>
      </c>
      <c r="M2499" s="56"/>
      <c r="N2499" t="s">
        <v>156</v>
      </c>
      <c r="O2499" s="2">
        <v>0</v>
      </c>
      <c r="P2499" s="2">
        <v>25018</v>
      </c>
      <c r="Q2499" s="2">
        <v>25018</v>
      </c>
      <c r="R2499" t="s">
        <v>8543</v>
      </c>
      <c r="S2499">
        <v>9</v>
      </c>
      <c r="T2499" t="s">
        <v>203</v>
      </c>
      <c r="U2499" s="2">
        <v>2301</v>
      </c>
      <c r="V2499" s="2">
        <v>374</v>
      </c>
      <c r="W2499" s="8">
        <v>0.1069230154288912</v>
      </c>
      <c r="X2499" s="2">
        <v>38136</v>
      </c>
      <c r="Y2499" s="45"/>
      <c r="AC2499" s="1" t="str">
        <f>IF(Table13[[#This Row],[TCS MP]]&gt;=Table13[[#This Row],[BMP]],IF(Table13[[#This Row],[TCS MP]]&lt;=Table13[[#This Row],[EMP]],"Good","EMP"),"BMP")</f>
        <v>EMP</v>
      </c>
    </row>
    <row r="2500" spans="1:29" ht="24" customHeight="1" x14ac:dyDescent="0.25">
      <c r="A2500" t="s">
        <v>8544</v>
      </c>
      <c r="B2500" t="s">
        <v>21166</v>
      </c>
      <c r="C2500">
        <v>8042</v>
      </c>
      <c r="D2500" t="s">
        <v>17074</v>
      </c>
      <c r="E2500" t="s">
        <v>8545</v>
      </c>
      <c r="F2500" s="9">
        <f>Table13[[#This Row],[ToMeasure]]-Table13[[#This Row],[FromMeasure]]</f>
        <v>0.20162762000000001</v>
      </c>
      <c r="G2500" s="5" t="s">
        <v>8546</v>
      </c>
      <c r="H2500" s="35">
        <v>0</v>
      </c>
      <c r="I2500" s="56"/>
      <c r="J2500" t="s">
        <v>4333</v>
      </c>
      <c r="K2500" s="58" t="s">
        <v>203</v>
      </c>
      <c r="L2500" s="35">
        <v>0.20162762000000001</v>
      </c>
      <c r="M2500" s="56"/>
      <c r="N2500" t="s">
        <v>8547</v>
      </c>
      <c r="O2500" s="2">
        <v>0</v>
      </c>
      <c r="P2500" s="2">
        <v>271</v>
      </c>
      <c r="Q2500" s="2">
        <v>271</v>
      </c>
      <c r="R2500" t="s">
        <v>8548</v>
      </c>
      <c r="S2500">
        <v>17</v>
      </c>
      <c r="T2500" t="s">
        <v>203</v>
      </c>
      <c r="U2500" s="2">
        <v>24</v>
      </c>
      <c r="V2500" s="2">
        <v>3</v>
      </c>
      <c r="W2500" s="8">
        <v>9.9630996309963096E-2</v>
      </c>
      <c r="X2500" s="2">
        <v>397</v>
      </c>
      <c r="Y2500" s="45"/>
      <c r="AC2500" s="1" t="str">
        <f>IF(Table13[[#This Row],[TCS MP]]&gt;=Table13[[#This Row],[BMP]],IF(Table13[[#This Row],[TCS MP]]&lt;=Table13[[#This Row],[EMP]],"Good","EMP"),"BMP")</f>
        <v>EMP</v>
      </c>
    </row>
    <row r="2501" spans="1:29" ht="24" customHeight="1" x14ac:dyDescent="0.25">
      <c r="A2501" t="s">
        <v>12005</v>
      </c>
      <c r="B2501" t="s">
        <v>21167</v>
      </c>
      <c r="C2501">
        <v>8044</v>
      </c>
      <c r="D2501" t="s">
        <v>17074</v>
      </c>
      <c r="E2501" t="s">
        <v>12006</v>
      </c>
      <c r="F2501" s="9">
        <f>Table13[[#This Row],[ToMeasure]]-Table13[[#This Row],[FromMeasure]]</f>
        <v>4.3568009999999997E-2</v>
      </c>
      <c r="G2501" s="5" t="s">
        <v>12007</v>
      </c>
      <c r="H2501" s="35">
        <v>0</v>
      </c>
      <c r="I2501" s="56"/>
      <c r="J2501" t="s">
        <v>8546</v>
      </c>
      <c r="K2501" s="58" t="s">
        <v>203</v>
      </c>
      <c r="L2501" s="35">
        <v>4.3568009999999997E-2</v>
      </c>
      <c r="M2501" s="56"/>
      <c r="N2501" t="s">
        <v>12008</v>
      </c>
      <c r="O2501" s="2">
        <v>90</v>
      </c>
      <c r="P2501" s="2">
        <v>0</v>
      </c>
      <c r="Q2501" s="2">
        <v>90</v>
      </c>
      <c r="R2501" t="s">
        <v>12009</v>
      </c>
      <c r="S2501">
        <v>24</v>
      </c>
      <c r="T2501" t="s">
        <v>203</v>
      </c>
      <c r="U2501" s="2">
        <v>7</v>
      </c>
      <c r="V2501" s="2">
        <v>1</v>
      </c>
      <c r="W2501" s="8">
        <v>8.8888888888888892E-2</v>
      </c>
      <c r="X2501" s="2">
        <v>132</v>
      </c>
      <c r="Y2501" s="45"/>
      <c r="AC2501" s="1" t="str">
        <f>IF(Table13[[#This Row],[TCS MP]]&gt;=Table13[[#This Row],[BMP]],IF(Table13[[#This Row],[TCS MP]]&lt;=Table13[[#This Row],[EMP]],"Good","EMP"),"BMP")</f>
        <v>EMP</v>
      </c>
    </row>
    <row r="2502" spans="1:29" ht="24" customHeight="1" x14ac:dyDescent="0.25">
      <c r="A2502" t="s">
        <v>12010</v>
      </c>
      <c r="B2502" t="s">
        <v>19899</v>
      </c>
      <c r="C2502">
        <v>5410</v>
      </c>
      <c r="D2502" t="s">
        <v>17074</v>
      </c>
      <c r="E2502" t="s">
        <v>12011</v>
      </c>
      <c r="F2502" s="9">
        <f>Table13[[#This Row],[ToMeasure]]-Table13[[#This Row],[FromMeasure]]</f>
        <v>0.21394136999999999</v>
      </c>
      <c r="G2502" s="5" t="s">
        <v>7939</v>
      </c>
      <c r="H2502" s="35">
        <v>0</v>
      </c>
      <c r="I2502" s="56"/>
      <c r="J2502" t="s">
        <v>697</v>
      </c>
      <c r="K2502" s="58" t="s">
        <v>203</v>
      </c>
      <c r="L2502" s="35">
        <v>0.21394136999999999</v>
      </c>
      <c r="M2502" s="56"/>
      <c r="N2502" t="s">
        <v>7938</v>
      </c>
      <c r="O2502" s="2">
        <v>1131</v>
      </c>
      <c r="P2502" s="2">
        <v>0</v>
      </c>
      <c r="Q2502" s="2">
        <v>1131</v>
      </c>
      <c r="R2502" t="s">
        <v>12012</v>
      </c>
      <c r="S2502">
        <v>12</v>
      </c>
      <c r="T2502" t="s">
        <v>203</v>
      </c>
      <c r="U2502" s="2">
        <v>103</v>
      </c>
      <c r="V2502" s="2">
        <v>16</v>
      </c>
      <c r="W2502" s="8">
        <v>0.10521662245800177</v>
      </c>
      <c r="X2502" s="2">
        <v>1659</v>
      </c>
      <c r="Y2502" s="45"/>
      <c r="AC2502" s="1" t="str">
        <f>IF(Table13[[#This Row],[TCS MP]]&gt;=Table13[[#This Row],[BMP]],IF(Table13[[#This Row],[TCS MP]]&lt;=Table13[[#This Row],[EMP]],"Good","EMP"),"BMP")</f>
        <v>EMP</v>
      </c>
    </row>
    <row r="2503" spans="1:29" ht="24" customHeight="1" x14ac:dyDescent="0.25">
      <c r="A2503" t="s">
        <v>4330</v>
      </c>
      <c r="B2503" t="s">
        <v>19901</v>
      </c>
      <c r="C2503">
        <v>5412</v>
      </c>
      <c r="D2503" t="s">
        <v>17074</v>
      </c>
      <c r="E2503" t="s">
        <v>4331</v>
      </c>
      <c r="F2503" s="9">
        <f>Table13[[#This Row],[ToMeasure]]-Table13[[#This Row],[FromMeasure]]</f>
        <v>0.13844790000000001</v>
      </c>
      <c r="G2503" s="5" t="s">
        <v>4332</v>
      </c>
      <c r="H2503" s="35">
        <v>0</v>
      </c>
      <c r="I2503" s="56"/>
      <c r="J2503" t="s">
        <v>4333</v>
      </c>
      <c r="K2503" s="58" t="s">
        <v>203</v>
      </c>
      <c r="L2503" s="35">
        <v>0.13844790000000001</v>
      </c>
      <c r="M2503" s="56"/>
      <c r="N2503" t="s">
        <v>4334</v>
      </c>
      <c r="O2503" s="2">
        <v>0</v>
      </c>
      <c r="P2503" s="2">
        <v>1998</v>
      </c>
      <c r="Q2503" s="2">
        <v>1998</v>
      </c>
      <c r="R2503" t="s">
        <v>4335</v>
      </c>
      <c r="S2503">
        <v>10</v>
      </c>
      <c r="T2503" t="s">
        <v>203</v>
      </c>
      <c r="U2503" s="2">
        <v>183</v>
      </c>
      <c r="V2503" s="2">
        <v>29</v>
      </c>
      <c r="W2503" s="8">
        <v>0.1061061061061061</v>
      </c>
      <c r="X2503" s="2">
        <v>2930</v>
      </c>
      <c r="Y2503" s="45"/>
      <c r="AC2503" s="1" t="str">
        <f>IF(Table13[[#This Row],[TCS MP]]&gt;=Table13[[#This Row],[BMP]],IF(Table13[[#This Row],[TCS MP]]&lt;=Table13[[#This Row],[EMP]],"Good","EMP"),"BMP")</f>
        <v>EMP</v>
      </c>
    </row>
    <row r="2504" spans="1:29" ht="24" customHeight="1" x14ac:dyDescent="0.25">
      <c r="A2504" t="s">
        <v>7936</v>
      </c>
      <c r="B2504" t="s">
        <v>19900</v>
      </c>
      <c r="C2504">
        <v>5411</v>
      </c>
      <c r="D2504" t="s">
        <v>17074</v>
      </c>
      <c r="E2504" t="s">
        <v>7937</v>
      </c>
      <c r="F2504" s="9">
        <f>Table13[[#This Row],[ToMeasure]]-Table13[[#This Row],[FromMeasure]]</f>
        <v>0.15878123999999999</v>
      </c>
      <c r="G2504" s="5" t="s">
        <v>7938</v>
      </c>
      <c r="H2504" s="35">
        <v>0</v>
      </c>
      <c r="I2504" s="56"/>
      <c r="J2504" t="s">
        <v>7939</v>
      </c>
      <c r="K2504" s="58" t="s">
        <v>203</v>
      </c>
      <c r="L2504" s="35">
        <v>0.15878123999999999</v>
      </c>
      <c r="M2504" s="56"/>
      <c r="N2504" t="s">
        <v>697</v>
      </c>
      <c r="O2504" s="2">
        <v>2531</v>
      </c>
      <c r="P2504" s="2">
        <v>0</v>
      </c>
      <c r="Q2504" s="2">
        <v>2531</v>
      </c>
      <c r="R2504" t="s">
        <v>7940</v>
      </c>
      <c r="S2504">
        <v>9</v>
      </c>
      <c r="T2504" t="s">
        <v>203</v>
      </c>
      <c r="U2504" s="2">
        <v>232</v>
      </c>
      <c r="V2504" s="2">
        <v>37</v>
      </c>
      <c r="W2504" s="8">
        <v>0.10628210193599368</v>
      </c>
      <c r="X2504" s="2">
        <v>3712</v>
      </c>
      <c r="Y2504" s="45"/>
      <c r="AC2504" s="1" t="str">
        <f>IF(Table13[[#This Row],[TCS MP]]&gt;=Table13[[#This Row],[BMP]],IF(Table13[[#This Row],[TCS MP]]&lt;=Table13[[#This Row],[EMP]],"Good","EMP"),"BMP")</f>
        <v>EMP</v>
      </c>
    </row>
    <row r="2505" spans="1:29" ht="24" customHeight="1" x14ac:dyDescent="0.25">
      <c r="A2505" t="s">
        <v>8549</v>
      </c>
      <c r="B2505" t="s">
        <v>19902</v>
      </c>
      <c r="C2505">
        <v>5413</v>
      </c>
      <c r="D2505" t="s">
        <v>17074</v>
      </c>
      <c r="E2505" t="s">
        <v>8550</v>
      </c>
      <c r="F2505" s="9">
        <f>Table13[[#This Row],[ToMeasure]]-Table13[[#This Row],[FromMeasure]]</f>
        <v>0.16056445</v>
      </c>
      <c r="G2505" s="5" t="s">
        <v>4334</v>
      </c>
      <c r="H2505" s="35">
        <v>0</v>
      </c>
      <c r="I2505" s="56"/>
      <c r="J2505" t="s">
        <v>4332</v>
      </c>
      <c r="K2505" s="58" t="s">
        <v>203</v>
      </c>
      <c r="L2505" s="35">
        <v>0.16056445</v>
      </c>
      <c r="M2505" s="56"/>
      <c r="N2505" t="s">
        <v>4333</v>
      </c>
      <c r="O2505" s="2">
        <v>0</v>
      </c>
      <c r="P2505" s="2">
        <v>1205</v>
      </c>
      <c r="Q2505" s="2">
        <v>1205</v>
      </c>
      <c r="R2505" t="s">
        <v>8551</v>
      </c>
      <c r="S2505">
        <v>11</v>
      </c>
      <c r="T2505" t="s">
        <v>203</v>
      </c>
      <c r="U2505" s="2">
        <v>108</v>
      </c>
      <c r="V2505" s="2">
        <v>16</v>
      </c>
      <c r="W2505" s="8">
        <v>0.10290456431535269</v>
      </c>
      <c r="X2505" s="2">
        <v>1767</v>
      </c>
      <c r="Y2505" s="45"/>
      <c r="AC2505" s="1" t="str">
        <f>IF(Table13[[#This Row],[TCS MP]]&gt;=Table13[[#This Row],[BMP]],IF(Table13[[#This Row],[TCS MP]]&lt;=Table13[[#This Row],[EMP]],"Good","EMP"),"BMP")</f>
        <v>EMP</v>
      </c>
    </row>
    <row r="2506" spans="1:29" ht="24" customHeight="1" x14ac:dyDescent="0.25">
      <c r="A2506" t="s">
        <v>12013</v>
      </c>
      <c r="B2506" t="s">
        <v>19904</v>
      </c>
      <c r="C2506">
        <v>5420</v>
      </c>
      <c r="D2506" t="s">
        <v>17074</v>
      </c>
      <c r="E2506" t="s">
        <v>12014</v>
      </c>
      <c r="F2506" s="9">
        <f>Table13[[#This Row],[ToMeasure]]-Table13[[#This Row],[FromMeasure]]</f>
        <v>0.22508829999999999</v>
      </c>
      <c r="G2506" s="5" t="s">
        <v>7942</v>
      </c>
      <c r="H2506" s="35">
        <v>0</v>
      </c>
      <c r="I2506" s="56"/>
      <c r="J2506" t="s">
        <v>697</v>
      </c>
      <c r="K2506" s="58" t="s">
        <v>203</v>
      </c>
      <c r="L2506" s="35">
        <v>0.22508829999999999</v>
      </c>
      <c r="M2506" s="56"/>
      <c r="N2506" t="s">
        <v>1899</v>
      </c>
      <c r="O2506" s="2">
        <v>2664</v>
      </c>
      <c r="P2506" s="2">
        <v>0</v>
      </c>
      <c r="Q2506" s="2">
        <v>2664</v>
      </c>
      <c r="R2506" t="s">
        <v>12015</v>
      </c>
      <c r="S2506">
        <v>9</v>
      </c>
      <c r="T2506" t="s">
        <v>203</v>
      </c>
      <c r="U2506" s="2">
        <v>244</v>
      </c>
      <c r="V2506" s="2">
        <v>38</v>
      </c>
      <c r="W2506" s="8">
        <v>0.10585585585585586</v>
      </c>
      <c r="X2506" s="2">
        <v>3907</v>
      </c>
      <c r="Y2506" s="45"/>
      <c r="AC2506" s="1" t="str">
        <f>IF(Table13[[#This Row],[TCS MP]]&gt;=Table13[[#This Row],[BMP]],IF(Table13[[#This Row],[TCS MP]]&lt;=Table13[[#This Row],[EMP]],"Good","EMP"),"BMP")</f>
        <v>EMP</v>
      </c>
    </row>
    <row r="2507" spans="1:29" ht="24" customHeight="1" x14ac:dyDescent="0.25">
      <c r="A2507" t="s">
        <v>8552</v>
      </c>
      <c r="B2507" t="s">
        <v>19906</v>
      </c>
      <c r="C2507">
        <v>5422</v>
      </c>
      <c r="D2507" t="s">
        <v>17074</v>
      </c>
      <c r="E2507" t="s">
        <v>8553</v>
      </c>
      <c r="F2507" s="9">
        <f>Table13[[#This Row],[ToMeasure]]-Table13[[#This Row],[FromMeasure]]</f>
        <v>0.27300140000000001</v>
      </c>
      <c r="G2507" s="5" t="s">
        <v>8554</v>
      </c>
      <c r="H2507" s="35">
        <v>0</v>
      </c>
      <c r="I2507" s="56"/>
      <c r="J2507" t="s">
        <v>4333</v>
      </c>
      <c r="K2507" s="58" t="s">
        <v>203</v>
      </c>
      <c r="L2507" s="35">
        <v>0.27300140000000001</v>
      </c>
      <c r="M2507" s="56"/>
      <c r="N2507" t="s">
        <v>1896</v>
      </c>
      <c r="O2507" s="2">
        <v>0</v>
      </c>
      <c r="P2507" s="2">
        <v>8241</v>
      </c>
      <c r="Q2507" s="2">
        <v>8241</v>
      </c>
      <c r="R2507" t="s">
        <v>8555</v>
      </c>
      <c r="S2507">
        <v>10</v>
      </c>
      <c r="T2507" t="s">
        <v>203</v>
      </c>
      <c r="U2507" s="2">
        <v>756</v>
      </c>
      <c r="V2507" s="2">
        <v>121</v>
      </c>
      <c r="W2507" s="8">
        <v>0.10641912389273146</v>
      </c>
      <c r="X2507" s="2">
        <v>12085</v>
      </c>
      <c r="Y2507" s="45"/>
      <c r="AC2507" s="1" t="str">
        <f>IF(Table13[[#This Row],[TCS MP]]&gt;=Table13[[#This Row],[BMP]],IF(Table13[[#This Row],[TCS MP]]&lt;=Table13[[#This Row],[EMP]],"Good","EMP"),"BMP")</f>
        <v>EMP</v>
      </c>
    </row>
    <row r="2508" spans="1:29" ht="24" customHeight="1" x14ac:dyDescent="0.25">
      <c r="A2508" t="s">
        <v>7941</v>
      </c>
      <c r="B2508" t="s">
        <v>19905</v>
      </c>
      <c r="C2508">
        <v>5421</v>
      </c>
      <c r="D2508" t="s">
        <v>17074</v>
      </c>
      <c r="E2508" t="s">
        <v>1901</v>
      </c>
      <c r="F2508" s="9">
        <f>Table13[[#This Row],[ToMeasure]]-Table13[[#This Row],[FromMeasure]]</f>
        <v>0.1645104</v>
      </c>
      <c r="G2508" s="5" t="s">
        <v>1899</v>
      </c>
      <c r="H2508" s="35">
        <v>0</v>
      </c>
      <c r="I2508" s="56"/>
      <c r="J2508" t="s">
        <v>7942</v>
      </c>
      <c r="K2508" s="58" t="s">
        <v>203</v>
      </c>
      <c r="L2508" s="35">
        <v>0.1645104</v>
      </c>
      <c r="M2508" s="56"/>
      <c r="N2508" t="s">
        <v>697</v>
      </c>
      <c r="O2508" s="2">
        <v>6122</v>
      </c>
      <c r="P2508" s="2">
        <v>0</v>
      </c>
      <c r="Q2508" s="2">
        <v>6122</v>
      </c>
      <c r="R2508" t="s">
        <v>7943</v>
      </c>
      <c r="S2508">
        <v>15</v>
      </c>
      <c r="T2508" t="s">
        <v>203</v>
      </c>
      <c r="U2508" s="2">
        <v>551</v>
      </c>
      <c r="V2508" s="2">
        <v>87</v>
      </c>
      <c r="W2508" s="8">
        <v>0.10421430904933028</v>
      </c>
      <c r="X2508" s="2">
        <v>8977</v>
      </c>
      <c r="Y2508" s="45"/>
      <c r="AC2508" s="1" t="str">
        <f>IF(Table13[[#This Row],[TCS MP]]&gt;=Table13[[#This Row],[BMP]],IF(Table13[[#This Row],[TCS MP]]&lt;=Table13[[#This Row],[EMP]],"Good","EMP"),"BMP")</f>
        <v>EMP</v>
      </c>
    </row>
    <row r="2509" spans="1:29" ht="24" customHeight="1" x14ac:dyDescent="0.25">
      <c r="A2509" t="s">
        <v>12020</v>
      </c>
      <c r="B2509" t="s">
        <v>19907</v>
      </c>
      <c r="C2509">
        <v>5423</v>
      </c>
      <c r="D2509" t="s">
        <v>17074</v>
      </c>
      <c r="E2509" t="s">
        <v>1898</v>
      </c>
      <c r="F2509" s="9">
        <f>Table13[[#This Row],[ToMeasure]]-Table13[[#This Row],[FromMeasure]]</f>
        <v>0.23840241000000001</v>
      </c>
      <c r="G2509" s="5" t="s">
        <v>1896</v>
      </c>
      <c r="H2509" s="35">
        <v>0</v>
      </c>
      <c r="I2509" s="56"/>
      <c r="J2509" t="s">
        <v>8554</v>
      </c>
      <c r="K2509" s="58" t="s">
        <v>203</v>
      </c>
      <c r="L2509" s="35">
        <v>0.23840241000000001</v>
      </c>
      <c r="M2509" s="56"/>
      <c r="N2509" t="s">
        <v>4333</v>
      </c>
      <c r="O2509" s="2">
        <v>0</v>
      </c>
      <c r="P2509" s="2">
        <v>2787</v>
      </c>
      <c r="Q2509" s="2">
        <v>2787</v>
      </c>
      <c r="R2509" t="s">
        <v>12021</v>
      </c>
      <c r="S2509">
        <v>10</v>
      </c>
      <c r="T2509" t="s">
        <v>203</v>
      </c>
      <c r="U2509" s="2">
        <v>251</v>
      </c>
      <c r="V2509" s="2">
        <v>39</v>
      </c>
      <c r="W2509" s="8">
        <v>0.10405453893074991</v>
      </c>
      <c r="X2509" s="2">
        <v>4087</v>
      </c>
      <c r="Y2509" s="45"/>
      <c r="AC2509" s="1" t="str">
        <f>IF(Table13[[#This Row],[TCS MP]]&gt;=Table13[[#This Row],[BMP]],IF(Table13[[#This Row],[TCS MP]]&lt;=Table13[[#This Row],[EMP]],"Good","EMP"),"BMP")</f>
        <v>EMP</v>
      </c>
    </row>
    <row r="2510" spans="1:29" ht="24" customHeight="1" x14ac:dyDescent="0.25">
      <c r="A2510" t="s">
        <v>4336</v>
      </c>
      <c r="B2510" t="s">
        <v>19913</v>
      </c>
      <c r="C2510">
        <v>5440</v>
      </c>
      <c r="D2510" t="s">
        <v>17074</v>
      </c>
      <c r="E2510" t="s">
        <v>4337</v>
      </c>
      <c r="F2510" s="9">
        <f>Table13[[#This Row],[ToMeasure]]-Table13[[#This Row],[FromMeasure]]</f>
        <v>0.19563301999999999</v>
      </c>
      <c r="G2510" s="5" t="s">
        <v>4338</v>
      </c>
      <c r="H2510" s="35">
        <v>0</v>
      </c>
      <c r="I2510" s="56"/>
      <c r="J2510" t="s">
        <v>697</v>
      </c>
      <c r="K2510" s="58" t="s">
        <v>203</v>
      </c>
      <c r="L2510" s="35">
        <v>0.19563301999999999</v>
      </c>
      <c r="M2510" s="56"/>
      <c r="N2510" t="s">
        <v>4339</v>
      </c>
      <c r="O2510" s="2">
        <v>5809</v>
      </c>
      <c r="P2510" s="2">
        <v>0</v>
      </c>
      <c r="Q2510" s="2">
        <v>5809</v>
      </c>
      <c r="R2510" t="s">
        <v>4340</v>
      </c>
      <c r="S2510">
        <v>10</v>
      </c>
      <c r="T2510" t="s">
        <v>203</v>
      </c>
      <c r="U2510" s="2">
        <v>533</v>
      </c>
      <c r="V2510" s="2">
        <v>85</v>
      </c>
      <c r="W2510" s="8">
        <v>0.10638664141848855</v>
      </c>
      <c r="X2510" s="2">
        <v>8518</v>
      </c>
      <c r="Y2510" s="45"/>
      <c r="AC2510" s="1" t="str">
        <f>IF(Table13[[#This Row],[TCS MP]]&gt;=Table13[[#This Row],[BMP]],IF(Table13[[#This Row],[TCS MP]]&lt;=Table13[[#This Row],[EMP]],"Good","EMP"),"BMP")</f>
        <v>EMP</v>
      </c>
    </row>
    <row r="2511" spans="1:29" ht="24" customHeight="1" x14ac:dyDescent="0.25">
      <c r="A2511" t="s">
        <v>8556</v>
      </c>
      <c r="B2511" t="s">
        <v>19915</v>
      </c>
      <c r="C2511">
        <v>5442</v>
      </c>
      <c r="D2511" t="s">
        <v>17074</v>
      </c>
      <c r="E2511" t="s">
        <v>8557</v>
      </c>
      <c r="F2511" s="9">
        <f>Table13[[#This Row],[ToMeasure]]-Table13[[#This Row],[FromMeasure]]</f>
        <v>0.18122761000000001</v>
      </c>
      <c r="G2511" s="5" t="s">
        <v>7947</v>
      </c>
      <c r="H2511" s="35">
        <v>0</v>
      </c>
      <c r="I2511" s="56"/>
      <c r="J2511" t="s">
        <v>4333</v>
      </c>
      <c r="K2511" s="58" t="s">
        <v>203</v>
      </c>
      <c r="L2511" s="35">
        <v>0.18122761000000001</v>
      </c>
      <c r="M2511" s="56"/>
      <c r="N2511" t="s">
        <v>7946</v>
      </c>
      <c r="O2511" s="2">
        <v>0</v>
      </c>
      <c r="P2511" s="2">
        <v>3096</v>
      </c>
      <c r="Q2511" s="2">
        <v>3096</v>
      </c>
      <c r="R2511" t="s">
        <v>8558</v>
      </c>
      <c r="S2511">
        <v>10</v>
      </c>
      <c r="T2511" t="s">
        <v>203</v>
      </c>
      <c r="U2511" s="2">
        <v>284</v>
      </c>
      <c r="V2511" s="2">
        <v>46</v>
      </c>
      <c r="W2511" s="8">
        <v>0.1065891472868217</v>
      </c>
      <c r="X2511" s="2">
        <v>4540</v>
      </c>
      <c r="Y2511" s="45"/>
      <c r="AC2511" s="1" t="str">
        <f>IF(Table13[[#This Row],[TCS MP]]&gt;=Table13[[#This Row],[BMP]],IF(Table13[[#This Row],[TCS MP]]&lt;=Table13[[#This Row],[EMP]],"Good","EMP"),"BMP")</f>
        <v>EMP</v>
      </c>
    </row>
    <row r="2512" spans="1:29" ht="24" customHeight="1" x14ac:dyDescent="0.25">
      <c r="A2512" t="s">
        <v>12022</v>
      </c>
      <c r="B2512" t="s">
        <v>19914</v>
      </c>
      <c r="C2512">
        <v>5441</v>
      </c>
      <c r="D2512" t="s">
        <v>17074</v>
      </c>
      <c r="E2512" t="s">
        <v>12023</v>
      </c>
      <c r="F2512" s="9">
        <f>Table13[[#This Row],[ToMeasure]]-Table13[[#This Row],[FromMeasure]]</f>
        <v>0.25897708000000003</v>
      </c>
      <c r="G2512" s="5" t="s">
        <v>4339</v>
      </c>
      <c r="H2512" s="35">
        <v>0</v>
      </c>
      <c r="I2512" s="56"/>
      <c r="J2512" t="s">
        <v>4338</v>
      </c>
      <c r="K2512" s="58" t="s">
        <v>203</v>
      </c>
      <c r="L2512" s="35">
        <v>0.25897708000000003</v>
      </c>
      <c r="M2512" s="56"/>
      <c r="N2512" t="s">
        <v>697</v>
      </c>
      <c r="O2512" s="2">
        <v>3310</v>
      </c>
      <c r="P2512" s="2">
        <v>0</v>
      </c>
      <c r="Q2512" s="2">
        <v>3310</v>
      </c>
      <c r="R2512" t="s">
        <v>12024</v>
      </c>
      <c r="S2512">
        <v>9</v>
      </c>
      <c r="T2512" t="s">
        <v>203</v>
      </c>
      <c r="U2512" s="2">
        <v>298</v>
      </c>
      <c r="V2512" s="2">
        <v>47</v>
      </c>
      <c r="W2512" s="8">
        <v>0.10422960725075529</v>
      </c>
      <c r="X2512" s="2">
        <v>4854</v>
      </c>
      <c r="Y2512" s="45"/>
      <c r="AC2512" s="1" t="str">
        <f>IF(Table13[[#This Row],[TCS MP]]&gt;=Table13[[#This Row],[BMP]],IF(Table13[[#This Row],[TCS MP]]&lt;=Table13[[#This Row],[EMP]],"Good","EMP"),"BMP")</f>
        <v>EMP</v>
      </c>
    </row>
    <row r="2513" spans="1:29" ht="24" customHeight="1" x14ac:dyDescent="0.25">
      <c r="A2513" t="s">
        <v>7944</v>
      </c>
      <c r="B2513" t="s">
        <v>19916</v>
      </c>
      <c r="C2513">
        <v>5443</v>
      </c>
      <c r="D2513" t="s">
        <v>17074</v>
      </c>
      <c r="E2513" t="s">
        <v>7945</v>
      </c>
      <c r="F2513" s="9">
        <f>Table13[[#This Row],[ToMeasure]]-Table13[[#This Row],[FromMeasure]]</f>
        <v>0.13256751</v>
      </c>
      <c r="G2513" s="5" t="s">
        <v>7946</v>
      </c>
      <c r="H2513" s="35">
        <v>0</v>
      </c>
      <c r="I2513" s="56"/>
      <c r="J2513" t="s">
        <v>7947</v>
      </c>
      <c r="K2513" s="58" t="s">
        <v>203</v>
      </c>
      <c r="L2513" s="35">
        <v>0.13256751</v>
      </c>
      <c r="M2513" s="56"/>
      <c r="N2513" t="s">
        <v>4333</v>
      </c>
      <c r="O2513" s="2">
        <v>0</v>
      </c>
      <c r="P2513" s="2">
        <v>6731</v>
      </c>
      <c r="Q2513" s="2">
        <v>6731</v>
      </c>
      <c r="R2513" t="s">
        <v>7948</v>
      </c>
      <c r="S2513">
        <v>9</v>
      </c>
      <c r="T2513" t="s">
        <v>203</v>
      </c>
      <c r="U2513" s="2">
        <v>607</v>
      </c>
      <c r="V2513" s="2">
        <v>98</v>
      </c>
      <c r="W2513" s="8">
        <v>0.10473926608230574</v>
      </c>
      <c r="X2513" s="2">
        <v>9871</v>
      </c>
      <c r="Y2513" s="45"/>
      <c r="AC2513" s="1" t="str">
        <f>IF(Table13[[#This Row],[TCS MP]]&gt;=Table13[[#This Row],[BMP]],IF(Table13[[#This Row],[TCS MP]]&lt;=Table13[[#This Row],[EMP]],"Good","EMP"),"BMP")</f>
        <v>EMP</v>
      </c>
    </row>
    <row r="2514" spans="1:29" ht="24" customHeight="1" x14ac:dyDescent="0.25">
      <c r="A2514" t="s">
        <v>4341</v>
      </c>
      <c r="B2514" t="s">
        <v>19922</v>
      </c>
      <c r="C2514">
        <v>5450</v>
      </c>
      <c r="D2514" t="s">
        <v>17074</v>
      </c>
      <c r="E2514" t="s">
        <v>4342</v>
      </c>
      <c r="F2514" s="9">
        <f>Table13[[#This Row],[ToMeasure]]-Table13[[#This Row],[FromMeasure]]</f>
        <v>0.20762992999999999</v>
      </c>
      <c r="G2514" s="5" t="s">
        <v>4343</v>
      </c>
      <c r="H2514" s="35">
        <v>0</v>
      </c>
      <c r="I2514" s="56"/>
      <c r="J2514" t="s">
        <v>697</v>
      </c>
      <c r="K2514" s="58" t="s">
        <v>203</v>
      </c>
      <c r="L2514" s="35">
        <v>0.20762992999999999</v>
      </c>
      <c r="M2514" s="56"/>
      <c r="N2514" t="s">
        <v>4344</v>
      </c>
      <c r="O2514" s="2">
        <v>4705</v>
      </c>
      <c r="P2514" s="2">
        <v>0</v>
      </c>
      <c r="Q2514" s="2">
        <v>4705</v>
      </c>
      <c r="R2514" t="s">
        <v>4345</v>
      </c>
      <c r="S2514">
        <v>12</v>
      </c>
      <c r="T2514" t="s">
        <v>203</v>
      </c>
      <c r="U2514" s="2">
        <v>431</v>
      </c>
      <c r="V2514" s="2">
        <v>70</v>
      </c>
      <c r="W2514" s="8">
        <v>0.10648246546227418</v>
      </c>
      <c r="X2514" s="2">
        <v>6900</v>
      </c>
      <c r="Y2514" s="45"/>
      <c r="AC2514" s="1" t="str">
        <f>IF(Table13[[#This Row],[TCS MP]]&gt;=Table13[[#This Row],[BMP]],IF(Table13[[#This Row],[TCS MP]]&lt;=Table13[[#This Row],[EMP]],"Good","EMP"),"BMP")</f>
        <v>EMP</v>
      </c>
    </row>
    <row r="2515" spans="1:29" ht="24" customHeight="1" x14ac:dyDescent="0.25">
      <c r="A2515" t="s">
        <v>4346</v>
      </c>
      <c r="B2515" t="s">
        <v>19924</v>
      </c>
      <c r="C2515">
        <v>5452</v>
      </c>
      <c r="D2515" t="s">
        <v>17074</v>
      </c>
      <c r="E2515" t="s">
        <v>4347</v>
      </c>
      <c r="F2515" s="9">
        <f>Table13[[#This Row],[ToMeasure]]-Table13[[#This Row],[FromMeasure]]</f>
        <v>0.16305365999999999</v>
      </c>
      <c r="G2515" s="5" t="s">
        <v>4348</v>
      </c>
      <c r="H2515" s="35">
        <v>0</v>
      </c>
      <c r="I2515" s="56"/>
      <c r="J2515" t="s">
        <v>4333</v>
      </c>
      <c r="K2515" s="58" t="s">
        <v>203</v>
      </c>
      <c r="L2515" s="35">
        <v>0.16305365999999999</v>
      </c>
      <c r="M2515" s="56"/>
      <c r="N2515" t="s">
        <v>4349</v>
      </c>
      <c r="O2515" s="2">
        <v>0</v>
      </c>
      <c r="P2515" s="2">
        <v>1434</v>
      </c>
      <c r="Q2515" s="2">
        <v>1434</v>
      </c>
      <c r="R2515" t="s">
        <v>4350</v>
      </c>
      <c r="S2515">
        <v>14</v>
      </c>
      <c r="T2515" t="s">
        <v>203</v>
      </c>
      <c r="U2515" s="2">
        <v>131</v>
      </c>
      <c r="V2515" s="2">
        <v>20</v>
      </c>
      <c r="W2515" s="8">
        <v>0.10529986052998605</v>
      </c>
      <c r="X2515" s="2">
        <v>2103</v>
      </c>
      <c r="Y2515" s="45"/>
      <c r="AC2515" s="1" t="str">
        <f>IF(Table13[[#This Row],[TCS MP]]&gt;=Table13[[#This Row],[BMP]],IF(Table13[[#This Row],[TCS MP]]&lt;=Table13[[#This Row],[EMP]],"Good","EMP"),"BMP")</f>
        <v>EMP</v>
      </c>
    </row>
    <row r="2516" spans="1:29" ht="24" customHeight="1" x14ac:dyDescent="0.25">
      <c r="A2516" t="s">
        <v>4351</v>
      </c>
      <c r="B2516" t="s">
        <v>19923</v>
      </c>
      <c r="C2516">
        <v>5451</v>
      </c>
      <c r="D2516" t="s">
        <v>17074</v>
      </c>
      <c r="E2516" t="s">
        <v>4352</v>
      </c>
      <c r="F2516" s="9">
        <f>Table13[[#This Row],[ToMeasure]]-Table13[[#This Row],[FromMeasure]]</f>
        <v>0.20776881</v>
      </c>
      <c r="G2516" s="5" t="s">
        <v>4344</v>
      </c>
      <c r="H2516" s="35">
        <v>0</v>
      </c>
      <c r="I2516" s="56"/>
      <c r="J2516" t="s">
        <v>4343</v>
      </c>
      <c r="K2516" s="58" t="s">
        <v>203</v>
      </c>
      <c r="L2516" s="35">
        <v>0.20776881</v>
      </c>
      <c r="M2516" s="56"/>
      <c r="N2516" t="s">
        <v>697</v>
      </c>
      <c r="O2516" s="2">
        <v>2187</v>
      </c>
      <c r="P2516" s="2">
        <v>0</v>
      </c>
      <c r="Q2516" s="2">
        <v>2187</v>
      </c>
      <c r="R2516" t="s">
        <v>4353</v>
      </c>
      <c r="S2516">
        <v>14</v>
      </c>
      <c r="T2516" t="s">
        <v>203</v>
      </c>
      <c r="U2516" s="2">
        <v>196</v>
      </c>
      <c r="V2516" s="2">
        <v>31</v>
      </c>
      <c r="W2516" s="8">
        <v>0.10379515317786922</v>
      </c>
      <c r="X2516" s="2">
        <v>3207</v>
      </c>
      <c r="Y2516" s="45"/>
      <c r="AC2516" s="1" t="str">
        <f>IF(Table13[[#This Row],[TCS MP]]&gt;=Table13[[#This Row],[BMP]],IF(Table13[[#This Row],[TCS MP]]&lt;=Table13[[#This Row],[EMP]],"Good","EMP"),"BMP")</f>
        <v>EMP</v>
      </c>
    </row>
    <row r="2517" spans="1:29" ht="24" customHeight="1" x14ac:dyDescent="0.25">
      <c r="A2517" t="s">
        <v>7949</v>
      </c>
      <c r="B2517" t="s">
        <v>19925</v>
      </c>
      <c r="C2517">
        <v>5453</v>
      </c>
      <c r="D2517" t="s">
        <v>17074</v>
      </c>
      <c r="E2517" t="s">
        <v>7950</v>
      </c>
      <c r="F2517" s="9">
        <f>Table13[[#This Row],[ToMeasure]]-Table13[[#This Row],[FromMeasure]]</f>
        <v>0.15778742000000001</v>
      </c>
      <c r="G2517" s="5" t="s">
        <v>4349</v>
      </c>
      <c r="H2517" s="35">
        <v>0</v>
      </c>
      <c r="I2517" s="56"/>
      <c r="J2517" t="s">
        <v>4348</v>
      </c>
      <c r="K2517" s="58" t="s">
        <v>203</v>
      </c>
      <c r="L2517" s="35">
        <v>0.15778742000000001</v>
      </c>
      <c r="M2517" s="56"/>
      <c r="N2517" t="s">
        <v>4333</v>
      </c>
      <c r="O2517" s="2">
        <v>0</v>
      </c>
      <c r="P2517" s="2">
        <v>6239</v>
      </c>
      <c r="Q2517" s="2">
        <v>6239</v>
      </c>
      <c r="R2517" t="s">
        <v>7951</v>
      </c>
      <c r="S2517">
        <v>11</v>
      </c>
      <c r="T2517" t="s">
        <v>203</v>
      </c>
      <c r="U2517" s="2">
        <v>561</v>
      </c>
      <c r="V2517" s="2">
        <v>91</v>
      </c>
      <c r="W2517" s="8">
        <v>0.104503926911364</v>
      </c>
      <c r="X2517" s="2">
        <v>9149</v>
      </c>
      <c r="Y2517" s="45"/>
      <c r="AC2517" s="1" t="str">
        <f>IF(Table13[[#This Row],[TCS MP]]&gt;=Table13[[#This Row],[BMP]],IF(Table13[[#This Row],[TCS MP]]&lt;=Table13[[#This Row],[EMP]],"Good","EMP"),"BMP")</f>
        <v>EMP</v>
      </c>
    </row>
    <row r="2518" spans="1:29" ht="24" customHeight="1" x14ac:dyDescent="0.25">
      <c r="A2518" t="s">
        <v>4354</v>
      </c>
      <c r="B2518" t="s">
        <v>19930</v>
      </c>
      <c r="C2518">
        <v>5460</v>
      </c>
      <c r="D2518" t="s">
        <v>17074</v>
      </c>
      <c r="E2518" t="s">
        <v>4355</v>
      </c>
      <c r="F2518" s="9">
        <f>Table13[[#This Row],[ToMeasure]]-Table13[[#This Row],[FromMeasure]]</f>
        <v>0.16871464999999999</v>
      </c>
      <c r="G2518" s="5" t="s">
        <v>4356</v>
      </c>
      <c r="H2518" s="35">
        <v>0</v>
      </c>
      <c r="I2518" s="56"/>
      <c r="J2518" t="s">
        <v>697</v>
      </c>
      <c r="K2518" s="58" t="s">
        <v>203</v>
      </c>
      <c r="L2518" s="35">
        <v>0.16871464999999999</v>
      </c>
      <c r="M2518" s="56"/>
      <c r="N2518" t="s">
        <v>2414</v>
      </c>
      <c r="O2518" s="2">
        <v>913</v>
      </c>
      <c r="P2518" s="2">
        <v>0</v>
      </c>
      <c r="Q2518" s="2">
        <v>913</v>
      </c>
      <c r="R2518" t="s">
        <v>4357</v>
      </c>
      <c r="S2518">
        <v>10</v>
      </c>
      <c r="T2518" t="s">
        <v>203</v>
      </c>
      <c r="U2518" s="2">
        <v>81</v>
      </c>
      <c r="V2518" s="2">
        <v>12</v>
      </c>
      <c r="W2518" s="8">
        <v>0.10186199342825848</v>
      </c>
      <c r="X2518" s="2">
        <v>1339</v>
      </c>
      <c r="Y2518" s="45"/>
      <c r="AC2518" s="1" t="str">
        <f>IF(Table13[[#This Row],[TCS MP]]&gt;=Table13[[#This Row],[BMP]],IF(Table13[[#This Row],[TCS MP]]&lt;=Table13[[#This Row],[EMP]],"Good","EMP"),"BMP")</f>
        <v>EMP</v>
      </c>
    </row>
    <row r="2519" spans="1:29" ht="24" customHeight="1" x14ac:dyDescent="0.25">
      <c r="A2519" t="s">
        <v>8559</v>
      </c>
      <c r="B2519" t="s">
        <v>19932</v>
      </c>
      <c r="C2519">
        <v>5462</v>
      </c>
      <c r="D2519" t="s">
        <v>17074</v>
      </c>
      <c r="E2519" t="s">
        <v>8560</v>
      </c>
      <c r="F2519" s="9">
        <f>Table13[[#This Row],[ToMeasure]]-Table13[[#This Row],[FromMeasure]]</f>
        <v>0.16279150000000001</v>
      </c>
      <c r="G2519" s="5" t="s">
        <v>8561</v>
      </c>
      <c r="H2519" s="35">
        <v>0</v>
      </c>
      <c r="I2519" s="56"/>
      <c r="J2519" t="s">
        <v>4333</v>
      </c>
      <c r="K2519" s="58" t="s">
        <v>203</v>
      </c>
      <c r="L2519" s="35">
        <v>0.16279150000000001</v>
      </c>
      <c r="M2519" s="56"/>
      <c r="N2519" t="s">
        <v>8562</v>
      </c>
      <c r="O2519" s="2">
        <v>0</v>
      </c>
      <c r="P2519" s="2">
        <v>1105</v>
      </c>
      <c r="Q2519" s="2">
        <v>1105</v>
      </c>
      <c r="R2519" t="s">
        <v>8563</v>
      </c>
      <c r="S2519">
        <v>12</v>
      </c>
      <c r="T2519" t="s">
        <v>203</v>
      </c>
      <c r="U2519" s="2">
        <v>100</v>
      </c>
      <c r="V2519" s="2">
        <v>16</v>
      </c>
      <c r="W2519" s="8">
        <v>0.10497737556561086</v>
      </c>
      <c r="X2519" s="2">
        <v>1620</v>
      </c>
      <c r="Y2519" s="45"/>
      <c r="AC2519" s="1" t="str">
        <f>IF(Table13[[#This Row],[TCS MP]]&gt;=Table13[[#This Row],[BMP]],IF(Table13[[#This Row],[TCS MP]]&lt;=Table13[[#This Row],[EMP]],"Good","EMP"),"BMP")</f>
        <v>EMP</v>
      </c>
    </row>
    <row r="2520" spans="1:29" ht="24" customHeight="1" x14ac:dyDescent="0.25">
      <c r="A2520" t="s">
        <v>4358</v>
      </c>
      <c r="B2520" t="s">
        <v>19931</v>
      </c>
      <c r="C2520">
        <v>5461</v>
      </c>
      <c r="D2520" t="s">
        <v>17074</v>
      </c>
      <c r="E2520" t="s">
        <v>4359</v>
      </c>
      <c r="F2520" s="9">
        <f>Table13[[#This Row],[ToMeasure]]-Table13[[#This Row],[FromMeasure]]</f>
        <v>0.15693335</v>
      </c>
      <c r="G2520" s="5" t="s">
        <v>4360</v>
      </c>
      <c r="H2520" s="35">
        <v>0</v>
      </c>
      <c r="I2520" s="56"/>
      <c r="J2520" t="s">
        <v>2414</v>
      </c>
      <c r="K2520" s="58" t="s">
        <v>203</v>
      </c>
      <c r="L2520" s="35">
        <v>0.15693335</v>
      </c>
      <c r="M2520" s="56"/>
      <c r="N2520" t="s">
        <v>697</v>
      </c>
      <c r="O2520" s="2">
        <v>1029</v>
      </c>
      <c r="P2520" s="2">
        <v>0</v>
      </c>
      <c r="Q2520" s="2">
        <v>1029</v>
      </c>
      <c r="R2520" t="s">
        <v>4361</v>
      </c>
      <c r="S2520">
        <v>13</v>
      </c>
      <c r="T2520" t="s">
        <v>203</v>
      </c>
      <c r="U2520" s="2">
        <v>92</v>
      </c>
      <c r="V2520" s="2">
        <v>14</v>
      </c>
      <c r="W2520" s="8">
        <v>0.10301263362487852</v>
      </c>
      <c r="X2520" s="2">
        <v>1509</v>
      </c>
      <c r="Y2520" s="45"/>
      <c r="AC2520" s="1" t="str">
        <f>IF(Table13[[#This Row],[TCS MP]]&gt;=Table13[[#This Row],[BMP]],IF(Table13[[#This Row],[TCS MP]]&lt;=Table13[[#This Row],[EMP]],"Good","EMP"),"BMP")</f>
        <v>EMP</v>
      </c>
    </row>
    <row r="2521" spans="1:29" ht="24" customHeight="1" x14ac:dyDescent="0.25">
      <c r="A2521" t="s">
        <v>8564</v>
      </c>
      <c r="B2521" t="s">
        <v>19933</v>
      </c>
      <c r="C2521">
        <v>5463</v>
      </c>
      <c r="D2521" t="s">
        <v>17074</v>
      </c>
      <c r="E2521" t="s">
        <v>8565</v>
      </c>
      <c r="F2521" s="9">
        <f>Table13[[#This Row],[ToMeasure]]-Table13[[#This Row],[FromMeasure]]</f>
        <v>0.16613410000000001</v>
      </c>
      <c r="G2521" s="5" t="s">
        <v>8562</v>
      </c>
      <c r="H2521" s="35">
        <v>0</v>
      </c>
      <c r="I2521" s="56"/>
      <c r="J2521" t="s">
        <v>8561</v>
      </c>
      <c r="K2521" s="58" t="s">
        <v>203</v>
      </c>
      <c r="L2521" s="35">
        <v>0.16613410000000001</v>
      </c>
      <c r="M2521" s="56"/>
      <c r="N2521" t="s">
        <v>4333</v>
      </c>
      <c r="O2521" s="2">
        <v>0</v>
      </c>
      <c r="P2521" s="2">
        <v>2076</v>
      </c>
      <c r="Q2521" s="2">
        <v>2076</v>
      </c>
      <c r="R2521" t="s">
        <v>8566</v>
      </c>
      <c r="S2521">
        <v>15</v>
      </c>
      <c r="T2521" t="s">
        <v>203</v>
      </c>
      <c r="U2521" s="2">
        <v>187</v>
      </c>
      <c r="V2521" s="2">
        <v>30</v>
      </c>
      <c r="W2521" s="8">
        <v>0.10452793834296724</v>
      </c>
      <c r="X2521" s="2">
        <v>3044</v>
      </c>
      <c r="Y2521" s="45"/>
      <c r="AC2521" s="1" t="str">
        <f>IF(Table13[[#This Row],[TCS MP]]&gt;=Table13[[#This Row],[BMP]],IF(Table13[[#This Row],[TCS MP]]&lt;=Table13[[#This Row],[EMP]],"Good","EMP"),"BMP")</f>
        <v>EMP</v>
      </c>
    </row>
    <row r="2522" spans="1:29" ht="24" customHeight="1" x14ac:dyDescent="0.25">
      <c r="A2522" t="s">
        <v>12025</v>
      </c>
      <c r="B2522" t="s">
        <v>19938</v>
      </c>
      <c r="C2522">
        <v>5470</v>
      </c>
      <c r="D2522" t="s">
        <v>17074</v>
      </c>
      <c r="E2522" t="s">
        <v>12026</v>
      </c>
      <c r="F2522" s="9">
        <f>Table13[[#This Row],[ToMeasure]]-Table13[[#This Row],[FromMeasure]]</f>
        <v>0.24743365</v>
      </c>
      <c r="G2522" s="5" t="s">
        <v>8570</v>
      </c>
      <c r="H2522" s="35">
        <v>0</v>
      </c>
      <c r="I2522" s="56"/>
      <c r="J2522" t="s">
        <v>697</v>
      </c>
      <c r="K2522" s="58" t="s">
        <v>203</v>
      </c>
      <c r="L2522" s="35">
        <v>0.24743365</v>
      </c>
      <c r="M2522" s="56"/>
      <c r="N2522" t="s">
        <v>8569</v>
      </c>
      <c r="O2522" s="2">
        <v>1196</v>
      </c>
      <c r="P2522" s="2">
        <v>0</v>
      </c>
      <c r="Q2522" s="2">
        <v>1196</v>
      </c>
      <c r="R2522" t="s">
        <v>12027</v>
      </c>
      <c r="S2522">
        <v>11</v>
      </c>
      <c r="T2522" t="s">
        <v>203</v>
      </c>
      <c r="U2522" s="2">
        <v>108</v>
      </c>
      <c r="V2522" s="2">
        <v>16</v>
      </c>
      <c r="W2522" s="8">
        <v>0.10367892976588629</v>
      </c>
      <c r="X2522" s="2">
        <v>1754</v>
      </c>
      <c r="Y2522" s="45"/>
      <c r="AC2522" s="1" t="str">
        <f>IF(Table13[[#This Row],[TCS MP]]&gt;=Table13[[#This Row],[BMP]],IF(Table13[[#This Row],[TCS MP]]&lt;=Table13[[#This Row],[EMP]],"Good","EMP"),"BMP")</f>
        <v>EMP</v>
      </c>
    </row>
    <row r="2523" spans="1:29" ht="24" customHeight="1" x14ac:dyDescent="0.25">
      <c r="A2523" t="s">
        <v>4362</v>
      </c>
      <c r="B2523" t="s">
        <v>19940</v>
      </c>
      <c r="C2523">
        <v>5472</v>
      </c>
      <c r="D2523" t="s">
        <v>17074</v>
      </c>
      <c r="E2523" t="s">
        <v>4363</v>
      </c>
      <c r="F2523" s="9">
        <f>Table13[[#This Row],[ToMeasure]]-Table13[[#This Row],[FromMeasure]]</f>
        <v>0.18527086000000001</v>
      </c>
      <c r="G2523" s="5" t="s">
        <v>4364</v>
      </c>
      <c r="H2523" s="35">
        <v>0</v>
      </c>
      <c r="I2523" s="56"/>
      <c r="J2523" t="s">
        <v>4333</v>
      </c>
      <c r="K2523" s="58" t="s">
        <v>203</v>
      </c>
      <c r="L2523" s="35">
        <v>0.18527086000000001</v>
      </c>
      <c r="M2523" s="56"/>
      <c r="N2523" t="s">
        <v>4365</v>
      </c>
      <c r="O2523" s="2">
        <v>0</v>
      </c>
      <c r="P2523" s="2">
        <v>258</v>
      </c>
      <c r="Q2523" s="2">
        <v>258</v>
      </c>
      <c r="R2523" t="s">
        <v>4366</v>
      </c>
      <c r="S2523">
        <v>31</v>
      </c>
      <c r="T2523" t="s">
        <v>203</v>
      </c>
      <c r="U2523" s="2">
        <v>23</v>
      </c>
      <c r="V2523" s="2">
        <v>3</v>
      </c>
      <c r="W2523" s="8">
        <v>0.10077519379844961</v>
      </c>
      <c r="X2523" s="2">
        <v>379</v>
      </c>
      <c r="Y2523" s="45"/>
      <c r="AC2523" s="1" t="str">
        <f>IF(Table13[[#This Row],[TCS MP]]&gt;=Table13[[#This Row],[BMP]],IF(Table13[[#This Row],[TCS MP]]&lt;=Table13[[#This Row],[EMP]],"Good","EMP"),"BMP")</f>
        <v>EMP</v>
      </c>
    </row>
    <row r="2524" spans="1:29" ht="24" customHeight="1" x14ac:dyDescent="0.25">
      <c r="A2524" t="s">
        <v>8567</v>
      </c>
      <c r="B2524" t="s">
        <v>19939</v>
      </c>
      <c r="C2524">
        <v>5471</v>
      </c>
      <c r="D2524" t="s">
        <v>17074</v>
      </c>
      <c r="E2524" t="s">
        <v>8568</v>
      </c>
      <c r="F2524" s="9">
        <f>Table13[[#This Row],[ToMeasure]]-Table13[[#This Row],[FromMeasure]]</f>
        <v>0.23976644</v>
      </c>
      <c r="G2524" s="5" t="s">
        <v>8569</v>
      </c>
      <c r="H2524" s="35">
        <v>0</v>
      </c>
      <c r="I2524" s="56"/>
      <c r="J2524" t="s">
        <v>8570</v>
      </c>
      <c r="K2524" s="58" t="s">
        <v>203</v>
      </c>
      <c r="L2524" s="35">
        <v>0.23976644</v>
      </c>
      <c r="M2524" s="56"/>
      <c r="N2524" t="s">
        <v>697</v>
      </c>
      <c r="O2524" s="2">
        <v>823</v>
      </c>
      <c r="P2524" s="2">
        <v>0</v>
      </c>
      <c r="Q2524" s="2">
        <v>823</v>
      </c>
      <c r="R2524" t="s">
        <v>8571</v>
      </c>
      <c r="S2524">
        <v>14</v>
      </c>
      <c r="T2524" t="s">
        <v>203</v>
      </c>
      <c r="U2524" s="2">
        <v>73</v>
      </c>
      <c r="V2524" s="2">
        <v>11</v>
      </c>
      <c r="W2524" s="8">
        <v>0.10206561360874848</v>
      </c>
      <c r="X2524" s="2">
        <v>1210</v>
      </c>
      <c r="Y2524" s="45"/>
      <c r="AC2524" s="1" t="str">
        <f>IF(Table13[[#This Row],[TCS MP]]&gt;=Table13[[#This Row],[BMP]],IF(Table13[[#This Row],[TCS MP]]&lt;=Table13[[#This Row],[EMP]],"Good","EMP"),"BMP")</f>
        <v>EMP</v>
      </c>
    </row>
    <row r="2525" spans="1:29" ht="24" customHeight="1" x14ac:dyDescent="0.25">
      <c r="A2525" t="s">
        <v>7952</v>
      </c>
      <c r="B2525" t="s">
        <v>19941</v>
      </c>
      <c r="C2525">
        <v>5473</v>
      </c>
      <c r="D2525" t="s">
        <v>17074</v>
      </c>
      <c r="E2525" t="s">
        <v>7953</v>
      </c>
      <c r="F2525" s="9">
        <f>Table13[[#This Row],[ToMeasure]]-Table13[[#This Row],[FromMeasure]]</f>
        <v>0.14923270999999999</v>
      </c>
      <c r="G2525" s="5" t="s">
        <v>4365</v>
      </c>
      <c r="H2525" s="35">
        <v>0</v>
      </c>
      <c r="I2525" s="56"/>
      <c r="J2525" t="s">
        <v>4364</v>
      </c>
      <c r="K2525" s="58" t="s">
        <v>203</v>
      </c>
      <c r="L2525" s="35">
        <v>0.14923270999999999</v>
      </c>
      <c r="M2525" s="56"/>
      <c r="N2525" t="s">
        <v>4333</v>
      </c>
      <c r="O2525" s="2">
        <v>0</v>
      </c>
      <c r="P2525" s="2">
        <v>1247</v>
      </c>
      <c r="Q2525" s="2">
        <v>1247</v>
      </c>
      <c r="R2525" t="s">
        <v>7954</v>
      </c>
      <c r="S2525">
        <v>13</v>
      </c>
      <c r="T2525" t="s">
        <v>203</v>
      </c>
      <c r="U2525" s="2">
        <v>114</v>
      </c>
      <c r="V2525" s="2">
        <v>17</v>
      </c>
      <c r="W2525" s="8">
        <v>0.10505212510024058</v>
      </c>
      <c r="X2525" s="2">
        <v>1829</v>
      </c>
      <c r="Y2525" s="45"/>
      <c r="AC2525" s="1" t="str">
        <f>IF(Table13[[#This Row],[TCS MP]]&gt;=Table13[[#This Row],[BMP]],IF(Table13[[#This Row],[TCS MP]]&lt;=Table13[[#This Row],[EMP]],"Good","EMP"),"BMP")</f>
        <v>EMP</v>
      </c>
    </row>
    <row r="2526" spans="1:29" ht="24" customHeight="1" x14ac:dyDescent="0.25">
      <c r="A2526" t="s">
        <v>12028</v>
      </c>
      <c r="B2526" t="s">
        <v>19946</v>
      </c>
      <c r="C2526">
        <v>5480</v>
      </c>
      <c r="D2526" t="s">
        <v>17074</v>
      </c>
      <c r="E2526" t="s">
        <v>12029</v>
      </c>
      <c r="F2526" s="9">
        <f>Table13[[#This Row],[ToMeasure]]-Table13[[#This Row],[FromMeasure]]</f>
        <v>0.23814795999999999</v>
      </c>
      <c r="G2526" s="5" t="s">
        <v>4370</v>
      </c>
      <c r="H2526" s="35">
        <v>0</v>
      </c>
      <c r="I2526" s="56"/>
      <c r="J2526" t="s">
        <v>697</v>
      </c>
      <c r="K2526" s="58" t="s">
        <v>203</v>
      </c>
      <c r="L2526" s="35">
        <v>0.23814795999999999</v>
      </c>
      <c r="M2526" s="56"/>
      <c r="N2526" t="s">
        <v>4369</v>
      </c>
      <c r="O2526" s="2">
        <v>399</v>
      </c>
      <c r="P2526" s="2">
        <v>0</v>
      </c>
      <c r="Q2526" s="2">
        <v>399</v>
      </c>
      <c r="R2526" t="s">
        <v>12030</v>
      </c>
      <c r="S2526">
        <v>20</v>
      </c>
      <c r="T2526" t="s">
        <v>203</v>
      </c>
      <c r="U2526" s="2">
        <v>32</v>
      </c>
      <c r="V2526" s="2">
        <v>5</v>
      </c>
      <c r="W2526" s="8">
        <v>9.2731829573934832E-2</v>
      </c>
      <c r="X2526" s="2">
        <v>587</v>
      </c>
      <c r="Y2526" s="45"/>
      <c r="AC2526" s="1" t="str">
        <f>IF(Table13[[#This Row],[TCS MP]]&gt;=Table13[[#This Row],[BMP]],IF(Table13[[#This Row],[TCS MP]]&lt;=Table13[[#This Row],[EMP]],"Good","EMP"),"BMP")</f>
        <v>EMP</v>
      </c>
    </row>
    <row r="2527" spans="1:29" ht="24" customHeight="1" x14ac:dyDescent="0.25">
      <c r="A2527" t="s">
        <v>8954</v>
      </c>
      <c r="B2527" t="s">
        <v>19948</v>
      </c>
      <c r="C2527">
        <v>5482</v>
      </c>
      <c r="D2527" t="s">
        <v>17074</v>
      </c>
      <c r="E2527" t="s">
        <v>8955</v>
      </c>
      <c r="F2527" s="9">
        <f>Table13[[#This Row],[ToMeasure]]-Table13[[#This Row],[FromMeasure]]</f>
        <v>0.2628663</v>
      </c>
      <c r="G2527" s="5" t="s">
        <v>8956</v>
      </c>
      <c r="H2527" s="35">
        <v>0</v>
      </c>
      <c r="I2527" s="56"/>
      <c r="J2527" t="s">
        <v>4333</v>
      </c>
      <c r="K2527" s="58" t="s">
        <v>203</v>
      </c>
      <c r="L2527" s="35">
        <v>0.2628663</v>
      </c>
      <c r="M2527" s="56"/>
      <c r="N2527" t="s">
        <v>2172</v>
      </c>
      <c r="O2527" s="2">
        <v>0</v>
      </c>
      <c r="P2527" s="2">
        <v>64</v>
      </c>
      <c r="Q2527" s="2">
        <v>64</v>
      </c>
      <c r="R2527" t="s">
        <v>8957</v>
      </c>
      <c r="S2527">
        <v>17</v>
      </c>
      <c r="T2527" t="s">
        <v>203</v>
      </c>
      <c r="U2527" s="2">
        <v>5</v>
      </c>
      <c r="V2527" s="2">
        <v>5</v>
      </c>
      <c r="W2527" s="8">
        <v>0.15625</v>
      </c>
      <c r="X2527" s="2">
        <v>94</v>
      </c>
      <c r="Y2527" s="45"/>
      <c r="AC2527" s="1" t="str">
        <f>IF(Table13[[#This Row],[TCS MP]]&gt;=Table13[[#This Row],[BMP]],IF(Table13[[#This Row],[TCS MP]]&lt;=Table13[[#This Row],[EMP]],"Good","EMP"),"BMP")</f>
        <v>EMP</v>
      </c>
    </row>
    <row r="2528" spans="1:29" ht="24" customHeight="1" x14ac:dyDescent="0.25">
      <c r="A2528" t="s">
        <v>4367</v>
      </c>
      <c r="B2528" t="s">
        <v>19947</v>
      </c>
      <c r="C2528">
        <v>5481</v>
      </c>
      <c r="D2528" t="s">
        <v>17074</v>
      </c>
      <c r="E2528" t="s">
        <v>4368</v>
      </c>
      <c r="F2528" s="9">
        <f>Table13[[#This Row],[ToMeasure]]-Table13[[#This Row],[FromMeasure]]</f>
        <v>0.30043911000000001</v>
      </c>
      <c r="G2528" s="5" t="s">
        <v>4369</v>
      </c>
      <c r="H2528" s="35">
        <v>0</v>
      </c>
      <c r="I2528" s="56"/>
      <c r="J2528" t="s">
        <v>4370</v>
      </c>
      <c r="K2528" s="58" t="s">
        <v>203</v>
      </c>
      <c r="L2528" s="35">
        <v>0.30043911000000001</v>
      </c>
      <c r="M2528" s="56"/>
      <c r="N2528" t="s">
        <v>697</v>
      </c>
      <c r="O2528" s="2">
        <v>50</v>
      </c>
      <c r="P2528" s="2">
        <v>0</v>
      </c>
      <c r="Q2528" s="2">
        <v>50</v>
      </c>
      <c r="R2528" t="s">
        <v>4371</v>
      </c>
      <c r="S2528">
        <v>18</v>
      </c>
      <c r="T2528" t="s">
        <v>203</v>
      </c>
      <c r="U2528" s="2">
        <v>3</v>
      </c>
      <c r="V2528" s="2">
        <v>1</v>
      </c>
      <c r="W2528" s="8">
        <v>0.08</v>
      </c>
      <c r="X2528" s="2">
        <v>74</v>
      </c>
      <c r="Y2528" s="45"/>
      <c r="AC2528" s="1" t="str">
        <f>IF(Table13[[#This Row],[TCS MP]]&gt;=Table13[[#This Row],[BMP]],IF(Table13[[#This Row],[TCS MP]]&lt;=Table13[[#This Row],[EMP]],"Good","EMP"),"BMP")</f>
        <v>EMP</v>
      </c>
    </row>
    <row r="2529" spans="1:29" ht="24" customHeight="1" x14ac:dyDescent="0.25">
      <c r="A2529" t="s">
        <v>8958</v>
      </c>
      <c r="B2529" t="s">
        <v>19949</v>
      </c>
      <c r="C2529">
        <v>5483</v>
      </c>
      <c r="D2529" t="s">
        <v>17074</v>
      </c>
      <c r="E2529" t="s">
        <v>8959</v>
      </c>
      <c r="F2529" s="9">
        <f>Table13[[#This Row],[ToMeasure]]-Table13[[#This Row],[FromMeasure]]</f>
        <v>0.22258314000000001</v>
      </c>
      <c r="G2529" s="5" t="s">
        <v>8960</v>
      </c>
      <c r="H2529" s="35">
        <v>0</v>
      </c>
      <c r="I2529" s="56"/>
      <c r="J2529" t="s">
        <v>2172</v>
      </c>
      <c r="K2529" s="58" t="s">
        <v>203</v>
      </c>
      <c r="L2529" s="35">
        <v>0.22258314000000001</v>
      </c>
      <c r="M2529" s="56"/>
      <c r="N2529" t="s">
        <v>4333</v>
      </c>
      <c r="O2529" s="2">
        <v>0</v>
      </c>
      <c r="P2529" s="2">
        <v>230</v>
      </c>
      <c r="Q2529" s="2">
        <v>230</v>
      </c>
      <c r="R2529" t="s">
        <v>8961</v>
      </c>
      <c r="S2529">
        <v>14</v>
      </c>
      <c r="T2529" t="s">
        <v>203</v>
      </c>
      <c r="U2529" s="2">
        <v>12</v>
      </c>
      <c r="V2529" s="2">
        <v>5</v>
      </c>
      <c r="W2529" s="8">
        <v>7.3913043478260873E-2</v>
      </c>
      <c r="X2529" s="2">
        <v>338</v>
      </c>
      <c r="Y2529" s="45"/>
      <c r="AC2529" s="1" t="str">
        <f>IF(Table13[[#This Row],[TCS MP]]&gt;=Table13[[#This Row],[BMP]],IF(Table13[[#This Row],[TCS MP]]&lt;=Table13[[#This Row],[EMP]],"Good","EMP"),"BMP")</f>
        <v>EMP</v>
      </c>
    </row>
    <row r="2530" spans="1:29" ht="24" customHeight="1" x14ac:dyDescent="0.25">
      <c r="A2530" t="s">
        <v>12031</v>
      </c>
      <c r="B2530" t="s">
        <v>19953</v>
      </c>
      <c r="C2530">
        <v>5490</v>
      </c>
      <c r="D2530" t="s">
        <v>17074</v>
      </c>
      <c r="E2530" t="s">
        <v>12032</v>
      </c>
      <c r="F2530" s="9">
        <f>Table13[[#This Row],[ToMeasure]]-Table13[[#This Row],[FromMeasure]]</f>
        <v>0.25492861</v>
      </c>
      <c r="G2530" s="5" t="s">
        <v>7958</v>
      </c>
      <c r="H2530" s="35">
        <v>0</v>
      </c>
      <c r="I2530" s="56"/>
      <c r="J2530" t="s">
        <v>697</v>
      </c>
      <c r="K2530" s="58" t="s">
        <v>203</v>
      </c>
      <c r="L2530" s="35">
        <v>0.25492861</v>
      </c>
      <c r="M2530" s="56"/>
      <c r="N2530" t="s">
        <v>7957</v>
      </c>
      <c r="O2530" s="2">
        <v>881</v>
      </c>
      <c r="P2530" s="2">
        <v>0</v>
      </c>
      <c r="Q2530" s="2">
        <v>881</v>
      </c>
      <c r="R2530" t="s">
        <v>12033</v>
      </c>
      <c r="S2530">
        <v>11</v>
      </c>
      <c r="T2530" t="s">
        <v>203</v>
      </c>
      <c r="U2530" s="2">
        <v>73</v>
      </c>
      <c r="V2530" s="2">
        <v>11</v>
      </c>
      <c r="W2530" s="8">
        <v>9.5346197502837682E-2</v>
      </c>
      <c r="X2530" s="2">
        <v>1295</v>
      </c>
      <c r="Y2530" s="45"/>
      <c r="AC2530" s="1" t="str">
        <f>IF(Table13[[#This Row],[TCS MP]]&gt;=Table13[[#This Row],[BMP]],IF(Table13[[#This Row],[TCS MP]]&lt;=Table13[[#This Row],[EMP]],"Good","EMP"),"BMP")</f>
        <v>EMP</v>
      </c>
    </row>
    <row r="2531" spans="1:29" ht="24" customHeight="1" x14ac:dyDescent="0.25">
      <c r="A2531" t="s">
        <v>4372</v>
      </c>
      <c r="B2531" t="s">
        <v>19955</v>
      </c>
      <c r="C2531">
        <v>5492</v>
      </c>
      <c r="D2531" t="s">
        <v>17074</v>
      </c>
      <c r="E2531" t="s">
        <v>4373</v>
      </c>
      <c r="F2531" s="9">
        <f>Table13[[#This Row],[ToMeasure]]-Table13[[#This Row],[FromMeasure]]</f>
        <v>0.25808777999999999</v>
      </c>
      <c r="G2531" s="5" t="s">
        <v>4374</v>
      </c>
      <c r="H2531" s="35">
        <v>0</v>
      </c>
      <c r="I2531" s="56"/>
      <c r="J2531" t="s">
        <v>4333</v>
      </c>
      <c r="K2531" s="58" t="s">
        <v>203</v>
      </c>
      <c r="L2531" s="35">
        <v>0.25808777999999999</v>
      </c>
      <c r="M2531" s="56"/>
      <c r="N2531" t="s">
        <v>4375</v>
      </c>
      <c r="O2531" s="2">
        <v>0</v>
      </c>
      <c r="P2531" s="2">
        <v>765</v>
      </c>
      <c r="Q2531" s="2">
        <v>765</v>
      </c>
      <c r="R2531" t="s">
        <v>4376</v>
      </c>
      <c r="S2531">
        <v>13</v>
      </c>
      <c r="T2531" t="s">
        <v>203</v>
      </c>
      <c r="U2531" s="2">
        <v>62</v>
      </c>
      <c r="V2531" s="2">
        <v>10</v>
      </c>
      <c r="W2531" s="8">
        <v>9.4117647058823528E-2</v>
      </c>
      <c r="X2531" s="2">
        <v>1125</v>
      </c>
      <c r="Y2531" s="45"/>
      <c r="AC2531" s="1" t="str">
        <f>IF(Table13[[#This Row],[TCS MP]]&gt;=Table13[[#This Row],[BMP]],IF(Table13[[#This Row],[TCS MP]]&lt;=Table13[[#This Row],[EMP]],"Good","EMP"),"BMP")</f>
        <v>EMP</v>
      </c>
    </row>
    <row r="2532" spans="1:29" ht="24" customHeight="1" x14ac:dyDescent="0.25">
      <c r="A2532" t="s">
        <v>7955</v>
      </c>
      <c r="B2532" t="s">
        <v>19954</v>
      </c>
      <c r="C2532">
        <v>5491</v>
      </c>
      <c r="D2532" t="s">
        <v>17074</v>
      </c>
      <c r="E2532" t="s">
        <v>7956</v>
      </c>
      <c r="F2532" s="9">
        <f>Table13[[#This Row],[ToMeasure]]-Table13[[#This Row],[FromMeasure]]</f>
        <v>0.26316767000000002</v>
      </c>
      <c r="G2532" s="5" t="s">
        <v>7957</v>
      </c>
      <c r="H2532" s="35">
        <v>0</v>
      </c>
      <c r="I2532" s="56"/>
      <c r="J2532" t="s">
        <v>7958</v>
      </c>
      <c r="K2532" s="58" t="s">
        <v>203</v>
      </c>
      <c r="L2532" s="35">
        <v>0.26316767000000002</v>
      </c>
      <c r="M2532" s="56"/>
      <c r="N2532" t="s">
        <v>697</v>
      </c>
      <c r="O2532" s="2">
        <v>743</v>
      </c>
      <c r="P2532" s="2">
        <v>0</v>
      </c>
      <c r="Q2532" s="2">
        <v>743</v>
      </c>
      <c r="R2532" t="s">
        <v>7959</v>
      </c>
      <c r="S2532">
        <v>12</v>
      </c>
      <c r="T2532" t="s">
        <v>203</v>
      </c>
      <c r="U2532" s="2">
        <v>40</v>
      </c>
      <c r="V2532" s="2">
        <v>21</v>
      </c>
      <c r="W2532" s="8">
        <v>8.2099596231493946E-2</v>
      </c>
      <c r="X2532" s="2">
        <v>1092</v>
      </c>
      <c r="Y2532" s="45"/>
      <c r="AC2532" s="1" t="str">
        <f>IF(Table13[[#This Row],[TCS MP]]&gt;=Table13[[#This Row],[BMP]],IF(Table13[[#This Row],[TCS MP]]&lt;=Table13[[#This Row],[EMP]],"Good","EMP"),"BMP")</f>
        <v>EMP</v>
      </c>
    </row>
    <row r="2533" spans="1:29" ht="24" customHeight="1" x14ac:dyDescent="0.25">
      <c r="A2533" t="s">
        <v>12034</v>
      </c>
      <c r="B2533" t="s">
        <v>19956</v>
      </c>
      <c r="C2533">
        <v>5493</v>
      </c>
      <c r="D2533" t="s">
        <v>17074</v>
      </c>
      <c r="E2533" t="s">
        <v>12035</v>
      </c>
      <c r="F2533" s="9">
        <f>Table13[[#This Row],[ToMeasure]]-Table13[[#This Row],[FromMeasure]]</f>
        <v>0.25300802</v>
      </c>
      <c r="G2533" s="5" t="s">
        <v>4375</v>
      </c>
      <c r="H2533" s="35">
        <v>0</v>
      </c>
      <c r="I2533" s="56"/>
      <c r="J2533" t="s">
        <v>4374</v>
      </c>
      <c r="K2533" s="58" t="s">
        <v>203</v>
      </c>
      <c r="L2533" s="35">
        <v>0.25300802</v>
      </c>
      <c r="M2533" s="56"/>
      <c r="N2533" t="s">
        <v>4333</v>
      </c>
      <c r="O2533" s="2">
        <v>0</v>
      </c>
      <c r="P2533" s="2">
        <v>1235</v>
      </c>
      <c r="Q2533" s="2">
        <v>1235</v>
      </c>
      <c r="R2533" t="s">
        <v>12036</v>
      </c>
      <c r="S2533">
        <v>12</v>
      </c>
      <c r="T2533" t="s">
        <v>203</v>
      </c>
      <c r="U2533" s="2">
        <v>67</v>
      </c>
      <c r="V2533" s="2">
        <v>35</v>
      </c>
      <c r="W2533" s="8">
        <v>8.2591093117408906E-2</v>
      </c>
      <c r="X2533" s="2">
        <v>1815</v>
      </c>
      <c r="Y2533" s="45"/>
      <c r="AC2533" s="1" t="str">
        <f>IF(Table13[[#This Row],[TCS MP]]&gt;=Table13[[#This Row],[BMP]],IF(Table13[[#This Row],[TCS MP]]&lt;=Table13[[#This Row],[EMP]],"Good","EMP"),"BMP")</f>
        <v>EMP</v>
      </c>
    </row>
    <row r="2534" spans="1:29" ht="24" customHeight="1" x14ac:dyDescent="0.25">
      <c r="A2534" t="s">
        <v>7960</v>
      </c>
      <c r="B2534" t="s">
        <v>19962</v>
      </c>
      <c r="C2534">
        <v>5500</v>
      </c>
      <c r="D2534" t="s">
        <v>17074</v>
      </c>
      <c r="E2534" t="s">
        <v>7961</v>
      </c>
      <c r="F2534" s="9">
        <f>Table13[[#This Row],[ToMeasure]]-Table13[[#This Row],[FromMeasure]]</f>
        <v>0.25685616</v>
      </c>
      <c r="G2534" s="5" t="s">
        <v>7962</v>
      </c>
      <c r="H2534" s="35">
        <v>0</v>
      </c>
      <c r="I2534" s="56"/>
      <c r="J2534" t="s">
        <v>697</v>
      </c>
      <c r="K2534" s="58" t="s">
        <v>203</v>
      </c>
      <c r="L2534" s="35">
        <v>0.25685616</v>
      </c>
      <c r="M2534" s="56"/>
      <c r="N2534" t="s">
        <v>7963</v>
      </c>
      <c r="O2534" s="2">
        <v>55</v>
      </c>
      <c r="P2534" s="2">
        <v>0</v>
      </c>
      <c r="Q2534" s="2">
        <v>55</v>
      </c>
      <c r="R2534" t="s">
        <v>7964</v>
      </c>
      <c r="S2534">
        <v>18</v>
      </c>
      <c r="T2534" t="s">
        <v>203</v>
      </c>
      <c r="U2534" s="2">
        <v>4</v>
      </c>
      <c r="V2534" s="2">
        <v>7</v>
      </c>
      <c r="W2534" s="8">
        <v>0.2</v>
      </c>
      <c r="X2534" s="2">
        <v>81</v>
      </c>
      <c r="Y2534" s="45"/>
      <c r="AC2534" s="1" t="str">
        <f>IF(Table13[[#This Row],[TCS MP]]&gt;=Table13[[#This Row],[BMP]],IF(Table13[[#This Row],[TCS MP]]&lt;=Table13[[#This Row],[EMP]],"Good","EMP"),"BMP")</f>
        <v>EMP</v>
      </c>
    </row>
    <row r="2535" spans="1:29" ht="24" customHeight="1" x14ac:dyDescent="0.25">
      <c r="A2535" t="s">
        <v>8962</v>
      </c>
      <c r="B2535" t="s">
        <v>19964</v>
      </c>
      <c r="C2535">
        <v>5502</v>
      </c>
      <c r="D2535" t="s">
        <v>17074</v>
      </c>
      <c r="E2535" t="s">
        <v>8963</v>
      </c>
      <c r="F2535" s="9">
        <f>Table13[[#This Row],[ToMeasure]]-Table13[[#This Row],[FromMeasure]]</f>
        <v>0.25576236000000002</v>
      </c>
      <c r="G2535" s="5" t="s">
        <v>8964</v>
      </c>
      <c r="H2535" s="35">
        <v>0</v>
      </c>
      <c r="I2535" s="56"/>
      <c r="J2535" t="s">
        <v>4333</v>
      </c>
      <c r="K2535" s="58" t="s">
        <v>203</v>
      </c>
      <c r="L2535" s="35">
        <v>0.25576236000000002</v>
      </c>
      <c r="M2535" s="56"/>
      <c r="N2535" t="s">
        <v>8965</v>
      </c>
      <c r="O2535" s="2">
        <v>676</v>
      </c>
      <c r="P2535" s="2">
        <v>0</v>
      </c>
      <c r="Q2535" s="2">
        <v>676</v>
      </c>
      <c r="R2535" t="s">
        <v>8966</v>
      </c>
      <c r="S2535">
        <v>11</v>
      </c>
      <c r="T2535" t="s">
        <v>203</v>
      </c>
      <c r="U2535" s="2">
        <v>18</v>
      </c>
      <c r="V2535" s="2">
        <v>74</v>
      </c>
      <c r="W2535" s="8">
        <v>0.13609467455621302</v>
      </c>
      <c r="X2535" s="2">
        <v>994</v>
      </c>
      <c r="Y2535" s="45"/>
      <c r="AC2535" s="1" t="str">
        <f>IF(Table13[[#This Row],[TCS MP]]&gt;=Table13[[#This Row],[BMP]],IF(Table13[[#This Row],[TCS MP]]&lt;=Table13[[#This Row],[EMP]],"Good","EMP"),"BMP")</f>
        <v>EMP</v>
      </c>
    </row>
    <row r="2536" spans="1:29" ht="24" customHeight="1" x14ac:dyDescent="0.25">
      <c r="A2536" t="s">
        <v>7965</v>
      </c>
      <c r="B2536" t="s">
        <v>19963</v>
      </c>
      <c r="C2536">
        <v>5501</v>
      </c>
      <c r="D2536" t="s">
        <v>17074</v>
      </c>
      <c r="E2536" t="s">
        <v>7966</v>
      </c>
      <c r="F2536" s="9">
        <f>Table13[[#This Row],[ToMeasure]]-Table13[[#This Row],[FromMeasure]]</f>
        <v>0.25564168999999998</v>
      </c>
      <c r="G2536" s="5" t="s">
        <v>7963</v>
      </c>
      <c r="H2536" s="35">
        <v>0</v>
      </c>
      <c r="I2536" s="56"/>
      <c r="J2536" t="s">
        <v>7962</v>
      </c>
      <c r="K2536" s="58" t="s">
        <v>203</v>
      </c>
      <c r="L2536" s="35">
        <v>0.25564168999999998</v>
      </c>
      <c r="M2536" s="56"/>
      <c r="N2536" t="s">
        <v>697</v>
      </c>
      <c r="O2536" s="2">
        <v>1046</v>
      </c>
      <c r="P2536" s="2">
        <v>0</v>
      </c>
      <c r="Q2536" s="2">
        <v>1046</v>
      </c>
      <c r="R2536" t="s">
        <v>7967</v>
      </c>
      <c r="S2536">
        <v>12</v>
      </c>
      <c r="T2536" t="s">
        <v>203</v>
      </c>
      <c r="U2536" s="2">
        <v>25</v>
      </c>
      <c r="V2536" s="2">
        <v>101</v>
      </c>
      <c r="W2536" s="8">
        <v>0.12045889101338432</v>
      </c>
      <c r="X2536" s="2">
        <v>1538</v>
      </c>
      <c r="Y2536" s="45"/>
      <c r="AC2536" s="1" t="str">
        <f>IF(Table13[[#This Row],[TCS MP]]&gt;=Table13[[#This Row],[BMP]],IF(Table13[[#This Row],[TCS MP]]&lt;=Table13[[#This Row],[EMP]],"Good","EMP"),"BMP")</f>
        <v>EMP</v>
      </c>
    </row>
    <row r="2537" spans="1:29" ht="24" customHeight="1" x14ac:dyDescent="0.25">
      <c r="A2537" t="s">
        <v>8967</v>
      </c>
      <c r="B2537" t="s">
        <v>19965</v>
      </c>
      <c r="C2537">
        <v>5503</v>
      </c>
      <c r="D2537" t="s">
        <v>17074</v>
      </c>
      <c r="E2537" t="s">
        <v>8968</v>
      </c>
      <c r="F2537" s="9">
        <f>Table13[[#This Row],[ToMeasure]]-Table13[[#This Row],[FromMeasure]]</f>
        <v>0.25458231999999997</v>
      </c>
      <c r="G2537" s="5" t="s">
        <v>8965</v>
      </c>
      <c r="H2537" s="35">
        <v>0</v>
      </c>
      <c r="I2537" s="56"/>
      <c r="J2537" t="s">
        <v>8964</v>
      </c>
      <c r="K2537" s="58" t="s">
        <v>203</v>
      </c>
      <c r="L2537" s="35">
        <v>0.25458231999999997</v>
      </c>
      <c r="M2537" s="56"/>
      <c r="N2537" t="s">
        <v>4333</v>
      </c>
      <c r="O2537" s="2">
        <v>55</v>
      </c>
      <c r="P2537" s="2">
        <v>0</v>
      </c>
      <c r="Q2537" s="2">
        <v>55</v>
      </c>
      <c r="R2537" t="s">
        <v>8969</v>
      </c>
      <c r="S2537">
        <v>23</v>
      </c>
      <c r="T2537" t="s">
        <v>203</v>
      </c>
      <c r="U2537" s="2">
        <v>3</v>
      </c>
      <c r="V2537" s="2">
        <v>2</v>
      </c>
      <c r="W2537" s="8">
        <v>9.0909090909090912E-2</v>
      </c>
      <c r="X2537" s="2">
        <v>81</v>
      </c>
      <c r="Y2537" s="45"/>
      <c r="AC2537" s="1" t="str">
        <f>IF(Table13[[#This Row],[TCS MP]]&gt;=Table13[[#This Row],[BMP]],IF(Table13[[#This Row],[TCS MP]]&lt;=Table13[[#This Row],[EMP]],"Good","EMP"),"BMP")</f>
        <v>EMP</v>
      </c>
    </row>
    <row r="2538" spans="1:29" ht="24" customHeight="1" x14ac:dyDescent="0.25">
      <c r="A2538" t="s">
        <v>4377</v>
      </c>
      <c r="B2538" t="s">
        <v>19971</v>
      </c>
      <c r="C2538">
        <v>5510</v>
      </c>
      <c r="D2538" t="s">
        <v>17074</v>
      </c>
      <c r="E2538" t="s">
        <v>4378</v>
      </c>
      <c r="F2538" s="9">
        <f>Table13[[#This Row],[ToMeasure]]-Table13[[#This Row],[FromMeasure]]</f>
        <v>0.27853439000000002</v>
      </c>
      <c r="G2538" s="5" t="s">
        <v>4379</v>
      </c>
      <c r="H2538" s="35">
        <v>0</v>
      </c>
      <c r="I2538" s="56"/>
      <c r="J2538" t="s">
        <v>697</v>
      </c>
      <c r="K2538" s="58" t="s">
        <v>203</v>
      </c>
      <c r="L2538" s="35">
        <v>0.27853439000000002</v>
      </c>
      <c r="M2538" s="56"/>
      <c r="N2538" t="s">
        <v>4380</v>
      </c>
      <c r="O2538" s="2">
        <v>317</v>
      </c>
      <c r="P2538" s="2">
        <v>0</v>
      </c>
      <c r="Q2538" s="2">
        <v>317</v>
      </c>
      <c r="R2538" t="s">
        <v>4381</v>
      </c>
      <c r="S2538">
        <v>20</v>
      </c>
      <c r="T2538" t="s">
        <v>203</v>
      </c>
      <c r="U2538" s="2">
        <v>26</v>
      </c>
      <c r="V2538" s="2">
        <v>4</v>
      </c>
      <c r="W2538" s="8">
        <v>9.4637223974763401E-2</v>
      </c>
      <c r="X2538" s="2">
        <v>466</v>
      </c>
      <c r="Y2538" s="45"/>
      <c r="AC2538" s="1" t="str">
        <f>IF(Table13[[#This Row],[TCS MP]]&gt;=Table13[[#This Row],[BMP]],IF(Table13[[#This Row],[TCS MP]]&lt;=Table13[[#This Row],[EMP]],"Good","EMP"),"BMP")</f>
        <v>EMP</v>
      </c>
    </row>
    <row r="2539" spans="1:29" ht="24" customHeight="1" x14ac:dyDescent="0.25">
      <c r="A2539" t="s">
        <v>4382</v>
      </c>
      <c r="B2539" t="s">
        <v>19973</v>
      </c>
      <c r="C2539">
        <v>5512</v>
      </c>
      <c r="D2539" t="s">
        <v>17074</v>
      </c>
      <c r="E2539" t="s">
        <v>4383</v>
      </c>
      <c r="F2539" s="9">
        <f>Table13[[#This Row],[ToMeasure]]-Table13[[#This Row],[FromMeasure]]</f>
        <v>0.22851162999999999</v>
      </c>
      <c r="G2539" s="5" t="s">
        <v>4384</v>
      </c>
      <c r="H2539" s="35">
        <v>0</v>
      </c>
      <c r="I2539" s="56"/>
      <c r="J2539" t="s">
        <v>4333</v>
      </c>
      <c r="K2539" s="58" t="s">
        <v>203</v>
      </c>
      <c r="L2539" s="35">
        <v>0.22851162999999999</v>
      </c>
      <c r="M2539" s="56"/>
      <c r="N2539" t="s">
        <v>4385</v>
      </c>
      <c r="O2539" s="2">
        <v>47</v>
      </c>
      <c r="P2539" s="2">
        <v>0</v>
      </c>
      <c r="Q2539" s="2">
        <v>47</v>
      </c>
      <c r="R2539" t="s">
        <v>4386</v>
      </c>
      <c r="S2539">
        <v>21</v>
      </c>
      <c r="T2539" t="s">
        <v>203</v>
      </c>
      <c r="U2539" s="2">
        <v>3</v>
      </c>
      <c r="V2539" s="2">
        <v>5</v>
      </c>
      <c r="W2539" s="8">
        <v>0.1702127659574468</v>
      </c>
      <c r="X2539" s="2">
        <v>69</v>
      </c>
      <c r="Y2539" s="45"/>
      <c r="AC2539" s="1" t="str">
        <f>IF(Table13[[#This Row],[TCS MP]]&gt;=Table13[[#This Row],[BMP]],IF(Table13[[#This Row],[TCS MP]]&lt;=Table13[[#This Row],[EMP]],"Good","EMP"),"BMP")</f>
        <v>EMP</v>
      </c>
    </row>
    <row r="2540" spans="1:29" ht="24" customHeight="1" x14ac:dyDescent="0.25">
      <c r="A2540" t="s">
        <v>7968</v>
      </c>
      <c r="B2540" t="s">
        <v>19972</v>
      </c>
      <c r="C2540">
        <v>5511</v>
      </c>
      <c r="D2540" t="s">
        <v>17074</v>
      </c>
      <c r="E2540" t="s">
        <v>7969</v>
      </c>
      <c r="F2540" s="9">
        <f>Table13[[#This Row],[ToMeasure]]-Table13[[#This Row],[FromMeasure]]</f>
        <v>0.23886657</v>
      </c>
      <c r="G2540" s="5" t="s">
        <v>4380</v>
      </c>
      <c r="H2540" s="35">
        <v>0</v>
      </c>
      <c r="I2540" s="56"/>
      <c r="J2540" t="s">
        <v>4379</v>
      </c>
      <c r="K2540" s="58" t="s">
        <v>203</v>
      </c>
      <c r="L2540" s="35">
        <v>0.23886657</v>
      </c>
      <c r="M2540" s="56"/>
      <c r="N2540" t="s">
        <v>697</v>
      </c>
      <c r="O2540" s="2">
        <v>69</v>
      </c>
      <c r="P2540" s="2">
        <v>0</v>
      </c>
      <c r="Q2540" s="2">
        <v>69</v>
      </c>
      <c r="R2540" t="s">
        <v>7970</v>
      </c>
      <c r="S2540">
        <v>62</v>
      </c>
      <c r="T2540" t="s">
        <v>203</v>
      </c>
      <c r="U2540" s="2">
        <v>4</v>
      </c>
      <c r="V2540" s="2">
        <v>2</v>
      </c>
      <c r="W2540" s="8">
        <v>8.6956521739130432E-2</v>
      </c>
      <c r="X2540" s="2">
        <v>101</v>
      </c>
      <c r="Y2540" s="45"/>
      <c r="AC2540" s="1" t="str">
        <f>IF(Table13[[#This Row],[TCS MP]]&gt;=Table13[[#This Row],[BMP]],IF(Table13[[#This Row],[TCS MP]]&lt;=Table13[[#This Row],[EMP]],"Good","EMP"),"BMP")</f>
        <v>EMP</v>
      </c>
    </row>
    <row r="2541" spans="1:29" ht="24" customHeight="1" x14ac:dyDescent="0.25">
      <c r="A2541" t="s">
        <v>7971</v>
      </c>
      <c r="B2541" t="s">
        <v>19974</v>
      </c>
      <c r="C2541">
        <v>5513</v>
      </c>
      <c r="D2541" t="s">
        <v>17074</v>
      </c>
      <c r="E2541" t="s">
        <v>7972</v>
      </c>
      <c r="F2541" s="9">
        <f>Table13[[#This Row],[ToMeasure]]-Table13[[#This Row],[FromMeasure]]</f>
        <v>0.27564937</v>
      </c>
      <c r="G2541" s="5" t="s">
        <v>4385</v>
      </c>
      <c r="H2541" s="35">
        <v>0</v>
      </c>
      <c r="I2541" s="56"/>
      <c r="J2541" t="s">
        <v>4384</v>
      </c>
      <c r="K2541" s="58" t="s">
        <v>203</v>
      </c>
      <c r="L2541" s="35">
        <v>0.27564937</v>
      </c>
      <c r="M2541" s="56"/>
      <c r="N2541" t="s">
        <v>4333</v>
      </c>
      <c r="O2541" s="2">
        <v>495</v>
      </c>
      <c r="P2541" s="2">
        <v>0</v>
      </c>
      <c r="Q2541" s="2">
        <v>495</v>
      </c>
      <c r="R2541" t="s">
        <v>7973</v>
      </c>
      <c r="S2541">
        <v>15</v>
      </c>
      <c r="T2541" t="s">
        <v>203</v>
      </c>
      <c r="U2541" s="2">
        <v>26</v>
      </c>
      <c r="V2541" s="2">
        <v>13</v>
      </c>
      <c r="W2541" s="8">
        <v>7.8787878787878782E-2</v>
      </c>
      <c r="X2541" s="2">
        <v>728</v>
      </c>
      <c r="Y2541" s="45"/>
      <c r="AC2541" s="1" t="str">
        <f>IF(Table13[[#This Row],[TCS MP]]&gt;=Table13[[#This Row],[BMP]],IF(Table13[[#This Row],[TCS MP]]&lt;=Table13[[#This Row],[EMP]],"Good","EMP"),"BMP")</f>
        <v>EMP</v>
      </c>
    </row>
    <row r="2542" spans="1:29" ht="24" customHeight="1" x14ac:dyDescent="0.25">
      <c r="A2542" t="s">
        <v>12037</v>
      </c>
      <c r="B2542" t="s">
        <v>19980</v>
      </c>
      <c r="C2542">
        <v>5520</v>
      </c>
      <c r="D2542" t="s">
        <v>17074</v>
      </c>
      <c r="E2542" t="s">
        <v>12038</v>
      </c>
      <c r="F2542" s="9">
        <f>Table13[[#This Row],[ToMeasure]]-Table13[[#This Row],[FromMeasure]]</f>
        <v>0.25235756999999998</v>
      </c>
      <c r="G2542" s="5" t="s">
        <v>7977</v>
      </c>
      <c r="H2542" s="35">
        <v>0</v>
      </c>
      <c r="I2542" s="56"/>
      <c r="J2542" t="s">
        <v>697</v>
      </c>
      <c r="K2542" s="58" t="s">
        <v>203</v>
      </c>
      <c r="L2542" s="35">
        <v>0.25235756999999998</v>
      </c>
      <c r="M2542" s="56"/>
      <c r="N2542" t="s">
        <v>7976</v>
      </c>
      <c r="O2542" s="2">
        <v>450</v>
      </c>
      <c r="P2542" s="2">
        <v>0</v>
      </c>
      <c r="Q2542" s="2">
        <v>450</v>
      </c>
      <c r="R2542" t="s">
        <v>12039</v>
      </c>
      <c r="S2542">
        <v>13</v>
      </c>
      <c r="T2542" t="s">
        <v>203</v>
      </c>
      <c r="U2542" s="2">
        <v>37</v>
      </c>
      <c r="V2542" s="2">
        <v>5</v>
      </c>
      <c r="W2542" s="8">
        <v>9.3333333333333338E-2</v>
      </c>
      <c r="X2542" s="2">
        <v>662</v>
      </c>
      <c r="Y2542" s="45"/>
      <c r="AC2542" s="1" t="str">
        <f>IF(Table13[[#This Row],[TCS MP]]&gt;=Table13[[#This Row],[BMP]],IF(Table13[[#This Row],[TCS MP]]&lt;=Table13[[#This Row],[EMP]],"Good","EMP"),"BMP")</f>
        <v>EMP</v>
      </c>
    </row>
    <row r="2543" spans="1:29" ht="24" customHeight="1" x14ac:dyDescent="0.25">
      <c r="A2543" t="s">
        <v>4387</v>
      </c>
      <c r="B2543" t="s">
        <v>19982</v>
      </c>
      <c r="C2543">
        <v>5522</v>
      </c>
      <c r="D2543" t="s">
        <v>17074</v>
      </c>
      <c r="E2543" t="s">
        <v>4388</v>
      </c>
      <c r="F2543" s="9">
        <f>Table13[[#This Row],[ToMeasure]]-Table13[[#This Row],[FromMeasure]]</f>
        <v>0.24283674999999999</v>
      </c>
      <c r="G2543" s="5" t="s">
        <v>4389</v>
      </c>
      <c r="H2543" s="35">
        <v>0</v>
      </c>
      <c r="I2543" s="56"/>
      <c r="J2543" t="s">
        <v>4333</v>
      </c>
      <c r="K2543" s="58" t="s">
        <v>203</v>
      </c>
      <c r="L2543" s="35">
        <v>0.24283674999999999</v>
      </c>
      <c r="M2543" s="56"/>
      <c r="N2543" t="s">
        <v>4390</v>
      </c>
      <c r="O2543" s="2">
        <v>1174</v>
      </c>
      <c r="P2543" s="2">
        <v>0</v>
      </c>
      <c r="Q2543" s="2">
        <v>1174</v>
      </c>
      <c r="R2543" t="s">
        <v>4391</v>
      </c>
      <c r="S2543">
        <v>11</v>
      </c>
      <c r="T2543" t="s">
        <v>203</v>
      </c>
      <c r="U2543" s="2">
        <v>98</v>
      </c>
      <c r="V2543" s="2">
        <v>16</v>
      </c>
      <c r="W2543" s="8">
        <v>9.7103918228279393E-2</v>
      </c>
      <c r="X2543" s="2">
        <v>1749</v>
      </c>
      <c r="Y2543" s="45"/>
      <c r="AC2543" s="1" t="str">
        <f>IF(Table13[[#This Row],[TCS MP]]&gt;=Table13[[#This Row],[BMP]],IF(Table13[[#This Row],[TCS MP]]&lt;=Table13[[#This Row],[EMP]],"Good","EMP"),"BMP")</f>
        <v>EMP</v>
      </c>
    </row>
    <row r="2544" spans="1:29" ht="24" customHeight="1" x14ac:dyDescent="0.25">
      <c r="A2544" t="s">
        <v>7974</v>
      </c>
      <c r="B2544" t="s">
        <v>19981</v>
      </c>
      <c r="C2544">
        <v>5521</v>
      </c>
      <c r="D2544" t="s">
        <v>17074</v>
      </c>
      <c r="E2544" t="s">
        <v>7975</v>
      </c>
      <c r="F2544" s="9">
        <f>Table13[[#This Row],[ToMeasure]]-Table13[[#This Row],[FromMeasure]]</f>
        <v>0.23334817999999999</v>
      </c>
      <c r="G2544" s="5" t="s">
        <v>7976</v>
      </c>
      <c r="H2544" s="35">
        <v>0</v>
      </c>
      <c r="I2544" s="56"/>
      <c r="J2544" t="s">
        <v>7977</v>
      </c>
      <c r="K2544" s="58" t="s">
        <v>203</v>
      </c>
      <c r="L2544" s="35">
        <v>0.23334817999999999</v>
      </c>
      <c r="M2544" s="56"/>
      <c r="N2544" t="s">
        <v>697</v>
      </c>
      <c r="O2544" s="2">
        <v>1432</v>
      </c>
      <c r="P2544" s="2">
        <v>0</v>
      </c>
      <c r="Q2544" s="2">
        <v>1432</v>
      </c>
      <c r="R2544" t="s">
        <v>7978</v>
      </c>
      <c r="S2544">
        <v>9</v>
      </c>
      <c r="T2544" t="s">
        <v>203</v>
      </c>
      <c r="U2544" s="2">
        <v>114</v>
      </c>
      <c r="V2544" s="2">
        <v>51</v>
      </c>
      <c r="W2544" s="8">
        <v>0.11522346368715083</v>
      </c>
      <c r="X2544" s="2">
        <v>2134</v>
      </c>
      <c r="Y2544" s="45"/>
      <c r="AC2544" s="1" t="str">
        <f>IF(Table13[[#This Row],[TCS MP]]&gt;=Table13[[#This Row],[BMP]],IF(Table13[[#This Row],[TCS MP]]&lt;=Table13[[#This Row],[EMP]],"Good","EMP"),"BMP")</f>
        <v>EMP</v>
      </c>
    </row>
    <row r="2545" spans="1:29" ht="24" customHeight="1" x14ac:dyDescent="0.25">
      <c r="A2545" t="s">
        <v>7979</v>
      </c>
      <c r="B2545" t="s">
        <v>19983</v>
      </c>
      <c r="C2545">
        <v>5523</v>
      </c>
      <c r="D2545" t="s">
        <v>17074</v>
      </c>
      <c r="E2545" t="s">
        <v>7980</v>
      </c>
      <c r="F2545" s="9">
        <f>Table13[[#This Row],[ToMeasure]]-Table13[[#This Row],[FromMeasure]]</f>
        <v>0.23174505000000001</v>
      </c>
      <c r="G2545" s="5" t="s">
        <v>4390</v>
      </c>
      <c r="H2545" s="35">
        <v>0</v>
      </c>
      <c r="I2545" s="56"/>
      <c r="J2545" t="s">
        <v>4389</v>
      </c>
      <c r="K2545" s="58" t="s">
        <v>203</v>
      </c>
      <c r="L2545" s="35">
        <v>0.23174505000000001</v>
      </c>
      <c r="M2545" s="56"/>
      <c r="N2545" t="s">
        <v>4333</v>
      </c>
      <c r="O2545" s="2">
        <v>683</v>
      </c>
      <c r="P2545" s="2">
        <v>0</v>
      </c>
      <c r="Q2545" s="2">
        <v>683</v>
      </c>
      <c r="R2545" t="s">
        <v>7981</v>
      </c>
      <c r="S2545">
        <v>18</v>
      </c>
      <c r="T2545" t="s">
        <v>203</v>
      </c>
      <c r="U2545" s="2">
        <v>37</v>
      </c>
      <c r="V2545" s="2">
        <v>20</v>
      </c>
      <c r="W2545" s="8">
        <v>8.3455344070278187E-2</v>
      </c>
      <c r="X2545" s="2">
        <v>1004</v>
      </c>
      <c r="Y2545" s="45"/>
      <c r="AC2545" s="1" t="str">
        <f>IF(Table13[[#This Row],[TCS MP]]&gt;=Table13[[#This Row],[BMP]],IF(Table13[[#This Row],[TCS MP]]&lt;=Table13[[#This Row],[EMP]],"Good","EMP"),"BMP")</f>
        <v>EMP</v>
      </c>
    </row>
    <row r="2546" spans="1:29" ht="24" customHeight="1" x14ac:dyDescent="0.25">
      <c r="A2546" t="s">
        <v>12040</v>
      </c>
      <c r="B2546" t="s">
        <v>19989</v>
      </c>
      <c r="C2546">
        <v>5530</v>
      </c>
      <c r="D2546" t="s">
        <v>17074</v>
      </c>
      <c r="E2546" t="s">
        <v>12041</v>
      </c>
      <c r="F2546" s="9">
        <f>Table13[[#This Row],[ToMeasure]]-Table13[[#This Row],[FromMeasure]]</f>
        <v>0.19355161000000001</v>
      </c>
      <c r="G2546" s="5" t="s">
        <v>12042</v>
      </c>
      <c r="H2546" s="35">
        <v>0</v>
      </c>
      <c r="I2546" s="56"/>
      <c r="J2546" t="s">
        <v>697</v>
      </c>
      <c r="K2546" s="58" t="s">
        <v>203</v>
      </c>
      <c r="L2546" s="35">
        <v>0.19355161000000001</v>
      </c>
      <c r="M2546" s="56"/>
      <c r="N2546" t="s">
        <v>4400</v>
      </c>
      <c r="O2546" s="2">
        <v>492</v>
      </c>
      <c r="P2546" s="2">
        <v>0</v>
      </c>
      <c r="Q2546" s="2">
        <v>492</v>
      </c>
      <c r="R2546" t="s">
        <v>12043</v>
      </c>
      <c r="S2546">
        <v>11</v>
      </c>
      <c r="T2546" t="s">
        <v>203</v>
      </c>
      <c r="U2546" s="2">
        <v>15</v>
      </c>
      <c r="V2546" s="2">
        <v>53</v>
      </c>
      <c r="W2546" s="8">
        <v>0.13821138211382114</v>
      </c>
      <c r="X2546" s="2">
        <v>733</v>
      </c>
      <c r="Y2546" s="45"/>
      <c r="AC2546" s="1" t="str">
        <f>IF(Table13[[#This Row],[TCS MP]]&gt;=Table13[[#This Row],[BMP]],IF(Table13[[#This Row],[TCS MP]]&lt;=Table13[[#This Row],[EMP]],"Good","EMP"),"BMP")</f>
        <v>EMP</v>
      </c>
    </row>
    <row r="2547" spans="1:29" ht="24" customHeight="1" x14ac:dyDescent="0.25">
      <c r="A2547" t="s">
        <v>4392</v>
      </c>
      <c r="B2547" t="s">
        <v>19990</v>
      </c>
      <c r="C2547">
        <v>5532</v>
      </c>
      <c r="D2547" t="s">
        <v>17074</v>
      </c>
      <c r="E2547" t="s">
        <v>4393</v>
      </c>
      <c r="F2547" s="9">
        <f>Table13[[#This Row],[ToMeasure]]-Table13[[#This Row],[FromMeasure]]</f>
        <v>0.20084568999999999</v>
      </c>
      <c r="G2547" s="5" t="s">
        <v>4394</v>
      </c>
      <c r="H2547" s="35">
        <v>0</v>
      </c>
      <c r="I2547" s="56"/>
      <c r="J2547" t="s">
        <v>4333</v>
      </c>
      <c r="K2547" s="58" t="s">
        <v>203</v>
      </c>
      <c r="L2547" s="35">
        <v>0.20084568999999999</v>
      </c>
      <c r="M2547" s="56"/>
      <c r="N2547" t="s">
        <v>4395</v>
      </c>
      <c r="O2547" s="2">
        <v>766</v>
      </c>
      <c r="P2547" s="2">
        <v>0</v>
      </c>
      <c r="Q2547" s="2">
        <v>766</v>
      </c>
      <c r="R2547" t="s">
        <v>4396</v>
      </c>
      <c r="S2547">
        <v>15</v>
      </c>
      <c r="T2547" t="s">
        <v>203</v>
      </c>
      <c r="U2547" s="2">
        <v>63</v>
      </c>
      <c r="V2547" s="2">
        <v>10</v>
      </c>
      <c r="W2547" s="8">
        <v>9.5300261096605748E-2</v>
      </c>
      <c r="X2547" s="2">
        <v>1141</v>
      </c>
      <c r="Y2547" s="45"/>
      <c r="AC2547" s="1" t="str">
        <f>IF(Table13[[#This Row],[TCS MP]]&gt;=Table13[[#This Row],[BMP]],IF(Table13[[#This Row],[TCS MP]]&lt;=Table13[[#This Row],[EMP]],"Good","EMP"),"BMP")</f>
        <v>EMP</v>
      </c>
    </row>
    <row r="2548" spans="1:29" ht="24" customHeight="1" x14ac:dyDescent="0.25">
      <c r="A2548" t="s">
        <v>4397</v>
      </c>
      <c r="B2548" t="s">
        <v>21439</v>
      </c>
      <c r="C2548">
        <v>900011</v>
      </c>
      <c r="D2548" t="s">
        <v>17074</v>
      </c>
      <c r="E2548" t="s">
        <v>4398</v>
      </c>
      <c r="F2548" s="9">
        <f>Table13[[#This Row],[ToMeasure]]-Table13[[#This Row],[FromMeasure]]</f>
        <v>0.12664702999999999</v>
      </c>
      <c r="G2548" s="5" t="s">
        <v>4399</v>
      </c>
      <c r="H2548" s="35">
        <v>0</v>
      </c>
      <c r="I2548" s="56"/>
      <c r="J2548" t="s">
        <v>4400</v>
      </c>
      <c r="K2548" s="58" t="s">
        <v>203</v>
      </c>
      <c r="L2548" s="35">
        <v>0.12664702999999999</v>
      </c>
      <c r="M2548" s="56"/>
      <c r="N2548" t="s">
        <v>697</v>
      </c>
      <c r="O2548" s="2">
        <v>22212</v>
      </c>
      <c r="P2548" s="2">
        <v>0</v>
      </c>
      <c r="Q2548" s="2">
        <v>22212</v>
      </c>
      <c r="R2548" t="s">
        <v>4401</v>
      </c>
      <c r="S2548">
        <v>9</v>
      </c>
      <c r="T2548">
        <v>51</v>
      </c>
      <c r="U2548" s="2" t="s">
        <v>203</v>
      </c>
      <c r="V2548" s="2" t="s">
        <v>203</v>
      </c>
      <c r="W2548" s="8" t="s">
        <v>203</v>
      </c>
      <c r="X2548" s="2">
        <v>33096</v>
      </c>
      <c r="Y2548" s="45"/>
      <c r="AC2548" s="1" t="str">
        <f>IF(Table13[[#This Row],[TCS MP]]&gt;=Table13[[#This Row],[BMP]],IF(Table13[[#This Row],[TCS MP]]&lt;=Table13[[#This Row],[EMP]],"Good","EMP"),"BMP")</f>
        <v>EMP</v>
      </c>
    </row>
    <row r="2549" spans="1:29" ht="24" customHeight="1" x14ac:dyDescent="0.25">
      <c r="A2549" t="s">
        <v>4402</v>
      </c>
      <c r="C2549" t="s">
        <v>203</v>
      </c>
      <c r="D2549" t="s">
        <v>17074</v>
      </c>
      <c r="E2549" t="s">
        <v>4403</v>
      </c>
      <c r="F2549" s="9">
        <f>Table13[[#This Row],[ToMeasure]]-Table13[[#This Row],[FromMeasure]]</f>
        <v>0.14046343999999999</v>
      </c>
      <c r="G2549" s="5" t="s">
        <v>4404</v>
      </c>
      <c r="H2549" s="35">
        <v>0</v>
      </c>
      <c r="I2549" s="56"/>
      <c r="J2549" t="s">
        <v>4395</v>
      </c>
      <c r="K2549" s="58" t="s">
        <v>203</v>
      </c>
      <c r="L2549" s="35">
        <v>0.14046343999999999</v>
      </c>
      <c r="M2549" s="56"/>
      <c r="N2549" t="s">
        <v>4333</v>
      </c>
      <c r="O2549" s="2" t="s">
        <v>203</v>
      </c>
      <c r="P2549" s="2" t="s">
        <v>203</v>
      </c>
      <c r="Q2549" s="2">
        <v>3561</v>
      </c>
      <c r="R2549" t="s">
        <v>4405</v>
      </c>
      <c r="S2549" t="s">
        <v>203</v>
      </c>
      <c r="T2549" t="s">
        <v>203</v>
      </c>
      <c r="U2549" s="2" t="s">
        <v>203</v>
      </c>
      <c r="V2549" s="2" t="s">
        <v>203</v>
      </c>
      <c r="W2549" s="8" t="s">
        <v>203</v>
      </c>
      <c r="X2549" s="2">
        <v>5306</v>
      </c>
      <c r="Y2549" s="45"/>
      <c r="AC2549" s="1" t="str">
        <f>IF(Table13[[#This Row],[TCS MP]]&gt;=Table13[[#This Row],[BMP]],IF(Table13[[#This Row],[TCS MP]]&lt;=Table13[[#This Row],[EMP]],"Good","EMP"),"BMP")</f>
        <v>EMP</v>
      </c>
    </row>
    <row r="2550" spans="1:29" ht="24" customHeight="1" x14ac:dyDescent="0.25">
      <c r="A2550" t="s">
        <v>4406</v>
      </c>
      <c r="B2550" t="s">
        <v>21439</v>
      </c>
      <c r="C2550">
        <v>900011</v>
      </c>
      <c r="D2550" t="s">
        <v>17074</v>
      </c>
      <c r="E2550" t="s">
        <v>4407</v>
      </c>
      <c r="F2550" s="9">
        <f>Table13[[#This Row],[ToMeasure]]-Table13[[#This Row],[FromMeasure]]</f>
        <v>0.19394612</v>
      </c>
      <c r="G2550" s="5" t="s">
        <v>4408</v>
      </c>
      <c r="H2550" s="35">
        <v>0</v>
      </c>
      <c r="I2550" s="56"/>
      <c r="J2550" t="s">
        <v>4400</v>
      </c>
      <c r="K2550" s="58" t="s">
        <v>203</v>
      </c>
      <c r="L2550" s="35">
        <v>0.19394612</v>
      </c>
      <c r="M2550" s="56"/>
      <c r="N2550" t="s">
        <v>4400</v>
      </c>
      <c r="O2550" s="2">
        <v>22212</v>
      </c>
      <c r="P2550" s="2">
        <v>0</v>
      </c>
      <c r="Q2550" s="2">
        <v>22212</v>
      </c>
      <c r="R2550" t="s">
        <v>4401</v>
      </c>
      <c r="S2550">
        <v>9</v>
      </c>
      <c r="T2550">
        <v>51</v>
      </c>
      <c r="U2550" s="2" t="s">
        <v>203</v>
      </c>
      <c r="V2550" s="2" t="s">
        <v>203</v>
      </c>
      <c r="W2550" s="8" t="s">
        <v>203</v>
      </c>
      <c r="X2550" s="2">
        <v>31476</v>
      </c>
      <c r="Y2550" s="45"/>
      <c r="AC2550" s="1" t="str">
        <f>IF(Table13[[#This Row],[TCS MP]]&gt;=Table13[[#This Row],[BMP]],IF(Table13[[#This Row],[TCS MP]]&lt;=Table13[[#This Row],[EMP]],"Good","EMP"),"BMP")</f>
        <v>EMP</v>
      </c>
    </row>
    <row r="2551" spans="1:29" ht="24" customHeight="1" x14ac:dyDescent="0.25">
      <c r="A2551" t="s">
        <v>8970</v>
      </c>
      <c r="B2551" t="s">
        <v>19991</v>
      </c>
      <c r="C2551">
        <v>5540</v>
      </c>
      <c r="D2551" t="s">
        <v>17074</v>
      </c>
      <c r="E2551" t="s">
        <v>8971</v>
      </c>
      <c r="F2551" s="9">
        <f>Table13[[#This Row],[ToMeasure]]-Table13[[#This Row],[FromMeasure]]</f>
        <v>0.23911481000000001</v>
      </c>
      <c r="G2551" s="5" t="s">
        <v>4412</v>
      </c>
      <c r="H2551" s="35">
        <v>0</v>
      </c>
      <c r="I2551" s="56"/>
      <c r="J2551" t="s">
        <v>697</v>
      </c>
      <c r="K2551" s="58" t="s">
        <v>203</v>
      </c>
      <c r="L2551" s="35">
        <v>0.23911481000000001</v>
      </c>
      <c r="M2551" s="56"/>
      <c r="N2551" t="s">
        <v>4411</v>
      </c>
      <c r="O2551" s="2">
        <v>587</v>
      </c>
      <c r="P2551" s="2">
        <v>0</v>
      </c>
      <c r="Q2551" s="2">
        <v>587</v>
      </c>
      <c r="R2551" t="s">
        <v>8972</v>
      </c>
      <c r="S2551">
        <v>13</v>
      </c>
      <c r="T2551" t="s">
        <v>203</v>
      </c>
      <c r="U2551" s="2">
        <v>16</v>
      </c>
      <c r="V2551" s="2">
        <v>71</v>
      </c>
      <c r="W2551" s="8">
        <v>0.14821124361158433</v>
      </c>
      <c r="X2551" s="2">
        <v>875</v>
      </c>
      <c r="Y2551" s="45"/>
      <c r="AC2551" s="1" t="str">
        <f>IF(Table13[[#This Row],[TCS MP]]&gt;=Table13[[#This Row],[BMP]],IF(Table13[[#This Row],[TCS MP]]&lt;=Table13[[#This Row],[EMP]],"Good","EMP"),"BMP")</f>
        <v>EMP</v>
      </c>
    </row>
    <row r="2552" spans="1:29" ht="24" customHeight="1" x14ac:dyDescent="0.25">
      <c r="A2552" t="s">
        <v>7982</v>
      </c>
      <c r="B2552" t="s">
        <v>19993</v>
      </c>
      <c r="C2552">
        <v>5542</v>
      </c>
      <c r="D2552" t="s">
        <v>17074</v>
      </c>
      <c r="E2552" t="s">
        <v>7983</v>
      </c>
      <c r="F2552" s="9">
        <f>Table13[[#This Row],[ToMeasure]]-Table13[[#This Row],[FromMeasure]]</f>
        <v>0.2264795</v>
      </c>
      <c r="G2552" s="5" t="s">
        <v>7984</v>
      </c>
      <c r="H2552" s="35">
        <v>0</v>
      </c>
      <c r="I2552" s="56"/>
      <c r="J2552" t="s">
        <v>2172</v>
      </c>
      <c r="K2552" s="58" t="s">
        <v>203</v>
      </c>
      <c r="L2552" s="35">
        <v>0.2264795</v>
      </c>
      <c r="M2552" s="56"/>
      <c r="N2552" t="s">
        <v>4333</v>
      </c>
      <c r="O2552" s="2">
        <v>1253</v>
      </c>
      <c r="P2552" s="2">
        <v>0</v>
      </c>
      <c r="Q2552" s="2">
        <v>1253</v>
      </c>
      <c r="R2552" t="s">
        <v>7985</v>
      </c>
      <c r="S2552">
        <v>11</v>
      </c>
      <c r="T2552" t="s">
        <v>203</v>
      </c>
      <c r="U2552" s="2">
        <v>114</v>
      </c>
      <c r="V2552" s="2">
        <v>17</v>
      </c>
      <c r="W2552" s="8">
        <v>0.10454908220271349</v>
      </c>
      <c r="X2552" s="2">
        <v>1732</v>
      </c>
      <c r="Y2552" s="45"/>
      <c r="AC2552" s="1" t="str">
        <f>IF(Table13[[#This Row],[TCS MP]]&gt;=Table13[[#This Row],[BMP]],IF(Table13[[#This Row],[TCS MP]]&lt;=Table13[[#This Row],[EMP]],"Good","EMP"),"BMP")</f>
        <v>EMP</v>
      </c>
    </row>
    <row r="2553" spans="1:29" ht="24" customHeight="1" x14ac:dyDescent="0.25">
      <c r="A2553" t="s">
        <v>4409</v>
      </c>
      <c r="B2553" t="s">
        <v>19992</v>
      </c>
      <c r="C2553">
        <v>5541</v>
      </c>
      <c r="D2553" t="s">
        <v>17074</v>
      </c>
      <c r="E2553" t="s">
        <v>4410</v>
      </c>
      <c r="F2553" s="9">
        <f>Table13[[#This Row],[ToMeasure]]-Table13[[#This Row],[FromMeasure]]</f>
        <v>0.23567937999999999</v>
      </c>
      <c r="G2553" s="5" t="s">
        <v>4411</v>
      </c>
      <c r="H2553" s="35">
        <v>0</v>
      </c>
      <c r="I2553" s="56"/>
      <c r="J2553" t="s">
        <v>4412</v>
      </c>
      <c r="K2553" s="58" t="s">
        <v>203</v>
      </c>
      <c r="L2553" s="35">
        <v>0.23567937999999999</v>
      </c>
      <c r="M2553" s="56"/>
      <c r="N2553" t="s">
        <v>697</v>
      </c>
      <c r="O2553" s="2">
        <v>1478</v>
      </c>
      <c r="P2553" s="2">
        <v>0</v>
      </c>
      <c r="Q2553" s="2">
        <v>1478</v>
      </c>
      <c r="R2553" t="s">
        <v>4413</v>
      </c>
      <c r="S2553">
        <v>13</v>
      </c>
      <c r="T2553" t="s">
        <v>203</v>
      </c>
      <c r="U2553" s="2">
        <v>135</v>
      </c>
      <c r="V2553" s="2">
        <v>21</v>
      </c>
      <c r="W2553" s="8">
        <v>0.10554803788903924</v>
      </c>
      <c r="X2553" s="2">
        <v>2043</v>
      </c>
      <c r="Y2553" s="45"/>
      <c r="AC2553" s="1" t="str">
        <f>IF(Table13[[#This Row],[TCS MP]]&gt;=Table13[[#This Row],[BMP]],IF(Table13[[#This Row],[TCS MP]]&lt;=Table13[[#This Row],[EMP]],"Good","EMP"),"BMP")</f>
        <v>EMP</v>
      </c>
    </row>
    <row r="2554" spans="1:29" ht="24" customHeight="1" x14ac:dyDescent="0.25">
      <c r="A2554" t="s">
        <v>8973</v>
      </c>
      <c r="B2554" t="s">
        <v>19994</v>
      </c>
      <c r="C2554">
        <v>5543</v>
      </c>
      <c r="D2554" t="s">
        <v>17074</v>
      </c>
      <c r="E2554" t="s">
        <v>8974</v>
      </c>
      <c r="F2554" s="9">
        <f>Table13[[#This Row],[ToMeasure]]-Table13[[#This Row],[FromMeasure]]</f>
        <v>0.22640599</v>
      </c>
      <c r="G2554" s="5" t="s">
        <v>7989</v>
      </c>
      <c r="H2554" s="35">
        <v>0</v>
      </c>
      <c r="I2554" s="56"/>
      <c r="J2554" t="s">
        <v>4333</v>
      </c>
      <c r="K2554" s="58" t="s">
        <v>203</v>
      </c>
      <c r="L2554" s="35">
        <v>0.22640599</v>
      </c>
      <c r="M2554" s="56"/>
      <c r="N2554" t="s">
        <v>2172</v>
      </c>
      <c r="O2554" s="2">
        <v>408</v>
      </c>
      <c r="P2554" s="2">
        <v>0</v>
      </c>
      <c r="Q2554" s="2">
        <v>408</v>
      </c>
      <c r="R2554" t="s">
        <v>8975</v>
      </c>
      <c r="S2554">
        <v>14</v>
      </c>
      <c r="T2554" t="s">
        <v>203</v>
      </c>
      <c r="U2554" s="2">
        <v>36</v>
      </c>
      <c r="V2554" s="2">
        <v>5</v>
      </c>
      <c r="W2554" s="8">
        <v>0.10049019607843138</v>
      </c>
      <c r="X2554" s="2">
        <v>608</v>
      </c>
      <c r="Y2554" s="45"/>
      <c r="AC2554" s="1" t="str">
        <f>IF(Table13[[#This Row],[TCS MP]]&gt;=Table13[[#This Row],[BMP]],IF(Table13[[#This Row],[TCS MP]]&lt;=Table13[[#This Row],[EMP]],"Good","EMP"),"BMP")</f>
        <v>EMP</v>
      </c>
    </row>
    <row r="2555" spans="1:29" ht="24" customHeight="1" x14ac:dyDescent="0.25">
      <c r="A2555" t="s">
        <v>12044</v>
      </c>
      <c r="C2555" t="s">
        <v>203</v>
      </c>
      <c r="D2555" t="s">
        <v>17074</v>
      </c>
      <c r="E2555" t="s">
        <v>12045</v>
      </c>
      <c r="F2555" s="9">
        <f>Table13[[#This Row],[ToMeasure]]-Table13[[#This Row],[FromMeasure]]</f>
        <v>2.1349E-2</v>
      </c>
      <c r="G2555" s="5" t="s">
        <v>12046</v>
      </c>
      <c r="H2555" s="35">
        <v>0</v>
      </c>
      <c r="I2555" s="56"/>
      <c r="J2555" t="s">
        <v>12047</v>
      </c>
      <c r="K2555" s="58" t="s">
        <v>203</v>
      </c>
      <c r="L2555" s="35">
        <v>2.1349E-2</v>
      </c>
      <c r="M2555" s="56"/>
      <c r="N2555" t="s">
        <v>2172</v>
      </c>
      <c r="O2555" s="2" t="s">
        <v>203</v>
      </c>
      <c r="P2555" s="2" t="s">
        <v>203</v>
      </c>
      <c r="Q2555" s="2">
        <v>3133</v>
      </c>
      <c r="R2555" t="s">
        <v>12048</v>
      </c>
      <c r="S2555" t="s">
        <v>203</v>
      </c>
      <c r="T2555" t="s">
        <v>203</v>
      </c>
      <c r="U2555" s="2" t="s">
        <v>203</v>
      </c>
      <c r="V2555" s="2" t="s">
        <v>203</v>
      </c>
      <c r="W2555" s="8" t="s">
        <v>203</v>
      </c>
      <c r="X2555" s="2">
        <v>5732</v>
      </c>
      <c r="Y2555" s="45"/>
      <c r="AC2555" s="1" t="str">
        <f>IF(Table13[[#This Row],[TCS MP]]&gt;=Table13[[#This Row],[BMP]],IF(Table13[[#This Row],[TCS MP]]&lt;=Table13[[#This Row],[EMP]],"Good","EMP"),"BMP")</f>
        <v>EMP</v>
      </c>
    </row>
    <row r="2556" spans="1:29" ht="24" customHeight="1" x14ac:dyDescent="0.25">
      <c r="A2556" t="s">
        <v>12049</v>
      </c>
      <c r="C2556" t="s">
        <v>203</v>
      </c>
      <c r="D2556" t="s">
        <v>17074</v>
      </c>
      <c r="E2556" t="s">
        <v>12050</v>
      </c>
      <c r="F2556" s="9">
        <f>Table13[[#This Row],[ToMeasure]]-Table13[[#This Row],[FromMeasure]]</f>
        <v>3.3422460000000001E-2</v>
      </c>
      <c r="G2556" s="5" t="s">
        <v>12051</v>
      </c>
      <c r="H2556" s="35">
        <v>0</v>
      </c>
      <c r="I2556" s="56"/>
      <c r="J2556" t="s">
        <v>2172</v>
      </c>
      <c r="K2556" s="58" t="s">
        <v>203</v>
      </c>
      <c r="L2556" s="35">
        <v>3.3422460000000001E-2</v>
      </c>
      <c r="M2556" s="56"/>
      <c r="N2556" t="s">
        <v>7984</v>
      </c>
      <c r="O2556" s="2" t="s">
        <v>203</v>
      </c>
      <c r="P2556" s="2" t="s">
        <v>203</v>
      </c>
      <c r="Q2556" s="2">
        <v>2326</v>
      </c>
      <c r="R2556" t="s">
        <v>12052</v>
      </c>
      <c r="S2556" t="s">
        <v>203</v>
      </c>
      <c r="T2556" t="s">
        <v>203</v>
      </c>
      <c r="U2556" s="2">
        <v>72</v>
      </c>
      <c r="V2556" s="2">
        <v>246</v>
      </c>
      <c r="W2556" s="8">
        <v>0.13671539122957868</v>
      </c>
      <c r="X2556" s="2">
        <v>3215</v>
      </c>
      <c r="Y2556" s="45"/>
      <c r="AC2556" s="1" t="str">
        <f>IF(Table13[[#This Row],[TCS MP]]&gt;=Table13[[#This Row],[BMP]],IF(Table13[[#This Row],[TCS MP]]&lt;=Table13[[#This Row],[EMP]],"Good","EMP"),"BMP")</f>
        <v>EMP</v>
      </c>
    </row>
    <row r="2557" spans="1:29" ht="24" customHeight="1" x14ac:dyDescent="0.25">
      <c r="A2557" t="s">
        <v>12053</v>
      </c>
      <c r="C2557" t="s">
        <v>203</v>
      </c>
      <c r="D2557" t="s">
        <v>17074</v>
      </c>
      <c r="E2557" t="s">
        <v>12054</v>
      </c>
      <c r="F2557" s="9">
        <f>Table13[[#This Row],[ToMeasure]]-Table13[[#This Row],[FromMeasure]]</f>
        <v>2.3424750000000001E-2</v>
      </c>
      <c r="G2557" s="5" t="s">
        <v>12055</v>
      </c>
      <c r="H2557" s="35">
        <v>0</v>
      </c>
      <c r="I2557" s="56"/>
      <c r="J2557" t="s">
        <v>12047</v>
      </c>
      <c r="K2557" s="58" t="s">
        <v>203</v>
      </c>
      <c r="L2557" s="35">
        <v>2.3424750000000001E-2</v>
      </c>
      <c r="M2557" s="56"/>
      <c r="N2557" t="s">
        <v>2172</v>
      </c>
      <c r="O2557" s="2" t="s">
        <v>203</v>
      </c>
      <c r="P2557" s="2" t="s">
        <v>203</v>
      </c>
      <c r="Q2557" s="2" t="s">
        <v>203</v>
      </c>
      <c r="R2557" t="s">
        <v>203</v>
      </c>
      <c r="S2557" t="s">
        <v>203</v>
      </c>
      <c r="T2557" t="s">
        <v>203</v>
      </c>
      <c r="U2557" s="2" t="s">
        <v>203</v>
      </c>
      <c r="V2557" s="2" t="s">
        <v>203</v>
      </c>
      <c r="W2557" s="8" t="s">
        <v>203</v>
      </c>
      <c r="X2557" s="2" t="s">
        <v>203</v>
      </c>
      <c r="Y2557" s="45"/>
      <c r="AC2557" s="1" t="str">
        <f>IF(Table13[[#This Row],[TCS MP]]&gt;=Table13[[#This Row],[BMP]],IF(Table13[[#This Row],[TCS MP]]&lt;=Table13[[#This Row],[EMP]],"Good","EMP"),"BMP")</f>
        <v>EMP</v>
      </c>
    </row>
    <row r="2558" spans="1:29" ht="24" customHeight="1" x14ac:dyDescent="0.25">
      <c r="A2558" t="s">
        <v>7986</v>
      </c>
      <c r="C2558" t="s">
        <v>203</v>
      </c>
      <c r="D2558" t="s">
        <v>17074</v>
      </c>
      <c r="E2558" t="s">
        <v>7987</v>
      </c>
      <c r="F2558" s="9">
        <f>Table13[[#This Row],[ToMeasure]]-Table13[[#This Row],[FromMeasure]]</f>
        <v>3.1838779999999997E-2</v>
      </c>
      <c r="G2558" s="5" t="s">
        <v>7988</v>
      </c>
      <c r="H2558" s="35">
        <v>0</v>
      </c>
      <c r="I2558" s="56"/>
      <c r="J2558" t="s">
        <v>7989</v>
      </c>
      <c r="K2558" s="58" t="s">
        <v>203</v>
      </c>
      <c r="L2558" s="35">
        <v>3.1838779999999997E-2</v>
      </c>
      <c r="M2558" s="56"/>
      <c r="N2558" t="s">
        <v>2172</v>
      </c>
      <c r="O2558" s="2" t="s">
        <v>203</v>
      </c>
      <c r="P2558" s="2" t="s">
        <v>203</v>
      </c>
      <c r="Q2558" s="2">
        <v>587</v>
      </c>
      <c r="R2558" t="s">
        <v>7990</v>
      </c>
      <c r="S2558" t="s">
        <v>203</v>
      </c>
      <c r="T2558" t="s">
        <v>203</v>
      </c>
      <c r="U2558" s="2">
        <v>23</v>
      </c>
      <c r="V2558" s="2">
        <v>23</v>
      </c>
      <c r="W2558" s="8">
        <v>7.8364565587734247E-2</v>
      </c>
      <c r="X2558" s="2">
        <v>811</v>
      </c>
      <c r="Y2558" s="45"/>
      <c r="AC2558" s="1" t="str">
        <f>IF(Table13[[#This Row],[TCS MP]]&gt;=Table13[[#This Row],[BMP]],IF(Table13[[#This Row],[TCS MP]]&lt;=Table13[[#This Row],[EMP]],"Good","EMP"),"BMP")</f>
        <v>EMP</v>
      </c>
    </row>
    <row r="2559" spans="1:29" ht="24" customHeight="1" x14ac:dyDescent="0.25">
      <c r="A2559" t="s">
        <v>7991</v>
      </c>
      <c r="B2559" t="s">
        <v>20000</v>
      </c>
      <c r="C2559">
        <v>5550</v>
      </c>
      <c r="D2559" t="s">
        <v>17074</v>
      </c>
      <c r="E2559" t="s">
        <v>7992</v>
      </c>
      <c r="F2559" s="9">
        <f>Table13[[#This Row],[ToMeasure]]-Table13[[#This Row],[FromMeasure]]</f>
        <v>0.15144678</v>
      </c>
      <c r="G2559" s="5" t="s">
        <v>7993</v>
      </c>
      <c r="H2559" s="35">
        <v>0</v>
      </c>
      <c r="I2559" s="56"/>
      <c r="J2559" t="s">
        <v>697</v>
      </c>
      <c r="K2559" s="58" t="s">
        <v>203</v>
      </c>
      <c r="L2559" s="35">
        <v>0.15144678</v>
      </c>
      <c r="M2559" s="56"/>
      <c r="N2559" t="s">
        <v>2414</v>
      </c>
      <c r="O2559" s="2">
        <v>189</v>
      </c>
      <c r="P2559" s="2">
        <v>0</v>
      </c>
      <c r="Q2559" s="2">
        <v>189</v>
      </c>
      <c r="R2559" t="s">
        <v>7994</v>
      </c>
      <c r="S2559">
        <v>25</v>
      </c>
      <c r="T2559" t="s">
        <v>203</v>
      </c>
      <c r="U2559" s="2">
        <v>17</v>
      </c>
      <c r="V2559" s="2">
        <v>3</v>
      </c>
      <c r="W2559" s="8">
        <v>0.10582010582010581</v>
      </c>
      <c r="X2559" s="2">
        <v>261</v>
      </c>
      <c r="Y2559" s="45"/>
      <c r="AC2559" s="1" t="str">
        <f>IF(Table13[[#This Row],[TCS MP]]&gt;=Table13[[#This Row],[BMP]],IF(Table13[[#This Row],[TCS MP]]&lt;=Table13[[#This Row],[EMP]],"Good","EMP"),"BMP")</f>
        <v>EMP</v>
      </c>
    </row>
    <row r="2560" spans="1:29" ht="24" customHeight="1" x14ac:dyDescent="0.25">
      <c r="A2560" t="s">
        <v>4414</v>
      </c>
      <c r="B2560" t="s">
        <v>20002</v>
      </c>
      <c r="C2560">
        <v>5552</v>
      </c>
      <c r="D2560" t="s">
        <v>17074</v>
      </c>
      <c r="E2560" t="s">
        <v>4415</v>
      </c>
      <c r="F2560" s="9">
        <f>Table13[[#This Row],[ToMeasure]]-Table13[[#This Row],[FromMeasure]]</f>
        <v>0.27052169999999998</v>
      </c>
      <c r="G2560" s="5" t="s">
        <v>4416</v>
      </c>
      <c r="H2560" s="35">
        <v>0</v>
      </c>
      <c r="I2560" s="56"/>
      <c r="J2560" t="s">
        <v>4333</v>
      </c>
      <c r="K2560" s="58" t="s">
        <v>203</v>
      </c>
      <c r="L2560" s="35">
        <v>0.27052169999999998</v>
      </c>
      <c r="M2560" s="56"/>
      <c r="N2560" t="s">
        <v>4417</v>
      </c>
      <c r="O2560" s="2">
        <v>6109</v>
      </c>
      <c r="P2560" s="2">
        <v>0</v>
      </c>
      <c r="Q2560" s="2">
        <v>6109</v>
      </c>
      <c r="R2560" t="s">
        <v>4418</v>
      </c>
      <c r="S2560">
        <v>10</v>
      </c>
      <c r="T2560" t="s">
        <v>203</v>
      </c>
      <c r="U2560" s="2">
        <v>184</v>
      </c>
      <c r="V2560" s="2">
        <v>718</v>
      </c>
      <c r="W2560" s="8">
        <v>0.1476510067114094</v>
      </c>
      <c r="X2560" s="2">
        <v>8445</v>
      </c>
      <c r="Y2560" s="45"/>
      <c r="AC2560" s="1" t="str">
        <f>IF(Table13[[#This Row],[TCS MP]]&gt;=Table13[[#This Row],[BMP]],IF(Table13[[#This Row],[TCS MP]]&lt;=Table13[[#This Row],[EMP]],"Good","EMP"),"BMP")</f>
        <v>EMP</v>
      </c>
    </row>
    <row r="2561" spans="1:29" ht="24" customHeight="1" x14ac:dyDescent="0.25">
      <c r="A2561" t="s">
        <v>7995</v>
      </c>
      <c r="B2561" t="s">
        <v>20001</v>
      </c>
      <c r="C2561">
        <v>5551</v>
      </c>
      <c r="D2561" t="s">
        <v>17074</v>
      </c>
      <c r="E2561" t="s">
        <v>7996</v>
      </c>
      <c r="F2561" s="9">
        <f>Table13[[#This Row],[ToMeasure]]-Table13[[#This Row],[FromMeasure]]</f>
        <v>0.28688976999999999</v>
      </c>
      <c r="G2561" s="5" t="s">
        <v>7997</v>
      </c>
      <c r="H2561" s="35">
        <v>0</v>
      </c>
      <c r="I2561" s="56"/>
      <c r="J2561" t="s">
        <v>2414</v>
      </c>
      <c r="K2561" s="58" t="s">
        <v>203</v>
      </c>
      <c r="L2561" s="35">
        <v>0.28688976999999999</v>
      </c>
      <c r="M2561" s="56"/>
      <c r="N2561" t="s">
        <v>697</v>
      </c>
      <c r="O2561" s="2">
        <v>5739</v>
      </c>
      <c r="P2561" s="2">
        <v>0</v>
      </c>
      <c r="Q2561" s="2">
        <v>5739</v>
      </c>
      <c r="R2561" t="s">
        <v>7998</v>
      </c>
      <c r="S2561">
        <v>10</v>
      </c>
      <c r="T2561" t="s">
        <v>203</v>
      </c>
      <c r="U2561" s="2">
        <v>172</v>
      </c>
      <c r="V2561" s="2">
        <v>669</v>
      </c>
      <c r="W2561" s="8">
        <v>0.14654120926990766</v>
      </c>
      <c r="X2561" s="2">
        <v>7933</v>
      </c>
      <c r="Y2561" s="45"/>
      <c r="AC2561" s="1" t="str">
        <f>IF(Table13[[#This Row],[TCS MP]]&gt;=Table13[[#This Row],[BMP]],IF(Table13[[#This Row],[TCS MP]]&lt;=Table13[[#This Row],[EMP]],"Good","EMP"),"BMP")</f>
        <v>EMP</v>
      </c>
    </row>
    <row r="2562" spans="1:29" ht="24" customHeight="1" x14ac:dyDescent="0.25">
      <c r="A2562" t="s">
        <v>4419</v>
      </c>
      <c r="B2562" t="s">
        <v>20003</v>
      </c>
      <c r="C2562">
        <v>5553</v>
      </c>
      <c r="D2562" t="s">
        <v>17074</v>
      </c>
      <c r="E2562" t="s">
        <v>4420</v>
      </c>
      <c r="F2562" s="9">
        <f>Table13[[#This Row],[ToMeasure]]-Table13[[#This Row],[FromMeasure]]</f>
        <v>0.22633932000000001</v>
      </c>
      <c r="G2562" s="5" t="s">
        <v>4417</v>
      </c>
      <c r="H2562" s="35">
        <v>0</v>
      </c>
      <c r="I2562" s="56"/>
      <c r="J2562" t="s">
        <v>4416</v>
      </c>
      <c r="K2562" s="58" t="s">
        <v>203</v>
      </c>
      <c r="L2562" s="35">
        <v>0.22633932000000001</v>
      </c>
      <c r="M2562" s="56"/>
      <c r="N2562" t="s">
        <v>4333</v>
      </c>
      <c r="O2562" s="2">
        <v>1760</v>
      </c>
      <c r="P2562" s="2">
        <v>0</v>
      </c>
      <c r="Q2562" s="2">
        <v>1760</v>
      </c>
      <c r="R2562" t="s">
        <v>4421</v>
      </c>
      <c r="S2562">
        <v>14</v>
      </c>
      <c r="T2562" t="s">
        <v>203</v>
      </c>
      <c r="U2562" s="2">
        <v>52</v>
      </c>
      <c r="V2562" s="2">
        <v>204</v>
      </c>
      <c r="W2562" s="8">
        <v>0.14545454545454545</v>
      </c>
      <c r="X2562" s="2">
        <v>2433</v>
      </c>
      <c r="Y2562" s="45"/>
      <c r="AC2562" s="1" t="str">
        <f>IF(Table13[[#This Row],[TCS MP]]&gt;=Table13[[#This Row],[BMP]],IF(Table13[[#This Row],[TCS MP]]&lt;=Table13[[#This Row],[EMP]],"Good","EMP"),"BMP")</f>
        <v>EMP</v>
      </c>
    </row>
    <row r="2563" spans="1:29" ht="24" customHeight="1" x14ac:dyDescent="0.25">
      <c r="A2563" t="s">
        <v>4422</v>
      </c>
      <c r="B2563" t="s">
        <v>20008</v>
      </c>
      <c r="C2563">
        <v>5560</v>
      </c>
      <c r="D2563" t="s">
        <v>17074</v>
      </c>
      <c r="E2563" t="s">
        <v>4423</v>
      </c>
      <c r="F2563" s="9">
        <f>Table13[[#This Row],[ToMeasure]]-Table13[[#This Row],[FromMeasure]]</f>
        <v>0.17859990000000001</v>
      </c>
      <c r="G2563" s="5" t="s">
        <v>4424</v>
      </c>
      <c r="H2563" s="35">
        <v>0</v>
      </c>
      <c r="I2563" s="56"/>
      <c r="J2563" t="s">
        <v>697</v>
      </c>
      <c r="K2563" s="58" t="s">
        <v>203</v>
      </c>
      <c r="L2563" s="35">
        <v>0.17859990000000001</v>
      </c>
      <c r="M2563" s="56"/>
      <c r="N2563" t="s">
        <v>4425</v>
      </c>
      <c r="O2563" s="2">
        <v>2095</v>
      </c>
      <c r="P2563" s="2">
        <v>0</v>
      </c>
      <c r="Q2563" s="2">
        <v>2095</v>
      </c>
      <c r="R2563" t="s">
        <v>4426</v>
      </c>
      <c r="S2563">
        <v>13</v>
      </c>
      <c r="T2563" t="s">
        <v>203</v>
      </c>
      <c r="U2563" s="2">
        <v>191</v>
      </c>
      <c r="V2563" s="2">
        <v>30</v>
      </c>
      <c r="W2563" s="8">
        <v>0.10548926014319809</v>
      </c>
      <c r="X2563" s="2">
        <v>2896</v>
      </c>
      <c r="Y2563" s="45"/>
      <c r="AC2563" s="1" t="str">
        <f>IF(Table13[[#This Row],[TCS MP]]&gt;=Table13[[#This Row],[BMP]],IF(Table13[[#This Row],[TCS MP]]&lt;=Table13[[#This Row],[EMP]],"Good","EMP"),"BMP")</f>
        <v>EMP</v>
      </c>
    </row>
    <row r="2564" spans="1:29" ht="24" customHeight="1" x14ac:dyDescent="0.25">
      <c r="A2564" t="s">
        <v>7999</v>
      </c>
      <c r="B2564" t="s">
        <v>20010</v>
      </c>
      <c r="C2564">
        <v>5562</v>
      </c>
      <c r="D2564" t="s">
        <v>17074</v>
      </c>
      <c r="E2564" t="s">
        <v>8000</v>
      </c>
      <c r="F2564" s="9">
        <f>Table13[[#This Row],[ToMeasure]]-Table13[[#This Row],[FromMeasure]]</f>
        <v>0.15772268</v>
      </c>
      <c r="G2564" s="5" t="s">
        <v>8001</v>
      </c>
      <c r="H2564" s="35">
        <v>0</v>
      </c>
      <c r="I2564" s="56"/>
      <c r="J2564" t="s">
        <v>4333</v>
      </c>
      <c r="K2564" s="58" t="s">
        <v>203</v>
      </c>
      <c r="L2564" s="35">
        <v>0.15772268</v>
      </c>
      <c r="M2564" s="56"/>
      <c r="N2564" t="s">
        <v>8002</v>
      </c>
      <c r="O2564" s="2">
        <v>2220</v>
      </c>
      <c r="P2564" s="2">
        <v>0</v>
      </c>
      <c r="Q2564" s="2">
        <v>2220</v>
      </c>
      <c r="R2564" t="s">
        <v>8003</v>
      </c>
      <c r="S2564">
        <v>11</v>
      </c>
      <c r="T2564" t="s">
        <v>203</v>
      </c>
      <c r="U2564" s="2">
        <v>203</v>
      </c>
      <c r="V2564" s="2">
        <v>32</v>
      </c>
      <c r="W2564" s="8">
        <v>0.10585585585585586</v>
      </c>
      <c r="X2564" s="2">
        <v>3069</v>
      </c>
      <c r="Y2564" s="45"/>
      <c r="AC2564" s="1" t="str">
        <f>IF(Table13[[#This Row],[TCS MP]]&gt;=Table13[[#This Row],[BMP]],IF(Table13[[#This Row],[TCS MP]]&lt;=Table13[[#This Row],[EMP]],"Good","EMP"),"BMP")</f>
        <v>EMP</v>
      </c>
    </row>
    <row r="2565" spans="1:29" ht="24" customHeight="1" x14ac:dyDescent="0.25">
      <c r="A2565" t="s">
        <v>8976</v>
      </c>
      <c r="B2565" t="s">
        <v>20009</v>
      </c>
      <c r="C2565">
        <v>5561</v>
      </c>
      <c r="D2565" t="s">
        <v>17074</v>
      </c>
      <c r="E2565" t="s">
        <v>8977</v>
      </c>
      <c r="F2565" s="9">
        <f>Table13[[#This Row],[ToMeasure]]-Table13[[#This Row],[FromMeasure]]</f>
        <v>0.15466883000000001</v>
      </c>
      <c r="G2565" s="5" t="s">
        <v>4425</v>
      </c>
      <c r="H2565" s="35">
        <v>0</v>
      </c>
      <c r="I2565" s="56"/>
      <c r="J2565" t="s">
        <v>4424</v>
      </c>
      <c r="K2565" s="58" t="s">
        <v>203</v>
      </c>
      <c r="L2565" s="35">
        <v>0.15466883000000001</v>
      </c>
      <c r="M2565" s="56"/>
      <c r="N2565" t="s">
        <v>697</v>
      </c>
      <c r="O2565" s="2">
        <v>2689</v>
      </c>
      <c r="P2565" s="2">
        <v>0</v>
      </c>
      <c r="Q2565" s="2">
        <v>2689</v>
      </c>
      <c r="R2565" t="s">
        <v>8978</v>
      </c>
      <c r="S2565">
        <v>12</v>
      </c>
      <c r="T2565" t="s">
        <v>203</v>
      </c>
      <c r="U2565" s="2">
        <v>80</v>
      </c>
      <c r="V2565" s="2">
        <v>313</v>
      </c>
      <c r="W2565" s="8">
        <v>0.1461509854964671</v>
      </c>
      <c r="X2565" s="2">
        <v>3717</v>
      </c>
      <c r="Y2565" s="45"/>
      <c r="AC2565" s="1" t="str">
        <f>IF(Table13[[#This Row],[TCS MP]]&gt;=Table13[[#This Row],[BMP]],IF(Table13[[#This Row],[TCS MP]]&lt;=Table13[[#This Row],[EMP]],"Good","EMP"),"BMP")</f>
        <v>EMP</v>
      </c>
    </row>
    <row r="2566" spans="1:29" ht="24" customHeight="1" x14ac:dyDescent="0.25">
      <c r="A2566" t="s">
        <v>12056</v>
      </c>
      <c r="B2566" t="s">
        <v>20011</v>
      </c>
      <c r="C2566">
        <v>5563</v>
      </c>
      <c r="D2566" t="s">
        <v>17074</v>
      </c>
      <c r="E2566" t="s">
        <v>12057</v>
      </c>
      <c r="F2566" s="9">
        <f>Table13[[#This Row],[ToMeasure]]-Table13[[#This Row],[FromMeasure]]</f>
        <v>0.16326721999999999</v>
      </c>
      <c r="G2566" s="5" t="s">
        <v>8002</v>
      </c>
      <c r="H2566" s="35">
        <v>0</v>
      </c>
      <c r="I2566" s="56"/>
      <c r="J2566" t="s">
        <v>8001</v>
      </c>
      <c r="K2566" s="58" t="s">
        <v>203</v>
      </c>
      <c r="L2566" s="35">
        <v>0.16326721999999999</v>
      </c>
      <c r="M2566" s="56"/>
      <c r="N2566" t="s">
        <v>4333</v>
      </c>
      <c r="O2566" s="2">
        <v>2695</v>
      </c>
      <c r="P2566" s="2">
        <v>0</v>
      </c>
      <c r="Q2566" s="2">
        <v>2695</v>
      </c>
      <c r="R2566" t="s">
        <v>12058</v>
      </c>
      <c r="S2566">
        <v>11</v>
      </c>
      <c r="T2566" t="s">
        <v>203</v>
      </c>
      <c r="U2566" s="2">
        <v>247</v>
      </c>
      <c r="V2566" s="2">
        <v>39</v>
      </c>
      <c r="W2566" s="8">
        <v>0.10612244897959183</v>
      </c>
      <c r="X2566" s="2">
        <v>3725</v>
      </c>
      <c r="Y2566" s="45"/>
      <c r="AC2566" s="1" t="str">
        <f>IF(Table13[[#This Row],[TCS MP]]&gt;=Table13[[#This Row],[BMP]],IF(Table13[[#This Row],[TCS MP]]&lt;=Table13[[#This Row],[EMP]],"Good","EMP"),"BMP")</f>
        <v>EMP</v>
      </c>
    </row>
    <row r="2567" spans="1:29" ht="24" customHeight="1" x14ac:dyDescent="0.25">
      <c r="A2567" t="s">
        <v>12059</v>
      </c>
      <c r="B2567" t="s">
        <v>20013</v>
      </c>
      <c r="C2567">
        <v>5570</v>
      </c>
      <c r="D2567" t="s">
        <v>17074</v>
      </c>
      <c r="E2567" t="s">
        <v>12060</v>
      </c>
      <c r="F2567" s="9">
        <f>Table13[[#This Row],[ToMeasure]]-Table13[[#This Row],[FromMeasure]]</f>
        <v>0.35888926999999998</v>
      </c>
      <c r="G2567" s="5" t="s">
        <v>4430</v>
      </c>
      <c r="H2567" s="35">
        <v>0</v>
      </c>
      <c r="I2567" s="56"/>
      <c r="J2567" t="s">
        <v>697</v>
      </c>
      <c r="K2567" s="58" t="s">
        <v>203</v>
      </c>
      <c r="L2567" s="35">
        <v>0.35888926999999998</v>
      </c>
      <c r="M2567" s="56"/>
      <c r="N2567" t="s">
        <v>4429</v>
      </c>
      <c r="O2567" s="2">
        <v>3873</v>
      </c>
      <c r="P2567" s="2">
        <v>0</v>
      </c>
      <c r="Q2567" s="2">
        <v>3873</v>
      </c>
      <c r="R2567" t="s">
        <v>12061</v>
      </c>
      <c r="S2567">
        <v>11</v>
      </c>
      <c r="T2567" t="s">
        <v>203</v>
      </c>
      <c r="U2567" s="2">
        <v>355</v>
      </c>
      <c r="V2567" s="2">
        <v>57</v>
      </c>
      <c r="W2567" s="8">
        <v>0.10637748515362767</v>
      </c>
      <c r="X2567" s="2">
        <v>5354</v>
      </c>
      <c r="Y2567" s="45"/>
      <c r="AC2567" s="1" t="str">
        <f>IF(Table13[[#This Row],[TCS MP]]&gt;=Table13[[#This Row],[BMP]],IF(Table13[[#This Row],[TCS MP]]&lt;=Table13[[#This Row],[EMP]],"Good","EMP"),"BMP")</f>
        <v>EMP</v>
      </c>
    </row>
    <row r="2568" spans="1:29" ht="24" customHeight="1" x14ac:dyDescent="0.25">
      <c r="A2568" t="s">
        <v>8004</v>
      </c>
      <c r="B2568" t="s">
        <v>20015</v>
      </c>
      <c r="C2568">
        <v>5572</v>
      </c>
      <c r="D2568" t="s">
        <v>17074</v>
      </c>
      <c r="E2568" t="s">
        <v>8005</v>
      </c>
      <c r="F2568" s="9">
        <f>Table13[[#This Row],[ToMeasure]]-Table13[[#This Row],[FromMeasure]]</f>
        <v>0.25229916000000002</v>
      </c>
      <c r="G2568" s="5" t="s">
        <v>8006</v>
      </c>
      <c r="H2568" s="35">
        <v>0</v>
      </c>
      <c r="I2568" s="56"/>
      <c r="J2568" t="s">
        <v>4333</v>
      </c>
      <c r="K2568" s="58" t="s">
        <v>203</v>
      </c>
      <c r="L2568" s="35">
        <v>0.25229916000000002</v>
      </c>
      <c r="M2568" s="56"/>
      <c r="N2568" t="s">
        <v>8007</v>
      </c>
      <c r="O2568" s="2">
        <v>6797</v>
      </c>
      <c r="P2568" s="2">
        <v>0</v>
      </c>
      <c r="Q2568" s="2">
        <v>6797</v>
      </c>
      <c r="R2568" t="s">
        <v>8008</v>
      </c>
      <c r="S2568">
        <v>9</v>
      </c>
      <c r="T2568" t="s">
        <v>203</v>
      </c>
      <c r="U2568" s="2">
        <v>211</v>
      </c>
      <c r="V2568" s="2">
        <v>817</v>
      </c>
      <c r="W2568" s="8">
        <v>0.15124319552743856</v>
      </c>
      <c r="X2568" s="2">
        <v>9396</v>
      </c>
      <c r="Y2568" s="45"/>
      <c r="AC2568" s="1" t="str">
        <f>IF(Table13[[#This Row],[TCS MP]]&gt;=Table13[[#This Row],[BMP]],IF(Table13[[#This Row],[TCS MP]]&lt;=Table13[[#This Row],[EMP]],"Good","EMP"),"BMP")</f>
        <v>EMP</v>
      </c>
    </row>
    <row r="2569" spans="1:29" ht="24" customHeight="1" x14ac:dyDescent="0.25">
      <c r="A2569" t="s">
        <v>4427</v>
      </c>
      <c r="B2569" t="s">
        <v>20014</v>
      </c>
      <c r="C2569">
        <v>5571</v>
      </c>
      <c r="D2569" t="s">
        <v>17074</v>
      </c>
      <c r="E2569" t="s">
        <v>4428</v>
      </c>
      <c r="F2569" s="9">
        <f>Table13[[#This Row],[ToMeasure]]-Table13[[#This Row],[FromMeasure]]</f>
        <v>0.21685361</v>
      </c>
      <c r="G2569" s="5" t="s">
        <v>4429</v>
      </c>
      <c r="H2569" s="35">
        <v>0</v>
      </c>
      <c r="I2569" s="56"/>
      <c r="J2569" t="s">
        <v>4430</v>
      </c>
      <c r="K2569" s="58" t="s">
        <v>203</v>
      </c>
      <c r="L2569" s="35">
        <v>0.21685361</v>
      </c>
      <c r="M2569" s="56"/>
      <c r="N2569" t="s">
        <v>697</v>
      </c>
      <c r="O2569" s="2">
        <v>7198</v>
      </c>
      <c r="P2569" s="2">
        <v>0</v>
      </c>
      <c r="Q2569" s="2">
        <v>7198</v>
      </c>
      <c r="R2569" t="s">
        <v>4431</v>
      </c>
      <c r="S2569">
        <v>10</v>
      </c>
      <c r="T2569" t="s">
        <v>203</v>
      </c>
      <c r="U2569" s="2">
        <v>215</v>
      </c>
      <c r="V2569" s="2">
        <v>838</v>
      </c>
      <c r="W2569" s="8">
        <v>0.14629063628785774</v>
      </c>
      <c r="X2569" s="2">
        <v>9950</v>
      </c>
      <c r="Y2569" s="45"/>
      <c r="AC2569" s="1" t="str">
        <f>IF(Table13[[#This Row],[TCS MP]]&gt;=Table13[[#This Row],[BMP]],IF(Table13[[#This Row],[TCS MP]]&lt;=Table13[[#This Row],[EMP]],"Good","EMP"),"BMP")</f>
        <v>EMP</v>
      </c>
    </row>
    <row r="2570" spans="1:29" ht="24" customHeight="1" x14ac:dyDescent="0.25">
      <c r="A2570" t="s">
        <v>8009</v>
      </c>
      <c r="B2570" t="s">
        <v>20016</v>
      </c>
      <c r="C2570">
        <v>5573</v>
      </c>
      <c r="D2570" t="s">
        <v>17074</v>
      </c>
      <c r="E2570" t="s">
        <v>8010</v>
      </c>
      <c r="F2570" s="9">
        <f>Table13[[#This Row],[ToMeasure]]-Table13[[#This Row],[FromMeasure]]</f>
        <v>0.20363241000000001</v>
      </c>
      <c r="G2570" s="5" t="s">
        <v>8007</v>
      </c>
      <c r="H2570" s="35">
        <v>0</v>
      </c>
      <c r="I2570" s="56"/>
      <c r="J2570" t="s">
        <v>8006</v>
      </c>
      <c r="K2570" s="58" t="s">
        <v>203</v>
      </c>
      <c r="L2570" s="35">
        <v>0.20363241000000001</v>
      </c>
      <c r="M2570" s="56"/>
      <c r="N2570" t="s">
        <v>4333</v>
      </c>
      <c r="O2570" s="2">
        <v>5490</v>
      </c>
      <c r="P2570" s="2">
        <v>0</v>
      </c>
      <c r="Q2570" s="2">
        <v>5490</v>
      </c>
      <c r="R2570" t="s">
        <v>8011</v>
      </c>
      <c r="S2570">
        <v>11</v>
      </c>
      <c r="T2570" t="s">
        <v>203</v>
      </c>
      <c r="U2570" s="2">
        <v>164</v>
      </c>
      <c r="V2570" s="2">
        <v>639</v>
      </c>
      <c r="W2570" s="8">
        <v>0.14626593806921676</v>
      </c>
      <c r="X2570" s="2">
        <v>7589</v>
      </c>
      <c r="Y2570" s="45"/>
      <c r="AC2570" s="1" t="str">
        <f>IF(Table13[[#This Row],[TCS MP]]&gt;=Table13[[#This Row],[BMP]],IF(Table13[[#This Row],[TCS MP]]&lt;=Table13[[#This Row],[EMP]],"Good","EMP"),"BMP")</f>
        <v>EMP</v>
      </c>
    </row>
    <row r="2571" spans="1:29" ht="24" customHeight="1" x14ac:dyDescent="0.25">
      <c r="A2571" t="s">
        <v>4432</v>
      </c>
      <c r="B2571" t="s">
        <v>20020</v>
      </c>
      <c r="C2571">
        <v>5580</v>
      </c>
      <c r="D2571" t="s">
        <v>17074</v>
      </c>
      <c r="E2571" t="s">
        <v>4433</v>
      </c>
      <c r="F2571" s="9">
        <f>Table13[[#This Row],[ToMeasure]]-Table13[[#This Row],[FromMeasure]]</f>
        <v>0.29996773999999998</v>
      </c>
      <c r="G2571" s="5" t="s">
        <v>4434</v>
      </c>
      <c r="H2571" s="35">
        <v>0</v>
      </c>
      <c r="I2571" s="56"/>
      <c r="J2571" t="s">
        <v>697</v>
      </c>
      <c r="K2571" s="58" t="s">
        <v>203</v>
      </c>
      <c r="L2571" s="35">
        <v>0.29996773999999998</v>
      </c>
      <c r="M2571" s="56"/>
      <c r="N2571" t="s">
        <v>4435</v>
      </c>
      <c r="O2571" s="2">
        <v>6320</v>
      </c>
      <c r="P2571" s="2">
        <v>0</v>
      </c>
      <c r="Q2571" s="2">
        <v>6320</v>
      </c>
      <c r="R2571" t="s">
        <v>4436</v>
      </c>
      <c r="S2571">
        <v>11</v>
      </c>
      <c r="T2571" t="s">
        <v>203</v>
      </c>
      <c r="U2571" s="2">
        <v>580</v>
      </c>
      <c r="V2571" s="2">
        <v>94</v>
      </c>
      <c r="W2571" s="8">
        <v>0.10664556962025316</v>
      </c>
      <c r="X2571" s="2">
        <v>8736</v>
      </c>
      <c r="Y2571" s="45"/>
      <c r="AC2571" s="1" t="str">
        <f>IF(Table13[[#This Row],[TCS MP]]&gt;=Table13[[#This Row],[BMP]],IF(Table13[[#This Row],[TCS MP]]&lt;=Table13[[#This Row],[EMP]],"Good","EMP"),"BMP")</f>
        <v>EMP</v>
      </c>
    </row>
    <row r="2572" spans="1:29" ht="24" customHeight="1" x14ac:dyDescent="0.25">
      <c r="A2572" t="s">
        <v>8012</v>
      </c>
      <c r="B2572" t="s">
        <v>20022</v>
      </c>
      <c r="C2572">
        <v>5582</v>
      </c>
      <c r="D2572" t="s">
        <v>17074</v>
      </c>
      <c r="E2572" t="s">
        <v>8013</v>
      </c>
      <c r="F2572" s="9">
        <f>Table13[[#This Row],[ToMeasure]]-Table13[[#This Row],[FromMeasure]]</f>
        <v>0.30083915</v>
      </c>
      <c r="G2572" s="5" t="s">
        <v>8014</v>
      </c>
      <c r="H2572" s="35">
        <v>0</v>
      </c>
      <c r="I2572" s="56"/>
      <c r="J2572" t="s">
        <v>4333</v>
      </c>
      <c r="K2572" s="58" t="s">
        <v>203</v>
      </c>
      <c r="L2572" s="35">
        <v>0.30083915</v>
      </c>
      <c r="M2572" s="56"/>
      <c r="N2572" t="s">
        <v>8015</v>
      </c>
      <c r="O2572" s="2">
        <v>4827</v>
      </c>
      <c r="P2572" s="2">
        <v>0</v>
      </c>
      <c r="Q2572" s="2">
        <v>4827</v>
      </c>
      <c r="R2572" t="s">
        <v>8016</v>
      </c>
      <c r="S2572">
        <v>13</v>
      </c>
      <c r="T2572" t="s">
        <v>203</v>
      </c>
      <c r="U2572" s="2">
        <v>148</v>
      </c>
      <c r="V2572" s="2">
        <v>580</v>
      </c>
      <c r="W2572" s="8">
        <v>0.15081831365237208</v>
      </c>
      <c r="X2572" s="2">
        <v>6672</v>
      </c>
      <c r="Y2572" s="45"/>
      <c r="AC2572" s="1" t="str">
        <f>IF(Table13[[#This Row],[TCS MP]]&gt;=Table13[[#This Row],[BMP]],IF(Table13[[#This Row],[TCS MP]]&lt;=Table13[[#This Row],[EMP]],"Good","EMP"),"BMP")</f>
        <v>EMP</v>
      </c>
    </row>
    <row r="2573" spans="1:29" ht="24" customHeight="1" x14ac:dyDescent="0.25">
      <c r="A2573" t="s">
        <v>8979</v>
      </c>
      <c r="B2573" t="s">
        <v>20021</v>
      </c>
      <c r="C2573">
        <v>5581</v>
      </c>
      <c r="D2573" t="s">
        <v>17074</v>
      </c>
      <c r="E2573" t="s">
        <v>8980</v>
      </c>
      <c r="F2573" s="9">
        <f>Table13[[#This Row],[ToMeasure]]-Table13[[#This Row],[FromMeasure]]</f>
        <v>0.29236869999999998</v>
      </c>
      <c r="G2573" s="5" t="s">
        <v>4435</v>
      </c>
      <c r="H2573" s="35">
        <v>0</v>
      </c>
      <c r="I2573" s="56"/>
      <c r="J2573" t="s">
        <v>4434</v>
      </c>
      <c r="K2573" s="58" t="s">
        <v>203</v>
      </c>
      <c r="L2573" s="35">
        <v>0.29236869999999998</v>
      </c>
      <c r="M2573" s="56"/>
      <c r="N2573" t="s">
        <v>697</v>
      </c>
      <c r="O2573" s="2">
        <v>7366</v>
      </c>
      <c r="P2573" s="2">
        <v>0</v>
      </c>
      <c r="Q2573" s="2">
        <v>7366</v>
      </c>
      <c r="R2573" t="s">
        <v>8981</v>
      </c>
      <c r="S2573">
        <v>10</v>
      </c>
      <c r="T2573" t="s">
        <v>203</v>
      </c>
      <c r="U2573" s="2">
        <v>220</v>
      </c>
      <c r="V2573" s="2">
        <v>856</v>
      </c>
      <c r="W2573" s="8">
        <v>0.14607656801520499</v>
      </c>
      <c r="X2573" s="2">
        <v>10182</v>
      </c>
      <c r="Y2573" s="45"/>
      <c r="AC2573" s="1" t="str">
        <f>IF(Table13[[#This Row],[TCS MP]]&gt;=Table13[[#This Row],[BMP]],IF(Table13[[#This Row],[TCS MP]]&lt;=Table13[[#This Row],[EMP]],"Good","EMP"),"BMP")</f>
        <v>EMP</v>
      </c>
    </row>
    <row r="2574" spans="1:29" ht="24" customHeight="1" x14ac:dyDescent="0.25">
      <c r="A2574" t="s">
        <v>8982</v>
      </c>
      <c r="B2574" t="s">
        <v>20023</v>
      </c>
      <c r="C2574">
        <v>5583</v>
      </c>
      <c r="D2574" t="s">
        <v>17074</v>
      </c>
      <c r="E2574" t="s">
        <v>8983</v>
      </c>
      <c r="F2574" s="9">
        <f>Table13[[#This Row],[ToMeasure]]-Table13[[#This Row],[FromMeasure]]</f>
        <v>0.29798817999999999</v>
      </c>
      <c r="G2574" s="5" t="s">
        <v>8015</v>
      </c>
      <c r="H2574" s="35">
        <v>0</v>
      </c>
      <c r="I2574" s="56"/>
      <c r="J2574" t="s">
        <v>8014</v>
      </c>
      <c r="K2574" s="58" t="s">
        <v>203</v>
      </c>
      <c r="L2574" s="35">
        <v>0.29798817999999999</v>
      </c>
      <c r="M2574" s="56"/>
      <c r="N2574" t="s">
        <v>4333</v>
      </c>
      <c r="O2574" s="2">
        <v>5715</v>
      </c>
      <c r="P2574" s="2">
        <v>0</v>
      </c>
      <c r="Q2574" s="2">
        <v>5715</v>
      </c>
      <c r="R2574" t="s">
        <v>8984</v>
      </c>
      <c r="S2574">
        <v>10</v>
      </c>
      <c r="T2574" t="s">
        <v>203</v>
      </c>
      <c r="U2574" s="2">
        <v>170</v>
      </c>
      <c r="V2574" s="2">
        <v>665</v>
      </c>
      <c r="W2574" s="8">
        <v>0.14610673665791776</v>
      </c>
      <c r="X2574" s="2">
        <v>7900</v>
      </c>
      <c r="Y2574" s="45"/>
      <c r="AC2574" s="1" t="str">
        <f>IF(Table13[[#This Row],[TCS MP]]&gt;=Table13[[#This Row],[BMP]],IF(Table13[[#This Row],[TCS MP]]&lt;=Table13[[#This Row],[EMP]],"Good","EMP"),"BMP")</f>
        <v>EMP</v>
      </c>
    </row>
    <row r="2575" spans="1:29" ht="24" customHeight="1" x14ac:dyDescent="0.25">
      <c r="A2575" t="s">
        <v>8017</v>
      </c>
      <c r="B2575" t="s">
        <v>20025</v>
      </c>
      <c r="C2575">
        <v>5590</v>
      </c>
      <c r="D2575" t="s">
        <v>17074</v>
      </c>
      <c r="E2575" t="s">
        <v>8018</v>
      </c>
      <c r="F2575" s="9">
        <f>Table13[[#This Row],[ToMeasure]]-Table13[[#This Row],[FromMeasure]]</f>
        <v>0.27437785999999997</v>
      </c>
      <c r="G2575" s="5" t="s">
        <v>8019</v>
      </c>
      <c r="H2575" s="35">
        <v>0</v>
      </c>
      <c r="I2575" s="56"/>
      <c r="J2575" t="s">
        <v>697</v>
      </c>
      <c r="K2575" s="58" t="s">
        <v>203</v>
      </c>
      <c r="L2575" s="35">
        <v>0.27437785999999997</v>
      </c>
      <c r="M2575" s="56"/>
      <c r="N2575" t="s">
        <v>734</v>
      </c>
      <c r="O2575" s="2">
        <v>1019</v>
      </c>
      <c r="P2575" s="2">
        <v>0</v>
      </c>
      <c r="Q2575" s="2">
        <v>1019</v>
      </c>
      <c r="R2575" t="s">
        <v>8020</v>
      </c>
      <c r="S2575">
        <v>12</v>
      </c>
      <c r="T2575" t="s">
        <v>203</v>
      </c>
      <c r="U2575" s="2">
        <v>93</v>
      </c>
      <c r="V2575" s="2">
        <v>14</v>
      </c>
      <c r="W2575" s="8">
        <v>0.10500490677134446</v>
      </c>
      <c r="X2575" s="2">
        <v>1409</v>
      </c>
      <c r="Y2575" s="45"/>
      <c r="AC2575" s="1" t="str">
        <f>IF(Table13[[#This Row],[TCS MP]]&gt;=Table13[[#This Row],[BMP]],IF(Table13[[#This Row],[TCS MP]]&lt;=Table13[[#This Row],[EMP]],"Good","EMP"),"BMP")</f>
        <v>EMP</v>
      </c>
    </row>
    <row r="2576" spans="1:29" ht="24" customHeight="1" x14ac:dyDescent="0.25">
      <c r="A2576" t="s">
        <v>8021</v>
      </c>
      <c r="B2576" t="s">
        <v>20027</v>
      </c>
      <c r="C2576">
        <v>5592</v>
      </c>
      <c r="D2576" t="s">
        <v>17074</v>
      </c>
      <c r="E2576" t="s">
        <v>8022</v>
      </c>
      <c r="F2576" s="9">
        <f>Table13[[#This Row],[ToMeasure]]-Table13[[#This Row],[FromMeasure]]</f>
        <v>0.36679837999999998</v>
      </c>
      <c r="G2576" s="5" t="s">
        <v>8023</v>
      </c>
      <c r="H2576" s="35">
        <v>0</v>
      </c>
      <c r="I2576" s="56"/>
      <c r="J2576" t="s">
        <v>4333</v>
      </c>
      <c r="K2576" s="58" t="s">
        <v>203</v>
      </c>
      <c r="L2576" s="35">
        <v>0.36679837999999998</v>
      </c>
      <c r="M2576" s="56"/>
      <c r="N2576" t="s">
        <v>734</v>
      </c>
      <c r="O2576" s="2">
        <v>3528</v>
      </c>
      <c r="P2576" s="2">
        <v>0</v>
      </c>
      <c r="Q2576" s="2">
        <v>3528</v>
      </c>
      <c r="R2576" t="s">
        <v>8024</v>
      </c>
      <c r="S2576">
        <v>11</v>
      </c>
      <c r="T2576" t="s">
        <v>203</v>
      </c>
      <c r="U2576" s="2">
        <v>324</v>
      </c>
      <c r="V2576" s="2">
        <v>51</v>
      </c>
      <c r="W2576" s="8">
        <v>0.10629251700680271</v>
      </c>
      <c r="X2576" s="2">
        <v>4877</v>
      </c>
      <c r="Y2576" s="45"/>
      <c r="AC2576" s="1" t="str">
        <f>IF(Table13[[#This Row],[TCS MP]]&gt;=Table13[[#This Row],[BMP]],IF(Table13[[#This Row],[TCS MP]]&lt;=Table13[[#This Row],[EMP]],"Good","EMP"),"BMP")</f>
        <v>EMP</v>
      </c>
    </row>
    <row r="2577" spans="1:29" ht="24" customHeight="1" x14ac:dyDescent="0.25">
      <c r="A2577" t="s">
        <v>12062</v>
      </c>
      <c r="B2577" t="s">
        <v>20026</v>
      </c>
      <c r="C2577">
        <v>5591</v>
      </c>
      <c r="D2577" t="s">
        <v>17074</v>
      </c>
      <c r="E2577" t="s">
        <v>12063</v>
      </c>
      <c r="F2577" s="9">
        <f>Table13[[#This Row],[ToMeasure]]-Table13[[#This Row],[FromMeasure]]</f>
        <v>0.40729405000000002</v>
      </c>
      <c r="G2577" s="5" t="s">
        <v>12064</v>
      </c>
      <c r="H2577" s="35">
        <v>0</v>
      </c>
      <c r="I2577" s="56"/>
      <c r="J2577" t="s">
        <v>734</v>
      </c>
      <c r="K2577" s="58" t="s">
        <v>203</v>
      </c>
      <c r="L2577" s="35">
        <v>0.40729405000000002</v>
      </c>
      <c r="M2577" s="56"/>
      <c r="N2577" t="s">
        <v>697</v>
      </c>
      <c r="O2577" s="2">
        <v>4303</v>
      </c>
      <c r="P2577" s="2">
        <v>0</v>
      </c>
      <c r="Q2577" s="2">
        <v>4303</v>
      </c>
      <c r="R2577" t="s">
        <v>12065</v>
      </c>
      <c r="S2577">
        <v>16</v>
      </c>
      <c r="T2577" t="s">
        <v>203</v>
      </c>
      <c r="U2577" s="2">
        <v>128</v>
      </c>
      <c r="V2577" s="2">
        <v>499</v>
      </c>
      <c r="W2577" s="8">
        <v>0.14571229374854752</v>
      </c>
      <c r="X2577" s="2">
        <v>5948</v>
      </c>
      <c r="Y2577" s="45"/>
      <c r="AC2577" s="1" t="str">
        <f>IF(Table13[[#This Row],[TCS MP]]&gt;=Table13[[#This Row],[BMP]],IF(Table13[[#This Row],[TCS MP]]&lt;=Table13[[#This Row],[EMP]],"Good","EMP"),"BMP")</f>
        <v>EMP</v>
      </c>
    </row>
    <row r="2578" spans="1:29" ht="24" customHeight="1" x14ac:dyDescent="0.25">
      <c r="A2578" t="s">
        <v>8025</v>
      </c>
      <c r="B2578" t="s">
        <v>20028</v>
      </c>
      <c r="C2578">
        <v>5593</v>
      </c>
      <c r="D2578" t="s">
        <v>17074</v>
      </c>
      <c r="E2578" t="s">
        <v>8026</v>
      </c>
      <c r="F2578" s="9">
        <f>Table13[[#This Row],[ToMeasure]]-Table13[[#This Row],[FromMeasure]]</f>
        <v>0.22684201000000001</v>
      </c>
      <c r="G2578" s="5" t="s">
        <v>8027</v>
      </c>
      <c r="H2578" s="35">
        <v>0</v>
      </c>
      <c r="I2578" s="56"/>
      <c r="J2578" t="s">
        <v>734</v>
      </c>
      <c r="K2578" s="58" t="s">
        <v>203</v>
      </c>
      <c r="L2578" s="35">
        <v>0.22684201000000001</v>
      </c>
      <c r="M2578" s="56"/>
      <c r="N2578" t="s">
        <v>4333</v>
      </c>
      <c r="O2578" s="2">
        <v>5662</v>
      </c>
      <c r="P2578" s="2">
        <v>0</v>
      </c>
      <c r="Q2578" s="2">
        <v>5662</v>
      </c>
      <c r="R2578" t="s">
        <v>8028</v>
      </c>
      <c r="S2578">
        <v>10</v>
      </c>
      <c r="T2578" t="s">
        <v>203</v>
      </c>
      <c r="U2578" s="2">
        <v>436</v>
      </c>
      <c r="V2578" s="2">
        <v>71</v>
      </c>
      <c r="W2578" s="8">
        <v>8.9544330625220769E-2</v>
      </c>
      <c r="X2578" s="2">
        <v>7827</v>
      </c>
      <c r="Y2578" s="45"/>
      <c r="AC2578" s="1" t="str">
        <f>IF(Table13[[#This Row],[TCS MP]]&gt;=Table13[[#This Row],[BMP]],IF(Table13[[#This Row],[TCS MP]]&lt;=Table13[[#This Row],[EMP]],"Good","EMP"),"BMP")</f>
        <v>EMP</v>
      </c>
    </row>
    <row r="2579" spans="1:29" ht="24" customHeight="1" x14ac:dyDescent="0.25">
      <c r="A2579" t="s">
        <v>8029</v>
      </c>
      <c r="B2579" t="s">
        <v>20030</v>
      </c>
      <c r="C2579">
        <v>5600</v>
      </c>
      <c r="D2579" t="s">
        <v>17074</v>
      </c>
      <c r="E2579" t="s">
        <v>8030</v>
      </c>
      <c r="F2579" s="9">
        <f>Table13[[#This Row],[ToMeasure]]-Table13[[#This Row],[FromMeasure]]</f>
        <v>0.18954061</v>
      </c>
      <c r="G2579" s="5" t="s">
        <v>8031</v>
      </c>
      <c r="H2579" s="35">
        <v>0</v>
      </c>
      <c r="I2579" s="56"/>
      <c r="J2579" t="s">
        <v>697</v>
      </c>
      <c r="K2579" s="58" t="s">
        <v>203</v>
      </c>
      <c r="L2579" s="35">
        <v>0.18954061</v>
      </c>
      <c r="M2579" s="56"/>
      <c r="N2579" t="s">
        <v>8032</v>
      </c>
      <c r="O2579" s="2">
        <v>75</v>
      </c>
      <c r="P2579" s="2">
        <v>0</v>
      </c>
      <c r="Q2579" s="2">
        <v>75</v>
      </c>
      <c r="R2579" t="s">
        <v>8033</v>
      </c>
      <c r="S2579">
        <v>23</v>
      </c>
      <c r="T2579" t="s">
        <v>203</v>
      </c>
      <c r="U2579" s="2">
        <v>5</v>
      </c>
      <c r="V2579" s="2">
        <v>16</v>
      </c>
      <c r="W2579" s="8">
        <v>0.28000000000000003</v>
      </c>
      <c r="X2579" s="2">
        <v>112</v>
      </c>
      <c r="Y2579" s="45"/>
      <c r="AC2579" s="1" t="str">
        <f>IF(Table13[[#This Row],[TCS MP]]&gt;=Table13[[#This Row],[BMP]],IF(Table13[[#This Row],[TCS MP]]&lt;=Table13[[#This Row],[EMP]],"Good","EMP"),"BMP")</f>
        <v>EMP</v>
      </c>
    </row>
    <row r="2580" spans="1:29" ht="24" customHeight="1" x14ac:dyDescent="0.25">
      <c r="A2580" t="s">
        <v>8034</v>
      </c>
      <c r="B2580" t="s">
        <v>20032</v>
      </c>
      <c r="C2580">
        <v>5602</v>
      </c>
      <c r="D2580" t="s">
        <v>17074</v>
      </c>
      <c r="E2580" t="s">
        <v>8035</v>
      </c>
      <c r="F2580" s="9">
        <f>Table13[[#This Row],[ToMeasure]]-Table13[[#This Row],[FromMeasure]]</f>
        <v>0.19752893999999999</v>
      </c>
      <c r="G2580" s="5" t="s">
        <v>8036</v>
      </c>
      <c r="H2580" s="35">
        <v>0</v>
      </c>
      <c r="I2580" s="56"/>
      <c r="J2580" t="s">
        <v>4333</v>
      </c>
      <c r="K2580" s="58" t="s">
        <v>203</v>
      </c>
      <c r="L2580" s="35">
        <v>0.19752893999999999</v>
      </c>
      <c r="M2580" s="56"/>
      <c r="N2580" t="s">
        <v>8037</v>
      </c>
      <c r="O2580" s="2">
        <v>92</v>
      </c>
      <c r="P2580" s="2">
        <v>0</v>
      </c>
      <c r="Q2580" s="2">
        <v>92</v>
      </c>
      <c r="R2580" t="s">
        <v>8038</v>
      </c>
      <c r="S2580">
        <v>28</v>
      </c>
      <c r="T2580" t="s">
        <v>203</v>
      </c>
      <c r="U2580" s="2">
        <v>3</v>
      </c>
      <c r="V2580" s="2">
        <v>7</v>
      </c>
      <c r="W2580" s="8">
        <v>0.10869565217391304</v>
      </c>
      <c r="X2580" s="2">
        <v>137</v>
      </c>
      <c r="Y2580" s="45"/>
      <c r="AC2580" s="1" t="str">
        <f>IF(Table13[[#This Row],[TCS MP]]&gt;=Table13[[#This Row],[BMP]],IF(Table13[[#This Row],[TCS MP]]&lt;=Table13[[#This Row],[EMP]],"Good","EMP"),"BMP")</f>
        <v>EMP</v>
      </c>
    </row>
    <row r="2581" spans="1:29" ht="24" customHeight="1" x14ac:dyDescent="0.25">
      <c r="A2581" t="s">
        <v>8039</v>
      </c>
      <c r="B2581" t="s">
        <v>20031</v>
      </c>
      <c r="C2581">
        <v>5601</v>
      </c>
      <c r="D2581" t="s">
        <v>17074</v>
      </c>
      <c r="E2581" t="s">
        <v>8040</v>
      </c>
      <c r="F2581" s="9">
        <f>Table13[[#This Row],[ToMeasure]]-Table13[[#This Row],[FromMeasure]]</f>
        <v>0.21605098</v>
      </c>
      <c r="G2581" s="5" t="s">
        <v>8032</v>
      </c>
      <c r="H2581" s="35">
        <v>0</v>
      </c>
      <c r="I2581" s="56"/>
      <c r="J2581" t="s">
        <v>8031</v>
      </c>
      <c r="K2581" s="58" t="s">
        <v>203</v>
      </c>
      <c r="L2581" s="35">
        <v>0.21605098</v>
      </c>
      <c r="M2581" s="56"/>
      <c r="N2581" t="s">
        <v>697</v>
      </c>
      <c r="O2581" s="2">
        <v>181</v>
      </c>
      <c r="P2581" s="2">
        <v>0</v>
      </c>
      <c r="Q2581" s="2">
        <v>181</v>
      </c>
      <c r="R2581" t="s">
        <v>8041</v>
      </c>
      <c r="S2581">
        <v>22</v>
      </c>
      <c r="T2581" t="s">
        <v>203</v>
      </c>
      <c r="U2581" s="2">
        <v>9</v>
      </c>
      <c r="V2581" s="2">
        <v>5</v>
      </c>
      <c r="W2581" s="8">
        <v>7.7348066298342538E-2</v>
      </c>
      <c r="X2581" s="2">
        <v>270</v>
      </c>
      <c r="Y2581" s="45"/>
      <c r="AC2581" s="1" t="str">
        <f>IF(Table13[[#This Row],[TCS MP]]&gt;=Table13[[#This Row],[BMP]],IF(Table13[[#This Row],[TCS MP]]&lt;=Table13[[#This Row],[EMP]],"Good","EMP"),"BMP")</f>
        <v>EMP</v>
      </c>
    </row>
    <row r="2582" spans="1:29" ht="24" customHeight="1" x14ac:dyDescent="0.25">
      <c r="A2582" t="s">
        <v>12071</v>
      </c>
      <c r="B2582" t="s">
        <v>20033</v>
      </c>
      <c r="C2582">
        <v>5603</v>
      </c>
      <c r="D2582" t="s">
        <v>17074</v>
      </c>
      <c r="E2582" t="s">
        <v>12072</v>
      </c>
      <c r="F2582" s="9">
        <f>Table13[[#This Row],[ToMeasure]]-Table13[[#This Row],[FromMeasure]]</f>
        <v>0.15899922</v>
      </c>
      <c r="G2582" s="5" t="s">
        <v>8037</v>
      </c>
      <c r="H2582" s="35">
        <v>0</v>
      </c>
      <c r="I2582" s="56"/>
      <c r="J2582" t="s">
        <v>8036</v>
      </c>
      <c r="K2582" s="58" t="s">
        <v>203</v>
      </c>
      <c r="L2582" s="35">
        <v>0.15899922</v>
      </c>
      <c r="M2582" s="56"/>
      <c r="N2582" t="s">
        <v>4333</v>
      </c>
      <c r="O2582" s="2">
        <v>95</v>
      </c>
      <c r="P2582" s="2">
        <v>0</v>
      </c>
      <c r="Q2582" s="2">
        <v>95</v>
      </c>
      <c r="R2582" t="s">
        <v>12073</v>
      </c>
      <c r="S2582">
        <v>18</v>
      </c>
      <c r="T2582" t="s">
        <v>203</v>
      </c>
      <c r="U2582" s="2">
        <v>7</v>
      </c>
      <c r="V2582" s="2">
        <v>1</v>
      </c>
      <c r="W2582" s="8">
        <v>8.4210526315789472E-2</v>
      </c>
      <c r="X2582" s="2">
        <v>142</v>
      </c>
      <c r="Y2582" s="45"/>
      <c r="AC2582" s="1" t="str">
        <f>IF(Table13[[#This Row],[TCS MP]]&gt;=Table13[[#This Row],[BMP]],IF(Table13[[#This Row],[TCS MP]]&lt;=Table13[[#This Row],[EMP]],"Good","EMP"),"BMP")</f>
        <v>EMP</v>
      </c>
    </row>
    <row r="2583" spans="1:29" ht="24" customHeight="1" x14ac:dyDescent="0.25">
      <c r="A2583" t="s">
        <v>8042</v>
      </c>
      <c r="B2583" t="s">
        <v>20035</v>
      </c>
      <c r="C2583">
        <v>5610</v>
      </c>
      <c r="D2583" t="s">
        <v>17074</v>
      </c>
      <c r="E2583" t="s">
        <v>8043</v>
      </c>
      <c r="F2583" s="9">
        <f>Table13[[#This Row],[ToMeasure]]-Table13[[#This Row],[FromMeasure]]</f>
        <v>0.14512421</v>
      </c>
      <c r="G2583" s="5" t="s">
        <v>8044</v>
      </c>
      <c r="H2583" s="35">
        <v>0</v>
      </c>
      <c r="I2583" s="56"/>
      <c r="J2583" t="s">
        <v>697</v>
      </c>
      <c r="K2583" s="58" t="s">
        <v>203</v>
      </c>
      <c r="L2583" s="35">
        <v>0.14512421</v>
      </c>
      <c r="M2583" s="56"/>
      <c r="N2583" t="s">
        <v>4440</v>
      </c>
      <c r="O2583" s="2">
        <v>865</v>
      </c>
      <c r="P2583" s="2">
        <v>0</v>
      </c>
      <c r="Q2583" s="2">
        <v>865</v>
      </c>
      <c r="R2583" t="s">
        <v>8045</v>
      </c>
      <c r="S2583">
        <v>12</v>
      </c>
      <c r="T2583" t="s">
        <v>203</v>
      </c>
      <c r="U2583" s="2">
        <v>79</v>
      </c>
      <c r="V2583" s="2">
        <v>12</v>
      </c>
      <c r="W2583" s="8">
        <v>0.10520231213872833</v>
      </c>
      <c r="X2583" s="2">
        <v>1196</v>
      </c>
      <c r="Y2583" s="45"/>
      <c r="AC2583" s="1" t="str">
        <f>IF(Table13[[#This Row],[TCS MP]]&gt;=Table13[[#This Row],[BMP]],IF(Table13[[#This Row],[TCS MP]]&lt;=Table13[[#This Row],[EMP]],"Good","EMP"),"BMP")</f>
        <v>EMP</v>
      </c>
    </row>
    <row r="2584" spans="1:29" ht="24" customHeight="1" x14ac:dyDescent="0.25">
      <c r="A2584" t="s">
        <v>4437</v>
      </c>
      <c r="B2584" t="s">
        <v>20037</v>
      </c>
      <c r="C2584">
        <v>5612</v>
      </c>
      <c r="D2584" t="s">
        <v>17074</v>
      </c>
      <c r="E2584" t="s">
        <v>4438</v>
      </c>
      <c r="F2584" s="9">
        <f>Table13[[#This Row],[ToMeasure]]-Table13[[#This Row],[FromMeasure]]</f>
        <v>0.33586503000000001</v>
      </c>
      <c r="G2584" s="5" t="s">
        <v>4439</v>
      </c>
      <c r="H2584" s="35">
        <v>0</v>
      </c>
      <c r="I2584" s="56"/>
      <c r="J2584" t="s">
        <v>4333</v>
      </c>
      <c r="K2584" s="58" t="s">
        <v>203</v>
      </c>
      <c r="L2584" s="35">
        <v>0.33586503000000001</v>
      </c>
      <c r="M2584" s="56"/>
      <c r="N2584" t="s">
        <v>4440</v>
      </c>
      <c r="O2584" s="2">
        <v>2515</v>
      </c>
      <c r="P2584" s="2">
        <v>0</v>
      </c>
      <c r="Q2584" s="2">
        <v>2515</v>
      </c>
      <c r="R2584" t="s">
        <v>4441</v>
      </c>
      <c r="S2584">
        <v>20</v>
      </c>
      <c r="T2584" t="s">
        <v>203</v>
      </c>
      <c r="U2584" s="2">
        <v>231</v>
      </c>
      <c r="V2584" s="2">
        <v>37</v>
      </c>
      <c r="W2584" s="8">
        <v>0.10656063618290258</v>
      </c>
      <c r="X2584" s="2">
        <v>3477</v>
      </c>
      <c r="Y2584" s="45"/>
      <c r="AC2584" s="1" t="str">
        <f>IF(Table13[[#This Row],[TCS MP]]&gt;=Table13[[#This Row],[BMP]],IF(Table13[[#This Row],[TCS MP]]&lt;=Table13[[#This Row],[EMP]],"Good","EMP"),"BMP")</f>
        <v>EMP</v>
      </c>
    </row>
    <row r="2585" spans="1:29" ht="24" customHeight="1" x14ac:dyDescent="0.25">
      <c r="A2585" t="s">
        <v>8046</v>
      </c>
      <c r="B2585" t="s">
        <v>20036</v>
      </c>
      <c r="C2585">
        <v>5611</v>
      </c>
      <c r="D2585" t="s">
        <v>17074</v>
      </c>
      <c r="E2585" t="s">
        <v>8047</v>
      </c>
      <c r="F2585" s="9">
        <f>Table13[[#This Row],[ToMeasure]]-Table13[[#This Row],[FromMeasure]]</f>
        <v>0.20456812999999999</v>
      </c>
      <c r="G2585" s="5" t="s">
        <v>8048</v>
      </c>
      <c r="H2585" s="35">
        <v>0</v>
      </c>
      <c r="I2585" s="56"/>
      <c r="J2585" t="s">
        <v>4440</v>
      </c>
      <c r="K2585" s="58" t="s">
        <v>203</v>
      </c>
      <c r="L2585" s="35">
        <v>0.20456812999999999</v>
      </c>
      <c r="M2585" s="56"/>
      <c r="N2585" t="s">
        <v>697</v>
      </c>
      <c r="O2585" s="2">
        <v>2970</v>
      </c>
      <c r="P2585" s="2">
        <v>0</v>
      </c>
      <c r="Q2585" s="2">
        <v>2970</v>
      </c>
      <c r="R2585" t="s">
        <v>8049</v>
      </c>
      <c r="S2585">
        <v>21</v>
      </c>
      <c r="T2585" t="s">
        <v>203</v>
      </c>
      <c r="U2585" s="2">
        <v>90</v>
      </c>
      <c r="V2585" s="2">
        <v>347</v>
      </c>
      <c r="W2585" s="8">
        <v>0.14713804713804715</v>
      </c>
      <c r="X2585" s="2">
        <v>4106</v>
      </c>
      <c r="Y2585" s="45"/>
      <c r="AC2585" s="1" t="str">
        <f>IF(Table13[[#This Row],[TCS MP]]&gt;=Table13[[#This Row],[BMP]],IF(Table13[[#This Row],[TCS MP]]&lt;=Table13[[#This Row],[EMP]],"Good","EMP"),"BMP")</f>
        <v>EMP</v>
      </c>
    </row>
    <row r="2586" spans="1:29" ht="24" customHeight="1" x14ac:dyDescent="0.25">
      <c r="A2586" t="s">
        <v>8985</v>
      </c>
      <c r="B2586" t="s">
        <v>20038</v>
      </c>
      <c r="C2586">
        <v>5613</v>
      </c>
      <c r="D2586" t="s">
        <v>17074</v>
      </c>
      <c r="E2586" t="s">
        <v>8986</v>
      </c>
      <c r="F2586" s="9">
        <f>Table13[[#This Row],[ToMeasure]]-Table13[[#This Row],[FromMeasure]]</f>
        <v>0.21946684</v>
      </c>
      <c r="G2586" s="5" t="s">
        <v>8987</v>
      </c>
      <c r="H2586" s="35">
        <v>0</v>
      </c>
      <c r="I2586" s="56"/>
      <c r="J2586" t="s">
        <v>4333</v>
      </c>
      <c r="K2586" s="58" t="s">
        <v>203</v>
      </c>
      <c r="L2586" s="35">
        <v>0.21946684</v>
      </c>
      <c r="M2586" s="56"/>
      <c r="N2586" t="s">
        <v>4440</v>
      </c>
      <c r="O2586" s="2">
        <v>842</v>
      </c>
      <c r="P2586" s="2">
        <v>0</v>
      </c>
      <c r="Q2586" s="2">
        <v>842</v>
      </c>
      <c r="R2586" t="s">
        <v>8988</v>
      </c>
      <c r="S2586">
        <v>13</v>
      </c>
      <c r="T2586" t="s">
        <v>203</v>
      </c>
      <c r="U2586" s="2">
        <v>77</v>
      </c>
      <c r="V2586" s="2">
        <v>12</v>
      </c>
      <c r="W2586" s="8">
        <v>0.10570071258907364</v>
      </c>
      <c r="X2586" s="2">
        <v>1164</v>
      </c>
      <c r="Y2586" s="45"/>
      <c r="AC2586" s="1" t="str">
        <f>IF(Table13[[#This Row],[TCS MP]]&gt;=Table13[[#This Row],[BMP]],IF(Table13[[#This Row],[TCS MP]]&lt;=Table13[[#This Row],[EMP]],"Good","EMP"),"BMP")</f>
        <v>EMP</v>
      </c>
    </row>
    <row r="2587" spans="1:29" ht="24" customHeight="1" x14ac:dyDescent="0.25">
      <c r="A2587" t="s">
        <v>12074</v>
      </c>
      <c r="B2587" t="s">
        <v>20040</v>
      </c>
      <c r="C2587">
        <v>5620</v>
      </c>
      <c r="D2587" t="s">
        <v>17074</v>
      </c>
      <c r="E2587" t="s">
        <v>742</v>
      </c>
      <c r="F2587" s="9">
        <f>Table13[[#This Row],[ToMeasure]]-Table13[[#This Row],[FromMeasure]]</f>
        <v>0.23174890000000001</v>
      </c>
      <c r="G2587" s="5" t="s">
        <v>740</v>
      </c>
      <c r="H2587" s="35">
        <v>0</v>
      </c>
      <c r="I2587" s="56"/>
      <c r="J2587" t="s">
        <v>697</v>
      </c>
      <c r="K2587" s="58" t="s">
        <v>203</v>
      </c>
      <c r="L2587" s="35">
        <v>0.23174890000000001</v>
      </c>
      <c r="M2587" s="56"/>
      <c r="N2587" t="s">
        <v>4445</v>
      </c>
      <c r="O2587" s="2">
        <v>5307</v>
      </c>
      <c r="P2587" s="2">
        <v>0</v>
      </c>
      <c r="Q2587" s="2">
        <v>5307</v>
      </c>
      <c r="R2587" t="s">
        <v>12075</v>
      </c>
      <c r="S2587">
        <v>9</v>
      </c>
      <c r="T2587" t="s">
        <v>203</v>
      </c>
      <c r="U2587" s="2">
        <v>164</v>
      </c>
      <c r="V2587" s="2">
        <v>636</v>
      </c>
      <c r="W2587" s="8">
        <v>0.15074429998115696</v>
      </c>
      <c r="X2587" s="2">
        <v>7336</v>
      </c>
      <c r="Y2587" s="45"/>
      <c r="AC2587" s="1" t="str">
        <f>IF(Table13[[#This Row],[TCS MP]]&gt;=Table13[[#This Row],[BMP]],IF(Table13[[#This Row],[TCS MP]]&lt;=Table13[[#This Row],[EMP]],"Good","EMP"),"BMP")</f>
        <v>EMP</v>
      </c>
    </row>
    <row r="2588" spans="1:29" ht="24" customHeight="1" x14ac:dyDescent="0.25">
      <c r="A2588" t="s">
        <v>4442</v>
      </c>
      <c r="B2588" t="s">
        <v>20042</v>
      </c>
      <c r="C2588">
        <v>5622</v>
      </c>
      <c r="D2588" t="s">
        <v>17074</v>
      </c>
      <c r="E2588" t="s">
        <v>4443</v>
      </c>
      <c r="F2588" s="9">
        <f>Table13[[#This Row],[ToMeasure]]-Table13[[#This Row],[FromMeasure]]</f>
        <v>0.25913889000000001</v>
      </c>
      <c r="G2588" s="5" t="s">
        <v>4444</v>
      </c>
      <c r="H2588" s="35">
        <v>0</v>
      </c>
      <c r="I2588" s="56"/>
      <c r="J2588" t="s">
        <v>4445</v>
      </c>
      <c r="K2588" s="58" t="s">
        <v>203</v>
      </c>
      <c r="L2588" s="35">
        <v>0.25913889000000001</v>
      </c>
      <c r="M2588" s="56"/>
      <c r="N2588" t="s">
        <v>4333</v>
      </c>
      <c r="O2588" s="2">
        <v>14921</v>
      </c>
      <c r="P2588" s="2">
        <v>0</v>
      </c>
      <c r="Q2588" s="2">
        <v>14921</v>
      </c>
      <c r="R2588" t="s">
        <v>4446</v>
      </c>
      <c r="S2588">
        <v>9</v>
      </c>
      <c r="T2588" t="s">
        <v>203</v>
      </c>
      <c r="U2588" s="2">
        <v>460</v>
      </c>
      <c r="V2588" s="2">
        <v>1789</v>
      </c>
      <c r="W2588" s="8">
        <v>0.15072716305877623</v>
      </c>
      <c r="X2588" s="2">
        <v>20626</v>
      </c>
      <c r="Y2588" s="45"/>
      <c r="AC2588" s="1" t="str">
        <f>IF(Table13[[#This Row],[TCS MP]]&gt;=Table13[[#This Row],[BMP]],IF(Table13[[#This Row],[TCS MP]]&lt;=Table13[[#This Row],[EMP]],"Good","EMP"),"BMP")</f>
        <v>EMP</v>
      </c>
    </row>
    <row r="2589" spans="1:29" ht="24" customHeight="1" x14ac:dyDescent="0.25">
      <c r="A2589" t="s">
        <v>4447</v>
      </c>
      <c r="B2589" t="s">
        <v>20041</v>
      </c>
      <c r="C2589">
        <v>5621</v>
      </c>
      <c r="D2589" t="s">
        <v>17074</v>
      </c>
      <c r="E2589" t="s">
        <v>4448</v>
      </c>
      <c r="F2589" s="9">
        <f>Table13[[#This Row],[ToMeasure]]-Table13[[#This Row],[FromMeasure]]</f>
        <v>0.23805624</v>
      </c>
      <c r="G2589" s="5" t="s">
        <v>4445</v>
      </c>
      <c r="H2589" s="35">
        <v>0</v>
      </c>
      <c r="I2589" s="56"/>
      <c r="J2589" t="s">
        <v>740</v>
      </c>
      <c r="K2589" s="58" t="s">
        <v>203</v>
      </c>
      <c r="L2589" s="35">
        <v>0.23805624</v>
      </c>
      <c r="M2589" s="56"/>
      <c r="N2589" t="s">
        <v>697</v>
      </c>
      <c r="O2589" s="2">
        <v>18525</v>
      </c>
      <c r="P2589" s="2">
        <v>0</v>
      </c>
      <c r="Q2589" s="2">
        <v>18525</v>
      </c>
      <c r="R2589" t="s">
        <v>4449</v>
      </c>
      <c r="S2589">
        <v>9</v>
      </c>
      <c r="T2589" t="s">
        <v>203</v>
      </c>
      <c r="U2589" s="2">
        <v>554</v>
      </c>
      <c r="V2589" s="2">
        <v>2153</v>
      </c>
      <c r="W2589" s="8">
        <v>0.14612685560053981</v>
      </c>
      <c r="X2589" s="2">
        <v>25608</v>
      </c>
      <c r="Y2589" s="45"/>
      <c r="AC2589" s="1" t="str">
        <f>IF(Table13[[#This Row],[TCS MP]]&gt;=Table13[[#This Row],[BMP]],IF(Table13[[#This Row],[TCS MP]]&lt;=Table13[[#This Row],[EMP]],"Good","EMP"),"BMP")</f>
        <v>EMP</v>
      </c>
    </row>
    <row r="2590" spans="1:29" ht="24" customHeight="1" x14ac:dyDescent="0.25">
      <c r="A2590" t="s">
        <v>4450</v>
      </c>
      <c r="B2590" t="s">
        <v>20043</v>
      </c>
      <c r="C2590">
        <v>5623</v>
      </c>
      <c r="D2590" t="s">
        <v>17074</v>
      </c>
      <c r="E2590" t="s">
        <v>4451</v>
      </c>
      <c r="F2590" s="9">
        <f>Table13[[#This Row],[ToMeasure]]-Table13[[#This Row],[FromMeasure]]</f>
        <v>0.24227037000000001</v>
      </c>
      <c r="G2590" s="5" t="s">
        <v>4452</v>
      </c>
      <c r="H2590" s="35">
        <v>0</v>
      </c>
      <c r="I2590" s="56"/>
      <c r="J2590" t="s">
        <v>4333</v>
      </c>
      <c r="K2590" s="58" t="s">
        <v>203</v>
      </c>
      <c r="L2590" s="35">
        <v>0.24227037000000001</v>
      </c>
      <c r="M2590" s="56"/>
      <c r="N2590" t="s">
        <v>740</v>
      </c>
      <c r="O2590" s="2">
        <v>6393</v>
      </c>
      <c r="P2590" s="2">
        <v>0</v>
      </c>
      <c r="Q2590" s="2">
        <v>6393</v>
      </c>
      <c r="R2590" t="s">
        <v>4453</v>
      </c>
      <c r="S2590">
        <v>10</v>
      </c>
      <c r="T2590" t="s">
        <v>203</v>
      </c>
      <c r="U2590" s="2">
        <v>190</v>
      </c>
      <c r="V2590" s="2">
        <v>743</v>
      </c>
      <c r="W2590" s="8">
        <v>0.14594087282965743</v>
      </c>
      <c r="X2590" s="2">
        <v>8837</v>
      </c>
      <c r="Y2590" s="45"/>
      <c r="AC2590" s="1" t="str">
        <f>IF(Table13[[#This Row],[TCS MP]]&gt;=Table13[[#This Row],[BMP]],IF(Table13[[#This Row],[TCS MP]]&lt;=Table13[[#This Row],[EMP]],"Good","EMP"),"BMP")</f>
        <v>EMP</v>
      </c>
    </row>
    <row r="2591" spans="1:29" ht="24" customHeight="1" x14ac:dyDescent="0.25">
      <c r="A2591" t="s">
        <v>12076</v>
      </c>
      <c r="C2591" t="s">
        <v>203</v>
      </c>
      <c r="D2591" t="s">
        <v>17074</v>
      </c>
      <c r="E2591" t="s">
        <v>12077</v>
      </c>
      <c r="F2591" s="9">
        <f>Table13[[#This Row],[ToMeasure]]-Table13[[#This Row],[FromMeasure]]</f>
        <v>6.4274789999999998E-2</v>
      </c>
      <c r="G2591" s="5" t="s">
        <v>8992</v>
      </c>
      <c r="H2591" s="35">
        <v>0</v>
      </c>
      <c r="I2591" s="56"/>
      <c r="J2591" t="s">
        <v>4452</v>
      </c>
      <c r="K2591" s="58" t="s">
        <v>203</v>
      </c>
      <c r="L2591" s="35">
        <v>6.4274789999999998E-2</v>
      </c>
      <c r="M2591" s="56"/>
      <c r="N2591" t="s">
        <v>8991</v>
      </c>
      <c r="O2591" s="2" t="s">
        <v>203</v>
      </c>
      <c r="P2591" s="2" t="s">
        <v>203</v>
      </c>
      <c r="Q2591" s="2" t="s">
        <v>203</v>
      </c>
      <c r="R2591" t="s">
        <v>203</v>
      </c>
      <c r="S2591" t="s">
        <v>203</v>
      </c>
      <c r="T2591" t="s">
        <v>203</v>
      </c>
      <c r="U2591" s="2" t="s">
        <v>203</v>
      </c>
      <c r="V2591" s="2" t="s">
        <v>203</v>
      </c>
      <c r="W2591" s="8" t="s">
        <v>203</v>
      </c>
      <c r="X2591" s="2" t="s">
        <v>203</v>
      </c>
      <c r="Y2591" s="45"/>
      <c r="AC2591" s="1" t="str">
        <f>IF(Table13[[#This Row],[TCS MP]]&gt;=Table13[[#This Row],[BMP]],IF(Table13[[#This Row],[TCS MP]]&lt;=Table13[[#This Row],[EMP]],"Good","EMP"),"BMP")</f>
        <v>EMP</v>
      </c>
    </row>
    <row r="2592" spans="1:29" ht="24" customHeight="1" x14ac:dyDescent="0.25">
      <c r="A2592" t="s">
        <v>8050</v>
      </c>
      <c r="C2592" t="s">
        <v>203</v>
      </c>
      <c r="D2592" t="s">
        <v>17074</v>
      </c>
      <c r="E2592" t="s">
        <v>8051</v>
      </c>
      <c r="F2592" s="9">
        <f>Table13[[#This Row],[ToMeasure]]-Table13[[#This Row],[FromMeasure]]</f>
        <v>6.0885590000000003E-2</v>
      </c>
      <c r="G2592" s="5" t="s">
        <v>8052</v>
      </c>
      <c r="H2592" s="35">
        <v>0</v>
      </c>
      <c r="I2592" s="56"/>
      <c r="J2592" t="s">
        <v>8053</v>
      </c>
      <c r="K2592" s="58" t="s">
        <v>203</v>
      </c>
      <c r="L2592" s="35">
        <v>6.0885590000000003E-2</v>
      </c>
      <c r="M2592" s="56"/>
      <c r="N2592" t="s">
        <v>4445</v>
      </c>
      <c r="O2592" s="2" t="s">
        <v>203</v>
      </c>
      <c r="P2592" s="2" t="s">
        <v>203</v>
      </c>
      <c r="Q2592" s="2" t="s">
        <v>203</v>
      </c>
      <c r="R2592" t="s">
        <v>203</v>
      </c>
      <c r="S2592" t="s">
        <v>203</v>
      </c>
      <c r="T2592" t="s">
        <v>203</v>
      </c>
      <c r="U2592" s="2" t="s">
        <v>203</v>
      </c>
      <c r="V2592" s="2" t="s">
        <v>203</v>
      </c>
      <c r="W2592" s="8" t="s">
        <v>203</v>
      </c>
      <c r="X2592" s="2" t="s">
        <v>203</v>
      </c>
      <c r="Y2592" s="45"/>
      <c r="AC2592" s="1" t="str">
        <f>IF(Table13[[#This Row],[TCS MP]]&gt;=Table13[[#This Row],[BMP]],IF(Table13[[#This Row],[TCS MP]]&lt;=Table13[[#This Row],[EMP]],"Good","EMP"),"BMP")</f>
        <v>EMP</v>
      </c>
    </row>
    <row r="2593" spans="1:29" ht="24" customHeight="1" x14ac:dyDescent="0.25">
      <c r="A2593" t="s">
        <v>8054</v>
      </c>
      <c r="C2593" t="s">
        <v>203</v>
      </c>
      <c r="D2593" t="s">
        <v>17074</v>
      </c>
      <c r="E2593" t="s">
        <v>8055</v>
      </c>
      <c r="F2593" s="9">
        <f>Table13[[#This Row],[ToMeasure]]-Table13[[#This Row],[FromMeasure]]</f>
        <v>6.5263509999999997E-2</v>
      </c>
      <c r="G2593" s="5" t="s">
        <v>8053</v>
      </c>
      <c r="H2593" s="35">
        <v>0</v>
      </c>
      <c r="I2593" s="56"/>
      <c r="J2593" t="s">
        <v>740</v>
      </c>
      <c r="K2593" s="58" t="s">
        <v>203</v>
      </c>
      <c r="L2593" s="35">
        <v>6.5263509999999997E-2</v>
      </c>
      <c r="M2593" s="56"/>
      <c r="N2593" t="s">
        <v>8052</v>
      </c>
      <c r="O2593" s="2" t="s">
        <v>203</v>
      </c>
      <c r="P2593" s="2" t="s">
        <v>203</v>
      </c>
      <c r="Q2593" s="2" t="s">
        <v>203</v>
      </c>
      <c r="R2593" t="s">
        <v>203</v>
      </c>
      <c r="S2593" t="s">
        <v>203</v>
      </c>
      <c r="T2593" t="s">
        <v>203</v>
      </c>
      <c r="U2593" s="2" t="s">
        <v>203</v>
      </c>
      <c r="V2593" s="2" t="s">
        <v>203</v>
      </c>
      <c r="W2593" s="8" t="s">
        <v>203</v>
      </c>
      <c r="X2593" s="2" t="s">
        <v>203</v>
      </c>
      <c r="Y2593" s="45"/>
      <c r="AC2593" s="1" t="str">
        <f>IF(Table13[[#This Row],[TCS MP]]&gt;=Table13[[#This Row],[BMP]],IF(Table13[[#This Row],[TCS MP]]&lt;=Table13[[#This Row],[EMP]],"Good","EMP"),"BMP")</f>
        <v>EMP</v>
      </c>
    </row>
    <row r="2594" spans="1:29" ht="24" customHeight="1" x14ac:dyDescent="0.25">
      <c r="A2594" t="s">
        <v>8989</v>
      </c>
      <c r="C2594" t="s">
        <v>203</v>
      </c>
      <c r="D2594" t="s">
        <v>17074</v>
      </c>
      <c r="E2594" t="s">
        <v>8990</v>
      </c>
      <c r="F2594" s="9">
        <f>Table13[[#This Row],[ToMeasure]]-Table13[[#This Row],[FromMeasure]]</f>
        <v>7.0893189999999995E-2</v>
      </c>
      <c r="G2594" s="5" t="s">
        <v>8991</v>
      </c>
      <c r="H2594" s="35">
        <v>0</v>
      </c>
      <c r="I2594" s="56"/>
      <c r="J2594" t="s">
        <v>8992</v>
      </c>
      <c r="K2594" s="58" t="s">
        <v>203</v>
      </c>
      <c r="L2594" s="35">
        <v>7.0893189999999995E-2</v>
      </c>
      <c r="M2594" s="56"/>
      <c r="N2594" t="s">
        <v>4444</v>
      </c>
      <c r="O2594" s="2" t="s">
        <v>203</v>
      </c>
      <c r="P2594" s="2" t="s">
        <v>203</v>
      </c>
      <c r="Q2594" s="2" t="s">
        <v>203</v>
      </c>
      <c r="R2594" t="s">
        <v>203</v>
      </c>
      <c r="S2594" t="s">
        <v>203</v>
      </c>
      <c r="T2594" t="s">
        <v>203</v>
      </c>
      <c r="U2594" s="2" t="s">
        <v>203</v>
      </c>
      <c r="V2594" s="2" t="s">
        <v>203</v>
      </c>
      <c r="W2594" s="8" t="s">
        <v>203</v>
      </c>
      <c r="X2594" s="2" t="s">
        <v>203</v>
      </c>
      <c r="Y2594" s="45"/>
      <c r="AC2594" s="1" t="str">
        <f>IF(Table13[[#This Row],[TCS MP]]&gt;=Table13[[#This Row],[BMP]],IF(Table13[[#This Row],[TCS MP]]&lt;=Table13[[#This Row],[EMP]],"Good","EMP"),"BMP")</f>
        <v>EMP</v>
      </c>
    </row>
    <row r="2595" spans="1:29" ht="24" customHeight="1" x14ac:dyDescent="0.25">
      <c r="A2595" t="s">
        <v>8056</v>
      </c>
      <c r="B2595" t="s">
        <v>20046</v>
      </c>
      <c r="C2595">
        <v>5630</v>
      </c>
      <c r="D2595" t="s">
        <v>17074</v>
      </c>
      <c r="E2595" t="s">
        <v>8057</v>
      </c>
      <c r="F2595" s="9">
        <f>Table13[[#This Row],[ToMeasure]]-Table13[[#This Row],[FromMeasure]]</f>
        <v>0.31602506000000002</v>
      </c>
      <c r="G2595" s="5" t="s">
        <v>8058</v>
      </c>
      <c r="H2595" s="35">
        <v>0</v>
      </c>
      <c r="I2595" s="56"/>
      <c r="J2595" t="s">
        <v>697</v>
      </c>
      <c r="K2595" s="58" t="s">
        <v>203</v>
      </c>
      <c r="L2595" s="35">
        <v>0.31602506000000002</v>
      </c>
      <c r="M2595" s="56"/>
      <c r="N2595" t="s">
        <v>8059</v>
      </c>
      <c r="O2595" s="2">
        <v>3044</v>
      </c>
      <c r="P2595" s="2">
        <v>0</v>
      </c>
      <c r="Q2595" s="2">
        <v>3044</v>
      </c>
      <c r="R2595" t="s">
        <v>8060</v>
      </c>
      <c r="S2595">
        <v>12</v>
      </c>
      <c r="T2595" t="s">
        <v>203</v>
      </c>
      <c r="U2595" s="2">
        <v>279</v>
      </c>
      <c r="V2595" s="2">
        <v>45</v>
      </c>
      <c r="W2595" s="8">
        <v>0.10643889618922471</v>
      </c>
      <c r="X2595" s="2">
        <v>4208</v>
      </c>
      <c r="Y2595" s="45"/>
      <c r="AC2595" s="1" t="str">
        <f>IF(Table13[[#This Row],[TCS MP]]&gt;=Table13[[#This Row],[BMP]],IF(Table13[[#This Row],[TCS MP]]&lt;=Table13[[#This Row],[EMP]],"Good","EMP"),"BMP")</f>
        <v>EMP</v>
      </c>
    </row>
    <row r="2596" spans="1:29" ht="24" customHeight="1" x14ac:dyDescent="0.25">
      <c r="A2596" t="s">
        <v>12078</v>
      </c>
      <c r="B2596" t="s">
        <v>20048</v>
      </c>
      <c r="C2596">
        <v>5632</v>
      </c>
      <c r="D2596" t="s">
        <v>17074</v>
      </c>
      <c r="E2596" t="s">
        <v>12079</v>
      </c>
      <c r="F2596" s="9">
        <f>Table13[[#This Row],[ToMeasure]]-Table13[[#This Row],[FromMeasure]]</f>
        <v>0.95123820000000003</v>
      </c>
      <c r="G2596" s="5" t="s">
        <v>8067</v>
      </c>
      <c r="H2596" s="35">
        <v>0</v>
      </c>
      <c r="I2596" s="56"/>
      <c r="J2596" t="s">
        <v>4333</v>
      </c>
      <c r="K2596" s="58" t="s">
        <v>203</v>
      </c>
      <c r="L2596" s="35">
        <v>0.95123820000000003</v>
      </c>
      <c r="M2596" s="56"/>
      <c r="N2596" t="s">
        <v>8066</v>
      </c>
      <c r="O2596" s="2">
        <v>11828</v>
      </c>
      <c r="P2596" s="2">
        <v>0</v>
      </c>
      <c r="Q2596" s="2">
        <v>11828</v>
      </c>
      <c r="R2596" t="s">
        <v>12080</v>
      </c>
      <c r="S2596">
        <v>11</v>
      </c>
      <c r="T2596" t="s">
        <v>203</v>
      </c>
      <c r="U2596" s="2" t="s">
        <v>203</v>
      </c>
      <c r="V2596" s="2" t="s">
        <v>203</v>
      </c>
      <c r="W2596" s="8" t="s">
        <v>203</v>
      </c>
      <c r="X2596" s="2">
        <v>16350</v>
      </c>
      <c r="Y2596" s="45"/>
      <c r="AC2596" s="1" t="str">
        <f>IF(Table13[[#This Row],[TCS MP]]&gt;=Table13[[#This Row],[BMP]],IF(Table13[[#This Row],[TCS MP]]&lt;=Table13[[#This Row],[EMP]],"Good","EMP"),"BMP")</f>
        <v>EMP</v>
      </c>
    </row>
    <row r="2597" spans="1:29" ht="24" customHeight="1" x14ac:dyDescent="0.25">
      <c r="A2597" t="s">
        <v>8061</v>
      </c>
      <c r="B2597" t="s">
        <v>20047</v>
      </c>
      <c r="C2597">
        <v>5631</v>
      </c>
      <c r="D2597" t="s">
        <v>17074</v>
      </c>
      <c r="E2597" t="s">
        <v>8062</v>
      </c>
      <c r="F2597" s="9">
        <f>Table13[[#This Row],[ToMeasure]]-Table13[[#This Row],[FromMeasure]]</f>
        <v>0.32004761999999998</v>
      </c>
      <c r="G2597" s="5" t="s">
        <v>8059</v>
      </c>
      <c r="H2597" s="35">
        <v>0</v>
      </c>
      <c r="I2597" s="56"/>
      <c r="J2597" t="s">
        <v>8058</v>
      </c>
      <c r="K2597" s="58" t="s">
        <v>203</v>
      </c>
      <c r="L2597" s="35">
        <v>0.32004761999999998</v>
      </c>
      <c r="M2597" s="56"/>
      <c r="N2597" t="s">
        <v>697</v>
      </c>
      <c r="O2597" s="2">
        <v>13721</v>
      </c>
      <c r="P2597" s="2">
        <v>0</v>
      </c>
      <c r="Q2597" s="2">
        <v>13721</v>
      </c>
      <c r="R2597" t="s">
        <v>8063</v>
      </c>
      <c r="S2597">
        <v>10</v>
      </c>
      <c r="T2597" t="s">
        <v>203</v>
      </c>
      <c r="U2597" s="2">
        <v>412</v>
      </c>
      <c r="V2597" s="2">
        <v>1602</v>
      </c>
      <c r="W2597" s="8">
        <v>0.1467823044967568</v>
      </c>
      <c r="X2597" s="2">
        <v>18967</v>
      </c>
      <c r="Y2597" s="45"/>
      <c r="AC2597" s="1" t="str">
        <f>IF(Table13[[#This Row],[TCS MP]]&gt;=Table13[[#This Row],[BMP]],IF(Table13[[#This Row],[TCS MP]]&lt;=Table13[[#This Row],[EMP]],"Good","EMP"),"BMP")</f>
        <v>EMP</v>
      </c>
    </row>
    <row r="2598" spans="1:29" ht="24" customHeight="1" x14ac:dyDescent="0.25">
      <c r="A2598" t="s">
        <v>8064</v>
      </c>
      <c r="B2598" t="s">
        <v>20049</v>
      </c>
      <c r="C2598">
        <v>5633</v>
      </c>
      <c r="D2598" t="s">
        <v>17074</v>
      </c>
      <c r="E2598" t="s">
        <v>8065</v>
      </c>
      <c r="F2598" s="9">
        <f>Table13[[#This Row],[ToMeasure]]-Table13[[#This Row],[FromMeasure]]</f>
        <v>0.24318354</v>
      </c>
      <c r="G2598" s="5" t="s">
        <v>8066</v>
      </c>
      <c r="H2598" s="35">
        <v>0</v>
      </c>
      <c r="I2598" s="56"/>
      <c r="J2598" t="s">
        <v>8067</v>
      </c>
      <c r="K2598" s="58" t="s">
        <v>203</v>
      </c>
      <c r="L2598" s="35">
        <v>0.24318354</v>
      </c>
      <c r="M2598" s="56"/>
      <c r="N2598" t="s">
        <v>4333</v>
      </c>
      <c r="O2598" s="2">
        <v>3635</v>
      </c>
      <c r="P2598" s="2">
        <v>0</v>
      </c>
      <c r="Q2598" s="2">
        <v>3635</v>
      </c>
      <c r="R2598" t="s">
        <v>8068</v>
      </c>
      <c r="S2598">
        <v>9</v>
      </c>
      <c r="T2598" t="s">
        <v>203</v>
      </c>
      <c r="U2598" s="2">
        <v>107</v>
      </c>
      <c r="V2598" s="2">
        <v>424</v>
      </c>
      <c r="W2598" s="8">
        <v>0.14607977991746904</v>
      </c>
      <c r="X2598" s="2">
        <v>5025</v>
      </c>
      <c r="Y2598" s="45"/>
      <c r="AC2598" s="1" t="str">
        <f>IF(Table13[[#This Row],[TCS MP]]&gt;=Table13[[#This Row],[BMP]],IF(Table13[[#This Row],[TCS MP]]&lt;=Table13[[#This Row],[EMP]],"Good","EMP"),"BMP")</f>
        <v>EMP</v>
      </c>
    </row>
    <row r="2599" spans="1:29" ht="24" customHeight="1" x14ac:dyDescent="0.25">
      <c r="A2599" t="s">
        <v>8993</v>
      </c>
      <c r="B2599" t="s">
        <v>20051</v>
      </c>
      <c r="C2599">
        <v>5640</v>
      </c>
      <c r="D2599" t="s">
        <v>17074</v>
      </c>
      <c r="E2599" t="s">
        <v>8994</v>
      </c>
      <c r="F2599" s="9">
        <f>Table13[[#This Row],[ToMeasure]]-Table13[[#This Row],[FromMeasure]]</f>
        <v>0.23515668000000001</v>
      </c>
      <c r="G2599" s="5" t="s">
        <v>8995</v>
      </c>
      <c r="H2599" s="35">
        <v>0</v>
      </c>
      <c r="I2599" s="56"/>
      <c r="J2599" t="s">
        <v>697</v>
      </c>
      <c r="K2599" s="58" t="s">
        <v>203</v>
      </c>
      <c r="L2599" s="35">
        <v>0.23515668000000001</v>
      </c>
      <c r="M2599" s="56"/>
      <c r="N2599" t="s">
        <v>8071</v>
      </c>
      <c r="O2599" s="2">
        <v>3729</v>
      </c>
      <c r="P2599" s="2">
        <v>0</v>
      </c>
      <c r="Q2599" s="2">
        <v>3729</v>
      </c>
      <c r="R2599" t="s">
        <v>8996</v>
      </c>
      <c r="S2599">
        <v>14</v>
      </c>
      <c r="T2599" t="s">
        <v>203</v>
      </c>
      <c r="U2599" s="2">
        <v>125</v>
      </c>
      <c r="V2599" s="2">
        <v>441</v>
      </c>
      <c r="W2599" s="8">
        <v>0.15178331992491284</v>
      </c>
      <c r="X2599" s="2">
        <v>5155</v>
      </c>
      <c r="Y2599" s="45"/>
      <c r="AC2599" s="1" t="str">
        <f>IF(Table13[[#This Row],[TCS MP]]&gt;=Table13[[#This Row],[BMP]],IF(Table13[[#This Row],[TCS MP]]&lt;=Table13[[#This Row],[EMP]],"Good","EMP"),"BMP")</f>
        <v>EMP</v>
      </c>
    </row>
    <row r="2600" spans="1:29" ht="24" customHeight="1" x14ac:dyDescent="0.25">
      <c r="A2600" t="s">
        <v>8069</v>
      </c>
      <c r="B2600" t="s">
        <v>20053</v>
      </c>
      <c r="C2600">
        <v>5642</v>
      </c>
      <c r="D2600" t="s">
        <v>17074</v>
      </c>
      <c r="E2600" t="s">
        <v>8070</v>
      </c>
      <c r="F2600" s="9">
        <f>Table13[[#This Row],[ToMeasure]]-Table13[[#This Row],[FromMeasure]]</f>
        <v>0.36348909000000001</v>
      </c>
      <c r="G2600" s="5" t="s">
        <v>4457</v>
      </c>
      <c r="H2600" s="35">
        <v>0</v>
      </c>
      <c r="I2600" s="56"/>
      <c r="J2600" t="s">
        <v>4333</v>
      </c>
      <c r="K2600" s="58" t="s">
        <v>203</v>
      </c>
      <c r="L2600" s="35">
        <v>0.36348909000000001</v>
      </c>
      <c r="M2600" s="56"/>
      <c r="N2600" t="s">
        <v>8071</v>
      </c>
      <c r="O2600" s="2">
        <v>10418</v>
      </c>
      <c r="P2600" s="2">
        <v>0</v>
      </c>
      <c r="Q2600" s="2">
        <v>10418</v>
      </c>
      <c r="R2600" t="s">
        <v>8072</v>
      </c>
      <c r="S2600">
        <v>11</v>
      </c>
      <c r="T2600" t="s">
        <v>203</v>
      </c>
      <c r="U2600" s="2">
        <v>352</v>
      </c>
      <c r="V2600" s="2">
        <v>1235</v>
      </c>
      <c r="W2600" s="8">
        <v>0.15233250143981569</v>
      </c>
      <c r="X2600" s="2">
        <v>14401</v>
      </c>
      <c r="Y2600" s="45"/>
      <c r="AC2600" s="1" t="str">
        <f>IF(Table13[[#This Row],[TCS MP]]&gt;=Table13[[#This Row],[BMP]],IF(Table13[[#This Row],[TCS MP]]&lt;=Table13[[#This Row],[EMP]],"Good","EMP"),"BMP")</f>
        <v>EMP</v>
      </c>
    </row>
    <row r="2601" spans="1:29" ht="24" customHeight="1" x14ac:dyDescent="0.25">
      <c r="A2601" t="s">
        <v>12081</v>
      </c>
      <c r="B2601" t="s">
        <v>20052</v>
      </c>
      <c r="C2601">
        <v>5641</v>
      </c>
      <c r="D2601" t="s">
        <v>17074</v>
      </c>
      <c r="E2601" t="s">
        <v>12082</v>
      </c>
      <c r="F2601" s="9">
        <f>Table13[[#This Row],[ToMeasure]]-Table13[[#This Row],[FromMeasure]]</f>
        <v>0.30947997999999999</v>
      </c>
      <c r="G2601" s="5" t="s">
        <v>12083</v>
      </c>
      <c r="H2601" s="35">
        <v>0</v>
      </c>
      <c r="I2601" s="56"/>
      <c r="J2601" t="s">
        <v>4457</v>
      </c>
      <c r="K2601" s="58" t="s">
        <v>203</v>
      </c>
      <c r="L2601" s="35">
        <v>0.30947997999999999</v>
      </c>
      <c r="M2601" s="56"/>
      <c r="N2601" t="s">
        <v>697</v>
      </c>
      <c r="O2601" s="2">
        <v>3794</v>
      </c>
      <c r="P2601" s="2">
        <v>0</v>
      </c>
      <c r="Q2601" s="2">
        <v>3794</v>
      </c>
      <c r="R2601" t="s">
        <v>12084</v>
      </c>
      <c r="S2601">
        <v>11</v>
      </c>
      <c r="T2601" t="s">
        <v>203</v>
      </c>
      <c r="U2601" s="2">
        <v>104</v>
      </c>
      <c r="V2601" s="2">
        <v>407</v>
      </c>
      <c r="W2601" s="8">
        <v>0.13468634686346864</v>
      </c>
      <c r="X2601" s="2">
        <v>5245</v>
      </c>
      <c r="Y2601" s="45"/>
      <c r="AC2601" s="1" t="str">
        <f>IF(Table13[[#This Row],[TCS MP]]&gt;=Table13[[#This Row],[BMP]],IF(Table13[[#This Row],[TCS MP]]&lt;=Table13[[#This Row],[EMP]],"Good","EMP"),"BMP")</f>
        <v>EMP</v>
      </c>
    </row>
    <row r="2602" spans="1:29" ht="24" customHeight="1" x14ac:dyDescent="0.25">
      <c r="A2602" t="s">
        <v>8073</v>
      </c>
      <c r="B2602" t="s">
        <v>20054</v>
      </c>
      <c r="C2602">
        <v>5643</v>
      </c>
      <c r="D2602" t="s">
        <v>17074</v>
      </c>
      <c r="E2602" t="s">
        <v>8074</v>
      </c>
      <c r="F2602" s="9">
        <f>Table13[[#This Row],[ToMeasure]]-Table13[[#This Row],[FromMeasure]]</f>
        <v>0.28235669000000002</v>
      </c>
      <c r="G2602" s="5" t="s">
        <v>8071</v>
      </c>
      <c r="H2602" s="35">
        <v>0</v>
      </c>
      <c r="I2602" s="56"/>
      <c r="J2602" t="s">
        <v>4457</v>
      </c>
      <c r="K2602" s="58" t="s">
        <v>203</v>
      </c>
      <c r="L2602" s="35">
        <v>0.28235669000000002</v>
      </c>
      <c r="M2602" s="56"/>
      <c r="N2602" t="s">
        <v>4333</v>
      </c>
      <c r="O2602" s="2">
        <v>3496</v>
      </c>
      <c r="P2602" s="2">
        <v>0</v>
      </c>
      <c r="Q2602" s="2">
        <v>3496</v>
      </c>
      <c r="R2602" t="s">
        <v>8075</v>
      </c>
      <c r="S2602">
        <v>10</v>
      </c>
      <c r="T2602" t="s">
        <v>203</v>
      </c>
      <c r="U2602" s="2">
        <v>11</v>
      </c>
      <c r="V2602" s="2">
        <v>2</v>
      </c>
      <c r="W2602" s="8">
        <v>3.7185354691075517E-3</v>
      </c>
      <c r="X2602" s="2">
        <v>4833</v>
      </c>
      <c r="Y2602" s="45"/>
      <c r="AC2602" s="1" t="str">
        <f>IF(Table13[[#This Row],[TCS MP]]&gt;=Table13[[#This Row],[BMP]],IF(Table13[[#This Row],[TCS MP]]&lt;=Table13[[#This Row],[EMP]],"Good","EMP"),"BMP")</f>
        <v>EMP</v>
      </c>
    </row>
    <row r="2603" spans="1:29" ht="24" customHeight="1" x14ac:dyDescent="0.25">
      <c r="A2603" t="s">
        <v>8997</v>
      </c>
      <c r="C2603" t="s">
        <v>203</v>
      </c>
      <c r="D2603" t="s">
        <v>17074</v>
      </c>
      <c r="E2603" t="s">
        <v>8998</v>
      </c>
      <c r="F2603" s="9">
        <f>Table13[[#This Row],[ToMeasure]]-Table13[[#This Row],[FromMeasure]]</f>
        <v>0.11504947</v>
      </c>
      <c r="G2603" s="5" t="s">
        <v>203</v>
      </c>
      <c r="H2603" s="35">
        <v>0</v>
      </c>
      <c r="I2603" s="56"/>
      <c r="J2603" t="s">
        <v>203</v>
      </c>
      <c r="K2603" s="58" t="s">
        <v>203</v>
      </c>
      <c r="L2603" s="35">
        <v>0.11504947</v>
      </c>
      <c r="M2603" s="56"/>
      <c r="N2603" t="s">
        <v>203</v>
      </c>
      <c r="O2603" s="2" t="s">
        <v>203</v>
      </c>
      <c r="P2603" s="2" t="s">
        <v>203</v>
      </c>
      <c r="Q2603" s="2" t="s">
        <v>203</v>
      </c>
      <c r="R2603" t="s">
        <v>203</v>
      </c>
      <c r="S2603" t="s">
        <v>203</v>
      </c>
      <c r="T2603" t="s">
        <v>203</v>
      </c>
      <c r="U2603" s="2" t="s">
        <v>203</v>
      </c>
      <c r="V2603" s="2" t="s">
        <v>203</v>
      </c>
      <c r="W2603" s="8" t="s">
        <v>203</v>
      </c>
      <c r="X2603" s="2" t="s">
        <v>203</v>
      </c>
      <c r="Y2603" s="45"/>
      <c r="AC2603" s="1" t="str">
        <f>IF(Table13[[#This Row],[TCS MP]]&gt;=Table13[[#This Row],[BMP]],IF(Table13[[#This Row],[TCS MP]]&lt;=Table13[[#This Row],[EMP]],"Good","EMP"),"BMP")</f>
        <v>EMP</v>
      </c>
    </row>
    <row r="2604" spans="1:29" ht="24" customHeight="1" x14ac:dyDescent="0.25">
      <c r="A2604" t="s">
        <v>8999</v>
      </c>
      <c r="C2604" t="s">
        <v>203</v>
      </c>
      <c r="D2604" t="s">
        <v>17074</v>
      </c>
      <c r="E2604" t="s">
        <v>1361</v>
      </c>
      <c r="F2604" s="9">
        <f>Table13[[#This Row],[ToMeasure]]-Table13[[#This Row],[FromMeasure]]</f>
        <v>3.757402E-2</v>
      </c>
      <c r="G2604" s="5" t="s">
        <v>9000</v>
      </c>
      <c r="H2604" s="35">
        <v>0</v>
      </c>
      <c r="I2604" s="56"/>
      <c r="J2604" t="s">
        <v>128</v>
      </c>
      <c r="K2604" s="58" t="s">
        <v>203</v>
      </c>
      <c r="L2604" s="35">
        <v>3.757402E-2</v>
      </c>
      <c r="M2604" s="56"/>
      <c r="N2604" t="s">
        <v>8071</v>
      </c>
      <c r="O2604" s="2" t="s">
        <v>203</v>
      </c>
      <c r="P2604" s="2" t="s">
        <v>203</v>
      </c>
      <c r="Q2604" s="2" t="s">
        <v>203</v>
      </c>
      <c r="R2604" t="s">
        <v>203</v>
      </c>
      <c r="S2604" t="s">
        <v>203</v>
      </c>
      <c r="T2604" t="s">
        <v>203</v>
      </c>
      <c r="U2604" s="2" t="s">
        <v>203</v>
      </c>
      <c r="V2604" s="2" t="s">
        <v>203</v>
      </c>
      <c r="W2604" s="8" t="s">
        <v>203</v>
      </c>
      <c r="X2604" s="2" t="s">
        <v>203</v>
      </c>
      <c r="Y2604" s="45"/>
      <c r="AC2604" s="1" t="str">
        <f>IF(Table13[[#This Row],[TCS MP]]&gt;=Table13[[#This Row],[BMP]],IF(Table13[[#This Row],[TCS MP]]&lt;=Table13[[#This Row],[EMP]],"Good","EMP"),"BMP")</f>
        <v>EMP</v>
      </c>
    </row>
    <row r="2605" spans="1:29" ht="24" customHeight="1" x14ac:dyDescent="0.25">
      <c r="A2605" t="s">
        <v>12085</v>
      </c>
      <c r="C2605" t="s">
        <v>203</v>
      </c>
      <c r="D2605" t="s">
        <v>17074</v>
      </c>
      <c r="E2605" t="s">
        <v>12086</v>
      </c>
      <c r="F2605" s="9">
        <f>Table13[[#This Row],[ToMeasure]]-Table13[[#This Row],[FromMeasure]]</f>
        <v>3.4748590000000003E-2</v>
      </c>
      <c r="G2605" s="5" t="s">
        <v>12087</v>
      </c>
      <c r="H2605" s="35">
        <v>0</v>
      </c>
      <c r="I2605" s="56"/>
      <c r="J2605" t="s">
        <v>128</v>
      </c>
      <c r="K2605" s="58" t="s">
        <v>203</v>
      </c>
      <c r="L2605" s="35">
        <v>3.4748590000000003E-2</v>
      </c>
      <c r="M2605" s="56"/>
      <c r="N2605" t="s">
        <v>12083</v>
      </c>
      <c r="O2605" s="2" t="s">
        <v>203</v>
      </c>
      <c r="P2605" s="2" t="s">
        <v>203</v>
      </c>
      <c r="Q2605" s="2" t="s">
        <v>203</v>
      </c>
      <c r="R2605" t="s">
        <v>203</v>
      </c>
      <c r="S2605" t="s">
        <v>203</v>
      </c>
      <c r="T2605" t="s">
        <v>203</v>
      </c>
      <c r="U2605" s="2" t="s">
        <v>203</v>
      </c>
      <c r="V2605" s="2" t="s">
        <v>203</v>
      </c>
      <c r="W2605" s="8" t="s">
        <v>203</v>
      </c>
      <c r="X2605" s="2" t="s">
        <v>203</v>
      </c>
      <c r="Y2605" s="45"/>
      <c r="AC2605" s="1" t="str">
        <f>IF(Table13[[#This Row],[TCS MP]]&gt;=Table13[[#This Row],[BMP]],IF(Table13[[#This Row],[TCS MP]]&lt;=Table13[[#This Row],[EMP]],"Good","EMP"),"BMP")</f>
        <v>EMP</v>
      </c>
    </row>
    <row r="2606" spans="1:29" ht="24" customHeight="1" x14ac:dyDescent="0.25">
      <c r="A2606" t="s">
        <v>8076</v>
      </c>
      <c r="C2606" t="s">
        <v>203</v>
      </c>
      <c r="D2606" t="s">
        <v>17074</v>
      </c>
      <c r="E2606" t="s">
        <v>8077</v>
      </c>
      <c r="F2606" s="9">
        <f>Table13[[#This Row],[ToMeasure]]-Table13[[#This Row],[FromMeasure]]</f>
        <v>4.5981590000000003E-2</v>
      </c>
      <c r="G2606" s="5" t="s">
        <v>8078</v>
      </c>
      <c r="H2606" s="35">
        <v>0</v>
      </c>
      <c r="I2606" s="56"/>
      <c r="J2606" t="s">
        <v>8079</v>
      </c>
      <c r="K2606" s="58" t="s">
        <v>203</v>
      </c>
      <c r="L2606" s="35">
        <v>4.5981590000000003E-2</v>
      </c>
      <c r="M2606" s="56"/>
      <c r="N2606" t="s">
        <v>128</v>
      </c>
      <c r="O2606" s="2" t="s">
        <v>203</v>
      </c>
      <c r="P2606" s="2" t="s">
        <v>203</v>
      </c>
      <c r="Q2606" s="2" t="s">
        <v>203</v>
      </c>
      <c r="R2606" t="s">
        <v>203</v>
      </c>
      <c r="S2606" t="s">
        <v>203</v>
      </c>
      <c r="T2606" t="s">
        <v>203</v>
      </c>
      <c r="U2606" s="2" t="s">
        <v>203</v>
      </c>
      <c r="V2606" s="2" t="s">
        <v>203</v>
      </c>
      <c r="W2606" s="8" t="s">
        <v>203</v>
      </c>
      <c r="X2606" s="2" t="s">
        <v>203</v>
      </c>
      <c r="Y2606" s="45"/>
      <c r="AC2606" s="1" t="str">
        <f>IF(Table13[[#This Row],[TCS MP]]&gt;=Table13[[#This Row],[BMP]],IF(Table13[[#This Row],[TCS MP]]&lt;=Table13[[#This Row],[EMP]],"Good","EMP"),"BMP")</f>
        <v>EMP</v>
      </c>
    </row>
    <row r="2607" spans="1:29" ht="24" customHeight="1" x14ac:dyDescent="0.25">
      <c r="A2607" t="s">
        <v>4454</v>
      </c>
      <c r="C2607" t="s">
        <v>203</v>
      </c>
      <c r="D2607" t="s">
        <v>17074</v>
      </c>
      <c r="E2607" t="s">
        <v>4455</v>
      </c>
      <c r="F2607" s="9">
        <f>Table13[[#This Row],[ToMeasure]]-Table13[[#This Row],[FromMeasure]]</f>
        <v>4.4421019999999999E-2</v>
      </c>
      <c r="G2607" s="5" t="s">
        <v>4456</v>
      </c>
      <c r="H2607" s="35">
        <v>0</v>
      </c>
      <c r="I2607" s="56"/>
      <c r="J2607" t="s">
        <v>4457</v>
      </c>
      <c r="K2607" s="58" t="s">
        <v>203</v>
      </c>
      <c r="L2607" s="35">
        <v>4.4421019999999999E-2</v>
      </c>
      <c r="M2607" s="56"/>
      <c r="N2607" t="s">
        <v>128</v>
      </c>
      <c r="O2607" s="2" t="s">
        <v>203</v>
      </c>
      <c r="P2607" s="2" t="s">
        <v>203</v>
      </c>
      <c r="Q2607" s="2" t="s">
        <v>203</v>
      </c>
      <c r="R2607" t="s">
        <v>203</v>
      </c>
      <c r="S2607" t="s">
        <v>203</v>
      </c>
      <c r="T2607" t="s">
        <v>203</v>
      </c>
      <c r="U2607" s="2" t="s">
        <v>203</v>
      </c>
      <c r="V2607" s="2" t="s">
        <v>203</v>
      </c>
      <c r="W2607" s="8" t="s">
        <v>203</v>
      </c>
      <c r="X2607" s="2" t="s">
        <v>203</v>
      </c>
      <c r="Y2607" s="45"/>
      <c r="AC2607" s="1" t="str">
        <f>IF(Table13[[#This Row],[TCS MP]]&gt;=Table13[[#This Row],[BMP]],IF(Table13[[#This Row],[TCS MP]]&lt;=Table13[[#This Row],[EMP]],"Good","EMP"),"BMP")</f>
        <v>EMP</v>
      </c>
    </row>
    <row r="2608" spans="1:29" ht="24" customHeight="1" x14ac:dyDescent="0.25">
      <c r="A2608" t="s">
        <v>9001</v>
      </c>
      <c r="B2608" t="s">
        <v>19265</v>
      </c>
      <c r="C2608">
        <v>4347</v>
      </c>
      <c r="D2608" t="s">
        <v>17074</v>
      </c>
      <c r="E2608" t="s">
        <v>366</v>
      </c>
      <c r="F2608" s="9">
        <f>Table13[[#This Row],[ToMeasure]]-Table13[[#This Row],[FromMeasure]]</f>
        <v>0.29929920999999998</v>
      </c>
      <c r="G2608" s="5" t="s">
        <v>364</v>
      </c>
      <c r="H2608" s="35">
        <v>0</v>
      </c>
      <c r="I2608" s="56"/>
      <c r="J2608" t="s">
        <v>697</v>
      </c>
      <c r="K2608" s="58" t="s">
        <v>203</v>
      </c>
      <c r="L2608" s="35">
        <v>0.29929920999999998</v>
      </c>
      <c r="M2608" s="56"/>
      <c r="N2608" t="s">
        <v>156</v>
      </c>
      <c r="O2608" s="2">
        <v>10887</v>
      </c>
      <c r="P2608" s="2">
        <v>0</v>
      </c>
      <c r="Q2608" s="2">
        <v>10887</v>
      </c>
      <c r="R2608" t="s">
        <v>9002</v>
      </c>
      <c r="S2608">
        <v>10</v>
      </c>
      <c r="T2608" t="s">
        <v>203</v>
      </c>
      <c r="U2608" s="2">
        <v>338</v>
      </c>
      <c r="V2608" s="2">
        <v>1306</v>
      </c>
      <c r="W2608" s="8">
        <v>0.15100578671810416</v>
      </c>
      <c r="X2608" s="2">
        <v>15049</v>
      </c>
      <c r="Y2608" s="45"/>
      <c r="AC2608" s="1" t="str">
        <f>IF(Table13[[#This Row],[TCS MP]]&gt;=Table13[[#This Row],[BMP]],IF(Table13[[#This Row],[TCS MP]]&lt;=Table13[[#This Row],[EMP]],"Good","EMP"),"BMP")</f>
        <v>EMP</v>
      </c>
    </row>
    <row r="2609" spans="1:29" ht="24" customHeight="1" x14ac:dyDescent="0.25">
      <c r="A2609" t="s">
        <v>12088</v>
      </c>
      <c r="B2609" t="s">
        <v>19262</v>
      </c>
      <c r="C2609">
        <v>4344</v>
      </c>
      <c r="D2609" t="s">
        <v>17074</v>
      </c>
      <c r="E2609" t="s">
        <v>749</v>
      </c>
      <c r="F2609" s="9">
        <f>Table13[[#This Row],[ToMeasure]]-Table13[[#This Row],[FromMeasure]]</f>
        <v>0.23514183</v>
      </c>
      <c r="G2609" s="5" t="s">
        <v>747</v>
      </c>
      <c r="H2609" s="35">
        <v>0</v>
      </c>
      <c r="I2609" s="56"/>
      <c r="J2609" t="s">
        <v>697</v>
      </c>
      <c r="K2609" s="58" t="s">
        <v>203</v>
      </c>
      <c r="L2609" s="35">
        <v>0.23514183</v>
      </c>
      <c r="M2609" s="56"/>
      <c r="N2609" t="s">
        <v>1114</v>
      </c>
      <c r="O2609" s="2">
        <v>5532</v>
      </c>
      <c r="P2609" s="2">
        <v>0</v>
      </c>
      <c r="Q2609" s="2">
        <v>5532</v>
      </c>
      <c r="R2609" t="s">
        <v>12089</v>
      </c>
      <c r="S2609">
        <v>11</v>
      </c>
      <c r="T2609" t="s">
        <v>203</v>
      </c>
      <c r="U2609" s="2">
        <v>170</v>
      </c>
      <c r="V2609" s="2">
        <v>664</v>
      </c>
      <c r="W2609" s="8">
        <v>0.15075921908893708</v>
      </c>
      <c r="X2609" s="2">
        <v>7647</v>
      </c>
      <c r="Y2609" s="45"/>
      <c r="AC2609" s="1" t="str">
        <f>IF(Table13[[#This Row],[TCS MP]]&gt;=Table13[[#This Row],[BMP]],IF(Table13[[#This Row],[TCS MP]]&lt;=Table13[[#This Row],[EMP]],"Good","EMP"),"BMP")</f>
        <v>EMP</v>
      </c>
    </row>
    <row r="2610" spans="1:29" ht="24" customHeight="1" x14ac:dyDescent="0.25">
      <c r="A2610" t="s">
        <v>8080</v>
      </c>
      <c r="B2610" t="s">
        <v>19261</v>
      </c>
      <c r="C2610">
        <v>4343</v>
      </c>
      <c r="D2610" t="s">
        <v>17074</v>
      </c>
      <c r="E2610" t="s">
        <v>8081</v>
      </c>
      <c r="F2610" s="9">
        <f>Table13[[#This Row],[ToMeasure]]-Table13[[#This Row],[FromMeasure]]</f>
        <v>0.22026101000000001</v>
      </c>
      <c r="G2610" s="5" t="s">
        <v>8082</v>
      </c>
      <c r="H2610" s="35">
        <v>0</v>
      </c>
      <c r="I2610" s="56"/>
      <c r="J2610" t="s">
        <v>3294</v>
      </c>
      <c r="K2610" s="58" t="s">
        <v>203</v>
      </c>
      <c r="L2610" s="35">
        <v>0.22026101000000001</v>
      </c>
      <c r="M2610" s="56"/>
      <c r="N2610" t="s">
        <v>4333</v>
      </c>
      <c r="O2610" s="2">
        <v>5909</v>
      </c>
      <c r="P2610" s="2">
        <v>0</v>
      </c>
      <c r="Q2610" s="2">
        <v>5909</v>
      </c>
      <c r="R2610" t="s">
        <v>8083</v>
      </c>
      <c r="S2610">
        <v>11</v>
      </c>
      <c r="T2610" t="s">
        <v>203</v>
      </c>
      <c r="U2610" s="2">
        <v>182</v>
      </c>
      <c r="V2610" s="2">
        <v>706</v>
      </c>
      <c r="W2610" s="8">
        <v>0.15027923506515484</v>
      </c>
      <c r="X2610" s="2">
        <v>8168</v>
      </c>
      <c r="Y2610" s="45"/>
      <c r="AC2610" s="1" t="str">
        <f>IF(Table13[[#This Row],[TCS MP]]&gt;=Table13[[#This Row],[BMP]],IF(Table13[[#This Row],[TCS MP]]&lt;=Table13[[#This Row],[EMP]],"Good","EMP"),"BMP")</f>
        <v>EMP</v>
      </c>
    </row>
    <row r="2611" spans="1:29" ht="24" customHeight="1" x14ac:dyDescent="0.25">
      <c r="A2611" t="s">
        <v>4480</v>
      </c>
      <c r="B2611" t="s">
        <v>20056</v>
      </c>
      <c r="C2611">
        <v>5650</v>
      </c>
      <c r="D2611" t="s">
        <v>17074</v>
      </c>
      <c r="E2611" t="s">
        <v>4481</v>
      </c>
      <c r="F2611" s="9">
        <f>Table13[[#This Row],[ToMeasure]]-Table13[[#This Row],[FromMeasure]]</f>
        <v>0.11671692</v>
      </c>
      <c r="G2611" s="5" t="s">
        <v>4482</v>
      </c>
      <c r="H2611" s="35">
        <v>0</v>
      </c>
      <c r="I2611" s="56"/>
      <c r="J2611" t="s">
        <v>632</v>
      </c>
      <c r="K2611" s="58" t="s">
        <v>203</v>
      </c>
      <c r="L2611" s="35">
        <v>0.11671692</v>
      </c>
      <c r="M2611" s="56"/>
      <c r="N2611" t="s">
        <v>4483</v>
      </c>
      <c r="O2611" s="2">
        <v>192</v>
      </c>
      <c r="P2611" s="2">
        <v>0</v>
      </c>
      <c r="Q2611" s="2">
        <v>192</v>
      </c>
      <c r="R2611" t="s">
        <v>4484</v>
      </c>
      <c r="S2611">
        <v>18</v>
      </c>
      <c r="T2611" t="s">
        <v>203</v>
      </c>
      <c r="U2611" s="2">
        <v>7</v>
      </c>
      <c r="V2611" s="2">
        <v>76</v>
      </c>
      <c r="W2611" s="8">
        <v>0.43229166666666669</v>
      </c>
      <c r="X2611" s="2">
        <v>320</v>
      </c>
      <c r="Y2611" s="45"/>
      <c r="AC2611" s="1" t="str">
        <f>IF(Table13[[#This Row],[TCS MP]]&gt;=Table13[[#This Row],[BMP]],IF(Table13[[#This Row],[TCS MP]]&lt;=Table13[[#This Row],[EMP]],"Good","EMP"),"BMP")</f>
        <v>EMP</v>
      </c>
    </row>
    <row r="2612" spans="1:29" ht="24" customHeight="1" x14ac:dyDescent="0.25">
      <c r="A2612" t="s">
        <v>4485</v>
      </c>
      <c r="B2612" t="s">
        <v>20058</v>
      </c>
      <c r="C2612">
        <v>5652</v>
      </c>
      <c r="D2612" t="s">
        <v>17074</v>
      </c>
      <c r="E2612" t="s">
        <v>4486</v>
      </c>
      <c r="F2612" s="9">
        <f>Table13[[#This Row],[ToMeasure]]-Table13[[#This Row],[FromMeasure]]</f>
        <v>0.14357370999999999</v>
      </c>
      <c r="G2612" s="5" t="s">
        <v>4487</v>
      </c>
      <c r="H2612" s="35">
        <v>0</v>
      </c>
      <c r="I2612" s="56"/>
      <c r="J2612" t="s">
        <v>4488</v>
      </c>
      <c r="K2612" s="58" t="s">
        <v>203</v>
      </c>
      <c r="L2612" s="35">
        <v>0.14357370999999999</v>
      </c>
      <c r="M2612" s="56"/>
      <c r="N2612" t="s">
        <v>4489</v>
      </c>
      <c r="O2612" s="2">
        <v>569</v>
      </c>
      <c r="P2612" s="2">
        <v>0</v>
      </c>
      <c r="Q2612" s="2">
        <v>569</v>
      </c>
      <c r="R2612" t="s">
        <v>4490</v>
      </c>
      <c r="S2612">
        <v>15</v>
      </c>
      <c r="T2612" t="s">
        <v>203</v>
      </c>
      <c r="U2612" s="2">
        <v>24</v>
      </c>
      <c r="V2612" s="2">
        <v>225</v>
      </c>
      <c r="W2612" s="8">
        <v>0.43760984182776802</v>
      </c>
      <c r="X2612" s="2">
        <v>947</v>
      </c>
      <c r="Y2612" s="45"/>
      <c r="AC2612" s="1" t="str">
        <f>IF(Table13[[#This Row],[TCS MP]]&gt;=Table13[[#This Row],[BMP]],IF(Table13[[#This Row],[TCS MP]]&lt;=Table13[[#This Row],[EMP]],"Good","EMP"),"BMP")</f>
        <v>EMP</v>
      </c>
    </row>
    <row r="2613" spans="1:29" ht="24" customHeight="1" x14ac:dyDescent="0.25">
      <c r="A2613" t="s">
        <v>9022</v>
      </c>
      <c r="B2613" t="s">
        <v>20057</v>
      </c>
      <c r="C2613">
        <v>5651</v>
      </c>
      <c r="D2613" t="s">
        <v>17074</v>
      </c>
      <c r="E2613" t="s">
        <v>9023</v>
      </c>
      <c r="F2613" s="9">
        <f>Table13[[#This Row],[ToMeasure]]-Table13[[#This Row],[FromMeasure]]</f>
        <v>0.1222862</v>
      </c>
      <c r="G2613" s="5" t="s">
        <v>9024</v>
      </c>
      <c r="H2613" s="35">
        <v>0</v>
      </c>
      <c r="I2613" s="56"/>
      <c r="J2613" t="s">
        <v>4483</v>
      </c>
      <c r="K2613" s="58" t="s">
        <v>203</v>
      </c>
      <c r="L2613" s="35">
        <v>0.1222862</v>
      </c>
      <c r="M2613" s="56"/>
      <c r="N2613" t="s">
        <v>632</v>
      </c>
      <c r="O2613" s="2">
        <v>461</v>
      </c>
      <c r="P2613" s="2">
        <v>0</v>
      </c>
      <c r="Q2613" s="2">
        <v>461</v>
      </c>
      <c r="R2613" t="s">
        <v>9025</v>
      </c>
      <c r="S2613">
        <v>12</v>
      </c>
      <c r="T2613" t="s">
        <v>203</v>
      </c>
      <c r="U2613" s="2">
        <v>18</v>
      </c>
      <c r="V2613" s="2">
        <v>182</v>
      </c>
      <c r="W2613" s="8">
        <v>0.43383947939262474</v>
      </c>
      <c r="X2613" s="2">
        <v>767</v>
      </c>
      <c r="Y2613" s="45"/>
      <c r="AC2613" s="1" t="str">
        <f>IF(Table13[[#This Row],[TCS MP]]&gt;=Table13[[#This Row],[BMP]],IF(Table13[[#This Row],[TCS MP]]&lt;=Table13[[#This Row],[EMP]],"Good","EMP"),"BMP")</f>
        <v>EMP</v>
      </c>
    </row>
    <row r="2614" spans="1:29" ht="24" customHeight="1" x14ac:dyDescent="0.25">
      <c r="A2614" t="s">
        <v>8105</v>
      </c>
      <c r="B2614" t="s">
        <v>20059</v>
      </c>
      <c r="C2614">
        <v>5653</v>
      </c>
      <c r="D2614" t="s">
        <v>17074</v>
      </c>
      <c r="E2614" t="s">
        <v>8106</v>
      </c>
      <c r="F2614" s="9">
        <f>Table13[[#This Row],[ToMeasure]]-Table13[[#This Row],[FromMeasure]]</f>
        <v>0.10418004</v>
      </c>
      <c r="G2614" s="5" t="s">
        <v>8107</v>
      </c>
      <c r="H2614" s="35">
        <v>0</v>
      </c>
      <c r="I2614" s="56"/>
      <c r="J2614" t="s">
        <v>4489</v>
      </c>
      <c r="K2614" s="58" t="s">
        <v>203</v>
      </c>
      <c r="L2614" s="35">
        <v>0.10418004</v>
      </c>
      <c r="M2614" s="56"/>
      <c r="N2614" t="s">
        <v>632</v>
      </c>
      <c r="O2614" s="2">
        <v>161</v>
      </c>
      <c r="P2614" s="2">
        <v>0</v>
      </c>
      <c r="Q2614" s="2">
        <v>161</v>
      </c>
      <c r="R2614" t="s">
        <v>8108</v>
      </c>
      <c r="S2614">
        <v>16</v>
      </c>
      <c r="T2614" t="s">
        <v>203</v>
      </c>
      <c r="U2614" s="2">
        <v>5</v>
      </c>
      <c r="V2614" s="2">
        <v>62</v>
      </c>
      <c r="W2614" s="8">
        <v>0.41614906832298137</v>
      </c>
      <c r="X2614" s="2">
        <v>268</v>
      </c>
      <c r="Y2614" s="45"/>
      <c r="AC2614" s="1" t="str">
        <f>IF(Table13[[#This Row],[TCS MP]]&gt;=Table13[[#This Row],[BMP]],IF(Table13[[#This Row],[TCS MP]]&lt;=Table13[[#This Row],[EMP]],"Good","EMP"),"BMP")</f>
        <v>EMP</v>
      </c>
    </row>
    <row r="2615" spans="1:29" ht="24" customHeight="1" x14ac:dyDescent="0.25">
      <c r="A2615" t="s">
        <v>4491</v>
      </c>
      <c r="B2615" t="s">
        <v>20061</v>
      </c>
      <c r="C2615">
        <v>5660</v>
      </c>
      <c r="D2615" t="s">
        <v>17074</v>
      </c>
      <c r="E2615" t="s">
        <v>4492</v>
      </c>
      <c r="F2615" s="9">
        <f>Table13[[#This Row],[ToMeasure]]-Table13[[#This Row],[FromMeasure]]</f>
        <v>0.33154241000000001</v>
      </c>
      <c r="G2615" s="5" t="s">
        <v>4493</v>
      </c>
      <c r="H2615" s="35">
        <v>0</v>
      </c>
      <c r="I2615" s="56"/>
      <c r="J2615" t="s">
        <v>632</v>
      </c>
      <c r="K2615" s="58" t="s">
        <v>203</v>
      </c>
      <c r="L2615" s="35">
        <v>0.33154241000000001</v>
      </c>
      <c r="M2615" s="56"/>
      <c r="N2615" t="s">
        <v>4494</v>
      </c>
      <c r="O2615" s="2">
        <v>65</v>
      </c>
      <c r="P2615" s="2">
        <v>0</v>
      </c>
      <c r="Q2615" s="2">
        <v>65</v>
      </c>
      <c r="R2615" t="s">
        <v>4495</v>
      </c>
      <c r="S2615">
        <v>18</v>
      </c>
      <c r="T2615" t="s">
        <v>203</v>
      </c>
      <c r="U2615" s="2">
        <v>2</v>
      </c>
      <c r="V2615" s="2">
        <v>10</v>
      </c>
      <c r="W2615" s="8">
        <v>0.18461538461538463</v>
      </c>
      <c r="X2615" s="2">
        <v>108</v>
      </c>
      <c r="Y2615" s="45"/>
      <c r="AC2615" s="1" t="str">
        <f>IF(Table13[[#This Row],[TCS MP]]&gt;=Table13[[#This Row],[BMP]],IF(Table13[[#This Row],[TCS MP]]&lt;=Table13[[#This Row],[EMP]],"Good","EMP"),"BMP")</f>
        <v>EMP</v>
      </c>
    </row>
    <row r="2616" spans="1:29" ht="24" customHeight="1" x14ac:dyDescent="0.25">
      <c r="A2616" t="s">
        <v>8109</v>
      </c>
      <c r="B2616" t="s">
        <v>20063</v>
      </c>
      <c r="C2616">
        <v>5662</v>
      </c>
      <c r="D2616" t="s">
        <v>17074</v>
      </c>
      <c r="E2616" t="s">
        <v>8110</v>
      </c>
      <c r="F2616" s="9">
        <f>Table13[[#This Row],[ToMeasure]]-Table13[[#This Row],[FromMeasure]]</f>
        <v>0.30048497000000002</v>
      </c>
      <c r="G2616" s="5" t="s">
        <v>8111</v>
      </c>
      <c r="H2616" s="35">
        <v>0</v>
      </c>
      <c r="I2616" s="56"/>
      <c r="J2616" t="s">
        <v>4488</v>
      </c>
      <c r="K2616" s="58" t="s">
        <v>203</v>
      </c>
      <c r="L2616" s="35">
        <v>0.30048497000000002</v>
      </c>
      <c r="M2616" s="56"/>
      <c r="N2616" t="s">
        <v>8112</v>
      </c>
      <c r="O2616" s="2">
        <v>76</v>
      </c>
      <c r="P2616" s="2">
        <v>0</v>
      </c>
      <c r="Q2616" s="2">
        <v>76</v>
      </c>
      <c r="R2616" t="s">
        <v>8113</v>
      </c>
      <c r="S2616">
        <v>17</v>
      </c>
      <c r="T2616" t="s">
        <v>203</v>
      </c>
      <c r="U2616" s="2">
        <v>3</v>
      </c>
      <c r="V2616" s="2">
        <v>11</v>
      </c>
      <c r="W2616" s="8">
        <v>0.18421052631578946</v>
      </c>
      <c r="X2616" s="2">
        <v>127</v>
      </c>
      <c r="Y2616" s="45"/>
      <c r="AC2616" s="1" t="str">
        <f>IF(Table13[[#This Row],[TCS MP]]&gt;=Table13[[#This Row],[BMP]],IF(Table13[[#This Row],[TCS MP]]&lt;=Table13[[#This Row],[EMP]],"Good","EMP"),"BMP")</f>
        <v>EMP</v>
      </c>
    </row>
    <row r="2617" spans="1:29" ht="24" customHeight="1" x14ac:dyDescent="0.25">
      <c r="A2617" t="s">
        <v>12118</v>
      </c>
      <c r="B2617" t="s">
        <v>20062</v>
      </c>
      <c r="C2617">
        <v>5661</v>
      </c>
      <c r="D2617" t="s">
        <v>17074</v>
      </c>
      <c r="E2617" t="s">
        <v>12119</v>
      </c>
      <c r="F2617" s="9">
        <f>Table13[[#This Row],[ToMeasure]]-Table13[[#This Row],[FromMeasure]]</f>
        <v>0.30036249999999998</v>
      </c>
      <c r="G2617" s="5" t="s">
        <v>4494</v>
      </c>
      <c r="H2617" s="35">
        <v>0</v>
      </c>
      <c r="I2617" s="56"/>
      <c r="J2617" t="s">
        <v>4493</v>
      </c>
      <c r="K2617" s="58" t="s">
        <v>203</v>
      </c>
      <c r="L2617" s="35">
        <v>0.30036249999999998</v>
      </c>
      <c r="M2617" s="56"/>
      <c r="N2617" t="s">
        <v>632</v>
      </c>
      <c r="O2617" s="2">
        <v>77</v>
      </c>
      <c r="P2617" s="2">
        <v>0</v>
      </c>
      <c r="Q2617" s="2">
        <v>77</v>
      </c>
      <c r="R2617" t="s">
        <v>12120</v>
      </c>
      <c r="S2617">
        <v>29</v>
      </c>
      <c r="T2617" t="s">
        <v>203</v>
      </c>
      <c r="U2617" s="2">
        <v>2</v>
      </c>
      <c r="V2617" s="2">
        <v>31</v>
      </c>
      <c r="W2617" s="8">
        <v>0.42857142857142855</v>
      </c>
      <c r="X2617" s="2">
        <v>128</v>
      </c>
      <c r="Y2617" s="45"/>
      <c r="AC2617" s="1" t="str">
        <f>IF(Table13[[#This Row],[TCS MP]]&gt;=Table13[[#This Row],[BMP]],IF(Table13[[#This Row],[TCS MP]]&lt;=Table13[[#This Row],[EMP]],"Good","EMP"),"BMP")</f>
        <v>EMP</v>
      </c>
    </row>
    <row r="2618" spans="1:29" ht="24" customHeight="1" x14ac:dyDescent="0.25">
      <c r="A2618" t="s">
        <v>8114</v>
      </c>
      <c r="B2618" t="s">
        <v>20064</v>
      </c>
      <c r="C2618">
        <v>5663</v>
      </c>
      <c r="D2618" t="s">
        <v>17074</v>
      </c>
      <c r="E2618" t="s">
        <v>8115</v>
      </c>
      <c r="F2618" s="9">
        <f>Table13[[#This Row],[ToMeasure]]-Table13[[#This Row],[FromMeasure]]</f>
        <v>0.33088127000000001</v>
      </c>
      <c r="G2618" s="5" t="s">
        <v>8112</v>
      </c>
      <c r="H2618" s="35">
        <v>0</v>
      </c>
      <c r="I2618" s="56"/>
      <c r="J2618" t="s">
        <v>8111</v>
      </c>
      <c r="K2618" s="58" t="s">
        <v>203</v>
      </c>
      <c r="L2618" s="35">
        <v>0.33088127000000001</v>
      </c>
      <c r="M2618" s="56"/>
      <c r="N2618" t="s">
        <v>4488</v>
      </c>
      <c r="O2618" s="2">
        <v>62</v>
      </c>
      <c r="P2618" s="2">
        <v>0</v>
      </c>
      <c r="Q2618" s="2">
        <v>62</v>
      </c>
      <c r="R2618" t="s">
        <v>8116</v>
      </c>
      <c r="S2618">
        <v>19</v>
      </c>
      <c r="T2618" t="s">
        <v>203</v>
      </c>
      <c r="U2618" s="2">
        <v>2</v>
      </c>
      <c r="V2618" s="2">
        <v>8</v>
      </c>
      <c r="W2618" s="8">
        <v>0.16129032258064516</v>
      </c>
      <c r="X2618" s="2">
        <v>103</v>
      </c>
      <c r="Y2618" s="45"/>
      <c r="AC2618" s="1" t="str">
        <f>IF(Table13[[#This Row],[TCS MP]]&gt;=Table13[[#This Row],[BMP]],IF(Table13[[#This Row],[TCS MP]]&lt;=Table13[[#This Row],[EMP]],"Good","EMP"),"BMP")</f>
        <v>EMP</v>
      </c>
    </row>
    <row r="2619" spans="1:29" ht="24" customHeight="1" x14ac:dyDescent="0.25">
      <c r="A2619" t="s">
        <v>12121</v>
      </c>
      <c r="C2619" t="s">
        <v>203</v>
      </c>
      <c r="D2619" t="s">
        <v>17074</v>
      </c>
      <c r="E2619" t="s">
        <v>12122</v>
      </c>
      <c r="F2619" s="9">
        <f>Table13[[#This Row],[ToMeasure]]-Table13[[#This Row],[FromMeasure]]</f>
        <v>7.4075719999999998E-2</v>
      </c>
      <c r="G2619" s="5" t="s">
        <v>12123</v>
      </c>
      <c r="H2619" s="35">
        <v>0</v>
      </c>
      <c r="I2619" s="56"/>
      <c r="J2619" t="s">
        <v>4483</v>
      </c>
      <c r="K2619" s="58" t="s">
        <v>203</v>
      </c>
      <c r="L2619" s="35">
        <v>7.4075719999999998E-2</v>
      </c>
      <c r="M2619" s="56"/>
      <c r="N2619" t="s">
        <v>12124</v>
      </c>
      <c r="O2619" s="2" t="s">
        <v>203</v>
      </c>
      <c r="P2619" s="2" t="s">
        <v>203</v>
      </c>
      <c r="Q2619" s="2">
        <v>3319</v>
      </c>
      <c r="R2619" t="s">
        <v>3149</v>
      </c>
      <c r="S2619" t="s">
        <v>203</v>
      </c>
      <c r="T2619" t="s">
        <v>203</v>
      </c>
      <c r="U2619" s="2" t="s">
        <v>203</v>
      </c>
      <c r="V2619" s="2" t="s">
        <v>203</v>
      </c>
      <c r="W2619" s="8" t="s">
        <v>203</v>
      </c>
      <c r="X2619" s="2">
        <v>5525</v>
      </c>
      <c r="Y2619" s="45"/>
      <c r="AC2619" s="1" t="str">
        <f>IF(Table13[[#This Row],[TCS MP]]&gt;=Table13[[#This Row],[BMP]],IF(Table13[[#This Row],[TCS MP]]&lt;=Table13[[#This Row],[EMP]],"Good","EMP"),"BMP")</f>
        <v>EMP</v>
      </c>
    </row>
    <row r="2620" spans="1:29" ht="24" customHeight="1" x14ac:dyDescent="0.25">
      <c r="A2620" t="s">
        <v>4496</v>
      </c>
      <c r="B2620" t="s">
        <v>20066</v>
      </c>
      <c r="C2620">
        <v>5670</v>
      </c>
      <c r="D2620" t="s">
        <v>17074</v>
      </c>
      <c r="E2620" t="s">
        <v>4497</v>
      </c>
      <c r="F2620" s="9">
        <f>Table13[[#This Row],[ToMeasure]]-Table13[[#This Row],[FromMeasure]]</f>
        <v>0.18952612999999999</v>
      </c>
      <c r="G2620" s="5" t="s">
        <v>4498</v>
      </c>
      <c r="H2620" s="35">
        <v>0</v>
      </c>
      <c r="I2620" s="56"/>
      <c r="J2620" t="s">
        <v>632</v>
      </c>
      <c r="K2620" s="58" t="s">
        <v>203</v>
      </c>
      <c r="L2620" s="35">
        <v>0.18952612999999999</v>
      </c>
      <c r="M2620" s="56"/>
      <c r="N2620" t="s">
        <v>1656</v>
      </c>
      <c r="O2620" s="2">
        <v>5116</v>
      </c>
      <c r="P2620" s="2">
        <v>0</v>
      </c>
      <c r="Q2620" s="2">
        <v>5116</v>
      </c>
      <c r="R2620" t="s">
        <v>4499</v>
      </c>
      <c r="S2620">
        <v>9</v>
      </c>
      <c r="T2620" t="s">
        <v>203</v>
      </c>
      <c r="U2620" s="2">
        <v>215</v>
      </c>
      <c r="V2620" s="2">
        <v>2029</v>
      </c>
      <c r="W2620" s="8">
        <v>0.43862392494136043</v>
      </c>
      <c r="X2620" s="2">
        <v>8516</v>
      </c>
      <c r="Y2620" s="45"/>
      <c r="AC2620" s="1" t="str">
        <f>IF(Table13[[#This Row],[TCS MP]]&gt;=Table13[[#This Row],[BMP]],IF(Table13[[#This Row],[TCS MP]]&lt;=Table13[[#This Row],[EMP]],"Good","EMP"),"BMP")</f>
        <v>EMP</v>
      </c>
    </row>
    <row r="2621" spans="1:29" ht="24" customHeight="1" x14ac:dyDescent="0.25">
      <c r="A2621" t="s">
        <v>12125</v>
      </c>
      <c r="B2621" t="s">
        <v>20068</v>
      </c>
      <c r="C2621">
        <v>5672</v>
      </c>
      <c r="D2621" t="s">
        <v>17074</v>
      </c>
      <c r="E2621" t="s">
        <v>12126</v>
      </c>
      <c r="F2621" s="9">
        <f>Table13[[#This Row],[ToMeasure]]-Table13[[#This Row],[FromMeasure]]</f>
        <v>0.17980019999999999</v>
      </c>
      <c r="G2621" s="5" t="s">
        <v>12127</v>
      </c>
      <c r="H2621" s="35">
        <v>0</v>
      </c>
      <c r="I2621" s="56"/>
      <c r="J2621" t="s">
        <v>4488</v>
      </c>
      <c r="K2621" s="58" t="s">
        <v>203</v>
      </c>
      <c r="L2621" s="35">
        <v>0.17980019999999999</v>
      </c>
      <c r="M2621" s="56"/>
      <c r="N2621" t="s">
        <v>12128</v>
      </c>
      <c r="O2621" s="2">
        <v>3476</v>
      </c>
      <c r="P2621" s="2">
        <v>0</v>
      </c>
      <c r="Q2621" s="2">
        <v>3476</v>
      </c>
      <c r="R2621" t="s">
        <v>12129</v>
      </c>
      <c r="S2621">
        <v>9</v>
      </c>
      <c r="T2621" t="s">
        <v>203</v>
      </c>
      <c r="U2621" s="2">
        <v>145</v>
      </c>
      <c r="V2621" s="2">
        <v>1377</v>
      </c>
      <c r="W2621" s="8">
        <v>0.43785960874568469</v>
      </c>
      <c r="X2621" s="2">
        <v>5786</v>
      </c>
      <c r="Y2621" s="45"/>
      <c r="AC2621" s="1" t="str">
        <f>IF(Table13[[#This Row],[TCS MP]]&gt;=Table13[[#This Row],[BMP]],IF(Table13[[#This Row],[TCS MP]]&lt;=Table13[[#This Row],[EMP]],"Good","EMP"),"BMP")</f>
        <v>EMP</v>
      </c>
    </row>
    <row r="2622" spans="1:29" ht="24" customHeight="1" x14ac:dyDescent="0.25">
      <c r="A2622" t="s">
        <v>9026</v>
      </c>
      <c r="B2622" t="s">
        <v>20067</v>
      </c>
      <c r="C2622">
        <v>5671</v>
      </c>
      <c r="D2622" t="s">
        <v>17074</v>
      </c>
      <c r="E2622" t="s">
        <v>1658</v>
      </c>
      <c r="F2622" s="9">
        <f>Table13[[#This Row],[ToMeasure]]-Table13[[#This Row],[FromMeasure]]</f>
        <v>0.18680832</v>
      </c>
      <c r="G2622" s="5" t="s">
        <v>1656</v>
      </c>
      <c r="H2622" s="35">
        <v>0</v>
      </c>
      <c r="I2622" s="56"/>
      <c r="J2622" t="s">
        <v>4498</v>
      </c>
      <c r="K2622" s="58" t="s">
        <v>203</v>
      </c>
      <c r="L2622" s="35">
        <v>0.18680832</v>
      </c>
      <c r="M2622" s="56"/>
      <c r="N2622" t="s">
        <v>632</v>
      </c>
      <c r="O2622" s="2">
        <v>4300</v>
      </c>
      <c r="P2622" s="2">
        <v>0</v>
      </c>
      <c r="Q2622" s="2">
        <v>4300</v>
      </c>
      <c r="R2622" t="s">
        <v>9027</v>
      </c>
      <c r="S2622">
        <v>8</v>
      </c>
      <c r="T2622" t="s">
        <v>203</v>
      </c>
      <c r="U2622" s="2">
        <v>181</v>
      </c>
      <c r="V2622" s="2">
        <v>1707</v>
      </c>
      <c r="W2622" s="8">
        <v>0.43906976744186049</v>
      </c>
      <c r="X2622" s="2">
        <v>7158</v>
      </c>
      <c r="Y2622" s="45"/>
      <c r="AC2622" s="1" t="str">
        <f>IF(Table13[[#This Row],[TCS MP]]&gt;=Table13[[#This Row],[BMP]],IF(Table13[[#This Row],[TCS MP]]&lt;=Table13[[#This Row],[EMP]],"Good","EMP"),"BMP")</f>
        <v>EMP</v>
      </c>
    </row>
    <row r="2623" spans="1:29" ht="24" customHeight="1" x14ac:dyDescent="0.25">
      <c r="A2623" t="s">
        <v>12130</v>
      </c>
      <c r="B2623" t="s">
        <v>20069</v>
      </c>
      <c r="C2623">
        <v>5673</v>
      </c>
      <c r="D2623" t="s">
        <v>17074</v>
      </c>
      <c r="E2623" t="s">
        <v>12131</v>
      </c>
      <c r="F2623" s="9">
        <f>Table13[[#This Row],[ToMeasure]]-Table13[[#This Row],[FromMeasure]]</f>
        <v>0.19086077000000001</v>
      </c>
      <c r="G2623" s="5" t="s">
        <v>12128</v>
      </c>
      <c r="H2623" s="35">
        <v>0</v>
      </c>
      <c r="I2623" s="56"/>
      <c r="J2623" t="s">
        <v>12127</v>
      </c>
      <c r="K2623" s="58" t="s">
        <v>203</v>
      </c>
      <c r="L2623" s="35">
        <v>0.19086077000000001</v>
      </c>
      <c r="M2623" s="56"/>
      <c r="N2623" t="s">
        <v>4488</v>
      </c>
      <c r="O2623" s="2">
        <v>4361</v>
      </c>
      <c r="P2623" s="2">
        <v>0</v>
      </c>
      <c r="Q2623" s="2">
        <v>4361</v>
      </c>
      <c r="R2623" t="s">
        <v>12132</v>
      </c>
      <c r="S2623">
        <v>9</v>
      </c>
      <c r="T2623">
        <v>53</v>
      </c>
      <c r="U2623" s="2">
        <v>183</v>
      </c>
      <c r="V2623" s="2">
        <v>1731</v>
      </c>
      <c r="W2623" s="8">
        <v>0.43889016280669574</v>
      </c>
      <c r="X2623" s="2">
        <v>7259</v>
      </c>
      <c r="Y2623" s="45"/>
      <c r="AC2623" s="1" t="str">
        <f>IF(Table13[[#This Row],[TCS MP]]&gt;=Table13[[#This Row],[BMP]],IF(Table13[[#This Row],[TCS MP]]&lt;=Table13[[#This Row],[EMP]],"Good","EMP"),"BMP")</f>
        <v>EMP</v>
      </c>
    </row>
    <row r="2624" spans="1:29" ht="24" customHeight="1" x14ac:dyDescent="0.25">
      <c r="A2624" t="s">
        <v>9028</v>
      </c>
      <c r="B2624" t="s">
        <v>20071</v>
      </c>
      <c r="C2624">
        <v>5680</v>
      </c>
      <c r="D2624" t="s">
        <v>17074</v>
      </c>
      <c r="E2624" t="s">
        <v>9029</v>
      </c>
      <c r="F2624" s="9">
        <f>Table13[[#This Row],[ToMeasure]]-Table13[[#This Row],[FromMeasure]]</f>
        <v>0.24693704999999999</v>
      </c>
      <c r="G2624" s="5" t="s">
        <v>9030</v>
      </c>
      <c r="H2624" s="35">
        <v>0</v>
      </c>
      <c r="I2624" s="56"/>
      <c r="J2624" t="s">
        <v>632</v>
      </c>
      <c r="K2624" s="58" t="s">
        <v>203</v>
      </c>
      <c r="L2624" s="35">
        <v>0.24693704999999999</v>
      </c>
      <c r="M2624" s="56"/>
      <c r="N2624" t="s">
        <v>9031</v>
      </c>
      <c r="O2624" s="2">
        <v>81</v>
      </c>
      <c r="P2624" s="2">
        <v>0</v>
      </c>
      <c r="Q2624" s="2">
        <v>81</v>
      </c>
      <c r="R2624" t="s">
        <v>9032</v>
      </c>
      <c r="S2624">
        <v>14</v>
      </c>
      <c r="T2624" t="s">
        <v>203</v>
      </c>
      <c r="U2624" s="2">
        <v>2</v>
      </c>
      <c r="V2624" s="2">
        <v>31</v>
      </c>
      <c r="W2624" s="8">
        <v>0.40740740740740738</v>
      </c>
      <c r="X2624" s="2">
        <v>135</v>
      </c>
      <c r="Y2624" s="45"/>
      <c r="AC2624" s="1" t="str">
        <f>IF(Table13[[#This Row],[TCS MP]]&gt;=Table13[[#This Row],[BMP]],IF(Table13[[#This Row],[TCS MP]]&lt;=Table13[[#This Row],[EMP]],"Good","EMP"),"BMP")</f>
        <v>EMP</v>
      </c>
    </row>
    <row r="2625" spans="1:29" ht="24" customHeight="1" x14ac:dyDescent="0.25">
      <c r="A2625" t="s">
        <v>4500</v>
      </c>
      <c r="B2625" t="s">
        <v>20073</v>
      </c>
      <c r="C2625">
        <v>5682</v>
      </c>
      <c r="D2625" t="s">
        <v>17074</v>
      </c>
      <c r="E2625" t="s">
        <v>4501</v>
      </c>
      <c r="F2625" s="9">
        <f>Table13[[#This Row],[ToMeasure]]-Table13[[#This Row],[FromMeasure]]</f>
        <v>0.20363322</v>
      </c>
      <c r="G2625" s="5" t="s">
        <v>4502</v>
      </c>
      <c r="H2625" s="35">
        <v>0</v>
      </c>
      <c r="I2625" s="56"/>
      <c r="J2625" t="s">
        <v>4488</v>
      </c>
      <c r="K2625" s="58" t="s">
        <v>203</v>
      </c>
      <c r="L2625" s="35">
        <v>0.20363322</v>
      </c>
      <c r="M2625" s="56"/>
      <c r="N2625" t="s">
        <v>4503</v>
      </c>
      <c r="O2625" s="2">
        <v>59</v>
      </c>
      <c r="P2625" s="2">
        <v>0</v>
      </c>
      <c r="Q2625" s="2">
        <v>59</v>
      </c>
      <c r="R2625" t="s">
        <v>4504</v>
      </c>
      <c r="S2625">
        <v>24</v>
      </c>
      <c r="T2625" t="s">
        <v>203</v>
      </c>
      <c r="U2625" s="2">
        <v>1</v>
      </c>
      <c r="V2625" s="2">
        <v>22</v>
      </c>
      <c r="W2625" s="8">
        <v>0.38983050847457629</v>
      </c>
      <c r="X2625" s="2">
        <v>98</v>
      </c>
      <c r="Y2625" s="45"/>
      <c r="AC2625" s="1" t="str">
        <f>IF(Table13[[#This Row],[TCS MP]]&gt;=Table13[[#This Row],[BMP]],IF(Table13[[#This Row],[TCS MP]]&lt;=Table13[[#This Row],[EMP]],"Good","EMP"),"BMP")</f>
        <v>EMP</v>
      </c>
    </row>
    <row r="2626" spans="1:29" ht="24" customHeight="1" x14ac:dyDescent="0.25">
      <c r="A2626" t="s">
        <v>12133</v>
      </c>
      <c r="B2626" t="s">
        <v>20072</v>
      </c>
      <c r="C2626">
        <v>5681</v>
      </c>
      <c r="D2626" t="s">
        <v>17074</v>
      </c>
      <c r="E2626" t="s">
        <v>12134</v>
      </c>
      <c r="F2626" s="9">
        <f>Table13[[#This Row],[ToMeasure]]-Table13[[#This Row],[FromMeasure]]</f>
        <v>0.17851992999999999</v>
      </c>
      <c r="G2626" s="5" t="s">
        <v>9031</v>
      </c>
      <c r="H2626" s="35">
        <v>0</v>
      </c>
      <c r="I2626" s="56"/>
      <c r="J2626" t="s">
        <v>9030</v>
      </c>
      <c r="K2626" s="58" t="s">
        <v>203</v>
      </c>
      <c r="L2626" s="35">
        <v>0.17851992999999999</v>
      </c>
      <c r="M2626" s="56"/>
      <c r="N2626" t="s">
        <v>632</v>
      </c>
      <c r="O2626" s="2">
        <v>73</v>
      </c>
      <c r="P2626" s="2">
        <v>0</v>
      </c>
      <c r="Q2626" s="2">
        <v>73</v>
      </c>
      <c r="R2626" t="s">
        <v>12135</v>
      </c>
      <c r="S2626">
        <v>15</v>
      </c>
      <c r="T2626" t="s">
        <v>203</v>
      </c>
      <c r="U2626" s="2">
        <v>3</v>
      </c>
      <c r="V2626" s="2">
        <v>29</v>
      </c>
      <c r="W2626" s="8">
        <v>0.43835616438356162</v>
      </c>
      <c r="X2626" s="2">
        <v>122</v>
      </c>
      <c r="Y2626" s="45"/>
      <c r="AC2626" s="1" t="str">
        <f>IF(Table13[[#This Row],[TCS MP]]&gt;=Table13[[#This Row],[BMP]],IF(Table13[[#This Row],[TCS MP]]&lt;=Table13[[#This Row],[EMP]],"Good","EMP"),"BMP")</f>
        <v>EMP</v>
      </c>
    </row>
    <row r="2627" spans="1:29" ht="24" customHeight="1" x14ac:dyDescent="0.25">
      <c r="A2627" t="s">
        <v>4505</v>
      </c>
      <c r="C2627" t="s">
        <v>203</v>
      </c>
      <c r="D2627" t="s">
        <v>17074</v>
      </c>
      <c r="E2627" t="s">
        <v>4506</v>
      </c>
      <c r="F2627" s="9">
        <f>Table13[[#This Row],[ToMeasure]]-Table13[[#This Row],[FromMeasure]]</f>
        <v>0.23139472</v>
      </c>
      <c r="G2627" s="5" t="s">
        <v>4503</v>
      </c>
      <c r="H2627" s="35">
        <v>0</v>
      </c>
      <c r="I2627" s="56"/>
      <c r="J2627" t="s">
        <v>4502</v>
      </c>
      <c r="K2627" s="58" t="s">
        <v>203</v>
      </c>
      <c r="L2627" s="35">
        <v>0.23139472</v>
      </c>
      <c r="M2627" s="56"/>
      <c r="N2627" t="s">
        <v>4488</v>
      </c>
      <c r="O2627" s="2" t="s">
        <v>203</v>
      </c>
      <c r="P2627" s="2" t="s">
        <v>203</v>
      </c>
      <c r="Q2627" s="2">
        <v>3319</v>
      </c>
      <c r="R2627" t="s">
        <v>3149</v>
      </c>
      <c r="S2627" t="s">
        <v>203</v>
      </c>
      <c r="T2627" t="s">
        <v>203</v>
      </c>
      <c r="U2627" s="2" t="s">
        <v>203</v>
      </c>
      <c r="V2627" s="2" t="s">
        <v>203</v>
      </c>
      <c r="W2627" s="8" t="s">
        <v>203</v>
      </c>
      <c r="X2627" s="2">
        <v>5525</v>
      </c>
      <c r="Y2627" s="45"/>
      <c r="AC2627" s="1" t="str">
        <f>IF(Table13[[#This Row],[TCS MP]]&gt;=Table13[[#This Row],[BMP]],IF(Table13[[#This Row],[TCS MP]]&lt;=Table13[[#This Row],[EMP]],"Good","EMP"),"BMP")</f>
        <v>EMP</v>
      </c>
    </row>
    <row r="2628" spans="1:29" ht="24" customHeight="1" x14ac:dyDescent="0.25">
      <c r="A2628" t="s">
        <v>4507</v>
      </c>
      <c r="B2628" t="s">
        <v>20075</v>
      </c>
      <c r="C2628">
        <v>5690</v>
      </c>
      <c r="D2628" t="s">
        <v>17074</v>
      </c>
      <c r="E2628" t="s">
        <v>4508</v>
      </c>
      <c r="F2628" s="9">
        <f>Table13[[#This Row],[ToMeasure]]-Table13[[#This Row],[FromMeasure]]</f>
        <v>0.14816855000000001</v>
      </c>
      <c r="G2628" s="5" t="s">
        <v>4509</v>
      </c>
      <c r="H2628" s="35">
        <v>0</v>
      </c>
      <c r="I2628" s="56"/>
      <c r="J2628" t="s">
        <v>632</v>
      </c>
      <c r="K2628" s="58" t="s">
        <v>203</v>
      </c>
      <c r="L2628" s="35">
        <v>0.14816855000000001</v>
      </c>
      <c r="M2628" s="56"/>
      <c r="N2628" t="s">
        <v>761</v>
      </c>
      <c r="O2628" s="2">
        <v>100</v>
      </c>
      <c r="P2628" s="2">
        <v>0</v>
      </c>
      <c r="Q2628" s="2">
        <v>100</v>
      </c>
      <c r="R2628" t="s">
        <v>4510</v>
      </c>
      <c r="S2628">
        <v>16</v>
      </c>
      <c r="T2628" t="s">
        <v>203</v>
      </c>
      <c r="U2628" s="2">
        <v>2</v>
      </c>
      <c r="V2628" s="2">
        <v>39</v>
      </c>
      <c r="W2628" s="8">
        <v>0.41</v>
      </c>
      <c r="X2628" s="2">
        <v>166</v>
      </c>
      <c r="Y2628" s="45"/>
      <c r="AC2628" s="1" t="str">
        <f>IF(Table13[[#This Row],[TCS MP]]&gt;=Table13[[#This Row],[BMP]],IF(Table13[[#This Row],[TCS MP]]&lt;=Table13[[#This Row],[EMP]],"Good","EMP"),"BMP")</f>
        <v>EMP</v>
      </c>
    </row>
    <row r="2629" spans="1:29" ht="24" customHeight="1" x14ac:dyDescent="0.25">
      <c r="A2629" t="s">
        <v>12136</v>
      </c>
      <c r="B2629" t="s">
        <v>20077</v>
      </c>
      <c r="C2629">
        <v>5692</v>
      </c>
      <c r="D2629" t="s">
        <v>17074</v>
      </c>
      <c r="E2629" t="s">
        <v>12137</v>
      </c>
      <c r="F2629" s="9">
        <f>Table13[[#This Row],[ToMeasure]]-Table13[[#This Row],[FromMeasure]]</f>
        <v>0.30259688000000001</v>
      </c>
      <c r="G2629" s="5" t="s">
        <v>12138</v>
      </c>
      <c r="H2629" s="35">
        <v>0</v>
      </c>
      <c r="I2629" s="56"/>
      <c r="J2629" t="s">
        <v>4488</v>
      </c>
      <c r="K2629" s="58" t="s">
        <v>203</v>
      </c>
      <c r="L2629" s="35">
        <v>0.30259688000000001</v>
      </c>
      <c r="M2629" s="56"/>
      <c r="N2629" t="s">
        <v>761</v>
      </c>
      <c r="O2629" s="2">
        <v>72</v>
      </c>
      <c r="P2629" s="2">
        <v>0</v>
      </c>
      <c r="Q2629" s="2">
        <v>72</v>
      </c>
      <c r="R2629" t="s">
        <v>12139</v>
      </c>
      <c r="S2629">
        <v>19</v>
      </c>
      <c r="T2629" t="s">
        <v>203</v>
      </c>
      <c r="U2629" s="2">
        <v>1</v>
      </c>
      <c r="V2629" s="2">
        <v>29</v>
      </c>
      <c r="W2629" s="8">
        <v>0.41666666666666669</v>
      </c>
      <c r="X2629" s="2">
        <v>120</v>
      </c>
      <c r="Y2629" s="45"/>
      <c r="AC2629" s="1" t="str">
        <f>IF(Table13[[#This Row],[TCS MP]]&gt;=Table13[[#This Row],[BMP]],IF(Table13[[#This Row],[TCS MP]]&lt;=Table13[[#This Row],[EMP]],"Good","EMP"),"BMP")</f>
        <v>EMP</v>
      </c>
    </row>
    <row r="2630" spans="1:29" ht="24" customHeight="1" x14ac:dyDescent="0.25">
      <c r="A2630" t="s">
        <v>9033</v>
      </c>
      <c r="B2630" t="s">
        <v>20076</v>
      </c>
      <c r="C2630">
        <v>5691</v>
      </c>
      <c r="D2630" t="s">
        <v>17074</v>
      </c>
      <c r="E2630" t="s">
        <v>9034</v>
      </c>
      <c r="F2630" s="9">
        <f>Table13[[#This Row],[ToMeasure]]-Table13[[#This Row],[FromMeasure]]</f>
        <v>0.25862333999999998</v>
      </c>
      <c r="G2630" s="5" t="s">
        <v>9035</v>
      </c>
      <c r="H2630" s="35">
        <v>0</v>
      </c>
      <c r="I2630" s="56"/>
      <c r="J2630" t="s">
        <v>761</v>
      </c>
      <c r="K2630" s="58" t="s">
        <v>203</v>
      </c>
      <c r="L2630" s="35">
        <v>0.25862333999999998</v>
      </c>
      <c r="M2630" s="56"/>
      <c r="N2630" t="s">
        <v>632</v>
      </c>
      <c r="O2630" s="2">
        <v>74</v>
      </c>
      <c r="P2630" s="2">
        <v>0</v>
      </c>
      <c r="Q2630" s="2">
        <v>74</v>
      </c>
      <c r="R2630" t="s">
        <v>9036</v>
      </c>
      <c r="S2630">
        <v>25</v>
      </c>
      <c r="T2630" t="s">
        <v>203</v>
      </c>
      <c r="U2630" s="2">
        <v>1</v>
      </c>
      <c r="V2630" s="2">
        <v>31</v>
      </c>
      <c r="W2630" s="8">
        <v>0.43243243243243246</v>
      </c>
      <c r="X2630" s="2">
        <v>123</v>
      </c>
      <c r="Y2630" s="45"/>
      <c r="AC2630" s="1" t="str">
        <f>IF(Table13[[#This Row],[TCS MP]]&gt;=Table13[[#This Row],[BMP]],IF(Table13[[#This Row],[TCS MP]]&lt;=Table13[[#This Row],[EMP]],"Good","EMP"),"BMP")</f>
        <v>EMP</v>
      </c>
    </row>
    <row r="2631" spans="1:29" ht="24" customHeight="1" x14ac:dyDescent="0.25">
      <c r="A2631" t="s">
        <v>9037</v>
      </c>
      <c r="B2631" t="s">
        <v>20078</v>
      </c>
      <c r="C2631">
        <v>5693</v>
      </c>
      <c r="D2631" t="s">
        <v>17074</v>
      </c>
      <c r="E2631" t="s">
        <v>9038</v>
      </c>
      <c r="F2631" s="9">
        <f>Table13[[#This Row],[ToMeasure]]-Table13[[#This Row],[FromMeasure]]</f>
        <v>0.17559612999999999</v>
      </c>
      <c r="G2631" s="5" t="s">
        <v>9039</v>
      </c>
      <c r="H2631" s="35">
        <v>0</v>
      </c>
      <c r="I2631" s="56"/>
      <c r="J2631" t="s">
        <v>761</v>
      </c>
      <c r="K2631" s="58" t="s">
        <v>203</v>
      </c>
      <c r="L2631" s="35">
        <v>0.17559612999999999</v>
      </c>
      <c r="M2631" s="56"/>
      <c r="N2631" t="s">
        <v>4488</v>
      </c>
      <c r="O2631" s="2">
        <v>116</v>
      </c>
      <c r="P2631" s="2">
        <v>0</v>
      </c>
      <c r="Q2631" s="2">
        <v>116</v>
      </c>
      <c r="R2631" t="s">
        <v>9040</v>
      </c>
      <c r="S2631">
        <v>15</v>
      </c>
      <c r="T2631" t="s">
        <v>203</v>
      </c>
      <c r="U2631" s="2">
        <v>5</v>
      </c>
      <c r="V2631" s="2">
        <v>16</v>
      </c>
      <c r="W2631" s="8">
        <v>0.18103448275862069</v>
      </c>
      <c r="X2631" s="2">
        <v>179</v>
      </c>
      <c r="Y2631" s="45"/>
      <c r="AC2631" s="1" t="str">
        <f>IF(Table13[[#This Row],[TCS MP]]&gt;=Table13[[#This Row],[BMP]],IF(Table13[[#This Row],[TCS MP]]&lt;=Table13[[#This Row],[EMP]],"Good","EMP"),"BMP")</f>
        <v>EMP</v>
      </c>
    </row>
    <row r="2632" spans="1:29" ht="24" customHeight="1" x14ac:dyDescent="0.25">
      <c r="A2632" t="s">
        <v>4511</v>
      </c>
      <c r="C2632" t="s">
        <v>203</v>
      </c>
      <c r="D2632" t="s">
        <v>17074</v>
      </c>
      <c r="E2632" t="s">
        <v>4512</v>
      </c>
      <c r="F2632" s="9">
        <f>Table13[[#This Row],[ToMeasure]]-Table13[[#This Row],[FromMeasure]]</f>
        <v>0.13667209</v>
      </c>
      <c r="G2632" s="5" t="s">
        <v>4513</v>
      </c>
      <c r="H2632" s="35">
        <v>0</v>
      </c>
      <c r="I2632" s="56"/>
      <c r="J2632" t="s">
        <v>632</v>
      </c>
      <c r="K2632" s="58" t="s">
        <v>203</v>
      </c>
      <c r="L2632" s="35">
        <v>0.13667209</v>
      </c>
      <c r="M2632" s="56"/>
      <c r="N2632" t="s">
        <v>4514</v>
      </c>
      <c r="O2632" s="2" t="s">
        <v>203</v>
      </c>
      <c r="P2632" s="2" t="s">
        <v>203</v>
      </c>
      <c r="Q2632" s="2">
        <v>3405</v>
      </c>
      <c r="R2632" t="s">
        <v>4515</v>
      </c>
      <c r="S2632" t="s">
        <v>203</v>
      </c>
      <c r="T2632" t="s">
        <v>203</v>
      </c>
      <c r="U2632" s="2" t="s">
        <v>203</v>
      </c>
      <c r="V2632" s="2" t="s">
        <v>203</v>
      </c>
      <c r="W2632" s="8" t="s">
        <v>203</v>
      </c>
      <c r="X2632" s="2">
        <v>5668</v>
      </c>
      <c r="Y2632" s="45"/>
      <c r="AC2632" s="1" t="str">
        <f>IF(Table13[[#This Row],[TCS MP]]&gt;=Table13[[#This Row],[BMP]],IF(Table13[[#This Row],[TCS MP]]&lt;=Table13[[#This Row],[EMP]],"Good","EMP"),"BMP")</f>
        <v>EMP</v>
      </c>
    </row>
    <row r="2633" spans="1:29" ht="24" customHeight="1" x14ac:dyDescent="0.25">
      <c r="A2633" t="s">
        <v>4516</v>
      </c>
      <c r="C2633" t="s">
        <v>203</v>
      </c>
      <c r="D2633" t="s">
        <v>17074</v>
      </c>
      <c r="E2633" t="s">
        <v>4517</v>
      </c>
      <c r="F2633" s="9">
        <f>Table13[[#This Row],[ToMeasure]]-Table13[[#This Row],[FromMeasure]]</f>
        <v>0.16268157999999999</v>
      </c>
      <c r="G2633" s="5" t="s">
        <v>4518</v>
      </c>
      <c r="H2633" s="35">
        <v>0</v>
      </c>
      <c r="I2633" s="56"/>
      <c r="J2633" t="s">
        <v>4519</v>
      </c>
      <c r="K2633" s="58" t="s">
        <v>203</v>
      </c>
      <c r="L2633" s="35">
        <v>0.16268157999999999</v>
      </c>
      <c r="M2633" s="56"/>
      <c r="N2633" t="s">
        <v>632</v>
      </c>
      <c r="O2633" s="2" t="s">
        <v>203</v>
      </c>
      <c r="P2633" s="2" t="s">
        <v>203</v>
      </c>
      <c r="Q2633" s="2">
        <v>3319</v>
      </c>
      <c r="R2633" t="s">
        <v>3149</v>
      </c>
      <c r="S2633" t="s">
        <v>203</v>
      </c>
      <c r="T2633" t="s">
        <v>203</v>
      </c>
      <c r="U2633" s="2" t="s">
        <v>203</v>
      </c>
      <c r="V2633" s="2" t="s">
        <v>203</v>
      </c>
      <c r="W2633" s="8" t="s">
        <v>203</v>
      </c>
      <c r="X2633" s="2">
        <v>5525</v>
      </c>
      <c r="Y2633" s="45"/>
      <c r="AC2633" s="1" t="str">
        <f>IF(Table13[[#This Row],[TCS MP]]&gt;=Table13[[#This Row],[BMP]],IF(Table13[[#This Row],[TCS MP]]&lt;=Table13[[#This Row],[EMP]],"Good","EMP"),"BMP")</f>
        <v>EMP</v>
      </c>
    </row>
    <row r="2634" spans="1:29" ht="24" customHeight="1" x14ac:dyDescent="0.25">
      <c r="A2634" t="s">
        <v>8117</v>
      </c>
      <c r="C2634" t="s">
        <v>203</v>
      </c>
      <c r="D2634" t="s">
        <v>17074</v>
      </c>
      <c r="E2634" t="s">
        <v>8118</v>
      </c>
      <c r="F2634" s="9">
        <f>Table13[[#This Row],[ToMeasure]]-Table13[[#This Row],[FromMeasure]]</f>
        <v>0.19939982000000001</v>
      </c>
      <c r="G2634" s="5" t="s">
        <v>8119</v>
      </c>
      <c r="H2634" s="35">
        <v>0</v>
      </c>
      <c r="I2634" s="56"/>
      <c r="J2634" t="s">
        <v>4488</v>
      </c>
      <c r="K2634" s="58" t="s">
        <v>203</v>
      </c>
      <c r="L2634" s="35">
        <v>0.19939982000000001</v>
      </c>
      <c r="M2634" s="56"/>
      <c r="N2634" t="s">
        <v>8120</v>
      </c>
      <c r="O2634" s="2" t="s">
        <v>203</v>
      </c>
      <c r="P2634" s="2" t="s">
        <v>203</v>
      </c>
      <c r="Q2634" s="2">
        <v>3405</v>
      </c>
      <c r="R2634" t="s">
        <v>4515</v>
      </c>
      <c r="S2634" t="s">
        <v>203</v>
      </c>
      <c r="T2634" t="s">
        <v>203</v>
      </c>
      <c r="U2634" s="2" t="s">
        <v>203</v>
      </c>
      <c r="V2634" s="2" t="s">
        <v>203</v>
      </c>
      <c r="W2634" s="8" t="s">
        <v>203</v>
      </c>
      <c r="X2634" s="2">
        <v>5668</v>
      </c>
      <c r="Y2634" s="45"/>
      <c r="AC2634" s="1" t="str">
        <f>IF(Table13[[#This Row],[TCS MP]]&gt;=Table13[[#This Row],[BMP]],IF(Table13[[#This Row],[TCS MP]]&lt;=Table13[[#This Row],[EMP]],"Good","EMP"),"BMP")</f>
        <v>EMP</v>
      </c>
    </row>
    <row r="2635" spans="1:29" ht="24" customHeight="1" x14ac:dyDescent="0.25">
      <c r="A2635" t="s">
        <v>8121</v>
      </c>
      <c r="C2635" t="s">
        <v>203</v>
      </c>
      <c r="D2635" t="s">
        <v>17074</v>
      </c>
      <c r="E2635" t="s">
        <v>8122</v>
      </c>
      <c r="F2635" s="9">
        <f>Table13[[#This Row],[ToMeasure]]-Table13[[#This Row],[FromMeasure]]</f>
        <v>0.20533700999999999</v>
      </c>
      <c r="G2635" s="5" t="s">
        <v>8123</v>
      </c>
      <c r="H2635" s="35">
        <v>0</v>
      </c>
      <c r="I2635" s="56"/>
      <c r="J2635" t="s">
        <v>8120</v>
      </c>
      <c r="K2635" s="58" t="s">
        <v>203</v>
      </c>
      <c r="L2635" s="35">
        <v>0.20533700999999999</v>
      </c>
      <c r="M2635" s="56"/>
      <c r="N2635" t="s">
        <v>4488</v>
      </c>
      <c r="O2635" s="2" t="s">
        <v>203</v>
      </c>
      <c r="P2635" s="2" t="s">
        <v>203</v>
      </c>
      <c r="Q2635" s="2">
        <v>3319</v>
      </c>
      <c r="R2635" t="s">
        <v>3149</v>
      </c>
      <c r="S2635" t="s">
        <v>203</v>
      </c>
      <c r="T2635" t="s">
        <v>203</v>
      </c>
      <c r="U2635" s="2" t="s">
        <v>203</v>
      </c>
      <c r="V2635" s="2" t="s">
        <v>203</v>
      </c>
      <c r="W2635" s="8" t="s">
        <v>203</v>
      </c>
      <c r="X2635" s="2">
        <v>5525</v>
      </c>
      <c r="Y2635" s="45"/>
      <c r="AC2635" s="1" t="str">
        <f>IF(Table13[[#This Row],[TCS MP]]&gt;=Table13[[#This Row],[BMP]],IF(Table13[[#This Row],[TCS MP]]&lt;=Table13[[#This Row],[EMP]],"Good","EMP"),"BMP")</f>
        <v>EMP</v>
      </c>
    </row>
    <row r="2636" spans="1:29" ht="24" customHeight="1" x14ac:dyDescent="0.25">
      <c r="A2636" t="s">
        <v>12140</v>
      </c>
      <c r="B2636" t="s">
        <v>20080</v>
      </c>
      <c r="C2636">
        <v>5710</v>
      </c>
      <c r="D2636" t="s">
        <v>17074</v>
      </c>
      <c r="E2636" t="s">
        <v>12141</v>
      </c>
      <c r="F2636" s="9">
        <f>Table13[[#This Row],[ToMeasure]]-Table13[[#This Row],[FromMeasure]]</f>
        <v>0.18932927999999999</v>
      </c>
      <c r="G2636" s="5" t="s">
        <v>12142</v>
      </c>
      <c r="H2636" s="35">
        <v>0</v>
      </c>
      <c r="I2636" s="56"/>
      <c r="J2636" t="s">
        <v>632</v>
      </c>
      <c r="K2636" s="58" t="s">
        <v>203</v>
      </c>
      <c r="L2636" s="35">
        <v>0.18932927999999999</v>
      </c>
      <c r="M2636" s="56"/>
      <c r="N2636" t="s">
        <v>12143</v>
      </c>
      <c r="O2636" s="2">
        <v>171</v>
      </c>
      <c r="P2636" s="2">
        <v>0</v>
      </c>
      <c r="Q2636" s="2">
        <v>171</v>
      </c>
      <c r="R2636" t="s">
        <v>12144</v>
      </c>
      <c r="S2636">
        <v>22</v>
      </c>
      <c r="T2636" t="s">
        <v>203</v>
      </c>
      <c r="U2636" s="2">
        <v>5</v>
      </c>
      <c r="V2636" s="2">
        <v>68</v>
      </c>
      <c r="W2636" s="8">
        <v>0.42690058479532161</v>
      </c>
      <c r="X2636" s="2">
        <v>285</v>
      </c>
      <c r="Y2636" s="45"/>
      <c r="AC2636" s="1" t="str">
        <f>IF(Table13[[#This Row],[TCS MP]]&gt;=Table13[[#This Row],[BMP]],IF(Table13[[#This Row],[TCS MP]]&lt;=Table13[[#This Row],[EMP]],"Good","EMP"),"BMP")</f>
        <v>EMP</v>
      </c>
    </row>
    <row r="2637" spans="1:29" ht="24" customHeight="1" x14ac:dyDescent="0.25">
      <c r="A2637" t="s">
        <v>4520</v>
      </c>
      <c r="B2637" t="s">
        <v>20082</v>
      </c>
      <c r="C2637">
        <v>5712</v>
      </c>
      <c r="D2637" t="s">
        <v>17074</v>
      </c>
      <c r="E2637" t="s">
        <v>4521</v>
      </c>
      <c r="F2637" s="9">
        <f>Table13[[#This Row],[ToMeasure]]-Table13[[#This Row],[FromMeasure]]</f>
        <v>0.21196056999999999</v>
      </c>
      <c r="G2637" s="5" t="s">
        <v>4522</v>
      </c>
      <c r="H2637" s="35">
        <v>0</v>
      </c>
      <c r="I2637" s="56"/>
      <c r="J2637" t="s">
        <v>4488</v>
      </c>
      <c r="K2637" s="58" t="s">
        <v>203</v>
      </c>
      <c r="L2637" s="35">
        <v>0.21196056999999999</v>
      </c>
      <c r="M2637" s="56"/>
      <c r="N2637" t="s">
        <v>763</v>
      </c>
      <c r="O2637" s="2">
        <v>133</v>
      </c>
      <c r="P2637" s="2">
        <v>0</v>
      </c>
      <c r="Q2637" s="2">
        <v>133</v>
      </c>
      <c r="R2637" t="s">
        <v>4523</v>
      </c>
      <c r="S2637">
        <v>15</v>
      </c>
      <c r="T2637" t="s">
        <v>203</v>
      </c>
      <c r="U2637" s="2">
        <v>5</v>
      </c>
      <c r="V2637" s="2">
        <v>52</v>
      </c>
      <c r="W2637" s="8">
        <v>0.42857142857142855</v>
      </c>
      <c r="X2637" s="2">
        <v>221</v>
      </c>
      <c r="Y2637" s="45"/>
      <c r="AC2637" s="1" t="str">
        <f>IF(Table13[[#This Row],[TCS MP]]&gt;=Table13[[#This Row],[BMP]],IF(Table13[[#This Row],[TCS MP]]&lt;=Table13[[#This Row],[EMP]],"Good","EMP"),"BMP")</f>
        <v>EMP</v>
      </c>
    </row>
    <row r="2638" spans="1:29" ht="24" customHeight="1" x14ac:dyDescent="0.25">
      <c r="A2638" t="s">
        <v>4524</v>
      </c>
      <c r="B2638" t="s">
        <v>20083</v>
      </c>
      <c r="C2638">
        <v>5713</v>
      </c>
      <c r="D2638" t="s">
        <v>17074</v>
      </c>
      <c r="E2638" t="s">
        <v>4525</v>
      </c>
      <c r="F2638" s="9">
        <f>Table13[[#This Row],[ToMeasure]]-Table13[[#This Row],[FromMeasure]]</f>
        <v>0.24748901000000001</v>
      </c>
      <c r="G2638" s="5" t="s">
        <v>4526</v>
      </c>
      <c r="H2638" s="35">
        <v>0</v>
      </c>
      <c r="I2638" s="56"/>
      <c r="J2638" t="s">
        <v>4527</v>
      </c>
      <c r="K2638" s="58" t="s">
        <v>203</v>
      </c>
      <c r="L2638" s="35">
        <v>0.24748901000000001</v>
      </c>
      <c r="M2638" s="56"/>
      <c r="N2638" t="s">
        <v>4488</v>
      </c>
      <c r="O2638" s="2">
        <v>204</v>
      </c>
      <c r="P2638" s="2">
        <v>0</v>
      </c>
      <c r="Q2638" s="2">
        <v>204</v>
      </c>
      <c r="R2638" t="s">
        <v>4528</v>
      </c>
      <c r="S2638">
        <v>18</v>
      </c>
      <c r="T2638" t="s">
        <v>203</v>
      </c>
      <c r="U2638" s="2">
        <v>8</v>
      </c>
      <c r="V2638" s="2">
        <v>81</v>
      </c>
      <c r="W2638" s="8">
        <v>0.43627450980392157</v>
      </c>
      <c r="X2638" s="2">
        <v>340</v>
      </c>
      <c r="Y2638" s="45"/>
      <c r="AC2638" s="1" t="str">
        <f>IF(Table13[[#This Row],[TCS MP]]&gt;=Table13[[#This Row],[BMP]],IF(Table13[[#This Row],[TCS MP]]&lt;=Table13[[#This Row],[EMP]],"Good","EMP"),"BMP")</f>
        <v>EMP</v>
      </c>
    </row>
    <row r="2639" spans="1:29" ht="24" customHeight="1" x14ac:dyDescent="0.25">
      <c r="A2639" t="s">
        <v>12145</v>
      </c>
      <c r="B2639" t="s">
        <v>20085</v>
      </c>
      <c r="C2639">
        <v>5720</v>
      </c>
      <c r="D2639" t="s">
        <v>17074</v>
      </c>
      <c r="E2639" t="s">
        <v>12146</v>
      </c>
      <c r="F2639" s="9">
        <f>Table13[[#This Row],[ToMeasure]]-Table13[[#This Row],[FromMeasure]]</f>
        <v>0.14256535000000001</v>
      </c>
      <c r="G2639" s="5" t="s">
        <v>12147</v>
      </c>
      <c r="H2639" s="35">
        <v>0</v>
      </c>
      <c r="I2639" s="56"/>
      <c r="J2639" t="s">
        <v>632</v>
      </c>
      <c r="K2639" s="58" t="s">
        <v>203</v>
      </c>
      <c r="L2639" s="35">
        <v>0.14256535000000001</v>
      </c>
      <c r="M2639" s="56"/>
      <c r="N2639" t="s">
        <v>765</v>
      </c>
      <c r="O2639" s="2">
        <v>74</v>
      </c>
      <c r="P2639" s="2">
        <v>0</v>
      </c>
      <c r="Q2639" s="2">
        <v>74</v>
      </c>
      <c r="R2639" t="s">
        <v>12148</v>
      </c>
      <c r="S2639">
        <v>22</v>
      </c>
      <c r="T2639" t="s">
        <v>203</v>
      </c>
      <c r="U2639" s="2">
        <v>3</v>
      </c>
      <c r="V2639" s="2">
        <v>31</v>
      </c>
      <c r="W2639" s="8">
        <v>0.45945945945945948</v>
      </c>
      <c r="X2639" s="2">
        <v>123</v>
      </c>
      <c r="Y2639" s="45"/>
      <c r="AC2639" s="1" t="str">
        <f>IF(Table13[[#This Row],[TCS MP]]&gt;=Table13[[#This Row],[BMP]],IF(Table13[[#This Row],[TCS MP]]&lt;=Table13[[#This Row],[EMP]],"Good","EMP"),"BMP")</f>
        <v>EMP</v>
      </c>
    </row>
    <row r="2640" spans="1:29" ht="24" customHeight="1" x14ac:dyDescent="0.25">
      <c r="A2640" t="s">
        <v>12149</v>
      </c>
      <c r="B2640" t="s">
        <v>20087</v>
      </c>
      <c r="C2640">
        <v>5722</v>
      </c>
      <c r="D2640" t="s">
        <v>17074</v>
      </c>
      <c r="E2640" t="s">
        <v>12150</v>
      </c>
      <c r="F2640" s="9">
        <f>Table13[[#This Row],[ToMeasure]]-Table13[[#This Row],[FromMeasure]]</f>
        <v>0.23370261000000001</v>
      </c>
      <c r="G2640" s="5" t="s">
        <v>12151</v>
      </c>
      <c r="H2640" s="35">
        <v>0</v>
      </c>
      <c r="I2640" s="56"/>
      <c r="J2640" t="s">
        <v>4488</v>
      </c>
      <c r="K2640" s="58" t="s">
        <v>203</v>
      </c>
      <c r="L2640" s="35">
        <v>0.23370261000000001</v>
      </c>
      <c r="M2640" s="56"/>
      <c r="N2640" t="s">
        <v>4653</v>
      </c>
      <c r="O2640" s="2">
        <v>250</v>
      </c>
      <c r="P2640" s="2">
        <v>0</v>
      </c>
      <c r="Q2640" s="2">
        <v>250</v>
      </c>
      <c r="R2640" t="s">
        <v>12152</v>
      </c>
      <c r="S2640">
        <v>17</v>
      </c>
      <c r="T2640" t="s">
        <v>203</v>
      </c>
      <c r="U2640" s="2">
        <v>10</v>
      </c>
      <c r="V2640" s="2">
        <v>100</v>
      </c>
      <c r="W2640" s="8">
        <v>0.44</v>
      </c>
      <c r="X2640" s="2">
        <v>416</v>
      </c>
      <c r="Y2640" s="45"/>
      <c r="AC2640" s="1" t="str">
        <f>IF(Table13[[#This Row],[TCS MP]]&gt;=Table13[[#This Row],[BMP]],IF(Table13[[#This Row],[TCS MP]]&lt;=Table13[[#This Row],[EMP]],"Good","EMP"),"BMP")</f>
        <v>EMP</v>
      </c>
    </row>
    <row r="2641" spans="1:29" ht="24" customHeight="1" x14ac:dyDescent="0.25">
      <c r="A2641" t="s">
        <v>9041</v>
      </c>
      <c r="B2641" t="s">
        <v>20086</v>
      </c>
      <c r="C2641">
        <v>5721</v>
      </c>
      <c r="D2641" t="s">
        <v>17074</v>
      </c>
      <c r="E2641" t="s">
        <v>9042</v>
      </c>
      <c r="F2641" s="9">
        <f>Table13[[#This Row],[ToMeasure]]-Table13[[#This Row],[FromMeasure]]</f>
        <v>0.21942912000000001</v>
      </c>
      <c r="G2641" s="5" t="s">
        <v>9043</v>
      </c>
      <c r="H2641" s="35">
        <v>0</v>
      </c>
      <c r="I2641" s="56"/>
      <c r="J2641" t="s">
        <v>4483</v>
      </c>
      <c r="K2641" s="58" t="s">
        <v>203</v>
      </c>
      <c r="L2641" s="35">
        <v>0.21942912000000001</v>
      </c>
      <c r="M2641" s="56"/>
      <c r="N2641" t="s">
        <v>632</v>
      </c>
      <c r="O2641" s="2">
        <v>398</v>
      </c>
      <c r="P2641" s="2">
        <v>0</v>
      </c>
      <c r="Q2641" s="2">
        <v>398</v>
      </c>
      <c r="R2641" t="s">
        <v>9044</v>
      </c>
      <c r="S2641">
        <v>18</v>
      </c>
      <c r="T2641" t="s">
        <v>203</v>
      </c>
      <c r="U2641" s="2">
        <v>17</v>
      </c>
      <c r="V2641" s="2">
        <v>156</v>
      </c>
      <c r="W2641" s="8">
        <v>0.43467336683417085</v>
      </c>
      <c r="X2641" s="2">
        <v>662</v>
      </c>
      <c r="Y2641" s="45"/>
      <c r="AC2641" s="1" t="str">
        <f>IF(Table13[[#This Row],[TCS MP]]&gt;=Table13[[#This Row],[BMP]],IF(Table13[[#This Row],[TCS MP]]&lt;=Table13[[#This Row],[EMP]],"Good","EMP"),"BMP")</f>
        <v>EMP</v>
      </c>
    </row>
    <row r="2642" spans="1:29" ht="24" customHeight="1" x14ac:dyDescent="0.25">
      <c r="A2642" t="s">
        <v>4529</v>
      </c>
      <c r="B2642" t="s">
        <v>20089</v>
      </c>
      <c r="C2642">
        <v>5730</v>
      </c>
      <c r="D2642" t="s">
        <v>17074</v>
      </c>
      <c r="E2642" t="s">
        <v>4530</v>
      </c>
      <c r="F2642" s="9">
        <f>Table13[[#This Row],[ToMeasure]]-Table13[[#This Row],[FromMeasure]]</f>
        <v>0.24278257</v>
      </c>
      <c r="G2642" s="5" t="s">
        <v>4531</v>
      </c>
      <c r="H2642" s="35">
        <v>0</v>
      </c>
      <c r="I2642" s="56"/>
      <c r="J2642" t="s">
        <v>632</v>
      </c>
      <c r="K2642" s="58" t="s">
        <v>203</v>
      </c>
      <c r="L2642" s="35">
        <v>0.24278257</v>
      </c>
      <c r="M2642" s="56"/>
      <c r="N2642" t="s">
        <v>4532</v>
      </c>
      <c r="O2642" s="2">
        <v>34</v>
      </c>
      <c r="P2642" s="2">
        <v>0</v>
      </c>
      <c r="Q2642" s="2">
        <v>34</v>
      </c>
      <c r="R2642" t="s">
        <v>4533</v>
      </c>
      <c r="S2642">
        <v>18</v>
      </c>
      <c r="T2642" t="s">
        <v>203</v>
      </c>
      <c r="U2642" s="2">
        <v>1</v>
      </c>
      <c r="V2642" s="2">
        <v>4</v>
      </c>
      <c r="W2642" s="8">
        <v>0.14705882352941177</v>
      </c>
      <c r="X2642" s="2">
        <v>57</v>
      </c>
      <c r="Y2642" s="45"/>
      <c r="AC2642" s="1" t="str">
        <f>IF(Table13[[#This Row],[TCS MP]]&gt;=Table13[[#This Row],[BMP]],IF(Table13[[#This Row],[TCS MP]]&lt;=Table13[[#This Row],[EMP]],"Good","EMP"),"BMP")</f>
        <v>EMP</v>
      </c>
    </row>
    <row r="2643" spans="1:29" ht="24" customHeight="1" x14ac:dyDescent="0.25">
      <c r="A2643" t="s">
        <v>12153</v>
      </c>
      <c r="B2643" t="s">
        <v>20091</v>
      </c>
      <c r="C2643">
        <v>5732</v>
      </c>
      <c r="D2643" t="s">
        <v>17074</v>
      </c>
      <c r="E2643" t="s">
        <v>12154</v>
      </c>
      <c r="F2643" s="9">
        <f>Table13[[#This Row],[ToMeasure]]-Table13[[#This Row],[FromMeasure]]</f>
        <v>0.23226514000000001</v>
      </c>
      <c r="G2643" s="5" t="s">
        <v>8127</v>
      </c>
      <c r="H2643" s="35">
        <v>0</v>
      </c>
      <c r="I2643" s="56"/>
      <c r="J2643" t="s">
        <v>4488</v>
      </c>
      <c r="K2643" s="58" t="s">
        <v>203</v>
      </c>
      <c r="L2643" s="35">
        <v>0.23226514000000001</v>
      </c>
      <c r="M2643" s="56"/>
      <c r="N2643" t="s">
        <v>8126</v>
      </c>
      <c r="O2643" s="2">
        <v>63</v>
      </c>
      <c r="P2643" s="2">
        <v>0</v>
      </c>
      <c r="Q2643" s="2">
        <v>63</v>
      </c>
      <c r="R2643" t="s">
        <v>12155</v>
      </c>
      <c r="S2643">
        <v>20</v>
      </c>
      <c r="T2643" t="s">
        <v>203</v>
      </c>
      <c r="U2643" s="2">
        <v>2</v>
      </c>
      <c r="V2643" s="2">
        <v>8</v>
      </c>
      <c r="W2643" s="8">
        <v>0.15873015873015872</v>
      </c>
      <c r="X2643" s="2">
        <v>105</v>
      </c>
      <c r="Y2643" s="45"/>
      <c r="AC2643" s="1" t="str">
        <f>IF(Table13[[#This Row],[TCS MP]]&gt;=Table13[[#This Row],[BMP]],IF(Table13[[#This Row],[TCS MP]]&lt;=Table13[[#This Row],[EMP]],"Good","EMP"),"BMP")</f>
        <v>EMP</v>
      </c>
    </row>
    <row r="2644" spans="1:29" ht="24" customHeight="1" x14ac:dyDescent="0.25">
      <c r="A2644" t="s">
        <v>12156</v>
      </c>
      <c r="B2644" t="s">
        <v>20090</v>
      </c>
      <c r="C2644">
        <v>5731</v>
      </c>
      <c r="D2644" t="s">
        <v>17074</v>
      </c>
      <c r="E2644" t="s">
        <v>12157</v>
      </c>
      <c r="F2644" s="9">
        <f>Table13[[#This Row],[ToMeasure]]-Table13[[#This Row],[FromMeasure]]</f>
        <v>0.24929029999999999</v>
      </c>
      <c r="G2644" s="5" t="s">
        <v>4532</v>
      </c>
      <c r="H2644" s="35">
        <v>0</v>
      </c>
      <c r="I2644" s="56"/>
      <c r="J2644" t="s">
        <v>4531</v>
      </c>
      <c r="K2644" s="58" t="s">
        <v>203</v>
      </c>
      <c r="L2644" s="35">
        <v>0.24929029999999999</v>
      </c>
      <c r="M2644" s="56"/>
      <c r="N2644" t="s">
        <v>632</v>
      </c>
      <c r="O2644" s="2">
        <v>40</v>
      </c>
      <c r="P2644" s="2">
        <v>0</v>
      </c>
      <c r="Q2644" s="2">
        <v>40</v>
      </c>
      <c r="R2644" t="s">
        <v>12158</v>
      </c>
      <c r="S2644">
        <v>23</v>
      </c>
      <c r="T2644" t="s">
        <v>203</v>
      </c>
      <c r="U2644" s="2">
        <v>1</v>
      </c>
      <c r="V2644" s="2">
        <v>5</v>
      </c>
      <c r="W2644" s="8">
        <v>0.15</v>
      </c>
      <c r="X2644" s="2">
        <v>67</v>
      </c>
      <c r="Y2644" s="45"/>
      <c r="AC2644" s="1" t="str">
        <f>IF(Table13[[#This Row],[TCS MP]]&gt;=Table13[[#This Row],[BMP]],IF(Table13[[#This Row],[TCS MP]]&lt;=Table13[[#This Row],[EMP]],"Good","EMP"),"BMP")</f>
        <v>EMP</v>
      </c>
    </row>
    <row r="2645" spans="1:29" ht="24" customHeight="1" x14ac:dyDescent="0.25">
      <c r="A2645" t="s">
        <v>8124</v>
      </c>
      <c r="B2645" t="s">
        <v>20092</v>
      </c>
      <c r="C2645">
        <v>5733</v>
      </c>
      <c r="D2645" t="s">
        <v>17074</v>
      </c>
      <c r="E2645" t="s">
        <v>8125</v>
      </c>
      <c r="F2645" s="9">
        <f>Table13[[#This Row],[ToMeasure]]-Table13[[#This Row],[FromMeasure]]</f>
        <v>0.27119420999999999</v>
      </c>
      <c r="G2645" s="5" t="s">
        <v>8126</v>
      </c>
      <c r="H2645" s="35">
        <v>0</v>
      </c>
      <c r="I2645" s="56"/>
      <c r="J2645" t="s">
        <v>8127</v>
      </c>
      <c r="K2645" s="58" t="s">
        <v>203</v>
      </c>
      <c r="L2645" s="35">
        <v>0.27119420999999999</v>
      </c>
      <c r="M2645" s="56"/>
      <c r="N2645" t="s">
        <v>4488</v>
      </c>
      <c r="O2645" s="2">
        <v>78</v>
      </c>
      <c r="P2645" s="2">
        <v>0</v>
      </c>
      <c r="Q2645" s="2">
        <v>78</v>
      </c>
      <c r="R2645" t="s">
        <v>8128</v>
      </c>
      <c r="S2645">
        <v>16</v>
      </c>
      <c r="T2645" t="s">
        <v>203</v>
      </c>
      <c r="U2645" s="2">
        <v>3</v>
      </c>
      <c r="V2645" s="2">
        <v>11</v>
      </c>
      <c r="W2645" s="8">
        <v>0.17948717948717949</v>
      </c>
      <c r="X2645" s="2">
        <v>130</v>
      </c>
      <c r="Y2645" s="45"/>
      <c r="AC2645" s="1" t="str">
        <f>IF(Table13[[#This Row],[TCS MP]]&gt;=Table13[[#This Row],[BMP]],IF(Table13[[#This Row],[TCS MP]]&lt;=Table13[[#This Row],[EMP]],"Good","EMP"),"BMP")</f>
        <v>EMP</v>
      </c>
    </row>
    <row r="2646" spans="1:29" ht="24" customHeight="1" x14ac:dyDescent="0.25">
      <c r="A2646" t="s">
        <v>9045</v>
      </c>
      <c r="B2646" t="s">
        <v>20094</v>
      </c>
      <c r="C2646">
        <v>5740</v>
      </c>
      <c r="D2646" t="s">
        <v>17074</v>
      </c>
      <c r="E2646" t="s">
        <v>9046</v>
      </c>
      <c r="F2646" s="9">
        <f>Table13[[#This Row],[ToMeasure]]-Table13[[#This Row],[FromMeasure]]</f>
        <v>0.24211223000000001</v>
      </c>
      <c r="G2646" s="5" t="s">
        <v>4542</v>
      </c>
      <c r="H2646" s="35">
        <v>0</v>
      </c>
      <c r="I2646" s="56"/>
      <c r="J2646" t="s">
        <v>632</v>
      </c>
      <c r="K2646" s="58" t="s">
        <v>203</v>
      </c>
      <c r="L2646" s="35">
        <v>0.24211223000000001</v>
      </c>
      <c r="M2646" s="56"/>
      <c r="N2646" t="s">
        <v>4541</v>
      </c>
      <c r="O2646" s="2">
        <v>128</v>
      </c>
      <c r="P2646" s="2">
        <v>0</v>
      </c>
      <c r="Q2646" s="2">
        <v>128</v>
      </c>
      <c r="R2646" t="s">
        <v>9047</v>
      </c>
      <c r="S2646">
        <v>16</v>
      </c>
      <c r="T2646" t="s">
        <v>203</v>
      </c>
      <c r="U2646" s="2">
        <v>3</v>
      </c>
      <c r="V2646" s="2">
        <v>50</v>
      </c>
      <c r="W2646" s="8">
        <v>0.4140625</v>
      </c>
      <c r="X2646" s="2">
        <v>213</v>
      </c>
      <c r="Y2646" s="45"/>
      <c r="AC2646" s="1" t="str">
        <f>IF(Table13[[#This Row],[TCS MP]]&gt;=Table13[[#This Row],[BMP]],IF(Table13[[#This Row],[TCS MP]]&lt;=Table13[[#This Row],[EMP]],"Good","EMP"),"BMP")</f>
        <v>EMP</v>
      </c>
    </row>
    <row r="2647" spans="1:29" ht="24" customHeight="1" x14ac:dyDescent="0.25">
      <c r="A2647" t="s">
        <v>4534</v>
      </c>
      <c r="B2647" t="s">
        <v>20096</v>
      </c>
      <c r="C2647">
        <v>5742</v>
      </c>
      <c r="D2647" t="s">
        <v>17074</v>
      </c>
      <c r="E2647" t="s">
        <v>4535</v>
      </c>
      <c r="F2647" s="9">
        <f>Table13[[#This Row],[ToMeasure]]-Table13[[#This Row],[FromMeasure]]</f>
        <v>0.24398653000000001</v>
      </c>
      <c r="G2647" s="5" t="s">
        <v>4536</v>
      </c>
      <c r="H2647" s="35">
        <v>0</v>
      </c>
      <c r="I2647" s="56"/>
      <c r="J2647" t="s">
        <v>4488</v>
      </c>
      <c r="K2647" s="58" t="s">
        <v>203</v>
      </c>
      <c r="L2647" s="35">
        <v>0.24398653000000001</v>
      </c>
      <c r="M2647" s="56"/>
      <c r="N2647" t="s">
        <v>4537</v>
      </c>
      <c r="O2647" s="2">
        <v>532</v>
      </c>
      <c r="P2647" s="2">
        <v>0</v>
      </c>
      <c r="Q2647" s="2">
        <v>532</v>
      </c>
      <c r="R2647" t="s">
        <v>4538</v>
      </c>
      <c r="S2647">
        <v>22</v>
      </c>
      <c r="T2647" t="s">
        <v>203</v>
      </c>
      <c r="U2647" s="2">
        <v>21</v>
      </c>
      <c r="V2647" s="2">
        <v>210</v>
      </c>
      <c r="W2647" s="8">
        <v>0.43421052631578949</v>
      </c>
      <c r="X2647" s="2">
        <v>886</v>
      </c>
      <c r="Y2647" s="45"/>
      <c r="AC2647" s="1" t="str">
        <f>IF(Table13[[#This Row],[TCS MP]]&gt;=Table13[[#This Row],[BMP]],IF(Table13[[#This Row],[TCS MP]]&lt;=Table13[[#This Row],[EMP]],"Good","EMP"),"BMP")</f>
        <v>EMP</v>
      </c>
    </row>
    <row r="2648" spans="1:29" ht="24" customHeight="1" x14ac:dyDescent="0.25">
      <c r="A2648" t="s">
        <v>4539</v>
      </c>
      <c r="B2648" t="s">
        <v>20095</v>
      </c>
      <c r="C2648">
        <v>5741</v>
      </c>
      <c r="D2648" t="s">
        <v>17074</v>
      </c>
      <c r="E2648" t="s">
        <v>4540</v>
      </c>
      <c r="F2648" s="9">
        <f>Table13[[#This Row],[ToMeasure]]-Table13[[#This Row],[FromMeasure]]</f>
        <v>0.21007545999999999</v>
      </c>
      <c r="G2648" s="5" t="s">
        <v>4541</v>
      </c>
      <c r="H2648" s="35">
        <v>0</v>
      </c>
      <c r="I2648" s="56"/>
      <c r="J2648" t="s">
        <v>4542</v>
      </c>
      <c r="K2648" s="58" t="s">
        <v>203</v>
      </c>
      <c r="L2648" s="35">
        <v>0.21007545999999999</v>
      </c>
      <c r="M2648" s="56"/>
      <c r="N2648" t="s">
        <v>632</v>
      </c>
      <c r="O2648" s="2">
        <v>533</v>
      </c>
      <c r="P2648" s="2">
        <v>0</v>
      </c>
      <c r="Q2648" s="2">
        <v>533</v>
      </c>
      <c r="R2648" t="s">
        <v>4543</v>
      </c>
      <c r="S2648">
        <v>21</v>
      </c>
      <c r="T2648" t="s">
        <v>203</v>
      </c>
      <c r="U2648" s="2">
        <v>21</v>
      </c>
      <c r="V2648" s="2">
        <v>210</v>
      </c>
      <c r="W2648" s="8">
        <v>0.43339587242026267</v>
      </c>
      <c r="X2648" s="2">
        <v>887</v>
      </c>
      <c r="Y2648" s="45"/>
      <c r="AC2648" s="1" t="str">
        <f>IF(Table13[[#This Row],[TCS MP]]&gt;=Table13[[#This Row],[BMP]],IF(Table13[[#This Row],[TCS MP]]&lt;=Table13[[#This Row],[EMP]],"Good","EMP"),"BMP")</f>
        <v>EMP</v>
      </c>
    </row>
    <row r="2649" spans="1:29" ht="24" customHeight="1" x14ac:dyDescent="0.25">
      <c r="A2649" t="s">
        <v>9048</v>
      </c>
      <c r="B2649" t="s">
        <v>20097</v>
      </c>
      <c r="C2649">
        <v>5743</v>
      </c>
      <c r="D2649" t="s">
        <v>17074</v>
      </c>
      <c r="E2649" t="s">
        <v>9049</v>
      </c>
      <c r="F2649" s="9">
        <f>Table13[[#This Row],[ToMeasure]]-Table13[[#This Row],[FromMeasure]]</f>
        <v>0.25451415999999999</v>
      </c>
      <c r="G2649" s="5" t="s">
        <v>4537</v>
      </c>
      <c r="H2649" s="35">
        <v>0</v>
      </c>
      <c r="I2649" s="56"/>
      <c r="J2649" t="s">
        <v>4536</v>
      </c>
      <c r="K2649" s="58" t="s">
        <v>203</v>
      </c>
      <c r="L2649" s="35">
        <v>0.25451415999999999</v>
      </c>
      <c r="M2649" s="56"/>
      <c r="N2649" t="s">
        <v>4488</v>
      </c>
      <c r="O2649" s="2">
        <v>112</v>
      </c>
      <c r="P2649" s="2">
        <v>0</v>
      </c>
      <c r="Q2649" s="2">
        <v>112</v>
      </c>
      <c r="R2649" t="s">
        <v>9050</v>
      </c>
      <c r="S2649">
        <v>15</v>
      </c>
      <c r="T2649" t="s">
        <v>203</v>
      </c>
      <c r="U2649" s="2">
        <v>4</v>
      </c>
      <c r="V2649" s="2">
        <v>44</v>
      </c>
      <c r="W2649" s="8">
        <v>0.42857142857142855</v>
      </c>
      <c r="X2649" s="2">
        <v>186</v>
      </c>
      <c r="Y2649" s="45"/>
      <c r="AC2649" s="1" t="str">
        <f>IF(Table13[[#This Row],[TCS MP]]&gt;=Table13[[#This Row],[BMP]],IF(Table13[[#This Row],[TCS MP]]&lt;=Table13[[#This Row],[EMP]],"Good","EMP"),"BMP")</f>
        <v>EMP</v>
      </c>
    </row>
    <row r="2650" spans="1:29" ht="24" customHeight="1" x14ac:dyDescent="0.25">
      <c r="A2650" t="s">
        <v>8129</v>
      </c>
      <c r="B2650" t="s">
        <v>20099</v>
      </c>
      <c r="C2650">
        <v>5750</v>
      </c>
      <c r="D2650" t="s">
        <v>17074</v>
      </c>
      <c r="E2650" t="s">
        <v>8130</v>
      </c>
      <c r="F2650" s="9">
        <f>Table13[[#This Row],[ToMeasure]]-Table13[[#This Row],[FromMeasure]]</f>
        <v>0.28401109000000002</v>
      </c>
      <c r="G2650" s="5" t="s">
        <v>4547</v>
      </c>
      <c r="H2650" s="35">
        <v>0</v>
      </c>
      <c r="I2650" s="56"/>
      <c r="J2650" t="s">
        <v>632</v>
      </c>
      <c r="K2650" s="58" t="s">
        <v>203</v>
      </c>
      <c r="L2650" s="35">
        <v>0.28401109000000002</v>
      </c>
      <c r="M2650" s="56"/>
      <c r="N2650" t="s">
        <v>4546</v>
      </c>
      <c r="O2650" s="2">
        <v>705</v>
      </c>
      <c r="P2650" s="2">
        <v>0</v>
      </c>
      <c r="Q2650" s="2">
        <v>705</v>
      </c>
      <c r="R2650" t="s">
        <v>8131</v>
      </c>
      <c r="S2650">
        <v>14</v>
      </c>
      <c r="T2650" t="s">
        <v>203</v>
      </c>
      <c r="U2650" s="2">
        <v>30</v>
      </c>
      <c r="V2650" s="2">
        <v>279</v>
      </c>
      <c r="W2650" s="8">
        <v>0.43829787234042555</v>
      </c>
      <c r="X2650" s="2">
        <v>1174</v>
      </c>
      <c r="Y2650" s="45"/>
      <c r="AC2650" s="1" t="str">
        <f>IF(Table13[[#This Row],[TCS MP]]&gt;=Table13[[#This Row],[BMP]],IF(Table13[[#This Row],[TCS MP]]&lt;=Table13[[#This Row],[EMP]],"Good","EMP"),"BMP")</f>
        <v>EMP</v>
      </c>
    </row>
    <row r="2651" spans="1:29" ht="24" customHeight="1" x14ac:dyDescent="0.25">
      <c r="A2651" t="s">
        <v>12159</v>
      </c>
      <c r="B2651" t="s">
        <v>20101</v>
      </c>
      <c r="C2651">
        <v>5752</v>
      </c>
      <c r="D2651" t="s">
        <v>17074</v>
      </c>
      <c r="E2651" t="s">
        <v>12160</v>
      </c>
      <c r="F2651" s="9">
        <f>Table13[[#This Row],[ToMeasure]]-Table13[[#This Row],[FromMeasure]]</f>
        <v>0.28518566000000001</v>
      </c>
      <c r="G2651" s="5" t="s">
        <v>4552</v>
      </c>
      <c r="H2651" s="35">
        <v>0</v>
      </c>
      <c r="I2651" s="56"/>
      <c r="J2651" t="s">
        <v>4488</v>
      </c>
      <c r="K2651" s="58" t="s">
        <v>203</v>
      </c>
      <c r="L2651" s="35">
        <v>0.28518566000000001</v>
      </c>
      <c r="M2651" s="56"/>
      <c r="N2651" t="s">
        <v>4551</v>
      </c>
      <c r="O2651" s="2">
        <v>1072</v>
      </c>
      <c r="P2651" s="2">
        <v>0</v>
      </c>
      <c r="Q2651" s="2">
        <v>1072</v>
      </c>
      <c r="R2651" t="s">
        <v>12161</v>
      </c>
      <c r="S2651">
        <v>10</v>
      </c>
      <c r="T2651" t="s">
        <v>203</v>
      </c>
      <c r="U2651" s="2">
        <v>44</v>
      </c>
      <c r="V2651" s="2">
        <v>423</v>
      </c>
      <c r="W2651" s="8">
        <v>0.43563432835820898</v>
      </c>
      <c r="X2651" s="2">
        <v>1784</v>
      </c>
      <c r="Y2651" s="45"/>
      <c r="AC2651" s="1" t="str">
        <f>IF(Table13[[#This Row],[TCS MP]]&gt;=Table13[[#This Row],[BMP]],IF(Table13[[#This Row],[TCS MP]]&lt;=Table13[[#This Row],[EMP]],"Good","EMP"),"BMP")</f>
        <v>EMP</v>
      </c>
    </row>
    <row r="2652" spans="1:29" ht="24" customHeight="1" x14ac:dyDescent="0.25">
      <c r="A2652" t="s">
        <v>4544</v>
      </c>
      <c r="B2652" t="s">
        <v>20100</v>
      </c>
      <c r="C2652">
        <v>5751</v>
      </c>
      <c r="D2652" t="s">
        <v>17074</v>
      </c>
      <c r="E2652" t="s">
        <v>4545</v>
      </c>
      <c r="F2652" s="9">
        <f>Table13[[#This Row],[ToMeasure]]-Table13[[#This Row],[FromMeasure]]</f>
        <v>0.23170876000000001</v>
      </c>
      <c r="G2652" s="5" t="s">
        <v>4546</v>
      </c>
      <c r="H2652" s="35">
        <v>0</v>
      </c>
      <c r="I2652" s="56"/>
      <c r="J2652" t="s">
        <v>4547</v>
      </c>
      <c r="K2652" s="58" t="s">
        <v>203</v>
      </c>
      <c r="L2652" s="35">
        <v>0.23170876000000001</v>
      </c>
      <c r="M2652" s="56"/>
      <c r="N2652" t="s">
        <v>632</v>
      </c>
      <c r="O2652" s="2">
        <v>1151</v>
      </c>
      <c r="P2652" s="2">
        <v>0</v>
      </c>
      <c r="Q2652" s="2">
        <v>1151</v>
      </c>
      <c r="R2652" t="s">
        <v>4548</v>
      </c>
      <c r="S2652">
        <v>10</v>
      </c>
      <c r="T2652" t="s">
        <v>203</v>
      </c>
      <c r="U2652" s="2">
        <v>46</v>
      </c>
      <c r="V2652" s="2">
        <v>455</v>
      </c>
      <c r="W2652" s="8">
        <v>0.43527367506516074</v>
      </c>
      <c r="X2652" s="2">
        <v>1916</v>
      </c>
      <c r="Y2652" s="45"/>
      <c r="AC2652" s="1" t="str">
        <f>IF(Table13[[#This Row],[TCS MP]]&gt;=Table13[[#This Row],[BMP]],IF(Table13[[#This Row],[TCS MP]]&lt;=Table13[[#This Row],[EMP]],"Good","EMP"),"BMP")</f>
        <v>EMP</v>
      </c>
    </row>
    <row r="2653" spans="1:29" ht="24" customHeight="1" x14ac:dyDescent="0.25">
      <c r="A2653" t="s">
        <v>4549</v>
      </c>
      <c r="B2653" t="s">
        <v>20102</v>
      </c>
      <c r="C2653">
        <v>5753</v>
      </c>
      <c r="D2653" t="s">
        <v>17074</v>
      </c>
      <c r="E2653" t="s">
        <v>4550</v>
      </c>
      <c r="F2653" s="9">
        <f>Table13[[#This Row],[ToMeasure]]-Table13[[#This Row],[FromMeasure]]</f>
        <v>0.21033294999999999</v>
      </c>
      <c r="G2653" s="5" t="s">
        <v>4551</v>
      </c>
      <c r="H2653" s="35">
        <v>0</v>
      </c>
      <c r="I2653" s="56"/>
      <c r="J2653" t="s">
        <v>4552</v>
      </c>
      <c r="K2653" s="58" t="s">
        <v>203</v>
      </c>
      <c r="L2653" s="35">
        <v>0.21033294999999999</v>
      </c>
      <c r="M2653" s="56"/>
      <c r="N2653" t="s">
        <v>4488</v>
      </c>
      <c r="O2653" s="2">
        <v>580</v>
      </c>
      <c r="P2653" s="2">
        <v>0</v>
      </c>
      <c r="Q2653" s="2">
        <v>580</v>
      </c>
      <c r="R2653" t="s">
        <v>4553</v>
      </c>
      <c r="S2653">
        <v>11</v>
      </c>
      <c r="T2653" t="s">
        <v>203</v>
      </c>
      <c r="U2653" s="2">
        <v>24</v>
      </c>
      <c r="V2653" s="2">
        <v>229</v>
      </c>
      <c r="W2653" s="8">
        <v>0.43620689655172412</v>
      </c>
      <c r="X2653" s="2">
        <v>965</v>
      </c>
      <c r="Y2653" s="45"/>
      <c r="AC2653" s="1" t="str">
        <f>IF(Table13[[#This Row],[TCS MP]]&gt;=Table13[[#This Row],[BMP]],IF(Table13[[#This Row],[TCS MP]]&lt;=Table13[[#This Row],[EMP]],"Good","EMP"),"BMP")</f>
        <v>EMP</v>
      </c>
    </row>
    <row r="2654" spans="1:29" ht="24" customHeight="1" x14ac:dyDescent="0.25">
      <c r="A2654" t="s">
        <v>9051</v>
      </c>
      <c r="B2654" t="s">
        <v>20104</v>
      </c>
      <c r="C2654">
        <v>5760</v>
      </c>
      <c r="D2654" t="s">
        <v>17074</v>
      </c>
      <c r="E2654" t="s">
        <v>2420</v>
      </c>
      <c r="F2654" s="9">
        <f>Table13[[#This Row],[ToMeasure]]-Table13[[#This Row],[FromMeasure]]</f>
        <v>0.24097196000000001</v>
      </c>
      <c r="G2654" s="5" t="s">
        <v>2418</v>
      </c>
      <c r="H2654" s="35">
        <v>0</v>
      </c>
      <c r="I2654" s="56"/>
      <c r="J2654" t="s">
        <v>632</v>
      </c>
      <c r="K2654" s="58" t="s">
        <v>203</v>
      </c>
      <c r="L2654" s="35">
        <v>0.24097196000000001</v>
      </c>
      <c r="M2654" s="56"/>
      <c r="N2654" t="s">
        <v>9052</v>
      </c>
      <c r="O2654" s="2">
        <v>1236</v>
      </c>
      <c r="P2654" s="2">
        <v>0</v>
      </c>
      <c r="Q2654" s="2">
        <v>1236</v>
      </c>
      <c r="R2654" t="s">
        <v>9053</v>
      </c>
      <c r="S2654">
        <v>10</v>
      </c>
      <c r="T2654" t="s">
        <v>203</v>
      </c>
      <c r="U2654" s="2">
        <v>47</v>
      </c>
      <c r="V2654" s="2">
        <v>465</v>
      </c>
      <c r="W2654" s="8">
        <v>0.41423948220064727</v>
      </c>
      <c r="X2654" s="2">
        <v>1873</v>
      </c>
      <c r="Y2654" s="45"/>
      <c r="AC2654" s="1" t="str">
        <f>IF(Table13[[#This Row],[TCS MP]]&gt;=Table13[[#This Row],[BMP]],IF(Table13[[#This Row],[TCS MP]]&lt;=Table13[[#This Row],[EMP]],"Good","EMP"),"BMP")</f>
        <v>EMP</v>
      </c>
    </row>
    <row r="2655" spans="1:29" ht="24" customHeight="1" x14ac:dyDescent="0.25">
      <c r="A2655" t="s">
        <v>4554</v>
      </c>
      <c r="B2655" t="s">
        <v>20106</v>
      </c>
      <c r="C2655">
        <v>5762</v>
      </c>
      <c r="D2655" t="s">
        <v>17074</v>
      </c>
      <c r="E2655" t="s">
        <v>2790</v>
      </c>
      <c r="F2655" s="9">
        <f>Table13[[#This Row],[ToMeasure]]-Table13[[#This Row],[FromMeasure]]</f>
        <v>0.28863315</v>
      </c>
      <c r="G2655" s="5" t="s">
        <v>2788</v>
      </c>
      <c r="H2655" s="35">
        <v>0</v>
      </c>
      <c r="I2655" s="56"/>
      <c r="J2655" t="s">
        <v>4488</v>
      </c>
      <c r="K2655" s="58" t="s">
        <v>203</v>
      </c>
      <c r="L2655" s="35">
        <v>0.28863315</v>
      </c>
      <c r="M2655" s="56"/>
      <c r="N2655" t="s">
        <v>4555</v>
      </c>
      <c r="O2655" s="2">
        <v>14255</v>
      </c>
      <c r="P2655" s="2">
        <v>0</v>
      </c>
      <c r="Q2655" s="2">
        <v>14255</v>
      </c>
      <c r="R2655" t="s">
        <v>4556</v>
      </c>
      <c r="S2655">
        <v>10</v>
      </c>
      <c r="T2655" t="s">
        <v>203</v>
      </c>
      <c r="U2655" s="2">
        <v>570</v>
      </c>
      <c r="V2655" s="2">
        <v>5354</v>
      </c>
      <c r="W2655" s="8">
        <v>0.41557348298842511</v>
      </c>
      <c r="X2655" s="2">
        <v>21596</v>
      </c>
      <c r="Y2655" s="45"/>
      <c r="AC2655" s="1" t="str">
        <f>IF(Table13[[#This Row],[TCS MP]]&gt;=Table13[[#This Row],[BMP]],IF(Table13[[#This Row],[TCS MP]]&lt;=Table13[[#This Row],[EMP]],"Good","EMP"),"BMP")</f>
        <v>EMP</v>
      </c>
    </row>
    <row r="2656" spans="1:29" ht="24" customHeight="1" x14ac:dyDescent="0.25">
      <c r="A2656" t="s">
        <v>9054</v>
      </c>
      <c r="B2656" t="s">
        <v>20105</v>
      </c>
      <c r="C2656">
        <v>5761</v>
      </c>
      <c r="D2656" t="s">
        <v>17074</v>
      </c>
      <c r="E2656" t="s">
        <v>9055</v>
      </c>
      <c r="F2656" s="9">
        <f>Table13[[#This Row],[ToMeasure]]-Table13[[#This Row],[FromMeasure]]</f>
        <v>0.24160153000000001</v>
      </c>
      <c r="G2656" s="5" t="s">
        <v>9052</v>
      </c>
      <c r="H2656" s="35">
        <v>0</v>
      </c>
      <c r="I2656" s="56"/>
      <c r="J2656" t="s">
        <v>2418</v>
      </c>
      <c r="K2656" s="58" t="s">
        <v>203</v>
      </c>
      <c r="L2656" s="35">
        <v>0.24160153000000001</v>
      </c>
      <c r="M2656" s="56"/>
      <c r="N2656" t="s">
        <v>632</v>
      </c>
      <c r="O2656" s="2">
        <v>14620</v>
      </c>
      <c r="P2656" s="2">
        <v>0</v>
      </c>
      <c r="Q2656" s="2">
        <v>14620</v>
      </c>
      <c r="R2656" t="s">
        <v>9056</v>
      </c>
      <c r="S2656">
        <v>10</v>
      </c>
      <c r="T2656">
        <v>60</v>
      </c>
      <c r="U2656" s="2">
        <v>583</v>
      </c>
      <c r="V2656" s="2">
        <v>5495</v>
      </c>
      <c r="W2656" s="8">
        <v>0.41573187414500684</v>
      </c>
      <c r="X2656" s="2">
        <v>22149</v>
      </c>
      <c r="Y2656" s="45"/>
      <c r="AC2656" s="1" t="str">
        <f>IF(Table13[[#This Row],[TCS MP]]&gt;=Table13[[#This Row],[BMP]],IF(Table13[[#This Row],[TCS MP]]&lt;=Table13[[#This Row],[EMP]],"Good","EMP"),"BMP")</f>
        <v>EMP</v>
      </c>
    </row>
    <row r="2657" spans="1:29" ht="24" customHeight="1" x14ac:dyDescent="0.25">
      <c r="A2657" t="s">
        <v>8132</v>
      </c>
      <c r="B2657" t="s">
        <v>20107</v>
      </c>
      <c r="C2657">
        <v>5763</v>
      </c>
      <c r="D2657" t="s">
        <v>17074</v>
      </c>
      <c r="E2657" t="s">
        <v>8133</v>
      </c>
      <c r="F2657" s="9">
        <f>Table13[[#This Row],[ToMeasure]]-Table13[[#This Row],[FromMeasure]]</f>
        <v>0.23796913</v>
      </c>
      <c r="G2657" s="5" t="s">
        <v>4555</v>
      </c>
      <c r="H2657" s="35">
        <v>0</v>
      </c>
      <c r="I2657" s="56"/>
      <c r="J2657" t="s">
        <v>2788</v>
      </c>
      <c r="K2657" s="58" t="s">
        <v>203</v>
      </c>
      <c r="L2657" s="35">
        <v>0.23796913</v>
      </c>
      <c r="M2657" s="56"/>
      <c r="N2657" t="s">
        <v>4488</v>
      </c>
      <c r="O2657" s="2">
        <v>1223</v>
      </c>
      <c r="P2657" s="2">
        <v>0</v>
      </c>
      <c r="Q2657" s="2">
        <v>1223</v>
      </c>
      <c r="R2657" t="s">
        <v>8134</v>
      </c>
      <c r="S2657">
        <v>10</v>
      </c>
      <c r="T2657" t="s">
        <v>203</v>
      </c>
      <c r="U2657" s="2">
        <v>48</v>
      </c>
      <c r="V2657" s="2">
        <v>459</v>
      </c>
      <c r="W2657" s="8">
        <v>0.4145543744889616</v>
      </c>
      <c r="X2657" s="2">
        <v>2036</v>
      </c>
      <c r="Y2657" s="45"/>
      <c r="AC2657" s="1" t="str">
        <f>IF(Table13[[#This Row],[TCS MP]]&gt;=Table13[[#This Row],[BMP]],IF(Table13[[#This Row],[TCS MP]]&lt;=Table13[[#This Row],[EMP]],"Good","EMP"),"BMP")</f>
        <v>EMP</v>
      </c>
    </row>
    <row r="2658" spans="1:29" ht="24" customHeight="1" x14ac:dyDescent="0.25">
      <c r="A2658" t="s">
        <v>9057</v>
      </c>
      <c r="B2658" t="s">
        <v>20109</v>
      </c>
      <c r="C2658">
        <v>5770</v>
      </c>
      <c r="D2658" t="s">
        <v>17074</v>
      </c>
      <c r="E2658" t="s">
        <v>9058</v>
      </c>
      <c r="F2658" s="9">
        <f>Table13[[#This Row],[ToMeasure]]-Table13[[#This Row],[FromMeasure]]</f>
        <v>0.29372341000000002</v>
      </c>
      <c r="G2658" s="5" t="s">
        <v>9059</v>
      </c>
      <c r="H2658" s="35">
        <v>0</v>
      </c>
      <c r="I2658" s="56"/>
      <c r="J2658" t="s">
        <v>632</v>
      </c>
      <c r="K2658" s="58" t="s">
        <v>203</v>
      </c>
      <c r="L2658" s="35">
        <v>0.29372341000000002</v>
      </c>
      <c r="M2658" s="56"/>
      <c r="N2658" t="s">
        <v>9060</v>
      </c>
      <c r="O2658" s="2">
        <v>6028</v>
      </c>
      <c r="P2658" s="2">
        <v>0</v>
      </c>
      <c r="Q2658" s="2">
        <v>6028</v>
      </c>
      <c r="R2658" t="s">
        <v>9061</v>
      </c>
      <c r="S2658">
        <v>10</v>
      </c>
      <c r="T2658" t="s">
        <v>203</v>
      </c>
      <c r="U2658" s="2">
        <v>238</v>
      </c>
      <c r="V2658" s="2">
        <v>2263</v>
      </c>
      <c r="W2658" s="8">
        <v>0.41489714664897148</v>
      </c>
      <c r="X2658" s="2">
        <v>9132</v>
      </c>
      <c r="Y2658" s="45"/>
      <c r="AC2658" s="1" t="str">
        <f>IF(Table13[[#This Row],[TCS MP]]&gt;=Table13[[#This Row],[BMP]],IF(Table13[[#This Row],[TCS MP]]&lt;=Table13[[#This Row],[EMP]],"Good","EMP"),"BMP")</f>
        <v>EMP</v>
      </c>
    </row>
    <row r="2659" spans="1:29" ht="24" customHeight="1" x14ac:dyDescent="0.25">
      <c r="A2659" t="s">
        <v>9062</v>
      </c>
      <c r="B2659" t="s">
        <v>20111</v>
      </c>
      <c r="C2659">
        <v>5772</v>
      </c>
      <c r="D2659" t="s">
        <v>17074</v>
      </c>
      <c r="E2659" t="s">
        <v>9063</v>
      </c>
      <c r="F2659" s="9">
        <f>Table13[[#This Row],[ToMeasure]]-Table13[[#This Row],[FromMeasure]]</f>
        <v>0.33677744999999998</v>
      </c>
      <c r="G2659" s="5" t="s">
        <v>8138</v>
      </c>
      <c r="H2659" s="35">
        <v>0</v>
      </c>
      <c r="I2659" s="56"/>
      <c r="J2659" t="s">
        <v>4488</v>
      </c>
      <c r="K2659" s="58" t="s">
        <v>203</v>
      </c>
      <c r="L2659" s="35">
        <v>0.33677744999999998</v>
      </c>
      <c r="M2659" s="56"/>
      <c r="N2659" t="s">
        <v>8137</v>
      </c>
      <c r="O2659" s="2">
        <v>2375</v>
      </c>
      <c r="P2659" s="2">
        <v>0</v>
      </c>
      <c r="Q2659" s="2">
        <v>2375</v>
      </c>
      <c r="R2659" t="s">
        <v>9064</v>
      </c>
      <c r="S2659">
        <v>12</v>
      </c>
      <c r="T2659" t="s">
        <v>203</v>
      </c>
      <c r="U2659" s="2">
        <v>94</v>
      </c>
      <c r="V2659" s="2">
        <v>892</v>
      </c>
      <c r="W2659" s="8">
        <v>0.41515789473684211</v>
      </c>
      <c r="X2659" s="2">
        <v>3598</v>
      </c>
      <c r="Y2659" s="45"/>
      <c r="AC2659" s="1" t="str">
        <f>IF(Table13[[#This Row],[TCS MP]]&gt;=Table13[[#This Row],[BMP]],IF(Table13[[#This Row],[TCS MP]]&lt;=Table13[[#This Row],[EMP]],"Good","EMP"),"BMP")</f>
        <v>EMP</v>
      </c>
    </row>
    <row r="2660" spans="1:29" ht="24" customHeight="1" x14ac:dyDescent="0.25">
      <c r="A2660" t="s">
        <v>9065</v>
      </c>
      <c r="B2660" t="s">
        <v>20110</v>
      </c>
      <c r="C2660">
        <v>5771</v>
      </c>
      <c r="D2660" t="s">
        <v>17074</v>
      </c>
      <c r="E2660" t="s">
        <v>9066</v>
      </c>
      <c r="F2660" s="9">
        <f>Table13[[#This Row],[ToMeasure]]-Table13[[#This Row],[FromMeasure]]</f>
        <v>0.32617817999999998</v>
      </c>
      <c r="G2660" s="5" t="s">
        <v>9060</v>
      </c>
      <c r="H2660" s="35">
        <v>0</v>
      </c>
      <c r="I2660" s="56"/>
      <c r="J2660" t="s">
        <v>9059</v>
      </c>
      <c r="K2660" s="58" t="s">
        <v>203</v>
      </c>
      <c r="L2660" s="35">
        <v>0.32617817999999998</v>
      </c>
      <c r="M2660" s="56"/>
      <c r="N2660" t="s">
        <v>632</v>
      </c>
      <c r="O2660" s="2">
        <v>2520</v>
      </c>
      <c r="P2660" s="2">
        <v>0</v>
      </c>
      <c r="Q2660" s="2">
        <v>2520</v>
      </c>
      <c r="R2660" t="s">
        <v>9067</v>
      </c>
      <c r="S2660">
        <v>11</v>
      </c>
      <c r="T2660" t="s">
        <v>203</v>
      </c>
      <c r="U2660" s="2">
        <v>100</v>
      </c>
      <c r="V2660" s="2">
        <v>947</v>
      </c>
      <c r="W2660" s="8">
        <v>0.4154761904761905</v>
      </c>
      <c r="X2660" s="2">
        <v>3818</v>
      </c>
      <c r="Y2660" s="45"/>
      <c r="AC2660" s="1" t="str">
        <f>IF(Table13[[#This Row],[TCS MP]]&gt;=Table13[[#This Row],[BMP]],IF(Table13[[#This Row],[TCS MP]]&lt;=Table13[[#This Row],[EMP]],"Good","EMP"),"BMP")</f>
        <v>EMP</v>
      </c>
    </row>
    <row r="2661" spans="1:29" ht="24" customHeight="1" x14ac:dyDescent="0.25">
      <c r="A2661" t="s">
        <v>8135</v>
      </c>
      <c r="B2661" t="s">
        <v>20112</v>
      </c>
      <c r="C2661">
        <v>5773</v>
      </c>
      <c r="D2661" t="s">
        <v>17074</v>
      </c>
      <c r="E2661" t="s">
        <v>8136</v>
      </c>
      <c r="F2661" s="9">
        <f>Table13[[#This Row],[ToMeasure]]-Table13[[#This Row],[FromMeasure]]</f>
        <v>0.30860783000000003</v>
      </c>
      <c r="G2661" s="5" t="s">
        <v>8137</v>
      </c>
      <c r="H2661" s="35">
        <v>0</v>
      </c>
      <c r="I2661" s="56"/>
      <c r="J2661" t="s">
        <v>8138</v>
      </c>
      <c r="K2661" s="58" t="s">
        <v>203</v>
      </c>
      <c r="L2661" s="35">
        <v>0.30860783000000003</v>
      </c>
      <c r="M2661" s="56"/>
      <c r="N2661" t="s">
        <v>4488</v>
      </c>
      <c r="O2661" s="2">
        <v>6076</v>
      </c>
      <c r="P2661" s="2">
        <v>0</v>
      </c>
      <c r="Q2661" s="2">
        <v>6076</v>
      </c>
      <c r="R2661" t="s">
        <v>8139</v>
      </c>
      <c r="S2661">
        <v>10</v>
      </c>
      <c r="T2661" t="s">
        <v>203</v>
      </c>
      <c r="U2661" s="2">
        <v>241</v>
      </c>
      <c r="V2661" s="2">
        <v>2283</v>
      </c>
      <c r="W2661" s="8">
        <v>0.41540487162606976</v>
      </c>
      <c r="X2661" s="2">
        <v>9205</v>
      </c>
      <c r="Y2661" s="45"/>
      <c r="AC2661" s="1" t="str">
        <f>IF(Table13[[#This Row],[TCS MP]]&gt;=Table13[[#This Row],[BMP]],IF(Table13[[#This Row],[TCS MP]]&lt;=Table13[[#This Row],[EMP]],"Good","EMP"),"BMP")</f>
        <v>EMP</v>
      </c>
    </row>
    <row r="2662" spans="1:29" ht="24" customHeight="1" x14ac:dyDescent="0.25">
      <c r="A2662" t="s">
        <v>12162</v>
      </c>
      <c r="B2662" t="s">
        <v>20114</v>
      </c>
      <c r="C2662">
        <v>5780</v>
      </c>
      <c r="D2662" t="s">
        <v>17074</v>
      </c>
      <c r="E2662" t="s">
        <v>12163</v>
      </c>
      <c r="F2662" s="9">
        <f>Table13[[#This Row],[ToMeasure]]-Table13[[#This Row],[FromMeasure]]</f>
        <v>0.13494965</v>
      </c>
      <c r="G2662" s="5" t="s">
        <v>8934</v>
      </c>
      <c r="H2662" s="35">
        <v>0</v>
      </c>
      <c r="I2662" s="56"/>
      <c r="J2662" t="s">
        <v>632</v>
      </c>
      <c r="K2662" s="58" t="s">
        <v>203</v>
      </c>
      <c r="L2662" s="35">
        <v>0.13494965</v>
      </c>
      <c r="M2662" s="56"/>
      <c r="N2662" t="s">
        <v>9070</v>
      </c>
      <c r="O2662" s="2">
        <v>5218</v>
      </c>
      <c r="P2662" s="2">
        <v>0</v>
      </c>
      <c r="Q2662" s="2">
        <v>5218</v>
      </c>
      <c r="R2662" t="s">
        <v>12164</v>
      </c>
      <c r="S2662">
        <v>8</v>
      </c>
      <c r="T2662" t="s">
        <v>203</v>
      </c>
      <c r="U2662" s="2">
        <v>207</v>
      </c>
      <c r="V2662" s="2">
        <v>1963</v>
      </c>
      <c r="W2662" s="8">
        <v>0.41586814871598315</v>
      </c>
      <c r="X2662" s="2">
        <v>7905</v>
      </c>
      <c r="Y2662" s="45"/>
      <c r="AC2662" s="1" t="str">
        <f>IF(Table13[[#This Row],[TCS MP]]&gt;=Table13[[#This Row],[BMP]],IF(Table13[[#This Row],[TCS MP]]&lt;=Table13[[#This Row],[EMP]],"Good","EMP"),"BMP")</f>
        <v>EMP</v>
      </c>
    </row>
    <row r="2663" spans="1:29" ht="24" customHeight="1" x14ac:dyDescent="0.25">
      <c r="A2663" t="s">
        <v>4557</v>
      </c>
      <c r="B2663" t="s">
        <v>20116</v>
      </c>
      <c r="C2663">
        <v>5782</v>
      </c>
      <c r="D2663" t="s">
        <v>17074</v>
      </c>
      <c r="E2663" t="s">
        <v>979</v>
      </c>
      <c r="F2663" s="9">
        <f>Table13[[#This Row],[ToMeasure]]-Table13[[#This Row],[FromMeasure]]</f>
        <v>0.40259412999999999</v>
      </c>
      <c r="G2663" s="5" t="s">
        <v>4558</v>
      </c>
      <c r="H2663" s="35">
        <v>0</v>
      </c>
      <c r="I2663" s="56"/>
      <c r="J2663" t="s">
        <v>4488</v>
      </c>
      <c r="K2663" s="58" t="s">
        <v>203</v>
      </c>
      <c r="L2663" s="35">
        <v>0.40259412999999999</v>
      </c>
      <c r="M2663" s="56"/>
      <c r="N2663" t="s">
        <v>778</v>
      </c>
      <c r="O2663" s="2">
        <v>2828</v>
      </c>
      <c r="P2663" s="2">
        <v>0</v>
      </c>
      <c r="Q2663" s="2">
        <v>2828</v>
      </c>
      <c r="R2663" t="s">
        <v>4559</v>
      </c>
      <c r="S2663">
        <v>11</v>
      </c>
      <c r="T2663" t="s">
        <v>203</v>
      </c>
      <c r="U2663" s="2">
        <v>112</v>
      </c>
      <c r="V2663" s="2">
        <v>1061</v>
      </c>
      <c r="W2663" s="8">
        <v>0.41478076379066481</v>
      </c>
      <c r="X2663" s="2">
        <v>4284</v>
      </c>
      <c r="Y2663" s="45"/>
      <c r="AC2663" s="1" t="str">
        <f>IF(Table13[[#This Row],[TCS MP]]&gt;=Table13[[#This Row],[BMP]],IF(Table13[[#This Row],[TCS MP]]&lt;=Table13[[#This Row],[EMP]],"Good","EMP"),"BMP")</f>
        <v>EMP</v>
      </c>
    </row>
    <row r="2664" spans="1:29" ht="24" customHeight="1" x14ac:dyDescent="0.25">
      <c r="A2664" t="s">
        <v>9068</v>
      </c>
      <c r="B2664" t="s">
        <v>20115</v>
      </c>
      <c r="C2664">
        <v>5781</v>
      </c>
      <c r="D2664" t="s">
        <v>17074</v>
      </c>
      <c r="E2664" t="s">
        <v>9069</v>
      </c>
      <c r="F2664" s="9">
        <f>Table13[[#This Row],[ToMeasure]]-Table13[[#This Row],[FromMeasure]]</f>
        <v>0.23911375000000001</v>
      </c>
      <c r="G2664" s="5" t="s">
        <v>9070</v>
      </c>
      <c r="H2664" s="35">
        <v>0</v>
      </c>
      <c r="I2664" s="56"/>
      <c r="J2664" t="s">
        <v>8934</v>
      </c>
      <c r="K2664" s="58" t="s">
        <v>203</v>
      </c>
      <c r="L2664" s="35">
        <v>0.23911375000000001</v>
      </c>
      <c r="M2664" s="56"/>
      <c r="N2664" t="s">
        <v>632</v>
      </c>
      <c r="O2664" s="2">
        <v>2722</v>
      </c>
      <c r="P2664" s="2">
        <v>0</v>
      </c>
      <c r="Q2664" s="2">
        <v>2722</v>
      </c>
      <c r="R2664" t="s">
        <v>9071</v>
      </c>
      <c r="S2664">
        <v>10</v>
      </c>
      <c r="T2664" t="s">
        <v>203</v>
      </c>
      <c r="U2664" s="2">
        <v>108</v>
      </c>
      <c r="V2664" s="2">
        <v>1021</v>
      </c>
      <c r="W2664" s="8">
        <v>0.4147685525349008</v>
      </c>
      <c r="X2664" s="2">
        <v>4124</v>
      </c>
      <c r="Y2664" s="45"/>
      <c r="AC2664" s="1" t="str">
        <f>IF(Table13[[#This Row],[TCS MP]]&gt;=Table13[[#This Row],[BMP]],IF(Table13[[#This Row],[TCS MP]]&lt;=Table13[[#This Row],[EMP]],"Good","EMP"),"BMP")</f>
        <v>EMP</v>
      </c>
    </row>
    <row r="2665" spans="1:29" ht="24" customHeight="1" x14ac:dyDescent="0.25">
      <c r="A2665" t="s">
        <v>4560</v>
      </c>
      <c r="C2665">
        <v>5783</v>
      </c>
      <c r="D2665" t="s">
        <v>17074</v>
      </c>
      <c r="E2665" t="s">
        <v>4561</v>
      </c>
      <c r="F2665" s="9">
        <f>Table13[[#This Row],[ToMeasure]]-Table13[[#This Row],[FromMeasure]]</f>
        <v>0.41070468999999998</v>
      </c>
      <c r="G2665" s="5" t="s">
        <v>4562</v>
      </c>
      <c r="H2665" s="35">
        <v>0</v>
      </c>
      <c r="I2665" s="56"/>
      <c r="J2665" t="s">
        <v>778</v>
      </c>
      <c r="K2665" s="58" t="s">
        <v>203</v>
      </c>
      <c r="L2665" s="35">
        <v>0.41070468999999998</v>
      </c>
      <c r="M2665" s="56"/>
      <c r="N2665" t="s">
        <v>4488</v>
      </c>
      <c r="O2665" s="2">
        <v>6211</v>
      </c>
      <c r="P2665" s="2">
        <v>0</v>
      </c>
      <c r="Q2665" s="2">
        <v>6211</v>
      </c>
      <c r="R2665" t="s">
        <v>4563</v>
      </c>
      <c r="S2665">
        <v>7</v>
      </c>
      <c r="T2665" t="s">
        <v>203</v>
      </c>
      <c r="U2665" s="2">
        <v>526</v>
      </c>
      <c r="V2665" s="2">
        <v>86</v>
      </c>
      <c r="W2665" s="8">
        <v>9.853485751086781E-2</v>
      </c>
      <c r="X2665" s="2">
        <v>9410</v>
      </c>
      <c r="Y2665" s="45"/>
      <c r="AC2665" s="1" t="str">
        <f>IF(Table13[[#This Row],[TCS MP]]&gt;=Table13[[#This Row],[BMP]],IF(Table13[[#This Row],[TCS MP]]&lt;=Table13[[#This Row],[EMP]],"Good","EMP"),"BMP")</f>
        <v>EMP</v>
      </c>
    </row>
    <row r="2666" spans="1:29" ht="24" customHeight="1" x14ac:dyDescent="0.25">
      <c r="A2666" t="s">
        <v>12165</v>
      </c>
      <c r="C2666" t="s">
        <v>203</v>
      </c>
      <c r="D2666" t="s">
        <v>17074</v>
      </c>
      <c r="E2666" t="s">
        <v>12166</v>
      </c>
      <c r="F2666" s="9">
        <f>Table13[[#This Row],[ToMeasure]]-Table13[[#This Row],[FromMeasure]]</f>
        <v>8.5563169999999994E-2</v>
      </c>
      <c r="G2666" s="5" t="s">
        <v>12167</v>
      </c>
      <c r="H2666" s="35">
        <v>0</v>
      </c>
      <c r="I2666" s="56"/>
      <c r="J2666" t="s">
        <v>778</v>
      </c>
      <c r="K2666" s="58" t="s">
        <v>203</v>
      </c>
      <c r="L2666" s="35">
        <v>8.5563169999999994E-2</v>
      </c>
      <c r="M2666" s="56"/>
      <c r="N2666" t="s">
        <v>9070</v>
      </c>
      <c r="O2666" s="2" t="s">
        <v>203</v>
      </c>
      <c r="P2666" s="2" t="s">
        <v>203</v>
      </c>
      <c r="Q2666" s="2" t="s">
        <v>203</v>
      </c>
      <c r="R2666" t="s">
        <v>203</v>
      </c>
      <c r="S2666" t="s">
        <v>203</v>
      </c>
      <c r="T2666" t="s">
        <v>203</v>
      </c>
      <c r="U2666" s="2" t="s">
        <v>203</v>
      </c>
      <c r="V2666" s="2" t="s">
        <v>203</v>
      </c>
      <c r="W2666" s="8" t="s">
        <v>203</v>
      </c>
      <c r="X2666" s="2" t="s">
        <v>203</v>
      </c>
      <c r="Y2666" s="45"/>
      <c r="AC2666" s="1" t="str">
        <f>IF(Table13[[#This Row],[TCS MP]]&gt;=Table13[[#This Row],[BMP]],IF(Table13[[#This Row],[TCS MP]]&lt;=Table13[[#This Row],[EMP]],"Good","EMP"),"BMP")</f>
        <v>EMP</v>
      </c>
    </row>
    <row r="2667" spans="1:29" ht="24" customHeight="1" x14ac:dyDescent="0.25">
      <c r="A2667" t="s">
        <v>12168</v>
      </c>
      <c r="C2667" t="s">
        <v>203</v>
      </c>
      <c r="D2667" t="s">
        <v>17074</v>
      </c>
      <c r="E2667" t="s">
        <v>12169</v>
      </c>
      <c r="F2667" s="9">
        <f>Table13[[#This Row],[ToMeasure]]-Table13[[#This Row],[FromMeasure]]</f>
        <v>6.4368049999999996E-2</v>
      </c>
      <c r="G2667" s="5" t="s">
        <v>12170</v>
      </c>
      <c r="H2667" s="35">
        <v>0</v>
      </c>
      <c r="I2667" s="56"/>
      <c r="J2667" t="s">
        <v>4558</v>
      </c>
      <c r="K2667" s="58" t="s">
        <v>203</v>
      </c>
      <c r="L2667" s="35">
        <v>6.4368049999999996E-2</v>
      </c>
      <c r="M2667" s="56"/>
      <c r="N2667" t="s">
        <v>778</v>
      </c>
      <c r="O2667" s="2" t="s">
        <v>203</v>
      </c>
      <c r="P2667" s="2" t="s">
        <v>203</v>
      </c>
      <c r="Q2667" s="2" t="s">
        <v>203</v>
      </c>
      <c r="R2667" t="s">
        <v>203</v>
      </c>
      <c r="S2667" t="s">
        <v>203</v>
      </c>
      <c r="T2667" t="s">
        <v>203</v>
      </c>
      <c r="U2667" s="2" t="s">
        <v>203</v>
      </c>
      <c r="V2667" s="2" t="s">
        <v>203</v>
      </c>
      <c r="W2667" s="8" t="s">
        <v>203</v>
      </c>
      <c r="X2667" s="2" t="s">
        <v>203</v>
      </c>
      <c r="Y2667" s="45"/>
      <c r="AC2667" s="1" t="str">
        <f>IF(Table13[[#This Row],[TCS MP]]&gt;=Table13[[#This Row],[BMP]],IF(Table13[[#This Row],[TCS MP]]&lt;=Table13[[#This Row],[EMP]],"Good","EMP"),"BMP")</f>
        <v>EMP</v>
      </c>
    </row>
    <row r="2668" spans="1:29" ht="24" customHeight="1" x14ac:dyDescent="0.25">
      <c r="A2668" t="s">
        <v>4564</v>
      </c>
      <c r="B2668" t="s">
        <v>20118</v>
      </c>
      <c r="C2668">
        <v>5790</v>
      </c>
      <c r="D2668" t="s">
        <v>17074</v>
      </c>
      <c r="E2668" t="s">
        <v>4565</v>
      </c>
      <c r="F2668" s="9">
        <f>Table13[[#This Row],[ToMeasure]]-Table13[[#This Row],[FromMeasure]]</f>
        <v>0.34474596000000002</v>
      </c>
      <c r="G2668" s="5" t="s">
        <v>4566</v>
      </c>
      <c r="H2668" s="35">
        <v>0</v>
      </c>
      <c r="I2668" s="56"/>
      <c r="J2668" t="s">
        <v>632</v>
      </c>
      <c r="K2668" s="58" t="s">
        <v>203</v>
      </c>
      <c r="L2668" s="35">
        <v>0.34474596000000002</v>
      </c>
      <c r="M2668" s="56"/>
      <c r="N2668" t="s">
        <v>4567</v>
      </c>
      <c r="O2668" s="2">
        <v>1767</v>
      </c>
      <c r="P2668" s="2">
        <v>0</v>
      </c>
      <c r="Q2668" s="2">
        <v>1767</v>
      </c>
      <c r="R2668" t="s">
        <v>4568</v>
      </c>
      <c r="S2668">
        <v>9</v>
      </c>
      <c r="T2668">
        <v>100</v>
      </c>
      <c r="U2668" s="2">
        <v>71</v>
      </c>
      <c r="V2668" s="2">
        <v>666</v>
      </c>
      <c r="W2668" s="8">
        <v>0.41709111488398415</v>
      </c>
      <c r="X2668" s="2">
        <v>2941</v>
      </c>
      <c r="Y2668" s="45"/>
      <c r="AC2668" s="1" t="str">
        <f>IF(Table13[[#This Row],[TCS MP]]&gt;=Table13[[#This Row],[BMP]],IF(Table13[[#This Row],[TCS MP]]&lt;=Table13[[#This Row],[EMP]],"Good","EMP"),"BMP")</f>
        <v>EMP</v>
      </c>
    </row>
    <row r="2669" spans="1:29" ht="24" customHeight="1" x14ac:dyDescent="0.25">
      <c r="A2669" t="s">
        <v>8140</v>
      </c>
      <c r="B2669" t="s">
        <v>20120</v>
      </c>
      <c r="C2669">
        <v>5792</v>
      </c>
      <c r="D2669" t="s">
        <v>17074</v>
      </c>
      <c r="E2669" t="s">
        <v>8141</v>
      </c>
      <c r="F2669" s="9">
        <f>Table13[[#This Row],[ToMeasure]]-Table13[[#This Row],[FromMeasure]]</f>
        <v>0.15969509000000001</v>
      </c>
      <c r="G2669" s="5" t="s">
        <v>8142</v>
      </c>
      <c r="H2669" s="35">
        <v>0</v>
      </c>
      <c r="I2669" s="56"/>
      <c r="J2669" t="s">
        <v>4488</v>
      </c>
      <c r="K2669" s="58" t="s">
        <v>203</v>
      </c>
      <c r="L2669" s="35">
        <v>0.15969509000000001</v>
      </c>
      <c r="M2669" s="56"/>
      <c r="N2669" t="s">
        <v>8143</v>
      </c>
      <c r="O2669" s="2">
        <v>1569</v>
      </c>
      <c r="P2669" s="2">
        <v>0</v>
      </c>
      <c r="Q2669" s="2">
        <v>1569</v>
      </c>
      <c r="R2669" t="s">
        <v>8144</v>
      </c>
      <c r="S2669">
        <v>12</v>
      </c>
      <c r="T2669">
        <v>100</v>
      </c>
      <c r="U2669" s="2">
        <v>62</v>
      </c>
      <c r="V2669" s="2">
        <v>591</v>
      </c>
      <c r="W2669" s="8">
        <v>0.41618865519439135</v>
      </c>
      <c r="X2669" s="2">
        <v>2612</v>
      </c>
      <c r="Y2669" s="45"/>
      <c r="AC2669" s="1" t="str">
        <f>IF(Table13[[#This Row],[TCS MP]]&gt;=Table13[[#This Row],[BMP]],IF(Table13[[#This Row],[TCS MP]]&lt;=Table13[[#This Row],[EMP]],"Good","EMP"),"BMP")</f>
        <v>EMP</v>
      </c>
    </row>
    <row r="2670" spans="1:29" ht="24" customHeight="1" x14ac:dyDescent="0.25">
      <c r="A2670" t="s">
        <v>8145</v>
      </c>
      <c r="B2670" t="s">
        <v>20119</v>
      </c>
      <c r="C2670">
        <v>5791</v>
      </c>
      <c r="D2670" t="s">
        <v>17074</v>
      </c>
      <c r="E2670" t="s">
        <v>8146</v>
      </c>
      <c r="F2670" s="9">
        <f>Table13[[#This Row],[ToMeasure]]-Table13[[#This Row],[FromMeasure]]</f>
        <v>0.20132301999999999</v>
      </c>
      <c r="G2670" s="5" t="s">
        <v>4567</v>
      </c>
      <c r="H2670" s="35">
        <v>0</v>
      </c>
      <c r="I2670" s="56"/>
      <c r="J2670" t="s">
        <v>4566</v>
      </c>
      <c r="K2670" s="58" t="s">
        <v>203</v>
      </c>
      <c r="L2670" s="35">
        <v>0.20132301999999999</v>
      </c>
      <c r="M2670" s="56"/>
      <c r="N2670" t="s">
        <v>632</v>
      </c>
      <c r="O2670" s="2">
        <v>1558</v>
      </c>
      <c r="P2670" s="2">
        <v>0</v>
      </c>
      <c r="Q2670" s="2">
        <v>1558</v>
      </c>
      <c r="R2670" t="s">
        <v>8147</v>
      </c>
      <c r="S2670">
        <v>8</v>
      </c>
      <c r="T2670">
        <v>100</v>
      </c>
      <c r="U2670" s="2">
        <v>31</v>
      </c>
      <c r="V2670" s="2">
        <v>312</v>
      </c>
      <c r="W2670" s="8">
        <v>0.22015404364569963</v>
      </c>
      <c r="X2670" s="2">
        <v>2593</v>
      </c>
      <c r="Y2670" s="45"/>
      <c r="AC2670" s="1" t="str">
        <f>IF(Table13[[#This Row],[TCS MP]]&gt;=Table13[[#This Row],[BMP]],IF(Table13[[#This Row],[TCS MP]]&lt;=Table13[[#This Row],[EMP]],"Good","EMP"),"BMP")</f>
        <v>EMP</v>
      </c>
    </row>
    <row r="2671" spans="1:29" ht="24" customHeight="1" x14ac:dyDescent="0.25">
      <c r="A2671" t="s">
        <v>12171</v>
      </c>
      <c r="B2671" t="s">
        <v>20121</v>
      </c>
      <c r="C2671">
        <v>5793</v>
      </c>
      <c r="D2671" t="s">
        <v>17074</v>
      </c>
      <c r="E2671" t="s">
        <v>12172</v>
      </c>
      <c r="F2671" s="9">
        <f>Table13[[#This Row],[ToMeasure]]-Table13[[#This Row],[FromMeasure]]</f>
        <v>0.23569883</v>
      </c>
      <c r="G2671" s="5" t="s">
        <v>8143</v>
      </c>
      <c r="H2671" s="35">
        <v>0</v>
      </c>
      <c r="I2671" s="56"/>
      <c r="J2671" t="s">
        <v>8142</v>
      </c>
      <c r="K2671" s="58" t="s">
        <v>203</v>
      </c>
      <c r="L2671" s="35">
        <v>0.23569883</v>
      </c>
      <c r="M2671" s="56"/>
      <c r="N2671" t="s">
        <v>4488</v>
      </c>
      <c r="O2671" s="2">
        <v>2109</v>
      </c>
      <c r="P2671" s="2">
        <v>0</v>
      </c>
      <c r="Q2671" s="2">
        <v>2109</v>
      </c>
      <c r="R2671" t="s">
        <v>12173</v>
      </c>
      <c r="S2671">
        <v>8</v>
      </c>
      <c r="T2671">
        <v>100</v>
      </c>
      <c r="U2671" s="2">
        <v>48</v>
      </c>
      <c r="V2671" s="2">
        <v>466</v>
      </c>
      <c r="W2671" s="8">
        <v>0.24371740161213845</v>
      </c>
      <c r="X2671" s="2">
        <v>3511</v>
      </c>
      <c r="Y2671" s="45"/>
      <c r="AC2671" s="1" t="str">
        <f>IF(Table13[[#This Row],[TCS MP]]&gt;=Table13[[#This Row],[BMP]],IF(Table13[[#This Row],[TCS MP]]&lt;=Table13[[#This Row],[EMP]],"Good","EMP"),"BMP")</f>
        <v>EMP</v>
      </c>
    </row>
    <row r="2672" spans="1:29" ht="24" customHeight="1" x14ac:dyDescent="0.25">
      <c r="A2672" t="s">
        <v>4569</v>
      </c>
      <c r="B2672" t="s">
        <v>20123</v>
      </c>
      <c r="C2672">
        <v>5800</v>
      </c>
      <c r="D2672" t="s">
        <v>17074</v>
      </c>
      <c r="E2672" t="s">
        <v>4570</v>
      </c>
      <c r="F2672" s="9">
        <f>Table13[[#This Row],[ToMeasure]]-Table13[[#This Row],[FromMeasure]]</f>
        <v>0.19114331000000001</v>
      </c>
      <c r="G2672" s="5" t="s">
        <v>4571</v>
      </c>
      <c r="H2672" s="35">
        <v>0</v>
      </c>
      <c r="I2672" s="56"/>
      <c r="J2672" t="s">
        <v>632</v>
      </c>
      <c r="K2672" s="58" t="s">
        <v>203</v>
      </c>
      <c r="L2672" s="35">
        <v>0.19114331000000001</v>
      </c>
      <c r="M2672" s="56"/>
      <c r="N2672" t="s">
        <v>4572</v>
      </c>
      <c r="O2672" s="2">
        <v>2424</v>
      </c>
      <c r="P2672" s="2">
        <v>0</v>
      </c>
      <c r="Q2672" s="2">
        <v>2424</v>
      </c>
      <c r="R2672" t="s">
        <v>4573</v>
      </c>
      <c r="S2672">
        <v>8</v>
      </c>
      <c r="T2672" t="s">
        <v>203</v>
      </c>
      <c r="U2672" s="2">
        <v>100</v>
      </c>
      <c r="V2672" s="2">
        <v>963</v>
      </c>
      <c r="W2672" s="8">
        <v>0.43853135313531355</v>
      </c>
      <c r="X2672" s="2">
        <v>4035</v>
      </c>
      <c r="Y2672" s="45"/>
      <c r="AC2672" s="1" t="str">
        <f>IF(Table13[[#This Row],[TCS MP]]&gt;=Table13[[#This Row],[BMP]],IF(Table13[[#This Row],[TCS MP]]&lt;=Table13[[#This Row],[EMP]],"Good","EMP"),"BMP")</f>
        <v>EMP</v>
      </c>
    </row>
    <row r="2673" spans="1:29" ht="24" customHeight="1" x14ac:dyDescent="0.25">
      <c r="A2673" t="s">
        <v>8148</v>
      </c>
      <c r="B2673" t="s">
        <v>20125</v>
      </c>
      <c r="C2673">
        <v>5802</v>
      </c>
      <c r="D2673" t="s">
        <v>17074</v>
      </c>
      <c r="E2673" t="s">
        <v>8149</v>
      </c>
      <c r="F2673" s="9">
        <f>Table13[[#This Row],[ToMeasure]]-Table13[[#This Row],[FromMeasure]]</f>
        <v>0.18983458</v>
      </c>
      <c r="G2673" s="5" t="s">
        <v>8150</v>
      </c>
      <c r="H2673" s="35">
        <v>0</v>
      </c>
      <c r="I2673" s="56"/>
      <c r="J2673" t="s">
        <v>4488</v>
      </c>
      <c r="K2673" s="58" t="s">
        <v>203</v>
      </c>
      <c r="L2673" s="35">
        <v>0.18983458</v>
      </c>
      <c r="M2673" s="56"/>
      <c r="N2673" t="s">
        <v>8151</v>
      </c>
      <c r="O2673" s="2">
        <v>2248</v>
      </c>
      <c r="P2673" s="2">
        <v>0</v>
      </c>
      <c r="Q2673" s="2">
        <v>2248</v>
      </c>
      <c r="R2673" t="s">
        <v>8152</v>
      </c>
      <c r="S2673">
        <v>10</v>
      </c>
      <c r="T2673" t="s">
        <v>203</v>
      </c>
      <c r="U2673" s="2">
        <v>94</v>
      </c>
      <c r="V2673" s="2">
        <v>893</v>
      </c>
      <c r="W2673" s="8">
        <v>0.43905693950177938</v>
      </c>
      <c r="X2673" s="2">
        <v>3742</v>
      </c>
      <c r="Y2673" s="45"/>
      <c r="AC2673" s="1" t="str">
        <f>IF(Table13[[#This Row],[TCS MP]]&gt;=Table13[[#This Row],[BMP]],IF(Table13[[#This Row],[TCS MP]]&lt;=Table13[[#This Row],[EMP]],"Good","EMP"),"BMP")</f>
        <v>EMP</v>
      </c>
    </row>
    <row r="2674" spans="1:29" ht="24" customHeight="1" x14ac:dyDescent="0.25">
      <c r="A2674" t="s">
        <v>12174</v>
      </c>
      <c r="B2674" t="s">
        <v>20124</v>
      </c>
      <c r="C2674">
        <v>5801</v>
      </c>
      <c r="D2674" t="s">
        <v>17074</v>
      </c>
      <c r="E2674" t="s">
        <v>12175</v>
      </c>
      <c r="F2674" s="9">
        <f>Table13[[#This Row],[ToMeasure]]-Table13[[#This Row],[FromMeasure]]</f>
        <v>0.18844817999999999</v>
      </c>
      <c r="G2674" s="5" t="s">
        <v>4572</v>
      </c>
      <c r="H2674" s="35">
        <v>0</v>
      </c>
      <c r="I2674" s="56"/>
      <c r="J2674" t="s">
        <v>4571</v>
      </c>
      <c r="K2674" s="58" t="s">
        <v>203</v>
      </c>
      <c r="L2674" s="35">
        <v>0.18844817999999999</v>
      </c>
      <c r="M2674" s="56"/>
      <c r="N2674" t="s">
        <v>632</v>
      </c>
      <c r="O2674" s="2">
        <v>2071</v>
      </c>
      <c r="P2674" s="2">
        <v>0</v>
      </c>
      <c r="Q2674" s="2">
        <v>2071</v>
      </c>
      <c r="R2674" t="s">
        <v>12176</v>
      </c>
      <c r="S2674">
        <v>10</v>
      </c>
      <c r="T2674" t="s">
        <v>203</v>
      </c>
      <c r="U2674" s="2">
        <v>81</v>
      </c>
      <c r="V2674" s="2">
        <v>780</v>
      </c>
      <c r="W2674" s="8">
        <v>0.41574118783196523</v>
      </c>
      <c r="X2674" s="2">
        <v>3447</v>
      </c>
      <c r="Y2674" s="45"/>
      <c r="AC2674" s="1" t="str">
        <f>IF(Table13[[#This Row],[TCS MP]]&gt;=Table13[[#This Row],[BMP]],IF(Table13[[#This Row],[TCS MP]]&lt;=Table13[[#This Row],[EMP]],"Good","EMP"),"BMP")</f>
        <v>EMP</v>
      </c>
    </row>
    <row r="2675" spans="1:29" ht="24" customHeight="1" x14ac:dyDescent="0.25">
      <c r="A2675" t="s">
        <v>12177</v>
      </c>
      <c r="B2675" t="s">
        <v>20126</v>
      </c>
      <c r="C2675">
        <v>5803</v>
      </c>
      <c r="D2675" t="s">
        <v>17074</v>
      </c>
      <c r="E2675" t="s">
        <v>12178</v>
      </c>
      <c r="F2675" s="9">
        <f>Table13[[#This Row],[ToMeasure]]-Table13[[#This Row],[FromMeasure]]</f>
        <v>0.21074480000000001</v>
      </c>
      <c r="G2675" s="5" t="s">
        <v>8151</v>
      </c>
      <c r="H2675" s="35">
        <v>0</v>
      </c>
      <c r="I2675" s="56"/>
      <c r="J2675" t="s">
        <v>8150</v>
      </c>
      <c r="K2675" s="58" t="s">
        <v>203</v>
      </c>
      <c r="L2675" s="35">
        <v>0.21074480000000001</v>
      </c>
      <c r="M2675" s="56"/>
      <c r="N2675" t="s">
        <v>4488</v>
      </c>
      <c r="O2675" s="2">
        <v>2722</v>
      </c>
      <c r="P2675" s="2">
        <v>0</v>
      </c>
      <c r="Q2675" s="2">
        <v>2722</v>
      </c>
      <c r="R2675" t="s">
        <v>12179</v>
      </c>
      <c r="S2675">
        <v>10</v>
      </c>
      <c r="T2675" t="s">
        <v>203</v>
      </c>
      <c r="U2675" s="2">
        <v>112</v>
      </c>
      <c r="V2675" s="2">
        <v>1082</v>
      </c>
      <c r="W2675" s="8">
        <v>0.43864805290227776</v>
      </c>
      <c r="X2675" s="2">
        <v>4531</v>
      </c>
      <c r="Y2675" s="45"/>
      <c r="AC2675" s="1" t="str">
        <f>IF(Table13[[#This Row],[TCS MP]]&gt;=Table13[[#This Row],[BMP]],IF(Table13[[#This Row],[TCS MP]]&lt;=Table13[[#This Row],[EMP]],"Good","EMP"),"BMP")</f>
        <v>EMP</v>
      </c>
    </row>
    <row r="2676" spans="1:29" ht="24" customHeight="1" x14ac:dyDescent="0.25">
      <c r="A2676" t="s">
        <v>4574</v>
      </c>
      <c r="B2676" t="s">
        <v>20128</v>
      </c>
      <c r="C2676">
        <v>5810</v>
      </c>
      <c r="D2676" t="s">
        <v>17074</v>
      </c>
      <c r="E2676" t="s">
        <v>2794</v>
      </c>
      <c r="F2676" s="9">
        <f>Table13[[#This Row],[ToMeasure]]-Table13[[#This Row],[FromMeasure]]</f>
        <v>0.29739322000000001</v>
      </c>
      <c r="G2676" s="5" t="s">
        <v>2791</v>
      </c>
      <c r="H2676" s="35">
        <v>0</v>
      </c>
      <c r="I2676" s="56"/>
      <c r="J2676" t="s">
        <v>632</v>
      </c>
      <c r="K2676" s="58" t="s">
        <v>203</v>
      </c>
      <c r="L2676" s="35">
        <v>0.29739322000000001</v>
      </c>
      <c r="M2676" s="56"/>
      <c r="N2676" t="s">
        <v>773</v>
      </c>
      <c r="O2676" s="2">
        <v>5415</v>
      </c>
      <c r="P2676" s="2">
        <v>0</v>
      </c>
      <c r="Q2676" s="2">
        <v>5415</v>
      </c>
      <c r="R2676" t="s">
        <v>4575</v>
      </c>
      <c r="S2676">
        <v>11</v>
      </c>
      <c r="T2676">
        <v>55</v>
      </c>
      <c r="U2676" s="2">
        <v>172</v>
      </c>
      <c r="V2676" s="2">
        <v>1935</v>
      </c>
      <c r="W2676" s="8">
        <v>0.3891043397968606</v>
      </c>
      <c r="X2676" s="2">
        <v>9014</v>
      </c>
      <c r="Y2676" s="45"/>
      <c r="AC2676" s="1" t="str">
        <f>IF(Table13[[#This Row],[TCS MP]]&gt;=Table13[[#This Row],[BMP]],IF(Table13[[#This Row],[TCS MP]]&lt;=Table13[[#This Row],[EMP]],"Good","EMP"),"BMP")</f>
        <v>EMP</v>
      </c>
    </row>
    <row r="2677" spans="1:29" ht="24" customHeight="1" x14ac:dyDescent="0.25">
      <c r="A2677" t="s">
        <v>12180</v>
      </c>
      <c r="B2677" t="s">
        <v>20130</v>
      </c>
      <c r="C2677">
        <v>5812</v>
      </c>
      <c r="D2677" t="s">
        <v>17074</v>
      </c>
      <c r="E2677" t="s">
        <v>12181</v>
      </c>
      <c r="F2677" s="9">
        <f>Table13[[#This Row],[ToMeasure]]-Table13[[#This Row],[FromMeasure]]</f>
        <v>0.1987495</v>
      </c>
      <c r="G2677" s="5" t="s">
        <v>8156</v>
      </c>
      <c r="H2677" s="35">
        <v>0</v>
      </c>
      <c r="I2677" s="56"/>
      <c r="J2677" t="s">
        <v>4488</v>
      </c>
      <c r="K2677" s="58" t="s">
        <v>203</v>
      </c>
      <c r="L2677" s="35">
        <v>0.1987495</v>
      </c>
      <c r="M2677" s="56"/>
      <c r="N2677" t="s">
        <v>8155</v>
      </c>
      <c r="O2677" s="2">
        <v>166</v>
      </c>
      <c r="P2677" s="2">
        <v>0</v>
      </c>
      <c r="Q2677" s="2">
        <v>166</v>
      </c>
      <c r="R2677" t="s">
        <v>12182</v>
      </c>
      <c r="S2677">
        <v>14</v>
      </c>
      <c r="T2677" t="s">
        <v>203</v>
      </c>
      <c r="U2677" s="2">
        <v>5</v>
      </c>
      <c r="V2677" s="2">
        <v>61</v>
      </c>
      <c r="W2677" s="8">
        <v>0.39759036144578314</v>
      </c>
      <c r="X2677" s="2">
        <v>276</v>
      </c>
      <c r="Y2677" s="45"/>
      <c r="AC2677" s="1" t="str">
        <f>IF(Table13[[#This Row],[TCS MP]]&gt;=Table13[[#This Row],[BMP]],IF(Table13[[#This Row],[TCS MP]]&lt;=Table13[[#This Row],[EMP]],"Good","EMP"),"BMP")</f>
        <v>EMP</v>
      </c>
    </row>
    <row r="2678" spans="1:29" ht="24" customHeight="1" x14ac:dyDescent="0.25">
      <c r="A2678" t="s">
        <v>4576</v>
      </c>
      <c r="B2678" t="s">
        <v>20129</v>
      </c>
      <c r="C2678">
        <v>5811</v>
      </c>
      <c r="D2678" t="s">
        <v>17074</v>
      </c>
      <c r="E2678" t="s">
        <v>4577</v>
      </c>
      <c r="F2678" s="9">
        <f>Table13[[#This Row],[ToMeasure]]-Table13[[#This Row],[FromMeasure]]</f>
        <v>0.21316466000000001</v>
      </c>
      <c r="G2678" s="5" t="s">
        <v>4578</v>
      </c>
      <c r="H2678" s="35">
        <v>0</v>
      </c>
      <c r="I2678" s="56"/>
      <c r="J2678" t="s">
        <v>773</v>
      </c>
      <c r="K2678" s="58" t="s">
        <v>203</v>
      </c>
      <c r="L2678" s="35">
        <v>0.21316466000000001</v>
      </c>
      <c r="M2678" s="56"/>
      <c r="N2678" t="s">
        <v>632</v>
      </c>
      <c r="O2678" s="2">
        <v>48</v>
      </c>
      <c r="P2678" s="2">
        <v>0</v>
      </c>
      <c r="Q2678" s="2">
        <v>48</v>
      </c>
      <c r="R2678" t="s">
        <v>4579</v>
      </c>
      <c r="S2678">
        <v>15</v>
      </c>
      <c r="T2678" t="s">
        <v>203</v>
      </c>
      <c r="U2678" s="2">
        <v>0</v>
      </c>
      <c r="V2678" s="2">
        <v>17</v>
      </c>
      <c r="W2678" s="8">
        <v>0.35416666666666669</v>
      </c>
      <c r="X2678" s="2">
        <v>80</v>
      </c>
      <c r="Y2678" s="45"/>
      <c r="AC2678" s="1" t="str">
        <f>IF(Table13[[#This Row],[TCS MP]]&gt;=Table13[[#This Row],[BMP]],IF(Table13[[#This Row],[TCS MP]]&lt;=Table13[[#This Row],[EMP]],"Good","EMP"),"BMP")</f>
        <v>EMP</v>
      </c>
    </row>
    <row r="2679" spans="1:29" ht="24" customHeight="1" x14ac:dyDescent="0.25">
      <c r="A2679" t="s">
        <v>8153</v>
      </c>
      <c r="B2679" t="s">
        <v>20131</v>
      </c>
      <c r="C2679">
        <v>5813</v>
      </c>
      <c r="D2679" t="s">
        <v>17074</v>
      </c>
      <c r="E2679" t="s">
        <v>8154</v>
      </c>
      <c r="F2679" s="9">
        <f>Table13[[#This Row],[ToMeasure]]-Table13[[#This Row],[FromMeasure]]</f>
        <v>0.412524</v>
      </c>
      <c r="G2679" s="5" t="s">
        <v>8155</v>
      </c>
      <c r="H2679" s="35">
        <v>0</v>
      </c>
      <c r="I2679" s="56"/>
      <c r="J2679" t="s">
        <v>8156</v>
      </c>
      <c r="K2679" s="58" t="s">
        <v>203</v>
      </c>
      <c r="L2679" s="35">
        <v>0.412524</v>
      </c>
      <c r="M2679" s="56"/>
      <c r="N2679" t="s">
        <v>4488</v>
      </c>
      <c r="O2679" s="2">
        <v>4936</v>
      </c>
      <c r="P2679" s="2">
        <v>0</v>
      </c>
      <c r="Q2679" s="2">
        <v>4936</v>
      </c>
      <c r="R2679" t="s">
        <v>8157</v>
      </c>
      <c r="S2679">
        <v>10</v>
      </c>
      <c r="T2679" t="s">
        <v>203</v>
      </c>
      <c r="U2679" s="2">
        <v>207</v>
      </c>
      <c r="V2679" s="2">
        <v>1957</v>
      </c>
      <c r="W2679" s="8">
        <v>0.43841166936790926</v>
      </c>
      <c r="X2679" s="2">
        <v>8216</v>
      </c>
      <c r="Y2679" s="45"/>
      <c r="AC2679" s="1" t="str">
        <f>IF(Table13[[#This Row],[TCS MP]]&gt;=Table13[[#This Row],[BMP]],IF(Table13[[#This Row],[TCS MP]]&lt;=Table13[[#This Row],[EMP]],"Good","EMP"),"BMP")</f>
        <v>EMP</v>
      </c>
    </row>
    <row r="2680" spans="1:29" ht="24" customHeight="1" x14ac:dyDescent="0.25">
      <c r="A2680" t="s">
        <v>4580</v>
      </c>
      <c r="C2680" t="s">
        <v>203</v>
      </c>
      <c r="D2680" t="s">
        <v>17074</v>
      </c>
      <c r="E2680" t="s">
        <v>4581</v>
      </c>
      <c r="F2680" s="9">
        <f>Table13[[#This Row],[ToMeasure]]-Table13[[#This Row],[FromMeasure]]</f>
        <v>4.215998E-2</v>
      </c>
      <c r="G2680" s="5" t="s">
        <v>4582</v>
      </c>
      <c r="H2680" s="35">
        <v>0</v>
      </c>
      <c r="I2680" s="56"/>
      <c r="J2680" t="s">
        <v>786</v>
      </c>
      <c r="K2680" s="58" t="s">
        <v>203</v>
      </c>
      <c r="L2680" s="35">
        <v>4.215998E-2</v>
      </c>
      <c r="M2680" s="56"/>
      <c r="N2680" t="s">
        <v>4578</v>
      </c>
      <c r="O2680" s="2" t="s">
        <v>203</v>
      </c>
      <c r="P2680" s="2" t="s">
        <v>203</v>
      </c>
      <c r="Q2680" s="2" t="s">
        <v>203</v>
      </c>
      <c r="R2680" t="s">
        <v>203</v>
      </c>
      <c r="S2680" t="s">
        <v>203</v>
      </c>
      <c r="T2680" t="s">
        <v>203</v>
      </c>
      <c r="U2680" s="2" t="s">
        <v>203</v>
      </c>
      <c r="V2680" s="2" t="s">
        <v>203</v>
      </c>
      <c r="W2680" s="8" t="s">
        <v>203</v>
      </c>
      <c r="X2680" s="2" t="s">
        <v>203</v>
      </c>
      <c r="Y2680" s="45"/>
      <c r="AC2680" s="1" t="str">
        <f>IF(Table13[[#This Row],[TCS MP]]&gt;=Table13[[#This Row],[BMP]],IF(Table13[[#This Row],[TCS MP]]&lt;=Table13[[#This Row],[EMP]],"Good","EMP"),"BMP")</f>
        <v>EMP</v>
      </c>
    </row>
    <row r="2681" spans="1:29" ht="24" customHeight="1" x14ac:dyDescent="0.25">
      <c r="A2681" t="s">
        <v>12183</v>
      </c>
      <c r="C2681" t="s">
        <v>203</v>
      </c>
      <c r="D2681" t="s">
        <v>17074</v>
      </c>
      <c r="E2681" t="s">
        <v>12184</v>
      </c>
      <c r="F2681" s="9">
        <f>Table13[[#This Row],[ToMeasure]]-Table13[[#This Row],[FromMeasure]]</f>
        <v>2.1294629999999998E-2</v>
      </c>
      <c r="G2681" s="5" t="s">
        <v>12185</v>
      </c>
      <c r="H2681" s="35">
        <v>0</v>
      </c>
      <c r="I2681" s="56"/>
      <c r="J2681" t="s">
        <v>2791</v>
      </c>
      <c r="K2681" s="58" t="s">
        <v>203</v>
      </c>
      <c r="L2681" s="35">
        <v>2.1294629999999998E-2</v>
      </c>
      <c r="M2681" s="56"/>
      <c r="N2681" t="s">
        <v>786</v>
      </c>
      <c r="O2681" s="2" t="s">
        <v>203</v>
      </c>
      <c r="P2681" s="2" t="s">
        <v>203</v>
      </c>
      <c r="Q2681" s="2">
        <v>3319</v>
      </c>
      <c r="R2681" t="s">
        <v>3149</v>
      </c>
      <c r="S2681" t="s">
        <v>203</v>
      </c>
      <c r="T2681" t="s">
        <v>203</v>
      </c>
      <c r="U2681" s="2" t="s">
        <v>203</v>
      </c>
      <c r="V2681" s="2" t="s">
        <v>203</v>
      </c>
      <c r="W2681" s="8" t="s">
        <v>203</v>
      </c>
      <c r="X2681" s="2">
        <v>5525</v>
      </c>
      <c r="Y2681" s="45"/>
      <c r="AC2681" s="1" t="str">
        <f>IF(Table13[[#This Row],[TCS MP]]&gt;=Table13[[#This Row],[BMP]],IF(Table13[[#This Row],[TCS MP]]&lt;=Table13[[#This Row],[EMP]],"Good","EMP"),"BMP")</f>
        <v>EMP</v>
      </c>
    </row>
    <row r="2682" spans="1:29" ht="24" customHeight="1" x14ac:dyDescent="0.25">
      <c r="A2682" t="s">
        <v>12186</v>
      </c>
      <c r="B2682" t="s">
        <v>20133</v>
      </c>
      <c r="C2682">
        <v>5820</v>
      </c>
      <c r="D2682" t="s">
        <v>17074</v>
      </c>
      <c r="E2682" t="s">
        <v>12187</v>
      </c>
      <c r="F2682" s="9">
        <f>Table13[[#This Row],[ToMeasure]]-Table13[[#This Row],[FromMeasure]]</f>
        <v>0.19943537</v>
      </c>
      <c r="G2682" s="5" t="s">
        <v>12188</v>
      </c>
      <c r="H2682" s="35">
        <v>0</v>
      </c>
      <c r="I2682" s="56"/>
      <c r="J2682" t="s">
        <v>632</v>
      </c>
      <c r="K2682" s="58" t="s">
        <v>203</v>
      </c>
      <c r="L2682" s="35">
        <v>0.19943537</v>
      </c>
      <c r="M2682" s="56"/>
      <c r="N2682" t="s">
        <v>12189</v>
      </c>
      <c r="O2682" s="2">
        <v>151</v>
      </c>
      <c r="P2682" s="2">
        <v>0</v>
      </c>
      <c r="Q2682" s="2">
        <v>151</v>
      </c>
      <c r="R2682" t="s">
        <v>12190</v>
      </c>
      <c r="S2682">
        <v>16</v>
      </c>
      <c r="T2682" t="s">
        <v>203</v>
      </c>
      <c r="U2682" s="2">
        <v>5</v>
      </c>
      <c r="V2682" s="2">
        <v>59</v>
      </c>
      <c r="W2682" s="8">
        <v>0.42384105960264901</v>
      </c>
      <c r="X2682" s="2">
        <v>251</v>
      </c>
      <c r="Y2682" s="45"/>
      <c r="AC2682" s="1" t="str">
        <f>IF(Table13[[#This Row],[TCS MP]]&gt;=Table13[[#This Row],[BMP]],IF(Table13[[#This Row],[TCS MP]]&lt;=Table13[[#This Row],[EMP]],"Good","EMP"),"BMP")</f>
        <v>EMP</v>
      </c>
    </row>
    <row r="2683" spans="1:29" ht="24" customHeight="1" x14ac:dyDescent="0.25">
      <c r="A2683" t="s">
        <v>4583</v>
      </c>
      <c r="B2683" t="s">
        <v>20135</v>
      </c>
      <c r="C2683">
        <v>5822</v>
      </c>
      <c r="D2683" t="s">
        <v>17074</v>
      </c>
      <c r="E2683" t="s">
        <v>4584</v>
      </c>
      <c r="F2683" s="9">
        <f>Table13[[#This Row],[ToMeasure]]-Table13[[#This Row],[FromMeasure]]</f>
        <v>0.19660900000000001</v>
      </c>
      <c r="G2683" s="5" t="s">
        <v>4585</v>
      </c>
      <c r="H2683" s="35">
        <v>0</v>
      </c>
      <c r="I2683" s="56"/>
      <c r="J2683" t="s">
        <v>4488</v>
      </c>
      <c r="K2683" s="58" t="s">
        <v>203</v>
      </c>
      <c r="L2683" s="35">
        <v>0.19660900000000001</v>
      </c>
      <c r="M2683" s="56"/>
      <c r="N2683" t="s">
        <v>4586</v>
      </c>
      <c r="O2683" s="2">
        <v>53</v>
      </c>
      <c r="P2683" s="2">
        <v>0</v>
      </c>
      <c r="Q2683" s="2">
        <v>53</v>
      </c>
      <c r="R2683" t="s">
        <v>4587</v>
      </c>
      <c r="S2683">
        <v>22</v>
      </c>
      <c r="T2683" t="s">
        <v>203</v>
      </c>
      <c r="U2683" s="2">
        <v>2</v>
      </c>
      <c r="V2683" s="2">
        <v>7</v>
      </c>
      <c r="W2683" s="8">
        <v>0.16981132075471697</v>
      </c>
      <c r="X2683" s="2">
        <v>88</v>
      </c>
      <c r="Y2683" s="45"/>
      <c r="AC2683" s="1" t="str">
        <f>IF(Table13[[#This Row],[TCS MP]]&gt;=Table13[[#This Row],[BMP]],IF(Table13[[#This Row],[TCS MP]]&lt;=Table13[[#This Row],[EMP]],"Good","EMP"),"BMP")</f>
        <v>EMP</v>
      </c>
    </row>
    <row r="2684" spans="1:29" ht="24" customHeight="1" x14ac:dyDescent="0.25">
      <c r="A2684" t="s">
        <v>12191</v>
      </c>
      <c r="B2684" t="s">
        <v>20134</v>
      </c>
      <c r="C2684">
        <v>5821</v>
      </c>
      <c r="D2684" t="s">
        <v>17074</v>
      </c>
      <c r="E2684" t="s">
        <v>12192</v>
      </c>
      <c r="F2684" s="9">
        <f>Table13[[#This Row],[ToMeasure]]-Table13[[#This Row],[FromMeasure]]</f>
        <v>0.20681805</v>
      </c>
      <c r="G2684" s="5" t="s">
        <v>12189</v>
      </c>
      <c r="H2684" s="35">
        <v>0</v>
      </c>
      <c r="I2684" s="56"/>
      <c r="J2684" t="s">
        <v>12188</v>
      </c>
      <c r="K2684" s="58" t="s">
        <v>203</v>
      </c>
      <c r="L2684" s="35">
        <v>0.20681805</v>
      </c>
      <c r="M2684" s="56"/>
      <c r="N2684" t="s">
        <v>632</v>
      </c>
      <c r="O2684" s="2">
        <v>68</v>
      </c>
      <c r="P2684" s="2">
        <v>0</v>
      </c>
      <c r="Q2684" s="2">
        <v>68</v>
      </c>
      <c r="R2684" t="s">
        <v>12193</v>
      </c>
      <c r="S2684">
        <v>29</v>
      </c>
      <c r="T2684" t="s">
        <v>203</v>
      </c>
      <c r="U2684" s="2">
        <v>1</v>
      </c>
      <c r="V2684" s="2">
        <v>23</v>
      </c>
      <c r="W2684" s="8">
        <v>0.35294117647058826</v>
      </c>
      <c r="X2684" s="2">
        <v>113</v>
      </c>
      <c r="Y2684" s="45"/>
      <c r="AC2684" s="1" t="str">
        <f>IF(Table13[[#This Row],[TCS MP]]&gt;=Table13[[#This Row],[BMP]],IF(Table13[[#This Row],[TCS MP]]&lt;=Table13[[#This Row],[EMP]],"Good","EMP"),"BMP")</f>
        <v>EMP</v>
      </c>
    </row>
    <row r="2685" spans="1:29" ht="24" customHeight="1" x14ac:dyDescent="0.25">
      <c r="A2685" t="s">
        <v>9072</v>
      </c>
      <c r="B2685" t="s">
        <v>20136</v>
      </c>
      <c r="C2685">
        <v>5823</v>
      </c>
      <c r="D2685" t="s">
        <v>17074</v>
      </c>
      <c r="E2685" t="s">
        <v>9073</v>
      </c>
      <c r="F2685" s="9">
        <f>Table13[[#This Row],[ToMeasure]]-Table13[[#This Row],[FromMeasure]]</f>
        <v>0.19851940000000001</v>
      </c>
      <c r="G2685" s="5" t="s">
        <v>4586</v>
      </c>
      <c r="H2685" s="35">
        <v>0</v>
      </c>
      <c r="I2685" s="56"/>
      <c r="J2685" t="s">
        <v>4585</v>
      </c>
      <c r="K2685" s="58" t="s">
        <v>203</v>
      </c>
      <c r="L2685" s="35">
        <v>0.19851940000000001</v>
      </c>
      <c r="M2685" s="56"/>
      <c r="N2685" t="s">
        <v>4488</v>
      </c>
      <c r="O2685" s="2">
        <v>111</v>
      </c>
      <c r="P2685" s="2">
        <v>0</v>
      </c>
      <c r="Q2685" s="2">
        <v>111</v>
      </c>
      <c r="R2685" t="s">
        <v>9074</v>
      </c>
      <c r="S2685">
        <v>14</v>
      </c>
      <c r="T2685" t="s">
        <v>203</v>
      </c>
      <c r="U2685" s="2">
        <v>3</v>
      </c>
      <c r="V2685" s="2">
        <v>44</v>
      </c>
      <c r="W2685" s="8">
        <v>0.42342342342342343</v>
      </c>
      <c r="X2685" s="2">
        <v>185</v>
      </c>
      <c r="Y2685" s="45"/>
      <c r="AC2685" s="1" t="str">
        <f>IF(Table13[[#This Row],[TCS MP]]&gt;=Table13[[#This Row],[BMP]],IF(Table13[[#This Row],[TCS MP]]&lt;=Table13[[#This Row],[EMP]],"Good","EMP"),"BMP")</f>
        <v>EMP</v>
      </c>
    </row>
    <row r="2686" spans="1:29" ht="24" customHeight="1" x14ac:dyDescent="0.25">
      <c r="A2686" t="s">
        <v>4588</v>
      </c>
      <c r="B2686" t="s">
        <v>20138</v>
      </c>
      <c r="C2686">
        <v>5830</v>
      </c>
      <c r="D2686" t="s">
        <v>17074</v>
      </c>
      <c r="E2686" t="s">
        <v>4589</v>
      </c>
      <c r="F2686" s="9">
        <f>Table13[[#This Row],[ToMeasure]]-Table13[[#This Row],[FromMeasure]]</f>
        <v>0.34270240000000002</v>
      </c>
      <c r="G2686" s="5" t="s">
        <v>4590</v>
      </c>
      <c r="H2686" s="35">
        <v>0</v>
      </c>
      <c r="I2686" s="56"/>
      <c r="J2686" t="s">
        <v>632</v>
      </c>
      <c r="K2686" s="58" t="s">
        <v>203</v>
      </c>
      <c r="L2686" s="35">
        <v>0.34270240000000002</v>
      </c>
      <c r="M2686" s="56"/>
      <c r="N2686" t="s">
        <v>4591</v>
      </c>
      <c r="O2686" s="2">
        <v>128</v>
      </c>
      <c r="P2686" s="2">
        <v>0</v>
      </c>
      <c r="Q2686" s="2">
        <v>128</v>
      </c>
      <c r="R2686" t="s">
        <v>4592</v>
      </c>
      <c r="S2686">
        <v>14</v>
      </c>
      <c r="T2686" t="s">
        <v>203</v>
      </c>
      <c r="U2686" s="2">
        <v>4</v>
      </c>
      <c r="V2686" s="2">
        <v>51</v>
      </c>
      <c r="W2686" s="8">
        <v>0.4296875</v>
      </c>
      <c r="X2686" s="2">
        <v>213</v>
      </c>
      <c r="Y2686" s="45"/>
      <c r="AC2686" s="1" t="str">
        <f>IF(Table13[[#This Row],[TCS MP]]&gt;=Table13[[#This Row],[BMP]],IF(Table13[[#This Row],[TCS MP]]&lt;=Table13[[#This Row],[EMP]],"Good","EMP"),"BMP")</f>
        <v>EMP</v>
      </c>
    </row>
    <row r="2687" spans="1:29" ht="24" customHeight="1" x14ac:dyDescent="0.25">
      <c r="A2687" t="s">
        <v>8158</v>
      </c>
      <c r="B2687" t="s">
        <v>20140</v>
      </c>
      <c r="C2687">
        <v>5832</v>
      </c>
      <c r="D2687" t="s">
        <v>17074</v>
      </c>
      <c r="E2687" t="s">
        <v>8159</v>
      </c>
      <c r="F2687" s="9">
        <f>Table13[[#This Row],[ToMeasure]]-Table13[[#This Row],[FromMeasure]]</f>
        <v>0.23339609</v>
      </c>
      <c r="G2687" s="5" t="s">
        <v>4599</v>
      </c>
      <c r="H2687" s="35">
        <v>0</v>
      </c>
      <c r="I2687" s="56"/>
      <c r="J2687" t="s">
        <v>4488</v>
      </c>
      <c r="K2687" s="58" t="s">
        <v>203</v>
      </c>
      <c r="L2687" s="35">
        <v>0.23339609</v>
      </c>
      <c r="M2687" s="56"/>
      <c r="N2687" t="s">
        <v>4598</v>
      </c>
      <c r="O2687" s="2">
        <v>52</v>
      </c>
      <c r="P2687" s="2">
        <v>0</v>
      </c>
      <c r="Q2687" s="2">
        <v>52</v>
      </c>
      <c r="R2687" t="s">
        <v>8160</v>
      </c>
      <c r="S2687">
        <v>28</v>
      </c>
      <c r="T2687" t="s">
        <v>203</v>
      </c>
      <c r="U2687" s="2">
        <v>2</v>
      </c>
      <c r="V2687" s="2">
        <v>7</v>
      </c>
      <c r="W2687" s="8">
        <v>0.17307692307692307</v>
      </c>
      <c r="X2687" s="2">
        <v>87</v>
      </c>
      <c r="Y2687" s="45"/>
      <c r="AC2687" s="1" t="str">
        <f>IF(Table13[[#This Row],[TCS MP]]&gt;=Table13[[#This Row],[BMP]],IF(Table13[[#This Row],[TCS MP]]&lt;=Table13[[#This Row],[EMP]],"Good","EMP"),"BMP")</f>
        <v>EMP</v>
      </c>
    </row>
    <row r="2688" spans="1:29" ht="24" customHeight="1" x14ac:dyDescent="0.25">
      <c r="A2688" t="s">
        <v>4593</v>
      </c>
      <c r="B2688" t="s">
        <v>20139</v>
      </c>
      <c r="C2688">
        <v>5831</v>
      </c>
      <c r="D2688" t="s">
        <v>17074</v>
      </c>
      <c r="E2688" t="s">
        <v>4594</v>
      </c>
      <c r="F2688" s="9">
        <f>Table13[[#This Row],[ToMeasure]]-Table13[[#This Row],[FromMeasure]]</f>
        <v>0.30756610000000001</v>
      </c>
      <c r="G2688" s="5" t="s">
        <v>4591</v>
      </c>
      <c r="H2688" s="35">
        <v>0</v>
      </c>
      <c r="I2688" s="56"/>
      <c r="J2688" t="s">
        <v>4590</v>
      </c>
      <c r="K2688" s="58" t="s">
        <v>203</v>
      </c>
      <c r="L2688" s="35">
        <v>0.30756610000000001</v>
      </c>
      <c r="M2688" s="56"/>
      <c r="N2688" t="s">
        <v>632</v>
      </c>
      <c r="O2688" s="2">
        <v>85</v>
      </c>
      <c r="P2688" s="2">
        <v>0</v>
      </c>
      <c r="Q2688" s="2">
        <v>85</v>
      </c>
      <c r="R2688" t="s">
        <v>4595</v>
      </c>
      <c r="S2688">
        <v>23</v>
      </c>
      <c r="T2688" t="s">
        <v>203</v>
      </c>
      <c r="U2688" s="2">
        <v>2</v>
      </c>
      <c r="V2688" s="2">
        <v>31</v>
      </c>
      <c r="W2688" s="8">
        <v>0.38823529411764707</v>
      </c>
      <c r="X2688" s="2">
        <v>141</v>
      </c>
      <c r="Y2688" s="45"/>
      <c r="AC2688" s="1" t="str">
        <f>IF(Table13[[#This Row],[TCS MP]]&gt;=Table13[[#This Row],[BMP]],IF(Table13[[#This Row],[TCS MP]]&lt;=Table13[[#This Row],[EMP]],"Good","EMP"),"BMP")</f>
        <v>EMP</v>
      </c>
    </row>
    <row r="2689" spans="1:29" ht="24" customHeight="1" x14ac:dyDescent="0.25">
      <c r="A2689" t="s">
        <v>4596</v>
      </c>
      <c r="B2689" t="s">
        <v>20141</v>
      </c>
      <c r="C2689">
        <v>5833</v>
      </c>
      <c r="D2689" t="s">
        <v>17074</v>
      </c>
      <c r="E2689" t="s">
        <v>4597</v>
      </c>
      <c r="F2689" s="9">
        <f>Table13[[#This Row],[ToMeasure]]-Table13[[#This Row],[FromMeasure]]</f>
        <v>0.32659654999999999</v>
      </c>
      <c r="G2689" s="5" t="s">
        <v>4598</v>
      </c>
      <c r="H2689" s="35">
        <v>0</v>
      </c>
      <c r="I2689" s="56"/>
      <c r="J2689" t="s">
        <v>4599</v>
      </c>
      <c r="K2689" s="58" t="s">
        <v>203</v>
      </c>
      <c r="L2689" s="35">
        <v>0.32659654999999999</v>
      </c>
      <c r="M2689" s="56"/>
      <c r="N2689" t="s">
        <v>4488</v>
      </c>
      <c r="O2689" s="2">
        <v>73</v>
      </c>
      <c r="P2689" s="2">
        <v>0</v>
      </c>
      <c r="Q2689" s="2">
        <v>73</v>
      </c>
      <c r="R2689" t="s">
        <v>4600</v>
      </c>
      <c r="S2689">
        <v>19</v>
      </c>
      <c r="T2689" t="s">
        <v>203</v>
      </c>
      <c r="U2689" s="2">
        <v>3</v>
      </c>
      <c r="V2689" s="2">
        <v>11</v>
      </c>
      <c r="W2689" s="8">
        <v>0.19178082191780821</v>
      </c>
      <c r="X2689" s="2">
        <v>122</v>
      </c>
      <c r="Y2689" s="45"/>
      <c r="AC2689" s="1" t="str">
        <f>IF(Table13[[#This Row],[TCS MP]]&gt;=Table13[[#This Row],[BMP]],IF(Table13[[#This Row],[TCS MP]]&lt;=Table13[[#This Row],[EMP]],"Good","EMP"),"BMP")</f>
        <v>EMP</v>
      </c>
    </row>
    <row r="2690" spans="1:29" ht="24" customHeight="1" x14ac:dyDescent="0.25">
      <c r="A2690" t="s">
        <v>12194</v>
      </c>
      <c r="B2690" t="s">
        <v>20143</v>
      </c>
      <c r="C2690">
        <v>5840</v>
      </c>
      <c r="D2690" t="s">
        <v>17074</v>
      </c>
      <c r="E2690" t="s">
        <v>12195</v>
      </c>
      <c r="F2690" s="9">
        <f>Table13[[#This Row],[ToMeasure]]-Table13[[#This Row],[FromMeasure]]</f>
        <v>0.19164929</v>
      </c>
      <c r="G2690" s="5" t="s">
        <v>9078</v>
      </c>
      <c r="H2690" s="35">
        <v>0</v>
      </c>
      <c r="I2690" s="56"/>
      <c r="J2690" t="s">
        <v>632</v>
      </c>
      <c r="K2690" s="58" t="s">
        <v>203</v>
      </c>
      <c r="L2690" s="35">
        <v>0.19164929</v>
      </c>
      <c r="M2690" s="56"/>
      <c r="N2690" t="s">
        <v>9077</v>
      </c>
      <c r="O2690" s="2">
        <v>122</v>
      </c>
      <c r="P2690" s="2">
        <v>0</v>
      </c>
      <c r="Q2690" s="2">
        <v>122</v>
      </c>
      <c r="R2690" t="s">
        <v>12196</v>
      </c>
      <c r="S2690">
        <v>14</v>
      </c>
      <c r="T2690" t="s">
        <v>203</v>
      </c>
      <c r="U2690" s="2">
        <v>4</v>
      </c>
      <c r="V2690" s="2">
        <v>47</v>
      </c>
      <c r="W2690" s="8">
        <v>0.41803278688524592</v>
      </c>
      <c r="X2690" s="2">
        <v>203</v>
      </c>
      <c r="Y2690" s="45"/>
      <c r="AC2690" s="1" t="str">
        <f>IF(Table13[[#This Row],[TCS MP]]&gt;=Table13[[#This Row],[BMP]],IF(Table13[[#This Row],[TCS MP]]&lt;=Table13[[#This Row],[EMP]],"Good","EMP"),"BMP")</f>
        <v>EMP</v>
      </c>
    </row>
    <row r="2691" spans="1:29" ht="24" customHeight="1" x14ac:dyDescent="0.25">
      <c r="A2691" t="s">
        <v>8161</v>
      </c>
      <c r="B2691" t="s">
        <v>20145</v>
      </c>
      <c r="C2691">
        <v>5842</v>
      </c>
      <c r="D2691" t="s">
        <v>17074</v>
      </c>
      <c r="E2691" t="s">
        <v>8162</v>
      </c>
      <c r="F2691" s="9">
        <f>Table13[[#This Row],[ToMeasure]]-Table13[[#This Row],[FromMeasure]]</f>
        <v>0.22001048000000001</v>
      </c>
      <c r="G2691" s="5" t="s">
        <v>8163</v>
      </c>
      <c r="H2691" s="35">
        <v>0</v>
      </c>
      <c r="I2691" s="56"/>
      <c r="J2691" t="s">
        <v>4488</v>
      </c>
      <c r="K2691" s="58" t="s">
        <v>203</v>
      </c>
      <c r="L2691" s="35">
        <v>0.22001048000000001</v>
      </c>
      <c r="M2691" s="56"/>
      <c r="N2691" t="s">
        <v>8164</v>
      </c>
      <c r="O2691" s="2">
        <v>134</v>
      </c>
      <c r="P2691" s="2">
        <v>0</v>
      </c>
      <c r="Q2691" s="2">
        <v>134</v>
      </c>
      <c r="R2691" t="s">
        <v>8165</v>
      </c>
      <c r="S2691">
        <v>15</v>
      </c>
      <c r="T2691" t="s">
        <v>203</v>
      </c>
      <c r="U2691" s="2">
        <v>3</v>
      </c>
      <c r="V2691" s="2">
        <v>53</v>
      </c>
      <c r="W2691" s="8">
        <v>0.41791044776119401</v>
      </c>
      <c r="X2691" s="2">
        <v>223</v>
      </c>
      <c r="Y2691" s="45"/>
      <c r="AC2691" s="1" t="str">
        <f>IF(Table13[[#This Row],[TCS MP]]&gt;=Table13[[#This Row],[BMP]],IF(Table13[[#This Row],[TCS MP]]&lt;=Table13[[#This Row],[EMP]],"Good","EMP"),"BMP")</f>
        <v>EMP</v>
      </c>
    </row>
    <row r="2692" spans="1:29" ht="24" customHeight="1" x14ac:dyDescent="0.25">
      <c r="A2692" t="s">
        <v>9075</v>
      </c>
      <c r="B2692" t="s">
        <v>20144</v>
      </c>
      <c r="C2692">
        <v>5841</v>
      </c>
      <c r="D2692" t="s">
        <v>17074</v>
      </c>
      <c r="E2692" t="s">
        <v>9076</v>
      </c>
      <c r="F2692" s="9">
        <f>Table13[[#This Row],[ToMeasure]]-Table13[[#This Row],[FromMeasure]]</f>
        <v>0.21968636999999999</v>
      </c>
      <c r="G2692" s="5" t="s">
        <v>9077</v>
      </c>
      <c r="H2692" s="35">
        <v>0</v>
      </c>
      <c r="I2692" s="56"/>
      <c r="J2692" t="s">
        <v>9078</v>
      </c>
      <c r="K2692" s="58" t="s">
        <v>203</v>
      </c>
      <c r="L2692" s="35">
        <v>0.21968636999999999</v>
      </c>
      <c r="M2692" s="56"/>
      <c r="N2692" t="s">
        <v>632</v>
      </c>
      <c r="O2692" s="2">
        <v>77</v>
      </c>
      <c r="P2692" s="2">
        <v>0</v>
      </c>
      <c r="Q2692" s="2">
        <v>77</v>
      </c>
      <c r="R2692" t="s">
        <v>9079</v>
      </c>
      <c r="S2692">
        <v>17</v>
      </c>
      <c r="T2692" t="s">
        <v>203</v>
      </c>
      <c r="U2692" s="2">
        <v>2</v>
      </c>
      <c r="V2692" s="2">
        <v>29</v>
      </c>
      <c r="W2692" s="8">
        <v>0.40259740259740262</v>
      </c>
      <c r="X2692" s="2">
        <v>128</v>
      </c>
      <c r="Y2692" s="45"/>
      <c r="AC2692" s="1" t="str">
        <f>IF(Table13[[#This Row],[TCS MP]]&gt;=Table13[[#This Row],[BMP]],IF(Table13[[#This Row],[TCS MP]]&lt;=Table13[[#This Row],[EMP]],"Good","EMP"),"BMP")</f>
        <v>EMP</v>
      </c>
    </row>
    <row r="2693" spans="1:29" ht="24" customHeight="1" x14ac:dyDescent="0.25">
      <c r="A2693" t="s">
        <v>8166</v>
      </c>
      <c r="B2693" t="s">
        <v>20146</v>
      </c>
      <c r="C2693">
        <v>5843</v>
      </c>
      <c r="D2693" t="s">
        <v>17074</v>
      </c>
      <c r="E2693" t="s">
        <v>8167</v>
      </c>
      <c r="F2693" s="9">
        <f>Table13[[#This Row],[ToMeasure]]-Table13[[#This Row],[FromMeasure]]</f>
        <v>0.22147194000000001</v>
      </c>
      <c r="G2693" s="5" t="s">
        <v>8164</v>
      </c>
      <c r="H2693" s="35">
        <v>0</v>
      </c>
      <c r="I2693" s="56"/>
      <c r="J2693" t="s">
        <v>8163</v>
      </c>
      <c r="K2693" s="58" t="s">
        <v>203</v>
      </c>
      <c r="L2693" s="35">
        <v>0.22147194000000001</v>
      </c>
      <c r="M2693" s="56"/>
      <c r="N2693" t="s">
        <v>4488</v>
      </c>
      <c r="O2693" s="2">
        <v>53</v>
      </c>
      <c r="P2693" s="2">
        <v>0</v>
      </c>
      <c r="Q2693" s="2">
        <v>53</v>
      </c>
      <c r="R2693" t="s">
        <v>8168</v>
      </c>
      <c r="S2693">
        <v>19</v>
      </c>
      <c r="T2693" t="s">
        <v>203</v>
      </c>
      <c r="U2693" s="2">
        <v>2</v>
      </c>
      <c r="V2693" s="2">
        <v>7</v>
      </c>
      <c r="W2693" s="8">
        <v>0.16981132075471697</v>
      </c>
      <c r="X2693" s="2">
        <v>88</v>
      </c>
      <c r="Y2693" s="45"/>
      <c r="AC2693" s="1" t="str">
        <f>IF(Table13[[#This Row],[TCS MP]]&gt;=Table13[[#This Row],[BMP]],IF(Table13[[#This Row],[TCS MP]]&lt;=Table13[[#This Row],[EMP]],"Good","EMP"),"BMP")</f>
        <v>EMP</v>
      </c>
    </row>
    <row r="2694" spans="1:29" ht="24" customHeight="1" x14ac:dyDescent="0.25">
      <c r="A2694" t="s">
        <v>8169</v>
      </c>
      <c r="B2694" t="s">
        <v>20148</v>
      </c>
      <c r="C2694">
        <v>5850</v>
      </c>
      <c r="D2694" t="s">
        <v>17074</v>
      </c>
      <c r="E2694" t="s">
        <v>8170</v>
      </c>
      <c r="F2694" s="9">
        <f>Table13[[#This Row],[ToMeasure]]-Table13[[#This Row],[FromMeasure]]</f>
        <v>0.17512780999999999</v>
      </c>
      <c r="G2694" s="5" t="s">
        <v>8171</v>
      </c>
      <c r="H2694" s="35">
        <v>0</v>
      </c>
      <c r="I2694" s="56"/>
      <c r="J2694" t="s">
        <v>632</v>
      </c>
      <c r="K2694" s="58" t="s">
        <v>203</v>
      </c>
      <c r="L2694" s="35">
        <v>0.17512780999999999</v>
      </c>
      <c r="M2694" s="56"/>
      <c r="N2694" t="s">
        <v>8172</v>
      </c>
      <c r="O2694" s="2">
        <v>43</v>
      </c>
      <c r="P2694" s="2">
        <v>0</v>
      </c>
      <c r="Q2694" s="2">
        <v>43</v>
      </c>
      <c r="R2694" t="s">
        <v>8173</v>
      </c>
      <c r="S2694">
        <v>20</v>
      </c>
      <c r="T2694" t="s">
        <v>203</v>
      </c>
      <c r="U2694" s="2">
        <v>1</v>
      </c>
      <c r="V2694" s="2">
        <v>2</v>
      </c>
      <c r="W2694" s="8">
        <v>6.9767441860465115E-2</v>
      </c>
      <c r="X2694" s="2">
        <v>68</v>
      </c>
      <c r="Y2694" s="45"/>
      <c r="AC2694" s="1" t="str">
        <f>IF(Table13[[#This Row],[TCS MP]]&gt;=Table13[[#This Row],[BMP]],IF(Table13[[#This Row],[TCS MP]]&lt;=Table13[[#This Row],[EMP]],"Good","EMP"),"BMP")</f>
        <v>EMP</v>
      </c>
    </row>
    <row r="2695" spans="1:29" ht="24" customHeight="1" x14ac:dyDescent="0.25">
      <c r="A2695" t="s">
        <v>12197</v>
      </c>
      <c r="B2695" t="s">
        <v>20150</v>
      </c>
      <c r="C2695">
        <v>5852</v>
      </c>
      <c r="D2695" t="s">
        <v>17074</v>
      </c>
      <c r="E2695" t="s">
        <v>12198</v>
      </c>
      <c r="F2695" s="9">
        <f>Table13[[#This Row],[ToMeasure]]-Table13[[#This Row],[FromMeasure]]</f>
        <v>0.20328226999999999</v>
      </c>
      <c r="G2695" s="5" t="s">
        <v>8180</v>
      </c>
      <c r="H2695" s="35">
        <v>0</v>
      </c>
      <c r="I2695" s="56"/>
      <c r="J2695" t="s">
        <v>4488</v>
      </c>
      <c r="K2695" s="58" t="s">
        <v>203</v>
      </c>
      <c r="L2695" s="35">
        <v>0.20328226999999999</v>
      </c>
      <c r="M2695" s="56"/>
      <c r="N2695" t="s">
        <v>8179</v>
      </c>
      <c r="O2695" s="2">
        <v>53</v>
      </c>
      <c r="P2695" s="2">
        <v>0</v>
      </c>
      <c r="Q2695" s="2">
        <v>53</v>
      </c>
      <c r="R2695" t="s">
        <v>12199</v>
      </c>
      <c r="S2695">
        <v>16</v>
      </c>
      <c r="T2695" t="s">
        <v>203</v>
      </c>
      <c r="U2695" s="2">
        <v>2</v>
      </c>
      <c r="V2695" s="2">
        <v>4</v>
      </c>
      <c r="W2695" s="8">
        <v>0.11320754716981132</v>
      </c>
      <c r="X2695" s="2">
        <v>84</v>
      </c>
      <c r="Y2695" s="45"/>
      <c r="AC2695" s="1" t="str">
        <f>IF(Table13[[#This Row],[TCS MP]]&gt;=Table13[[#This Row],[BMP]],IF(Table13[[#This Row],[TCS MP]]&lt;=Table13[[#This Row],[EMP]],"Good","EMP"),"BMP")</f>
        <v>EMP</v>
      </c>
    </row>
    <row r="2696" spans="1:29" ht="24" customHeight="1" x14ac:dyDescent="0.25">
      <c r="A2696" t="s">
        <v>8174</v>
      </c>
      <c r="B2696" t="s">
        <v>20149</v>
      </c>
      <c r="C2696">
        <v>5851</v>
      </c>
      <c r="D2696" t="s">
        <v>17074</v>
      </c>
      <c r="E2696" t="s">
        <v>8175</v>
      </c>
      <c r="F2696" s="9">
        <f>Table13[[#This Row],[ToMeasure]]-Table13[[#This Row],[FromMeasure]]</f>
        <v>0.33189727000000002</v>
      </c>
      <c r="G2696" s="5" t="s">
        <v>8172</v>
      </c>
      <c r="H2696" s="35">
        <v>0</v>
      </c>
      <c r="I2696" s="56"/>
      <c r="J2696" t="s">
        <v>8171</v>
      </c>
      <c r="K2696" s="58" t="s">
        <v>203</v>
      </c>
      <c r="L2696" s="35">
        <v>0.33189727000000002</v>
      </c>
      <c r="M2696" s="56"/>
      <c r="N2696" t="s">
        <v>632</v>
      </c>
      <c r="O2696" s="2">
        <v>41</v>
      </c>
      <c r="P2696" s="2">
        <v>0</v>
      </c>
      <c r="Q2696" s="2">
        <v>41</v>
      </c>
      <c r="R2696" t="s">
        <v>8176</v>
      </c>
      <c r="S2696">
        <v>22</v>
      </c>
      <c r="T2696" t="s">
        <v>203</v>
      </c>
      <c r="U2696" s="2">
        <v>2</v>
      </c>
      <c r="V2696" s="2">
        <v>3</v>
      </c>
      <c r="W2696" s="8">
        <v>0.12195121951219512</v>
      </c>
      <c r="X2696" s="2">
        <v>65</v>
      </c>
      <c r="Y2696" s="45"/>
      <c r="AC2696" s="1" t="str">
        <f>IF(Table13[[#This Row],[TCS MP]]&gt;=Table13[[#This Row],[BMP]],IF(Table13[[#This Row],[TCS MP]]&lt;=Table13[[#This Row],[EMP]],"Good","EMP"),"BMP")</f>
        <v>EMP</v>
      </c>
    </row>
    <row r="2697" spans="1:29" ht="24" customHeight="1" x14ac:dyDescent="0.25">
      <c r="A2697" t="s">
        <v>8177</v>
      </c>
      <c r="B2697" t="s">
        <v>20151</v>
      </c>
      <c r="C2697">
        <v>5853</v>
      </c>
      <c r="D2697" t="s">
        <v>17074</v>
      </c>
      <c r="E2697" t="s">
        <v>8178</v>
      </c>
      <c r="F2697" s="9">
        <f>Table13[[#This Row],[ToMeasure]]-Table13[[#This Row],[FromMeasure]]</f>
        <v>0.27593558000000001</v>
      </c>
      <c r="G2697" s="5" t="s">
        <v>8179</v>
      </c>
      <c r="H2697" s="35">
        <v>0</v>
      </c>
      <c r="I2697" s="56"/>
      <c r="J2697" t="s">
        <v>8180</v>
      </c>
      <c r="K2697" s="58" t="s">
        <v>203</v>
      </c>
      <c r="L2697" s="35">
        <v>0.27593558000000001</v>
      </c>
      <c r="M2697" s="56"/>
      <c r="N2697" t="s">
        <v>4488</v>
      </c>
      <c r="O2697" s="2">
        <v>55</v>
      </c>
      <c r="P2697" s="2">
        <v>0</v>
      </c>
      <c r="Q2697" s="2">
        <v>55</v>
      </c>
      <c r="R2697" t="s">
        <v>8181</v>
      </c>
      <c r="S2697">
        <v>16</v>
      </c>
      <c r="T2697" t="s">
        <v>203</v>
      </c>
      <c r="U2697" s="2">
        <v>2</v>
      </c>
      <c r="V2697" s="2">
        <v>6</v>
      </c>
      <c r="W2697" s="8">
        <v>0.14545454545454545</v>
      </c>
      <c r="X2697" s="2">
        <v>87</v>
      </c>
      <c r="Y2697" s="45"/>
      <c r="AC2697" s="1" t="str">
        <f>IF(Table13[[#This Row],[TCS MP]]&gt;=Table13[[#This Row],[BMP]],IF(Table13[[#This Row],[TCS MP]]&lt;=Table13[[#This Row],[EMP]],"Good","EMP"),"BMP")</f>
        <v>EMP</v>
      </c>
    </row>
    <row r="2698" spans="1:29" ht="24" customHeight="1" x14ac:dyDescent="0.25">
      <c r="A2698" t="s">
        <v>4601</v>
      </c>
      <c r="B2698" t="s">
        <v>20153</v>
      </c>
      <c r="C2698">
        <v>5860</v>
      </c>
      <c r="D2698" t="s">
        <v>17074</v>
      </c>
      <c r="E2698" t="s">
        <v>4602</v>
      </c>
      <c r="F2698" s="9">
        <f>Table13[[#This Row],[ToMeasure]]-Table13[[#This Row],[FromMeasure]]</f>
        <v>0.18693427000000001</v>
      </c>
      <c r="G2698" s="5" t="s">
        <v>4603</v>
      </c>
      <c r="H2698" s="35">
        <v>0</v>
      </c>
      <c r="I2698" s="56"/>
      <c r="J2698" t="s">
        <v>632</v>
      </c>
      <c r="K2698" s="58" t="s">
        <v>203</v>
      </c>
      <c r="L2698" s="35">
        <v>0.18693427000000001</v>
      </c>
      <c r="M2698" s="56"/>
      <c r="N2698" t="s">
        <v>4604</v>
      </c>
      <c r="O2698" s="2">
        <v>185</v>
      </c>
      <c r="P2698" s="2">
        <v>0</v>
      </c>
      <c r="Q2698" s="2">
        <v>185</v>
      </c>
      <c r="R2698" t="s">
        <v>4605</v>
      </c>
      <c r="S2698">
        <v>14</v>
      </c>
      <c r="T2698" t="s">
        <v>203</v>
      </c>
      <c r="U2698" s="2">
        <v>10</v>
      </c>
      <c r="V2698" s="2">
        <v>21</v>
      </c>
      <c r="W2698" s="8">
        <v>0.16756756756756758</v>
      </c>
      <c r="X2698" s="2">
        <v>292</v>
      </c>
      <c r="Y2698" s="45"/>
      <c r="AC2698" s="1" t="str">
        <f>IF(Table13[[#This Row],[TCS MP]]&gt;=Table13[[#This Row],[BMP]],IF(Table13[[#This Row],[TCS MP]]&lt;=Table13[[#This Row],[EMP]],"Good","EMP"),"BMP")</f>
        <v>EMP</v>
      </c>
    </row>
    <row r="2699" spans="1:29" ht="24" customHeight="1" x14ac:dyDescent="0.25">
      <c r="A2699" t="s">
        <v>8182</v>
      </c>
      <c r="B2699" t="s">
        <v>20155</v>
      </c>
      <c r="C2699">
        <v>5862</v>
      </c>
      <c r="D2699" t="s">
        <v>17074</v>
      </c>
      <c r="E2699" t="s">
        <v>8183</v>
      </c>
      <c r="F2699" s="9">
        <f>Table13[[#This Row],[ToMeasure]]-Table13[[#This Row],[FromMeasure]]</f>
        <v>0.19605740999999999</v>
      </c>
      <c r="G2699" s="5" t="s">
        <v>8184</v>
      </c>
      <c r="H2699" s="35">
        <v>0</v>
      </c>
      <c r="I2699" s="56"/>
      <c r="J2699" t="s">
        <v>4488</v>
      </c>
      <c r="K2699" s="58" t="s">
        <v>203</v>
      </c>
      <c r="L2699" s="35">
        <v>0.19605740999999999</v>
      </c>
      <c r="M2699" s="56"/>
      <c r="N2699" t="s">
        <v>8185</v>
      </c>
      <c r="O2699" s="2">
        <v>120</v>
      </c>
      <c r="P2699" s="2">
        <v>0</v>
      </c>
      <c r="Q2699" s="2">
        <v>120</v>
      </c>
      <c r="R2699" t="s">
        <v>8186</v>
      </c>
      <c r="S2699">
        <v>15</v>
      </c>
      <c r="T2699" t="s">
        <v>203</v>
      </c>
      <c r="U2699" s="2">
        <v>7</v>
      </c>
      <c r="V2699" s="2">
        <v>9</v>
      </c>
      <c r="W2699" s="8">
        <v>0.13333333333333333</v>
      </c>
      <c r="X2699" s="2">
        <v>190</v>
      </c>
      <c r="Y2699" s="45"/>
      <c r="AC2699" s="1" t="str">
        <f>IF(Table13[[#This Row],[TCS MP]]&gt;=Table13[[#This Row],[BMP]],IF(Table13[[#This Row],[TCS MP]]&lt;=Table13[[#This Row],[EMP]],"Good","EMP"),"BMP")</f>
        <v>EMP</v>
      </c>
    </row>
    <row r="2700" spans="1:29" ht="24" customHeight="1" x14ac:dyDescent="0.25">
      <c r="A2700" t="s">
        <v>4606</v>
      </c>
      <c r="B2700" t="s">
        <v>20154</v>
      </c>
      <c r="C2700">
        <v>5861</v>
      </c>
      <c r="D2700" t="s">
        <v>17074</v>
      </c>
      <c r="E2700" t="s">
        <v>4607</v>
      </c>
      <c r="F2700" s="9">
        <f>Table13[[#This Row],[ToMeasure]]-Table13[[#This Row],[FromMeasure]]</f>
        <v>0.26437008000000001</v>
      </c>
      <c r="G2700" s="5" t="s">
        <v>4604</v>
      </c>
      <c r="H2700" s="35">
        <v>0</v>
      </c>
      <c r="I2700" s="56"/>
      <c r="J2700" t="s">
        <v>4603</v>
      </c>
      <c r="K2700" s="58" t="s">
        <v>203</v>
      </c>
      <c r="L2700" s="35">
        <v>0.26437008000000001</v>
      </c>
      <c r="M2700" s="56"/>
      <c r="N2700" t="s">
        <v>632</v>
      </c>
      <c r="O2700" s="2">
        <v>78</v>
      </c>
      <c r="P2700" s="2">
        <v>0</v>
      </c>
      <c r="Q2700" s="2">
        <v>78</v>
      </c>
      <c r="R2700" t="s">
        <v>4608</v>
      </c>
      <c r="S2700">
        <v>21</v>
      </c>
      <c r="T2700" t="s">
        <v>203</v>
      </c>
      <c r="U2700" s="2">
        <v>3</v>
      </c>
      <c r="V2700" s="2">
        <v>4</v>
      </c>
      <c r="W2700" s="8">
        <v>8.9743589743589744E-2</v>
      </c>
      <c r="X2700" s="2">
        <v>123</v>
      </c>
      <c r="Y2700" s="45"/>
      <c r="AC2700" s="1" t="str">
        <f>IF(Table13[[#This Row],[TCS MP]]&gt;=Table13[[#This Row],[BMP]],IF(Table13[[#This Row],[TCS MP]]&lt;=Table13[[#This Row],[EMP]],"Good","EMP"),"BMP")</f>
        <v>EMP</v>
      </c>
    </row>
    <row r="2701" spans="1:29" ht="24" customHeight="1" x14ac:dyDescent="0.25">
      <c r="A2701" t="s">
        <v>9080</v>
      </c>
      <c r="B2701" t="s">
        <v>20156</v>
      </c>
      <c r="C2701">
        <v>5863</v>
      </c>
      <c r="D2701" t="s">
        <v>17074</v>
      </c>
      <c r="E2701" t="s">
        <v>9081</v>
      </c>
      <c r="F2701" s="9">
        <f>Table13[[#This Row],[ToMeasure]]-Table13[[#This Row],[FromMeasure]]</f>
        <v>0.21596821999999999</v>
      </c>
      <c r="G2701" s="5" t="s">
        <v>8185</v>
      </c>
      <c r="H2701" s="35">
        <v>0</v>
      </c>
      <c r="I2701" s="56"/>
      <c r="J2701" t="s">
        <v>8184</v>
      </c>
      <c r="K2701" s="58" t="s">
        <v>203</v>
      </c>
      <c r="L2701" s="35">
        <v>0.21596821999999999</v>
      </c>
      <c r="M2701" s="56"/>
      <c r="N2701" t="s">
        <v>4488</v>
      </c>
      <c r="O2701" s="2">
        <v>137</v>
      </c>
      <c r="P2701" s="2">
        <v>0</v>
      </c>
      <c r="Q2701" s="2">
        <v>137</v>
      </c>
      <c r="R2701" t="s">
        <v>9082</v>
      </c>
      <c r="S2701">
        <v>24</v>
      </c>
      <c r="T2701" t="s">
        <v>203</v>
      </c>
      <c r="U2701" s="2">
        <v>8</v>
      </c>
      <c r="V2701" s="2">
        <v>13</v>
      </c>
      <c r="W2701" s="8">
        <v>0.15328467153284672</v>
      </c>
      <c r="X2701" s="2">
        <v>217</v>
      </c>
      <c r="Y2701" s="45"/>
      <c r="AC2701" s="1" t="str">
        <f>IF(Table13[[#This Row],[TCS MP]]&gt;=Table13[[#This Row],[BMP]],IF(Table13[[#This Row],[TCS MP]]&lt;=Table13[[#This Row],[EMP]],"Good","EMP"),"BMP")</f>
        <v>EMP</v>
      </c>
    </row>
    <row r="2702" spans="1:29" ht="24" customHeight="1" x14ac:dyDescent="0.25">
      <c r="A2702" t="s">
        <v>4609</v>
      </c>
      <c r="B2702" t="s">
        <v>20158</v>
      </c>
      <c r="C2702">
        <v>5870</v>
      </c>
      <c r="D2702" t="s">
        <v>17074</v>
      </c>
      <c r="E2702" t="s">
        <v>4610</v>
      </c>
      <c r="F2702" s="9">
        <f>Table13[[#This Row],[ToMeasure]]-Table13[[#This Row],[FromMeasure]]</f>
        <v>0.26027904000000002</v>
      </c>
      <c r="G2702" s="5" t="s">
        <v>4611</v>
      </c>
      <c r="H2702" s="35">
        <v>0</v>
      </c>
      <c r="I2702" s="56"/>
      <c r="J2702" t="s">
        <v>632</v>
      </c>
      <c r="K2702" s="58" t="s">
        <v>203</v>
      </c>
      <c r="L2702" s="35">
        <v>0.26027904000000002</v>
      </c>
      <c r="M2702" s="56"/>
      <c r="N2702" t="s">
        <v>4612</v>
      </c>
      <c r="O2702" s="2">
        <v>95</v>
      </c>
      <c r="P2702" s="2">
        <v>0</v>
      </c>
      <c r="Q2702" s="2">
        <v>95</v>
      </c>
      <c r="R2702" t="s">
        <v>4613</v>
      </c>
      <c r="S2702">
        <v>17</v>
      </c>
      <c r="T2702" t="s">
        <v>203</v>
      </c>
      <c r="U2702" s="2">
        <v>4</v>
      </c>
      <c r="V2702" s="2">
        <v>6</v>
      </c>
      <c r="W2702" s="8">
        <v>0.10526315789473684</v>
      </c>
      <c r="X2702" s="2">
        <v>150</v>
      </c>
      <c r="Y2702" s="45"/>
      <c r="AC2702" s="1" t="str">
        <f>IF(Table13[[#This Row],[TCS MP]]&gt;=Table13[[#This Row],[BMP]],IF(Table13[[#This Row],[TCS MP]]&lt;=Table13[[#This Row],[EMP]],"Good","EMP"),"BMP")</f>
        <v>EMP</v>
      </c>
    </row>
    <row r="2703" spans="1:29" ht="24" customHeight="1" x14ac:dyDescent="0.25">
      <c r="A2703" t="s">
        <v>4614</v>
      </c>
      <c r="B2703" t="s">
        <v>20160</v>
      </c>
      <c r="C2703">
        <v>5872</v>
      </c>
      <c r="D2703" t="s">
        <v>17074</v>
      </c>
      <c r="E2703" t="s">
        <v>4615</v>
      </c>
      <c r="F2703" s="9">
        <f>Table13[[#This Row],[ToMeasure]]-Table13[[#This Row],[FromMeasure]]</f>
        <v>0.24958079</v>
      </c>
      <c r="G2703" s="5" t="s">
        <v>4616</v>
      </c>
      <c r="H2703" s="35">
        <v>0</v>
      </c>
      <c r="I2703" s="56"/>
      <c r="J2703" t="s">
        <v>4488</v>
      </c>
      <c r="K2703" s="58" t="s">
        <v>203</v>
      </c>
      <c r="L2703" s="35">
        <v>0.24958079</v>
      </c>
      <c r="M2703" s="56"/>
      <c r="N2703" t="s">
        <v>4617</v>
      </c>
      <c r="O2703" s="2">
        <v>79</v>
      </c>
      <c r="P2703" s="2">
        <v>0</v>
      </c>
      <c r="Q2703" s="2">
        <v>79</v>
      </c>
      <c r="R2703" t="s">
        <v>4618</v>
      </c>
      <c r="S2703">
        <v>19</v>
      </c>
      <c r="T2703" t="s">
        <v>203</v>
      </c>
      <c r="U2703" s="2">
        <v>3</v>
      </c>
      <c r="V2703" s="2">
        <v>4</v>
      </c>
      <c r="W2703" s="8">
        <v>8.8607594936708861E-2</v>
      </c>
      <c r="X2703" s="2">
        <v>125</v>
      </c>
      <c r="Y2703" s="45"/>
      <c r="AC2703" s="1" t="str">
        <f>IF(Table13[[#This Row],[TCS MP]]&gt;=Table13[[#This Row],[BMP]],IF(Table13[[#This Row],[TCS MP]]&lt;=Table13[[#This Row],[EMP]],"Good","EMP"),"BMP")</f>
        <v>EMP</v>
      </c>
    </row>
    <row r="2704" spans="1:29" ht="24" customHeight="1" x14ac:dyDescent="0.25">
      <c r="A2704" t="s">
        <v>12200</v>
      </c>
      <c r="B2704" t="s">
        <v>20159</v>
      </c>
      <c r="C2704">
        <v>5871</v>
      </c>
      <c r="D2704" t="s">
        <v>17074</v>
      </c>
      <c r="E2704" t="s">
        <v>12201</v>
      </c>
      <c r="F2704" s="9">
        <f>Table13[[#This Row],[ToMeasure]]-Table13[[#This Row],[FromMeasure]]</f>
        <v>0.26494583999999999</v>
      </c>
      <c r="G2704" s="5" t="s">
        <v>4612</v>
      </c>
      <c r="H2704" s="35">
        <v>0</v>
      </c>
      <c r="I2704" s="56"/>
      <c r="J2704" t="s">
        <v>4611</v>
      </c>
      <c r="K2704" s="58" t="s">
        <v>203</v>
      </c>
      <c r="L2704" s="35">
        <v>0.26494583999999999</v>
      </c>
      <c r="M2704" s="56"/>
      <c r="N2704" t="s">
        <v>632</v>
      </c>
      <c r="O2704" s="2">
        <v>186</v>
      </c>
      <c r="P2704" s="2">
        <v>0</v>
      </c>
      <c r="Q2704" s="2">
        <v>186</v>
      </c>
      <c r="R2704" t="s">
        <v>12202</v>
      </c>
      <c r="S2704">
        <v>14</v>
      </c>
      <c r="T2704" t="s">
        <v>203</v>
      </c>
      <c r="U2704" s="2">
        <v>12</v>
      </c>
      <c r="V2704" s="2">
        <v>24</v>
      </c>
      <c r="W2704" s="8">
        <v>0.19354838709677419</v>
      </c>
      <c r="X2704" s="2">
        <v>294</v>
      </c>
      <c r="Y2704" s="45"/>
      <c r="AC2704" s="1" t="str">
        <f>IF(Table13[[#This Row],[TCS MP]]&gt;=Table13[[#This Row],[BMP]],IF(Table13[[#This Row],[TCS MP]]&lt;=Table13[[#This Row],[EMP]],"Good","EMP"),"BMP")</f>
        <v>EMP</v>
      </c>
    </row>
    <row r="2705" spans="1:29" ht="24" customHeight="1" x14ac:dyDescent="0.25">
      <c r="A2705" t="s">
        <v>12203</v>
      </c>
      <c r="B2705" t="s">
        <v>20161</v>
      </c>
      <c r="C2705">
        <v>5873</v>
      </c>
      <c r="D2705" t="s">
        <v>17074</v>
      </c>
      <c r="E2705" t="s">
        <v>12204</v>
      </c>
      <c r="F2705" s="9">
        <f>Table13[[#This Row],[ToMeasure]]-Table13[[#This Row],[FromMeasure]]</f>
        <v>0.26839084000000002</v>
      </c>
      <c r="G2705" s="5" t="s">
        <v>4617</v>
      </c>
      <c r="H2705" s="35">
        <v>0</v>
      </c>
      <c r="I2705" s="56"/>
      <c r="J2705" t="s">
        <v>4616</v>
      </c>
      <c r="K2705" s="58" t="s">
        <v>203</v>
      </c>
      <c r="L2705" s="35">
        <v>0.26839084000000002</v>
      </c>
      <c r="M2705" s="56"/>
      <c r="N2705" t="s">
        <v>4488</v>
      </c>
      <c r="O2705" s="2">
        <v>151</v>
      </c>
      <c r="P2705" s="2">
        <v>0</v>
      </c>
      <c r="Q2705" s="2">
        <v>151</v>
      </c>
      <c r="R2705" t="s">
        <v>12205</v>
      </c>
      <c r="S2705">
        <v>16</v>
      </c>
      <c r="T2705" t="s">
        <v>203</v>
      </c>
      <c r="U2705" s="2">
        <v>8</v>
      </c>
      <c r="V2705" s="2">
        <v>15</v>
      </c>
      <c r="W2705" s="8">
        <v>0.15231788079470199</v>
      </c>
      <c r="X2705" s="2">
        <v>239</v>
      </c>
      <c r="Y2705" s="45"/>
      <c r="AC2705" s="1" t="str">
        <f>IF(Table13[[#This Row],[TCS MP]]&gt;=Table13[[#This Row],[BMP]],IF(Table13[[#This Row],[TCS MP]]&lt;=Table13[[#This Row],[EMP]],"Good","EMP"),"BMP")</f>
        <v>EMP</v>
      </c>
    </row>
    <row r="2706" spans="1:29" ht="24" customHeight="1" x14ac:dyDescent="0.25">
      <c r="A2706" t="s">
        <v>12206</v>
      </c>
      <c r="B2706" t="s">
        <v>20163</v>
      </c>
      <c r="C2706">
        <v>5880</v>
      </c>
      <c r="D2706" t="s">
        <v>17074</v>
      </c>
      <c r="E2706" t="s">
        <v>12207</v>
      </c>
      <c r="F2706" s="9">
        <f>Table13[[#This Row],[ToMeasure]]-Table13[[#This Row],[FromMeasure]]</f>
        <v>0.12659297</v>
      </c>
      <c r="G2706" s="5" t="s">
        <v>12208</v>
      </c>
      <c r="H2706" s="35">
        <v>0</v>
      </c>
      <c r="I2706" s="56"/>
      <c r="J2706" t="s">
        <v>632</v>
      </c>
      <c r="K2706" s="58" t="s">
        <v>203</v>
      </c>
      <c r="L2706" s="35">
        <v>0.12659297</v>
      </c>
      <c r="M2706" s="56"/>
      <c r="N2706" t="s">
        <v>4483</v>
      </c>
      <c r="O2706" s="2">
        <v>613</v>
      </c>
      <c r="P2706" s="2">
        <v>0</v>
      </c>
      <c r="Q2706" s="2">
        <v>613</v>
      </c>
      <c r="R2706" t="s">
        <v>12209</v>
      </c>
      <c r="S2706">
        <v>14</v>
      </c>
      <c r="T2706" t="s">
        <v>203</v>
      </c>
      <c r="U2706" s="2">
        <v>40</v>
      </c>
      <c r="V2706" s="2">
        <v>77</v>
      </c>
      <c r="W2706" s="8">
        <v>0.19086460032626426</v>
      </c>
      <c r="X2706" s="2">
        <v>969</v>
      </c>
      <c r="Y2706" s="45"/>
      <c r="AC2706" s="1" t="str">
        <f>IF(Table13[[#This Row],[TCS MP]]&gt;=Table13[[#This Row],[BMP]],IF(Table13[[#This Row],[TCS MP]]&lt;=Table13[[#This Row],[EMP]],"Good","EMP"),"BMP")</f>
        <v>EMP</v>
      </c>
    </row>
    <row r="2707" spans="1:29" ht="24" customHeight="1" x14ac:dyDescent="0.25">
      <c r="A2707" t="s">
        <v>12210</v>
      </c>
      <c r="B2707" t="s">
        <v>20165</v>
      </c>
      <c r="C2707">
        <v>5882</v>
      </c>
      <c r="D2707" t="s">
        <v>17074</v>
      </c>
      <c r="E2707" t="s">
        <v>2425</v>
      </c>
      <c r="F2707" s="9">
        <f>Table13[[#This Row],[ToMeasure]]-Table13[[#This Row],[FromMeasure]]</f>
        <v>0.18267707999999999</v>
      </c>
      <c r="G2707" s="5" t="s">
        <v>2423</v>
      </c>
      <c r="H2707" s="35">
        <v>0</v>
      </c>
      <c r="I2707" s="56"/>
      <c r="J2707" t="s">
        <v>4488</v>
      </c>
      <c r="K2707" s="58" t="s">
        <v>203</v>
      </c>
      <c r="L2707" s="35">
        <v>0.18267707999999999</v>
      </c>
      <c r="M2707" s="56"/>
      <c r="N2707" t="s">
        <v>8196</v>
      </c>
      <c r="O2707" s="2">
        <v>161</v>
      </c>
      <c r="P2707" s="2">
        <v>0</v>
      </c>
      <c r="Q2707" s="2">
        <v>161</v>
      </c>
      <c r="R2707" t="s">
        <v>12211</v>
      </c>
      <c r="S2707">
        <v>11</v>
      </c>
      <c r="T2707" t="s">
        <v>203</v>
      </c>
      <c r="U2707" s="2">
        <v>10</v>
      </c>
      <c r="V2707" s="2">
        <v>12</v>
      </c>
      <c r="W2707" s="8">
        <v>0.13664596273291926</v>
      </c>
      <c r="X2707" s="2">
        <v>254</v>
      </c>
      <c r="Y2707" s="45"/>
      <c r="AC2707" s="1" t="str">
        <f>IF(Table13[[#This Row],[TCS MP]]&gt;=Table13[[#This Row],[BMP]],IF(Table13[[#This Row],[TCS MP]]&lt;=Table13[[#This Row],[EMP]],"Good","EMP"),"BMP")</f>
        <v>EMP</v>
      </c>
    </row>
    <row r="2708" spans="1:29" ht="24" customHeight="1" x14ac:dyDescent="0.25">
      <c r="A2708" t="s">
        <v>8190</v>
      </c>
      <c r="B2708" t="s">
        <v>20164</v>
      </c>
      <c r="C2708">
        <v>5881</v>
      </c>
      <c r="D2708" t="s">
        <v>17074</v>
      </c>
      <c r="E2708" t="s">
        <v>8191</v>
      </c>
      <c r="F2708" s="9">
        <f>Table13[[#This Row],[ToMeasure]]-Table13[[#This Row],[FromMeasure]]</f>
        <v>0.18851646999999999</v>
      </c>
      <c r="G2708" s="5" t="s">
        <v>8192</v>
      </c>
      <c r="H2708" s="35">
        <v>0</v>
      </c>
      <c r="I2708" s="56"/>
      <c r="J2708" t="s">
        <v>4483</v>
      </c>
      <c r="K2708" s="58" t="s">
        <v>203</v>
      </c>
      <c r="L2708" s="35">
        <v>0.18851646999999999</v>
      </c>
      <c r="M2708" s="56"/>
      <c r="N2708" t="s">
        <v>632</v>
      </c>
      <c r="O2708" s="2">
        <v>159</v>
      </c>
      <c r="P2708" s="2">
        <v>0</v>
      </c>
      <c r="Q2708" s="2">
        <v>159</v>
      </c>
      <c r="R2708" t="s">
        <v>8193</v>
      </c>
      <c r="S2708">
        <v>12</v>
      </c>
      <c r="T2708" t="s">
        <v>203</v>
      </c>
      <c r="U2708" s="2">
        <v>10</v>
      </c>
      <c r="V2708" s="2">
        <v>12</v>
      </c>
      <c r="W2708" s="8">
        <v>0.13836477987421383</v>
      </c>
      <c r="X2708" s="2">
        <v>251</v>
      </c>
      <c r="Y2708" s="45"/>
      <c r="AC2708" s="1" t="str">
        <f>IF(Table13[[#This Row],[TCS MP]]&gt;=Table13[[#This Row],[BMP]],IF(Table13[[#This Row],[TCS MP]]&lt;=Table13[[#This Row],[EMP]],"Good","EMP"),"BMP")</f>
        <v>EMP</v>
      </c>
    </row>
    <row r="2709" spans="1:29" ht="24" customHeight="1" x14ac:dyDescent="0.25">
      <c r="A2709" t="s">
        <v>8194</v>
      </c>
      <c r="B2709" t="s">
        <v>20166</v>
      </c>
      <c r="C2709">
        <v>5883</v>
      </c>
      <c r="D2709" t="s">
        <v>17074</v>
      </c>
      <c r="E2709" t="s">
        <v>8195</v>
      </c>
      <c r="F2709" s="9">
        <f>Table13[[#This Row],[ToMeasure]]-Table13[[#This Row],[FromMeasure]]</f>
        <v>0.23254742</v>
      </c>
      <c r="G2709" s="5" t="s">
        <v>8196</v>
      </c>
      <c r="H2709" s="35">
        <v>0</v>
      </c>
      <c r="I2709" s="56"/>
      <c r="J2709" t="s">
        <v>2423</v>
      </c>
      <c r="K2709" s="58" t="s">
        <v>203</v>
      </c>
      <c r="L2709" s="35">
        <v>0.23254742</v>
      </c>
      <c r="M2709" s="56"/>
      <c r="N2709" t="s">
        <v>4488</v>
      </c>
      <c r="O2709" s="2">
        <v>375</v>
      </c>
      <c r="P2709" s="2">
        <v>0</v>
      </c>
      <c r="Q2709" s="2">
        <v>375</v>
      </c>
      <c r="R2709" t="s">
        <v>8197</v>
      </c>
      <c r="S2709">
        <v>12</v>
      </c>
      <c r="T2709" t="s">
        <v>203</v>
      </c>
      <c r="U2709" s="2">
        <v>22</v>
      </c>
      <c r="V2709" s="2">
        <v>48</v>
      </c>
      <c r="W2709" s="8">
        <v>0.18666666666666668</v>
      </c>
      <c r="X2709" s="2">
        <v>593</v>
      </c>
      <c r="Y2709" s="45"/>
      <c r="AC2709" s="1" t="str">
        <f>IF(Table13[[#This Row],[TCS MP]]&gt;=Table13[[#This Row],[BMP]],IF(Table13[[#This Row],[TCS MP]]&lt;=Table13[[#This Row],[EMP]],"Good","EMP"),"BMP")</f>
        <v>EMP</v>
      </c>
    </row>
    <row r="2710" spans="1:29" ht="24" customHeight="1" x14ac:dyDescent="0.25">
      <c r="A2710" t="s">
        <v>4619</v>
      </c>
      <c r="B2710" t="s">
        <v>20168</v>
      </c>
      <c r="C2710">
        <v>5890</v>
      </c>
      <c r="D2710" t="s">
        <v>17074</v>
      </c>
      <c r="E2710" t="s">
        <v>4620</v>
      </c>
      <c r="F2710" s="9">
        <f>Table13[[#This Row],[ToMeasure]]-Table13[[#This Row],[FromMeasure]]</f>
        <v>0.19124738999999999</v>
      </c>
      <c r="G2710" s="5" t="s">
        <v>4621</v>
      </c>
      <c r="H2710" s="35">
        <v>0</v>
      </c>
      <c r="I2710" s="56"/>
      <c r="J2710" t="s">
        <v>632</v>
      </c>
      <c r="K2710" s="58" t="s">
        <v>203</v>
      </c>
      <c r="L2710" s="35">
        <v>0.19124738999999999</v>
      </c>
      <c r="M2710" s="56"/>
      <c r="N2710" t="s">
        <v>4483</v>
      </c>
      <c r="O2710" s="2">
        <v>1597</v>
      </c>
      <c r="P2710" s="2">
        <v>0</v>
      </c>
      <c r="Q2710" s="2">
        <v>1597</v>
      </c>
      <c r="R2710" t="s">
        <v>4622</v>
      </c>
      <c r="S2710">
        <v>11</v>
      </c>
      <c r="T2710" t="s">
        <v>203</v>
      </c>
      <c r="U2710" s="2">
        <v>106</v>
      </c>
      <c r="V2710" s="2">
        <v>137</v>
      </c>
      <c r="W2710" s="8">
        <v>0.15216030056355667</v>
      </c>
      <c r="X2710" s="2">
        <v>2524</v>
      </c>
      <c r="Y2710" s="45"/>
      <c r="AC2710" s="1" t="str">
        <f>IF(Table13[[#This Row],[TCS MP]]&gt;=Table13[[#This Row],[BMP]],IF(Table13[[#This Row],[TCS MP]]&lt;=Table13[[#This Row],[EMP]],"Good","EMP"),"BMP")</f>
        <v>EMP</v>
      </c>
    </row>
    <row r="2711" spans="1:29" ht="24" customHeight="1" x14ac:dyDescent="0.25">
      <c r="A2711" t="s">
        <v>12212</v>
      </c>
      <c r="B2711" t="s">
        <v>20170</v>
      </c>
      <c r="C2711">
        <v>5892</v>
      </c>
      <c r="D2711" t="s">
        <v>17074</v>
      </c>
      <c r="E2711" t="s">
        <v>12213</v>
      </c>
      <c r="F2711" s="9">
        <f>Table13[[#This Row],[ToMeasure]]-Table13[[#This Row],[FromMeasure]]</f>
        <v>0.14862520000000001</v>
      </c>
      <c r="G2711" s="5" t="s">
        <v>8203</v>
      </c>
      <c r="H2711" s="35">
        <v>0</v>
      </c>
      <c r="I2711" s="56"/>
      <c r="J2711" t="s">
        <v>4488</v>
      </c>
      <c r="K2711" s="58" t="s">
        <v>203</v>
      </c>
      <c r="L2711" s="35">
        <v>0.14862520000000001</v>
      </c>
      <c r="M2711" s="56"/>
      <c r="N2711" t="s">
        <v>2427</v>
      </c>
      <c r="O2711" s="2">
        <v>1092</v>
      </c>
      <c r="P2711" s="2">
        <v>0</v>
      </c>
      <c r="Q2711" s="2">
        <v>1092</v>
      </c>
      <c r="R2711" t="s">
        <v>12214</v>
      </c>
      <c r="S2711">
        <v>11</v>
      </c>
      <c r="T2711" t="s">
        <v>203</v>
      </c>
      <c r="U2711" s="2">
        <v>78</v>
      </c>
      <c r="V2711" s="2">
        <v>101</v>
      </c>
      <c r="W2711" s="8">
        <v>0.16391941391941392</v>
      </c>
      <c r="X2711" s="2">
        <v>1726</v>
      </c>
      <c r="Y2711" s="45"/>
      <c r="AC2711" s="1" t="str">
        <f>IF(Table13[[#This Row],[TCS MP]]&gt;=Table13[[#This Row],[BMP]],IF(Table13[[#This Row],[TCS MP]]&lt;=Table13[[#This Row],[EMP]],"Good","EMP"),"BMP")</f>
        <v>EMP</v>
      </c>
    </row>
    <row r="2712" spans="1:29" ht="24" customHeight="1" x14ac:dyDescent="0.25">
      <c r="A2712" t="s">
        <v>8198</v>
      </c>
      <c r="B2712" t="s">
        <v>20169</v>
      </c>
      <c r="C2712">
        <v>5891</v>
      </c>
      <c r="D2712" t="s">
        <v>17074</v>
      </c>
      <c r="E2712" t="s">
        <v>8199</v>
      </c>
      <c r="F2712" s="9">
        <f>Table13[[#This Row],[ToMeasure]]-Table13[[#This Row],[FromMeasure]]</f>
        <v>0.22510042999999999</v>
      </c>
      <c r="G2712" s="5" t="s">
        <v>8200</v>
      </c>
      <c r="H2712" s="35">
        <v>0</v>
      </c>
      <c r="I2712" s="56"/>
      <c r="J2712" t="s">
        <v>4483</v>
      </c>
      <c r="K2712" s="58" t="s">
        <v>203</v>
      </c>
      <c r="L2712" s="35">
        <v>0.22510042999999999</v>
      </c>
      <c r="M2712" s="56"/>
      <c r="N2712" t="s">
        <v>632</v>
      </c>
      <c r="O2712" s="2">
        <v>2274</v>
      </c>
      <c r="P2712" s="2">
        <v>0</v>
      </c>
      <c r="Q2712" s="2">
        <v>2274</v>
      </c>
      <c r="R2712" t="s">
        <v>8201</v>
      </c>
      <c r="S2712">
        <v>10</v>
      </c>
      <c r="T2712" t="s">
        <v>203</v>
      </c>
      <c r="U2712" s="2">
        <v>151</v>
      </c>
      <c r="V2712" s="2">
        <v>287</v>
      </c>
      <c r="W2712" s="8">
        <v>0.19261213720316622</v>
      </c>
      <c r="X2712" s="2">
        <v>3594</v>
      </c>
      <c r="Y2712" s="45"/>
      <c r="AC2712" s="1" t="str">
        <f>IF(Table13[[#This Row],[TCS MP]]&gt;=Table13[[#This Row],[BMP]],IF(Table13[[#This Row],[TCS MP]]&lt;=Table13[[#This Row],[EMP]],"Good","EMP"),"BMP")</f>
        <v>EMP</v>
      </c>
    </row>
    <row r="2713" spans="1:29" ht="24" customHeight="1" x14ac:dyDescent="0.25">
      <c r="A2713" t="s">
        <v>8202</v>
      </c>
      <c r="B2713" t="s">
        <v>20171</v>
      </c>
      <c r="C2713">
        <v>5893</v>
      </c>
      <c r="D2713" t="s">
        <v>17074</v>
      </c>
      <c r="E2713" t="s">
        <v>2429</v>
      </c>
      <c r="F2713" s="9">
        <f>Table13[[#This Row],[ToMeasure]]-Table13[[#This Row],[FromMeasure]]</f>
        <v>0.26056840999999997</v>
      </c>
      <c r="G2713" s="5" t="s">
        <v>2427</v>
      </c>
      <c r="H2713" s="35">
        <v>0</v>
      </c>
      <c r="I2713" s="56"/>
      <c r="J2713" t="s">
        <v>8203</v>
      </c>
      <c r="K2713" s="58" t="s">
        <v>203</v>
      </c>
      <c r="L2713" s="35">
        <v>0.26056840999999997</v>
      </c>
      <c r="M2713" s="56"/>
      <c r="N2713" t="s">
        <v>4488</v>
      </c>
      <c r="O2713" s="2">
        <v>966</v>
      </c>
      <c r="P2713" s="2">
        <v>0</v>
      </c>
      <c r="Q2713" s="2">
        <v>966</v>
      </c>
      <c r="R2713" t="s">
        <v>8204</v>
      </c>
      <c r="S2713">
        <v>11</v>
      </c>
      <c r="T2713" t="s">
        <v>203</v>
      </c>
      <c r="U2713" s="2">
        <v>65</v>
      </c>
      <c r="V2713" s="2">
        <v>82</v>
      </c>
      <c r="W2713" s="8">
        <v>0.15217391304347827</v>
      </c>
      <c r="X2713" s="2">
        <v>1527</v>
      </c>
      <c r="Y2713" s="45"/>
      <c r="AC2713" s="1" t="str">
        <f>IF(Table13[[#This Row],[TCS MP]]&gt;=Table13[[#This Row],[BMP]],IF(Table13[[#This Row],[TCS MP]]&lt;=Table13[[#This Row],[EMP]],"Good","EMP"),"BMP")</f>
        <v>EMP</v>
      </c>
    </row>
    <row r="2714" spans="1:29" ht="24" customHeight="1" x14ac:dyDescent="0.25">
      <c r="A2714" t="s">
        <v>9083</v>
      </c>
      <c r="B2714" t="s">
        <v>20173</v>
      </c>
      <c r="C2714">
        <v>5910</v>
      </c>
      <c r="D2714" t="s">
        <v>17074</v>
      </c>
      <c r="E2714" t="s">
        <v>9084</v>
      </c>
      <c r="F2714" s="9">
        <f>Table13[[#This Row],[ToMeasure]]-Table13[[#This Row],[FromMeasure]]</f>
        <v>0.15945598999999999</v>
      </c>
      <c r="G2714" s="5" t="s">
        <v>9085</v>
      </c>
      <c r="H2714" s="35">
        <v>0</v>
      </c>
      <c r="I2714" s="56"/>
      <c r="J2714" t="s">
        <v>632</v>
      </c>
      <c r="K2714" s="58" t="s">
        <v>203</v>
      </c>
      <c r="L2714" s="35">
        <v>0.15945598999999999</v>
      </c>
      <c r="M2714" s="56"/>
      <c r="N2714" t="s">
        <v>4483</v>
      </c>
      <c r="O2714" s="2">
        <v>171</v>
      </c>
      <c r="P2714" s="2">
        <v>0</v>
      </c>
      <c r="Q2714" s="2">
        <v>171</v>
      </c>
      <c r="R2714" t="s">
        <v>9086</v>
      </c>
      <c r="S2714">
        <v>13</v>
      </c>
      <c r="T2714" t="s">
        <v>203</v>
      </c>
      <c r="U2714" s="2">
        <v>12</v>
      </c>
      <c r="V2714" s="2">
        <v>19</v>
      </c>
      <c r="W2714" s="8">
        <v>0.18128654970760233</v>
      </c>
      <c r="X2714" s="2">
        <v>270</v>
      </c>
      <c r="Y2714" s="45"/>
      <c r="AC2714" s="1" t="str">
        <f>IF(Table13[[#This Row],[TCS MP]]&gt;=Table13[[#This Row],[BMP]],IF(Table13[[#This Row],[TCS MP]]&lt;=Table13[[#This Row],[EMP]],"Good","EMP"),"BMP")</f>
        <v>EMP</v>
      </c>
    </row>
    <row r="2715" spans="1:29" ht="24" customHeight="1" x14ac:dyDescent="0.25">
      <c r="A2715" t="s">
        <v>9087</v>
      </c>
      <c r="B2715" t="s">
        <v>20175</v>
      </c>
      <c r="C2715">
        <v>5912</v>
      </c>
      <c r="D2715" t="s">
        <v>17074</v>
      </c>
      <c r="E2715" t="s">
        <v>9088</v>
      </c>
      <c r="F2715" s="9">
        <f>Table13[[#This Row],[ToMeasure]]-Table13[[#This Row],[FromMeasure]]</f>
        <v>0.16044924999999999</v>
      </c>
      <c r="G2715" s="5" t="s">
        <v>9089</v>
      </c>
      <c r="H2715" s="35">
        <v>0</v>
      </c>
      <c r="I2715" s="56"/>
      <c r="J2715" t="s">
        <v>4488</v>
      </c>
      <c r="K2715" s="58" t="s">
        <v>203</v>
      </c>
      <c r="L2715" s="35">
        <v>0.16044924999999999</v>
      </c>
      <c r="M2715" s="56"/>
      <c r="N2715" t="s">
        <v>4653</v>
      </c>
      <c r="O2715" s="2">
        <v>384</v>
      </c>
      <c r="P2715" s="2">
        <v>0</v>
      </c>
      <c r="Q2715" s="2">
        <v>384</v>
      </c>
      <c r="R2715" t="s">
        <v>9090</v>
      </c>
      <c r="S2715">
        <v>14</v>
      </c>
      <c r="T2715" t="s">
        <v>203</v>
      </c>
      <c r="U2715" s="2">
        <v>24</v>
      </c>
      <c r="V2715" s="2">
        <v>50</v>
      </c>
      <c r="W2715" s="8">
        <v>0.19270833333333334</v>
      </c>
      <c r="X2715" s="2">
        <v>607</v>
      </c>
      <c r="Y2715" s="45"/>
      <c r="AC2715" s="1" t="str">
        <f>IF(Table13[[#This Row],[TCS MP]]&gt;=Table13[[#This Row],[BMP]],IF(Table13[[#This Row],[TCS MP]]&lt;=Table13[[#This Row],[EMP]],"Good","EMP"),"BMP")</f>
        <v>EMP</v>
      </c>
    </row>
    <row r="2716" spans="1:29" ht="24" customHeight="1" x14ac:dyDescent="0.25">
      <c r="A2716" t="s">
        <v>9091</v>
      </c>
      <c r="B2716" t="s">
        <v>20174</v>
      </c>
      <c r="C2716">
        <v>5911</v>
      </c>
      <c r="D2716" t="s">
        <v>17074</v>
      </c>
      <c r="E2716" t="s">
        <v>9092</v>
      </c>
      <c r="F2716" s="9">
        <f>Table13[[#This Row],[ToMeasure]]-Table13[[#This Row],[FromMeasure]]</f>
        <v>0.15940976000000001</v>
      </c>
      <c r="G2716" s="5" t="s">
        <v>9093</v>
      </c>
      <c r="H2716" s="35">
        <v>0</v>
      </c>
      <c r="I2716" s="56"/>
      <c r="J2716" t="s">
        <v>4483</v>
      </c>
      <c r="K2716" s="58" t="s">
        <v>203</v>
      </c>
      <c r="L2716" s="35">
        <v>0.15940976000000001</v>
      </c>
      <c r="M2716" s="56"/>
      <c r="N2716" t="s">
        <v>632</v>
      </c>
      <c r="O2716" s="2">
        <v>508</v>
      </c>
      <c r="P2716" s="2">
        <v>0</v>
      </c>
      <c r="Q2716" s="2">
        <v>508</v>
      </c>
      <c r="R2716" t="s">
        <v>9094</v>
      </c>
      <c r="S2716">
        <v>15</v>
      </c>
      <c r="T2716" t="s">
        <v>203</v>
      </c>
      <c r="U2716" s="2">
        <v>32</v>
      </c>
      <c r="V2716" s="2">
        <v>63</v>
      </c>
      <c r="W2716" s="8">
        <v>0.18700787401574803</v>
      </c>
      <c r="X2716" s="2">
        <v>803</v>
      </c>
      <c r="Y2716" s="45"/>
      <c r="AC2716" s="1" t="str">
        <f>IF(Table13[[#This Row],[TCS MP]]&gt;=Table13[[#This Row],[BMP]],IF(Table13[[#This Row],[TCS MP]]&lt;=Table13[[#This Row],[EMP]],"Good","EMP"),"BMP")</f>
        <v>EMP</v>
      </c>
    </row>
    <row r="2717" spans="1:29" ht="24" customHeight="1" x14ac:dyDescent="0.25">
      <c r="A2717" t="s">
        <v>12215</v>
      </c>
      <c r="B2717" t="s">
        <v>20176</v>
      </c>
      <c r="C2717">
        <v>5913</v>
      </c>
      <c r="D2717" t="s">
        <v>17074</v>
      </c>
      <c r="E2717" t="s">
        <v>12216</v>
      </c>
      <c r="F2717" s="9">
        <f>Table13[[#This Row],[ToMeasure]]-Table13[[#This Row],[FromMeasure]]</f>
        <v>0.16207542999999999</v>
      </c>
      <c r="G2717" s="5" t="s">
        <v>12217</v>
      </c>
      <c r="H2717" s="35">
        <v>0</v>
      </c>
      <c r="I2717" s="56"/>
      <c r="J2717" t="s">
        <v>4653</v>
      </c>
      <c r="K2717" s="58" t="s">
        <v>203</v>
      </c>
      <c r="L2717" s="35">
        <v>0.16207542999999999</v>
      </c>
      <c r="M2717" s="56"/>
      <c r="N2717" t="s">
        <v>4488</v>
      </c>
      <c r="O2717" s="2">
        <v>105</v>
      </c>
      <c r="P2717" s="2">
        <v>0</v>
      </c>
      <c r="Q2717" s="2">
        <v>105</v>
      </c>
      <c r="R2717" t="s">
        <v>12218</v>
      </c>
      <c r="S2717">
        <v>19</v>
      </c>
      <c r="T2717" t="s">
        <v>203</v>
      </c>
      <c r="U2717" s="2">
        <v>4</v>
      </c>
      <c r="V2717" s="2">
        <v>10</v>
      </c>
      <c r="W2717" s="8">
        <v>0.13333333333333333</v>
      </c>
      <c r="X2717" s="2">
        <v>166</v>
      </c>
      <c r="Y2717" s="45"/>
      <c r="AC2717" s="1" t="str">
        <f>IF(Table13[[#This Row],[TCS MP]]&gt;=Table13[[#This Row],[BMP]],IF(Table13[[#This Row],[TCS MP]]&lt;=Table13[[#This Row],[EMP]],"Good","EMP"),"BMP")</f>
        <v>EMP</v>
      </c>
    </row>
    <row r="2718" spans="1:29" ht="24" customHeight="1" x14ac:dyDescent="0.25">
      <c r="A2718" t="s">
        <v>12219</v>
      </c>
      <c r="B2718" t="s">
        <v>20178</v>
      </c>
      <c r="C2718">
        <v>5920</v>
      </c>
      <c r="D2718" t="s">
        <v>17074</v>
      </c>
      <c r="E2718" t="s">
        <v>12220</v>
      </c>
      <c r="F2718" s="9">
        <f>Table13[[#This Row],[ToMeasure]]-Table13[[#This Row],[FromMeasure]]</f>
        <v>0.26355986999999997</v>
      </c>
      <c r="G2718" s="5" t="s">
        <v>12221</v>
      </c>
      <c r="H2718" s="35">
        <v>0</v>
      </c>
      <c r="I2718" s="56"/>
      <c r="J2718" t="s">
        <v>632</v>
      </c>
      <c r="K2718" s="58" t="s">
        <v>203</v>
      </c>
      <c r="L2718" s="35">
        <v>0.26355986999999997</v>
      </c>
      <c r="M2718" s="56"/>
      <c r="N2718" t="s">
        <v>4483</v>
      </c>
      <c r="O2718" s="2">
        <v>809</v>
      </c>
      <c r="P2718" s="2">
        <v>0</v>
      </c>
      <c r="Q2718" s="2">
        <v>809</v>
      </c>
      <c r="R2718" t="s">
        <v>12222</v>
      </c>
      <c r="S2718">
        <v>11</v>
      </c>
      <c r="T2718" t="s">
        <v>203</v>
      </c>
      <c r="U2718" s="2">
        <v>54</v>
      </c>
      <c r="V2718" s="2">
        <v>102</v>
      </c>
      <c r="W2718" s="8">
        <v>0.19283065512978986</v>
      </c>
      <c r="X2718" s="2">
        <v>1279</v>
      </c>
      <c r="Y2718" s="45"/>
      <c r="AC2718" s="1" t="str">
        <f>IF(Table13[[#This Row],[TCS MP]]&gt;=Table13[[#This Row],[BMP]],IF(Table13[[#This Row],[TCS MP]]&lt;=Table13[[#This Row],[EMP]],"Good","EMP"),"BMP")</f>
        <v>EMP</v>
      </c>
    </row>
    <row r="2719" spans="1:29" ht="24" customHeight="1" x14ac:dyDescent="0.25">
      <c r="A2719" t="s">
        <v>12223</v>
      </c>
      <c r="B2719" t="s">
        <v>20180</v>
      </c>
      <c r="C2719">
        <v>5922</v>
      </c>
      <c r="D2719" t="s">
        <v>17074</v>
      </c>
      <c r="E2719" t="s">
        <v>2434</v>
      </c>
      <c r="F2719" s="9">
        <f>Table13[[#This Row],[ToMeasure]]-Table13[[#This Row],[FromMeasure]]</f>
        <v>0.22129341999999999</v>
      </c>
      <c r="G2719" s="5" t="s">
        <v>2431</v>
      </c>
      <c r="H2719" s="35">
        <v>0</v>
      </c>
      <c r="I2719" s="56"/>
      <c r="J2719" t="s">
        <v>4488</v>
      </c>
      <c r="K2719" s="58" t="s">
        <v>203</v>
      </c>
      <c r="L2719" s="35">
        <v>0.22129341999999999</v>
      </c>
      <c r="M2719" s="56"/>
      <c r="N2719" t="s">
        <v>12224</v>
      </c>
      <c r="O2719" s="2">
        <v>258</v>
      </c>
      <c r="P2719" s="2">
        <v>0</v>
      </c>
      <c r="Q2719" s="2">
        <v>258</v>
      </c>
      <c r="R2719" t="s">
        <v>12225</v>
      </c>
      <c r="S2719">
        <v>13</v>
      </c>
      <c r="T2719" t="s">
        <v>203</v>
      </c>
      <c r="U2719" s="2">
        <v>14</v>
      </c>
      <c r="V2719" s="2">
        <v>30</v>
      </c>
      <c r="W2719" s="8">
        <v>0.17054263565891473</v>
      </c>
      <c r="X2719" s="2">
        <v>408</v>
      </c>
      <c r="Y2719" s="45"/>
      <c r="AC2719" s="1" t="str">
        <f>IF(Table13[[#This Row],[TCS MP]]&gt;=Table13[[#This Row],[BMP]],IF(Table13[[#This Row],[TCS MP]]&lt;=Table13[[#This Row],[EMP]],"Good","EMP"),"BMP")</f>
        <v>EMP</v>
      </c>
    </row>
    <row r="2720" spans="1:29" ht="24" customHeight="1" x14ac:dyDescent="0.25">
      <c r="A2720" t="s">
        <v>12226</v>
      </c>
      <c r="B2720" t="s">
        <v>20179</v>
      </c>
      <c r="C2720">
        <v>5921</v>
      </c>
      <c r="D2720" t="s">
        <v>17074</v>
      </c>
      <c r="E2720" t="s">
        <v>12227</v>
      </c>
      <c r="F2720" s="9">
        <f>Table13[[#This Row],[ToMeasure]]-Table13[[#This Row],[FromMeasure]]</f>
        <v>0.28710469999999999</v>
      </c>
      <c r="G2720" s="5" t="s">
        <v>12228</v>
      </c>
      <c r="H2720" s="35">
        <v>0</v>
      </c>
      <c r="I2720" s="56"/>
      <c r="J2720" t="s">
        <v>4483</v>
      </c>
      <c r="K2720" s="58" t="s">
        <v>203</v>
      </c>
      <c r="L2720" s="35">
        <v>0.28710469999999999</v>
      </c>
      <c r="M2720" s="56"/>
      <c r="N2720" t="s">
        <v>632</v>
      </c>
      <c r="O2720" s="2">
        <v>670</v>
      </c>
      <c r="P2720" s="2">
        <v>0</v>
      </c>
      <c r="Q2720" s="2">
        <v>670</v>
      </c>
      <c r="R2720" t="s">
        <v>12229</v>
      </c>
      <c r="S2720">
        <v>12</v>
      </c>
      <c r="T2720" t="s">
        <v>203</v>
      </c>
      <c r="U2720" s="2">
        <v>42</v>
      </c>
      <c r="V2720" s="2">
        <v>85</v>
      </c>
      <c r="W2720" s="8">
        <v>0.18955223880597014</v>
      </c>
      <c r="X2720" s="2">
        <v>1059</v>
      </c>
      <c r="Y2720" s="45"/>
      <c r="AC2720" s="1" t="str">
        <f>IF(Table13[[#This Row],[TCS MP]]&gt;=Table13[[#This Row],[BMP]],IF(Table13[[#This Row],[TCS MP]]&lt;=Table13[[#This Row],[EMP]],"Good","EMP"),"BMP")</f>
        <v>EMP</v>
      </c>
    </row>
    <row r="2721" spans="1:29" ht="24" customHeight="1" x14ac:dyDescent="0.25">
      <c r="A2721" t="s">
        <v>12230</v>
      </c>
      <c r="B2721" t="s">
        <v>20181</v>
      </c>
      <c r="C2721">
        <v>5923</v>
      </c>
      <c r="D2721" t="s">
        <v>17074</v>
      </c>
      <c r="E2721" t="s">
        <v>12231</v>
      </c>
      <c r="F2721" s="9">
        <f>Table13[[#This Row],[ToMeasure]]-Table13[[#This Row],[FromMeasure]]</f>
        <v>0.30654277000000002</v>
      </c>
      <c r="G2721" s="5" t="s">
        <v>12224</v>
      </c>
      <c r="H2721" s="35">
        <v>0</v>
      </c>
      <c r="I2721" s="56"/>
      <c r="J2721" t="s">
        <v>2431</v>
      </c>
      <c r="K2721" s="58" t="s">
        <v>203</v>
      </c>
      <c r="L2721" s="35">
        <v>0.30654277000000002</v>
      </c>
      <c r="M2721" s="56"/>
      <c r="N2721" t="s">
        <v>4488</v>
      </c>
      <c r="O2721" s="2">
        <v>462</v>
      </c>
      <c r="P2721" s="2">
        <v>0</v>
      </c>
      <c r="Q2721" s="2">
        <v>462</v>
      </c>
      <c r="R2721" t="s">
        <v>12232</v>
      </c>
      <c r="S2721">
        <v>14</v>
      </c>
      <c r="T2721" t="s">
        <v>203</v>
      </c>
      <c r="U2721" s="2">
        <v>30</v>
      </c>
      <c r="V2721" s="2">
        <v>59</v>
      </c>
      <c r="W2721" s="8">
        <v>0.19264069264069264</v>
      </c>
      <c r="X2721" s="2">
        <v>730</v>
      </c>
      <c r="Y2721" s="45"/>
      <c r="AC2721" s="1" t="str">
        <f>IF(Table13[[#This Row],[TCS MP]]&gt;=Table13[[#This Row],[BMP]],IF(Table13[[#This Row],[TCS MP]]&lt;=Table13[[#This Row],[EMP]],"Good","EMP"),"BMP")</f>
        <v>EMP</v>
      </c>
    </row>
    <row r="2722" spans="1:29" ht="24" customHeight="1" x14ac:dyDescent="0.25">
      <c r="A2722" t="s">
        <v>8205</v>
      </c>
      <c r="B2722" t="s">
        <v>20183</v>
      </c>
      <c r="C2722">
        <v>5930</v>
      </c>
      <c r="D2722" t="s">
        <v>17074</v>
      </c>
      <c r="E2722" t="s">
        <v>1554</v>
      </c>
      <c r="F2722" s="9">
        <f>Table13[[#This Row],[ToMeasure]]-Table13[[#This Row],[FromMeasure]]</f>
        <v>0.2419316</v>
      </c>
      <c r="G2722" s="5" t="s">
        <v>1552</v>
      </c>
      <c r="H2722" s="35">
        <v>0</v>
      </c>
      <c r="I2722" s="56"/>
      <c r="J2722" t="s">
        <v>632</v>
      </c>
      <c r="K2722" s="58" t="s">
        <v>203</v>
      </c>
      <c r="L2722" s="35">
        <v>0.2419316</v>
      </c>
      <c r="M2722" s="56"/>
      <c r="N2722" t="s">
        <v>4625</v>
      </c>
      <c r="O2722" s="2">
        <v>869</v>
      </c>
      <c r="P2722" s="2">
        <v>0</v>
      </c>
      <c r="Q2722" s="2">
        <v>869</v>
      </c>
      <c r="R2722" t="s">
        <v>8206</v>
      </c>
      <c r="S2722">
        <v>13</v>
      </c>
      <c r="T2722" t="s">
        <v>203</v>
      </c>
      <c r="U2722" s="2">
        <v>57</v>
      </c>
      <c r="V2722" s="2">
        <v>109</v>
      </c>
      <c r="W2722" s="8">
        <v>0.19102416570771003</v>
      </c>
      <c r="X2722" s="2">
        <v>1374</v>
      </c>
      <c r="Y2722" s="45"/>
      <c r="AC2722" s="1" t="str">
        <f>IF(Table13[[#This Row],[TCS MP]]&gt;=Table13[[#This Row],[BMP]],IF(Table13[[#This Row],[TCS MP]]&lt;=Table13[[#This Row],[EMP]],"Good","EMP"),"BMP")</f>
        <v>EMP</v>
      </c>
    </row>
    <row r="2723" spans="1:29" ht="24" customHeight="1" x14ac:dyDescent="0.25">
      <c r="A2723" t="s">
        <v>12233</v>
      </c>
      <c r="B2723" t="s">
        <v>20185</v>
      </c>
      <c r="C2723">
        <v>5932</v>
      </c>
      <c r="D2723" t="s">
        <v>17074</v>
      </c>
      <c r="E2723" t="s">
        <v>12234</v>
      </c>
      <c r="F2723" s="9">
        <f>Table13[[#This Row],[ToMeasure]]-Table13[[#This Row],[FromMeasure]]</f>
        <v>0.50002718000000002</v>
      </c>
      <c r="G2723" s="5" t="s">
        <v>12235</v>
      </c>
      <c r="H2723" s="35">
        <v>0</v>
      </c>
      <c r="I2723" s="56"/>
      <c r="J2723" t="s">
        <v>4488</v>
      </c>
      <c r="K2723" s="58" t="s">
        <v>203</v>
      </c>
      <c r="L2723" s="35">
        <v>0.50002718000000002</v>
      </c>
      <c r="M2723" s="56"/>
      <c r="N2723" t="s">
        <v>8209</v>
      </c>
      <c r="O2723" s="2">
        <v>816</v>
      </c>
      <c r="P2723" s="2">
        <v>0</v>
      </c>
      <c r="Q2723" s="2">
        <v>816</v>
      </c>
      <c r="R2723" t="s">
        <v>12236</v>
      </c>
      <c r="S2723">
        <v>13</v>
      </c>
      <c r="T2723" t="s">
        <v>203</v>
      </c>
      <c r="U2723" s="2">
        <v>54</v>
      </c>
      <c r="V2723" s="2">
        <v>70</v>
      </c>
      <c r="W2723" s="8">
        <v>0.15196078431372548</v>
      </c>
      <c r="X2723" s="2">
        <v>1290</v>
      </c>
      <c r="Y2723" s="45"/>
      <c r="AC2723" s="1" t="str">
        <f>IF(Table13[[#This Row],[TCS MP]]&gt;=Table13[[#This Row],[BMP]],IF(Table13[[#This Row],[TCS MP]]&lt;=Table13[[#This Row],[EMP]],"Good","EMP"),"BMP")</f>
        <v>EMP</v>
      </c>
    </row>
    <row r="2724" spans="1:29" ht="24" customHeight="1" x14ac:dyDescent="0.25">
      <c r="A2724" t="s">
        <v>4623</v>
      </c>
      <c r="B2724" t="s">
        <v>20184</v>
      </c>
      <c r="C2724">
        <v>5931</v>
      </c>
      <c r="D2724" t="s">
        <v>17074</v>
      </c>
      <c r="E2724" t="s">
        <v>4624</v>
      </c>
      <c r="F2724" s="9">
        <f>Table13[[#This Row],[ToMeasure]]-Table13[[#This Row],[FromMeasure]]</f>
        <v>0.35271236</v>
      </c>
      <c r="G2724" s="5" t="s">
        <v>4625</v>
      </c>
      <c r="H2724" s="35">
        <v>0</v>
      </c>
      <c r="I2724" s="56"/>
      <c r="J2724" t="s">
        <v>1552</v>
      </c>
      <c r="K2724" s="58" t="s">
        <v>203</v>
      </c>
      <c r="L2724" s="35">
        <v>0.35271236</v>
      </c>
      <c r="M2724" s="56"/>
      <c r="N2724" t="s">
        <v>632</v>
      </c>
      <c r="O2724" s="2">
        <v>1176</v>
      </c>
      <c r="P2724" s="2">
        <v>0</v>
      </c>
      <c r="Q2724" s="2">
        <v>1176</v>
      </c>
      <c r="R2724" t="s">
        <v>4626</v>
      </c>
      <c r="S2724">
        <v>12</v>
      </c>
      <c r="T2724" t="s">
        <v>203</v>
      </c>
      <c r="U2724" s="2">
        <v>77</v>
      </c>
      <c r="V2724" s="2">
        <v>98</v>
      </c>
      <c r="W2724" s="8">
        <v>0.14880952380952381</v>
      </c>
      <c r="X2724" s="2">
        <v>1859</v>
      </c>
      <c r="Y2724" s="45"/>
      <c r="AC2724" s="1" t="str">
        <f>IF(Table13[[#This Row],[TCS MP]]&gt;=Table13[[#This Row],[BMP]],IF(Table13[[#This Row],[TCS MP]]&lt;=Table13[[#This Row],[EMP]],"Good","EMP"),"BMP")</f>
        <v>EMP</v>
      </c>
    </row>
    <row r="2725" spans="1:29" ht="24" customHeight="1" x14ac:dyDescent="0.25">
      <c r="A2725" t="s">
        <v>8207</v>
      </c>
      <c r="B2725" t="s">
        <v>20186</v>
      </c>
      <c r="C2725">
        <v>5933</v>
      </c>
      <c r="D2725" t="s">
        <v>17074</v>
      </c>
      <c r="E2725" t="s">
        <v>2438</v>
      </c>
      <c r="F2725" s="9">
        <f>Table13[[#This Row],[ToMeasure]]-Table13[[#This Row],[FromMeasure]]</f>
        <v>0.27325920999999997</v>
      </c>
      <c r="G2725" s="5" t="s">
        <v>8208</v>
      </c>
      <c r="H2725" s="35">
        <v>0</v>
      </c>
      <c r="I2725" s="56"/>
      <c r="J2725" t="s">
        <v>8209</v>
      </c>
      <c r="K2725" s="58" t="s">
        <v>203</v>
      </c>
      <c r="L2725" s="35">
        <v>0.27325920999999997</v>
      </c>
      <c r="M2725" s="56"/>
      <c r="N2725" t="s">
        <v>4488</v>
      </c>
      <c r="O2725" s="2">
        <v>1194</v>
      </c>
      <c r="P2725" s="2">
        <v>0</v>
      </c>
      <c r="Q2725" s="2">
        <v>1194</v>
      </c>
      <c r="R2725" t="s">
        <v>8210</v>
      </c>
      <c r="S2725">
        <v>12</v>
      </c>
      <c r="T2725" t="s">
        <v>203</v>
      </c>
      <c r="U2725" s="2">
        <v>79</v>
      </c>
      <c r="V2725" s="2">
        <v>152</v>
      </c>
      <c r="W2725" s="8">
        <v>0.19346733668341709</v>
      </c>
      <c r="X2725" s="2">
        <v>1887</v>
      </c>
      <c r="Y2725" s="45"/>
      <c r="AC2725" s="1" t="str">
        <f>IF(Table13[[#This Row],[TCS MP]]&gt;=Table13[[#This Row],[BMP]],IF(Table13[[#This Row],[TCS MP]]&lt;=Table13[[#This Row],[EMP]],"Good","EMP"),"BMP")</f>
        <v>EMP</v>
      </c>
    </row>
    <row r="2726" spans="1:29" ht="24" customHeight="1" x14ac:dyDescent="0.25">
      <c r="A2726" t="s">
        <v>12237</v>
      </c>
      <c r="B2726" t="s">
        <v>20188</v>
      </c>
      <c r="C2726">
        <v>5940</v>
      </c>
      <c r="D2726" t="s">
        <v>17074</v>
      </c>
      <c r="E2726" t="s">
        <v>12238</v>
      </c>
      <c r="F2726" s="9">
        <f>Table13[[#This Row],[ToMeasure]]-Table13[[#This Row],[FromMeasure]]</f>
        <v>5.623264E-2</v>
      </c>
      <c r="G2726" s="5" t="s">
        <v>12239</v>
      </c>
      <c r="H2726" s="35">
        <v>0</v>
      </c>
      <c r="I2726" s="56"/>
      <c r="J2726" t="s">
        <v>632</v>
      </c>
      <c r="K2726" s="58" t="s">
        <v>203</v>
      </c>
      <c r="L2726" s="35">
        <v>5.623264E-2</v>
      </c>
      <c r="M2726" s="56"/>
      <c r="N2726" t="s">
        <v>4483</v>
      </c>
      <c r="O2726" s="2">
        <v>11</v>
      </c>
      <c r="P2726" s="2">
        <v>0</v>
      </c>
      <c r="Q2726" s="2">
        <v>11</v>
      </c>
      <c r="R2726" t="s">
        <v>12240</v>
      </c>
      <c r="S2726">
        <v>30</v>
      </c>
      <c r="T2726" t="s">
        <v>203</v>
      </c>
      <c r="U2726" s="2">
        <v>0</v>
      </c>
      <c r="V2726" s="2">
        <v>0</v>
      </c>
      <c r="W2726" s="8">
        <v>0</v>
      </c>
      <c r="X2726" s="2">
        <v>18</v>
      </c>
      <c r="Y2726" s="45"/>
      <c r="AC2726" s="1" t="str">
        <f>IF(Table13[[#This Row],[TCS MP]]&gt;=Table13[[#This Row],[BMP]],IF(Table13[[#This Row],[TCS MP]]&lt;=Table13[[#This Row],[EMP]],"Good","EMP"),"BMP")</f>
        <v>EMP</v>
      </c>
    </row>
    <row r="2727" spans="1:29" ht="24" customHeight="1" x14ac:dyDescent="0.25">
      <c r="A2727" t="s">
        <v>9095</v>
      </c>
      <c r="B2727" t="s">
        <v>20190</v>
      </c>
      <c r="C2727">
        <v>5942</v>
      </c>
      <c r="D2727" t="s">
        <v>17074</v>
      </c>
      <c r="E2727" t="s">
        <v>9096</v>
      </c>
      <c r="F2727" s="9">
        <f>Table13[[#This Row],[ToMeasure]]-Table13[[#This Row],[FromMeasure]]</f>
        <v>0.10417177</v>
      </c>
      <c r="G2727" s="5" t="s">
        <v>9097</v>
      </c>
      <c r="H2727" s="35">
        <v>0</v>
      </c>
      <c r="I2727" s="56"/>
      <c r="J2727" t="s">
        <v>4488</v>
      </c>
      <c r="K2727" s="58" t="s">
        <v>203</v>
      </c>
      <c r="L2727" s="35">
        <v>0.10417177</v>
      </c>
      <c r="M2727" s="56"/>
      <c r="N2727" t="s">
        <v>4653</v>
      </c>
      <c r="O2727" s="2">
        <v>18</v>
      </c>
      <c r="P2727" s="2">
        <v>0</v>
      </c>
      <c r="Q2727" s="2">
        <v>18</v>
      </c>
      <c r="R2727" t="s">
        <v>9098</v>
      </c>
      <c r="S2727">
        <v>31</v>
      </c>
      <c r="T2727" t="s">
        <v>203</v>
      </c>
      <c r="U2727" s="2">
        <v>0</v>
      </c>
      <c r="V2727" s="2">
        <v>0</v>
      </c>
      <c r="W2727" s="8">
        <v>0</v>
      </c>
      <c r="X2727" s="2">
        <v>29</v>
      </c>
      <c r="Y2727" s="45"/>
      <c r="AC2727" s="1" t="str">
        <f>IF(Table13[[#This Row],[TCS MP]]&gt;=Table13[[#This Row],[BMP]],IF(Table13[[#This Row],[TCS MP]]&lt;=Table13[[#This Row],[EMP]],"Good","EMP"),"BMP")</f>
        <v>EMP</v>
      </c>
    </row>
    <row r="2728" spans="1:29" ht="24" customHeight="1" x14ac:dyDescent="0.25">
      <c r="A2728" t="s">
        <v>12241</v>
      </c>
      <c r="B2728" t="s">
        <v>20189</v>
      </c>
      <c r="C2728">
        <v>5941</v>
      </c>
      <c r="D2728" t="s">
        <v>17074</v>
      </c>
      <c r="E2728" t="s">
        <v>12242</v>
      </c>
      <c r="F2728" s="9">
        <f>Table13[[#This Row],[ToMeasure]]-Table13[[#This Row],[FromMeasure]]</f>
        <v>9.0994069999999996E-2</v>
      </c>
      <c r="G2728" s="5" t="s">
        <v>12243</v>
      </c>
      <c r="H2728" s="35">
        <v>0</v>
      </c>
      <c r="I2728" s="56"/>
      <c r="J2728" t="s">
        <v>4483</v>
      </c>
      <c r="K2728" s="58" t="s">
        <v>203</v>
      </c>
      <c r="L2728" s="35">
        <v>9.0994069999999996E-2</v>
      </c>
      <c r="M2728" s="56"/>
      <c r="N2728" t="s">
        <v>632</v>
      </c>
      <c r="O2728" s="2">
        <v>8</v>
      </c>
      <c r="P2728" s="2">
        <v>0</v>
      </c>
      <c r="Q2728" s="2">
        <v>8</v>
      </c>
      <c r="R2728" t="s">
        <v>12244</v>
      </c>
      <c r="S2728">
        <v>25</v>
      </c>
      <c r="T2728" t="s">
        <v>203</v>
      </c>
      <c r="U2728" s="2">
        <v>0</v>
      </c>
      <c r="V2728" s="2">
        <v>0</v>
      </c>
      <c r="W2728" s="8">
        <v>0</v>
      </c>
      <c r="X2728" s="2">
        <v>13</v>
      </c>
      <c r="Y2728" s="45"/>
      <c r="AC2728" s="1" t="str">
        <f>IF(Table13[[#This Row],[TCS MP]]&gt;=Table13[[#This Row],[BMP]],IF(Table13[[#This Row],[TCS MP]]&lt;=Table13[[#This Row],[EMP]],"Good","EMP"),"BMP")</f>
        <v>EMP</v>
      </c>
    </row>
    <row r="2729" spans="1:29" ht="24" customHeight="1" x14ac:dyDescent="0.25">
      <c r="A2729" t="s">
        <v>9099</v>
      </c>
      <c r="B2729" t="s">
        <v>20191</v>
      </c>
      <c r="C2729">
        <v>5943</v>
      </c>
      <c r="D2729" t="s">
        <v>17074</v>
      </c>
      <c r="E2729" t="s">
        <v>9100</v>
      </c>
      <c r="F2729" s="9">
        <f>Table13[[#This Row],[ToMeasure]]-Table13[[#This Row],[FromMeasure]]</f>
        <v>5.5083479999999997E-2</v>
      </c>
      <c r="G2729" s="5" t="s">
        <v>9101</v>
      </c>
      <c r="H2729" s="35">
        <v>0</v>
      </c>
      <c r="I2729" s="56"/>
      <c r="J2729" t="s">
        <v>4653</v>
      </c>
      <c r="K2729" s="58" t="s">
        <v>203</v>
      </c>
      <c r="L2729" s="35">
        <v>5.5083479999999997E-2</v>
      </c>
      <c r="M2729" s="56"/>
      <c r="N2729" t="s">
        <v>4488</v>
      </c>
      <c r="O2729" s="2">
        <v>38</v>
      </c>
      <c r="P2729" s="2">
        <v>0</v>
      </c>
      <c r="Q2729" s="2">
        <v>38</v>
      </c>
      <c r="R2729" t="s">
        <v>9102</v>
      </c>
      <c r="S2729">
        <v>26</v>
      </c>
      <c r="T2729" t="s">
        <v>203</v>
      </c>
      <c r="U2729" s="2">
        <v>1</v>
      </c>
      <c r="V2729" s="2">
        <v>2</v>
      </c>
      <c r="W2729" s="8">
        <v>7.8947368421052627E-2</v>
      </c>
      <c r="X2729" s="2">
        <v>58</v>
      </c>
      <c r="Y2729" s="45"/>
      <c r="AC2729" s="1" t="str">
        <f>IF(Table13[[#This Row],[TCS MP]]&gt;=Table13[[#This Row],[BMP]],IF(Table13[[#This Row],[TCS MP]]&lt;=Table13[[#This Row],[EMP]],"Good","EMP"),"BMP")</f>
        <v>EMP</v>
      </c>
    </row>
    <row r="2730" spans="1:29" ht="24" customHeight="1" x14ac:dyDescent="0.25">
      <c r="A2730" t="s">
        <v>12245</v>
      </c>
      <c r="B2730" t="s">
        <v>20193</v>
      </c>
      <c r="C2730">
        <v>5950</v>
      </c>
      <c r="D2730" t="s">
        <v>17074</v>
      </c>
      <c r="E2730" t="s">
        <v>12246</v>
      </c>
      <c r="F2730" s="9">
        <f>Table13[[#This Row],[ToMeasure]]-Table13[[#This Row],[FromMeasure]]</f>
        <v>0.16975556999999999</v>
      </c>
      <c r="G2730" s="5" t="s">
        <v>9106</v>
      </c>
      <c r="H2730" s="35">
        <v>0</v>
      </c>
      <c r="I2730" s="56"/>
      <c r="J2730" t="s">
        <v>632</v>
      </c>
      <c r="K2730" s="58" t="s">
        <v>203</v>
      </c>
      <c r="L2730" s="35">
        <v>0.16975556999999999</v>
      </c>
      <c r="M2730" s="56"/>
      <c r="N2730" t="s">
        <v>815</v>
      </c>
      <c r="O2730" s="2">
        <v>24</v>
      </c>
      <c r="P2730" s="2">
        <v>0</v>
      </c>
      <c r="Q2730" s="2">
        <v>24</v>
      </c>
      <c r="R2730" t="s">
        <v>12247</v>
      </c>
      <c r="S2730">
        <v>27</v>
      </c>
      <c r="T2730" t="s">
        <v>203</v>
      </c>
      <c r="U2730" s="2">
        <v>0</v>
      </c>
      <c r="V2730" s="2">
        <v>2</v>
      </c>
      <c r="W2730" s="8">
        <v>8.3333333333333329E-2</v>
      </c>
      <c r="X2730" s="2">
        <v>39</v>
      </c>
      <c r="Y2730" s="45"/>
      <c r="AC2730" s="1" t="str">
        <f>IF(Table13[[#This Row],[TCS MP]]&gt;=Table13[[#This Row],[BMP]],IF(Table13[[#This Row],[TCS MP]]&lt;=Table13[[#This Row],[EMP]],"Good","EMP"),"BMP")</f>
        <v>EMP</v>
      </c>
    </row>
    <row r="2731" spans="1:29" ht="24" customHeight="1" x14ac:dyDescent="0.25">
      <c r="A2731" t="s">
        <v>4627</v>
      </c>
      <c r="B2731" t="s">
        <v>20195</v>
      </c>
      <c r="C2731">
        <v>5952</v>
      </c>
      <c r="D2731" t="s">
        <v>17074</v>
      </c>
      <c r="E2731" t="s">
        <v>4628</v>
      </c>
      <c r="F2731" s="9">
        <f>Table13[[#This Row],[ToMeasure]]-Table13[[#This Row],[FromMeasure]]</f>
        <v>0.18561343</v>
      </c>
      <c r="G2731" s="5" t="s">
        <v>4629</v>
      </c>
      <c r="H2731" s="35">
        <v>0</v>
      </c>
      <c r="I2731" s="56"/>
      <c r="J2731" t="s">
        <v>4488</v>
      </c>
      <c r="K2731" s="58" t="s">
        <v>203</v>
      </c>
      <c r="L2731" s="35">
        <v>0.18561343</v>
      </c>
      <c r="M2731" s="56"/>
      <c r="N2731" t="s">
        <v>4630</v>
      </c>
      <c r="O2731" s="2">
        <v>24</v>
      </c>
      <c r="P2731" s="2">
        <v>0</v>
      </c>
      <c r="Q2731" s="2">
        <v>24</v>
      </c>
      <c r="R2731" t="s">
        <v>4631</v>
      </c>
      <c r="S2731">
        <v>27</v>
      </c>
      <c r="T2731" t="s">
        <v>203</v>
      </c>
      <c r="U2731" s="2">
        <v>0</v>
      </c>
      <c r="V2731" s="2">
        <v>0</v>
      </c>
      <c r="W2731" s="8">
        <v>0</v>
      </c>
      <c r="X2731" s="2">
        <v>39</v>
      </c>
      <c r="Y2731" s="45"/>
      <c r="AC2731" s="1" t="str">
        <f>IF(Table13[[#This Row],[TCS MP]]&gt;=Table13[[#This Row],[BMP]],IF(Table13[[#This Row],[TCS MP]]&lt;=Table13[[#This Row],[EMP]],"Good","EMP"),"BMP")</f>
        <v>EMP</v>
      </c>
    </row>
    <row r="2732" spans="1:29" ht="24" customHeight="1" x14ac:dyDescent="0.25">
      <c r="A2732" t="s">
        <v>9103</v>
      </c>
      <c r="B2732" t="s">
        <v>20194</v>
      </c>
      <c r="C2732">
        <v>5951</v>
      </c>
      <c r="D2732" t="s">
        <v>17074</v>
      </c>
      <c r="E2732" t="s">
        <v>9104</v>
      </c>
      <c r="F2732" s="9">
        <f>Table13[[#This Row],[ToMeasure]]-Table13[[#This Row],[FromMeasure]]</f>
        <v>6.5281839999999994E-2</v>
      </c>
      <c r="G2732" s="5" t="s">
        <v>9105</v>
      </c>
      <c r="H2732" s="35">
        <v>0</v>
      </c>
      <c r="I2732" s="56"/>
      <c r="J2732" t="s">
        <v>9106</v>
      </c>
      <c r="K2732" s="58" t="s">
        <v>203</v>
      </c>
      <c r="L2732" s="35">
        <v>6.5281839999999994E-2</v>
      </c>
      <c r="M2732" s="56"/>
      <c r="N2732" t="s">
        <v>632</v>
      </c>
      <c r="O2732" s="2">
        <v>25</v>
      </c>
      <c r="P2732" s="2">
        <v>0</v>
      </c>
      <c r="Q2732" s="2">
        <v>25</v>
      </c>
      <c r="R2732" t="s">
        <v>9107</v>
      </c>
      <c r="S2732">
        <v>39</v>
      </c>
      <c r="T2732" t="s">
        <v>203</v>
      </c>
      <c r="U2732" s="2">
        <v>0</v>
      </c>
      <c r="V2732" s="2">
        <v>0</v>
      </c>
      <c r="W2732" s="8">
        <v>0</v>
      </c>
      <c r="X2732" s="2">
        <v>38</v>
      </c>
      <c r="Y2732" s="45"/>
      <c r="AC2732" s="1" t="str">
        <f>IF(Table13[[#This Row],[TCS MP]]&gt;=Table13[[#This Row],[BMP]],IF(Table13[[#This Row],[TCS MP]]&lt;=Table13[[#This Row],[EMP]],"Good","EMP"),"BMP")</f>
        <v>EMP</v>
      </c>
    </row>
    <row r="2733" spans="1:29" ht="24" customHeight="1" x14ac:dyDescent="0.25">
      <c r="A2733" t="s">
        <v>4632</v>
      </c>
      <c r="B2733" t="s">
        <v>20196</v>
      </c>
      <c r="C2733">
        <v>5953</v>
      </c>
      <c r="D2733" t="s">
        <v>17074</v>
      </c>
      <c r="E2733" t="s">
        <v>4633</v>
      </c>
      <c r="F2733" s="9">
        <f>Table13[[#This Row],[ToMeasure]]-Table13[[#This Row],[FromMeasure]]</f>
        <v>6.9149749999999996E-2</v>
      </c>
      <c r="G2733" s="5" t="s">
        <v>4630</v>
      </c>
      <c r="H2733" s="35">
        <v>0</v>
      </c>
      <c r="I2733" s="56"/>
      <c r="J2733" t="s">
        <v>4629</v>
      </c>
      <c r="K2733" s="58" t="s">
        <v>203</v>
      </c>
      <c r="L2733" s="35">
        <v>6.9149749999999996E-2</v>
      </c>
      <c r="M2733" s="56"/>
      <c r="N2733" t="s">
        <v>4488</v>
      </c>
      <c r="O2733" s="2">
        <v>28</v>
      </c>
      <c r="P2733" s="2">
        <v>0</v>
      </c>
      <c r="Q2733" s="2">
        <v>28</v>
      </c>
      <c r="R2733" t="s">
        <v>4634</v>
      </c>
      <c r="S2733">
        <v>40</v>
      </c>
      <c r="T2733" t="s">
        <v>203</v>
      </c>
      <c r="U2733" s="2">
        <v>1</v>
      </c>
      <c r="V2733" s="2">
        <v>1</v>
      </c>
      <c r="W2733" s="8">
        <v>7.1428571428571425E-2</v>
      </c>
      <c r="X2733" s="2">
        <v>43</v>
      </c>
      <c r="Y2733" s="45"/>
      <c r="AC2733" s="1" t="str">
        <f>IF(Table13[[#This Row],[TCS MP]]&gt;=Table13[[#This Row],[BMP]],IF(Table13[[#This Row],[TCS MP]]&lt;=Table13[[#This Row],[EMP]],"Good","EMP"),"BMP")</f>
        <v>EMP</v>
      </c>
    </row>
    <row r="2734" spans="1:29" ht="24" customHeight="1" x14ac:dyDescent="0.25">
      <c r="A2734" t="s">
        <v>4635</v>
      </c>
      <c r="B2734" t="s">
        <v>20198</v>
      </c>
      <c r="C2734">
        <v>5960</v>
      </c>
      <c r="D2734" t="s">
        <v>17074</v>
      </c>
      <c r="E2734" t="s">
        <v>4636</v>
      </c>
      <c r="F2734" s="9">
        <f>Table13[[#This Row],[ToMeasure]]-Table13[[#This Row],[FromMeasure]]</f>
        <v>0.11642213999999999</v>
      </c>
      <c r="G2734" s="5" t="s">
        <v>4637</v>
      </c>
      <c r="H2734" s="35">
        <v>0</v>
      </c>
      <c r="I2734" s="56"/>
      <c r="J2734" t="s">
        <v>632</v>
      </c>
      <c r="K2734" s="58" t="s">
        <v>203</v>
      </c>
      <c r="L2734" s="35">
        <v>0.11642213999999999</v>
      </c>
      <c r="M2734" s="56"/>
      <c r="N2734" t="s">
        <v>4638</v>
      </c>
      <c r="O2734" s="2">
        <v>22</v>
      </c>
      <c r="P2734" s="2">
        <v>0</v>
      </c>
      <c r="Q2734" s="2">
        <v>22</v>
      </c>
      <c r="R2734" t="s">
        <v>4639</v>
      </c>
      <c r="S2734">
        <v>30</v>
      </c>
      <c r="T2734" t="s">
        <v>203</v>
      </c>
      <c r="U2734" s="2">
        <v>0</v>
      </c>
      <c r="V2734" s="2">
        <v>0</v>
      </c>
      <c r="W2734" s="8">
        <v>0</v>
      </c>
      <c r="X2734" s="2">
        <v>36</v>
      </c>
      <c r="Y2734" s="45"/>
      <c r="AC2734" s="1" t="str">
        <f>IF(Table13[[#This Row],[TCS MP]]&gt;=Table13[[#This Row],[BMP]],IF(Table13[[#This Row],[TCS MP]]&lt;=Table13[[#This Row],[EMP]],"Good","EMP"),"BMP")</f>
        <v>EMP</v>
      </c>
    </row>
    <row r="2735" spans="1:29" ht="24" customHeight="1" x14ac:dyDescent="0.25">
      <c r="A2735" t="s">
        <v>8211</v>
      </c>
      <c r="B2735" t="s">
        <v>20200</v>
      </c>
      <c r="C2735">
        <v>5962</v>
      </c>
      <c r="D2735" t="s">
        <v>17074</v>
      </c>
      <c r="E2735" t="s">
        <v>8212</v>
      </c>
      <c r="F2735" s="9">
        <f>Table13[[#This Row],[ToMeasure]]-Table13[[#This Row],[FromMeasure]]</f>
        <v>0.11441548999999999</v>
      </c>
      <c r="G2735" s="5" t="s">
        <v>8213</v>
      </c>
      <c r="H2735" s="35">
        <v>0</v>
      </c>
      <c r="I2735" s="56"/>
      <c r="J2735" t="s">
        <v>4488</v>
      </c>
      <c r="K2735" s="58" t="s">
        <v>203</v>
      </c>
      <c r="L2735" s="35">
        <v>0.11441548999999999</v>
      </c>
      <c r="M2735" s="56"/>
      <c r="N2735" t="s">
        <v>8214</v>
      </c>
      <c r="O2735" s="2">
        <v>23</v>
      </c>
      <c r="P2735" s="2">
        <v>0</v>
      </c>
      <c r="Q2735" s="2">
        <v>23</v>
      </c>
      <c r="R2735" t="s">
        <v>8215</v>
      </c>
      <c r="S2735">
        <v>19</v>
      </c>
      <c r="T2735" t="s">
        <v>203</v>
      </c>
      <c r="U2735" s="2">
        <v>0</v>
      </c>
      <c r="V2735" s="2">
        <v>0</v>
      </c>
      <c r="W2735" s="8">
        <v>0</v>
      </c>
      <c r="X2735" s="2">
        <v>37</v>
      </c>
      <c r="Y2735" s="45"/>
      <c r="AC2735" s="1" t="str">
        <f>IF(Table13[[#This Row],[TCS MP]]&gt;=Table13[[#This Row],[BMP]],IF(Table13[[#This Row],[TCS MP]]&lt;=Table13[[#This Row],[EMP]],"Good","EMP"),"BMP")</f>
        <v>EMP</v>
      </c>
    </row>
    <row r="2736" spans="1:29" ht="24" customHeight="1" x14ac:dyDescent="0.25">
      <c r="A2736" t="s">
        <v>12248</v>
      </c>
      <c r="B2736" t="s">
        <v>20199</v>
      </c>
      <c r="C2736">
        <v>5961</v>
      </c>
      <c r="D2736" t="s">
        <v>17074</v>
      </c>
      <c r="E2736" t="s">
        <v>12249</v>
      </c>
      <c r="F2736" s="9">
        <f>Table13[[#This Row],[ToMeasure]]-Table13[[#This Row],[FromMeasure]]</f>
        <v>4.9559440000000003E-2</v>
      </c>
      <c r="G2736" s="5" t="s">
        <v>12250</v>
      </c>
      <c r="H2736" s="35">
        <v>0</v>
      </c>
      <c r="I2736" s="56"/>
      <c r="J2736" t="s">
        <v>4637</v>
      </c>
      <c r="K2736" s="58" t="s">
        <v>203</v>
      </c>
      <c r="L2736" s="35">
        <v>4.9559440000000003E-2</v>
      </c>
      <c r="M2736" s="56"/>
      <c r="N2736" t="s">
        <v>632</v>
      </c>
      <c r="O2736" s="2">
        <v>28</v>
      </c>
      <c r="P2736" s="2">
        <v>0</v>
      </c>
      <c r="Q2736" s="2">
        <v>28</v>
      </c>
      <c r="R2736" t="s">
        <v>12251</v>
      </c>
      <c r="S2736">
        <v>20</v>
      </c>
      <c r="T2736" t="s">
        <v>203</v>
      </c>
      <c r="U2736" s="2">
        <v>1</v>
      </c>
      <c r="V2736" s="2">
        <v>1</v>
      </c>
      <c r="W2736" s="8">
        <v>7.1428571428571425E-2</v>
      </c>
      <c r="X2736" s="2">
        <v>43</v>
      </c>
      <c r="Y2736" s="45"/>
      <c r="AC2736" s="1" t="str">
        <f>IF(Table13[[#This Row],[TCS MP]]&gt;=Table13[[#This Row],[BMP]],IF(Table13[[#This Row],[TCS MP]]&lt;=Table13[[#This Row],[EMP]],"Good","EMP"),"BMP")</f>
        <v>EMP</v>
      </c>
    </row>
    <row r="2737" spans="1:29" ht="24" customHeight="1" x14ac:dyDescent="0.25">
      <c r="A2737" t="s">
        <v>8216</v>
      </c>
      <c r="B2737" t="s">
        <v>20201</v>
      </c>
      <c r="C2737">
        <v>5963</v>
      </c>
      <c r="D2737" t="s">
        <v>17074</v>
      </c>
      <c r="E2737" t="s">
        <v>8217</v>
      </c>
      <c r="F2737" s="9">
        <f>Table13[[#This Row],[ToMeasure]]-Table13[[#This Row],[FromMeasure]]</f>
        <v>4.3234769999999999E-2</v>
      </c>
      <c r="G2737" s="5" t="s">
        <v>8218</v>
      </c>
      <c r="H2737" s="35">
        <v>0</v>
      </c>
      <c r="I2737" s="56"/>
      <c r="J2737" t="s">
        <v>8213</v>
      </c>
      <c r="K2737" s="58" t="s">
        <v>203</v>
      </c>
      <c r="L2737" s="35">
        <v>4.3234769999999999E-2</v>
      </c>
      <c r="M2737" s="56"/>
      <c r="N2737" t="s">
        <v>4488</v>
      </c>
      <c r="O2737" s="2">
        <v>22</v>
      </c>
      <c r="P2737" s="2">
        <v>0</v>
      </c>
      <c r="Q2737" s="2">
        <v>22</v>
      </c>
      <c r="R2737" t="s">
        <v>8219</v>
      </c>
      <c r="S2737">
        <v>110</v>
      </c>
      <c r="T2737" t="s">
        <v>203</v>
      </c>
      <c r="U2737" s="2">
        <v>0</v>
      </c>
      <c r="V2737" s="2">
        <v>0</v>
      </c>
      <c r="W2737" s="8">
        <v>0</v>
      </c>
      <c r="X2737" s="2">
        <v>34</v>
      </c>
      <c r="Y2737" s="45"/>
      <c r="AC2737" s="1" t="str">
        <f>IF(Table13[[#This Row],[TCS MP]]&gt;=Table13[[#This Row],[BMP]],IF(Table13[[#This Row],[TCS MP]]&lt;=Table13[[#This Row],[EMP]],"Good","EMP"),"BMP")</f>
        <v>EMP</v>
      </c>
    </row>
    <row r="2738" spans="1:29" ht="24" customHeight="1" x14ac:dyDescent="0.25">
      <c r="A2738" t="s">
        <v>9108</v>
      </c>
      <c r="B2738" t="s">
        <v>20203</v>
      </c>
      <c r="C2738">
        <v>5970</v>
      </c>
      <c r="D2738" t="s">
        <v>17074</v>
      </c>
      <c r="E2738" t="s">
        <v>9109</v>
      </c>
      <c r="F2738" s="9">
        <f>Table13[[#This Row],[ToMeasure]]-Table13[[#This Row],[FromMeasure]]</f>
        <v>9.8607840000000002E-2</v>
      </c>
      <c r="G2738" s="5" t="s">
        <v>6108</v>
      </c>
      <c r="H2738" s="35">
        <v>0</v>
      </c>
      <c r="I2738" s="56"/>
      <c r="J2738" t="s">
        <v>632</v>
      </c>
      <c r="K2738" s="58" t="s">
        <v>203</v>
      </c>
      <c r="L2738" s="35">
        <v>9.8607840000000002E-2</v>
      </c>
      <c r="M2738" s="56"/>
      <c r="N2738" t="s">
        <v>819</v>
      </c>
      <c r="O2738" s="2">
        <v>37</v>
      </c>
      <c r="P2738" s="2">
        <v>0</v>
      </c>
      <c r="Q2738" s="2">
        <v>37</v>
      </c>
      <c r="R2738" t="s">
        <v>9110</v>
      </c>
      <c r="S2738">
        <v>18</v>
      </c>
      <c r="T2738" t="s">
        <v>203</v>
      </c>
      <c r="U2738" s="2">
        <v>1</v>
      </c>
      <c r="V2738" s="2">
        <v>3</v>
      </c>
      <c r="W2738" s="8">
        <v>0.10810810810810811</v>
      </c>
      <c r="X2738" s="2">
        <v>60</v>
      </c>
      <c r="Y2738" s="45"/>
      <c r="AC2738" s="1" t="str">
        <f>IF(Table13[[#This Row],[TCS MP]]&gt;=Table13[[#This Row],[BMP]],IF(Table13[[#This Row],[TCS MP]]&lt;=Table13[[#This Row],[EMP]],"Good","EMP"),"BMP")</f>
        <v>EMP</v>
      </c>
    </row>
    <row r="2739" spans="1:29" ht="24" customHeight="1" x14ac:dyDescent="0.25">
      <c r="A2739" t="s">
        <v>8220</v>
      </c>
      <c r="B2739" t="s">
        <v>20205</v>
      </c>
      <c r="C2739">
        <v>5972</v>
      </c>
      <c r="D2739" t="s">
        <v>17074</v>
      </c>
      <c r="E2739" t="s">
        <v>8221</v>
      </c>
      <c r="F2739" s="9">
        <f>Table13[[#This Row],[ToMeasure]]-Table13[[#This Row],[FromMeasure]]</f>
        <v>5.9970120000000002E-2</v>
      </c>
      <c r="G2739" s="5" t="s">
        <v>8222</v>
      </c>
      <c r="H2739" s="35">
        <v>0</v>
      </c>
      <c r="I2739" s="56"/>
      <c r="J2739" t="s">
        <v>4488</v>
      </c>
      <c r="K2739" s="58" t="s">
        <v>203</v>
      </c>
      <c r="L2739" s="35">
        <v>5.9970120000000002E-2</v>
      </c>
      <c r="M2739" s="56"/>
      <c r="N2739" t="s">
        <v>6106</v>
      </c>
      <c r="O2739" s="2">
        <v>20</v>
      </c>
      <c r="P2739" s="2">
        <v>0</v>
      </c>
      <c r="Q2739" s="2">
        <v>20</v>
      </c>
      <c r="R2739" t="s">
        <v>8223</v>
      </c>
      <c r="S2739">
        <v>32</v>
      </c>
      <c r="T2739" t="s">
        <v>203</v>
      </c>
      <c r="U2739" s="2">
        <v>0</v>
      </c>
      <c r="V2739" s="2">
        <v>0</v>
      </c>
      <c r="W2739" s="8">
        <v>0</v>
      </c>
      <c r="X2739" s="2">
        <v>32</v>
      </c>
      <c r="Y2739" s="45"/>
      <c r="AC2739" s="1" t="str">
        <f>IF(Table13[[#This Row],[TCS MP]]&gt;=Table13[[#This Row],[BMP]],IF(Table13[[#This Row],[TCS MP]]&lt;=Table13[[#This Row],[EMP]],"Good","EMP"),"BMP")</f>
        <v>EMP</v>
      </c>
    </row>
    <row r="2740" spans="1:29" ht="24" customHeight="1" x14ac:dyDescent="0.25">
      <c r="A2740" t="s">
        <v>9111</v>
      </c>
      <c r="B2740" t="s">
        <v>20204</v>
      </c>
      <c r="C2740">
        <v>5971</v>
      </c>
      <c r="D2740" t="s">
        <v>17074</v>
      </c>
      <c r="E2740" t="s">
        <v>9112</v>
      </c>
      <c r="F2740" s="9">
        <f>Table13[[#This Row],[ToMeasure]]-Table13[[#This Row],[FromMeasure]]</f>
        <v>5.633436E-2</v>
      </c>
      <c r="G2740" s="5" t="s">
        <v>9113</v>
      </c>
      <c r="H2740" s="35">
        <v>0</v>
      </c>
      <c r="I2740" s="56"/>
      <c r="J2740" t="s">
        <v>6108</v>
      </c>
      <c r="K2740" s="58" t="s">
        <v>203</v>
      </c>
      <c r="L2740" s="35">
        <v>5.633436E-2</v>
      </c>
      <c r="M2740" s="56"/>
      <c r="N2740" t="s">
        <v>632</v>
      </c>
      <c r="O2740" s="2">
        <v>26</v>
      </c>
      <c r="P2740" s="2">
        <v>0</v>
      </c>
      <c r="Q2740" s="2">
        <v>26</v>
      </c>
      <c r="R2740" t="s">
        <v>9114</v>
      </c>
      <c r="S2740">
        <v>25</v>
      </c>
      <c r="T2740" t="s">
        <v>203</v>
      </c>
      <c r="U2740" s="2">
        <v>0</v>
      </c>
      <c r="V2740" s="2">
        <v>0</v>
      </c>
      <c r="W2740" s="8">
        <v>0</v>
      </c>
      <c r="X2740" s="2">
        <v>40</v>
      </c>
      <c r="Y2740" s="45"/>
      <c r="AC2740" s="1" t="str">
        <f>IF(Table13[[#This Row],[TCS MP]]&gt;=Table13[[#This Row],[BMP]],IF(Table13[[#This Row],[TCS MP]]&lt;=Table13[[#This Row],[EMP]],"Good","EMP"),"BMP")</f>
        <v>EMP</v>
      </c>
    </row>
    <row r="2741" spans="1:29" ht="24" customHeight="1" x14ac:dyDescent="0.25">
      <c r="A2741" t="s">
        <v>12252</v>
      </c>
      <c r="B2741" t="s">
        <v>20206</v>
      </c>
      <c r="C2741">
        <v>5973</v>
      </c>
      <c r="D2741" t="s">
        <v>17074</v>
      </c>
      <c r="E2741" t="s">
        <v>12253</v>
      </c>
      <c r="F2741" s="9">
        <f>Table13[[#This Row],[ToMeasure]]-Table13[[#This Row],[FromMeasure]]</f>
        <v>0.1411367</v>
      </c>
      <c r="G2741" s="5" t="s">
        <v>6106</v>
      </c>
      <c r="H2741" s="35">
        <v>0</v>
      </c>
      <c r="I2741" s="56"/>
      <c r="J2741" t="s">
        <v>6105</v>
      </c>
      <c r="K2741" s="58" t="s">
        <v>203</v>
      </c>
      <c r="L2741" s="35">
        <v>0.1411367</v>
      </c>
      <c r="M2741" s="56"/>
      <c r="N2741" t="s">
        <v>4488</v>
      </c>
      <c r="O2741" s="2">
        <v>32</v>
      </c>
      <c r="P2741" s="2">
        <v>0</v>
      </c>
      <c r="Q2741" s="2">
        <v>32</v>
      </c>
      <c r="R2741" t="s">
        <v>12254</v>
      </c>
      <c r="S2741">
        <v>24</v>
      </c>
      <c r="T2741" t="s">
        <v>203</v>
      </c>
      <c r="U2741" s="2">
        <v>1</v>
      </c>
      <c r="V2741" s="2">
        <v>1</v>
      </c>
      <c r="W2741" s="8">
        <v>6.25E-2</v>
      </c>
      <c r="X2741" s="2">
        <v>52</v>
      </c>
      <c r="Y2741" s="45"/>
      <c r="AC2741" s="1" t="str">
        <f>IF(Table13[[#This Row],[TCS MP]]&gt;=Table13[[#This Row],[BMP]],IF(Table13[[#This Row],[TCS MP]]&lt;=Table13[[#This Row],[EMP]],"Good","EMP"),"BMP")</f>
        <v>EMP</v>
      </c>
    </row>
    <row r="2742" spans="1:29" ht="24" customHeight="1" x14ac:dyDescent="0.25">
      <c r="A2742" t="s">
        <v>4640</v>
      </c>
      <c r="B2742" t="s">
        <v>20208</v>
      </c>
      <c r="C2742">
        <v>5980</v>
      </c>
      <c r="D2742" t="s">
        <v>17074</v>
      </c>
      <c r="E2742" t="s">
        <v>4641</v>
      </c>
      <c r="F2742" s="9">
        <f>Table13[[#This Row],[ToMeasure]]-Table13[[#This Row],[FromMeasure]]</f>
        <v>0.38836743000000001</v>
      </c>
      <c r="G2742" s="5" t="s">
        <v>4642</v>
      </c>
      <c r="H2742" s="35">
        <v>0</v>
      </c>
      <c r="I2742" s="56"/>
      <c r="J2742" t="s">
        <v>632</v>
      </c>
      <c r="K2742" s="58" t="s">
        <v>203</v>
      </c>
      <c r="L2742" s="35">
        <v>0.38836743000000001</v>
      </c>
      <c r="M2742" s="56"/>
      <c r="N2742" t="s">
        <v>4643</v>
      </c>
      <c r="O2742" s="2">
        <v>904</v>
      </c>
      <c r="P2742" s="2">
        <v>0</v>
      </c>
      <c r="Q2742" s="2">
        <v>904</v>
      </c>
      <c r="R2742" t="s">
        <v>4644</v>
      </c>
      <c r="S2742">
        <v>8</v>
      </c>
      <c r="T2742" t="s">
        <v>203</v>
      </c>
      <c r="U2742" s="2">
        <v>104</v>
      </c>
      <c r="V2742" s="2">
        <v>203</v>
      </c>
      <c r="W2742" s="8">
        <v>0.33960176991150443</v>
      </c>
      <c r="X2742" s="2">
        <v>1468</v>
      </c>
      <c r="Y2742" s="45"/>
      <c r="AC2742" s="1" t="str">
        <f>IF(Table13[[#This Row],[TCS MP]]&gt;=Table13[[#This Row],[BMP]],IF(Table13[[#This Row],[TCS MP]]&lt;=Table13[[#This Row],[EMP]],"Good","EMP"),"BMP")</f>
        <v>EMP</v>
      </c>
    </row>
    <row r="2743" spans="1:29" ht="24" customHeight="1" x14ac:dyDescent="0.25">
      <c r="A2743" t="s">
        <v>9115</v>
      </c>
      <c r="B2743" t="s">
        <v>20210</v>
      </c>
      <c r="C2743">
        <v>5982</v>
      </c>
      <c r="D2743" t="s">
        <v>17074</v>
      </c>
      <c r="E2743" t="s">
        <v>9116</v>
      </c>
      <c r="F2743" s="9">
        <f>Table13[[#This Row],[ToMeasure]]-Table13[[#This Row],[FromMeasure]]</f>
        <v>0.28166604000000001</v>
      </c>
      <c r="G2743" s="5" t="s">
        <v>9117</v>
      </c>
      <c r="H2743" s="35">
        <v>0</v>
      </c>
      <c r="I2743" s="56"/>
      <c r="J2743" t="s">
        <v>4653</v>
      </c>
      <c r="K2743" s="58" t="s">
        <v>203</v>
      </c>
      <c r="L2743" s="35">
        <v>0.28166604000000001</v>
      </c>
      <c r="M2743" s="56"/>
      <c r="N2743" t="s">
        <v>4488</v>
      </c>
      <c r="O2743" s="2">
        <v>1166</v>
      </c>
      <c r="P2743" s="2">
        <v>0</v>
      </c>
      <c r="Q2743" s="2">
        <v>1166</v>
      </c>
      <c r="R2743" t="s">
        <v>9118</v>
      </c>
      <c r="S2743">
        <v>12</v>
      </c>
      <c r="T2743" t="s">
        <v>203</v>
      </c>
      <c r="U2743" s="2">
        <v>73</v>
      </c>
      <c r="V2743" s="2">
        <v>151</v>
      </c>
      <c r="W2743" s="8">
        <v>0.19210977701543738</v>
      </c>
      <c r="X2743" s="2">
        <v>1894</v>
      </c>
      <c r="Y2743" s="45"/>
      <c r="AC2743" s="1" t="str">
        <f>IF(Table13[[#This Row],[TCS MP]]&gt;=Table13[[#This Row],[BMP]],IF(Table13[[#This Row],[TCS MP]]&lt;=Table13[[#This Row],[EMP]],"Good","EMP"),"BMP")</f>
        <v>EMP</v>
      </c>
    </row>
    <row r="2744" spans="1:29" ht="24" customHeight="1" x14ac:dyDescent="0.25">
      <c r="A2744" t="s">
        <v>8224</v>
      </c>
      <c r="B2744" t="s">
        <v>20209</v>
      </c>
      <c r="C2744">
        <v>5981</v>
      </c>
      <c r="D2744" t="s">
        <v>17074</v>
      </c>
      <c r="E2744" t="s">
        <v>8225</v>
      </c>
      <c r="F2744" s="9">
        <f>Table13[[#This Row],[ToMeasure]]-Table13[[#This Row],[FromMeasure]]</f>
        <v>0.20511723000000001</v>
      </c>
      <c r="G2744" s="5" t="s">
        <v>4643</v>
      </c>
      <c r="H2744" s="35">
        <v>0</v>
      </c>
      <c r="I2744" s="56"/>
      <c r="J2744" t="s">
        <v>4642</v>
      </c>
      <c r="K2744" s="58" t="s">
        <v>203</v>
      </c>
      <c r="L2744" s="35">
        <v>0.20511723000000001</v>
      </c>
      <c r="M2744" s="56"/>
      <c r="N2744" t="s">
        <v>632</v>
      </c>
      <c r="O2744" s="2">
        <v>2163</v>
      </c>
      <c r="P2744" s="2">
        <v>0</v>
      </c>
      <c r="Q2744" s="2">
        <v>2163</v>
      </c>
      <c r="R2744" t="s">
        <v>8226</v>
      </c>
      <c r="S2744">
        <v>10</v>
      </c>
      <c r="T2744" t="s">
        <v>203</v>
      </c>
      <c r="U2744" s="2">
        <v>145</v>
      </c>
      <c r="V2744" s="2">
        <v>279</v>
      </c>
      <c r="W2744" s="8">
        <v>0.19602404068423485</v>
      </c>
      <c r="X2744" s="2">
        <v>3513</v>
      </c>
      <c r="Y2744" s="45"/>
      <c r="AC2744" s="1" t="str">
        <f>IF(Table13[[#This Row],[TCS MP]]&gt;=Table13[[#This Row],[BMP]],IF(Table13[[#This Row],[TCS MP]]&lt;=Table13[[#This Row],[EMP]],"Good","EMP"),"BMP")</f>
        <v>EMP</v>
      </c>
    </row>
    <row r="2745" spans="1:29" ht="24" customHeight="1" x14ac:dyDescent="0.25">
      <c r="A2745" t="s">
        <v>12255</v>
      </c>
      <c r="B2745" t="s">
        <v>20211</v>
      </c>
      <c r="C2745">
        <v>5983</v>
      </c>
      <c r="D2745" t="s">
        <v>17074</v>
      </c>
      <c r="E2745" t="s">
        <v>12256</v>
      </c>
      <c r="F2745" s="9">
        <f>Table13[[#This Row],[ToMeasure]]-Table13[[#This Row],[FromMeasure]]</f>
        <v>0.26172235999999999</v>
      </c>
      <c r="G2745" s="5" t="s">
        <v>12257</v>
      </c>
      <c r="H2745" s="35">
        <v>0</v>
      </c>
      <c r="I2745" s="56"/>
      <c r="J2745" t="s">
        <v>4653</v>
      </c>
      <c r="K2745" s="58" t="s">
        <v>203</v>
      </c>
      <c r="L2745" s="35">
        <v>0.26172235999999999</v>
      </c>
      <c r="M2745" s="56"/>
      <c r="N2745" t="s">
        <v>4488</v>
      </c>
      <c r="O2745" s="2">
        <v>924</v>
      </c>
      <c r="P2745" s="2">
        <v>0</v>
      </c>
      <c r="Q2745" s="2">
        <v>924</v>
      </c>
      <c r="R2745" t="s">
        <v>12258</v>
      </c>
      <c r="S2745">
        <v>14</v>
      </c>
      <c r="T2745" t="s">
        <v>203</v>
      </c>
      <c r="U2745" s="2">
        <v>59</v>
      </c>
      <c r="V2745" s="2">
        <v>117</v>
      </c>
      <c r="W2745" s="8">
        <v>0.19047619047619047</v>
      </c>
      <c r="X2745" s="2">
        <v>1501</v>
      </c>
      <c r="Y2745" s="45"/>
      <c r="AC2745" s="1" t="str">
        <f>IF(Table13[[#This Row],[TCS MP]]&gt;=Table13[[#This Row],[BMP]],IF(Table13[[#This Row],[TCS MP]]&lt;=Table13[[#This Row],[EMP]],"Good","EMP"),"BMP")</f>
        <v>EMP</v>
      </c>
    </row>
    <row r="2746" spans="1:29" ht="24" customHeight="1" x14ac:dyDescent="0.25">
      <c r="A2746" t="s">
        <v>9119</v>
      </c>
      <c r="B2746" t="s">
        <v>20213</v>
      </c>
      <c r="C2746">
        <v>5990</v>
      </c>
      <c r="D2746" t="s">
        <v>17074</v>
      </c>
      <c r="E2746" t="s">
        <v>9120</v>
      </c>
      <c r="F2746" s="9">
        <f>Table13[[#This Row],[ToMeasure]]-Table13[[#This Row],[FromMeasure]]</f>
        <v>0.26779681</v>
      </c>
      <c r="G2746" s="5" t="s">
        <v>9121</v>
      </c>
      <c r="H2746" s="35">
        <v>0</v>
      </c>
      <c r="I2746" s="56"/>
      <c r="J2746" t="s">
        <v>632</v>
      </c>
      <c r="K2746" s="58" t="s">
        <v>203</v>
      </c>
      <c r="L2746" s="35">
        <v>0.26779681</v>
      </c>
      <c r="M2746" s="56"/>
      <c r="N2746" t="s">
        <v>9122</v>
      </c>
      <c r="O2746" s="2">
        <v>1990</v>
      </c>
      <c r="P2746" s="2">
        <v>0</v>
      </c>
      <c r="Q2746" s="2">
        <v>1990</v>
      </c>
      <c r="R2746" t="s">
        <v>9123</v>
      </c>
      <c r="S2746">
        <v>12</v>
      </c>
      <c r="T2746" t="s">
        <v>203</v>
      </c>
      <c r="U2746" s="2">
        <v>130</v>
      </c>
      <c r="V2746" s="2">
        <v>251</v>
      </c>
      <c r="W2746" s="8">
        <v>0.19145728643216081</v>
      </c>
      <c r="X2746" s="2">
        <v>3232</v>
      </c>
      <c r="Y2746" s="45"/>
      <c r="AC2746" s="1" t="str">
        <f>IF(Table13[[#This Row],[TCS MP]]&gt;=Table13[[#This Row],[BMP]],IF(Table13[[#This Row],[TCS MP]]&lt;=Table13[[#This Row],[EMP]],"Good","EMP"),"BMP")</f>
        <v>EMP</v>
      </c>
    </row>
    <row r="2747" spans="1:29" ht="24" customHeight="1" x14ac:dyDescent="0.25">
      <c r="A2747" t="s">
        <v>8227</v>
      </c>
      <c r="B2747" t="s">
        <v>20215</v>
      </c>
      <c r="C2747">
        <v>5992</v>
      </c>
      <c r="D2747" t="s">
        <v>17074</v>
      </c>
      <c r="E2747" t="s">
        <v>8228</v>
      </c>
      <c r="F2747" s="9">
        <f>Table13[[#This Row],[ToMeasure]]-Table13[[#This Row],[FromMeasure]]</f>
        <v>0.27377214999999999</v>
      </c>
      <c r="G2747" s="5" t="s">
        <v>8229</v>
      </c>
      <c r="H2747" s="35">
        <v>0</v>
      </c>
      <c r="I2747" s="56"/>
      <c r="J2747" t="s">
        <v>4488</v>
      </c>
      <c r="K2747" s="58" t="s">
        <v>203</v>
      </c>
      <c r="L2747" s="35">
        <v>0.27377214999999999</v>
      </c>
      <c r="M2747" s="56"/>
      <c r="N2747" t="s">
        <v>8230</v>
      </c>
      <c r="O2747" s="2">
        <v>2239</v>
      </c>
      <c r="P2747" s="2">
        <v>0</v>
      </c>
      <c r="Q2747" s="2">
        <v>2239</v>
      </c>
      <c r="R2747" t="s">
        <v>8231</v>
      </c>
      <c r="S2747">
        <v>11</v>
      </c>
      <c r="T2747" t="s">
        <v>203</v>
      </c>
      <c r="U2747" s="2">
        <v>147</v>
      </c>
      <c r="V2747" s="2">
        <v>285</v>
      </c>
      <c r="W2747" s="8">
        <v>0.19294327824921839</v>
      </c>
      <c r="X2747" s="2">
        <v>3636</v>
      </c>
      <c r="Y2747" s="45"/>
      <c r="AC2747" s="1" t="str">
        <f>IF(Table13[[#This Row],[TCS MP]]&gt;=Table13[[#This Row],[BMP]],IF(Table13[[#This Row],[TCS MP]]&lt;=Table13[[#This Row],[EMP]],"Good","EMP"),"BMP")</f>
        <v>EMP</v>
      </c>
    </row>
    <row r="2748" spans="1:29" ht="24" customHeight="1" x14ac:dyDescent="0.25">
      <c r="A2748" t="s">
        <v>12259</v>
      </c>
      <c r="B2748" t="s">
        <v>20214</v>
      </c>
      <c r="C2748">
        <v>5991</v>
      </c>
      <c r="D2748" t="s">
        <v>17074</v>
      </c>
      <c r="E2748" t="s">
        <v>12260</v>
      </c>
      <c r="F2748" s="9">
        <f>Table13[[#This Row],[ToMeasure]]-Table13[[#This Row],[FromMeasure]]</f>
        <v>0.25010602999999998</v>
      </c>
      <c r="G2748" s="5" t="s">
        <v>9122</v>
      </c>
      <c r="H2748" s="35">
        <v>0</v>
      </c>
      <c r="I2748" s="56"/>
      <c r="J2748" t="s">
        <v>9121</v>
      </c>
      <c r="K2748" s="58" t="s">
        <v>203</v>
      </c>
      <c r="L2748" s="35">
        <v>0.25010602999999998</v>
      </c>
      <c r="M2748" s="56"/>
      <c r="N2748" t="s">
        <v>632</v>
      </c>
      <c r="O2748" s="2">
        <v>2741</v>
      </c>
      <c r="P2748" s="2">
        <v>0</v>
      </c>
      <c r="Q2748" s="2">
        <v>2741</v>
      </c>
      <c r="R2748" t="s">
        <v>12261</v>
      </c>
      <c r="S2748">
        <v>11</v>
      </c>
      <c r="T2748" t="s">
        <v>203</v>
      </c>
      <c r="U2748" s="2">
        <v>181</v>
      </c>
      <c r="V2748" s="2">
        <v>347</v>
      </c>
      <c r="W2748" s="8">
        <v>0.19263042685151405</v>
      </c>
      <c r="X2748" s="2">
        <v>4451</v>
      </c>
      <c r="Y2748" s="45"/>
      <c r="AC2748" s="1" t="str">
        <f>IF(Table13[[#This Row],[TCS MP]]&gt;=Table13[[#This Row],[BMP]],IF(Table13[[#This Row],[TCS MP]]&lt;=Table13[[#This Row],[EMP]],"Good","EMP"),"BMP")</f>
        <v>EMP</v>
      </c>
    </row>
    <row r="2749" spans="1:29" ht="24" customHeight="1" x14ac:dyDescent="0.25">
      <c r="A2749" t="s">
        <v>12262</v>
      </c>
      <c r="B2749" t="s">
        <v>20216</v>
      </c>
      <c r="C2749">
        <v>5993</v>
      </c>
      <c r="D2749" t="s">
        <v>17074</v>
      </c>
      <c r="E2749" t="s">
        <v>12263</v>
      </c>
      <c r="F2749" s="9">
        <f>Table13[[#This Row],[ToMeasure]]-Table13[[#This Row],[FromMeasure]]</f>
        <v>0.24419270000000001</v>
      </c>
      <c r="G2749" s="5" t="s">
        <v>8230</v>
      </c>
      <c r="H2749" s="35">
        <v>0</v>
      </c>
      <c r="I2749" s="56"/>
      <c r="J2749" t="s">
        <v>4488</v>
      </c>
      <c r="K2749" s="58" t="s">
        <v>203</v>
      </c>
      <c r="L2749" s="35">
        <v>0.24419270000000001</v>
      </c>
      <c r="M2749" s="56"/>
      <c r="N2749" t="s">
        <v>8229</v>
      </c>
      <c r="O2749" s="2">
        <v>818</v>
      </c>
      <c r="P2749" s="2">
        <v>0</v>
      </c>
      <c r="Q2749" s="2">
        <v>818</v>
      </c>
      <c r="R2749" t="s">
        <v>12264</v>
      </c>
      <c r="S2749">
        <v>11</v>
      </c>
      <c r="T2749" t="s">
        <v>203</v>
      </c>
      <c r="U2749" s="2">
        <v>54</v>
      </c>
      <c r="V2749" s="2">
        <v>70</v>
      </c>
      <c r="W2749" s="8">
        <v>0.15158924205378974</v>
      </c>
      <c r="X2749" s="2">
        <v>1328</v>
      </c>
      <c r="Y2749" s="45"/>
      <c r="AC2749" s="1" t="str">
        <f>IF(Table13[[#This Row],[TCS MP]]&gt;=Table13[[#This Row],[BMP]],IF(Table13[[#This Row],[TCS MP]]&lt;=Table13[[#This Row],[EMP]],"Good","EMP"),"BMP")</f>
        <v>EMP</v>
      </c>
    </row>
    <row r="2750" spans="1:29" ht="24" customHeight="1" x14ac:dyDescent="0.25">
      <c r="A2750" t="s">
        <v>8232</v>
      </c>
      <c r="B2750" t="s">
        <v>20218</v>
      </c>
      <c r="C2750">
        <v>6000</v>
      </c>
      <c r="D2750" t="s">
        <v>17074</v>
      </c>
      <c r="E2750" t="s">
        <v>8233</v>
      </c>
      <c r="F2750" s="9">
        <f>Table13[[#This Row],[ToMeasure]]-Table13[[#This Row],[FromMeasure]]</f>
        <v>0.25694718999999999</v>
      </c>
      <c r="G2750" s="5" t="s">
        <v>4648</v>
      </c>
      <c r="H2750" s="35">
        <v>0</v>
      </c>
      <c r="I2750" s="56"/>
      <c r="J2750" t="s">
        <v>632</v>
      </c>
      <c r="K2750" s="58" t="s">
        <v>203</v>
      </c>
      <c r="L2750" s="35">
        <v>0.25694718999999999</v>
      </c>
      <c r="M2750" s="56"/>
      <c r="N2750" t="s">
        <v>4647</v>
      </c>
      <c r="O2750" s="2">
        <v>1089</v>
      </c>
      <c r="P2750" s="2">
        <v>0</v>
      </c>
      <c r="Q2750" s="2">
        <v>1089</v>
      </c>
      <c r="R2750" t="s">
        <v>8234</v>
      </c>
      <c r="S2750">
        <v>14</v>
      </c>
      <c r="T2750" t="s">
        <v>203</v>
      </c>
      <c r="U2750" s="2">
        <v>70</v>
      </c>
      <c r="V2750" s="2">
        <v>137</v>
      </c>
      <c r="W2750" s="8">
        <v>0.19008264462809918</v>
      </c>
      <c r="X2750" s="2">
        <v>1768</v>
      </c>
      <c r="Y2750" s="45"/>
      <c r="AC2750" s="1" t="str">
        <f>IF(Table13[[#This Row],[TCS MP]]&gt;=Table13[[#This Row],[BMP]],IF(Table13[[#This Row],[TCS MP]]&lt;=Table13[[#This Row],[EMP]],"Good","EMP"),"BMP")</f>
        <v>EMP</v>
      </c>
    </row>
    <row r="2751" spans="1:29" ht="24" customHeight="1" x14ac:dyDescent="0.25">
      <c r="A2751" t="s">
        <v>9124</v>
      </c>
      <c r="B2751" t="s">
        <v>20220</v>
      </c>
      <c r="C2751">
        <v>6002</v>
      </c>
      <c r="D2751" t="s">
        <v>17074</v>
      </c>
      <c r="E2751" t="s">
        <v>9125</v>
      </c>
      <c r="F2751" s="9">
        <f>Table13[[#This Row],[ToMeasure]]-Table13[[#This Row],[FromMeasure]]</f>
        <v>0.27094248999999998</v>
      </c>
      <c r="G2751" s="5" t="s">
        <v>9126</v>
      </c>
      <c r="H2751" s="35">
        <v>0</v>
      </c>
      <c r="I2751" s="56"/>
      <c r="J2751" t="s">
        <v>4488</v>
      </c>
      <c r="K2751" s="58" t="s">
        <v>203</v>
      </c>
      <c r="L2751" s="35">
        <v>0.27094248999999998</v>
      </c>
      <c r="M2751" s="56"/>
      <c r="N2751" t="s">
        <v>964</v>
      </c>
      <c r="O2751" s="2">
        <v>3080</v>
      </c>
      <c r="P2751" s="2">
        <v>0</v>
      </c>
      <c r="Q2751" s="2">
        <v>3080</v>
      </c>
      <c r="R2751" t="s">
        <v>9127</v>
      </c>
      <c r="S2751">
        <v>12</v>
      </c>
      <c r="T2751" t="s">
        <v>203</v>
      </c>
      <c r="U2751" s="2">
        <v>202</v>
      </c>
      <c r="V2751" s="2">
        <v>387</v>
      </c>
      <c r="W2751" s="8">
        <v>0.19123376623376623</v>
      </c>
      <c r="X2751" s="2">
        <v>5002</v>
      </c>
      <c r="Y2751" s="45"/>
      <c r="AC2751" s="1" t="str">
        <f>IF(Table13[[#This Row],[TCS MP]]&gt;=Table13[[#This Row],[BMP]],IF(Table13[[#This Row],[TCS MP]]&lt;=Table13[[#This Row],[EMP]],"Good","EMP"),"BMP")</f>
        <v>EMP</v>
      </c>
    </row>
    <row r="2752" spans="1:29" ht="24" customHeight="1" x14ac:dyDescent="0.25">
      <c r="A2752" t="s">
        <v>4645</v>
      </c>
      <c r="B2752" t="s">
        <v>20219</v>
      </c>
      <c r="C2752">
        <v>6001</v>
      </c>
      <c r="D2752" t="s">
        <v>17074</v>
      </c>
      <c r="E2752" t="s">
        <v>4646</v>
      </c>
      <c r="F2752" s="9">
        <f>Table13[[#This Row],[ToMeasure]]-Table13[[#This Row],[FromMeasure]]</f>
        <v>0.27778191000000002</v>
      </c>
      <c r="G2752" s="5" t="s">
        <v>4647</v>
      </c>
      <c r="H2752" s="35">
        <v>0</v>
      </c>
      <c r="I2752" s="56"/>
      <c r="J2752" t="s">
        <v>4648</v>
      </c>
      <c r="K2752" s="58" t="s">
        <v>203</v>
      </c>
      <c r="L2752" s="35">
        <v>0.27778191000000002</v>
      </c>
      <c r="M2752" s="56"/>
      <c r="N2752" t="s">
        <v>632</v>
      </c>
      <c r="O2752" s="2">
        <v>2631</v>
      </c>
      <c r="P2752" s="2">
        <v>0</v>
      </c>
      <c r="Q2752" s="2">
        <v>2631</v>
      </c>
      <c r="R2752" t="s">
        <v>4649</v>
      </c>
      <c r="S2752">
        <v>12</v>
      </c>
      <c r="T2752" t="s">
        <v>203</v>
      </c>
      <c r="U2752" s="2">
        <v>174</v>
      </c>
      <c r="V2752" s="2">
        <v>332</v>
      </c>
      <c r="W2752" s="8">
        <v>0.19232231090839985</v>
      </c>
      <c r="X2752" s="2">
        <v>4273</v>
      </c>
      <c r="Y2752" s="45"/>
      <c r="AC2752" s="1" t="str">
        <f>IF(Table13[[#This Row],[TCS MP]]&gt;=Table13[[#This Row],[BMP]],IF(Table13[[#This Row],[TCS MP]]&lt;=Table13[[#This Row],[EMP]],"Good","EMP"),"BMP")</f>
        <v>EMP</v>
      </c>
    </row>
    <row r="2753" spans="1:29" ht="24" customHeight="1" x14ac:dyDescent="0.25">
      <c r="A2753" t="s">
        <v>12265</v>
      </c>
      <c r="B2753" t="s">
        <v>20221</v>
      </c>
      <c r="C2753">
        <v>6003</v>
      </c>
      <c r="D2753" t="s">
        <v>17074</v>
      </c>
      <c r="E2753" t="s">
        <v>967</v>
      </c>
      <c r="F2753" s="9">
        <f>Table13[[#This Row],[ToMeasure]]-Table13[[#This Row],[FromMeasure]]</f>
        <v>0.26372627999999998</v>
      </c>
      <c r="G2753" s="5" t="s">
        <v>964</v>
      </c>
      <c r="H2753" s="35">
        <v>0</v>
      </c>
      <c r="I2753" s="56"/>
      <c r="J2753" t="s">
        <v>9126</v>
      </c>
      <c r="K2753" s="58" t="s">
        <v>203</v>
      </c>
      <c r="L2753" s="35">
        <v>0.26372627999999998</v>
      </c>
      <c r="M2753" s="56"/>
      <c r="N2753" t="s">
        <v>4488</v>
      </c>
      <c r="O2753" s="2">
        <v>1518</v>
      </c>
      <c r="P2753" s="2">
        <v>0</v>
      </c>
      <c r="Q2753" s="2">
        <v>1518</v>
      </c>
      <c r="R2753" t="s">
        <v>12266</v>
      </c>
      <c r="S2753">
        <v>13</v>
      </c>
      <c r="T2753" t="s">
        <v>203</v>
      </c>
      <c r="U2753" s="2">
        <v>98</v>
      </c>
      <c r="V2753" s="2">
        <v>190</v>
      </c>
      <c r="W2753" s="8">
        <v>0.18972332015810275</v>
      </c>
      <c r="X2753" s="2">
        <v>2465</v>
      </c>
      <c r="Y2753" s="45"/>
      <c r="AC2753" s="1" t="str">
        <f>IF(Table13[[#This Row],[TCS MP]]&gt;=Table13[[#This Row],[BMP]],IF(Table13[[#This Row],[TCS MP]]&lt;=Table13[[#This Row],[EMP]],"Good","EMP"),"BMP")</f>
        <v>EMP</v>
      </c>
    </row>
    <row r="2754" spans="1:29" ht="24" customHeight="1" x14ac:dyDescent="0.25">
      <c r="A2754" t="s">
        <v>8235</v>
      </c>
      <c r="B2754" t="s">
        <v>20223</v>
      </c>
      <c r="C2754">
        <v>6010</v>
      </c>
      <c r="D2754" t="s">
        <v>17074</v>
      </c>
      <c r="E2754" t="s">
        <v>8236</v>
      </c>
      <c r="F2754" s="9">
        <f>Table13[[#This Row],[ToMeasure]]-Table13[[#This Row],[FromMeasure]]</f>
        <v>0.24334516</v>
      </c>
      <c r="G2754" s="5" t="s">
        <v>4658</v>
      </c>
      <c r="H2754" s="35">
        <v>0</v>
      </c>
      <c r="I2754" s="56"/>
      <c r="J2754" t="s">
        <v>632</v>
      </c>
      <c r="K2754" s="58" t="s">
        <v>203</v>
      </c>
      <c r="L2754" s="35">
        <v>0.24334516</v>
      </c>
      <c r="M2754" s="56"/>
      <c r="N2754" t="s">
        <v>4657</v>
      </c>
      <c r="O2754" s="2">
        <v>257</v>
      </c>
      <c r="P2754" s="2">
        <v>0</v>
      </c>
      <c r="Q2754" s="2">
        <v>257</v>
      </c>
      <c r="R2754" t="s">
        <v>8237</v>
      </c>
      <c r="S2754">
        <v>13</v>
      </c>
      <c r="T2754" t="s">
        <v>203</v>
      </c>
      <c r="U2754" s="2">
        <v>15</v>
      </c>
      <c r="V2754" s="2">
        <v>32</v>
      </c>
      <c r="W2754" s="8">
        <v>0.1828793774319066</v>
      </c>
      <c r="X2754" s="2">
        <v>417</v>
      </c>
      <c r="Y2754" s="45"/>
      <c r="AC2754" s="1" t="str">
        <f>IF(Table13[[#This Row],[TCS MP]]&gt;=Table13[[#This Row],[BMP]],IF(Table13[[#This Row],[TCS MP]]&lt;=Table13[[#This Row],[EMP]],"Good","EMP"),"BMP")</f>
        <v>EMP</v>
      </c>
    </row>
    <row r="2755" spans="1:29" ht="24" customHeight="1" x14ac:dyDescent="0.25">
      <c r="A2755" t="s">
        <v>4650</v>
      </c>
      <c r="B2755" t="s">
        <v>20225</v>
      </c>
      <c r="C2755">
        <v>6012</v>
      </c>
      <c r="D2755" t="s">
        <v>17074</v>
      </c>
      <c r="E2755" t="s">
        <v>4651</v>
      </c>
      <c r="F2755" s="9">
        <f>Table13[[#This Row],[ToMeasure]]-Table13[[#This Row],[FromMeasure]]</f>
        <v>0.21353531000000001</v>
      </c>
      <c r="G2755" s="5" t="s">
        <v>4652</v>
      </c>
      <c r="H2755" s="35">
        <v>0</v>
      </c>
      <c r="I2755" s="56"/>
      <c r="J2755" t="s">
        <v>4488</v>
      </c>
      <c r="K2755" s="58" t="s">
        <v>203</v>
      </c>
      <c r="L2755" s="35">
        <v>0.21353531000000001</v>
      </c>
      <c r="M2755" s="56"/>
      <c r="N2755" t="s">
        <v>4653</v>
      </c>
      <c r="O2755" s="2">
        <v>324</v>
      </c>
      <c r="P2755" s="2">
        <v>0</v>
      </c>
      <c r="Q2755" s="2">
        <v>324</v>
      </c>
      <c r="R2755" t="s">
        <v>4654</v>
      </c>
      <c r="S2755">
        <v>17</v>
      </c>
      <c r="T2755" t="s">
        <v>203</v>
      </c>
      <c r="U2755" s="2">
        <v>19</v>
      </c>
      <c r="V2755" s="2">
        <v>34</v>
      </c>
      <c r="W2755" s="8">
        <v>0.16358024691358025</v>
      </c>
      <c r="X2755" s="2">
        <v>526</v>
      </c>
      <c r="Y2755" s="45"/>
      <c r="AC2755" s="1" t="str">
        <f>IF(Table13[[#This Row],[TCS MP]]&gt;=Table13[[#This Row],[BMP]],IF(Table13[[#This Row],[TCS MP]]&lt;=Table13[[#This Row],[EMP]],"Good","EMP"),"BMP")</f>
        <v>EMP</v>
      </c>
    </row>
    <row r="2756" spans="1:29" ht="24" customHeight="1" x14ac:dyDescent="0.25">
      <c r="A2756" t="s">
        <v>4655</v>
      </c>
      <c r="B2756" t="s">
        <v>20224</v>
      </c>
      <c r="C2756">
        <v>6011</v>
      </c>
      <c r="D2756" t="s">
        <v>17074</v>
      </c>
      <c r="E2756" t="s">
        <v>4656</v>
      </c>
      <c r="F2756" s="9">
        <f>Table13[[#This Row],[ToMeasure]]-Table13[[#This Row],[FromMeasure]]</f>
        <v>0.19675919</v>
      </c>
      <c r="G2756" s="5" t="s">
        <v>4657</v>
      </c>
      <c r="H2756" s="35">
        <v>0</v>
      </c>
      <c r="I2756" s="56"/>
      <c r="J2756" t="s">
        <v>4658</v>
      </c>
      <c r="K2756" s="58" t="s">
        <v>203</v>
      </c>
      <c r="L2756" s="35">
        <v>0.19675919</v>
      </c>
      <c r="M2756" s="56"/>
      <c r="N2756" t="s">
        <v>632</v>
      </c>
      <c r="O2756" s="2">
        <v>297</v>
      </c>
      <c r="P2756" s="2">
        <v>0</v>
      </c>
      <c r="Q2756" s="2">
        <v>297</v>
      </c>
      <c r="R2756" t="s">
        <v>4659</v>
      </c>
      <c r="S2756">
        <v>17</v>
      </c>
      <c r="T2756" t="s">
        <v>203</v>
      </c>
      <c r="U2756" s="2">
        <v>19</v>
      </c>
      <c r="V2756" s="2">
        <v>37</v>
      </c>
      <c r="W2756" s="8">
        <v>0.18855218855218855</v>
      </c>
      <c r="X2756" s="2">
        <v>482</v>
      </c>
      <c r="Y2756" s="45"/>
      <c r="AC2756" s="1" t="str">
        <f>IF(Table13[[#This Row],[TCS MP]]&gt;=Table13[[#This Row],[BMP]],IF(Table13[[#This Row],[TCS MP]]&lt;=Table13[[#This Row],[EMP]],"Good","EMP"),"BMP")</f>
        <v>EMP</v>
      </c>
    </row>
    <row r="2757" spans="1:29" ht="24" customHeight="1" x14ac:dyDescent="0.25">
      <c r="A2757" t="s">
        <v>8238</v>
      </c>
      <c r="B2757" t="s">
        <v>20226</v>
      </c>
      <c r="C2757">
        <v>6013</v>
      </c>
      <c r="D2757" t="s">
        <v>17074</v>
      </c>
      <c r="E2757" t="s">
        <v>8239</v>
      </c>
      <c r="F2757" s="9">
        <f>Table13[[#This Row],[ToMeasure]]-Table13[[#This Row],[FromMeasure]]</f>
        <v>0.1951174</v>
      </c>
      <c r="G2757" s="5" t="s">
        <v>8240</v>
      </c>
      <c r="H2757" s="35">
        <v>0</v>
      </c>
      <c r="I2757" s="56"/>
      <c r="J2757" t="s">
        <v>4653</v>
      </c>
      <c r="K2757" s="58" t="s">
        <v>203</v>
      </c>
      <c r="L2757" s="35">
        <v>0.1951174</v>
      </c>
      <c r="M2757" s="56"/>
      <c r="N2757" t="s">
        <v>4488</v>
      </c>
      <c r="O2757" s="2">
        <v>498</v>
      </c>
      <c r="P2757" s="2">
        <v>0</v>
      </c>
      <c r="Q2757" s="2">
        <v>498</v>
      </c>
      <c r="R2757" t="s">
        <v>8241</v>
      </c>
      <c r="S2757">
        <v>14</v>
      </c>
      <c r="T2757" t="s">
        <v>203</v>
      </c>
      <c r="U2757" s="2">
        <v>32</v>
      </c>
      <c r="V2757" s="2">
        <v>65</v>
      </c>
      <c r="W2757" s="8">
        <v>0.19477911646586346</v>
      </c>
      <c r="X2757" s="2">
        <v>809</v>
      </c>
      <c r="Y2757" s="45"/>
      <c r="AC2757" s="1" t="str">
        <f>IF(Table13[[#This Row],[TCS MP]]&gt;=Table13[[#This Row],[BMP]],IF(Table13[[#This Row],[TCS MP]]&lt;=Table13[[#This Row],[EMP]],"Good","EMP"),"BMP")</f>
        <v>EMP</v>
      </c>
    </row>
    <row r="2758" spans="1:29" ht="24" customHeight="1" x14ac:dyDescent="0.25">
      <c r="A2758" t="s">
        <v>8242</v>
      </c>
      <c r="B2758" t="s">
        <v>20228</v>
      </c>
      <c r="C2758">
        <v>6020</v>
      </c>
      <c r="D2758" t="s">
        <v>17074</v>
      </c>
      <c r="E2758" t="s">
        <v>8243</v>
      </c>
      <c r="F2758" s="9">
        <f>Table13[[#This Row],[ToMeasure]]-Table13[[#This Row],[FromMeasure]]</f>
        <v>0.16185553</v>
      </c>
      <c r="G2758" s="5" t="s">
        <v>4668</v>
      </c>
      <c r="H2758" s="35">
        <v>0</v>
      </c>
      <c r="I2758" s="56"/>
      <c r="J2758" t="s">
        <v>632</v>
      </c>
      <c r="K2758" s="58" t="s">
        <v>203</v>
      </c>
      <c r="L2758" s="35">
        <v>0.16185553</v>
      </c>
      <c r="M2758" s="56"/>
      <c r="N2758" t="s">
        <v>4667</v>
      </c>
      <c r="O2758" s="2">
        <v>488</v>
      </c>
      <c r="P2758" s="2">
        <v>0</v>
      </c>
      <c r="Q2758" s="2">
        <v>488</v>
      </c>
      <c r="R2758" t="s">
        <v>8244</v>
      </c>
      <c r="S2758">
        <v>26</v>
      </c>
      <c r="T2758" t="s">
        <v>203</v>
      </c>
      <c r="U2758" s="2">
        <v>30</v>
      </c>
      <c r="V2758" s="2">
        <v>59</v>
      </c>
      <c r="W2758" s="8">
        <v>0.18237704918032788</v>
      </c>
      <c r="X2758" s="2">
        <v>792</v>
      </c>
      <c r="Y2758" s="45"/>
      <c r="AC2758" s="1" t="str">
        <f>IF(Table13[[#This Row],[TCS MP]]&gt;=Table13[[#This Row],[BMP]],IF(Table13[[#This Row],[TCS MP]]&lt;=Table13[[#This Row],[EMP]],"Good","EMP"),"BMP")</f>
        <v>EMP</v>
      </c>
    </row>
    <row r="2759" spans="1:29" ht="24" customHeight="1" x14ac:dyDescent="0.25">
      <c r="A2759" t="s">
        <v>4660</v>
      </c>
      <c r="B2759" t="s">
        <v>20230</v>
      </c>
      <c r="C2759">
        <v>6022</v>
      </c>
      <c r="D2759" t="s">
        <v>17074</v>
      </c>
      <c r="E2759" t="s">
        <v>4661</v>
      </c>
      <c r="F2759" s="9">
        <f>Table13[[#This Row],[ToMeasure]]-Table13[[#This Row],[FromMeasure]]</f>
        <v>0.20689075000000001</v>
      </c>
      <c r="G2759" s="5" t="s">
        <v>4662</v>
      </c>
      <c r="H2759" s="35">
        <v>0</v>
      </c>
      <c r="I2759" s="56"/>
      <c r="J2759" t="s">
        <v>4488</v>
      </c>
      <c r="K2759" s="58" t="s">
        <v>203</v>
      </c>
      <c r="L2759" s="35">
        <v>0.20689075000000001</v>
      </c>
      <c r="M2759" s="56"/>
      <c r="N2759" t="s">
        <v>4663</v>
      </c>
      <c r="O2759" s="2">
        <v>288</v>
      </c>
      <c r="P2759" s="2">
        <v>0</v>
      </c>
      <c r="Q2759" s="2">
        <v>288</v>
      </c>
      <c r="R2759" t="s">
        <v>4664</v>
      </c>
      <c r="S2759">
        <v>19</v>
      </c>
      <c r="T2759" t="s">
        <v>203</v>
      </c>
      <c r="U2759" s="2">
        <v>18</v>
      </c>
      <c r="V2759" s="2">
        <v>36</v>
      </c>
      <c r="W2759" s="8">
        <v>0.1875</v>
      </c>
      <c r="X2759" s="2">
        <v>468</v>
      </c>
      <c r="Y2759" s="45"/>
      <c r="AC2759" s="1" t="str">
        <f>IF(Table13[[#This Row],[TCS MP]]&gt;=Table13[[#This Row],[BMP]],IF(Table13[[#This Row],[TCS MP]]&lt;=Table13[[#This Row],[EMP]],"Good","EMP"),"BMP")</f>
        <v>EMP</v>
      </c>
    </row>
    <row r="2760" spans="1:29" ht="24" customHeight="1" x14ac:dyDescent="0.25">
      <c r="A2760" t="s">
        <v>4665</v>
      </c>
      <c r="B2760" t="s">
        <v>20229</v>
      </c>
      <c r="C2760">
        <v>6021</v>
      </c>
      <c r="D2760" t="s">
        <v>17074</v>
      </c>
      <c r="E2760" t="s">
        <v>4666</v>
      </c>
      <c r="F2760" s="9">
        <f>Table13[[#This Row],[ToMeasure]]-Table13[[#This Row],[FromMeasure]]</f>
        <v>0.18165486</v>
      </c>
      <c r="G2760" s="5" t="s">
        <v>4667</v>
      </c>
      <c r="H2760" s="35">
        <v>0</v>
      </c>
      <c r="I2760" s="56"/>
      <c r="J2760" t="s">
        <v>4668</v>
      </c>
      <c r="K2760" s="58" t="s">
        <v>203</v>
      </c>
      <c r="L2760" s="35">
        <v>0.18165486</v>
      </c>
      <c r="M2760" s="56"/>
      <c r="N2760" t="s">
        <v>632</v>
      </c>
      <c r="O2760" s="2">
        <v>217</v>
      </c>
      <c r="P2760" s="2">
        <v>0</v>
      </c>
      <c r="Q2760" s="2">
        <v>217</v>
      </c>
      <c r="R2760" t="s">
        <v>4669</v>
      </c>
      <c r="S2760">
        <v>18</v>
      </c>
      <c r="T2760" t="s">
        <v>203</v>
      </c>
      <c r="U2760" s="2">
        <v>13</v>
      </c>
      <c r="V2760" s="2">
        <v>25</v>
      </c>
      <c r="W2760" s="8">
        <v>0.17511520737327188</v>
      </c>
      <c r="X2760" s="2">
        <v>352</v>
      </c>
      <c r="Y2760" s="45"/>
      <c r="AC2760" s="1" t="str">
        <f>IF(Table13[[#This Row],[TCS MP]]&gt;=Table13[[#This Row],[BMP]],IF(Table13[[#This Row],[TCS MP]]&lt;=Table13[[#This Row],[EMP]],"Good","EMP"),"BMP")</f>
        <v>EMP</v>
      </c>
    </row>
    <row r="2761" spans="1:29" ht="24" customHeight="1" x14ac:dyDescent="0.25">
      <c r="A2761" t="s">
        <v>8245</v>
      </c>
      <c r="B2761" t="s">
        <v>20231</v>
      </c>
      <c r="C2761">
        <v>6023</v>
      </c>
      <c r="D2761" t="s">
        <v>17074</v>
      </c>
      <c r="E2761" t="s">
        <v>8246</v>
      </c>
      <c r="F2761" s="9">
        <f>Table13[[#This Row],[ToMeasure]]-Table13[[#This Row],[FromMeasure]]</f>
        <v>0.13674981999999999</v>
      </c>
      <c r="G2761" s="5" t="s">
        <v>4663</v>
      </c>
      <c r="H2761" s="35">
        <v>0</v>
      </c>
      <c r="I2761" s="56"/>
      <c r="J2761" t="s">
        <v>4662</v>
      </c>
      <c r="K2761" s="58" t="s">
        <v>203</v>
      </c>
      <c r="L2761" s="35">
        <v>0.13674981999999999</v>
      </c>
      <c r="M2761" s="56"/>
      <c r="N2761" t="s">
        <v>4488</v>
      </c>
      <c r="O2761" s="2">
        <v>541</v>
      </c>
      <c r="P2761" s="2">
        <v>0</v>
      </c>
      <c r="Q2761" s="2">
        <v>541</v>
      </c>
      <c r="R2761" t="s">
        <v>8247</v>
      </c>
      <c r="S2761">
        <v>19</v>
      </c>
      <c r="T2761" t="s">
        <v>203</v>
      </c>
      <c r="U2761" s="2">
        <v>33</v>
      </c>
      <c r="V2761" s="2">
        <v>68</v>
      </c>
      <c r="W2761" s="8">
        <v>0.1866913123844732</v>
      </c>
      <c r="X2761" s="2">
        <v>879</v>
      </c>
      <c r="Y2761" s="45"/>
      <c r="AC2761" s="1" t="str">
        <f>IF(Table13[[#This Row],[TCS MP]]&gt;=Table13[[#This Row],[BMP]],IF(Table13[[#This Row],[TCS MP]]&lt;=Table13[[#This Row],[EMP]],"Good","EMP"),"BMP")</f>
        <v>EMP</v>
      </c>
    </row>
    <row r="2762" spans="1:29" ht="24" customHeight="1" x14ac:dyDescent="0.25">
      <c r="A2762" t="s">
        <v>4670</v>
      </c>
      <c r="B2762" t="s">
        <v>20233</v>
      </c>
      <c r="C2762">
        <v>6030</v>
      </c>
      <c r="D2762" t="s">
        <v>17074</v>
      </c>
      <c r="E2762" t="s">
        <v>4671</v>
      </c>
      <c r="F2762" s="9">
        <f>Table13[[#This Row],[ToMeasure]]-Table13[[#This Row],[FromMeasure]]</f>
        <v>0.19305786999999999</v>
      </c>
      <c r="G2762" s="5" t="s">
        <v>4672</v>
      </c>
      <c r="H2762" s="35">
        <v>0</v>
      </c>
      <c r="I2762" s="56"/>
      <c r="J2762" t="s">
        <v>632</v>
      </c>
      <c r="K2762" s="58" t="s">
        <v>203</v>
      </c>
      <c r="L2762" s="35">
        <v>0.19305786999999999</v>
      </c>
      <c r="M2762" s="56"/>
      <c r="N2762" t="s">
        <v>4673</v>
      </c>
      <c r="O2762" s="2">
        <v>240</v>
      </c>
      <c r="P2762" s="2">
        <v>0</v>
      </c>
      <c r="Q2762" s="2">
        <v>240</v>
      </c>
      <c r="R2762" t="s">
        <v>4674</v>
      </c>
      <c r="S2762">
        <v>14</v>
      </c>
      <c r="T2762" t="s">
        <v>203</v>
      </c>
      <c r="U2762" s="2">
        <v>14</v>
      </c>
      <c r="V2762" s="2">
        <v>31</v>
      </c>
      <c r="W2762" s="8">
        <v>0.1875</v>
      </c>
      <c r="X2762" s="2">
        <v>390</v>
      </c>
      <c r="Y2762" s="45"/>
      <c r="AC2762" s="1" t="str">
        <f>IF(Table13[[#This Row],[TCS MP]]&gt;=Table13[[#This Row],[BMP]],IF(Table13[[#This Row],[TCS MP]]&lt;=Table13[[#This Row],[EMP]],"Good","EMP"),"BMP")</f>
        <v>EMP</v>
      </c>
    </row>
    <row r="2763" spans="1:29" ht="24" customHeight="1" x14ac:dyDescent="0.25">
      <c r="A2763" t="s">
        <v>8572</v>
      </c>
      <c r="B2763" t="s">
        <v>20235</v>
      </c>
      <c r="C2763">
        <v>6032</v>
      </c>
      <c r="D2763" t="s">
        <v>17074</v>
      </c>
      <c r="E2763" t="s">
        <v>8573</v>
      </c>
      <c r="F2763" s="9">
        <f>Table13[[#This Row],[ToMeasure]]-Table13[[#This Row],[FromMeasure]]</f>
        <v>0.17997964999999999</v>
      </c>
      <c r="G2763" s="5" t="s">
        <v>6120</v>
      </c>
      <c r="H2763" s="35">
        <v>0</v>
      </c>
      <c r="I2763" s="56"/>
      <c r="J2763" t="s">
        <v>4488</v>
      </c>
      <c r="K2763" s="58" t="s">
        <v>203</v>
      </c>
      <c r="L2763" s="35">
        <v>0.17997964999999999</v>
      </c>
      <c r="M2763" s="56"/>
      <c r="N2763" t="s">
        <v>8574</v>
      </c>
      <c r="O2763" s="2">
        <v>808</v>
      </c>
      <c r="P2763" s="2">
        <v>0</v>
      </c>
      <c r="Q2763" s="2">
        <v>808</v>
      </c>
      <c r="R2763" t="s">
        <v>8575</v>
      </c>
      <c r="S2763">
        <v>15</v>
      </c>
      <c r="T2763" t="s">
        <v>203</v>
      </c>
      <c r="U2763" s="2">
        <v>54</v>
      </c>
      <c r="V2763" s="2">
        <v>68</v>
      </c>
      <c r="W2763" s="8">
        <v>0.15099009900990099</v>
      </c>
      <c r="X2763" s="2">
        <v>1312</v>
      </c>
      <c r="Y2763" s="45"/>
      <c r="AC2763" s="1" t="str">
        <f>IF(Table13[[#This Row],[TCS MP]]&gt;=Table13[[#This Row],[BMP]],IF(Table13[[#This Row],[TCS MP]]&lt;=Table13[[#This Row],[EMP]],"Good","EMP"),"BMP")</f>
        <v>EMP</v>
      </c>
    </row>
    <row r="2764" spans="1:29" ht="24" customHeight="1" x14ac:dyDescent="0.25">
      <c r="A2764" t="s">
        <v>4675</v>
      </c>
      <c r="B2764" t="s">
        <v>20234</v>
      </c>
      <c r="C2764">
        <v>6031</v>
      </c>
      <c r="D2764" t="s">
        <v>17074</v>
      </c>
      <c r="E2764" t="s">
        <v>4676</v>
      </c>
      <c r="F2764" s="9">
        <f>Table13[[#This Row],[ToMeasure]]-Table13[[#This Row],[FromMeasure]]</f>
        <v>0.16663529999999999</v>
      </c>
      <c r="G2764" s="5" t="s">
        <v>4673</v>
      </c>
      <c r="H2764" s="35">
        <v>0</v>
      </c>
      <c r="I2764" s="56"/>
      <c r="J2764" t="s">
        <v>4672</v>
      </c>
      <c r="K2764" s="58" t="s">
        <v>203</v>
      </c>
      <c r="L2764" s="35">
        <v>0.16663529999999999</v>
      </c>
      <c r="M2764" s="56"/>
      <c r="N2764" t="s">
        <v>632</v>
      </c>
      <c r="O2764" s="2">
        <v>1035</v>
      </c>
      <c r="P2764" s="2">
        <v>0</v>
      </c>
      <c r="Q2764" s="2">
        <v>1035</v>
      </c>
      <c r="R2764" t="s">
        <v>4677</v>
      </c>
      <c r="S2764">
        <v>15</v>
      </c>
      <c r="T2764" t="s">
        <v>203</v>
      </c>
      <c r="U2764" s="2">
        <v>68</v>
      </c>
      <c r="V2764" s="2">
        <v>131</v>
      </c>
      <c r="W2764" s="8">
        <v>0.19227053140096617</v>
      </c>
      <c r="X2764" s="2">
        <v>1681</v>
      </c>
      <c r="Y2764" s="45"/>
      <c r="AC2764" s="1" t="str">
        <f>IF(Table13[[#This Row],[TCS MP]]&gt;=Table13[[#This Row],[BMP]],IF(Table13[[#This Row],[TCS MP]]&lt;=Table13[[#This Row],[EMP]],"Good","EMP"),"BMP")</f>
        <v>EMP</v>
      </c>
    </row>
    <row r="2765" spans="1:29" ht="24" customHeight="1" x14ac:dyDescent="0.25">
      <c r="A2765" t="s">
        <v>8576</v>
      </c>
      <c r="B2765" t="s">
        <v>20236</v>
      </c>
      <c r="C2765">
        <v>6033</v>
      </c>
      <c r="D2765" t="s">
        <v>17074</v>
      </c>
      <c r="E2765" t="s">
        <v>8577</v>
      </c>
      <c r="F2765" s="9">
        <f>Table13[[#This Row],[ToMeasure]]-Table13[[#This Row],[FromMeasure]]</f>
        <v>0.17145954999999999</v>
      </c>
      <c r="G2765" s="5" t="s">
        <v>8574</v>
      </c>
      <c r="H2765" s="35">
        <v>0</v>
      </c>
      <c r="I2765" s="56"/>
      <c r="J2765" t="s">
        <v>6120</v>
      </c>
      <c r="K2765" s="58" t="s">
        <v>203</v>
      </c>
      <c r="L2765" s="35">
        <v>0.17145954999999999</v>
      </c>
      <c r="M2765" s="56"/>
      <c r="N2765" t="s">
        <v>4488</v>
      </c>
      <c r="O2765" s="2">
        <v>199</v>
      </c>
      <c r="P2765" s="2">
        <v>0</v>
      </c>
      <c r="Q2765" s="2">
        <v>199</v>
      </c>
      <c r="R2765" t="s">
        <v>8578</v>
      </c>
      <c r="S2765">
        <v>17</v>
      </c>
      <c r="T2765" t="s">
        <v>203</v>
      </c>
      <c r="U2765" s="2">
        <v>12</v>
      </c>
      <c r="V2765" s="2">
        <v>21</v>
      </c>
      <c r="W2765" s="8">
        <v>0.16582914572864321</v>
      </c>
      <c r="X2765" s="2">
        <v>323</v>
      </c>
      <c r="Y2765" s="45"/>
      <c r="AC2765" s="1" t="str">
        <f>IF(Table13[[#This Row],[TCS MP]]&gt;=Table13[[#This Row],[BMP]],IF(Table13[[#This Row],[TCS MP]]&lt;=Table13[[#This Row],[EMP]],"Good","EMP"),"BMP")</f>
        <v>EMP</v>
      </c>
    </row>
    <row r="2766" spans="1:29" ht="24" customHeight="1" x14ac:dyDescent="0.25">
      <c r="A2766" t="s">
        <v>9128</v>
      </c>
      <c r="C2766" t="s">
        <v>203</v>
      </c>
      <c r="D2766" t="s">
        <v>17074</v>
      </c>
      <c r="E2766" t="s">
        <v>9129</v>
      </c>
      <c r="F2766" s="9">
        <f>Table13[[#This Row],[ToMeasure]]-Table13[[#This Row],[FromMeasure]]</f>
        <v>0.10786469999999999</v>
      </c>
      <c r="G2766" s="5" t="s">
        <v>9130</v>
      </c>
      <c r="H2766" s="35">
        <v>0</v>
      </c>
      <c r="I2766" s="56"/>
      <c r="J2766" t="s">
        <v>632</v>
      </c>
      <c r="K2766" s="58" t="s">
        <v>203</v>
      </c>
      <c r="L2766" s="35">
        <v>0.10786469999999999</v>
      </c>
      <c r="M2766" s="56"/>
      <c r="N2766" t="s">
        <v>9131</v>
      </c>
      <c r="O2766" s="2" t="s">
        <v>203</v>
      </c>
      <c r="P2766" s="2" t="s">
        <v>203</v>
      </c>
      <c r="Q2766" s="2">
        <v>3771</v>
      </c>
      <c r="R2766" t="s">
        <v>4739</v>
      </c>
      <c r="S2766" t="s">
        <v>203</v>
      </c>
      <c r="T2766" t="s">
        <v>203</v>
      </c>
      <c r="U2766" s="2" t="s">
        <v>203</v>
      </c>
      <c r="V2766" s="2" t="s">
        <v>203</v>
      </c>
      <c r="W2766" s="8" t="s">
        <v>203</v>
      </c>
      <c r="X2766" s="2">
        <v>6124</v>
      </c>
      <c r="Y2766" s="45"/>
      <c r="AC2766" s="1" t="str">
        <f>IF(Table13[[#This Row],[TCS MP]]&gt;=Table13[[#This Row],[BMP]],IF(Table13[[#This Row],[TCS MP]]&lt;=Table13[[#This Row],[EMP]],"Good","EMP"),"BMP")</f>
        <v>EMP</v>
      </c>
    </row>
    <row r="2767" spans="1:29" ht="24" customHeight="1" x14ac:dyDescent="0.25">
      <c r="A2767" t="s">
        <v>12267</v>
      </c>
      <c r="C2767" t="s">
        <v>203</v>
      </c>
      <c r="D2767" t="s">
        <v>17074</v>
      </c>
      <c r="E2767" t="s">
        <v>12268</v>
      </c>
      <c r="F2767" s="9">
        <f>Table13[[#This Row],[ToMeasure]]-Table13[[#This Row],[FromMeasure]]</f>
        <v>8.8650069999999997E-2</v>
      </c>
      <c r="G2767" s="5" t="s">
        <v>12269</v>
      </c>
      <c r="H2767" s="35">
        <v>0</v>
      </c>
      <c r="I2767" s="56"/>
      <c r="J2767" t="s">
        <v>9131</v>
      </c>
      <c r="K2767" s="58" t="s">
        <v>203</v>
      </c>
      <c r="L2767" s="35">
        <v>8.8650069999999997E-2</v>
      </c>
      <c r="M2767" s="56"/>
      <c r="N2767" t="s">
        <v>632</v>
      </c>
      <c r="O2767" s="2" t="s">
        <v>203</v>
      </c>
      <c r="P2767" s="2" t="s">
        <v>203</v>
      </c>
      <c r="Q2767" s="2">
        <v>3625</v>
      </c>
      <c r="R2767" t="s">
        <v>4851</v>
      </c>
      <c r="S2767" t="s">
        <v>203</v>
      </c>
      <c r="T2767" t="s">
        <v>203</v>
      </c>
      <c r="U2767" s="2" t="s">
        <v>203</v>
      </c>
      <c r="V2767" s="2" t="s">
        <v>203</v>
      </c>
      <c r="W2767" s="8" t="s">
        <v>203</v>
      </c>
      <c r="X2767" s="2">
        <v>5887</v>
      </c>
      <c r="Y2767" s="45"/>
      <c r="AC2767" s="1" t="str">
        <f>IF(Table13[[#This Row],[TCS MP]]&gt;=Table13[[#This Row],[BMP]],IF(Table13[[#This Row],[TCS MP]]&lt;=Table13[[#This Row],[EMP]],"Good","EMP"),"BMP")</f>
        <v>EMP</v>
      </c>
    </row>
    <row r="2768" spans="1:29" ht="24" customHeight="1" x14ac:dyDescent="0.25">
      <c r="A2768" t="s">
        <v>12270</v>
      </c>
      <c r="C2768" t="s">
        <v>203</v>
      </c>
      <c r="D2768" t="s">
        <v>17074</v>
      </c>
      <c r="E2768" t="s">
        <v>12271</v>
      </c>
      <c r="F2768" s="9">
        <f>Table13[[#This Row],[ToMeasure]]-Table13[[#This Row],[FromMeasure]]</f>
        <v>9.498376E-2</v>
      </c>
      <c r="G2768" s="5" t="s">
        <v>12272</v>
      </c>
      <c r="H2768" s="35">
        <v>0</v>
      </c>
      <c r="I2768" s="56"/>
      <c r="J2768" t="s">
        <v>4488</v>
      </c>
      <c r="K2768" s="58" t="s">
        <v>203</v>
      </c>
      <c r="L2768" s="35">
        <v>9.498376E-2</v>
      </c>
      <c r="M2768" s="56"/>
      <c r="N2768" t="s">
        <v>8582</v>
      </c>
      <c r="O2768" s="2" t="s">
        <v>203</v>
      </c>
      <c r="P2768" s="2" t="s">
        <v>203</v>
      </c>
      <c r="Q2768" s="2">
        <v>3771</v>
      </c>
      <c r="R2768" t="s">
        <v>4739</v>
      </c>
      <c r="S2768" t="s">
        <v>203</v>
      </c>
      <c r="T2768" t="s">
        <v>203</v>
      </c>
      <c r="U2768" s="2" t="s">
        <v>203</v>
      </c>
      <c r="V2768" s="2" t="s">
        <v>203</v>
      </c>
      <c r="W2768" s="8" t="s">
        <v>203</v>
      </c>
      <c r="X2768" s="2">
        <v>6124</v>
      </c>
      <c r="Y2768" s="45"/>
      <c r="AC2768" s="1" t="str">
        <f>IF(Table13[[#This Row],[TCS MP]]&gt;=Table13[[#This Row],[BMP]],IF(Table13[[#This Row],[TCS MP]]&lt;=Table13[[#This Row],[EMP]],"Good","EMP"),"BMP")</f>
        <v>EMP</v>
      </c>
    </row>
    <row r="2769" spans="1:29" ht="24" customHeight="1" x14ac:dyDescent="0.25">
      <c r="A2769" t="s">
        <v>8579</v>
      </c>
      <c r="C2769" t="s">
        <v>203</v>
      </c>
      <c r="D2769" t="s">
        <v>17074</v>
      </c>
      <c r="E2769" t="s">
        <v>8580</v>
      </c>
      <c r="F2769" s="9">
        <f>Table13[[#This Row],[ToMeasure]]-Table13[[#This Row],[FromMeasure]]</f>
        <v>8.6461670000000004E-2</v>
      </c>
      <c r="G2769" s="5" t="s">
        <v>8581</v>
      </c>
      <c r="H2769" s="35">
        <v>0</v>
      </c>
      <c r="I2769" s="56"/>
      <c r="J2769" t="s">
        <v>8582</v>
      </c>
      <c r="K2769" s="58" t="s">
        <v>203</v>
      </c>
      <c r="L2769" s="35">
        <v>8.6461670000000004E-2</v>
      </c>
      <c r="M2769" s="56"/>
      <c r="N2769" t="s">
        <v>4488</v>
      </c>
      <c r="O2769" s="2" t="s">
        <v>203</v>
      </c>
      <c r="P2769" s="2" t="s">
        <v>203</v>
      </c>
      <c r="Q2769" s="2">
        <v>3625</v>
      </c>
      <c r="R2769" t="s">
        <v>4851</v>
      </c>
      <c r="S2769" t="s">
        <v>203</v>
      </c>
      <c r="T2769" t="s">
        <v>203</v>
      </c>
      <c r="U2769" s="2" t="s">
        <v>203</v>
      </c>
      <c r="V2769" s="2" t="s">
        <v>203</v>
      </c>
      <c r="W2769" s="8" t="s">
        <v>203</v>
      </c>
      <c r="X2769" s="2">
        <v>5887</v>
      </c>
      <c r="Y2769" s="45"/>
      <c r="AC2769" s="1" t="str">
        <f>IF(Table13[[#This Row],[TCS MP]]&gt;=Table13[[#This Row],[BMP]],IF(Table13[[#This Row],[TCS MP]]&lt;=Table13[[#This Row],[EMP]],"Good","EMP"),"BMP")</f>
        <v>EMP</v>
      </c>
    </row>
    <row r="2770" spans="1:29" ht="24" customHeight="1" x14ac:dyDescent="0.25">
      <c r="A2770" t="s">
        <v>8583</v>
      </c>
      <c r="B2770" t="s">
        <v>20238</v>
      </c>
      <c r="C2770">
        <v>6050</v>
      </c>
      <c r="D2770" t="s">
        <v>17074</v>
      </c>
      <c r="E2770" t="s">
        <v>8584</v>
      </c>
      <c r="F2770" s="9">
        <f>Table13[[#This Row],[ToMeasure]]-Table13[[#This Row],[FromMeasure]]</f>
        <v>0.18639915000000001</v>
      </c>
      <c r="G2770" s="5" t="s">
        <v>6102</v>
      </c>
      <c r="H2770" s="35">
        <v>0</v>
      </c>
      <c r="I2770" s="56"/>
      <c r="J2770" t="s">
        <v>632</v>
      </c>
      <c r="K2770" s="58" t="s">
        <v>203</v>
      </c>
      <c r="L2770" s="35">
        <v>0.18639915000000001</v>
      </c>
      <c r="M2770" s="56"/>
      <c r="N2770" t="s">
        <v>8585</v>
      </c>
      <c r="O2770" s="2">
        <v>2483</v>
      </c>
      <c r="P2770" s="2">
        <v>0</v>
      </c>
      <c r="Q2770" s="2">
        <v>2483</v>
      </c>
      <c r="R2770" t="s">
        <v>8586</v>
      </c>
      <c r="S2770">
        <v>10</v>
      </c>
      <c r="T2770" t="s">
        <v>203</v>
      </c>
      <c r="U2770" s="2">
        <v>163</v>
      </c>
      <c r="V2770" s="2">
        <v>312</v>
      </c>
      <c r="W2770" s="8">
        <v>0.19130084575110753</v>
      </c>
      <c r="X2770" s="2">
        <v>4032</v>
      </c>
      <c r="Y2770" s="45"/>
      <c r="AC2770" s="1" t="str">
        <f>IF(Table13[[#This Row],[TCS MP]]&gt;=Table13[[#This Row],[BMP]],IF(Table13[[#This Row],[TCS MP]]&lt;=Table13[[#This Row],[EMP]],"Good","EMP"),"BMP")</f>
        <v>EMP</v>
      </c>
    </row>
    <row r="2771" spans="1:29" ht="24" customHeight="1" x14ac:dyDescent="0.25">
      <c r="A2771" t="s">
        <v>9132</v>
      </c>
      <c r="B2771" t="s">
        <v>20240</v>
      </c>
      <c r="C2771">
        <v>6052</v>
      </c>
      <c r="D2771" t="s">
        <v>17074</v>
      </c>
      <c r="E2771" t="s">
        <v>9133</v>
      </c>
      <c r="F2771" s="9">
        <f>Table13[[#This Row],[ToMeasure]]-Table13[[#This Row],[FromMeasure]]</f>
        <v>0.18083366000000001</v>
      </c>
      <c r="G2771" s="5" t="s">
        <v>9134</v>
      </c>
      <c r="H2771" s="35">
        <v>0</v>
      </c>
      <c r="I2771" s="56"/>
      <c r="J2771" t="s">
        <v>4488</v>
      </c>
      <c r="K2771" s="58" t="s">
        <v>203</v>
      </c>
      <c r="L2771" s="35">
        <v>0.18083366000000001</v>
      </c>
      <c r="M2771" s="56"/>
      <c r="N2771" t="s">
        <v>6103</v>
      </c>
      <c r="O2771" s="2">
        <v>2763</v>
      </c>
      <c r="P2771" s="2">
        <v>0</v>
      </c>
      <c r="Q2771" s="2">
        <v>2763</v>
      </c>
      <c r="R2771" t="s">
        <v>9135</v>
      </c>
      <c r="S2771">
        <v>9</v>
      </c>
      <c r="T2771" t="s">
        <v>203</v>
      </c>
      <c r="U2771" s="2">
        <v>182</v>
      </c>
      <c r="V2771" s="2">
        <v>350</v>
      </c>
      <c r="W2771" s="8">
        <v>0.19254433586681144</v>
      </c>
      <c r="X2771" s="2">
        <v>4487</v>
      </c>
      <c r="Y2771" s="45"/>
      <c r="AC2771" s="1" t="str">
        <f>IF(Table13[[#This Row],[TCS MP]]&gt;=Table13[[#This Row],[BMP]],IF(Table13[[#This Row],[TCS MP]]&lt;=Table13[[#This Row],[EMP]],"Good","EMP"),"BMP")</f>
        <v>EMP</v>
      </c>
    </row>
    <row r="2772" spans="1:29" ht="24" customHeight="1" x14ac:dyDescent="0.25">
      <c r="A2772" t="s">
        <v>9136</v>
      </c>
      <c r="B2772" t="s">
        <v>20239</v>
      </c>
      <c r="C2772">
        <v>6051</v>
      </c>
      <c r="D2772" t="s">
        <v>17074</v>
      </c>
      <c r="E2772" t="s">
        <v>9137</v>
      </c>
      <c r="F2772" s="9">
        <f>Table13[[#This Row],[ToMeasure]]-Table13[[#This Row],[FromMeasure]]</f>
        <v>0.14402413999999999</v>
      </c>
      <c r="G2772" s="5" t="s">
        <v>8585</v>
      </c>
      <c r="H2772" s="35">
        <v>0</v>
      </c>
      <c r="I2772" s="56"/>
      <c r="J2772" t="s">
        <v>6102</v>
      </c>
      <c r="K2772" s="58" t="s">
        <v>203</v>
      </c>
      <c r="L2772" s="35">
        <v>0.14402413999999999</v>
      </c>
      <c r="M2772" s="56"/>
      <c r="N2772" t="s">
        <v>632</v>
      </c>
      <c r="O2772" s="2">
        <v>2452</v>
      </c>
      <c r="P2772" s="2">
        <v>0</v>
      </c>
      <c r="Q2772" s="2">
        <v>2452</v>
      </c>
      <c r="R2772" t="s">
        <v>9138</v>
      </c>
      <c r="S2772">
        <v>11</v>
      </c>
      <c r="T2772" t="s">
        <v>203</v>
      </c>
      <c r="U2772" s="2">
        <v>161</v>
      </c>
      <c r="V2772" s="2">
        <v>310</v>
      </c>
      <c r="W2772" s="8">
        <v>0.19208809135399674</v>
      </c>
      <c r="X2772" s="2">
        <v>3982</v>
      </c>
      <c r="Y2772" s="45"/>
      <c r="AC2772" s="1" t="str">
        <f>IF(Table13[[#This Row],[TCS MP]]&gt;=Table13[[#This Row],[BMP]],IF(Table13[[#This Row],[TCS MP]]&lt;=Table13[[#This Row],[EMP]],"Good","EMP"),"BMP")</f>
        <v>EMP</v>
      </c>
    </row>
    <row r="2773" spans="1:29" ht="24" customHeight="1" x14ac:dyDescent="0.25">
      <c r="A2773" t="s">
        <v>12273</v>
      </c>
      <c r="B2773" t="s">
        <v>20241</v>
      </c>
      <c r="C2773">
        <v>6053</v>
      </c>
      <c r="D2773" t="s">
        <v>17074</v>
      </c>
      <c r="E2773" t="s">
        <v>12274</v>
      </c>
      <c r="F2773" s="9">
        <f>Table13[[#This Row],[ToMeasure]]-Table13[[#This Row],[FromMeasure]]</f>
        <v>0.12852593000000001</v>
      </c>
      <c r="G2773" s="5" t="s">
        <v>6103</v>
      </c>
      <c r="H2773" s="35">
        <v>0</v>
      </c>
      <c r="I2773" s="56"/>
      <c r="J2773" t="s">
        <v>9134</v>
      </c>
      <c r="K2773" s="58" t="s">
        <v>203</v>
      </c>
      <c r="L2773" s="35">
        <v>0.12852593000000001</v>
      </c>
      <c r="M2773" s="56"/>
      <c r="N2773" t="s">
        <v>4488</v>
      </c>
      <c r="O2773" s="2">
        <v>1629</v>
      </c>
      <c r="P2773" s="2">
        <v>0</v>
      </c>
      <c r="Q2773" s="2">
        <v>1629</v>
      </c>
      <c r="R2773" t="s">
        <v>12275</v>
      </c>
      <c r="S2773">
        <v>10</v>
      </c>
      <c r="T2773" t="s">
        <v>203</v>
      </c>
      <c r="U2773" s="2">
        <v>106</v>
      </c>
      <c r="V2773" s="2">
        <v>205</v>
      </c>
      <c r="W2773" s="8">
        <v>0.19091467157765502</v>
      </c>
      <c r="X2773" s="2">
        <v>2645</v>
      </c>
      <c r="Y2773" s="45"/>
      <c r="AC2773" s="1" t="str">
        <f>IF(Table13[[#This Row],[TCS MP]]&gt;=Table13[[#This Row],[BMP]],IF(Table13[[#This Row],[TCS MP]]&lt;=Table13[[#This Row],[EMP]],"Good","EMP"),"BMP")</f>
        <v>EMP</v>
      </c>
    </row>
    <row r="2774" spans="1:29" ht="24" customHeight="1" x14ac:dyDescent="0.25">
      <c r="A2774" t="s">
        <v>8587</v>
      </c>
      <c r="B2774" t="s">
        <v>20243</v>
      </c>
      <c r="C2774">
        <v>6060</v>
      </c>
      <c r="D2774" t="s">
        <v>17074</v>
      </c>
      <c r="E2774" t="s">
        <v>8588</v>
      </c>
      <c r="F2774" s="9">
        <f>Table13[[#This Row],[ToMeasure]]-Table13[[#This Row],[FromMeasure]]</f>
        <v>0.24080114</v>
      </c>
      <c r="G2774" s="5" t="s">
        <v>8589</v>
      </c>
      <c r="H2774" s="35">
        <v>0</v>
      </c>
      <c r="I2774" s="56"/>
      <c r="J2774" t="s">
        <v>632</v>
      </c>
      <c r="K2774" s="58" t="s">
        <v>203</v>
      </c>
      <c r="L2774" s="35">
        <v>0.24080114</v>
      </c>
      <c r="M2774" s="56"/>
      <c r="N2774" t="s">
        <v>8590</v>
      </c>
      <c r="O2774" s="2">
        <v>72</v>
      </c>
      <c r="P2774" s="2">
        <v>0</v>
      </c>
      <c r="Q2774" s="2">
        <v>72</v>
      </c>
      <c r="R2774" t="s">
        <v>8591</v>
      </c>
      <c r="S2774">
        <v>19</v>
      </c>
      <c r="T2774" t="s">
        <v>203</v>
      </c>
      <c r="U2774" s="2">
        <v>3</v>
      </c>
      <c r="V2774" s="2">
        <v>4</v>
      </c>
      <c r="W2774" s="8">
        <v>9.7222222222222224E-2</v>
      </c>
      <c r="X2774" s="2">
        <v>117</v>
      </c>
      <c r="Y2774" s="45"/>
      <c r="AC2774" s="1" t="str">
        <f>IF(Table13[[#This Row],[TCS MP]]&gt;=Table13[[#This Row],[BMP]],IF(Table13[[#This Row],[TCS MP]]&lt;=Table13[[#This Row],[EMP]],"Good","EMP"),"BMP")</f>
        <v>EMP</v>
      </c>
    </row>
    <row r="2775" spans="1:29" ht="24" customHeight="1" x14ac:dyDescent="0.25">
      <c r="A2775" t="s">
        <v>12276</v>
      </c>
      <c r="B2775" t="s">
        <v>20245</v>
      </c>
      <c r="C2775">
        <v>6062</v>
      </c>
      <c r="D2775" t="s">
        <v>17074</v>
      </c>
      <c r="E2775" t="s">
        <v>12277</v>
      </c>
      <c r="F2775" s="9">
        <f>Table13[[#This Row],[ToMeasure]]-Table13[[#This Row],[FromMeasure]]</f>
        <v>0.14287150000000001</v>
      </c>
      <c r="G2775" s="5" t="s">
        <v>12278</v>
      </c>
      <c r="H2775" s="35">
        <v>0</v>
      </c>
      <c r="I2775" s="56"/>
      <c r="J2775" t="s">
        <v>4488</v>
      </c>
      <c r="K2775" s="58" t="s">
        <v>203</v>
      </c>
      <c r="L2775" s="35">
        <v>0.14287150000000001</v>
      </c>
      <c r="M2775" s="56"/>
      <c r="N2775" t="s">
        <v>10386</v>
      </c>
      <c r="O2775" s="2">
        <v>225</v>
      </c>
      <c r="P2775" s="2">
        <v>0</v>
      </c>
      <c r="Q2775" s="2">
        <v>225</v>
      </c>
      <c r="R2775" t="s">
        <v>12279</v>
      </c>
      <c r="S2775">
        <v>13</v>
      </c>
      <c r="T2775" t="s">
        <v>203</v>
      </c>
      <c r="U2775" s="2">
        <v>14</v>
      </c>
      <c r="V2775" s="2">
        <v>27</v>
      </c>
      <c r="W2775" s="8">
        <v>0.18222222222222223</v>
      </c>
      <c r="X2775" s="2">
        <v>365</v>
      </c>
      <c r="Y2775" s="45"/>
      <c r="AC2775" s="1" t="str">
        <f>IF(Table13[[#This Row],[TCS MP]]&gt;=Table13[[#This Row],[BMP]],IF(Table13[[#This Row],[TCS MP]]&lt;=Table13[[#This Row],[EMP]],"Good","EMP"),"BMP")</f>
        <v>EMP</v>
      </c>
    </row>
    <row r="2776" spans="1:29" ht="24" customHeight="1" x14ac:dyDescent="0.25">
      <c r="A2776" t="s">
        <v>8592</v>
      </c>
      <c r="B2776" t="s">
        <v>20244</v>
      </c>
      <c r="C2776">
        <v>6061</v>
      </c>
      <c r="D2776" t="s">
        <v>17074</v>
      </c>
      <c r="E2776" t="s">
        <v>8593</v>
      </c>
      <c r="F2776" s="9">
        <f>Table13[[#This Row],[ToMeasure]]-Table13[[#This Row],[FromMeasure]]</f>
        <v>0.10162794</v>
      </c>
      <c r="G2776" s="5" t="s">
        <v>8590</v>
      </c>
      <c r="H2776" s="35">
        <v>0</v>
      </c>
      <c r="I2776" s="56"/>
      <c r="J2776" t="s">
        <v>8589</v>
      </c>
      <c r="K2776" s="58" t="s">
        <v>203</v>
      </c>
      <c r="L2776" s="35">
        <v>0.10162794</v>
      </c>
      <c r="M2776" s="56"/>
      <c r="N2776" t="s">
        <v>632</v>
      </c>
      <c r="O2776" s="2">
        <v>221</v>
      </c>
      <c r="P2776" s="2">
        <v>0</v>
      </c>
      <c r="Q2776" s="2">
        <v>221</v>
      </c>
      <c r="R2776" t="s">
        <v>8594</v>
      </c>
      <c r="S2776">
        <v>15</v>
      </c>
      <c r="T2776" t="s">
        <v>203</v>
      </c>
      <c r="U2776" s="2">
        <v>14</v>
      </c>
      <c r="V2776" s="2">
        <v>25</v>
      </c>
      <c r="W2776" s="8">
        <v>0.17647058823529413</v>
      </c>
      <c r="X2776" s="2">
        <v>359</v>
      </c>
      <c r="Y2776" s="45"/>
      <c r="AC2776" s="1" t="str">
        <f>IF(Table13[[#This Row],[TCS MP]]&gt;=Table13[[#This Row],[BMP]],IF(Table13[[#This Row],[TCS MP]]&lt;=Table13[[#This Row],[EMP]],"Good","EMP"),"BMP")</f>
        <v>EMP</v>
      </c>
    </row>
    <row r="2777" spans="1:29" ht="24" customHeight="1" x14ac:dyDescent="0.25">
      <c r="A2777" t="s">
        <v>12280</v>
      </c>
      <c r="B2777" t="s">
        <v>20246</v>
      </c>
      <c r="C2777">
        <v>6063</v>
      </c>
      <c r="D2777" t="s">
        <v>17074</v>
      </c>
      <c r="E2777" t="s">
        <v>12281</v>
      </c>
      <c r="F2777" s="9">
        <f>Table13[[#This Row],[ToMeasure]]-Table13[[#This Row],[FromMeasure]]</f>
        <v>0.13329824000000001</v>
      </c>
      <c r="G2777" s="5" t="s">
        <v>10386</v>
      </c>
      <c r="H2777" s="35">
        <v>0</v>
      </c>
      <c r="I2777" s="56"/>
      <c r="J2777" t="s">
        <v>12278</v>
      </c>
      <c r="K2777" s="58" t="s">
        <v>203</v>
      </c>
      <c r="L2777" s="35">
        <v>0.13329824000000001</v>
      </c>
      <c r="M2777" s="56"/>
      <c r="N2777" t="s">
        <v>4488</v>
      </c>
      <c r="O2777" s="2">
        <v>65</v>
      </c>
      <c r="P2777" s="2">
        <v>0</v>
      </c>
      <c r="Q2777" s="2">
        <v>65</v>
      </c>
      <c r="R2777" t="s">
        <v>12282</v>
      </c>
      <c r="S2777">
        <v>22</v>
      </c>
      <c r="T2777" t="s">
        <v>203</v>
      </c>
      <c r="U2777" s="2">
        <v>2</v>
      </c>
      <c r="V2777" s="2">
        <v>8</v>
      </c>
      <c r="W2777" s="8">
        <v>0.15384615384615385</v>
      </c>
      <c r="X2777" s="2">
        <v>106</v>
      </c>
      <c r="Y2777" s="45"/>
      <c r="AC2777" s="1" t="str">
        <f>IF(Table13[[#This Row],[TCS MP]]&gt;=Table13[[#This Row],[BMP]],IF(Table13[[#This Row],[TCS MP]]&lt;=Table13[[#This Row],[EMP]],"Good","EMP"),"BMP")</f>
        <v>EMP</v>
      </c>
    </row>
    <row r="2778" spans="1:29" ht="24" customHeight="1" x14ac:dyDescent="0.25">
      <c r="A2778" t="s">
        <v>8595</v>
      </c>
      <c r="B2778" t="s">
        <v>20248</v>
      </c>
      <c r="C2778">
        <v>6070</v>
      </c>
      <c r="D2778" t="s">
        <v>17074</v>
      </c>
      <c r="E2778" t="s">
        <v>8596</v>
      </c>
      <c r="F2778" s="9">
        <f>Table13[[#This Row],[ToMeasure]]-Table13[[#This Row],[FromMeasure]]</f>
        <v>0.17602792</v>
      </c>
      <c r="G2778" s="5" t="s">
        <v>8597</v>
      </c>
      <c r="H2778" s="35">
        <v>0</v>
      </c>
      <c r="I2778" s="56"/>
      <c r="J2778" t="s">
        <v>632</v>
      </c>
      <c r="K2778" s="58" t="s">
        <v>203</v>
      </c>
      <c r="L2778" s="35">
        <v>0.17602792</v>
      </c>
      <c r="M2778" s="56"/>
      <c r="N2778" t="s">
        <v>2441</v>
      </c>
      <c r="O2778" s="2">
        <v>1677</v>
      </c>
      <c r="P2778" s="2">
        <v>0</v>
      </c>
      <c r="Q2778" s="2">
        <v>1677</v>
      </c>
      <c r="R2778" t="s">
        <v>8598</v>
      </c>
      <c r="S2778">
        <v>11</v>
      </c>
      <c r="T2778">
        <v>50</v>
      </c>
      <c r="U2778" s="2">
        <v>375</v>
      </c>
      <c r="V2778" s="2">
        <v>61</v>
      </c>
      <c r="W2778" s="8">
        <v>0.25998807394156231</v>
      </c>
      <c r="X2778" s="2">
        <v>2490</v>
      </c>
      <c r="Y2778" s="45"/>
      <c r="AC2778" s="1" t="str">
        <f>IF(Table13[[#This Row],[TCS MP]]&gt;=Table13[[#This Row],[BMP]],IF(Table13[[#This Row],[TCS MP]]&lt;=Table13[[#This Row],[EMP]],"Good","EMP"),"BMP")</f>
        <v>EMP</v>
      </c>
    </row>
    <row r="2779" spans="1:29" ht="24" customHeight="1" x14ac:dyDescent="0.25">
      <c r="A2779" t="s">
        <v>12283</v>
      </c>
      <c r="B2779" t="s">
        <v>20250</v>
      </c>
      <c r="C2779">
        <v>6072</v>
      </c>
      <c r="D2779" t="s">
        <v>17074</v>
      </c>
      <c r="E2779" t="s">
        <v>12284</v>
      </c>
      <c r="F2779" s="9">
        <f>Table13[[#This Row],[ToMeasure]]-Table13[[#This Row],[FromMeasure]]</f>
        <v>0.14865719999999999</v>
      </c>
      <c r="G2779" s="5" t="s">
        <v>12285</v>
      </c>
      <c r="H2779" s="35">
        <v>0</v>
      </c>
      <c r="I2779" s="56"/>
      <c r="J2779" t="s">
        <v>4488</v>
      </c>
      <c r="K2779" s="58" t="s">
        <v>203</v>
      </c>
      <c r="L2779" s="35">
        <v>0.14865719999999999</v>
      </c>
      <c r="M2779" s="56"/>
      <c r="N2779" t="s">
        <v>4680</v>
      </c>
      <c r="O2779" s="2">
        <v>54</v>
      </c>
      <c r="P2779" s="2">
        <v>0</v>
      </c>
      <c r="Q2779" s="2">
        <v>54</v>
      </c>
      <c r="R2779" t="s">
        <v>12286</v>
      </c>
      <c r="S2779">
        <v>26</v>
      </c>
      <c r="T2779" t="s">
        <v>203</v>
      </c>
      <c r="U2779" s="2">
        <v>2</v>
      </c>
      <c r="V2779" s="2">
        <v>3</v>
      </c>
      <c r="W2779" s="8">
        <v>9.2592592592592587E-2</v>
      </c>
      <c r="X2779" s="2">
        <v>80</v>
      </c>
      <c r="Y2779" s="45"/>
      <c r="AC2779" s="1" t="str">
        <f>IF(Table13[[#This Row],[TCS MP]]&gt;=Table13[[#This Row],[BMP]],IF(Table13[[#This Row],[TCS MP]]&lt;=Table13[[#This Row],[EMP]],"Good","EMP"),"BMP")</f>
        <v>EMP</v>
      </c>
    </row>
    <row r="2780" spans="1:29" ht="24" customHeight="1" x14ac:dyDescent="0.25">
      <c r="A2780" t="s">
        <v>12287</v>
      </c>
      <c r="B2780" t="s">
        <v>20249</v>
      </c>
      <c r="C2780">
        <v>6071</v>
      </c>
      <c r="D2780" t="s">
        <v>17074</v>
      </c>
      <c r="E2780" t="s">
        <v>2443</v>
      </c>
      <c r="F2780" s="9">
        <f>Table13[[#This Row],[ToMeasure]]-Table13[[#This Row],[FromMeasure]]</f>
        <v>9.9952799999999994E-2</v>
      </c>
      <c r="G2780" s="5" t="s">
        <v>2441</v>
      </c>
      <c r="H2780" s="35">
        <v>0</v>
      </c>
      <c r="I2780" s="56"/>
      <c r="J2780" t="s">
        <v>8597</v>
      </c>
      <c r="K2780" s="58" t="s">
        <v>203</v>
      </c>
      <c r="L2780" s="35">
        <v>9.9952799999999994E-2</v>
      </c>
      <c r="M2780" s="56"/>
      <c r="N2780" t="s">
        <v>12288</v>
      </c>
      <c r="O2780" s="2">
        <v>95</v>
      </c>
      <c r="P2780" s="2">
        <v>0</v>
      </c>
      <c r="Q2780" s="2">
        <v>95</v>
      </c>
      <c r="R2780" t="s">
        <v>12289</v>
      </c>
      <c r="S2780">
        <v>16</v>
      </c>
      <c r="T2780" t="s">
        <v>203</v>
      </c>
      <c r="U2780" s="2">
        <v>4</v>
      </c>
      <c r="V2780" s="2">
        <v>5</v>
      </c>
      <c r="W2780" s="8">
        <v>9.4736842105263161E-2</v>
      </c>
      <c r="X2780" s="2">
        <v>145</v>
      </c>
      <c r="Y2780" s="45"/>
      <c r="AC2780" s="1" t="str">
        <f>IF(Table13[[#This Row],[TCS MP]]&gt;=Table13[[#This Row],[BMP]],IF(Table13[[#This Row],[TCS MP]]&lt;=Table13[[#This Row],[EMP]],"Good","EMP"),"BMP")</f>
        <v>EMP</v>
      </c>
    </row>
    <row r="2781" spans="1:29" ht="24" customHeight="1" x14ac:dyDescent="0.25">
      <c r="A2781" t="s">
        <v>4678</v>
      </c>
      <c r="B2781" t="s">
        <v>20251</v>
      </c>
      <c r="C2781">
        <v>6073</v>
      </c>
      <c r="D2781" t="s">
        <v>17074</v>
      </c>
      <c r="E2781" t="s">
        <v>4679</v>
      </c>
      <c r="F2781" s="9">
        <f>Table13[[#This Row],[ToMeasure]]-Table13[[#This Row],[FromMeasure]]</f>
        <v>0.50087565999999994</v>
      </c>
      <c r="G2781" s="5" t="s">
        <v>4680</v>
      </c>
      <c r="H2781" s="35">
        <v>0</v>
      </c>
      <c r="I2781" s="56"/>
      <c r="J2781" t="s">
        <v>840</v>
      </c>
      <c r="K2781" s="58" t="s">
        <v>203</v>
      </c>
      <c r="L2781" s="35">
        <v>0.50087565999999994</v>
      </c>
      <c r="M2781" s="56"/>
      <c r="N2781" t="s">
        <v>4488</v>
      </c>
      <c r="O2781" s="2">
        <v>2177</v>
      </c>
      <c r="P2781" s="2">
        <v>0</v>
      </c>
      <c r="Q2781" s="2">
        <v>2177</v>
      </c>
      <c r="R2781" t="s">
        <v>4681</v>
      </c>
      <c r="S2781">
        <v>15</v>
      </c>
      <c r="T2781" t="s">
        <v>203</v>
      </c>
      <c r="U2781" s="2">
        <v>116</v>
      </c>
      <c r="V2781" s="2">
        <v>149</v>
      </c>
      <c r="W2781" s="8">
        <v>0.12172714745062012</v>
      </c>
      <c r="X2781" s="2">
        <v>3535</v>
      </c>
      <c r="Y2781" s="45"/>
      <c r="AC2781" s="1" t="str">
        <f>IF(Table13[[#This Row],[TCS MP]]&gt;=Table13[[#This Row],[BMP]],IF(Table13[[#This Row],[TCS MP]]&lt;=Table13[[#This Row],[EMP]],"Good","EMP"),"BMP")</f>
        <v>EMP</v>
      </c>
    </row>
    <row r="2782" spans="1:29" ht="24" customHeight="1" x14ac:dyDescent="0.25">
      <c r="A2782" t="s">
        <v>8599</v>
      </c>
      <c r="B2782" t="s">
        <v>20252</v>
      </c>
      <c r="C2782">
        <v>6080</v>
      </c>
      <c r="D2782" t="s">
        <v>17074</v>
      </c>
      <c r="E2782" t="s">
        <v>8600</v>
      </c>
      <c r="F2782" s="9">
        <f>Table13[[#This Row],[ToMeasure]]-Table13[[#This Row],[FromMeasure]]</f>
        <v>0.25218781000000001</v>
      </c>
      <c r="G2782" s="5" t="s">
        <v>8601</v>
      </c>
      <c r="H2782" s="35">
        <v>0</v>
      </c>
      <c r="I2782" s="56"/>
      <c r="J2782" t="s">
        <v>632</v>
      </c>
      <c r="K2782" s="58" t="s">
        <v>203</v>
      </c>
      <c r="L2782" s="35">
        <v>0.25218781000000001</v>
      </c>
      <c r="M2782" s="56"/>
      <c r="N2782" t="s">
        <v>8602</v>
      </c>
      <c r="O2782" s="2">
        <v>357</v>
      </c>
      <c r="P2782" s="2">
        <v>0</v>
      </c>
      <c r="Q2782" s="2">
        <v>357</v>
      </c>
      <c r="R2782" t="s">
        <v>8603</v>
      </c>
      <c r="S2782">
        <v>14</v>
      </c>
      <c r="T2782" t="s">
        <v>203</v>
      </c>
      <c r="U2782" s="2">
        <v>21</v>
      </c>
      <c r="V2782" s="2">
        <v>38</v>
      </c>
      <c r="W2782" s="8">
        <v>0.16526610644257703</v>
      </c>
      <c r="X2782" s="2">
        <v>530</v>
      </c>
      <c r="Y2782" s="45"/>
      <c r="AC2782" s="1" t="str">
        <f>IF(Table13[[#This Row],[TCS MP]]&gt;=Table13[[#This Row],[BMP]],IF(Table13[[#This Row],[TCS MP]]&lt;=Table13[[#This Row],[EMP]],"Good","EMP"),"BMP")</f>
        <v>EMP</v>
      </c>
    </row>
    <row r="2783" spans="1:29" ht="24" customHeight="1" x14ac:dyDescent="0.25">
      <c r="A2783" t="s">
        <v>12290</v>
      </c>
      <c r="B2783" t="s">
        <v>20254</v>
      </c>
      <c r="C2783">
        <v>6082</v>
      </c>
      <c r="D2783" t="s">
        <v>17074</v>
      </c>
      <c r="E2783" t="s">
        <v>12291</v>
      </c>
      <c r="F2783" s="9">
        <f>Table13[[#This Row],[ToMeasure]]-Table13[[#This Row],[FromMeasure]]</f>
        <v>0.16823426999999999</v>
      </c>
      <c r="G2783" s="5" t="s">
        <v>8610</v>
      </c>
      <c r="H2783" s="35">
        <v>0</v>
      </c>
      <c r="I2783" s="56"/>
      <c r="J2783" t="s">
        <v>4488</v>
      </c>
      <c r="K2783" s="58" t="s">
        <v>203</v>
      </c>
      <c r="L2783" s="35">
        <v>0.16823426999999999</v>
      </c>
      <c r="M2783" s="56"/>
      <c r="N2783" t="s">
        <v>8609</v>
      </c>
      <c r="O2783" s="2">
        <v>1723</v>
      </c>
      <c r="P2783" s="2">
        <v>0</v>
      </c>
      <c r="Q2783" s="2">
        <v>1723</v>
      </c>
      <c r="R2783" t="s">
        <v>12292</v>
      </c>
      <c r="S2783">
        <v>13</v>
      </c>
      <c r="T2783" t="s">
        <v>203</v>
      </c>
      <c r="U2783" s="2">
        <v>114</v>
      </c>
      <c r="V2783" s="2">
        <v>146</v>
      </c>
      <c r="W2783" s="8">
        <v>0.15089959373186304</v>
      </c>
      <c r="X2783" s="2">
        <v>2558</v>
      </c>
      <c r="Y2783" s="45"/>
      <c r="AC2783" s="1" t="str">
        <f>IF(Table13[[#This Row],[TCS MP]]&gt;=Table13[[#This Row],[BMP]],IF(Table13[[#This Row],[TCS MP]]&lt;=Table13[[#This Row],[EMP]],"Good","EMP"),"BMP")</f>
        <v>EMP</v>
      </c>
    </row>
    <row r="2784" spans="1:29" ht="24" customHeight="1" x14ac:dyDescent="0.25">
      <c r="A2784" t="s">
        <v>8604</v>
      </c>
      <c r="B2784" t="s">
        <v>20253</v>
      </c>
      <c r="C2784">
        <v>6081</v>
      </c>
      <c r="D2784" t="s">
        <v>17074</v>
      </c>
      <c r="E2784" t="s">
        <v>8605</v>
      </c>
      <c r="F2784" s="9">
        <f>Table13[[#This Row],[ToMeasure]]-Table13[[#This Row],[FromMeasure]]</f>
        <v>0.17667227999999999</v>
      </c>
      <c r="G2784" s="5" t="s">
        <v>8602</v>
      </c>
      <c r="H2784" s="35">
        <v>0</v>
      </c>
      <c r="I2784" s="56"/>
      <c r="J2784" t="s">
        <v>8601</v>
      </c>
      <c r="K2784" s="58" t="s">
        <v>203</v>
      </c>
      <c r="L2784" s="35">
        <v>0.17667227999999999</v>
      </c>
      <c r="M2784" s="56"/>
      <c r="N2784" t="s">
        <v>632</v>
      </c>
      <c r="O2784" s="2">
        <v>1903</v>
      </c>
      <c r="P2784" s="2">
        <v>0</v>
      </c>
      <c r="Q2784" s="2">
        <v>1903</v>
      </c>
      <c r="R2784" t="s">
        <v>8606</v>
      </c>
      <c r="S2784">
        <v>14</v>
      </c>
      <c r="T2784" t="s">
        <v>203</v>
      </c>
      <c r="U2784" s="2">
        <v>127</v>
      </c>
      <c r="V2784" s="2">
        <v>160</v>
      </c>
      <c r="W2784" s="8">
        <v>0.1508145034156595</v>
      </c>
      <c r="X2784" s="2">
        <v>2825</v>
      </c>
      <c r="Y2784" s="45"/>
      <c r="AC2784" s="1" t="str">
        <f>IF(Table13[[#This Row],[TCS MP]]&gt;=Table13[[#This Row],[BMP]],IF(Table13[[#This Row],[TCS MP]]&lt;=Table13[[#This Row],[EMP]],"Good","EMP"),"BMP")</f>
        <v>EMP</v>
      </c>
    </row>
    <row r="2785" spans="1:29" ht="24" customHeight="1" x14ac:dyDescent="0.25">
      <c r="A2785" t="s">
        <v>8607</v>
      </c>
      <c r="B2785" t="s">
        <v>20255</v>
      </c>
      <c r="C2785">
        <v>6083</v>
      </c>
      <c r="D2785" t="s">
        <v>17074</v>
      </c>
      <c r="E2785" t="s">
        <v>8608</v>
      </c>
      <c r="F2785" s="9">
        <f>Table13[[#This Row],[ToMeasure]]-Table13[[#This Row],[FromMeasure]]</f>
        <v>0.25575466000000002</v>
      </c>
      <c r="G2785" s="5" t="s">
        <v>8609</v>
      </c>
      <c r="H2785" s="35">
        <v>0</v>
      </c>
      <c r="I2785" s="56"/>
      <c r="J2785" t="s">
        <v>8610</v>
      </c>
      <c r="K2785" s="58" t="s">
        <v>203</v>
      </c>
      <c r="L2785" s="35">
        <v>0.25575466000000002</v>
      </c>
      <c r="M2785" s="56"/>
      <c r="N2785" t="s">
        <v>4488</v>
      </c>
      <c r="O2785" s="2">
        <v>192</v>
      </c>
      <c r="P2785" s="2">
        <v>0</v>
      </c>
      <c r="Q2785" s="2">
        <v>192</v>
      </c>
      <c r="R2785" t="s">
        <v>8611</v>
      </c>
      <c r="S2785">
        <v>23</v>
      </c>
      <c r="T2785" t="s">
        <v>203</v>
      </c>
      <c r="U2785" s="2">
        <v>13</v>
      </c>
      <c r="V2785" s="2">
        <v>14</v>
      </c>
      <c r="W2785" s="8">
        <v>0.140625</v>
      </c>
      <c r="X2785" s="2">
        <v>285</v>
      </c>
      <c r="Y2785" s="45"/>
      <c r="AC2785" s="1" t="str">
        <f>IF(Table13[[#This Row],[TCS MP]]&gt;=Table13[[#This Row],[BMP]],IF(Table13[[#This Row],[TCS MP]]&lt;=Table13[[#This Row],[EMP]],"Good","EMP"),"BMP")</f>
        <v>EMP</v>
      </c>
    </row>
    <row r="2786" spans="1:29" ht="24" customHeight="1" x14ac:dyDescent="0.25">
      <c r="A2786" t="s">
        <v>8612</v>
      </c>
      <c r="C2786" t="s">
        <v>203</v>
      </c>
      <c r="D2786" t="s">
        <v>17074</v>
      </c>
      <c r="E2786" t="s">
        <v>8613</v>
      </c>
      <c r="F2786" s="9">
        <f>Table13[[#This Row],[ToMeasure]]-Table13[[#This Row],[FromMeasure]]</f>
        <v>0.60712737000000006</v>
      </c>
      <c r="G2786" s="5" t="s">
        <v>4685</v>
      </c>
      <c r="H2786" s="35">
        <v>0</v>
      </c>
      <c r="I2786" s="56"/>
      <c r="J2786" t="s">
        <v>632</v>
      </c>
      <c r="K2786" s="58" t="s">
        <v>203</v>
      </c>
      <c r="L2786" s="35">
        <v>0.60712737000000006</v>
      </c>
      <c r="M2786" s="56"/>
      <c r="N2786" t="s">
        <v>635</v>
      </c>
      <c r="O2786" s="2" t="s">
        <v>203</v>
      </c>
      <c r="P2786" s="2" t="s">
        <v>203</v>
      </c>
      <c r="Q2786" s="2" t="s">
        <v>203</v>
      </c>
      <c r="R2786" t="s">
        <v>203</v>
      </c>
      <c r="S2786" t="s">
        <v>203</v>
      </c>
      <c r="T2786" t="s">
        <v>203</v>
      </c>
      <c r="U2786" s="2" t="s">
        <v>203</v>
      </c>
      <c r="V2786" s="2" t="s">
        <v>203</v>
      </c>
      <c r="W2786" s="8" t="s">
        <v>203</v>
      </c>
      <c r="X2786" s="2" t="s">
        <v>203</v>
      </c>
      <c r="Y2786" s="45"/>
      <c r="AC2786" s="1" t="str">
        <f>IF(Table13[[#This Row],[TCS MP]]&gt;=Table13[[#This Row],[BMP]],IF(Table13[[#This Row],[TCS MP]]&lt;=Table13[[#This Row],[EMP]],"Good","EMP"),"BMP")</f>
        <v>EMP</v>
      </c>
    </row>
    <row r="2787" spans="1:29" ht="24" customHeight="1" x14ac:dyDescent="0.25">
      <c r="A2787" t="s">
        <v>4682</v>
      </c>
      <c r="C2787" t="s">
        <v>203</v>
      </c>
      <c r="D2787" t="s">
        <v>17074</v>
      </c>
      <c r="E2787" t="s">
        <v>4683</v>
      </c>
      <c r="F2787" s="9">
        <f>Table13[[#This Row],[ToMeasure]]-Table13[[#This Row],[FromMeasure]]</f>
        <v>0.37896319000000001</v>
      </c>
      <c r="G2787" s="5" t="s">
        <v>4684</v>
      </c>
      <c r="H2787" s="35">
        <v>0</v>
      </c>
      <c r="I2787" s="56"/>
      <c r="J2787" t="s">
        <v>4685</v>
      </c>
      <c r="K2787" s="58" t="s">
        <v>203</v>
      </c>
      <c r="L2787" s="35">
        <v>0.37896319000000001</v>
      </c>
      <c r="M2787" s="56"/>
      <c r="N2787" t="s">
        <v>512</v>
      </c>
      <c r="O2787" s="2" t="s">
        <v>203</v>
      </c>
      <c r="P2787" s="2" t="s">
        <v>203</v>
      </c>
      <c r="Q2787" s="2" t="s">
        <v>203</v>
      </c>
      <c r="R2787" t="s">
        <v>203</v>
      </c>
      <c r="S2787" t="s">
        <v>203</v>
      </c>
      <c r="T2787" t="s">
        <v>203</v>
      </c>
      <c r="U2787" s="2" t="s">
        <v>203</v>
      </c>
      <c r="V2787" s="2" t="s">
        <v>203</v>
      </c>
      <c r="W2787" s="8" t="s">
        <v>203</v>
      </c>
      <c r="X2787" s="2" t="s">
        <v>203</v>
      </c>
      <c r="Y2787" s="45"/>
      <c r="AC2787" s="1" t="str">
        <f>IF(Table13[[#This Row],[TCS MP]]&gt;=Table13[[#This Row],[BMP]],IF(Table13[[#This Row],[TCS MP]]&lt;=Table13[[#This Row],[EMP]],"Good","EMP"),"BMP")</f>
        <v>EMP</v>
      </c>
    </row>
    <row r="2788" spans="1:29" ht="24" customHeight="1" x14ac:dyDescent="0.25">
      <c r="A2788" t="s">
        <v>12293</v>
      </c>
      <c r="C2788" t="s">
        <v>203</v>
      </c>
      <c r="D2788" t="s">
        <v>17074</v>
      </c>
      <c r="E2788" t="s">
        <v>12294</v>
      </c>
      <c r="F2788" s="9">
        <f>Table13[[#This Row],[ToMeasure]]-Table13[[#This Row],[FromMeasure]]</f>
        <v>0.47573011999999998</v>
      </c>
      <c r="G2788" s="5" t="s">
        <v>4689</v>
      </c>
      <c r="H2788" s="35">
        <v>0</v>
      </c>
      <c r="I2788" s="56"/>
      <c r="J2788" t="s">
        <v>4488</v>
      </c>
      <c r="K2788" s="58" t="s">
        <v>203</v>
      </c>
      <c r="L2788" s="35">
        <v>0.47573011999999998</v>
      </c>
      <c r="M2788" s="56"/>
      <c r="N2788" t="s">
        <v>512</v>
      </c>
      <c r="O2788" s="2" t="s">
        <v>203</v>
      </c>
      <c r="P2788" s="2" t="s">
        <v>203</v>
      </c>
      <c r="Q2788" s="2" t="s">
        <v>203</v>
      </c>
      <c r="R2788" t="s">
        <v>203</v>
      </c>
      <c r="S2788" t="s">
        <v>203</v>
      </c>
      <c r="T2788" t="s">
        <v>203</v>
      </c>
      <c r="U2788" s="2" t="s">
        <v>203</v>
      </c>
      <c r="V2788" s="2" t="s">
        <v>203</v>
      </c>
      <c r="W2788" s="8" t="s">
        <v>203</v>
      </c>
      <c r="X2788" s="2" t="s">
        <v>203</v>
      </c>
      <c r="Y2788" s="45"/>
      <c r="AC2788" s="1" t="str">
        <f>IF(Table13[[#This Row],[TCS MP]]&gt;=Table13[[#This Row],[BMP]],IF(Table13[[#This Row],[TCS MP]]&lt;=Table13[[#This Row],[EMP]],"Good","EMP"),"BMP")</f>
        <v>EMP</v>
      </c>
    </row>
    <row r="2789" spans="1:29" ht="24" customHeight="1" x14ac:dyDescent="0.25">
      <c r="A2789" t="s">
        <v>4686</v>
      </c>
      <c r="C2789" t="s">
        <v>203</v>
      </c>
      <c r="D2789" t="s">
        <v>17074</v>
      </c>
      <c r="E2789" t="s">
        <v>4687</v>
      </c>
      <c r="F2789" s="9">
        <f>Table13[[#This Row],[ToMeasure]]-Table13[[#This Row],[FromMeasure]]</f>
        <v>0.61219011000000001</v>
      </c>
      <c r="G2789" s="5" t="s">
        <v>4688</v>
      </c>
      <c r="H2789" s="35">
        <v>0</v>
      </c>
      <c r="I2789" s="56"/>
      <c r="J2789" t="s">
        <v>4689</v>
      </c>
      <c r="K2789" s="58" t="s">
        <v>203</v>
      </c>
      <c r="L2789" s="35">
        <v>0.61219011000000001</v>
      </c>
      <c r="M2789" s="56"/>
      <c r="N2789" t="s">
        <v>4685</v>
      </c>
      <c r="O2789" s="2" t="s">
        <v>203</v>
      </c>
      <c r="P2789" s="2" t="s">
        <v>203</v>
      </c>
      <c r="Q2789" s="2" t="s">
        <v>203</v>
      </c>
      <c r="R2789" t="s">
        <v>203</v>
      </c>
      <c r="S2789" t="s">
        <v>203</v>
      </c>
      <c r="T2789" t="s">
        <v>203</v>
      </c>
      <c r="U2789" s="2" t="s">
        <v>203</v>
      </c>
      <c r="V2789" s="2" t="s">
        <v>203</v>
      </c>
      <c r="W2789" s="8" t="s">
        <v>203</v>
      </c>
      <c r="X2789" s="2" t="s">
        <v>203</v>
      </c>
      <c r="Y2789" s="45"/>
      <c r="AC2789" s="1" t="str">
        <f>IF(Table13[[#This Row],[TCS MP]]&gt;=Table13[[#This Row],[BMP]],IF(Table13[[#This Row],[TCS MP]]&lt;=Table13[[#This Row],[EMP]],"Good","EMP"),"BMP")</f>
        <v>EMP</v>
      </c>
    </row>
    <row r="2790" spans="1:29" ht="24" customHeight="1" x14ac:dyDescent="0.25">
      <c r="A2790" t="s">
        <v>12295</v>
      </c>
      <c r="B2790" t="s">
        <v>20257</v>
      </c>
      <c r="C2790">
        <v>6110</v>
      </c>
      <c r="D2790" t="s">
        <v>17074</v>
      </c>
      <c r="E2790" t="s">
        <v>12296</v>
      </c>
      <c r="F2790" s="9">
        <f>Table13[[#This Row],[ToMeasure]]-Table13[[#This Row],[FromMeasure]]</f>
        <v>0.23459956000000001</v>
      </c>
      <c r="G2790" s="5" t="s">
        <v>4693</v>
      </c>
      <c r="H2790" s="35">
        <v>0</v>
      </c>
      <c r="I2790" s="56"/>
      <c r="J2790" t="s">
        <v>632</v>
      </c>
      <c r="K2790" s="58" t="s">
        <v>203</v>
      </c>
      <c r="L2790" s="35">
        <v>0.23459956000000001</v>
      </c>
      <c r="M2790" s="56"/>
      <c r="N2790" t="s">
        <v>4692</v>
      </c>
      <c r="O2790" s="2">
        <v>8843</v>
      </c>
      <c r="P2790" s="2">
        <v>0</v>
      </c>
      <c r="Q2790" s="2">
        <v>8843</v>
      </c>
      <c r="R2790" t="s">
        <v>12297</v>
      </c>
      <c r="S2790">
        <v>12</v>
      </c>
      <c r="T2790" t="s">
        <v>203</v>
      </c>
      <c r="U2790" s="2">
        <v>578</v>
      </c>
      <c r="V2790" s="2">
        <v>1115</v>
      </c>
      <c r="W2790" s="8">
        <v>0.19145086509103246</v>
      </c>
      <c r="X2790" s="2">
        <v>13127</v>
      </c>
      <c r="Y2790" s="45"/>
      <c r="AC2790" s="1" t="str">
        <f>IF(Table13[[#This Row],[TCS MP]]&gt;=Table13[[#This Row],[BMP]],IF(Table13[[#This Row],[TCS MP]]&lt;=Table13[[#This Row],[EMP]],"Good","EMP"),"BMP")</f>
        <v>EMP</v>
      </c>
    </row>
    <row r="2791" spans="1:29" ht="24" customHeight="1" x14ac:dyDescent="0.25">
      <c r="A2791" t="s">
        <v>9139</v>
      </c>
      <c r="B2791" t="s">
        <v>20259</v>
      </c>
      <c r="C2791">
        <v>6112</v>
      </c>
      <c r="D2791" t="s">
        <v>17074</v>
      </c>
      <c r="E2791" t="s">
        <v>9140</v>
      </c>
      <c r="F2791" s="9">
        <f>Table13[[#This Row],[ToMeasure]]-Table13[[#This Row],[FromMeasure]]</f>
        <v>0.24562340999999999</v>
      </c>
      <c r="G2791" s="5" t="s">
        <v>8617</v>
      </c>
      <c r="H2791" s="35">
        <v>0</v>
      </c>
      <c r="I2791" s="56"/>
      <c r="J2791" t="s">
        <v>4488</v>
      </c>
      <c r="K2791" s="58" t="s">
        <v>203</v>
      </c>
      <c r="L2791" s="35">
        <v>0.24562340999999999</v>
      </c>
      <c r="M2791" s="56"/>
      <c r="N2791" t="s">
        <v>8616</v>
      </c>
      <c r="O2791" s="2">
        <v>4027</v>
      </c>
      <c r="P2791" s="2">
        <v>0</v>
      </c>
      <c r="Q2791" s="2">
        <v>4027</v>
      </c>
      <c r="R2791" t="s">
        <v>9141</v>
      </c>
      <c r="S2791">
        <v>11</v>
      </c>
      <c r="T2791" t="s">
        <v>203</v>
      </c>
      <c r="U2791" s="2">
        <v>268</v>
      </c>
      <c r="V2791" s="2">
        <v>341</v>
      </c>
      <c r="W2791" s="8">
        <v>0.15122920288055625</v>
      </c>
      <c r="X2791" s="2">
        <v>5978</v>
      </c>
      <c r="Y2791" s="45"/>
      <c r="AC2791" s="1" t="str">
        <f>IF(Table13[[#This Row],[TCS MP]]&gt;=Table13[[#This Row],[BMP]],IF(Table13[[#This Row],[TCS MP]]&lt;=Table13[[#This Row],[EMP]],"Good","EMP"),"BMP")</f>
        <v>EMP</v>
      </c>
    </row>
    <row r="2792" spans="1:29" ht="24" customHeight="1" x14ac:dyDescent="0.25">
      <c r="A2792" t="s">
        <v>4690</v>
      </c>
      <c r="B2792" t="s">
        <v>20258</v>
      </c>
      <c r="C2792">
        <v>6111</v>
      </c>
      <c r="D2792" t="s">
        <v>17074</v>
      </c>
      <c r="E2792" t="s">
        <v>4691</v>
      </c>
      <c r="F2792" s="9">
        <f>Table13[[#This Row],[ToMeasure]]-Table13[[#This Row],[FromMeasure]]</f>
        <v>0.16380818999999999</v>
      </c>
      <c r="G2792" s="5" t="s">
        <v>4692</v>
      </c>
      <c r="H2792" s="35">
        <v>0</v>
      </c>
      <c r="I2792" s="56"/>
      <c r="J2792" t="s">
        <v>4693</v>
      </c>
      <c r="K2792" s="58" t="s">
        <v>203</v>
      </c>
      <c r="L2792" s="35">
        <v>0.16380818999999999</v>
      </c>
      <c r="M2792" s="56"/>
      <c r="N2792" t="s">
        <v>632</v>
      </c>
      <c r="O2792" s="2">
        <v>2966</v>
      </c>
      <c r="P2792" s="2">
        <v>0</v>
      </c>
      <c r="Q2792" s="2">
        <v>2966</v>
      </c>
      <c r="R2792" t="s">
        <v>4694</v>
      </c>
      <c r="S2792">
        <v>14</v>
      </c>
      <c r="T2792" t="s">
        <v>203</v>
      </c>
      <c r="U2792" s="2">
        <v>196</v>
      </c>
      <c r="V2792" s="2">
        <v>250</v>
      </c>
      <c r="W2792" s="8">
        <v>0.15037086985839515</v>
      </c>
      <c r="X2792" s="2">
        <v>4403</v>
      </c>
      <c r="Y2792" s="45"/>
      <c r="AC2792" s="1" t="str">
        <f>IF(Table13[[#This Row],[TCS MP]]&gt;=Table13[[#This Row],[BMP]],IF(Table13[[#This Row],[TCS MP]]&lt;=Table13[[#This Row],[EMP]],"Good","EMP"),"BMP")</f>
        <v>EMP</v>
      </c>
    </row>
    <row r="2793" spans="1:29" ht="24" customHeight="1" x14ac:dyDescent="0.25">
      <c r="A2793" t="s">
        <v>8614</v>
      </c>
      <c r="B2793" t="s">
        <v>20260</v>
      </c>
      <c r="C2793">
        <v>6113</v>
      </c>
      <c r="D2793" t="s">
        <v>17074</v>
      </c>
      <c r="E2793" t="s">
        <v>8615</v>
      </c>
      <c r="F2793" s="9">
        <f>Table13[[#This Row],[ToMeasure]]-Table13[[#This Row],[FromMeasure]]</f>
        <v>0.13371585999999999</v>
      </c>
      <c r="G2793" s="5" t="s">
        <v>8616</v>
      </c>
      <c r="H2793" s="35">
        <v>0</v>
      </c>
      <c r="I2793" s="56"/>
      <c r="J2793" t="s">
        <v>8617</v>
      </c>
      <c r="K2793" s="58" t="s">
        <v>203</v>
      </c>
      <c r="L2793" s="35">
        <v>0.13371585999999999</v>
      </c>
      <c r="M2793" s="56"/>
      <c r="N2793" t="s">
        <v>4488</v>
      </c>
      <c r="O2793" s="2">
        <v>8622</v>
      </c>
      <c r="P2793" s="2">
        <v>0</v>
      </c>
      <c r="Q2793" s="2">
        <v>8622</v>
      </c>
      <c r="R2793" t="s">
        <v>8618</v>
      </c>
      <c r="S2793">
        <v>10</v>
      </c>
      <c r="T2793" t="s">
        <v>203</v>
      </c>
      <c r="U2793" s="2">
        <v>541</v>
      </c>
      <c r="V2793" s="2">
        <v>1040</v>
      </c>
      <c r="W2793" s="8">
        <v>0.18336812804453723</v>
      </c>
      <c r="X2793" s="2">
        <v>12799</v>
      </c>
      <c r="Y2793" s="45"/>
      <c r="AC2793" s="1" t="str">
        <f>IF(Table13[[#This Row],[TCS MP]]&gt;=Table13[[#This Row],[BMP]],IF(Table13[[#This Row],[TCS MP]]&lt;=Table13[[#This Row],[EMP]],"Good","EMP"),"BMP")</f>
        <v>EMP</v>
      </c>
    </row>
    <row r="2794" spans="1:29" ht="24" customHeight="1" x14ac:dyDescent="0.25">
      <c r="A2794" t="s">
        <v>12298</v>
      </c>
      <c r="B2794" t="s">
        <v>20261</v>
      </c>
      <c r="C2794">
        <v>6120</v>
      </c>
      <c r="D2794" t="s">
        <v>17074</v>
      </c>
      <c r="E2794" t="s">
        <v>12299</v>
      </c>
      <c r="F2794" s="9">
        <f>Table13[[#This Row],[ToMeasure]]-Table13[[#This Row],[FromMeasure]]</f>
        <v>0.19399010999999999</v>
      </c>
      <c r="G2794" s="5" t="s">
        <v>8622</v>
      </c>
      <c r="H2794" s="35">
        <v>0</v>
      </c>
      <c r="I2794" s="56"/>
      <c r="J2794" t="s">
        <v>632</v>
      </c>
      <c r="K2794" s="58" t="s">
        <v>203</v>
      </c>
      <c r="L2794" s="35">
        <v>0.19399010999999999</v>
      </c>
      <c r="M2794" s="56"/>
      <c r="N2794" t="s">
        <v>8621</v>
      </c>
      <c r="O2794" s="2">
        <v>16449</v>
      </c>
      <c r="P2794" s="2">
        <v>0</v>
      </c>
      <c r="Q2794" s="2">
        <v>16449</v>
      </c>
      <c r="R2794" t="s">
        <v>12300</v>
      </c>
      <c r="S2794">
        <v>13</v>
      </c>
      <c r="T2794" t="s">
        <v>203</v>
      </c>
      <c r="U2794" s="2">
        <v>631</v>
      </c>
      <c r="V2794" s="2">
        <v>808</v>
      </c>
      <c r="W2794" s="8">
        <v>8.7482521733844007E-2</v>
      </c>
      <c r="X2794" s="2">
        <v>24419</v>
      </c>
      <c r="Y2794" s="45"/>
      <c r="AC2794" s="1" t="str">
        <f>IF(Table13[[#This Row],[TCS MP]]&gt;=Table13[[#This Row],[BMP]],IF(Table13[[#This Row],[TCS MP]]&lt;=Table13[[#This Row],[EMP]],"Good","EMP"),"BMP")</f>
        <v>EMP</v>
      </c>
    </row>
    <row r="2795" spans="1:29" ht="24" customHeight="1" x14ac:dyDescent="0.25">
      <c r="A2795" t="s">
        <v>9142</v>
      </c>
      <c r="B2795" t="s">
        <v>20263</v>
      </c>
      <c r="C2795">
        <v>6122</v>
      </c>
      <c r="D2795" t="s">
        <v>17074</v>
      </c>
      <c r="E2795" t="s">
        <v>9143</v>
      </c>
      <c r="F2795" s="9">
        <f>Table13[[#This Row],[ToMeasure]]-Table13[[#This Row],[FromMeasure]]</f>
        <v>0.31974147000000003</v>
      </c>
      <c r="G2795" s="5" t="s">
        <v>9144</v>
      </c>
      <c r="H2795" s="35">
        <v>0</v>
      </c>
      <c r="I2795" s="56"/>
      <c r="J2795" t="s">
        <v>4488</v>
      </c>
      <c r="K2795" s="58" t="s">
        <v>203</v>
      </c>
      <c r="L2795" s="35">
        <v>0.31974147000000003</v>
      </c>
      <c r="M2795" s="56"/>
      <c r="N2795" t="s">
        <v>840</v>
      </c>
      <c r="O2795" s="2">
        <v>3076</v>
      </c>
      <c r="P2795" s="2">
        <v>0</v>
      </c>
      <c r="Q2795" s="2">
        <v>3076</v>
      </c>
      <c r="R2795" t="s">
        <v>9145</v>
      </c>
      <c r="S2795">
        <v>11</v>
      </c>
      <c r="T2795" t="s">
        <v>203</v>
      </c>
      <c r="U2795" s="2">
        <v>124</v>
      </c>
      <c r="V2795" s="2">
        <v>158</v>
      </c>
      <c r="W2795" s="8">
        <v>9.167750325097529E-2</v>
      </c>
      <c r="X2795" s="2">
        <v>4566</v>
      </c>
      <c r="Y2795" s="45"/>
      <c r="AC2795" s="1" t="str">
        <f>IF(Table13[[#This Row],[TCS MP]]&gt;=Table13[[#This Row],[BMP]],IF(Table13[[#This Row],[TCS MP]]&lt;=Table13[[#This Row],[EMP]],"Good","EMP"),"BMP")</f>
        <v>EMP</v>
      </c>
    </row>
    <row r="2796" spans="1:29" ht="24" customHeight="1" x14ac:dyDescent="0.25">
      <c r="A2796" t="s">
        <v>8619</v>
      </c>
      <c r="B2796" t="s">
        <v>20262</v>
      </c>
      <c r="C2796">
        <v>6121</v>
      </c>
      <c r="D2796" t="s">
        <v>17074</v>
      </c>
      <c r="E2796" t="s">
        <v>8620</v>
      </c>
      <c r="F2796" s="9">
        <f>Table13[[#This Row],[ToMeasure]]-Table13[[#This Row],[FromMeasure]]</f>
        <v>0.17025483999999999</v>
      </c>
      <c r="G2796" s="5" t="s">
        <v>8621</v>
      </c>
      <c r="H2796" s="35">
        <v>0</v>
      </c>
      <c r="I2796" s="56"/>
      <c r="J2796" t="s">
        <v>8622</v>
      </c>
      <c r="K2796" s="58" t="s">
        <v>203</v>
      </c>
      <c r="L2796" s="35">
        <v>0.17025483999999999</v>
      </c>
      <c r="M2796" s="56"/>
      <c r="N2796" t="s">
        <v>632</v>
      </c>
      <c r="O2796" s="2">
        <v>1548</v>
      </c>
      <c r="P2796" s="2">
        <v>0</v>
      </c>
      <c r="Q2796" s="2">
        <v>1548</v>
      </c>
      <c r="R2796" t="s">
        <v>8623</v>
      </c>
      <c r="S2796">
        <v>11</v>
      </c>
      <c r="T2796" t="s">
        <v>203</v>
      </c>
      <c r="U2796" s="2">
        <v>94</v>
      </c>
      <c r="V2796" s="2">
        <v>123</v>
      </c>
      <c r="W2796" s="8">
        <v>0.14018087855297157</v>
      </c>
      <c r="X2796" s="2">
        <v>2298</v>
      </c>
      <c r="Y2796" s="45"/>
      <c r="AC2796" s="1" t="str">
        <f>IF(Table13[[#This Row],[TCS MP]]&gt;=Table13[[#This Row],[BMP]],IF(Table13[[#This Row],[TCS MP]]&lt;=Table13[[#This Row],[EMP]],"Good","EMP"),"BMP")</f>
        <v>EMP</v>
      </c>
    </row>
    <row r="2797" spans="1:29" ht="24" customHeight="1" x14ac:dyDescent="0.25">
      <c r="A2797" t="s">
        <v>8624</v>
      </c>
      <c r="B2797" t="s">
        <v>20264</v>
      </c>
      <c r="C2797">
        <v>6123</v>
      </c>
      <c r="D2797" t="s">
        <v>17074</v>
      </c>
      <c r="E2797" t="s">
        <v>8625</v>
      </c>
      <c r="F2797" s="9">
        <f>Table13[[#This Row],[ToMeasure]]-Table13[[#This Row],[FromMeasure]]</f>
        <v>0.25486292999999999</v>
      </c>
      <c r="G2797" s="5" t="s">
        <v>8626</v>
      </c>
      <c r="H2797" s="35">
        <v>0</v>
      </c>
      <c r="I2797" s="56"/>
      <c r="J2797" t="s">
        <v>840</v>
      </c>
      <c r="K2797" s="58" t="s">
        <v>203</v>
      </c>
      <c r="L2797" s="35">
        <v>0.25486292999999999</v>
      </c>
      <c r="M2797" s="56"/>
      <c r="N2797" t="s">
        <v>4488</v>
      </c>
      <c r="O2797" s="2">
        <v>18322</v>
      </c>
      <c r="P2797" s="2">
        <v>0</v>
      </c>
      <c r="Q2797" s="2">
        <v>18322</v>
      </c>
      <c r="R2797" t="s">
        <v>8627</v>
      </c>
      <c r="S2797">
        <v>11</v>
      </c>
      <c r="T2797" t="s">
        <v>203</v>
      </c>
      <c r="U2797" s="2">
        <v>672</v>
      </c>
      <c r="V2797" s="2">
        <v>1296</v>
      </c>
      <c r="W2797" s="8">
        <v>0.10741185460102609</v>
      </c>
      <c r="X2797" s="2">
        <v>27199</v>
      </c>
      <c r="Y2797" s="45"/>
      <c r="AC2797" s="1" t="str">
        <f>IF(Table13[[#This Row],[TCS MP]]&gt;=Table13[[#This Row],[BMP]],IF(Table13[[#This Row],[TCS MP]]&lt;=Table13[[#This Row],[EMP]],"Good","EMP"),"BMP")</f>
        <v>EMP</v>
      </c>
    </row>
    <row r="2798" spans="1:29" ht="24" customHeight="1" x14ac:dyDescent="0.25">
      <c r="A2798" t="s">
        <v>8628</v>
      </c>
      <c r="B2798" t="s">
        <v>20266</v>
      </c>
      <c r="C2798">
        <v>6130</v>
      </c>
      <c r="D2798" t="s">
        <v>17074</v>
      </c>
      <c r="E2798" t="s">
        <v>8629</v>
      </c>
      <c r="F2798" s="9">
        <f>Table13[[#This Row],[ToMeasure]]-Table13[[#This Row],[FromMeasure]]</f>
        <v>0.22945995999999999</v>
      </c>
      <c r="G2798" s="5" t="s">
        <v>8630</v>
      </c>
      <c r="H2798" s="35">
        <v>0</v>
      </c>
      <c r="I2798" s="56"/>
      <c r="J2798" t="s">
        <v>632</v>
      </c>
      <c r="K2798" s="58" t="s">
        <v>203</v>
      </c>
      <c r="L2798" s="35">
        <v>0.22945995999999999</v>
      </c>
      <c r="M2798" s="56"/>
      <c r="N2798" t="s">
        <v>8631</v>
      </c>
      <c r="O2798" s="2">
        <v>352</v>
      </c>
      <c r="P2798" s="2">
        <v>0</v>
      </c>
      <c r="Q2798" s="2">
        <v>352</v>
      </c>
      <c r="R2798" t="s">
        <v>8632</v>
      </c>
      <c r="S2798">
        <v>14</v>
      </c>
      <c r="T2798" t="s">
        <v>203</v>
      </c>
      <c r="U2798" s="2">
        <v>21</v>
      </c>
      <c r="V2798" s="2">
        <v>30</v>
      </c>
      <c r="W2798" s="8">
        <v>0.14488636363636365</v>
      </c>
      <c r="X2798" s="2">
        <v>523</v>
      </c>
      <c r="Y2798" s="45"/>
      <c r="AC2798" s="1" t="str">
        <f>IF(Table13[[#This Row],[TCS MP]]&gt;=Table13[[#This Row],[BMP]],IF(Table13[[#This Row],[TCS MP]]&lt;=Table13[[#This Row],[EMP]],"Good","EMP"),"BMP")</f>
        <v>EMP</v>
      </c>
    </row>
    <row r="2799" spans="1:29" ht="24" customHeight="1" x14ac:dyDescent="0.25">
      <c r="A2799" t="s">
        <v>12301</v>
      </c>
      <c r="B2799" t="s">
        <v>20268</v>
      </c>
      <c r="C2799">
        <v>6132</v>
      </c>
      <c r="D2799" t="s">
        <v>17074</v>
      </c>
      <c r="E2799" t="s">
        <v>12302</v>
      </c>
      <c r="F2799" s="9">
        <f>Table13[[#This Row],[ToMeasure]]-Table13[[#This Row],[FromMeasure]]</f>
        <v>0.20443441000000001</v>
      </c>
      <c r="G2799" s="5" t="s">
        <v>12303</v>
      </c>
      <c r="H2799" s="35">
        <v>0</v>
      </c>
      <c r="I2799" s="56"/>
      <c r="J2799" t="s">
        <v>4488</v>
      </c>
      <c r="K2799" s="58" t="s">
        <v>203</v>
      </c>
      <c r="L2799" s="35">
        <v>0.20443441000000001</v>
      </c>
      <c r="M2799" s="56"/>
      <c r="N2799" t="s">
        <v>4653</v>
      </c>
      <c r="O2799" s="2">
        <v>779</v>
      </c>
      <c r="P2799" s="2">
        <v>0</v>
      </c>
      <c r="Q2799" s="2">
        <v>779</v>
      </c>
      <c r="R2799" t="s">
        <v>12304</v>
      </c>
      <c r="S2799">
        <v>16</v>
      </c>
      <c r="T2799" t="s">
        <v>203</v>
      </c>
      <c r="U2799" s="2">
        <v>50</v>
      </c>
      <c r="V2799" s="2">
        <v>97</v>
      </c>
      <c r="W2799" s="8">
        <v>0.18870346598202825</v>
      </c>
      <c r="X2799" s="2">
        <v>1156</v>
      </c>
      <c r="Y2799" s="45"/>
      <c r="AC2799" s="1" t="str">
        <f>IF(Table13[[#This Row],[TCS MP]]&gt;=Table13[[#This Row],[BMP]],IF(Table13[[#This Row],[TCS MP]]&lt;=Table13[[#This Row],[EMP]],"Good","EMP"),"BMP")</f>
        <v>EMP</v>
      </c>
    </row>
    <row r="2800" spans="1:29" ht="24" customHeight="1" x14ac:dyDescent="0.25">
      <c r="A2800" t="s">
        <v>12305</v>
      </c>
      <c r="B2800" t="s">
        <v>20267</v>
      </c>
      <c r="C2800">
        <v>6131</v>
      </c>
      <c r="D2800" t="s">
        <v>17074</v>
      </c>
      <c r="E2800" t="s">
        <v>12306</v>
      </c>
      <c r="F2800" s="9">
        <f>Table13[[#This Row],[ToMeasure]]-Table13[[#This Row],[FromMeasure]]</f>
        <v>0.13575992000000001</v>
      </c>
      <c r="G2800" s="5" t="s">
        <v>8631</v>
      </c>
      <c r="H2800" s="35">
        <v>0</v>
      </c>
      <c r="I2800" s="56"/>
      <c r="J2800" t="s">
        <v>8630</v>
      </c>
      <c r="K2800" s="58" t="s">
        <v>203</v>
      </c>
      <c r="L2800" s="35">
        <v>0.13575992000000001</v>
      </c>
      <c r="M2800" s="56"/>
      <c r="N2800" t="s">
        <v>632</v>
      </c>
      <c r="O2800" s="2">
        <v>1476</v>
      </c>
      <c r="P2800" s="2">
        <v>0</v>
      </c>
      <c r="Q2800" s="2">
        <v>1476</v>
      </c>
      <c r="R2800" t="s">
        <v>12307</v>
      </c>
      <c r="S2800">
        <v>12</v>
      </c>
      <c r="T2800" t="s">
        <v>203</v>
      </c>
      <c r="U2800" s="2">
        <v>97</v>
      </c>
      <c r="V2800" s="2">
        <v>183</v>
      </c>
      <c r="W2800" s="8">
        <v>0.18970189701897019</v>
      </c>
      <c r="X2800" s="2">
        <v>2191</v>
      </c>
      <c r="Y2800" s="45"/>
      <c r="AC2800" s="1" t="str">
        <f>IF(Table13[[#This Row],[TCS MP]]&gt;=Table13[[#This Row],[BMP]],IF(Table13[[#This Row],[TCS MP]]&lt;=Table13[[#This Row],[EMP]],"Good","EMP"),"BMP")</f>
        <v>EMP</v>
      </c>
    </row>
    <row r="2801" spans="1:29" ht="24" customHeight="1" x14ac:dyDescent="0.25">
      <c r="A2801" t="s">
        <v>4695</v>
      </c>
      <c r="B2801" t="s">
        <v>20269</v>
      </c>
      <c r="C2801">
        <v>6133</v>
      </c>
      <c r="D2801" t="s">
        <v>17074</v>
      </c>
      <c r="E2801" t="s">
        <v>4696</v>
      </c>
      <c r="F2801" s="9">
        <f>Table13[[#This Row],[ToMeasure]]-Table13[[#This Row],[FromMeasure]]</f>
        <v>7.3532330000000007E-2</v>
      </c>
      <c r="G2801" s="5" t="s">
        <v>4697</v>
      </c>
      <c r="H2801" s="35">
        <v>0</v>
      </c>
      <c r="I2801" s="56"/>
      <c r="J2801" t="s">
        <v>4653</v>
      </c>
      <c r="K2801" s="58" t="s">
        <v>203</v>
      </c>
      <c r="L2801" s="35">
        <v>7.3532330000000007E-2</v>
      </c>
      <c r="M2801" s="56"/>
      <c r="N2801" t="s">
        <v>4488</v>
      </c>
      <c r="O2801" s="2">
        <v>642</v>
      </c>
      <c r="P2801" s="2">
        <v>0</v>
      </c>
      <c r="Q2801" s="2">
        <v>642</v>
      </c>
      <c r="R2801" t="s">
        <v>4698</v>
      </c>
      <c r="S2801">
        <v>18</v>
      </c>
      <c r="T2801" t="s">
        <v>203</v>
      </c>
      <c r="U2801" s="2">
        <v>58</v>
      </c>
      <c r="V2801" s="2">
        <v>9</v>
      </c>
      <c r="W2801" s="8">
        <v>0.1043613707165109</v>
      </c>
      <c r="X2801" s="2">
        <v>953</v>
      </c>
      <c r="Y2801" s="45"/>
      <c r="AC2801" s="1" t="str">
        <f>IF(Table13[[#This Row],[TCS MP]]&gt;=Table13[[#This Row],[BMP]],IF(Table13[[#This Row],[TCS MP]]&lt;=Table13[[#This Row],[EMP]],"Good","EMP"),"BMP")</f>
        <v>EMP</v>
      </c>
    </row>
    <row r="2802" spans="1:29" ht="24" customHeight="1" x14ac:dyDescent="0.25">
      <c r="A2802" t="s">
        <v>4699</v>
      </c>
      <c r="B2802" t="s">
        <v>20271</v>
      </c>
      <c r="C2802">
        <v>6140</v>
      </c>
      <c r="D2802" t="s">
        <v>17074</v>
      </c>
      <c r="E2802" t="s">
        <v>4700</v>
      </c>
      <c r="F2802" s="9">
        <f>Table13[[#This Row],[ToMeasure]]-Table13[[#This Row],[FromMeasure]]</f>
        <v>0.13175401</v>
      </c>
      <c r="G2802" s="5" t="s">
        <v>4701</v>
      </c>
      <c r="H2802" s="35">
        <v>0</v>
      </c>
      <c r="I2802" s="56"/>
      <c r="J2802" t="s">
        <v>632</v>
      </c>
      <c r="K2802" s="58" t="s">
        <v>203</v>
      </c>
      <c r="L2802" s="35">
        <v>0.13175401</v>
      </c>
      <c r="M2802" s="56"/>
      <c r="N2802" t="s">
        <v>4702</v>
      </c>
      <c r="O2802" s="2">
        <v>888</v>
      </c>
      <c r="P2802" s="2">
        <v>0</v>
      </c>
      <c r="Q2802" s="2">
        <v>888</v>
      </c>
      <c r="R2802" t="s">
        <v>4703</v>
      </c>
      <c r="S2802">
        <v>18</v>
      </c>
      <c r="T2802" t="s">
        <v>203</v>
      </c>
      <c r="U2802" s="2">
        <v>55</v>
      </c>
      <c r="V2802" s="2">
        <v>71</v>
      </c>
      <c r="W2802" s="8">
        <v>0.14189189189189189</v>
      </c>
      <c r="X2802" s="2">
        <v>1442</v>
      </c>
      <c r="Y2802" s="45"/>
      <c r="AC2802" s="1" t="str">
        <f>IF(Table13[[#This Row],[TCS MP]]&gt;=Table13[[#This Row],[BMP]],IF(Table13[[#This Row],[TCS MP]]&lt;=Table13[[#This Row],[EMP]],"Good","EMP"),"BMP")</f>
        <v>EMP</v>
      </c>
    </row>
    <row r="2803" spans="1:29" ht="24" customHeight="1" x14ac:dyDescent="0.25">
      <c r="A2803" t="s">
        <v>12308</v>
      </c>
      <c r="B2803" t="s">
        <v>20273</v>
      </c>
      <c r="C2803">
        <v>6142</v>
      </c>
      <c r="D2803" t="s">
        <v>17074</v>
      </c>
      <c r="E2803" t="s">
        <v>12309</v>
      </c>
      <c r="F2803" s="9">
        <f>Table13[[#This Row],[ToMeasure]]-Table13[[#This Row],[FromMeasure]]</f>
        <v>0.10745726</v>
      </c>
      <c r="G2803" s="5" t="s">
        <v>8639</v>
      </c>
      <c r="H2803" s="35">
        <v>0</v>
      </c>
      <c r="I2803" s="56"/>
      <c r="J2803" t="s">
        <v>4488</v>
      </c>
      <c r="K2803" s="58" t="s">
        <v>203</v>
      </c>
      <c r="L2803" s="35">
        <v>0.10745726</v>
      </c>
      <c r="M2803" s="56"/>
      <c r="N2803" t="s">
        <v>850</v>
      </c>
      <c r="O2803" s="2">
        <v>38</v>
      </c>
      <c r="P2803" s="2">
        <v>0</v>
      </c>
      <c r="Q2803" s="2">
        <v>38</v>
      </c>
      <c r="R2803" t="s">
        <v>12310</v>
      </c>
      <c r="S2803">
        <v>17</v>
      </c>
      <c r="T2803" t="s">
        <v>203</v>
      </c>
      <c r="U2803" s="2">
        <v>1</v>
      </c>
      <c r="V2803" s="2">
        <v>2</v>
      </c>
      <c r="W2803" s="8">
        <v>7.8947368421052627E-2</v>
      </c>
      <c r="X2803" s="2">
        <v>62</v>
      </c>
      <c r="Y2803" s="45"/>
      <c r="AC2803" s="1" t="str">
        <f>IF(Table13[[#This Row],[TCS MP]]&gt;=Table13[[#This Row],[BMP]],IF(Table13[[#This Row],[TCS MP]]&lt;=Table13[[#This Row],[EMP]],"Good","EMP"),"BMP")</f>
        <v>EMP</v>
      </c>
    </row>
    <row r="2804" spans="1:29" ht="24" customHeight="1" x14ac:dyDescent="0.25">
      <c r="A2804" t="s">
        <v>8633</v>
      </c>
      <c r="B2804" t="s">
        <v>20272</v>
      </c>
      <c r="C2804">
        <v>6141</v>
      </c>
      <c r="D2804" t="s">
        <v>17074</v>
      </c>
      <c r="E2804" t="s">
        <v>8634</v>
      </c>
      <c r="F2804" s="9">
        <f>Table13[[#This Row],[ToMeasure]]-Table13[[#This Row],[FromMeasure]]</f>
        <v>0.13985195</v>
      </c>
      <c r="G2804" s="5" t="s">
        <v>4702</v>
      </c>
      <c r="H2804" s="35">
        <v>0</v>
      </c>
      <c r="I2804" s="56"/>
      <c r="J2804" t="s">
        <v>4701</v>
      </c>
      <c r="K2804" s="58" t="s">
        <v>203</v>
      </c>
      <c r="L2804" s="35">
        <v>0.13985195</v>
      </c>
      <c r="M2804" s="56"/>
      <c r="N2804" t="s">
        <v>632</v>
      </c>
      <c r="O2804" s="2">
        <v>78</v>
      </c>
      <c r="P2804" s="2">
        <v>0</v>
      </c>
      <c r="Q2804" s="2">
        <v>78</v>
      </c>
      <c r="R2804" t="s">
        <v>8635</v>
      </c>
      <c r="S2804">
        <v>20</v>
      </c>
      <c r="T2804" t="s">
        <v>203</v>
      </c>
      <c r="U2804" s="2">
        <v>2</v>
      </c>
      <c r="V2804" s="2">
        <v>6</v>
      </c>
      <c r="W2804" s="8">
        <v>0.10256410256410256</v>
      </c>
      <c r="X2804" s="2">
        <v>127</v>
      </c>
      <c r="Y2804" s="45"/>
      <c r="AC2804" s="1" t="str">
        <f>IF(Table13[[#This Row],[TCS MP]]&gt;=Table13[[#This Row],[BMP]],IF(Table13[[#This Row],[TCS MP]]&lt;=Table13[[#This Row],[EMP]],"Good","EMP"),"BMP")</f>
        <v>EMP</v>
      </c>
    </row>
    <row r="2805" spans="1:29" ht="24" customHeight="1" x14ac:dyDescent="0.25">
      <c r="A2805" t="s">
        <v>8636</v>
      </c>
      <c r="B2805" t="s">
        <v>20274</v>
      </c>
      <c r="C2805">
        <v>6143</v>
      </c>
      <c r="D2805" t="s">
        <v>17074</v>
      </c>
      <c r="E2805" t="s">
        <v>8637</v>
      </c>
      <c r="F2805" s="9">
        <f>Table13[[#This Row],[ToMeasure]]-Table13[[#This Row],[FromMeasure]]</f>
        <v>0.15934190000000001</v>
      </c>
      <c r="G2805" s="5" t="s">
        <v>8638</v>
      </c>
      <c r="H2805" s="35">
        <v>0</v>
      </c>
      <c r="I2805" s="56"/>
      <c r="J2805" t="s">
        <v>850</v>
      </c>
      <c r="K2805" s="58" t="s">
        <v>203</v>
      </c>
      <c r="L2805" s="35">
        <v>0.15934190000000001</v>
      </c>
      <c r="M2805" s="56"/>
      <c r="N2805" t="s">
        <v>4488</v>
      </c>
      <c r="O2805" s="2">
        <v>882</v>
      </c>
      <c r="P2805" s="2">
        <v>0</v>
      </c>
      <c r="Q2805" s="2">
        <v>882</v>
      </c>
      <c r="R2805" t="s">
        <v>8640</v>
      </c>
      <c r="S2805">
        <v>16</v>
      </c>
      <c r="T2805" t="s">
        <v>203</v>
      </c>
      <c r="U2805" s="2">
        <v>55</v>
      </c>
      <c r="V2805" s="2">
        <v>111</v>
      </c>
      <c r="W2805" s="8">
        <v>0.18820861678004536</v>
      </c>
      <c r="X2805" s="2">
        <v>1432</v>
      </c>
      <c r="Y2805" s="45"/>
      <c r="AC2805" s="1" t="str">
        <f>IF(Table13[[#This Row],[TCS MP]]&gt;=Table13[[#This Row],[BMP]],IF(Table13[[#This Row],[TCS MP]]&lt;=Table13[[#This Row],[EMP]],"Good","EMP"),"BMP")</f>
        <v>EMP</v>
      </c>
    </row>
    <row r="2806" spans="1:29" ht="24" customHeight="1" x14ac:dyDescent="0.25">
      <c r="A2806" t="s">
        <v>12311</v>
      </c>
      <c r="B2806" t="s">
        <v>20276</v>
      </c>
      <c r="C2806">
        <v>6160</v>
      </c>
      <c r="D2806" t="s">
        <v>17074</v>
      </c>
      <c r="E2806" t="s">
        <v>12312</v>
      </c>
      <c r="F2806" s="9">
        <f>Table13[[#This Row],[ToMeasure]]-Table13[[#This Row],[FromMeasure]]</f>
        <v>0.16064790000000001</v>
      </c>
      <c r="G2806" s="5" t="s">
        <v>4712</v>
      </c>
      <c r="H2806" s="35">
        <v>0</v>
      </c>
      <c r="I2806" s="56"/>
      <c r="J2806" t="s">
        <v>632</v>
      </c>
      <c r="K2806" s="58" t="s">
        <v>203</v>
      </c>
      <c r="L2806" s="35">
        <v>0.16064790000000001</v>
      </c>
      <c r="M2806" s="56"/>
      <c r="N2806" t="s">
        <v>4711</v>
      </c>
      <c r="O2806" s="2">
        <v>1320</v>
      </c>
      <c r="P2806" s="2">
        <v>0</v>
      </c>
      <c r="Q2806" s="2">
        <v>1320</v>
      </c>
      <c r="R2806" t="s">
        <v>12313</v>
      </c>
      <c r="S2806">
        <v>14</v>
      </c>
      <c r="T2806" t="s">
        <v>203</v>
      </c>
      <c r="U2806" s="2">
        <v>86</v>
      </c>
      <c r="V2806" s="2">
        <v>166</v>
      </c>
      <c r="W2806" s="8">
        <v>0.19090909090909092</v>
      </c>
      <c r="X2806" s="2">
        <v>2144</v>
      </c>
      <c r="Y2806" s="45"/>
      <c r="AC2806" s="1" t="str">
        <f>IF(Table13[[#This Row],[TCS MP]]&gt;=Table13[[#This Row],[BMP]],IF(Table13[[#This Row],[TCS MP]]&lt;=Table13[[#This Row],[EMP]],"Good","EMP"),"BMP")</f>
        <v>EMP</v>
      </c>
    </row>
    <row r="2807" spans="1:29" ht="24" customHeight="1" x14ac:dyDescent="0.25">
      <c r="A2807" t="s">
        <v>4704</v>
      </c>
      <c r="B2807" t="s">
        <v>20278</v>
      </c>
      <c r="C2807">
        <v>6162</v>
      </c>
      <c r="D2807" t="s">
        <v>17074</v>
      </c>
      <c r="E2807" t="s">
        <v>4705</v>
      </c>
      <c r="F2807" s="9">
        <f>Table13[[#This Row],[ToMeasure]]-Table13[[#This Row],[FromMeasure]]</f>
        <v>0.26743691000000003</v>
      </c>
      <c r="G2807" s="5" t="s">
        <v>4706</v>
      </c>
      <c r="H2807" s="35">
        <v>0</v>
      </c>
      <c r="I2807" s="56"/>
      <c r="J2807" t="s">
        <v>4488</v>
      </c>
      <c r="K2807" s="58" t="s">
        <v>203</v>
      </c>
      <c r="L2807" s="35">
        <v>0.26743691000000003</v>
      </c>
      <c r="M2807" s="56"/>
      <c r="N2807" t="s">
        <v>4707</v>
      </c>
      <c r="O2807" s="2">
        <v>560</v>
      </c>
      <c r="P2807" s="2">
        <v>0</v>
      </c>
      <c r="Q2807" s="2">
        <v>560</v>
      </c>
      <c r="R2807" t="s">
        <v>4708</v>
      </c>
      <c r="S2807">
        <v>12</v>
      </c>
      <c r="T2807" t="s">
        <v>203</v>
      </c>
      <c r="U2807" s="2">
        <v>37</v>
      </c>
      <c r="V2807" s="2">
        <v>71</v>
      </c>
      <c r="W2807" s="8">
        <v>0.19285714285714287</v>
      </c>
      <c r="X2807" s="2">
        <v>909</v>
      </c>
      <c r="Y2807" s="45"/>
      <c r="AC2807" s="1" t="str">
        <f>IF(Table13[[#This Row],[TCS MP]]&gt;=Table13[[#This Row],[BMP]],IF(Table13[[#This Row],[TCS MP]]&lt;=Table13[[#This Row],[EMP]],"Good","EMP"),"BMP")</f>
        <v>EMP</v>
      </c>
    </row>
    <row r="2808" spans="1:29" ht="24" customHeight="1" x14ac:dyDescent="0.25">
      <c r="A2808" t="s">
        <v>4709</v>
      </c>
      <c r="B2808" t="s">
        <v>20277</v>
      </c>
      <c r="C2808">
        <v>6161</v>
      </c>
      <c r="D2808" t="s">
        <v>17074</v>
      </c>
      <c r="E2808" t="s">
        <v>4710</v>
      </c>
      <c r="F2808" s="9">
        <f>Table13[[#This Row],[ToMeasure]]-Table13[[#This Row],[FromMeasure]]</f>
        <v>0.28133627</v>
      </c>
      <c r="G2808" s="5" t="s">
        <v>4711</v>
      </c>
      <c r="H2808" s="35">
        <v>0</v>
      </c>
      <c r="I2808" s="56"/>
      <c r="J2808" t="s">
        <v>4712</v>
      </c>
      <c r="K2808" s="58" t="s">
        <v>203</v>
      </c>
      <c r="L2808" s="35">
        <v>0.28133627</v>
      </c>
      <c r="M2808" s="56"/>
      <c r="N2808" t="s">
        <v>632</v>
      </c>
      <c r="O2808" s="2">
        <v>426</v>
      </c>
      <c r="P2808" s="2">
        <v>0</v>
      </c>
      <c r="Q2808" s="2">
        <v>426</v>
      </c>
      <c r="R2808" t="s">
        <v>4713</v>
      </c>
      <c r="S2808">
        <v>11</v>
      </c>
      <c r="T2808" t="s">
        <v>203</v>
      </c>
      <c r="U2808" s="2">
        <v>26</v>
      </c>
      <c r="V2808" s="2">
        <v>52</v>
      </c>
      <c r="W2808" s="8">
        <v>0.18309859154929578</v>
      </c>
      <c r="X2808" s="2">
        <v>692</v>
      </c>
      <c r="Y2808" s="45"/>
      <c r="AC2808" s="1" t="str">
        <f>IF(Table13[[#This Row],[TCS MP]]&gt;=Table13[[#This Row],[BMP]],IF(Table13[[#This Row],[TCS MP]]&lt;=Table13[[#This Row],[EMP]],"Good","EMP"),"BMP")</f>
        <v>EMP</v>
      </c>
    </row>
    <row r="2809" spans="1:29" ht="24" customHeight="1" x14ac:dyDescent="0.25">
      <c r="A2809" t="s">
        <v>12314</v>
      </c>
      <c r="B2809" t="s">
        <v>20279</v>
      </c>
      <c r="C2809">
        <v>6163</v>
      </c>
      <c r="D2809" t="s">
        <v>17074</v>
      </c>
      <c r="E2809" t="s">
        <v>12315</v>
      </c>
      <c r="F2809" s="9">
        <f>Table13[[#This Row],[ToMeasure]]-Table13[[#This Row],[FromMeasure]]</f>
        <v>0.24898297</v>
      </c>
      <c r="G2809" s="5" t="s">
        <v>4707</v>
      </c>
      <c r="H2809" s="35">
        <v>0</v>
      </c>
      <c r="I2809" s="56"/>
      <c r="J2809" t="s">
        <v>4706</v>
      </c>
      <c r="K2809" s="58" t="s">
        <v>203</v>
      </c>
      <c r="L2809" s="35">
        <v>0.24898297</v>
      </c>
      <c r="M2809" s="56"/>
      <c r="N2809" t="s">
        <v>4488</v>
      </c>
      <c r="O2809" s="2">
        <v>1370</v>
      </c>
      <c r="P2809" s="2">
        <v>0</v>
      </c>
      <c r="Q2809" s="2">
        <v>1370</v>
      </c>
      <c r="R2809" t="s">
        <v>12316</v>
      </c>
      <c r="S2809">
        <v>13</v>
      </c>
      <c r="T2809" t="s">
        <v>203</v>
      </c>
      <c r="U2809" s="2">
        <v>90</v>
      </c>
      <c r="V2809" s="2">
        <v>172</v>
      </c>
      <c r="W2809" s="8">
        <v>0.19124087591240876</v>
      </c>
      <c r="X2809" s="2">
        <v>2225</v>
      </c>
      <c r="Y2809" s="45"/>
      <c r="AC2809" s="1" t="str">
        <f>IF(Table13[[#This Row],[TCS MP]]&gt;=Table13[[#This Row],[BMP]],IF(Table13[[#This Row],[TCS MP]]&lt;=Table13[[#This Row],[EMP]],"Good","EMP"),"BMP")</f>
        <v>EMP</v>
      </c>
    </row>
    <row r="2810" spans="1:29" ht="24" customHeight="1" x14ac:dyDescent="0.25">
      <c r="A2810" t="s">
        <v>4714</v>
      </c>
      <c r="B2810" t="s">
        <v>20281</v>
      </c>
      <c r="C2810">
        <v>6170</v>
      </c>
      <c r="D2810" t="s">
        <v>17074</v>
      </c>
      <c r="E2810" t="s">
        <v>4715</v>
      </c>
      <c r="F2810" s="9">
        <f>Table13[[#This Row],[ToMeasure]]-Table13[[#This Row],[FromMeasure]]</f>
        <v>0.26951278000000001</v>
      </c>
      <c r="G2810" s="5" t="s">
        <v>4716</v>
      </c>
      <c r="H2810" s="35">
        <v>0</v>
      </c>
      <c r="I2810" s="56"/>
      <c r="J2810" t="s">
        <v>632</v>
      </c>
      <c r="K2810" s="58" t="s">
        <v>203</v>
      </c>
      <c r="L2810" s="35">
        <v>0.26951278000000001</v>
      </c>
      <c r="M2810" s="56"/>
      <c r="N2810" t="s">
        <v>4717</v>
      </c>
      <c r="O2810" s="2">
        <v>1114</v>
      </c>
      <c r="P2810" s="2">
        <v>0</v>
      </c>
      <c r="Q2810" s="2">
        <v>1114</v>
      </c>
      <c r="R2810" t="s">
        <v>4718</v>
      </c>
      <c r="S2810">
        <v>12</v>
      </c>
      <c r="T2810" t="s">
        <v>203</v>
      </c>
      <c r="U2810" s="2">
        <v>62</v>
      </c>
      <c r="V2810" s="2">
        <v>81</v>
      </c>
      <c r="W2810" s="8">
        <v>0.12836624775583483</v>
      </c>
      <c r="X2810" s="2">
        <v>1809</v>
      </c>
      <c r="Y2810" s="45"/>
      <c r="AC2810" s="1" t="str">
        <f>IF(Table13[[#This Row],[TCS MP]]&gt;=Table13[[#This Row],[BMP]],IF(Table13[[#This Row],[TCS MP]]&lt;=Table13[[#This Row],[EMP]],"Good","EMP"),"BMP")</f>
        <v>EMP</v>
      </c>
    </row>
    <row r="2811" spans="1:29" ht="24" customHeight="1" x14ac:dyDescent="0.25">
      <c r="A2811" t="s">
        <v>4719</v>
      </c>
      <c r="B2811" t="s">
        <v>20283</v>
      </c>
      <c r="C2811">
        <v>6172</v>
      </c>
      <c r="D2811" t="s">
        <v>17074</v>
      </c>
      <c r="E2811" t="s">
        <v>4720</v>
      </c>
      <c r="F2811" s="9">
        <f>Table13[[#This Row],[ToMeasure]]-Table13[[#This Row],[FromMeasure]]</f>
        <v>0.26612321</v>
      </c>
      <c r="G2811" s="5" t="s">
        <v>4721</v>
      </c>
      <c r="H2811" s="35">
        <v>0</v>
      </c>
      <c r="I2811" s="56"/>
      <c r="J2811" t="s">
        <v>4488</v>
      </c>
      <c r="K2811" s="58" t="s">
        <v>203</v>
      </c>
      <c r="L2811" s="35">
        <v>0.26612321</v>
      </c>
      <c r="M2811" s="56"/>
      <c r="N2811" t="s">
        <v>4722</v>
      </c>
      <c r="O2811" s="2">
        <v>892</v>
      </c>
      <c r="P2811" s="2">
        <v>0</v>
      </c>
      <c r="Q2811" s="2">
        <v>892</v>
      </c>
      <c r="R2811" t="s">
        <v>4723</v>
      </c>
      <c r="S2811">
        <v>12</v>
      </c>
      <c r="T2811" t="s">
        <v>203</v>
      </c>
      <c r="U2811" s="2">
        <v>58</v>
      </c>
      <c r="V2811" s="2">
        <v>115</v>
      </c>
      <c r="W2811" s="8">
        <v>0.19394618834080718</v>
      </c>
      <c r="X2811" s="2">
        <v>1449</v>
      </c>
      <c r="Y2811" s="45"/>
      <c r="AC2811" s="1" t="str">
        <f>IF(Table13[[#This Row],[TCS MP]]&gt;=Table13[[#This Row],[BMP]],IF(Table13[[#This Row],[TCS MP]]&lt;=Table13[[#This Row],[EMP]],"Good","EMP"),"BMP")</f>
        <v>EMP</v>
      </c>
    </row>
    <row r="2812" spans="1:29" ht="24" customHeight="1" x14ac:dyDescent="0.25">
      <c r="A2812" t="s">
        <v>4724</v>
      </c>
      <c r="B2812" t="s">
        <v>20282</v>
      </c>
      <c r="C2812">
        <v>6171</v>
      </c>
      <c r="D2812" t="s">
        <v>17074</v>
      </c>
      <c r="E2812" t="s">
        <v>4725</v>
      </c>
      <c r="F2812" s="9">
        <f>Table13[[#This Row],[ToMeasure]]-Table13[[#This Row],[FromMeasure]]</f>
        <v>0.22387272999999999</v>
      </c>
      <c r="G2812" s="5" t="s">
        <v>4717</v>
      </c>
      <c r="H2812" s="35">
        <v>0</v>
      </c>
      <c r="I2812" s="56"/>
      <c r="J2812" t="s">
        <v>4716</v>
      </c>
      <c r="K2812" s="58" t="s">
        <v>203</v>
      </c>
      <c r="L2812" s="35">
        <v>0.22387272999999999</v>
      </c>
      <c r="M2812" s="56"/>
      <c r="N2812" t="s">
        <v>632</v>
      </c>
      <c r="O2812" s="2">
        <v>753</v>
      </c>
      <c r="P2812" s="2">
        <v>0</v>
      </c>
      <c r="Q2812" s="2">
        <v>753</v>
      </c>
      <c r="R2812" t="s">
        <v>4726</v>
      </c>
      <c r="S2812">
        <v>11</v>
      </c>
      <c r="T2812" t="s">
        <v>203</v>
      </c>
      <c r="U2812" s="2">
        <v>50</v>
      </c>
      <c r="V2812" s="2">
        <v>63</v>
      </c>
      <c r="W2812" s="8">
        <v>0.150066401062417</v>
      </c>
      <c r="X2812" s="2">
        <v>1223</v>
      </c>
      <c r="Y2812" s="45"/>
      <c r="AC2812" s="1" t="str">
        <f>IF(Table13[[#This Row],[TCS MP]]&gt;=Table13[[#This Row],[BMP]],IF(Table13[[#This Row],[TCS MP]]&lt;=Table13[[#This Row],[EMP]],"Good","EMP"),"BMP")</f>
        <v>EMP</v>
      </c>
    </row>
    <row r="2813" spans="1:29" ht="24" customHeight="1" x14ac:dyDescent="0.25">
      <c r="A2813" t="s">
        <v>4727</v>
      </c>
      <c r="B2813" t="s">
        <v>20284</v>
      </c>
      <c r="C2813">
        <v>6173</v>
      </c>
      <c r="D2813" t="s">
        <v>17074</v>
      </c>
      <c r="E2813" t="s">
        <v>4728</v>
      </c>
      <c r="F2813" s="9">
        <f>Table13[[#This Row],[ToMeasure]]-Table13[[#This Row],[FromMeasure]]</f>
        <v>0.26721489999999998</v>
      </c>
      <c r="G2813" s="5" t="s">
        <v>4722</v>
      </c>
      <c r="H2813" s="35">
        <v>0</v>
      </c>
      <c r="I2813" s="56"/>
      <c r="J2813" t="s">
        <v>4721</v>
      </c>
      <c r="K2813" s="58" t="s">
        <v>203</v>
      </c>
      <c r="L2813" s="35">
        <v>0.26721489999999998</v>
      </c>
      <c r="M2813" s="56"/>
      <c r="N2813" t="s">
        <v>4488</v>
      </c>
      <c r="O2813" s="2">
        <v>1507</v>
      </c>
      <c r="P2813" s="2">
        <v>0</v>
      </c>
      <c r="Q2813" s="2">
        <v>1507</v>
      </c>
      <c r="R2813" t="s">
        <v>4729</v>
      </c>
      <c r="S2813">
        <v>10</v>
      </c>
      <c r="T2813" t="s">
        <v>203</v>
      </c>
      <c r="U2813" s="2">
        <v>100</v>
      </c>
      <c r="V2813" s="2">
        <v>129</v>
      </c>
      <c r="W2813" s="8">
        <v>0.15195753151957531</v>
      </c>
      <c r="X2813" s="2">
        <v>2447</v>
      </c>
      <c r="Y2813" s="45"/>
      <c r="AC2813" s="1" t="str">
        <f>IF(Table13[[#This Row],[TCS MP]]&gt;=Table13[[#This Row],[BMP]],IF(Table13[[#This Row],[TCS MP]]&lt;=Table13[[#This Row],[EMP]],"Good","EMP"),"BMP")</f>
        <v>EMP</v>
      </c>
    </row>
    <row r="2814" spans="1:29" ht="24" customHeight="1" x14ac:dyDescent="0.25">
      <c r="A2814" t="s">
        <v>9146</v>
      </c>
      <c r="B2814" t="s">
        <v>20286</v>
      </c>
      <c r="C2814">
        <v>6180</v>
      </c>
      <c r="D2814" t="s">
        <v>17074</v>
      </c>
      <c r="E2814" t="s">
        <v>9147</v>
      </c>
      <c r="F2814" s="9">
        <f>Table13[[#This Row],[ToMeasure]]-Table13[[#This Row],[FromMeasure]]</f>
        <v>0.15952577000000001</v>
      </c>
      <c r="G2814" s="5" t="s">
        <v>9148</v>
      </c>
      <c r="H2814" s="35">
        <v>0</v>
      </c>
      <c r="I2814" s="56"/>
      <c r="J2814" t="s">
        <v>632</v>
      </c>
      <c r="K2814" s="58" t="s">
        <v>203</v>
      </c>
      <c r="L2814" s="35">
        <v>0.15952577000000001</v>
      </c>
      <c r="M2814" s="56"/>
      <c r="N2814" t="s">
        <v>9149</v>
      </c>
      <c r="O2814" s="2">
        <v>92</v>
      </c>
      <c r="P2814" s="2">
        <v>0</v>
      </c>
      <c r="Q2814" s="2">
        <v>92</v>
      </c>
      <c r="R2814" t="s">
        <v>9150</v>
      </c>
      <c r="S2814">
        <v>18</v>
      </c>
      <c r="T2814" t="s">
        <v>203</v>
      </c>
      <c r="U2814" s="2">
        <v>4</v>
      </c>
      <c r="V2814" s="2">
        <v>6</v>
      </c>
      <c r="W2814" s="8">
        <v>0.10869565217391304</v>
      </c>
      <c r="X2814" s="2">
        <v>149</v>
      </c>
      <c r="Y2814" s="45"/>
      <c r="AC2814" s="1" t="str">
        <f>IF(Table13[[#This Row],[TCS MP]]&gt;=Table13[[#This Row],[BMP]],IF(Table13[[#This Row],[TCS MP]]&lt;=Table13[[#This Row],[EMP]],"Good","EMP"),"BMP")</f>
        <v>EMP</v>
      </c>
    </row>
    <row r="2815" spans="1:29" ht="24" customHeight="1" x14ac:dyDescent="0.25">
      <c r="A2815" t="s">
        <v>9151</v>
      </c>
      <c r="B2815" t="s">
        <v>20288</v>
      </c>
      <c r="C2815">
        <v>6182</v>
      </c>
      <c r="D2815" t="s">
        <v>17074</v>
      </c>
      <c r="E2815" t="s">
        <v>9152</v>
      </c>
      <c r="F2815" s="9">
        <f>Table13[[#This Row],[ToMeasure]]-Table13[[#This Row],[FromMeasure]]</f>
        <v>0.20684514000000001</v>
      </c>
      <c r="G2815" s="5" t="s">
        <v>9153</v>
      </c>
      <c r="H2815" s="35">
        <v>0</v>
      </c>
      <c r="I2815" s="56"/>
      <c r="J2815" t="s">
        <v>4488</v>
      </c>
      <c r="K2815" s="58" t="s">
        <v>203</v>
      </c>
      <c r="L2815" s="35">
        <v>0.20684514000000001</v>
      </c>
      <c r="M2815" s="56"/>
      <c r="N2815" t="s">
        <v>9154</v>
      </c>
      <c r="O2815" s="2">
        <v>66</v>
      </c>
      <c r="P2815" s="2">
        <v>0</v>
      </c>
      <c r="Q2815" s="2">
        <v>66</v>
      </c>
      <c r="R2815" t="s">
        <v>9155</v>
      </c>
      <c r="S2815">
        <v>26</v>
      </c>
      <c r="T2815" t="s">
        <v>203</v>
      </c>
      <c r="U2815" s="2">
        <v>3</v>
      </c>
      <c r="V2815" s="2">
        <v>7</v>
      </c>
      <c r="W2815" s="8">
        <v>0.15151515151515152</v>
      </c>
      <c r="X2815" s="2">
        <v>107</v>
      </c>
      <c r="Y2815" s="45"/>
      <c r="AC2815" s="1" t="str">
        <f>IF(Table13[[#This Row],[TCS MP]]&gt;=Table13[[#This Row],[BMP]],IF(Table13[[#This Row],[TCS MP]]&lt;=Table13[[#This Row],[EMP]],"Good","EMP"),"BMP")</f>
        <v>EMP</v>
      </c>
    </row>
    <row r="2816" spans="1:29" ht="24" customHeight="1" x14ac:dyDescent="0.25">
      <c r="A2816" t="s">
        <v>9156</v>
      </c>
      <c r="B2816" t="s">
        <v>20287</v>
      </c>
      <c r="C2816">
        <v>6181</v>
      </c>
      <c r="D2816" t="s">
        <v>17074</v>
      </c>
      <c r="E2816" t="s">
        <v>9157</v>
      </c>
      <c r="F2816" s="9">
        <f>Table13[[#This Row],[ToMeasure]]-Table13[[#This Row],[FromMeasure]]</f>
        <v>0.13499520000000001</v>
      </c>
      <c r="G2816" s="5" t="s">
        <v>9149</v>
      </c>
      <c r="H2816" s="35">
        <v>0</v>
      </c>
      <c r="I2816" s="56"/>
      <c r="J2816" t="s">
        <v>9148</v>
      </c>
      <c r="K2816" s="58" t="s">
        <v>203</v>
      </c>
      <c r="L2816" s="35">
        <v>0.13499520000000001</v>
      </c>
      <c r="M2816" s="56"/>
      <c r="N2816" t="s">
        <v>632</v>
      </c>
      <c r="O2816" s="2">
        <v>110</v>
      </c>
      <c r="P2816" s="2">
        <v>0</v>
      </c>
      <c r="Q2816" s="2">
        <v>110</v>
      </c>
      <c r="R2816" t="s">
        <v>9158</v>
      </c>
      <c r="S2816">
        <v>14</v>
      </c>
      <c r="T2816" t="s">
        <v>203</v>
      </c>
      <c r="U2816" s="2">
        <v>6</v>
      </c>
      <c r="V2816" s="2">
        <v>8</v>
      </c>
      <c r="W2816" s="8">
        <v>0.12727272727272726</v>
      </c>
      <c r="X2816" s="2">
        <v>179</v>
      </c>
      <c r="Y2816" s="45"/>
      <c r="AC2816" s="1" t="str">
        <f>IF(Table13[[#This Row],[TCS MP]]&gt;=Table13[[#This Row],[BMP]],IF(Table13[[#This Row],[TCS MP]]&lt;=Table13[[#This Row],[EMP]],"Good","EMP"),"BMP")</f>
        <v>EMP</v>
      </c>
    </row>
    <row r="2817" spans="1:29" ht="24" customHeight="1" x14ac:dyDescent="0.25">
      <c r="A2817" t="s">
        <v>9159</v>
      </c>
      <c r="B2817" t="s">
        <v>20289</v>
      </c>
      <c r="C2817">
        <v>6183</v>
      </c>
      <c r="D2817" t="s">
        <v>17074</v>
      </c>
      <c r="E2817" t="s">
        <v>9160</v>
      </c>
      <c r="F2817" s="9">
        <f>Table13[[#This Row],[ToMeasure]]-Table13[[#This Row],[FromMeasure]]</f>
        <v>0.20895836000000001</v>
      </c>
      <c r="G2817" s="5" t="s">
        <v>9154</v>
      </c>
      <c r="H2817" s="35">
        <v>0</v>
      </c>
      <c r="I2817" s="56"/>
      <c r="J2817" t="s">
        <v>9153</v>
      </c>
      <c r="K2817" s="58" t="s">
        <v>203</v>
      </c>
      <c r="L2817" s="35">
        <v>0.20895836000000001</v>
      </c>
      <c r="M2817" s="56"/>
      <c r="N2817" t="s">
        <v>4488</v>
      </c>
      <c r="O2817" s="2">
        <v>84</v>
      </c>
      <c r="P2817" s="2">
        <v>0</v>
      </c>
      <c r="Q2817" s="2">
        <v>84</v>
      </c>
      <c r="R2817" t="s">
        <v>9161</v>
      </c>
      <c r="S2817">
        <v>22</v>
      </c>
      <c r="T2817" t="s">
        <v>203</v>
      </c>
      <c r="U2817" s="2">
        <v>4</v>
      </c>
      <c r="V2817" s="2">
        <v>12</v>
      </c>
      <c r="W2817" s="8">
        <v>0.19047619047619047</v>
      </c>
      <c r="X2817" s="2">
        <v>136</v>
      </c>
      <c r="Y2817" s="45"/>
      <c r="AC2817" s="1" t="str">
        <f>IF(Table13[[#This Row],[TCS MP]]&gt;=Table13[[#This Row],[BMP]],IF(Table13[[#This Row],[TCS MP]]&lt;=Table13[[#This Row],[EMP]],"Good","EMP"),"BMP")</f>
        <v>EMP</v>
      </c>
    </row>
    <row r="2818" spans="1:29" ht="24" customHeight="1" x14ac:dyDescent="0.25">
      <c r="A2818" t="s">
        <v>12317</v>
      </c>
      <c r="B2818" t="s">
        <v>20291</v>
      </c>
      <c r="C2818">
        <v>6190</v>
      </c>
      <c r="D2818" t="s">
        <v>17074</v>
      </c>
      <c r="E2818" t="s">
        <v>12318</v>
      </c>
      <c r="F2818" s="9">
        <f>Table13[[#This Row],[ToMeasure]]-Table13[[#This Row],[FromMeasure]]</f>
        <v>0.24452222000000001</v>
      </c>
      <c r="G2818" s="5" t="s">
        <v>9165</v>
      </c>
      <c r="H2818" s="35">
        <v>0</v>
      </c>
      <c r="I2818" s="56"/>
      <c r="J2818" t="s">
        <v>632</v>
      </c>
      <c r="K2818" s="58" t="s">
        <v>203</v>
      </c>
      <c r="L2818" s="35">
        <v>0.24452222000000001</v>
      </c>
      <c r="M2818" s="56"/>
      <c r="N2818" t="s">
        <v>9164</v>
      </c>
      <c r="O2818" s="2">
        <v>73</v>
      </c>
      <c r="P2818" s="2">
        <v>0</v>
      </c>
      <c r="Q2818" s="2">
        <v>73</v>
      </c>
      <c r="R2818" t="s">
        <v>12319</v>
      </c>
      <c r="S2818">
        <v>15</v>
      </c>
      <c r="T2818" t="s">
        <v>203</v>
      </c>
      <c r="U2818" s="2">
        <v>3</v>
      </c>
      <c r="V2818" s="2">
        <v>7</v>
      </c>
      <c r="W2818" s="8">
        <v>0.13698630136986301</v>
      </c>
      <c r="X2818" s="2">
        <v>119</v>
      </c>
      <c r="Y2818" s="45"/>
      <c r="AC2818" s="1" t="str">
        <f>IF(Table13[[#This Row],[TCS MP]]&gt;=Table13[[#This Row],[BMP]],IF(Table13[[#This Row],[TCS MP]]&lt;=Table13[[#This Row],[EMP]],"Good","EMP"),"BMP")</f>
        <v>EMP</v>
      </c>
    </row>
    <row r="2819" spans="1:29" ht="24" customHeight="1" x14ac:dyDescent="0.25">
      <c r="A2819" t="s">
        <v>8641</v>
      </c>
      <c r="B2819" t="s">
        <v>20293</v>
      </c>
      <c r="C2819">
        <v>6192</v>
      </c>
      <c r="D2819" t="s">
        <v>17074</v>
      </c>
      <c r="E2819" t="s">
        <v>8642</v>
      </c>
      <c r="F2819" s="9">
        <f>Table13[[#This Row],[ToMeasure]]-Table13[[#This Row],[FromMeasure]]</f>
        <v>0.22996240000000001</v>
      </c>
      <c r="G2819" s="5" t="s">
        <v>4733</v>
      </c>
      <c r="H2819" s="35">
        <v>0</v>
      </c>
      <c r="I2819" s="56"/>
      <c r="J2819" t="s">
        <v>4488</v>
      </c>
      <c r="K2819" s="58" t="s">
        <v>203</v>
      </c>
      <c r="L2819" s="35">
        <v>0.22996240000000001</v>
      </c>
      <c r="M2819" s="56"/>
      <c r="N2819" t="s">
        <v>4732</v>
      </c>
      <c r="O2819" s="2">
        <v>50</v>
      </c>
      <c r="P2819" s="2">
        <v>0</v>
      </c>
      <c r="Q2819" s="2">
        <v>50</v>
      </c>
      <c r="R2819" t="s">
        <v>8643</v>
      </c>
      <c r="S2819">
        <v>21</v>
      </c>
      <c r="T2819" t="s">
        <v>203</v>
      </c>
      <c r="U2819" s="2">
        <v>2</v>
      </c>
      <c r="V2819" s="2">
        <v>4</v>
      </c>
      <c r="W2819" s="8">
        <v>0.12</v>
      </c>
      <c r="X2819" s="2">
        <v>81</v>
      </c>
      <c r="Y2819" s="45"/>
      <c r="AC2819" s="1" t="str">
        <f>IF(Table13[[#This Row],[TCS MP]]&gt;=Table13[[#This Row],[BMP]],IF(Table13[[#This Row],[TCS MP]]&lt;=Table13[[#This Row],[EMP]],"Good","EMP"),"BMP")</f>
        <v>EMP</v>
      </c>
    </row>
    <row r="2820" spans="1:29" ht="24" customHeight="1" x14ac:dyDescent="0.25">
      <c r="A2820" t="s">
        <v>9162</v>
      </c>
      <c r="B2820" t="s">
        <v>20292</v>
      </c>
      <c r="C2820">
        <v>6191</v>
      </c>
      <c r="D2820" t="s">
        <v>17074</v>
      </c>
      <c r="E2820" t="s">
        <v>9163</v>
      </c>
      <c r="F2820" s="9">
        <f>Table13[[#This Row],[ToMeasure]]-Table13[[#This Row],[FromMeasure]]</f>
        <v>0.22187390000000001</v>
      </c>
      <c r="G2820" s="5" t="s">
        <v>9164</v>
      </c>
      <c r="H2820" s="35">
        <v>0</v>
      </c>
      <c r="I2820" s="56"/>
      <c r="J2820" t="s">
        <v>9165</v>
      </c>
      <c r="K2820" s="58" t="s">
        <v>203</v>
      </c>
      <c r="L2820" s="35">
        <v>0.22187390000000001</v>
      </c>
      <c r="M2820" s="56"/>
      <c r="N2820" t="s">
        <v>632</v>
      </c>
      <c r="O2820" s="2">
        <v>128</v>
      </c>
      <c r="P2820" s="2">
        <v>0</v>
      </c>
      <c r="Q2820" s="2">
        <v>128</v>
      </c>
      <c r="R2820" t="s">
        <v>9166</v>
      </c>
      <c r="S2820">
        <v>18</v>
      </c>
      <c r="T2820" t="s">
        <v>203</v>
      </c>
      <c r="U2820" s="2">
        <v>3</v>
      </c>
      <c r="V2820" s="2">
        <v>7</v>
      </c>
      <c r="W2820" s="8">
        <v>7.8125E-2</v>
      </c>
      <c r="X2820" s="2">
        <v>208</v>
      </c>
      <c r="Y2820" s="45"/>
      <c r="AC2820" s="1" t="str">
        <f>IF(Table13[[#This Row],[TCS MP]]&gt;=Table13[[#This Row],[BMP]],IF(Table13[[#This Row],[TCS MP]]&lt;=Table13[[#This Row],[EMP]],"Good","EMP"),"BMP")</f>
        <v>EMP</v>
      </c>
    </row>
    <row r="2821" spans="1:29" ht="24" customHeight="1" x14ac:dyDescent="0.25">
      <c r="A2821" t="s">
        <v>4730</v>
      </c>
      <c r="B2821" t="s">
        <v>20294</v>
      </c>
      <c r="C2821">
        <v>6193</v>
      </c>
      <c r="D2821" t="s">
        <v>17074</v>
      </c>
      <c r="E2821" t="s">
        <v>4731</v>
      </c>
      <c r="F2821" s="9">
        <f>Table13[[#This Row],[ToMeasure]]-Table13[[#This Row],[FromMeasure]]</f>
        <v>0.21954562999999999</v>
      </c>
      <c r="G2821" s="5" t="s">
        <v>4732</v>
      </c>
      <c r="H2821" s="35">
        <v>0</v>
      </c>
      <c r="I2821" s="56"/>
      <c r="J2821" t="s">
        <v>4733</v>
      </c>
      <c r="K2821" s="58" t="s">
        <v>203</v>
      </c>
      <c r="L2821" s="35">
        <v>0.21954562999999999</v>
      </c>
      <c r="M2821" s="56"/>
      <c r="N2821" t="s">
        <v>4488</v>
      </c>
      <c r="O2821" s="2">
        <v>68</v>
      </c>
      <c r="P2821" s="2">
        <v>0</v>
      </c>
      <c r="Q2821" s="2">
        <v>68</v>
      </c>
      <c r="R2821" t="s">
        <v>4734</v>
      </c>
      <c r="S2821">
        <v>17</v>
      </c>
      <c r="T2821" t="s">
        <v>203</v>
      </c>
      <c r="U2821" s="2">
        <v>3</v>
      </c>
      <c r="V2821" s="2">
        <v>4</v>
      </c>
      <c r="W2821" s="8">
        <v>0.10294117647058823</v>
      </c>
      <c r="X2821" s="2">
        <v>110</v>
      </c>
      <c r="Y2821" s="45"/>
      <c r="AC2821" s="1" t="str">
        <f>IF(Table13[[#This Row],[TCS MP]]&gt;=Table13[[#This Row],[BMP]],IF(Table13[[#This Row],[TCS MP]]&lt;=Table13[[#This Row],[EMP]],"Good","EMP"),"BMP")</f>
        <v>EMP</v>
      </c>
    </row>
    <row r="2822" spans="1:29" ht="24" customHeight="1" x14ac:dyDescent="0.25">
      <c r="A2822" t="s">
        <v>9167</v>
      </c>
      <c r="B2822" t="s">
        <v>20296</v>
      </c>
      <c r="C2822">
        <v>6200</v>
      </c>
      <c r="D2822" t="s">
        <v>17074</v>
      </c>
      <c r="E2822" t="s">
        <v>9168</v>
      </c>
      <c r="F2822" s="9">
        <f>Table13[[#This Row],[ToMeasure]]-Table13[[#This Row],[FromMeasure]]</f>
        <v>0.25138525</v>
      </c>
      <c r="G2822" s="5" t="s">
        <v>8647</v>
      </c>
      <c r="H2822" s="35">
        <v>0</v>
      </c>
      <c r="I2822" s="56"/>
      <c r="J2822" t="s">
        <v>632</v>
      </c>
      <c r="K2822" s="58" t="s">
        <v>203</v>
      </c>
      <c r="L2822" s="35">
        <v>0.25138525</v>
      </c>
      <c r="M2822" s="56"/>
      <c r="N2822" t="s">
        <v>8646</v>
      </c>
      <c r="O2822" s="2">
        <v>342</v>
      </c>
      <c r="P2822" s="2">
        <v>0</v>
      </c>
      <c r="Q2822" s="2">
        <v>342</v>
      </c>
      <c r="R2822" t="s">
        <v>9169</v>
      </c>
      <c r="S2822">
        <v>15</v>
      </c>
      <c r="T2822" t="s">
        <v>203</v>
      </c>
      <c r="U2822" s="2">
        <v>20</v>
      </c>
      <c r="V2822" s="2">
        <v>42</v>
      </c>
      <c r="W2822" s="8">
        <v>0.18128654970760233</v>
      </c>
      <c r="X2822" s="2">
        <v>555</v>
      </c>
      <c r="Y2822" s="45"/>
      <c r="AC2822" s="1" t="str">
        <f>IF(Table13[[#This Row],[TCS MP]]&gt;=Table13[[#This Row],[BMP]],IF(Table13[[#This Row],[TCS MP]]&lt;=Table13[[#This Row],[EMP]],"Good","EMP"),"BMP")</f>
        <v>EMP</v>
      </c>
    </row>
    <row r="2823" spans="1:29" ht="24" customHeight="1" x14ac:dyDescent="0.25">
      <c r="A2823" t="s">
        <v>9170</v>
      </c>
      <c r="B2823" t="s">
        <v>20298</v>
      </c>
      <c r="C2823">
        <v>6202</v>
      </c>
      <c r="D2823" t="s">
        <v>17074</v>
      </c>
      <c r="E2823" t="s">
        <v>9171</v>
      </c>
      <c r="F2823" s="9">
        <f>Table13[[#This Row],[ToMeasure]]-Table13[[#This Row],[FromMeasure]]</f>
        <v>0.26824892</v>
      </c>
      <c r="G2823" s="5" t="s">
        <v>9172</v>
      </c>
      <c r="H2823" s="35">
        <v>0</v>
      </c>
      <c r="I2823" s="56"/>
      <c r="J2823" t="s">
        <v>4488</v>
      </c>
      <c r="K2823" s="58" t="s">
        <v>203</v>
      </c>
      <c r="L2823" s="35">
        <v>0.26824892</v>
      </c>
      <c r="M2823" s="56"/>
      <c r="N2823" t="s">
        <v>9173</v>
      </c>
      <c r="O2823" s="2">
        <v>330</v>
      </c>
      <c r="P2823" s="2">
        <v>0</v>
      </c>
      <c r="Q2823" s="2">
        <v>330</v>
      </c>
      <c r="R2823" t="s">
        <v>9174</v>
      </c>
      <c r="S2823">
        <v>14</v>
      </c>
      <c r="T2823" t="s">
        <v>203</v>
      </c>
      <c r="U2823" s="2">
        <v>22</v>
      </c>
      <c r="V2823" s="2">
        <v>39</v>
      </c>
      <c r="W2823" s="8">
        <v>0.18484848484848485</v>
      </c>
      <c r="X2823" s="2">
        <v>536</v>
      </c>
      <c r="Y2823" s="45"/>
      <c r="AC2823" s="1" t="str">
        <f>IF(Table13[[#This Row],[TCS MP]]&gt;=Table13[[#This Row],[BMP]],IF(Table13[[#This Row],[TCS MP]]&lt;=Table13[[#This Row],[EMP]],"Good","EMP"),"BMP")</f>
        <v>EMP</v>
      </c>
    </row>
    <row r="2824" spans="1:29" ht="24" customHeight="1" x14ac:dyDescent="0.25">
      <c r="A2824" t="s">
        <v>8644</v>
      </c>
      <c r="B2824" t="s">
        <v>20297</v>
      </c>
      <c r="C2824">
        <v>6201</v>
      </c>
      <c r="D2824" t="s">
        <v>17074</v>
      </c>
      <c r="E2824" t="s">
        <v>8645</v>
      </c>
      <c r="F2824" s="9">
        <f>Table13[[#This Row],[ToMeasure]]-Table13[[#This Row],[FromMeasure]]</f>
        <v>0.22488369999999999</v>
      </c>
      <c r="G2824" s="5" t="s">
        <v>8646</v>
      </c>
      <c r="H2824" s="35">
        <v>0</v>
      </c>
      <c r="I2824" s="56"/>
      <c r="J2824" t="s">
        <v>8647</v>
      </c>
      <c r="K2824" s="58" t="s">
        <v>203</v>
      </c>
      <c r="L2824" s="35">
        <v>0.22488369999999999</v>
      </c>
      <c r="M2824" s="56"/>
      <c r="N2824" t="s">
        <v>632</v>
      </c>
      <c r="O2824" s="2">
        <v>350</v>
      </c>
      <c r="P2824" s="2">
        <v>0</v>
      </c>
      <c r="Q2824" s="2">
        <v>350</v>
      </c>
      <c r="R2824" t="s">
        <v>8648</v>
      </c>
      <c r="S2824">
        <v>19</v>
      </c>
      <c r="T2824" t="s">
        <v>203</v>
      </c>
      <c r="U2824" s="2">
        <v>20</v>
      </c>
      <c r="V2824" s="2">
        <v>40</v>
      </c>
      <c r="W2824" s="8">
        <v>0.17142857142857143</v>
      </c>
      <c r="X2824" s="2">
        <v>568</v>
      </c>
      <c r="Y2824" s="45"/>
      <c r="AC2824" s="1" t="str">
        <f>IF(Table13[[#This Row],[TCS MP]]&gt;=Table13[[#This Row],[BMP]],IF(Table13[[#This Row],[TCS MP]]&lt;=Table13[[#This Row],[EMP]],"Good","EMP"),"BMP")</f>
        <v>EMP</v>
      </c>
    </row>
    <row r="2825" spans="1:29" ht="24" customHeight="1" x14ac:dyDescent="0.25">
      <c r="A2825" t="s">
        <v>12320</v>
      </c>
      <c r="B2825" t="s">
        <v>20299</v>
      </c>
      <c r="C2825">
        <v>6203</v>
      </c>
      <c r="D2825" t="s">
        <v>17074</v>
      </c>
      <c r="E2825" t="s">
        <v>12321</v>
      </c>
      <c r="F2825" s="9">
        <f>Table13[[#This Row],[ToMeasure]]-Table13[[#This Row],[FromMeasure]]</f>
        <v>0.24328084</v>
      </c>
      <c r="G2825" s="5" t="s">
        <v>9173</v>
      </c>
      <c r="H2825" s="35">
        <v>0</v>
      </c>
      <c r="I2825" s="56"/>
      <c r="J2825" t="s">
        <v>9172</v>
      </c>
      <c r="K2825" s="58" t="s">
        <v>203</v>
      </c>
      <c r="L2825" s="35">
        <v>0.24328084</v>
      </c>
      <c r="M2825" s="56"/>
      <c r="N2825" t="s">
        <v>4488</v>
      </c>
      <c r="O2825" s="2">
        <v>336</v>
      </c>
      <c r="P2825" s="2">
        <v>0</v>
      </c>
      <c r="Q2825" s="2">
        <v>336</v>
      </c>
      <c r="R2825" t="s">
        <v>12322</v>
      </c>
      <c r="S2825">
        <v>16</v>
      </c>
      <c r="T2825" t="s">
        <v>203</v>
      </c>
      <c r="U2825" s="2">
        <v>21</v>
      </c>
      <c r="V2825" s="2">
        <v>40</v>
      </c>
      <c r="W2825" s="8">
        <v>0.18154761904761904</v>
      </c>
      <c r="X2825" s="2">
        <v>546</v>
      </c>
      <c r="Y2825" s="45"/>
      <c r="AC2825" s="1" t="str">
        <f>IF(Table13[[#This Row],[TCS MP]]&gt;=Table13[[#This Row],[BMP]],IF(Table13[[#This Row],[TCS MP]]&lt;=Table13[[#This Row],[EMP]],"Good","EMP"),"BMP")</f>
        <v>EMP</v>
      </c>
    </row>
    <row r="2826" spans="1:29" ht="24" customHeight="1" x14ac:dyDescent="0.25">
      <c r="A2826" t="s">
        <v>9175</v>
      </c>
      <c r="C2826" t="s">
        <v>203</v>
      </c>
      <c r="D2826" t="s">
        <v>17074</v>
      </c>
      <c r="E2826" t="s">
        <v>9176</v>
      </c>
      <c r="F2826" s="9">
        <f>Table13[[#This Row],[ToMeasure]]-Table13[[#This Row],[FromMeasure]]</f>
        <v>0.10058237</v>
      </c>
      <c r="G2826" s="5" t="s">
        <v>9177</v>
      </c>
      <c r="H2826" s="35">
        <v>0</v>
      </c>
      <c r="I2826" s="56"/>
      <c r="J2826" t="s">
        <v>632</v>
      </c>
      <c r="K2826" s="58" t="s">
        <v>203</v>
      </c>
      <c r="L2826" s="35">
        <v>0.10058237</v>
      </c>
      <c r="M2826" s="56"/>
      <c r="N2826" t="s">
        <v>9178</v>
      </c>
      <c r="O2826" s="2" t="s">
        <v>203</v>
      </c>
      <c r="P2826" s="2" t="s">
        <v>203</v>
      </c>
      <c r="Q2826" s="2">
        <v>3771</v>
      </c>
      <c r="R2826" t="s">
        <v>4739</v>
      </c>
      <c r="S2826" t="s">
        <v>203</v>
      </c>
      <c r="T2826" t="s">
        <v>203</v>
      </c>
      <c r="U2826" s="2" t="s">
        <v>203</v>
      </c>
      <c r="V2826" s="2" t="s">
        <v>203</v>
      </c>
      <c r="W2826" s="8" t="s">
        <v>203</v>
      </c>
      <c r="X2826" s="2">
        <v>6124</v>
      </c>
      <c r="Y2826" s="45"/>
      <c r="AC2826" s="1" t="str">
        <f>IF(Table13[[#This Row],[TCS MP]]&gt;=Table13[[#This Row],[BMP]],IF(Table13[[#This Row],[TCS MP]]&lt;=Table13[[#This Row],[EMP]],"Good","EMP"),"BMP")</f>
        <v>EMP</v>
      </c>
    </row>
    <row r="2827" spans="1:29" ht="24" customHeight="1" x14ac:dyDescent="0.25">
      <c r="A2827" t="s">
        <v>8649</v>
      </c>
      <c r="C2827" t="s">
        <v>203</v>
      </c>
      <c r="D2827" t="s">
        <v>17074</v>
      </c>
      <c r="E2827" t="s">
        <v>8650</v>
      </c>
      <c r="F2827" s="9">
        <f>Table13[[#This Row],[ToMeasure]]-Table13[[#This Row],[FromMeasure]]</f>
        <v>9.9612339999999994E-2</v>
      </c>
      <c r="G2827" s="5" t="s">
        <v>8651</v>
      </c>
      <c r="H2827" s="35">
        <v>0</v>
      </c>
      <c r="I2827" s="56"/>
      <c r="J2827" t="s">
        <v>8652</v>
      </c>
      <c r="K2827" s="58" t="s">
        <v>203</v>
      </c>
      <c r="L2827" s="35">
        <v>9.9612339999999994E-2</v>
      </c>
      <c r="M2827" s="56"/>
      <c r="N2827" t="s">
        <v>632</v>
      </c>
      <c r="O2827" s="2" t="s">
        <v>203</v>
      </c>
      <c r="P2827" s="2" t="s">
        <v>203</v>
      </c>
      <c r="Q2827" s="2">
        <v>3625</v>
      </c>
      <c r="R2827" t="s">
        <v>4851</v>
      </c>
      <c r="S2827" t="s">
        <v>203</v>
      </c>
      <c r="T2827" t="s">
        <v>203</v>
      </c>
      <c r="U2827" s="2" t="s">
        <v>203</v>
      </c>
      <c r="V2827" s="2" t="s">
        <v>203</v>
      </c>
      <c r="W2827" s="8" t="s">
        <v>203</v>
      </c>
      <c r="X2827" s="2">
        <v>5887</v>
      </c>
      <c r="Y2827" s="45"/>
      <c r="AC2827" s="1" t="str">
        <f>IF(Table13[[#This Row],[TCS MP]]&gt;=Table13[[#This Row],[BMP]],IF(Table13[[#This Row],[TCS MP]]&lt;=Table13[[#This Row],[EMP]],"Good","EMP"),"BMP")</f>
        <v>EMP</v>
      </c>
    </row>
    <row r="2828" spans="1:29" ht="24" customHeight="1" x14ac:dyDescent="0.25">
      <c r="A2828" t="s">
        <v>4735</v>
      </c>
      <c r="C2828" t="s">
        <v>203</v>
      </c>
      <c r="D2828" t="s">
        <v>17074</v>
      </c>
      <c r="E2828" t="s">
        <v>4736</v>
      </c>
      <c r="F2828" s="9">
        <f>Table13[[#This Row],[ToMeasure]]-Table13[[#This Row],[FromMeasure]]</f>
        <v>7.7118880000000001E-2</v>
      </c>
      <c r="G2828" s="5" t="s">
        <v>4737</v>
      </c>
      <c r="H2828" s="35">
        <v>0</v>
      </c>
      <c r="I2828" s="56"/>
      <c r="J2828" t="s">
        <v>4488</v>
      </c>
      <c r="K2828" s="58" t="s">
        <v>203</v>
      </c>
      <c r="L2828" s="35">
        <v>7.7118880000000001E-2</v>
      </c>
      <c r="M2828" s="56"/>
      <c r="N2828" t="s">
        <v>4738</v>
      </c>
      <c r="O2828" s="2" t="s">
        <v>203</v>
      </c>
      <c r="P2828" s="2" t="s">
        <v>203</v>
      </c>
      <c r="Q2828" s="2">
        <v>3771</v>
      </c>
      <c r="R2828" t="s">
        <v>4739</v>
      </c>
      <c r="S2828" t="s">
        <v>203</v>
      </c>
      <c r="T2828" t="s">
        <v>203</v>
      </c>
      <c r="U2828" s="2" t="s">
        <v>203</v>
      </c>
      <c r="V2828" s="2" t="s">
        <v>203</v>
      </c>
      <c r="W2828" s="8" t="s">
        <v>203</v>
      </c>
      <c r="X2828" s="2">
        <v>6124</v>
      </c>
      <c r="Y2828" s="45"/>
      <c r="AC2828" s="1" t="str">
        <f>IF(Table13[[#This Row],[TCS MP]]&gt;=Table13[[#This Row],[BMP]],IF(Table13[[#This Row],[TCS MP]]&lt;=Table13[[#This Row],[EMP]],"Good","EMP"),"BMP")</f>
        <v>EMP</v>
      </c>
    </row>
    <row r="2829" spans="1:29" ht="24" customHeight="1" x14ac:dyDescent="0.25">
      <c r="A2829" t="s">
        <v>8653</v>
      </c>
      <c r="C2829" t="s">
        <v>203</v>
      </c>
      <c r="D2829" t="s">
        <v>17074</v>
      </c>
      <c r="E2829" t="s">
        <v>8654</v>
      </c>
      <c r="F2829" s="9">
        <f>Table13[[#This Row],[ToMeasure]]-Table13[[#This Row],[FromMeasure]]</f>
        <v>6.5632789999999996E-2</v>
      </c>
      <c r="G2829" s="5" t="s">
        <v>8655</v>
      </c>
      <c r="H2829" s="35">
        <v>0</v>
      </c>
      <c r="I2829" s="56"/>
      <c r="J2829" t="s">
        <v>8656</v>
      </c>
      <c r="K2829" s="58" t="s">
        <v>203</v>
      </c>
      <c r="L2829" s="35">
        <v>6.5632789999999996E-2</v>
      </c>
      <c r="M2829" s="56"/>
      <c r="N2829" t="s">
        <v>4488</v>
      </c>
      <c r="O2829" s="2" t="s">
        <v>203</v>
      </c>
      <c r="P2829" s="2" t="s">
        <v>203</v>
      </c>
      <c r="Q2829" s="2">
        <v>3625</v>
      </c>
      <c r="R2829" t="s">
        <v>4851</v>
      </c>
      <c r="S2829" t="s">
        <v>203</v>
      </c>
      <c r="T2829" t="s">
        <v>203</v>
      </c>
      <c r="U2829" s="2" t="s">
        <v>203</v>
      </c>
      <c r="V2829" s="2" t="s">
        <v>203</v>
      </c>
      <c r="W2829" s="8" t="s">
        <v>203</v>
      </c>
      <c r="X2829" s="2">
        <v>5887</v>
      </c>
      <c r="Y2829" s="45"/>
      <c r="AC2829" s="1" t="str">
        <f>IF(Table13[[#This Row],[TCS MP]]&gt;=Table13[[#This Row],[BMP]],IF(Table13[[#This Row],[TCS MP]]&lt;=Table13[[#This Row],[EMP]],"Good","EMP"),"BMP")</f>
        <v>EMP</v>
      </c>
    </row>
    <row r="2830" spans="1:29" ht="24" customHeight="1" x14ac:dyDescent="0.25">
      <c r="A2830" t="s">
        <v>9179</v>
      </c>
      <c r="C2830" t="s">
        <v>203</v>
      </c>
      <c r="D2830" t="s">
        <v>17074</v>
      </c>
      <c r="E2830" t="s">
        <v>9180</v>
      </c>
      <c r="F2830" s="9">
        <f>Table13[[#This Row],[ToMeasure]]-Table13[[#This Row],[FromMeasure]]</f>
        <v>0.21424149000000001</v>
      </c>
      <c r="G2830" s="5" t="s">
        <v>4738</v>
      </c>
      <c r="H2830" s="35">
        <v>0</v>
      </c>
      <c r="I2830" s="56"/>
      <c r="J2830" t="s">
        <v>4737</v>
      </c>
      <c r="K2830" s="58" t="s">
        <v>203</v>
      </c>
      <c r="L2830" s="35">
        <v>0.21424149000000001</v>
      </c>
      <c r="M2830" s="56"/>
      <c r="N2830" t="s">
        <v>8656</v>
      </c>
      <c r="O2830" s="2" t="s">
        <v>203</v>
      </c>
      <c r="P2830" s="2" t="s">
        <v>203</v>
      </c>
      <c r="Q2830" s="2">
        <v>3499</v>
      </c>
      <c r="R2830" t="s">
        <v>9181</v>
      </c>
      <c r="S2830" t="s">
        <v>203</v>
      </c>
      <c r="T2830" t="s">
        <v>203</v>
      </c>
      <c r="U2830" s="2" t="s">
        <v>203</v>
      </c>
      <c r="V2830" s="2" t="s">
        <v>203</v>
      </c>
      <c r="W2830" s="8" t="s">
        <v>203</v>
      </c>
      <c r="X2830" s="2">
        <v>5682</v>
      </c>
      <c r="Y2830" s="45"/>
      <c r="AC2830" s="1" t="str">
        <f>IF(Table13[[#This Row],[TCS MP]]&gt;=Table13[[#This Row],[BMP]],IF(Table13[[#This Row],[TCS MP]]&lt;=Table13[[#This Row],[EMP]],"Good","EMP"),"BMP")</f>
        <v>EMP</v>
      </c>
    </row>
    <row r="2831" spans="1:29" ht="24" customHeight="1" x14ac:dyDescent="0.25">
      <c r="A2831" t="s">
        <v>8657</v>
      </c>
      <c r="B2831" t="s">
        <v>20301</v>
      </c>
      <c r="C2831">
        <v>6220</v>
      </c>
      <c r="D2831" t="s">
        <v>17074</v>
      </c>
      <c r="E2831" t="s">
        <v>8658</v>
      </c>
      <c r="F2831" s="9">
        <f>Table13[[#This Row],[ToMeasure]]-Table13[[#This Row],[FromMeasure]]</f>
        <v>0.21374203999999999</v>
      </c>
      <c r="G2831" s="5" t="s">
        <v>8659</v>
      </c>
      <c r="H2831" s="35">
        <v>0</v>
      </c>
      <c r="I2831" s="56"/>
      <c r="J2831" t="s">
        <v>632</v>
      </c>
      <c r="K2831" s="58" t="s">
        <v>203</v>
      </c>
      <c r="L2831" s="35">
        <v>0.21374203999999999</v>
      </c>
      <c r="M2831" s="56"/>
      <c r="N2831" t="s">
        <v>8660</v>
      </c>
      <c r="O2831" s="2">
        <v>92</v>
      </c>
      <c r="P2831" s="2">
        <v>0</v>
      </c>
      <c r="Q2831" s="2">
        <v>92</v>
      </c>
      <c r="R2831" t="s">
        <v>8661</v>
      </c>
      <c r="S2831">
        <v>27</v>
      </c>
      <c r="T2831" t="s">
        <v>203</v>
      </c>
      <c r="U2831" s="2">
        <v>2</v>
      </c>
      <c r="V2831" s="2">
        <v>4</v>
      </c>
      <c r="W2831" s="8">
        <v>6.5217391304347824E-2</v>
      </c>
      <c r="X2831" s="2">
        <v>149</v>
      </c>
      <c r="Y2831" s="45"/>
      <c r="AC2831" s="1" t="str">
        <f>IF(Table13[[#This Row],[TCS MP]]&gt;=Table13[[#This Row],[BMP]],IF(Table13[[#This Row],[TCS MP]]&lt;=Table13[[#This Row],[EMP]],"Good","EMP"),"BMP")</f>
        <v>EMP</v>
      </c>
    </row>
    <row r="2832" spans="1:29" ht="24" customHeight="1" x14ac:dyDescent="0.25">
      <c r="A2832" t="s">
        <v>12323</v>
      </c>
      <c r="B2832" t="s">
        <v>20303</v>
      </c>
      <c r="C2832">
        <v>6222</v>
      </c>
      <c r="D2832" t="s">
        <v>17074</v>
      </c>
      <c r="E2832" t="s">
        <v>12324</v>
      </c>
      <c r="F2832" s="9">
        <f>Table13[[#This Row],[ToMeasure]]-Table13[[#This Row],[FromMeasure]]</f>
        <v>0.21179491</v>
      </c>
      <c r="G2832" s="5" t="s">
        <v>9185</v>
      </c>
      <c r="H2832" s="35">
        <v>0</v>
      </c>
      <c r="I2832" s="56"/>
      <c r="J2832" t="s">
        <v>4488</v>
      </c>
      <c r="K2832" s="58" t="s">
        <v>203</v>
      </c>
      <c r="L2832" s="35">
        <v>0.21179491</v>
      </c>
      <c r="M2832" s="56"/>
      <c r="N2832" t="s">
        <v>9184</v>
      </c>
      <c r="O2832" s="2">
        <v>118</v>
      </c>
      <c r="P2832" s="2">
        <v>0</v>
      </c>
      <c r="Q2832" s="2">
        <v>118</v>
      </c>
      <c r="R2832" t="s">
        <v>12325</v>
      </c>
      <c r="S2832">
        <v>36</v>
      </c>
      <c r="T2832" t="s">
        <v>203</v>
      </c>
      <c r="U2832" s="2">
        <v>2</v>
      </c>
      <c r="V2832" s="2">
        <v>4</v>
      </c>
      <c r="W2832" s="8">
        <v>5.0847457627118647E-2</v>
      </c>
      <c r="X2832" s="2">
        <v>192</v>
      </c>
      <c r="Y2832" s="45"/>
      <c r="AC2832" s="1" t="str">
        <f>IF(Table13[[#This Row],[TCS MP]]&gt;=Table13[[#This Row],[BMP]],IF(Table13[[#This Row],[TCS MP]]&lt;=Table13[[#This Row],[EMP]],"Good","EMP"),"BMP")</f>
        <v>EMP</v>
      </c>
    </row>
    <row r="2833" spans="1:29" ht="24" customHeight="1" x14ac:dyDescent="0.25">
      <c r="A2833" t="s">
        <v>12326</v>
      </c>
      <c r="B2833" t="s">
        <v>20302</v>
      </c>
      <c r="C2833">
        <v>6221</v>
      </c>
      <c r="D2833" t="s">
        <v>17074</v>
      </c>
      <c r="E2833" t="s">
        <v>12327</v>
      </c>
      <c r="F2833" s="9">
        <f>Table13[[#This Row],[ToMeasure]]-Table13[[#This Row],[FromMeasure]]</f>
        <v>0.20135428</v>
      </c>
      <c r="G2833" s="5" t="s">
        <v>8660</v>
      </c>
      <c r="H2833" s="35">
        <v>0</v>
      </c>
      <c r="I2833" s="56"/>
      <c r="J2833" t="s">
        <v>8659</v>
      </c>
      <c r="K2833" s="58" t="s">
        <v>203</v>
      </c>
      <c r="L2833" s="35">
        <v>0.20135428</v>
      </c>
      <c r="M2833" s="56"/>
      <c r="N2833" t="s">
        <v>632</v>
      </c>
      <c r="O2833" s="2">
        <v>61</v>
      </c>
      <c r="P2833" s="2">
        <v>0</v>
      </c>
      <c r="Q2833" s="2">
        <v>61</v>
      </c>
      <c r="R2833" t="s">
        <v>12328</v>
      </c>
      <c r="S2833">
        <v>21</v>
      </c>
      <c r="T2833" t="s">
        <v>203</v>
      </c>
      <c r="U2833" s="2">
        <v>2</v>
      </c>
      <c r="V2833" s="2">
        <v>6</v>
      </c>
      <c r="W2833" s="8">
        <v>0.13114754098360656</v>
      </c>
      <c r="X2833" s="2">
        <v>99</v>
      </c>
      <c r="Y2833" s="45"/>
      <c r="AC2833" s="1" t="str">
        <f>IF(Table13[[#This Row],[TCS MP]]&gt;=Table13[[#This Row],[BMP]],IF(Table13[[#This Row],[TCS MP]]&lt;=Table13[[#This Row],[EMP]],"Good","EMP"),"BMP")</f>
        <v>EMP</v>
      </c>
    </row>
    <row r="2834" spans="1:29" ht="24" customHeight="1" x14ac:dyDescent="0.25">
      <c r="A2834" t="s">
        <v>9182</v>
      </c>
      <c r="B2834" t="s">
        <v>20304</v>
      </c>
      <c r="C2834">
        <v>6223</v>
      </c>
      <c r="D2834" t="s">
        <v>17074</v>
      </c>
      <c r="E2834" t="s">
        <v>9183</v>
      </c>
      <c r="F2834" s="9">
        <f>Table13[[#This Row],[ToMeasure]]-Table13[[#This Row],[FromMeasure]]</f>
        <v>0.20443665</v>
      </c>
      <c r="G2834" s="5" t="s">
        <v>9184</v>
      </c>
      <c r="H2834" s="35">
        <v>0</v>
      </c>
      <c r="I2834" s="56"/>
      <c r="J2834" t="s">
        <v>9185</v>
      </c>
      <c r="K2834" s="58" t="s">
        <v>203</v>
      </c>
      <c r="L2834" s="35">
        <v>0.20443665</v>
      </c>
      <c r="M2834" s="56"/>
      <c r="N2834" t="s">
        <v>4488</v>
      </c>
      <c r="O2834" s="2">
        <v>162</v>
      </c>
      <c r="P2834" s="2">
        <v>0</v>
      </c>
      <c r="Q2834" s="2">
        <v>162</v>
      </c>
      <c r="R2834" t="s">
        <v>9186</v>
      </c>
      <c r="S2834">
        <v>23</v>
      </c>
      <c r="T2834" t="s">
        <v>203</v>
      </c>
      <c r="U2834" s="2">
        <v>3</v>
      </c>
      <c r="V2834" s="2">
        <v>7</v>
      </c>
      <c r="W2834" s="8">
        <v>6.1728395061728392E-2</v>
      </c>
      <c r="X2834" s="2">
        <v>263</v>
      </c>
      <c r="Y2834" s="45"/>
      <c r="AC2834" s="1" t="str">
        <f>IF(Table13[[#This Row],[TCS MP]]&gt;=Table13[[#This Row],[BMP]],IF(Table13[[#This Row],[TCS MP]]&lt;=Table13[[#This Row],[EMP]],"Good","EMP"),"BMP")</f>
        <v>EMP</v>
      </c>
    </row>
    <row r="2835" spans="1:29" ht="24" customHeight="1" x14ac:dyDescent="0.25">
      <c r="A2835" t="s">
        <v>9187</v>
      </c>
      <c r="B2835" t="s">
        <v>20306</v>
      </c>
      <c r="C2835">
        <v>6230</v>
      </c>
      <c r="D2835" t="s">
        <v>17074</v>
      </c>
      <c r="E2835" t="s">
        <v>9188</v>
      </c>
      <c r="F2835" s="9">
        <f>Table13[[#This Row],[ToMeasure]]-Table13[[#This Row],[FromMeasure]]</f>
        <v>0.20921777999999999</v>
      </c>
      <c r="G2835" s="5" t="s">
        <v>8665</v>
      </c>
      <c r="H2835" s="35">
        <v>0</v>
      </c>
      <c r="I2835" s="56"/>
      <c r="J2835" t="s">
        <v>632</v>
      </c>
      <c r="K2835" s="58" t="s">
        <v>203</v>
      </c>
      <c r="L2835" s="35">
        <v>0.20921777999999999</v>
      </c>
      <c r="M2835" s="56"/>
      <c r="N2835" t="s">
        <v>8664</v>
      </c>
      <c r="O2835" s="2">
        <v>114</v>
      </c>
      <c r="P2835" s="2">
        <v>0</v>
      </c>
      <c r="Q2835" s="2">
        <v>114</v>
      </c>
      <c r="R2835" t="s">
        <v>9189</v>
      </c>
      <c r="S2835">
        <v>16</v>
      </c>
      <c r="T2835" t="s">
        <v>203</v>
      </c>
      <c r="U2835" s="2">
        <v>8</v>
      </c>
      <c r="V2835" s="2">
        <v>12</v>
      </c>
      <c r="W2835" s="8">
        <v>0.17543859649122806</v>
      </c>
      <c r="X2835" s="2">
        <v>185</v>
      </c>
      <c r="Y2835" s="45"/>
      <c r="AC2835" s="1" t="str">
        <f>IF(Table13[[#This Row],[TCS MP]]&gt;=Table13[[#This Row],[BMP]],IF(Table13[[#This Row],[TCS MP]]&lt;=Table13[[#This Row],[EMP]],"Good","EMP"),"BMP")</f>
        <v>EMP</v>
      </c>
    </row>
    <row r="2836" spans="1:29" ht="24" customHeight="1" x14ac:dyDescent="0.25">
      <c r="A2836" t="s">
        <v>4740</v>
      </c>
      <c r="B2836" t="s">
        <v>20308</v>
      </c>
      <c r="C2836">
        <v>6232</v>
      </c>
      <c r="D2836" t="s">
        <v>17074</v>
      </c>
      <c r="E2836" t="s">
        <v>4741</v>
      </c>
      <c r="F2836" s="9">
        <f>Table13[[#This Row],[ToMeasure]]-Table13[[#This Row],[FromMeasure]]</f>
        <v>0.27286550999999998</v>
      </c>
      <c r="G2836" s="5" t="s">
        <v>4742</v>
      </c>
      <c r="H2836" s="35">
        <v>0</v>
      </c>
      <c r="I2836" s="56"/>
      <c r="J2836" t="s">
        <v>4488</v>
      </c>
      <c r="K2836" s="58" t="s">
        <v>203</v>
      </c>
      <c r="L2836" s="35">
        <v>0.27286550999999998</v>
      </c>
      <c r="M2836" s="56"/>
      <c r="N2836" t="s">
        <v>1718</v>
      </c>
      <c r="O2836" s="2">
        <v>174</v>
      </c>
      <c r="P2836" s="2">
        <v>0</v>
      </c>
      <c r="Q2836" s="2">
        <v>174</v>
      </c>
      <c r="R2836" t="s">
        <v>4743</v>
      </c>
      <c r="S2836">
        <v>29</v>
      </c>
      <c r="T2836" t="s">
        <v>203</v>
      </c>
      <c r="U2836" s="2">
        <v>12</v>
      </c>
      <c r="V2836" s="2">
        <v>13</v>
      </c>
      <c r="W2836" s="8">
        <v>0.14367816091954022</v>
      </c>
      <c r="X2836" s="2">
        <v>283</v>
      </c>
      <c r="Y2836" s="45"/>
      <c r="AC2836" s="1" t="str">
        <f>IF(Table13[[#This Row],[TCS MP]]&gt;=Table13[[#This Row],[BMP]],IF(Table13[[#This Row],[TCS MP]]&lt;=Table13[[#This Row],[EMP]],"Good","EMP"),"BMP")</f>
        <v>EMP</v>
      </c>
    </row>
    <row r="2837" spans="1:29" ht="24" customHeight="1" x14ac:dyDescent="0.25">
      <c r="A2837" t="s">
        <v>8662</v>
      </c>
      <c r="B2837" t="s">
        <v>20307</v>
      </c>
      <c r="C2837">
        <v>6231</v>
      </c>
      <c r="D2837" t="s">
        <v>17074</v>
      </c>
      <c r="E2837" t="s">
        <v>8663</v>
      </c>
      <c r="F2837" s="9">
        <f>Table13[[#This Row],[ToMeasure]]-Table13[[#This Row],[FromMeasure]]</f>
        <v>0.18587105000000001</v>
      </c>
      <c r="G2837" s="5" t="s">
        <v>8664</v>
      </c>
      <c r="H2837" s="35">
        <v>0</v>
      </c>
      <c r="I2837" s="56"/>
      <c r="J2837" t="s">
        <v>8665</v>
      </c>
      <c r="K2837" s="58" t="s">
        <v>203</v>
      </c>
      <c r="L2837" s="35">
        <v>0.18587105000000001</v>
      </c>
      <c r="M2837" s="56"/>
      <c r="N2837" t="s">
        <v>632</v>
      </c>
      <c r="O2837" s="2">
        <v>341</v>
      </c>
      <c r="P2837" s="2">
        <v>0</v>
      </c>
      <c r="Q2837" s="2">
        <v>341</v>
      </c>
      <c r="R2837" t="s">
        <v>8666</v>
      </c>
      <c r="S2837">
        <v>12</v>
      </c>
      <c r="T2837" t="s">
        <v>203</v>
      </c>
      <c r="U2837" s="2">
        <v>28</v>
      </c>
      <c r="V2837" s="2">
        <v>57</v>
      </c>
      <c r="W2837" s="8">
        <v>0.24926686217008798</v>
      </c>
      <c r="X2837" s="2">
        <v>554</v>
      </c>
      <c r="Y2837" s="45"/>
      <c r="AC2837" s="1" t="str">
        <f>IF(Table13[[#This Row],[TCS MP]]&gt;=Table13[[#This Row],[BMP]],IF(Table13[[#This Row],[TCS MP]]&lt;=Table13[[#This Row],[EMP]],"Good","EMP"),"BMP")</f>
        <v>EMP</v>
      </c>
    </row>
    <row r="2838" spans="1:29" ht="24" customHeight="1" x14ac:dyDescent="0.25">
      <c r="A2838" t="s">
        <v>8667</v>
      </c>
      <c r="B2838" t="s">
        <v>20309</v>
      </c>
      <c r="C2838">
        <v>6233</v>
      </c>
      <c r="D2838" t="s">
        <v>17074</v>
      </c>
      <c r="E2838" t="s">
        <v>1721</v>
      </c>
      <c r="F2838" s="9">
        <f>Table13[[#This Row],[ToMeasure]]-Table13[[#This Row],[FromMeasure]]</f>
        <v>0.29651192999999998</v>
      </c>
      <c r="G2838" s="5" t="s">
        <v>1718</v>
      </c>
      <c r="H2838" s="35">
        <v>0</v>
      </c>
      <c r="I2838" s="56"/>
      <c r="J2838" t="s">
        <v>4742</v>
      </c>
      <c r="K2838" s="58" t="s">
        <v>203</v>
      </c>
      <c r="L2838" s="35">
        <v>0.29651192999999998</v>
      </c>
      <c r="M2838" s="56"/>
      <c r="N2838" t="s">
        <v>4488</v>
      </c>
      <c r="O2838" s="2">
        <v>98</v>
      </c>
      <c r="P2838" s="2">
        <v>0</v>
      </c>
      <c r="Q2838" s="2">
        <v>98</v>
      </c>
      <c r="R2838" t="s">
        <v>8668</v>
      </c>
      <c r="S2838">
        <v>19</v>
      </c>
      <c r="T2838" t="s">
        <v>203</v>
      </c>
      <c r="U2838" s="2">
        <v>4</v>
      </c>
      <c r="V2838" s="2">
        <v>6</v>
      </c>
      <c r="W2838" s="8">
        <v>0.10204081632653061</v>
      </c>
      <c r="X2838" s="2">
        <v>159</v>
      </c>
      <c r="Y2838" s="45"/>
      <c r="AC2838" s="1" t="str">
        <f>IF(Table13[[#This Row],[TCS MP]]&gt;=Table13[[#This Row],[BMP]],IF(Table13[[#This Row],[TCS MP]]&lt;=Table13[[#This Row],[EMP]],"Good","EMP"),"BMP")</f>
        <v>EMP</v>
      </c>
    </row>
    <row r="2839" spans="1:29" ht="24" customHeight="1" x14ac:dyDescent="0.25">
      <c r="A2839" t="s">
        <v>4744</v>
      </c>
      <c r="B2839" t="s">
        <v>20311</v>
      </c>
      <c r="C2839">
        <v>6240</v>
      </c>
      <c r="D2839" t="s">
        <v>17074</v>
      </c>
      <c r="E2839" t="s">
        <v>4745</v>
      </c>
      <c r="F2839" s="9">
        <f>Table13[[#This Row],[ToMeasure]]-Table13[[#This Row],[FromMeasure]]</f>
        <v>0.27325274999999999</v>
      </c>
      <c r="G2839" s="5" t="s">
        <v>4746</v>
      </c>
      <c r="H2839" s="35">
        <v>0</v>
      </c>
      <c r="I2839" s="56"/>
      <c r="J2839" t="s">
        <v>632</v>
      </c>
      <c r="K2839" s="58" t="s">
        <v>203</v>
      </c>
      <c r="L2839" s="35">
        <v>0.27325274999999999</v>
      </c>
      <c r="M2839" s="56"/>
      <c r="N2839" t="s">
        <v>4747</v>
      </c>
      <c r="O2839" s="2">
        <v>1362</v>
      </c>
      <c r="P2839" s="2">
        <v>0</v>
      </c>
      <c r="Q2839" s="2">
        <v>1362</v>
      </c>
      <c r="R2839" t="s">
        <v>4748</v>
      </c>
      <c r="S2839">
        <v>12</v>
      </c>
      <c r="T2839" t="s">
        <v>203</v>
      </c>
      <c r="U2839" s="2">
        <v>90</v>
      </c>
      <c r="V2839" s="2">
        <v>117</v>
      </c>
      <c r="W2839" s="8">
        <v>0.15198237885462554</v>
      </c>
      <c r="X2839" s="2">
        <v>2384</v>
      </c>
      <c r="Y2839" s="45"/>
      <c r="AC2839" s="1" t="str">
        <f>IF(Table13[[#This Row],[TCS MP]]&gt;=Table13[[#This Row],[BMP]],IF(Table13[[#This Row],[TCS MP]]&lt;=Table13[[#This Row],[EMP]],"Good","EMP"),"BMP")</f>
        <v>EMP</v>
      </c>
    </row>
    <row r="2840" spans="1:29" ht="24" customHeight="1" x14ac:dyDescent="0.25">
      <c r="A2840" t="s">
        <v>4749</v>
      </c>
      <c r="B2840" t="s">
        <v>20313</v>
      </c>
      <c r="C2840">
        <v>6242</v>
      </c>
      <c r="D2840" t="s">
        <v>17074</v>
      </c>
      <c r="E2840" t="s">
        <v>4750</v>
      </c>
      <c r="F2840" s="9">
        <f>Table13[[#This Row],[ToMeasure]]-Table13[[#This Row],[FromMeasure]]</f>
        <v>0.21311588000000001</v>
      </c>
      <c r="G2840" s="5" t="s">
        <v>4751</v>
      </c>
      <c r="H2840" s="35">
        <v>0</v>
      </c>
      <c r="I2840" s="56"/>
      <c r="J2840" t="s">
        <v>4488</v>
      </c>
      <c r="K2840" s="58" t="s">
        <v>203</v>
      </c>
      <c r="L2840" s="35">
        <v>0.21311588000000001</v>
      </c>
      <c r="M2840" s="56"/>
      <c r="N2840" t="s">
        <v>4752</v>
      </c>
      <c r="O2840" s="2">
        <v>1260</v>
      </c>
      <c r="P2840" s="2">
        <v>0</v>
      </c>
      <c r="Q2840" s="2">
        <v>1260</v>
      </c>
      <c r="R2840" t="s">
        <v>4753</v>
      </c>
      <c r="S2840">
        <v>12</v>
      </c>
      <c r="T2840" t="s">
        <v>203</v>
      </c>
      <c r="U2840" s="2">
        <v>82</v>
      </c>
      <c r="V2840" s="2">
        <v>157</v>
      </c>
      <c r="W2840" s="8">
        <v>0.18968253968253967</v>
      </c>
      <c r="X2840" s="2">
        <v>2205</v>
      </c>
      <c r="Y2840" s="45"/>
      <c r="AC2840" s="1" t="str">
        <f>IF(Table13[[#This Row],[TCS MP]]&gt;=Table13[[#This Row],[BMP]],IF(Table13[[#This Row],[TCS MP]]&lt;=Table13[[#This Row],[EMP]],"Good","EMP"),"BMP")</f>
        <v>EMP</v>
      </c>
    </row>
    <row r="2841" spans="1:29" ht="24" customHeight="1" x14ac:dyDescent="0.25">
      <c r="A2841" t="s">
        <v>9190</v>
      </c>
      <c r="B2841" t="s">
        <v>20312</v>
      </c>
      <c r="C2841">
        <v>6241</v>
      </c>
      <c r="D2841" t="s">
        <v>17074</v>
      </c>
      <c r="E2841" t="s">
        <v>9191</v>
      </c>
      <c r="F2841" s="9">
        <f>Table13[[#This Row],[ToMeasure]]-Table13[[#This Row],[FromMeasure]]</f>
        <v>0.18930747000000001</v>
      </c>
      <c r="G2841" s="5" t="s">
        <v>4747</v>
      </c>
      <c r="H2841" s="35">
        <v>0</v>
      </c>
      <c r="I2841" s="56"/>
      <c r="J2841" t="s">
        <v>4746</v>
      </c>
      <c r="K2841" s="58" t="s">
        <v>203</v>
      </c>
      <c r="L2841" s="35">
        <v>0.18930747000000001</v>
      </c>
      <c r="M2841" s="56"/>
      <c r="N2841" t="s">
        <v>632</v>
      </c>
      <c r="O2841" s="2">
        <v>1023</v>
      </c>
      <c r="P2841" s="2">
        <v>0</v>
      </c>
      <c r="Q2841" s="2">
        <v>1023</v>
      </c>
      <c r="R2841" t="s">
        <v>9192</v>
      </c>
      <c r="S2841">
        <v>10</v>
      </c>
      <c r="T2841" t="s">
        <v>203</v>
      </c>
      <c r="U2841" s="2">
        <v>68</v>
      </c>
      <c r="V2841" s="2">
        <v>86</v>
      </c>
      <c r="W2841" s="8">
        <v>0.15053763440860216</v>
      </c>
      <c r="X2841" s="2">
        <v>1790</v>
      </c>
      <c r="Y2841" s="45"/>
      <c r="AC2841" s="1" t="str">
        <f>IF(Table13[[#This Row],[TCS MP]]&gt;=Table13[[#This Row],[BMP]],IF(Table13[[#This Row],[TCS MP]]&lt;=Table13[[#This Row],[EMP]],"Good","EMP"),"BMP")</f>
        <v>EMP</v>
      </c>
    </row>
    <row r="2842" spans="1:29" ht="24" customHeight="1" x14ac:dyDescent="0.25">
      <c r="A2842" t="s">
        <v>8669</v>
      </c>
      <c r="B2842" t="s">
        <v>20314</v>
      </c>
      <c r="C2842">
        <v>6243</v>
      </c>
      <c r="D2842" t="s">
        <v>17074</v>
      </c>
      <c r="E2842" t="s">
        <v>8670</v>
      </c>
      <c r="F2842" s="9">
        <f>Table13[[#This Row],[ToMeasure]]-Table13[[#This Row],[FromMeasure]]</f>
        <v>0.21742272000000001</v>
      </c>
      <c r="G2842" s="5" t="s">
        <v>4752</v>
      </c>
      <c r="H2842" s="35">
        <v>0</v>
      </c>
      <c r="I2842" s="56"/>
      <c r="J2842" t="s">
        <v>4751</v>
      </c>
      <c r="K2842" s="58" t="s">
        <v>203</v>
      </c>
      <c r="L2842" s="35">
        <v>0.21742272000000001</v>
      </c>
      <c r="M2842" s="56"/>
      <c r="N2842" t="s">
        <v>4488</v>
      </c>
      <c r="O2842" s="2">
        <v>1103</v>
      </c>
      <c r="P2842" s="2">
        <v>0</v>
      </c>
      <c r="Q2842" s="2">
        <v>1103</v>
      </c>
      <c r="R2842" t="s">
        <v>8671</v>
      </c>
      <c r="S2842">
        <v>11</v>
      </c>
      <c r="T2842" t="s">
        <v>203</v>
      </c>
      <c r="U2842" s="2">
        <v>71</v>
      </c>
      <c r="V2842" s="2">
        <v>137</v>
      </c>
      <c r="W2842" s="8">
        <v>0.1885766092475068</v>
      </c>
      <c r="X2842" s="2">
        <v>1930</v>
      </c>
      <c r="Y2842" s="45"/>
      <c r="AC2842" s="1" t="str">
        <f>IF(Table13[[#This Row],[TCS MP]]&gt;=Table13[[#This Row],[BMP]],IF(Table13[[#This Row],[TCS MP]]&lt;=Table13[[#This Row],[EMP]],"Good","EMP"),"BMP")</f>
        <v>EMP</v>
      </c>
    </row>
    <row r="2843" spans="1:29" ht="24" customHeight="1" x14ac:dyDescent="0.25">
      <c r="A2843" t="s">
        <v>8672</v>
      </c>
      <c r="B2843" t="s">
        <v>20316</v>
      </c>
      <c r="C2843">
        <v>6250</v>
      </c>
      <c r="D2843" t="s">
        <v>17074</v>
      </c>
      <c r="E2843" t="s">
        <v>8673</v>
      </c>
      <c r="F2843" s="9">
        <f>Table13[[#This Row],[ToMeasure]]-Table13[[#This Row],[FromMeasure]]</f>
        <v>0.22022957000000001</v>
      </c>
      <c r="G2843" s="5" t="s">
        <v>4761</v>
      </c>
      <c r="H2843" s="35">
        <v>0</v>
      </c>
      <c r="I2843" s="56"/>
      <c r="J2843" t="s">
        <v>632</v>
      </c>
      <c r="K2843" s="58" t="s">
        <v>203</v>
      </c>
      <c r="L2843" s="35">
        <v>0.22022957000000001</v>
      </c>
      <c r="M2843" s="56"/>
      <c r="N2843" t="s">
        <v>4758</v>
      </c>
      <c r="O2843" s="2">
        <v>1980</v>
      </c>
      <c r="P2843" s="2">
        <v>0</v>
      </c>
      <c r="Q2843" s="2">
        <v>1980</v>
      </c>
      <c r="R2843" t="s">
        <v>8674</v>
      </c>
      <c r="S2843">
        <v>12</v>
      </c>
      <c r="T2843" t="s">
        <v>203</v>
      </c>
      <c r="U2843" s="2">
        <v>130</v>
      </c>
      <c r="V2843" s="2">
        <v>169</v>
      </c>
      <c r="W2843" s="8">
        <v>0.15101010101010101</v>
      </c>
      <c r="X2843" s="2">
        <v>3465</v>
      </c>
      <c r="Y2843" s="45"/>
      <c r="AC2843" s="1" t="str">
        <f>IF(Table13[[#This Row],[TCS MP]]&gt;=Table13[[#This Row],[BMP]],IF(Table13[[#This Row],[TCS MP]]&lt;=Table13[[#This Row],[EMP]],"Good","EMP"),"BMP")</f>
        <v>EMP</v>
      </c>
    </row>
    <row r="2844" spans="1:29" ht="24" customHeight="1" x14ac:dyDescent="0.25">
      <c r="A2844" t="s">
        <v>8675</v>
      </c>
      <c r="B2844" t="s">
        <v>20318</v>
      </c>
      <c r="C2844">
        <v>6252</v>
      </c>
      <c r="D2844" t="s">
        <v>17074</v>
      </c>
      <c r="E2844" t="s">
        <v>8676</v>
      </c>
      <c r="F2844" s="9">
        <f>Table13[[#This Row],[ToMeasure]]-Table13[[#This Row],[FromMeasure]]</f>
        <v>0.2800995</v>
      </c>
      <c r="G2844" s="5" t="s">
        <v>8677</v>
      </c>
      <c r="H2844" s="35">
        <v>0</v>
      </c>
      <c r="I2844" s="56"/>
      <c r="J2844" t="s">
        <v>4488</v>
      </c>
      <c r="K2844" s="58" t="s">
        <v>203</v>
      </c>
      <c r="L2844" s="35">
        <v>0.2800995</v>
      </c>
      <c r="M2844" s="56"/>
      <c r="N2844" t="s">
        <v>4758</v>
      </c>
      <c r="O2844" s="2">
        <v>1496</v>
      </c>
      <c r="P2844" s="2">
        <v>0</v>
      </c>
      <c r="Q2844" s="2">
        <v>1496</v>
      </c>
      <c r="R2844" t="s">
        <v>8678</v>
      </c>
      <c r="S2844">
        <v>12</v>
      </c>
      <c r="T2844" t="s">
        <v>203</v>
      </c>
      <c r="U2844" s="2">
        <v>97</v>
      </c>
      <c r="V2844" s="2">
        <v>188</v>
      </c>
      <c r="W2844" s="8">
        <v>0.19050802139037434</v>
      </c>
      <c r="X2844" s="2">
        <v>2618</v>
      </c>
      <c r="Y2844" s="45"/>
      <c r="AC2844" s="1" t="str">
        <f>IF(Table13[[#This Row],[TCS MP]]&gt;=Table13[[#This Row],[BMP]],IF(Table13[[#This Row],[TCS MP]]&lt;=Table13[[#This Row],[EMP]],"Good","EMP"),"BMP")</f>
        <v>EMP</v>
      </c>
    </row>
    <row r="2845" spans="1:29" ht="24" customHeight="1" x14ac:dyDescent="0.25">
      <c r="A2845" t="s">
        <v>8679</v>
      </c>
      <c r="B2845" t="s">
        <v>20317</v>
      </c>
      <c r="C2845">
        <v>6251</v>
      </c>
      <c r="D2845" t="s">
        <v>17074</v>
      </c>
      <c r="E2845" t="s">
        <v>8680</v>
      </c>
      <c r="F2845" s="9">
        <f>Table13[[#This Row],[ToMeasure]]-Table13[[#This Row],[FromMeasure]]</f>
        <v>0.29902282000000002</v>
      </c>
      <c r="G2845" s="5" t="s">
        <v>4758</v>
      </c>
      <c r="H2845" s="35">
        <v>0</v>
      </c>
      <c r="I2845" s="56"/>
      <c r="J2845" t="s">
        <v>8677</v>
      </c>
      <c r="K2845" s="58" t="s">
        <v>203</v>
      </c>
      <c r="L2845" s="35">
        <v>0.29902282000000002</v>
      </c>
      <c r="M2845" s="56"/>
      <c r="N2845" t="s">
        <v>632</v>
      </c>
      <c r="O2845" s="2">
        <v>1923</v>
      </c>
      <c r="P2845" s="2">
        <v>0</v>
      </c>
      <c r="Q2845" s="2">
        <v>1923</v>
      </c>
      <c r="R2845" t="s">
        <v>8681</v>
      </c>
      <c r="S2845">
        <v>10</v>
      </c>
      <c r="T2845" t="s">
        <v>203</v>
      </c>
      <c r="U2845" s="2">
        <v>125</v>
      </c>
      <c r="V2845" s="2">
        <v>242</v>
      </c>
      <c r="W2845" s="8">
        <v>0.19084763390535622</v>
      </c>
      <c r="X2845" s="2">
        <v>3365</v>
      </c>
      <c r="Y2845" s="45"/>
      <c r="AC2845" s="1" t="str">
        <f>IF(Table13[[#This Row],[TCS MP]]&gt;=Table13[[#This Row],[BMP]],IF(Table13[[#This Row],[TCS MP]]&lt;=Table13[[#This Row],[EMP]],"Good","EMP"),"BMP")</f>
        <v>EMP</v>
      </c>
    </row>
    <row r="2846" spans="1:29" ht="24" customHeight="1" x14ac:dyDescent="0.25">
      <c r="A2846" t="s">
        <v>8682</v>
      </c>
      <c r="B2846" t="s">
        <v>20319</v>
      </c>
      <c r="C2846">
        <v>6253</v>
      </c>
      <c r="D2846" t="s">
        <v>17074</v>
      </c>
      <c r="E2846" t="s">
        <v>8683</v>
      </c>
      <c r="F2846" s="9">
        <f>Table13[[#This Row],[ToMeasure]]-Table13[[#This Row],[FromMeasure]]</f>
        <v>0.30112672000000001</v>
      </c>
      <c r="G2846" s="5" t="s">
        <v>8684</v>
      </c>
      <c r="H2846" s="35">
        <v>0</v>
      </c>
      <c r="I2846" s="56"/>
      <c r="J2846" t="s">
        <v>8677</v>
      </c>
      <c r="K2846" s="58" t="s">
        <v>203</v>
      </c>
      <c r="L2846" s="35">
        <v>0.30112672000000001</v>
      </c>
      <c r="M2846" s="56"/>
      <c r="N2846" t="s">
        <v>4488</v>
      </c>
      <c r="O2846" s="2">
        <v>1484</v>
      </c>
      <c r="P2846" s="2">
        <v>0</v>
      </c>
      <c r="Q2846" s="2">
        <v>1484</v>
      </c>
      <c r="R2846" t="s">
        <v>8685</v>
      </c>
      <c r="S2846">
        <v>11</v>
      </c>
      <c r="T2846" t="s">
        <v>203</v>
      </c>
      <c r="U2846" s="2">
        <v>98</v>
      </c>
      <c r="V2846" s="2">
        <v>127</v>
      </c>
      <c r="W2846" s="8">
        <v>0.15161725067385445</v>
      </c>
      <c r="X2846" s="2">
        <v>2597</v>
      </c>
      <c r="Y2846" s="45"/>
      <c r="AC2846" s="1" t="str">
        <f>IF(Table13[[#This Row],[TCS MP]]&gt;=Table13[[#This Row],[BMP]],IF(Table13[[#This Row],[TCS MP]]&lt;=Table13[[#This Row],[EMP]],"Good","EMP"),"BMP")</f>
        <v>EMP</v>
      </c>
    </row>
    <row r="2847" spans="1:29" ht="24" customHeight="1" x14ac:dyDescent="0.25">
      <c r="A2847" t="s">
        <v>9193</v>
      </c>
      <c r="C2847" t="s">
        <v>203</v>
      </c>
      <c r="D2847" t="s">
        <v>17074</v>
      </c>
      <c r="E2847" t="s">
        <v>9194</v>
      </c>
      <c r="F2847" s="9">
        <f>Table13[[#This Row],[ToMeasure]]-Table13[[#This Row],[FromMeasure]]</f>
        <v>5.5167800000000003E-2</v>
      </c>
      <c r="G2847" s="5" t="s">
        <v>9195</v>
      </c>
      <c r="H2847" s="35">
        <v>0</v>
      </c>
      <c r="I2847" s="56"/>
      <c r="J2847" t="s">
        <v>9196</v>
      </c>
      <c r="K2847" s="58" t="s">
        <v>203</v>
      </c>
      <c r="L2847" s="35">
        <v>5.5167800000000003E-2</v>
      </c>
      <c r="M2847" s="56"/>
      <c r="N2847" t="s">
        <v>8684</v>
      </c>
      <c r="O2847" s="2" t="s">
        <v>203</v>
      </c>
      <c r="P2847" s="2" t="s">
        <v>203</v>
      </c>
      <c r="Q2847" s="2" t="s">
        <v>203</v>
      </c>
      <c r="R2847" t="s">
        <v>203</v>
      </c>
      <c r="S2847" t="s">
        <v>203</v>
      </c>
      <c r="T2847" t="s">
        <v>203</v>
      </c>
      <c r="U2847" s="2" t="s">
        <v>203</v>
      </c>
      <c r="V2847" s="2" t="s">
        <v>203</v>
      </c>
      <c r="W2847" s="8" t="s">
        <v>203</v>
      </c>
      <c r="X2847" s="2" t="s">
        <v>203</v>
      </c>
      <c r="Y2847" s="45"/>
      <c r="AC2847" s="1" t="str">
        <f>IF(Table13[[#This Row],[TCS MP]]&gt;=Table13[[#This Row],[BMP]],IF(Table13[[#This Row],[TCS MP]]&lt;=Table13[[#This Row],[EMP]],"Good","EMP"),"BMP")</f>
        <v>EMP</v>
      </c>
    </row>
    <row r="2848" spans="1:29" ht="24" customHeight="1" x14ac:dyDescent="0.25">
      <c r="A2848" t="s">
        <v>4754</v>
      </c>
      <c r="C2848" t="s">
        <v>203</v>
      </c>
      <c r="D2848" t="s">
        <v>17074</v>
      </c>
      <c r="E2848" t="s">
        <v>4755</v>
      </c>
      <c r="F2848" s="9">
        <f>Table13[[#This Row],[ToMeasure]]-Table13[[#This Row],[FromMeasure]]</f>
        <v>4.3660530000000003E-2</v>
      </c>
      <c r="G2848" s="5" t="s">
        <v>4756</v>
      </c>
      <c r="H2848" s="35">
        <v>0</v>
      </c>
      <c r="I2848" s="56"/>
      <c r="J2848" t="s">
        <v>4757</v>
      </c>
      <c r="K2848" s="58" t="s">
        <v>203</v>
      </c>
      <c r="L2848" s="35">
        <v>4.3660530000000003E-2</v>
      </c>
      <c r="M2848" s="56"/>
      <c r="N2848" t="s">
        <v>4758</v>
      </c>
      <c r="O2848" s="2" t="s">
        <v>203</v>
      </c>
      <c r="P2848" s="2" t="s">
        <v>203</v>
      </c>
      <c r="Q2848" s="2" t="s">
        <v>203</v>
      </c>
      <c r="R2848" t="s">
        <v>203</v>
      </c>
      <c r="S2848" t="s">
        <v>203</v>
      </c>
      <c r="T2848" t="s">
        <v>203</v>
      </c>
      <c r="U2848" s="2" t="s">
        <v>203</v>
      </c>
      <c r="V2848" s="2" t="s">
        <v>203</v>
      </c>
      <c r="W2848" s="8" t="s">
        <v>203</v>
      </c>
      <c r="X2848" s="2" t="s">
        <v>203</v>
      </c>
      <c r="Y2848" s="45"/>
      <c r="AC2848" s="1" t="str">
        <f>IF(Table13[[#This Row],[TCS MP]]&gt;=Table13[[#This Row],[BMP]],IF(Table13[[#This Row],[TCS MP]]&lt;=Table13[[#This Row],[EMP]],"Good","EMP"),"BMP")</f>
        <v>EMP</v>
      </c>
    </row>
    <row r="2849" spans="1:29" ht="24" customHeight="1" x14ac:dyDescent="0.25">
      <c r="A2849" t="s">
        <v>4759</v>
      </c>
      <c r="C2849" t="s">
        <v>203</v>
      </c>
      <c r="D2849" t="s">
        <v>17074</v>
      </c>
      <c r="E2849" t="s">
        <v>4760</v>
      </c>
      <c r="F2849" s="9">
        <f>Table13[[#This Row],[ToMeasure]]-Table13[[#This Row],[FromMeasure]]</f>
        <v>5.629112E-2</v>
      </c>
      <c r="G2849" s="5" t="s">
        <v>4757</v>
      </c>
      <c r="H2849" s="35">
        <v>0</v>
      </c>
      <c r="I2849" s="56"/>
      <c r="J2849" t="s">
        <v>4761</v>
      </c>
      <c r="K2849" s="58" t="s">
        <v>203</v>
      </c>
      <c r="L2849" s="35">
        <v>5.629112E-2</v>
      </c>
      <c r="M2849" s="56"/>
      <c r="N2849" t="s">
        <v>4756</v>
      </c>
      <c r="O2849" s="2" t="s">
        <v>203</v>
      </c>
      <c r="P2849" s="2" t="s">
        <v>203</v>
      </c>
      <c r="Q2849" s="2" t="s">
        <v>203</v>
      </c>
      <c r="R2849" t="s">
        <v>203</v>
      </c>
      <c r="S2849" t="s">
        <v>203</v>
      </c>
      <c r="T2849" t="s">
        <v>203</v>
      </c>
      <c r="U2849" s="2" t="s">
        <v>203</v>
      </c>
      <c r="V2849" s="2" t="s">
        <v>203</v>
      </c>
      <c r="W2849" s="8" t="s">
        <v>203</v>
      </c>
      <c r="X2849" s="2" t="s">
        <v>203</v>
      </c>
      <c r="Y2849" s="45"/>
      <c r="AC2849" s="1" t="str">
        <f>IF(Table13[[#This Row],[TCS MP]]&gt;=Table13[[#This Row],[BMP]],IF(Table13[[#This Row],[TCS MP]]&lt;=Table13[[#This Row],[EMP]],"Good","EMP"),"BMP")</f>
        <v>EMP</v>
      </c>
    </row>
    <row r="2850" spans="1:29" ht="24" customHeight="1" x14ac:dyDescent="0.25">
      <c r="A2850" t="s">
        <v>9197</v>
      </c>
      <c r="C2850" t="s">
        <v>203</v>
      </c>
      <c r="D2850" t="s">
        <v>17074</v>
      </c>
      <c r="E2850" t="s">
        <v>9198</v>
      </c>
      <c r="F2850" s="9">
        <f>Table13[[#This Row],[ToMeasure]]-Table13[[#This Row],[FromMeasure]]</f>
        <v>5.735291E-2</v>
      </c>
      <c r="G2850" s="5" t="s">
        <v>9196</v>
      </c>
      <c r="H2850" s="35">
        <v>0</v>
      </c>
      <c r="I2850" s="56"/>
      <c r="J2850" t="s">
        <v>8677</v>
      </c>
      <c r="K2850" s="58" t="s">
        <v>203</v>
      </c>
      <c r="L2850" s="35">
        <v>5.735291E-2</v>
      </c>
      <c r="M2850" s="56"/>
      <c r="N2850" t="s">
        <v>9195</v>
      </c>
      <c r="O2850" s="2" t="s">
        <v>203</v>
      </c>
      <c r="P2850" s="2" t="s">
        <v>203</v>
      </c>
      <c r="Q2850" s="2" t="s">
        <v>203</v>
      </c>
      <c r="R2850" t="s">
        <v>203</v>
      </c>
      <c r="S2850" t="s">
        <v>203</v>
      </c>
      <c r="T2850" t="s">
        <v>203</v>
      </c>
      <c r="U2850" s="2" t="s">
        <v>203</v>
      </c>
      <c r="V2850" s="2" t="s">
        <v>203</v>
      </c>
      <c r="W2850" s="8" t="s">
        <v>203</v>
      </c>
      <c r="X2850" s="2" t="s">
        <v>203</v>
      </c>
      <c r="Y2850" s="45"/>
      <c r="AC2850" s="1" t="str">
        <f>IF(Table13[[#This Row],[TCS MP]]&gt;=Table13[[#This Row],[BMP]],IF(Table13[[#This Row],[TCS MP]]&lt;=Table13[[#This Row],[EMP]],"Good","EMP"),"BMP")</f>
        <v>EMP</v>
      </c>
    </row>
    <row r="2851" spans="1:29" ht="24" customHeight="1" x14ac:dyDescent="0.25">
      <c r="A2851" t="s">
        <v>9199</v>
      </c>
      <c r="B2851" t="s">
        <v>20321</v>
      </c>
      <c r="C2851">
        <v>6260</v>
      </c>
      <c r="D2851" t="s">
        <v>17074</v>
      </c>
      <c r="E2851" t="s">
        <v>9200</v>
      </c>
      <c r="F2851" s="9">
        <f>Table13[[#This Row],[ToMeasure]]-Table13[[#This Row],[FromMeasure]]</f>
        <v>0.29636161999999999</v>
      </c>
      <c r="G2851" s="5" t="s">
        <v>9201</v>
      </c>
      <c r="H2851" s="35">
        <v>0</v>
      </c>
      <c r="I2851" s="56"/>
      <c r="J2851" t="s">
        <v>632</v>
      </c>
      <c r="K2851" s="58" t="s">
        <v>203</v>
      </c>
      <c r="L2851" s="35">
        <v>0.29636161999999999</v>
      </c>
      <c r="M2851" s="56"/>
      <c r="N2851" t="s">
        <v>9202</v>
      </c>
      <c r="O2851" s="2">
        <v>2181</v>
      </c>
      <c r="P2851" s="2">
        <v>0</v>
      </c>
      <c r="Q2851" s="2">
        <v>2181</v>
      </c>
      <c r="R2851" t="s">
        <v>9203</v>
      </c>
      <c r="S2851">
        <v>10</v>
      </c>
      <c r="T2851" t="s">
        <v>203</v>
      </c>
      <c r="U2851" s="2">
        <v>142</v>
      </c>
      <c r="V2851" s="2">
        <v>273</v>
      </c>
      <c r="W2851" s="8">
        <v>0.1902796882164145</v>
      </c>
      <c r="X2851" s="2">
        <v>3817</v>
      </c>
      <c r="Y2851" s="45"/>
      <c r="AC2851" s="1" t="str">
        <f>IF(Table13[[#This Row],[TCS MP]]&gt;=Table13[[#This Row],[BMP]],IF(Table13[[#This Row],[TCS MP]]&lt;=Table13[[#This Row],[EMP]],"Good","EMP"),"BMP")</f>
        <v>EMP</v>
      </c>
    </row>
    <row r="2852" spans="1:29" ht="24" customHeight="1" x14ac:dyDescent="0.25">
      <c r="A2852" t="s">
        <v>9204</v>
      </c>
      <c r="B2852" t="s">
        <v>20323</v>
      </c>
      <c r="C2852">
        <v>6262</v>
      </c>
      <c r="D2852" t="s">
        <v>17074</v>
      </c>
      <c r="E2852" t="s">
        <v>9205</v>
      </c>
      <c r="F2852" s="9">
        <f>Table13[[#This Row],[ToMeasure]]-Table13[[#This Row],[FromMeasure]]</f>
        <v>0.26442209</v>
      </c>
      <c r="G2852" s="5" t="s">
        <v>8689</v>
      </c>
      <c r="H2852" s="35">
        <v>0</v>
      </c>
      <c r="I2852" s="56"/>
      <c r="J2852" t="s">
        <v>4488</v>
      </c>
      <c r="K2852" s="58" t="s">
        <v>203</v>
      </c>
      <c r="L2852" s="35">
        <v>0.26442209</v>
      </c>
      <c r="M2852" s="56"/>
      <c r="N2852" t="s">
        <v>8688</v>
      </c>
      <c r="O2852" s="2">
        <v>1304</v>
      </c>
      <c r="P2852" s="2">
        <v>0</v>
      </c>
      <c r="Q2852" s="2">
        <v>1304</v>
      </c>
      <c r="R2852" t="s">
        <v>9206</v>
      </c>
      <c r="S2852">
        <v>17</v>
      </c>
      <c r="T2852" t="s">
        <v>203</v>
      </c>
      <c r="U2852" s="2">
        <v>86</v>
      </c>
      <c r="V2852" s="2">
        <v>109</v>
      </c>
      <c r="W2852" s="8">
        <v>0.14953987730061349</v>
      </c>
      <c r="X2852" s="2">
        <v>2282</v>
      </c>
      <c r="Y2852" s="45"/>
      <c r="AC2852" s="1" t="str">
        <f>IF(Table13[[#This Row],[TCS MP]]&gt;=Table13[[#This Row],[BMP]],IF(Table13[[#This Row],[TCS MP]]&lt;=Table13[[#This Row],[EMP]],"Good","EMP"),"BMP")</f>
        <v>EMP</v>
      </c>
    </row>
    <row r="2853" spans="1:29" ht="24" customHeight="1" x14ac:dyDescent="0.25">
      <c r="A2853" t="s">
        <v>9207</v>
      </c>
      <c r="B2853" t="s">
        <v>20322</v>
      </c>
      <c r="C2853">
        <v>6261</v>
      </c>
      <c r="D2853" t="s">
        <v>17074</v>
      </c>
      <c r="E2853" t="s">
        <v>9208</v>
      </c>
      <c r="F2853" s="9">
        <f>Table13[[#This Row],[ToMeasure]]-Table13[[#This Row],[FromMeasure]]</f>
        <v>0.26923236</v>
      </c>
      <c r="G2853" s="5" t="s">
        <v>9202</v>
      </c>
      <c r="H2853" s="35">
        <v>0</v>
      </c>
      <c r="I2853" s="56"/>
      <c r="J2853" t="s">
        <v>9201</v>
      </c>
      <c r="K2853" s="58" t="s">
        <v>203</v>
      </c>
      <c r="L2853" s="35">
        <v>0.26923236</v>
      </c>
      <c r="M2853" s="56"/>
      <c r="N2853" t="s">
        <v>632</v>
      </c>
      <c r="O2853" s="2">
        <v>2554</v>
      </c>
      <c r="P2853" s="2">
        <v>0</v>
      </c>
      <c r="Q2853" s="2">
        <v>2554</v>
      </c>
      <c r="R2853" t="s">
        <v>9209</v>
      </c>
      <c r="S2853">
        <v>9</v>
      </c>
      <c r="T2853" t="s">
        <v>203</v>
      </c>
      <c r="U2853" s="2">
        <v>364</v>
      </c>
      <c r="V2853" s="2">
        <v>59</v>
      </c>
      <c r="W2853" s="8">
        <v>0.16562255285826155</v>
      </c>
      <c r="X2853" s="2">
        <v>4470</v>
      </c>
      <c r="Y2853" s="45"/>
      <c r="AC2853" s="1" t="str">
        <f>IF(Table13[[#This Row],[TCS MP]]&gt;=Table13[[#This Row],[BMP]],IF(Table13[[#This Row],[TCS MP]]&lt;=Table13[[#This Row],[EMP]],"Good","EMP"),"BMP")</f>
        <v>EMP</v>
      </c>
    </row>
    <row r="2854" spans="1:29" ht="24" customHeight="1" x14ac:dyDescent="0.25">
      <c r="A2854" t="s">
        <v>8686</v>
      </c>
      <c r="B2854" t="s">
        <v>20324</v>
      </c>
      <c r="C2854">
        <v>6263</v>
      </c>
      <c r="D2854" t="s">
        <v>17074</v>
      </c>
      <c r="E2854" t="s">
        <v>8687</v>
      </c>
      <c r="F2854" s="9">
        <f>Table13[[#This Row],[ToMeasure]]-Table13[[#This Row],[FromMeasure]]</f>
        <v>0.24816859999999999</v>
      </c>
      <c r="G2854" s="5" t="s">
        <v>8688</v>
      </c>
      <c r="H2854" s="35">
        <v>0</v>
      </c>
      <c r="I2854" s="56"/>
      <c r="J2854" t="s">
        <v>8689</v>
      </c>
      <c r="K2854" s="58" t="s">
        <v>203</v>
      </c>
      <c r="L2854" s="35">
        <v>0.24816859999999999</v>
      </c>
      <c r="M2854" s="56"/>
      <c r="N2854" t="s">
        <v>4488</v>
      </c>
      <c r="O2854" s="2">
        <v>1497</v>
      </c>
      <c r="P2854" s="2">
        <v>0</v>
      </c>
      <c r="Q2854" s="2">
        <v>1497</v>
      </c>
      <c r="R2854" t="s">
        <v>8690</v>
      </c>
      <c r="S2854">
        <v>8</v>
      </c>
      <c r="T2854" t="s">
        <v>203</v>
      </c>
      <c r="U2854" s="2">
        <v>207</v>
      </c>
      <c r="V2854" s="2">
        <v>33</v>
      </c>
      <c r="W2854" s="8">
        <v>0.16032064128256512</v>
      </c>
      <c r="X2854" s="2">
        <v>2620</v>
      </c>
      <c r="Y2854" s="45"/>
      <c r="AC2854" s="1" t="str">
        <f>IF(Table13[[#This Row],[TCS MP]]&gt;=Table13[[#This Row],[BMP]],IF(Table13[[#This Row],[TCS MP]]&lt;=Table13[[#This Row],[EMP]],"Good","EMP"),"BMP")</f>
        <v>EMP</v>
      </c>
    </row>
    <row r="2855" spans="1:29" ht="24" customHeight="1" x14ac:dyDescent="0.25">
      <c r="A2855" t="s">
        <v>8691</v>
      </c>
      <c r="B2855" t="s">
        <v>20326</v>
      </c>
      <c r="C2855">
        <v>6270</v>
      </c>
      <c r="D2855" t="s">
        <v>17074</v>
      </c>
      <c r="E2855" t="s">
        <v>8692</v>
      </c>
      <c r="F2855" s="9">
        <f>Table13[[#This Row],[ToMeasure]]-Table13[[#This Row],[FromMeasure]]</f>
        <v>0.29373738999999999</v>
      </c>
      <c r="G2855" s="5" t="s">
        <v>8693</v>
      </c>
      <c r="H2855" s="35">
        <v>0</v>
      </c>
      <c r="I2855" s="56"/>
      <c r="J2855" t="s">
        <v>632</v>
      </c>
      <c r="K2855" s="58" t="s">
        <v>203</v>
      </c>
      <c r="L2855" s="35">
        <v>0.29373738999999999</v>
      </c>
      <c r="M2855" s="56"/>
      <c r="N2855" t="s">
        <v>1420</v>
      </c>
      <c r="O2855" s="2">
        <v>1087</v>
      </c>
      <c r="P2855" s="2">
        <v>0</v>
      </c>
      <c r="Q2855" s="2">
        <v>1087</v>
      </c>
      <c r="R2855" t="s">
        <v>8694</v>
      </c>
      <c r="S2855">
        <v>13</v>
      </c>
      <c r="T2855" t="s">
        <v>203</v>
      </c>
      <c r="U2855" s="2">
        <v>71</v>
      </c>
      <c r="V2855" s="2">
        <v>135</v>
      </c>
      <c r="W2855" s="8">
        <v>0.18951241950321987</v>
      </c>
      <c r="X2855" s="2">
        <v>1893</v>
      </c>
      <c r="Y2855" s="45"/>
      <c r="AC2855" s="1" t="str">
        <f>IF(Table13[[#This Row],[TCS MP]]&gt;=Table13[[#This Row],[BMP]],IF(Table13[[#This Row],[TCS MP]]&lt;=Table13[[#This Row],[EMP]],"Good","EMP"),"BMP")</f>
        <v>EMP</v>
      </c>
    </row>
    <row r="2856" spans="1:29" ht="24" customHeight="1" x14ac:dyDescent="0.25">
      <c r="A2856" t="s">
        <v>8695</v>
      </c>
      <c r="B2856" t="s">
        <v>20328</v>
      </c>
      <c r="C2856">
        <v>6272</v>
      </c>
      <c r="D2856" t="s">
        <v>17074</v>
      </c>
      <c r="E2856" t="s">
        <v>8696</v>
      </c>
      <c r="F2856" s="9">
        <f>Table13[[#This Row],[ToMeasure]]-Table13[[#This Row],[FromMeasure]]</f>
        <v>0.27951765000000001</v>
      </c>
      <c r="G2856" s="5" t="s">
        <v>4764</v>
      </c>
      <c r="H2856" s="35">
        <v>0</v>
      </c>
      <c r="I2856" s="56"/>
      <c r="J2856" t="s">
        <v>4488</v>
      </c>
      <c r="K2856" s="58" t="s">
        <v>203</v>
      </c>
      <c r="L2856" s="35">
        <v>0.27951765000000001</v>
      </c>
      <c r="M2856" s="56"/>
      <c r="N2856" t="s">
        <v>4763</v>
      </c>
      <c r="O2856" s="2">
        <v>162</v>
      </c>
      <c r="P2856" s="2">
        <v>0</v>
      </c>
      <c r="Q2856" s="2">
        <v>162</v>
      </c>
      <c r="R2856" t="s">
        <v>8697</v>
      </c>
      <c r="S2856">
        <v>17</v>
      </c>
      <c r="T2856" t="s">
        <v>203</v>
      </c>
      <c r="U2856" s="2">
        <v>10</v>
      </c>
      <c r="V2856" s="2">
        <v>12</v>
      </c>
      <c r="W2856" s="8">
        <v>0.13580246913580246</v>
      </c>
      <c r="X2856" s="2">
        <v>282</v>
      </c>
      <c r="Y2856" s="45"/>
      <c r="AC2856" s="1" t="str">
        <f>IF(Table13[[#This Row],[TCS MP]]&gt;=Table13[[#This Row],[BMP]],IF(Table13[[#This Row],[TCS MP]]&lt;=Table13[[#This Row],[EMP]],"Good","EMP"),"BMP")</f>
        <v>EMP</v>
      </c>
    </row>
    <row r="2857" spans="1:29" ht="24" customHeight="1" x14ac:dyDescent="0.25">
      <c r="A2857" t="s">
        <v>12329</v>
      </c>
      <c r="B2857" t="s">
        <v>20327</v>
      </c>
      <c r="C2857">
        <v>6271</v>
      </c>
      <c r="D2857" t="s">
        <v>17074</v>
      </c>
      <c r="E2857" t="s">
        <v>1422</v>
      </c>
      <c r="F2857" s="9">
        <f>Table13[[#This Row],[ToMeasure]]-Table13[[#This Row],[FromMeasure]]</f>
        <v>0.31742153000000001</v>
      </c>
      <c r="G2857" s="5" t="s">
        <v>1420</v>
      </c>
      <c r="H2857" s="35">
        <v>0</v>
      </c>
      <c r="I2857" s="56"/>
      <c r="J2857" t="s">
        <v>8693</v>
      </c>
      <c r="K2857" s="58" t="s">
        <v>203</v>
      </c>
      <c r="L2857" s="35">
        <v>0.31742153000000001</v>
      </c>
      <c r="M2857" s="56"/>
      <c r="N2857" t="s">
        <v>632</v>
      </c>
      <c r="O2857" s="2">
        <v>276</v>
      </c>
      <c r="P2857" s="2">
        <v>0</v>
      </c>
      <c r="Q2857" s="2">
        <v>276</v>
      </c>
      <c r="R2857" t="s">
        <v>12330</v>
      </c>
      <c r="S2857">
        <v>12</v>
      </c>
      <c r="T2857" t="s">
        <v>203</v>
      </c>
      <c r="U2857" s="2">
        <v>32</v>
      </c>
      <c r="V2857" s="2">
        <v>12</v>
      </c>
      <c r="W2857" s="8">
        <v>0.15942028985507245</v>
      </c>
      <c r="X2857" s="2">
        <v>481</v>
      </c>
      <c r="Y2857" s="45"/>
      <c r="AC2857" s="1" t="str">
        <f>IF(Table13[[#This Row],[TCS MP]]&gt;=Table13[[#This Row],[BMP]],IF(Table13[[#This Row],[TCS MP]]&lt;=Table13[[#This Row],[EMP]],"Good","EMP"),"BMP")</f>
        <v>EMP</v>
      </c>
    </row>
    <row r="2858" spans="1:29" ht="24" customHeight="1" x14ac:dyDescent="0.25">
      <c r="A2858" t="s">
        <v>4762</v>
      </c>
      <c r="C2858" t="s">
        <v>203</v>
      </c>
      <c r="D2858" t="s">
        <v>17074</v>
      </c>
      <c r="E2858" t="s">
        <v>1425</v>
      </c>
      <c r="F2858" s="9">
        <f>Table13[[#This Row],[ToMeasure]]-Table13[[#This Row],[FromMeasure]]</f>
        <v>0.32313881</v>
      </c>
      <c r="G2858" s="5" t="s">
        <v>4763</v>
      </c>
      <c r="H2858" s="35">
        <v>0</v>
      </c>
      <c r="I2858" s="56"/>
      <c r="J2858" t="s">
        <v>4764</v>
      </c>
      <c r="K2858" s="58" t="s">
        <v>203</v>
      </c>
      <c r="L2858" s="35">
        <v>0.32313881</v>
      </c>
      <c r="M2858" s="56"/>
      <c r="N2858" t="s">
        <v>4488</v>
      </c>
      <c r="O2858" s="2" t="s">
        <v>203</v>
      </c>
      <c r="P2858" s="2" t="s">
        <v>203</v>
      </c>
      <c r="Q2858" s="2">
        <v>3771</v>
      </c>
      <c r="R2858" t="s">
        <v>4739</v>
      </c>
      <c r="S2858" t="s">
        <v>203</v>
      </c>
      <c r="T2858" t="s">
        <v>203</v>
      </c>
      <c r="U2858" s="2" t="s">
        <v>203</v>
      </c>
      <c r="V2858" s="2" t="s">
        <v>203</v>
      </c>
      <c r="W2858" s="8" t="s">
        <v>203</v>
      </c>
      <c r="X2858" s="2">
        <v>6566</v>
      </c>
      <c r="Y2858" s="45"/>
      <c r="AC2858" s="1" t="str">
        <f>IF(Table13[[#This Row],[TCS MP]]&gt;=Table13[[#This Row],[BMP]],IF(Table13[[#This Row],[TCS MP]]&lt;=Table13[[#This Row],[EMP]],"Good","EMP"),"BMP")</f>
        <v>EMP</v>
      </c>
    </row>
    <row r="2859" spans="1:29" ht="24" customHeight="1" x14ac:dyDescent="0.25">
      <c r="A2859" t="s">
        <v>4765</v>
      </c>
      <c r="B2859" t="s">
        <v>20331</v>
      </c>
      <c r="C2859">
        <v>6280</v>
      </c>
      <c r="D2859" t="s">
        <v>17074</v>
      </c>
      <c r="E2859" t="s">
        <v>4766</v>
      </c>
      <c r="F2859" s="9">
        <f>Table13[[#This Row],[ToMeasure]]-Table13[[#This Row],[FromMeasure]]</f>
        <v>0.25646630999999998</v>
      </c>
      <c r="G2859" s="5" t="s">
        <v>4767</v>
      </c>
      <c r="H2859" s="35">
        <v>0</v>
      </c>
      <c r="I2859" s="56"/>
      <c r="J2859" t="s">
        <v>632</v>
      </c>
      <c r="K2859" s="58" t="s">
        <v>203</v>
      </c>
      <c r="L2859" s="35">
        <v>0.25646630999999998</v>
      </c>
      <c r="M2859" s="56"/>
      <c r="N2859" t="s">
        <v>4768</v>
      </c>
      <c r="O2859" s="2">
        <v>22</v>
      </c>
      <c r="P2859" s="2">
        <v>0</v>
      </c>
      <c r="Q2859" s="2">
        <v>22</v>
      </c>
      <c r="R2859" t="s">
        <v>4769</v>
      </c>
      <c r="S2859">
        <v>30</v>
      </c>
      <c r="T2859" t="s">
        <v>203</v>
      </c>
      <c r="U2859" s="2">
        <v>0</v>
      </c>
      <c r="V2859" s="2">
        <v>0</v>
      </c>
      <c r="W2859" s="8">
        <v>0</v>
      </c>
      <c r="X2859" s="2">
        <v>38</v>
      </c>
      <c r="Y2859" s="45"/>
      <c r="AC2859" s="1" t="str">
        <f>IF(Table13[[#This Row],[TCS MP]]&gt;=Table13[[#This Row],[BMP]],IF(Table13[[#This Row],[TCS MP]]&lt;=Table13[[#This Row],[EMP]],"Good","EMP"),"BMP")</f>
        <v>EMP</v>
      </c>
    </row>
    <row r="2860" spans="1:29" ht="24" customHeight="1" x14ac:dyDescent="0.25">
      <c r="A2860" t="s">
        <v>8698</v>
      </c>
      <c r="B2860" t="s">
        <v>20333</v>
      </c>
      <c r="C2860">
        <v>6282</v>
      </c>
      <c r="D2860" t="s">
        <v>17074</v>
      </c>
      <c r="E2860" t="s">
        <v>8699</v>
      </c>
      <c r="F2860" s="9">
        <f>Table13[[#This Row],[ToMeasure]]-Table13[[#This Row],[FromMeasure]]</f>
        <v>0.26698574000000003</v>
      </c>
      <c r="G2860" s="5" t="s">
        <v>8700</v>
      </c>
      <c r="H2860" s="35">
        <v>0</v>
      </c>
      <c r="I2860" s="56"/>
      <c r="J2860" t="s">
        <v>4488</v>
      </c>
      <c r="K2860" s="58" t="s">
        <v>203</v>
      </c>
      <c r="L2860" s="35">
        <v>0.26698574000000003</v>
      </c>
      <c r="M2860" s="56"/>
      <c r="N2860" t="s">
        <v>8701</v>
      </c>
      <c r="O2860" s="2">
        <v>39</v>
      </c>
      <c r="P2860" s="2">
        <v>0</v>
      </c>
      <c r="Q2860" s="2">
        <v>39</v>
      </c>
      <c r="R2860" t="s">
        <v>8702</v>
      </c>
      <c r="S2860">
        <v>22</v>
      </c>
      <c r="T2860" t="s">
        <v>203</v>
      </c>
      <c r="U2860" s="2">
        <v>1</v>
      </c>
      <c r="V2860" s="2">
        <v>2</v>
      </c>
      <c r="W2860" s="8">
        <v>7.6923076923076927E-2</v>
      </c>
      <c r="X2860" s="2">
        <v>68</v>
      </c>
      <c r="Y2860" s="45"/>
      <c r="AC2860" s="1" t="str">
        <f>IF(Table13[[#This Row],[TCS MP]]&gt;=Table13[[#This Row],[BMP]],IF(Table13[[#This Row],[TCS MP]]&lt;=Table13[[#This Row],[EMP]],"Good","EMP"),"BMP")</f>
        <v>EMP</v>
      </c>
    </row>
    <row r="2861" spans="1:29" ht="24" customHeight="1" x14ac:dyDescent="0.25">
      <c r="A2861" t="s">
        <v>4770</v>
      </c>
      <c r="B2861" t="s">
        <v>20332</v>
      </c>
      <c r="C2861">
        <v>6281</v>
      </c>
      <c r="D2861" t="s">
        <v>17074</v>
      </c>
      <c r="E2861" t="s">
        <v>4771</v>
      </c>
      <c r="F2861" s="9">
        <f>Table13[[#This Row],[ToMeasure]]-Table13[[#This Row],[FromMeasure]]</f>
        <v>0.29225330999999999</v>
      </c>
      <c r="G2861" s="5" t="s">
        <v>4768</v>
      </c>
      <c r="H2861" s="35">
        <v>0</v>
      </c>
      <c r="I2861" s="56"/>
      <c r="J2861" t="s">
        <v>4767</v>
      </c>
      <c r="K2861" s="58" t="s">
        <v>203</v>
      </c>
      <c r="L2861" s="35">
        <v>0.29225330999999999</v>
      </c>
      <c r="M2861" s="56"/>
      <c r="N2861" t="s">
        <v>632</v>
      </c>
      <c r="O2861" s="2">
        <v>115</v>
      </c>
      <c r="P2861" s="2">
        <v>0</v>
      </c>
      <c r="Q2861" s="2">
        <v>115</v>
      </c>
      <c r="R2861" t="s">
        <v>4772</v>
      </c>
      <c r="S2861">
        <v>24</v>
      </c>
      <c r="T2861" t="s">
        <v>203</v>
      </c>
      <c r="U2861" s="2">
        <v>7</v>
      </c>
      <c r="V2861" s="2">
        <v>3</v>
      </c>
      <c r="W2861" s="8">
        <v>8.6956521739130432E-2</v>
      </c>
      <c r="X2861" s="2">
        <v>200</v>
      </c>
      <c r="Y2861" s="45"/>
      <c r="AC2861" s="1" t="str">
        <f>IF(Table13[[#This Row],[TCS MP]]&gt;=Table13[[#This Row],[BMP]],IF(Table13[[#This Row],[TCS MP]]&lt;=Table13[[#This Row],[EMP]],"Good","EMP"),"BMP")</f>
        <v>EMP</v>
      </c>
    </row>
    <row r="2862" spans="1:29" ht="24" customHeight="1" x14ac:dyDescent="0.25">
      <c r="A2862" t="s">
        <v>12331</v>
      </c>
      <c r="B2862" t="s">
        <v>20334</v>
      </c>
      <c r="C2862">
        <v>6283</v>
      </c>
      <c r="D2862" t="s">
        <v>17074</v>
      </c>
      <c r="E2862" t="s">
        <v>12332</v>
      </c>
      <c r="F2862" s="9">
        <f>Table13[[#This Row],[ToMeasure]]-Table13[[#This Row],[FromMeasure]]</f>
        <v>0.28352212999999998</v>
      </c>
      <c r="G2862" s="5" t="s">
        <v>8701</v>
      </c>
      <c r="H2862" s="35">
        <v>0</v>
      </c>
      <c r="I2862" s="56"/>
      <c r="J2862" t="s">
        <v>8700</v>
      </c>
      <c r="K2862" s="58" t="s">
        <v>203</v>
      </c>
      <c r="L2862" s="35">
        <v>0.28352212999999998</v>
      </c>
      <c r="M2862" s="56"/>
      <c r="N2862" t="s">
        <v>4488</v>
      </c>
      <c r="O2862" s="2">
        <v>105</v>
      </c>
      <c r="P2862" s="2">
        <v>0</v>
      </c>
      <c r="Q2862" s="2">
        <v>105</v>
      </c>
      <c r="R2862" t="s">
        <v>12333</v>
      </c>
      <c r="S2862">
        <v>19</v>
      </c>
      <c r="T2862" t="s">
        <v>203</v>
      </c>
      <c r="U2862" s="2">
        <v>37</v>
      </c>
      <c r="V2862" s="2">
        <v>13</v>
      </c>
      <c r="W2862" s="8">
        <v>0.47619047619047616</v>
      </c>
      <c r="X2862" s="2">
        <v>183</v>
      </c>
      <c r="Y2862" s="45"/>
      <c r="AC2862" s="1" t="str">
        <f>IF(Table13[[#This Row],[TCS MP]]&gt;=Table13[[#This Row],[BMP]],IF(Table13[[#This Row],[TCS MP]]&lt;=Table13[[#This Row],[EMP]],"Good","EMP"),"BMP")</f>
        <v>EMP</v>
      </c>
    </row>
    <row r="2863" spans="1:29" ht="24" customHeight="1" x14ac:dyDescent="0.25">
      <c r="A2863" t="s">
        <v>8703</v>
      </c>
      <c r="B2863" t="s">
        <v>20336</v>
      </c>
      <c r="C2863">
        <v>6290</v>
      </c>
      <c r="D2863" t="s">
        <v>17074</v>
      </c>
      <c r="E2863" t="s">
        <v>8704</v>
      </c>
      <c r="F2863" s="9">
        <f>Table13[[#This Row],[ToMeasure]]-Table13[[#This Row],[FromMeasure]]</f>
        <v>0.23258097999999999</v>
      </c>
      <c r="G2863" s="5" t="s">
        <v>4776</v>
      </c>
      <c r="H2863" s="35">
        <v>0</v>
      </c>
      <c r="I2863" s="56"/>
      <c r="J2863" t="s">
        <v>632</v>
      </c>
      <c r="K2863" s="58" t="s">
        <v>203</v>
      </c>
      <c r="L2863" s="35">
        <v>0.23258097999999999</v>
      </c>
      <c r="M2863" s="56"/>
      <c r="N2863" t="s">
        <v>4775</v>
      </c>
      <c r="O2863" s="2">
        <v>92</v>
      </c>
      <c r="P2863" s="2">
        <v>0</v>
      </c>
      <c r="Q2863" s="2">
        <v>92</v>
      </c>
      <c r="R2863" t="s">
        <v>8705</v>
      </c>
      <c r="S2863">
        <v>21</v>
      </c>
      <c r="T2863" t="s">
        <v>203</v>
      </c>
      <c r="U2863" s="2">
        <v>4</v>
      </c>
      <c r="V2863" s="2">
        <v>6</v>
      </c>
      <c r="W2863" s="8">
        <v>0.10869565217391304</v>
      </c>
      <c r="X2863" s="2">
        <v>160</v>
      </c>
      <c r="Y2863" s="45"/>
      <c r="AC2863" s="1" t="str">
        <f>IF(Table13[[#This Row],[TCS MP]]&gt;=Table13[[#This Row],[BMP]],IF(Table13[[#This Row],[TCS MP]]&lt;=Table13[[#This Row],[EMP]],"Good","EMP"),"BMP")</f>
        <v>EMP</v>
      </c>
    </row>
    <row r="2864" spans="1:29" ht="24" customHeight="1" x14ac:dyDescent="0.25">
      <c r="A2864" t="s">
        <v>8706</v>
      </c>
      <c r="B2864" t="s">
        <v>20338</v>
      </c>
      <c r="C2864">
        <v>6292</v>
      </c>
      <c r="D2864" t="s">
        <v>17074</v>
      </c>
      <c r="E2864" t="s">
        <v>8707</v>
      </c>
      <c r="F2864" s="9">
        <f>Table13[[#This Row],[ToMeasure]]-Table13[[#This Row],[FromMeasure]]</f>
        <v>0.22819355</v>
      </c>
      <c r="G2864" s="5" t="s">
        <v>8708</v>
      </c>
      <c r="H2864" s="35">
        <v>0</v>
      </c>
      <c r="I2864" s="56"/>
      <c r="J2864" t="s">
        <v>4488</v>
      </c>
      <c r="K2864" s="58" t="s">
        <v>203</v>
      </c>
      <c r="L2864" s="35">
        <v>0.22819355</v>
      </c>
      <c r="M2864" s="56"/>
      <c r="N2864" t="s">
        <v>8709</v>
      </c>
      <c r="O2864" s="2">
        <v>93</v>
      </c>
      <c r="P2864" s="2">
        <v>0</v>
      </c>
      <c r="Q2864" s="2">
        <v>93</v>
      </c>
      <c r="R2864" t="s">
        <v>8710</v>
      </c>
      <c r="S2864">
        <v>20</v>
      </c>
      <c r="T2864" t="s">
        <v>203</v>
      </c>
      <c r="U2864" s="2">
        <v>4</v>
      </c>
      <c r="V2864" s="2">
        <v>6</v>
      </c>
      <c r="W2864" s="8">
        <v>0.10752688172043011</v>
      </c>
      <c r="X2864" s="2">
        <v>162</v>
      </c>
      <c r="Y2864" s="45"/>
      <c r="AC2864" s="1" t="str">
        <f>IF(Table13[[#This Row],[TCS MP]]&gt;=Table13[[#This Row],[BMP]],IF(Table13[[#This Row],[TCS MP]]&lt;=Table13[[#This Row],[EMP]],"Good","EMP"),"BMP")</f>
        <v>EMP</v>
      </c>
    </row>
    <row r="2865" spans="1:29" ht="24" customHeight="1" x14ac:dyDescent="0.25">
      <c r="A2865" t="s">
        <v>4773</v>
      </c>
      <c r="B2865" t="s">
        <v>20337</v>
      </c>
      <c r="C2865">
        <v>6291</v>
      </c>
      <c r="D2865" t="s">
        <v>17074</v>
      </c>
      <c r="E2865" t="s">
        <v>4774</v>
      </c>
      <c r="F2865" s="9">
        <f>Table13[[#This Row],[ToMeasure]]-Table13[[#This Row],[FromMeasure]]</f>
        <v>0.23445384999999999</v>
      </c>
      <c r="G2865" s="5" t="s">
        <v>4775</v>
      </c>
      <c r="H2865" s="35">
        <v>0</v>
      </c>
      <c r="I2865" s="56"/>
      <c r="J2865" t="s">
        <v>4776</v>
      </c>
      <c r="K2865" s="58" t="s">
        <v>203</v>
      </c>
      <c r="L2865" s="35">
        <v>0.23445384999999999</v>
      </c>
      <c r="M2865" s="56"/>
      <c r="N2865" t="s">
        <v>632</v>
      </c>
      <c r="O2865" s="2">
        <v>83</v>
      </c>
      <c r="P2865" s="2">
        <v>0</v>
      </c>
      <c r="Q2865" s="2">
        <v>83</v>
      </c>
      <c r="R2865" t="s">
        <v>4777</v>
      </c>
      <c r="S2865">
        <v>17</v>
      </c>
      <c r="T2865" t="s">
        <v>203</v>
      </c>
      <c r="U2865" s="2">
        <v>4</v>
      </c>
      <c r="V2865" s="2">
        <v>6</v>
      </c>
      <c r="W2865" s="8">
        <v>0.12048192771084337</v>
      </c>
      <c r="X2865" s="2">
        <v>145</v>
      </c>
      <c r="Y2865" s="45"/>
      <c r="AC2865" s="1" t="str">
        <f>IF(Table13[[#This Row],[TCS MP]]&gt;=Table13[[#This Row],[BMP]],IF(Table13[[#This Row],[TCS MP]]&lt;=Table13[[#This Row],[EMP]],"Good","EMP"),"BMP")</f>
        <v>EMP</v>
      </c>
    </row>
    <row r="2866" spans="1:29" ht="24" customHeight="1" x14ac:dyDescent="0.25">
      <c r="A2866" t="s">
        <v>8711</v>
      </c>
      <c r="B2866" t="s">
        <v>20339</v>
      </c>
      <c r="C2866">
        <v>6293</v>
      </c>
      <c r="D2866" t="s">
        <v>17074</v>
      </c>
      <c r="E2866" t="s">
        <v>8712</v>
      </c>
      <c r="F2866" s="9">
        <f>Table13[[#This Row],[ToMeasure]]-Table13[[#This Row],[FromMeasure]]</f>
        <v>0.28321007999999998</v>
      </c>
      <c r="G2866" s="5" t="s">
        <v>8709</v>
      </c>
      <c r="H2866" s="35">
        <v>0</v>
      </c>
      <c r="I2866" s="56"/>
      <c r="J2866" t="s">
        <v>8708</v>
      </c>
      <c r="K2866" s="58" t="s">
        <v>203</v>
      </c>
      <c r="L2866" s="35">
        <v>0.28321007999999998</v>
      </c>
      <c r="M2866" s="56"/>
      <c r="N2866" t="s">
        <v>4488</v>
      </c>
      <c r="O2866" s="2">
        <v>119</v>
      </c>
      <c r="P2866" s="2">
        <v>0</v>
      </c>
      <c r="Q2866" s="2">
        <v>119</v>
      </c>
      <c r="R2866" t="s">
        <v>8713</v>
      </c>
      <c r="S2866">
        <v>22</v>
      </c>
      <c r="T2866" t="s">
        <v>203</v>
      </c>
      <c r="U2866" s="2">
        <v>8</v>
      </c>
      <c r="V2866" s="2">
        <v>3</v>
      </c>
      <c r="W2866" s="8">
        <v>9.2436974789915971E-2</v>
      </c>
      <c r="X2866" s="2">
        <v>207</v>
      </c>
      <c r="Y2866" s="45"/>
      <c r="AC2866" s="1" t="str">
        <f>IF(Table13[[#This Row],[TCS MP]]&gt;=Table13[[#This Row],[BMP]],IF(Table13[[#This Row],[TCS MP]]&lt;=Table13[[#This Row],[EMP]],"Good","EMP"),"BMP")</f>
        <v>EMP</v>
      </c>
    </row>
    <row r="2867" spans="1:29" ht="24" customHeight="1" x14ac:dyDescent="0.25">
      <c r="A2867" t="s">
        <v>12334</v>
      </c>
      <c r="B2867" t="s">
        <v>20341</v>
      </c>
      <c r="C2867">
        <v>6300</v>
      </c>
      <c r="D2867" t="s">
        <v>17074</v>
      </c>
      <c r="E2867" t="s">
        <v>12335</v>
      </c>
      <c r="F2867" s="9">
        <f>Table13[[#This Row],[ToMeasure]]-Table13[[#This Row],[FromMeasure]]</f>
        <v>0.33985148999999998</v>
      </c>
      <c r="G2867" s="5" t="s">
        <v>9213</v>
      </c>
      <c r="H2867" s="35">
        <v>0</v>
      </c>
      <c r="I2867" s="56"/>
      <c r="J2867" t="s">
        <v>632</v>
      </c>
      <c r="K2867" s="58" t="s">
        <v>203</v>
      </c>
      <c r="L2867" s="35">
        <v>0.33985148999999998</v>
      </c>
      <c r="M2867" s="56"/>
      <c r="N2867" t="s">
        <v>9212</v>
      </c>
      <c r="O2867" s="2">
        <v>314</v>
      </c>
      <c r="P2867" s="2">
        <v>0</v>
      </c>
      <c r="Q2867" s="2">
        <v>314</v>
      </c>
      <c r="R2867" t="s">
        <v>12336</v>
      </c>
      <c r="S2867">
        <v>61</v>
      </c>
      <c r="T2867" t="s">
        <v>203</v>
      </c>
      <c r="U2867" s="2">
        <v>19</v>
      </c>
      <c r="V2867" s="2">
        <v>40</v>
      </c>
      <c r="W2867" s="8">
        <v>0.18789808917197454</v>
      </c>
      <c r="X2867" s="2">
        <v>547</v>
      </c>
      <c r="Y2867" s="45"/>
      <c r="AC2867" s="1" t="str">
        <f>IF(Table13[[#This Row],[TCS MP]]&gt;=Table13[[#This Row],[BMP]],IF(Table13[[#This Row],[TCS MP]]&lt;=Table13[[#This Row],[EMP]],"Good","EMP"),"BMP")</f>
        <v>EMP</v>
      </c>
    </row>
    <row r="2868" spans="1:29" ht="24" customHeight="1" x14ac:dyDescent="0.25">
      <c r="A2868" t="s">
        <v>4778</v>
      </c>
      <c r="B2868" t="s">
        <v>20343</v>
      </c>
      <c r="C2868">
        <v>6302</v>
      </c>
      <c r="D2868" t="s">
        <v>17074</v>
      </c>
      <c r="E2868" t="s">
        <v>2461</v>
      </c>
      <c r="F2868" s="9">
        <f>Table13[[#This Row],[ToMeasure]]-Table13[[#This Row],[FromMeasure]]</f>
        <v>0.27756449999999999</v>
      </c>
      <c r="G2868" s="5" t="s">
        <v>2458</v>
      </c>
      <c r="H2868" s="35">
        <v>0</v>
      </c>
      <c r="I2868" s="56"/>
      <c r="J2868" t="s">
        <v>4488</v>
      </c>
      <c r="K2868" s="58" t="s">
        <v>203</v>
      </c>
      <c r="L2868" s="35">
        <v>0.27756449999999999</v>
      </c>
      <c r="M2868" s="56"/>
      <c r="N2868" t="s">
        <v>4779</v>
      </c>
      <c r="O2868" s="2">
        <v>76</v>
      </c>
      <c r="P2868" s="2">
        <v>0</v>
      </c>
      <c r="Q2868" s="2">
        <v>76</v>
      </c>
      <c r="R2868" t="s">
        <v>4780</v>
      </c>
      <c r="S2868">
        <v>23</v>
      </c>
      <c r="T2868" t="s">
        <v>203</v>
      </c>
      <c r="U2868" s="2">
        <v>3</v>
      </c>
      <c r="V2868" s="2">
        <v>4</v>
      </c>
      <c r="W2868" s="8">
        <v>9.2105263157894732E-2</v>
      </c>
      <c r="X2868" s="2">
        <v>132</v>
      </c>
      <c r="Y2868" s="45"/>
      <c r="AC2868" s="1" t="str">
        <f>IF(Table13[[#This Row],[TCS MP]]&gt;=Table13[[#This Row],[BMP]],IF(Table13[[#This Row],[TCS MP]]&lt;=Table13[[#This Row],[EMP]],"Good","EMP"),"BMP")</f>
        <v>EMP</v>
      </c>
    </row>
    <row r="2869" spans="1:29" ht="24" customHeight="1" x14ac:dyDescent="0.25">
      <c r="A2869" t="s">
        <v>9210</v>
      </c>
      <c r="B2869" t="s">
        <v>20342</v>
      </c>
      <c r="C2869">
        <v>6301</v>
      </c>
      <c r="D2869" t="s">
        <v>17074</v>
      </c>
      <c r="E2869" t="s">
        <v>9211</v>
      </c>
      <c r="F2869" s="9">
        <f>Table13[[#This Row],[ToMeasure]]-Table13[[#This Row],[FromMeasure]]</f>
        <v>0.27046708000000003</v>
      </c>
      <c r="G2869" s="5" t="s">
        <v>9212</v>
      </c>
      <c r="H2869" s="35">
        <v>0</v>
      </c>
      <c r="I2869" s="56"/>
      <c r="J2869" t="s">
        <v>9213</v>
      </c>
      <c r="K2869" s="58" t="s">
        <v>203</v>
      </c>
      <c r="L2869" s="35">
        <v>0.27046708000000003</v>
      </c>
      <c r="M2869" s="56"/>
      <c r="N2869" t="s">
        <v>632</v>
      </c>
      <c r="O2869" s="2">
        <v>145</v>
      </c>
      <c r="P2869" s="2">
        <v>0</v>
      </c>
      <c r="Q2869" s="2">
        <v>145</v>
      </c>
      <c r="R2869" t="s">
        <v>9214</v>
      </c>
      <c r="S2869">
        <v>20</v>
      </c>
      <c r="T2869" t="s">
        <v>203</v>
      </c>
      <c r="U2869" s="2">
        <v>15</v>
      </c>
      <c r="V2869" s="2">
        <v>19</v>
      </c>
      <c r="W2869" s="8">
        <v>0.23448275862068965</v>
      </c>
      <c r="X2869" s="2">
        <v>252</v>
      </c>
      <c r="Y2869" s="45"/>
      <c r="AC2869" s="1" t="str">
        <f>IF(Table13[[#This Row],[TCS MP]]&gt;=Table13[[#This Row],[BMP]],IF(Table13[[#This Row],[TCS MP]]&lt;=Table13[[#This Row],[EMP]],"Good","EMP"),"BMP")</f>
        <v>EMP</v>
      </c>
    </row>
    <row r="2870" spans="1:29" ht="24" customHeight="1" x14ac:dyDescent="0.25">
      <c r="A2870" t="s">
        <v>12337</v>
      </c>
      <c r="B2870" t="s">
        <v>20344</v>
      </c>
      <c r="C2870">
        <v>6303</v>
      </c>
      <c r="D2870" t="s">
        <v>17074</v>
      </c>
      <c r="E2870" t="s">
        <v>12338</v>
      </c>
      <c r="F2870" s="9">
        <f>Table13[[#This Row],[ToMeasure]]-Table13[[#This Row],[FromMeasure]]</f>
        <v>0.23103320999999999</v>
      </c>
      <c r="G2870" s="5" t="s">
        <v>4779</v>
      </c>
      <c r="H2870" s="35">
        <v>0</v>
      </c>
      <c r="I2870" s="56"/>
      <c r="J2870" t="s">
        <v>2458</v>
      </c>
      <c r="K2870" s="58" t="s">
        <v>203</v>
      </c>
      <c r="L2870" s="35">
        <v>0.23103320999999999</v>
      </c>
      <c r="M2870" s="56"/>
      <c r="N2870" t="s">
        <v>4488</v>
      </c>
      <c r="O2870" s="2">
        <v>316</v>
      </c>
      <c r="P2870" s="2">
        <v>0</v>
      </c>
      <c r="Q2870" s="2">
        <v>316</v>
      </c>
      <c r="R2870" t="s">
        <v>12339</v>
      </c>
      <c r="S2870">
        <v>11</v>
      </c>
      <c r="T2870" t="s">
        <v>203</v>
      </c>
      <c r="U2870" s="2">
        <v>45</v>
      </c>
      <c r="V2870" s="2">
        <v>14</v>
      </c>
      <c r="W2870" s="8">
        <v>0.18670886075949367</v>
      </c>
      <c r="X2870" s="2">
        <v>550</v>
      </c>
      <c r="Y2870" s="45"/>
      <c r="AC2870" s="1" t="str">
        <f>IF(Table13[[#This Row],[TCS MP]]&gt;=Table13[[#This Row],[BMP]],IF(Table13[[#This Row],[TCS MP]]&lt;=Table13[[#This Row],[EMP]],"Good","EMP"),"BMP")</f>
        <v>EMP</v>
      </c>
    </row>
    <row r="2871" spans="1:29" ht="24" customHeight="1" x14ac:dyDescent="0.25">
      <c r="A2871" t="s">
        <v>9215</v>
      </c>
      <c r="B2871" t="s">
        <v>20346</v>
      </c>
      <c r="C2871">
        <v>6310</v>
      </c>
      <c r="D2871" t="s">
        <v>17074</v>
      </c>
      <c r="E2871" t="s">
        <v>9216</v>
      </c>
      <c r="F2871" s="9">
        <f>Table13[[#This Row],[ToMeasure]]-Table13[[#This Row],[FromMeasure]]</f>
        <v>0.18170836000000001</v>
      </c>
      <c r="G2871" s="5" t="s">
        <v>4784</v>
      </c>
      <c r="H2871" s="35">
        <v>0</v>
      </c>
      <c r="I2871" s="56"/>
      <c r="J2871" t="s">
        <v>632</v>
      </c>
      <c r="K2871" s="58" t="s">
        <v>203</v>
      </c>
      <c r="L2871" s="35">
        <v>0.18170836000000001</v>
      </c>
      <c r="M2871" s="56"/>
      <c r="N2871" t="s">
        <v>4783</v>
      </c>
      <c r="O2871" s="2">
        <v>1151</v>
      </c>
      <c r="P2871" s="2">
        <v>0</v>
      </c>
      <c r="Q2871" s="2">
        <v>1151</v>
      </c>
      <c r="R2871" t="s">
        <v>9217</v>
      </c>
      <c r="S2871">
        <v>10</v>
      </c>
      <c r="T2871" t="s">
        <v>203</v>
      </c>
      <c r="U2871" s="2">
        <v>75</v>
      </c>
      <c r="V2871" s="2">
        <v>146</v>
      </c>
      <c r="W2871" s="8">
        <v>0.19200695047784536</v>
      </c>
      <c r="X2871" s="2">
        <v>2004</v>
      </c>
      <c r="Y2871" s="45"/>
      <c r="AC2871" s="1" t="str">
        <f>IF(Table13[[#This Row],[TCS MP]]&gt;=Table13[[#This Row],[BMP]],IF(Table13[[#This Row],[TCS MP]]&lt;=Table13[[#This Row],[EMP]],"Good","EMP"),"BMP")</f>
        <v>EMP</v>
      </c>
    </row>
    <row r="2872" spans="1:29" ht="24" customHeight="1" x14ac:dyDescent="0.25">
      <c r="A2872" t="s">
        <v>8714</v>
      </c>
      <c r="B2872" t="s">
        <v>20348</v>
      </c>
      <c r="C2872">
        <v>6312</v>
      </c>
      <c r="D2872" t="s">
        <v>17074</v>
      </c>
      <c r="E2872" t="s">
        <v>8715</v>
      </c>
      <c r="F2872" s="9">
        <f>Table13[[#This Row],[ToMeasure]]-Table13[[#This Row],[FromMeasure]]</f>
        <v>0.18072846000000001</v>
      </c>
      <c r="G2872" s="5" t="s">
        <v>8716</v>
      </c>
      <c r="H2872" s="35">
        <v>0</v>
      </c>
      <c r="I2872" s="56"/>
      <c r="J2872" t="s">
        <v>4488</v>
      </c>
      <c r="K2872" s="58" t="s">
        <v>203</v>
      </c>
      <c r="L2872" s="35">
        <v>0.18072846000000001</v>
      </c>
      <c r="M2872" s="56"/>
      <c r="N2872" t="s">
        <v>2462</v>
      </c>
      <c r="O2872" s="2">
        <v>2763</v>
      </c>
      <c r="P2872" s="2">
        <v>0</v>
      </c>
      <c r="Q2872" s="2">
        <v>2763</v>
      </c>
      <c r="R2872" t="s">
        <v>8717</v>
      </c>
      <c r="S2872">
        <v>12</v>
      </c>
      <c r="T2872" t="s">
        <v>203</v>
      </c>
      <c r="U2872" s="2">
        <v>182</v>
      </c>
      <c r="V2872" s="2">
        <v>350</v>
      </c>
      <c r="W2872" s="8">
        <v>0.19254433586681144</v>
      </c>
      <c r="X2872" s="2">
        <v>4811</v>
      </c>
      <c r="Y2872" s="45"/>
      <c r="AC2872" s="1" t="str">
        <f>IF(Table13[[#This Row],[TCS MP]]&gt;=Table13[[#This Row],[BMP]],IF(Table13[[#This Row],[TCS MP]]&lt;=Table13[[#This Row],[EMP]],"Good","EMP"),"BMP")</f>
        <v>EMP</v>
      </c>
    </row>
    <row r="2873" spans="1:29" ht="24" customHeight="1" x14ac:dyDescent="0.25">
      <c r="A2873" t="s">
        <v>4781</v>
      </c>
      <c r="B2873" t="s">
        <v>20347</v>
      </c>
      <c r="C2873">
        <v>6311</v>
      </c>
      <c r="D2873" t="s">
        <v>17074</v>
      </c>
      <c r="E2873" t="s">
        <v>4782</v>
      </c>
      <c r="F2873" s="9">
        <f>Table13[[#This Row],[ToMeasure]]-Table13[[#This Row],[FromMeasure]]</f>
        <v>0.17690939999999999</v>
      </c>
      <c r="G2873" s="5" t="s">
        <v>4783</v>
      </c>
      <c r="H2873" s="35">
        <v>0</v>
      </c>
      <c r="I2873" s="56"/>
      <c r="J2873" t="s">
        <v>4784</v>
      </c>
      <c r="K2873" s="58" t="s">
        <v>203</v>
      </c>
      <c r="L2873" s="35">
        <v>0.17690939999999999</v>
      </c>
      <c r="M2873" s="56"/>
      <c r="N2873" t="s">
        <v>632</v>
      </c>
      <c r="O2873" s="2">
        <v>1599</v>
      </c>
      <c r="P2873" s="2">
        <v>0</v>
      </c>
      <c r="Q2873" s="2">
        <v>1599</v>
      </c>
      <c r="R2873" t="s">
        <v>4785</v>
      </c>
      <c r="S2873">
        <v>25</v>
      </c>
      <c r="T2873" t="s">
        <v>203</v>
      </c>
      <c r="U2873" s="2">
        <v>79</v>
      </c>
      <c r="V2873" s="2">
        <v>30</v>
      </c>
      <c r="W2873" s="8">
        <v>6.8167604752970609E-2</v>
      </c>
      <c r="X2873" s="2">
        <v>2784</v>
      </c>
      <c r="Y2873" s="45"/>
      <c r="AC2873" s="1" t="str">
        <f>IF(Table13[[#This Row],[TCS MP]]&gt;=Table13[[#This Row],[BMP]],IF(Table13[[#This Row],[TCS MP]]&lt;=Table13[[#This Row],[EMP]],"Good","EMP"),"BMP")</f>
        <v>EMP</v>
      </c>
    </row>
    <row r="2874" spans="1:29" ht="24" customHeight="1" x14ac:dyDescent="0.25">
      <c r="A2874" t="s">
        <v>9218</v>
      </c>
      <c r="B2874" t="s">
        <v>20349</v>
      </c>
      <c r="C2874">
        <v>6313</v>
      </c>
      <c r="D2874" t="s">
        <v>17074</v>
      </c>
      <c r="E2874" t="s">
        <v>2464</v>
      </c>
      <c r="F2874" s="9">
        <f>Table13[[#This Row],[ToMeasure]]-Table13[[#This Row],[FromMeasure]]</f>
        <v>0.19993991999999999</v>
      </c>
      <c r="G2874" s="5" t="s">
        <v>2462</v>
      </c>
      <c r="H2874" s="35">
        <v>0</v>
      </c>
      <c r="I2874" s="56"/>
      <c r="J2874" t="s">
        <v>8716</v>
      </c>
      <c r="K2874" s="58" t="s">
        <v>203</v>
      </c>
      <c r="L2874" s="35">
        <v>0.19993991999999999</v>
      </c>
      <c r="M2874" s="56"/>
      <c r="N2874" t="s">
        <v>4488</v>
      </c>
      <c r="O2874" s="2">
        <v>1767</v>
      </c>
      <c r="P2874" s="2">
        <v>0</v>
      </c>
      <c r="Q2874" s="2">
        <v>1767</v>
      </c>
      <c r="R2874" t="s">
        <v>9219</v>
      </c>
      <c r="S2874">
        <v>10</v>
      </c>
      <c r="T2874" t="s">
        <v>203</v>
      </c>
      <c r="U2874" s="2">
        <v>116</v>
      </c>
      <c r="V2874" s="2">
        <v>225</v>
      </c>
      <c r="W2874" s="8">
        <v>0.19298245614035087</v>
      </c>
      <c r="X2874" s="2">
        <v>3077</v>
      </c>
      <c r="Y2874" s="45"/>
      <c r="AC2874" s="1" t="str">
        <f>IF(Table13[[#This Row],[TCS MP]]&gt;=Table13[[#This Row],[BMP]],IF(Table13[[#This Row],[TCS MP]]&lt;=Table13[[#This Row],[EMP]],"Good","EMP"),"BMP")</f>
        <v>EMP</v>
      </c>
    </row>
    <row r="2875" spans="1:29" ht="24" customHeight="1" x14ac:dyDescent="0.25">
      <c r="A2875" t="s">
        <v>9220</v>
      </c>
      <c r="B2875" t="s">
        <v>20351</v>
      </c>
      <c r="C2875">
        <v>6320</v>
      </c>
      <c r="D2875" t="s">
        <v>17074</v>
      </c>
      <c r="E2875" t="s">
        <v>9221</v>
      </c>
      <c r="F2875" s="9">
        <f>Table13[[#This Row],[ToMeasure]]-Table13[[#This Row],[FromMeasure]]</f>
        <v>0.13623297000000001</v>
      </c>
      <c r="G2875" s="5" t="s">
        <v>9222</v>
      </c>
      <c r="H2875" s="35">
        <v>0</v>
      </c>
      <c r="I2875" s="56"/>
      <c r="J2875" t="s">
        <v>632</v>
      </c>
      <c r="K2875" s="58" t="s">
        <v>203</v>
      </c>
      <c r="L2875" s="35">
        <v>0.13623297000000001</v>
      </c>
      <c r="M2875" s="56"/>
      <c r="N2875" t="s">
        <v>9223</v>
      </c>
      <c r="O2875" s="2">
        <v>125</v>
      </c>
      <c r="P2875" s="2">
        <v>0</v>
      </c>
      <c r="Q2875" s="2">
        <v>125</v>
      </c>
      <c r="R2875" t="s">
        <v>9224</v>
      </c>
      <c r="S2875">
        <v>19</v>
      </c>
      <c r="T2875" t="s">
        <v>203</v>
      </c>
      <c r="U2875" s="2">
        <v>7</v>
      </c>
      <c r="V2875" s="2">
        <v>13</v>
      </c>
      <c r="W2875" s="8">
        <v>0.16</v>
      </c>
      <c r="X2875" s="2">
        <v>218</v>
      </c>
      <c r="Y2875" s="45"/>
      <c r="AC2875" s="1" t="str">
        <f>IF(Table13[[#This Row],[TCS MP]]&gt;=Table13[[#This Row],[BMP]],IF(Table13[[#This Row],[TCS MP]]&lt;=Table13[[#This Row],[EMP]],"Good","EMP"),"BMP")</f>
        <v>EMP</v>
      </c>
    </row>
    <row r="2876" spans="1:29" ht="24" customHeight="1" x14ac:dyDescent="0.25">
      <c r="A2876" t="s">
        <v>4786</v>
      </c>
      <c r="B2876" t="s">
        <v>20353</v>
      </c>
      <c r="C2876">
        <v>6322</v>
      </c>
      <c r="D2876" t="s">
        <v>17074</v>
      </c>
      <c r="E2876" t="s">
        <v>4787</v>
      </c>
      <c r="F2876" s="9">
        <f>Table13[[#This Row],[ToMeasure]]-Table13[[#This Row],[FromMeasure]]</f>
        <v>0.44276837000000002</v>
      </c>
      <c r="G2876" s="5" t="s">
        <v>4788</v>
      </c>
      <c r="H2876" s="35">
        <v>0</v>
      </c>
      <c r="I2876" s="56"/>
      <c r="J2876" t="s">
        <v>4488</v>
      </c>
      <c r="K2876" s="58" t="s">
        <v>203</v>
      </c>
      <c r="L2876" s="35">
        <v>0.44276837000000002</v>
      </c>
      <c r="M2876" s="56"/>
      <c r="N2876" t="s">
        <v>4653</v>
      </c>
      <c r="O2876" s="2">
        <v>84</v>
      </c>
      <c r="P2876" s="2">
        <v>0</v>
      </c>
      <c r="Q2876" s="2">
        <v>84</v>
      </c>
      <c r="R2876" t="s">
        <v>4789</v>
      </c>
      <c r="S2876">
        <v>17</v>
      </c>
      <c r="T2876" t="s">
        <v>203</v>
      </c>
      <c r="U2876" s="2">
        <v>4</v>
      </c>
      <c r="V2876" s="2">
        <v>8</v>
      </c>
      <c r="W2876" s="8">
        <v>0.14285714285714285</v>
      </c>
      <c r="X2876" s="2">
        <v>146</v>
      </c>
      <c r="Y2876" s="45"/>
      <c r="AC2876" s="1" t="str">
        <f>IF(Table13[[#This Row],[TCS MP]]&gt;=Table13[[#This Row],[BMP]],IF(Table13[[#This Row],[TCS MP]]&lt;=Table13[[#This Row],[EMP]],"Good","EMP"),"BMP")</f>
        <v>EMP</v>
      </c>
    </row>
    <row r="2877" spans="1:29" ht="24" customHeight="1" x14ac:dyDescent="0.25">
      <c r="A2877" t="s">
        <v>9225</v>
      </c>
      <c r="B2877" t="s">
        <v>20352</v>
      </c>
      <c r="C2877">
        <v>6321</v>
      </c>
      <c r="D2877" t="s">
        <v>17074</v>
      </c>
      <c r="E2877" t="s">
        <v>9226</v>
      </c>
      <c r="F2877" s="9">
        <f>Table13[[#This Row],[ToMeasure]]-Table13[[#This Row],[FromMeasure]]</f>
        <v>0.11233886999999999</v>
      </c>
      <c r="G2877" s="5" t="s">
        <v>9223</v>
      </c>
      <c r="H2877" s="35">
        <v>0</v>
      </c>
      <c r="I2877" s="56"/>
      <c r="J2877" t="s">
        <v>9222</v>
      </c>
      <c r="K2877" s="58" t="s">
        <v>203</v>
      </c>
      <c r="L2877" s="35">
        <v>0.11233886999999999</v>
      </c>
      <c r="M2877" s="56"/>
      <c r="N2877" t="s">
        <v>632</v>
      </c>
      <c r="O2877" s="2">
        <v>76</v>
      </c>
      <c r="P2877" s="2">
        <v>0</v>
      </c>
      <c r="Q2877" s="2">
        <v>76</v>
      </c>
      <c r="R2877" t="s">
        <v>9227</v>
      </c>
      <c r="S2877">
        <v>26</v>
      </c>
      <c r="T2877" t="s">
        <v>203</v>
      </c>
      <c r="U2877" s="2">
        <v>3</v>
      </c>
      <c r="V2877" s="2">
        <v>8</v>
      </c>
      <c r="W2877" s="8">
        <v>0.14473684210526316</v>
      </c>
      <c r="X2877" s="2">
        <v>132</v>
      </c>
      <c r="Y2877" s="45"/>
      <c r="AC2877" s="1" t="str">
        <f>IF(Table13[[#This Row],[TCS MP]]&gt;=Table13[[#This Row],[BMP]],IF(Table13[[#This Row],[TCS MP]]&lt;=Table13[[#This Row],[EMP]],"Good","EMP"),"BMP")</f>
        <v>EMP</v>
      </c>
    </row>
    <row r="2878" spans="1:29" ht="24" customHeight="1" x14ac:dyDescent="0.25">
      <c r="A2878" t="s">
        <v>8718</v>
      </c>
      <c r="B2878" t="s">
        <v>20354</v>
      </c>
      <c r="C2878">
        <v>6323</v>
      </c>
      <c r="D2878" t="s">
        <v>17074</v>
      </c>
      <c r="E2878" t="s">
        <v>8719</v>
      </c>
      <c r="F2878" s="9">
        <f>Table13[[#This Row],[ToMeasure]]-Table13[[#This Row],[FromMeasure]]</f>
        <v>0.13948807999999999</v>
      </c>
      <c r="G2878" s="5" t="s">
        <v>8720</v>
      </c>
      <c r="H2878" s="35">
        <v>0</v>
      </c>
      <c r="I2878" s="56"/>
      <c r="J2878" t="s">
        <v>880</v>
      </c>
      <c r="K2878" s="58" t="s">
        <v>203</v>
      </c>
      <c r="L2878" s="35">
        <v>0.13948807999999999</v>
      </c>
      <c r="M2878" s="56"/>
      <c r="N2878" t="s">
        <v>4488</v>
      </c>
      <c r="O2878" s="2">
        <v>92</v>
      </c>
      <c r="P2878" s="2">
        <v>0</v>
      </c>
      <c r="Q2878" s="2">
        <v>92</v>
      </c>
      <c r="R2878" t="s">
        <v>8721</v>
      </c>
      <c r="S2878">
        <v>21</v>
      </c>
      <c r="T2878" t="s">
        <v>203</v>
      </c>
      <c r="U2878" s="2">
        <v>3</v>
      </c>
      <c r="V2878" s="2">
        <v>1</v>
      </c>
      <c r="W2878" s="8">
        <v>4.3478260869565216E-2</v>
      </c>
      <c r="X2878" s="2">
        <v>160</v>
      </c>
      <c r="Y2878" s="45"/>
      <c r="AC2878" s="1" t="str">
        <f>IF(Table13[[#This Row],[TCS MP]]&gt;=Table13[[#This Row],[BMP]],IF(Table13[[#This Row],[TCS MP]]&lt;=Table13[[#This Row],[EMP]],"Good","EMP"),"BMP")</f>
        <v>EMP</v>
      </c>
    </row>
    <row r="2879" spans="1:29" ht="24" customHeight="1" x14ac:dyDescent="0.25">
      <c r="A2879" t="s">
        <v>4790</v>
      </c>
      <c r="B2879" t="s">
        <v>20356</v>
      </c>
      <c r="C2879">
        <v>6330</v>
      </c>
      <c r="D2879" t="s">
        <v>17074</v>
      </c>
      <c r="E2879" t="s">
        <v>4791</v>
      </c>
      <c r="F2879" s="9">
        <f>Table13[[#This Row],[ToMeasure]]-Table13[[#This Row],[FromMeasure]]</f>
        <v>0.16934315999999999</v>
      </c>
      <c r="G2879" s="5" t="s">
        <v>4792</v>
      </c>
      <c r="H2879" s="35">
        <v>0</v>
      </c>
      <c r="I2879" s="56"/>
      <c r="J2879" t="s">
        <v>632</v>
      </c>
      <c r="K2879" s="58" t="s">
        <v>203</v>
      </c>
      <c r="L2879" s="35">
        <v>0.16934315999999999</v>
      </c>
      <c r="M2879" s="56"/>
      <c r="N2879" t="s">
        <v>4793</v>
      </c>
      <c r="O2879" s="2">
        <v>1032</v>
      </c>
      <c r="P2879" s="2">
        <v>0</v>
      </c>
      <c r="Q2879" s="2">
        <v>1032</v>
      </c>
      <c r="R2879" t="s">
        <v>4794</v>
      </c>
      <c r="S2879">
        <v>11</v>
      </c>
      <c r="T2879" t="s">
        <v>203</v>
      </c>
      <c r="U2879" s="2">
        <v>69</v>
      </c>
      <c r="V2879" s="2">
        <v>131</v>
      </c>
      <c r="W2879" s="8">
        <v>0.19379844961240311</v>
      </c>
      <c r="X2879" s="2">
        <v>1797</v>
      </c>
      <c r="Y2879" s="45"/>
      <c r="AC2879" s="1" t="str">
        <f>IF(Table13[[#This Row],[TCS MP]]&gt;=Table13[[#This Row],[BMP]],IF(Table13[[#This Row],[TCS MP]]&lt;=Table13[[#This Row],[EMP]],"Good","EMP"),"BMP")</f>
        <v>EMP</v>
      </c>
    </row>
    <row r="2880" spans="1:29" ht="24" customHeight="1" x14ac:dyDescent="0.25">
      <c r="A2880" t="s">
        <v>8722</v>
      </c>
      <c r="B2880" t="s">
        <v>20358</v>
      </c>
      <c r="C2880">
        <v>6332</v>
      </c>
      <c r="D2880" t="s">
        <v>17074</v>
      </c>
      <c r="E2880" t="s">
        <v>8723</v>
      </c>
      <c r="F2880" s="9">
        <f>Table13[[#This Row],[ToMeasure]]-Table13[[#This Row],[FromMeasure]]</f>
        <v>0.28842827999999998</v>
      </c>
      <c r="G2880" s="5" t="s">
        <v>8724</v>
      </c>
      <c r="H2880" s="35">
        <v>0</v>
      </c>
      <c r="I2880" s="56"/>
      <c r="J2880" t="s">
        <v>4488</v>
      </c>
      <c r="K2880" s="58" t="s">
        <v>203</v>
      </c>
      <c r="L2880" s="35">
        <v>0.28842827999999998</v>
      </c>
      <c r="M2880" s="56"/>
      <c r="N2880" t="s">
        <v>8725</v>
      </c>
      <c r="O2880" s="2">
        <v>996</v>
      </c>
      <c r="P2880" s="2">
        <v>0</v>
      </c>
      <c r="Q2880" s="2">
        <v>996</v>
      </c>
      <c r="R2880" t="s">
        <v>8726</v>
      </c>
      <c r="S2880">
        <v>21</v>
      </c>
      <c r="T2880" t="s">
        <v>203</v>
      </c>
      <c r="U2880" s="2">
        <v>14</v>
      </c>
      <c r="V2880" s="2">
        <v>27</v>
      </c>
      <c r="W2880" s="8">
        <v>4.1164658634538151E-2</v>
      </c>
      <c r="X2880" s="2">
        <v>1734</v>
      </c>
      <c r="Y2880" s="45"/>
      <c r="AC2880" s="1" t="str">
        <f>IF(Table13[[#This Row],[TCS MP]]&gt;=Table13[[#This Row],[BMP]],IF(Table13[[#This Row],[TCS MP]]&lt;=Table13[[#This Row],[EMP]],"Good","EMP"),"BMP")</f>
        <v>EMP</v>
      </c>
    </row>
    <row r="2881" spans="1:29" ht="24" customHeight="1" x14ac:dyDescent="0.25">
      <c r="A2881" t="s">
        <v>4795</v>
      </c>
      <c r="B2881" t="s">
        <v>20357</v>
      </c>
      <c r="C2881">
        <v>6331</v>
      </c>
      <c r="D2881" t="s">
        <v>17074</v>
      </c>
      <c r="E2881" t="s">
        <v>4796</v>
      </c>
      <c r="F2881" s="9">
        <f>Table13[[#This Row],[ToMeasure]]-Table13[[#This Row],[FromMeasure]]</f>
        <v>0.14376317</v>
      </c>
      <c r="G2881" s="5" t="s">
        <v>4793</v>
      </c>
      <c r="H2881" s="35">
        <v>0</v>
      </c>
      <c r="I2881" s="56"/>
      <c r="J2881" t="s">
        <v>4792</v>
      </c>
      <c r="K2881" s="58" t="s">
        <v>203</v>
      </c>
      <c r="L2881" s="35">
        <v>0.14376317</v>
      </c>
      <c r="M2881" s="56"/>
      <c r="N2881" t="s">
        <v>632</v>
      </c>
      <c r="O2881" s="2">
        <v>3206</v>
      </c>
      <c r="P2881" s="2">
        <v>0</v>
      </c>
      <c r="Q2881" s="2">
        <v>3206</v>
      </c>
      <c r="R2881" t="s">
        <v>4797</v>
      </c>
      <c r="S2881">
        <v>9</v>
      </c>
      <c r="T2881" t="s">
        <v>203</v>
      </c>
      <c r="U2881" s="2">
        <v>211</v>
      </c>
      <c r="V2881" s="2">
        <v>408</v>
      </c>
      <c r="W2881" s="8">
        <v>0.19307548346849657</v>
      </c>
      <c r="X2881" s="2">
        <v>5582</v>
      </c>
      <c r="Y2881" s="45"/>
      <c r="AC2881" s="1" t="str">
        <f>IF(Table13[[#This Row],[TCS MP]]&gt;=Table13[[#This Row],[BMP]],IF(Table13[[#This Row],[TCS MP]]&lt;=Table13[[#This Row],[EMP]],"Good","EMP"),"BMP")</f>
        <v>EMP</v>
      </c>
    </row>
    <row r="2882" spans="1:29" ht="24" customHeight="1" x14ac:dyDescent="0.25">
      <c r="A2882" t="s">
        <v>12340</v>
      </c>
      <c r="B2882" t="s">
        <v>20359</v>
      </c>
      <c r="C2882">
        <v>6333</v>
      </c>
      <c r="D2882" t="s">
        <v>17074</v>
      </c>
      <c r="E2882" t="s">
        <v>12341</v>
      </c>
      <c r="F2882" s="9">
        <f>Table13[[#This Row],[ToMeasure]]-Table13[[#This Row],[FromMeasure]]</f>
        <v>0.18099403999999999</v>
      </c>
      <c r="G2882" s="5" t="s">
        <v>8725</v>
      </c>
      <c r="H2882" s="35">
        <v>0</v>
      </c>
      <c r="I2882" s="56"/>
      <c r="J2882" t="s">
        <v>8724</v>
      </c>
      <c r="K2882" s="58" t="s">
        <v>203</v>
      </c>
      <c r="L2882" s="35">
        <v>0.18099403999999999</v>
      </c>
      <c r="M2882" s="56"/>
      <c r="N2882" t="s">
        <v>4488</v>
      </c>
      <c r="O2882" s="2">
        <v>1315</v>
      </c>
      <c r="P2882" s="2">
        <v>0</v>
      </c>
      <c r="Q2882" s="2">
        <v>1315</v>
      </c>
      <c r="R2882" t="s">
        <v>12342</v>
      </c>
      <c r="S2882">
        <v>10</v>
      </c>
      <c r="T2882" t="s">
        <v>203</v>
      </c>
      <c r="U2882" s="2">
        <v>86</v>
      </c>
      <c r="V2882" s="2">
        <v>164</v>
      </c>
      <c r="W2882" s="8">
        <v>0.19011406844106463</v>
      </c>
      <c r="X2882" s="2">
        <v>2290</v>
      </c>
      <c r="Y2882" s="45"/>
      <c r="AC2882" s="1" t="str">
        <f>IF(Table13[[#This Row],[TCS MP]]&gt;=Table13[[#This Row],[BMP]],IF(Table13[[#This Row],[TCS MP]]&lt;=Table13[[#This Row],[EMP]],"Good","EMP"),"BMP")</f>
        <v>EMP</v>
      </c>
    </row>
    <row r="2883" spans="1:29" ht="24" customHeight="1" x14ac:dyDescent="0.25">
      <c r="A2883" t="s">
        <v>9228</v>
      </c>
      <c r="B2883" t="s">
        <v>20361</v>
      </c>
      <c r="C2883">
        <v>6340</v>
      </c>
      <c r="D2883" t="s">
        <v>17074</v>
      </c>
      <c r="E2883" t="s">
        <v>9229</v>
      </c>
      <c r="F2883" s="9">
        <f>Table13[[#This Row],[ToMeasure]]-Table13[[#This Row],[FromMeasure]]</f>
        <v>0.28880867999999998</v>
      </c>
      <c r="G2883" s="5" t="s">
        <v>4804</v>
      </c>
      <c r="H2883" s="35">
        <v>0</v>
      </c>
      <c r="I2883" s="56"/>
      <c r="J2883" t="s">
        <v>632</v>
      </c>
      <c r="K2883" s="58" t="s">
        <v>203</v>
      </c>
      <c r="L2883" s="35">
        <v>0.28880867999999998</v>
      </c>
      <c r="M2883" s="56"/>
      <c r="N2883" t="s">
        <v>2466</v>
      </c>
      <c r="O2883" s="2">
        <v>1596</v>
      </c>
      <c r="P2883" s="2">
        <v>0</v>
      </c>
      <c r="Q2883" s="2">
        <v>1596</v>
      </c>
      <c r="R2883" t="s">
        <v>9230</v>
      </c>
      <c r="S2883">
        <v>13</v>
      </c>
      <c r="T2883" t="s">
        <v>203</v>
      </c>
      <c r="U2883" s="2">
        <v>104</v>
      </c>
      <c r="V2883" s="2">
        <v>202</v>
      </c>
      <c r="W2883" s="8">
        <v>0.19172932330827067</v>
      </c>
      <c r="X2883" s="2">
        <v>2779</v>
      </c>
      <c r="Y2883" s="45"/>
      <c r="AC2883" s="1" t="str">
        <f>IF(Table13[[#This Row],[TCS MP]]&gt;=Table13[[#This Row],[BMP]],IF(Table13[[#This Row],[TCS MP]]&lt;=Table13[[#This Row],[EMP]],"Good","EMP"),"BMP")</f>
        <v>EMP</v>
      </c>
    </row>
    <row r="2884" spans="1:29" ht="24" customHeight="1" x14ac:dyDescent="0.25">
      <c r="A2884" t="s">
        <v>4798</v>
      </c>
      <c r="B2884" t="s">
        <v>20363</v>
      </c>
      <c r="C2884">
        <v>6342</v>
      </c>
      <c r="D2884" t="s">
        <v>17074</v>
      </c>
      <c r="E2884" t="s">
        <v>4799</v>
      </c>
      <c r="F2884" s="9">
        <f>Table13[[#This Row],[ToMeasure]]-Table13[[#This Row],[FromMeasure]]</f>
        <v>0.23385286</v>
      </c>
      <c r="G2884" s="5" t="s">
        <v>4800</v>
      </c>
      <c r="H2884" s="35">
        <v>0</v>
      </c>
      <c r="I2884" s="56"/>
      <c r="J2884" t="s">
        <v>4488</v>
      </c>
      <c r="K2884" s="58" t="s">
        <v>203</v>
      </c>
      <c r="L2884" s="35">
        <v>0.23385286</v>
      </c>
      <c r="M2884" s="56"/>
      <c r="N2884" t="s">
        <v>4801</v>
      </c>
      <c r="O2884" s="2">
        <v>174</v>
      </c>
      <c r="P2884" s="2">
        <v>0</v>
      </c>
      <c r="Q2884" s="2">
        <v>174</v>
      </c>
      <c r="R2884" t="s">
        <v>4802</v>
      </c>
      <c r="S2884">
        <v>15</v>
      </c>
      <c r="T2884" t="s">
        <v>203</v>
      </c>
      <c r="U2884" s="2">
        <v>9</v>
      </c>
      <c r="V2884" s="2">
        <v>20</v>
      </c>
      <c r="W2884" s="8">
        <v>0.16666666666666666</v>
      </c>
      <c r="X2884" s="2">
        <v>303</v>
      </c>
      <c r="Y2884" s="45"/>
      <c r="AC2884" s="1" t="str">
        <f>IF(Table13[[#This Row],[TCS MP]]&gt;=Table13[[#This Row],[BMP]],IF(Table13[[#This Row],[TCS MP]]&lt;=Table13[[#This Row],[EMP]],"Good","EMP"),"BMP")</f>
        <v>EMP</v>
      </c>
    </row>
    <row r="2885" spans="1:29" ht="24" customHeight="1" x14ac:dyDescent="0.25">
      <c r="A2885" t="s">
        <v>4803</v>
      </c>
      <c r="B2885" t="s">
        <v>20362</v>
      </c>
      <c r="C2885">
        <v>6341</v>
      </c>
      <c r="D2885" t="s">
        <v>17074</v>
      </c>
      <c r="E2885" t="s">
        <v>2468</v>
      </c>
      <c r="F2885" s="9">
        <f>Table13[[#This Row],[ToMeasure]]-Table13[[#This Row],[FromMeasure]]</f>
        <v>0.21415195000000001</v>
      </c>
      <c r="G2885" s="5" t="s">
        <v>2466</v>
      </c>
      <c r="H2885" s="35">
        <v>0</v>
      </c>
      <c r="I2885" s="56"/>
      <c r="J2885" t="s">
        <v>4804</v>
      </c>
      <c r="K2885" s="58" t="s">
        <v>203</v>
      </c>
      <c r="L2885" s="35">
        <v>0.21415195000000001</v>
      </c>
      <c r="M2885" s="56"/>
      <c r="N2885" t="s">
        <v>632</v>
      </c>
      <c r="O2885" s="2">
        <v>93</v>
      </c>
      <c r="P2885" s="2">
        <v>0</v>
      </c>
      <c r="Q2885" s="2">
        <v>93</v>
      </c>
      <c r="R2885" t="s">
        <v>4805</v>
      </c>
      <c r="S2885">
        <v>16</v>
      </c>
      <c r="T2885" t="s">
        <v>203</v>
      </c>
      <c r="U2885" s="2">
        <v>4</v>
      </c>
      <c r="V2885" s="2">
        <v>6</v>
      </c>
      <c r="W2885" s="8">
        <v>0.10752688172043011</v>
      </c>
      <c r="X2885" s="2">
        <v>162</v>
      </c>
      <c r="Y2885" s="45"/>
      <c r="AC2885" s="1" t="str">
        <f>IF(Table13[[#This Row],[TCS MP]]&gt;=Table13[[#This Row],[BMP]],IF(Table13[[#This Row],[TCS MP]]&lt;=Table13[[#This Row],[EMP]],"Good","EMP"),"BMP")</f>
        <v>EMP</v>
      </c>
    </row>
    <row r="2886" spans="1:29" ht="24" customHeight="1" x14ac:dyDescent="0.25">
      <c r="A2886" t="s">
        <v>9231</v>
      </c>
      <c r="B2886" t="s">
        <v>20364</v>
      </c>
      <c r="C2886">
        <v>6343</v>
      </c>
      <c r="D2886" t="s">
        <v>17074</v>
      </c>
      <c r="E2886" t="s">
        <v>9232</v>
      </c>
      <c r="F2886" s="9">
        <f>Table13[[#This Row],[ToMeasure]]-Table13[[#This Row],[FromMeasure]]</f>
        <v>0.26505570000000001</v>
      </c>
      <c r="G2886" s="5" t="s">
        <v>4801</v>
      </c>
      <c r="H2886" s="35">
        <v>0</v>
      </c>
      <c r="I2886" s="56"/>
      <c r="J2886" t="s">
        <v>4800</v>
      </c>
      <c r="K2886" s="58" t="s">
        <v>203</v>
      </c>
      <c r="L2886" s="35">
        <v>0.26505570000000001</v>
      </c>
      <c r="M2886" s="56"/>
      <c r="N2886" t="s">
        <v>4488</v>
      </c>
      <c r="O2886" s="2">
        <v>1543</v>
      </c>
      <c r="P2886" s="2">
        <v>0</v>
      </c>
      <c r="Q2886" s="2">
        <v>1543</v>
      </c>
      <c r="R2886" t="s">
        <v>9233</v>
      </c>
      <c r="S2886">
        <v>11</v>
      </c>
      <c r="T2886" t="s">
        <v>203</v>
      </c>
      <c r="U2886" s="2">
        <v>100</v>
      </c>
      <c r="V2886" s="2">
        <v>194</v>
      </c>
      <c r="W2886" s="8">
        <v>0.19053791315618923</v>
      </c>
      <c r="X2886" s="2">
        <v>2687</v>
      </c>
      <c r="Y2886" s="45"/>
      <c r="AC2886" s="1" t="str">
        <f>IF(Table13[[#This Row],[TCS MP]]&gt;=Table13[[#This Row],[BMP]],IF(Table13[[#This Row],[TCS MP]]&lt;=Table13[[#This Row],[EMP]],"Good","EMP"),"BMP")</f>
        <v>EMP</v>
      </c>
    </row>
    <row r="2887" spans="1:29" ht="24" customHeight="1" x14ac:dyDescent="0.25">
      <c r="A2887" t="s">
        <v>8727</v>
      </c>
      <c r="B2887" t="s">
        <v>20366</v>
      </c>
      <c r="C2887">
        <v>6350</v>
      </c>
      <c r="D2887" t="s">
        <v>17074</v>
      </c>
      <c r="E2887" t="s">
        <v>8728</v>
      </c>
      <c r="F2887" s="9">
        <f>Table13[[#This Row],[ToMeasure]]-Table13[[#This Row],[FromMeasure]]</f>
        <v>0.33650205999999999</v>
      </c>
      <c r="G2887" s="5" t="s">
        <v>4809</v>
      </c>
      <c r="H2887" s="35">
        <v>0</v>
      </c>
      <c r="I2887" s="56"/>
      <c r="J2887" t="s">
        <v>632</v>
      </c>
      <c r="K2887" s="58" t="s">
        <v>203</v>
      </c>
      <c r="L2887" s="35">
        <v>0.33650205999999999</v>
      </c>
      <c r="M2887" s="56"/>
      <c r="N2887" t="s">
        <v>2471</v>
      </c>
      <c r="O2887" s="2">
        <v>1127</v>
      </c>
      <c r="P2887" s="2">
        <v>0</v>
      </c>
      <c r="Q2887" s="2">
        <v>1127</v>
      </c>
      <c r="R2887" t="s">
        <v>8729</v>
      </c>
      <c r="S2887">
        <v>11</v>
      </c>
      <c r="T2887" t="s">
        <v>203</v>
      </c>
      <c r="U2887" s="2">
        <v>74</v>
      </c>
      <c r="V2887" s="2">
        <v>143</v>
      </c>
      <c r="W2887" s="8">
        <v>0.19254658385093168</v>
      </c>
      <c r="X2887" s="2">
        <v>1962</v>
      </c>
      <c r="Y2887" s="45"/>
      <c r="AC2887" s="1" t="str">
        <f>IF(Table13[[#This Row],[TCS MP]]&gt;=Table13[[#This Row],[BMP]],IF(Table13[[#This Row],[TCS MP]]&lt;=Table13[[#This Row],[EMP]],"Good","EMP"),"BMP")</f>
        <v>EMP</v>
      </c>
    </row>
    <row r="2888" spans="1:29" ht="24" customHeight="1" x14ac:dyDescent="0.25">
      <c r="A2888" t="s">
        <v>4806</v>
      </c>
      <c r="B2888" t="s">
        <v>20368</v>
      </c>
      <c r="C2888">
        <v>6352</v>
      </c>
      <c r="D2888" t="s">
        <v>17074</v>
      </c>
      <c r="E2888" t="s">
        <v>2477</v>
      </c>
      <c r="F2888" s="9">
        <f>Table13[[#This Row],[ToMeasure]]-Table13[[#This Row],[FromMeasure]]</f>
        <v>0.25298346999999999</v>
      </c>
      <c r="G2888" s="5" t="s">
        <v>2474</v>
      </c>
      <c r="H2888" s="35">
        <v>0</v>
      </c>
      <c r="I2888" s="56"/>
      <c r="J2888" t="s">
        <v>4488</v>
      </c>
      <c r="K2888" s="58" t="s">
        <v>203</v>
      </c>
      <c r="L2888" s="35">
        <v>0.25298346999999999</v>
      </c>
      <c r="M2888" s="56"/>
      <c r="N2888" t="s">
        <v>889</v>
      </c>
      <c r="O2888" s="2">
        <v>2091</v>
      </c>
      <c r="P2888" s="2">
        <v>0</v>
      </c>
      <c r="Q2888" s="2">
        <v>2091</v>
      </c>
      <c r="R2888" t="s">
        <v>4807</v>
      </c>
      <c r="S2888">
        <v>11</v>
      </c>
      <c r="T2888" t="s">
        <v>203</v>
      </c>
      <c r="U2888" s="2">
        <v>137</v>
      </c>
      <c r="V2888" s="2">
        <v>265</v>
      </c>
      <c r="W2888" s="8">
        <v>0.19225251076040173</v>
      </c>
      <c r="X2888" s="2">
        <v>3641</v>
      </c>
      <c r="Y2888" s="45"/>
      <c r="AC2888" s="1" t="str">
        <f>IF(Table13[[#This Row],[TCS MP]]&gt;=Table13[[#This Row],[BMP]],IF(Table13[[#This Row],[TCS MP]]&lt;=Table13[[#This Row],[EMP]],"Good","EMP"),"BMP")</f>
        <v>EMP</v>
      </c>
    </row>
    <row r="2889" spans="1:29" ht="24" customHeight="1" x14ac:dyDescent="0.25">
      <c r="A2889" t="s">
        <v>4808</v>
      </c>
      <c r="B2889" t="s">
        <v>20367</v>
      </c>
      <c r="C2889">
        <v>6351</v>
      </c>
      <c r="D2889" t="s">
        <v>17074</v>
      </c>
      <c r="E2889" t="s">
        <v>2473</v>
      </c>
      <c r="F2889" s="9">
        <f>Table13[[#This Row],[ToMeasure]]-Table13[[#This Row],[FromMeasure]]</f>
        <v>0.32285435000000001</v>
      </c>
      <c r="G2889" s="5" t="s">
        <v>2471</v>
      </c>
      <c r="H2889" s="35">
        <v>0</v>
      </c>
      <c r="I2889" s="56"/>
      <c r="J2889" t="s">
        <v>4809</v>
      </c>
      <c r="K2889" s="58" t="s">
        <v>203</v>
      </c>
      <c r="L2889" s="35">
        <v>0.32285435000000001</v>
      </c>
      <c r="M2889" s="56"/>
      <c r="N2889" t="s">
        <v>632</v>
      </c>
      <c r="O2889" s="2">
        <v>2216</v>
      </c>
      <c r="P2889" s="2">
        <v>0</v>
      </c>
      <c r="Q2889" s="2">
        <v>2216</v>
      </c>
      <c r="R2889" t="s">
        <v>4810</v>
      </c>
      <c r="S2889">
        <v>12</v>
      </c>
      <c r="T2889" t="s">
        <v>203</v>
      </c>
      <c r="U2889" s="2">
        <v>148</v>
      </c>
      <c r="V2889" s="2">
        <v>189</v>
      </c>
      <c r="W2889" s="8">
        <v>0.15207581227436823</v>
      </c>
      <c r="X2889" s="2">
        <v>3858</v>
      </c>
      <c r="Y2889" s="45"/>
      <c r="AC2889" s="1" t="str">
        <f>IF(Table13[[#This Row],[TCS MP]]&gt;=Table13[[#This Row],[BMP]],IF(Table13[[#This Row],[TCS MP]]&lt;=Table13[[#This Row],[EMP]],"Good","EMP"),"BMP")</f>
        <v>EMP</v>
      </c>
    </row>
    <row r="2890" spans="1:29" ht="24" customHeight="1" x14ac:dyDescent="0.25">
      <c r="A2890" t="s">
        <v>12343</v>
      </c>
      <c r="B2890" t="s">
        <v>20369</v>
      </c>
      <c r="C2890">
        <v>6353</v>
      </c>
      <c r="D2890" t="s">
        <v>17074</v>
      </c>
      <c r="E2890" t="s">
        <v>12344</v>
      </c>
      <c r="F2890" s="9">
        <f>Table13[[#This Row],[ToMeasure]]-Table13[[#This Row],[FromMeasure]]</f>
        <v>0.11079346</v>
      </c>
      <c r="G2890" s="5" t="s">
        <v>12345</v>
      </c>
      <c r="H2890" s="35">
        <v>0</v>
      </c>
      <c r="I2890" s="56"/>
      <c r="J2890" t="s">
        <v>4653</v>
      </c>
      <c r="K2890" s="58" t="s">
        <v>203</v>
      </c>
      <c r="L2890" s="35">
        <v>0.11079346</v>
      </c>
      <c r="M2890" s="56"/>
      <c r="N2890" t="s">
        <v>12346</v>
      </c>
      <c r="O2890" s="2">
        <v>1669</v>
      </c>
      <c r="P2890" s="2">
        <v>0</v>
      </c>
      <c r="Q2890" s="2">
        <v>1669</v>
      </c>
      <c r="R2890" t="s">
        <v>12347</v>
      </c>
      <c r="S2890">
        <v>9</v>
      </c>
      <c r="T2890" t="s">
        <v>203</v>
      </c>
      <c r="U2890" s="2">
        <v>121</v>
      </c>
      <c r="V2890" s="2">
        <v>62</v>
      </c>
      <c r="W2890" s="8">
        <v>0.10964649490713002</v>
      </c>
      <c r="X2890" s="2">
        <v>2906</v>
      </c>
      <c r="Y2890" s="45"/>
      <c r="AC2890" s="1" t="str">
        <f>IF(Table13[[#This Row],[TCS MP]]&gt;=Table13[[#This Row],[BMP]],IF(Table13[[#This Row],[TCS MP]]&lt;=Table13[[#This Row],[EMP]],"Good","EMP"),"BMP")</f>
        <v>EMP</v>
      </c>
    </row>
    <row r="2891" spans="1:29" ht="24" customHeight="1" x14ac:dyDescent="0.25">
      <c r="A2891" t="s">
        <v>12348</v>
      </c>
      <c r="B2891" t="s">
        <v>20371</v>
      </c>
      <c r="C2891">
        <v>6360</v>
      </c>
      <c r="D2891" t="s">
        <v>17074</v>
      </c>
      <c r="E2891" t="s">
        <v>12349</v>
      </c>
      <c r="F2891" s="9">
        <f>Table13[[#This Row],[ToMeasure]]-Table13[[#This Row],[FromMeasure]]</f>
        <v>0.38840938000000003</v>
      </c>
      <c r="G2891" s="5" t="s">
        <v>9237</v>
      </c>
      <c r="H2891" s="35">
        <v>0</v>
      </c>
      <c r="I2891" s="56"/>
      <c r="J2891" t="s">
        <v>632</v>
      </c>
      <c r="K2891" s="58" t="s">
        <v>203</v>
      </c>
      <c r="L2891" s="35">
        <v>0.38840938000000003</v>
      </c>
      <c r="M2891" s="56"/>
      <c r="N2891" t="s">
        <v>9236</v>
      </c>
      <c r="O2891" s="2">
        <v>209</v>
      </c>
      <c r="P2891" s="2">
        <v>0</v>
      </c>
      <c r="Q2891" s="2">
        <v>209</v>
      </c>
      <c r="R2891" t="s">
        <v>12350</v>
      </c>
      <c r="S2891">
        <v>16</v>
      </c>
      <c r="T2891" t="s">
        <v>203</v>
      </c>
      <c r="U2891" s="2">
        <v>13</v>
      </c>
      <c r="V2891" s="2">
        <v>15</v>
      </c>
      <c r="W2891" s="8">
        <v>0.13397129186602871</v>
      </c>
      <c r="X2891" s="2">
        <v>364</v>
      </c>
      <c r="Y2891" s="45"/>
      <c r="AC2891" s="1" t="str">
        <f>IF(Table13[[#This Row],[TCS MP]]&gt;=Table13[[#This Row],[BMP]],IF(Table13[[#This Row],[TCS MP]]&lt;=Table13[[#This Row],[EMP]],"Good","EMP"),"BMP")</f>
        <v>EMP</v>
      </c>
    </row>
    <row r="2892" spans="1:29" ht="24" customHeight="1" x14ac:dyDescent="0.25">
      <c r="A2892" t="s">
        <v>8730</v>
      </c>
      <c r="B2892" t="s">
        <v>20373</v>
      </c>
      <c r="C2892">
        <v>6362</v>
      </c>
      <c r="D2892" t="s">
        <v>17074</v>
      </c>
      <c r="E2892" t="s">
        <v>8731</v>
      </c>
      <c r="F2892" s="9">
        <f>Table13[[#This Row],[ToMeasure]]-Table13[[#This Row],[FromMeasure]]</f>
        <v>0.30058252000000002</v>
      </c>
      <c r="G2892" s="5" t="s">
        <v>8732</v>
      </c>
      <c r="H2892" s="35">
        <v>0</v>
      </c>
      <c r="I2892" s="56"/>
      <c r="J2892" t="s">
        <v>4488</v>
      </c>
      <c r="K2892" s="58" t="s">
        <v>203</v>
      </c>
      <c r="L2892" s="35">
        <v>0.30058252000000002</v>
      </c>
      <c r="M2892" s="56"/>
      <c r="N2892" t="s">
        <v>2478</v>
      </c>
      <c r="O2892" s="2">
        <v>1176</v>
      </c>
      <c r="P2892" s="2">
        <v>0</v>
      </c>
      <c r="Q2892" s="2">
        <v>1176</v>
      </c>
      <c r="R2892" t="s">
        <v>8733</v>
      </c>
      <c r="S2892">
        <v>10</v>
      </c>
      <c r="T2892" t="s">
        <v>203</v>
      </c>
      <c r="U2892" s="2">
        <v>77</v>
      </c>
      <c r="V2892" s="2">
        <v>98</v>
      </c>
      <c r="W2892" s="8">
        <v>0.14880952380952381</v>
      </c>
      <c r="X2892" s="2">
        <v>2048</v>
      </c>
      <c r="Y2892" s="45"/>
      <c r="AC2892" s="1" t="str">
        <f>IF(Table13[[#This Row],[TCS MP]]&gt;=Table13[[#This Row],[BMP]],IF(Table13[[#This Row],[TCS MP]]&lt;=Table13[[#This Row],[EMP]],"Good","EMP"),"BMP")</f>
        <v>EMP</v>
      </c>
    </row>
    <row r="2893" spans="1:29" ht="24" customHeight="1" x14ac:dyDescent="0.25">
      <c r="A2893" t="s">
        <v>9234</v>
      </c>
      <c r="B2893" t="s">
        <v>20372</v>
      </c>
      <c r="C2893">
        <v>6361</v>
      </c>
      <c r="D2893" t="s">
        <v>17074</v>
      </c>
      <c r="E2893" t="s">
        <v>9235</v>
      </c>
      <c r="F2893" s="9">
        <f>Table13[[#This Row],[ToMeasure]]-Table13[[#This Row],[FromMeasure]]</f>
        <v>0.35278778999999999</v>
      </c>
      <c r="G2893" s="5" t="s">
        <v>9236</v>
      </c>
      <c r="H2893" s="35">
        <v>0</v>
      </c>
      <c r="I2893" s="56"/>
      <c r="J2893" t="s">
        <v>9237</v>
      </c>
      <c r="K2893" s="58" t="s">
        <v>203</v>
      </c>
      <c r="L2893" s="35">
        <v>0.35278778999999999</v>
      </c>
      <c r="M2893" s="56"/>
      <c r="N2893" t="s">
        <v>632</v>
      </c>
      <c r="O2893" s="2">
        <v>1037</v>
      </c>
      <c r="P2893" s="2">
        <v>0</v>
      </c>
      <c r="Q2893" s="2">
        <v>1037</v>
      </c>
      <c r="R2893" t="s">
        <v>9238</v>
      </c>
      <c r="S2893">
        <v>11</v>
      </c>
      <c r="T2893" t="s">
        <v>203</v>
      </c>
      <c r="U2893" s="2">
        <v>68</v>
      </c>
      <c r="V2893" s="2">
        <v>133</v>
      </c>
      <c r="W2893" s="8">
        <v>0.19382835101253615</v>
      </c>
      <c r="X2893" s="2">
        <v>1806</v>
      </c>
      <c r="Y2893" s="45"/>
      <c r="AC2893" s="1" t="str">
        <f>IF(Table13[[#This Row],[TCS MP]]&gt;=Table13[[#This Row],[BMP]],IF(Table13[[#This Row],[TCS MP]]&lt;=Table13[[#This Row],[EMP]],"Good","EMP"),"BMP")</f>
        <v>EMP</v>
      </c>
    </row>
    <row r="2894" spans="1:29" ht="24" customHeight="1" x14ac:dyDescent="0.25">
      <c r="A2894" t="s">
        <v>9239</v>
      </c>
      <c r="B2894" t="s">
        <v>20374</v>
      </c>
      <c r="C2894">
        <v>6363</v>
      </c>
      <c r="D2894" t="s">
        <v>17074</v>
      </c>
      <c r="E2894" t="s">
        <v>2480</v>
      </c>
      <c r="F2894" s="9">
        <f>Table13[[#This Row],[ToMeasure]]-Table13[[#This Row],[FromMeasure]]</f>
        <v>0.25549368</v>
      </c>
      <c r="G2894" s="5" t="s">
        <v>2478</v>
      </c>
      <c r="H2894" s="35">
        <v>0</v>
      </c>
      <c r="I2894" s="56"/>
      <c r="J2894" t="s">
        <v>8732</v>
      </c>
      <c r="K2894" s="58" t="s">
        <v>203</v>
      </c>
      <c r="L2894" s="35">
        <v>0.25549368</v>
      </c>
      <c r="M2894" s="56"/>
      <c r="N2894" t="s">
        <v>4488</v>
      </c>
      <c r="O2894" s="2">
        <v>257</v>
      </c>
      <c r="P2894" s="2">
        <v>0</v>
      </c>
      <c r="Q2894" s="2">
        <v>257</v>
      </c>
      <c r="R2894" t="s">
        <v>9240</v>
      </c>
      <c r="S2894">
        <v>14</v>
      </c>
      <c r="T2894" t="s">
        <v>203</v>
      </c>
      <c r="U2894" s="2">
        <v>15</v>
      </c>
      <c r="V2894" s="2">
        <v>31</v>
      </c>
      <c r="W2894" s="8">
        <v>0.17898832684824903</v>
      </c>
      <c r="X2894" s="2">
        <v>447</v>
      </c>
      <c r="Y2894" s="45"/>
      <c r="AC2894" s="1" t="str">
        <f>IF(Table13[[#This Row],[TCS MP]]&gt;=Table13[[#This Row],[BMP]],IF(Table13[[#This Row],[TCS MP]]&lt;=Table13[[#This Row],[EMP]],"Good","EMP"),"BMP")</f>
        <v>EMP</v>
      </c>
    </row>
    <row r="2895" spans="1:29" ht="24" customHeight="1" x14ac:dyDescent="0.25">
      <c r="A2895" t="s">
        <v>12351</v>
      </c>
      <c r="B2895" t="s">
        <v>20376</v>
      </c>
      <c r="C2895">
        <v>6370</v>
      </c>
      <c r="D2895" t="s">
        <v>17074</v>
      </c>
      <c r="E2895" t="s">
        <v>12352</v>
      </c>
      <c r="F2895" s="9">
        <f>Table13[[#This Row],[ToMeasure]]-Table13[[#This Row],[FromMeasure]]</f>
        <v>0.23981789000000001</v>
      </c>
      <c r="G2895" s="5" t="s">
        <v>4814</v>
      </c>
      <c r="H2895" s="35">
        <v>0</v>
      </c>
      <c r="I2895" s="56"/>
      <c r="J2895" t="s">
        <v>632</v>
      </c>
      <c r="K2895" s="58" t="s">
        <v>203</v>
      </c>
      <c r="L2895" s="35">
        <v>0.23981789000000001</v>
      </c>
      <c r="M2895" s="56"/>
      <c r="N2895" t="s">
        <v>4813</v>
      </c>
      <c r="O2895" s="2">
        <v>1029</v>
      </c>
      <c r="P2895" s="2">
        <v>0</v>
      </c>
      <c r="Q2895" s="2">
        <v>1029</v>
      </c>
      <c r="R2895" t="s">
        <v>12353</v>
      </c>
      <c r="S2895">
        <v>14</v>
      </c>
      <c r="T2895" t="s">
        <v>203</v>
      </c>
      <c r="U2895" s="2">
        <v>69</v>
      </c>
      <c r="V2895" s="2">
        <v>87</v>
      </c>
      <c r="W2895" s="8">
        <v>0.15160349854227406</v>
      </c>
      <c r="X2895" s="2">
        <v>1792</v>
      </c>
      <c r="Y2895" s="45"/>
      <c r="AC2895" s="1" t="str">
        <f>IF(Table13[[#This Row],[TCS MP]]&gt;=Table13[[#This Row],[BMP]],IF(Table13[[#This Row],[TCS MP]]&lt;=Table13[[#This Row],[EMP]],"Good","EMP"),"BMP")</f>
        <v>EMP</v>
      </c>
    </row>
    <row r="2896" spans="1:29" ht="24" customHeight="1" x14ac:dyDescent="0.25">
      <c r="A2896" t="s">
        <v>8734</v>
      </c>
      <c r="B2896" t="s">
        <v>20378</v>
      </c>
      <c r="C2896">
        <v>6372</v>
      </c>
      <c r="D2896" t="s">
        <v>17074</v>
      </c>
      <c r="E2896" t="s">
        <v>1185</v>
      </c>
      <c r="F2896" s="9">
        <f>Table13[[#This Row],[ToMeasure]]-Table13[[#This Row],[FromMeasure]]</f>
        <v>0.22250304000000001</v>
      </c>
      <c r="G2896" s="5" t="s">
        <v>1182</v>
      </c>
      <c r="H2896" s="35">
        <v>0</v>
      </c>
      <c r="I2896" s="56"/>
      <c r="J2896" t="s">
        <v>4488</v>
      </c>
      <c r="K2896" s="58" t="s">
        <v>203</v>
      </c>
      <c r="L2896" s="35">
        <v>0.22250304000000001</v>
      </c>
      <c r="M2896" s="56"/>
      <c r="N2896" t="s">
        <v>8735</v>
      </c>
      <c r="O2896" s="2">
        <v>613</v>
      </c>
      <c r="P2896" s="2">
        <v>0</v>
      </c>
      <c r="Q2896" s="2">
        <v>613</v>
      </c>
      <c r="R2896" t="s">
        <v>8736</v>
      </c>
      <c r="S2896">
        <v>10</v>
      </c>
      <c r="T2896" t="s">
        <v>203</v>
      </c>
      <c r="U2896" s="2">
        <v>40</v>
      </c>
      <c r="V2896" s="2">
        <v>51</v>
      </c>
      <c r="W2896" s="8">
        <v>0.14845024469820556</v>
      </c>
      <c r="X2896" s="2">
        <v>1067</v>
      </c>
      <c r="Y2896" s="45"/>
      <c r="AC2896" s="1" t="str">
        <f>IF(Table13[[#This Row],[TCS MP]]&gt;=Table13[[#This Row],[BMP]],IF(Table13[[#This Row],[TCS MP]]&lt;=Table13[[#This Row],[EMP]],"Good","EMP"),"BMP")</f>
        <v>EMP</v>
      </c>
    </row>
    <row r="2897" spans="1:29" ht="24" customHeight="1" x14ac:dyDescent="0.25">
      <c r="A2897" t="s">
        <v>4811</v>
      </c>
      <c r="B2897" t="s">
        <v>20377</v>
      </c>
      <c r="C2897">
        <v>6371</v>
      </c>
      <c r="D2897" t="s">
        <v>17074</v>
      </c>
      <c r="E2897" t="s">
        <v>4812</v>
      </c>
      <c r="F2897" s="9">
        <f>Table13[[#This Row],[ToMeasure]]-Table13[[#This Row],[FromMeasure]]</f>
        <v>0.24561838</v>
      </c>
      <c r="G2897" s="5" t="s">
        <v>4813</v>
      </c>
      <c r="H2897" s="35">
        <v>0</v>
      </c>
      <c r="I2897" s="56"/>
      <c r="J2897" t="s">
        <v>4814</v>
      </c>
      <c r="K2897" s="58" t="s">
        <v>203</v>
      </c>
      <c r="L2897" s="35">
        <v>0.24561838</v>
      </c>
      <c r="M2897" s="56"/>
      <c r="N2897" t="s">
        <v>632</v>
      </c>
      <c r="O2897" s="2">
        <v>758</v>
      </c>
      <c r="P2897" s="2">
        <v>0</v>
      </c>
      <c r="Q2897" s="2">
        <v>758</v>
      </c>
      <c r="R2897" t="s">
        <v>4815</v>
      </c>
      <c r="S2897">
        <v>12</v>
      </c>
      <c r="T2897" t="s">
        <v>203</v>
      </c>
      <c r="U2897" s="2">
        <v>76</v>
      </c>
      <c r="V2897" s="2">
        <v>26</v>
      </c>
      <c r="W2897" s="8">
        <v>0.13456464379947231</v>
      </c>
      <c r="X2897" s="2">
        <v>1320</v>
      </c>
      <c r="Y2897" s="45"/>
      <c r="AC2897" s="1" t="str">
        <f>IF(Table13[[#This Row],[TCS MP]]&gt;=Table13[[#This Row],[BMP]],IF(Table13[[#This Row],[TCS MP]]&lt;=Table13[[#This Row],[EMP]],"Good","EMP"),"BMP")</f>
        <v>EMP</v>
      </c>
    </row>
    <row r="2898" spans="1:29" ht="24" customHeight="1" x14ac:dyDescent="0.25">
      <c r="A2898" t="s">
        <v>9241</v>
      </c>
      <c r="B2898" t="s">
        <v>20379</v>
      </c>
      <c r="C2898">
        <v>6373</v>
      </c>
      <c r="D2898" t="s">
        <v>17074</v>
      </c>
      <c r="E2898" t="s">
        <v>9242</v>
      </c>
      <c r="F2898" s="9">
        <f>Table13[[#This Row],[ToMeasure]]-Table13[[#This Row],[FromMeasure]]</f>
        <v>0.23579196999999999</v>
      </c>
      <c r="G2898" s="5" t="s">
        <v>8735</v>
      </c>
      <c r="H2898" s="35">
        <v>0</v>
      </c>
      <c r="I2898" s="56"/>
      <c r="J2898" t="s">
        <v>1182</v>
      </c>
      <c r="K2898" s="58" t="s">
        <v>203</v>
      </c>
      <c r="L2898" s="35">
        <v>0.23579196999999999</v>
      </c>
      <c r="M2898" s="56"/>
      <c r="N2898" t="s">
        <v>4488</v>
      </c>
      <c r="O2898" s="2">
        <v>1720</v>
      </c>
      <c r="P2898" s="2">
        <v>0</v>
      </c>
      <c r="Q2898" s="2">
        <v>1720</v>
      </c>
      <c r="R2898" t="s">
        <v>9243</v>
      </c>
      <c r="S2898">
        <v>10</v>
      </c>
      <c r="T2898" t="s">
        <v>203</v>
      </c>
      <c r="U2898" s="2">
        <v>112</v>
      </c>
      <c r="V2898" s="2">
        <v>218</v>
      </c>
      <c r="W2898" s="8">
        <v>0.19186046511627908</v>
      </c>
      <c r="X2898" s="2">
        <v>2995</v>
      </c>
      <c r="Y2898" s="45"/>
      <c r="AC2898" s="1" t="str">
        <f>IF(Table13[[#This Row],[TCS MP]]&gt;=Table13[[#This Row],[BMP]],IF(Table13[[#This Row],[TCS MP]]&lt;=Table13[[#This Row],[EMP]],"Good","EMP"),"BMP")</f>
        <v>EMP</v>
      </c>
    </row>
    <row r="2899" spans="1:29" ht="24" customHeight="1" x14ac:dyDescent="0.25">
      <c r="A2899" t="s">
        <v>8737</v>
      </c>
      <c r="B2899" t="s">
        <v>20381</v>
      </c>
      <c r="C2899">
        <v>6380</v>
      </c>
      <c r="D2899" t="s">
        <v>17074</v>
      </c>
      <c r="E2899" t="s">
        <v>8738</v>
      </c>
      <c r="F2899" s="9">
        <f>Table13[[#This Row],[ToMeasure]]-Table13[[#This Row],[FromMeasure]]</f>
        <v>0.21951008999999999</v>
      </c>
      <c r="G2899" s="5" t="s">
        <v>8739</v>
      </c>
      <c r="H2899" s="35">
        <v>0</v>
      </c>
      <c r="I2899" s="56"/>
      <c r="J2899" t="s">
        <v>632</v>
      </c>
      <c r="K2899" s="58" t="s">
        <v>203</v>
      </c>
      <c r="L2899" s="35">
        <v>0.21951008999999999</v>
      </c>
      <c r="M2899" s="56"/>
      <c r="N2899" t="s">
        <v>8740</v>
      </c>
      <c r="O2899" s="2">
        <v>234</v>
      </c>
      <c r="P2899" s="2">
        <v>0</v>
      </c>
      <c r="Q2899" s="2">
        <v>234</v>
      </c>
      <c r="R2899" t="s">
        <v>8741</v>
      </c>
      <c r="S2899">
        <v>14</v>
      </c>
      <c r="T2899" t="s">
        <v>203</v>
      </c>
      <c r="U2899" s="2">
        <v>14</v>
      </c>
      <c r="V2899" s="2">
        <v>16</v>
      </c>
      <c r="W2899" s="8">
        <v>0.12820512820512819</v>
      </c>
      <c r="X2899" s="2">
        <v>407</v>
      </c>
      <c r="Y2899" s="45"/>
      <c r="AC2899" s="1" t="str">
        <f>IF(Table13[[#This Row],[TCS MP]]&gt;=Table13[[#This Row],[BMP]],IF(Table13[[#This Row],[TCS MP]]&lt;=Table13[[#This Row],[EMP]],"Good","EMP"),"BMP")</f>
        <v>EMP</v>
      </c>
    </row>
    <row r="2900" spans="1:29" ht="24" customHeight="1" x14ac:dyDescent="0.25">
      <c r="A2900" t="s">
        <v>12354</v>
      </c>
      <c r="B2900" t="s">
        <v>20383</v>
      </c>
      <c r="C2900">
        <v>6382</v>
      </c>
      <c r="D2900" t="s">
        <v>17074</v>
      </c>
      <c r="E2900" t="s">
        <v>12355</v>
      </c>
      <c r="F2900" s="9">
        <f>Table13[[#This Row],[ToMeasure]]-Table13[[#This Row],[FromMeasure]]</f>
        <v>0.21629935</v>
      </c>
      <c r="G2900" s="5" t="s">
        <v>8745</v>
      </c>
      <c r="H2900" s="35">
        <v>0</v>
      </c>
      <c r="I2900" s="56"/>
      <c r="J2900" t="s">
        <v>4488</v>
      </c>
      <c r="K2900" s="58" t="s">
        <v>203</v>
      </c>
      <c r="L2900" s="35">
        <v>0.21629935</v>
      </c>
      <c r="M2900" s="56"/>
      <c r="N2900" t="s">
        <v>8744</v>
      </c>
      <c r="O2900" s="2">
        <v>119</v>
      </c>
      <c r="P2900" s="2">
        <v>0</v>
      </c>
      <c r="Q2900" s="2">
        <v>119</v>
      </c>
      <c r="R2900" t="s">
        <v>12356</v>
      </c>
      <c r="S2900">
        <v>17</v>
      </c>
      <c r="T2900" t="s">
        <v>203</v>
      </c>
      <c r="U2900" s="2">
        <v>7</v>
      </c>
      <c r="V2900" s="2">
        <v>9</v>
      </c>
      <c r="W2900" s="8">
        <v>0.13445378151260504</v>
      </c>
      <c r="X2900" s="2">
        <v>207</v>
      </c>
      <c r="Y2900" s="45"/>
      <c r="AC2900" s="1" t="str">
        <f>IF(Table13[[#This Row],[TCS MP]]&gt;=Table13[[#This Row],[BMP]],IF(Table13[[#This Row],[TCS MP]]&lt;=Table13[[#This Row],[EMP]],"Good","EMP"),"BMP")</f>
        <v>EMP</v>
      </c>
    </row>
    <row r="2901" spans="1:29" ht="24" customHeight="1" x14ac:dyDescent="0.25">
      <c r="A2901" t="s">
        <v>9244</v>
      </c>
      <c r="B2901" t="s">
        <v>20382</v>
      </c>
      <c r="C2901">
        <v>6381</v>
      </c>
      <c r="D2901" t="s">
        <v>17074</v>
      </c>
      <c r="E2901" t="s">
        <v>9245</v>
      </c>
      <c r="F2901" s="9">
        <f>Table13[[#This Row],[ToMeasure]]-Table13[[#This Row],[FromMeasure]]</f>
        <v>0.21237476999999999</v>
      </c>
      <c r="G2901" s="5" t="s">
        <v>8740</v>
      </c>
      <c r="H2901" s="35">
        <v>0</v>
      </c>
      <c r="I2901" s="56"/>
      <c r="J2901" t="s">
        <v>8739</v>
      </c>
      <c r="K2901" s="58" t="s">
        <v>203</v>
      </c>
      <c r="L2901" s="35">
        <v>0.21237476999999999</v>
      </c>
      <c r="M2901" s="56"/>
      <c r="N2901" t="s">
        <v>632</v>
      </c>
      <c r="O2901" s="2">
        <v>65</v>
      </c>
      <c r="P2901" s="2">
        <v>0</v>
      </c>
      <c r="Q2901" s="2">
        <v>65</v>
      </c>
      <c r="R2901" t="s">
        <v>9246</v>
      </c>
      <c r="S2901">
        <v>15</v>
      </c>
      <c r="T2901" t="s">
        <v>203</v>
      </c>
      <c r="U2901" s="2">
        <v>3</v>
      </c>
      <c r="V2901" s="2">
        <v>4</v>
      </c>
      <c r="W2901" s="8">
        <v>0.1076923076923077</v>
      </c>
      <c r="X2901" s="2">
        <v>113</v>
      </c>
      <c r="Y2901" s="45"/>
      <c r="AC2901" s="1" t="str">
        <f>IF(Table13[[#This Row],[TCS MP]]&gt;=Table13[[#This Row],[BMP]],IF(Table13[[#This Row],[TCS MP]]&lt;=Table13[[#This Row],[EMP]],"Good","EMP"),"BMP")</f>
        <v>EMP</v>
      </c>
    </row>
    <row r="2902" spans="1:29" ht="24" customHeight="1" x14ac:dyDescent="0.25">
      <c r="A2902" t="s">
        <v>8742</v>
      </c>
      <c r="B2902" t="s">
        <v>20384</v>
      </c>
      <c r="C2902">
        <v>6383</v>
      </c>
      <c r="D2902" t="s">
        <v>17074</v>
      </c>
      <c r="E2902" t="s">
        <v>8743</v>
      </c>
      <c r="F2902" s="9">
        <f>Table13[[#This Row],[ToMeasure]]-Table13[[#This Row],[FromMeasure]]</f>
        <v>0.21327041999999999</v>
      </c>
      <c r="G2902" s="5" t="s">
        <v>8744</v>
      </c>
      <c r="H2902" s="35">
        <v>0</v>
      </c>
      <c r="I2902" s="56"/>
      <c r="J2902" t="s">
        <v>8745</v>
      </c>
      <c r="K2902" s="58" t="s">
        <v>203</v>
      </c>
      <c r="L2902" s="35">
        <v>0.21327041999999999</v>
      </c>
      <c r="M2902" s="56"/>
      <c r="N2902" t="s">
        <v>4488</v>
      </c>
      <c r="O2902" s="2">
        <v>348</v>
      </c>
      <c r="P2902" s="2">
        <v>0</v>
      </c>
      <c r="Q2902" s="2">
        <v>348</v>
      </c>
      <c r="R2902" t="s">
        <v>8746</v>
      </c>
      <c r="S2902">
        <v>24</v>
      </c>
      <c r="T2902" t="s">
        <v>203</v>
      </c>
      <c r="U2902" s="2">
        <v>21</v>
      </c>
      <c r="V2902" s="2">
        <v>44</v>
      </c>
      <c r="W2902" s="8">
        <v>0.18678160919540229</v>
      </c>
      <c r="X2902" s="2">
        <v>606</v>
      </c>
      <c r="Y2902" s="45"/>
      <c r="AC2902" s="1" t="str">
        <f>IF(Table13[[#This Row],[TCS MP]]&gt;=Table13[[#This Row],[BMP]],IF(Table13[[#This Row],[TCS MP]]&lt;=Table13[[#This Row],[EMP]],"Good","EMP"),"BMP")</f>
        <v>EMP</v>
      </c>
    </row>
    <row r="2903" spans="1:29" ht="24" customHeight="1" x14ac:dyDescent="0.25">
      <c r="A2903" t="s">
        <v>9247</v>
      </c>
      <c r="B2903" t="s">
        <v>20386</v>
      </c>
      <c r="C2903">
        <v>6390</v>
      </c>
      <c r="D2903" t="s">
        <v>17074</v>
      </c>
      <c r="E2903" t="s">
        <v>9248</v>
      </c>
      <c r="F2903" s="9">
        <f>Table13[[#This Row],[ToMeasure]]-Table13[[#This Row],[FromMeasure]]</f>
        <v>0.20089403</v>
      </c>
      <c r="G2903" s="5" t="s">
        <v>4822</v>
      </c>
      <c r="H2903" s="35">
        <v>0</v>
      </c>
      <c r="I2903" s="56"/>
      <c r="J2903" t="s">
        <v>632</v>
      </c>
      <c r="K2903" s="58" t="s">
        <v>203</v>
      </c>
      <c r="L2903" s="35">
        <v>0.20089403</v>
      </c>
      <c r="M2903" s="56"/>
      <c r="N2903" t="s">
        <v>893</v>
      </c>
      <c r="O2903" s="2">
        <v>85</v>
      </c>
      <c r="P2903" s="2">
        <v>0</v>
      </c>
      <c r="Q2903" s="2">
        <v>85</v>
      </c>
      <c r="R2903" t="s">
        <v>9249</v>
      </c>
      <c r="S2903">
        <v>20</v>
      </c>
      <c r="T2903" t="s">
        <v>203</v>
      </c>
      <c r="U2903" s="2">
        <v>4</v>
      </c>
      <c r="V2903" s="2">
        <v>6</v>
      </c>
      <c r="W2903" s="8">
        <v>0.11764705882352941</v>
      </c>
      <c r="X2903" s="2">
        <v>148</v>
      </c>
      <c r="Y2903" s="45"/>
      <c r="AC2903" s="1" t="str">
        <f>IF(Table13[[#This Row],[TCS MP]]&gt;=Table13[[#This Row],[BMP]],IF(Table13[[#This Row],[TCS MP]]&lt;=Table13[[#This Row],[EMP]],"Good","EMP"),"BMP")</f>
        <v>EMP</v>
      </c>
    </row>
    <row r="2904" spans="1:29" ht="24" customHeight="1" x14ac:dyDescent="0.25">
      <c r="A2904" t="s">
        <v>4816</v>
      </c>
      <c r="B2904" t="s">
        <v>20388</v>
      </c>
      <c r="C2904">
        <v>6392</v>
      </c>
      <c r="D2904" t="s">
        <v>17074</v>
      </c>
      <c r="E2904" t="s">
        <v>4817</v>
      </c>
      <c r="F2904" s="9">
        <f>Table13[[#This Row],[ToMeasure]]-Table13[[#This Row],[FromMeasure]]</f>
        <v>0.27889845000000002</v>
      </c>
      <c r="G2904" s="5" t="s">
        <v>4818</v>
      </c>
      <c r="H2904" s="35">
        <v>0</v>
      </c>
      <c r="I2904" s="56"/>
      <c r="J2904" t="s">
        <v>4488</v>
      </c>
      <c r="K2904" s="58" t="s">
        <v>203</v>
      </c>
      <c r="L2904" s="35">
        <v>0.27889845000000002</v>
      </c>
      <c r="M2904" s="56"/>
      <c r="N2904" t="s">
        <v>4819</v>
      </c>
      <c r="O2904" s="2">
        <v>88</v>
      </c>
      <c r="P2904" s="2">
        <v>0</v>
      </c>
      <c r="Q2904" s="2">
        <v>88</v>
      </c>
      <c r="R2904" t="s">
        <v>4820</v>
      </c>
      <c r="S2904">
        <v>16</v>
      </c>
      <c r="T2904" t="s">
        <v>203</v>
      </c>
      <c r="U2904" s="2">
        <v>4</v>
      </c>
      <c r="V2904" s="2">
        <v>9</v>
      </c>
      <c r="W2904" s="8">
        <v>0.14772727272727273</v>
      </c>
      <c r="X2904" s="2">
        <v>153</v>
      </c>
      <c r="Y2904" s="45"/>
      <c r="AC2904" s="1" t="str">
        <f>IF(Table13[[#This Row],[TCS MP]]&gt;=Table13[[#This Row],[BMP]],IF(Table13[[#This Row],[TCS MP]]&lt;=Table13[[#This Row],[EMP]],"Good","EMP"),"BMP")</f>
        <v>EMP</v>
      </c>
    </row>
    <row r="2905" spans="1:29" ht="24" customHeight="1" x14ac:dyDescent="0.25">
      <c r="A2905" t="s">
        <v>4821</v>
      </c>
      <c r="B2905" t="s">
        <v>20387</v>
      </c>
      <c r="C2905">
        <v>6391</v>
      </c>
      <c r="D2905" t="s">
        <v>17074</v>
      </c>
      <c r="E2905" t="s">
        <v>895</v>
      </c>
      <c r="F2905" s="9">
        <f>Table13[[#This Row],[ToMeasure]]-Table13[[#This Row],[FromMeasure]]</f>
        <v>0.17621011</v>
      </c>
      <c r="G2905" s="5" t="s">
        <v>893</v>
      </c>
      <c r="H2905" s="35">
        <v>0</v>
      </c>
      <c r="I2905" s="56"/>
      <c r="J2905" t="s">
        <v>4822</v>
      </c>
      <c r="K2905" s="58" t="s">
        <v>203</v>
      </c>
      <c r="L2905" s="35">
        <v>0.17621011</v>
      </c>
      <c r="M2905" s="56"/>
      <c r="N2905" t="s">
        <v>632</v>
      </c>
      <c r="O2905" s="2">
        <v>77</v>
      </c>
      <c r="P2905" s="2">
        <v>0</v>
      </c>
      <c r="Q2905" s="2">
        <v>77</v>
      </c>
      <c r="R2905" t="s">
        <v>4823</v>
      </c>
      <c r="S2905">
        <v>23</v>
      </c>
      <c r="T2905" t="s">
        <v>203</v>
      </c>
      <c r="U2905" s="2">
        <v>3</v>
      </c>
      <c r="V2905" s="2">
        <v>4</v>
      </c>
      <c r="W2905" s="8">
        <v>9.0909090909090912E-2</v>
      </c>
      <c r="X2905" s="2">
        <v>134</v>
      </c>
      <c r="Y2905" s="45"/>
      <c r="AC2905" s="1" t="str">
        <f>IF(Table13[[#This Row],[TCS MP]]&gt;=Table13[[#This Row],[BMP]],IF(Table13[[#This Row],[TCS MP]]&lt;=Table13[[#This Row],[EMP]],"Good","EMP"),"BMP")</f>
        <v>EMP</v>
      </c>
    </row>
    <row r="2906" spans="1:29" ht="24" customHeight="1" x14ac:dyDescent="0.25">
      <c r="A2906" t="s">
        <v>9250</v>
      </c>
      <c r="B2906" t="s">
        <v>20389</v>
      </c>
      <c r="C2906">
        <v>6393</v>
      </c>
      <c r="D2906" t="s">
        <v>17074</v>
      </c>
      <c r="E2906" t="s">
        <v>9251</v>
      </c>
      <c r="F2906" s="9">
        <f>Table13[[#This Row],[ToMeasure]]-Table13[[#This Row],[FromMeasure]]</f>
        <v>0.1722513</v>
      </c>
      <c r="G2906" s="5" t="s">
        <v>4819</v>
      </c>
      <c r="H2906" s="35">
        <v>0</v>
      </c>
      <c r="I2906" s="56"/>
      <c r="J2906" t="s">
        <v>4818</v>
      </c>
      <c r="K2906" s="58" t="s">
        <v>203</v>
      </c>
      <c r="L2906" s="35">
        <v>0.1722513</v>
      </c>
      <c r="M2906" s="56"/>
      <c r="N2906" t="s">
        <v>4488</v>
      </c>
      <c r="O2906" s="2">
        <v>85</v>
      </c>
      <c r="P2906" s="2">
        <v>0</v>
      </c>
      <c r="Q2906" s="2">
        <v>85</v>
      </c>
      <c r="R2906" t="s">
        <v>9252</v>
      </c>
      <c r="S2906">
        <v>14</v>
      </c>
      <c r="T2906" t="s">
        <v>203</v>
      </c>
      <c r="U2906" s="2">
        <v>4</v>
      </c>
      <c r="V2906" s="2">
        <v>6</v>
      </c>
      <c r="W2906" s="8">
        <v>0.11764705882352941</v>
      </c>
      <c r="X2906" s="2">
        <v>148</v>
      </c>
      <c r="Y2906" s="45"/>
      <c r="AC2906" s="1" t="str">
        <f>IF(Table13[[#This Row],[TCS MP]]&gt;=Table13[[#This Row],[BMP]],IF(Table13[[#This Row],[TCS MP]]&lt;=Table13[[#This Row],[EMP]],"Good","EMP"),"BMP")</f>
        <v>EMP</v>
      </c>
    </row>
    <row r="2907" spans="1:29" ht="24" customHeight="1" x14ac:dyDescent="0.25">
      <c r="A2907" t="s">
        <v>4824</v>
      </c>
      <c r="B2907" t="s">
        <v>20390</v>
      </c>
      <c r="C2907">
        <v>6400</v>
      </c>
      <c r="D2907" t="s">
        <v>17074</v>
      </c>
      <c r="E2907" t="s">
        <v>4825</v>
      </c>
      <c r="F2907" s="9">
        <f>Table13[[#This Row],[ToMeasure]]-Table13[[#This Row],[FromMeasure]]</f>
        <v>0.14919145</v>
      </c>
      <c r="G2907" s="5" t="s">
        <v>4826</v>
      </c>
      <c r="H2907" s="35">
        <v>0</v>
      </c>
      <c r="I2907" s="56"/>
      <c r="J2907" t="s">
        <v>632</v>
      </c>
      <c r="K2907" s="58" t="s">
        <v>203</v>
      </c>
      <c r="L2907" s="35">
        <v>0.14919145</v>
      </c>
      <c r="M2907" s="56"/>
      <c r="N2907" t="s">
        <v>4827</v>
      </c>
      <c r="O2907" s="2">
        <v>127</v>
      </c>
      <c r="P2907" s="2">
        <v>0</v>
      </c>
      <c r="Q2907" s="2">
        <v>127</v>
      </c>
      <c r="R2907" t="s">
        <v>4828</v>
      </c>
      <c r="S2907">
        <v>25</v>
      </c>
      <c r="T2907" t="s">
        <v>203</v>
      </c>
      <c r="U2907" s="2">
        <v>7</v>
      </c>
      <c r="V2907" s="2">
        <v>9</v>
      </c>
      <c r="W2907" s="8">
        <v>0.12598425196850394</v>
      </c>
      <c r="X2907" s="2">
        <v>221</v>
      </c>
      <c r="Y2907" s="45"/>
      <c r="AC2907" s="1" t="str">
        <f>IF(Table13[[#This Row],[TCS MP]]&gt;=Table13[[#This Row],[BMP]],IF(Table13[[#This Row],[TCS MP]]&lt;=Table13[[#This Row],[EMP]],"Good","EMP"),"BMP")</f>
        <v>EMP</v>
      </c>
    </row>
    <row r="2908" spans="1:29" ht="24" customHeight="1" x14ac:dyDescent="0.25">
      <c r="A2908" t="s">
        <v>4829</v>
      </c>
      <c r="B2908" t="s">
        <v>20392</v>
      </c>
      <c r="C2908">
        <v>6402</v>
      </c>
      <c r="D2908" t="s">
        <v>17074</v>
      </c>
      <c r="E2908" t="s">
        <v>4830</v>
      </c>
      <c r="F2908" s="9">
        <f>Table13[[#This Row],[ToMeasure]]-Table13[[#This Row],[FromMeasure]]</f>
        <v>0.15235061999999999</v>
      </c>
      <c r="G2908" s="5" t="s">
        <v>4831</v>
      </c>
      <c r="H2908" s="35">
        <v>0</v>
      </c>
      <c r="I2908" s="56"/>
      <c r="J2908" t="s">
        <v>4488</v>
      </c>
      <c r="K2908" s="58" t="s">
        <v>203</v>
      </c>
      <c r="L2908" s="35">
        <v>0.15235061999999999</v>
      </c>
      <c r="M2908" s="56"/>
      <c r="N2908" t="s">
        <v>4832</v>
      </c>
      <c r="O2908" s="2">
        <v>93</v>
      </c>
      <c r="P2908" s="2">
        <v>0</v>
      </c>
      <c r="Q2908" s="2">
        <v>93</v>
      </c>
      <c r="R2908" t="s">
        <v>4833</v>
      </c>
      <c r="S2908">
        <v>23</v>
      </c>
      <c r="T2908" t="s">
        <v>203</v>
      </c>
      <c r="U2908" s="2">
        <v>4</v>
      </c>
      <c r="V2908" s="2">
        <v>6</v>
      </c>
      <c r="W2908" s="8">
        <v>0.10752688172043011</v>
      </c>
      <c r="X2908" s="2">
        <v>162</v>
      </c>
      <c r="Y2908" s="45"/>
      <c r="AC2908" s="1" t="str">
        <f>IF(Table13[[#This Row],[TCS MP]]&gt;=Table13[[#This Row],[BMP]],IF(Table13[[#This Row],[TCS MP]]&lt;=Table13[[#This Row],[EMP]],"Good","EMP"),"BMP")</f>
        <v>EMP</v>
      </c>
    </row>
    <row r="2909" spans="1:29" ht="24" customHeight="1" x14ac:dyDescent="0.25">
      <c r="A2909" t="s">
        <v>4834</v>
      </c>
      <c r="B2909" t="s">
        <v>20391</v>
      </c>
      <c r="C2909">
        <v>6401</v>
      </c>
      <c r="D2909" t="s">
        <v>17074</v>
      </c>
      <c r="E2909" t="s">
        <v>4835</v>
      </c>
      <c r="F2909" s="9">
        <f>Table13[[#This Row],[ToMeasure]]-Table13[[#This Row],[FromMeasure]]</f>
        <v>0.15353495</v>
      </c>
      <c r="G2909" s="5" t="s">
        <v>4827</v>
      </c>
      <c r="H2909" s="35">
        <v>0</v>
      </c>
      <c r="I2909" s="56"/>
      <c r="J2909" t="s">
        <v>4826</v>
      </c>
      <c r="K2909" s="58" t="s">
        <v>203</v>
      </c>
      <c r="L2909" s="35">
        <v>0.15353495</v>
      </c>
      <c r="M2909" s="56"/>
      <c r="N2909" t="s">
        <v>632</v>
      </c>
      <c r="O2909" s="2">
        <v>90</v>
      </c>
      <c r="P2909" s="2">
        <v>0</v>
      </c>
      <c r="Q2909" s="2">
        <v>90</v>
      </c>
      <c r="R2909" t="s">
        <v>4836</v>
      </c>
      <c r="S2909">
        <v>23</v>
      </c>
      <c r="T2909" t="s">
        <v>203</v>
      </c>
      <c r="U2909" s="2">
        <v>4</v>
      </c>
      <c r="V2909" s="2">
        <v>6</v>
      </c>
      <c r="W2909" s="8">
        <v>0.1111111111111111</v>
      </c>
      <c r="X2909" s="2">
        <v>157</v>
      </c>
      <c r="Y2909" s="45"/>
      <c r="AC2909" s="1" t="str">
        <f>IF(Table13[[#This Row],[TCS MP]]&gt;=Table13[[#This Row],[BMP]],IF(Table13[[#This Row],[TCS MP]]&lt;=Table13[[#This Row],[EMP]],"Good","EMP"),"BMP")</f>
        <v>EMP</v>
      </c>
    </row>
    <row r="2910" spans="1:29" ht="24" customHeight="1" x14ac:dyDescent="0.25">
      <c r="A2910" t="s">
        <v>8747</v>
      </c>
      <c r="B2910" t="s">
        <v>20393</v>
      </c>
      <c r="C2910">
        <v>6403</v>
      </c>
      <c r="D2910" t="s">
        <v>17074</v>
      </c>
      <c r="E2910" t="s">
        <v>8748</v>
      </c>
      <c r="F2910" s="9">
        <f>Table13[[#This Row],[ToMeasure]]-Table13[[#This Row],[FromMeasure]]</f>
        <v>0.14857866</v>
      </c>
      <c r="G2910" s="5" t="s">
        <v>4832</v>
      </c>
      <c r="H2910" s="35">
        <v>0</v>
      </c>
      <c r="I2910" s="56"/>
      <c r="J2910" t="s">
        <v>4831</v>
      </c>
      <c r="K2910" s="58" t="s">
        <v>203</v>
      </c>
      <c r="L2910" s="35">
        <v>0.14857866</v>
      </c>
      <c r="M2910" s="56"/>
      <c r="N2910" t="s">
        <v>4488</v>
      </c>
      <c r="O2910" s="2">
        <v>138</v>
      </c>
      <c r="P2910" s="2">
        <v>0</v>
      </c>
      <c r="Q2910" s="2">
        <v>138</v>
      </c>
      <c r="R2910" t="s">
        <v>8749</v>
      </c>
      <c r="S2910">
        <v>16</v>
      </c>
      <c r="T2910" t="s">
        <v>203</v>
      </c>
      <c r="U2910" s="2">
        <v>9</v>
      </c>
      <c r="V2910" s="2">
        <v>10</v>
      </c>
      <c r="W2910" s="8">
        <v>0.13768115942028986</v>
      </c>
      <c r="X2910" s="2">
        <v>240</v>
      </c>
      <c r="Y2910" s="45"/>
      <c r="AC2910" s="1" t="str">
        <f>IF(Table13[[#This Row],[TCS MP]]&gt;=Table13[[#This Row],[BMP]],IF(Table13[[#This Row],[TCS MP]]&lt;=Table13[[#This Row],[EMP]],"Good","EMP"),"BMP")</f>
        <v>EMP</v>
      </c>
    </row>
    <row r="2911" spans="1:29" ht="24" customHeight="1" x14ac:dyDescent="0.25">
      <c r="A2911" t="s">
        <v>9253</v>
      </c>
      <c r="B2911" t="s">
        <v>20395</v>
      </c>
      <c r="C2911">
        <v>6410</v>
      </c>
      <c r="D2911" t="s">
        <v>17074</v>
      </c>
      <c r="E2911" t="s">
        <v>9254</v>
      </c>
      <c r="F2911" s="9">
        <f>Table13[[#This Row],[ToMeasure]]-Table13[[#This Row],[FromMeasure]]</f>
        <v>0.26796066000000002</v>
      </c>
      <c r="G2911" s="5" t="s">
        <v>4845</v>
      </c>
      <c r="H2911" s="35">
        <v>0</v>
      </c>
      <c r="I2911" s="56"/>
      <c r="J2911" t="s">
        <v>632</v>
      </c>
      <c r="K2911" s="58" t="s">
        <v>203</v>
      </c>
      <c r="L2911" s="35">
        <v>0.26796066000000002</v>
      </c>
      <c r="M2911" s="56"/>
      <c r="N2911" t="s">
        <v>4844</v>
      </c>
      <c r="O2911" s="2">
        <v>288</v>
      </c>
      <c r="P2911" s="2">
        <v>0</v>
      </c>
      <c r="Q2911" s="2">
        <v>288</v>
      </c>
      <c r="R2911" t="s">
        <v>9255</v>
      </c>
      <c r="S2911">
        <v>20</v>
      </c>
      <c r="T2911" t="s">
        <v>203</v>
      </c>
      <c r="U2911" s="2">
        <v>18</v>
      </c>
      <c r="V2911" s="2">
        <v>25</v>
      </c>
      <c r="W2911" s="8">
        <v>0.14930555555555555</v>
      </c>
      <c r="X2911" s="2">
        <v>517</v>
      </c>
      <c r="Y2911" s="45"/>
      <c r="AC2911" s="1" t="str">
        <f>IF(Table13[[#This Row],[TCS MP]]&gt;=Table13[[#This Row],[BMP]],IF(Table13[[#This Row],[TCS MP]]&lt;=Table13[[#This Row],[EMP]],"Good","EMP"),"BMP")</f>
        <v>EMP</v>
      </c>
    </row>
    <row r="2912" spans="1:29" ht="24" customHeight="1" x14ac:dyDescent="0.25">
      <c r="A2912" t="s">
        <v>4837</v>
      </c>
      <c r="B2912" t="s">
        <v>20397</v>
      </c>
      <c r="C2912">
        <v>6412</v>
      </c>
      <c r="D2912" t="s">
        <v>17074</v>
      </c>
      <c r="E2912" t="s">
        <v>4838</v>
      </c>
      <c r="F2912" s="9">
        <f>Table13[[#This Row],[ToMeasure]]-Table13[[#This Row],[FromMeasure]]</f>
        <v>0.28722735999999999</v>
      </c>
      <c r="G2912" s="5" t="s">
        <v>4839</v>
      </c>
      <c r="H2912" s="35">
        <v>0</v>
      </c>
      <c r="I2912" s="56"/>
      <c r="J2912" t="s">
        <v>4488</v>
      </c>
      <c r="K2912" s="58" t="s">
        <v>203</v>
      </c>
      <c r="L2912" s="35">
        <v>0.28722735999999999</v>
      </c>
      <c r="M2912" s="56"/>
      <c r="N2912" t="s">
        <v>4840</v>
      </c>
      <c r="O2912" s="2">
        <v>386</v>
      </c>
      <c r="P2912" s="2">
        <v>0</v>
      </c>
      <c r="Q2912" s="2">
        <v>386</v>
      </c>
      <c r="R2912" t="s">
        <v>4841</v>
      </c>
      <c r="S2912">
        <v>19</v>
      </c>
      <c r="T2912" t="s">
        <v>203</v>
      </c>
      <c r="U2912" s="2">
        <v>24</v>
      </c>
      <c r="V2912" s="2">
        <v>48</v>
      </c>
      <c r="W2912" s="8">
        <v>0.18652849740932642</v>
      </c>
      <c r="X2912" s="2">
        <v>693</v>
      </c>
      <c r="Y2912" s="45"/>
      <c r="AC2912" s="1" t="str">
        <f>IF(Table13[[#This Row],[TCS MP]]&gt;=Table13[[#This Row],[BMP]],IF(Table13[[#This Row],[TCS MP]]&lt;=Table13[[#This Row],[EMP]],"Good","EMP"),"BMP")</f>
        <v>EMP</v>
      </c>
    </row>
    <row r="2913" spans="1:29" ht="24" customHeight="1" x14ac:dyDescent="0.25">
      <c r="A2913" t="s">
        <v>4842</v>
      </c>
      <c r="B2913" t="s">
        <v>20396</v>
      </c>
      <c r="C2913">
        <v>6411</v>
      </c>
      <c r="D2913" t="s">
        <v>17074</v>
      </c>
      <c r="E2913" t="s">
        <v>4843</v>
      </c>
      <c r="F2913" s="9">
        <f>Table13[[#This Row],[ToMeasure]]-Table13[[#This Row],[FromMeasure]]</f>
        <v>0.29603758000000002</v>
      </c>
      <c r="G2913" s="5" t="s">
        <v>4844</v>
      </c>
      <c r="H2913" s="35">
        <v>0</v>
      </c>
      <c r="I2913" s="56"/>
      <c r="J2913" t="s">
        <v>4845</v>
      </c>
      <c r="K2913" s="58" t="s">
        <v>203</v>
      </c>
      <c r="L2913" s="35">
        <v>0.29603758000000002</v>
      </c>
      <c r="M2913" s="56"/>
      <c r="N2913" t="s">
        <v>632</v>
      </c>
      <c r="O2913" s="2">
        <v>165</v>
      </c>
      <c r="P2913" s="2">
        <v>0</v>
      </c>
      <c r="Q2913" s="2">
        <v>165</v>
      </c>
      <c r="R2913" t="s">
        <v>4846</v>
      </c>
      <c r="S2913">
        <v>16</v>
      </c>
      <c r="T2913" t="s">
        <v>203</v>
      </c>
      <c r="U2913" s="2">
        <v>10</v>
      </c>
      <c r="V2913" s="2">
        <v>12</v>
      </c>
      <c r="W2913" s="8">
        <v>0.13333333333333333</v>
      </c>
      <c r="X2913" s="2">
        <v>296</v>
      </c>
      <c r="Y2913" s="45"/>
      <c r="AC2913" s="1" t="str">
        <f>IF(Table13[[#This Row],[TCS MP]]&gt;=Table13[[#This Row],[BMP]],IF(Table13[[#This Row],[TCS MP]]&lt;=Table13[[#This Row],[EMP]],"Good","EMP"),"BMP")</f>
        <v>EMP</v>
      </c>
    </row>
    <row r="2914" spans="1:29" ht="24" customHeight="1" x14ac:dyDescent="0.25">
      <c r="A2914" t="s">
        <v>12357</v>
      </c>
      <c r="B2914" t="s">
        <v>20398</v>
      </c>
      <c r="C2914">
        <v>6413</v>
      </c>
      <c r="D2914" t="s">
        <v>17074</v>
      </c>
      <c r="E2914" t="s">
        <v>12358</v>
      </c>
      <c r="F2914" s="9">
        <f>Table13[[#This Row],[ToMeasure]]-Table13[[#This Row],[FromMeasure]]</f>
        <v>0.29120021000000001</v>
      </c>
      <c r="G2914" s="5" t="s">
        <v>4840</v>
      </c>
      <c r="H2914" s="35">
        <v>0</v>
      </c>
      <c r="I2914" s="56"/>
      <c r="J2914" t="s">
        <v>4839</v>
      </c>
      <c r="K2914" s="58" t="s">
        <v>203</v>
      </c>
      <c r="L2914" s="35">
        <v>0.29120021000000001</v>
      </c>
      <c r="M2914" s="56"/>
      <c r="N2914" t="s">
        <v>4488</v>
      </c>
      <c r="O2914" s="2">
        <v>290</v>
      </c>
      <c r="P2914" s="2">
        <v>0</v>
      </c>
      <c r="Q2914" s="2">
        <v>290</v>
      </c>
      <c r="R2914" t="s">
        <v>12359</v>
      </c>
      <c r="S2914">
        <v>17</v>
      </c>
      <c r="T2914" t="s">
        <v>203</v>
      </c>
      <c r="U2914" s="2">
        <v>18</v>
      </c>
      <c r="V2914" s="2">
        <v>25</v>
      </c>
      <c r="W2914" s="8">
        <v>0.14827586206896551</v>
      </c>
      <c r="X2914" s="2">
        <v>520</v>
      </c>
      <c r="Y2914" s="45"/>
      <c r="AC2914" s="1" t="str">
        <f>IF(Table13[[#This Row],[TCS MP]]&gt;=Table13[[#This Row],[BMP]],IF(Table13[[#This Row],[TCS MP]]&lt;=Table13[[#This Row],[EMP]],"Good","EMP"),"BMP")</f>
        <v>EMP</v>
      </c>
    </row>
    <row r="2915" spans="1:29" ht="24" customHeight="1" x14ac:dyDescent="0.25">
      <c r="A2915" t="s">
        <v>8750</v>
      </c>
      <c r="B2915" t="s">
        <v>20400</v>
      </c>
      <c r="C2915">
        <v>6430</v>
      </c>
      <c r="D2915" t="s">
        <v>17074</v>
      </c>
      <c r="E2915" t="s">
        <v>8751</v>
      </c>
      <c r="F2915" s="9">
        <f>Table13[[#This Row],[ToMeasure]]-Table13[[#This Row],[FromMeasure]]</f>
        <v>0.12697101999999999</v>
      </c>
      <c r="G2915" s="5" t="s">
        <v>8752</v>
      </c>
      <c r="H2915" s="35">
        <v>0</v>
      </c>
      <c r="I2915" s="56"/>
      <c r="J2915" t="s">
        <v>632</v>
      </c>
      <c r="K2915" s="58" t="s">
        <v>203</v>
      </c>
      <c r="L2915" s="35">
        <v>0.12697101999999999</v>
      </c>
      <c r="M2915" s="56"/>
      <c r="N2915" t="s">
        <v>4483</v>
      </c>
      <c r="O2915" s="2">
        <v>133</v>
      </c>
      <c r="P2915" s="2">
        <v>0</v>
      </c>
      <c r="Q2915" s="2">
        <v>133</v>
      </c>
      <c r="R2915" t="s">
        <v>8753</v>
      </c>
      <c r="S2915">
        <v>17</v>
      </c>
      <c r="T2915" t="s">
        <v>203</v>
      </c>
      <c r="U2915" s="2">
        <v>7</v>
      </c>
      <c r="V2915" s="2">
        <v>13</v>
      </c>
      <c r="W2915" s="8">
        <v>0.15037593984962405</v>
      </c>
      <c r="X2915" s="2">
        <v>239</v>
      </c>
      <c r="Y2915" s="45"/>
      <c r="AC2915" s="1" t="str">
        <f>IF(Table13[[#This Row],[TCS MP]]&gt;=Table13[[#This Row],[BMP]],IF(Table13[[#This Row],[TCS MP]]&lt;=Table13[[#This Row],[EMP]],"Good","EMP"),"BMP")</f>
        <v>EMP</v>
      </c>
    </row>
    <row r="2916" spans="1:29" ht="24" customHeight="1" x14ac:dyDescent="0.25">
      <c r="A2916" t="s">
        <v>8754</v>
      </c>
      <c r="B2916" t="s">
        <v>20402</v>
      </c>
      <c r="C2916">
        <v>6432</v>
      </c>
      <c r="D2916" t="s">
        <v>17074</v>
      </c>
      <c r="E2916" t="s">
        <v>8755</v>
      </c>
      <c r="F2916" s="9">
        <f>Table13[[#This Row],[ToMeasure]]-Table13[[#This Row],[FromMeasure]]</f>
        <v>0.16828689999999999</v>
      </c>
      <c r="G2916" s="5" t="s">
        <v>8756</v>
      </c>
      <c r="H2916" s="35">
        <v>0</v>
      </c>
      <c r="I2916" s="56"/>
      <c r="J2916" t="s">
        <v>4488</v>
      </c>
      <c r="K2916" s="58" t="s">
        <v>203</v>
      </c>
      <c r="L2916" s="35">
        <v>0.16828689999999999</v>
      </c>
      <c r="M2916" s="56"/>
      <c r="N2916" t="s">
        <v>4653</v>
      </c>
      <c r="O2916" s="2">
        <v>79</v>
      </c>
      <c r="P2916" s="2">
        <v>0</v>
      </c>
      <c r="Q2916" s="2">
        <v>79</v>
      </c>
      <c r="R2916" t="s">
        <v>8757</v>
      </c>
      <c r="S2916">
        <v>14</v>
      </c>
      <c r="T2916" t="s">
        <v>203</v>
      </c>
      <c r="U2916" s="2">
        <v>3</v>
      </c>
      <c r="V2916" s="2">
        <v>4</v>
      </c>
      <c r="W2916" s="8">
        <v>8.8607594936708861E-2</v>
      </c>
      <c r="X2916" s="2">
        <v>142</v>
      </c>
      <c r="Y2916" s="45"/>
      <c r="AC2916" s="1" t="str">
        <f>IF(Table13[[#This Row],[TCS MP]]&gt;=Table13[[#This Row],[BMP]],IF(Table13[[#This Row],[TCS MP]]&lt;=Table13[[#This Row],[EMP]],"Good","EMP"),"BMP")</f>
        <v>EMP</v>
      </c>
    </row>
    <row r="2917" spans="1:29" ht="24" customHeight="1" x14ac:dyDescent="0.25">
      <c r="A2917" t="s">
        <v>12360</v>
      </c>
      <c r="B2917" t="s">
        <v>20401</v>
      </c>
      <c r="C2917">
        <v>6431</v>
      </c>
      <c r="D2917" t="s">
        <v>17074</v>
      </c>
      <c r="E2917" t="s">
        <v>12361</v>
      </c>
      <c r="F2917" s="9">
        <f>Table13[[#This Row],[ToMeasure]]-Table13[[#This Row],[FromMeasure]]</f>
        <v>0.20566292</v>
      </c>
      <c r="G2917" s="5" t="s">
        <v>12362</v>
      </c>
      <c r="H2917" s="35">
        <v>0</v>
      </c>
      <c r="I2917" s="56"/>
      <c r="J2917" t="s">
        <v>4483</v>
      </c>
      <c r="K2917" s="58" t="s">
        <v>203</v>
      </c>
      <c r="L2917" s="35">
        <v>0.20566292</v>
      </c>
      <c r="M2917" s="56"/>
      <c r="N2917" t="s">
        <v>632</v>
      </c>
      <c r="O2917" s="2">
        <v>123</v>
      </c>
      <c r="P2917" s="2">
        <v>0</v>
      </c>
      <c r="Q2917" s="2">
        <v>123</v>
      </c>
      <c r="R2917" t="s">
        <v>12363</v>
      </c>
      <c r="S2917">
        <v>21</v>
      </c>
      <c r="T2917" t="s">
        <v>203</v>
      </c>
      <c r="U2917" s="2">
        <v>7</v>
      </c>
      <c r="V2917" s="2">
        <v>9</v>
      </c>
      <c r="W2917" s="8">
        <v>0.13008130081300814</v>
      </c>
      <c r="X2917" s="2">
        <v>221</v>
      </c>
      <c r="Y2917" s="45"/>
      <c r="AC2917" s="1" t="str">
        <f>IF(Table13[[#This Row],[TCS MP]]&gt;=Table13[[#This Row],[BMP]],IF(Table13[[#This Row],[TCS MP]]&lt;=Table13[[#This Row],[EMP]],"Good","EMP"),"BMP")</f>
        <v>EMP</v>
      </c>
    </row>
    <row r="2918" spans="1:29" ht="24" customHeight="1" x14ac:dyDescent="0.25">
      <c r="A2918" t="s">
        <v>8758</v>
      </c>
      <c r="B2918" t="s">
        <v>20403</v>
      </c>
      <c r="C2918">
        <v>6433</v>
      </c>
      <c r="D2918" t="s">
        <v>17074</v>
      </c>
      <c r="E2918" t="s">
        <v>8759</v>
      </c>
      <c r="F2918" s="9">
        <f>Table13[[#This Row],[ToMeasure]]-Table13[[#This Row],[FromMeasure]]</f>
        <v>0.1437764</v>
      </c>
      <c r="G2918" s="5" t="s">
        <v>8760</v>
      </c>
      <c r="H2918" s="35">
        <v>0</v>
      </c>
      <c r="I2918" s="56"/>
      <c r="J2918" t="s">
        <v>4653</v>
      </c>
      <c r="K2918" s="58" t="s">
        <v>203</v>
      </c>
      <c r="L2918" s="35">
        <v>0.1437764</v>
      </c>
      <c r="M2918" s="56"/>
      <c r="N2918" t="s">
        <v>4488</v>
      </c>
      <c r="O2918" s="2">
        <v>96</v>
      </c>
      <c r="P2918" s="2">
        <v>0</v>
      </c>
      <c r="Q2918" s="2">
        <v>96</v>
      </c>
      <c r="R2918" t="s">
        <v>8761</v>
      </c>
      <c r="S2918">
        <v>16</v>
      </c>
      <c r="T2918" t="s">
        <v>203</v>
      </c>
      <c r="U2918" s="2">
        <v>4</v>
      </c>
      <c r="V2918" s="2">
        <v>6</v>
      </c>
      <c r="W2918" s="8">
        <v>0.10416666666666667</v>
      </c>
      <c r="X2918" s="2">
        <v>172</v>
      </c>
      <c r="Y2918" s="45"/>
      <c r="AC2918" s="1" t="str">
        <f>IF(Table13[[#This Row],[TCS MP]]&gt;=Table13[[#This Row],[BMP]],IF(Table13[[#This Row],[TCS MP]]&lt;=Table13[[#This Row],[EMP]],"Good","EMP"),"BMP")</f>
        <v>EMP</v>
      </c>
    </row>
    <row r="2919" spans="1:29" ht="24" customHeight="1" x14ac:dyDescent="0.25">
      <c r="A2919" t="s">
        <v>8762</v>
      </c>
      <c r="B2919" t="s">
        <v>20405</v>
      </c>
      <c r="C2919">
        <v>6440</v>
      </c>
      <c r="D2919" t="s">
        <v>17074</v>
      </c>
      <c r="E2919" t="s">
        <v>8763</v>
      </c>
      <c r="F2919" s="9">
        <f>Table13[[#This Row],[ToMeasure]]-Table13[[#This Row],[FromMeasure]]</f>
        <v>0.16635021</v>
      </c>
      <c r="G2919" s="5" t="s">
        <v>8764</v>
      </c>
      <c r="H2919" s="35">
        <v>0</v>
      </c>
      <c r="I2919" s="56"/>
      <c r="J2919" t="s">
        <v>632</v>
      </c>
      <c r="K2919" s="58" t="s">
        <v>203</v>
      </c>
      <c r="L2919" s="35">
        <v>0.16635021</v>
      </c>
      <c r="M2919" s="56"/>
      <c r="N2919" t="s">
        <v>4483</v>
      </c>
      <c r="O2919" s="2">
        <v>569</v>
      </c>
      <c r="P2919" s="2">
        <v>0</v>
      </c>
      <c r="Q2919" s="2">
        <v>569</v>
      </c>
      <c r="R2919" t="s">
        <v>8765</v>
      </c>
      <c r="S2919">
        <v>16</v>
      </c>
      <c r="T2919" t="s">
        <v>203</v>
      </c>
      <c r="U2919" s="2">
        <v>38</v>
      </c>
      <c r="V2919" s="2">
        <v>48</v>
      </c>
      <c r="W2919" s="8">
        <v>0.15114235500878734</v>
      </c>
      <c r="X2919" s="2">
        <v>1021</v>
      </c>
      <c r="Y2919" s="45"/>
      <c r="AC2919" s="1" t="str">
        <f>IF(Table13[[#This Row],[TCS MP]]&gt;=Table13[[#This Row],[BMP]],IF(Table13[[#This Row],[TCS MP]]&lt;=Table13[[#This Row],[EMP]],"Good","EMP"),"BMP")</f>
        <v>EMP</v>
      </c>
    </row>
    <row r="2920" spans="1:29" ht="24" customHeight="1" x14ac:dyDescent="0.25">
      <c r="A2920" t="s">
        <v>12364</v>
      </c>
      <c r="B2920" t="s">
        <v>20407</v>
      </c>
      <c r="C2920">
        <v>6442</v>
      </c>
      <c r="D2920" t="s">
        <v>17074</v>
      </c>
      <c r="E2920" t="s">
        <v>12365</v>
      </c>
      <c r="F2920" s="9">
        <f>Table13[[#This Row],[ToMeasure]]-Table13[[#This Row],[FromMeasure]]</f>
        <v>0.1230009</v>
      </c>
      <c r="G2920" s="5" t="s">
        <v>12366</v>
      </c>
      <c r="H2920" s="35">
        <v>0</v>
      </c>
      <c r="I2920" s="56"/>
      <c r="J2920" t="s">
        <v>4488</v>
      </c>
      <c r="K2920" s="58" t="s">
        <v>203</v>
      </c>
      <c r="L2920" s="35">
        <v>0.1230009</v>
      </c>
      <c r="M2920" s="56"/>
      <c r="N2920" t="s">
        <v>4653</v>
      </c>
      <c r="O2920" s="2">
        <v>444</v>
      </c>
      <c r="P2920" s="2">
        <v>0</v>
      </c>
      <c r="Q2920" s="2">
        <v>444</v>
      </c>
      <c r="R2920" t="s">
        <v>12367</v>
      </c>
      <c r="S2920">
        <v>15</v>
      </c>
      <c r="T2920" t="s">
        <v>203</v>
      </c>
      <c r="U2920" s="2">
        <v>30</v>
      </c>
      <c r="V2920" s="2">
        <v>39</v>
      </c>
      <c r="W2920" s="8">
        <v>0.1554054054054054</v>
      </c>
      <c r="X2920" s="2">
        <v>797</v>
      </c>
      <c r="Y2920" s="45"/>
      <c r="AC2920" s="1" t="str">
        <f>IF(Table13[[#This Row],[TCS MP]]&gt;=Table13[[#This Row],[BMP]],IF(Table13[[#This Row],[TCS MP]]&lt;=Table13[[#This Row],[EMP]],"Good","EMP"),"BMP")</f>
        <v>EMP</v>
      </c>
    </row>
    <row r="2921" spans="1:29" ht="24" customHeight="1" x14ac:dyDescent="0.25">
      <c r="A2921" t="s">
        <v>8766</v>
      </c>
      <c r="B2921" t="s">
        <v>20406</v>
      </c>
      <c r="C2921">
        <v>6441</v>
      </c>
      <c r="D2921" t="s">
        <v>17074</v>
      </c>
      <c r="E2921" t="s">
        <v>8767</v>
      </c>
      <c r="F2921" s="9">
        <f>Table13[[#This Row],[ToMeasure]]-Table13[[#This Row],[FromMeasure]]</f>
        <v>0.23116885000000001</v>
      </c>
      <c r="G2921" s="5" t="s">
        <v>8768</v>
      </c>
      <c r="H2921" s="35">
        <v>0</v>
      </c>
      <c r="I2921" s="56"/>
      <c r="J2921" t="s">
        <v>4483</v>
      </c>
      <c r="K2921" s="58" t="s">
        <v>203</v>
      </c>
      <c r="L2921" s="35">
        <v>0.23116885000000001</v>
      </c>
      <c r="M2921" s="56"/>
      <c r="N2921" t="s">
        <v>632</v>
      </c>
      <c r="O2921" s="2">
        <v>741</v>
      </c>
      <c r="P2921" s="2">
        <v>0</v>
      </c>
      <c r="Q2921" s="2">
        <v>741</v>
      </c>
      <c r="R2921" t="s">
        <v>8769</v>
      </c>
      <c r="S2921">
        <v>12</v>
      </c>
      <c r="T2921" t="s">
        <v>203</v>
      </c>
      <c r="U2921" s="2">
        <v>46</v>
      </c>
      <c r="V2921" s="2">
        <v>58</v>
      </c>
      <c r="W2921" s="8">
        <v>0.14035087719298245</v>
      </c>
      <c r="X2921" s="2">
        <v>1449</v>
      </c>
      <c r="Y2921" s="45"/>
      <c r="AC2921" s="1" t="str">
        <f>IF(Table13[[#This Row],[TCS MP]]&gt;=Table13[[#This Row],[BMP]],IF(Table13[[#This Row],[TCS MP]]&lt;=Table13[[#This Row],[EMP]],"Good","EMP"),"BMP")</f>
        <v>EMP</v>
      </c>
    </row>
    <row r="2922" spans="1:29" ht="24" customHeight="1" x14ac:dyDescent="0.25">
      <c r="A2922" t="s">
        <v>9256</v>
      </c>
      <c r="B2922" t="s">
        <v>20408</v>
      </c>
      <c r="C2922">
        <v>6443</v>
      </c>
      <c r="D2922" t="s">
        <v>17074</v>
      </c>
      <c r="E2922" t="s">
        <v>9257</v>
      </c>
      <c r="F2922" s="9">
        <f>Table13[[#This Row],[ToMeasure]]-Table13[[#This Row],[FromMeasure]]</f>
        <v>0.15873122000000001</v>
      </c>
      <c r="G2922" s="5" t="s">
        <v>9258</v>
      </c>
      <c r="H2922" s="35">
        <v>0</v>
      </c>
      <c r="I2922" s="56"/>
      <c r="J2922" t="s">
        <v>4653</v>
      </c>
      <c r="K2922" s="58" t="s">
        <v>203</v>
      </c>
      <c r="L2922" s="35">
        <v>0.15873122000000001</v>
      </c>
      <c r="M2922" s="56"/>
      <c r="N2922" t="s">
        <v>4488</v>
      </c>
      <c r="O2922" s="2">
        <v>502</v>
      </c>
      <c r="P2922" s="2">
        <v>0</v>
      </c>
      <c r="Q2922" s="2">
        <v>502</v>
      </c>
      <c r="R2922" t="s">
        <v>9259</v>
      </c>
      <c r="S2922">
        <v>15</v>
      </c>
      <c r="T2922" t="s">
        <v>203</v>
      </c>
      <c r="U2922" s="2">
        <v>32</v>
      </c>
      <c r="V2922" s="2">
        <v>64</v>
      </c>
      <c r="W2922" s="8">
        <v>0.19123505976095617</v>
      </c>
      <c r="X2922" s="2">
        <v>901</v>
      </c>
      <c r="Y2922" s="45"/>
      <c r="AC2922" s="1" t="str">
        <f>IF(Table13[[#This Row],[TCS MP]]&gt;=Table13[[#This Row],[BMP]],IF(Table13[[#This Row],[TCS MP]]&lt;=Table13[[#This Row],[EMP]],"Good","EMP"),"BMP")</f>
        <v>EMP</v>
      </c>
    </row>
    <row r="2923" spans="1:29" ht="24" customHeight="1" x14ac:dyDescent="0.25">
      <c r="A2923" t="s">
        <v>12368</v>
      </c>
      <c r="B2923" t="s">
        <v>20410</v>
      </c>
      <c r="C2923">
        <v>6450</v>
      </c>
      <c r="D2923" t="s">
        <v>17074</v>
      </c>
      <c r="E2923" t="s">
        <v>12369</v>
      </c>
      <c r="F2923" s="9">
        <f>Table13[[#This Row],[ToMeasure]]-Table13[[#This Row],[FromMeasure]]</f>
        <v>0.1049337</v>
      </c>
      <c r="G2923" s="5" t="s">
        <v>12370</v>
      </c>
      <c r="H2923" s="35">
        <v>0</v>
      </c>
      <c r="I2923" s="56"/>
      <c r="J2923" t="s">
        <v>632</v>
      </c>
      <c r="K2923" s="58" t="s">
        <v>203</v>
      </c>
      <c r="L2923" s="35">
        <v>0.1049337</v>
      </c>
      <c r="M2923" s="56"/>
      <c r="N2923" t="s">
        <v>4483</v>
      </c>
      <c r="O2923" s="2">
        <v>39</v>
      </c>
      <c r="P2923" s="2">
        <v>0</v>
      </c>
      <c r="Q2923" s="2">
        <v>39</v>
      </c>
      <c r="R2923" t="s">
        <v>12371</v>
      </c>
      <c r="S2923">
        <v>33</v>
      </c>
      <c r="T2923" t="s">
        <v>203</v>
      </c>
      <c r="U2923" s="2">
        <v>1</v>
      </c>
      <c r="V2923" s="2">
        <v>2</v>
      </c>
      <c r="W2923" s="8">
        <v>7.6923076923076927E-2</v>
      </c>
      <c r="X2923" s="2">
        <v>70</v>
      </c>
      <c r="Y2923" s="45"/>
      <c r="AC2923" s="1" t="str">
        <f>IF(Table13[[#This Row],[TCS MP]]&gt;=Table13[[#This Row],[BMP]],IF(Table13[[#This Row],[TCS MP]]&lt;=Table13[[#This Row],[EMP]],"Good","EMP"),"BMP")</f>
        <v>EMP</v>
      </c>
    </row>
    <row r="2924" spans="1:29" ht="24" customHeight="1" x14ac:dyDescent="0.25">
      <c r="A2924" t="s">
        <v>12372</v>
      </c>
      <c r="B2924" t="s">
        <v>20412</v>
      </c>
      <c r="C2924">
        <v>6452</v>
      </c>
      <c r="D2924" t="s">
        <v>17074</v>
      </c>
      <c r="E2924" t="s">
        <v>12373</v>
      </c>
      <c r="F2924" s="9">
        <f>Table13[[#This Row],[ToMeasure]]-Table13[[#This Row],[FromMeasure]]</f>
        <v>0.10056142999999999</v>
      </c>
      <c r="G2924" s="5" t="s">
        <v>12374</v>
      </c>
      <c r="H2924" s="35">
        <v>0</v>
      </c>
      <c r="I2924" s="56"/>
      <c r="J2924" t="s">
        <v>4488</v>
      </c>
      <c r="K2924" s="58" t="s">
        <v>203</v>
      </c>
      <c r="L2924" s="35">
        <v>0.10056142999999999</v>
      </c>
      <c r="M2924" s="56"/>
      <c r="N2924" t="s">
        <v>4653</v>
      </c>
      <c r="O2924" s="2">
        <v>42</v>
      </c>
      <c r="P2924" s="2">
        <v>0</v>
      </c>
      <c r="Q2924" s="2">
        <v>42</v>
      </c>
      <c r="R2924" t="s">
        <v>12375</v>
      </c>
      <c r="S2924">
        <v>18</v>
      </c>
      <c r="T2924" t="s">
        <v>203</v>
      </c>
      <c r="U2924" s="2">
        <v>1</v>
      </c>
      <c r="V2924" s="2">
        <v>2</v>
      </c>
      <c r="W2924" s="8">
        <v>7.1428571428571425E-2</v>
      </c>
      <c r="X2924" s="2">
        <v>75</v>
      </c>
      <c r="Y2924" s="45"/>
      <c r="AC2924" s="1" t="str">
        <f>IF(Table13[[#This Row],[TCS MP]]&gt;=Table13[[#This Row],[BMP]],IF(Table13[[#This Row],[TCS MP]]&lt;=Table13[[#This Row],[EMP]],"Good","EMP"),"BMP")</f>
        <v>EMP</v>
      </c>
    </row>
    <row r="2925" spans="1:29" ht="24" customHeight="1" x14ac:dyDescent="0.25">
      <c r="A2925" t="s">
        <v>8770</v>
      </c>
      <c r="B2925" t="s">
        <v>20411</v>
      </c>
      <c r="C2925">
        <v>6451</v>
      </c>
      <c r="D2925" t="s">
        <v>17074</v>
      </c>
      <c r="E2925" t="s">
        <v>8771</v>
      </c>
      <c r="F2925" s="9">
        <f>Table13[[#This Row],[ToMeasure]]-Table13[[#This Row],[FromMeasure]]</f>
        <v>0.10093102</v>
      </c>
      <c r="G2925" s="5" t="s">
        <v>8772</v>
      </c>
      <c r="H2925" s="35">
        <v>0</v>
      </c>
      <c r="I2925" s="56"/>
      <c r="J2925" t="s">
        <v>4483</v>
      </c>
      <c r="K2925" s="58" t="s">
        <v>203</v>
      </c>
      <c r="L2925" s="35">
        <v>0.10093102</v>
      </c>
      <c r="M2925" s="56"/>
      <c r="N2925" t="s">
        <v>632</v>
      </c>
      <c r="O2925" s="2">
        <v>73</v>
      </c>
      <c r="P2925" s="2">
        <v>0</v>
      </c>
      <c r="Q2925" s="2">
        <v>73</v>
      </c>
      <c r="R2925" t="s">
        <v>8773</v>
      </c>
      <c r="S2925">
        <v>18</v>
      </c>
      <c r="T2925" t="s">
        <v>203</v>
      </c>
      <c r="U2925" s="2">
        <v>2</v>
      </c>
      <c r="V2925" s="2">
        <v>7</v>
      </c>
      <c r="W2925" s="8">
        <v>0.12328767123287671</v>
      </c>
      <c r="X2925" s="2">
        <v>131</v>
      </c>
      <c r="Y2925" s="45"/>
      <c r="AC2925" s="1" t="str">
        <f>IF(Table13[[#This Row],[TCS MP]]&gt;=Table13[[#This Row],[BMP]],IF(Table13[[#This Row],[TCS MP]]&lt;=Table13[[#This Row],[EMP]],"Good","EMP"),"BMP")</f>
        <v>EMP</v>
      </c>
    </row>
    <row r="2926" spans="1:29" ht="24" customHeight="1" x14ac:dyDescent="0.25">
      <c r="A2926" t="s">
        <v>12376</v>
      </c>
      <c r="B2926" t="s">
        <v>20413</v>
      </c>
      <c r="C2926">
        <v>6453</v>
      </c>
      <c r="D2926" t="s">
        <v>17074</v>
      </c>
      <c r="E2926" t="s">
        <v>12377</v>
      </c>
      <c r="F2926" s="9">
        <f>Table13[[#This Row],[ToMeasure]]-Table13[[#This Row],[FromMeasure]]</f>
        <v>0.10393677</v>
      </c>
      <c r="G2926" s="5" t="s">
        <v>12378</v>
      </c>
      <c r="H2926" s="35">
        <v>0</v>
      </c>
      <c r="I2926" s="56"/>
      <c r="J2926" t="s">
        <v>4653</v>
      </c>
      <c r="K2926" s="58" t="s">
        <v>203</v>
      </c>
      <c r="L2926" s="35">
        <v>0.10393677</v>
      </c>
      <c r="M2926" s="56"/>
      <c r="N2926" t="s">
        <v>4488</v>
      </c>
      <c r="O2926" s="2">
        <v>36</v>
      </c>
      <c r="P2926" s="2">
        <v>0</v>
      </c>
      <c r="Q2926" s="2">
        <v>36</v>
      </c>
      <c r="R2926" t="s">
        <v>12379</v>
      </c>
      <c r="S2926">
        <v>24</v>
      </c>
      <c r="T2926" t="s">
        <v>203</v>
      </c>
      <c r="U2926" s="2">
        <v>1</v>
      </c>
      <c r="V2926" s="2">
        <v>2</v>
      </c>
      <c r="W2926" s="8">
        <v>8.3333333333333329E-2</v>
      </c>
      <c r="X2926" s="2">
        <v>65</v>
      </c>
      <c r="Y2926" s="45"/>
      <c r="AC2926" s="1" t="str">
        <f>IF(Table13[[#This Row],[TCS MP]]&gt;=Table13[[#This Row],[BMP]],IF(Table13[[#This Row],[TCS MP]]&lt;=Table13[[#This Row],[EMP]],"Good","EMP"),"BMP")</f>
        <v>EMP</v>
      </c>
    </row>
    <row r="2927" spans="1:29" ht="24" customHeight="1" x14ac:dyDescent="0.25">
      <c r="A2927" t="s">
        <v>9260</v>
      </c>
      <c r="B2927" t="s">
        <v>20415</v>
      </c>
      <c r="C2927">
        <v>6460</v>
      </c>
      <c r="D2927" t="s">
        <v>17074</v>
      </c>
      <c r="E2927" t="s">
        <v>9261</v>
      </c>
      <c r="F2927" s="9">
        <f>Table13[[#This Row],[ToMeasure]]-Table13[[#This Row],[FromMeasure]]</f>
        <v>0.14258492</v>
      </c>
      <c r="G2927" s="5" t="s">
        <v>9262</v>
      </c>
      <c r="H2927" s="35">
        <v>0</v>
      </c>
      <c r="I2927" s="56"/>
      <c r="J2927" t="s">
        <v>632</v>
      </c>
      <c r="K2927" s="58" t="s">
        <v>203</v>
      </c>
      <c r="L2927" s="35">
        <v>0.14258492</v>
      </c>
      <c r="M2927" s="56"/>
      <c r="N2927" t="s">
        <v>4483</v>
      </c>
      <c r="O2927" s="2">
        <v>458</v>
      </c>
      <c r="P2927" s="2">
        <v>0</v>
      </c>
      <c r="Q2927" s="2">
        <v>458</v>
      </c>
      <c r="R2927" t="s">
        <v>9263</v>
      </c>
      <c r="S2927">
        <v>11</v>
      </c>
      <c r="T2927" t="s">
        <v>203</v>
      </c>
      <c r="U2927" s="2">
        <v>30</v>
      </c>
      <c r="V2927" s="2">
        <v>39</v>
      </c>
      <c r="W2927" s="8">
        <v>0.15065502183406113</v>
      </c>
      <c r="X2927" s="2">
        <v>822</v>
      </c>
      <c r="Y2927" s="45"/>
      <c r="AC2927" s="1" t="str">
        <f>IF(Table13[[#This Row],[TCS MP]]&gt;=Table13[[#This Row],[BMP]],IF(Table13[[#This Row],[TCS MP]]&lt;=Table13[[#This Row],[EMP]],"Good","EMP"),"BMP")</f>
        <v>EMP</v>
      </c>
    </row>
    <row r="2928" spans="1:29" ht="24" customHeight="1" x14ac:dyDescent="0.25">
      <c r="A2928" t="s">
        <v>9264</v>
      </c>
      <c r="B2928" t="s">
        <v>20417</v>
      </c>
      <c r="C2928">
        <v>6462</v>
      </c>
      <c r="D2928" t="s">
        <v>17074</v>
      </c>
      <c r="E2928" t="s">
        <v>9265</v>
      </c>
      <c r="F2928" s="9">
        <f>Table13[[#This Row],[ToMeasure]]-Table13[[#This Row],[FromMeasure]]</f>
        <v>0.17083495000000001</v>
      </c>
      <c r="G2928" s="5" t="s">
        <v>9266</v>
      </c>
      <c r="H2928" s="35">
        <v>0</v>
      </c>
      <c r="I2928" s="56"/>
      <c r="J2928" t="s">
        <v>4488</v>
      </c>
      <c r="K2928" s="58" t="s">
        <v>203</v>
      </c>
      <c r="L2928" s="35">
        <v>0.17083495000000001</v>
      </c>
      <c r="M2928" s="56"/>
      <c r="N2928" t="s">
        <v>2994</v>
      </c>
      <c r="O2928" s="2">
        <v>486</v>
      </c>
      <c r="P2928" s="2">
        <v>0</v>
      </c>
      <c r="Q2928" s="2">
        <v>486</v>
      </c>
      <c r="R2928" t="s">
        <v>9267</v>
      </c>
      <c r="S2928">
        <v>10</v>
      </c>
      <c r="T2928">
        <v>53</v>
      </c>
      <c r="U2928" s="2">
        <v>33</v>
      </c>
      <c r="V2928" s="2">
        <v>57</v>
      </c>
      <c r="W2928" s="8">
        <v>0.18518518518518517</v>
      </c>
      <c r="X2928" s="2">
        <v>872</v>
      </c>
      <c r="Y2928" s="45"/>
      <c r="AC2928" s="1" t="str">
        <f>IF(Table13[[#This Row],[TCS MP]]&gt;=Table13[[#This Row],[BMP]],IF(Table13[[#This Row],[TCS MP]]&lt;=Table13[[#This Row],[EMP]],"Good","EMP"),"BMP")</f>
        <v>EMP</v>
      </c>
    </row>
    <row r="2929" spans="1:29" ht="24" customHeight="1" x14ac:dyDescent="0.25">
      <c r="A2929" t="s">
        <v>9268</v>
      </c>
      <c r="B2929" t="s">
        <v>20416</v>
      </c>
      <c r="C2929">
        <v>6461</v>
      </c>
      <c r="D2929" t="s">
        <v>17074</v>
      </c>
      <c r="E2929" t="s">
        <v>9269</v>
      </c>
      <c r="F2929" s="9">
        <f>Table13[[#This Row],[ToMeasure]]-Table13[[#This Row],[FromMeasure]]</f>
        <v>0.34468103</v>
      </c>
      <c r="G2929" s="5" t="s">
        <v>9270</v>
      </c>
      <c r="H2929" s="35">
        <v>0</v>
      </c>
      <c r="I2929" s="56"/>
      <c r="J2929" t="s">
        <v>4483</v>
      </c>
      <c r="K2929" s="58" t="s">
        <v>203</v>
      </c>
      <c r="L2929" s="35">
        <v>0.34468103</v>
      </c>
      <c r="M2929" s="56"/>
      <c r="N2929" t="s">
        <v>632</v>
      </c>
      <c r="O2929" s="2">
        <v>511</v>
      </c>
      <c r="P2929" s="2">
        <v>0</v>
      </c>
      <c r="Q2929" s="2">
        <v>511</v>
      </c>
      <c r="R2929" t="s">
        <v>9271</v>
      </c>
      <c r="S2929">
        <v>14</v>
      </c>
      <c r="T2929" t="s">
        <v>203</v>
      </c>
      <c r="U2929" s="2">
        <v>33</v>
      </c>
      <c r="V2929" s="2">
        <v>64</v>
      </c>
      <c r="W2929" s="8">
        <v>0.18982387475538159</v>
      </c>
      <c r="X2929" s="2">
        <v>917</v>
      </c>
      <c r="Y2929" s="45"/>
      <c r="AC2929" s="1" t="str">
        <f>IF(Table13[[#This Row],[TCS MP]]&gt;=Table13[[#This Row],[BMP]],IF(Table13[[#This Row],[TCS MP]]&lt;=Table13[[#This Row],[EMP]],"Good","EMP"),"BMP")</f>
        <v>EMP</v>
      </c>
    </row>
    <row r="2930" spans="1:29" ht="24" customHeight="1" x14ac:dyDescent="0.25">
      <c r="A2930" t="s">
        <v>9272</v>
      </c>
      <c r="B2930" t="s">
        <v>20418</v>
      </c>
      <c r="C2930">
        <v>6463</v>
      </c>
      <c r="D2930" t="s">
        <v>17074</v>
      </c>
      <c r="E2930" t="s">
        <v>2997</v>
      </c>
      <c r="F2930" s="9">
        <f>Table13[[#This Row],[ToMeasure]]-Table13[[#This Row],[FromMeasure]]</f>
        <v>0.13097916000000001</v>
      </c>
      <c r="G2930" s="5" t="s">
        <v>2994</v>
      </c>
      <c r="H2930" s="35">
        <v>0</v>
      </c>
      <c r="I2930" s="56"/>
      <c r="J2930" t="s">
        <v>9266</v>
      </c>
      <c r="K2930" s="58" t="s">
        <v>203</v>
      </c>
      <c r="L2930" s="35">
        <v>0.13097916000000001</v>
      </c>
      <c r="M2930" s="56"/>
      <c r="N2930" t="s">
        <v>4488</v>
      </c>
      <c r="O2930" s="2">
        <v>432</v>
      </c>
      <c r="P2930" s="2">
        <v>0</v>
      </c>
      <c r="Q2930" s="2">
        <v>432</v>
      </c>
      <c r="R2930" t="s">
        <v>9273</v>
      </c>
      <c r="S2930">
        <v>11</v>
      </c>
      <c r="T2930" t="s">
        <v>203</v>
      </c>
      <c r="U2930" s="2">
        <v>28</v>
      </c>
      <c r="V2930" s="2">
        <v>37</v>
      </c>
      <c r="W2930" s="8">
        <v>0.15046296296296297</v>
      </c>
      <c r="X2930" s="2">
        <v>775</v>
      </c>
      <c r="Y2930" s="45"/>
      <c r="AC2930" s="1" t="str">
        <f>IF(Table13[[#This Row],[TCS MP]]&gt;=Table13[[#This Row],[BMP]],IF(Table13[[#This Row],[TCS MP]]&lt;=Table13[[#This Row],[EMP]],"Good","EMP"),"BMP")</f>
        <v>EMP</v>
      </c>
    </row>
    <row r="2931" spans="1:29" ht="24" customHeight="1" x14ac:dyDescent="0.25">
      <c r="A2931" t="s">
        <v>9274</v>
      </c>
      <c r="B2931" t="s">
        <v>20420</v>
      </c>
      <c r="C2931">
        <v>6470</v>
      </c>
      <c r="D2931" t="s">
        <v>17074</v>
      </c>
      <c r="E2931" t="s">
        <v>2993</v>
      </c>
      <c r="F2931" s="9">
        <f>Table13[[#This Row],[ToMeasure]]-Table13[[#This Row],[FromMeasure]]</f>
        <v>0.17225652</v>
      </c>
      <c r="G2931" s="5" t="s">
        <v>2991</v>
      </c>
      <c r="H2931" s="35">
        <v>0</v>
      </c>
      <c r="I2931" s="56"/>
      <c r="J2931" t="s">
        <v>632</v>
      </c>
      <c r="K2931" s="58" t="s">
        <v>203</v>
      </c>
      <c r="L2931" s="35">
        <v>0.17225652</v>
      </c>
      <c r="M2931" s="56"/>
      <c r="N2931" t="s">
        <v>9275</v>
      </c>
      <c r="O2931" s="2">
        <v>220</v>
      </c>
      <c r="P2931" s="2">
        <v>0</v>
      </c>
      <c r="Q2931" s="2">
        <v>220</v>
      </c>
      <c r="R2931" t="s">
        <v>9276</v>
      </c>
      <c r="S2931">
        <v>15</v>
      </c>
      <c r="T2931" t="s">
        <v>203</v>
      </c>
      <c r="U2931" s="2">
        <v>14</v>
      </c>
      <c r="V2931" s="2">
        <v>18</v>
      </c>
      <c r="W2931" s="8">
        <v>0.14545454545454545</v>
      </c>
      <c r="X2931" s="2">
        <v>430</v>
      </c>
      <c r="Y2931" s="45"/>
      <c r="AC2931" s="1" t="str">
        <f>IF(Table13[[#This Row],[TCS MP]]&gt;=Table13[[#This Row],[BMP]],IF(Table13[[#This Row],[TCS MP]]&lt;=Table13[[#This Row],[EMP]],"Good","EMP"),"BMP")</f>
        <v>EMP</v>
      </c>
    </row>
    <row r="2932" spans="1:29" ht="24" customHeight="1" x14ac:dyDescent="0.25">
      <c r="A2932" t="s">
        <v>9277</v>
      </c>
      <c r="B2932" t="s">
        <v>20422</v>
      </c>
      <c r="C2932">
        <v>6472</v>
      </c>
      <c r="D2932" t="s">
        <v>17074</v>
      </c>
      <c r="E2932" t="s">
        <v>9278</v>
      </c>
      <c r="F2932" s="9">
        <f>Table13[[#This Row],[ToMeasure]]-Table13[[#This Row],[FromMeasure]]</f>
        <v>0.17507536000000001</v>
      </c>
      <c r="G2932" s="5" t="s">
        <v>9279</v>
      </c>
      <c r="H2932" s="35">
        <v>0</v>
      </c>
      <c r="I2932" s="56"/>
      <c r="J2932" t="s">
        <v>4488</v>
      </c>
      <c r="K2932" s="58" t="s">
        <v>203</v>
      </c>
      <c r="L2932" s="35">
        <v>0.17507536000000001</v>
      </c>
      <c r="M2932" s="56"/>
      <c r="N2932" t="s">
        <v>9280</v>
      </c>
      <c r="O2932" s="2">
        <v>854</v>
      </c>
      <c r="P2932" s="2">
        <v>0</v>
      </c>
      <c r="Q2932" s="2">
        <v>854</v>
      </c>
      <c r="R2932" t="s">
        <v>9281</v>
      </c>
      <c r="S2932">
        <v>11</v>
      </c>
      <c r="T2932" t="s">
        <v>203</v>
      </c>
      <c r="U2932" s="2">
        <v>56</v>
      </c>
      <c r="V2932" s="2">
        <v>106</v>
      </c>
      <c r="W2932" s="8">
        <v>0.18969555035128804</v>
      </c>
      <c r="X2932" s="2">
        <v>1532</v>
      </c>
      <c r="Y2932" s="45"/>
      <c r="AC2932" s="1" t="str">
        <f>IF(Table13[[#This Row],[TCS MP]]&gt;=Table13[[#This Row],[BMP]],IF(Table13[[#This Row],[TCS MP]]&lt;=Table13[[#This Row],[EMP]],"Good","EMP"),"BMP")</f>
        <v>EMP</v>
      </c>
    </row>
    <row r="2933" spans="1:29" ht="24" customHeight="1" x14ac:dyDescent="0.25">
      <c r="A2933" t="s">
        <v>9282</v>
      </c>
      <c r="B2933" t="s">
        <v>20421</v>
      </c>
      <c r="C2933">
        <v>6471</v>
      </c>
      <c r="D2933" t="s">
        <v>17074</v>
      </c>
      <c r="E2933" t="s">
        <v>9283</v>
      </c>
      <c r="F2933" s="9">
        <f>Table13[[#This Row],[ToMeasure]]-Table13[[#This Row],[FromMeasure]]</f>
        <v>0.17077001999999999</v>
      </c>
      <c r="G2933" s="5" t="s">
        <v>9275</v>
      </c>
      <c r="H2933" s="35">
        <v>0</v>
      </c>
      <c r="I2933" s="56"/>
      <c r="J2933" t="s">
        <v>2991</v>
      </c>
      <c r="K2933" s="58" t="s">
        <v>203</v>
      </c>
      <c r="L2933" s="35">
        <v>0.17077001999999999</v>
      </c>
      <c r="M2933" s="56"/>
      <c r="N2933" t="s">
        <v>632</v>
      </c>
      <c r="O2933" s="2">
        <v>903</v>
      </c>
      <c r="P2933" s="2">
        <v>0</v>
      </c>
      <c r="Q2933" s="2">
        <v>903</v>
      </c>
      <c r="R2933" t="s">
        <v>9284</v>
      </c>
      <c r="S2933">
        <v>11</v>
      </c>
      <c r="T2933" t="s">
        <v>203</v>
      </c>
      <c r="U2933" s="2">
        <v>59</v>
      </c>
      <c r="V2933" s="2">
        <v>77</v>
      </c>
      <c r="W2933" s="8">
        <v>0.15060908084163899</v>
      </c>
      <c r="X2933" s="2">
        <v>1620</v>
      </c>
      <c r="Y2933" s="45"/>
      <c r="AC2933" s="1" t="str">
        <f>IF(Table13[[#This Row],[TCS MP]]&gt;=Table13[[#This Row],[BMP]],IF(Table13[[#This Row],[TCS MP]]&lt;=Table13[[#This Row],[EMP]],"Good","EMP"),"BMP")</f>
        <v>EMP</v>
      </c>
    </row>
    <row r="2934" spans="1:29" ht="24" customHeight="1" x14ac:dyDescent="0.25">
      <c r="A2934" t="s">
        <v>12380</v>
      </c>
      <c r="B2934" t="s">
        <v>20423</v>
      </c>
      <c r="C2934">
        <v>6473</v>
      </c>
      <c r="D2934" t="s">
        <v>17074</v>
      </c>
      <c r="E2934" t="s">
        <v>12381</v>
      </c>
      <c r="F2934" s="9">
        <f>Table13[[#This Row],[ToMeasure]]-Table13[[#This Row],[FromMeasure]]</f>
        <v>0.15362778999999999</v>
      </c>
      <c r="G2934" s="5" t="s">
        <v>9280</v>
      </c>
      <c r="H2934" s="35">
        <v>0</v>
      </c>
      <c r="I2934" s="56"/>
      <c r="J2934" t="s">
        <v>9279</v>
      </c>
      <c r="K2934" s="58" t="s">
        <v>203</v>
      </c>
      <c r="L2934" s="35">
        <v>0.15362778999999999</v>
      </c>
      <c r="M2934" s="56"/>
      <c r="N2934" t="s">
        <v>4488</v>
      </c>
      <c r="O2934" s="2">
        <v>381</v>
      </c>
      <c r="P2934" s="2">
        <v>0</v>
      </c>
      <c r="Q2934" s="2">
        <v>381</v>
      </c>
      <c r="R2934" t="s">
        <v>12382</v>
      </c>
      <c r="S2934">
        <v>12</v>
      </c>
      <c r="T2934">
        <v>58</v>
      </c>
      <c r="U2934" s="2">
        <v>22</v>
      </c>
      <c r="V2934" s="2">
        <v>48</v>
      </c>
      <c r="W2934" s="8">
        <v>0.18372703412073491</v>
      </c>
      <c r="X2934" s="2">
        <v>684</v>
      </c>
      <c r="Y2934" s="45"/>
      <c r="AC2934" s="1" t="str">
        <f>IF(Table13[[#This Row],[TCS MP]]&gt;=Table13[[#This Row],[BMP]],IF(Table13[[#This Row],[TCS MP]]&lt;=Table13[[#This Row],[EMP]],"Good","EMP"),"BMP")</f>
        <v>EMP</v>
      </c>
    </row>
    <row r="2935" spans="1:29" ht="24" customHeight="1" x14ac:dyDescent="0.25">
      <c r="A2935" t="s">
        <v>12383</v>
      </c>
      <c r="C2935" t="s">
        <v>203</v>
      </c>
      <c r="D2935" t="s">
        <v>17074</v>
      </c>
      <c r="E2935" t="s">
        <v>12384</v>
      </c>
      <c r="F2935" s="9">
        <f>Table13[[#This Row],[ToMeasure]]-Table13[[#This Row],[FromMeasure]]</f>
        <v>0.11489109</v>
      </c>
      <c r="G2935" s="5" t="s">
        <v>12385</v>
      </c>
      <c r="H2935" s="35">
        <v>0</v>
      </c>
      <c r="I2935" s="56"/>
      <c r="J2935" t="s">
        <v>632</v>
      </c>
      <c r="K2935" s="58" t="s">
        <v>203</v>
      </c>
      <c r="L2935" s="35">
        <v>0.11489109</v>
      </c>
      <c r="M2935" s="56"/>
      <c r="N2935" t="s">
        <v>4850</v>
      </c>
      <c r="O2935" s="2" t="s">
        <v>203</v>
      </c>
      <c r="P2935" s="2" t="s">
        <v>203</v>
      </c>
      <c r="Q2935" s="2">
        <v>3771</v>
      </c>
      <c r="R2935" t="s">
        <v>4739</v>
      </c>
      <c r="S2935" t="s">
        <v>203</v>
      </c>
      <c r="T2935" t="s">
        <v>203</v>
      </c>
      <c r="U2935" s="2" t="s">
        <v>203</v>
      </c>
      <c r="V2935" s="2" t="s">
        <v>203</v>
      </c>
      <c r="W2935" s="8" t="s">
        <v>203</v>
      </c>
      <c r="X2935" s="2">
        <v>6766</v>
      </c>
      <c r="Y2935" s="45"/>
      <c r="AC2935" s="1" t="str">
        <f>IF(Table13[[#This Row],[TCS MP]]&gt;=Table13[[#This Row],[BMP]],IF(Table13[[#This Row],[TCS MP]]&lt;=Table13[[#This Row],[EMP]],"Good","EMP"),"BMP")</f>
        <v>EMP</v>
      </c>
    </row>
    <row r="2936" spans="1:29" ht="24" customHeight="1" x14ac:dyDescent="0.25">
      <c r="A2936" t="s">
        <v>9285</v>
      </c>
      <c r="C2936" t="s">
        <v>203</v>
      </c>
      <c r="D2936" t="s">
        <v>17074</v>
      </c>
      <c r="E2936" t="s">
        <v>9286</v>
      </c>
      <c r="F2936" s="9">
        <f>Table13[[#This Row],[ToMeasure]]-Table13[[#This Row],[FromMeasure]]</f>
        <v>2.9748429999999999E-2</v>
      </c>
      <c r="G2936" s="5" t="s">
        <v>9287</v>
      </c>
      <c r="H2936" s="35">
        <v>0</v>
      </c>
      <c r="I2936" s="56"/>
      <c r="J2936" t="s">
        <v>4488</v>
      </c>
      <c r="K2936" s="58" t="s">
        <v>203</v>
      </c>
      <c r="L2936" s="35">
        <v>2.9748429999999999E-2</v>
      </c>
      <c r="M2936" s="56"/>
      <c r="N2936" t="s">
        <v>9288</v>
      </c>
      <c r="O2936" s="2" t="s">
        <v>203</v>
      </c>
      <c r="P2936" s="2" t="s">
        <v>203</v>
      </c>
      <c r="Q2936" s="2">
        <v>3771</v>
      </c>
      <c r="R2936" t="s">
        <v>4739</v>
      </c>
      <c r="S2936" t="s">
        <v>203</v>
      </c>
      <c r="T2936" t="s">
        <v>203</v>
      </c>
      <c r="U2936" s="2" t="s">
        <v>203</v>
      </c>
      <c r="V2936" s="2" t="s">
        <v>203</v>
      </c>
      <c r="W2936" s="8" t="s">
        <v>203</v>
      </c>
      <c r="X2936" s="2">
        <v>6766</v>
      </c>
      <c r="Y2936" s="45"/>
      <c r="AC2936" s="1" t="str">
        <f>IF(Table13[[#This Row],[TCS MP]]&gt;=Table13[[#This Row],[BMP]],IF(Table13[[#This Row],[TCS MP]]&lt;=Table13[[#This Row],[EMP]],"Good","EMP"),"BMP")</f>
        <v>EMP</v>
      </c>
    </row>
    <row r="2937" spans="1:29" ht="24" customHeight="1" x14ac:dyDescent="0.25">
      <c r="A2937" t="s">
        <v>4847</v>
      </c>
      <c r="C2937" t="s">
        <v>203</v>
      </c>
      <c r="D2937" t="s">
        <v>17074</v>
      </c>
      <c r="E2937" t="s">
        <v>4848</v>
      </c>
      <c r="F2937" s="9">
        <f>Table13[[#This Row],[ToMeasure]]-Table13[[#This Row],[FromMeasure]]</f>
        <v>9.8273979999999997E-2</v>
      </c>
      <c r="G2937" s="5" t="s">
        <v>4849</v>
      </c>
      <c r="H2937" s="35">
        <v>0</v>
      </c>
      <c r="I2937" s="56"/>
      <c r="J2937" t="s">
        <v>4850</v>
      </c>
      <c r="K2937" s="58" t="s">
        <v>203</v>
      </c>
      <c r="L2937" s="35">
        <v>9.8273979999999997E-2</v>
      </c>
      <c r="M2937" s="56"/>
      <c r="N2937" t="s">
        <v>632</v>
      </c>
      <c r="O2937" s="2" t="s">
        <v>203</v>
      </c>
      <c r="P2937" s="2" t="s">
        <v>203</v>
      </c>
      <c r="Q2937" s="2">
        <v>3625</v>
      </c>
      <c r="R2937" t="s">
        <v>4851</v>
      </c>
      <c r="S2937" t="s">
        <v>203</v>
      </c>
      <c r="T2937" t="s">
        <v>203</v>
      </c>
      <c r="U2937" s="2" t="s">
        <v>203</v>
      </c>
      <c r="V2937" s="2" t="s">
        <v>203</v>
      </c>
      <c r="W2937" s="8" t="s">
        <v>203</v>
      </c>
      <c r="X2937" s="2">
        <v>6504</v>
      </c>
      <c r="Y2937" s="45"/>
      <c r="AC2937" s="1" t="str">
        <f>IF(Table13[[#This Row],[TCS MP]]&gt;=Table13[[#This Row],[BMP]],IF(Table13[[#This Row],[TCS MP]]&lt;=Table13[[#This Row],[EMP]],"Good","EMP"),"BMP")</f>
        <v>EMP</v>
      </c>
    </row>
    <row r="2938" spans="1:29" ht="24" customHeight="1" x14ac:dyDescent="0.25">
      <c r="A2938" t="s">
        <v>9289</v>
      </c>
      <c r="C2938" t="s">
        <v>203</v>
      </c>
      <c r="D2938" t="s">
        <v>17074</v>
      </c>
      <c r="E2938" t="s">
        <v>9290</v>
      </c>
      <c r="F2938" s="9">
        <f>Table13[[#This Row],[ToMeasure]]-Table13[[#This Row],[FromMeasure]]</f>
        <v>0.14838069000000001</v>
      </c>
      <c r="G2938" s="5" t="s">
        <v>9291</v>
      </c>
      <c r="H2938" s="35">
        <v>0</v>
      </c>
      <c r="I2938" s="56"/>
      <c r="J2938" t="s">
        <v>9288</v>
      </c>
      <c r="K2938" s="58" t="s">
        <v>203</v>
      </c>
      <c r="L2938" s="35">
        <v>0.14838069000000001</v>
      </c>
      <c r="M2938" s="56"/>
      <c r="N2938" t="s">
        <v>4488</v>
      </c>
      <c r="O2938" s="2" t="s">
        <v>203</v>
      </c>
      <c r="P2938" s="2" t="s">
        <v>203</v>
      </c>
      <c r="Q2938" s="2">
        <v>3625</v>
      </c>
      <c r="R2938" t="s">
        <v>4851</v>
      </c>
      <c r="S2938" t="s">
        <v>203</v>
      </c>
      <c r="T2938" t="s">
        <v>203</v>
      </c>
      <c r="U2938" s="2" t="s">
        <v>203</v>
      </c>
      <c r="V2938" s="2" t="s">
        <v>203</v>
      </c>
      <c r="W2938" s="8" t="s">
        <v>203</v>
      </c>
      <c r="X2938" s="2">
        <v>6504</v>
      </c>
      <c r="Y2938" s="45"/>
      <c r="AC2938" s="1" t="str">
        <f>IF(Table13[[#This Row],[TCS MP]]&gt;=Table13[[#This Row],[BMP]],IF(Table13[[#This Row],[TCS MP]]&lt;=Table13[[#This Row],[EMP]],"Good","EMP"),"BMP")</f>
        <v>EMP</v>
      </c>
    </row>
    <row r="2939" spans="1:29" ht="24" customHeight="1" x14ac:dyDescent="0.25">
      <c r="A2939" t="s">
        <v>8774</v>
      </c>
      <c r="B2939" t="s">
        <v>20425</v>
      </c>
      <c r="C2939">
        <v>6480</v>
      </c>
      <c r="D2939" t="s">
        <v>17074</v>
      </c>
      <c r="E2939" t="s">
        <v>910</v>
      </c>
      <c r="F2939" s="9">
        <f>Table13[[#This Row],[ToMeasure]]-Table13[[#This Row],[FromMeasure]]</f>
        <v>0.17058839000000001</v>
      </c>
      <c r="G2939" s="5" t="s">
        <v>908</v>
      </c>
      <c r="H2939" s="35">
        <v>0</v>
      </c>
      <c r="I2939" s="56"/>
      <c r="J2939" t="s">
        <v>632</v>
      </c>
      <c r="K2939" s="58" t="s">
        <v>203</v>
      </c>
      <c r="L2939" s="35">
        <v>0.17058839000000001</v>
      </c>
      <c r="M2939" s="56"/>
      <c r="N2939" t="s">
        <v>911</v>
      </c>
      <c r="O2939" s="2">
        <v>210</v>
      </c>
      <c r="P2939" s="2">
        <v>0</v>
      </c>
      <c r="Q2939" s="2">
        <v>210</v>
      </c>
      <c r="R2939" t="s">
        <v>8775</v>
      </c>
      <c r="S2939">
        <v>13</v>
      </c>
      <c r="T2939" t="s">
        <v>203</v>
      </c>
      <c r="U2939" s="2">
        <v>13</v>
      </c>
      <c r="V2939" s="2">
        <v>15</v>
      </c>
      <c r="W2939" s="8">
        <v>0.13333333333333333</v>
      </c>
      <c r="X2939" s="2">
        <v>377</v>
      </c>
      <c r="Y2939" s="45"/>
      <c r="AC2939" s="1" t="str">
        <f>IF(Table13[[#This Row],[TCS MP]]&gt;=Table13[[#This Row],[BMP]],IF(Table13[[#This Row],[TCS MP]]&lt;=Table13[[#This Row],[EMP]],"Good","EMP"),"BMP")</f>
        <v>EMP</v>
      </c>
    </row>
    <row r="2940" spans="1:29" ht="24" customHeight="1" x14ac:dyDescent="0.25">
      <c r="A2940" t="s">
        <v>9292</v>
      </c>
      <c r="B2940" t="s">
        <v>20427</v>
      </c>
      <c r="C2940">
        <v>6482</v>
      </c>
      <c r="D2940" t="s">
        <v>17074</v>
      </c>
      <c r="E2940" t="s">
        <v>9293</v>
      </c>
      <c r="F2940" s="9">
        <f>Table13[[#This Row],[ToMeasure]]-Table13[[#This Row],[FromMeasure]]</f>
        <v>0.17279388000000001</v>
      </c>
      <c r="G2940" s="5" t="s">
        <v>8783</v>
      </c>
      <c r="H2940" s="35">
        <v>0</v>
      </c>
      <c r="I2940" s="56"/>
      <c r="J2940" t="s">
        <v>4488</v>
      </c>
      <c r="K2940" s="58" t="s">
        <v>203</v>
      </c>
      <c r="L2940" s="35">
        <v>0.17279388000000001</v>
      </c>
      <c r="M2940" s="56"/>
      <c r="N2940" t="s">
        <v>8782</v>
      </c>
      <c r="O2940" s="2">
        <v>120</v>
      </c>
      <c r="P2940" s="2">
        <v>0</v>
      </c>
      <c r="Q2940" s="2">
        <v>120</v>
      </c>
      <c r="R2940" t="s">
        <v>9294</v>
      </c>
      <c r="S2940">
        <v>19</v>
      </c>
      <c r="T2940" t="s">
        <v>203</v>
      </c>
      <c r="U2940" s="2">
        <v>4</v>
      </c>
      <c r="V2940" s="2">
        <v>10</v>
      </c>
      <c r="W2940" s="8">
        <v>0.11666666666666667</v>
      </c>
      <c r="X2940" s="2">
        <v>215</v>
      </c>
      <c r="Y2940" s="45"/>
      <c r="AC2940" s="1" t="str">
        <f>IF(Table13[[#This Row],[TCS MP]]&gt;=Table13[[#This Row],[BMP]],IF(Table13[[#This Row],[TCS MP]]&lt;=Table13[[#This Row],[EMP]],"Good","EMP"),"BMP")</f>
        <v>EMP</v>
      </c>
    </row>
    <row r="2941" spans="1:29" ht="24" customHeight="1" x14ac:dyDescent="0.25">
      <c r="A2941" t="s">
        <v>8776</v>
      </c>
      <c r="B2941" t="s">
        <v>20426</v>
      </c>
      <c r="C2941">
        <v>6481</v>
      </c>
      <c r="D2941" t="s">
        <v>17074</v>
      </c>
      <c r="E2941" t="s">
        <v>8777</v>
      </c>
      <c r="F2941" s="9">
        <f>Table13[[#This Row],[ToMeasure]]-Table13[[#This Row],[FromMeasure]]</f>
        <v>7.772018E-2</v>
      </c>
      <c r="G2941" s="5" t="s">
        <v>8778</v>
      </c>
      <c r="H2941" s="35">
        <v>0</v>
      </c>
      <c r="I2941" s="56"/>
      <c r="J2941" t="s">
        <v>4483</v>
      </c>
      <c r="K2941" s="58" t="s">
        <v>203</v>
      </c>
      <c r="L2941" s="35">
        <v>7.772018E-2</v>
      </c>
      <c r="M2941" s="56"/>
      <c r="N2941" t="s">
        <v>632</v>
      </c>
      <c r="O2941" s="2">
        <v>97</v>
      </c>
      <c r="P2941" s="2">
        <v>0</v>
      </c>
      <c r="Q2941" s="2">
        <v>97</v>
      </c>
      <c r="R2941" t="s">
        <v>8779</v>
      </c>
      <c r="S2941">
        <v>17</v>
      </c>
      <c r="T2941" t="s">
        <v>203</v>
      </c>
      <c r="U2941" s="2">
        <v>4</v>
      </c>
      <c r="V2941" s="2">
        <v>9</v>
      </c>
      <c r="W2941" s="8">
        <v>0.13402061855670103</v>
      </c>
      <c r="X2941" s="2">
        <v>174</v>
      </c>
      <c r="Y2941" s="45"/>
      <c r="AC2941" s="1" t="str">
        <f>IF(Table13[[#This Row],[TCS MP]]&gt;=Table13[[#This Row],[BMP]],IF(Table13[[#This Row],[TCS MP]]&lt;=Table13[[#This Row],[EMP]],"Good","EMP"),"BMP")</f>
        <v>EMP</v>
      </c>
    </row>
    <row r="2942" spans="1:29" ht="24" customHeight="1" x14ac:dyDescent="0.25">
      <c r="A2942" t="s">
        <v>8780</v>
      </c>
      <c r="B2942" t="s">
        <v>20428</v>
      </c>
      <c r="C2942">
        <v>6483</v>
      </c>
      <c r="D2942" t="s">
        <v>17074</v>
      </c>
      <c r="E2942" t="s">
        <v>8781</v>
      </c>
      <c r="F2942" s="9">
        <f>Table13[[#This Row],[ToMeasure]]-Table13[[#This Row],[FromMeasure]]</f>
        <v>0.14359869</v>
      </c>
      <c r="G2942" s="5" t="s">
        <v>8782</v>
      </c>
      <c r="H2942" s="35">
        <v>0</v>
      </c>
      <c r="I2942" s="56"/>
      <c r="J2942" t="s">
        <v>8783</v>
      </c>
      <c r="K2942" s="58" t="s">
        <v>203</v>
      </c>
      <c r="L2942" s="35">
        <v>0.14359869</v>
      </c>
      <c r="M2942" s="56"/>
      <c r="N2942" t="s">
        <v>4488</v>
      </c>
      <c r="O2942" s="2">
        <v>214</v>
      </c>
      <c r="P2942" s="2">
        <v>0</v>
      </c>
      <c r="Q2942" s="2">
        <v>214</v>
      </c>
      <c r="R2942" t="s">
        <v>8784</v>
      </c>
      <c r="S2942">
        <v>12</v>
      </c>
      <c r="T2942" t="s">
        <v>203</v>
      </c>
      <c r="U2942" s="2">
        <v>40</v>
      </c>
      <c r="V2942" s="2">
        <v>13</v>
      </c>
      <c r="W2942" s="8">
        <v>0.24766355140186916</v>
      </c>
      <c r="X2942" s="2">
        <v>384</v>
      </c>
      <c r="Y2942" s="45"/>
      <c r="AC2942" s="1" t="str">
        <f>IF(Table13[[#This Row],[TCS MP]]&gt;=Table13[[#This Row],[BMP]],IF(Table13[[#This Row],[TCS MP]]&lt;=Table13[[#This Row],[EMP]],"Good","EMP"),"BMP")</f>
        <v>EMP</v>
      </c>
    </row>
    <row r="2943" spans="1:29" ht="24" customHeight="1" x14ac:dyDescent="0.25">
      <c r="A2943" t="s">
        <v>9295</v>
      </c>
      <c r="B2943" t="s">
        <v>20430</v>
      </c>
      <c r="C2943">
        <v>6490</v>
      </c>
      <c r="D2943" t="s">
        <v>17074</v>
      </c>
      <c r="E2943" t="s">
        <v>9296</v>
      </c>
      <c r="F2943" s="9">
        <f>Table13[[#This Row],[ToMeasure]]-Table13[[#This Row],[FromMeasure]]</f>
        <v>0.22069796</v>
      </c>
      <c r="G2943" s="5" t="s">
        <v>9297</v>
      </c>
      <c r="H2943" s="35">
        <v>0</v>
      </c>
      <c r="I2943" s="56"/>
      <c r="J2943" t="s">
        <v>632</v>
      </c>
      <c r="K2943" s="58" t="s">
        <v>203</v>
      </c>
      <c r="L2943" s="35">
        <v>0.22069796</v>
      </c>
      <c r="M2943" s="56"/>
      <c r="N2943" t="s">
        <v>9298</v>
      </c>
      <c r="O2943" s="2">
        <v>78</v>
      </c>
      <c r="P2943" s="2">
        <v>0</v>
      </c>
      <c r="Q2943" s="2">
        <v>78</v>
      </c>
      <c r="R2943" t="s">
        <v>9299</v>
      </c>
      <c r="S2943">
        <v>15</v>
      </c>
      <c r="T2943" t="s">
        <v>203</v>
      </c>
      <c r="U2943" s="2">
        <v>3</v>
      </c>
      <c r="V2943" s="2">
        <v>4</v>
      </c>
      <c r="W2943" s="8">
        <v>8.9743589743589744E-2</v>
      </c>
      <c r="X2943" s="2">
        <v>140</v>
      </c>
      <c r="Y2943" s="45"/>
      <c r="AC2943" s="1" t="str">
        <f>IF(Table13[[#This Row],[TCS MP]]&gt;=Table13[[#This Row],[BMP]],IF(Table13[[#This Row],[TCS MP]]&lt;=Table13[[#This Row],[EMP]],"Good","EMP"),"BMP")</f>
        <v>EMP</v>
      </c>
    </row>
    <row r="2944" spans="1:29" ht="24" customHeight="1" x14ac:dyDescent="0.25">
      <c r="A2944" t="s">
        <v>12390</v>
      </c>
      <c r="B2944" t="s">
        <v>20432</v>
      </c>
      <c r="C2944">
        <v>6492</v>
      </c>
      <c r="D2944" t="s">
        <v>17074</v>
      </c>
      <c r="E2944" t="s">
        <v>12391</v>
      </c>
      <c r="F2944" s="9">
        <f>Table13[[#This Row],[ToMeasure]]-Table13[[#This Row],[FromMeasure]]</f>
        <v>0.22151325999999999</v>
      </c>
      <c r="G2944" s="5" t="s">
        <v>12392</v>
      </c>
      <c r="H2944" s="35">
        <v>0</v>
      </c>
      <c r="I2944" s="56"/>
      <c r="J2944" t="s">
        <v>4488</v>
      </c>
      <c r="K2944" s="58" t="s">
        <v>203</v>
      </c>
      <c r="L2944" s="35">
        <v>0.22151325999999999</v>
      </c>
      <c r="M2944" s="56"/>
      <c r="N2944" t="s">
        <v>12393</v>
      </c>
      <c r="O2944" s="2">
        <v>117</v>
      </c>
      <c r="P2944" s="2">
        <v>0</v>
      </c>
      <c r="Q2944" s="2">
        <v>117</v>
      </c>
      <c r="R2944" t="s">
        <v>12394</v>
      </c>
      <c r="S2944">
        <v>15</v>
      </c>
      <c r="T2944" t="s">
        <v>203</v>
      </c>
      <c r="U2944" s="2">
        <v>6</v>
      </c>
      <c r="V2944" s="2">
        <v>8</v>
      </c>
      <c r="W2944" s="8">
        <v>0.11965811965811966</v>
      </c>
      <c r="X2944" s="2">
        <v>210</v>
      </c>
      <c r="Y2944" s="45"/>
      <c r="AC2944" s="1" t="str">
        <f>IF(Table13[[#This Row],[TCS MP]]&gt;=Table13[[#This Row],[BMP]],IF(Table13[[#This Row],[TCS MP]]&lt;=Table13[[#This Row],[EMP]],"Good","EMP"),"BMP")</f>
        <v>EMP</v>
      </c>
    </row>
    <row r="2945" spans="1:29" ht="24" customHeight="1" x14ac:dyDescent="0.25">
      <c r="A2945" t="s">
        <v>12395</v>
      </c>
      <c r="B2945" t="s">
        <v>20431</v>
      </c>
      <c r="C2945">
        <v>6491</v>
      </c>
      <c r="D2945" t="s">
        <v>17074</v>
      </c>
      <c r="E2945" t="s">
        <v>12396</v>
      </c>
      <c r="F2945" s="9">
        <f>Table13[[#This Row],[ToMeasure]]-Table13[[#This Row],[FromMeasure]]</f>
        <v>0.22730312</v>
      </c>
      <c r="G2945" s="5" t="s">
        <v>9298</v>
      </c>
      <c r="H2945" s="35">
        <v>0</v>
      </c>
      <c r="I2945" s="56"/>
      <c r="J2945" t="s">
        <v>9297</v>
      </c>
      <c r="K2945" s="58" t="s">
        <v>203</v>
      </c>
      <c r="L2945" s="35">
        <v>0.22730312</v>
      </c>
      <c r="M2945" s="56"/>
      <c r="N2945" t="s">
        <v>632</v>
      </c>
      <c r="O2945" s="2">
        <v>96</v>
      </c>
      <c r="P2945" s="2">
        <v>0</v>
      </c>
      <c r="Q2945" s="2">
        <v>96</v>
      </c>
      <c r="R2945" t="s">
        <v>12397</v>
      </c>
      <c r="S2945">
        <v>18</v>
      </c>
      <c r="T2945" t="s">
        <v>203</v>
      </c>
      <c r="U2945" s="2">
        <v>6</v>
      </c>
      <c r="V2945" s="2">
        <v>10</v>
      </c>
      <c r="W2945" s="8">
        <v>0.16666666666666666</v>
      </c>
      <c r="X2945" s="2">
        <v>172</v>
      </c>
      <c r="Y2945" s="45"/>
      <c r="AC2945" s="1" t="str">
        <f>IF(Table13[[#This Row],[TCS MP]]&gt;=Table13[[#This Row],[BMP]],IF(Table13[[#This Row],[TCS MP]]&lt;=Table13[[#This Row],[EMP]],"Good","EMP"),"BMP")</f>
        <v>EMP</v>
      </c>
    </row>
    <row r="2946" spans="1:29" ht="24" customHeight="1" x14ac:dyDescent="0.25">
      <c r="A2946" t="s">
        <v>12398</v>
      </c>
      <c r="B2946" t="s">
        <v>20433</v>
      </c>
      <c r="C2946">
        <v>6493</v>
      </c>
      <c r="D2946" t="s">
        <v>17074</v>
      </c>
      <c r="E2946" t="s">
        <v>12399</v>
      </c>
      <c r="F2946" s="9">
        <f>Table13[[#This Row],[ToMeasure]]-Table13[[#This Row],[FromMeasure]]</f>
        <v>0.1688434</v>
      </c>
      <c r="G2946" s="5" t="s">
        <v>12393</v>
      </c>
      <c r="H2946" s="35">
        <v>0</v>
      </c>
      <c r="I2946" s="56"/>
      <c r="J2946" t="s">
        <v>12392</v>
      </c>
      <c r="K2946" s="58" t="s">
        <v>203</v>
      </c>
      <c r="L2946" s="35">
        <v>0.1688434</v>
      </c>
      <c r="M2946" s="56"/>
      <c r="N2946" t="s">
        <v>4488</v>
      </c>
      <c r="O2946" s="2">
        <v>92</v>
      </c>
      <c r="P2946" s="2">
        <v>0</v>
      </c>
      <c r="Q2946" s="2">
        <v>92</v>
      </c>
      <c r="R2946" t="s">
        <v>12400</v>
      </c>
      <c r="S2946">
        <v>19</v>
      </c>
      <c r="T2946" t="s">
        <v>203</v>
      </c>
      <c r="U2946" s="2">
        <v>4</v>
      </c>
      <c r="V2946" s="2">
        <v>9</v>
      </c>
      <c r="W2946" s="8">
        <v>0.14130434782608695</v>
      </c>
      <c r="X2946" s="2">
        <v>165</v>
      </c>
      <c r="Y2946" s="45"/>
      <c r="AC2946" s="1" t="str">
        <f>IF(Table13[[#This Row],[TCS MP]]&gt;=Table13[[#This Row],[BMP]],IF(Table13[[#This Row],[TCS MP]]&lt;=Table13[[#This Row],[EMP]],"Good","EMP"),"BMP")</f>
        <v>EMP</v>
      </c>
    </row>
    <row r="2947" spans="1:29" ht="24" customHeight="1" x14ac:dyDescent="0.25">
      <c r="A2947" t="s">
        <v>12401</v>
      </c>
      <c r="B2947" t="s">
        <v>20435</v>
      </c>
      <c r="C2947">
        <v>6500</v>
      </c>
      <c r="D2947" t="s">
        <v>17074</v>
      </c>
      <c r="E2947" t="s">
        <v>12402</v>
      </c>
      <c r="F2947" s="9">
        <f>Table13[[#This Row],[ToMeasure]]-Table13[[#This Row],[FromMeasure]]</f>
        <v>0.16315922999999999</v>
      </c>
      <c r="G2947" s="5" t="s">
        <v>8788</v>
      </c>
      <c r="H2947" s="35">
        <v>0</v>
      </c>
      <c r="I2947" s="56"/>
      <c r="J2947" t="s">
        <v>632</v>
      </c>
      <c r="K2947" s="58" t="s">
        <v>203</v>
      </c>
      <c r="L2947" s="35">
        <v>0.16315922999999999</v>
      </c>
      <c r="M2947" s="56"/>
      <c r="N2947" t="s">
        <v>8787</v>
      </c>
      <c r="O2947" s="2">
        <v>71</v>
      </c>
      <c r="P2947" s="2">
        <v>0</v>
      </c>
      <c r="Q2947" s="2">
        <v>71</v>
      </c>
      <c r="R2947" t="s">
        <v>12403</v>
      </c>
      <c r="S2947">
        <v>15</v>
      </c>
      <c r="T2947" t="s">
        <v>203</v>
      </c>
      <c r="U2947" s="2">
        <v>3</v>
      </c>
      <c r="V2947" s="2">
        <v>4</v>
      </c>
      <c r="W2947" s="8">
        <v>9.8591549295774641E-2</v>
      </c>
      <c r="X2947" s="2">
        <v>127</v>
      </c>
      <c r="Y2947" s="45"/>
      <c r="AC2947" s="1" t="str">
        <f>IF(Table13[[#This Row],[TCS MP]]&gt;=Table13[[#This Row],[BMP]],IF(Table13[[#This Row],[TCS MP]]&lt;=Table13[[#This Row],[EMP]],"Good","EMP"),"BMP")</f>
        <v>EMP</v>
      </c>
    </row>
    <row r="2948" spans="1:29" ht="24" customHeight="1" x14ac:dyDescent="0.25">
      <c r="A2948" t="s">
        <v>4852</v>
      </c>
      <c r="B2948" t="s">
        <v>20437</v>
      </c>
      <c r="C2948">
        <v>6502</v>
      </c>
      <c r="D2948" t="s">
        <v>17074</v>
      </c>
      <c r="E2948" t="s">
        <v>4853</v>
      </c>
      <c r="F2948" s="9">
        <f>Table13[[#This Row],[ToMeasure]]-Table13[[#This Row],[FromMeasure]]</f>
        <v>0.1447888</v>
      </c>
      <c r="G2948" s="5" t="s">
        <v>4854</v>
      </c>
      <c r="H2948" s="35">
        <v>0</v>
      </c>
      <c r="I2948" s="56"/>
      <c r="J2948" t="s">
        <v>4488</v>
      </c>
      <c r="K2948" s="58" t="s">
        <v>203</v>
      </c>
      <c r="L2948" s="35">
        <v>0.1447888</v>
      </c>
      <c r="M2948" s="56"/>
      <c r="N2948" t="s">
        <v>4855</v>
      </c>
      <c r="O2948" s="2">
        <v>148</v>
      </c>
      <c r="P2948" s="2">
        <v>0</v>
      </c>
      <c r="Q2948" s="2">
        <v>148</v>
      </c>
      <c r="R2948" t="s">
        <v>4856</v>
      </c>
      <c r="S2948">
        <v>18</v>
      </c>
      <c r="T2948" t="s">
        <v>203</v>
      </c>
      <c r="U2948" s="2">
        <v>8</v>
      </c>
      <c r="V2948" s="2">
        <v>15</v>
      </c>
      <c r="W2948" s="8">
        <v>0.1554054054054054</v>
      </c>
      <c r="X2948" s="2">
        <v>266</v>
      </c>
      <c r="Y2948" s="45"/>
      <c r="AC2948" s="1" t="str">
        <f>IF(Table13[[#This Row],[TCS MP]]&gt;=Table13[[#This Row],[BMP]],IF(Table13[[#This Row],[TCS MP]]&lt;=Table13[[#This Row],[EMP]],"Good","EMP"),"BMP")</f>
        <v>EMP</v>
      </c>
    </row>
    <row r="2949" spans="1:29" ht="24" customHeight="1" x14ac:dyDescent="0.25">
      <c r="A2949" t="s">
        <v>8785</v>
      </c>
      <c r="B2949" t="s">
        <v>20436</v>
      </c>
      <c r="C2949">
        <v>6501</v>
      </c>
      <c r="D2949" t="s">
        <v>17074</v>
      </c>
      <c r="E2949" t="s">
        <v>8786</v>
      </c>
      <c r="F2949" s="9">
        <f>Table13[[#This Row],[ToMeasure]]-Table13[[#This Row],[FromMeasure]]</f>
        <v>0.20805656</v>
      </c>
      <c r="G2949" s="5" t="s">
        <v>8787</v>
      </c>
      <c r="H2949" s="35">
        <v>0</v>
      </c>
      <c r="I2949" s="56"/>
      <c r="J2949" t="s">
        <v>8788</v>
      </c>
      <c r="K2949" s="58" t="s">
        <v>203</v>
      </c>
      <c r="L2949" s="35">
        <v>0.20805656</v>
      </c>
      <c r="M2949" s="56"/>
      <c r="N2949" t="s">
        <v>632</v>
      </c>
      <c r="O2949" s="2">
        <v>109</v>
      </c>
      <c r="P2949" s="2">
        <v>0</v>
      </c>
      <c r="Q2949" s="2">
        <v>109</v>
      </c>
      <c r="R2949" t="s">
        <v>8789</v>
      </c>
      <c r="S2949">
        <v>13</v>
      </c>
      <c r="T2949" t="s">
        <v>203</v>
      </c>
      <c r="U2949" s="2">
        <v>6</v>
      </c>
      <c r="V2949" s="2">
        <v>8</v>
      </c>
      <c r="W2949" s="8">
        <v>0.12844036697247707</v>
      </c>
      <c r="X2949" s="2">
        <v>196</v>
      </c>
      <c r="Y2949" s="45"/>
      <c r="AC2949" s="1" t="str">
        <f>IF(Table13[[#This Row],[TCS MP]]&gt;=Table13[[#This Row],[BMP]],IF(Table13[[#This Row],[TCS MP]]&lt;=Table13[[#This Row],[EMP]],"Good","EMP"),"BMP")</f>
        <v>EMP</v>
      </c>
    </row>
    <row r="2950" spans="1:29" ht="24" customHeight="1" x14ac:dyDescent="0.25">
      <c r="A2950" t="s">
        <v>9300</v>
      </c>
      <c r="B2950" t="s">
        <v>20438</v>
      </c>
      <c r="C2950">
        <v>6503</v>
      </c>
      <c r="D2950" t="s">
        <v>17074</v>
      </c>
      <c r="E2950" t="s">
        <v>9301</v>
      </c>
      <c r="F2950" s="9">
        <f>Table13[[#This Row],[ToMeasure]]-Table13[[#This Row],[FromMeasure]]</f>
        <v>0.23379551000000001</v>
      </c>
      <c r="G2950" s="5" t="s">
        <v>4855</v>
      </c>
      <c r="H2950" s="35">
        <v>0</v>
      </c>
      <c r="I2950" s="56"/>
      <c r="J2950" t="s">
        <v>4854</v>
      </c>
      <c r="K2950" s="58" t="s">
        <v>203</v>
      </c>
      <c r="L2950" s="35">
        <v>0.23379551000000001</v>
      </c>
      <c r="M2950" s="56"/>
      <c r="N2950" t="s">
        <v>4488</v>
      </c>
      <c r="O2950" s="2">
        <v>111</v>
      </c>
      <c r="P2950" s="2">
        <v>0</v>
      </c>
      <c r="Q2950" s="2">
        <v>111</v>
      </c>
      <c r="R2950" t="s">
        <v>9302</v>
      </c>
      <c r="S2950">
        <v>19</v>
      </c>
      <c r="T2950" t="s">
        <v>203</v>
      </c>
      <c r="U2950" s="2">
        <v>6</v>
      </c>
      <c r="V2950" s="2">
        <v>8</v>
      </c>
      <c r="W2950" s="8">
        <v>0.12612612612612611</v>
      </c>
      <c r="X2950" s="2">
        <v>199</v>
      </c>
      <c r="Y2950" s="45"/>
      <c r="AC2950" s="1" t="str">
        <f>IF(Table13[[#This Row],[TCS MP]]&gt;=Table13[[#This Row],[BMP]],IF(Table13[[#This Row],[TCS MP]]&lt;=Table13[[#This Row],[EMP]],"Good","EMP"),"BMP")</f>
        <v>EMP</v>
      </c>
    </row>
    <row r="2951" spans="1:29" ht="24" customHeight="1" x14ac:dyDescent="0.25">
      <c r="A2951" t="s">
        <v>8790</v>
      </c>
      <c r="B2951" t="s">
        <v>20440</v>
      </c>
      <c r="C2951">
        <v>6510</v>
      </c>
      <c r="D2951" t="s">
        <v>17074</v>
      </c>
      <c r="E2951" t="s">
        <v>8791</v>
      </c>
      <c r="F2951" s="9">
        <f>Table13[[#This Row],[ToMeasure]]-Table13[[#This Row],[FromMeasure]]</f>
        <v>0.16433249999999999</v>
      </c>
      <c r="G2951" s="5" t="s">
        <v>8792</v>
      </c>
      <c r="H2951" s="35">
        <v>0</v>
      </c>
      <c r="I2951" s="56"/>
      <c r="J2951" t="s">
        <v>632</v>
      </c>
      <c r="K2951" s="58" t="s">
        <v>203</v>
      </c>
      <c r="L2951" s="35">
        <v>0.16433249999999999</v>
      </c>
      <c r="M2951" s="56"/>
      <c r="N2951" t="s">
        <v>4483</v>
      </c>
      <c r="O2951" s="2">
        <v>129</v>
      </c>
      <c r="P2951" s="2">
        <v>0</v>
      </c>
      <c r="Q2951" s="2">
        <v>129</v>
      </c>
      <c r="R2951" t="s">
        <v>8793</v>
      </c>
      <c r="S2951">
        <v>15</v>
      </c>
      <c r="T2951" t="s">
        <v>203</v>
      </c>
      <c r="U2951" s="2">
        <v>9</v>
      </c>
      <c r="V2951" s="2">
        <v>18</v>
      </c>
      <c r="W2951" s="8">
        <v>0.20930232558139536</v>
      </c>
      <c r="X2951" s="2">
        <v>231</v>
      </c>
      <c r="Y2951" s="45"/>
      <c r="AC2951" s="1" t="str">
        <f>IF(Table13[[#This Row],[TCS MP]]&gt;=Table13[[#This Row],[BMP]],IF(Table13[[#This Row],[TCS MP]]&lt;=Table13[[#This Row],[EMP]],"Good","EMP"),"BMP")</f>
        <v>EMP</v>
      </c>
    </row>
    <row r="2952" spans="1:29" ht="24" customHeight="1" x14ac:dyDescent="0.25">
      <c r="A2952" t="s">
        <v>4857</v>
      </c>
      <c r="B2952" t="s">
        <v>20442</v>
      </c>
      <c r="C2952">
        <v>6512</v>
      </c>
      <c r="D2952" t="s">
        <v>17074</v>
      </c>
      <c r="E2952" t="s">
        <v>4858</v>
      </c>
      <c r="F2952" s="9">
        <f>Table13[[#This Row],[ToMeasure]]-Table13[[#This Row],[FromMeasure]]</f>
        <v>0.17269328</v>
      </c>
      <c r="G2952" s="5" t="s">
        <v>4859</v>
      </c>
      <c r="H2952" s="35">
        <v>0</v>
      </c>
      <c r="I2952" s="56"/>
      <c r="J2952" t="s">
        <v>4488</v>
      </c>
      <c r="K2952" s="58" t="s">
        <v>203</v>
      </c>
      <c r="L2952" s="35">
        <v>0.17269328</v>
      </c>
      <c r="M2952" s="56"/>
      <c r="N2952" t="s">
        <v>4860</v>
      </c>
      <c r="O2952" s="2">
        <v>167</v>
      </c>
      <c r="P2952" s="2">
        <v>0</v>
      </c>
      <c r="Q2952" s="2">
        <v>167</v>
      </c>
      <c r="R2952" t="s">
        <v>4861</v>
      </c>
      <c r="S2952">
        <v>20</v>
      </c>
      <c r="T2952" t="s">
        <v>203</v>
      </c>
      <c r="U2952" s="2">
        <v>8</v>
      </c>
      <c r="V2952" s="2">
        <v>18</v>
      </c>
      <c r="W2952" s="8">
        <v>0.15568862275449102</v>
      </c>
      <c r="X2952" s="2">
        <v>300</v>
      </c>
      <c r="Y2952" s="45"/>
      <c r="AC2952" s="1" t="str">
        <f>IF(Table13[[#This Row],[TCS MP]]&gt;=Table13[[#This Row],[BMP]],IF(Table13[[#This Row],[TCS MP]]&lt;=Table13[[#This Row],[EMP]],"Good","EMP"),"BMP")</f>
        <v>EMP</v>
      </c>
    </row>
    <row r="2953" spans="1:29" ht="24" customHeight="1" x14ac:dyDescent="0.25">
      <c r="A2953" t="s">
        <v>4862</v>
      </c>
      <c r="B2953" t="s">
        <v>20441</v>
      </c>
      <c r="C2953">
        <v>6511</v>
      </c>
      <c r="D2953" t="s">
        <v>17074</v>
      </c>
      <c r="E2953" t="s">
        <v>4863</v>
      </c>
      <c r="F2953" s="9">
        <f>Table13[[#This Row],[ToMeasure]]-Table13[[#This Row],[FromMeasure]]</f>
        <v>0.20368019000000001</v>
      </c>
      <c r="G2953" s="5" t="s">
        <v>4864</v>
      </c>
      <c r="H2953" s="35">
        <v>0</v>
      </c>
      <c r="I2953" s="56"/>
      <c r="J2953" t="s">
        <v>911</v>
      </c>
      <c r="K2953" s="58" t="s">
        <v>203</v>
      </c>
      <c r="L2953" s="35">
        <v>0.20368019000000001</v>
      </c>
      <c r="M2953" s="56"/>
      <c r="N2953" t="s">
        <v>632</v>
      </c>
      <c r="O2953" s="2">
        <v>173</v>
      </c>
      <c r="P2953" s="2">
        <v>0</v>
      </c>
      <c r="Q2953" s="2">
        <v>173</v>
      </c>
      <c r="R2953" t="s">
        <v>4865</v>
      </c>
      <c r="S2953">
        <v>17</v>
      </c>
      <c r="T2953" t="s">
        <v>203</v>
      </c>
      <c r="U2953" s="2">
        <v>10</v>
      </c>
      <c r="V2953" s="2">
        <v>18</v>
      </c>
      <c r="W2953" s="8">
        <v>0.16184971098265896</v>
      </c>
      <c r="X2953" s="2">
        <v>310</v>
      </c>
      <c r="Y2953" s="45"/>
      <c r="AC2953" s="1" t="str">
        <f>IF(Table13[[#This Row],[TCS MP]]&gt;=Table13[[#This Row],[BMP]],IF(Table13[[#This Row],[TCS MP]]&lt;=Table13[[#This Row],[EMP]],"Good","EMP"),"BMP")</f>
        <v>EMP</v>
      </c>
    </row>
    <row r="2954" spans="1:29" ht="24" customHeight="1" x14ac:dyDescent="0.25">
      <c r="A2954" t="s">
        <v>4866</v>
      </c>
      <c r="B2954" t="s">
        <v>20443</v>
      </c>
      <c r="C2954">
        <v>6513</v>
      </c>
      <c r="D2954" t="s">
        <v>17074</v>
      </c>
      <c r="E2954" t="s">
        <v>4867</v>
      </c>
      <c r="F2954" s="9">
        <f>Table13[[#This Row],[ToMeasure]]-Table13[[#This Row],[FromMeasure]]</f>
        <v>0.13336161999999999</v>
      </c>
      <c r="G2954" s="5" t="s">
        <v>4860</v>
      </c>
      <c r="H2954" s="35">
        <v>0</v>
      </c>
      <c r="I2954" s="56"/>
      <c r="J2954" t="s">
        <v>4859</v>
      </c>
      <c r="K2954" s="58" t="s">
        <v>203</v>
      </c>
      <c r="L2954" s="35">
        <v>0.13336161999999999</v>
      </c>
      <c r="M2954" s="56"/>
      <c r="N2954" t="s">
        <v>4488</v>
      </c>
      <c r="O2954" s="2">
        <v>131</v>
      </c>
      <c r="P2954" s="2">
        <v>0</v>
      </c>
      <c r="Q2954" s="2">
        <v>131</v>
      </c>
      <c r="R2954" t="s">
        <v>4868</v>
      </c>
      <c r="S2954">
        <v>15</v>
      </c>
      <c r="T2954" t="s">
        <v>203</v>
      </c>
      <c r="U2954" s="2">
        <v>16</v>
      </c>
      <c r="V2954" s="2">
        <v>32</v>
      </c>
      <c r="W2954" s="8">
        <v>0.36641221374045801</v>
      </c>
      <c r="X2954" s="2">
        <v>235</v>
      </c>
      <c r="Y2954" s="45"/>
      <c r="AC2954" s="1" t="str">
        <f>IF(Table13[[#This Row],[TCS MP]]&gt;=Table13[[#This Row],[BMP]],IF(Table13[[#This Row],[TCS MP]]&lt;=Table13[[#This Row],[EMP]],"Good","EMP"),"BMP")</f>
        <v>EMP</v>
      </c>
    </row>
    <row r="2955" spans="1:29" ht="24" customHeight="1" x14ac:dyDescent="0.25">
      <c r="A2955" t="s">
        <v>4869</v>
      </c>
      <c r="B2955" t="s">
        <v>20445</v>
      </c>
      <c r="C2955">
        <v>6520</v>
      </c>
      <c r="D2955" t="s">
        <v>17074</v>
      </c>
      <c r="E2955" t="s">
        <v>4870</v>
      </c>
      <c r="F2955" s="9">
        <f>Table13[[#This Row],[ToMeasure]]-Table13[[#This Row],[FromMeasure]]</f>
        <v>0.21750058</v>
      </c>
      <c r="G2955" s="5" t="s">
        <v>4871</v>
      </c>
      <c r="H2955" s="35">
        <v>0</v>
      </c>
      <c r="I2955" s="56"/>
      <c r="J2955" t="s">
        <v>632</v>
      </c>
      <c r="K2955" s="58" t="s">
        <v>203</v>
      </c>
      <c r="L2955" s="35">
        <v>0.21750058</v>
      </c>
      <c r="M2955" s="56"/>
      <c r="N2955" t="s">
        <v>4872</v>
      </c>
      <c r="O2955" s="2">
        <v>180</v>
      </c>
      <c r="P2955" s="2">
        <v>0</v>
      </c>
      <c r="Q2955" s="2">
        <v>180</v>
      </c>
      <c r="R2955" t="s">
        <v>4873</v>
      </c>
      <c r="S2955">
        <v>15</v>
      </c>
      <c r="T2955" t="s">
        <v>203</v>
      </c>
      <c r="U2955" s="2">
        <v>12</v>
      </c>
      <c r="V2955" s="2">
        <v>13</v>
      </c>
      <c r="W2955" s="8">
        <v>0.1388888888888889</v>
      </c>
      <c r="X2955" s="2">
        <v>323</v>
      </c>
      <c r="Y2955" s="45"/>
      <c r="AC2955" s="1" t="str">
        <f>IF(Table13[[#This Row],[TCS MP]]&gt;=Table13[[#This Row],[BMP]],IF(Table13[[#This Row],[TCS MP]]&lt;=Table13[[#This Row],[EMP]],"Good","EMP"),"BMP")</f>
        <v>EMP</v>
      </c>
    </row>
    <row r="2956" spans="1:29" ht="24" customHeight="1" x14ac:dyDescent="0.25">
      <c r="A2956" t="s">
        <v>4874</v>
      </c>
      <c r="B2956" t="s">
        <v>20447</v>
      </c>
      <c r="C2956">
        <v>6522</v>
      </c>
      <c r="D2956" t="s">
        <v>17074</v>
      </c>
      <c r="E2956" t="s">
        <v>4875</v>
      </c>
      <c r="F2956" s="9">
        <f>Table13[[#This Row],[ToMeasure]]-Table13[[#This Row],[FromMeasure]]</f>
        <v>0.21741675999999999</v>
      </c>
      <c r="G2956" s="5" t="s">
        <v>4876</v>
      </c>
      <c r="H2956" s="35">
        <v>0</v>
      </c>
      <c r="I2956" s="56"/>
      <c r="J2956" t="s">
        <v>4488</v>
      </c>
      <c r="K2956" s="58" t="s">
        <v>203</v>
      </c>
      <c r="L2956" s="35">
        <v>0.21741675999999999</v>
      </c>
      <c r="M2956" s="56"/>
      <c r="N2956" t="s">
        <v>4877</v>
      </c>
      <c r="O2956" s="2">
        <v>313</v>
      </c>
      <c r="P2956" s="2">
        <v>0</v>
      </c>
      <c r="Q2956" s="2">
        <v>313</v>
      </c>
      <c r="R2956" t="s">
        <v>4878</v>
      </c>
      <c r="S2956">
        <v>13</v>
      </c>
      <c r="T2956" t="s">
        <v>203</v>
      </c>
      <c r="U2956" s="2">
        <v>37</v>
      </c>
      <c r="V2956" s="2">
        <v>13</v>
      </c>
      <c r="W2956" s="8">
        <v>0.15974440894568689</v>
      </c>
      <c r="X2956" s="2">
        <v>562</v>
      </c>
      <c r="Y2956" s="45"/>
      <c r="AC2956" s="1" t="str">
        <f>IF(Table13[[#This Row],[TCS MP]]&gt;=Table13[[#This Row],[BMP]],IF(Table13[[#This Row],[TCS MP]]&lt;=Table13[[#This Row],[EMP]],"Good","EMP"),"BMP")</f>
        <v>EMP</v>
      </c>
    </row>
    <row r="2957" spans="1:29" ht="24" customHeight="1" x14ac:dyDescent="0.25">
      <c r="A2957" t="s">
        <v>8794</v>
      </c>
      <c r="B2957" t="s">
        <v>20446</v>
      </c>
      <c r="C2957">
        <v>6521</v>
      </c>
      <c r="D2957" t="s">
        <v>17074</v>
      </c>
      <c r="E2957" t="s">
        <v>8795</v>
      </c>
      <c r="F2957" s="9">
        <f>Table13[[#This Row],[ToMeasure]]-Table13[[#This Row],[FromMeasure]]</f>
        <v>0.22918140000000001</v>
      </c>
      <c r="G2957" s="5" t="s">
        <v>4872</v>
      </c>
      <c r="H2957" s="35">
        <v>0</v>
      </c>
      <c r="I2957" s="56"/>
      <c r="J2957" t="s">
        <v>4871</v>
      </c>
      <c r="K2957" s="58" t="s">
        <v>203</v>
      </c>
      <c r="L2957" s="35">
        <v>0.22918140000000001</v>
      </c>
      <c r="M2957" s="56"/>
      <c r="N2957" t="s">
        <v>632</v>
      </c>
      <c r="O2957" s="2">
        <v>282</v>
      </c>
      <c r="P2957" s="2">
        <v>0</v>
      </c>
      <c r="Q2957" s="2">
        <v>282</v>
      </c>
      <c r="R2957" t="s">
        <v>8796</v>
      </c>
      <c r="S2957">
        <v>14</v>
      </c>
      <c r="T2957" t="s">
        <v>203</v>
      </c>
      <c r="U2957" s="2">
        <v>16</v>
      </c>
      <c r="V2957" s="2">
        <v>37</v>
      </c>
      <c r="W2957" s="8">
        <v>0.18794326241134751</v>
      </c>
      <c r="X2957" s="2">
        <v>506</v>
      </c>
      <c r="Y2957" s="45"/>
      <c r="AC2957" s="1" t="str">
        <f>IF(Table13[[#This Row],[TCS MP]]&gt;=Table13[[#This Row],[BMP]],IF(Table13[[#This Row],[TCS MP]]&lt;=Table13[[#This Row],[EMP]],"Good","EMP"),"BMP")</f>
        <v>EMP</v>
      </c>
    </row>
    <row r="2958" spans="1:29" ht="24" customHeight="1" x14ac:dyDescent="0.25">
      <c r="A2958" t="s">
        <v>12404</v>
      </c>
      <c r="B2958" t="s">
        <v>20448</v>
      </c>
      <c r="C2958">
        <v>6523</v>
      </c>
      <c r="D2958" t="s">
        <v>17074</v>
      </c>
      <c r="E2958" t="s">
        <v>12405</v>
      </c>
      <c r="F2958" s="9">
        <f>Table13[[#This Row],[ToMeasure]]-Table13[[#This Row],[FromMeasure]]</f>
        <v>0.19725783999999999</v>
      </c>
      <c r="G2958" s="5" t="s">
        <v>4877</v>
      </c>
      <c r="H2958" s="35">
        <v>0</v>
      </c>
      <c r="I2958" s="56"/>
      <c r="J2958" t="s">
        <v>4876</v>
      </c>
      <c r="K2958" s="58" t="s">
        <v>203</v>
      </c>
      <c r="L2958" s="35">
        <v>0.19725783999999999</v>
      </c>
      <c r="M2958" s="56"/>
      <c r="N2958" t="s">
        <v>4488</v>
      </c>
      <c r="O2958" s="2">
        <v>267</v>
      </c>
      <c r="P2958" s="2">
        <v>0</v>
      </c>
      <c r="Q2958" s="2">
        <v>267</v>
      </c>
      <c r="R2958" t="s">
        <v>12406</v>
      </c>
      <c r="S2958">
        <v>13</v>
      </c>
      <c r="T2958" t="s">
        <v>203</v>
      </c>
      <c r="U2958" s="2">
        <v>38</v>
      </c>
      <c r="V2958" s="2">
        <v>13</v>
      </c>
      <c r="W2958" s="8">
        <v>0.19101123595505617</v>
      </c>
      <c r="X2958" s="2">
        <v>479</v>
      </c>
      <c r="Y2958" s="45"/>
      <c r="AC2958" s="1" t="str">
        <f>IF(Table13[[#This Row],[TCS MP]]&gt;=Table13[[#This Row],[BMP]],IF(Table13[[#This Row],[TCS MP]]&lt;=Table13[[#This Row],[EMP]],"Good","EMP"),"BMP")</f>
        <v>EMP</v>
      </c>
    </row>
    <row r="2959" spans="1:29" ht="24" customHeight="1" x14ac:dyDescent="0.25">
      <c r="A2959" t="s">
        <v>4879</v>
      </c>
      <c r="B2959" t="s">
        <v>20450</v>
      </c>
      <c r="C2959">
        <v>6530</v>
      </c>
      <c r="D2959" t="s">
        <v>17074</v>
      </c>
      <c r="E2959" t="s">
        <v>4880</v>
      </c>
      <c r="F2959" s="9">
        <f>Table13[[#This Row],[ToMeasure]]-Table13[[#This Row],[FromMeasure]]</f>
        <v>0.15002420999999999</v>
      </c>
      <c r="G2959" s="5" t="s">
        <v>4881</v>
      </c>
      <c r="H2959" s="35">
        <v>0</v>
      </c>
      <c r="I2959" s="56"/>
      <c r="J2959" t="s">
        <v>632</v>
      </c>
      <c r="K2959" s="58" t="s">
        <v>203</v>
      </c>
      <c r="L2959" s="35">
        <v>0.15002420999999999</v>
      </c>
      <c r="M2959" s="56"/>
      <c r="N2959" t="s">
        <v>4882</v>
      </c>
      <c r="O2959" s="2">
        <v>60</v>
      </c>
      <c r="P2959" s="2">
        <v>0</v>
      </c>
      <c r="Q2959" s="2">
        <v>60</v>
      </c>
      <c r="R2959" t="s">
        <v>4883</v>
      </c>
      <c r="S2959">
        <v>14</v>
      </c>
      <c r="T2959" t="s">
        <v>203</v>
      </c>
      <c r="U2959" s="2">
        <v>2</v>
      </c>
      <c r="V2959" s="2">
        <v>3</v>
      </c>
      <c r="W2959" s="8">
        <v>8.3333333333333329E-2</v>
      </c>
      <c r="X2959" s="2">
        <v>108</v>
      </c>
      <c r="Y2959" s="45"/>
      <c r="AC2959" s="1" t="str">
        <f>IF(Table13[[#This Row],[TCS MP]]&gt;=Table13[[#This Row],[BMP]],IF(Table13[[#This Row],[TCS MP]]&lt;=Table13[[#This Row],[EMP]],"Good","EMP"),"BMP")</f>
        <v>EMP</v>
      </c>
    </row>
    <row r="2960" spans="1:29" ht="24" customHeight="1" x14ac:dyDescent="0.25">
      <c r="A2960" t="s">
        <v>8797</v>
      </c>
      <c r="B2960" t="s">
        <v>20452</v>
      </c>
      <c r="C2960">
        <v>6532</v>
      </c>
      <c r="D2960" t="s">
        <v>17074</v>
      </c>
      <c r="E2960" t="s">
        <v>8798</v>
      </c>
      <c r="F2960" s="9">
        <f>Table13[[#This Row],[ToMeasure]]-Table13[[#This Row],[FromMeasure]]</f>
        <v>0.1532869</v>
      </c>
      <c r="G2960" s="5" t="s">
        <v>4887</v>
      </c>
      <c r="H2960" s="35">
        <v>0</v>
      </c>
      <c r="I2960" s="56"/>
      <c r="J2960" t="s">
        <v>4488</v>
      </c>
      <c r="K2960" s="58" t="s">
        <v>203</v>
      </c>
      <c r="L2960" s="35">
        <v>0.1532869</v>
      </c>
      <c r="M2960" s="56"/>
      <c r="N2960" t="s">
        <v>4886</v>
      </c>
      <c r="O2960" s="2">
        <v>65</v>
      </c>
      <c r="P2960" s="2">
        <v>0</v>
      </c>
      <c r="Q2960" s="2">
        <v>65</v>
      </c>
      <c r="R2960" t="s">
        <v>8799</v>
      </c>
      <c r="S2960">
        <v>23</v>
      </c>
      <c r="T2960" t="s">
        <v>203</v>
      </c>
      <c r="U2960" s="2">
        <v>3</v>
      </c>
      <c r="V2960" s="2">
        <v>7</v>
      </c>
      <c r="W2960" s="8">
        <v>0.15384615384615385</v>
      </c>
      <c r="X2960" s="2">
        <v>117</v>
      </c>
      <c r="Y2960" s="45"/>
      <c r="AC2960" s="1" t="str">
        <f>IF(Table13[[#This Row],[TCS MP]]&gt;=Table13[[#This Row],[BMP]],IF(Table13[[#This Row],[TCS MP]]&lt;=Table13[[#This Row],[EMP]],"Good","EMP"),"BMP")</f>
        <v>EMP</v>
      </c>
    </row>
    <row r="2961" spans="1:29" ht="24" customHeight="1" x14ac:dyDescent="0.25">
      <c r="A2961" t="s">
        <v>8800</v>
      </c>
      <c r="B2961" t="s">
        <v>20451</v>
      </c>
      <c r="C2961">
        <v>6531</v>
      </c>
      <c r="D2961" t="s">
        <v>17074</v>
      </c>
      <c r="E2961" t="s">
        <v>8801</v>
      </c>
      <c r="F2961" s="9">
        <f>Table13[[#This Row],[ToMeasure]]-Table13[[#This Row],[FromMeasure]]</f>
        <v>0.12888931000000001</v>
      </c>
      <c r="G2961" s="5" t="s">
        <v>4882</v>
      </c>
      <c r="H2961" s="35">
        <v>0</v>
      </c>
      <c r="I2961" s="56"/>
      <c r="J2961" t="s">
        <v>4881</v>
      </c>
      <c r="K2961" s="58" t="s">
        <v>203</v>
      </c>
      <c r="L2961" s="35">
        <v>0.12888931000000001</v>
      </c>
      <c r="M2961" s="56"/>
      <c r="N2961" t="s">
        <v>632</v>
      </c>
      <c r="O2961" s="2">
        <v>72</v>
      </c>
      <c r="P2961" s="2">
        <v>0</v>
      </c>
      <c r="Q2961" s="2">
        <v>72</v>
      </c>
      <c r="R2961" t="s">
        <v>8802</v>
      </c>
      <c r="S2961">
        <v>15</v>
      </c>
      <c r="T2961" t="s">
        <v>203</v>
      </c>
      <c r="U2961" s="2">
        <v>3</v>
      </c>
      <c r="V2961" s="2">
        <v>4</v>
      </c>
      <c r="W2961" s="8">
        <v>9.7222222222222224E-2</v>
      </c>
      <c r="X2961" s="2">
        <v>129</v>
      </c>
      <c r="Y2961" s="45"/>
      <c r="AC2961" s="1" t="str">
        <f>IF(Table13[[#This Row],[TCS MP]]&gt;=Table13[[#This Row],[BMP]],IF(Table13[[#This Row],[TCS MP]]&lt;=Table13[[#This Row],[EMP]],"Good","EMP"),"BMP")</f>
        <v>EMP</v>
      </c>
    </row>
    <row r="2962" spans="1:29" ht="24" customHeight="1" x14ac:dyDescent="0.25">
      <c r="A2962" t="s">
        <v>4884</v>
      </c>
      <c r="B2962" t="s">
        <v>20453</v>
      </c>
      <c r="C2962">
        <v>6533</v>
      </c>
      <c r="D2962" t="s">
        <v>17074</v>
      </c>
      <c r="E2962" t="s">
        <v>4885</v>
      </c>
      <c r="F2962" s="9">
        <f>Table13[[#This Row],[ToMeasure]]-Table13[[#This Row],[FromMeasure]]</f>
        <v>0.13064113999999999</v>
      </c>
      <c r="G2962" s="5" t="s">
        <v>4886</v>
      </c>
      <c r="H2962" s="35">
        <v>0</v>
      </c>
      <c r="I2962" s="56"/>
      <c r="J2962" t="s">
        <v>4887</v>
      </c>
      <c r="K2962" s="58" t="s">
        <v>203</v>
      </c>
      <c r="L2962" s="35">
        <v>0.13064113999999999</v>
      </c>
      <c r="M2962" s="56"/>
      <c r="N2962" t="s">
        <v>4488</v>
      </c>
      <c r="O2962" s="2">
        <v>120</v>
      </c>
      <c r="P2962" s="2">
        <v>0</v>
      </c>
      <c r="Q2962" s="2">
        <v>120</v>
      </c>
      <c r="R2962" t="s">
        <v>4888</v>
      </c>
      <c r="S2962">
        <v>16</v>
      </c>
      <c r="T2962" t="s">
        <v>203</v>
      </c>
      <c r="U2962" s="2">
        <v>7</v>
      </c>
      <c r="V2962" s="2">
        <v>9</v>
      </c>
      <c r="W2962" s="8">
        <v>0.13333333333333333</v>
      </c>
      <c r="X2962" s="2">
        <v>215</v>
      </c>
      <c r="Y2962" s="45"/>
      <c r="AC2962" s="1" t="str">
        <f>IF(Table13[[#This Row],[TCS MP]]&gt;=Table13[[#This Row],[BMP]],IF(Table13[[#This Row],[TCS MP]]&lt;=Table13[[#This Row],[EMP]],"Good","EMP"),"BMP")</f>
        <v>EMP</v>
      </c>
    </row>
    <row r="2963" spans="1:29" ht="24" customHeight="1" x14ac:dyDescent="0.25">
      <c r="A2963" t="s">
        <v>12407</v>
      </c>
      <c r="B2963" t="s">
        <v>20455</v>
      </c>
      <c r="C2963">
        <v>6540</v>
      </c>
      <c r="D2963" t="s">
        <v>17074</v>
      </c>
      <c r="E2963" t="s">
        <v>12408</v>
      </c>
      <c r="F2963" s="9">
        <f>Table13[[#This Row],[ToMeasure]]-Table13[[#This Row],[FromMeasure]]</f>
        <v>0.15520812</v>
      </c>
      <c r="G2963" s="5" t="s">
        <v>6052</v>
      </c>
      <c r="H2963" s="35">
        <v>0</v>
      </c>
      <c r="I2963" s="56"/>
      <c r="J2963" t="s">
        <v>632</v>
      </c>
      <c r="K2963" s="58" t="s">
        <v>203</v>
      </c>
      <c r="L2963" s="35">
        <v>0.15520812</v>
      </c>
      <c r="M2963" s="56"/>
      <c r="N2963" t="s">
        <v>12409</v>
      </c>
      <c r="O2963" s="2">
        <v>556</v>
      </c>
      <c r="P2963" s="2">
        <v>0</v>
      </c>
      <c r="Q2963" s="2">
        <v>556</v>
      </c>
      <c r="R2963" t="s">
        <v>12410</v>
      </c>
      <c r="S2963">
        <v>11</v>
      </c>
      <c r="T2963" t="s">
        <v>203</v>
      </c>
      <c r="U2963" s="2">
        <v>37</v>
      </c>
      <c r="V2963" s="2">
        <v>46</v>
      </c>
      <c r="W2963" s="8">
        <v>0.14928057553956833</v>
      </c>
      <c r="X2963" s="2">
        <v>998</v>
      </c>
      <c r="Y2963" s="45"/>
      <c r="AC2963" s="1" t="str">
        <f>IF(Table13[[#This Row],[TCS MP]]&gt;=Table13[[#This Row],[BMP]],IF(Table13[[#This Row],[TCS MP]]&lt;=Table13[[#This Row],[EMP]],"Good","EMP"),"BMP")</f>
        <v>EMP</v>
      </c>
    </row>
    <row r="2964" spans="1:29" ht="24" customHeight="1" x14ac:dyDescent="0.25">
      <c r="A2964" t="s">
        <v>4889</v>
      </c>
      <c r="B2964" t="s">
        <v>20457</v>
      </c>
      <c r="C2964">
        <v>6542</v>
      </c>
      <c r="D2964" t="s">
        <v>17074</v>
      </c>
      <c r="E2964" t="s">
        <v>4890</v>
      </c>
      <c r="F2964" s="9">
        <f>Table13[[#This Row],[ToMeasure]]-Table13[[#This Row],[FromMeasure]]</f>
        <v>0.17716528000000001</v>
      </c>
      <c r="G2964" s="5" t="s">
        <v>4891</v>
      </c>
      <c r="H2964" s="35">
        <v>0</v>
      </c>
      <c r="I2964" s="56"/>
      <c r="J2964" t="s">
        <v>4488</v>
      </c>
      <c r="K2964" s="58" t="s">
        <v>203</v>
      </c>
      <c r="L2964" s="35">
        <v>0.17716528000000001</v>
      </c>
      <c r="M2964" s="56"/>
      <c r="N2964" t="s">
        <v>4892</v>
      </c>
      <c r="O2964" s="2">
        <v>314</v>
      </c>
      <c r="P2964" s="2">
        <v>0</v>
      </c>
      <c r="Q2964" s="2">
        <v>314</v>
      </c>
      <c r="R2964" t="s">
        <v>4893</v>
      </c>
      <c r="S2964">
        <v>12</v>
      </c>
      <c r="T2964" t="s">
        <v>203</v>
      </c>
      <c r="U2964" s="2">
        <v>19</v>
      </c>
      <c r="V2964" s="2">
        <v>40</v>
      </c>
      <c r="W2964" s="8">
        <v>0.18789808917197454</v>
      </c>
      <c r="X2964" s="2">
        <v>563</v>
      </c>
      <c r="Y2964" s="45"/>
      <c r="AC2964" s="1" t="str">
        <f>IF(Table13[[#This Row],[TCS MP]]&gt;=Table13[[#This Row],[BMP]],IF(Table13[[#This Row],[TCS MP]]&lt;=Table13[[#This Row],[EMP]],"Good","EMP"),"BMP")</f>
        <v>EMP</v>
      </c>
    </row>
    <row r="2965" spans="1:29" ht="24" customHeight="1" x14ac:dyDescent="0.25">
      <c r="A2965" t="s">
        <v>15265</v>
      </c>
      <c r="B2965" t="s">
        <v>20456</v>
      </c>
      <c r="C2965">
        <v>6541</v>
      </c>
      <c r="D2965" t="s">
        <v>17074</v>
      </c>
      <c r="E2965" t="s">
        <v>15266</v>
      </c>
      <c r="F2965" s="9">
        <f>Table13[[#This Row],[ToMeasure]]-Table13[[#This Row],[FromMeasure]]</f>
        <v>0.17075641</v>
      </c>
      <c r="G2965" s="5" t="s">
        <v>12409</v>
      </c>
      <c r="H2965" s="35">
        <v>0</v>
      </c>
      <c r="I2965" s="56"/>
      <c r="J2965" t="s">
        <v>6052</v>
      </c>
      <c r="K2965" s="58" t="s">
        <v>203</v>
      </c>
      <c r="L2965" s="35">
        <v>0.17075641</v>
      </c>
      <c r="M2965" s="56"/>
      <c r="N2965" t="s">
        <v>632</v>
      </c>
      <c r="O2965" s="2">
        <v>203</v>
      </c>
      <c r="P2965" s="2">
        <v>0</v>
      </c>
      <c r="Q2965" s="2">
        <v>203</v>
      </c>
      <c r="R2965" t="s">
        <v>15267</v>
      </c>
      <c r="S2965">
        <v>12</v>
      </c>
      <c r="T2965" t="s">
        <v>203</v>
      </c>
      <c r="U2965" s="2">
        <v>13</v>
      </c>
      <c r="V2965" s="2">
        <v>14</v>
      </c>
      <c r="W2965" s="8">
        <v>0.13300492610837439</v>
      </c>
      <c r="X2965" s="2">
        <v>364</v>
      </c>
      <c r="Y2965" s="45"/>
      <c r="AC2965" s="1" t="str">
        <f>IF(Table13[[#This Row],[TCS MP]]&gt;=Table13[[#This Row],[BMP]],IF(Table13[[#This Row],[TCS MP]]&lt;=Table13[[#This Row],[EMP]],"Good","EMP"),"BMP")</f>
        <v>EMP</v>
      </c>
    </row>
    <row r="2966" spans="1:29" ht="24" customHeight="1" x14ac:dyDescent="0.25">
      <c r="A2966" t="s">
        <v>15268</v>
      </c>
      <c r="B2966" t="s">
        <v>20458</v>
      </c>
      <c r="C2966">
        <v>6543</v>
      </c>
      <c r="D2966" t="s">
        <v>17074</v>
      </c>
      <c r="E2966" t="s">
        <v>15269</v>
      </c>
      <c r="F2966" s="9">
        <f>Table13[[#This Row],[ToMeasure]]-Table13[[#This Row],[FromMeasure]]</f>
        <v>0.17874517000000001</v>
      </c>
      <c r="G2966" s="5" t="s">
        <v>4892</v>
      </c>
      <c r="H2966" s="35">
        <v>0</v>
      </c>
      <c r="I2966" s="56"/>
      <c r="J2966" t="s">
        <v>4891</v>
      </c>
      <c r="K2966" s="58" t="s">
        <v>203</v>
      </c>
      <c r="L2966" s="35">
        <v>0.17874517000000001</v>
      </c>
      <c r="M2966" s="56"/>
      <c r="N2966" t="s">
        <v>4488</v>
      </c>
      <c r="O2966" s="2">
        <v>531</v>
      </c>
      <c r="P2966" s="2">
        <v>0</v>
      </c>
      <c r="Q2966" s="2">
        <v>531</v>
      </c>
      <c r="R2966" t="s">
        <v>15270</v>
      </c>
      <c r="S2966">
        <v>12</v>
      </c>
      <c r="T2966" t="s">
        <v>203</v>
      </c>
      <c r="U2966" s="2">
        <v>34</v>
      </c>
      <c r="V2966" s="2">
        <v>65</v>
      </c>
      <c r="W2966" s="8">
        <v>0.1864406779661017</v>
      </c>
      <c r="X2966" s="2">
        <v>953</v>
      </c>
      <c r="Y2966" s="45"/>
      <c r="AC2966" s="1" t="str">
        <f>IF(Table13[[#This Row],[TCS MP]]&gt;=Table13[[#This Row],[BMP]],IF(Table13[[#This Row],[TCS MP]]&lt;=Table13[[#This Row],[EMP]],"Good","EMP"),"BMP")</f>
        <v>EMP</v>
      </c>
    </row>
    <row r="2967" spans="1:29" ht="24" customHeight="1" x14ac:dyDescent="0.25">
      <c r="A2967" t="s">
        <v>15271</v>
      </c>
      <c r="C2967">
        <v>900006</v>
      </c>
      <c r="D2967" t="s">
        <v>17074</v>
      </c>
      <c r="E2967" t="s">
        <v>15272</v>
      </c>
      <c r="F2967" s="9">
        <f>Table13[[#This Row],[ToMeasure]]-Table13[[#This Row],[FromMeasure]]</f>
        <v>7.1595210000000006E-2</v>
      </c>
      <c r="G2967" s="5" t="s">
        <v>12414</v>
      </c>
      <c r="H2967" s="35">
        <v>0</v>
      </c>
      <c r="I2967" s="56"/>
      <c r="J2967" t="s">
        <v>15273</v>
      </c>
      <c r="K2967" s="58" t="s">
        <v>203</v>
      </c>
      <c r="L2967" s="35">
        <v>7.1595210000000006E-2</v>
      </c>
      <c r="M2967" s="56"/>
      <c r="N2967" t="s">
        <v>4488</v>
      </c>
      <c r="O2967" s="2" t="s">
        <v>203</v>
      </c>
      <c r="P2967" s="2" t="s">
        <v>203</v>
      </c>
      <c r="Q2967" s="2">
        <v>3625</v>
      </c>
      <c r="R2967" t="s">
        <v>4851</v>
      </c>
      <c r="S2967" t="s">
        <v>203</v>
      </c>
      <c r="T2967" t="s">
        <v>203</v>
      </c>
      <c r="U2967" s="2" t="s">
        <v>203</v>
      </c>
      <c r="V2967" s="2" t="s">
        <v>203</v>
      </c>
      <c r="W2967" s="8" t="s">
        <v>203</v>
      </c>
      <c r="X2967" s="2">
        <v>6504</v>
      </c>
      <c r="Y2967" s="45"/>
      <c r="AC2967" s="1" t="str">
        <f>IF(Table13[[#This Row],[TCS MP]]&gt;=Table13[[#This Row],[BMP]],IF(Table13[[#This Row],[TCS MP]]&lt;=Table13[[#This Row],[EMP]],"Good","EMP"),"BMP")</f>
        <v>EMP</v>
      </c>
    </row>
    <row r="2968" spans="1:29" ht="24" customHeight="1" x14ac:dyDescent="0.25">
      <c r="A2968" t="s">
        <v>12411</v>
      </c>
      <c r="C2968">
        <v>900006</v>
      </c>
      <c r="D2968" t="s">
        <v>17074</v>
      </c>
      <c r="E2968" t="s">
        <v>12412</v>
      </c>
      <c r="F2968" s="9">
        <f>Table13[[#This Row],[ToMeasure]]-Table13[[#This Row],[FromMeasure]]</f>
        <v>0.17189731</v>
      </c>
      <c r="G2968" s="5" t="s">
        <v>12413</v>
      </c>
      <c r="H2968" s="35">
        <v>0</v>
      </c>
      <c r="I2968" s="56"/>
      <c r="J2968" t="s">
        <v>4653</v>
      </c>
      <c r="K2968" s="58" t="s">
        <v>203</v>
      </c>
      <c r="L2968" s="35">
        <v>0.17189731</v>
      </c>
      <c r="M2968" s="56"/>
      <c r="N2968" t="s">
        <v>12414</v>
      </c>
      <c r="O2968" s="2" t="s">
        <v>203</v>
      </c>
      <c r="P2968" s="2" t="s">
        <v>203</v>
      </c>
      <c r="Q2968" s="2" t="s">
        <v>203</v>
      </c>
      <c r="R2968" t="s">
        <v>203</v>
      </c>
      <c r="S2968" t="s">
        <v>203</v>
      </c>
      <c r="T2968" t="s">
        <v>203</v>
      </c>
      <c r="U2968" s="2" t="s">
        <v>203</v>
      </c>
      <c r="V2968" s="2" t="s">
        <v>203</v>
      </c>
      <c r="W2968" s="8" t="s">
        <v>203</v>
      </c>
      <c r="X2968" s="2" t="s">
        <v>203</v>
      </c>
      <c r="Y2968" s="45"/>
      <c r="AC2968" s="1" t="str">
        <f>IF(Table13[[#This Row],[TCS MP]]&gt;=Table13[[#This Row],[BMP]],IF(Table13[[#This Row],[TCS MP]]&lt;=Table13[[#This Row],[EMP]],"Good","EMP"),"BMP")</f>
        <v>EMP</v>
      </c>
    </row>
    <row r="2969" spans="1:29" ht="24" customHeight="1" x14ac:dyDescent="0.25">
      <c r="A2969" t="s">
        <v>15274</v>
      </c>
      <c r="B2969" t="s">
        <v>20460</v>
      </c>
      <c r="C2969">
        <v>6560</v>
      </c>
      <c r="D2969" t="s">
        <v>17074</v>
      </c>
      <c r="E2969" t="s">
        <v>15275</v>
      </c>
      <c r="F2969" s="9">
        <f>Table13[[#This Row],[ToMeasure]]-Table13[[#This Row],[FromMeasure]]</f>
        <v>0.19507993000000001</v>
      </c>
      <c r="G2969" s="5" t="s">
        <v>6055</v>
      </c>
      <c r="H2969" s="35">
        <v>0</v>
      </c>
      <c r="I2969" s="56"/>
      <c r="J2969" t="s">
        <v>632</v>
      </c>
      <c r="K2969" s="58" t="s">
        <v>203</v>
      </c>
      <c r="L2969" s="35">
        <v>0.19507993000000001</v>
      </c>
      <c r="M2969" s="56"/>
      <c r="N2969" t="s">
        <v>911</v>
      </c>
      <c r="O2969" s="2">
        <v>546</v>
      </c>
      <c r="P2969" s="2">
        <v>0</v>
      </c>
      <c r="Q2969" s="2">
        <v>546</v>
      </c>
      <c r="R2969" t="s">
        <v>15276</v>
      </c>
      <c r="S2969">
        <v>11</v>
      </c>
      <c r="T2969" t="s">
        <v>203</v>
      </c>
      <c r="U2969" s="2">
        <v>36</v>
      </c>
      <c r="V2969" s="2">
        <v>45</v>
      </c>
      <c r="W2969" s="8">
        <v>0.14835164835164835</v>
      </c>
      <c r="X2969" s="2">
        <v>980</v>
      </c>
      <c r="Y2969" s="45"/>
      <c r="AC2969" s="1" t="str">
        <f>IF(Table13[[#This Row],[TCS MP]]&gt;=Table13[[#This Row],[BMP]],IF(Table13[[#This Row],[TCS MP]]&lt;=Table13[[#This Row],[EMP]],"Good","EMP"),"BMP")</f>
        <v>EMP</v>
      </c>
    </row>
    <row r="2970" spans="1:29" ht="24" customHeight="1" x14ac:dyDescent="0.25">
      <c r="A2970" t="s">
        <v>15277</v>
      </c>
      <c r="B2970" t="s">
        <v>20462</v>
      </c>
      <c r="C2970">
        <v>6562</v>
      </c>
      <c r="D2970" t="s">
        <v>17074</v>
      </c>
      <c r="E2970" t="s">
        <v>15278</v>
      </c>
      <c r="F2970" s="9">
        <f>Table13[[#This Row],[ToMeasure]]-Table13[[#This Row],[FromMeasure]]</f>
        <v>0.19860720000000001</v>
      </c>
      <c r="G2970" s="5" t="s">
        <v>4897</v>
      </c>
      <c r="H2970" s="35">
        <v>0</v>
      </c>
      <c r="I2970" s="56"/>
      <c r="J2970" t="s">
        <v>4488</v>
      </c>
      <c r="K2970" s="58" t="s">
        <v>203</v>
      </c>
      <c r="L2970" s="35">
        <v>0.19860720000000001</v>
      </c>
      <c r="M2970" s="56"/>
      <c r="N2970" t="s">
        <v>4896</v>
      </c>
      <c r="O2970" s="2">
        <v>939</v>
      </c>
      <c r="P2970" s="2">
        <v>0</v>
      </c>
      <c r="Q2970" s="2">
        <v>939</v>
      </c>
      <c r="R2970" t="s">
        <v>15279</v>
      </c>
      <c r="S2970">
        <v>11</v>
      </c>
      <c r="T2970" t="s">
        <v>203</v>
      </c>
      <c r="U2970" s="2">
        <v>62</v>
      </c>
      <c r="V2970" s="2">
        <v>81</v>
      </c>
      <c r="W2970" s="8">
        <v>0.15228966986155484</v>
      </c>
      <c r="X2970" s="2">
        <v>1685</v>
      </c>
      <c r="Y2970" s="45"/>
      <c r="AC2970" s="1" t="str">
        <f>IF(Table13[[#This Row],[TCS MP]]&gt;=Table13[[#This Row],[BMP]],IF(Table13[[#This Row],[TCS MP]]&lt;=Table13[[#This Row],[EMP]],"Good","EMP"),"BMP")</f>
        <v>EMP</v>
      </c>
    </row>
    <row r="2971" spans="1:29" ht="24" customHeight="1" x14ac:dyDescent="0.25">
      <c r="A2971" t="s">
        <v>15280</v>
      </c>
      <c r="B2971" t="s">
        <v>20461</v>
      </c>
      <c r="C2971">
        <v>6561</v>
      </c>
      <c r="D2971" t="s">
        <v>17074</v>
      </c>
      <c r="E2971" t="s">
        <v>15281</v>
      </c>
      <c r="F2971" s="9">
        <f>Table13[[#This Row],[ToMeasure]]-Table13[[#This Row],[FromMeasure]]</f>
        <v>0.27775866999999999</v>
      </c>
      <c r="G2971" s="5" t="s">
        <v>15282</v>
      </c>
      <c r="H2971" s="35">
        <v>0</v>
      </c>
      <c r="I2971" s="56"/>
      <c r="J2971" t="s">
        <v>4483</v>
      </c>
      <c r="K2971" s="58" t="s">
        <v>203</v>
      </c>
      <c r="L2971" s="35">
        <v>0.27775866999999999</v>
      </c>
      <c r="M2971" s="56"/>
      <c r="N2971" t="s">
        <v>632</v>
      </c>
      <c r="O2971" s="2">
        <v>694</v>
      </c>
      <c r="P2971" s="2">
        <v>0</v>
      </c>
      <c r="Q2971" s="2">
        <v>694</v>
      </c>
      <c r="R2971" t="s">
        <v>15283</v>
      </c>
      <c r="S2971">
        <v>12</v>
      </c>
      <c r="T2971" t="s">
        <v>203</v>
      </c>
      <c r="U2971" s="2">
        <v>45</v>
      </c>
      <c r="V2971" s="2">
        <v>57</v>
      </c>
      <c r="W2971" s="8">
        <v>0.14697406340057637</v>
      </c>
      <c r="X2971" s="2">
        <v>1245</v>
      </c>
      <c r="Y2971" s="45"/>
      <c r="AC2971" s="1" t="str">
        <f>IF(Table13[[#This Row],[TCS MP]]&gt;=Table13[[#This Row],[BMP]],IF(Table13[[#This Row],[TCS MP]]&lt;=Table13[[#This Row],[EMP]],"Good","EMP"),"BMP")</f>
        <v>EMP</v>
      </c>
    </row>
    <row r="2972" spans="1:29" ht="24" customHeight="1" x14ac:dyDescent="0.25">
      <c r="A2972" t="s">
        <v>4894</v>
      </c>
      <c r="B2972" t="s">
        <v>20463</v>
      </c>
      <c r="C2972">
        <v>6563</v>
      </c>
      <c r="D2972" t="s">
        <v>17074</v>
      </c>
      <c r="E2972" t="s">
        <v>4895</v>
      </c>
      <c r="F2972" s="9">
        <f>Table13[[#This Row],[ToMeasure]]-Table13[[#This Row],[FromMeasure]]</f>
        <v>0.14456604000000001</v>
      </c>
      <c r="G2972" s="5" t="s">
        <v>4896</v>
      </c>
      <c r="H2972" s="35">
        <v>0</v>
      </c>
      <c r="I2972" s="56"/>
      <c r="J2972" t="s">
        <v>4897</v>
      </c>
      <c r="K2972" s="58" t="s">
        <v>203</v>
      </c>
      <c r="L2972" s="35">
        <v>0.14456604000000001</v>
      </c>
      <c r="M2972" s="56"/>
      <c r="N2972" t="s">
        <v>4488</v>
      </c>
      <c r="O2972" s="2">
        <v>942</v>
      </c>
      <c r="P2972" s="2">
        <v>0</v>
      </c>
      <c r="Q2972" s="2">
        <v>942</v>
      </c>
      <c r="R2972" t="s">
        <v>4898</v>
      </c>
      <c r="S2972">
        <v>11</v>
      </c>
      <c r="T2972" t="s">
        <v>203</v>
      </c>
      <c r="U2972" s="2">
        <v>62</v>
      </c>
      <c r="V2972" s="2">
        <v>81</v>
      </c>
      <c r="W2972" s="8">
        <v>0.15180467091295116</v>
      </c>
      <c r="X2972" s="2">
        <v>1690</v>
      </c>
      <c r="Y2972" s="45"/>
      <c r="AC2972" s="1" t="str">
        <f>IF(Table13[[#This Row],[TCS MP]]&gt;=Table13[[#This Row],[BMP]],IF(Table13[[#This Row],[TCS MP]]&lt;=Table13[[#This Row],[EMP]],"Good","EMP"),"BMP")</f>
        <v>EMP</v>
      </c>
    </row>
    <row r="2973" spans="1:29" ht="24" customHeight="1" x14ac:dyDescent="0.25">
      <c r="A2973" t="s">
        <v>15284</v>
      </c>
      <c r="C2973" s="42" t="s">
        <v>203</v>
      </c>
      <c r="D2973" t="s">
        <v>17074</v>
      </c>
      <c r="E2973" t="s">
        <v>15285</v>
      </c>
      <c r="F2973" s="9">
        <f>Table13[[#This Row],[ToMeasure]]-Table13[[#This Row],[FromMeasure]]</f>
        <v>0.90057680000000007</v>
      </c>
      <c r="G2973" s="5" t="s">
        <v>15286</v>
      </c>
      <c r="H2973" s="35">
        <v>3.7090000000000002E-4</v>
      </c>
      <c r="I2973" s="56"/>
      <c r="J2973" t="s">
        <v>15287</v>
      </c>
      <c r="K2973" s="58" t="s">
        <v>203</v>
      </c>
      <c r="L2973" s="35">
        <v>0.90094770000000002</v>
      </c>
      <c r="M2973" s="56"/>
      <c r="N2973" t="s">
        <v>923</v>
      </c>
      <c r="O2973" s="2" t="s">
        <v>203</v>
      </c>
      <c r="P2973" s="2" t="s">
        <v>203</v>
      </c>
      <c r="Q2973" s="2" t="s">
        <v>203</v>
      </c>
      <c r="R2973" t="s">
        <v>203</v>
      </c>
      <c r="S2973" t="s">
        <v>203</v>
      </c>
      <c r="T2973" t="s">
        <v>203</v>
      </c>
      <c r="U2973" s="2" t="s">
        <v>203</v>
      </c>
      <c r="V2973" s="2" t="s">
        <v>203</v>
      </c>
      <c r="W2973" s="8" t="s">
        <v>203</v>
      </c>
      <c r="X2973" s="2" t="s">
        <v>203</v>
      </c>
      <c r="Y2973" s="45"/>
      <c r="AC2973" s="1" t="str">
        <f>IF(Table13[[#This Row],[TCS MP]]&gt;=Table13[[#This Row],[BMP]],IF(Table13[[#This Row],[TCS MP]]&lt;=Table13[[#This Row],[EMP]],"Good","EMP"),"BMP")</f>
        <v>EMP</v>
      </c>
    </row>
    <row r="2974" spans="1:29" ht="24" customHeight="1" x14ac:dyDescent="0.25">
      <c r="A2974" t="s">
        <v>4900</v>
      </c>
      <c r="C2974" t="s">
        <v>203</v>
      </c>
      <c r="D2974" t="s">
        <v>17074</v>
      </c>
      <c r="E2974" t="s">
        <v>4901</v>
      </c>
      <c r="F2974" s="9">
        <f>Table13[[#This Row],[ToMeasure]]-Table13[[#This Row],[FromMeasure]]</f>
        <v>0.384459</v>
      </c>
      <c r="G2974" s="5" t="s">
        <v>203</v>
      </c>
      <c r="H2974" s="35">
        <v>0</v>
      </c>
      <c r="I2974" s="56"/>
      <c r="J2974" t="s">
        <v>203</v>
      </c>
      <c r="K2974" s="58" t="s">
        <v>203</v>
      </c>
      <c r="L2974" s="35">
        <v>0.384459</v>
      </c>
      <c r="M2974" s="56"/>
      <c r="N2974" t="s">
        <v>203</v>
      </c>
      <c r="O2974" s="2" t="s">
        <v>203</v>
      </c>
      <c r="P2974" s="2" t="s">
        <v>203</v>
      </c>
      <c r="Q2974" s="2">
        <v>8000</v>
      </c>
      <c r="R2974" t="s">
        <v>17072</v>
      </c>
      <c r="S2974" t="s">
        <v>203</v>
      </c>
      <c r="T2974" t="s">
        <v>203</v>
      </c>
      <c r="U2974" s="2" t="s">
        <v>203</v>
      </c>
      <c r="V2974" s="2" t="s">
        <v>203</v>
      </c>
      <c r="W2974" s="8" t="s">
        <v>203</v>
      </c>
      <c r="X2974" s="2">
        <v>13451</v>
      </c>
      <c r="Y2974" s="45"/>
      <c r="AC2974" s="1" t="str">
        <f>IF(Table13[[#This Row],[TCS MP]]&gt;=Table13[[#This Row],[BMP]],IF(Table13[[#This Row],[TCS MP]]&lt;=Table13[[#This Row],[EMP]],"Good","EMP"),"BMP")</f>
        <v>EMP</v>
      </c>
    </row>
    <row r="2975" spans="1:29" ht="24" customHeight="1" x14ac:dyDescent="0.25">
      <c r="A2975" t="s">
        <v>8804</v>
      </c>
      <c r="C2975" t="s">
        <v>203</v>
      </c>
      <c r="D2975" t="s">
        <v>17074</v>
      </c>
      <c r="E2975" t="s">
        <v>8805</v>
      </c>
      <c r="F2975" s="9">
        <f>Table13[[#This Row],[ToMeasure]]-Table13[[#This Row],[FromMeasure]]</f>
        <v>0.38869300000000001</v>
      </c>
      <c r="G2975" s="5" t="s">
        <v>203</v>
      </c>
      <c r="H2975" s="35">
        <v>0</v>
      </c>
      <c r="I2975" s="56"/>
      <c r="J2975" t="s">
        <v>203</v>
      </c>
      <c r="K2975" s="58" t="s">
        <v>203</v>
      </c>
      <c r="L2975" s="35">
        <v>0.38869300000000001</v>
      </c>
      <c r="M2975" s="56"/>
      <c r="N2975" t="s">
        <v>203</v>
      </c>
      <c r="O2975" s="2" t="s">
        <v>203</v>
      </c>
      <c r="P2975" s="2" t="s">
        <v>203</v>
      </c>
      <c r="Q2975" s="2">
        <v>9000</v>
      </c>
      <c r="R2975" t="s">
        <v>17072</v>
      </c>
      <c r="S2975" t="s">
        <v>203</v>
      </c>
      <c r="T2975" t="s">
        <v>203</v>
      </c>
      <c r="U2975" s="2" t="s">
        <v>203</v>
      </c>
      <c r="V2975" s="2" t="s">
        <v>203</v>
      </c>
      <c r="W2975" s="8" t="s">
        <v>203</v>
      </c>
      <c r="X2975" s="2">
        <v>15133</v>
      </c>
      <c r="Y2975" s="45"/>
      <c r="AC2975" s="1" t="str">
        <f>IF(Table13[[#This Row],[TCS MP]]&gt;=Table13[[#This Row],[BMP]],IF(Table13[[#This Row],[TCS MP]]&lt;=Table13[[#This Row],[EMP]],"Good","EMP"),"BMP")</f>
        <v>EMP</v>
      </c>
    </row>
    <row r="2976" spans="1:29" ht="24" customHeight="1" x14ac:dyDescent="0.25">
      <c r="A2976" t="s">
        <v>15288</v>
      </c>
      <c r="C2976" t="s">
        <v>203</v>
      </c>
      <c r="D2976" t="s">
        <v>17074</v>
      </c>
      <c r="E2976" t="s">
        <v>15289</v>
      </c>
      <c r="F2976" s="9">
        <f>Table13[[#This Row],[ToMeasure]]-Table13[[#This Row],[FromMeasure]]</f>
        <v>0.27598800000000001</v>
      </c>
      <c r="G2976" s="5" t="s">
        <v>203</v>
      </c>
      <c r="H2976" s="35">
        <v>0</v>
      </c>
      <c r="I2976" s="56"/>
      <c r="J2976" t="s">
        <v>203</v>
      </c>
      <c r="K2976" s="58" t="s">
        <v>203</v>
      </c>
      <c r="L2976" s="35">
        <v>0.27598800000000001</v>
      </c>
      <c r="M2976" s="56"/>
      <c r="N2976" t="s">
        <v>203</v>
      </c>
      <c r="O2976" s="2" t="s">
        <v>203</v>
      </c>
      <c r="P2976" s="2" t="s">
        <v>203</v>
      </c>
      <c r="Q2976" s="2">
        <v>8000</v>
      </c>
      <c r="R2976" t="s">
        <v>17072</v>
      </c>
      <c r="S2976" t="s">
        <v>203</v>
      </c>
      <c r="T2976" t="s">
        <v>203</v>
      </c>
      <c r="U2976" s="2" t="s">
        <v>203</v>
      </c>
      <c r="V2976" s="2" t="s">
        <v>203</v>
      </c>
      <c r="W2976" s="8" t="s">
        <v>203</v>
      </c>
      <c r="X2976" s="2">
        <v>13451</v>
      </c>
      <c r="Y2976" s="45"/>
      <c r="AC2976" s="1" t="str">
        <f>IF(Table13[[#This Row],[TCS MP]]&gt;=Table13[[#This Row],[BMP]],IF(Table13[[#This Row],[TCS MP]]&lt;=Table13[[#This Row],[EMP]],"Good","EMP"),"BMP")</f>
        <v>EMP</v>
      </c>
    </row>
    <row r="2977" spans="1:29" ht="24" customHeight="1" x14ac:dyDescent="0.25">
      <c r="A2977" t="s">
        <v>4902</v>
      </c>
      <c r="C2977" t="s">
        <v>203</v>
      </c>
      <c r="D2977" t="s">
        <v>17074</v>
      </c>
      <c r="E2977" t="s">
        <v>4903</v>
      </c>
      <c r="F2977" s="9">
        <f>Table13[[#This Row],[ToMeasure]]-Table13[[#This Row],[FromMeasure]]</f>
        <v>0.355962</v>
      </c>
      <c r="G2977" s="5" t="s">
        <v>203</v>
      </c>
      <c r="H2977" s="35">
        <v>0</v>
      </c>
      <c r="I2977" s="56"/>
      <c r="J2977" t="s">
        <v>203</v>
      </c>
      <c r="K2977" s="58" t="s">
        <v>203</v>
      </c>
      <c r="L2977" s="35">
        <v>0.355962</v>
      </c>
      <c r="M2977" s="56"/>
      <c r="N2977" t="s">
        <v>203</v>
      </c>
      <c r="O2977" s="2" t="s">
        <v>203</v>
      </c>
      <c r="P2977" s="2" t="s">
        <v>203</v>
      </c>
      <c r="Q2977" s="2">
        <v>8000</v>
      </c>
      <c r="R2977" t="s">
        <v>17072</v>
      </c>
      <c r="S2977" t="s">
        <v>203</v>
      </c>
      <c r="T2977" t="s">
        <v>203</v>
      </c>
      <c r="U2977" s="2" t="s">
        <v>203</v>
      </c>
      <c r="V2977" s="2" t="s">
        <v>203</v>
      </c>
      <c r="W2977" s="8" t="s">
        <v>203</v>
      </c>
      <c r="X2977" s="2">
        <v>13451</v>
      </c>
      <c r="Y2977" s="45"/>
      <c r="AC2977" s="1" t="str">
        <f>IF(Table13[[#This Row],[TCS MP]]&gt;=Table13[[#This Row],[BMP]],IF(Table13[[#This Row],[TCS MP]]&lt;=Table13[[#This Row],[EMP]],"Good","EMP"),"BMP")</f>
        <v>EMP</v>
      </c>
    </row>
    <row r="2978" spans="1:29" ht="24" customHeight="1" x14ac:dyDescent="0.25">
      <c r="A2978" t="s">
        <v>8807</v>
      </c>
      <c r="B2978" t="s">
        <v>17466</v>
      </c>
      <c r="C2978">
        <v>100670</v>
      </c>
      <c r="D2978" t="s">
        <v>17074</v>
      </c>
      <c r="E2978" t="s">
        <v>924</v>
      </c>
      <c r="F2978" s="9">
        <f>Table13[[#This Row],[ToMeasure]]-Table13[[#This Row],[FromMeasure]]</f>
        <v>0.35849839999999999</v>
      </c>
      <c r="G2978" s="5" t="s">
        <v>925</v>
      </c>
      <c r="H2978" s="35">
        <v>0.67465269999999999</v>
      </c>
      <c r="I2978" s="56"/>
      <c r="J2978" t="s">
        <v>8808</v>
      </c>
      <c r="K2978" s="58" t="s">
        <v>203</v>
      </c>
      <c r="L2978" s="35">
        <v>1.0331511</v>
      </c>
      <c r="M2978" s="56"/>
      <c r="N2978" t="s">
        <v>928</v>
      </c>
      <c r="O2978" s="2">
        <v>16622</v>
      </c>
      <c r="P2978" s="2">
        <v>27707</v>
      </c>
      <c r="Q2978" s="2">
        <v>44329</v>
      </c>
      <c r="R2978" t="s">
        <v>8809</v>
      </c>
      <c r="S2978">
        <v>9</v>
      </c>
      <c r="T2978">
        <v>56</v>
      </c>
      <c r="U2978" s="2">
        <v>3644</v>
      </c>
      <c r="V2978" s="2">
        <v>3068</v>
      </c>
      <c r="W2978" s="8">
        <v>0.1514132960364547</v>
      </c>
      <c r="X2978" s="2">
        <v>69775</v>
      </c>
      <c r="Y2978" s="45"/>
      <c r="AC2978" s="1" t="str">
        <f>IF(Table13[[#This Row],[TCS MP]]&gt;=Table13[[#This Row],[BMP]],IF(Table13[[#This Row],[TCS MP]]&lt;=Table13[[#This Row],[EMP]],"Good","EMP"),"BMP")</f>
        <v>EMP</v>
      </c>
    </row>
    <row r="2979" spans="1:29" ht="24" customHeight="1" x14ac:dyDescent="0.25">
      <c r="A2979" t="s">
        <v>12418</v>
      </c>
      <c r="B2979" t="s">
        <v>20814</v>
      </c>
      <c r="C2979">
        <v>7253</v>
      </c>
      <c r="D2979" t="s">
        <v>17074</v>
      </c>
      <c r="E2979" t="s">
        <v>924</v>
      </c>
      <c r="F2979" s="9">
        <f>Table13[[#This Row],[ToMeasure]]-Table13[[#This Row],[FromMeasure]]</f>
        <v>0.72066610000000075</v>
      </c>
      <c r="G2979" s="5" t="s">
        <v>925</v>
      </c>
      <c r="H2979" s="35">
        <v>15.984883200000001</v>
      </c>
      <c r="I2979" s="56"/>
      <c r="J2979" t="s">
        <v>950</v>
      </c>
      <c r="K2979" s="58" t="s">
        <v>203</v>
      </c>
      <c r="L2979" s="35">
        <v>16.705549300000001</v>
      </c>
      <c r="M2979" s="56"/>
      <c r="N2979" t="s">
        <v>1930</v>
      </c>
      <c r="O2979" s="2">
        <v>32454</v>
      </c>
      <c r="P2979" s="2">
        <v>0</v>
      </c>
      <c r="Q2979" s="2">
        <v>32454</v>
      </c>
      <c r="R2979" t="s">
        <v>12419</v>
      </c>
      <c r="S2979">
        <v>8</v>
      </c>
      <c r="T2979">
        <v>53</v>
      </c>
      <c r="U2979" s="2">
        <v>4221</v>
      </c>
      <c r="V2979" s="2">
        <v>3496</v>
      </c>
      <c r="W2979" s="8">
        <v>0.23778270783262465</v>
      </c>
      <c r="X2979" s="2">
        <v>43019</v>
      </c>
      <c r="Y2979" s="45"/>
      <c r="AC2979" s="1" t="str">
        <f>IF(Table13[[#This Row],[TCS MP]]&gt;=Table13[[#This Row],[BMP]],IF(Table13[[#This Row],[TCS MP]]&lt;=Table13[[#This Row],[EMP]],"Good","EMP"),"BMP")</f>
        <v>EMP</v>
      </c>
    </row>
    <row r="2980" spans="1:29" ht="24" customHeight="1" x14ac:dyDescent="0.25">
      <c r="A2980" t="s">
        <v>12420</v>
      </c>
      <c r="B2980" t="s">
        <v>20990</v>
      </c>
      <c r="C2980">
        <v>7601</v>
      </c>
      <c r="D2980" t="s">
        <v>17074</v>
      </c>
      <c r="E2980" t="s">
        <v>8817</v>
      </c>
      <c r="F2980" s="9">
        <f>Table13[[#This Row],[ToMeasure]]-Table13[[#This Row],[FromMeasure]]</f>
        <v>0.21295951999999999</v>
      </c>
      <c r="G2980" s="5" t="s">
        <v>4924</v>
      </c>
      <c r="H2980" s="35">
        <v>0.16721124000000001</v>
      </c>
      <c r="I2980" s="56"/>
      <c r="J2980" t="s">
        <v>12421</v>
      </c>
      <c r="K2980" s="58" t="s">
        <v>203</v>
      </c>
      <c r="L2980" s="35">
        <v>0.38017076</v>
      </c>
      <c r="M2980" s="56"/>
      <c r="N2980" t="s">
        <v>12422</v>
      </c>
      <c r="O2980" s="2">
        <v>49582</v>
      </c>
      <c r="P2980" s="2">
        <v>0</v>
      </c>
      <c r="Q2980" s="2">
        <v>49582</v>
      </c>
      <c r="R2980" t="s">
        <v>12423</v>
      </c>
      <c r="S2980">
        <v>8</v>
      </c>
      <c r="T2980" t="s">
        <v>203</v>
      </c>
      <c r="U2980" s="2">
        <v>3890</v>
      </c>
      <c r="V2980" s="2">
        <v>641</v>
      </c>
      <c r="W2980" s="8">
        <v>9.1383969989108957E-2</v>
      </c>
      <c r="X2980" s="2">
        <v>78044</v>
      </c>
      <c r="Y2980" s="45"/>
      <c r="AC2980" s="1" t="str">
        <f>IF(Table13[[#This Row],[TCS MP]]&gt;=Table13[[#This Row],[BMP]],IF(Table13[[#This Row],[TCS MP]]&lt;=Table13[[#This Row],[EMP]],"Good","EMP"),"BMP")</f>
        <v>EMP</v>
      </c>
    </row>
    <row r="2981" spans="1:29" ht="24" customHeight="1" x14ac:dyDescent="0.25">
      <c r="A2981" t="s">
        <v>8816</v>
      </c>
      <c r="B2981" t="s">
        <v>20813</v>
      </c>
      <c r="C2981">
        <v>7252</v>
      </c>
      <c r="D2981" t="s">
        <v>17074</v>
      </c>
      <c r="E2981" t="s">
        <v>8817</v>
      </c>
      <c r="F2981" s="9">
        <f>Table13[[#This Row],[ToMeasure]]-Table13[[#This Row],[FromMeasure]]</f>
        <v>0.76008140000000068</v>
      </c>
      <c r="G2981" s="5" t="s">
        <v>4924</v>
      </c>
      <c r="H2981" s="35">
        <v>15.3695764</v>
      </c>
      <c r="I2981" s="56"/>
      <c r="J2981" t="s">
        <v>8818</v>
      </c>
      <c r="K2981" s="58" t="s">
        <v>203</v>
      </c>
      <c r="L2981" s="35">
        <v>16.1296578</v>
      </c>
      <c r="M2981" s="56"/>
      <c r="N2981" t="s">
        <v>1930</v>
      </c>
      <c r="O2981" s="2">
        <v>25767</v>
      </c>
      <c r="P2981" s="2">
        <v>0</v>
      </c>
      <c r="Q2981" s="2">
        <v>25767</v>
      </c>
      <c r="R2981" t="s">
        <v>8820</v>
      </c>
      <c r="S2981">
        <v>9</v>
      </c>
      <c r="T2981" t="s">
        <v>203</v>
      </c>
      <c r="U2981" s="2">
        <v>1981</v>
      </c>
      <c r="V2981" s="2">
        <v>325</v>
      </c>
      <c r="W2981" s="8">
        <v>8.9494314433189739E-2</v>
      </c>
      <c r="X2981" s="2">
        <v>34155</v>
      </c>
      <c r="Y2981" s="45"/>
      <c r="AC2981" s="1" t="str">
        <f>IF(Table13[[#This Row],[TCS MP]]&gt;=Table13[[#This Row],[BMP]],IF(Table13[[#This Row],[TCS MP]]&lt;=Table13[[#This Row],[EMP]],"Good","EMP"),"BMP")</f>
        <v>EMP</v>
      </c>
    </row>
    <row r="2982" spans="1:29" ht="24" customHeight="1" x14ac:dyDescent="0.25">
      <c r="A2982" t="s">
        <v>8821</v>
      </c>
      <c r="B2982" t="s">
        <v>18973</v>
      </c>
      <c r="C2982">
        <v>3845</v>
      </c>
      <c r="D2982" t="s">
        <v>17074</v>
      </c>
      <c r="E2982" t="s">
        <v>8822</v>
      </c>
      <c r="F2982" s="9">
        <f>Table13[[#This Row],[ToMeasure]]-Table13[[#This Row],[FromMeasure]]</f>
        <v>0.17160700000000001</v>
      </c>
      <c r="G2982" s="5" t="s">
        <v>8823</v>
      </c>
      <c r="H2982" s="35">
        <v>0</v>
      </c>
      <c r="I2982" s="56"/>
      <c r="J2982" t="s">
        <v>6463</v>
      </c>
      <c r="K2982" s="58" t="s">
        <v>203</v>
      </c>
      <c r="L2982" s="35">
        <v>0.17160700000000001</v>
      </c>
      <c r="M2982" s="56"/>
      <c r="N2982" t="s">
        <v>925</v>
      </c>
      <c r="O2982" s="2">
        <v>11544</v>
      </c>
      <c r="P2982" s="2">
        <v>0</v>
      </c>
      <c r="Q2982" s="2">
        <v>11544</v>
      </c>
      <c r="R2982" t="s">
        <v>8824</v>
      </c>
      <c r="S2982">
        <v>15</v>
      </c>
      <c r="T2982" t="s">
        <v>203</v>
      </c>
      <c r="U2982" s="2">
        <v>350</v>
      </c>
      <c r="V2982" s="2">
        <v>1358</v>
      </c>
      <c r="W2982" s="8">
        <v>0.14795564795564795</v>
      </c>
      <c r="X2982" s="2">
        <v>15846</v>
      </c>
      <c r="Y2982" s="45"/>
      <c r="AC2982" s="1" t="str">
        <f>IF(Table13[[#This Row],[TCS MP]]&gt;=Table13[[#This Row],[BMP]],IF(Table13[[#This Row],[TCS MP]]&lt;=Table13[[#This Row],[EMP]],"Good","EMP"),"BMP")</f>
        <v>EMP</v>
      </c>
    </row>
    <row r="2983" spans="1:29" ht="24" customHeight="1" x14ac:dyDescent="0.25">
      <c r="A2983" t="s">
        <v>4907</v>
      </c>
      <c r="B2983" t="s">
        <v>20991</v>
      </c>
      <c r="C2983">
        <v>7602</v>
      </c>
      <c r="D2983" t="s">
        <v>17074</v>
      </c>
      <c r="E2983" t="s">
        <v>4908</v>
      </c>
      <c r="F2983" s="9">
        <f>Table13[[#This Row],[ToMeasure]]-Table13[[#This Row],[FromMeasure]]</f>
        <v>0.90049973999999999</v>
      </c>
      <c r="G2983" s="5" t="s">
        <v>4909</v>
      </c>
      <c r="H2983" s="35">
        <v>8.8789200000000002E-3</v>
      </c>
      <c r="I2983" s="56"/>
      <c r="J2983" t="s">
        <v>4910</v>
      </c>
      <c r="K2983" s="58" t="s">
        <v>203</v>
      </c>
      <c r="L2983" s="35">
        <v>0.90937866000000001</v>
      </c>
      <c r="M2983" s="56"/>
      <c r="N2983" t="s">
        <v>4911</v>
      </c>
      <c r="O2983" s="2">
        <v>8334</v>
      </c>
      <c r="P2983" s="2">
        <v>0</v>
      </c>
      <c r="Q2983" s="2">
        <v>8334</v>
      </c>
      <c r="R2983" t="s">
        <v>4912</v>
      </c>
      <c r="S2983">
        <v>9</v>
      </c>
      <c r="T2983" t="s">
        <v>203</v>
      </c>
      <c r="U2983" s="2">
        <v>603</v>
      </c>
      <c r="V2983" s="2">
        <v>100</v>
      </c>
      <c r="W2983" s="8">
        <v>8.4353251739860816E-2</v>
      </c>
      <c r="X2983" s="2">
        <v>13118</v>
      </c>
      <c r="Y2983" s="45"/>
      <c r="AC2983" s="1" t="str">
        <f>IF(Table13[[#This Row],[TCS MP]]&gt;=Table13[[#This Row],[BMP]],IF(Table13[[#This Row],[TCS MP]]&lt;=Table13[[#This Row],[EMP]],"Good","EMP"),"BMP")</f>
        <v>EMP</v>
      </c>
    </row>
    <row r="2984" spans="1:29" ht="24" customHeight="1" x14ac:dyDescent="0.25">
      <c r="A2984" t="s">
        <v>8825</v>
      </c>
      <c r="B2984" t="s">
        <v>20992</v>
      </c>
      <c r="C2984">
        <v>7603</v>
      </c>
      <c r="D2984" t="s">
        <v>17074</v>
      </c>
      <c r="E2984" t="s">
        <v>8826</v>
      </c>
      <c r="F2984" s="9">
        <f>Table13[[#This Row],[ToMeasure]]-Table13[[#This Row],[FromMeasure]]</f>
        <v>0.64330892000000006</v>
      </c>
      <c r="G2984" s="5" t="s">
        <v>8808</v>
      </c>
      <c r="H2984" s="35">
        <v>0.25681768999999999</v>
      </c>
      <c r="I2984" s="56"/>
      <c r="J2984" t="s">
        <v>4911</v>
      </c>
      <c r="K2984" s="58" t="s">
        <v>203</v>
      </c>
      <c r="L2984" s="35">
        <v>0.90012661000000005</v>
      </c>
      <c r="M2984" s="56"/>
      <c r="N2984" t="s">
        <v>925</v>
      </c>
      <c r="O2984" s="2">
        <v>7469</v>
      </c>
      <c r="P2984" s="2">
        <v>0</v>
      </c>
      <c r="Q2984" s="2">
        <v>7469</v>
      </c>
      <c r="R2984" t="s">
        <v>8827</v>
      </c>
      <c r="S2984">
        <v>14</v>
      </c>
      <c r="T2984" t="s">
        <v>203</v>
      </c>
      <c r="U2984" s="2">
        <v>545</v>
      </c>
      <c r="V2984" s="2">
        <v>89</v>
      </c>
      <c r="W2984" s="8">
        <v>8.4884187976971476E-2</v>
      </c>
      <c r="X2984" s="2">
        <v>11756</v>
      </c>
      <c r="Y2984" s="45"/>
      <c r="AC2984" s="1" t="str">
        <f>IF(Table13[[#This Row],[TCS MP]]&gt;=Table13[[#This Row],[BMP]],IF(Table13[[#This Row],[TCS MP]]&lt;=Table13[[#This Row],[EMP]],"Good","EMP"),"BMP")</f>
        <v>EMP</v>
      </c>
    </row>
    <row r="2985" spans="1:29" ht="24" customHeight="1" x14ac:dyDescent="0.25">
      <c r="A2985" t="s">
        <v>4913</v>
      </c>
      <c r="B2985" t="s">
        <v>20475</v>
      </c>
      <c r="C2985">
        <v>6590</v>
      </c>
      <c r="D2985" t="s">
        <v>17074</v>
      </c>
      <c r="E2985" t="s">
        <v>927</v>
      </c>
      <c r="F2985" s="9">
        <f>Table13[[#This Row],[ToMeasure]]-Table13[[#This Row],[FromMeasure]]</f>
        <v>0.32327607000000003</v>
      </c>
      <c r="G2985" s="5" t="s">
        <v>4914</v>
      </c>
      <c r="H2985" s="35">
        <v>0</v>
      </c>
      <c r="I2985" s="56"/>
      <c r="J2985" t="s">
        <v>925</v>
      </c>
      <c r="K2985" s="58" t="s">
        <v>203</v>
      </c>
      <c r="L2985" s="35">
        <v>0.32327607000000003</v>
      </c>
      <c r="M2985" s="56"/>
      <c r="N2985" t="s">
        <v>205</v>
      </c>
      <c r="O2985" s="2">
        <v>10384</v>
      </c>
      <c r="P2985" s="2">
        <v>0</v>
      </c>
      <c r="Q2985" s="2">
        <v>10384</v>
      </c>
      <c r="R2985" t="s">
        <v>4915</v>
      </c>
      <c r="S2985">
        <v>10</v>
      </c>
      <c r="T2985" t="s">
        <v>203</v>
      </c>
      <c r="U2985" s="2">
        <v>883</v>
      </c>
      <c r="V2985" s="2">
        <v>145</v>
      </c>
      <c r="W2985" s="8">
        <v>9.8998459167950692E-2</v>
      </c>
      <c r="X2985" s="2">
        <v>13764</v>
      </c>
      <c r="Y2985" s="45"/>
      <c r="AC2985" s="1" t="str">
        <f>IF(Table13[[#This Row],[TCS MP]]&gt;=Table13[[#This Row],[BMP]],IF(Table13[[#This Row],[TCS MP]]&lt;=Table13[[#This Row],[EMP]],"Good","EMP"),"BMP")</f>
        <v>EMP</v>
      </c>
    </row>
    <row r="2986" spans="1:29" ht="24" customHeight="1" x14ac:dyDescent="0.25">
      <c r="A2986" t="s">
        <v>12424</v>
      </c>
      <c r="B2986" t="s">
        <v>21064</v>
      </c>
      <c r="C2986">
        <v>7770</v>
      </c>
      <c r="D2986" t="s">
        <v>17074</v>
      </c>
      <c r="E2986" t="s">
        <v>12425</v>
      </c>
      <c r="F2986" s="9">
        <f>Table13[[#This Row],[ToMeasure]]-Table13[[#This Row],[FromMeasure]]</f>
        <v>0.21736816</v>
      </c>
      <c r="G2986" s="5" t="s">
        <v>8844</v>
      </c>
      <c r="H2986" s="35">
        <v>0</v>
      </c>
      <c r="I2986" s="56"/>
      <c r="J2986" t="s">
        <v>925</v>
      </c>
      <c r="K2986" s="58" t="s">
        <v>203</v>
      </c>
      <c r="L2986" s="35">
        <v>0.21736816</v>
      </c>
      <c r="M2986" s="56"/>
      <c r="N2986" t="s">
        <v>12422</v>
      </c>
      <c r="O2986" s="2">
        <v>3409</v>
      </c>
      <c r="P2986" s="2">
        <v>0</v>
      </c>
      <c r="Q2986" s="2">
        <v>3409</v>
      </c>
      <c r="R2986" t="s">
        <v>12426</v>
      </c>
      <c r="S2986">
        <v>12</v>
      </c>
      <c r="T2986" t="s">
        <v>203</v>
      </c>
      <c r="U2986" s="2">
        <v>115</v>
      </c>
      <c r="V2986" s="2">
        <v>96</v>
      </c>
      <c r="W2986" s="8">
        <v>6.189498386623643E-2</v>
      </c>
      <c r="X2986" s="2">
        <v>4519</v>
      </c>
      <c r="Y2986" s="45"/>
      <c r="AC2986" s="1" t="str">
        <f>IF(Table13[[#This Row],[TCS MP]]&gt;=Table13[[#This Row],[BMP]],IF(Table13[[#This Row],[TCS MP]]&lt;=Table13[[#This Row],[EMP]],"Good","EMP"),"BMP")</f>
        <v>EMP</v>
      </c>
    </row>
    <row r="2987" spans="1:29" ht="24" customHeight="1" x14ac:dyDescent="0.25">
      <c r="A2987" t="s">
        <v>8828</v>
      </c>
      <c r="B2987" t="s">
        <v>21085</v>
      </c>
      <c r="C2987">
        <v>7820</v>
      </c>
      <c r="D2987" t="s">
        <v>17074</v>
      </c>
      <c r="E2987" t="s">
        <v>932</v>
      </c>
      <c r="F2987" s="9">
        <f>Table13[[#This Row],[ToMeasure]]-Table13[[#This Row],[FromMeasure]]</f>
        <v>0.34745227000000001</v>
      </c>
      <c r="G2987" s="5" t="s">
        <v>930</v>
      </c>
      <c r="H2987" s="35">
        <v>0</v>
      </c>
      <c r="I2987" s="56"/>
      <c r="J2987" t="s">
        <v>925</v>
      </c>
      <c r="K2987" s="58" t="s">
        <v>203</v>
      </c>
      <c r="L2987" s="35">
        <v>0.34745227000000001</v>
      </c>
      <c r="M2987" s="56"/>
      <c r="N2987" t="s">
        <v>4925</v>
      </c>
      <c r="O2987" s="2">
        <v>14837</v>
      </c>
      <c r="P2987" s="2">
        <v>0</v>
      </c>
      <c r="Q2987" s="2">
        <v>14837</v>
      </c>
      <c r="R2987" t="s">
        <v>8829</v>
      </c>
      <c r="S2987">
        <v>9</v>
      </c>
      <c r="T2987" t="s">
        <v>203</v>
      </c>
      <c r="U2987" s="2">
        <v>498</v>
      </c>
      <c r="V2987" s="2">
        <v>410</v>
      </c>
      <c r="W2987" s="8">
        <v>6.1198355462694615E-2</v>
      </c>
      <c r="X2987" s="2">
        <v>19667</v>
      </c>
      <c r="Y2987" s="45"/>
      <c r="AC2987" s="1" t="str">
        <f>IF(Table13[[#This Row],[TCS MP]]&gt;=Table13[[#This Row],[BMP]],IF(Table13[[#This Row],[TCS MP]]&lt;=Table13[[#This Row],[EMP]],"Good","EMP"),"BMP")</f>
        <v>EMP</v>
      </c>
    </row>
    <row r="2988" spans="1:29" ht="24" customHeight="1" x14ac:dyDescent="0.25">
      <c r="A2988" t="s">
        <v>15293</v>
      </c>
      <c r="B2988" t="s">
        <v>20477</v>
      </c>
      <c r="C2988">
        <v>6592</v>
      </c>
      <c r="D2988" t="s">
        <v>17074</v>
      </c>
      <c r="E2988" t="s">
        <v>15294</v>
      </c>
      <c r="F2988" s="9">
        <f>Table13[[#This Row],[ToMeasure]]-Table13[[#This Row],[FromMeasure]]</f>
        <v>0.21373744</v>
      </c>
      <c r="G2988" s="5" t="s">
        <v>4919</v>
      </c>
      <c r="H2988" s="35">
        <v>0</v>
      </c>
      <c r="I2988" s="56"/>
      <c r="J2988" t="s">
        <v>4924</v>
      </c>
      <c r="K2988" s="58" t="s">
        <v>203</v>
      </c>
      <c r="L2988" s="35">
        <v>0.21373744</v>
      </c>
      <c r="M2988" s="56"/>
      <c r="N2988" t="s">
        <v>923</v>
      </c>
      <c r="O2988" s="2">
        <v>21667</v>
      </c>
      <c r="P2988" s="2">
        <v>0</v>
      </c>
      <c r="Q2988" s="2">
        <v>21667</v>
      </c>
      <c r="R2988" t="s">
        <v>15295</v>
      </c>
      <c r="S2988">
        <v>8</v>
      </c>
      <c r="T2988" t="s">
        <v>203</v>
      </c>
      <c r="U2988" s="2">
        <v>758</v>
      </c>
      <c r="V2988" s="2">
        <v>628</v>
      </c>
      <c r="W2988" s="8">
        <v>6.3968246642359353E-2</v>
      </c>
      <c r="X2988" s="2">
        <v>28720</v>
      </c>
      <c r="Y2988" s="45"/>
      <c r="AC2988" s="1" t="str">
        <f>IF(Table13[[#This Row],[TCS MP]]&gt;=Table13[[#This Row],[BMP]],IF(Table13[[#This Row],[TCS MP]]&lt;=Table13[[#This Row],[EMP]],"Good","EMP"),"BMP")</f>
        <v>EMP</v>
      </c>
    </row>
    <row r="2989" spans="1:29" ht="24" customHeight="1" x14ac:dyDescent="0.25">
      <c r="A2989" t="s">
        <v>4916</v>
      </c>
      <c r="B2989" t="s">
        <v>20468</v>
      </c>
      <c r="C2989">
        <v>6573</v>
      </c>
      <c r="D2989" t="s">
        <v>17074</v>
      </c>
      <c r="E2989" t="s">
        <v>4917</v>
      </c>
      <c r="F2989" s="9">
        <f>Table13[[#This Row],[ToMeasure]]-Table13[[#This Row],[FromMeasure]]</f>
        <v>0.38971947000000001</v>
      </c>
      <c r="G2989" s="5" t="s">
        <v>4918</v>
      </c>
      <c r="H2989" s="35">
        <v>0</v>
      </c>
      <c r="I2989" s="56"/>
      <c r="J2989" t="s">
        <v>4919</v>
      </c>
      <c r="K2989" s="58" t="s">
        <v>203</v>
      </c>
      <c r="L2989" s="35">
        <v>0.38971947000000001</v>
      </c>
      <c r="M2989" s="56"/>
      <c r="N2989" t="s">
        <v>4914</v>
      </c>
      <c r="O2989" s="2">
        <v>31820</v>
      </c>
      <c r="P2989" s="2">
        <v>0</v>
      </c>
      <c r="Q2989" s="2">
        <v>31820</v>
      </c>
      <c r="R2989" t="s">
        <v>4920</v>
      </c>
      <c r="S2989">
        <v>8</v>
      </c>
      <c r="T2989" t="s">
        <v>203</v>
      </c>
      <c r="U2989" s="2">
        <v>968</v>
      </c>
      <c r="V2989" s="2">
        <v>3753</v>
      </c>
      <c r="W2989" s="8">
        <v>0.14836580766813326</v>
      </c>
      <c r="X2989" s="2">
        <v>42178</v>
      </c>
      <c r="Y2989" s="45"/>
      <c r="AC2989" s="1" t="str">
        <f>IF(Table13[[#This Row],[TCS MP]]&gt;=Table13[[#This Row],[BMP]],IF(Table13[[#This Row],[TCS MP]]&lt;=Table13[[#This Row],[EMP]],"Good","EMP"),"BMP")</f>
        <v>EMP</v>
      </c>
    </row>
    <row r="2990" spans="1:29" ht="24" customHeight="1" x14ac:dyDescent="0.25">
      <c r="A2990" t="s">
        <v>15296</v>
      </c>
      <c r="B2990" t="s">
        <v>21065</v>
      </c>
      <c r="C2990">
        <v>7771</v>
      </c>
      <c r="D2990" t="s">
        <v>17074</v>
      </c>
      <c r="E2990" t="s">
        <v>15297</v>
      </c>
      <c r="F2990" s="9">
        <f>Table13[[#This Row],[ToMeasure]]-Table13[[#This Row],[FromMeasure]]</f>
        <v>0.24454173000000001</v>
      </c>
      <c r="G2990" s="5" t="s">
        <v>4945</v>
      </c>
      <c r="H2990" s="35">
        <v>0</v>
      </c>
      <c r="I2990" s="56"/>
      <c r="J2990" t="s">
        <v>4924</v>
      </c>
      <c r="K2990" s="58" t="s">
        <v>203</v>
      </c>
      <c r="L2990" s="35">
        <v>0.24454173000000001</v>
      </c>
      <c r="M2990" s="56"/>
      <c r="N2990" t="s">
        <v>12422</v>
      </c>
      <c r="O2990" s="2">
        <v>6709</v>
      </c>
      <c r="P2990" s="2">
        <v>0</v>
      </c>
      <c r="Q2990" s="2">
        <v>6709</v>
      </c>
      <c r="R2990" t="s">
        <v>15298</v>
      </c>
      <c r="S2990">
        <v>8</v>
      </c>
      <c r="T2990" t="s">
        <v>203</v>
      </c>
      <c r="U2990" s="2">
        <v>225</v>
      </c>
      <c r="V2990" s="2">
        <v>186</v>
      </c>
      <c r="W2990" s="8">
        <v>6.1260992696377997E-2</v>
      </c>
      <c r="X2990" s="2">
        <v>8893</v>
      </c>
      <c r="Y2990" s="45"/>
      <c r="AC2990" s="1" t="str">
        <f>IF(Table13[[#This Row],[TCS MP]]&gt;=Table13[[#This Row],[BMP]],IF(Table13[[#This Row],[TCS MP]]&lt;=Table13[[#This Row],[EMP]],"Good","EMP"),"BMP")</f>
        <v>EMP</v>
      </c>
    </row>
    <row r="2991" spans="1:29" ht="24" customHeight="1" x14ac:dyDescent="0.25">
      <c r="A2991" t="s">
        <v>12427</v>
      </c>
      <c r="C2991" t="s">
        <v>203</v>
      </c>
      <c r="D2991" t="s">
        <v>17074</v>
      </c>
      <c r="E2991" t="s">
        <v>12428</v>
      </c>
      <c r="F2991" s="9">
        <f>Table13[[#This Row],[ToMeasure]]-Table13[[#This Row],[FromMeasure]]</f>
        <v>5.6085690000000001E-2</v>
      </c>
      <c r="G2991" s="5" t="s">
        <v>12429</v>
      </c>
      <c r="H2991" s="35">
        <v>0</v>
      </c>
      <c r="I2991" s="56"/>
      <c r="J2991" t="s">
        <v>4925</v>
      </c>
      <c r="K2991" s="58" t="s">
        <v>203</v>
      </c>
      <c r="L2991" s="35">
        <v>5.6085690000000001E-2</v>
      </c>
      <c r="M2991" s="56"/>
      <c r="N2991" t="s">
        <v>8841</v>
      </c>
      <c r="O2991" s="2" t="s">
        <v>203</v>
      </c>
      <c r="P2991" s="2" t="s">
        <v>203</v>
      </c>
      <c r="Q2991" s="2" t="s">
        <v>203</v>
      </c>
      <c r="R2991" t="s">
        <v>203</v>
      </c>
      <c r="S2991" t="s">
        <v>203</v>
      </c>
      <c r="T2991" t="s">
        <v>203</v>
      </c>
      <c r="U2991" s="2" t="s">
        <v>203</v>
      </c>
      <c r="V2991" s="2" t="s">
        <v>203</v>
      </c>
      <c r="W2991" s="8" t="s">
        <v>203</v>
      </c>
      <c r="X2991" s="2" t="s">
        <v>203</v>
      </c>
      <c r="Y2991" s="45"/>
      <c r="AC2991" s="1" t="str">
        <f>IF(Table13[[#This Row],[TCS MP]]&gt;=Table13[[#This Row],[BMP]],IF(Table13[[#This Row],[TCS MP]]&lt;=Table13[[#This Row],[EMP]],"Good","EMP"),"BMP")</f>
        <v>EMP</v>
      </c>
    </row>
    <row r="2992" spans="1:29" ht="24" customHeight="1" x14ac:dyDescent="0.25">
      <c r="A2992" t="s">
        <v>4921</v>
      </c>
      <c r="B2992" t="s">
        <v>21087</v>
      </c>
      <c r="C2992">
        <v>7822</v>
      </c>
      <c r="D2992" t="s">
        <v>17074</v>
      </c>
      <c r="E2992" t="s">
        <v>4922</v>
      </c>
      <c r="F2992" s="9">
        <f>Table13[[#This Row],[ToMeasure]]-Table13[[#This Row],[FromMeasure]]</f>
        <v>0.32675518999999997</v>
      </c>
      <c r="G2992" s="5" t="s">
        <v>4923</v>
      </c>
      <c r="H2992" s="35">
        <v>0</v>
      </c>
      <c r="I2992" s="56"/>
      <c r="J2992" t="s">
        <v>4924</v>
      </c>
      <c r="K2992" s="58" t="s">
        <v>203</v>
      </c>
      <c r="L2992" s="35">
        <v>0.32675518999999997</v>
      </c>
      <c r="M2992" s="56"/>
      <c r="N2992" t="s">
        <v>4925</v>
      </c>
      <c r="O2992" s="2">
        <v>12931</v>
      </c>
      <c r="P2992" s="2">
        <v>0</v>
      </c>
      <c r="Q2992" s="2">
        <v>12931</v>
      </c>
      <c r="R2992" t="s">
        <v>4926</v>
      </c>
      <c r="S2992">
        <v>10</v>
      </c>
      <c r="T2992" t="s">
        <v>203</v>
      </c>
      <c r="U2992" s="2">
        <v>434</v>
      </c>
      <c r="V2992" s="2">
        <v>358</v>
      </c>
      <c r="W2992" s="8">
        <v>6.1248163328435544E-2</v>
      </c>
      <c r="X2992" s="2">
        <v>17140</v>
      </c>
      <c r="Y2992" s="45"/>
      <c r="AC2992" s="1" t="str">
        <f>IF(Table13[[#This Row],[TCS MP]]&gt;=Table13[[#This Row],[BMP]],IF(Table13[[#This Row],[TCS MP]]&lt;=Table13[[#This Row],[EMP]],"Good","EMP"),"BMP")</f>
        <v>EMP</v>
      </c>
    </row>
    <row r="2993" spans="1:29" ht="24" customHeight="1" x14ac:dyDescent="0.25">
      <c r="A2993" t="s">
        <v>15299</v>
      </c>
      <c r="C2993" t="s">
        <v>203</v>
      </c>
      <c r="D2993" t="s">
        <v>17074</v>
      </c>
      <c r="E2993" t="s">
        <v>8831</v>
      </c>
      <c r="F2993" s="9">
        <f>Table13[[#This Row],[ToMeasure]]-Table13[[#This Row],[FromMeasure]]</f>
        <v>3.030182E-2</v>
      </c>
      <c r="G2993" s="5" t="s">
        <v>8832</v>
      </c>
      <c r="H2993" s="35">
        <v>0</v>
      </c>
      <c r="I2993" s="56"/>
      <c r="J2993" t="s">
        <v>4923</v>
      </c>
      <c r="K2993" s="58" t="s">
        <v>203</v>
      </c>
      <c r="L2993" s="35">
        <v>3.030182E-2</v>
      </c>
      <c r="M2993" s="56"/>
      <c r="N2993" t="s">
        <v>4939</v>
      </c>
      <c r="O2993" s="2" t="s">
        <v>203</v>
      </c>
      <c r="P2993" s="2" t="s">
        <v>203</v>
      </c>
      <c r="Q2993" s="2">
        <v>21137</v>
      </c>
      <c r="R2993" t="s">
        <v>4019</v>
      </c>
      <c r="S2993" t="s">
        <v>203</v>
      </c>
      <c r="T2993" t="s">
        <v>203</v>
      </c>
      <c r="U2993" s="2" t="s">
        <v>203</v>
      </c>
      <c r="V2993" s="2" t="s">
        <v>203</v>
      </c>
      <c r="W2993" s="8" t="s">
        <v>203</v>
      </c>
      <c r="X2993" s="2">
        <v>38931</v>
      </c>
      <c r="Y2993" s="45"/>
      <c r="AC2993" s="1" t="str">
        <f>IF(Table13[[#This Row],[TCS MP]]&gt;=Table13[[#This Row],[BMP]],IF(Table13[[#This Row],[TCS MP]]&lt;=Table13[[#This Row],[EMP]],"Good","EMP"),"BMP")</f>
        <v>EMP</v>
      </c>
    </row>
    <row r="2994" spans="1:29" ht="24" customHeight="1" x14ac:dyDescent="0.25">
      <c r="A2994" t="s">
        <v>15300</v>
      </c>
      <c r="B2994" t="s">
        <v>21089</v>
      </c>
      <c r="C2994">
        <v>7828</v>
      </c>
      <c r="D2994" t="s">
        <v>17074</v>
      </c>
      <c r="E2994" t="s">
        <v>8831</v>
      </c>
      <c r="F2994" s="9">
        <f>Table13[[#This Row],[ToMeasure]]-Table13[[#This Row],[FromMeasure]]</f>
        <v>0.19678128</v>
      </c>
      <c r="G2994" s="5" t="s">
        <v>8832</v>
      </c>
      <c r="H2994" s="35">
        <v>3.030182E-2</v>
      </c>
      <c r="I2994" s="56"/>
      <c r="J2994" t="s">
        <v>4939</v>
      </c>
      <c r="K2994" s="58" t="s">
        <v>203</v>
      </c>
      <c r="L2994" s="35">
        <v>0.22708310000000001</v>
      </c>
      <c r="M2994" s="56"/>
      <c r="N2994" t="s">
        <v>4939</v>
      </c>
      <c r="O2994" s="2">
        <v>17504</v>
      </c>
      <c r="P2994" s="2">
        <v>0</v>
      </c>
      <c r="Q2994" s="2">
        <v>17504</v>
      </c>
      <c r="R2994" t="s">
        <v>15301</v>
      </c>
      <c r="S2994">
        <v>13</v>
      </c>
      <c r="T2994" t="s">
        <v>203</v>
      </c>
      <c r="U2994" s="2">
        <v>1525</v>
      </c>
      <c r="V2994" s="2">
        <v>248</v>
      </c>
      <c r="W2994" s="8">
        <v>0.10129113345521024</v>
      </c>
      <c r="X2994" s="2">
        <v>23202</v>
      </c>
      <c r="Y2994" s="45"/>
      <c r="AC2994" s="1" t="str">
        <f>IF(Table13[[#This Row],[TCS MP]]&gt;=Table13[[#This Row],[BMP]],IF(Table13[[#This Row],[TCS MP]]&lt;=Table13[[#This Row],[EMP]],"Good","EMP"),"BMP")</f>
        <v>EMP</v>
      </c>
    </row>
    <row r="2995" spans="1:29" ht="24" customHeight="1" x14ac:dyDescent="0.25">
      <c r="A2995" t="s">
        <v>8830</v>
      </c>
      <c r="B2995" t="s">
        <v>21086</v>
      </c>
      <c r="C2995">
        <v>7821</v>
      </c>
      <c r="D2995" t="s">
        <v>17074</v>
      </c>
      <c r="E2995" t="s">
        <v>8831</v>
      </c>
      <c r="F2995" s="9">
        <f>Table13[[#This Row],[ToMeasure]]-Table13[[#This Row],[FromMeasure]]</f>
        <v>0.10638251000000001</v>
      </c>
      <c r="G2995" s="5" t="s">
        <v>8832</v>
      </c>
      <c r="H2995" s="35">
        <v>0.22708310000000001</v>
      </c>
      <c r="I2995" s="56"/>
      <c r="J2995" t="s">
        <v>4939</v>
      </c>
      <c r="K2995" s="58" t="s">
        <v>203</v>
      </c>
      <c r="L2995" s="35">
        <v>0.33346561000000002</v>
      </c>
      <c r="M2995" s="56"/>
      <c r="N2995" t="s">
        <v>925</v>
      </c>
      <c r="O2995" s="2">
        <v>12746</v>
      </c>
      <c r="P2995" s="2">
        <v>0</v>
      </c>
      <c r="Q2995" s="2">
        <v>12746</v>
      </c>
      <c r="R2995" t="s">
        <v>8833</v>
      </c>
      <c r="S2995">
        <v>11</v>
      </c>
      <c r="T2995" t="s">
        <v>203</v>
      </c>
      <c r="U2995" s="2">
        <v>428</v>
      </c>
      <c r="V2995" s="2">
        <v>353</v>
      </c>
      <c r="W2995" s="8">
        <v>6.1274125215753962E-2</v>
      </c>
      <c r="X2995" s="2">
        <v>16895</v>
      </c>
      <c r="Y2995" s="45"/>
      <c r="AC2995" s="1" t="str">
        <f>IF(Table13[[#This Row],[TCS MP]]&gt;=Table13[[#This Row],[BMP]],IF(Table13[[#This Row],[TCS MP]]&lt;=Table13[[#This Row],[EMP]],"Good","EMP"),"BMP")</f>
        <v>EMP</v>
      </c>
    </row>
    <row r="2996" spans="1:29" ht="24" customHeight="1" x14ac:dyDescent="0.25">
      <c r="A2996" t="s">
        <v>8834</v>
      </c>
      <c r="B2996" t="s">
        <v>20476</v>
      </c>
      <c r="C2996">
        <v>6591</v>
      </c>
      <c r="D2996" t="s">
        <v>17074</v>
      </c>
      <c r="E2996" t="s">
        <v>8835</v>
      </c>
      <c r="F2996" s="9">
        <f>Table13[[#This Row],[ToMeasure]]-Table13[[#This Row],[FromMeasure]]</f>
        <v>0.21097054000000001</v>
      </c>
      <c r="G2996" s="5" t="s">
        <v>8836</v>
      </c>
      <c r="H2996" s="35">
        <v>0</v>
      </c>
      <c r="I2996" s="56"/>
      <c r="J2996" t="s">
        <v>4945</v>
      </c>
      <c r="K2996" s="58" t="s">
        <v>203</v>
      </c>
      <c r="L2996" s="35">
        <v>0.21097054000000001</v>
      </c>
      <c r="M2996" s="56"/>
      <c r="N2996" t="s">
        <v>925</v>
      </c>
      <c r="O2996" s="2">
        <v>9495</v>
      </c>
      <c r="P2996" s="2">
        <v>0</v>
      </c>
      <c r="Q2996" s="2">
        <v>9495</v>
      </c>
      <c r="R2996" t="s">
        <v>8837</v>
      </c>
      <c r="S2996">
        <v>16</v>
      </c>
      <c r="T2996" t="s">
        <v>203</v>
      </c>
      <c r="U2996" s="2">
        <v>288</v>
      </c>
      <c r="V2996" s="2">
        <v>1120</v>
      </c>
      <c r="W2996" s="8">
        <v>0.1482885729331227</v>
      </c>
      <c r="X2996" s="2">
        <v>12586</v>
      </c>
      <c r="Y2996" s="45"/>
      <c r="AC2996" s="1" t="str">
        <f>IF(Table13[[#This Row],[TCS MP]]&gt;=Table13[[#This Row],[BMP]],IF(Table13[[#This Row],[TCS MP]]&lt;=Table13[[#This Row],[EMP]],"Good","EMP"),"BMP")</f>
        <v>EMP</v>
      </c>
    </row>
    <row r="2997" spans="1:29" ht="24" customHeight="1" x14ac:dyDescent="0.25">
      <c r="A2997" t="s">
        <v>15302</v>
      </c>
      <c r="B2997" t="s">
        <v>20478</v>
      </c>
      <c r="C2997">
        <v>6593</v>
      </c>
      <c r="D2997" t="s">
        <v>17074</v>
      </c>
      <c r="E2997" t="s">
        <v>15303</v>
      </c>
      <c r="F2997" s="9">
        <f>Table13[[#This Row],[ToMeasure]]-Table13[[#This Row],[FromMeasure]]</f>
        <v>0.18638144000000001</v>
      </c>
      <c r="G2997" s="5" t="s">
        <v>12422</v>
      </c>
      <c r="H2997" s="35">
        <v>0</v>
      </c>
      <c r="I2997" s="56"/>
      <c r="J2997" t="s">
        <v>4945</v>
      </c>
      <c r="K2997" s="58" t="s">
        <v>203</v>
      </c>
      <c r="L2997" s="35">
        <v>0.18638144000000001</v>
      </c>
      <c r="M2997" s="56"/>
      <c r="N2997" t="s">
        <v>4924</v>
      </c>
      <c r="O2997" s="2">
        <v>4881</v>
      </c>
      <c r="P2997" s="2">
        <v>0</v>
      </c>
      <c r="Q2997" s="2">
        <v>4881</v>
      </c>
      <c r="R2997" t="s">
        <v>15304</v>
      </c>
      <c r="S2997">
        <v>12</v>
      </c>
      <c r="T2997" t="s">
        <v>203</v>
      </c>
      <c r="U2997" s="2">
        <v>147</v>
      </c>
      <c r="V2997" s="2">
        <v>574</v>
      </c>
      <c r="W2997" s="8">
        <v>0.14771563204261423</v>
      </c>
      <c r="X2997" s="2">
        <v>6470</v>
      </c>
      <c r="Y2997" s="45"/>
      <c r="AC2997" s="1" t="str">
        <f>IF(Table13[[#This Row],[TCS MP]]&gt;=Table13[[#This Row],[BMP]],IF(Table13[[#This Row],[TCS MP]]&lt;=Table13[[#This Row],[EMP]],"Good","EMP"),"BMP")</f>
        <v>EMP</v>
      </c>
    </row>
    <row r="2998" spans="1:29" ht="24" customHeight="1" x14ac:dyDescent="0.25">
      <c r="A2998" t="s">
        <v>4927</v>
      </c>
      <c r="B2998" t="s">
        <v>21088</v>
      </c>
      <c r="C2998">
        <v>7823</v>
      </c>
      <c r="D2998" t="s">
        <v>17074</v>
      </c>
      <c r="E2998" t="s">
        <v>4928</v>
      </c>
      <c r="F2998" s="9">
        <f>Table13[[#This Row],[ToMeasure]]-Table13[[#This Row],[FromMeasure]]</f>
        <v>0.34882811000000002</v>
      </c>
      <c r="G2998" s="5" t="s">
        <v>4925</v>
      </c>
      <c r="H2998" s="35">
        <v>0</v>
      </c>
      <c r="I2998" s="56"/>
      <c r="J2998" t="s">
        <v>4923</v>
      </c>
      <c r="K2998" s="58" t="s">
        <v>203</v>
      </c>
      <c r="L2998" s="35">
        <v>0.34882811000000002</v>
      </c>
      <c r="M2998" s="56"/>
      <c r="N2998" t="s">
        <v>4924</v>
      </c>
      <c r="O2998" s="2">
        <v>14290</v>
      </c>
      <c r="P2998" s="2">
        <v>0</v>
      </c>
      <c r="Q2998" s="2">
        <v>14290</v>
      </c>
      <c r="R2998" t="s">
        <v>4929</v>
      </c>
      <c r="S2998">
        <v>12</v>
      </c>
      <c r="T2998" t="s">
        <v>203</v>
      </c>
      <c r="U2998" s="2">
        <v>435</v>
      </c>
      <c r="V2998" s="2">
        <v>1687</v>
      </c>
      <c r="W2998" s="8">
        <v>0.14849545136459064</v>
      </c>
      <c r="X2998" s="2">
        <v>18942</v>
      </c>
      <c r="Y2998" s="45"/>
      <c r="AC2998" s="1" t="str">
        <f>IF(Table13[[#This Row],[TCS MP]]&gt;=Table13[[#This Row],[BMP]],IF(Table13[[#This Row],[TCS MP]]&lt;=Table13[[#This Row],[EMP]],"Good","EMP"),"BMP")</f>
        <v>EMP</v>
      </c>
    </row>
    <row r="2999" spans="1:29" ht="24" customHeight="1" x14ac:dyDescent="0.25">
      <c r="A2999" t="s">
        <v>4930</v>
      </c>
      <c r="C2999" t="s">
        <v>203</v>
      </c>
      <c r="D2999" t="s">
        <v>17074</v>
      </c>
      <c r="E2999" t="s">
        <v>4931</v>
      </c>
      <c r="F2999" s="9">
        <f>Table13[[#This Row],[ToMeasure]]-Table13[[#This Row],[FromMeasure]]</f>
        <v>3.1003280000000001E-2</v>
      </c>
      <c r="G2999" s="5" t="s">
        <v>4932</v>
      </c>
      <c r="H2999" s="35">
        <v>0</v>
      </c>
      <c r="I2999" s="56"/>
      <c r="J2999" t="s">
        <v>4933</v>
      </c>
      <c r="K2999" s="58" t="s">
        <v>203</v>
      </c>
      <c r="L2999" s="35">
        <v>3.1003280000000001E-2</v>
      </c>
      <c r="M2999" s="56"/>
      <c r="N2999" t="s">
        <v>4934</v>
      </c>
      <c r="O2999" s="2" t="s">
        <v>203</v>
      </c>
      <c r="P2999" s="2" t="s">
        <v>203</v>
      </c>
      <c r="Q2999" s="2" t="s">
        <v>203</v>
      </c>
      <c r="R2999" t="s">
        <v>203</v>
      </c>
      <c r="S2999" t="s">
        <v>203</v>
      </c>
      <c r="T2999" t="s">
        <v>203</v>
      </c>
      <c r="U2999" s="2" t="s">
        <v>203</v>
      </c>
      <c r="V2999" s="2" t="s">
        <v>203</v>
      </c>
      <c r="W2999" s="8" t="s">
        <v>203</v>
      </c>
      <c r="X2999" s="2" t="s">
        <v>203</v>
      </c>
      <c r="Y2999" s="45"/>
      <c r="AC2999" s="1" t="str">
        <f>IF(Table13[[#This Row],[TCS MP]]&gt;=Table13[[#This Row],[BMP]],IF(Table13[[#This Row],[TCS MP]]&lt;=Table13[[#This Row],[EMP]],"Good","EMP"),"BMP")</f>
        <v>EMP</v>
      </c>
    </row>
    <row r="3000" spans="1:29" ht="24" customHeight="1" x14ac:dyDescent="0.25">
      <c r="A3000" t="s">
        <v>12430</v>
      </c>
      <c r="C3000" t="s">
        <v>203</v>
      </c>
      <c r="D3000" t="s">
        <v>17074</v>
      </c>
      <c r="E3000" t="s">
        <v>12431</v>
      </c>
      <c r="F3000" s="9">
        <f>Table13[[#This Row],[ToMeasure]]-Table13[[#This Row],[FromMeasure]]</f>
        <v>3.8959800000000003E-2</v>
      </c>
      <c r="G3000" s="5" t="s">
        <v>12432</v>
      </c>
      <c r="H3000" s="35">
        <v>0</v>
      </c>
      <c r="I3000" s="56"/>
      <c r="J3000" t="s">
        <v>114</v>
      </c>
      <c r="K3000" s="58" t="s">
        <v>203</v>
      </c>
      <c r="L3000" s="35">
        <v>3.8959800000000003E-2</v>
      </c>
      <c r="M3000" s="56"/>
      <c r="N3000" t="s">
        <v>12422</v>
      </c>
      <c r="O3000" s="2" t="s">
        <v>203</v>
      </c>
      <c r="P3000" s="2" t="s">
        <v>203</v>
      </c>
      <c r="Q3000" s="2" t="s">
        <v>203</v>
      </c>
      <c r="R3000" t="s">
        <v>203</v>
      </c>
      <c r="S3000" t="s">
        <v>203</v>
      </c>
      <c r="T3000" t="s">
        <v>203</v>
      </c>
      <c r="U3000" s="2" t="s">
        <v>203</v>
      </c>
      <c r="V3000" s="2" t="s">
        <v>203</v>
      </c>
      <c r="W3000" s="8" t="s">
        <v>203</v>
      </c>
      <c r="X3000" s="2" t="s">
        <v>203</v>
      </c>
      <c r="Y3000" s="45"/>
      <c r="AC3000" s="1" t="str">
        <f>IF(Table13[[#This Row],[TCS MP]]&gt;=Table13[[#This Row],[BMP]],IF(Table13[[#This Row],[TCS MP]]&lt;=Table13[[#This Row],[EMP]],"Good","EMP"),"BMP")</f>
        <v>EMP</v>
      </c>
    </row>
    <row r="3001" spans="1:29" ht="24" customHeight="1" x14ac:dyDescent="0.25">
      <c r="A3001" t="s">
        <v>8838</v>
      </c>
      <c r="C3001" t="s">
        <v>203</v>
      </c>
      <c r="D3001" t="s">
        <v>17074</v>
      </c>
      <c r="E3001" t="s">
        <v>8839</v>
      </c>
      <c r="F3001" s="9">
        <f>Table13[[#This Row],[ToMeasure]]-Table13[[#This Row],[FromMeasure]]</f>
        <v>1.527237E-2</v>
      </c>
      <c r="G3001" s="5" t="s">
        <v>8840</v>
      </c>
      <c r="H3001" s="35">
        <v>0</v>
      </c>
      <c r="I3001" s="56"/>
      <c r="J3001" t="s">
        <v>8841</v>
      </c>
      <c r="K3001" s="58" t="s">
        <v>203</v>
      </c>
      <c r="L3001" s="35">
        <v>1.527237E-2</v>
      </c>
      <c r="M3001" s="56"/>
      <c r="N3001" t="s">
        <v>4925</v>
      </c>
      <c r="O3001" s="2" t="s">
        <v>203</v>
      </c>
      <c r="P3001" s="2" t="s">
        <v>203</v>
      </c>
      <c r="Q3001" s="2" t="s">
        <v>203</v>
      </c>
      <c r="R3001" t="s">
        <v>203</v>
      </c>
      <c r="S3001" t="s">
        <v>203</v>
      </c>
      <c r="T3001" t="s">
        <v>203</v>
      </c>
      <c r="U3001" s="2" t="s">
        <v>203</v>
      </c>
      <c r="V3001" s="2" t="s">
        <v>203</v>
      </c>
      <c r="W3001" s="8" t="s">
        <v>203</v>
      </c>
      <c r="X3001" s="2" t="s">
        <v>203</v>
      </c>
      <c r="Y3001" s="45"/>
      <c r="AC3001" s="1" t="str">
        <f>IF(Table13[[#This Row],[TCS MP]]&gt;=Table13[[#This Row],[BMP]],IF(Table13[[#This Row],[TCS MP]]&lt;=Table13[[#This Row],[EMP]],"Good","EMP"),"BMP")</f>
        <v>EMP</v>
      </c>
    </row>
    <row r="3002" spans="1:29" ht="24" customHeight="1" x14ac:dyDescent="0.25">
      <c r="A3002" t="s">
        <v>12433</v>
      </c>
      <c r="C3002" t="s">
        <v>203</v>
      </c>
      <c r="D3002" t="s">
        <v>17074</v>
      </c>
      <c r="E3002" t="s">
        <v>12434</v>
      </c>
      <c r="F3002" s="9">
        <f>Table13[[#This Row],[ToMeasure]]-Table13[[#This Row],[FromMeasure]]</f>
        <v>3.5204989999999999E-2</v>
      </c>
      <c r="G3002" s="5" t="s">
        <v>12435</v>
      </c>
      <c r="H3002" s="35">
        <v>0</v>
      </c>
      <c r="I3002" s="56"/>
      <c r="J3002" t="s">
        <v>114</v>
      </c>
      <c r="K3002" s="58" t="s">
        <v>203</v>
      </c>
      <c r="L3002" s="35">
        <v>3.5204989999999999E-2</v>
      </c>
      <c r="M3002" s="56"/>
      <c r="N3002" t="s">
        <v>8836</v>
      </c>
      <c r="O3002" s="2" t="s">
        <v>203</v>
      </c>
      <c r="P3002" s="2" t="s">
        <v>203</v>
      </c>
      <c r="Q3002" s="2" t="s">
        <v>203</v>
      </c>
      <c r="R3002" t="s">
        <v>203</v>
      </c>
      <c r="S3002" t="s">
        <v>203</v>
      </c>
      <c r="T3002" t="s">
        <v>203</v>
      </c>
      <c r="U3002" s="2" t="s">
        <v>203</v>
      </c>
      <c r="V3002" s="2" t="s">
        <v>203</v>
      </c>
      <c r="W3002" s="8" t="s">
        <v>203</v>
      </c>
      <c r="X3002" s="2" t="s">
        <v>203</v>
      </c>
      <c r="Y3002" s="45"/>
      <c r="AC3002" s="1" t="str">
        <f>IF(Table13[[#This Row],[TCS MP]]&gt;=Table13[[#This Row],[BMP]],IF(Table13[[#This Row],[TCS MP]]&lt;=Table13[[#This Row],[EMP]],"Good","EMP"),"BMP")</f>
        <v>EMP</v>
      </c>
    </row>
    <row r="3003" spans="1:29" ht="24" customHeight="1" x14ac:dyDescent="0.25">
      <c r="A3003" t="s">
        <v>4935</v>
      </c>
      <c r="C3003" t="s">
        <v>203</v>
      </c>
      <c r="D3003" t="s">
        <v>17074</v>
      </c>
      <c r="E3003" t="s">
        <v>4936</v>
      </c>
      <c r="F3003" s="9">
        <f>Table13[[#This Row],[ToMeasure]]-Table13[[#This Row],[FromMeasure]]</f>
        <v>3.271106E-2</v>
      </c>
      <c r="G3003" s="5" t="s">
        <v>4937</v>
      </c>
      <c r="H3003" s="35">
        <v>0</v>
      </c>
      <c r="I3003" s="56"/>
      <c r="J3003" t="s">
        <v>4938</v>
      </c>
      <c r="K3003" s="58" t="s">
        <v>203</v>
      </c>
      <c r="L3003" s="35">
        <v>3.271106E-2</v>
      </c>
      <c r="M3003" s="56"/>
      <c r="N3003" t="s">
        <v>4939</v>
      </c>
      <c r="O3003" s="2" t="s">
        <v>203</v>
      </c>
      <c r="P3003" s="2" t="s">
        <v>203</v>
      </c>
      <c r="Q3003" s="2">
        <v>21137</v>
      </c>
      <c r="R3003" t="s">
        <v>4019</v>
      </c>
      <c r="S3003" t="s">
        <v>203</v>
      </c>
      <c r="T3003" t="s">
        <v>203</v>
      </c>
      <c r="U3003" s="2" t="s">
        <v>203</v>
      </c>
      <c r="V3003" s="2" t="s">
        <v>203</v>
      </c>
      <c r="W3003" s="8" t="s">
        <v>203</v>
      </c>
      <c r="X3003" s="2">
        <v>38931</v>
      </c>
      <c r="Y3003" s="45"/>
      <c r="AC3003" s="1" t="str">
        <f>IF(Table13[[#This Row],[TCS MP]]&gt;=Table13[[#This Row],[BMP]],IF(Table13[[#This Row],[TCS MP]]&lt;=Table13[[#This Row],[EMP]],"Good","EMP"),"BMP")</f>
        <v>EMP</v>
      </c>
    </row>
    <row r="3004" spans="1:29" ht="24" customHeight="1" x14ac:dyDescent="0.25">
      <c r="A3004" t="s">
        <v>15305</v>
      </c>
      <c r="C3004" t="s">
        <v>203</v>
      </c>
      <c r="D3004" t="s">
        <v>17074</v>
      </c>
      <c r="E3004" t="s">
        <v>15306</v>
      </c>
      <c r="F3004" s="9">
        <f>Table13[[#This Row],[ToMeasure]]-Table13[[#This Row],[FromMeasure]]</f>
        <v>2.201169E-2</v>
      </c>
      <c r="G3004" s="5" t="s">
        <v>15307</v>
      </c>
      <c r="H3004" s="35">
        <v>0</v>
      </c>
      <c r="I3004" s="56"/>
      <c r="J3004" t="s">
        <v>6367</v>
      </c>
      <c r="K3004" s="58" t="s">
        <v>203</v>
      </c>
      <c r="L3004" s="35">
        <v>2.201169E-2</v>
      </c>
      <c r="M3004" s="56"/>
      <c r="N3004" t="s">
        <v>4939</v>
      </c>
      <c r="O3004" s="2" t="s">
        <v>203</v>
      </c>
      <c r="P3004" s="2" t="s">
        <v>203</v>
      </c>
      <c r="Q3004" s="2" t="s">
        <v>203</v>
      </c>
      <c r="R3004" t="s">
        <v>203</v>
      </c>
      <c r="S3004" t="s">
        <v>203</v>
      </c>
      <c r="T3004" t="s">
        <v>203</v>
      </c>
      <c r="U3004" s="2" t="s">
        <v>203</v>
      </c>
      <c r="V3004" s="2" t="s">
        <v>203</v>
      </c>
      <c r="W3004" s="8" t="s">
        <v>203</v>
      </c>
      <c r="X3004" s="2" t="s">
        <v>203</v>
      </c>
      <c r="Y3004" s="45"/>
      <c r="AC3004" s="1" t="str">
        <f>IF(Table13[[#This Row],[TCS MP]]&gt;=Table13[[#This Row],[BMP]],IF(Table13[[#This Row],[TCS MP]]&lt;=Table13[[#This Row],[EMP]],"Good","EMP"),"BMP")</f>
        <v>EMP</v>
      </c>
    </row>
    <row r="3005" spans="1:29" ht="24" customHeight="1" x14ac:dyDescent="0.25">
      <c r="A3005" t="s">
        <v>4940</v>
      </c>
      <c r="C3005" t="s">
        <v>203</v>
      </c>
      <c r="D3005" t="s">
        <v>17074</v>
      </c>
      <c r="E3005" t="s">
        <v>4941</v>
      </c>
      <c r="F3005" s="9">
        <f>Table13[[#This Row],[ToMeasure]]-Table13[[#This Row],[FromMeasure]]</f>
        <v>2.978515E-2</v>
      </c>
      <c r="G3005" s="5" t="s">
        <v>4938</v>
      </c>
      <c r="H3005" s="35">
        <v>0</v>
      </c>
      <c r="I3005" s="56"/>
      <c r="J3005" t="s">
        <v>4939</v>
      </c>
      <c r="K3005" s="58" t="s">
        <v>203</v>
      </c>
      <c r="L3005" s="35">
        <v>2.978515E-2</v>
      </c>
      <c r="M3005" s="56"/>
      <c r="N3005" t="s">
        <v>4937</v>
      </c>
      <c r="O3005" s="2" t="s">
        <v>203</v>
      </c>
      <c r="P3005" s="2" t="s">
        <v>203</v>
      </c>
      <c r="Q3005" s="2" t="s">
        <v>203</v>
      </c>
      <c r="R3005" t="s">
        <v>203</v>
      </c>
      <c r="S3005" t="s">
        <v>203</v>
      </c>
      <c r="T3005" t="s">
        <v>203</v>
      </c>
      <c r="U3005" s="2" t="s">
        <v>203</v>
      </c>
      <c r="V3005" s="2" t="s">
        <v>203</v>
      </c>
      <c r="W3005" s="8" t="s">
        <v>203</v>
      </c>
      <c r="X3005" s="2" t="s">
        <v>203</v>
      </c>
      <c r="Y3005" s="45"/>
      <c r="AC3005" s="1" t="str">
        <f>IF(Table13[[#This Row],[TCS MP]]&gt;=Table13[[#This Row],[BMP]],IF(Table13[[#This Row],[TCS MP]]&lt;=Table13[[#This Row],[EMP]],"Good","EMP"),"BMP")</f>
        <v>EMP</v>
      </c>
    </row>
    <row r="3006" spans="1:29" ht="24" customHeight="1" x14ac:dyDescent="0.25">
      <c r="A3006" t="s">
        <v>8842</v>
      </c>
      <c r="C3006" t="s">
        <v>203</v>
      </c>
      <c r="D3006" t="s">
        <v>17074</v>
      </c>
      <c r="E3006" t="s">
        <v>8843</v>
      </c>
      <c r="F3006" s="9">
        <f>Table13[[#This Row],[ToMeasure]]-Table13[[#This Row],[FromMeasure]]</f>
        <v>2.8027610000000001E-2</v>
      </c>
      <c r="G3006" s="5" t="s">
        <v>6368</v>
      </c>
      <c r="H3006" s="35">
        <v>0</v>
      </c>
      <c r="I3006" s="56"/>
      <c r="J3006" t="s">
        <v>114</v>
      </c>
      <c r="K3006" s="58" t="s">
        <v>203</v>
      </c>
      <c r="L3006" s="35">
        <v>2.8027610000000001E-2</v>
      </c>
      <c r="M3006" s="56"/>
      <c r="N3006" t="s">
        <v>8844</v>
      </c>
      <c r="O3006" s="2" t="s">
        <v>203</v>
      </c>
      <c r="P3006" s="2" t="s">
        <v>203</v>
      </c>
      <c r="Q3006" s="2" t="s">
        <v>203</v>
      </c>
      <c r="R3006" t="s">
        <v>203</v>
      </c>
      <c r="S3006" t="s">
        <v>203</v>
      </c>
      <c r="T3006" t="s">
        <v>203</v>
      </c>
      <c r="U3006" s="2" t="s">
        <v>203</v>
      </c>
      <c r="V3006" s="2" t="s">
        <v>203</v>
      </c>
      <c r="W3006" s="8" t="s">
        <v>203</v>
      </c>
      <c r="X3006" s="2" t="s">
        <v>203</v>
      </c>
      <c r="Y3006" s="45"/>
      <c r="AC3006" s="1" t="str">
        <f>IF(Table13[[#This Row],[TCS MP]]&gt;=Table13[[#This Row],[BMP]],IF(Table13[[#This Row],[TCS MP]]&lt;=Table13[[#This Row],[EMP]],"Good","EMP"),"BMP")</f>
        <v>EMP</v>
      </c>
    </row>
    <row r="3007" spans="1:29" ht="24" customHeight="1" x14ac:dyDescent="0.25">
      <c r="A3007" t="s">
        <v>12436</v>
      </c>
      <c r="C3007" t="s">
        <v>203</v>
      </c>
      <c r="D3007" t="s">
        <v>17074</v>
      </c>
      <c r="E3007" t="s">
        <v>12437</v>
      </c>
      <c r="F3007" s="9">
        <f>Table13[[#This Row],[ToMeasure]]-Table13[[#This Row],[FromMeasure]]</f>
        <v>3.1109540000000001E-2</v>
      </c>
      <c r="G3007" s="5" t="s">
        <v>4934</v>
      </c>
      <c r="H3007" s="35">
        <v>0</v>
      </c>
      <c r="I3007" s="56"/>
      <c r="J3007" t="s">
        <v>4933</v>
      </c>
      <c r="K3007" s="58" t="s">
        <v>203</v>
      </c>
      <c r="L3007" s="35">
        <v>3.1109540000000001E-2</v>
      </c>
      <c r="M3007" s="56"/>
      <c r="N3007" t="s">
        <v>4932</v>
      </c>
      <c r="O3007" s="2" t="s">
        <v>203</v>
      </c>
      <c r="P3007" s="2" t="s">
        <v>203</v>
      </c>
      <c r="Q3007" s="2" t="s">
        <v>203</v>
      </c>
      <c r="R3007" t="s">
        <v>203</v>
      </c>
      <c r="S3007" t="s">
        <v>203</v>
      </c>
      <c r="T3007" t="s">
        <v>203</v>
      </c>
      <c r="U3007" s="2" t="s">
        <v>203</v>
      </c>
      <c r="V3007" s="2" t="s">
        <v>203</v>
      </c>
      <c r="W3007" s="8" t="s">
        <v>203</v>
      </c>
      <c r="X3007" s="2" t="s">
        <v>203</v>
      </c>
      <c r="Y3007" s="45"/>
      <c r="AC3007" s="1" t="str">
        <f>IF(Table13[[#This Row],[TCS MP]]&gt;=Table13[[#This Row],[BMP]],IF(Table13[[#This Row],[TCS MP]]&lt;=Table13[[#This Row],[EMP]],"Good","EMP"),"BMP")</f>
        <v>EMP</v>
      </c>
    </row>
    <row r="3008" spans="1:29" ht="24" customHeight="1" x14ac:dyDescent="0.25">
      <c r="A3008" t="s">
        <v>4942</v>
      </c>
      <c r="C3008" t="s">
        <v>203</v>
      </c>
      <c r="D3008" t="s">
        <v>17074</v>
      </c>
      <c r="E3008" t="s">
        <v>4943</v>
      </c>
      <c r="F3008" s="9">
        <f>Table13[[#This Row],[ToMeasure]]-Table13[[#This Row],[FromMeasure]]</f>
        <v>3.5613539999999999E-2</v>
      </c>
      <c r="G3008" s="5" t="s">
        <v>4944</v>
      </c>
      <c r="H3008" s="35">
        <v>0</v>
      </c>
      <c r="I3008" s="56"/>
      <c r="J3008" t="s">
        <v>4945</v>
      </c>
      <c r="K3008" s="58" t="s">
        <v>203</v>
      </c>
      <c r="L3008" s="35">
        <v>3.5613539999999999E-2</v>
      </c>
      <c r="M3008" s="56"/>
      <c r="N3008" t="s">
        <v>114</v>
      </c>
      <c r="O3008" s="2" t="s">
        <v>203</v>
      </c>
      <c r="P3008" s="2" t="s">
        <v>203</v>
      </c>
      <c r="Q3008" s="2" t="s">
        <v>203</v>
      </c>
      <c r="R3008" t="s">
        <v>203</v>
      </c>
      <c r="S3008" t="s">
        <v>203</v>
      </c>
      <c r="T3008" t="s">
        <v>203</v>
      </c>
      <c r="U3008" s="2" t="s">
        <v>203</v>
      </c>
      <c r="V3008" s="2" t="s">
        <v>203</v>
      </c>
      <c r="W3008" s="8" t="s">
        <v>203</v>
      </c>
      <c r="X3008" s="2" t="s">
        <v>203</v>
      </c>
      <c r="Y3008" s="45"/>
      <c r="AC3008" s="1" t="str">
        <f>IF(Table13[[#This Row],[TCS MP]]&gt;=Table13[[#This Row],[BMP]],IF(Table13[[#This Row],[TCS MP]]&lt;=Table13[[#This Row],[EMP]],"Good","EMP"),"BMP")</f>
        <v>EMP</v>
      </c>
    </row>
    <row r="3009" spans="1:29" ht="24" customHeight="1" x14ac:dyDescent="0.25">
      <c r="A3009" t="s">
        <v>4946</v>
      </c>
      <c r="C3009" t="s">
        <v>203</v>
      </c>
      <c r="D3009" t="s">
        <v>17074</v>
      </c>
      <c r="E3009" t="s">
        <v>4947</v>
      </c>
      <c r="F3009" s="9">
        <f>Table13[[#This Row],[ToMeasure]]-Table13[[#This Row],[FromMeasure]]</f>
        <v>2.2832640000000001E-2</v>
      </c>
      <c r="G3009" s="5" t="s">
        <v>4948</v>
      </c>
      <c r="H3009" s="35">
        <v>0</v>
      </c>
      <c r="I3009" s="56"/>
      <c r="J3009" t="s">
        <v>4925</v>
      </c>
      <c r="K3009" s="58" t="s">
        <v>203</v>
      </c>
      <c r="L3009" s="35">
        <v>2.2832640000000001E-2</v>
      </c>
      <c r="M3009" s="56"/>
      <c r="N3009" t="s">
        <v>4949</v>
      </c>
      <c r="O3009" s="2" t="s">
        <v>203</v>
      </c>
      <c r="P3009" s="2" t="s">
        <v>203</v>
      </c>
      <c r="Q3009" s="2" t="s">
        <v>203</v>
      </c>
      <c r="R3009" t="s">
        <v>203</v>
      </c>
      <c r="S3009" t="s">
        <v>203</v>
      </c>
      <c r="T3009" t="s">
        <v>203</v>
      </c>
      <c r="U3009" s="2" t="s">
        <v>203</v>
      </c>
      <c r="V3009" s="2" t="s">
        <v>203</v>
      </c>
      <c r="W3009" s="8" t="s">
        <v>203</v>
      </c>
      <c r="X3009" s="2" t="s">
        <v>203</v>
      </c>
      <c r="Y3009" s="45"/>
      <c r="AC3009" s="1" t="str">
        <f>IF(Table13[[#This Row],[TCS MP]]&gt;=Table13[[#This Row],[BMP]],IF(Table13[[#This Row],[TCS MP]]&lt;=Table13[[#This Row],[EMP]],"Good","EMP"),"BMP")</f>
        <v>EMP</v>
      </c>
    </row>
    <row r="3010" spans="1:29" ht="24" customHeight="1" x14ac:dyDescent="0.25">
      <c r="A3010" t="s">
        <v>8845</v>
      </c>
      <c r="B3010" t="s">
        <v>20479</v>
      </c>
      <c r="C3010">
        <v>6600</v>
      </c>
      <c r="D3010" t="s">
        <v>17074</v>
      </c>
      <c r="E3010" t="s">
        <v>8846</v>
      </c>
      <c r="F3010" s="9">
        <f>Table13[[#This Row],[ToMeasure]]-Table13[[#This Row],[FromMeasure]]</f>
        <v>0.23293709000000001</v>
      </c>
      <c r="G3010" s="5" t="s">
        <v>4957</v>
      </c>
      <c r="H3010" s="35">
        <v>0</v>
      </c>
      <c r="I3010" s="56"/>
      <c r="J3010" t="s">
        <v>925</v>
      </c>
      <c r="K3010" s="58" t="s">
        <v>203</v>
      </c>
      <c r="L3010" s="35">
        <v>0.23293709000000001</v>
      </c>
      <c r="M3010" s="56"/>
      <c r="N3010" t="s">
        <v>4953</v>
      </c>
      <c r="O3010" s="2">
        <v>11848</v>
      </c>
      <c r="P3010" s="2">
        <v>0</v>
      </c>
      <c r="Q3010" s="2">
        <v>11848</v>
      </c>
      <c r="R3010" t="s">
        <v>8847</v>
      </c>
      <c r="S3010">
        <v>9</v>
      </c>
      <c r="T3010" t="s">
        <v>203</v>
      </c>
      <c r="U3010" s="2">
        <v>1007</v>
      </c>
      <c r="V3010" s="2">
        <v>165</v>
      </c>
      <c r="W3010" s="8">
        <v>9.8919648885887917E-2</v>
      </c>
      <c r="X3010" s="2">
        <v>15705</v>
      </c>
      <c r="Y3010" s="45"/>
      <c r="AC3010" s="1" t="str">
        <f>IF(Table13[[#This Row],[TCS MP]]&gt;=Table13[[#This Row],[BMP]],IF(Table13[[#This Row],[TCS MP]]&lt;=Table13[[#This Row],[EMP]],"Good","EMP"),"BMP")</f>
        <v>EMP</v>
      </c>
    </row>
    <row r="3011" spans="1:29" ht="24" customHeight="1" x14ac:dyDescent="0.25">
      <c r="A3011" t="s">
        <v>4950</v>
      </c>
      <c r="B3011" t="s">
        <v>20481</v>
      </c>
      <c r="C3011">
        <v>6602</v>
      </c>
      <c r="D3011" t="s">
        <v>17074</v>
      </c>
      <c r="E3011" t="s">
        <v>4951</v>
      </c>
      <c r="F3011" s="9">
        <f>Table13[[#This Row],[ToMeasure]]-Table13[[#This Row],[FromMeasure]]</f>
        <v>0.2211185</v>
      </c>
      <c r="G3011" s="5" t="s">
        <v>4952</v>
      </c>
      <c r="H3011" s="35">
        <v>0</v>
      </c>
      <c r="I3011" s="56"/>
      <c r="J3011" t="s">
        <v>4924</v>
      </c>
      <c r="K3011" s="58" t="s">
        <v>203</v>
      </c>
      <c r="L3011" s="35">
        <v>0.2211185</v>
      </c>
      <c r="M3011" s="56"/>
      <c r="N3011" t="s">
        <v>4953</v>
      </c>
      <c r="O3011" s="2">
        <v>15165</v>
      </c>
      <c r="P3011" s="2">
        <v>0</v>
      </c>
      <c r="Q3011" s="2">
        <v>15165</v>
      </c>
      <c r="R3011" t="s">
        <v>4954</v>
      </c>
      <c r="S3011">
        <v>9</v>
      </c>
      <c r="T3011" t="s">
        <v>203</v>
      </c>
      <c r="U3011" s="2">
        <v>509</v>
      </c>
      <c r="V3011" s="2">
        <v>422</v>
      </c>
      <c r="W3011" s="8">
        <v>6.1391361688097591E-2</v>
      </c>
      <c r="X3011" s="2">
        <v>20102</v>
      </c>
      <c r="Y3011" s="45"/>
      <c r="AC3011" s="1" t="str">
        <f>IF(Table13[[#This Row],[TCS MP]]&gt;=Table13[[#This Row],[BMP]],IF(Table13[[#This Row],[TCS MP]]&lt;=Table13[[#This Row],[EMP]],"Good","EMP"),"BMP")</f>
        <v>EMP</v>
      </c>
    </row>
    <row r="3012" spans="1:29" ht="24" customHeight="1" x14ac:dyDescent="0.25">
      <c r="A3012" t="s">
        <v>8848</v>
      </c>
      <c r="B3012" t="s">
        <v>20480</v>
      </c>
      <c r="C3012">
        <v>6601</v>
      </c>
      <c r="D3012" t="s">
        <v>17074</v>
      </c>
      <c r="E3012" t="s">
        <v>8849</v>
      </c>
      <c r="F3012" s="9">
        <f>Table13[[#This Row],[ToMeasure]]-Table13[[#This Row],[FromMeasure]]</f>
        <v>0.20802121000000001</v>
      </c>
      <c r="G3012" s="5" t="s">
        <v>8850</v>
      </c>
      <c r="H3012" s="35">
        <v>0</v>
      </c>
      <c r="I3012" s="56"/>
      <c r="J3012" t="s">
        <v>4957</v>
      </c>
      <c r="K3012" s="58" t="s">
        <v>203</v>
      </c>
      <c r="L3012" s="35">
        <v>0.20802121000000001</v>
      </c>
      <c r="M3012" s="56"/>
      <c r="N3012" t="s">
        <v>925</v>
      </c>
      <c r="O3012" s="2">
        <v>13279</v>
      </c>
      <c r="P3012" s="2">
        <v>0</v>
      </c>
      <c r="Q3012" s="2">
        <v>13279</v>
      </c>
      <c r="R3012" t="s">
        <v>8851</v>
      </c>
      <c r="S3012">
        <v>10</v>
      </c>
      <c r="T3012" t="s">
        <v>203</v>
      </c>
      <c r="U3012" s="2">
        <v>1127</v>
      </c>
      <c r="V3012" s="2">
        <v>186</v>
      </c>
      <c r="W3012" s="8">
        <v>9.8877927554785749E-2</v>
      </c>
      <c r="X3012" s="2">
        <v>17602</v>
      </c>
      <c r="Y3012" s="45"/>
      <c r="AC3012" s="1" t="str">
        <f>IF(Table13[[#This Row],[TCS MP]]&gt;=Table13[[#This Row],[BMP]],IF(Table13[[#This Row],[TCS MP]]&lt;=Table13[[#This Row],[EMP]],"Good","EMP"),"BMP")</f>
        <v>EMP</v>
      </c>
    </row>
    <row r="3013" spans="1:29" ht="24" customHeight="1" x14ac:dyDescent="0.25">
      <c r="A3013" t="s">
        <v>4955</v>
      </c>
      <c r="B3013" t="s">
        <v>20482</v>
      </c>
      <c r="C3013">
        <v>6603</v>
      </c>
      <c r="D3013" t="s">
        <v>17074</v>
      </c>
      <c r="E3013" t="s">
        <v>4956</v>
      </c>
      <c r="F3013" s="9">
        <f>Table13[[#This Row],[ToMeasure]]-Table13[[#This Row],[FromMeasure]]</f>
        <v>0.20239899</v>
      </c>
      <c r="G3013" s="5" t="s">
        <v>4953</v>
      </c>
      <c r="H3013" s="35">
        <v>0</v>
      </c>
      <c r="I3013" s="56"/>
      <c r="J3013" t="s">
        <v>4957</v>
      </c>
      <c r="K3013" s="58" t="s">
        <v>203</v>
      </c>
      <c r="L3013" s="35">
        <v>0.20239899</v>
      </c>
      <c r="M3013" s="56"/>
      <c r="N3013" t="s">
        <v>4924</v>
      </c>
      <c r="O3013" s="2">
        <v>17418</v>
      </c>
      <c r="P3013" s="2">
        <v>0</v>
      </c>
      <c r="Q3013" s="2">
        <v>17418</v>
      </c>
      <c r="R3013" t="s">
        <v>4958</v>
      </c>
      <c r="S3013">
        <v>11</v>
      </c>
      <c r="T3013" t="s">
        <v>203</v>
      </c>
      <c r="U3013" s="2">
        <v>586</v>
      </c>
      <c r="V3013" s="2">
        <v>486</v>
      </c>
      <c r="W3013" s="8">
        <v>6.1545527615110805E-2</v>
      </c>
      <c r="X3013" s="2">
        <v>23088</v>
      </c>
      <c r="Y3013" s="45"/>
      <c r="AC3013" s="1" t="str">
        <f>IF(Table13[[#This Row],[TCS MP]]&gt;=Table13[[#This Row],[BMP]],IF(Table13[[#This Row],[TCS MP]]&lt;=Table13[[#This Row],[EMP]],"Good","EMP"),"BMP")</f>
        <v>EMP</v>
      </c>
    </row>
    <row r="3014" spans="1:29" ht="24" customHeight="1" x14ac:dyDescent="0.25">
      <c r="A3014" t="s">
        <v>15308</v>
      </c>
      <c r="C3014" t="s">
        <v>203</v>
      </c>
      <c r="D3014" t="s">
        <v>17074</v>
      </c>
      <c r="E3014" t="s">
        <v>15309</v>
      </c>
      <c r="F3014" s="9">
        <f>Table13[[#This Row],[ToMeasure]]-Table13[[#This Row],[FromMeasure]]</f>
        <v>3.0384709999999999E-2</v>
      </c>
      <c r="G3014" s="5" t="s">
        <v>4962</v>
      </c>
      <c r="H3014" s="35">
        <v>0</v>
      </c>
      <c r="I3014" s="56"/>
      <c r="J3014" t="s">
        <v>4961</v>
      </c>
      <c r="K3014" s="58" t="s">
        <v>203</v>
      </c>
      <c r="L3014" s="35">
        <v>3.0384709999999999E-2</v>
      </c>
      <c r="M3014" s="56"/>
      <c r="N3014" t="s">
        <v>4953</v>
      </c>
      <c r="O3014" s="2" t="s">
        <v>203</v>
      </c>
      <c r="P3014" s="2" t="s">
        <v>203</v>
      </c>
      <c r="Q3014" s="2" t="s">
        <v>203</v>
      </c>
      <c r="R3014" t="s">
        <v>203</v>
      </c>
      <c r="S3014" t="s">
        <v>203</v>
      </c>
      <c r="T3014" t="s">
        <v>203</v>
      </c>
      <c r="U3014" s="2" t="s">
        <v>203</v>
      </c>
      <c r="V3014" s="2" t="s">
        <v>203</v>
      </c>
      <c r="W3014" s="8" t="s">
        <v>203</v>
      </c>
      <c r="X3014" s="2" t="s">
        <v>203</v>
      </c>
      <c r="Y3014" s="45"/>
      <c r="AC3014" s="1" t="str">
        <f>IF(Table13[[#This Row],[TCS MP]]&gt;=Table13[[#This Row],[BMP]],IF(Table13[[#This Row],[TCS MP]]&lt;=Table13[[#This Row],[EMP]],"Good","EMP"),"BMP")</f>
        <v>EMP</v>
      </c>
    </row>
    <row r="3015" spans="1:29" ht="24" customHeight="1" x14ac:dyDescent="0.25">
      <c r="A3015" t="s">
        <v>8852</v>
      </c>
      <c r="C3015" t="s">
        <v>203</v>
      </c>
      <c r="D3015" t="s">
        <v>17074</v>
      </c>
      <c r="E3015" t="s">
        <v>8853</v>
      </c>
      <c r="F3015" s="9">
        <f>Table13[[#This Row],[ToMeasure]]-Table13[[#This Row],[FromMeasure]]</f>
        <v>3.5451490000000002E-2</v>
      </c>
      <c r="G3015" s="5" t="s">
        <v>8854</v>
      </c>
      <c r="H3015" s="35">
        <v>0</v>
      </c>
      <c r="I3015" s="56"/>
      <c r="J3015" t="s">
        <v>130</v>
      </c>
      <c r="K3015" s="58" t="s">
        <v>203</v>
      </c>
      <c r="L3015" s="35">
        <v>3.5451490000000002E-2</v>
      </c>
      <c r="M3015" s="56"/>
      <c r="N3015" t="s">
        <v>8850</v>
      </c>
      <c r="O3015" s="2" t="s">
        <v>203</v>
      </c>
      <c r="P3015" s="2" t="s">
        <v>203</v>
      </c>
      <c r="Q3015" s="2" t="s">
        <v>203</v>
      </c>
      <c r="R3015" t="s">
        <v>203</v>
      </c>
      <c r="S3015" t="s">
        <v>203</v>
      </c>
      <c r="T3015" t="s">
        <v>203</v>
      </c>
      <c r="U3015" s="2" t="s">
        <v>203</v>
      </c>
      <c r="V3015" s="2" t="s">
        <v>203</v>
      </c>
      <c r="W3015" s="8" t="s">
        <v>203</v>
      </c>
      <c r="X3015" s="2" t="s">
        <v>203</v>
      </c>
      <c r="Y3015" s="45"/>
      <c r="AC3015" s="1" t="str">
        <f>IF(Table13[[#This Row],[TCS MP]]&gt;=Table13[[#This Row],[BMP]],IF(Table13[[#This Row],[TCS MP]]&lt;=Table13[[#This Row],[EMP]],"Good","EMP"),"BMP")</f>
        <v>EMP</v>
      </c>
    </row>
    <row r="3016" spans="1:29" ht="24" customHeight="1" x14ac:dyDescent="0.25">
      <c r="A3016" t="s">
        <v>12438</v>
      </c>
      <c r="C3016" t="s">
        <v>203</v>
      </c>
      <c r="D3016" t="s">
        <v>17074</v>
      </c>
      <c r="E3016" t="s">
        <v>12439</v>
      </c>
      <c r="F3016" s="9">
        <f>Table13[[#This Row],[ToMeasure]]-Table13[[#This Row],[FromMeasure]]</f>
        <v>3.2565040000000003E-2</v>
      </c>
      <c r="G3016" s="5" t="s">
        <v>12440</v>
      </c>
      <c r="H3016" s="35">
        <v>0</v>
      </c>
      <c r="I3016" s="56"/>
      <c r="J3016" t="s">
        <v>4957</v>
      </c>
      <c r="K3016" s="58" t="s">
        <v>203</v>
      </c>
      <c r="L3016" s="35">
        <v>3.2565040000000003E-2</v>
      </c>
      <c r="M3016" s="56"/>
      <c r="N3016" t="s">
        <v>130</v>
      </c>
      <c r="O3016" s="2" t="s">
        <v>203</v>
      </c>
      <c r="P3016" s="2" t="s">
        <v>203</v>
      </c>
      <c r="Q3016" s="2" t="s">
        <v>203</v>
      </c>
      <c r="R3016" t="s">
        <v>203</v>
      </c>
      <c r="S3016" t="s">
        <v>203</v>
      </c>
      <c r="T3016" t="s">
        <v>203</v>
      </c>
      <c r="U3016" s="2" t="s">
        <v>203</v>
      </c>
      <c r="V3016" s="2" t="s">
        <v>203</v>
      </c>
      <c r="W3016" s="8" t="s">
        <v>203</v>
      </c>
      <c r="X3016" s="2" t="s">
        <v>203</v>
      </c>
      <c r="Y3016" s="45"/>
      <c r="AC3016" s="1" t="str">
        <f>IF(Table13[[#This Row],[TCS MP]]&gt;=Table13[[#This Row],[BMP]],IF(Table13[[#This Row],[TCS MP]]&lt;=Table13[[#This Row],[EMP]],"Good","EMP"),"BMP")</f>
        <v>EMP</v>
      </c>
    </row>
    <row r="3017" spans="1:29" ht="24" customHeight="1" x14ac:dyDescent="0.25">
      <c r="A3017" t="s">
        <v>4959</v>
      </c>
      <c r="C3017" t="s">
        <v>203</v>
      </c>
      <c r="D3017" t="s">
        <v>17074</v>
      </c>
      <c r="E3017" t="s">
        <v>4960</v>
      </c>
      <c r="F3017" s="9">
        <f>Table13[[#This Row],[ToMeasure]]-Table13[[#This Row],[FromMeasure]]</f>
        <v>3.2755359999999997E-2</v>
      </c>
      <c r="G3017" s="5" t="s">
        <v>4961</v>
      </c>
      <c r="H3017" s="35">
        <v>0</v>
      </c>
      <c r="I3017" s="56"/>
      <c r="J3017" t="s">
        <v>4952</v>
      </c>
      <c r="K3017" s="58" t="s">
        <v>203</v>
      </c>
      <c r="L3017" s="35">
        <v>3.2755359999999997E-2</v>
      </c>
      <c r="M3017" s="56"/>
      <c r="N3017" t="s">
        <v>4962</v>
      </c>
      <c r="O3017" s="2" t="s">
        <v>203</v>
      </c>
      <c r="P3017" s="2" t="s">
        <v>203</v>
      </c>
      <c r="Q3017" s="2" t="s">
        <v>203</v>
      </c>
      <c r="R3017" t="s">
        <v>203</v>
      </c>
      <c r="S3017" t="s">
        <v>203</v>
      </c>
      <c r="T3017" t="s">
        <v>203</v>
      </c>
      <c r="U3017" s="2" t="s">
        <v>203</v>
      </c>
      <c r="V3017" s="2" t="s">
        <v>203</v>
      </c>
      <c r="W3017" s="8" t="s">
        <v>203</v>
      </c>
      <c r="X3017" s="2" t="s">
        <v>203</v>
      </c>
      <c r="Y3017" s="45"/>
      <c r="AC3017" s="1" t="str">
        <f>IF(Table13[[#This Row],[TCS MP]]&gt;=Table13[[#This Row],[BMP]],IF(Table13[[#This Row],[TCS MP]]&lt;=Table13[[#This Row],[EMP]],"Good","EMP"),"BMP")</f>
        <v>EMP</v>
      </c>
    </row>
    <row r="3018" spans="1:29" ht="24" customHeight="1" x14ac:dyDescent="0.25">
      <c r="A3018" t="s">
        <v>12441</v>
      </c>
      <c r="B3018" t="s">
        <v>20484</v>
      </c>
      <c r="C3018">
        <v>6610</v>
      </c>
      <c r="D3018" t="s">
        <v>17074</v>
      </c>
      <c r="E3018" t="s">
        <v>12442</v>
      </c>
      <c r="F3018" s="9">
        <f>Table13[[#This Row],[ToMeasure]]-Table13[[#This Row],[FromMeasure]]</f>
        <v>0.20551715000000001</v>
      </c>
      <c r="G3018" s="5" t="s">
        <v>6328</v>
      </c>
      <c r="H3018" s="35">
        <v>0</v>
      </c>
      <c r="I3018" s="56"/>
      <c r="J3018" t="s">
        <v>925</v>
      </c>
      <c r="K3018" s="58" t="s">
        <v>203</v>
      </c>
      <c r="L3018" s="35">
        <v>0.20551715000000001</v>
      </c>
      <c r="M3018" s="56"/>
      <c r="N3018" t="s">
        <v>934</v>
      </c>
      <c r="O3018" s="2">
        <v>22266</v>
      </c>
      <c r="P3018" s="2">
        <v>0</v>
      </c>
      <c r="Q3018" s="2">
        <v>22266</v>
      </c>
      <c r="R3018" t="s">
        <v>12443</v>
      </c>
      <c r="S3018">
        <v>9</v>
      </c>
      <c r="T3018" t="s">
        <v>203</v>
      </c>
      <c r="U3018" s="2">
        <v>747</v>
      </c>
      <c r="V3018" s="2">
        <v>620</v>
      </c>
      <c r="W3018" s="8">
        <v>6.1394053714183057E-2</v>
      </c>
      <c r="X3018" s="2">
        <v>29514</v>
      </c>
      <c r="Y3018" s="45"/>
      <c r="AC3018" s="1" t="str">
        <f>IF(Table13[[#This Row],[TCS MP]]&gt;=Table13[[#This Row],[BMP]],IF(Table13[[#This Row],[TCS MP]]&lt;=Table13[[#This Row],[EMP]],"Good","EMP"),"BMP")</f>
        <v>EMP</v>
      </c>
    </row>
    <row r="3019" spans="1:29" ht="24" customHeight="1" x14ac:dyDescent="0.25">
      <c r="A3019" t="s">
        <v>4963</v>
      </c>
      <c r="B3019" t="s">
        <v>20488</v>
      </c>
      <c r="C3019">
        <v>6622</v>
      </c>
      <c r="D3019" t="s">
        <v>17074</v>
      </c>
      <c r="E3019" t="s">
        <v>4964</v>
      </c>
      <c r="F3019" s="9">
        <f>Table13[[#This Row],[ToMeasure]]-Table13[[#This Row],[FromMeasure]]</f>
        <v>0.17416537000000001</v>
      </c>
      <c r="G3019" s="5" t="s">
        <v>4965</v>
      </c>
      <c r="H3019" s="35">
        <v>0</v>
      </c>
      <c r="I3019" s="56"/>
      <c r="J3019" t="s">
        <v>4924</v>
      </c>
      <c r="K3019" s="58" t="s">
        <v>203</v>
      </c>
      <c r="L3019" s="35">
        <v>0.17416537000000001</v>
      </c>
      <c r="M3019" s="56"/>
      <c r="N3019" t="s">
        <v>936</v>
      </c>
      <c r="O3019" s="2">
        <v>13674</v>
      </c>
      <c r="P3019" s="2">
        <v>0</v>
      </c>
      <c r="Q3019" s="2">
        <v>13674</v>
      </c>
      <c r="R3019" t="s">
        <v>4966</v>
      </c>
      <c r="S3019">
        <v>9</v>
      </c>
      <c r="T3019" t="s">
        <v>203</v>
      </c>
      <c r="U3019" s="2">
        <v>460</v>
      </c>
      <c r="V3019" s="2">
        <v>382</v>
      </c>
      <c r="W3019" s="8">
        <v>6.1576714933450342E-2</v>
      </c>
      <c r="X3019" s="2">
        <v>18125</v>
      </c>
      <c r="Y3019" s="45"/>
      <c r="AC3019" s="1" t="str">
        <f>IF(Table13[[#This Row],[TCS MP]]&gt;=Table13[[#This Row],[BMP]],IF(Table13[[#This Row],[TCS MP]]&lt;=Table13[[#This Row],[EMP]],"Good","EMP"),"BMP")</f>
        <v>EMP</v>
      </c>
    </row>
    <row r="3020" spans="1:29" ht="24" customHeight="1" x14ac:dyDescent="0.25">
      <c r="A3020" t="s">
        <v>4967</v>
      </c>
      <c r="B3020" t="s">
        <v>20487</v>
      </c>
      <c r="C3020">
        <v>6620</v>
      </c>
      <c r="D3020" t="s">
        <v>17074</v>
      </c>
      <c r="E3020" t="s">
        <v>4968</v>
      </c>
      <c r="F3020" s="9">
        <f>Table13[[#This Row],[ToMeasure]]-Table13[[#This Row],[FromMeasure]]</f>
        <v>0.17730098999999999</v>
      </c>
      <c r="G3020" s="5" t="s">
        <v>4969</v>
      </c>
      <c r="H3020" s="35">
        <v>0</v>
      </c>
      <c r="I3020" s="56"/>
      <c r="J3020" t="s">
        <v>4970</v>
      </c>
      <c r="K3020" s="58" t="s">
        <v>203</v>
      </c>
      <c r="L3020" s="35">
        <v>0.17730098999999999</v>
      </c>
      <c r="M3020" s="56"/>
      <c r="N3020" t="s">
        <v>925</v>
      </c>
      <c r="O3020" s="2">
        <v>10375</v>
      </c>
      <c r="P3020" s="2">
        <v>0</v>
      </c>
      <c r="Q3020" s="2">
        <v>10375</v>
      </c>
      <c r="R3020" t="s">
        <v>4971</v>
      </c>
      <c r="S3020">
        <v>15</v>
      </c>
      <c r="T3020" t="s">
        <v>203</v>
      </c>
      <c r="U3020" s="2">
        <v>318</v>
      </c>
      <c r="V3020" s="2">
        <v>1228</v>
      </c>
      <c r="W3020" s="8">
        <v>0.14901204819277108</v>
      </c>
      <c r="X3020" s="2">
        <v>13752</v>
      </c>
      <c r="Y3020" s="45"/>
      <c r="AC3020" s="1" t="str">
        <f>IF(Table13[[#This Row],[TCS MP]]&gt;=Table13[[#This Row],[BMP]],IF(Table13[[#This Row],[TCS MP]]&lt;=Table13[[#This Row],[EMP]],"Good","EMP"),"BMP")</f>
        <v>EMP</v>
      </c>
    </row>
    <row r="3021" spans="1:29" ht="24" customHeight="1" x14ac:dyDescent="0.25">
      <c r="A3021" t="s">
        <v>15310</v>
      </c>
      <c r="B3021" t="s">
        <v>20485</v>
      </c>
      <c r="C3021">
        <v>6613</v>
      </c>
      <c r="D3021" t="s">
        <v>17074</v>
      </c>
      <c r="E3021" t="s">
        <v>15311</v>
      </c>
      <c r="F3021" s="9">
        <f>Table13[[#This Row],[ToMeasure]]-Table13[[#This Row],[FromMeasure]]</f>
        <v>0.16763824999999999</v>
      </c>
      <c r="G3021" s="5" t="s">
        <v>6327</v>
      </c>
      <c r="H3021" s="35">
        <v>0</v>
      </c>
      <c r="I3021" s="56"/>
      <c r="J3021" t="s">
        <v>934</v>
      </c>
      <c r="K3021" s="58" t="s">
        <v>203</v>
      </c>
      <c r="L3021" s="35">
        <v>0.16763824999999999</v>
      </c>
      <c r="M3021" s="56"/>
      <c r="N3021" t="s">
        <v>4924</v>
      </c>
      <c r="O3021" s="2">
        <v>22870</v>
      </c>
      <c r="P3021" s="2">
        <v>0</v>
      </c>
      <c r="Q3021" s="2">
        <v>22870</v>
      </c>
      <c r="R3021" t="s">
        <v>15312</v>
      </c>
      <c r="S3021">
        <v>11</v>
      </c>
      <c r="T3021" t="s">
        <v>203</v>
      </c>
      <c r="U3021" s="2">
        <v>778</v>
      </c>
      <c r="V3021" s="2">
        <v>642</v>
      </c>
      <c r="W3021" s="8">
        <v>6.2090074333187584E-2</v>
      </c>
      <c r="X3021" s="2">
        <v>30315</v>
      </c>
      <c r="Y3021" s="45"/>
      <c r="AC3021" s="1" t="str">
        <f>IF(Table13[[#This Row],[TCS MP]]&gt;=Table13[[#This Row],[BMP]],IF(Table13[[#This Row],[TCS MP]]&lt;=Table13[[#This Row],[EMP]],"Good","EMP"),"BMP")</f>
        <v>EMP</v>
      </c>
    </row>
    <row r="3022" spans="1:29" ht="24" customHeight="1" x14ac:dyDescent="0.25">
      <c r="A3022" t="s">
        <v>12444</v>
      </c>
      <c r="B3022" t="s">
        <v>20490</v>
      </c>
      <c r="C3022">
        <v>6630</v>
      </c>
      <c r="D3022" t="s">
        <v>17074</v>
      </c>
      <c r="E3022" t="s">
        <v>12445</v>
      </c>
      <c r="F3022" s="9">
        <f>Table13[[#This Row],[ToMeasure]]-Table13[[#This Row],[FromMeasure]]</f>
        <v>0.20430548000000001</v>
      </c>
      <c r="G3022" s="5" t="s">
        <v>12446</v>
      </c>
      <c r="H3022" s="35">
        <v>0</v>
      </c>
      <c r="I3022" s="56"/>
      <c r="J3022" t="s">
        <v>925</v>
      </c>
      <c r="K3022" s="58" t="s">
        <v>203</v>
      </c>
      <c r="L3022" s="35">
        <v>0.20430548000000001</v>
      </c>
      <c r="M3022" s="56"/>
      <c r="N3022" t="s">
        <v>8863</v>
      </c>
      <c r="O3022" s="2">
        <v>10838</v>
      </c>
      <c r="P3022" s="2">
        <v>0</v>
      </c>
      <c r="Q3022" s="2">
        <v>10838</v>
      </c>
      <c r="R3022" t="s">
        <v>12447</v>
      </c>
      <c r="S3022">
        <v>9</v>
      </c>
      <c r="T3022" t="s">
        <v>203</v>
      </c>
      <c r="U3022" s="2">
        <v>365</v>
      </c>
      <c r="V3022" s="2">
        <v>303</v>
      </c>
      <c r="W3022" s="8">
        <v>6.1634988005167007E-2</v>
      </c>
      <c r="X3022" s="2">
        <v>14366</v>
      </c>
      <c r="Y3022" s="45"/>
      <c r="AC3022" s="1" t="str">
        <f>IF(Table13[[#This Row],[TCS MP]]&gt;=Table13[[#This Row],[BMP]],IF(Table13[[#This Row],[TCS MP]]&lt;=Table13[[#This Row],[EMP]],"Good","EMP"),"BMP")</f>
        <v>EMP</v>
      </c>
    </row>
    <row r="3023" spans="1:29" ht="24" customHeight="1" x14ac:dyDescent="0.25">
      <c r="A3023" t="s">
        <v>12448</v>
      </c>
      <c r="B3023" t="s">
        <v>20492</v>
      </c>
      <c r="C3023">
        <v>6632</v>
      </c>
      <c r="D3023" t="s">
        <v>17074</v>
      </c>
      <c r="E3023" t="s">
        <v>12449</v>
      </c>
      <c r="F3023" s="9">
        <f>Table13[[#This Row],[ToMeasure]]-Table13[[#This Row],[FromMeasure]]</f>
        <v>0.20592178</v>
      </c>
      <c r="G3023" s="5" t="s">
        <v>8858</v>
      </c>
      <c r="H3023" s="35">
        <v>0</v>
      </c>
      <c r="I3023" s="56"/>
      <c r="J3023" t="s">
        <v>4924</v>
      </c>
      <c r="K3023" s="58" t="s">
        <v>203</v>
      </c>
      <c r="L3023" s="35">
        <v>0.20592178</v>
      </c>
      <c r="M3023" s="56"/>
      <c r="N3023" t="s">
        <v>8863</v>
      </c>
      <c r="O3023" s="2">
        <v>8100</v>
      </c>
      <c r="P3023" s="2">
        <v>0</v>
      </c>
      <c r="Q3023" s="2">
        <v>8100</v>
      </c>
      <c r="R3023" t="s">
        <v>12450</v>
      </c>
      <c r="S3023">
        <v>11</v>
      </c>
      <c r="T3023" t="s">
        <v>203</v>
      </c>
      <c r="U3023" s="2">
        <v>271</v>
      </c>
      <c r="V3023" s="2">
        <v>224</v>
      </c>
      <c r="W3023" s="8">
        <v>6.1111111111111109E-2</v>
      </c>
      <c r="X3023" s="2">
        <v>10737</v>
      </c>
      <c r="Y3023" s="45"/>
      <c r="AC3023" s="1" t="str">
        <f>IF(Table13[[#This Row],[TCS MP]]&gt;=Table13[[#This Row],[BMP]],IF(Table13[[#This Row],[TCS MP]]&lt;=Table13[[#This Row],[EMP]],"Good","EMP"),"BMP")</f>
        <v>EMP</v>
      </c>
    </row>
    <row r="3024" spans="1:29" ht="24" customHeight="1" x14ac:dyDescent="0.25">
      <c r="A3024" t="s">
        <v>8855</v>
      </c>
      <c r="B3024" t="s">
        <v>20491</v>
      </c>
      <c r="C3024">
        <v>6631</v>
      </c>
      <c r="D3024" t="s">
        <v>17074</v>
      </c>
      <c r="E3024" t="s">
        <v>8856</v>
      </c>
      <c r="F3024" s="9">
        <f>Table13[[#This Row],[ToMeasure]]-Table13[[#This Row],[FromMeasure]]</f>
        <v>0.23728618000000001</v>
      </c>
      <c r="G3024" s="5" t="s">
        <v>8857</v>
      </c>
      <c r="H3024" s="35">
        <v>0</v>
      </c>
      <c r="I3024" s="56"/>
      <c r="J3024" t="s">
        <v>8858</v>
      </c>
      <c r="K3024" s="58" t="s">
        <v>203</v>
      </c>
      <c r="L3024" s="35">
        <v>0.23728618000000001</v>
      </c>
      <c r="M3024" s="56"/>
      <c r="N3024" t="s">
        <v>925</v>
      </c>
      <c r="O3024" s="2">
        <v>9606</v>
      </c>
      <c r="P3024" s="2">
        <v>0</v>
      </c>
      <c r="Q3024" s="2">
        <v>9606</v>
      </c>
      <c r="R3024" t="s">
        <v>8859</v>
      </c>
      <c r="S3024">
        <v>12</v>
      </c>
      <c r="T3024" t="s">
        <v>203</v>
      </c>
      <c r="U3024" s="2">
        <v>322</v>
      </c>
      <c r="V3024" s="2">
        <v>267</v>
      </c>
      <c r="W3024" s="8">
        <v>6.1315844264001669E-2</v>
      </c>
      <c r="X3024" s="2">
        <v>12733</v>
      </c>
      <c r="Y3024" s="45"/>
      <c r="AC3024" s="1" t="str">
        <f>IF(Table13[[#This Row],[TCS MP]]&gt;=Table13[[#This Row],[BMP]],IF(Table13[[#This Row],[TCS MP]]&lt;=Table13[[#This Row],[EMP]],"Good","EMP"),"BMP")</f>
        <v>EMP</v>
      </c>
    </row>
    <row r="3025" spans="1:29" ht="24" customHeight="1" x14ac:dyDescent="0.25">
      <c r="A3025" t="s">
        <v>12451</v>
      </c>
      <c r="B3025" t="s">
        <v>20493</v>
      </c>
      <c r="C3025">
        <v>6633</v>
      </c>
      <c r="D3025" t="s">
        <v>17074</v>
      </c>
      <c r="E3025" t="s">
        <v>12452</v>
      </c>
      <c r="F3025" s="9">
        <f>Table13[[#This Row],[ToMeasure]]-Table13[[#This Row],[FromMeasure]]</f>
        <v>0.22665732999999999</v>
      </c>
      <c r="G3025" s="5" t="s">
        <v>8863</v>
      </c>
      <c r="H3025" s="35">
        <v>0</v>
      </c>
      <c r="I3025" s="56"/>
      <c r="J3025" t="s">
        <v>8858</v>
      </c>
      <c r="K3025" s="58" t="s">
        <v>203</v>
      </c>
      <c r="L3025" s="35">
        <v>0.22665732999999999</v>
      </c>
      <c r="M3025" s="56"/>
      <c r="N3025" t="s">
        <v>4924</v>
      </c>
      <c r="O3025" s="2">
        <v>8499</v>
      </c>
      <c r="P3025" s="2">
        <v>0</v>
      </c>
      <c r="Q3025" s="2">
        <v>8499</v>
      </c>
      <c r="R3025" t="s">
        <v>12453</v>
      </c>
      <c r="S3025">
        <v>13</v>
      </c>
      <c r="T3025" t="s">
        <v>203</v>
      </c>
      <c r="U3025" s="2">
        <v>289</v>
      </c>
      <c r="V3025" s="2">
        <v>240</v>
      </c>
      <c r="W3025" s="8">
        <v>6.2242616778444525E-2</v>
      </c>
      <c r="X3025" s="2">
        <v>11266</v>
      </c>
      <c r="Y3025" s="45"/>
      <c r="AC3025" s="1" t="str">
        <f>IF(Table13[[#This Row],[TCS MP]]&gt;=Table13[[#This Row],[BMP]],IF(Table13[[#This Row],[TCS MP]]&lt;=Table13[[#This Row],[EMP]],"Good","EMP"),"BMP")</f>
        <v>EMP</v>
      </c>
    </row>
    <row r="3026" spans="1:29" ht="24" customHeight="1" x14ac:dyDescent="0.25">
      <c r="A3026" t="s">
        <v>8860</v>
      </c>
      <c r="C3026" t="s">
        <v>203</v>
      </c>
      <c r="D3026" t="s">
        <v>17074</v>
      </c>
      <c r="E3026" t="s">
        <v>8861</v>
      </c>
      <c r="F3026" s="9">
        <f>Table13[[#This Row],[ToMeasure]]-Table13[[#This Row],[FromMeasure]]</f>
        <v>3.5352870000000002E-2</v>
      </c>
      <c r="G3026" s="5" t="s">
        <v>8862</v>
      </c>
      <c r="H3026" s="35">
        <v>0</v>
      </c>
      <c r="I3026" s="56"/>
      <c r="J3026" t="s">
        <v>132</v>
      </c>
      <c r="K3026" s="58" t="s">
        <v>203</v>
      </c>
      <c r="L3026" s="35">
        <v>3.5352870000000002E-2</v>
      </c>
      <c r="M3026" s="56"/>
      <c r="N3026" t="s">
        <v>8863</v>
      </c>
      <c r="O3026" s="2" t="s">
        <v>203</v>
      </c>
      <c r="P3026" s="2" t="s">
        <v>203</v>
      </c>
      <c r="Q3026" s="2" t="s">
        <v>203</v>
      </c>
      <c r="R3026" t="s">
        <v>203</v>
      </c>
      <c r="S3026" t="s">
        <v>203</v>
      </c>
      <c r="T3026" t="s">
        <v>203</v>
      </c>
      <c r="U3026" s="2" t="s">
        <v>203</v>
      </c>
      <c r="V3026" s="2" t="s">
        <v>203</v>
      </c>
      <c r="W3026" s="8" t="s">
        <v>203</v>
      </c>
      <c r="X3026" s="2" t="s">
        <v>203</v>
      </c>
      <c r="Y3026" s="45"/>
      <c r="AC3026" s="1" t="str">
        <f>IF(Table13[[#This Row],[TCS MP]]&gt;=Table13[[#This Row],[BMP]],IF(Table13[[#This Row],[TCS MP]]&lt;=Table13[[#This Row],[EMP]],"Good","EMP"),"BMP")</f>
        <v>EMP</v>
      </c>
    </row>
    <row r="3027" spans="1:29" ht="24" customHeight="1" x14ac:dyDescent="0.25">
      <c r="A3027" t="s">
        <v>15313</v>
      </c>
      <c r="C3027" t="s">
        <v>203</v>
      </c>
      <c r="D3027" t="s">
        <v>17074</v>
      </c>
      <c r="E3027" t="s">
        <v>15314</v>
      </c>
      <c r="F3027" s="9">
        <f>Table13[[#This Row],[ToMeasure]]-Table13[[#This Row],[FromMeasure]]</f>
        <v>3.0079430000000001E-2</v>
      </c>
      <c r="G3027" s="5" t="s">
        <v>6207</v>
      </c>
      <c r="H3027" s="35">
        <v>0</v>
      </c>
      <c r="I3027" s="56"/>
      <c r="J3027" t="s">
        <v>8858</v>
      </c>
      <c r="K3027" s="58" t="s">
        <v>203</v>
      </c>
      <c r="L3027" s="35">
        <v>3.0079430000000001E-2</v>
      </c>
      <c r="M3027" s="56"/>
      <c r="N3027" t="s">
        <v>132</v>
      </c>
      <c r="O3027" s="2" t="s">
        <v>203</v>
      </c>
      <c r="P3027" s="2" t="s">
        <v>203</v>
      </c>
      <c r="Q3027" s="2" t="s">
        <v>203</v>
      </c>
      <c r="R3027" t="s">
        <v>203</v>
      </c>
      <c r="S3027" t="s">
        <v>203</v>
      </c>
      <c r="T3027" t="s">
        <v>203</v>
      </c>
      <c r="U3027" s="2" t="s">
        <v>203</v>
      </c>
      <c r="V3027" s="2" t="s">
        <v>203</v>
      </c>
      <c r="W3027" s="8" t="s">
        <v>203</v>
      </c>
      <c r="X3027" s="2" t="s">
        <v>203</v>
      </c>
      <c r="Y3027" s="45"/>
      <c r="AC3027" s="1" t="str">
        <f>IF(Table13[[#This Row],[TCS MP]]&gt;=Table13[[#This Row],[BMP]],IF(Table13[[#This Row],[TCS MP]]&lt;=Table13[[#This Row],[EMP]],"Good","EMP"),"BMP")</f>
        <v>EMP</v>
      </c>
    </row>
    <row r="3028" spans="1:29" ht="24" customHeight="1" x14ac:dyDescent="0.25">
      <c r="A3028" t="s">
        <v>12454</v>
      </c>
      <c r="C3028" t="s">
        <v>203</v>
      </c>
      <c r="D3028" t="s">
        <v>17074</v>
      </c>
      <c r="E3028" t="s">
        <v>12455</v>
      </c>
      <c r="F3028" s="9">
        <f>Table13[[#This Row],[ToMeasure]]-Table13[[#This Row],[FromMeasure]]</f>
        <v>2.836638E-2</v>
      </c>
      <c r="G3028" s="5" t="s">
        <v>12456</v>
      </c>
      <c r="H3028" s="35">
        <v>0</v>
      </c>
      <c r="I3028" s="56"/>
      <c r="J3028" t="s">
        <v>8858</v>
      </c>
      <c r="K3028" s="58" t="s">
        <v>203</v>
      </c>
      <c r="L3028" s="35">
        <v>2.836638E-2</v>
      </c>
      <c r="M3028" s="56"/>
      <c r="N3028" t="s">
        <v>132</v>
      </c>
      <c r="O3028" s="2" t="s">
        <v>203</v>
      </c>
      <c r="P3028" s="2" t="s">
        <v>203</v>
      </c>
      <c r="Q3028" s="2" t="s">
        <v>203</v>
      </c>
      <c r="R3028" t="s">
        <v>203</v>
      </c>
      <c r="S3028" t="s">
        <v>203</v>
      </c>
      <c r="T3028" t="s">
        <v>203</v>
      </c>
      <c r="U3028" s="2" t="s">
        <v>203</v>
      </c>
      <c r="V3028" s="2" t="s">
        <v>203</v>
      </c>
      <c r="W3028" s="8" t="s">
        <v>203</v>
      </c>
      <c r="X3028" s="2" t="s">
        <v>203</v>
      </c>
      <c r="Y3028" s="45"/>
      <c r="AC3028" s="1" t="str">
        <f>IF(Table13[[#This Row],[TCS MP]]&gt;=Table13[[#This Row],[BMP]],IF(Table13[[#This Row],[TCS MP]]&lt;=Table13[[#This Row],[EMP]],"Good","EMP"),"BMP")</f>
        <v>EMP</v>
      </c>
    </row>
    <row r="3029" spans="1:29" ht="24" customHeight="1" x14ac:dyDescent="0.25">
      <c r="A3029" t="s">
        <v>12457</v>
      </c>
      <c r="B3029" t="s">
        <v>20494</v>
      </c>
      <c r="C3029">
        <v>6640</v>
      </c>
      <c r="D3029" t="s">
        <v>17074</v>
      </c>
      <c r="E3029" t="s">
        <v>12458</v>
      </c>
      <c r="F3029" s="9">
        <f>Table13[[#This Row],[ToMeasure]]-Table13[[#This Row],[FromMeasure]]</f>
        <v>0.23319140999999999</v>
      </c>
      <c r="G3029" s="5" t="s">
        <v>12459</v>
      </c>
      <c r="H3029" s="35">
        <v>0</v>
      </c>
      <c r="I3029" s="56"/>
      <c r="J3029" t="s">
        <v>925</v>
      </c>
      <c r="K3029" s="58" t="s">
        <v>203</v>
      </c>
      <c r="L3029" s="35">
        <v>0.23319140999999999</v>
      </c>
      <c r="M3029" s="56"/>
      <c r="N3029" t="s">
        <v>4975</v>
      </c>
      <c r="O3029" s="2">
        <v>14027</v>
      </c>
      <c r="P3029" s="2">
        <v>0</v>
      </c>
      <c r="Q3029" s="2">
        <v>14027</v>
      </c>
      <c r="R3029" t="s">
        <v>12460</v>
      </c>
      <c r="S3029">
        <v>9</v>
      </c>
      <c r="T3029" t="s">
        <v>203</v>
      </c>
      <c r="U3029" s="2">
        <v>472</v>
      </c>
      <c r="V3029" s="2">
        <v>391</v>
      </c>
      <c r="W3029" s="8">
        <v>6.1524203322164399E-2</v>
      </c>
      <c r="X3029" s="2">
        <v>18593</v>
      </c>
      <c r="Y3029" s="45"/>
      <c r="AC3029" s="1" t="str">
        <f>IF(Table13[[#This Row],[TCS MP]]&gt;=Table13[[#This Row],[BMP]],IF(Table13[[#This Row],[TCS MP]]&lt;=Table13[[#This Row],[EMP]],"Good","EMP"),"BMP")</f>
        <v>EMP</v>
      </c>
    </row>
    <row r="3030" spans="1:29" ht="24" customHeight="1" x14ac:dyDescent="0.25">
      <c r="A3030" t="s">
        <v>15315</v>
      </c>
      <c r="B3030" t="s">
        <v>20496</v>
      </c>
      <c r="C3030">
        <v>6642</v>
      </c>
      <c r="D3030" t="s">
        <v>17074</v>
      </c>
      <c r="E3030" t="s">
        <v>15316</v>
      </c>
      <c r="F3030" s="9">
        <f>Table13[[#This Row],[ToMeasure]]-Table13[[#This Row],[FromMeasure]]</f>
        <v>0.18588391000000001</v>
      </c>
      <c r="G3030" s="5" t="s">
        <v>12464</v>
      </c>
      <c r="H3030" s="35">
        <v>0</v>
      </c>
      <c r="I3030" s="56"/>
      <c r="J3030" t="s">
        <v>4924</v>
      </c>
      <c r="K3030" s="58" t="s">
        <v>203</v>
      </c>
      <c r="L3030" s="35">
        <v>0.18588391000000001</v>
      </c>
      <c r="M3030" s="56"/>
      <c r="N3030" t="s">
        <v>4975</v>
      </c>
      <c r="O3030" s="2">
        <v>15883</v>
      </c>
      <c r="P3030" s="2">
        <v>0</v>
      </c>
      <c r="Q3030" s="2">
        <v>15883</v>
      </c>
      <c r="R3030" t="s">
        <v>15317</v>
      </c>
      <c r="S3030">
        <v>12</v>
      </c>
      <c r="T3030" t="s">
        <v>203</v>
      </c>
      <c r="U3030" s="2">
        <v>533</v>
      </c>
      <c r="V3030" s="2">
        <v>443</v>
      </c>
      <c r="W3030" s="8">
        <v>6.1449348359881632E-2</v>
      </c>
      <c r="X3030" s="2">
        <v>21053</v>
      </c>
      <c r="Y3030" s="45"/>
      <c r="AC3030" s="1" t="str">
        <f>IF(Table13[[#This Row],[TCS MP]]&gt;=Table13[[#This Row],[BMP]],IF(Table13[[#This Row],[TCS MP]]&lt;=Table13[[#This Row],[EMP]],"Good","EMP"),"BMP")</f>
        <v>EMP</v>
      </c>
    </row>
    <row r="3031" spans="1:29" ht="24" customHeight="1" x14ac:dyDescent="0.25">
      <c r="A3031" t="s">
        <v>15318</v>
      </c>
      <c r="B3031" t="s">
        <v>20495</v>
      </c>
      <c r="C3031">
        <v>6641</v>
      </c>
      <c r="D3031" t="s">
        <v>17074</v>
      </c>
      <c r="E3031" t="s">
        <v>15319</v>
      </c>
      <c r="F3031" s="9">
        <f>Table13[[#This Row],[ToMeasure]]-Table13[[#This Row],[FromMeasure]]</f>
        <v>0.18635235999999999</v>
      </c>
      <c r="G3031" s="5" t="s">
        <v>4975</v>
      </c>
      <c r="H3031" s="35">
        <v>0</v>
      </c>
      <c r="I3031" s="56"/>
      <c r="J3031" t="s">
        <v>12459</v>
      </c>
      <c r="K3031" s="58" t="s">
        <v>203</v>
      </c>
      <c r="L3031" s="35">
        <v>0.18635235999999999</v>
      </c>
      <c r="M3031" s="56"/>
      <c r="N3031" t="s">
        <v>925</v>
      </c>
      <c r="O3031" s="2">
        <v>17539</v>
      </c>
      <c r="P3031" s="2">
        <v>0</v>
      </c>
      <c r="Q3031" s="2">
        <v>17539</v>
      </c>
      <c r="R3031" t="s">
        <v>15320</v>
      </c>
      <c r="S3031">
        <v>12</v>
      </c>
      <c r="T3031" t="s">
        <v>203</v>
      </c>
      <c r="U3031" s="2">
        <v>591</v>
      </c>
      <c r="V3031" s="2">
        <v>488</v>
      </c>
      <c r="W3031" s="8">
        <v>6.1520041051371231E-2</v>
      </c>
      <c r="X3031" s="2">
        <v>23248</v>
      </c>
      <c r="Y3031" s="45"/>
      <c r="AC3031" s="1" t="str">
        <f>IF(Table13[[#This Row],[TCS MP]]&gt;=Table13[[#This Row],[BMP]],IF(Table13[[#This Row],[TCS MP]]&lt;=Table13[[#This Row],[EMP]],"Good","EMP"),"BMP")</f>
        <v>EMP</v>
      </c>
    </row>
    <row r="3032" spans="1:29" ht="24" customHeight="1" x14ac:dyDescent="0.25">
      <c r="A3032" t="s">
        <v>15321</v>
      </c>
      <c r="B3032" t="s">
        <v>20497</v>
      </c>
      <c r="C3032">
        <v>6643</v>
      </c>
      <c r="D3032" t="s">
        <v>17074</v>
      </c>
      <c r="E3032" t="s">
        <v>15322</v>
      </c>
      <c r="F3032" s="9">
        <f>Table13[[#This Row],[ToMeasure]]-Table13[[#This Row],[FromMeasure]]</f>
        <v>0.22378977</v>
      </c>
      <c r="G3032" s="5" t="s">
        <v>8867</v>
      </c>
      <c r="H3032" s="35">
        <v>0</v>
      </c>
      <c r="I3032" s="56"/>
      <c r="J3032" t="s">
        <v>12459</v>
      </c>
      <c r="K3032" s="58" t="s">
        <v>203</v>
      </c>
      <c r="L3032" s="35">
        <v>0.22378977</v>
      </c>
      <c r="M3032" s="56"/>
      <c r="N3032" t="s">
        <v>4924</v>
      </c>
      <c r="O3032" s="2">
        <v>11570</v>
      </c>
      <c r="P3032" s="2">
        <v>0</v>
      </c>
      <c r="Q3032" s="2">
        <v>11570</v>
      </c>
      <c r="R3032" t="s">
        <v>15323</v>
      </c>
      <c r="S3032">
        <v>9</v>
      </c>
      <c r="T3032" t="s">
        <v>203</v>
      </c>
      <c r="U3032" s="2">
        <v>402</v>
      </c>
      <c r="V3032" s="2">
        <v>334</v>
      </c>
      <c r="W3032" s="8">
        <v>6.3612791702679347E-2</v>
      </c>
      <c r="X3032" s="2">
        <v>15336</v>
      </c>
      <c r="Y3032" s="45"/>
      <c r="AC3032" s="1" t="str">
        <f>IF(Table13[[#This Row],[TCS MP]]&gt;=Table13[[#This Row],[BMP]],IF(Table13[[#This Row],[TCS MP]]&lt;=Table13[[#This Row],[EMP]],"Good","EMP"),"BMP")</f>
        <v>EMP</v>
      </c>
    </row>
    <row r="3033" spans="1:29" ht="24" customHeight="1" x14ac:dyDescent="0.25">
      <c r="A3033" t="s">
        <v>8864</v>
      </c>
      <c r="C3033" t="s">
        <v>203</v>
      </c>
      <c r="D3033" t="s">
        <v>17074</v>
      </c>
      <c r="E3033" t="s">
        <v>8865</v>
      </c>
      <c r="F3033" s="9">
        <f>Table13[[#This Row],[ToMeasure]]-Table13[[#This Row],[FromMeasure]]</f>
        <v>2.4370280000000001E-2</v>
      </c>
      <c r="G3033" s="5" t="s">
        <v>8866</v>
      </c>
      <c r="H3033" s="35">
        <v>0</v>
      </c>
      <c r="I3033" s="56"/>
      <c r="J3033" t="s">
        <v>133</v>
      </c>
      <c r="K3033" s="58" t="s">
        <v>203</v>
      </c>
      <c r="L3033" s="35">
        <v>2.4370280000000001E-2</v>
      </c>
      <c r="M3033" s="56"/>
      <c r="N3033" t="s">
        <v>8867</v>
      </c>
      <c r="O3033" s="2" t="s">
        <v>203</v>
      </c>
      <c r="P3033" s="2" t="s">
        <v>203</v>
      </c>
      <c r="Q3033" s="2" t="s">
        <v>203</v>
      </c>
      <c r="R3033" t="s">
        <v>203</v>
      </c>
      <c r="S3033" t="s">
        <v>203</v>
      </c>
      <c r="T3033" t="s">
        <v>203</v>
      </c>
      <c r="U3033" s="2" t="s">
        <v>203</v>
      </c>
      <c r="V3033" s="2" t="s">
        <v>203</v>
      </c>
      <c r="W3033" s="8" t="s">
        <v>203</v>
      </c>
      <c r="X3033" s="2" t="s">
        <v>203</v>
      </c>
      <c r="Y3033" s="45"/>
      <c r="AC3033" s="1" t="str">
        <f>IF(Table13[[#This Row],[TCS MP]]&gt;=Table13[[#This Row],[BMP]],IF(Table13[[#This Row],[TCS MP]]&lt;=Table13[[#This Row],[EMP]],"Good","EMP"),"BMP")</f>
        <v>EMP</v>
      </c>
    </row>
    <row r="3034" spans="1:29" ht="24" customHeight="1" x14ac:dyDescent="0.25">
      <c r="A3034" t="s">
        <v>4972</v>
      </c>
      <c r="C3034" t="s">
        <v>203</v>
      </c>
      <c r="D3034" t="s">
        <v>17074</v>
      </c>
      <c r="E3034" t="s">
        <v>4973</v>
      </c>
      <c r="F3034" s="9">
        <f>Table13[[#This Row],[ToMeasure]]-Table13[[#This Row],[FromMeasure]]</f>
        <v>3.2551549999999999E-2</v>
      </c>
      <c r="G3034" s="5" t="s">
        <v>4974</v>
      </c>
      <c r="H3034" s="35">
        <v>0</v>
      </c>
      <c r="I3034" s="56"/>
      <c r="J3034" t="s">
        <v>133</v>
      </c>
      <c r="K3034" s="58" t="s">
        <v>203</v>
      </c>
      <c r="L3034" s="35">
        <v>3.2551549999999999E-2</v>
      </c>
      <c r="M3034" s="56"/>
      <c r="N3034" t="s">
        <v>4975</v>
      </c>
      <c r="O3034" s="2" t="s">
        <v>203</v>
      </c>
      <c r="P3034" s="2" t="s">
        <v>203</v>
      </c>
      <c r="Q3034" s="2" t="s">
        <v>203</v>
      </c>
      <c r="R3034" t="s">
        <v>203</v>
      </c>
      <c r="S3034" t="s">
        <v>203</v>
      </c>
      <c r="T3034" t="s">
        <v>203</v>
      </c>
      <c r="U3034" s="2" t="s">
        <v>203</v>
      </c>
      <c r="V3034" s="2" t="s">
        <v>203</v>
      </c>
      <c r="W3034" s="8" t="s">
        <v>203</v>
      </c>
      <c r="X3034" s="2" t="s">
        <v>203</v>
      </c>
      <c r="Y3034" s="45"/>
      <c r="AC3034" s="1" t="str">
        <f>IF(Table13[[#This Row],[TCS MP]]&gt;=Table13[[#This Row],[BMP]],IF(Table13[[#This Row],[TCS MP]]&lt;=Table13[[#This Row],[EMP]],"Good","EMP"),"BMP")</f>
        <v>EMP</v>
      </c>
    </row>
    <row r="3035" spans="1:29" ht="24" customHeight="1" x14ac:dyDescent="0.25">
      <c r="A3035" t="s">
        <v>15324</v>
      </c>
      <c r="C3035" t="s">
        <v>203</v>
      </c>
      <c r="D3035" t="s">
        <v>17074</v>
      </c>
      <c r="E3035" t="s">
        <v>15325</v>
      </c>
      <c r="F3035" s="9">
        <f>Table13[[#This Row],[ToMeasure]]-Table13[[#This Row],[FromMeasure]]</f>
        <v>2.899881E-2</v>
      </c>
      <c r="G3035" s="5" t="s">
        <v>15326</v>
      </c>
      <c r="H3035" s="35">
        <v>0</v>
      </c>
      <c r="I3035" s="56"/>
      <c r="J3035" t="s">
        <v>12459</v>
      </c>
      <c r="K3035" s="58" t="s">
        <v>203</v>
      </c>
      <c r="L3035" s="35">
        <v>2.899881E-2</v>
      </c>
      <c r="M3035" s="56"/>
      <c r="N3035" t="s">
        <v>133</v>
      </c>
      <c r="O3035" s="2" t="s">
        <v>203</v>
      </c>
      <c r="P3035" s="2" t="s">
        <v>203</v>
      </c>
      <c r="Q3035" s="2" t="s">
        <v>203</v>
      </c>
      <c r="R3035" t="s">
        <v>203</v>
      </c>
      <c r="S3035" t="s">
        <v>203</v>
      </c>
      <c r="T3035" t="s">
        <v>203</v>
      </c>
      <c r="U3035" s="2" t="s">
        <v>203</v>
      </c>
      <c r="V3035" s="2" t="s">
        <v>203</v>
      </c>
      <c r="W3035" s="8" t="s">
        <v>203</v>
      </c>
      <c r="X3035" s="2" t="s">
        <v>203</v>
      </c>
      <c r="Y3035" s="45"/>
      <c r="AC3035" s="1" t="str">
        <f>IF(Table13[[#This Row],[TCS MP]]&gt;=Table13[[#This Row],[BMP]],IF(Table13[[#This Row],[TCS MP]]&lt;=Table13[[#This Row],[EMP]],"Good","EMP"),"BMP")</f>
        <v>EMP</v>
      </c>
    </row>
    <row r="3036" spans="1:29" ht="24" customHeight="1" x14ac:dyDescent="0.25">
      <c r="A3036" t="s">
        <v>12461</v>
      </c>
      <c r="C3036" t="s">
        <v>203</v>
      </c>
      <c r="D3036" t="s">
        <v>17074</v>
      </c>
      <c r="E3036" t="s">
        <v>12462</v>
      </c>
      <c r="F3036" s="9">
        <f>Table13[[#This Row],[ToMeasure]]-Table13[[#This Row],[FromMeasure]]</f>
        <v>4.0815770000000001E-2</v>
      </c>
      <c r="G3036" s="5" t="s">
        <v>12463</v>
      </c>
      <c r="H3036" s="35">
        <v>0</v>
      </c>
      <c r="I3036" s="56"/>
      <c r="J3036" t="s">
        <v>12464</v>
      </c>
      <c r="K3036" s="58" t="s">
        <v>203</v>
      </c>
      <c r="L3036" s="35">
        <v>4.0815770000000001E-2</v>
      </c>
      <c r="M3036" s="56"/>
      <c r="N3036" t="s">
        <v>133</v>
      </c>
      <c r="O3036" s="2" t="s">
        <v>203</v>
      </c>
      <c r="P3036" s="2" t="s">
        <v>203</v>
      </c>
      <c r="Q3036" s="2" t="s">
        <v>203</v>
      </c>
      <c r="R3036" t="s">
        <v>203</v>
      </c>
      <c r="S3036" t="s">
        <v>203</v>
      </c>
      <c r="T3036" t="s">
        <v>203</v>
      </c>
      <c r="U3036" s="2" t="s">
        <v>203</v>
      </c>
      <c r="V3036" s="2" t="s">
        <v>203</v>
      </c>
      <c r="W3036" s="8" t="s">
        <v>203</v>
      </c>
      <c r="X3036" s="2" t="s">
        <v>203</v>
      </c>
      <c r="Y3036" s="45"/>
      <c r="AC3036" s="1" t="str">
        <f>IF(Table13[[#This Row],[TCS MP]]&gt;=Table13[[#This Row],[BMP]],IF(Table13[[#This Row],[TCS MP]]&lt;=Table13[[#This Row],[EMP]],"Good","EMP"),"BMP")</f>
        <v>EMP</v>
      </c>
    </row>
    <row r="3037" spans="1:29" ht="24" customHeight="1" x14ac:dyDescent="0.25">
      <c r="A3037" t="s">
        <v>8868</v>
      </c>
      <c r="B3037" t="s">
        <v>20499</v>
      </c>
      <c r="C3037">
        <v>6650</v>
      </c>
      <c r="D3037" t="s">
        <v>17074</v>
      </c>
      <c r="E3037" t="s">
        <v>8869</v>
      </c>
      <c r="F3037" s="9">
        <f>Table13[[#This Row],[ToMeasure]]-Table13[[#This Row],[FromMeasure]]</f>
        <v>0.23906279999999999</v>
      </c>
      <c r="G3037" s="5" t="s">
        <v>8870</v>
      </c>
      <c r="H3037" s="35">
        <v>0</v>
      </c>
      <c r="I3037" s="56"/>
      <c r="J3037" t="s">
        <v>925</v>
      </c>
      <c r="K3037" s="58" t="s">
        <v>203</v>
      </c>
      <c r="L3037" s="35">
        <v>0.23906279999999999</v>
      </c>
      <c r="M3037" s="56"/>
      <c r="N3037" t="s">
        <v>134</v>
      </c>
      <c r="O3037" s="2">
        <v>12036</v>
      </c>
      <c r="P3037" s="2">
        <v>0</v>
      </c>
      <c r="Q3037" s="2">
        <v>12036</v>
      </c>
      <c r="R3037" t="s">
        <v>8871</v>
      </c>
      <c r="S3037">
        <v>11</v>
      </c>
      <c r="T3037" t="s">
        <v>203</v>
      </c>
      <c r="U3037" s="2">
        <v>404</v>
      </c>
      <c r="V3037" s="2">
        <v>335</v>
      </c>
      <c r="W3037" s="8">
        <v>6.1399135925556667E-2</v>
      </c>
      <c r="X3037" s="2">
        <v>15954</v>
      </c>
      <c r="Y3037" s="45"/>
      <c r="AC3037" s="1" t="str">
        <f>IF(Table13[[#This Row],[TCS MP]]&gt;=Table13[[#This Row],[BMP]],IF(Table13[[#This Row],[TCS MP]]&lt;=Table13[[#This Row],[EMP]],"Good","EMP"),"BMP")</f>
        <v>EMP</v>
      </c>
    </row>
    <row r="3038" spans="1:29" ht="24" customHeight="1" x14ac:dyDescent="0.25">
      <c r="A3038" t="s">
        <v>8872</v>
      </c>
      <c r="B3038" t="s">
        <v>20501</v>
      </c>
      <c r="C3038">
        <v>6652</v>
      </c>
      <c r="D3038" t="s">
        <v>17074</v>
      </c>
      <c r="E3038" t="s">
        <v>8873</v>
      </c>
      <c r="F3038" s="9">
        <f>Table13[[#This Row],[ToMeasure]]-Table13[[#This Row],[FromMeasure]]</f>
        <v>0.30560579999999998</v>
      </c>
      <c r="G3038" s="5" t="s">
        <v>4979</v>
      </c>
      <c r="H3038" s="35">
        <v>0</v>
      </c>
      <c r="I3038" s="56"/>
      <c r="J3038" t="s">
        <v>4924</v>
      </c>
      <c r="K3038" s="58" t="s">
        <v>203</v>
      </c>
      <c r="L3038" s="35">
        <v>0.30560579999999998</v>
      </c>
      <c r="M3038" s="56"/>
      <c r="N3038" t="s">
        <v>8874</v>
      </c>
      <c r="O3038" s="2">
        <v>15635</v>
      </c>
      <c r="P3038" s="2">
        <v>0</v>
      </c>
      <c r="Q3038" s="2">
        <v>15635</v>
      </c>
      <c r="R3038" t="s">
        <v>8875</v>
      </c>
      <c r="S3038">
        <v>16</v>
      </c>
      <c r="T3038" t="s">
        <v>203</v>
      </c>
      <c r="U3038" s="2">
        <v>525</v>
      </c>
      <c r="V3038" s="2">
        <v>434</v>
      </c>
      <c r="W3038" s="8">
        <v>6.1336744483530541E-2</v>
      </c>
      <c r="X3038" s="2">
        <v>20725</v>
      </c>
      <c r="Y3038" s="45"/>
      <c r="AC3038" s="1" t="str">
        <f>IF(Table13[[#This Row],[TCS MP]]&gt;=Table13[[#This Row],[BMP]],IF(Table13[[#This Row],[TCS MP]]&lt;=Table13[[#This Row],[EMP]],"Good","EMP"),"BMP")</f>
        <v>EMP</v>
      </c>
    </row>
    <row r="3039" spans="1:29" ht="24" customHeight="1" x14ac:dyDescent="0.25">
      <c r="A3039" t="s">
        <v>8876</v>
      </c>
      <c r="B3039" t="s">
        <v>20500</v>
      </c>
      <c r="C3039">
        <v>6651</v>
      </c>
      <c r="D3039" t="s">
        <v>17074</v>
      </c>
      <c r="E3039" t="s">
        <v>8877</v>
      </c>
      <c r="F3039" s="9">
        <f>Table13[[#This Row],[ToMeasure]]-Table13[[#This Row],[FromMeasure]]</f>
        <v>0.25522127999999999</v>
      </c>
      <c r="G3039" s="5" t="s">
        <v>8878</v>
      </c>
      <c r="H3039" s="35">
        <v>0</v>
      </c>
      <c r="I3039" s="56"/>
      <c r="J3039" t="s">
        <v>8879</v>
      </c>
      <c r="K3039" s="58" t="s">
        <v>203</v>
      </c>
      <c r="L3039" s="35">
        <v>0.25522127999999999</v>
      </c>
      <c r="M3039" s="56"/>
      <c r="N3039" t="s">
        <v>925</v>
      </c>
      <c r="O3039" s="2">
        <v>11661</v>
      </c>
      <c r="P3039" s="2">
        <v>0</v>
      </c>
      <c r="Q3039" s="2">
        <v>11661</v>
      </c>
      <c r="R3039" t="s">
        <v>8880</v>
      </c>
      <c r="S3039">
        <v>11</v>
      </c>
      <c r="T3039" t="s">
        <v>203</v>
      </c>
      <c r="U3039" s="2">
        <v>354</v>
      </c>
      <c r="V3039" s="2">
        <v>1375</v>
      </c>
      <c r="W3039" s="8">
        <v>0.14827201783723523</v>
      </c>
      <c r="X3039" s="2">
        <v>15457</v>
      </c>
      <c r="Y3039" s="45"/>
      <c r="AC3039" s="1" t="str">
        <f>IF(Table13[[#This Row],[TCS MP]]&gt;=Table13[[#This Row],[BMP]],IF(Table13[[#This Row],[TCS MP]]&lt;=Table13[[#This Row],[EMP]],"Good","EMP"),"BMP")</f>
        <v>EMP</v>
      </c>
    </row>
    <row r="3040" spans="1:29" ht="24" customHeight="1" x14ac:dyDescent="0.25">
      <c r="A3040" t="s">
        <v>15327</v>
      </c>
      <c r="B3040" t="s">
        <v>20502</v>
      </c>
      <c r="C3040">
        <v>6653</v>
      </c>
      <c r="D3040" t="s">
        <v>17074</v>
      </c>
      <c r="E3040" t="s">
        <v>15328</v>
      </c>
      <c r="F3040" s="9">
        <f>Table13[[#This Row],[ToMeasure]]-Table13[[#This Row],[FromMeasure]]</f>
        <v>0.20544493999999999</v>
      </c>
      <c r="G3040" s="5" t="s">
        <v>8874</v>
      </c>
      <c r="H3040" s="35">
        <v>0</v>
      </c>
      <c r="I3040" s="56"/>
      <c r="J3040" t="s">
        <v>4979</v>
      </c>
      <c r="K3040" s="58" t="s">
        <v>203</v>
      </c>
      <c r="L3040" s="35">
        <v>0.20544493999999999</v>
      </c>
      <c r="M3040" s="56"/>
      <c r="N3040" t="s">
        <v>4924</v>
      </c>
      <c r="O3040" s="2">
        <v>10059</v>
      </c>
      <c r="P3040" s="2">
        <v>0</v>
      </c>
      <c r="Q3040" s="2">
        <v>10059</v>
      </c>
      <c r="R3040" t="s">
        <v>15329</v>
      </c>
      <c r="S3040">
        <v>9</v>
      </c>
      <c r="T3040" t="s">
        <v>203</v>
      </c>
      <c r="U3040" s="2">
        <v>307</v>
      </c>
      <c r="V3040" s="2">
        <v>1190</v>
      </c>
      <c r="W3040" s="8">
        <v>0.14882195049209662</v>
      </c>
      <c r="X3040" s="2">
        <v>13334</v>
      </c>
      <c r="Y3040" s="45"/>
      <c r="AC3040" s="1" t="str">
        <f>IF(Table13[[#This Row],[TCS MP]]&gt;=Table13[[#This Row],[BMP]],IF(Table13[[#This Row],[TCS MP]]&lt;=Table13[[#This Row],[EMP]],"Good","EMP"),"BMP")</f>
        <v>EMP</v>
      </c>
    </row>
    <row r="3041" spans="1:29" ht="24" customHeight="1" x14ac:dyDescent="0.25">
      <c r="A3041" t="s">
        <v>8881</v>
      </c>
      <c r="B3041" t="s">
        <v>20504</v>
      </c>
      <c r="C3041">
        <v>6655</v>
      </c>
      <c r="D3041" t="s">
        <v>17074</v>
      </c>
      <c r="E3041" t="s">
        <v>8882</v>
      </c>
      <c r="F3041" s="9">
        <f>Table13[[#This Row],[ToMeasure]]-Table13[[#This Row],[FromMeasure]]</f>
        <v>4.26495E-2</v>
      </c>
      <c r="G3041" s="5" t="s">
        <v>8883</v>
      </c>
      <c r="H3041" s="35">
        <v>0</v>
      </c>
      <c r="I3041" s="56"/>
      <c r="J3041" t="s">
        <v>134</v>
      </c>
      <c r="K3041" s="58" t="s">
        <v>203</v>
      </c>
      <c r="L3041" s="35">
        <v>4.26495E-2</v>
      </c>
      <c r="M3041" s="56"/>
      <c r="N3041" t="s">
        <v>4979</v>
      </c>
      <c r="O3041" s="2">
        <v>10212</v>
      </c>
      <c r="P3041" s="2">
        <v>0</v>
      </c>
      <c r="Q3041" s="2">
        <v>10212</v>
      </c>
      <c r="R3041" t="s">
        <v>8884</v>
      </c>
      <c r="S3041">
        <v>10</v>
      </c>
      <c r="T3041" t="s">
        <v>203</v>
      </c>
      <c r="U3041" s="2">
        <v>310</v>
      </c>
      <c r="V3041" s="2">
        <v>1205</v>
      </c>
      <c r="W3041" s="8">
        <v>0.14835487661574617</v>
      </c>
      <c r="X3041" s="2">
        <v>13536</v>
      </c>
      <c r="Y3041" s="45"/>
      <c r="AC3041" s="1" t="str">
        <f>IF(Table13[[#This Row],[TCS MP]]&gt;=Table13[[#This Row],[BMP]],IF(Table13[[#This Row],[TCS MP]]&lt;=Table13[[#This Row],[EMP]],"Good","EMP"),"BMP")</f>
        <v>EMP</v>
      </c>
    </row>
    <row r="3042" spans="1:29" ht="24" customHeight="1" x14ac:dyDescent="0.25">
      <c r="A3042" t="s">
        <v>4976</v>
      </c>
      <c r="B3042" t="s">
        <v>20505</v>
      </c>
      <c r="C3042">
        <v>6656</v>
      </c>
      <c r="D3042" t="s">
        <v>17074</v>
      </c>
      <c r="E3042" t="s">
        <v>4977</v>
      </c>
      <c r="F3042" s="9">
        <f>Table13[[#This Row],[ToMeasure]]-Table13[[#This Row],[FromMeasure]]</f>
        <v>0.1232226</v>
      </c>
      <c r="G3042" s="5" t="s">
        <v>4978</v>
      </c>
      <c r="H3042" s="35">
        <v>0</v>
      </c>
      <c r="I3042" s="56"/>
      <c r="J3042" t="s">
        <v>4979</v>
      </c>
      <c r="K3042" s="58" t="s">
        <v>203</v>
      </c>
      <c r="L3042" s="35">
        <v>0.1232226</v>
      </c>
      <c r="M3042" s="56"/>
      <c r="N3042" t="s">
        <v>134</v>
      </c>
      <c r="O3042" s="2">
        <v>14129</v>
      </c>
      <c r="P3042" s="2">
        <v>0</v>
      </c>
      <c r="Q3042" s="2">
        <v>14129</v>
      </c>
      <c r="R3042" t="s">
        <v>4980</v>
      </c>
      <c r="S3042">
        <v>17</v>
      </c>
      <c r="T3042" t="s">
        <v>203</v>
      </c>
      <c r="U3042" s="2">
        <v>430</v>
      </c>
      <c r="V3042" s="2">
        <v>1666</v>
      </c>
      <c r="W3042" s="8">
        <v>0.14834737065609738</v>
      </c>
      <c r="X3042" s="2">
        <v>18728</v>
      </c>
      <c r="Y3042" s="45"/>
      <c r="AC3042" s="1" t="str">
        <f>IF(Table13[[#This Row],[TCS MP]]&gt;=Table13[[#This Row],[BMP]],IF(Table13[[#This Row],[TCS MP]]&lt;=Table13[[#This Row],[EMP]],"Good","EMP"),"BMP")</f>
        <v>EMP</v>
      </c>
    </row>
    <row r="3043" spans="1:29" ht="24" customHeight="1" x14ac:dyDescent="0.25">
      <c r="A3043" t="s">
        <v>12465</v>
      </c>
      <c r="B3043" t="s">
        <v>20506</v>
      </c>
      <c r="C3043">
        <v>6660</v>
      </c>
      <c r="D3043" t="s">
        <v>17074</v>
      </c>
      <c r="E3043" t="s">
        <v>12466</v>
      </c>
      <c r="F3043" s="9">
        <f>Table13[[#This Row],[ToMeasure]]-Table13[[#This Row],[FromMeasure]]</f>
        <v>0.21728546000000001</v>
      </c>
      <c r="G3043" s="5" t="s">
        <v>12467</v>
      </c>
      <c r="H3043" s="35">
        <v>0</v>
      </c>
      <c r="I3043" s="56"/>
      <c r="J3043" t="s">
        <v>925</v>
      </c>
      <c r="K3043" s="58" t="s">
        <v>203</v>
      </c>
      <c r="L3043" s="35">
        <v>0.21728546000000001</v>
      </c>
      <c r="M3043" s="56"/>
      <c r="N3043" t="s">
        <v>942</v>
      </c>
      <c r="O3043" s="2">
        <v>4341</v>
      </c>
      <c r="P3043" s="2">
        <v>0</v>
      </c>
      <c r="Q3043" s="2">
        <v>4341</v>
      </c>
      <c r="R3043" t="s">
        <v>12468</v>
      </c>
      <c r="S3043">
        <v>13</v>
      </c>
      <c r="T3043" t="s">
        <v>203</v>
      </c>
      <c r="U3043" s="2">
        <v>145</v>
      </c>
      <c r="V3043" s="2">
        <v>118</v>
      </c>
      <c r="W3043" s="8">
        <v>6.0585118636258928E-2</v>
      </c>
      <c r="X3043" s="2">
        <v>5754</v>
      </c>
      <c r="Y3043" s="45"/>
      <c r="AC3043" s="1" t="str">
        <f>IF(Table13[[#This Row],[TCS MP]]&gt;=Table13[[#This Row],[BMP]],IF(Table13[[#This Row],[TCS MP]]&lt;=Table13[[#This Row],[EMP]],"Good","EMP"),"BMP")</f>
        <v>EMP</v>
      </c>
    </row>
    <row r="3044" spans="1:29" ht="24" customHeight="1" x14ac:dyDescent="0.25">
      <c r="A3044" t="s">
        <v>15330</v>
      </c>
      <c r="B3044" t="s">
        <v>20509</v>
      </c>
      <c r="C3044">
        <v>6665</v>
      </c>
      <c r="D3044" t="s">
        <v>17074</v>
      </c>
      <c r="E3044" t="s">
        <v>15331</v>
      </c>
      <c r="F3044" s="9">
        <f>Table13[[#This Row],[ToMeasure]]-Table13[[#This Row],[FromMeasure]]</f>
        <v>0.18113309999999999</v>
      </c>
      <c r="G3044" s="5" t="s">
        <v>15332</v>
      </c>
      <c r="H3044" s="35">
        <v>0</v>
      </c>
      <c r="I3044" s="56"/>
      <c r="J3044" t="s">
        <v>15333</v>
      </c>
      <c r="K3044" s="58" t="s">
        <v>203</v>
      </c>
      <c r="L3044" s="35">
        <v>0.18113309999999999</v>
      </c>
      <c r="M3044" s="56"/>
      <c r="N3044" t="s">
        <v>4924</v>
      </c>
      <c r="O3044" s="2">
        <v>2693</v>
      </c>
      <c r="P3044" s="2">
        <v>0</v>
      </c>
      <c r="Q3044" s="2">
        <v>2693</v>
      </c>
      <c r="R3044" t="s">
        <v>15334</v>
      </c>
      <c r="S3044">
        <v>19</v>
      </c>
      <c r="T3044" t="s">
        <v>203</v>
      </c>
      <c r="U3044" s="2">
        <v>89</v>
      </c>
      <c r="V3044" s="2">
        <v>72</v>
      </c>
      <c r="W3044" s="8">
        <v>5.9784626810248792E-2</v>
      </c>
      <c r="X3044" s="2">
        <v>3570</v>
      </c>
      <c r="Y3044" s="45"/>
      <c r="AC3044" s="1" t="str">
        <f>IF(Table13[[#This Row],[TCS MP]]&gt;=Table13[[#This Row],[BMP]],IF(Table13[[#This Row],[TCS MP]]&lt;=Table13[[#This Row],[EMP]],"Good","EMP"),"BMP")</f>
        <v>EMP</v>
      </c>
    </row>
    <row r="3045" spans="1:29" ht="24" customHeight="1" x14ac:dyDescent="0.25">
      <c r="A3045" t="s">
        <v>8885</v>
      </c>
      <c r="B3045" t="s">
        <v>20507</v>
      </c>
      <c r="C3045">
        <v>6663</v>
      </c>
      <c r="D3045" t="s">
        <v>17074</v>
      </c>
      <c r="E3045" t="s">
        <v>8886</v>
      </c>
      <c r="F3045" s="9">
        <f>Table13[[#This Row],[ToMeasure]]-Table13[[#This Row],[FromMeasure]]</f>
        <v>0.28550281</v>
      </c>
      <c r="G3045" s="5" t="s">
        <v>8887</v>
      </c>
      <c r="H3045" s="35">
        <v>0</v>
      </c>
      <c r="I3045" s="56"/>
      <c r="J3045" t="s">
        <v>942</v>
      </c>
      <c r="K3045" s="58" t="s">
        <v>203</v>
      </c>
      <c r="L3045" s="35">
        <v>0.28550281</v>
      </c>
      <c r="M3045" s="56"/>
      <c r="N3045" t="s">
        <v>4924</v>
      </c>
      <c r="O3045" s="2">
        <v>6595</v>
      </c>
      <c r="P3045" s="2">
        <v>0</v>
      </c>
      <c r="Q3045" s="2">
        <v>6595</v>
      </c>
      <c r="R3045" t="s">
        <v>8888</v>
      </c>
      <c r="S3045">
        <v>19</v>
      </c>
      <c r="T3045" t="s">
        <v>203</v>
      </c>
      <c r="U3045" s="2">
        <v>200</v>
      </c>
      <c r="V3045" s="2">
        <v>777</v>
      </c>
      <c r="W3045" s="8">
        <v>0.14814253222137982</v>
      </c>
      <c r="X3045" s="2">
        <v>8742</v>
      </c>
      <c r="Y3045" s="45"/>
      <c r="AC3045" s="1" t="str">
        <f>IF(Table13[[#This Row],[TCS MP]]&gt;=Table13[[#This Row],[BMP]],IF(Table13[[#This Row],[TCS MP]]&lt;=Table13[[#This Row],[EMP]],"Good","EMP"),"BMP")</f>
        <v>EMP</v>
      </c>
    </row>
    <row r="3046" spans="1:29" ht="24" customHeight="1" x14ac:dyDescent="0.25">
      <c r="A3046" t="s">
        <v>15335</v>
      </c>
      <c r="C3046" t="s">
        <v>203</v>
      </c>
      <c r="D3046" t="s">
        <v>17074</v>
      </c>
      <c r="E3046" t="s">
        <v>15336</v>
      </c>
      <c r="F3046" s="9">
        <f>Table13[[#This Row],[ToMeasure]]-Table13[[#This Row],[FromMeasure]]</f>
        <v>5.0222820000000001E-2</v>
      </c>
      <c r="G3046" s="5" t="s">
        <v>15337</v>
      </c>
      <c r="H3046" s="35">
        <v>0</v>
      </c>
      <c r="I3046" s="56"/>
      <c r="J3046" t="s">
        <v>942</v>
      </c>
      <c r="K3046" s="58" t="s">
        <v>203</v>
      </c>
      <c r="L3046" s="35">
        <v>5.0222820000000001E-2</v>
      </c>
      <c r="M3046" s="56"/>
      <c r="N3046" t="s">
        <v>8887</v>
      </c>
      <c r="O3046" s="2" t="s">
        <v>203</v>
      </c>
      <c r="P3046" s="2" t="s">
        <v>203</v>
      </c>
      <c r="Q3046" s="2" t="s">
        <v>203</v>
      </c>
      <c r="R3046" t="s">
        <v>203</v>
      </c>
      <c r="S3046" t="s">
        <v>203</v>
      </c>
      <c r="T3046" t="s">
        <v>203</v>
      </c>
      <c r="U3046" s="2" t="s">
        <v>203</v>
      </c>
      <c r="V3046" s="2" t="s">
        <v>203</v>
      </c>
      <c r="W3046" s="8" t="s">
        <v>203</v>
      </c>
      <c r="X3046" s="2" t="s">
        <v>203</v>
      </c>
      <c r="Y3046" s="45"/>
      <c r="AC3046" s="1" t="str">
        <f>IF(Table13[[#This Row],[TCS MP]]&gt;=Table13[[#This Row],[BMP]],IF(Table13[[#This Row],[TCS MP]]&lt;=Table13[[#This Row],[EMP]],"Good","EMP"),"BMP")</f>
        <v>EMP</v>
      </c>
    </row>
    <row r="3047" spans="1:29" ht="24" customHeight="1" x14ac:dyDescent="0.25">
      <c r="A3047" t="s">
        <v>12469</v>
      </c>
      <c r="B3047" t="s">
        <v>20510</v>
      </c>
      <c r="C3047">
        <v>6670</v>
      </c>
      <c r="D3047" t="s">
        <v>17074</v>
      </c>
      <c r="E3047" t="s">
        <v>12470</v>
      </c>
      <c r="F3047" s="9">
        <f>Table13[[#This Row],[ToMeasure]]-Table13[[#This Row],[FromMeasure]]</f>
        <v>0.19855395000000001</v>
      </c>
      <c r="G3047" s="5" t="s">
        <v>4984</v>
      </c>
      <c r="H3047" s="35">
        <v>0</v>
      </c>
      <c r="I3047" s="56"/>
      <c r="J3047" t="s">
        <v>925</v>
      </c>
      <c r="K3047" s="58" t="s">
        <v>203</v>
      </c>
      <c r="L3047" s="35">
        <v>0.19855395000000001</v>
      </c>
      <c r="M3047" s="56"/>
      <c r="N3047" t="s">
        <v>12471</v>
      </c>
      <c r="O3047" s="2">
        <v>15629</v>
      </c>
      <c r="P3047" s="2">
        <v>0</v>
      </c>
      <c r="Q3047" s="2">
        <v>15629</v>
      </c>
      <c r="R3047" t="s">
        <v>12472</v>
      </c>
      <c r="S3047">
        <v>9</v>
      </c>
      <c r="T3047" t="s">
        <v>203</v>
      </c>
      <c r="U3047" s="2">
        <v>525</v>
      </c>
      <c r="V3047" s="2">
        <v>434</v>
      </c>
      <c r="W3047" s="8">
        <v>6.1360291765308078E-2</v>
      </c>
      <c r="X3047" s="2">
        <v>20717</v>
      </c>
      <c r="Y3047" s="45"/>
      <c r="AC3047" s="1" t="str">
        <f>IF(Table13[[#This Row],[TCS MP]]&gt;=Table13[[#This Row],[BMP]],IF(Table13[[#This Row],[TCS MP]]&lt;=Table13[[#This Row],[EMP]],"Good","EMP"),"BMP")</f>
        <v>EMP</v>
      </c>
    </row>
    <row r="3048" spans="1:29" ht="24" customHeight="1" x14ac:dyDescent="0.25">
      <c r="A3048" t="s">
        <v>12473</v>
      </c>
      <c r="B3048" t="s">
        <v>20512</v>
      </c>
      <c r="C3048">
        <v>6672</v>
      </c>
      <c r="D3048" t="s">
        <v>17074</v>
      </c>
      <c r="E3048" t="s">
        <v>12474</v>
      </c>
      <c r="F3048" s="9">
        <f>Table13[[#This Row],[ToMeasure]]-Table13[[#This Row],[FromMeasure]]</f>
        <v>0.27480070000000001</v>
      </c>
      <c r="G3048" s="5" t="s">
        <v>12475</v>
      </c>
      <c r="H3048" s="35">
        <v>0</v>
      </c>
      <c r="I3048" s="56"/>
      <c r="J3048" t="s">
        <v>4924</v>
      </c>
      <c r="K3048" s="58" t="s">
        <v>203</v>
      </c>
      <c r="L3048" s="35">
        <v>0.27480070000000001</v>
      </c>
      <c r="M3048" s="56"/>
      <c r="N3048" t="s">
        <v>12471</v>
      </c>
      <c r="O3048" s="2">
        <v>10991</v>
      </c>
      <c r="P3048" s="2">
        <v>0</v>
      </c>
      <c r="Q3048" s="2">
        <v>10991</v>
      </c>
      <c r="R3048" t="s">
        <v>12476</v>
      </c>
      <c r="S3048">
        <v>10</v>
      </c>
      <c r="T3048" t="s">
        <v>203</v>
      </c>
      <c r="U3048" s="2">
        <v>368</v>
      </c>
      <c r="V3048" s="2">
        <v>306</v>
      </c>
      <c r="W3048" s="8">
        <v>6.1322900554999546E-2</v>
      </c>
      <c r="X3048" s="2">
        <v>14569</v>
      </c>
      <c r="Y3048" s="45"/>
      <c r="AC3048" s="1" t="str">
        <f>IF(Table13[[#This Row],[TCS MP]]&gt;=Table13[[#This Row],[BMP]],IF(Table13[[#This Row],[TCS MP]]&lt;=Table13[[#This Row],[EMP]],"Good","EMP"),"BMP")</f>
        <v>EMP</v>
      </c>
    </row>
    <row r="3049" spans="1:29" ht="24" customHeight="1" x14ac:dyDescent="0.25">
      <c r="A3049" t="s">
        <v>15338</v>
      </c>
      <c r="B3049" t="s">
        <v>20511</v>
      </c>
      <c r="C3049">
        <v>6671</v>
      </c>
      <c r="D3049" t="s">
        <v>17074</v>
      </c>
      <c r="E3049" t="s">
        <v>15339</v>
      </c>
      <c r="F3049" s="9">
        <f>Table13[[#This Row],[ToMeasure]]-Table13[[#This Row],[FromMeasure]]</f>
        <v>0.24087161000000001</v>
      </c>
      <c r="G3049" s="5" t="s">
        <v>15340</v>
      </c>
      <c r="H3049" s="35">
        <v>0</v>
      </c>
      <c r="I3049" s="56"/>
      <c r="J3049" t="s">
        <v>12475</v>
      </c>
      <c r="K3049" s="58" t="s">
        <v>203</v>
      </c>
      <c r="L3049" s="35">
        <v>0.24087161000000001</v>
      </c>
      <c r="M3049" s="56"/>
      <c r="N3049" t="s">
        <v>925</v>
      </c>
      <c r="O3049" s="2">
        <v>9737</v>
      </c>
      <c r="P3049" s="2">
        <v>0</v>
      </c>
      <c r="Q3049" s="2">
        <v>9737</v>
      </c>
      <c r="R3049" t="s">
        <v>15341</v>
      </c>
      <c r="S3049">
        <v>10</v>
      </c>
      <c r="T3049" t="s">
        <v>203</v>
      </c>
      <c r="U3049" s="2">
        <v>295</v>
      </c>
      <c r="V3049" s="2">
        <v>1148</v>
      </c>
      <c r="W3049" s="8">
        <v>0.14819759679572764</v>
      </c>
      <c r="X3049" s="2">
        <v>12907</v>
      </c>
      <c r="Y3049" s="45"/>
      <c r="AC3049" s="1" t="str">
        <f>IF(Table13[[#This Row],[TCS MP]]&gt;=Table13[[#This Row],[BMP]],IF(Table13[[#This Row],[TCS MP]]&lt;=Table13[[#This Row],[EMP]],"Good","EMP"),"BMP")</f>
        <v>EMP</v>
      </c>
    </row>
    <row r="3050" spans="1:29" ht="24" customHeight="1" x14ac:dyDescent="0.25">
      <c r="A3050" t="s">
        <v>15342</v>
      </c>
      <c r="B3050" t="s">
        <v>20513</v>
      </c>
      <c r="C3050">
        <v>6673</v>
      </c>
      <c r="D3050" t="s">
        <v>17074</v>
      </c>
      <c r="E3050" t="s">
        <v>15343</v>
      </c>
      <c r="F3050" s="9">
        <f>Table13[[#This Row],[ToMeasure]]-Table13[[#This Row],[FromMeasure]]</f>
        <v>0.23999993999999999</v>
      </c>
      <c r="G3050" s="5" t="s">
        <v>12471</v>
      </c>
      <c r="H3050" s="35">
        <v>0</v>
      </c>
      <c r="I3050" s="56"/>
      <c r="J3050" t="s">
        <v>12475</v>
      </c>
      <c r="K3050" s="58" t="s">
        <v>203</v>
      </c>
      <c r="L3050" s="35">
        <v>0.23999993999999999</v>
      </c>
      <c r="M3050" s="56"/>
      <c r="N3050" t="s">
        <v>15344</v>
      </c>
      <c r="O3050" s="2">
        <v>13496</v>
      </c>
      <c r="P3050" s="2">
        <v>0</v>
      </c>
      <c r="Q3050" s="2">
        <v>13496</v>
      </c>
      <c r="R3050" t="s">
        <v>15345</v>
      </c>
      <c r="S3050">
        <v>9</v>
      </c>
      <c r="T3050" t="s">
        <v>203</v>
      </c>
      <c r="U3050" s="2">
        <v>1103</v>
      </c>
      <c r="V3050" s="2">
        <v>181</v>
      </c>
      <c r="W3050" s="8">
        <v>9.51393005334914E-2</v>
      </c>
      <c r="X3050" s="2">
        <v>17889</v>
      </c>
      <c r="Y3050" s="45"/>
      <c r="AC3050" s="1" t="str">
        <f>IF(Table13[[#This Row],[TCS MP]]&gt;=Table13[[#This Row],[BMP]],IF(Table13[[#This Row],[TCS MP]]&lt;=Table13[[#This Row],[EMP]],"Good","EMP"),"BMP")</f>
        <v>EMP</v>
      </c>
    </row>
    <row r="3051" spans="1:29" ht="24" customHeight="1" x14ac:dyDescent="0.25">
      <c r="A3051" t="s">
        <v>15346</v>
      </c>
      <c r="B3051" t="s">
        <v>20514</v>
      </c>
      <c r="C3051">
        <v>6675</v>
      </c>
      <c r="D3051" t="s">
        <v>17074</v>
      </c>
      <c r="E3051" t="s">
        <v>15347</v>
      </c>
      <c r="F3051" s="9">
        <f>Table13[[#This Row],[ToMeasure]]-Table13[[#This Row],[FromMeasure]]</f>
        <v>0.13770792000000001</v>
      </c>
      <c r="G3051" s="5" t="s">
        <v>15348</v>
      </c>
      <c r="H3051" s="35">
        <v>0</v>
      </c>
      <c r="I3051" s="56"/>
      <c r="J3051" t="s">
        <v>12471</v>
      </c>
      <c r="K3051" s="58" t="s">
        <v>203</v>
      </c>
      <c r="L3051" s="35">
        <v>0.13770792000000001</v>
      </c>
      <c r="M3051" s="56"/>
      <c r="N3051" t="s">
        <v>12471</v>
      </c>
      <c r="O3051" s="2">
        <v>20</v>
      </c>
      <c r="P3051" s="2">
        <v>0</v>
      </c>
      <c r="Q3051" s="2">
        <v>20</v>
      </c>
      <c r="R3051" t="s">
        <v>15349</v>
      </c>
      <c r="S3051">
        <v>39</v>
      </c>
      <c r="T3051" t="s">
        <v>203</v>
      </c>
      <c r="U3051" s="2">
        <v>2</v>
      </c>
      <c r="V3051" s="2">
        <v>2</v>
      </c>
      <c r="W3051" s="8">
        <v>0.2</v>
      </c>
      <c r="X3051" s="2">
        <v>31</v>
      </c>
      <c r="Y3051" s="45"/>
      <c r="AC3051" s="1" t="str">
        <f>IF(Table13[[#This Row],[TCS MP]]&gt;=Table13[[#This Row],[BMP]],IF(Table13[[#This Row],[TCS MP]]&lt;=Table13[[#This Row],[EMP]],"Good","EMP"),"BMP")</f>
        <v>EMP</v>
      </c>
    </row>
    <row r="3052" spans="1:29" ht="24" customHeight="1" x14ac:dyDescent="0.25">
      <c r="A3052" t="s">
        <v>12477</v>
      </c>
      <c r="C3052" t="s">
        <v>203</v>
      </c>
      <c r="D3052" t="s">
        <v>17074</v>
      </c>
      <c r="E3052" t="s">
        <v>12478</v>
      </c>
      <c r="F3052" s="9">
        <f>Table13[[#This Row],[ToMeasure]]-Table13[[#This Row],[FromMeasure]]</f>
        <v>4.8393499999999999E-2</v>
      </c>
      <c r="G3052" s="5" t="s">
        <v>12479</v>
      </c>
      <c r="H3052" s="35">
        <v>0</v>
      </c>
      <c r="I3052" s="56"/>
      <c r="J3052" t="s">
        <v>8892</v>
      </c>
      <c r="K3052" s="58" t="s">
        <v>203</v>
      </c>
      <c r="L3052" s="35">
        <v>4.8393499999999999E-2</v>
      </c>
      <c r="M3052" s="56"/>
      <c r="N3052" t="s">
        <v>12471</v>
      </c>
      <c r="O3052" s="2" t="s">
        <v>203</v>
      </c>
      <c r="P3052" s="2" t="s">
        <v>203</v>
      </c>
      <c r="Q3052" s="2" t="s">
        <v>203</v>
      </c>
      <c r="R3052" t="s">
        <v>203</v>
      </c>
      <c r="S3052" t="s">
        <v>203</v>
      </c>
      <c r="T3052" t="s">
        <v>203</v>
      </c>
      <c r="U3052" s="2" t="s">
        <v>203</v>
      </c>
      <c r="V3052" s="2" t="s">
        <v>203</v>
      </c>
      <c r="W3052" s="8" t="s">
        <v>203</v>
      </c>
      <c r="X3052" s="2" t="s">
        <v>203</v>
      </c>
      <c r="Y3052" s="45"/>
      <c r="AC3052" s="1" t="str">
        <f>IF(Table13[[#This Row],[TCS MP]]&gt;=Table13[[#This Row],[BMP]],IF(Table13[[#This Row],[TCS MP]]&lt;=Table13[[#This Row],[EMP]],"Good","EMP"),"BMP")</f>
        <v>EMP</v>
      </c>
    </row>
    <row r="3053" spans="1:29" ht="24" customHeight="1" x14ac:dyDescent="0.25">
      <c r="A3053" t="s">
        <v>12480</v>
      </c>
      <c r="C3053" t="s">
        <v>203</v>
      </c>
      <c r="D3053" t="s">
        <v>17074</v>
      </c>
      <c r="E3053" t="s">
        <v>12481</v>
      </c>
      <c r="F3053" s="9">
        <f>Table13[[#This Row],[ToMeasure]]-Table13[[#This Row],[FromMeasure]]</f>
        <v>2.5839580000000001E-2</v>
      </c>
      <c r="G3053" s="5" t="s">
        <v>12482</v>
      </c>
      <c r="H3053" s="35">
        <v>0</v>
      </c>
      <c r="I3053" s="56"/>
      <c r="J3053" t="s">
        <v>81</v>
      </c>
      <c r="K3053" s="58" t="s">
        <v>203</v>
      </c>
      <c r="L3053" s="35">
        <v>2.5839580000000001E-2</v>
      </c>
      <c r="M3053" s="56"/>
      <c r="N3053" t="s">
        <v>12471</v>
      </c>
      <c r="O3053" s="2" t="s">
        <v>203</v>
      </c>
      <c r="P3053" s="2" t="s">
        <v>203</v>
      </c>
      <c r="Q3053" s="2" t="s">
        <v>203</v>
      </c>
      <c r="R3053" t="s">
        <v>203</v>
      </c>
      <c r="S3053" t="s">
        <v>203</v>
      </c>
      <c r="T3053" t="s">
        <v>203</v>
      </c>
      <c r="U3053" s="2" t="s">
        <v>203</v>
      </c>
      <c r="V3053" s="2" t="s">
        <v>203</v>
      </c>
      <c r="W3053" s="8" t="s">
        <v>203</v>
      </c>
      <c r="X3053" s="2" t="s">
        <v>203</v>
      </c>
      <c r="Y3053" s="45"/>
      <c r="AC3053" s="1" t="str">
        <f>IF(Table13[[#This Row],[TCS MP]]&gt;=Table13[[#This Row],[BMP]],IF(Table13[[#This Row],[TCS MP]]&lt;=Table13[[#This Row],[EMP]],"Good","EMP"),"BMP")</f>
        <v>EMP</v>
      </c>
    </row>
    <row r="3054" spans="1:29" ht="24" customHeight="1" x14ac:dyDescent="0.25">
      <c r="A3054" t="s">
        <v>15350</v>
      </c>
      <c r="C3054" t="s">
        <v>203</v>
      </c>
      <c r="D3054" t="s">
        <v>17074</v>
      </c>
      <c r="E3054" t="s">
        <v>15351</v>
      </c>
      <c r="F3054" s="9">
        <f>Table13[[#This Row],[ToMeasure]]-Table13[[#This Row],[FromMeasure]]</f>
        <v>4.7107330000000003E-2</v>
      </c>
      <c r="G3054" s="5" t="s">
        <v>4985</v>
      </c>
      <c r="H3054" s="35">
        <v>0</v>
      </c>
      <c r="I3054" s="56"/>
      <c r="J3054" t="s">
        <v>4983</v>
      </c>
      <c r="K3054" s="58" t="s">
        <v>203</v>
      </c>
      <c r="L3054" s="35">
        <v>4.7107330000000003E-2</v>
      </c>
      <c r="M3054" s="56"/>
      <c r="N3054" t="s">
        <v>15340</v>
      </c>
      <c r="O3054" s="2" t="s">
        <v>203</v>
      </c>
      <c r="P3054" s="2" t="s">
        <v>203</v>
      </c>
      <c r="Q3054" s="2" t="s">
        <v>203</v>
      </c>
      <c r="R3054" t="s">
        <v>203</v>
      </c>
      <c r="S3054" t="s">
        <v>203</v>
      </c>
      <c r="T3054" t="s">
        <v>203</v>
      </c>
      <c r="U3054" s="2" t="s">
        <v>203</v>
      </c>
      <c r="V3054" s="2" t="s">
        <v>203</v>
      </c>
      <c r="W3054" s="8" t="s">
        <v>203</v>
      </c>
      <c r="X3054" s="2" t="s">
        <v>203</v>
      </c>
      <c r="Y3054" s="45"/>
      <c r="AC3054" s="1" t="str">
        <f>IF(Table13[[#This Row],[TCS MP]]&gt;=Table13[[#This Row],[BMP]],IF(Table13[[#This Row],[TCS MP]]&lt;=Table13[[#This Row],[EMP]],"Good","EMP"),"BMP")</f>
        <v>EMP</v>
      </c>
    </row>
    <row r="3055" spans="1:29" ht="24" customHeight="1" x14ac:dyDescent="0.25">
      <c r="A3055" t="s">
        <v>4981</v>
      </c>
      <c r="C3055" t="s">
        <v>203</v>
      </c>
      <c r="D3055" t="s">
        <v>17074</v>
      </c>
      <c r="E3055" t="s">
        <v>4982</v>
      </c>
      <c r="F3055" s="9">
        <f>Table13[[#This Row],[ToMeasure]]-Table13[[#This Row],[FromMeasure]]</f>
        <v>5.986412E-2</v>
      </c>
      <c r="G3055" s="5" t="s">
        <v>4983</v>
      </c>
      <c r="H3055" s="35">
        <v>0</v>
      </c>
      <c r="I3055" s="56"/>
      <c r="J3055" t="s">
        <v>4984</v>
      </c>
      <c r="K3055" s="58" t="s">
        <v>203</v>
      </c>
      <c r="L3055" s="35">
        <v>5.986412E-2</v>
      </c>
      <c r="M3055" s="56"/>
      <c r="N3055" t="s">
        <v>4985</v>
      </c>
      <c r="O3055" s="2" t="s">
        <v>203</v>
      </c>
      <c r="P3055" s="2" t="s">
        <v>203</v>
      </c>
      <c r="Q3055" s="2" t="s">
        <v>203</v>
      </c>
      <c r="R3055" t="s">
        <v>203</v>
      </c>
      <c r="S3055" t="s">
        <v>203</v>
      </c>
      <c r="T3055" t="s">
        <v>203</v>
      </c>
      <c r="U3055" s="2" t="s">
        <v>203</v>
      </c>
      <c r="V3055" s="2" t="s">
        <v>203</v>
      </c>
      <c r="W3055" s="8" t="s">
        <v>203</v>
      </c>
      <c r="X3055" s="2" t="s">
        <v>203</v>
      </c>
      <c r="Y3055" s="45"/>
      <c r="AC3055" s="1" t="str">
        <f>IF(Table13[[#This Row],[TCS MP]]&gt;=Table13[[#This Row],[BMP]],IF(Table13[[#This Row],[TCS MP]]&lt;=Table13[[#This Row],[EMP]],"Good","EMP"),"BMP")</f>
        <v>EMP</v>
      </c>
    </row>
    <row r="3056" spans="1:29" ht="24" customHeight="1" x14ac:dyDescent="0.25">
      <c r="A3056" t="s">
        <v>15352</v>
      </c>
      <c r="C3056" t="s">
        <v>203</v>
      </c>
      <c r="D3056" t="s">
        <v>17074</v>
      </c>
      <c r="E3056" t="s">
        <v>15353</v>
      </c>
      <c r="F3056" s="9">
        <f>Table13[[#This Row],[ToMeasure]]-Table13[[#This Row],[FromMeasure]]</f>
        <v>4.776648E-2</v>
      </c>
      <c r="G3056" s="5" t="s">
        <v>8892</v>
      </c>
      <c r="H3056" s="35">
        <v>0</v>
      </c>
      <c r="I3056" s="56"/>
      <c r="J3056" t="s">
        <v>12475</v>
      </c>
      <c r="K3056" s="58" t="s">
        <v>203</v>
      </c>
      <c r="L3056" s="35">
        <v>4.776648E-2</v>
      </c>
      <c r="M3056" s="56"/>
      <c r="N3056" t="s">
        <v>12479</v>
      </c>
      <c r="O3056" s="2" t="s">
        <v>203</v>
      </c>
      <c r="P3056" s="2" t="s">
        <v>203</v>
      </c>
      <c r="Q3056" s="2" t="s">
        <v>203</v>
      </c>
      <c r="R3056" t="s">
        <v>203</v>
      </c>
      <c r="S3056" t="s">
        <v>203</v>
      </c>
      <c r="T3056" t="s">
        <v>203</v>
      </c>
      <c r="U3056" s="2" t="s">
        <v>203</v>
      </c>
      <c r="V3056" s="2" t="s">
        <v>203</v>
      </c>
      <c r="W3056" s="8" t="s">
        <v>203</v>
      </c>
      <c r="X3056" s="2" t="s">
        <v>203</v>
      </c>
      <c r="Y3056" s="45"/>
      <c r="AC3056" s="1" t="str">
        <f>IF(Table13[[#This Row],[TCS MP]]&gt;=Table13[[#This Row],[BMP]],IF(Table13[[#This Row],[TCS MP]]&lt;=Table13[[#This Row],[EMP]],"Good","EMP"),"BMP")</f>
        <v>EMP</v>
      </c>
    </row>
    <row r="3057" spans="1:29" ht="24" customHeight="1" x14ac:dyDescent="0.25">
      <c r="A3057" t="s">
        <v>8889</v>
      </c>
      <c r="C3057" t="s">
        <v>203</v>
      </c>
      <c r="D3057" t="s">
        <v>17074</v>
      </c>
      <c r="E3057" t="s">
        <v>8890</v>
      </c>
      <c r="F3057" s="9">
        <f>Table13[[#This Row],[ToMeasure]]-Table13[[#This Row],[FromMeasure]]</f>
        <v>3.5232699999999999E-2</v>
      </c>
      <c r="G3057" s="5" t="s">
        <v>8891</v>
      </c>
      <c r="H3057" s="35">
        <v>0</v>
      </c>
      <c r="I3057" s="56"/>
      <c r="J3057" t="s">
        <v>8892</v>
      </c>
      <c r="K3057" s="58" t="s">
        <v>203</v>
      </c>
      <c r="L3057" s="35">
        <v>3.5232699999999999E-2</v>
      </c>
      <c r="M3057" s="56"/>
      <c r="N3057" t="s">
        <v>81</v>
      </c>
      <c r="O3057" s="2" t="s">
        <v>203</v>
      </c>
      <c r="P3057" s="2" t="s">
        <v>203</v>
      </c>
      <c r="Q3057" s="2" t="s">
        <v>203</v>
      </c>
      <c r="R3057" t="s">
        <v>203</v>
      </c>
      <c r="S3057" t="s">
        <v>203</v>
      </c>
      <c r="T3057" t="s">
        <v>203</v>
      </c>
      <c r="U3057" s="2" t="s">
        <v>203</v>
      </c>
      <c r="V3057" s="2" t="s">
        <v>203</v>
      </c>
      <c r="W3057" s="8" t="s">
        <v>203</v>
      </c>
      <c r="X3057" s="2" t="s">
        <v>203</v>
      </c>
      <c r="Y3057" s="45"/>
      <c r="AC3057" s="1" t="str">
        <f>IF(Table13[[#This Row],[TCS MP]]&gt;=Table13[[#This Row],[BMP]],IF(Table13[[#This Row],[TCS MP]]&lt;=Table13[[#This Row],[EMP]],"Good","EMP"),"BMP")</f>
        <v>EMP</v>
      </c>
    </row>
    <row r="3058" spans="1:29" ht="24" customHeight="1" x14ac:dyDescent="0.25">
      <c r="A3058" t="s">
        <v>15354</v>
      </c>
      <c r="B3058" t="s">
        <v>20515</v>
      </c>
      <c r="C3058">
        <v>6680</v>
      </c>
      <c r="D3058" t="s">
        <v>17074</v>
      </c>
      <c r="E3058" t="s">
        <v>15355</v>
      </c>
      <c r="F3058" s="9">
        <f>Table13[[#This Row],[ToMeasure]]-Table13[[#This Row],[FromMeasure]]</f>
        <v>0.24184845999999999</v>
      </c>
      <c r="G3058" s="5" t="s">
        <v>12488</v>
      </c>
      <c r="H3058" s="35">
        <v>0</v>
      </c>
      <c r="I3058" s="56"/>
      <c r="J3058" t="s">
        <v>925</v>
      </c>
      <c r="K3058" s="58" t="s">
        <v>203</v>
      </c>
      <c r="L3058" s="35">
        <v>0.24184845999999999</v>
      </c>
      <c r="M3058" s="56"/>
      <c r="N3058" t="s">
        <v>8896</v>
      </c>
      <c r="O3058" s="2">
        <v>16113</v>
      </c>
      <c r="P3058" s="2">
        <v>0</v>
      </c>
      <c r="Q3058" s="2">
        <v>16113</v>
      </c>
      <c r="R3058" t="s">
        <v>15356</v>
      </c>
      <c r="S3058">
        <v>10</v>
      </c>
      <c r="T3058" t="s">
        <v>203</v>
      </c>
      <c r="U3058" s="2">
        <v>551</v>
      </c>
      <c r="V3058" s="2">
        <v>456</v>
      </c>
      <c r="W3058" s="8">
        <v>6.2496121144417549E-2</v>
      </c>
      <c r="X3058" s="2">
        <v>21358</v>
      </c>
      <c r="Y3058" s="45"/>
      <c r="AC3058" s="1" t="str">
        <f>IF(Table13[[#This Row],[TCS MP]]&gt;=Table13[[#This Row],[BMP]],IF(Table13[[#This Row],[TCS MP]]&lt;=Table13[[#This Row],[EMP]],"Good","EMP"),"BMP")</f>
        <v>EMP</v>
      </c>
    </row>
    <row r="3059" spans="1:29" ht="24" customHeight="1" x14ac:dyDescent="0.25">
      <c r="A3059" t="s">
        <v>8893</v>
      </c>
      <c r="B3059" t="s">
        <v>20517</v>
      </c>
      <c r="C3059">
        <v>6682</v>
      </c>
      <c r="D3059" t="s">
        <v>17074</v>
      </c>
      <c r="E3059" t="s">
        <v>8894</v>
      </c>
      <c r="F3059" s="9">
        <f>Table13[[#This Row],[ToMeasure]]-Table13[[#This Row],[FromMeasure]]</f>
        <v>0.24241452999999999</v>
      </c>
      <c r="G3059" s="5" t="s">
        <v>8895</v>
      </c>
      <c r="H3059" s="35">
        <v>0</v>
      </c>
      <c r="I3059" s="56"/>
      <c r="J3059" t="s">
        <v>4924</v>
      </c>
      <c r="K3059" s="58" t="s">
        <v>203</v>
      </c>
      <c r="L3059" s="35">
        <v>0.24241452999999999</v>
      </c>
      <c r="M3059" s="56"/>
      <c r="N3059" t="s">
        <v>8896</v>
      </c>
      <c r="O3059" s="2">
        <v>12413</v>
      </c>
      <c r="P3059" s="2">
        <v>0</v>
      </c>
      <c r="Q3059" s="2">
        <v>12413</v>
      </c>
      <c r="R3059" t="s">
        <v>8897</v>
      </c>
      <c r="S3059">
        <v>9</v>
      </c>
      <c r="T3059" t="s">
        <v>203</v>
      </c>
      <c r="U3059" s="2">
        <v>423</v>
      </c>
      <c r="V3059" s="2">
        <v>352</v>
      </c>
      <c r="W3059" s="8">
        <v>6.2434544429227426E-2</v>
      </c>
      <c r="X3059" s="2">
        <v>16454</v>
      </c>
      <c r="Y3059" s="45"/>
      <c r="AC3059" s="1" t="str">
        <f>IF(Table13[[#This Row],[TCS MP]]&gt;=Table13[[#This Row],[BMP]],IF(Table13[[#This Row],[TCS MP]]&lt;=Table13[[#This Row],[EMP]],"Good","EMP"),"BMP")</f>
        <v>EMP</v>
      </c>
    </row>
    <row r="3060" spans="1:29" ht="24" customHeight="1" x14ac:dyDescent="0.25">
      <c r="A3060" t="s">
        <v>15357</v>
      </c>
      <c r="B3060" t="s">
        <v>20516</v>
      </c>
      <c r="C3060">
        <v>6681</v>
      </c>
      <c r="D3060" t="s">
        <v>17074</v>
      </c>
      <c r="E3060" t="s">
        <v>15358</v>
      </c>
      <c r="F3060" s="9">
        <f>Table13[[#This Row],[ToMeasure]]-Table13[[#This Row],[FromMeasure]]</f>
        <v>0.25259487000000003</v>
      </c>
      <c r="G3060" s="5" t="s">
        <v>8896</v>
      </c>
      <c r="H3060" s="35">
        <v>0</v>
      </c>
      <c r="I3060" s="56"/>
      <c r="J3060" t="s">
        <v>8895</v>
      </c>
      <c r="K3060" s="58" t="s">
        <v>203</v>
      </c>
      <c r="L3060" s="35">
        <v>0.25259487000000003</v>
      </c>
      <c r="M3060" s="56"/>
      <c r="N3060" t="s">
        <v>925</v>
      </c>
      <c r="O3060" s="2">
        <v>11188</v>
      </c>
      <c r="P3060" s="2">
        <v>0</v>
      </c>
      <c r="Q3060" s="2">
        <v>11188</v>
      </c>
      <c r="R3060" t="s">
        <v>15359</v>
      </c>
      <c r="S3060">
        <v>9</v>
      </c>
      <c r="T3060" t="s">
        <v>203</v>
      </c>
      <c r="U3060" s="2">
        <v>338</v>
      </c>
      <c r="V3060" s="2">
        <v>1307</v>
      </c>
      <c r="W3060" s="8">
        <v>0.14703253485877726</v>
      </c>
      <c r="X3060" s="2">
        <v>14830</v>
      </c>
      <c r="Y3060" s="45"/>
      <c r="AC3060" s="1" t="str">
        <f>IF(Table13[[#This Row],[TCS MP]]&gt;=Table13[[#This Row],[BMP]],IF(Table13[[#This Row],[TCS MP]]&lt;=Table13[[#This Row],[EMP]],"Good","EMP"),"BMP")</f>
        <v>EMP</v>
      </c>
    </row>
    <row r="3061" spans="1:29" ht="24" customHeight="1" x14ac:dyDescent="0.25">
      <c r="A3061" t="s">
        <v>8898</v>
      </c>
      <c r="B3061" t="s">
        <v>20518</v>
      </c>
      <c r="C3061">
        <v>6683</v>
      </c>
      <c r="D3061" t="s">
        <v>17074</v>
      </c>
      <c r="E3061" t="s">
        <v>8899</v>
      </c>
      <c r="F3061" s="9">
        <f>Table13[[#This Row],[ToMeasure]]-Table13[[#This Row],[FromMeasure]]</f>
        <v>0.22805329999999999</v>
      </c>
      <c r="G3061" s="5" t="s">
        <v>8900</v>
      </c>
      <c r="H3061" s="35">
        <v>0</v>
      </c>
      <c r="I3061" s="56"/>
      <c r="J3061" t="s">
        <v>8895</v>
      </c>
      <c r="K3061" s="58" t="s">
        <v>203</v>
      </c>
      <c r="L3061" s="35">
        <v>0.22805329999999999</v>
      </c>
      <c r="M3061" s="56"/>
      <c r="N3061" t="s">
        <v>4924</v>
      </c>
      <c r="O3061" s="2">
        <v>15458</v>
      </c>
      <c r="P3061" s="2">
        <v>0</v>
      </c>
      <c r="Q3061" s="2">
        <v>15458</v>
      </c>
      <c r="R3061" t="s">
        <v>8901</v>
      </c>
      <c r="S3061">
        <v>11</v>
      </c>
      <c r="T3061" t="s">
        <v>203</v>
      </c>
      <c r="U3061" s="2">
        <v>466</v>
      </c>
      <c r="V3061" s="2">
        <v>1810</v>
      </c>
      <c r="W3061" s="8">
        <v>0.14723767628412474</v>
      </c>
      <c r="X3061" s="2">
        <v>20490</v>
      </c>
      <c r="Y3061" s="45"/>
      <c r="AC3061" s="1" t="str">
        <f>IF(Table13[[#This Row],[TCS MP]]&gt;=Table13[[#This Row],[BMP]],IF(Table13[[#This Row],[TCS MP]]&lt;=Table13[[#This Row],[EMP]],"Good","EMP"),"BMP")</f>
        <v>EMP</v>
      </c>
    </row>
    <row r="3062" spans="1:29" ht="24" customHeight="1" x14ac:dyDescent="0.25">
      <c r="A3062" t="s">
        <v>12483</v>
      </c>
      <c r="C3062" t="s">
        <v>203</v>
      </c>
      <c r="D3062" t="s">
        <v>17074</v>
      </c>
      <c r="E3062" t="s">
        <v>12484</v>
      </c>
      <c r="F3062" s="9">
        <f>Table13[[#This Row],[ToMeasure]]-Table13[[#This Row],[FromMeasure]]</f>
        <v>4.7609270000000002E-2</v>
      </c>
      <c r="G3062" s="5" t="s">
        <v>8905</v>
      </c>
      <c r="H3062" s="35">
        <v>0</v>
      </c>
      <c r="I3062" s="56"/>
      <c r="J3062" t="s">
        <v>8904</v>
      </c>
      <c r="K3062" s="58" t="s">
        <v>203</v>
      </c>
      <c r="L3062" s="35">
        <v>4.7609270000000002E-2</v>
      </c>
      <c r="M3062" s="56"/>
      <c r="N3062" t="s">
        <v>8900</v>
      </c>
      <c r="O3062" s="2" t="s">
        <v>203</v>
      </c>
      <c r="P3062" s="2" t="s">
        <v>203</v>
      </c>
      <c r="Q3062" s="2" t="s">
        <v>203</v>
      </c>
      <c r="R3062" t="s">
        <v>203</v>
      </c>
      <c r="S3062" t="s">
        <v>203</v>
      </c>
      <c r="T3062" t="s">
        <v>203</v>
      </c>
      <c r="U3062" s="2" t="s">
        <v>203</v>
      </c>
      <c r="V3062" s="2" t="s">
        <v>203</v>
      </c>
      <c r="W3062" s="8" t="s">
        <v>203</v>
      </c>
      <c r="X3062" s="2" t="s">
        <v>203</v>
      </c>
      <c r="Y3062" s="45"/>
      <c r="AC3062" s="1" t="str">
        <f>IF(Table13[[#This Row],[TCS MP]]&gt;=Table13[[#This Row],[BMP]],IF(Table13[[#This Row],[TCS MP]]&lt;=Table13[[#This Row],[EMP]],"Good","EMP"),"BMP")</f>
        <v>EMP</v>
      </c>
    </row>
    <row r="3063" spans="1:29" ht="24" customHeight="1" x14ac:dyDescent="0.25">
      <c r="A3063" t="s">
        <v>15360</v>
      </c>
      <c r="C3063" t="s">
        <v>203</v>
      </c>
      <c r="D3063" t="s">
        <v>17074</v>
      </c>
      <c r="E3063" t="s">
        <v>15361</v>
      </c>
      <c r="F3063" s="9">
        <f>Table13[[#This Row],[ToMeasure]]-Table13[[#This Row],[FromMeasure]]</f>
        <v>4.0909910000000001E-2</v>
      </c>
      <c r="G3063" s="5" t="s">
        <v>12489</v>
      </c>
      <c r="H3063" s="35">
        <v>0</v>
      </c>
      <c r="I3063" s="56"/>
      <c r="J3063" t="s">
        <v>12487</v>
      </c>
      <c r="K3063" s="58" t="s">
        <v>203</v>
      </c>
      <c r="L3063" s="35">
        <v>4.0909910000000001E-2</v>
      </c>
      <c r="M3063" s="56"/>
      <c r="N3063" t="s">
        <v>8896</v>
      </c>
      <c r="O3063" s="2" t="s">
        <v>203</v>
      </c>
      <c r="P3063" s="2" t="s">
        <v>203</v>
      </c>
      <c r="Q3063" s="2" t="s">
        <v>203</v>
      </c>
      <c r="R3063" t="s">
        <v>203</v>
      </c>
      <c r="S3063" t="s">
        <v>203</v>
      </c>
      <c r="T3063" t="s">
        <v>203</v>
      </c>
      <c r="U3063" s="2" t="s">
        <v>203</v>
      </c>
      <c r="V3063" s="2" t="s">
        <v>203</v>
      </c>
      <c r="W3063" s="8" t="s">
        <v>203</v>
      </c>
      <c r="X3063" s="2" t="s">
        <v>203</v>
      </c>
      <c r="Y3063" s="45"/>
      <c r="AC3063" s="1" t="str">
        <f>IF(Table13[[#This Row],[TCS MP]]&gt;=Table13[[#This Row],[BMP]],IF(Table13[[#This Row],[TCS MP]]&lt;=Table13[[#This Row],[EMP]],"Good","EMP"),"BMP")</f>
        <v>EMP</v>
      </c>
    </row>
    <row r="3064" spans="1:29" ht="24" customHeight="1" x14ac:dyDescent="0.25">
      <c r="A3064" t="s">
        <v>12485</v>
      </c>
      <c r="C3064" t="s">
        <v>203</v>
      </c>
      <c r="D3064" t="s">
        <v>17074</v>
      </c>
      <c r="E3064" t="s">
        <v>12486</v>
      </c>
      <c r="F3064" s="9">
        <f>Table13[[#This Row],[ToMeasure]]-Table13[[#This Row],[FromMeasure]]</f>
        <v>4.1941319999999997E-2</v>
      </c>
      <c r="G3064" s="5" t="s">
        <v>12487</v>
      </c>
      <c r="H3064" s="35">
        <v>0</v>
      </c>
      <c r="I3064" s="56"/>
      <c r="J3064" t="s">
        <v>12488</v>
      </c>
      <c r="K3064" s="58" t="s">
        <v>203</v>
      </c>
      <c r="L3064" s="35">
        <v>4.1941319999999997E-2</v>
      </c>
      <c r="M3064" s="56"/>
      <c r="N3064" t="s">
        <v>12489</v>
      </c>
      <c r="O3064" s="2" t="s">
        <v>203</v>
      </c>
      <c r="P3064" s="2" t="s">
        <v>203</v>
      </c>
      <c r="Q3064" s="2" t="s">
        <v>203</v>
      </c>
      <c r="R3064" t="s">
        <v>203</v>
      </c>
      <c r="S3064" t="s">
        <v>203</v>
      </c>
      <c r="T3064" t="s">
        <v>203</v>
      </c>
      <c r="U3064" s="2" t="s">
        <v>203</v>
      </c>
      <c r="V3064" s="2" t="s">
        <v>203</v>
      </c>
      <c r="W3064" s="8" t="s">
        <v>203</v>
      </c>
      <c r="X3064" s="2" t="s">
        <v>203</v>
      </c>
      <c r="Y3064" s="45"/>
      <c r="AC3064" s="1" t="str">
        <f>IF(Table13[[#This Row],[TCS MP]]&gt;=Table13[[#This Row],[BMP]],IF(Table13[[#This Row],[TCS MP]]&lt;=Table13[[#This Row],[EMP]],"Good","EMP"),"BMP")</f>
        <v>EMP</v>
      </c>
    </row>
    <row r="3065" spans="1:29" ht="24" customHeight="1" x14ac:dyDescent="0.25">
      <c r="A3065" t="s">
        <v>8902</v>
      </c>
      <c r="C3065" t="s">
        <v>203</v>
      </c>
      <c r="D3065" t="s">
        <v>17074</v>
      </c>
      <c r="E3065" t="s">
        <v>8903</v>
      </c>
      <c r="F3065" s="9">
        <f>Table13[[#This Row],[ToMeasure]]-Table13[[#This Row],[FromMeasure]]</f>
        <v>4.7438889999999997E-2</v>
      </c>
      <c r="G3065" s="5" t="s">
        <v>8904</v>
      </c>
      <c r="H3065" s="35">
        <v>0</v>
      </c>
      <c r="I3065" s="56"/>
      <c r="J3065" t="s">
        <v>8895</v>
      </c>
      <c r="K3065" s="58" t="s">
        <v>203</v>
      </c>
      <c r="L3065" s="35">
        <v>4.7438889999999997E-2</v>
      </c>
      <c r="M3065" s="56"/>
      <c r="N3065" t="s">
        <v>8905</v>
      </c>
      <c r="O3065" s="2" t="s">
        <v>203</v>
      </c>
      <c r="P3065" s="2" t="s">
        <v>203</v>
      </c>
      <c r="Q3065" s="2" t="s">
        <v>203</v>
      </c>
      <c r="R3065" t="s">
        <v>203</v>
      </c>
      <c r="S3065" t="s">
        <v>203</v>
      </c>
      <c r="T3065" t="s">
        <v>203</v>
      </c>
      <c r="U3065" s="2" t="s">
        <v>203</v>
      </c>
      <c r="V3065" s="2" t="s">
        <v>203</v>
      </c>
      <c r="W3065" s="8" t="s">
        <v>203</v>
      </c>
      <c r="X3065" s="2" t="s">
        <v>203</v>
      </c>
      <c r="Y3065" s="45"/>
      <c r="AC3065" s="1" t="str">
        <f>IF(Table13[[#This Row],[TCS MP]]&gt;=Table13[[#This Row],[BMP]],IF(Table13[[#This Row],[TCS MP]]&lt;=Table13[[#This Row],[EMP]],"Good","EMP"),"BMP")</f>
        <v>EMP</v>
      </c>
    </row>
    <row r="3066" spans="1:29" ht="24" customHeight="1" x14ac:dyDescent="0.25">
      <c r="A3066" t="s">
        <v>15362</v>
      </c>
      <c r="B3066" t="s">
        <v>20520</v>
      </c>
      <c r="C3066">
        <v>6690</v>
      </c>
      <c r="D3066" t="s">
        <v>17074</v>
      </c>
      <c r="E3066" t="s">
        <v>15363</v>
      </c>
      <c r="F3066" s="9">
        <f>Table13[[#This Row],[ToMeasure]]-Table13[[#This Row],[FromMeasure]]</f>
        <v>0.30466859000000002</v>
      </c>
      <c r="G3066" s="5" t="s">
        <v>15364</v>
      </c>
      <c r="H3066" s="35">
        <v>0</v>
      </c>
      <c r="I3066" s="56"/>
      <c r="J3066" t="s">
        <v>925</v>
      </c>
      <c r="K3066" s="58" t="s">
        <v>203</v>
      </c>
      <c r="L3066" s="35">
        <v>0.30466859000000002</v>
      </c>
      <c r="M3066" s="56"/>
      <c r="N3066" t="s">
        <v>660</v>
      </c>
      <c r="O3066" s="2">
        <v>9618</v>
      </c>
      <c r="P3066" s="2">
        <v>0</v>
      </c>
      <c r="Q3066" s="2">
        <v>9618</v>
      </c>
      <c r="R3066" t="s">
        <v>15365</v>
      </c>
      <c r="S3066">
        <v>11</v>
      </c>
      <c r="T3066" t="s">
        <v>203</v>
      </c>
      <c r="U3066" s="2">
        <v>329</v>
      </c>
      <c r="V3066" s="2">
        <v>271</v>
      </c>
      <c r="W3066" s="8">
        <v>6.2383031815346227E-2</v>
      </c>
      <c r="X3066" s="2">
        <v>12749</v>
      </c>
      <c r="Y3066" s="45"/>
      <c r="AC3066" s="1" t="str">
        <f>IF(Table13[[#This Row],[TCS MP]]&gt;=Table13[[#This Row],[BMP]],IF(Table13[[#This Row],[TCS MP]]&lt;=Table13[[#This Row],[EMP]],"Good","EMP"),"BMP")</f>
        <v>EMP</v>
      </c>
    </row>
    <row r="3067" spans="1:29" ht="24" customHeight="1" x14ac:dyDescent="0.25">
      <c r="A3067" t="s">
        <v>4986</v>
      </c>
      <c r="B3067" t="s">
        <v>20521</v>
      </c>
      <c r="C3067">
        <v>6693</v>
      </c>
      <c r="D3067" t="s">
        <v>17074</v>
      </c>
      <c r="E3067" t="s">
        <v>4987</v>
      </c>
      <c r="F3067" s="9">
        <f>Table13[[#This Row],[ToMeasure]]-Table13[[#This Row],[FromMeasure]]</f>
        <v>0.2489693</v>
      </c>
      <c r="G3067" s="5" t="s">
        <v>4988</v>
      </c>
      <c r="H3067" s="35">
        <v>0</v>
      </c>
      <c r="I3067" s="56"/>
      <c r="J3067" t="s">
        <v>660</v>
      </c>
      <c r="K3067" s="58" t="s">
        <v>203</v>
      </c>
      <c r="L3067" s="35">
        <v>0.2489693</v>
      </c>
      <c r="M3067" s="56"/>
      <c r="N3067" t="s">
        <v>4924</v>
      </c>
      <c r="O3067" s="2">
        <v>8820</v>
      </c>
      <c r="P3067" s="2">
        <v>0</v>
      </c>
      <c r="Q3067" s="2">
        <v>8820</v>
      </c>
      <c r="R3067" t="s">
        <v>4989</v>
      </c>
      <c r="S3067">
        <v>12</v>
      </c>
      <c r="T3067" t="s">
        <v>203</v>
      </c>
      <c r="U3067" s="2">
        <v>266</v>
      </c>
      <c r="V3067" s="2">
        <v>1033</v>
      </c>
      <c r="W3067" s="8">
        <v>0.14727891156462586</v>
      </c>
      <c r="X3067" s="2">
        <v>11691</v>
      </c>
      <c r="Y3067" s="45"/>
      <c r="AC3067" s="1" t="str">
        <f>IF(Table13[[#This Row],[TCS MP]]&gt;=Table13[[#This Row],[BMP]],IF(Table13[[#This Row],[TCS MP]]&lt;=Table13[[#This Row],[EMP]],"Good","EMP"),"BMP")</f>
        <v>EMP</v>
      </c>
    </row>
    <row r="3068" spans="1:29" ht="24" customHeight="1" x14ac:dyDescent="0.25">
      <c r="A3068" t="s">
        <v>15366</v>
      </c>
      <c r="C3068" t="s">
        <v>203</v>
      </c>
      <c r="D3068" t="s">
        <v>17074</v>
      </c>
      <c r="E3068" t="s">
        <v>15367</v>
      </c>
      <c r="F3068" s="9">
        <f>Table13[[#This Row],[ToMeasure]]-Table13[[#This Row],[FromMeasure]]</f>
        <v>1.8192070000000001E-2</v>
      </c>
      <c r="G3068" s="5" t="s">
        <v>15368</v>
      </c>
      <c r="H3068" s="35">
        <v>0</v>
      </c>
      <c r="I3068" s="56"/>
      <c r="J3068" t="s">
        <v>660</v>
      </c>
      <c r="K3068" s="58" t="s">
        <v>203</v>
      </c>
      <c r="L3068" s="35">
        <v>1.8192070000000001E-2</v>
      </c>
      <c r="M3068" s="56"/>
      <c r="N3068" t="s">
        <v>4988</v>
      </c>
      <c r="O3068" s="2" t="s">
        <v>203</v>
      </c>
      <c r="P3068" s="2" t="s">
        <v>203</v>
      </c>
      <c r="Q3068" s="2" t="s">
        <v>203</v>
      </c>
      <c r="R3068" t="s">
        <v>203</v>
      </c>
      <c r="S3068" t="s">
        <v>203</v>
      </c>
      <c r="T3068" t="s">
        <v>203</v>
      </c>
      <c r="U3068" s="2" t="s">
        <v>203</v>
      </c>
      <c r="V3068" s="2" t="s">
        <v>203</v>
      </c>
      <c r="W3068" s="8" t="s">
        <v>203</v>
      </c>
      <c r="X3068" s="2" t="s">
        <v>203</v>
      </c>
      <c r="Y3068" s="45"/>
      <c r="AC3068" s="1" t="str">
        <f>IF(Table13[[#This Row],[TCS MP]]&gt;=Table13[[#This Row],[BMP]],IF(Table13[[#This Row],[TCS MP]]&lt;=Table13[[#This Row],[EMP]],"Good","EMP"),"BMP")</f>
        <v>EMP</v>
      </c>
    </row>
    <row r="3069" spans="1:29" ht="24" customHeight="1" x14ac:dyDescent="0.25">
      <c r="A3069" t="s">
        <v>8906</v>
      </c>
      <c r="B3069" t="s">
        <v>20523</v>
      </c>
      <c r="C3069">
        <v>6700</v>
      </c>
      <c r="D3069" t="s">
        <v>17074</v>
      </c>
      <c r="E3069" t="s">
        <v>8907</v>
      </c>
      <c r="F3069" s="9">
        <f>Table13[[#This Row],[ToMeasure]]-Table13[[#This Row],[FromMeasure]]</f>
        <v>0.30451592</v>
      </c>
      <c r="G3069" s="5" t="s">
        <v>8908</v>
      </c>
      <c r="H3069" s="35">
        <v>0</v>
      </c>
      <c r="I3069" s="56"/>
      <c r="J3069" t="s">
        <v>925</v>
      </c>
      <c r="K3069" s="58" t="s">
        <v>203</v>
      </c>
      <c r="L3069" s="35">
        <v>0.30451592</v>
      </c>
      <c r="M3069" s="56"/>
      <c r="N3069" t="s">
        <v>8909</v>
      </c>
      <c r="O3069" s="2">
        <v>16093</v>
      </c>
      <c r="P3069" s="2">
        <v>0</v>
      </c>
      <c r="Q3069" s="2">
        <v>16093</v>
      </c>
      <c r="R3069" t="s">
        <v>8910</v>
      </c>
      <c r="S3069">
        <v>10</v>
      </c>
      <c r="T3069" t="s">
        <v>203</v>
      </c>
      <c r="U3069" s="2">
        <v>551</v>
      </c>
      <c r="V3069" s="2">
        <v>455</v>
      </c>
      <c r="W3069" s="8">
        <v>6.2511651028397439E-2</v>
      </c>
      <c r="X3069" s="2">
        <v>21332</v>
      </c>
      <c r="Y3069" s="45"/>
      <c r="AC3069" s="1" t="str">
        <f>IF(Table13[[#This Row],[TCS MP]]&gt;=Table13[[#This Row],[BMP]],IF(Table13[[#This Row],[TCS MP]]&lt;=Table13[[#This Row],[EMP]],"Good","EMP"),"BMP")</f>
        <v>EMP</v>
      </c>
    </row>
    <row r="3070" spans="1:29" ht="24" customHeight="1" x14ac:dyDescent="0.25">
      <c r="A3070" t="s">
        <v>8911</v>
      </c>
      <c r="B3070" t="s">
        <v>20525</v>
      </c>
      <c r="C3070">
        <v>6702</v>
      </c>
      <c r="D3070" t="s">
        <v>17074</v>
      </c>
      <c r="E3070" t="s">
        <v>8912</v>
      </c>
      <c r="F3070" s="9">
        <f>Table13[[#This Row],[ToMeasure]]-Table13[[#This Row],[FromMeasure]]</f>
        <v>0.23791288999999999</v>
      </c>
      <c r="G3070" s="5" t="s">
        <v>8913</v>
      </c>
      <c r="H3070" s="35">
        <v>0</v>
      </c>
      <c r="I3070" s="56"/>
      <c r="J3070" t="s">
        <v>4924</v>
      </c>
      <c r="K3070" s="58" t="s">
        <v>203</v>
      </c>
      <c r="L3070" s="35">
        <v>0.23791288999999999</v>
      </c>
      <c r="M3070" s="56"/>
      <c r="N3070" t="s">
        <v>8909</v>
      </c>
      <c r="O3070" s="2">
        <v>10676</v>
      </c>
      <c r="P3070" s="2">
        <v>0</v>
      </c>
      <c r="Q3070" s="2">
        <v>10676</v>
      </c>
      <c r="R3070" t="s">
        <v>8914</v>
      </c>
      <c r="S3070">
        <v>9</v>
      </c>
      <c r="T3070" t="s">
        <v>203</v>
      </c>
      <c r="U3070" s="2">
        <v>365</v>
      </c>
      <c r="V3070" s="2">
        <v>303</v>
      </c>
      <c r="W3070" s="8">
        <v>6.2570251030348439E-2</v>
      </c>
      <c r="X3070" s="2">
        <v>14151</v>
      </c>
      <c r="Y3070" s="45"/>
      <c r="AC3070" s="1" t="str">
        <f>IF(Table13[[#This Row],[TCS MP]]&gt;=Table13[[#This Row],[BMP]],IF(Table13[[#This Row],[TCS MP]]&lt;=Table13[[#This Row],[EMP]],"Good","EMP"),"BMP")</f>
        <v>EMP</v>
      </c>
    </row>
    <row r="3071" spans="1:29" ht="24" customHeight="1" x14ac:dyDescent="0.25">
      <c r="A3071" t="s">
        <v>8915</v>
      </c>
      <c r="B3071" t="s">
        <v>20524</v>
      </c>
      <c r="C3071">
        <v>6701</v>
      </c>
      <c r="D3071" t="s">
        <v>17074</v>
      </c>
      <c r="E3071" t="s">
        <v>8916</v>
      </c>
      <c r="F3071" s="9">
        <f>Table13[[#This Row],[ToMeasure]]-Table13[[#This Row],[FromMeasure]]</f>
        <v>0.27705833000000002</v>
      </c>
      <c r="G3071" s="5" t="s">
        <v>8909</v>
      </c>
      <c r="H3071" s="35">
        <v>0</v>
      </c>
      <c r="I3071" s="56"/>
      <c r="J3071" t="s">
        <v>8908</v>
      </c>
      <c r="K3071" s="58" t="s">
        <v>203</v>
      </c>
      <c r="L3071" s="35">
        <v>0.27705833000000002</v>
      </c>
      <c r="M3071" s="56"/>
      <c r="N3071" t="s">
        <v>925</v>
      </c>
      <c r="O3071" s="2">
        <v>9951</v>
      </c>
      <c r="P3071" s="2">
        <v>0</v>
      </c>
      <c r="Q3071" s="2">
        <v>9951</v>
      </c>
      <c r="R3071" t="s">
        <v>8917</v>
      </c>
      <c r="S3071">
        <v>11</v>
      </c>
      <c r="T3071" t="s">
        <v>203</v>
      </c>
      <c r="U3071" s="2">
        <v>300</v>
      </c>
      <c r="V3071" s="2">
        <v>1163</v>
      </c>
      <c r="W3071" s="8">
        <v>0.14702039995980304</v>
      </c>
      <c r="X3071" s="2">
        <v>13190</v>
      </c>
      <c r="Y3071" s="45"/>
      <c r="AC3071" s="1" t="str">
        <f>IF(Table13[[#This Row],[TCS MP]]&gt;=Table13[[#This Row],[BMP]],IF(Table13[[#This Row],[TCS MP]]&lt;=Table13[[#This Row],[EMP]],"Good","EMP"),"BMP")</f>
        <v>EMP</v>
      </c>
    </row>
    <row r="3072" spans="1:29" ht="24" customHeight="1" x14ac:dyDescent="0.25">
      <c r="A3072" t="s">
        <v>15369</v>
      </c>
      <c r="B3072" t="s">
        <v>20526</v>
      </c>
      <c r="C3072">
        <v>6703</v>
      </c>
      <c r="D3072" t="s">
        <v>17074</v>
      </c>
      <c r="E3072" t="s">
        <v>15370</v>
      </c>
      <c r="F3072" s="9">
        <f>Table13[[#This Row],[ToMeasure]]-Table13[[#This Row],[FromMeasure]]</f>
        <v>0.27225749999999999</v>
      </c>
      <c r="G3072" s="5" t="s">
        <v>8921</v>
      </c>
      <c r="H3072" s="35">
        <v>0</v>
      </c>
      <c r="I3072" s="56"/>
      <c r="J3072" t="s">
        <v>8908</v>
      </c>
      <c r="K3072" s="58" t="s">
        <v>203</v>
      </c>
      <c r="L3072" s="35">
        <v>0.27225749999999999</v>
      </c>
      <c r="M3072" s="56"/>
      <c r="N3072" t="s">
        <v>4924</v>
      </c>
      <c r="O3072" s="2">
        <v>15865</v>
      </c>
      <c r="P3072" s="2">
        <v>0</v>
      </c>
      <c r="Q3072" s="2">
        <v>15865</v>
      </c>
      <c r="R3072" t="s">
        <v>15371</v>
      </c>
      <c r="S3072">
        <v>11</v>
      </c>
      <c r="T3072" t="s">
        <v>203</v>
      </c>
      <c r="U3072" s="2">
        <v>478</v>
      </c>
      <c r="V3072" s="2">
        <v>1856</v>
      </c>
      <c r="W3072" s="8">
        <v>0.14711629372833282</v>
      </c>
      <c r="X3072" s="2">
        <v>21030</v>
      </c>
      <c r="Y3072" s="45"/>
      <c r="AC3072" s="1" t="str">
        <f>IF(Table13[[#This Row],[TCS MP]]&gt;=Table13[[#This Row],[BMP]],IF(Table13[[#This Row],[TCS MP]]&lt;=Table13[[#This Row],[EMP]],"Good","EMP"),"BMP")</f>
        <v>EMP</v>
      </c>
    </row>
    <row r="3073" spans="1:29" ht="24" customHeight="1" x14ac:dyDescent="0.25">
      <c r="A3073" t="s">
        <v>8918</v>
      </c>
      <c r="C3073" t="s">
        <v>203</v>
      </c>
      <c r="D3073" t="s">
        <v>17074</v>
      </c>
      <c r="E3073" t="s">
        <v>8919</v>
      </c>
      <c r="F3073" s="9">
        <f>Table13[[#This Row],[ToMeasure]]-Table13[[#This Row],[FromMeasure]]</f>
        <v>3.8008769999999997E-2</v>
      </c>
      <c r="G3073" s="5" t="s">
        <v>8920</v>
      </c>
      <c r="H3073" s="35">
        <v>1.4579999999999999E-4</v>
      </c>
      <c r="I3073" s="56"/>
      <c r="J3073" t="s">
        <v>138</v>
      </c>
      <c r="K3073" s="58" t="s">
        <v>203</v>
      </c>
      <c r="L3073" s="35">
        <v>3.8154569999999999E-2</v>
      </c>
      <c r="M3073" s="56"/>
      <c r="N3073" t="s">
        <v>8921</v>
      </c>
      <c r="O3073" s="2" t="s">
        <v>203</v>
      </c>
      <c r="P3073" s="2" t="s">
        <v>203</v>
      </c>
      <c r="Q3073" s="2" t="s">
        <v>203</v>
      </c>
      <c r="R3073" t="s">
        <v>203</v>
      </c>
      <c r="S3073" t="s">
        <v>203</v>
      </c>
      <c r="T3073" t="s">
        <v>203</v>
      </c>
      <c r="U3073" s="2" t="s">
        <v>203</v>
      </c>
      <c r="V3073" s="2" t="s">
        <v>203</v>
      </c>
      <c r="W3073" s="8" t="s">
        <v>203</v>
      </c>
      <c r="X3073" s="2" t="s">
        <v>203</v>
      </c>
      <c r="Y3073" s="45"/>
      <c r="AC3073" s="1" t="str">
        <f>IF(Table13[[#This Row],[TCS MP]]&gt;=Table13[[#This Row],[BMP]],IF(Table13[[#This Row],[TCS MP]]&lt;=Table13[[#This Row],[EMP]],"Good","EMP"),"BMP")</f>
        <v>EMP</v>
      </c>
    </row>
    <row r="3074" spans="1:29" ht="24" customHeight="1" x14ac:dyDescent="0.25">
      <c r="A3074" t="s">
        <v>15372</v>
      </c>
      <c r="C3074" t="s">
        <v>203</v>
      </c>
      <c r="D3074" t="s">
        <v>17074</v>
      </c>
      <c r="E3074" t="s">
        <v>15373</v>
      </c>
      <c r="F3074" s="9">
        <f>Table13[[#This Row],[ToMeasure]]-Table13[[#This Row],[FromMeasure]]</f>
        <v>3.1355290000000001E-2</v>
      </c>
      <c r="G3074" s="5" t="s">
        <v>15374</v>
      </c>
      <c r="H3074" s="35">
        <v>0</v>
      </c>
      <c r="I3074" s="56"/>
      <c r="J3074" t="s">
        <v>15375</v>
      </c>
      <c r="K3074" s="58" t="s">
        <v>203</v>
      </c>
      <c r="L3074" s="35">
        <v>3.1355290000000001E-2</v>
      </c>
      <c r="M3074" s="56"/>
      <c r="N3074" t="s">
        <v>8909</v>
      </c>
      <c r="O3074" s="2" t="s">
        <v>203</v>
      </c>
      <c r="P3074" s="2" t="s">
        <v>203</v>
      </c>
      <c r="Q3074" s="2" t="s">
        <v>203</v>
      </c>
      <c r="R3074" t="s">
        <v>203</v>
      </c>
      <c r="S3074" t="s">
        <v>203</v>
      </c>
      <c r="T3074" t="s">
        <v>203</v>
      </c>
      <c r="U3074" s="2" t="s">
        <v>203</v>
      </c>
      <c r="V3074" s="2" t="s">
        <v>203</v>
      </c>
      <c r="W3074" s="8" t="s">
        <v>203</v>
      </c>
      <c r="X3074" s="2" t="s">
        <v>203</v>
      </c>
      <c r="Y3074" s="45"/>
      <c r="AC3074" s="1" t="str">
        <f>IF(Table13[[#This Row],[TCS MP]]&gt;=Table13[[#This Row],[BMP]],IF(Table13[[#This Row],[TCS MP]]&lt;=Table13[[#This Row],[EMP]],"Good","EMP"),"BMP")</f>
        <v>EMP</v>
      </c>
    </row>
    <row r="3075" spans="1:29" ht="24" customHeight="1" x14ac:dyDescent="0.25">
      <c r="A3075" t="s">
        <v>15376</v>
      </c>
      <c r="C3075" t="s">
        <v>203</v>
      </c>
      <c r="D3075" t="s">
        <v>17074</v>
      </c>
      <c r="E3075" t="s">
        <v>15377</v>
      </c>
      <c r="F3075" s="9">
        <f>Table13[[#This Row],[ToMeasure]]-Table13[[#This Row],[FromMeasure]]</f>
        <v>4.474028E-2</v>
      </c>
      <c r="G3075" s="5" t="s">
        <v>15378</v>
      </c>
      <c r="H3075" s="35">
        <v>0</v>
      </c>
      <c r="I3075" s="56"/>
      <c r="J3075" t="s">
        <v>8908</v>
      </c>
      <c r="K3075" s="58" t="s">
        <v>203</v>
      </c>
      <c r="L3075" s="35">
        <v>4.474028E-2</v>
      </c>
      <c r="M3075" s="56"/>
      <c r="N3075" t="s">
        <v>138</v>
      </c>
      <c r="O3075" s="2" t="s">
        <v>203</v>
      </c>
      <c r="P3075" s="2" t="s">
        <v>203</v>
      </c>
      <c r="Q3075" s="2" t="s">
        <v>203</v>
      </c>
      <c r="R3075" t="s">
        <v>203</v>
      </c>
      <c r="S3075" t="s">
        <v>203</v>
      </c>
      <c r="T3075" t="s">
        <v>203</v>
      </c>
      <c r="U3075" s="2" t="s">
        <v>203</v>
      </c>
      <c r="V3075" s="2" t="s">
        <v>203</v>
      </c>
      <c r="W3075" s="8" t="s">
        <v>203</v>
      </c>
      <c r="X3075" s="2" t="s">
        <v>203</v>
      </c>
      <c r="Y3075" s="45"/>
      <c r="AC3075" s="1" t="str">
        <f>IF(Table13[[#This Row],[TCS MP]]&gt;=Table13[[#This Row],[BMP]],IF(Table13[[#This Row],[TCS MP]]&lt;=Table13[[#This Row],[EMP]],"Good","EMP"),"BMP")</f>
        <v>EMP</v>
      </c>
    </row>
    <row r="3076" spans="1:29" ht="24" customHeight="1" x14ac:dyDescent="0.25">
      <c r="A3076" t="s">
        <v>8922</v>
      </c>
      <c r="C3076" t="s">
        <v>203</v>
      </c>
      <c r="D3076" t="s">
        <v>17074</v>
      </c>
      <c r="E3076" t="s">
        <v>8923</v>
      </c>
      <c r="F3076" s="9">
        <f>Table13[[#This Row],[ToMeasure]]-Table13[[#This Row],[FromMeasure]]</f>
        <v>4.7098939999999999E-2</v>
      </c>
      <c r="G3076" s="5" t="s">
        <v>8924</v>
      </c>
      <c r="H3076" s="35">
        <v>0</v>
      </c>
      <c r="I3076" s="56"/>
      <c r="J3076" t="s">
        <v>8913</v>
      </c>
      <c r="K3076" s="58" t="s">
        <v>203</v>
      </c>
      <c r="L3076" s="35">
        <v>4.7098939999999999E-2</v>
      </c>
      <c r="M3076" s="56"/>
      <c r="N3076" t="s">
        <v>138</v>
      </c>
      <c r="O3076" s="2" t="s">
        <v>203</v>
      </c>
      <c r="P3076" s="2" t="s">
        <v>203</v>
      </c>
      <c r="Q3076" s="2" t="s">
        <v>203</v>
      </c>
      <c r="R3076" t="s">
        <v>203</v>
      </c>
      <c r="S3076" t="s">
        <v>203</v>
      </c>
      <c r="T3076" t="s">
        <v>203</v>
      </c>
      <c r="U3076" s="2" t="s">
        <v>203</v>
      </c>
      <c r="V3076" s="2" t="s">
        <v>203</v>
      </c>
      <c r="W3076" s="8" t="s">
        <v>203</v>
      </c>
      <c r="X3076" s="2" t="s">
        <v>203</v>
      </c>
      <c r="Y3076" s="45"/>
      <c r="AC3076" s="1" t="str">
        <f>IF(Table13[[#This Row],[TCS MP]]&gt;=Table13[[#This Row],[BMP]],IF(Table13[[#This Row],[TCS MP]]&lt;=Table13[[#This Row],[EMP]],"Good","EMP"),"BMP")</f>
        <v>EMP</v>
      </c>
    </row>
    <row r="3077" spans="1:29" ht="24" customHeight="1" x14ac:dyDescent="0.25">
      <c r="A3077" t="s">
        <v>15379</v>
      </c>
      <c r="B3077" t="s">
        <v>20527</v>
      </c>
      <c r="C3077">
        <v>6710</v>
      </c>
      <c r="D3077" t="s">
        <v>17074</v>
      </c>
      <c r="E3077" t="s">
        <v>15380</v>
      </c>
      <c r="F3077" s="9">
        <f>Table13[[#This Row],[ToMeasure]]-Table13[[#This Row],[FromMeasure]]</f>
        <v>0.2437483</v>
      </c>
      <c r="G3077" s="5" t="s">
        <v>8931</v>
      </c>
      <c r="H3077" s="35">
        <v>0</v>
      </c>
      <c r="I3077" s="56"/>
      <c r="J3077" t="s">
        <v>925</v>
      </c>
      <c r="K3077" s="58" t="s">
        <v>203</v>
      </c>
      <c r="L3077" s="35">
        <v>0.2437483</v>
      </c>
      <c r="M3077" s="56"/>
      <c r="N3077" t="s">
        <v>4993</v>
      </c>
      <c r="O3077" s="2">
        <v>15849</v>
      </c>
      <c r="P3077" s="2">
        <v>0</v>
      </c>
      <c r="Q3077" s="2">
        <v>15849</v>
      </c>
      <c r="R3077" t="s">
        <v>15381</v>
      </c>
      <c r="S3077">
        <v>11</v>
      </c>
      <c r="T3077" t="s">
        <v>203</v>
      </c>
      <c r="U3077" s="2">
        <v>542</v>
      </c>
      <c r="V3077" s="2">
        <v>450</v>
      </c>
      <c r="W3077" s="8">
        <v>6.2590699728689511E-2</v>
      </c>
      <c r="X3077" s="2">
        <v>21008</v>
      </c>
      <c r="Y3077" s="45"/>
      <c r="AC3077" s="1" t="str">
        <f>IF(Table13[[#This Row],[TCS MP]]&gt;=Table13[[#This Row],[BMP]],IF(Table13[[#This Row],[TCS MP]]&lt;=Table13[[#This Row],[EMP]],"Good","EMP"),"BMP")</f>
        <v>EMP</v>
      </c>
    </row>
    <row r="3078" spans="1:29" ht="24" customHeight="1" x14ac:dyDescent="0.25">
      <c r="A3078" t="s">
        <v>12490</v>
      </c>
      <c r="B3078" t="s">
        <v>20529</v>
      </c>
      <c r="C3078">
        <v>6712</v>
      </c>
      <c r="D3078" t="s">
        <v>17074</v>
      </c>
      <c r="E3078" t="s">
        <v>12491</v>
      </c>
      <c r="F3078" s="9">
        <f>Table13[[#This Row],[ToMeasure]]-Table13[[#This Row],[FromMeasure]]</f>
        <v>0.22845813000000001</v>
      </c>
      <c r="G3078" s="5" t="s">
        <v>8927</v>
      </c>
      <c r="H3078" s="35">
        <v>0</v>
      </c>
      <c r="I3078" s="56"/>
      <c r="J3078" t="s">
        <v>4924</v>
      </c>
      <c r="K3078" s="58" t="s">
        <v>203</v>
      </c>
      <c r="L3078" s="35">
        <v>0.22845813000000001</v>
      </c>
      <c r="M3078" s="56"/>
      <c r="N3078" t="s">
        <v>4999</v>
      </c>
      <c r="O3078" s="2">
        <v>9439</v>
      </c>
      <c r="P3078" s="2">
        <v>0</v>
      </c>
      <c r="Q3078" s="2">
        <v>9439</v>
      </c>
      <c r="R3078" t="s">
        <v>12492</v>
      </c>
      <c r="S3078">
        <v>10</v>
      </c>
      <c r="T3078" t="s">
        <v>203</v>
      </c>
      <c r="U3078" s="2">
        <v>322</v>
      </c>
      <c r="V3078" s="2">
        <v>267</v>
      </c>
      <c r="W3078" s="8">
        <v>6.2400678037927745E-2</v>
      </c>
      <c r="X3078" s="2">
        <v>12512</v>
      </c>
      <c r="Y3078" s="45"/>
      <c r="AC3078" s="1" t="str">
        <f>IF(Table13[[#This Row],[TCS MP]]&gt;=Table13[[#This Row],[BMP]],IF(Table13[[#This Row],[TCS MP]]&lt;=Table13[[#This Row],[EMP]],"Good","EMP"),"BMP")</f>
        <v>EMP</v>
      </c>
    </row>
    <row r="3079" spans="1:29" ht="24" customHeight="1" x14ac:dyDescent="0.25">
      <c r="A3079" t="s">
        <v>8925</v>
      </c>
      <c r="B3079" t="s">
        <v>20528</v>
      </c>
      <c r="C3079">
        <v>6711</v>
      </c>
      <c r="D3079" t="s">
        <v>17074</v>
      </c>
      <c r="E3079" t="s">
        <v>8926</v>
      </c>
      <c r="F3079" s="9">
        <f>Table13[[#This Row],[ToMeasure]]-Table13[[#This Row],[FromMeasure]]</f>
        <v>0.26345213000000001</v>
      </c>
      <c r="G3079" s="5" t="s">
        <v>4999</v>
      </c>
      <c r="H3079" s="35">
        <v>0</v>
      </c>
      <c r="I3079" s="56"/>
      <c r="J3079" t="s">
        <v>8927</v>
      </c>
      <c r="K3079" s="58" t="s">
        <v>203</v>
      </c>
      <c r="L3079" s="35">
        <v>0.26345213000000001</v>
      </c>
      <c r="M3079" s="56"/>
      <c r="N3079" t="s">
        <v>925</v>
      </c>
      <c r="O3079" s="2">
        <v>9156</v>
      </c>
      <c r="P3079" s="2">
        <v>0</v>
      </c>
      <c r="Q3079" s="2">
        <v>9156</v>
      </c>
      <c r="R3079" t="s">
        <v>8928</v>
      </c>
      <c r="S3079">
        <v>8</v>
      </c>
      <c r="T3079" t="s">
        <v>203</v>
      </c>
      <c r="U3079" s="2">
        <v>313</v>
      </c>
      <c r="V3079" s="2">
        <v>257</v>
      </c>
      <c r="W3079" s="8">
        <v>6.2254259501965926E-2</v>
      </c>
      <c r="X3079" s="2">
        <v>12137</v>
      </c>
      <c r="Y3079" s="45"/>
      <c r="AC3079" s="1" t="str">
        <f>IF(Table13[[#This Row],[TCS MP]]&gt;=Table13[[#This Row],[BMP]],IF(Table13[[#This Row],[TCS MP]]&lt;=Table13[[#This Row],[EMP]],"Good","EMP"),"BMP")</f>
        <v>EMP</v>
      </c>
    </row>
    <row r="3080" spans="1:29" ht="24" customHeight="1" x14ac:dyDescent="0.25">
      <c r="A3080" t="s">
        <v>12493</v>
      </c>
      <c r="B3080" t="s">
        <v>20530</v>
      </c>
      <c r="C3080">
        <v>6713</v>
      </c>
      <c r="D3080" t="s">
        <v>17074</v>
      </c>
      <c r="E3080" t="s">
        <v>12494</v>
      </c>
      <c r="F3080" s="9">
        <f>Table13[[#This Row],[ToMeasure]]-Table13[[#This Row],[FromMeasure]]</f>
        <v>0.23321428</v>
      </c>
      <c r="G3080" s="5" t="s">
        <v>4993</v>
      </c>
      <c r="H3080" s="35">
        <v>0</v>
      </c>
      <c r="I3080" s="56"/>
      <c r="J3080" t="s">
        <v>8931</v>
      </c>
      <c r="K3080" s="58" t="s">
        <v>203</v>
      </c>
      <c r="L3080" s="35">
        <v>0.23321428</v>
      </c>
      <c r="M3080" s="56"/>
      <c r="N3080" t="s">
        <v>4924</v>
      </c>
      <c r="O3080" s="2">
        <v>14072</v>
      </c>
      <c r="P3080" s="2">
        <v>0</v>
      </c>
      <c r="Q3080" s="2">
        <v>14072</v>
      </c>
      <c r="R3080" t="s">
        <v>12495</v>
      </c>
      <c r="S3080">
        <v>9</v>
      </c>
      <c r="T3080" t="s">
        <v>203</v>
      </c>
      <c r="U3080" s="2">
        <v>492</v>
      </c>
      <c r="V3080" s="2">
        <v>408</v>
      </c>
      <c r="W3080" s="8">
        <v>6.3956793632745881E-2</v>
      </c>
      <c r="X3080" s="2">
        <v>19316</v>
      </c>
      <c r="Y3080" s="45"/>
      <c r="AC3080" s="1" t="str">
        <f>IF(Table13[[#This Row],[TCS MP]]&gt;=Table13[[#This Row],[BMP]],IF(Table13[[#This Row],[TCS MP]]&lt;=Table13[[#This Row],[EMP]],"Good","EMP"),"BMP")</f>
        <v>EMP</v>
      </c>
    </row>
    <row r="3081" spans="1:29" ht="24" customHeight="1" x14ac:dyDescent="0.25">
      <c r="A3081" t="s">
        <v>12496</v>
      </c>
      <c r="B3081" t="s">
        <v>20532</v>
      </c>
      <c r="C3081">
        <v>6715</v>
      </c>
      <c r="D3081" t="s">
        <v>17074</v>
      </c>
      <c r="E3081" t="s">
        <v>12497</v>
      </c>
      <c r="F3081" s="9">
        <f>Table13[[#This Row],[ToMeasure]]-Table13[[#This Row],[FromMeasure]]</f>
        <v>0.1608473</v>
      </c>
      <c r="G3081" s="5" t="s">
        <v>12498</v>
      </c>
      <c r="H3081" s="35">
        <v>0</v>
      </c>
      <c r="I3081" s="56"/>
      <c r="J3081" t="s">
        <v>4993</v>
      </c>
      <c r="K3081" s="58" t="s">
        <v>203</v>
      </c>
      <c r="L3081" s="35">
        <v>0.1608473</v>
      </c>
      <c r="M3081" s="56"/>
      <c r="N3081" t="s">
        <v>4993</v>
      </c>
      <c r="O3081" s="2">
        <v>49</v>
      </c>
      <c r="P3081" s="2">
        <v>0</v>
      </c>
      <c r="Q3081" s="2">
        <v>49</v>
      </c>
      <c r="R3081" t="s">
        <v>12499</v>
      </c>
      <c r="S3081">
        <v>21</v>
      </c>
      <c r="T3081" t="s">
        <v>203</v>
      </c>
      <c r="U3081" s="2">
        <v>1</v>
      </c>
      <c r="V3081" s="2">
        <v>1</v>
      </c>
      <c r="W3081" s="8">
        <v>4.0816326530612242E-2</v>
      </c>
      <c r="X3081" s="2">
        <v>67</v>
      </c>
      <c r="Y3081" s="45"/>
      <c r="AC3081" s="1" t="str">
        <f>IF(Table13[[#This Row],[TCS MP]]&gt;=Table13[[#This Row],[BMP]],IF(Table13[[#This Row],[TCS MP]]&lt;=Table13[[#This Row],[EMP]],"Good","EMP"),"BMP")</f>
        <v>EMP</v>
      </c>
    </row>
    <row r="3082" spans="1:29" ht="24" customHeight="1" x14ac:dyDescent="0.25">
      <c r="A3082" t="s">
        <v>4990</v>
      </c>
      <c r="C3082" t="s">
        <v>203</v>
      </c>
      <c r="D3082" t="s">
        <v>17074</v>
      </c>
      <c r="E3082" t="s">
        <v>4991</v>
      </c>
      <c r="F3082" s="9">
        <f>Table13[[#This Row],[ToMeasure]]-Table13[[#This Row],[FromMeasure]]</f>
        <v>3.8517570000000001E-2</v>
      </c>
      <c r="G3082" s="5" t="s">
        <v>4992</v>
      </c>
      <c r="H3082" s="35">
        <v>0</v>
      </c>
      <c r="I3082" s="56"/>
      <c r="J3082" t="s">
        <v>139</v>
      </c>
      <c r="K3082" s="58" t="s">
        <v>203</v>
      </c>
      <c r="L3082" s="35">
        <v>3.8517570000000001E-2</v>
      </c>
      <c r="M3082" s="56"/>
      <c r="N3082" t="s">
        <v>4993</v>
      </c>
      <c r="O3082" s="2" t="s">
        <v>203</v>
      </c>
      <c r="P3082" s="2" t="s">
        <v>203</v>
      </c>
      <c r="Q3082" s="2">
        <v>21155</v>
      </c>
      <c r="R3082" t="s">
        <v>4994</v>
      </c>
      <c r="S3082" t="s">
        <v>203</v>
      </c>
      <c r="T3082" t="s">
        <v>203</v>
      </c>
      <c r="U3082" s="2" t="s">
        <v>203</v>
      </c>
      <c r="V3082" s="2" t="s">
        <v>203</v>
      </c>
      <c r="W3082" s="8" t="s">
        <v>203</v>
      </c>
      <c r="X3082" s="2">
        <v>28042</v>
      </c>
      <c r="Y3082" s="45"/>
      <c r="AC3082" s="1" t="str">
        <f>IF(Table13[[#This Row],[TCS MP]]&gt;=Table13[[#This Row],[BMP]],IF(Table13[[#This Row],[TCS MP]]&lt;=Table13[[#This Row],[EMP]],"Good","EMP"),"BMP")</f>
        <v>EMP</v>
      </c>
    </row>
    <row r="3083" spans="1:29" ht="24" customHeight="1" x14ac:dyDescent="0.25">
      <c r="A3083" t="s">
        <v>4995</v>
      </c>
      <c r="C3083" t="s">
        <v>203</v>
      </c>
      <c r="D3083" t="s">
        <v>17074</v>
      </c>
      <c r="E3083" t="s">
        <v>4996</v>
      </c>
      <c r="F3083" s="9">
        <f>Table13[[#This Row],[ToMeasure]]-Table13[[#This Row],[FromMeasure]]</f>
        <v>4.6296779999999996E-2</v>
      </c>
      <c r="G3083" s="5" t="s">
        <v>4997</v>
      </c>
      <c r="H3083" s="35">
        <v>2.0489999999999999E-4</v>
      </c>
      <c r="I3083" s="56"/>
      <c r="J3083" t="s">
        <v>4998</v>
      </c>
      <c r="K3083" s="58" t="s">
        <v>203</v>
      </c>
      <c r="L3083" s="35">
        <v>4.6501679999999997E-2</v>
      </c>
      <c r="M3083" s="56"/>
      <c r="N3083" t="s">
        <v>4999</v>
      </c>
      <c r="O3083" s="2" t="s">
        <v>203</v>
      </c>
      <c r="P3083" s="2" t="s">
        <v>203</v>
      </c>
      <c r="Q3083" s="2" t="s">
        <v>203</v>
      </c>
      <c r="R3083" t="s">
        <v>203</v>
      </c>
      <c r="S3083" t="s">
        <v>203</v>
      </c>
      <c r="T3083" t="s">
        <v>203</v>
      </c>
      <c r="U3083" s="2" t="s">
        <v>203</v>
      </c>
      <c r="V3083" s="2" t="s">
        <v>203</v>
      </c>
      <c r="W3083" s="8" t="s">
        <v>203</v>
      </c>
      <c r="X3083" s="2" t="s">
        <v>203</v>
      </c>
      <c r="Y3083" s="45"/>
      <c r="AC3083" s="1" t="str">
        <f>IF(Table13[[#This Row],[TCS MP]]&gt;=Table13[[#This Row],[BMP]],IF(Table13[[#This Row],[TCS MP]]&lt;=Table13[[#This Row],[EMP]],"Good","EMP"),"BMP")</f>
        <v>EMP</v>
      </c>
    </row>
    <row r="3084" spans="1:29" ht="24" customHeight="1" x14ac:dyDescent="0.25">
      <c r="A3084" t="s">
        <v>8929</v>
      </c>
      <c r="C3084" t="s">
        <v>203</v>
      </c>
      <c r="D3084" t="s">
        <v>17074</v>
      </c>
      <c r="E3084" t="s">
        <v>8930</v>
      </c>
      <c r="F3084" s="9">
        <f>Table13[[#This Row],[ToMeasure]]-Table13[[#This Row],[FromMeasure]]</f>
        <v>5.8118129999999997E-2</v>
      </c>
      <c r="G3084" s="5" t="s">
        <v>4998</v>
      </c>
      <c r="H3084" s="35">
        <v>0</v>
      </c>
      <c r="I3084" s="56"/>
      <c r="J3084" t="s">
        <v>8931</v>
      </c>
      <c r="K3084" s="58" t="s">
        <v>203</v>
      </c>
      <c r="L3084" s="35">
        <v>5.8118129999999997E-2</v>
      </c>
      <c r="M3084" s="56"/>
      <c r="N3084" t="s">
        <v>4997</v>
      </c>
      <c r="O3084" s="2" t="s">
        <v>203</v>
      </c>
      <c r="P3084" s="2" t="s">
        <v>203</v>
      </c>
      <c r="Q3084" s="2">
        <v>21155</v>
      </c>
      <c r="R3084" t="s">
        <v>4994</v>
      </c>
      <c r="S3084" t="s">
        <v>203</v>
      </c>
      <c r="T3084" t="s">
        <v>203</v>
      </c>
      <c r="U3084" s="2" t="s">
        <v>203</v>
      </c>
      <c r="V3084" s="2" t="s">
        <v>203</v>
      </c>
      <c r="W3084" s="8" t="s">
        <v>203</v>
      </c>
      <c r="X3084" s="2">
        <v>28042</v>
      </c>
      <c r="Y3084" s="45"/>
      <c r="AC3084" s="1" t="str">
        <f>IF(Table13[[#This Row],[TCS MP]]&gt;=Table13[[#This Row],[BMP]],IF(Table13[[#This Row],[TCS MP]]&lt;=Table13[[#This Row],[EMP]],"Good","EMP"),"BMP")</f>
        <v>EMP</v>
      </c>
    </row>
    <row r="3085" spans="1:29" ht="24" customHeight="1" x14ac:dyDescent="0.25">
      <c r="A3085" t="s">
        <v>12500</v>
      </c>
      <c r="C3085" t="s">
        <v>203</v>
      </c>
      <c r="D3085" t="s">
        <v>17074</v>
      </c>
      <c r="E3085" t="s">
        <v>12501</v>
      </c>
      <c r="F3085" s="9">
        <f>Table13[[#This Row],[ToMeasure]]-Table13[[#This Row],[FromMeasure]]</f>
        <v>4.4359719999999998E-2</v>
      </c>
      <c r="G3085" s="5" t="s">
        <v>12502</v>
      </c>
      <c r="H3085" s="35">
        <v>1.7309999999999999E-5</v>
      </c>
      <c r="I3085" s="56"/>
      <c r="J3085" t="s">
        <v>8927</v>
      </c>
      <c r="K3085" s="58" t="s">
        <v>203</v>
      </c>
      <c r="L3085" s="35">
        <v>4.4377029999999998E-2</v>
      </c>
      <c r="M3085" s="56"/>
      <c r="N3085" t="s">
        <v>139</v>
      </c>
      <c r="O3085" s="2" t="s">
        <v>203</v>
      </c>
      <c r="P3085" s="2" t="s">
        <v>203</v>
      </c>
      <c r="Q3085" s="2" t="s">
        <v>203</v>
      </c>
      <c r="R3085" t="s">
        <v>203</v>
      </c>
      <c r="S3085" t="s">
        <v>203</v>
      </c>
      <c r="T3085" t="s">
        <v>203</v>
      </c>
      <c r="U3085" s="2" t="s">
        <v>203</v>
      </c>
      <c r="V3085" s="2" t="s">
        <v>203</v>
      </c>
      <c r="W3085" s="8" t="s">
        <v>203</v>
      </c>
      <c r="X3085" s="2" t="s">
        <v>203</v>
      </c>
      <c r="Y3085" s="45"/>
      <c r="AC3085" s="1" t="str">
        <f>IF(Table13[[#This Row],[TCS MP]]&gt;=Table13[[#This Row],[BMP]],IF(Table13[[#This Row],[TCS MP]]&lt;=Table13[[#This Row],[EMP]],"Good","EMP"),"BMP")</f>
        <v>EMP</v>
      </c>
    </row>
    <row r="3086" spans="1:29" ht="24" customHeight="1" x14ac:dyDescent="0.25">
      <c r="A3086" t="s">
        <v>15382</v>
      </c>
      <c r="B3086" t="s">
        <v>20533</v>
      </c>
      <c r="C3086">
        <v>6720</v>
      </c>
      <c r="D3086" t="s">
        <v>17074</v>
      </c>
      <c r="E3086" t="s">
        <v>15383</v>
      </c>
      <c r="F3086" s="9">
        <f>Table13[[#This Row],[ToMeasure]]-Table13[[#This Row],[FromMeasure]]</f>
        <v>0.27647790999999999</v>
      </c>
      <c r="G3086" s="5" t="s">
        <v>12513</v>
      </c>
      <c r="H3086" s="35">
        <v>0</v>
      </c>
      <c r="I3086" s="56"/>
      <c r="J3086" t="s">
        <v>925</v>
      </c>
      <c r="K3086" s="58" t="s">
        <v>203</v>
      </c>
      <c r="L3086" s="35">
        <v>0.27647790999999999</v>
      </c>
      <c r="M3086" s="56"/>
      <c r="N3086" t="s">
        <v>5003</v>
      </c>
      <c r="O3086" s="2">
        <v>12002</v>
      </c>
      <c r="P3086" s="2">
        <v>0</v>
      </c>
      <c r="Q3086" s="2">
        <v>12002</v>
      </c>
      <c r="R3086" t="s">
        <v>15384</v>
      </c>
      <c r="S3086">
        <v>14</v>
      </c>
      <c r="T3086" t="s">
        <v>203</v>
      </c>
      <c r="U3086" s="2">
        <v>409</v>
      </c>
      <c r="V3086" s="2">
        <v>340</v>
      </c>
      <c r="W3086" s="8">
        <v>6.2406265622396269E-2</v>
      </c>
      <c r="X3086" s="2">
        <v>15909</v>
      </c>
      <c r="Y3086" s="45"/>
      <c r="AC3086" s="1" t="str">
        <f>IF(Table13[[#This Row],[TCS MP]]&gt;=Table13[[#This Row],[BMP]],IF(Table13[[#This Row],[TCS MP]]&lt;=Table13[[#This Row],[EMP]],"Good","EMP"),"BMP")</f>
        <v>EMP</v>
      </c>
    </row>
    <row r="3087" spans="1:29" ht="24" customHeight="1" x14ac:dyDescent="0.25">
      <c r="A3087" t="s">
        <v>5000</v>
      </c>
      <c r="B3087" t="s">
        <v>20535</v>
      </c>
      <c r="C3087">
        <v>6722</v>
      </c>
      <c r="D3087" t="s">
        <v>17074</v>
      </c>
      <c r="E3087" t="s">
        <v>5001</v>
      </c>
      <c r="F3087" s="9">
        <f>Table13[[#This Row],[ToMeasure]]-Table13[[#This Row],[FromMeasure]]</f>
        <v>0.27466810000000003</v>
      </c>
      <c r="G3087" s="5" t="s">
        <v>5002</v>
      </c>
      <c r="H3087" s="35">
        <v>0</v>
      </c>
      <c r="I3087" s="56"/>
      <c r="J3087" t="s">
        <v>5003</v>
      </c>
      <c r="K3087" s="58" t="s">
        <v>203</v>
      </c>
      <c r="L3087" s="35">
        <v>0.27466810000000003</v>
      </c>
      <c r="M3087" s="56"/>
      <c r="N3087" t="s">
        <v>4924</v>
      </c>
      <c r="O3087" s="2">
        <v>7326</v>
      </c>
      <c r="P3087" s="2">
        <v>0</v>
      </c>
      <c r="Q3087" s="2">
        <v>7326</v>
      </c>
      <c r="R3087" t="s">
        <v>5004</v>
      </c>
      <c r="S3087">
        <v>12</v>
      </c>
      <c r="T3087" t="s">
        <v>203</v>
      </c>
      <c r="U3087" s="2">
        <v>222</v>
      </c>
      <c r="V3087" s="2">
        <v>862</v>
      </c>
      <c r="W3087" s="8">
        <v>0.14796614796614796</v>
      </c>
      <c r="X3087" s="2">
        <v>9711</v>
      </c>
      <c r="Y3087" s="45"/>
      <c r="AC3087" s="1" t="str">
        <f>IF(Table13[[#This Row],[TCS MP]]&gt;=Table13[[#This Row],[BMP]],IF(Table13[[#This Row],[TCS MP]]&lt;=Table13[[#This Row],[EMP]],"Good","EMP"),"BMP")</f>
        <v>EMP</v>
      </c>
    </row>
    <row r="3088" spans="1:29" ht="24" customHeight="1" x14ac:dyDescent="0.25">
      <c r="A3088" t="s">
        <v>12503</v>
      </c>
      <c r="B3088" t="s">
        <v>20534</v>
      </c>
      <c r="C3088">
        <v>6721</v>
      </c>
      <c r="D3088" t="s">
        <v>17074</v>
      </c>
      <c r="E3088" t="s">
        <v>12504</v>
      </c>
      <c r="F3088" s="9">
        <f>Table13[[#This Row],[ToMeasure]]-Table13[[#This Row],[FromMeasure]]</f>
        <v>0.23817418000000001</v>
      </c>
      <c r="G3088" s="5" t="s">
        <v>5003</v>
      </c>
      <c r="H3088" s="35">
        <v>0</v>
      </c>
      <c r="I3088" s="56"/>
      <c r="J3088" t="s">
        <v>5002</v>
      </c>
      <c r="K3088" s="58" t="s">
        <v>203</v>
      </c>
      <c r="L3088" s="35">
        <v>0.23817418000000001</v>
      </c>
      <c r="M3088" s="56"/>
      <c r="N3088" t="s">
        <v>925</v>
      </c>
      <c r="O3088" s="2">
        <v>7551</v>
      </c>
      <c r="P3088" s="2">
        <v>0</v>
      </c>
      <c r="Q3088" s="2">
        <v>7551</v>
      </c>
      <c r="R3088" t="s">
        <v>12505</v>
      </c>
      <c r="S3088">
        <v>11</v>
      </c>
      <c r="T3088" t="s">
        <v>203</v>
      </c>
      <c r="U3088" s="2">
        <v>257</v>
      </c>
      <c r="V3088" s="2">
        <v>213</v>
      </c>
      <c r="W3088" s="8">
        <v>6.2243411468679642E-2</v>
      </c>
      <c r="X3088" s="2">
        <v>10009</v>
      </c>
      <c r="Y3088" s="45"/>
      <c r="AC3088" s="1" t="str">
        <f>IF(Table13[[#This Row],[TCS MP]]&gt;=Table13[[#This Row],[BMP]],IF(Table13[[#This Row],[TCS MP]]&lt;=Table13[[#This Row],[EMP]],"Good","EMP"),"BMP")</f>
        <v>EMP</v>
      </c>
    </row>
    <row r="3089" spans="1:29" ht="24" customHeight="1" x14ac:dyDescent="0.25">
      <c r="A3089" t="s">
        <v>15385</v>
      </c>
      <c r="B3089" t="s">
        <v>20536</v>
      </c>
      <c r="C3089">
        <v>6723</v>
      </c>
      <c r="D3089" t="s">
        <v>17074</v>
      </c>
      <c r="E3089" t="s">
        <v>15386</v>
      </c>
      <c r="F3089" s="9">
        <f>Table13[[#This Row],[ToMeasure]]-Table13[[#This Row],[FromMeasure]]</f>
        <v>0.24660878</v>
      </c>
      <c r="G3089" s="5" t="s">
        <v>12509</v>
      </c>
      <c r="H3089" s="35">
        <v>0</v>
      </c>
      <c r="I3089" s="56"/>
      <c r="J3089" t="s">
        <v>5002</v>
      </c>
      <c r="K3089" s="58" t="s">
        <v>203</v>
      </c>
      <c r="L3089" s="35">
        <v>0.24660878</v>
      </c>
      <c r="M3089" s="56"/>
      <c r="N3089" t="s">
        <v>4924</v>
      </c>
      <c r="O3089" s="2">
        <v>10716</v>
      </c>
      <c r="P3089" s="2">
        <v>0</v>
      </c>
      <c r="Q3089" s="2">
        <v>10716</v>
      </c>
      <c r="R3089" t="s">
        <v>15387</v>
      </c>
      <c r="S3089">
        <v>12</v>
      </c>
      <c r="T3089" t="s">
        <v>203</v>
      </c>
      <c r="U3089" s="2">
        <v>366</v>
      </c>
      <c r="V3089" s="2">
        <v>303</v>
      </c>
      <c r="W3089" s="8">
        <v>6.2430011198208284E-2</v>
      </c>
      <c r="X3089" s="2">
        <v>14204</v>
      </c>
      <c r="Y3089" s="45"/>
      <c r="AC3089" s="1" t="str">
        <f>IF(Table13[[#This Row],[TCS MP]]&gt;=Table13[[#This Row],[BMP]],IF(Table13[[#This Row],[TCS MP]]&lt;=Table13[[#This Row],[EMP]],"Good","EMP"),"BMP")</f>
        <v>EMP</v>
      </c>
    </row>
    <row r="3090" spans="1:29" ht="24" customHeight="1" x14ac:dyDescent="0.25">
      <c r="A3090" t="s">
        <v>12506</v>
      </c>
      <c r="C3090" t="s">
        <v>203</v>
      </c>
      <c r="D3090" t="s">
        <v>17074</v>
      </c>
      <c r="E3090" t="s">
        <v>12507</v>
      </c>
      <c r="F3090" s="9">
        <f>Table13[[#This Row],[ToMeasure]]-Table13[[#This Row],[FromMeasure]]</f>
        <v>2.8197300000000002E-2</v>
      </c>
      <c r="G3090" s="5" t="s">
        <v>12508</v>
      </c>
      <c r="H3090" s="35">
        <v>0</v>
      </c>
      <c r="I3090" s="56"/>
      <c r="J3090" t="s">
        <v>664</v>
      </c>
      <c r="K3090" s="58" t="s">
        <v>203</v>
      </c>
      <c r="L3090" s="35">
        <v>2.8197300000000002E-2</v>
      </c>
      <c r="M3090" s="56"/>
      <c r="N3090" t="s">
        <v>12509</v>
      </c>
      <c r="O3090" s="2" t="s">
        <v>203</v>
      </c>
      <c r="P3090" s="2" t="s">
        <v>203</v>
      </c>
      <c r="Q3090" s="2" t="s">
        <v>203</v>
      </c>
      <c r="R3090" t="s">
        <v>203</v>
      </c>
      <c r="S3090" t="s">
        <v>203</v>
      </c>
      <c r="T3090" t="s">
        <v>203</v>
      </c>
      <c r="U3090" s="2" t="s">
        <v>203</v>
      </c>
      <c r="V3090" s="2" t="s">
        <v>203</v>
      </c>
      <c r="W3090" s="8" t="s">
        <v>203</v>
      </c>
      <c r="X3090" s="2" t="s">
        <v>203</v>
      </c>
      <c r="Y3090" s="45"/>
      <c r="AC3090" s="1" t="str">
        <f>IF(Table13[[#This Row],[TCS MP]]&gt;=Table13[[#This Row],[BMP]],IF(Table13[[#This Row],[TCS MP]]&lt;=Table13[[#This Row],[EMP]],"Good","EMP"),"BMP")</f>
        <v>EMP</v>
      </c>
    </row>
    <row r="3091" spans="1:29" ht="24" customHeight="1" x14ac:dyDescent="0.25">
      <c r="A3091" t="s">
        <v>5005</v>
      </c>
      <c r="C3091" t="s">
        <v>203</v>
      </c>
      <c r="D3091" t="s">
        <v>17074</v>
      </c>
      <c r="E3091" t="s">
        <v>5006</v>
      </c>
      <c r="F3091" s="9">
        <f>Table13[[#This Row],[ToMeasure]]-Table13[[#This Row],[FromMeasure]]</f>
        <v>3.2828870000000003E-2</v>
      </c>
      <c r="G3091" s="5" t="s">
        <v>5007</v>
      </c>
      <c r="H3091" s="35">
        <v>0</v>
      </c>
      <c r="I3091" s="56"/>
      <c r="J3091" t="s">
        <v>664</v>
      </c>
      <c r="K3091" s="58" t="s">
        <v>203</v>
      </c>
      <c r="L3091" s="35">
        <v>3.2828870000000003E-2</v>
      </c>
      <c r="M3091" s="56"/>
      <c r="N3091" t="s">
        <v>5003</v>
      </c>
      <c r="O3091" s="2" t="s">
        <v>203</v>
      </c>
      <c r="P3091" s="2" t="s">
        <v>203</v>
      </c>
      <c r="Q3091" s="2" t="s">
        <v>203</v>
      </c>
      <c r="R3091" t="s">
        <v>203</v>
      </c>
      <c r="S3091" t="s">
        <v>203</v>
      </c>
      <c r="T3091" t="s">
        <v>203</v>
      </c>
      <c r="U3091" s="2" t="s">
        <v>203</v>
      </c>
      <c r="V3091" s="2" t="s">
        <v>203</v>
      </c>
      <c r="W3091" s="8" t="s">
        <v>203</v>
      </c>
      <c r="X3091" s="2" t="s">
        <v>203</v>
      </c>
      <c r="Y3091" s="45"/>
      <c r="AC3091" s="1" t="str">
        <f>IF(Table13[[#This Row],[TCS MP]]&gt;=Table13[[#This Row],[BMP]],IF(Table13[[#This Row],[TCS MP]]&lt;=Table13[[#This Row],[EMP]],"Good","EMP"),"BMP")</f>
        <v>EMP</v>
      </c>
    </row>
    <row r="3092" spans="1:29" ht="24" customHeight="1" x14ac:dyDescent="0.25">
      <c r="A3092" t="s">
        <v>12510</v>
      </c>
      <c r="C3092" t="s">
        <v>203</v>
      </c>
      <c r="D3092" t="s">
        <v>17074</v>
      </c>
      <c r="E3092" t="s">
        <v>12511</v>
      </c>
      <c r="F3092" s="9">
        <f>Table13[[#This Row],[ToMeasure]]-Table13[[#This Row],[FromMeasure]]</f>
        <v>3.2728889999999997E-2</v>
      </c>
      <c r="G3092" s="5" t="s">
        <v>12512</v>
      </c>
      <c r="H3092" s="35">
        <v>0</v>
      </c>
      <c r="I3092" s="56"/>
      <c r="J3092" t="s">
        <v>12513</v>
      </c>
      <c r="K3092" s="58" t="s">
        <v>203</v>
      </c>
      <c r="L3092" s="35">
        <v>3.2728889999999997E-2</v>
      </c>
      <c r="M3092" s="56"/>
      <c r="N3092" t="s">
        <v>664</v>
      </c>
      <c r="O3092" s="2" t="s">
        <v>203</v>
      </c>
      <c r="P3092" s="2" t="s">
        <v>203</v>
      </c>
      <c r="Q3092" s="2" t="s">
        <v>203</v>
      </c>
      <c r="R3092" t="s">
        <v>203</v>
      </c>
      <c r="S3092" t="s">
        <v>203</v>
      </c>
      <c r="T3092" t="s">
        <v>203</v>
      </c>
      <c r="U3092" s="2" t="s">
        <v>203</v>
      </c>
      <c r="V3092" s="2" t="s">
        <v>203</v>
      </c>
      <c r="W3092" s="8" t="s">
        <v>203</v>
      </c>
      <c r="X3092" s="2" t="s">
        <v>203</v>
      </c>
      <c r="Y3092" s="45"/>
      <c r="AC3092" s="1" t="str">
        <f>IF(Table13[[#This Row],[TCS MP]]&gt;=Table13[[#This Row],[BMP]],IF(Table13[[#This Row],[TCS MP]]&lt;=Table13[[#This Row],[EMP]],"Good","EMP"),"BMP")</f>
        <v>EMP</v>
      </c>
    </row>
    <row r="3093" spans="1:29" ht="24" customHeight="1" x14ac:dyDescent="0.25">
      <c r="A3093" t="s">
        <v>5008</v>
      </c>
      <c r="C3093" t="s">
        <v>203</v>
      </c>
      <c r="D3093" t="s">
        <v>17074</v>
      </c>
      <c r="E3093" t="s">
        <v>5009</v>
      </c>
      <c r="F3093" s="9">
        <f>Table13[[#This Row],[ToMeasure]]-Table13[[#This Row],[FromMeasure]]</f>
        <v>4.3793319999999997E-2</v>
      </c>
      <c r="G3093" s="5" t="s">
        <v>5010</v>
      </c>
      <c r="H3093" s="35">
        <v>0</v>
      </c>
      <c r="I3093" s="56"/>
      <c r="J3093" t="s">
        <v>5002</v>
      </c>
      <c r="K3093" s="58" t="s">
        <v>203</v>
      </c>
      <c r="L3093" s="35">
        <v>4.3793319999999997E-2</v>
      </c>
      <c r="M3093" s="56"/>
      <c r="N3093" t="s">
        <v>664</v>
      </c>
      <c r="O3093" s="2" t="s">
        <v>203</v>
      </c>
      <c r="P3093" s="2" t="s">
        <v>203</v>
      </c>
      <c r="Q3093" s="2" t="s">
        <v>203</v>
      </c>
      <c r="R3093" t="s">
        <v>203</v>
      </c>
      <c r="S3093" t="s">
        <v>203</v>
      </c>
      <c r="T3093" t="s">
        <v>203</v>
      </c>
      <c r="U3093" s="2" t="s">
        <v>203</v>
      </c>
      <c r="V3093" s="2" t="s">
        <v>203</v>
      </c>
      <c r="W3093" s="8" t="s">
        <v>203</v>
      </c>
      <c r="X3093" s="2" t="s">
        <v>203</v>
      </c>
      <c r="Y3093" s="45"/>
      <c r="AC3093" s="1" t="str">
        <f>IF(Table13[[#This Row],[TCS MP]]&gt;=Table13[[#This Row],[BMP]],IF(Table13[[#This Row],[TCS MP]]&lt;=Table13[[#This Row],[EMP]],"Good","EMP"),"BMP")</f>
        <v>EMP</v>
      </c>
    </row>
    <row r="3094" spans="1:29" ht="24" customHeight="1" x14ac:dyDescent="0.25">
      <c r="A3094" t="s">
        <v>15388</v>
      </c>
      <c r="B3094" t="s">
        <v>20812</v>
      </c>
      <c r="C3094">
        <v>7251</v>
      </c>
      <c r="D3094" t="s">
        <v>17074</v>
      </c>
      <c r="E3094" t="s">
        <v>952</v>
      </c>
      <c r="F3094" s="9">
        <f>Table13[[#This Row],[ToMeasure]]-Table13[[#This Row],[FromMeasure]]</f>
        <v>0.558531</v>
      </c>
      <c r="G3094" s="5" t="s">
        <v>950</v>
      </c>
      <c r="H3094" s="35">
        <v>0</v>
      </c>
      <c r="I3094" s="56"/>
      <c r="J3094" t="s">
        <v>1750</v>
      </c>
      <c r="K3094" s="58" t="s">
        <v>203</v>
      </c>
      <c r="L3094" s="35">
        <v>0.558531</v>
      </c>
      <c r="M3094" s="56"/>
      <c r="N3094" t="s">
        <v>669</v>
      </c>
      <c r="O3094" s="2">
        <v>29215</v>
      </c>
      <c r="P3094" s="2">
        <v>0</v>
      </c>
      <c r="Q3094" s="2">
        <v>29215</v>
      </c>
      <c r="R3094" t="s">
        <v>15389</v>
      </c>
      <c r="S3094">
        <v>9</v>
      </c>
      <c r="T3094" t="s">
        <v>203</v>
      </c>
      <c r="U3094" s="2">
        <v>994</v>
      </c>
      <c r="V3094" s="2">
        <v>825</v>
      </c>
      <c r="W3094" s="8">
        <v>6.226253636830395E-2</v>
      </c>
      <c r="X3094" s="2">
        <v>38725</v>
      </c>
      <c r="Y3094" s="45"/>
      <c r="AC3094" s="1" t="str">
        <f>IF(Table13[[#This Row],[TCS MP]]&gt;=Table13[[#This Row],[BMP]],IF(Table13[[#This Row],[TCS MP]]&lt;=Table13[[#This Row],[EMP]],"Good","EMP"),"BMP")</f>
        <v>EMP</v>
      </c>
    </row>
    <row r="3095" spans="1:29" ht="24" customHeight="1" x14ac:dyDescent="0.25">
      <c r="A3095" t="s">
        <v>12514</v>
      </c>
      <c r="B3095" t="s">
        <v>20815</v>
      </c>
      <c r="C3095">
        <v>7254</v>
      </c>
      <c r="D3095" t="s">
        <v>17074</v>
      </c>
      <c r="E3095" t="s">
        <v>12515</v>
      </c>
      <c r="F3095" s="9">
        <f>Table13[[#This Row],[ToMeasure]]-Table13[[#This Row],[FromMeasure]]</f>
        <v>0.49346992000000001</v>
      </c>
      <c r="G3095" s="5" t="s">
        <v>12516</v>
      </c>
      <c r="H3095" s="35">
        <v>0</v>
      </c>
      <c r="I3095" s="56"/>
      <c r="J3095" t="s">
        <v>1750</v>
      </c>
      <c r="K3095" s="58" t="s">
        <v>203</v>
      </c>
      <c r="L3095" s="35">
        <v>0.49346992000000001</v>
      </c>
      <c r="M3095" s="56"/>
      <c r="N3095" t="s">
        <v>12517</v>
      </c>
      <c r="O3095" s="2">
        <v>5520</v>
      </c>
      <c r="P3095" s="2">
        <v>0</v>
      </c>
      <c r="Q3095" s="2">
        <v>5520</v>
      </c>
      <c r="R3095" t="s">
        <v>12518</v>
      </c>
      <c r="S3095">
        <v>16</v>
      </c>
      <c r="T3095" t="s">
        <v>203</v>
      </c>
      <c r="U3095" s="2">
        <v>210</v>
      </c>
      <c r="V3095" s="2">
        <v>310</v>
      </c>
      <c r="W3095" s="8">
        <v>9.420289855072464E-2</v>
      </c>
      <c r="X3095" s="2">
        <v>9883</v>
      </c>
      <c r="Y3095" s="45"/>
      <c r="AC3095" s="1" t="str">
        <f>IF(Table13[[#This Row],[TCS MP]]&gt;=Table13[[#This Row],[BMP]],IF(Table13[[#This Row],[TCS MP]]&lt;=Table13[[#This Row],[EMP]],"Good","EMP"),"BMP")</f>
        <v>EMP</v>
      </c>
    </row>
    <row r="3096" spans="1:29" ht="24" customHeight="1" x14ac:dyDescent="0.25">
      <c r="A3096" t="s">
        <v>15390</v>
      </c>
      <c r="B3096" t="s">
        <v>20816</v>
      </c>
      <c r="C3096">
        <v>7255</v>
      </c>
      <c r="D3096" t="s">
        <v>17074</v>
      </c>
      <c r="E3096" t="s">
        <v>15391</v>
      </c>
      <c r="F3096" s="9">
        <f>Table13[[#This Row],[ToMeasure]]-Table13[[#This Row],[FromMeasure]]</f>
        <v>0.61668473000000001</v>
      </c>
      <c r="G3096" s="5" t="s">
        <v>15392</v>
      </c>
      <c r="H3096" s="35">
        <v>0</v>
      </c>
      <c r="I3096" s="56"/>
      <c r="J3096" t="s">
        <v>15393</v>
      </c>
      <c r="K3096" s="58" t="s">
        <v>203</v>
      </c>
      <c r="L3096" s="35">
        <v>0.61668473000000001</v>
      </c>
      <c r="M3096" s="56"/>
      <c r="N3096" t="s">
        <v>8818</v>
      </c>
      <c r="O3096" s="2">
        <v>5359</v>
      </c>
      <c r="P3096" s="2">
        <v>0</v>
      </c>
      <c r="Q3096" s="2">
        <v>5359</v>
      </c>
      <c r="R3096" t="s">
        <v>15394</v>
      </c>
      <c r="S3096">
        <v>15</v>
      </c>
      <c r="T3096" t="s">
        <v>203</v>
      </c>
      <c r="U3096" s="2">
        <v>203</v>
      </c>
      <c r="V3096" s="2">
        <v>301</v>
      </c>
      <c r="W3096" s="8">
        <v>9.4047396902407168E-2</v>
      </c>
      <c r="X3096" s="2">
        <v>7104</v>
      </c>
      <c r="Y3096" s="45"/>
      <c r="AC3096" s="1" t="str">
        <f>IF(Table13[[#This Row],[TCS MP]]&gt;=Table13[[#This Row],[BMP]],IF(Table13[[#This Row],[TCS MP]]&lt;=Table13[[#This Row],[EMP]],"Good","EMP"),"BMP")</f>
        <v>EMP</v>
      </c>
    </row>
    <row r="3097" spans="1:29" ht="24" customHeight="1" x14ac:dyDescent="0.25">
      <c r="A3097" t="s">
        <v>5011</v>
      </c>
      <c r="B3097" t="s">
        <v>20537</v>
      </c>
      <c r="C3097">
        <v>6730</v>
      </c>
      <c r="D3097" t="s">
        <v>17074</v>
      </c>
      <c r="E3097" t="s">
        <v>5012</v>
      </c>
      <c r="F3097" s="9">
        <f>Table13[[#This Row],[ToMeasure]]-Table13[[#This Row],[FromMeasure]]</f>
        <v>0.85286493000000008</v>
      </c>
      <c r="G3097" s="5" t="s">
        <v>5013</v>
      </c>
      <c r="H3097" s="35">
        <v>9.8141300000000008E-3</v>
      </c>
      <c r="I3097" s="56"/>
      <c r="J3097" t="s">
        <v>5014</v>
      </c>
      <c r="K3097" s="58" t="s">
        <v>203</v>
      </c>
      <c r="L3097" s="35">
        <v>0.86267906000000005</v>
      </c>
      <c r="M3097" s="56"/>
      <c r="N3097" t="s">
        <v>5015</v>
      </c>
      <c r="O3097" s="2">
        <v>2319</v>
      </c>
      <c r="P3097" s="2">
        <v>0</v>
      </c>
      <c r="Q3097" s="2">
        <v>2319</v>
      </c>
      <c r="R3097" t="s">
        <v>5016</v>
      </c>
      <c r="S3097">
        <v>11</v>
      </c>
      <c r="T3097" t="s">
        <v>203</v>
      </c>
      <c r="U3097" s="2">
        <v>169</v>
      </c>
      <c r="V3097" s="2">
        <v>27</v>
      </c>
      <c r="W3097" s="8">
        <v>8.4519189305735237E-2</v>
      </c>
      <c r="X3097" s="2">
        <v>3650</v>
      </c>
      <c r="Y3097" s="45"/>
      <c r="AC3097" s="1" t="str">
        <f>IF(Table13[[#This Row],[TCS MP]]&gt;=Table13[[#This Row],[BMP]],IF(Table13[[#This Row],[TCS MP]]&lt;=Table13[[#This Row],[EMP]],"Good","EMP"),"BMP")</f>
        <v>EMP</v>
      </c>
    </row>
    <row r="3098" spans="1:29" ht="24" customHeight="1" x14ac:dyDescent="0.25">
      <c r="A3098" t="s">
        <v>12520</v>
      </c>
      <c r="C3098" t="s">
        <v>203</v>
      </c>
      <c r="D3098" t="s">
        <v>17074</v>
      </c>
      <c r="E3098" t="s">
        <v>12521</v>
      </c>
      <c r="F3098" s="9">
        <f>Table13[[#This Row],[ToMeasure]]-Table13[[#This Row],[FromMeasure]]</f>
        <v>0.41039786</v>
      </c>
      <c r="G3098" s="5" t="s">
        <v>12522</v>
      </c>
      <c r="H3098" s="35">
        <v>0</v>
      </c>
      <c r="I3098" s="56"/>
      <c r="J3098" t="s">
        <v>954</v>
      </c>
      <c r="K3098" s="58" t="s">
        <v>203</v>
      </c>
      <c r="L3098" s="35">
        <v>0.41039786</v>
      </c>
      <c r="M3098" s="56"/>
      <c r="N3098" t="s">
        <v>298</v>
      </c>
      <c r="O3098" s="2" t="s">
        <v>203</v>
      </c>
      <c r="P3098" s="2" t="s">
        <v>203</v>
      </c>
      <c r="Q3098" s="2">
        <v>776</v>
      </c>
      <c r="R3098" t="s">
        <v>12523</v>
      </c>
      <c r="S3098" t="s">
        <v>203</v>
      </c>
      <c r="T3098" t="s">
        <v>203</v>
      </c>
      <c r="U3098" s="2" t="s">
        <v>203</v>
      </c>
      <c r="V3098" s="2" t="s">
        <v>203</v>
      </c>
      <c r="W3098" s="8" t="s">
        <v>203</v>
      </c>
      <c r="X3098" s="2">
        <v>1321</v>
      </c>
      <c r="Y3098" s="45"/>
      <c r="AC3098" s="1" t="str">
        <f>IF(Table13[[#This Row],[TCS MP]]&gt;=Table13[[#This Row],[BMP]],IF(Table13[[#This Row],[TCS MP]]&lt;=Table13[[#This Row],[EMP]],"Good","EMP"),"BMP")</f>
        <v>EMP</v>
      </c>
    </row>
    <row r="3099" spans="1:29" ht="24" customHeight="1" x14ac:dyDescent="0.25">
      <c r="A3099" t="s">
        <v>12524</v>
      </c>
      <c r="B3099" t="s">
        <v>20222</v>
      </c>
      <c r="C3099">
        <v>6004</v>
      </c>
      <c r="D3099" t="s">
        <v>17074</v>
      </c>
      <c r="E3099" t="s">
        <v>827</v>
      </c>
      <c r="F3099" s="9">
        <f>Table13[[#This Row],[ToMeasure]]-Table13[[#This Row],[FromMeasure]]</f>
        <v>9.3252189999999999E-2</v>
      </c>
      <c r="G3099" s="5" t="s">
        <v>825</v>
      </c>
      <c r="H3099" s="35">
        <v>0</v>
      </c>
      <c r="I3099" s="56"/>
      <c r="J3099" t="s">
        <v>4647</v>
      </c>
      <c r="K3099" s="58" t="s">
        <v>203</v>
      </c>
      <c r="L3099" s="35">
        <v>9.3252189999999999E-2</v>
      </c>
      <c r="M3099" s="56"/>
      <c r="N3099" t="s">
        <v>964</v>
      </c>
      <c r="O3099" s="2">
        <v>3165</v>
      </c>
      <c r="P3099" s="2">
        <v>3830</v>
      </c>
      <c r="Q3099" s="2">
        <v>6995</v>
      </c>
      <c r="R3099" t="s">
        <v>12525</v>
      </c>
      <c r="S3099">
        <v>8</v>
      </c>
      <c r="T3099" t="s">
        <v>203</v>
      </c>
      <c r="U3099" s="2" t="s">
        <v>203</v>
      </c>
      <c r="V3099" s="2" t="s">
        <v>203</v>
      </c>
      <c r="W3099" s="8" t="s">
        <v>203</v>
      </c>
      <c r="X3099" s="2">
        <v>8168</v>
      </c>
      <c r="Y3099" s="45"/>
      <c r="AC3099" s="1" t="str">
        <f>IF(Table13[[#This Row],[TCS MP]]&gt;=Table13[[#This Row],[BMP]],IF(Table13[[#This Row],[TCS MP]]&lt;=Table13[[#This Row],[EMP]],"Good","EMP"),"BMP")</f>
        <v>EMP</v>
      </c>
    </row>
    <row r="3100" spans="1:29" ht="24" customHeight="1" x14ac:dyDescent="0.25">
      <c r="A3100" t="s">
        <v>5024</v>
      </c>
      <c r="C3100" t="s">
        <v>203</v>
      </c>
      <c r="D3100" t="s">
        <v>17074</v>
      </c>
      <c r="E3100" t="s">
        <v>5025</v>
      </c>
      <c r="F3100" s="9">
        <f>Table13[[#This Row],[ToMeasure]]-Table13[[#This Row],[FromMeasure]]</f>
        <v>0.26159461000000001</v>
      </c>
      <c r="G3100" s="5" t="s">
        <v>5026</v>
      </c>
      <c r="H3100" s="35">
        <v>0</v>
      </c>
      <c r="I3100" s="56"/>
      <c r="J3100" t="s">
        <v>5027</v>
      </c>
      <c r="K3100" s="58" t="s">
        <v>203</v>
      </c>
      <c r="L3100" s="35">
        <v>0.26159461000000001</v>
      </c>
      <c r="M3100" s="56"/>
      <c r="N3100" t="s">
        <v>5028</v>
      </c>
      <c r="O3100" s="2" t="s">
        <v>203</v>
      </c>
      <c r="P3100" s="2" t="s">
        <v>203</v>
      </c>
      <c r="Q3100" s="2" t="s">
        <v>203</v>
      </c>
      <c r="R3100" t="s">
        <v>203</v>
      </c>
      <c r="S3100" t="s">
        <v>203</v>
      </c>
      <c r="T3100" t="s">
        <v>203</v>
      </c>
      <c r="U3100" s="2" t="s">
        <v>203</v>
      </c>
      <c r="V3100" s="2" t="s">
        <v>203</v>
      </c>
      <c r="W3100" s="8" t="s">
        <v>203</v>
      </c>
      <c r="X3100" s="2" t="s">
        <v>203</v>
      </c>
      <c r="Y3100" s="45"/>
      <c r="AC3100" s="1" t="str">
        <f>IF(Table13[[#This Row],[TCS MP]]&gt;=Table13[[#This Row],[BMP]],IF(Table13[[#This Row],[TCS MP]]&lt;=Table13[[#This Row],[EMP]],"Good","EMP"),"BMP")</f>
        <v>EMP</v>
      </c>
    </row>
    <row r="3101" spans="1:29" ht="24" customHeight="1" x14ac:dyDescent="0.25">
      <c r="A3101" t="s">
        <v>15400</v>
      </c>
      <c r="C3101" t="s">
        <v>203</v>
      </c>
      <c r="D3101" t="s">
        <v>17074</v>
      </c>
      <c r="E3101" t="s">
        <v>15401</v>
      </c>
      <c r="F3101" s="9">
        <f>Table13[[#This Row],[ToMeasure]]-Table13[[#This Row],[FromMeasure]]</f>
        <v>0.29391627999999997</v>
      </c>
      <c r="G3101" s="5" t="s">
        <v>15402</v>
      </c>
      <c r="H3101" s="35">
        <v>0</v>
      </c>
      <c r="I3101" s="56"/>
      <c r="J3101" t="s">
        <v>5027</v>
      </c>
      <c r="K3101" s="58" t="s">
        <v>203</v>
      </c>
      <c r="L3101" s="35">
        <v>0.29391627999999997</v>
      </c>
      <c r="M3101" s="56"/>
      <c r="N3101" t="s">
        <v>5027</v>
      </c>
      <c r="O3101" s="2" t="s">
        <v>203</v>
      </c>
      <c r="P3101" s="2" t="s">
        <v>203</v>
      </c>
      <c r="Q3101" s="2" t="s">
        <v>203</v>
      </c>
      <c r="R3101" t="s">
        <v>203</v>
      </c>
      <c r="S3101" t="s">
        <v>203</v>
      </c>
      <c r="T3101" t="s">
        <v>203</v>
      </c>
      <c r="U3101" s="2" t="s">
        <v>203</v>
      </c>
      <c r="V3101" s="2" t="s">
        <v>203</v>
      </c>
      <c r="W3101" s="8" t="s">
        <v>203</v>
      </c>
      <c r="X3101" s="2" t="s">
        <v>203</v>
      </c>
      <c r="Y3101" s="45"/>
      <c r="AC3101" s="1" t="str">
        <f>IF(Table13[[#This Row],[TCS MP]]&gt;=Table13[[#This Row],[BMP]],IF(Table13[[#This Row],[TCS MP]]&lt;=Table13[[#This Row],[EMP]],"Good","EMP"),"BMP")</f>
        <v>EMP</v>
      </c>
    </row>
    <row r="3102" spans="1:29" ht="24" customHeight="1" x14ac:dyDescent="0.25">
      <c r="A3102" t="s">
        <v>5029</v>
      </c>
      <c r="C3102" t="s">
        <v>203</v>
      </c>
      <c r="D3102" t="s">
        <v>17074</v>
      </c>
      <c r="E3102" t="s">
        <v>5030</v>
      </c>
      <c r="F3102" s="9">
        <f>Table13[[#This Row],[ToMeasure]]-Table13[[#This Row],[FromMeasure]]</f>
        <v>0.24108926999999999</v>
      </c>
      <c r="G3102" s="5" t="s">
        <v>5031</v>
      </c>
      <c r="H3102" s="35">
        <v>0</v>
      </c>
      <c r="I3102" s="56"/>
      <c r="J3102" t="s">
        <v>998</v>
      </c>
      <c r="K3102" s="58" t="s">
        <v>203</v>
      </c>
      <c r="L3102" s="35">
        <v>0.24108926999999999</v>
      </c>
      <c r="M3102" s="56"/>
      <c r="N3102" t="s">
        <v>773</v>
      </c>
      <c r="O3102" s="2" t="s">
        <v>203</v>
      </c>
      <c r="P3102" s="2" t="s">
        <v>203</v>
      </c>
      <c r="Q3102" s="2" t="s">
        <v>203</v>
      </c>
      <c r="R3102" t="s">
        <v>203</v>
      </c>
      <c r="S3102" t="s">
        <v>203</v>
      </c>
      <c r="T3102" t="s">
        <v>203</v>
      </c>
      <c r="U3102" s="2" t="s">
        <v>203</v>
      </c>
      <c r="V3102" s="2" t="s">
        <v>203</v>
      </c>
      <c r="W3102" s="8" t="s">
        <v>203</v>
      </c>
      <c r="X3102" s="2" t="s">
        <v>203</v>
      </c>
      <c r="Y3102" s="45"/>
      <c r="AC3102" s="1" t="str">
        <f>IF(Table13[[#This Row],[TCS MP]]&gt;=Table13[[#This Row],[BMP]],IF(Table13[[#This Row],[TCS MP]]&lt;=Table13[[#This Row],[EMP]],"Good","EMP"),"BMP")</f>
        <v>EMP</v>
      </c>
    </row>
    <row r="3103" spans="1:29" ht="24" customHeight="1" x14ac:dyDescent="0.25">
      <c r="A3103" t="s">
        <v>5032</v>
      </c>
      <c r="B3103" t="s">
        <v>17504</v>
      </c>
      <c r="C3103" t="s">
        <v>203</v>
      </c>
      <c r="D3103" t="s">
        <v>17074</v>
      </c>
      <c r="E3103" t="s">
        <v>5033</v>
      </c>
      <c r="F3103" s="9">
        <f>Table13[[#This Row],[ToMeasure]]-Table13[[#This Row],[FromMeasure]]</f>
        <v>0.36779846999999999</v>
      </c>
      <c r="G3103" s="5" t="s">
        <v>5034</v>
      </c>
      <c r="H3103" s="35">
        <v>0</v>
      </c>
      <c r="I3103" s="56"/>
      <c r="J3103" t="s">
        <v>786</v>
      </c>
      <c r="K3103" s="58" t="s">
        <v>203</v>
      </c>
      <c r="L3103" s="35">
        <v>0.36779846999999999</v>
      </c>
      <c r="M3103" s="56"/>
      <c r="N3103" t="s">
        <v>1009</v>
      </c>
      <c r="O3103" s="2" t="s">
        <v>203</v>
      </c>
      <c r="P3103" s="2" t="s">
        <v>203</v>
      </c>
      <c r="Q3103" s="2">
        <v>15678</v>
      </c>
      <c r="R3103" t="s">
        <v>12530</v>
      </c>
      <c r="S3103" t="s">
        <v>203</v>
      </c>
      <c r="T3103" t="s">
        <v>203</v>
      </c>
      <c r="U3103" s="2" t="s">
        <v>203</v>
      </c>
      <c r="V3103" s="2" t="s">
        <v>203</v>
      </c>
      <c r="W3103" s="8" t="s">
        <v>203</v>
      </c>
      <c r="X3103" s="2">
        <v>22939</v>
      </c>
      <c r="Y3103" s="45"/>
      <c r="AC3103" s="1" t="str">
        <f>IF(Table13[[#This Row],[TCS MP]]&gt;=Table13[[#This Row],[BMP]],IF(Table13[[#This Row],[TCS MP]]&lt;=Table13[[#This Row],[EMP]],"Good","EMP"),"BMP")</f>
        <v>EMP</v>
      </c>
    </row>
    <row r="3104" spans="1:29" ht="24" customHeight="1" x14ac:dyDescent="0.25">
      <c r="A3104" t="s">
        <v>5035</v>
      </c>
      <c r="B3104" t="s">
        <v>19802</v>
      </c>
      <c r="C3104">
        <v>5194</v>
      </c>
      <c r="D3104" t="s">
        <v>17074</v>
      </c>
      <c r="E3104" t="s">
        <v>587</v>
      </c>
      <c r="F3104" s="9">
        <f>Table13[[#This Row],[ToMeasure]]-Table13[[#This Row],[FromMeasure]]</f>
        <v>0.86768497</v>
      </c>
      <c r="G3104" s="5" t="s">
        <v>585</v>
      </c>
      <c r="H3104" s="35">
        <v>0.25270616000000001</v>
      </c>
      <c r="I3104" s="56"/>
      <c r="J3104" t="s">
        <v>5036</v>
      </c>
      <c r="K3104" s="58" t="s">
        <v>203</v>
      </c>
      <c r="L3104" s="35">
        <v>1.12039113</v>
      </c>
      <c r="M3104" s="56"/>
      <c r="N3104" t="s">
        <v>1012</v>
      </c>
      <c r="O3104" s="2">
        <v>6006</v>
      </c>
      <c r="P3104" s="2">
        <v>0</v>
      </c>
      <c r="Q3104" s="2">
        <v>6006</v>
      </c>
      <c r="R3104" t="s">
        <v>5037</v>
      </c>
      <c r="S3104">
        <v>7</v>
      </c>
      <c r="T3104">
        <v>50</v>
      </c>
      <c r="U3104" s="2">
        <v>357</v>
      </c>
      <c r="V3104" s="2">
        <v>883</v>
      </c>
      <c r="W3104" s="8">
        <v>0.20646020646020646</v>
      </c>
      <c r="X3104" s="2">
        <v>9692</v>
      </c>
      <c r="Y3104" s="45"/>
      <c r="AC3104" s="1" t="str">
        <f>IF(Table13[[#This Row],[TCS MP]]&gt;=Table13[[#This Row],[BMP]],IF(Table13[[#This Row],[TCS MP]]&lt;=Table13[[#This Row],[EMP]],"Good","EMP"),"BMP")</f>
        <v>EMP</v>
      </c>
    </row>
    <row r="3105" spans="1:29" ht="24" customHeight="1" x14ac:dyDescent="0.25">
      <c r="A3105" t="s">
        <v>8946</v>
      </c>
      <c r="B3105" t="s">
        <v>19804</v>
      </c>
      <c r="C3105">
        <v>5196</v>
      </c>
      <c r="D3105" t="s">
        <v>17074</v>
      </c>
      <c r="E3105" t="s">
        <v>8947</v>
      </c>
      <c r="F3105" s="9">
        <f>Table13[[#This Row],[ToMeasure]]-Table13[[#This Row],[FromMeasure]]</f>
        <v>0.53642833999999995</v>
      </c>
      <c r="G3105" s="5" t="s">
        <v>1522</v>
      </c>
      <c r="H3105" s="35">
        <v>0</v>
      </c>
      <c r="I3105" s="56"/>
      <c r="J3105" t="s">
        <v>635</v>
      </c>
      <c r="K3105" s="58" t="s">
        <v>203</v>
      </c>
      <c r="L3105" s="35">
        <v>0.53642833999999995</v>
      </c>
      <c r="M3105" s="56"/>
      <c r="N3105" t="s">
        <v>5049</v>
      </c>
      <c r="O3105" s="2">
        <v>2623</v>
      </c>
      <c r="P3105" s="2">
        <v>0</v>
      </c>
      <c r="Q3105" s="2">
        <v>2623</v>
      </c>
      <c r="R3105" t="s">
        <v>8948</v>
      </c>
      <c r="S3105">
        <v>9</v>
      </c>
      <c r="T3105" t="s">
        <v>203</v>
      </c>
      <c r="U3105" s="2">
        <v>406</v>
      </c>
      <c r="V3105" s="2">
        <v>201</v>
      </c>
      <c r="W3105" s="8">
        <v>0.23141441097979412</v>
      </c>
      <c r="X3105" s="2">
        <v>4233</v>
      </c>
      <c r="Y3105" s="45"/>
      <c r="AC3105" s="1" t="str">
        <f>IF(Table13[[#This Row],[TCS MP]]&gt;=Table13[[#This Row],[BMP]],IF(Table13[[#This Row],[TCS MP]]&lt;=Table13[[#This Row],[EMP]],"Good","EMP"),"BMP")</f>
        <v>EMP</v>
      </c>
    </row>
    <row r="3106" spans="1:29" ht="24" customHeight="1" x14ac:dyDescent="0.25">
      <c r="A3106" t="s">
        <v>15406</v>
      </c>
      <c r="B3106" t="s">
        <v>19801</v>
      </c>
      <c r="C3106">
        <v>5191</v>
      </c>
      <c r="D3106" t="s">
        <v>17074</v>
      </c>
      <c r="E3106" t="s">
        <v>15407</v>
      </c>
      <c r="F3106" s="9">
        <f>Table13[[#This Row],[ToMeasure]]-Table13[[#This Row],[FromMeasure]]</f>
        <v>0.23529630000000001</v>
      </c>
      <c r="G3106" s="5" t="s">
        <v>5036</v>
      </c>
      <c r="H3106" s="35">
        <v>0</v>
      </c>
      <c r="I3106" s="56"/>
      <c r="J3106" t="s">
        <v>585</v>
      </c>
      <c r="K3106" s="58" t="s">
        <v>203</v>
      </c>
      <c r="L3106" s="35">
        <v>0.23529630000000001</v>
      </c>
      <c r="M3106" s="56"/>
      <c r="N3106" t="s">
        <v>11079</v>
      </c>
      <c r="O3106" s="2">
        <v>2574</v>
      </c>
      <c r="P3106" s="2">
        <v>0</v>
      </c>
      <c r="Q3106" s="2">
        <v>2574</v>
      </c>
      <c r="R3106" t="s">
        <v>15408</v>
      </c>
      <c r="S3106">
        <v>9</v>
      </c>
      <c r="T3106" t="s">
        <v>203</v>
      </c>
      <c r="U3106" s="2">
        <v>356</v>
      </c>
      <c r="V3106" s="2">
        <v>133</v>
      </c>
      <c r="W3106" s="8">
        <v>0.18997668997668998</v>
      </c>
      <c r="X3106" s="2">
        <v>4069</v>
      </c>
      <c r="Y3106" s="45"/>
      <c r="AC3106" s="1" t="str">
        <f>IF(Table13[[#This Row],[TCS MP]]&gt;=Table13[[#This Row],[BMP]],IF(Table13[[#This Row],[TCS MP]]&lt;=Table13[[#This Row],[EMP]],"Good","EMP"),"BMP")</f>
        <v>EMP</v>
      </c>
    </row>
    <row r="3107" spans="1:29" ht="24" customHeight="1" x14ac:dyDescent="0.25">
      <c r="A3107" t="s">
        <v>5046</v>
      </c>
      <c r="B3107" t="s">
        <v>21431</v>
      </c>
      <c r="C3107">
        <v>8717</v>
      </c>
      <c r="D3107" t="s">
        <v>17074</v>
      </c>
      <c r="E3107" t="s">
        <v>5047</v>
      </c>
      <c r="F3107" s="9">
        <f>Table13[[#This Row],[ToMeasure]]-Table13[[#This Row],[FromMeasure]]</f>
        <v>0.25030722999999999</v>
      </c>
      <c r="G3107" s="5" t="s">
        <v>5048</v>
      </c>
      <c r="H3107" s="35">
        <v>0</v>
      </c>
      <c r="I3107" s="56"/>
      <c r="J3107" t="s">
        <v>1522</v>
      </c>
      <c r="K3107" s="58" t="s">
        <v>203</v>
      </c>
      <c r="L3107" s="35">
        <v>0.25030722999999999</v>
      </c>
      <c r="M3107" s="56"/>
      <c r="N3107" t="s">
        <v>5049</v>
      </c>
      <c r="O3107" s="2">
        <v>1951</v>
      </c>
      <c r="P3107" s="2">
        <v>0</v>
      </c>
      <c r="Q3107" s="2">
        <v>1951</v>
      </c>
      <c r="R3107" t="s">
        <v>5050</v>
      </c>
      <c r="S3107">
        <v>9</v>
      </c>
      <c r="T3107" t="s">
        <v>203</v>
      </c>
      <c r="U3107" s="2">
        <v>173</v>
      </c>
      <c r="V3107" s="2">
        <v>66</v>
      </c>
      <c r="W3107" s="8">
        <v>0.12250128139415685</v>
      </c>
      <c r="X3107" s="2">
        <v>2977</v>
      </c>
      <c r="Y3107" s="45"/>
      <c r="AC3107" s="1" t="str">
        <f>IF(Table13[[#This Row],[TCS MP]]&gt;=Table13[[#This Row],[BMP]],IF(Table13[[#This Row],[TCS MP]]&lt;=Table13[[#This Row],[EMP]],"Good","EMP"),"BMP")</f>
        <v>EMP</v>
      </c>
    </row>
    <row r="3108" spans="1:29" ht="24" customHeight="1" x14ac:dyDescent="0.25">
      <c r="A3108" t="s">
        <v>15409</v>
      </c>
      <c r="B3108" t="s">
        <v>19803</v>
      </c>
      <c r="C3108">
        <v>5195</v>
      </c>
      <c r="D3108" t="s">
        <v>17074</v>
      </c>
      <c r="E3108" t="s">
        <v>1015</v>
      </c>
      <c r="F3108" s="9">
        <f>Table13[[#This Row],[ToMeasure]]-Table13[[#This Row],[FromMeasure]]</f>
        <v>2.101451E-2</v>
      </c>
      <c r="G3108" s="5" t="s">
        <v>1012</v>
      </c>
      <c r="H3108" s="35">
        <v>0</v>
      </c>
      <c r="I3108" s="56"/>
      <c r="J3108" t="s">
        <v>5052</v>
      </c>
      <c r="K3108" s="58" t="s">
        <v>203</v>
      </c>
      <c r="L3108" s="35">
        <v>2.101451E-2</v>
      </c>
      <c r="M3108" s="56"/>
      <c r="N3108" t="s">
        <v>5052</v>
      </c>
      <c r="O3108" s="2">
        <v>3483</v>
      </c>
      <c r="P3108" s="2">
        <v>0</v>
      </c>
      <c r="Q3108" s="2">
        <v>3483</v>
      </c>
      <c r="R3108" t="s">
        <v>14703</v>
      </c>
      <c r="S3108">
        <v>11</v>
      </c>
      <c r="T3108" t="s">
        <v>203</v>
      </c>
      <c r="U3108" s="2">
        <v>147</v>
      </c>
      <c r="V3108" s="2">
        <v>72</v>
      </c>
      <c r="W3108" s="8">
        <v>6.2876830318690791E-2</v>
      </c>
      <c r="X3108" s="2">
        <v>6409</v>
      </c>
      <c r="Y3108" s="45"/>
      <c r="AC3108" s="1" t="str">
        <f>IF(Table13[[#This Row],[TCS MP]]&gt;=Table13[[#This Row],[BMP]],IF(Table13[[#This Row],[TCS MP]]&lt;=Table13[[#This Row],[EMP]],"Good","EMP"),"BMP")</f>
        <v>EMP</v>
      </c>
    </row>
    <row r="3109" spans="1:29" ht="24" customHeight="1" x14ac:dyDescent="0.25">
      <c r="A3109" t="s">
        <v>5051</v>
      </c>
      <c r="B3109" t="s">
        <v>21430</v>
      </c>
      <c r="C3109">
        <v>8716</v>
      </c>
      <c r="D3109" t="s">
        <v>17074</v>
      </c>
      <c r="E3109" t="s">
        <v>1015</v>
      </c>
      <c r="F3109" s="9">
        <f>Table13[[#This Row],[ToMeasure]]-Table13[[#This Row],[FromMeasure]]</f>
        <v>0.20610710999999998</v>
      </c>
      <c r="G3109" s="5" t="s">
        <v>1012</v>
      </c>
      <c r="H3109" s="35">
        <v>2.101451E-2</v>
      </c>
      <c r="I3109" s="56"/>
      <c r="J3109" t="s">
        <v>5052</v>
      </c>
      <c r="K3109" s="58" t="s">
        <v>203</v>
      </c>
      <c r="L3109" s="35">
        <v>0.22712162</v>
      </c>
      <c r="M3109" s="56"/>
      <c r="N3109" t="s">
        <v>585</v>
      </c>
      <c r="O3109" s="2">
        <v>2377</v>
      </c>
      <c r="P3109" s="2">
        <v>0</v>
      </c>
      <c r="Q3109" s="2">
        <v>2377</v>
      </c>
      <c r="R3109" t="s">
        <v>5053</v>
      </c>
      <c r="S3109">
        <v>10</v>
      </c>
      <c r="T3109" t="s">
        <v>203</v>
      </c>
      <c r="U3109" s="2">
        <v>217</v>
      </c>
      <c r="V3109" s="2">
        <v>80</v>
      </c>
      <c r="W3109" s="8">
        <v>0.12494741270509045</v>
      </c>
      <c r="X3109" s="2">
        <v>3627</v>
      </c>
      <c r="Y3109" s="45"/>
      <c r="AC3109" s="1" t="str">
        <f>IF(Table13[[#This Row],[TCS MP]]&gt;=Table13[[#This Row],[BMP]],IF(Table13[[#This Row],[TCS MP]]&lt;=Table13[[#This Row],[EMP]],"Good","EMP"),"BMP")</f>
        <v>EMP</v>
      </c>
    </row>
    <row r="3110" spans="1:29" ht="24" customHeight="1" x14ac:dyDescent="0.25">
      <c r="A3110" t="s">
        <v>8952</v>
      </c>
      <c r="C3110" t="s">
        <v>203</v>
      </c>
      <c r="D3110" t="s">
        <v>17074</v>
      </c>
      <c r="E3110" t="s">
        <v>8953</v>
      </c>
      <c r="F3110" s="9">
        <f>Table13[[#This Row],[ToMeasure]]-Table13[[#This Row],[FromMeasure]]</f>
        <v>2.200386E-2</v>
      </c>
      <c r="G3110" s="5" t="s">
        <v>5057</v>
      </c>
      <c r="H3110" s="35">
        <v>0</v>
      </c>
      <c r="I3110" s="56"/>
      <c r="J3110" t="s">
        <v>585</v>
      </c>
      <c r="K3110" s="58" t="s">
        <v>203</v>
      </c>
      <c r="L3110" s="35">
        <v>2.200386E-2</v>
      </c>
      <c r="M3110" s="56"/>
      <c r="N3110" t="s">
        <v>5056</v>
      </c>
      <c r="O3110" s="2" t="s">
        <v>203</v>
      </c>
      <c r="P3110" s="2" t="s">
        <v>203</v>
      </c>
      <c r="Q3110" s="2" t="s">
        <v>203</v>
      </c>
      <c r="R3110" t="s">
        <v>203</v>
      </c>
      <c r="S3110" t="s">
        <v>203</v>
      </c>
      <c r="T3110" t="s">
        <v>203</v>
      </c>
      <c r="U3110" s="2" t="s">
        <v>203</v>
      </c>
      <c r="V3110" s="2" t="s">
        <v>203</v>
      </c>
      <c r="W3110" s="8" t="s">
        <v>203</v>
      </c>
      <c r="X3110" s="2" t="s">
        <v>203</v>
      </c>
      <c r="Y3110" s="45"/>
      <c r="AC3110" s="1" t="str">
        <f>IF(Table13[[#This Row],[TCS MP]]&gt;=Table13[[#This Row],[BMP]],IF(Table13[[#This Row],[TCS MP]]&lt;=Table13[[#This Row],[EMP]],"Good","EMP"),"BMP")</f>
        <v>EMP</v>
      </c>
    </row>
    <row r="3111" spans="1:29" ht="24" customHeight="1" x14ac:dyDescent="0.25">
      <c r="A3111" t="s">
        <v>5054</v>
      </c>
      <c r="C3111" t="s">
        <v>203</v>
      </c>
      <c r="D3111" t="s">
        <v>17074</v>
      </c>
      <c r="E3111" t="s">
        <v>5055</v>
      </c>
      <c r="F3111" s="9">
        <f>Table13[[#This Row],[ToMeasure]]-Table13[[#This Row],[FromMeasure]]</f>
        <v>2.4890929999999999E-2</v>
      </c>
      <c r="G3111" s="5" t="s">
        <v>5056</v>
      </c>
      <c r="H3111" s="35">
        <v>0</v>
      </c>
      <c r="I3111" s="56"/>
      <c r="J3111" t="s">
        <v>5057</v>
      </c>
      <c r="K3111" s="58" t="s">
        <v>203</v>
      </c>
      <c r="L3111" s="35">
        <v>2.4890929999999999E-2</v>
      </c>
      <c r="M3111" s="56"/>
      <c r="N3111" t="s">
        <v>585</v>
      </c>
      <c r="O3111" s="2" t="s">
        <v>203</v>
      </c>
      <c r="P3111" s="2" t="s">
        <v>203</v>
      </c>
      <c r="Q3111" s="2" t="s">
        <v>203</v>
      </c>
      <c r="R3111" t="s">
        <v>203</v>
      </c>
      <c r="S3111" t="s">
        <v>203</v>
      </c>
      <c r="T3111" t="s">
        <v>203</v>
      </c>
      <c r="U3111" s="2" t="s">
        <v>203</v>
      </c>
      <c r="V3111" s="2" t="s">
        <v>203</v>
      </c>
      <c r="W3111" s="8" t="s">
        <v>203</v>
      </c>
      <c r="X3111" s="2" t="s">
        <v>203</v>
      </c>
      <c r="Y3111" s="45"/>
      <c r="AC3111" s="1" t="str">
        <f>IF(Table13[[#This Row],[TCS MP]]&gt;=Table13[[#This Row],[BMP]],IF(Table13[[#This Row],[TCS MP]]&lt;=Table13[[#This Row],[EMP]],"Good","EMP"),"BMP")</f>
        <v>EMP</v>
      </c>
    </row>
    <row r="3112" spans="1:29" ht="24" customHeight="1" x14ac:dyDescent="0.25">
      <c r="A3112" t="s">
        <v>15410</v>
      </c>
      <c r="C3112" t="s">
        <v>203</v>
      </c>
      <c r="D3112" t="s">
        <v>17074</v>
      </c>
      <c r="E3112" t="s">
        <v>15411</v>
      </c>
      <c r="F3112" s="9">
        <f>Table13[[#This Row],[ToMeasure]]-Table13[[#This Row],[FromMeasure]]</f>
        <v>2.4795609999999999E-2</v>
      </c>
      <c r="G3112" s="5" t="s">
        <v>15412</v>
      </c>
      <c r="H3112" s="35">
        <v>0</v>
      </c>
      <c r="I3112" s="56"/>
      <c r="J3112" t="s">
        <v>15413</v>
      </c>
      <c r="K3112" s="58" t="s">
        <v>203</v>
      </c>
      <c r="L3112" s="35">
        <v>2.4795609999999999E-2</v>
      </c>
      <c r="M3112" s="56"/>
      <c r="N3112" t="s">
        <v>585</v>
      </c>
      <c r="O3112" s="2" t="s">
        <v>203</v>
      </c>
      <c r="P3112" s="2" t="s">
        <v>203</v>
      </c>
      <c r="Q3112" s="2" t="s">
        <v>203</v>
      </c>
      <c r="R3112" t="s">
        <v>203</v>
      </c>
      <c r="S3112" t="s">
        <v>203</v>
      </c>
      <c r="T3112" t="s">
        <v>203</v>
      </c>
      <c r="U3112" s="2" t="s">
        <v>203</v>
      </c>
      <c r="V3112" s="2" t="s">
        <v>203</v>
      </c>
      <c r="W3112" s="8" t="s">
        <v>203</v>
      </c>
      <c r="X3112" s="2" t="s">
        <v>203</v>
      </c>
      <c r="Y3112" s="45"/>
      <c r="AC3112" s="1" t="str">
        <f>IF(Table13[[#This Row],[TCS MP]]&gt;=Table13[[#This Row],[BMP]],IF(Table13[[#This Row],[TCS MP]]&lt;=Table13[[#This Row],[EMP]],"Good","EMP"),"BMP")</f>
        <v>EMP</v>
      </c>
    </row>
    <row r="3113" spans="1:29" ht="24" customHeight="1" x14ac:dyDescent="0.25">
      <c r="A3113" t="s">
        <v>9303</v>
      </c>
      <c r="C3113" t="s">
        <v>203</v>
      </c>
      <c r="D3113" t="s">
        <v>17074</v>
      </c>
      <c r="E3113" t="s">
        <v>1043</v>
      </c>
      <c r="F3113" s="9">
        <f>Table13[[#This Row],[ToMeasure]]-Table13[[#This Row],[FromMeasure]]</f>
        <v>9.3617740000000005E-2</v>
      </c>
      <c r="G3113" s="5" t="s">
        <v>1041</v>
      </c>
      <c r="H3113" s="35">
        <v>0</v>
      </c>
      <c r="I3113" s="56"/>
      <c r="J3113" t="s">
        <v>585</v>
      </c>
      <c r="K3113" s="58" t="s">
        <v>203</v>
      </c>
      <c r="L3113" s="35">
        <v>9.3617740000000005E-2</v>
      </c>
      <c r="M3113" s="56"/>
      <c r="N3113" t="s">
        <v>5130</v>
      </c>
      <c r="O3113" s="2" t="s">
        <v>203</v>
      </c>
      <c r="P3113" s="2" t="s">
        <v>203</v>
      </c>
      <c r="Q3113" s="2" t="s">
        <v>203</v>
      </c>
      <c r="R3113" t="s">
        <v>203</v>
      </c>
      <c r="S3113" t="s">
        <v>203</v>
      </c>
      <c r="T3113" t="s">
        <v>203</v>
      </c>
      <c r="U3113" s="2" t="s">
        <v>203</v>
      </c>
      <c r="V3113" s="2" t="s">
        <v>203</v>
      </c>
      <c r="W3113" s="8" t="s">
        <v>203</v>
      </c>
      <c r="X3113" s="2" t="s">
        <v>203</v>
      </c>
      <c r="Y3113" s="45"/>
      <c r="AC3113" s="1" t="str">
        <f>IF(Table13[[#This Row],[TCS MP]]&gt;=Table13[[#This Row],[BMP]],IF(Table13[[#This Row],[TCS MP]]&lt;=Table13[[#This Row],[EMP]],"Good","EMP"),"BMP")</f>
        <v>EMP</v>
      </c>
    </row>
    <row r="3114" spans="1:29" ht="24" customHeight="1" x14ac:dyDescent="0.25">
      <c r="A3114" t="s">
        <v>15414</v>
      </c>
      <c r="C3114" t="s">
        <v>203</v>
      </c>
      <c r="D3114" t="s">
        <v>17074</v>
      </c>
      <c r="E3114" t="s">
        <v>15415</v>
      </c>
      <c r="F3114" s="9">
        <f>Table13[[#This Row],[ToMeasure]]-Table13[[#This Row],[FromMeasure]]</f>
        <v>0.1050425</v>
      </c>
      <c r="G3114" s="5" t="s">
        <v>15416</v>
      </c>
      <c r="H3114" s="35">
        <v>0</v>
      </c>
      <c r="I3114" s="56"/>
      <c r="J3114" t="s">
        <v>15417</v>
      </c>
      <c r="K3114" s="58" t="s">
        <v>203</v>
      </c>
      <c r="L3114" s="35">
        <v>0.1050425</v>
      </c>
      <c r="M3114" s="56"/>
      <c r="N3114" t="s">
        <v>1522</v>
      </c>
      <c r="O3114" s="2" t="s">
        <v>203</v>
      </c>
      <c r="P3114" s="2" t="s">
        <v>203</v>
      </c>
      <c r="Q3114" s="2" t="s">
        <v>203</v>
      </c>
      <c r="R3114" t="s">
        <v>203</v>
      </c>
      <c r="S3114" t="s">
        <v>203</v>
      </c>
      <c r="T3114" t="s">
        <v>203</v>
      </c>
      <c r="U3114" s="2" t="s">
        <v>203</v>
      </c>
      <c r="V3114" s="2" t="s">
        <v>203</v>
      </c>
      <c r="W3114" s="8" t="s">
        <v>203</v>
      </c>
      <c r="X3114" s="2" t="s">
        <v>203</v>
      </c>
      <c r="Y3114" s="45"/>
      <c r="AC3114" s="1" t="str">
        <f>IF(Table13[[#This Row],[TCS MP]]&gt;=Table13[[#This Row],[BMP]],IF(Table13[[#This Row],[TCS MP]]&lt;=Table13[[#This Row],[EMP]],"Good","EMP"),"BMP")</f>
        <v>EMP</v>
      </c>
    </row>
    <row r="3115" spans="1:29" ht="24" customHeight="1" x14ac:dyDescent="0.25">
      <c r="A3115" t="s">
        <v>12544</v>
      </c>
      <c r="B3115" t="s">
        <v>19407</v>
      </c>
      <c r="C3115">
        <v>4564</v>
      </c>
      <c r="D3115" t="s">
        <v>17074</v>
      </c>
      <c r="E3115" t="s">
        <v>12545</v>
      </c>
      <c r="F3115" s="9">
        <f>Table13[[#This Row],[ToMeasure]]-Table13[[#This Row],[FromMeasure]]</f>
        <v>2.878499E-2</v>
      </c>
      <c r="G3115" s="5" t="s">
        <v>2373</v>
      </c>
      <c r="H3115" s="35">
        <v>0</v>
      </c>
      <c r="I3115" s="56"/>
      <c r="J3115" t="s">
        <v>2380</v>
      </c>
      <c r="K3115" s="58" t="s">
        <v>203</v>
      </c>
      <c r="L3115" s="35">
        <v>2.878499E-2</v>
      </c>
      <c r="M3115" s="56"/>
      <c r="N3115" t="s">
        <v>1114</v>
      </c>
      <c r="O3115" s="2">
        <v>1407</v>
      </c>
      <c r="P3115" s="2">
        <v>104</v>
      </c>
      <c r="Q3115" s="2">
        <v>1511</v>
      </c>
      <c r="R3115" t="s">
        <v>12546</v>
      </c>
      <c r="S3115">
        <v>12</v>
      </c>
      <c r="T3115">
        <v>97</v>
      </c>
      <c r="U3115" s="2" t="s">
        <v>203</v>
      </c>
      <c r="V3115" s="2" t="s">
        <v>203</v>
      </c>
      <c r="W3115" s="8" t="s">
        <v>203</v>
      </c>
      <c r="X3115" s="2">
        <v>2461</v>
      </c>
      <c r="Y3115" s="45"/>
      <c r="AC3115" s="1" t="str">
        <f>IF(Table13[[#This Row],[TCS MP]]&gt;=Table13[[#This Row],[BMP]],IF(Table13[[#This Row],[TCS MP]]&lt;=Table13[[#This Row],[EMP]],"Good","EMP"),"BMP")</f>
        <v>EMP</v>
      </c>
    </row>
    <row r="3116" spans="1:29" ht="24" customHeight="1" x14ac:dyDescent="0.25">
      <c r="A3116" t="s">
        <v>9310</v>
      </c>
      <c r="B3116" t="s">
        <v>19211</v>
      </c>
      <c r="C3116">
        <v>4284</v>
      </c>
      <c r="D3116" t="s">
        <v>17074</v>
      </c>
      <c r="E3116" t="s">
        <v>351</v>
      </c>
      <c r="F3116" s="9">
        <f>Table13[[#This Row],[ToMeasure]]-Table13[[#This Row],[FromMeasure]]</f>
        <v>8.6403259999999996E-2</v>
      </c>
      <c r="G3116" s="5" t="s">
        <v>349</v>
      </c>
      <c r="H3116" s="35">
        <v>0</v>
      </c>
      <c r="I3116" s="56"/>
      <c r="J3116" t="s">
        <v>3294</v>
      </c>
      <c r="K3116" s="58" t="s">
        <v>203</v>
      </c>
      <c r="L3116" s="35">
        <v>8.6403259999999996E-2</v>
      </c>
      <c r="M3116" s="56"/>
      <c r="N3116" t="s">
        <v>1114</v>
      </c>
      <c r="O3116" s="2">
        <v>18418</v>
      </c>
      <c r="P3116" s="2">
        <v>16637</v>
      </c>
      <c r="Q3116" s="2">
        <v>35055</v>
      </c>
      <c r="R3116" t="s">
        <v>9311</v>
      </c>
      <c r="S3116">
        <v>11</v>
      </c>
      <c r="T3116">
        <v>53</v>
      </c>
      <c r="U3116" s="2">
        <v>812</v>
      </c>
      <c r="V3116" s="2">
        <v>536</v>
      </c>
      <c r="W3116" s="8">
        <v>3.8453858222792757E-2</v>
      </c>
      <c r="X3116" s="2">
        <v>53436</v>
      </c>
      <c r="Y3116" s="45"/>
      <c r="AC3116" s="1" t="str">
        <f>IF(Table13[[#This Row],[TCS MP]]&gt;=Table13[[#This Row],[BMP]],IF(Table13[[#This Row],[TCS MP]]&lt;=Table13[[#This Row],[EMP]],"Good","EMP"),"BMP")</f>
        <v>EMP</v>
      </c>
    </row>
    <row r="3117" spans="1:29" ht="24" customHeight="1" x14ac:dyDescent="0.25">
      <c r="A3117" t="s">
        <v>12553</v>
      </c>
      <c r="B3117" t="s">
        <v>20380</v>
      </c>
      <c r="C3117">
        <v>6374</v>
      </c>
      <c r="D3117" t="s">
        <v>17074</v>
      </c>
      <c r="E3117" t="s">
        <v>351</v>
      </c>
      <c r="F3117" s="9">
        <f>Table13[[#This Row],[ToMeasure]]-Table13[[#This Row],[FromMeasure]]</f>
        <v>0.18253773000000706</v>
      </c>
      <c r="G3117" s="5" t="s">
        <v>349</v>
      </c>
      <c r="H3117" s="35">
        <v>224.85654839</v>
      </c>
      <c r="I3117" s="56"/>
      <c r="J3117" t="s">
        <v>12554</v>
      </c>
      <c r="K3117" s="58" t="s">
        <v>203</v>
      </c>
      <c r="L3117" s="35">
        <v>225.03908612000001</v>
      </c>
      <c r="M3117" s="56"/>
      <c r="N3117" t="s">
        <v>1182</v>
      </c>
      <c r="O3117" s="2">
        <v>2012</v>
      </c>
      <c r="P3117" s="2">
        <v>565</v>
      </c>
      <c r="Q3117" s="2">
        <v>2577</v>
      </c>
      <c r="R3117" t="s">
        <v>12555</v>
      </c>
      <c r="S3117">
        <v>12</v>
      </c>
      <c r="T3117">
        <v>51</v>
      </c>
      <c r="U3117" s="2">
        <v>123</v>
      </c>
      <c r="V3117" s="2">
        <v>41</v>
      </c>
      <c r="W3117" s="8">
        <v>6.3639891346526964E-2</v>
      </c>
      <c r="X3117" s="2">
        <v>4048</v>
      </c>
      <c r="Y3117" s="45"/>
      <c r="AC3117" s="1" t="str">
        <f>IF(Table13[[#This Row],[TCS MP]]&gt;=Table13[[#This Row],[BMP]],IF(Table13[[#This Row],[TCS MP]]&lt;=Table13[[#This Row],[EMP]],"Good","EMP"),"BMP")</f>
        <v>EMP</v>
      </c>
    </row>
    <row r="3118" spans="1:29" ht="24" customHeight="1" x14ac:dyDescent="0.25">
      <c r="A3118" t="s">
        <v>9317</v>
      </c>
      <c r="B3118" t="s">
        <v>21118</v>
      </c>
      <c r="C3118">
        <v>7915</v>
      </c>
      <c r="D3118" t="s">
        <v>17074</v>
      </c>
      <c r="E3118" t="s">
        <v>9318</v>
      </c>
      <c r="F3118" s="9">
        <f>Table13[[#This Row],[ToMeasure]]-Table13[[#This Row],[FromMeasure]]</f>
        <v>0.13732453</v>
      </c>
      <c r="G3118" s="5" t="s">
        <v>9319</v>
      </c>
      <c r="H3118" s="35">
        <v>0</v>
      </c>
      <c r="I3118" s="56"/>
      <c r="J3118" t="s">
        <v>349</v>
      </c>
      <c r="K3118" s="58" t="s">
        <v>203</v>
      </c>
      <c r="L3118" s="35">
        <v>0.13732453</v>
      </c>
      <c r="M3118" s="56"/>
      <c r="N3118" t="s">
        <v>1115</v>
      </c>
      <c r="O3118" s="2">
        <v>2962</v>
      </c>
      <c r="P3118" s="2">
        <v>0</v>
      </c>
      <c r="Q3118" s="2">
        <v>2962</v>
      </c>
      <c r="R3118" t="s">
        <v>9320</v>
      </c>
      <c r="S3118">
        <v>14</v>
      </c>
      <c r="T3118" t="s">
        <v>203</v>
      </c>
      <c r="U3118" s="2">
        <v>107</v>
      </c>
      <c r="V3118" s="2">
        <v>415</v>
      </c>
      <c r="W3118" s="8">
        <v>0.1762322754895341</v>
      </c>
      <c r="X3118" s="2">
        <v>3975</v>
      </c>
      <c r="Y3118" s="45"/>
      <c r="AC3118" s="1" t="str">
        <f>IF(Table13[[#This Row],[TCS MP]]&gt;=Table13[[#This Row],[BMP]],IF(Table13[[#This Row],[TCS MP]]&lt;=Table13[[#This Row],[EMP]],"Good","EMP"),"BMP")</f>
        <v>EMP</v>
      </c>
    </row>
    <row r="3119" spans="1:29" ht="24" customHeight="1" x14ac:dyDescent="0.25">
      <c r="A3119" t="s">
        <v>9321</v>
      </c>
      <c r="B3119" t="s">
        <v>21119</v>
      </c>
      <c r="C3119">
        <v>7916</v>
      </c>
      <c r="D3119" t="s">
        <v>17074</v>
      </c>
      <c r="E3119" t="s">
        <v>9322</v>
      </c>
      <c r="F3119" s="9">
        <f>Table13[[#This Row],[ToMeasure]]-Table13[[#This Row],[FromMeasure]]</f>
        <v>3.770681E-2</v>
      </c>
      <c r="G3119" s="5" t="s">
        <v>9323</v>
      </c>
      <c r="H3119" s="35">
        <v>0</v>
      </c>
      <c r="I3119" s="56"/>
      <c r="J3119" t="s">
        <v>9324</v>
      </c>
      <c r="K3119" s="58" t="s">
        <v>203</v>
      </c>
      <c r="L3119" s="35">
        <v>3.770681E-2</v>
      </c>
      <c r="M3119" s="56"/>
      <c r="N3119" t="s">
        <v>9324</v>
      </c>
      <c r="O3119" s="2">
        <v>14701</v>
      </c>
      <c r="P3119" s="2">
        <v>0</v>
      </c>
      <c r="Q3119" s="2">
        <v>14701</v>
      </c>
      <c r="R3119" t="s">
        <v>9325</v>
      </c>
      <c r="S3119">
        <v>10</v>
      </c>
      <c r="T3119" t="s">
        <v>203</v>
      </c>
      <c r="U3119" s="2">
        <v>433</v>
      </c>
      <c r="V3119" s="2">
        <v>1682</v>
      </c>
      <c r="W3119" s="8">
        <v>0.14386776409768043</v>
      </c>
      <c r="X3119" s="2">
        <v>19730</v>
      </c>
      <c r="Y3119" s="45"/>
      <c r="AC3119" s="1" t="str">
        <f>IF(Table13[[#This Row],[TCS MP]]&gt;=Table13[[#This Row],[BMP]],IF(Table13[[#This Row],[TCS MP]]&lt;=Table13[[#This Row],[EMP]],"Good","EMP"),"BMP")</f>
        <v>EMP</v>
      </c>
    </row>
    <row r="3120" spans="1:29" ht="24" customHeight="1" x14ac:dyDescent="0.25">
      <c r="A3120" t="s">
        <v>9326</v>
      </c>
      <c r="C3120" t="s">
        <v>203</v>
      </c>
      <c r="D3120" t="s">
        <v>17074</v>
      </c>
      <c r="E3120" t="s">
        <v>9327</v>
      </c>
      <c r="F3120" s="9">
        <f>Table13[[#This Row],[ToMeasure]]-Table13[[#This Row],[FromMeasure]]</f>
        <v>0.12202236</v>
      </c>
      <c r="G3120" s="5" t="s">
        <v>9328</v>
      </c>
      <c r="H3120" s="35">
        <v>0</v>
      </c>
      <c r="I3120" s="56"/>
      <c r="J3120" t="s">
        <v>9329</v>
      </c>
      <c r="K3120" s="58" t="s">
        <v>203</v>
      </c>
      <c r="L3120" s="35">
        <v>0.12202236</v>
      </c>
      <c r="M3120" s="56"/>
      <c r="N3120" t="s">
        <v>9330</v>
      </c>
      <c r="O3120" s="2" t="s">
        <v>203</v>
      </c>
      <c r="P3120" s="2" t="s">
        <v>203</v>
      </c>
      <c r="Q3120" s="2">
        <v>3391</v>
      </c>
      <c r="R3120" t="s">
        <v>9331</v>
      </c>
      <c r="S3120" t="s">
        <v>203</v>
      </c>
      <c r="T3120" t="s">
        <v>203</v>
      </c>
      <c r="U3120" s="2" t="s">
        <v>203</v>
      </c>
      <c r="V3120" s="2" t="s">
        <v>203</v>
      </c>
      <c r="W3120" s="8" t="s">
        <v>203</v>
      </c>
      <c r="X3120" s="2">
        <v>7852</v>
      </c>
      <c r="Y3120" s="45"/>
      <c r="AC3120" s="1" t="str">
        <f>IF(Table13[[#This Row],[TCS MP]]&gt;=Table13[[#This Row],[BMP]],IF(Table13[[#This Row],[TCS MP]]&lt;=Table13[[#This Row],[EMP]],"Good","EMP"),"BMP")</f>
        <v>EMP</v>
      </c>
    </row>
    <row r="3121" spans="1:29" ht="24" customHeight="1" x14ac:dyDescent="0.25">
      <c r="A3121" t="s">
        <v>12557</v>
      </c>
      <c r="C3121" t="s">
        <v>203</v>
      </c>
      <c r="D3121" t="s">
        <v>17074</v>
      </c>
      <c r="E3121" t="s">
        <v>12558</v>
      </c>
      <c r="F3121" s="9">
        <f>Table13[[#This Row],[ToMeasure]]-Table13[[#This Row],[FromMeasure]]</f>
        <v>0.12214601999999999</v>
      </c>
      <c r="G3121" s="5" t="s">
        <v>12559</v>
      </c>
      <c r="H3121" s="35">
        <v>0</v>
      </c>
      <c r="I3121" s="56"/>
      <c r="J3121" t="s">
        <v>349</v>
      </c>
      <c r="K3121" s="58" t="s">
        <v>203</v>
      </c>
      <c r="L3121" s="35">
        <v>0.12214601999999999</v>
      </c>
      <c r="M3121" s="56"/>
      <c r="N3121" t="s">
        <v>9329</v>
      </c>
      <c r="O3121" s="2" t="s">
        <v>203</v>
      </c>
      <c r="P3121" s="2" t="s">
        <v>203</v>
      </c>
      <c r="Q3121" s="2">
        <v>3391</v>
      </c>
      <c r="R3121" t="s">
        <v>9331</v>
      </c>
      <c r="S3121" t="s">
        <v>203</v>
      </c>
      <c r="T3121" t="s">
        <v>203</v>
      </c>
      <c r="U3121" s="2" t="s">
        <v>203</v>
      </c>
      <c r="V3121" s="2" t="s">
        <v>203</v>
      </c>
      <c r="W3121" s="8" t="s">
        <v>203</v>
      </c>
      <c r="X3121" s="2">
        <v>7852</v>
      </c>
      <c r="Y3121" s="45"/>
      <c r="AC3121" s="1" t="str">
        <f>IF(Table13[[#This Row],[TCS MP]]&gt;=Table13[[#This Row],[BMP]],IF(Table13[[#This Row],[TCS MP]]&lt;=Table13[[#This Row],[EMP]],"Good","EMP"),"BMP")</f>
        <v>EMP</v>
      </c>
    </row>
    <row r="3122" spans="1:29" ht="24" customHeight="1" x14ac:dyDescent="0.25">
      <c r="A3122" t="s">
        <v>12560</v>
      </c>
      <c r="C3122" t="s">
        <v>203</v>
      </c>
      <c r="D3122" t="s">
        <v>17074</v>
      </c>
      <c r="E3122" t="s">
        <v>12561</v>
      </c>
      <c r="F3122" s="9">
        <f>Table13[[#This Row],[ToMeasure]]-Table13[[#This Row],[FromMeasure]]</f>
        <v>0.12086040000000001</v>
      </c>
      <c r="G3122" s="5" t="s">
        <v>9330</v>
      </c>
      <c r="H3122" s="35">
        <v>0</v>
      </c>
      <c r="I3122" s="56"/>
      <c r="J3122" t="s">
        <v>9328</v>
      </c>
      <c r="K3122" s="58" t="s">
        <v>203</v>
      </c>
      <c r="L3122" s="35">
        <v>0.12086040000000001</v>
      </c>
      <c r="M3122" s="56"/>
      <c r="N3122" t="s">
        <v>349</v>
      </c>
      <c r="O3122" s="2" t="s">
        <v>203</v>
      </c>
      <c r="P3122" s="2" t="s">
        <v>203</v>
      </c>
      <c r="Q3122" s="2">
        <v>3391</v>
      </c>
      <c r="R3122" t="s">
        <v>9331</v>
      </c>
      <c r="S3122" t="s">
        <v>203</v>
      </c>
      <c r="T3122" t="s">
        <v>203</v>
      </c>
      <c r="U3122" s="2" t="s">
        <v>203</v>
      </c>
      <c r="V3122" s="2" t="s">
        <v>203</v>
      </c>
      <c r="W3122" s="8" t="s">
        <v>203</v>
      </c>
      <c r="X3122" s="2">
        <v>7852</v>
      </c>
      <c r="Y3122" s="45"/>
      <c r="AC3122" s="1" t="str">
        <f>IF(Table13[[#This Row],[TCS MP]]&gt;=Table13[[#This Row],[BMP]],IF(Table13[[#This Row],[TCS MP]]&lt;=Table13[[#This Row],[EMP]],"Good","EMP"),"BMP")</f>
        <v>EMP</v>
      </c>
    </row>
    <row r="3123" spans="1:29" ht="24" customHeight="1" x14ac:dyDescent="0.25">
      <c r="A3123" t="s">
        <v>15440</v>
      </c>
      <c r="C3123" t="s">
        <v>203</v>
      </c>
      <c r="D3123" t="s">
        <v>17074</v>
      </c>
      <c r="E3123" t="s">
        <v>15441</v>
      </c>
      <c r="F3123" s="9">
        <f>Table13[[#This Row],[ToMeasure]]-Table13[[#This Row],[FromMeasure]]</f>
        <v>0.12029197</v>
      </c>
      <c r="G3123" s="5" t="s">
        <v>9329</v>
      </c>
      <c r="H3123" s="35">
        <v>0</v>
      </c>
      <c r="I3123" s="56"/>
      <c r="J3123" t="s">
        <v>12559</v>
      </c>
      <c r="K3123" s="58" t="s">
        <v>203</v>
      </c>
      <c r="L3123" s="35">
        <v>0.12029197</v>
      </c>
      <c r="M3123" s="56"/>
      <c r="N3123" t="s">
        <v>9328</v>
      </c>
      <c r="O3123" s="2" t="s">
        <v>203</v>
      </c>
      <c r="P3123" s="2" t="s">
        <v>203</v>
      </c>
      <c r="Q3123" s="2">
        <v>3391</v>
      </c>
      <c r="R3123" t="s">
        <v>9331</v>
      </c>
      <c r="S3123" t="s">
        <v>203</v>
      </c>
      <c r="T3123" t="s">
        <v>203</v>
      </c>
      <c r="U3123" s="2" t="s">
        <v>203</v>
      </c>
      <c r="V3123" s="2" t="s">
        <v>203</v>
      </c>
      <c r="W3123" s="8" t="s">
        <v>203</v>
      </c>
      <c r="X3123" s="2">
        <v>7852</v>
      </c>
      <c r="Y3123" s="45"/>
      <c r="AC3123" s="1" t="str">
        <f>IF(Table13[[#This Row],[TCS MP]]&gt;=Table13[[#This Row],[BMP]],IF(Table13[[#This Row],[TCS MP]]&lt;=Table13[[#This Row],[EMP]],"Good","EMP"),"BMP")</f>
        <v>EMP</v>
      </c>
    </row>
    <row r="3124" spans="1:29" ht="24" customHeight="1" x14ac:dyDescent="0.25">
      <c r="A3124" t="s">
        <v>12562</v>
      </c>
      <c r="C3124" t="s">
        <v>203</v>
      </c>
      <c r="D3124" t="s">
        <v>17074</v>
      </c>
      <c r="E3124" t="s">
        <v>12563</v>
      </c>
      <c r="F3124" s="9">
        <f>Table13[[#This Row],[ToMeasure]]-Table13[[#This Row],[FromMeasure]]</f>
        <v>0.24130539000000001</v>
      </c>
      <c r="G3124" s="5" t="s">
        <v>12564</v>
      </c>
      <c r="H3124" s="35">
        <v>0</v>
      </c>
      <c r="I3124" s="56"/>
      <c r="J3124" t="s">
        <v>349</v>
      </c>
      <c r="K3124" s="58" t="s">
        <v>203</v>
      </c>
      <c r="L3124" s="35">
        <v>0.24130539000000001</v>
      </c>
      <c r="M3124" s="56"/>
      <c r="N3124" t="s">
        <v>12565</v>
      </c>
      <c r="O3124" s="2" t="s">
        <v>203</v>
      </c>
      <c r="P3124" s="2" t="s">
        <v>203</v>
      </c>
      <c r="Q3124" s="2">
        <v>3380</v>
      </c>
      <c r="R3124" t="s">
        <v>12566</v>
      </c>
      <c r="S3124" t="s">
        <v>203</v>
      </c>
      <c r="T3124" t="s">
        <v>203</v>
      </c>
      <c r="U3124" s="2" t="s">
        <v>203</v>
      </c>
      <c r="V3124" s="2" t="s">
        <v>203</v>
      </c>
      <c r="W3124" s="8" t="s">
        <v>203</v>
      </c>
      <c r="X3124" s="2">
        <v>4481</v>
      </c>
      <c r="Y3124" s="45"/>
      <c r="AC3124" s="1" t="str">
        <f>IF(Table13[[#This Row],[TCS MP]]&gt;=Table13[[#This Row],[BMP]],IF(Table13[[#This Row],[TCS MP]]&lt;=Table13[[#This Row],[EMP]],"Good","EMP"),"BMP")</f>
        <v>EMP</v>
      </c>
    </row>
    <row r="3125" spans="1:29" ht="24" customHeight="1" x14ac:dyDescent="0.25">
      <c r="A3125" t="s">
        <v>5078</v>
      </c>
      <c r="C3125" t="s">
        <v>203</v>
      </c>
      <c r="D3125" t="s">
        <v>17074</v>
      </c>
      <c r="E3125" t="s">
        <v>5079</v>
      </c>
      <c r="F3125" s="9">
        <f>Table13[[#This Row],[ToMeasure]]-Table13[[#This Row],[FromMeasure]]</f>
        <v>5.261366E-2</v>
      </c>
      <c r="G3125" s="5" t="s">
        <v>5080</v>
      </c>
      <c r="H3125" s="35">
        <v>0</v>
      </c>
      <c r="I3125" s="56"/>
      <c r="J3125" t="s">
        <v>1212</v>
      </c>
      <c r="K3125" s="58" t="s">
        <v>203</v>
      </c>
      <c r="L3125" s="35">
        <v>5.261366E-2</v>
      </c>
      <c r="M3125" s="56"/>
      <c r="N3125" t="s">
        <v>1227</v>
      </c>
      <c r="O3125" s="2" t="s">
        <v>203</v>
      </c>
      <c r="P3125" s="2" t="s">
        <v>203</v>
      </c>
      <c r="Q3125" s="2" t="s">
        <v>203</v>
      </c>
      <c r="R3125" t="s">
        <v>203</v>
      </c>
      <c r="S3125" t="s">
        <v>203</v>
      </c>
      <c r="T3125" t="s">
        <v>203</v>
      </c>
      <c r="U3125" s="2" t="s">
        <v>203</v>
      </c>
      <c r="V3125" s="2" t="s">
        <v>203</v>
      </c>
      <c r="W3125" s="8" t="s">
        <v>203</v>
      </c>
      <c r="X3125" s="2" t="s">
        <v>203</v>
      </c>
      <c r="Y3125" s="45"/>
      <c r="AC3125" s="1" t="str">
        <f>IF(Table13[[#This Row],[TCS MP]]&gt;=Table13[[#This Row],[BMP]],IF(Table13[[#This Row],[TCS MP]]&lt;=Table13[[#This Row],[EMP]],"Good","EMP"),"BMP")</f>
        <v>EMP</v>
      </c>
    </row>
    <row r="3126" spans="1:29" ht="24" customHeight="1" x14ac:dyDescent="0.25">
      <c r="A3126" t="s">
        <v>12577</v>
      </c>
      <c r="C3126" t="s">
        <v>203</v>
      </c>
      <c r="D3126" t="s">
        <v>17074</v>
      </c>
      <c r="E3126" t="s">
        <v>12578</v>
      </c>
      <c r="F3126" s="9">
        <f>Table13[[#This Row],[ToMeasure]]-Table13[[#This Row],[FromMeasure]]</f>
        <v>2.086551E-2</v>
      </c>
      <c r="G3126" s="5" t="s">
        <v>12579</v>
      </c>
      <c r="H3126" s="35">
        <v>0</v>
      </c>
      <c r="I3126" s="56"/>
      <c r="J3126" t="s">
        <v>1212</v>
      </c>
      <c r="K3126" s="58" t="s">
        <v>203</v>
      </c>
      <c r="L3126" s="35">
        <v>2.086551E-2</v>
      </c>
      <c r="M3126" s="56"/>
      <c r="N3126" t="s">
        <v>1227</v>
      </c>
      <c r="O3126" s="2" t="s">
        <v>203</v>
      </c>
      <c r="P3126" s="2" t="s">
        <v>203</v>
      </c>
      <c r="Q3126" s="2" t="s">
        <v>203</v>
      </c>
      <c r="R3126" t="s">
        <v>203</v>
      </c>
      <c r="S3126" t="s">
        <v>203</v>
      </c>
      <c r="T3126" t="s">
        <v>203</v>
      </c>
      <c r="U3126" s="2" t="s">
        <v>203</v>
      </c>
      <c r="V3126" s="2" t="s">
        <v>203</v>
      </c>
      <c r="W3126" s="8" t="s">
        <v>203</v>
      </c>
      <c r="X3126" s="2" t="s">
        <v>203</v>
      </c>
      <c r="Y3126" s="45"/>
      <c r="AC3126" s="1" t="str">
        <f>IF(Table13[[#This Row],[TCS MP]]&gt;=Table13[[#This Row],[BMP]],IF(Table13[[#This Row],[TCS MP]]&lt;=Table13[[#This Row],[EMP]],"Good","EMP"),"BMP")</f>
        <v>EMP</v>
      </c>
    </row>
    <row r="3127" spans="1:29" ht="24" customHeight="1" x14ac:dyDescent="0.25">
      <c r="A3127" t="s">
        <v>12580</v>
      </c>
      <c r="B3127" t="s">
        <v>21152</v>
      </c>
      <c r="C3127">
        <v>8001</v>
      </c>
      <c r="D3127" t="s">
        <v>17074</v>
      </c>
      <c r="E3127" t="s">
        <v>12581</v>
      </c>
      <c r="F3127" s="9">
        <f>Table13[[#This Row],[ToMeasure]]-Table13[[#This Row],[FromMeasure]]</f>
        <v>6.8855399999999997E-2</v>
      </c>
      <c r="G3127" s="5" t="s">
        <v>12582</v>
      </c>
      <c r="H3127" s="35">
        <v>0</v>
      </c>
      <c r="I3127" s="56"/>
      <c r="J3127" t="s">
        <v>1212</v>
      </c>
      <c r="K3127" s="58" t="s">
        <v>203</v>
      </c>
      <c r="L3127" s="35">
        <v>6.8855399999999997E-2</v>
      </c>
      <c r="M3127" s="56"/>
      <c r="N3127" t="s">
        <v>418</v>
      </c>
      <c r="O3127" s="2">
        <v>101</v>
      </c>
      <c r="P3127" s="2">
        <v>0</v>
      </c>
      <c r="Q3127" s="2">
        <v>101</v>
      </c>
      <c r="R3127" t="s">
        <v>12583</v>
      </c>
      <c r="S3127">
        <v>21</v>
      </c>
      <c r="T3127" t="s">
        <v>203</v>
      </c>
      <c r="U3127" s="2">
        <v>7</v>
      </c>
      <c r="V3127" s="2">
        <v>3</v>
      </c>
      <c r="W3127" s="8">
        <v>9.9009900990099015E-2</v>
      </c>
      <c r="X3127" s="2">
        <v>147</v>
      </c>
      <c r="Y3127" s="45"/>
      <c r="AC3127" s="1" t="str">
        <f>IF(Table13[[#This Row],[TCS MP]]&gt;=Table13[[#This Row],[BMP]],IF(Table13[[#This Row],[TCS MP]]&lt;=Table13[[#This Row],[EMP]],"Good","EMP"),"BMP")</f>
        <v>EMP</v>
      </c>
    </row>
    <row r="3128" spans="1:29" ht="24" customHeight="1" x14ac:dyDescent="0.25">
      <c r="A3128" t="s">
        <v>12584</v>
      </c>
      <c r="B3128" t="s">
        <v>21141</v>
      </c>
      <c r="C3128">
        <v>7970</v>
      </c>
      <c r="D3128" t="s">
        <v>17074</v>
      </c>
      <c r="E3128" t="s">
        <v>12585</v>
      </c>
      <c r="F3128" s="9">
        <f>Table13[[#This Row],[ToMeasure]]-Table13[[#This Row],[FromMeasure]]</f>
        <v>9.2211080000000001E-2</v>
      </c>
      <c r="G3128" s="5" t="s">
        <v>12586</v>
      </c>
      <c r="H3128" s="35">
        <v>0</v>
      </c>
      <c r="I3128" s="56"/>
      <c r="J3128" t="s">
        <v>1212</v>
      </c>
      <c r="K3128" s="58" t="s">
        <v>203</v>
      </c>
      <c r="L3128" s="35">
        <v>9.2211080000000001E-2</v>
      </c>
      <c r="M3128" s="56"/>
      <c r="N3128" t="s">
        <v>5084</v>
      </c>
      <c r="O3128" s="2">
        <v>432</v>
      </c>
      <c r="P3128" s="2">
        <v>0</v>
      </c>
      <c r="Q3128" s="2">
        <v>432</v>
      </c>
      <c r="R3128" t="s">
        <v>12587</v>
      </c>
      <c r="S3128">
        <v>11</v>
      </c>
      <c r="T3128" t="s">
        <v>203</v>
      </c>
      <c r="U3128" s="2">
        <v>9</v>
      </c>
      <c r="V3128" s="2">
        <v>2</v>
      </c>
      <c r="W3128" s="8">
        <v>2.5462962962962962E-2</v>
      </c>
      <c r="X3128" s="2">
        <v>536</v>
      </c>
      <c r="Y3128" s="45"/>
      <c r="AC3128" s="1" t="str">
        <f>IF(Table13[[#This Row],[TCS MP]]&gt;=Table13[[#This Row],[BMP]],IF(Table13[[#This Row],[TCS MP]]&lt;=Table13[[#This Row],[EMP]],"Good","EMP"),"BMP")</f>
        <v>EMP</v>
      </c>
    </row>
    <row r="3129" spans="1:29" ht="24" customHeight="1" x14ac:dyDescent="0.25">
      <c r="A3129" t="s">
        <v>15450</v>
      </c>
      <c r="B3129" t="s">
        <v>21143</v>
      </c>
      <c r="C3129">
        <v>7972</v>
      </c>
      <c r="D3129" t="s">
        <v>17074</v>
      </c>
      <c r="E3129" t="s">
        <v>15451</v>
      </c>
      <c r="F3129" s="9">
        <f>Table13[[#This Row],[ToMeasure]]-Table13[[#This Row],[FromMeasure]]</f>
        <v>0.11961157</v>
      </c>
      <c r="G3129" s="5" t="s">
        <v>15452</v>
      </c>
      <c r="H3129" s="35">
        <v>0</v>
      </c>
      <c r="I3129" s="56"/>
      <c r="J3129" t="s">
        <v>1212</v>
      </c>
      <c r="K3129" s="58" t="s">
        <v>203</v>
      </c>
      <c r="L3129" s="35">
        <v>0.11961157</v>
      </c>
      <c r="M3129" s="56"/>
      <c r="N3129" t="s">
        <v>5084</v>
      </c>
      <c r="O3129" s="2">
        <v>132</v>
      </c>
      <c r="P3129" s="2">
        <v>0</v>
      </c>
      <c r="Q3129" s="2">
        <v>132</v>
      </c>
      <c r="R3129" t="s">
        <v>15453</v>
      </c>
      <c r="S3129">
        <v>14</v>
      </c>
      <c r="T3129" t="s">
        <v>203</v>
      </c>
      <c r="U3129" s="2">
        <v>9</v>
      </c>
      <c r="V3129" s="2">
        <v>2</v>
      </c>
      <c r="W3129" s="8">
        <v>8.3333333333333329E-2</v>
      </c>
      <c r="X3129" s="2">
        <v>164</v>
      </c>
      <c r="Y3129" s="45"/>
      <c r="AC3129" s="1" t="str">
        <f>IF(Table13[[#This Row],[TCS MP]]&gt;=Table13[[#This Row],[BMP]],IF(Table13[[#This Row],[TCS MP]]&lt;=Table13[[#This Row],[EMP]],"Good","EMP"),"BMP")</f>
        <v>EMP</v>
      </c>
    </row>
    <row r="3130" spans="1:29" ht="24" customHeight="1" x14ac:dyDescent="0.25">
      <c r="A3130" t="s">
        <v>15454</v>
      </c>
      <c r="C3130" t="s">
        <v>203</v>
      </c>
      <c r="D3130" t="s">
        <v>17074</v>
      </c>
      <c r="E3130" t="s">
        <v>15455</v>
      </c>
      <c r="F3130" s="9">
        <f>Table13[[#This Row],[ToMeasure]]-Table13[[#This Row],[FromMeasure]]</f>
        <v>1.3374520000000001E-2</v>
      </c>
      <c r="G3130" s="5" t="s">
        <v>15456</v>
      </c>
      <c r="H3130" s="35">
        <v>0</v>
      </c>
      <c r="I3130" s="56"/>
      <c r="J3130" t="s">
        <v>15452</v>
      </c>
      <c r="K3130" s="58" t="s">
        <v>203</v>
      </c>
      <c r="L3130" s="35">
        <v>1.3374520000000001E-2</v>
      </c>
      <c r="M3130" s="56"/>
      <c r="N3130" t="s">
        <v>5084</v>
      </c>
      <c r="O3130" s="2" t="s">
        <v>203</v>
      </c>
      <c r="P3130" s="2" t="s">
        <v>203</v>
      </c>
      <c r="Q3130" s="2" t="s">
        <v>203</v>
      </c>
      <c r="R3130" t="s">
        <v>203</v>
      </c>
      <c r="S3130" t="s">
        <v>203</v>
      </c>
      <c r="T3130" t="s">
        <v>203</v>
      </c>
      <c r="U3130" s="2" t="s">
        <v>203</v>
      </c>
      <c r="V3130" s="2" t="s">
        <v>203</v>
      </c>
      <c r="W3130" s="8" t="s">
        <v>203</v>
      </c>
      <c r="X3130" s="2" t="s">
        <v>203</v>
      </c>
      <c r="Y3130" s="45"/>
      <c r="AC3130" s="1" t="str">
        <f>IF(Table13[[#This Row],[TCS MP]]&gt;=Table13[[#This Row],[BMP]],IF(Table13[[#This Row],[TCS MP]]&lt;=Table13[[#This Row],[EMP]],"Good","EMP"),"BMP")</f>
        <v>EMP</v>
      </c>
    </row>
    <row r="3131" spans="1:29" ht="24" customHeight="1" x14ac:dyDescent="0.25">
      <c r="A3131" t="s">
        <v>15457</v>
      </c>
      <c r="B3131" t="s">
        <v>21142</v>
      </c>
      <c r="C3131">
        <v>7971</v>
      </c>
      <c r="D3131" t="s">
        <v>17074</v>
      </c>
      <c r="E3131" t="s">
        <v>15458</v>
      </c>
      <c r="F3131" s="9">
        <f>Table13[[#This Row],[ToMeasure]]-Table13[[#This Row],[FromMeasure]]</f>
        <v>0.11275631</v>
      </c>
      <c r="G3131" s="5" t="s">
        <v>15459</v>
      </c>
      <c r="H3131" s="35">
        <v>0</v>
      </c>
      <c r="I3131" s="56"/>
      <c r="J3131" t="s">
        <v>5084</v>
      </c>
      <c r="K3131" s="58" t="s">
        <v>203</v>
      </c>
      <c r="L3131" s="35">
        <v>0.11275631</v>
      </c>
      <c r="M3131" s="56"/>
      <c r="N3131" t="s">
        <v>1212</v>
      </c>
      <c r="O3131" s="2">
        <v>156</v>
      </c>
      <c r="P3131" s="2">
        <v>0</v>
      </c>
      <c r="Q3131" s="2">
        <v>156</v>
      </c>
      <c r="R3131" t="s">
        <v>15460</v>
      </c>
      <c r="S3131">
        <v>14</v>
      </c>
      <c r="T3131" t="s">
        <v>203</v>
      </c>
      <c r="U3131" s="2">
        <v>9</v>
      </c>
      <c r="V3131" s="2">
        <v>2</v>
      </c>
      <c r="W3131" s="8">
        <v>7.0512820512820512E-2</v>
      </c>
      <c r="X3131" s="2">
        <v>194</v>
      </c>
      <c r="Y3131" s="45"/>
      <c r="AC3131" s="1" t="str">
        <f>IF(Table13[[#This Row],[TCS MP]]&gt;=Table13[[#This Row],[BMP]],IF(Table13[[#This Row],[TCS MP]]&lt;=Table13[[#This Row],[EMP]],"Good","EMP"),"BMP")</f>
        <v>EMP</v>
      </c>
    </row>
    <row r="3132" spans="1:29" ht="24" customHeight="1" x14ac:dyDescent="0.25">
      <c r="A3132" t="s">
        <v>5081</v>
      </c>
      <c r="B3132" t="s">
        <v>21144</v>
      </c>
      <c r="C3132">
        <v>7973</v>
      </c>
      <c r="D3132" t="s">
        <v>17074</v>
      </c>
      <c r="E3132" t="s">
        <v>5082</v>
      </c>
      <c r="F3132" s="9">
        <f>Table13[[#This Row],[ToMeasure]]-Table13[[#This Row],[FromMeasure]]</f>
        <v>0.22090929000000001</v>
      </c>
      <c r="G3132" s="5" t="s">
        <v>5083</v>
      </c>
      <c r="H3132" s="35">
        <v>0</v>
      </c>
      <c r="I3132" s="56"/>
      <c r="J3132" t="s">
        <v>5084</v>
      </c>
      <c r="K3132" s="58" t="s">
        <v>203</v>
      </c>
      <c r="L3132" s="35">
        <v>0.22090929000000001</v>
      </c>
      <c r="M3132" s="56"/>
      <c r="N3132" t="s">
        <v>1212</v>
      </c>
      <c r="O3132" s="2">
        <v>458</v>
      </c>
      <c r="P3132" s="2">
        <v>0</v>
      </c>
      <c r="Q3132" s="2">
        <v>458</v>
      </c>
      <c r="R3132" t="s">
        <v>5085</v>
      </c>
      <c r="S3132">
        <v>12</v>
      </c>
      <c r="T3132" t="s">
        <v>203</v>
      </c>
      <c r="U3132" s="2">
        <v>47</v>
      </c>
      <c r="V3132" s="2">
        <v>6</v>
      </c>
      <c r="W3132" s="8">
        <v>0.11572052401746726</v>
      </c>
      <c r="X3132" s="2">
        <v>569</v>
      </c>
      <c r="Y3132" s="45"/>
      <c r="AC3132" s="1" t="str">
        <f>IF(Table13[[#This Row],[TCS MP]]&gt;=Table13[[#This Row],[BMP]],IF(Table13[[#This Row],[TCS MP]]&lt;=Table13[[#This Row],[EMP]],"Good","EMP"),"BMP")</f>
        <v>EMP</v>
      </c>
    </row>
    <row r="3133" spans="1:29" ht="24" customHeight="1" x14ac:dyDescent="0.25">
      <c r="A3133" t="s">
        <v>12588</v>
      </c>
      <c r="C3133" t="s">
        <v>203</v>
      </c>
      <c r="D3133" t="s">
        <v>17074</v>
      </c>
      <c r="E3133" t="s">
        <v>12589</v>
      </c>
      <c r="F3133" s="9">
        <f>Table13[[#This Row],[ToMeasure]]-Table13[[#This Row],[FromMeasure]]</f>
        <v>1.24923E-2</v>
      </c>
      <c r="G3133" s="5" t="s">
        <v>12590</v>
      </c>
      <c r="H3133" s="35">
        <v>0</v>
      </c>
      <c r="I3133" s="56"/>
      <c r="J3133" t="s">
        <v>5084</v>
      </c>
      <c r="K3133" s="58" t="s">
        <v>203</v>
      </c>
      <c r="L3133" s="35">
        <v>1.24923E-2</v>
      </c>
      <c r="M3133" s="56"/>
      <c r="N3133" t="s">
        <v>5083</v>
      </c>
      <c r="O3133" s="2" t="s">
        <v>203</v>
      </c>
      <c r="P3133" s="2" t="s">
        <v>203</v>
      </c>
      <c r="Q3133" s="2" t="s">
        <v>203</v>
      </c>
      <c r="R3133" t="s">
        <v>203</v>
      </c>
      <c r="S3133" t="s">
        <v>203</v>
      </c>
      <c r="T3133" t="s">
        <v>203</v>
      </c>
      <c r="U3133" s="2" t="s">
        <v>203</v>
      </c>
      <c r="V3133" s="2" t="s">
        <v>203</v>
      </c>
      <c r="W3133" s="8" t="s">
        <v>203</v>
      </c>
      <c r="X3133" s="2" t="s">
        <v>203</v>
      </c>
      <c r="Y3133" s="45"/>
      <c r="AC3133" s="1" t="str">
        <f>IF(Table13[[#This Row],[TCS MP]]&gt;=Table13[[#This Row],[BMP]],IF(Table13[[#This Row],[TCS MP]]&lt;=Table13[[#This Row],[EMP]],"Good","EMP"),"BMP")</f>
        <v>EMP</v>
      </c>
    </row>
    <row r="3134" spans="1:29" ht="24" customHeight="1" x14ac:dyDescent="0.25">
      <c r="A3134" t="s">
        <v>12591</v>
      </c>
      <c r="B3134" t="s">
        <v>21132</v>
      </c>
      <c r="C3134">
        <v>7950</v>
      </c>
      <c r="D3134" t="s">
        <v>17074</v>
      </c>
      <c r="E3134" t="s">
        <v>1238</v>
      </c>
      <c r="F3134" s="9">
        <f>Table13[[#This Row],[ToMeasure]]-Table13[[#This Row],[FromMeasure]]</f>
        <v>3.4445669999999998E-2</v>
      </c>
      <c r="G3134" s="5" t="s">
        <v>1236</v>
      </c>
      <c r="H3134" s="35">
        <v>0</v>
      </c>
      <c r="I3134" s="56"/>
      <c r="J3134" t="s">
        <v>1212</v>
      </c>
      <c r="K3134" s="58" t="s">
        <v>203</v>
      </c>
      <c r="L3134" s="35">
        <v>3.4445669999999998E-2</v>
      </c>
      <c r="M3134" s="56"/>
      <c r="N3134" t="s">
        <v>9344</v>
      </c>
      <c r="O3134" s="2">
        <v>288</v>
      </c>
      <c r="P3134" s="2">
        <v>0</v>
      </c>
      <c r="Q3134" s="2">
        <v>288</v>
      </c>
      <c r="R3134" t="s">
        <v>12592</v>
      </c>
      <c r="S3134">
        <v>19</v>
      </c>
      <c r="T3134" t="s">
        <v>203</v>
      </c>
      <c r="U3134" s="2">
        <v>32</v>
      </c>
      <c r="V3134" s="2">
        <v>5</v>
      </c>
      <c r="W3134" s="8">
        <v>0.12847222222222221</v>
      </c>
      <c r="X3134" s="2">
        <v>358</v>
      </c>
      <c r="Y3134" s="45"/>
      <c r="AC3134" s="1" t="str">
        <f>IF(Table13[[#This Row],[TCS MP]]&gt;=Table13[[#This Row],[BMP]],IF(Table13[[#This Row],[TCS MP]]&lt;=Table13[[#This Row],[EMP]],"Good","EMP"),"BMP")</f>
        <v>EMP</v>
      </c>
    </row>
    <row r="3135" spans="1:29" ht="24" customHeight="1" x14ac:dyDescent="0.25">
      <c r="A3135" t="s">
        <v>5086</v>
      </c>
      <c r="B3135" t="s">
        <v>21134</v>
      </c>
      <c r="C3135">
        <v>7952</v>
      </c>
      <c r="D3135" t="s">
        <v>17074</v>
      </c>
      <c r="E3135" t="s">
        <v>5087</v>
      </c>
      <c r="F3135" s="9">
        <f>Table13[[#This Row],[ToMeasure]]-Table13[[#This Row],[FromMeasure]]</f>
        <v>0.12754857999999999</v>
      </c>
      <c r="G3135" s="5" t="s">
        <v>5088</v>
      </c>
      <c r="H3135" s="35">
        <v>0</v>
      </c>
      <c r="I3135" s="56"/>
      <c r="J3135" t="s">
        <v>1212</v>
      </c>
      <c r="K3135" s="58" t="s">
        <v>203</v>
      </c>
      <c r="L3135" s="35">
        <v>0.12754857999999999</v>
      </c>
      <c r="M3135" s="56"/>
      <c r="N3135" t="s">
        <v>67</v>
      </c>
      <c r="O3135" s="2">
        <v>2472</v>
      </c>
      <c r="P3135" s="2">
        <v>0</v>
      </c>
      <c r="Q3135" s="2">
        <v>2472</v>
      </c>
      <c r="R3135" t="s">
        <v>5089</v>
      </c>
      <c r="S3135">
        <v>11</v>
      </c>
      <c r="T3135" t="s">
        <v>203</v>
      </c>
      <c r="U3135" s="2">
        <v>74</v>
      </c>
      <c r="V3135" s="2">
        <v>291</v>
      </c>
      <c r="W3135" s="8">
        <v>0.1476537216828479</v>
      </c>
      <c r="X3135" s="2">
        <v>6648</v>
      </c>
      <c r="Y3135" s="45"/>
      <c r="AC3135" s="1" t="str">
        <f>IF(Table13[[#This Row],[TCS MP]]&gt;=Table13[[#This Row],[BMP]],IF(Table13[[#This Row],[TCS MP]]&lt;=Table13[[#This Row],[EMP]],"Good","EMP"),"BMP")</f>
        <v>EMP</v>
      </c>
    </row>
    <row r="3136" spans="1:29" ht="24" customHeight="1" x14ac:dyDescent="0.25">
      <c r="A3136" t="s">
        <v>15461</v>
      </c>
      <c r="B3136" t="s">
        <v>21133</v>
      </c>
      <c r="C3136">
        <v>7951</v>
      </c>
      <c r="D3136" t="s">
        <v>17074</v>
      </c>
      <c r="E3136" t="s">
        <v>15462</v>
      </c>
      <c r="F3136" s="9">
        <f>Table13[[#This Row],[ToMeasure]]-Table13[[#This Row],[FromMeasure]]</f>
        <v>6.3812240000000006E-2</v>
      </c>
      <c r="G3136" s="5" t="s">
        <v>9344</v>
      </c>
      <c r="H3136" s="35">
        <v>0</v>
      </c>
      <c r="I3136" s="56"/>
      <c r="J3136" t="s">
        <v>1236</v>
      </c>
      <c r="K3136" s="58" t="s">
        <v>203</v>
      </c>
      <c r="L3136" s="35">
        <v>6.3812240000000006E-2</v>
      </c>
      <c r="M3136" s="56"/>
      <c r="N3136" t="s">
        <v>1212</v>
      </c>
      <c r="O3136" s="2">
        <v>1682</v>
      </c>
      <c r="P3136" s="2">
        <v>0</v>
      </c>
      <c r="Q3136" s="2">
        <v>1682</v>
      </c>
      <c r="R3136" t="s">
        <v>15463</v>
      </c>
      <c r="S3136">
        <v>10</v>
      </c>
      <c r="T3136" t="s">
        <v>203</v>
      </c>
      <c r="U3136" s="2">
        <v>37</v>
      </c>
      <c r="V3136" s="2">
        <v>5</v>
      </c>
      <c r="W3136" s="8">
        <v>2.4970273483947682E-2</v>
      </c>
      <c r="X3136" s="2">
        <v>2088</v>
      </c>
      <c r="Y3136" s="45"/>
      <c r="AC3136" s="1" t="str">
        <f>IF(Table13[[#This Row],[TCS MP]]&gt;=Table13[[#This Row],[BMP]],IF(Table13[[#This Row],[TCS MP]]&lt;=Table13[[#This Row],[EMP]],"Good","EMP"),"BMP")</f>
        <v>EMP</v>
      </c>
    </row>
    <row r="3137" spans="1:29" ht="24" customHeight="1" x14ac:dyDescent="0.25">
      <c r="A3137" t="s">
        <v>15464</v>
      </c>
      <c r="B3137" t="s">
        <v>21135</v>
      </c>
      <c r="C3137">
        <v>7953</v>
      </c>
      <c r="D3137" t="s">
        <v>17074</v>
      </c>
      <c r="E3137" t="s">
        <v>15465</v>
      </c>
      <c r="F3137" s="9">
        <f>Table13[[#This Row],[ToMeasure]]-Table13[[#This Row],[FromMeasure]]</f>
        <v>4.649901E-2</v>
      </c>
      <c r="G3137" s="5" t="s">
        <v>15466</v>
      </c>
      <c r="H3137" s="35">
        <v>0</v>
      </c>
      <c r="I3137" s="56"/>
      <c r="J3137" t="s">
        <v>5088</v>
      </c>
      <c r="K3137" s="58" t="s">
        <v>203</v>
      </c>
      <c r="L3137" s="35">
        <v>4.649901E-2</v>
      </c>
      <c r="M3137" s="56"/>
      <c r="N3137" t="s">
        <v>1212</v>
      </c>
      <c r="O3137" s="2">
        <v>249</v>
      </c>
      <c r="P3137" s="2">
        <v>0</v>
      </c>
      <c r="Q3137" s="2">
        <v>249</v>
      </c>
      <c r="R3137" t="s">
        <v>15467</v>
      </c>
      <c r="S3137">
        <v>19</v>
      </c>
      <c r="T3137" t="s">
        <v>203</v>
      </c>
      <c r="U3137" s="2">
        <v>17</v>
      </c>
      <c r="V3137" s="2">
        <v>3</v>
      </c>
      <c r="W3137" s="8">
        <v>8.0321285140562249E-2</v>
      </c>
      <c r="X3137" s="2">
        <v>489</v>
      </c>
      <c r="Y3137" s="45"/>
      <c r="AC3137" s="1" t="str">
        <f>IF(Table13[[#This Row],[TCS MP]]&gt;=Table13[[#This Row],[BMP]],IF(Table13[[#This Row],[TCS MP]]&lt;=Table13[[#This Row],[EMP]],"Good","EMP"),"BMP")</f>
        <v>EMP</v>
      </c>
    </row>
    <row r="3138" spans="1:29" ht="24" customHeight="1" x14ac:dyDescent="0.25">
      <c r="A3138" t="s">
        <v>9341</v>
      </c>
      <c r="C3138" t="s">
        <v>203</v>
      </c>
      <c r="D3138" t="s">
        <v>17074</v>
      </c>
      <c r="E3138" t="s">
        <v>9342</v>
      </c>
      <c r="F3138" s="9">
        <f>Table13[[#This Row],[ToMeasure]]-Table13[[#This Row],[FromMeasure]]</f>
        <v>1.1671600000000001E-2</v>
      </c>
      <c r="G3138" s="5" t="s">
        <v>9343</v>
      </c>
      <c r="H3138" s="35">
        <v>0</v>
      </c>
      <c r="I3138" s="56"/>
      <c r="J3138" t="s">
        <v>1236</v>
      </c>
      <c r="K3138" s="58" t="s">
        <v>203</v>
      </c>
      <c r="L3138" s="35">
        <v>1.1671600000000001E-2</v>
      </c>
      <c r="M3138" s="56"/>
      <c r="N3138" t="s">
        <v>9344</v>
      </c>
      <c r="O3138" s="2" t="s">
        <v>203</v>
      </c>
      <c r="P3138" s="2" t="s">
        <v>203</v>
      </c>
      <c r="Q3138" s="2">
        <v>108</v>
      </c>
      <c r="R3138" t="s">
        <v>9345</v>
      </c>
      <c r="S3138" t="s">
        <v>203</v>
      </c>
      <c r="T3138" t="s">
        <v>203</v>
      </c>
      <c r="U3138" s="2">
        <v>6</v>
      </c>
      <c r="V3138" s="2">
        <v>4</v>
      </c>
      <c r="W3138" s="8">
        <v>9.2592592592592587E-2</v>
      </c>
      <c r="X3138" s="2">
        <v>134</v>
      </c>
      <c r="Y3138" s="45"/>
      <c r="AC3138" s="1" t="str">
        <f>IF(Table13[[#This Row],[TCS MP]]&gt;=Table13[[#This Row],[BMP]],IF(Table13[[#This Row],[TCS MP]]&lt;=Table13[[#This Row],[EMP]],"Good","EMP"),"BMP")</f>
        <v>EMP</v>
      </c>
    </row>
    <row r="3139" spans="1:29" ht="24" customHeight="1" x14ac:dyDescent="0.25">
      <c r="A3139" t="s">
        <v>12595</v>
      </c>
      <c r="C3139" t="s">
        <v>203</v>
      </c>
      <c r="D3139" t="s">
        <v>17074</v>
      </c>
      <c r="E3139" t="s">
        <v>12596</v>
      </c>
      <c r="F3139" s="9">
        <f>Table13[[#This Row],[ToMeasure]]-Table13[[#This Row],[FromMeasure]]</f>
        <v>0.18027517000000001</v>
      </c>
      <c r="G3139" s="5" t="s">
        <v>12597</v>
      </c>
      <c r="H3139" s="35">
        <v>0</v>
      </c>
      <c r="I3139" s="56"/>
      <c r="J3139" t="s">
        <v>12598</v>
      </c>
      <c r="K3139" s="58" t="s">
        <v>203</v>
      </c>
      <c r="L3139" s="35">
        <v>0.18027517000000001</v>
      </c>
      <c r="M3139" s="56"/>
      <c r="N3139" t="s">
        <v>1224</v>
      </c>
      <c r="O3139" s="2" t="s">
        <v>203</v>
      </c>
      <c r="P3139" s="2" t="s">
        <v>203</v>
      </c>
      <c r="Q3139" s="2">
        <v>3342</v>
      </c>
      <c r="R3139" t="s">
        <v>12599</v>
      </c>
      <c r="S3139" t="s">
        <v>203</v>
      </c>
      <c r="T3139" t="s">
        <v>203</v>
      </c>
      <c r="U3139" s="2" t="s">
        <v>203</v>
      </c>
      <c r="V3139" s="2" t="s">
        <v>203</v>
      </c>
      <c r="W3139" s="8" t="s">
        <v>203</v>
      </c>
      <c r="X3139" s="2">
        <v>10026</v>
      </c>
      <c r="Y3139" s="45"/>
      <c r="AC3139" s="1" t="str">
        <f>IF(Table13[[#This Row],[TCS MP]]&gt;=Table13[[#This Row],[BMP]],IF(Table13[[#This Row],[TCS MP]]&lt;=Table13[[#This Row],[EMP]],"Good","EMP"),"BMP")</f>
        <v>EMP</v>
      </c>
    </row>
    <row r="3140" spans="1:29" ht="24" customHeight="1" x14ac:dyDescent="0.25">
      <c r="A3140" t="s">
        <v>5092</v>
      </c>
      <c r="B3140" t="s">
        <v>21125</v>
      </c>
      <c r="C3140">
        <v>7935</v>
      </c>
      <c r="D3140" t="s">
        <v>17074</v>
      </c>
      <c r="E3140" t="s">
        <v>5093</v>
      </c>
      <c r="F3140" s="9">
        <f>Table13[[#This Row],[ToMeasure]]-Table13[[#This Row],[FromMeasure]]</f>
        <v>9.1331220000000005E-2</v>
      </c>
      <c r="G3140" s="5" t="s">
        <v>5094</v>
      </c>
      <c r="H3140" s="35">
        <v>0</v>
      </c>
      <c r="I3140" s="56"/>
      <c r="J3140" t="s">
        <v>1224</v>
      </c>
      <c r="K3140" s="58" t="s">
        <v>203</v>
      </c>
      <c r="L3140" s="35">
        <v>9.1331220000000005E-2</v>
      </c>
      <c r="M3140" s="56"/>
      <c r="N3140" t="s">
        <v>1224</v>
      </c>
      <c r="O3140" s="2">
        <v>107</v>
      </c>
      <c r="P3140" s="2">
        <v>0</v>
      </c>
      <c r="Q3140" s="2">
        <v>107</v>
      </c>
      <c r="R3140" t="s">
        <v>5095</v>
      </c>
      <c r="S3140" t="s">
        <v>203</v>
      </c>
      <c r="T3140" t="s">
        <v>203</v>
      </c>
      <c r="U3140" s="2">
        <v>1</v>
      </c>
      <c r="V3140" s="2">
        <v>0</v>
      </c>
      <c r="W3140" s="8">
        <v>9.3457943925233638E-3</v>
      </c>
      <c r="X3140" s="2">
        <v>181</v>
      </c>
      <c r="Y3140" s="45"/>
      <c r="AC3140" s="1" t="str">
        <f>IF(Table13[[#This Row],[TCS MP]]&gt;=Table13[[#This Row],[BMP]],IF(Table13[[#This Row],[TCS MP]]&lt;=Table13[[#This Row],[EMP]],"Good","EMP"),"BMP")</f>
        <v>EMP</v>
      </c>
    </row>
    <row r="3141" spans="1:29" ht="24" customHeight="1" x14ac:dyDescent="0.25">
      <c r="A3141" t="s">
        <v>9350</v>
      </c>
      <c r="B3141" t="s">
        <v>18717</v>
      </c>
      <c r="C3141">
        <v>3294</v>
      </c>
      <c r="D3141" t="s">
        <v>17074</v>
      </c>
      <c r="E3141" t="s">
        <v>283</v>
      </c>
      <c r="F3141" s="9">
        <f>Table13[[#This Row],[ToMeasure]]-Table13[[#This Row],[FromMeasure]]</f>
        <v>0.12193587</v>
      </c>
      <c r="G3141" s="5" t="s">
        <v>281</v>
      </c>
      <c r="H3141" s="35">
        <v>0</v>
      </c>
      <c r="I3141" s="56"/>
      <c r="J3141" t="s">
        <v>6285</v>
      </c>
      <c r="K3141" s="58" t="s">
        <v>203</v>
      </c>
      <c r="L3141" s="35">
        <v>0.12193587</v>
      </c>
      <c r="M3141" s="56"/>
      <c r="N3141" t="s">
        <v>1294</v>
      </c>
      <c r="O3141" s="2">
        <v>1230</v>
      </c>
      <c r="P3141" s="2">
        <v>432</v>
      </c>
      <c r="Q3141" s="2">
        <v>1662</v>
      </c>
      <c r="R3141" t="s">
        <v>9351</v>
      </c>
      <c r="S3141">
        <v>8</v>
      </c>
      <c r="T3141">
        <v>63</v>
      </c>
      <c r="U3141" s="2">
        <v>164</v>
      </c>
      <c r="V3141" s="2">
        <v>241</v>
      </c>
      <c r="W3141" s="8">
        <v>0.24368231046931407</v>
      </c>
      <c r="X3141" s="2">
        <v>3812</v>
      </c>
      <c r="Y3141" s="45"/>
      <c r="AC3141" s="1" t="str">
        <f>IF(Table13[[#This Row],[TCS MP]]&gt;=Table13[[#This Row],[BMP]],IF(Table13[[#This Row],[TCS MP]]&lt;=Table13[[#This Row],[EMP]],"Good","EMP"),"BMP")</f>
        <v>EMP</v>
      </c>
    </row>
    <row r="3142" spans="1:29" ht="24" customHeight="1" x14ac:dyDescent="0.25">
      <c r="A3142" t="s">
        <v>15476</v>
      </c>
      <c r="B3142" t="s">
        <v>19076</v>
      </c>
      <c r="C3142">
        <v>4074</v>
      </c>
      <c r="D3142" t="s">
        <v>17074</v>
      </c>
      <c r="E3142" t="s">
        <v>283</v>
      </c>
      <c r="F3142" s="9">
        <f>Table13[[#This Row],[ToMeasure]]-Table13[[#This Row],[FromMeasure]]</f>
        <v>0.24707863999999802</v>
      </c>
      <c r="G3142" s="5" t="s">
        <v>281</v>
      </c>
      <c r="H3142" s="35">
        <v>27.972339860000002</v>
      </c>
      <c r="I3142" s="56"/>
      <c r="J3142" t="s">
        <v>6574</v>
      </c>
      <c r="K3142" s="58" t="s">
        <v>203</v>
      </c>
      <c r="L3142" s="35">
        <v>28.2194185</v>
      </c>
      <c r="M3142" s="56"/>
      <c r="N3142" t="s">
        <v>6570</v>
      </c>
      <c r="O3142" s="2">
        <v>3778</v>
      </c>
      <c r="P3142" s="2">
        <v>5695</v>
      </c>
      <c r="Q3142" s="2">
        <v>9473</v>
      </c>
      <c r="R3142" t="s">
        <v>15477</v>
      </c>
      <c r="S3142">
        <v>8</v>
      </c>
      <c r="T3142">
        <v>70</v>
      </c>
      <c r="U3142" s="2">
        <v>606</v>
      </c>
      <c r="V3142" s="2">
        <v>775</v>
      </c>
      <c r="W3142" s="8">
        <v>0.1457827509764594</v>
      </c>
      <c r="X3142" s="2">
        <v>21935</v>
      </c>
      <c r="Y3142" s="45"/>
      <c r="AC3142" s="1" t="str">
        <f>IF(Table13[[#This Row],[TCS MP]]&gt;=Table13[[#This Row],[BMP]],IF(Table13[[#This Row],[TCS MP]]&lt;=Table13[[#This Row],[EMP]],"Good","EMP"),"BMP")</f>
        <v>EMP</v>
      </c>
    </row>
    <row r="3143" spans="1:29" ht="24" customHeight="1" x14ac:dyDescent="0.25">
      <c r="A3143" t="s">
        <v>15486</v>
      </c>
      <c r="B3143" t="s">
        <v>18835</v>
      </c>
      <c r="C3143">
        <v>3542</v>
      </c>
      <c r="D3143" t="s">
        <v>17074</v>
      </c>
      <c r="E3143" t="s">
        <v>15487</v>
      </c>
      <c r="F3143" s="9">
        <f>Table13[[#This Row],[ToMeasure]]-Table13[[#This Row],[FromMeasure]]</f>
        <v>0.72239916999999565</v>
      </c>
      <c r="G3143" s="5" t="s">
        <v>15488</v>
      </c>
      <c r="H3143" s="35">
        <v>33.935325030000001</v>
      </c>
      <c r="I3143" s="56"/>
      <c r="J3143" t="s">
        <v>7126</v>
      </c>
      <c r="K3143" s="58" t="s">
        <v>203</v>
      </c>
      <c r="L3143" s="35">
        <v>34.657724199999997</v>
      </c>
      <c r="M3143" s="56"/>
      <c r="N3143" t="s">
        <v>647</v>
      </c>
      <c r="O3143" s="2">
        <v>7809</v>
      </c>
      <c r="P3143" s="2">
        <v>0</v>
      </c>
      <c r="Q3143" s="2">
        <v>7809</v>
      </c>
      <c r="R3143" t="s">
        <v>15489</v>
      </c>
      <c r="S3143">
        <v>9</v>
      </c>
      <c r="T3143" t="s">
        <v>203</v>
      </c>
      <c r="U3143" s="2">
        <v>1155</v>
      </c>
      <c r="V3143" s="2">
        <v>4154</v>
      </c>
      <c r="W3143" s="8">
        <v>0.67985657574593417</v>
      </c>
      <c r="X3143" s="2">
        <v>9913</v>
      </c>
      <c r="Y3143" s="45"/>
      <c r="AC3143" s="1" t="str">
        <f>IF(Table13[[#This Row],[TCS MP]]&gt;=Table13[[#This Row],[BMP]],IF(Table13[[#This Row],[TCS MP]]&lt;=Table13[[#This Row],[EMP]],"Good","EMP"),"BMP")</f>
        <v>EMP</v>
      </c>
    </row>
    <row r="3144" spans="1:29" ht="24" customHeight="1" x14ac:dyDescent="0.25">
      <c r="A3144" t="s">
        <v>15490</v>
      </c>
      <c r="C3144" t="s">
        <v>203</v>
      </c>
      <c r="D3144" t="s">
        <v>17074</v>
      </c>
      <c r="E3144" t="s">
        <v>15491</v>
      </c>
      <c r="F3144" s="9">
        <f>Table13[[#This Row],[ToMeasure]]-Table13[[#This Row],[FromMeasure]]</f>
        <v>0.15150289</v>
      </c>
      <c r="G3144" s="5" t="s">
        <v>9362</v>
      </c>
      <c r="H3144" s="35">
        <v>0</v>
      </c>
      <c r="I3144" s="56"/>
      <c r="J3144" t="s">
        <v>272</v>
      </c>
      <c r="K3144" s="58" t="s">
        <v>203</v>
      </c>
      <c r="L3144" s="35">
        <v>0.15150289</v>
      </c>
      <c r="M3144" s="56"/>
      <c r="N3144" t="s">
        <v>9361</v>
      </c>
      <c r="O3144" s="2" t="s">
        <v>203</v>
      </c>
      <c r="P3144" s="2" t="s">
        <v>203</v>
      </c>
      <c r="Q3144" s="2">
        <v>75</v>
      </c>
      <c r="R3144" t="s">
        <v>9363</v>
      </c>
      <c r="S3144" t="s">
        <v>203</v>
      </c>
      <c r="T3144" t="s">
        <v>203</v>
      </c>
      <c r="U3144" s="2" t="s">
        <v>203</v>
      </c>
      <c r="V3144" s="2" t="s">
        <v>203</v>
      </c>
      <c r="W3144" s="8" t="s">
        <v>203</v>
      </c>
      <c r="X3144" s="2">
        <v>106</v>
      </c>
      <c r="Y3144" s="45"/>
      <c r="AC3144" s="1" t="str">
        <f>IF(Table13[[#This Row],[TCS MP]]&gt;=Table13[[#This Row],[BMP]],IF(Table13[[#This Row],[TCS MP]]&lt;=Table13[[#This Row],[EMP]],"Good","EMP"),"BMP")</f>
        <v>EMP</v>
      </c>
    </row>
    <row r="3145" spans="1:29" ht="24" customHeight="1" x14ac:dyDescent="0.25">
      <c r="A3145" t="s">
        <v>9359</v>
      </c>
      <c r="C3145" t="s">
        <v>203</v>
      </c>
      <c r="D3145" t="s">
        <v>17074</v>
      </c>
      <c r="E3145" t="s">
        <v>9360</v>
      </c>
      <c r="F3145" s="9">
        <f>Table13[[#This Row],[ToMeasure]]-Table13[[#This Row],[FromMeasure]]</f>
        <v>1.31202E-2</v>
      </c>
      <c r="G3145" s="5" t="s">
        <v>9361</v>
      </c>
      <c r="H3145" s="35">
        <v>0</v>
      </c>
      <c r="I3145" s="56"/>
      <c r="J3145" t="s">
        <v>9362</v>
      </c>
      <c r="K3145" s="58" t="s">
        <v>203</v>
      </c>
      <c r="L3145" s="35">
        <v>1.31202E-2</v>
      </c>
      <c r="M3145" s="56"/>
      <c r="N3145" t="s">
        <v>9362</v>
      </c>
      <c r="O3145" s="2" t="s">
        <v>203</v>
      </c>
      <c r="P3145" s="2" t="s">
        <v>203</v>
      </c>
      <c r="Q3145" s="2">
        <v>75</v>
      </c>
      <c r="R3145" t="s">
        <v>9363</v>
      </c>
      <c r="S3145" t="s">
        <v>203</v>
      </c>
      <c r="T3145" t="s">
        <v>203</v>
      </c>
      <c r="U3145" s="2" t="s">
        <v>203</v>
      </c>
      <c r="V3145" s="2" t="s">
        <v>203</v>
      </c>
      <c r="W3145" s="8" t="s">
        <v>203</v>
      </c>
      <c r="X3145" s="2">
        <v>106</v>
      </c>
      <c r="Y3145" s="45"/>
      <c r="AC3145" s="1" t="str">
        <f>IF(Table13[[#This Row],[TCS MP]]&gt;=Table13[[#This Row],[BMP]],IF(Table13[[#This Row],[TCS MP]]&lt;=Table13[[#This Row],[EMP]],"Good","EMP"),"BMP")</f>
        <v>EMP</v>
      </c>
    </row>
    <row r="3146" spans="1:29" ht="24" customHeight="1" x14ac:dyDescent="0.25">
      <c r="A3146" t="s">
        <v>12607</v>
      </c>
      <c r="C3146" t="s">
        <v>203</v>
      </c>
      <c r="D3146" t="s">
        <v>17074</v>
      </c>
      <c r="E3146" t="s">
        <v>12608</v>
      </c>
      <c r="F3146" s="9">
        <f>Table13[[#This Row],[ToMeasure]]-Table13[[#This Row],[FromMeasure]]</f>
        <v>0.14019955000000001</v>
      </c>
      <c r="G3146" s="5" t="s">
        <v>9367</v>
      </c>
      <c r="H3146" s="35">
        <v>0</v>
      </c>
      <c r="I3146" s="56"/>
      <c r="J3146" t="s">
        <v>272</v>
      </c>
      <c r="K3146" s="58" t="s">
        <v>203</v>
      </c>
      <c r="L3146" s="35">
        <v>0.14019955000000001</v>
      </c>
      <c r="M3146" s="56"/>
      <c r="N3146" t="s">
        <v>9366</v>
      </c>
      <c r="O3146" s="2" t="s">
        <v>203</v>
      </c>
      <c r="P3146" s="2" t="s">
        <v>203</v>
      </c>
      <c r="Q3146" s="2">
        <v>75</v>
      </c>
      <c r="R3146" t="s">
        <v>9363</v>
      </c>
      <c r="S3146" t="s">
        <v>203</v>
      </c>
      <c r="T3146" t="s">
        <v>203</v>
      </c>
      <c r="U3146" s="2" t="s">
        <v>203</v>
      </c>
      <c r="V3146" s="2" t="s">
        <v>203</v>
      </c>
      <c r="W3146" s="8" t="s">
        <v>203</v>
      </c>
      <c r="X3146" s="2">
        <v>106</v>
      </c>
      <c r="Y3146" s="45"/>
      <c r="AC3146" s="1" t="str">
        <f>IF(Table13[[#This Row],[TCS MP]]&gt;=Table13[[#This Row],[BMP]],IF(Table13[[#This Row],[TCS MP]]&lt;=Table13[[#This Row],[EMP]],"Good","EMP"),"BMP")</f>
        <v>EMP</v>
      </c>
    </row>
    <row r="3147" spans="1:29" ht="24" customHeight="1" x14ac:dyDescent="0.25">
      <c r="A3147" t="s">
        <v>9364</v>
      </c>
      <c r="C3147" t="s">
        <v>203</v>
      </c>
      <c r="D3147" t="s">
        <v>17074</v>
      </c>
      <c r="E3147" t="s">
        <v>9365</v>
      </c>
      <c r="F3147" s="9">
        <f>Table13[[#This Row],[ToMeasure]]-Table13[[#This Row],[FromMeasure]]</f>
        <v>1.360126E-2</v>
      </c>
      <c r="G3147" s="5" t="s">
        <v>9366</v>
      </c>
      <c r="H3147" s="35">
        <v>0</v>
      </c>
      <c r="I3147" s="56"/>
      <c r="J3147" t="s">
        <v>9367</v>
      </c>
      <c r="K3147" s="58" t="s">
        <v>203</v>
      </c>
      <c r="L3147" s="35">
        <v>1.360126E-2</v>
      </c>
      <c r="M3147" s="56"/>
      <c r="N3147" t="s">
        <v>9367</v>
      </c>
      <c r="O3147" s="2" t="s">
        <v>203</v>
      </c>
      <c r="P3147" s="2" t="s">
        <v>203</v>
      </c>
      <c r="Q3147" s="2">
        <v>75</v>
      </c>
      <c r="R3147" t="s">
        <v>9363</v>
      </c>
      <c r="S3147" t="s">
        <v>203</v>
      </c>
      <c r="T3147" t="s">
        <v>203</v>
      </c>
      <c r="U3147" s="2" t="s">
        <v>203</v>
      </c>
      <c r="V3147" s="2" t="s">
        <v>203</v>
      </c>
      <c r="W3147" s="8" t="s">
        <v>203</v>
      </c>
      <c r="X3147" s="2">
        <v>106</v>
      </c>
      <c r="Y3147" s="45"/>
      <c r="AC3147" s="1" t="str">
        <f>IF(Table13[[#This Row],[TCS MP]]&gt;=Table13[[#This Row],[BMP]],IF(Table13[[#This Row],[TCS MP]]&lt;=Table13[[#This Row],[EMP]],"Good","EMP"),"BMP")</f>
        <v>EMP</v>
      </c>
    </row>
    <row r="3148" spans="1:29" ht="24" customHeight="1" x14ac:dyDescent="0.25">
      <c r="A3148" t="s">
        <v>9368</v>
      </c>
      <c r="C3148" t="s">
        <v>203</v>
      </c>
      <c r="D3148" t="s">
        <v>17074</v>
      </c>
      <c r="E3148" t="s">
        <v>9369</v>
      </c>
      <c r="F3148" s="9">
        <f>Table13[[#This Row],[ToMeasure]]-Table13[[#This Row],[FromMeasure]]</f>
        <v>0.48627067000000002</v>
      </c>
      <c r="G3148" s="5" t="s">
        <v>9370</v>
      </c>
      <c r="H3148" s="35">
        <v>0</v>
      </c>
      <c r="I3148" s="56"/>
      <c r="J3148" t="s">
        <v>1325</v>
      </c>
      <c r="K3148" s="58" t="s">
        <v>203</v>
      </c>
      <c r="L3148" s="35">
        <v>0.48627067000000002</v>
      </c>
      <c r="M3148" s="56"/>
      <c r="N3148" t="s">
        <v>272</v>
      </c>
      <c r="O3148" s="2" t="s">
        <v>203</v>
      </c>
      <c r="P3148" s="2" t="s">
        <v>203</v>
      </c>
      <c r="Q3148" s="2" t="s">
        <v>203</v>
      </c>
      <c r="R3148" t="s">
        <v>203</v>
      </c>
      <c r="S3148" t="s">
        <v>203</v>
      </c>
      <c r="T3148" t="s">
        <v>203</v>
      </c>
      <c r="U3148" s="2" t="s">
        <v>203</v>
      </c>
      <c r="V3148" s="2" t="s">
        <v>203</v>
      </c>
      <c r="W3148" s="8" t="s">
        <v>203</v>
      </c>
      <c r="X3148" s="2" t="s">
        <v>203</v>
      </c>
      <c r="Y3148" s="45"/>
      <c r="AC3148" s="1" t="str">
        <f>IF(Table13[[#This Row],[TCS MP]]&gt;=Table13[[#This Row],[BMP]],IF(Table13[[#This Row],[TCS MP]]&lt;=Table13[[#This Row],[EMP]],"Good","EMP"),"BMP")</f>
        <v>EMP</v>
      </c>
    </row>
    <row r="3149" spans="1:29" ht="24" customHeight="1" x14ac:dyDescent="0.25">
      <c r="A3149" t="s">
        <v>15492</v>
      </c>
      <c r="C3149" t="s">
        <v>203</v>
      </c>
      <c r="D3149" t="s">
        <v>17074</v>
      </c>
      <c r="E3149" t="s">
        <v>15493</v>
      </c>
      <c r="F3149" s="9">
        <f>Table13[[#This Row],[ToMeasure]]-Table13[[#This Row],[FromMeasure]]</f>
        <v>0.30445601999999999</v>
      </c>
      <c r="G3149" s="5" t="s">
        <v>12612</v>
      </c>
      <c r="H3149" s="35">
        <v>0</v>
      </c>
      <c r="I3149" s="56"/>
      <c r="J3149" t="s">
        <v>272</v>
      </c>
      <c r="K3149" s="58" t="s">
        <v>203</v>
      </c>
      <c r="L3149" s="35">
        <v>0.30445601999999999</v>
      </c>
      <c r="M3149" s="56"/>
      <c r="N3149" t="s">
        <v>12611</v>
      </c>
      <c r="O3149" s="2" t="s">
        <v>203</v>
      </c>
      <c r="P3149" s="2" t="s">
        <v>203</v>
      </c>
      <c r="Q3149" s="2" t="s">
        <v>203</v>
      </c>
      <c r="R3149" t="s">
        <v>203</v>
      </c>
      <c r="S3149" t="s">
        <v>203</v>
      </c>
      <c r="T3149" t="s">
        <v>203</v>
      </c>
      <c r="U3149" s="2" t="s">
        <v>203</v>
      </c>
      <c r="V3149" s="2" t="s">
        <v>203</v>
      </c>
      <c r="W3149" s="8" t="s">
        <v>203</v>
      </c>
      <c r="X3149" s="2" t="s">
        <v>203</v>
      </c>
      <c r="Y3149" s="45"/>
      <c r="AC3149" s="1" t="str">
        <f>IF(Table13[[#This Row],[TCS MP]]&gt;=Table13[[#This Row],[BMP]],IF(Table13[[#This Row],[TCS MP]]&lt;=Table13[[#This Row],[EMP]],"Good","EMP"),"BMP")</f>
        <v>EMP</v>
      </c>
    </row>
    <row r="3150" spans="1:29" ht="24" customHeight="1" x14ac:dyDescent="0.25">
      <c r="A3150" t="s">
        <v>9371</v>
      </c>
      <c r="C3150" t="s">
        <v>203</v>
      </c>
      <c r="D3150" t="s">
        <v>17074</v>
      </c>
      <c r="E3150" t="s">
        <v>9372</v>
      </c>
      <c r="F3150" s="9">
        <f>Table13[[#This Row],[ToMeasure]]-Table13[[#This Row],[FromMeasure]]</f>
        <v>0.38079131999999999</v>
      </c>
      <c r="G3150" s="5" t="s">
        <v>9373</v>
      </c>
      <c r="H3150" s="35">
        <v>0</v>
      </c>
      <c r="I3150" s="56"/>
      <c r="J3150" t="s">
        <v>1325</v>
      </c>
      <c r="K3150" s="58" t="s">
        <v>203</v>
      </c>
      <c r="L3150" s="35">
        <v>0.38079131999999999</v>
      </c>
      <c r="M3150" s="56"/>
      <c r="N3150" t="s">
        <v>9374</v>
      </c>
      <c r="O3150" s="2" t="s">
        <v>203</v>
      </c>
      <c r="P3150" s="2" t="s">
        <v>203</v>
      </c>
      <c r="Q3150" s="2" t="s">
        <v>203</v>
      </c>
      <c r="R3150" t="s">
        <v>203</v>
      </c>
      <c r="S3150" t="s">
        <v>203</v>
      </c>
      <c r="T3150" t="s">
        <v>203</v>
      </c>
      <c r="U3150" s="2" t="s">
        <v>203</v>
      </c>
      <c r="V3150" s="2" t="s">
        <v>203</v>
      </c>
      <c r="W3150" s="8" t="s">
        <v>203</v>
      </c>
      <c r="X3150" s="2" t="s">
        <v>203</v>
      </c>
      <c r="Y3150" s="45"/>
      <c r="AC3150" s="1" t="str">
        <f>IF(Table13[[#This Row],[TCS MP]]&gt;=Table13[[#This Row],[BMP]],IF(Table13[[#This Row],[TCS MP]]&lt;=Table13[[#This Row],[EMP]],"Good","EMP"),"BMP")</f>
        <v>EMP</v>
      </c>
    </row>
    <row r="3151" spans="1:29" ht="24" customHeight="1" x14ac:dyDescent="0.25">
      <c r="A3151" t="s">
        <v>12609</v>
      </c>
      <c r="C3151" t="s">
        <v>203</v>
      </c>
      <c r="D3151" t="s">
        <v>17074</v>
      </c>
      <c r="E3151" t="s">
        <v>12610</v>
      </c>
      <c r="F3151" s="9">
        <f>Table13[[#This Row],[ToMeasure]]-Table13[[#This Row],[FromMeasure]]</f>
        <v>0.30692982000000002</v>
      </c>
      <c r="G3151" s="5" t="s">
        <v>12611</v>
      </c>
      <c r="H3151" s="35">
        <v>0</v>
      </c>
      <c r="I3151" s="56"/>
      <c r="J3151" t="s">
        <v>12612</v>
      </c>
      <c r="K3151" s="58" t="s">
        <v>203</v>
      </c>
      <c r="L3151" s="35">
        <v>0.30692982000000002</v>
      </c>
      <c r="M3151" s="56"/>
      <c r="N3151" t="s">
        <v>272</v>
      </c>
      <c r="O3151" s="2" t="s">
        <v>203</v>
      </c>
      <c r="P3151" s="2" t="s">
        <v>203</v>
      </c>
      <c r="Q3151" s="2" t="s">
        <v>203</v>
      </c>
      <c r="R3151" t="s">
        <v>203</v>
      </c>
      <c r="S3151" t="s">
        <v>203</v>
      </c>
      <c r="T3151" t="s">
        <v>203</v>
      </c>
      <c r="U3151" s="2" t="s">
        <v>203</v>
      </c>
      <c r="V3151" s="2" t="s">
        <v>203</v>
      </c>
      <c r="W3151" s="8" t="s">
        <v>203</v>
      </c>
      <c r="X3151" s="2" t="s">
        <v>203</v>
      </c>
      <c r="Y3151" s="45"/>
      <c r="AC3151" s="1" t="str">
        <f>IF(Table13[[#This Row],[TCS MP]]&gt;=Table13[[#This Row],[BMP]],IF(Table13[[#This Row],[TCS MP]]&lt;=Table13[[#This Row],[EMP]],"Good","EMP"),"BMP")</f>
        <v>EMP</v>
      </c>
    </row>
    <row r="3152" spans="1:29" ht="24" customHeight="1" x14ac:dyDescent="0.25">
      <c r="A3152" t="s">
        <v>12613</v>
      </c>
      <c r="C3152" t="s">
        <v>203</v>
      </c>
      <c r="D3152" t="s">
        <v>17074</v>
      </c>
      <c r="E3152" t="s">
        <v>12614</v>
      </c>
      <c r="F3152" s="9">
        <f>Table13[[#This Row],[ToMeasure]]-Table13[[#This Row],[FromMeasure]]</f>
        <v>0.44576617000000002</v>
      </c>
      <c r="G3152" s="5" t="s">
        <v>9374</v>
      </c>
      <c r="H3152" s="35">
        <v>0</v>
      </c>
      <c r="I3152" s="56"/>
      <c r="J3152" t="s">
        <v>9373</v>
      </c>
      <c r="K3152" s="58" t="s">
        <v>203</v>
      </c>
      <c r="L3152" s="35">
        <v>0.44576617000000002</v>
      </c>
      <c r="M3152" s="56"/>
      <c r="N3152" t="s">
        <v>1325</v>
      </c>
      <c r="O3152" s="2" t="s">
        <v>203</v>
      </c>
      <c r="P3152" s="2" t="s">
        <v>203</v>
      </c>
      <c r="Q3152" s="2" t="s">
        <v>203</v>
      </c>
      <c r="R3152" t="s">
        <v>203</v>
      </c>
      <c r="S3152" t="s">
        <v>203</v>
      </c>
      <c r="T3152" t="s">
        <v>203</v>
      </c>
      <c r="U3152" s="2" t="s">
        <v>203</v>
      </c>
      <c r="V3152" s="2" t="s">
        <v>203</v>
      </c>
      <c r="W3152" s="8" t="s">
        <v>203</v>
      </c>
      <c r="X3152" s="2" t="s">
        <v>203</v>
      </c>
      <c r="Y3152" s="45"/>
      <c r="AC3152" s="1" t="str">
        <f>IF(Table13[[#This Row],[TCS MP]]&gt;=Table13[[#This Row],[BMP]],IF(Table13[[#This Row],[TCS MP]]&lt;=Table13[[#This Row],[EMP]],"Good","EMP"),"BMP")</f>
        <v>EMP</v>
      </c>
    </row>
    <row r="3153" spans="1:29" ht="24" customHeight="1" x14ac:dyDescent="0.25">
      <c r="A3153" t="s">
        <v>9477</v>
      </c>
      <c r="B3153" t="s">
        <v>20579</v>
      </c>
      <c r="C3153">
        <v>6824</v>
      </c>
      <c r="D3153" t="s">
        <v>17074</v>
      </c>
      <c r="E3153" t="s">
        <v>318</v>
      </c>
      <c r="F3153" s="9">
        <f>Table13[[#This Row],[ToMeasure]]-Table13[[#This Row],[FromMeasure]]</f>
        <v>0.15366901000000155</v>
      </c>
      <c r="G3153" s="5" t="s">
        <v>319</v>
      </c>
      <c r="H3153" s="35">
        <v>56.870176979999997</v>
      </c>
      <c r="I3153" s="56"/>
      <c r="J3153" t="s">
        <v>1449</v>
      </c>
      <c r="K3153" s="58" t="s">
        <v>203</v>
      </c>
      <c r="L3153" s="35">
        <v>57.023845989999998</v>
      </c>
      <c r="M3153" s="56"/>
      <c r="N3153" t="s">
        <v>9478</v>
      </c>
      <c r="O3153" s="2">
        <v>27713</v>
      </c>
      <c r="P3153" s="2">
        <v>28884</v>
      </c>
      <c r="Q3153" s="2">
        <v>56597</v>
      </c>
      <c r="R3153" t="s">
        <v>9479</v>
      </c>
      <c r="S3153">
        <v>9</v>
      </c>
      <c r="T3153">
        <v>51</v>
      </c>
      <c r="U3153" s="2">
        <v>3277</v>
      </c>
      <c r="V3153" s="2">
        <v>2367</v>
      </c>
      <c r="W3153" s="8">
        <v>9.9722600137816489E-2</v>
      </c>
      <c r="X3153" s="2">
        <v>89086</v>
      </c>
      <c r="Y3153" s="45"/>
      <c r="AC3153" s="1" t="str">
        <f>IF(Table13[[#This Row],[TCS MP]]&gt;=Table13[[#This Row],[BMP]],IF(Table13[[#This Row],[TCS MP]]&lt;=Table13[[#This Row],[EMP]],"Good","EMP"),"BMP")</f>
        <v>EMP</v>
      </c>
    </row>
    <row r="3154" spans="1:29" ht="24" customHeight="1" x14ac:dyDescent="0.25">
      <c r="A3154" t="s">
        <v>9387</v>
      </c>
      <c r="B3154" t="s">
        <v>21084</v>
      </c>
      <c r="C3154">
        <v>7814</v>
      </c>
      <c r="D3154" t="s">
        <v>17074</v>
      </c>
      <c r="E3154" t="s">
        <v>318</v>
      </c>
      <c r="F3154" s="9">
        <f>Table13[[#This Row],[ToMeasure]]-Table13[[#This Row],[FromMeasure]]</f>
        <v>6.8775899999998558E-2</v>
      </c>
      <c r="G3154" s="5" t="s">
        <v>319</v>
      </c>
      <c r="H3154" s="35">
        <v>61.641482889999999</v>
      </c>
      <c r="I3154" s="56"/>
      <c r="J3154" t="s">
        <v>1452</v>
      </c>
      <c r="K3154" s="58" t="s">
        <v>203</v>
      </c>
      <c r="L3154" s="35">
        <v>61.710258789999997</v>
      </c>
      <c r="M3154" s="56"/>
      <c r="N3154" t="s">
        <v>5626</v>
      </c>
      <c r="O3154" s="2">
        <v>13925</v>
      </c>
      <c r="P3154" s="2">
        <v>9495</v>
      </c>
      <c r="Q3154" s="2">
        <v>23420</v>
      </c>
      <c r="R3154" t="s">
        <v>9388</v>
      </c>
      <c r="S3154">
        <v>18</v>
      </c>
      <c r="T3154">
        <v>77</v>
      </c>
      <c r="U3154" s="2">
        <v>2566</v>
      </c>
      <c r="V3154" s="2">
        <v>939</v>
      </c>
      <c r="W3154" s="8">
        <v>0.14965841161400512</v>
      </c>
      <c r="X3154" s="2">
        <v>39521</v>
      </c>
      <c r="Y3154" s="45"/>
      <c r="AC3154" s="1" t="str">
        <f>IF(Table13[[#This Row],[TCS MP]]&gt;=Table13[[#This Row],[BMP]],IF(Table13[[#This Row],[TCS MP]]&lt;=Table13[[#This Row],[EMP]],"Good","EMP"),"BMP")</f>
        <v>EMP</v>
      </c>
    </row>
    <row r="3155" spans="1:29" ht="24" customHeight="1" x14ac:dyDescent="0.25">
      <c r="A3155" t="s">
        <v>9485</v>
      </c>
      <c r="B3155" t="s">
        <v>20330</v>
      </c>
      <c r="C3155">
        <v>6274</v>
      </c>
      <c r="D3155" t="s">
        <v>17074</v>
      </c>
      <c r="E3155" t="s">
        <v>318</v>
      </c>
      <c r="F3155" s="9">
        <f>Table13[[#This Row],[ToMeasure]]-Table13[[#This Row],[FromMeasure]]</f>
        <v>0.28475936999998908</v>
      </c>
      <c r="G3155" s="5" t="s">
        <v>319</v>
      </c>
      <c r="H3155" s="35">
        <v>227.31561381</v>
      </c>
      <c r="I3155" s="56"/>
      <c r="J3155" t="s">
        <v>1420</v>
      </c>
      <c r="K3155" s="58" t="s">
        <v>203</v>
      </c>
      <c r="L3155" s="35">
        <v>227.60037317999999</v>
      </c>
      <c r="M3155" s="56"/>
      <c r="N3155" t="s">
        <v>4763</v>
      </c>
      <c r="O3155" s="2">
        <v>1111</v>
      </c>
      <c r="P3155" s="2">
        <v>708</v>
      </c>
      <c r="Q3155" s="2">
        <v>1819</v>
      </c>
      <c r="R3155" t="s">
        <v>9486</v>
      </c>
      <c r="S3155">
        <v>8</v>
      </c>
      <c r="T3155">
        <v>73</v>
      </c>
      <c r="U3155" s="2">
        <v>172</v>
      </c>
      <c r="V3155" s="2">
        <v>85</v>
      </c>
      <c r="W3155" s="8">
        <v>0.14128642111050027</v>
      </c>
      <c r="X3155" s="2">
        <v>2858</v>
      </c>
      <c r="Y3155" s="45"/>
      <c r="AC3155" s="1" t="str">
        <f>IF(Table13[[#This Row],[TCS MP]]&gt;=Table13[[#This Row],[BMP]],IF(Table13[[#This Row],[TCS MP]]&lt;=Table13[[#This Row],[EMP]],"Good","EMP"),"BMP")</f>
        <v>EMP</v>
      </c>
    </row>
    <row r="3156" spans="1:29" ht="24" customHeight="1" x14ac:dyDescent="0.25">
      <c r="A3156" t="s">
        <v>12635</v>
      </c>
      <c r="C3156" t="s">
        <v>203</v>
      </c>
      <c r="D3156" t="s">
        <v>17074</v>
      </c>
      <c r="E3156" t="s">
        <v>12636</v>
      </c>
      <c r="F3156" s="9">
        <f>Table13[[#This Row],[ToMeasure]]-Table13[[#This Row],[FromMeasure]]</f>
        <v>0.26962462999999998</v>
      </c>
      <c r="G3156" s="5" t="s">
        <v>9401</v>
      </c>
      <c r="H3156" s="35">
        <v>0</v>
      </c>
      <c r="I3156" s="56"/>
      <c r="J3156" t="s">
        <v>319</v>
      </c>
      <c r="K3156" s="58" t="s">
        <v>203</v>
      </c>
      <c r="L3156" s="35">
        <v>0.26962462999999998</v>
      </c>
      <c r="M3156" s="56"/>
      <c r="N3156" t="s">
        <v>9400</v>
      </c>
      <c r="O3156" s="2" t="s">
        <v>203</v>
      </c>
      <c r="P3156" s="2" t="s">
        <v>203</v>
      </c>
      <c r="Q3156" s="2" t="s">
        <v>203</v>
      </c>
      <c r="R3156" t="s">
        <v>203</v>
      </c>
      <c r="S3156" t="s">
        <v>203</v>
      </c>
      <c r="T3156" t="s">
        <v>203</v>
      </c>
      <c r="U3156" s="2" t="s">
        <v>203</v>
      </c>
      <c r="V3156" s="2" t="s">
        <v>203</v>
      </c>
      <c r="W3156" s="8" t="s">
        <v>203</v>
      </c>
      <c r="X3156" s="2" t="s">
        <v>203</v>
      </c>
      <c r="Y3156" s="45"/>
      <c r="AC3156" s="1" t="str">
        <f>IF(Table13[[#This Row],[TCS MP]]&gt;=Table13[[#This Row],[BMP]],IF(Table13[[#This Row],[TCS MP]]&lt;=Table13[[#This Row],[EMP]],"Good","EMP"),"BMP")</f>
        <v>EMP</v>
      </c>
    </row>
    <row r="3157" spans="1:29" ht="24" customHeight="1" x14ac:dyDescent="0.25">
      <c r="A3157" t="s">
        <v>12637</v>
      </c>
      <c r="C3157" t="s">
        <v>203</v>
      </c>
      <c r="D3157" t="s">
        <v>17074</v>
      </c>
      <c r="E3157" t="s">
        <v>12638</v>
      </c>
      <c r="F3157" s="9">
        <f>Table13[[#This Row],[ToMeasure]]-Table13[[#This Row],[FromMeasure]]</f>
        <v>0.14877066</v>
      </c>
      <c r="G3157" s="5" t="s">
        <v>12639</v>
      </c>
      <c r="H3157" s="35">
        <v>0</v>
      </c>
      <c r="I3157" s="56"/>
      <c r="J3157" t="s">
        <v>12640</v>
      </c>
      <c r="K3157" s="58" t="s">
        <v>203</v>
      </c>
      <c r="L3157" s="35">
        <v>0.14877066</v>
      </c>
      <c r="M3157" s="56"/>
      <c r="N3157" t="s">
        <v>12641</v>
      </c>
      <c r="O3157" s="2" t="s">
        <v>203</v>
      </c>
      <c r="P3157" s="2" t="s">
        <v>203</v>
      </c>
      <c r="Q3157" s="2" t="s">
        <v>203</v>
      </c>
      <c r="R3157" t="s">
        <v>203</v>
      </c>
      <c r="S3157" t="s">
        <v>203</v>
      </c>
      <c r="T3157" t="s">
        <v>203</v>
      </c>
      <c r="U3157" s="2" t="s">
        <v>203</v>
      </c>
      <c r="V3157" s="2" t="s">
        <v>203</v>
      </c>
      <c r="W3157" s="8" t="s">
        <v>203</v>
      </c>
      <c r="X3157" s="2" t="s">
        <v>203</v>
      </c>
      <c r="Y3157" s="45"/>
      <c r="AC3157" s="1" t="str">
        <f>IF(Table13[[#This Row],[TCS MP]]&gt;=Table13[[#This Row],[BMP]],IF(Table13[[#This Row],[TCS MP]]&lt;=Table13[[#This Row],[EMP]],"Good","EMP"),"BMP")</f>
        <v>EMP</v>
      </c>
    </row>
    <row r="3158" spans="1:29" ht="24" customHeight="1" x14ac:dyDescent="0.25">
      <c r="A3158" t="s">
        <v>9398</v>
      </c>
      <c r="C3158" t="s">
        <v>203</v>
      </c>
      <c r="D3158" t="s">
        <v>17074</v>
      </c>
      <c r="E3158" t="s">
        <v>9399</v>
      </c>
      <c r="F3158" s="9">
        <f>Table13[[#This Row],[ToMeasure]]-Table13[[#This Row],[FromMeasure]]</f>
        <v>0.15715369000000001</v>
      </c>
      <c r="G3158" s="5" t="s">
        <v>9400</v>
      </c>
      <c r="H3158" s="35">
        <v>0</v>
      </c>
      <c r="I3158" s="56"/>
      <c r="J3158" t="s">
        <v>9401</v>
      </c>
      <c r="K3158" s="58" t="s">
        <v>203</v>
      </c>
      <c r="L3158" s="35">
        <v>0.15715369000000001</v>
      </c>
      <c r="M3158" s="56"/>
      <c r="N3158" t="s">
        <v>319</v>
      </c>
      <c r="O3158" s="2" t="s">
        <v>203</v>
      </c>
      <c r="P3158" s="2" t="s">
        <v>203</v>
      </c>
      <c r="Q3158" s="2" t="s">
        <v>203</v>
      </c>
      <c r="R3158" t="s">
        <v>203</v>
      </c>
      <c r="S3158" t="s">
        <v>203</v>
      </c>
      <c r="T3158" t="s">
        <v>203</v>
      </c>
      <c r="U3158" s="2" t="s">
        <v>203</v>
      </c>
      <c r="V3158" s="2" t="s">
        <v>203</v>
      </c>
      <c r="W3158" s="8" t="s">
        <v>203</v>
      </c>
      <c r="X3158" s="2" t="s">
        <v>203</v>
      </c>
      <c r="Y3158" s="45"/>
      <c r="AC3158" s="1" t="str">
        <f>IF(Table13[[#This Row],[TCS MP]]&gt;=Table13[[#This Row],[BMP]],IF(Table13[[#This Row],[TCS MP]]&lt;=Table13[[#This Row],[EMP]],"Good","EMP"),"BMP")</f>
        <v>EMP</v>
      </c>
    </row>
    <row r="3159" spans="1:29" ht="24" customHeight="1" x14ac:dyDescent="0.25">
      <c r="A3159" t="s">
        <v>12642</v>
      </c>
      <c r="C3159" t="s">
        <v>203</v>
      </c>
      <c r="D3159" t="s">
        <v>17074</v>
      </c>
      <c r="E3159" t="s">
        <v>12643</v>
      </c>
      <c r="F3159" s="9">
        <f>Table13[[#This Row],[ToMeasure]]-Table13[[#This Row],[FromMeasure]]</f>
        <v>0.15367495</v>
      </c>
      <c r="G3159" s="5" t="s">
        <v>12641</v>
      </c>
      <c r="H3159" s="35">
        <v>0</v>
      </c>
      <c r="I3159" s="56"/>
      <c r="J3159" t="s">
        <v>12639</v>
      </c>
      <c r="K3159" s="58" t="s">
        <v>203</v>
      </c>
      <c r="L3159" s="35">
        <v>0.15367495</v>
      </c>
      <c r="M3159" s="56"/>
      <c r="N3159" t="s">
        <v>12640</v>
      </c>
      <c r="O3159" s="2" t="s">
        <v>203</v>
      </c>
      <c r="P3159" s="2" t="s">
        <v>203</v>
      </c>
      <c r="Q3159" s="2" t="s">
        <v>203</v>
      </c>
      <c r="R3159" t="s">
        <v>203</v>
      </c>
      <c r="S3159" t="s">
        <v>203</v>
      </c>
      <c r="T3159" t="s">
        <v>203</v>
      </c>
      <c r="U3159" s="2" t="s">
        <v>203</v>
      </c>
      <c r="V3159" s="2" t="s">
        <v>203</v>
      </c>
      <c r="W3159" s="8" t="s">
        <v>203</v>
      </c>
      <c r="X3159" s="2" t="s">
        <v>203</v>
      </c>
      <c r="Y3159" s="45"/>
      <c r="AC3159" s="1" t="str">
        <f>IF(Table13[[#This Row],[TCS MP]]&gt;=Table13[[#This Row],[BMP]],IF(Table13[[#This Row],[TCS MP]]&lt;=Table13[[#This Row],[EMP]],"Good","EMP"),"BMP")</f>
        <v>EMP</v>
      </c>
    </row>
    <row r="3160" spans="1:29" ht="24" customHeight="1" x14ac:dyDescent="0.25">
      <c r="A3160" t="s">
        <v>12644</v>
      </c>
      <c r="C3160" t="s">
        <v>203</v>
      </c>
      <c r="D3160" t="s">
        <v>17074</v>
      </c>
      <c r="E3160" t="s">
        <v>12645</v>
      </c>
      <c r="F3160" s="9">
        <f>Table13[[#This Row],[ToMeasure]]-Table13[[#This Row],[FromMeasure]]</f>
        <v>0.40595157999999998</v>
      </c>
      <c r="G3160" s="5" t="s">
        <v>12646</v>
      </c>
      <c r="H3160" s="35">
        <v>0</v>
      </c>
      <c r="I3160" s="56"/>
      <c r="J3160" t="s">
        <v>319</v>
      </c>
      <c r="K3160" s="58" t="s">
        <v>203</v>
      </c>
      <c r="L3160" s="35">
        <v>0.40595157999999998</v>
      </c>
      <c r="M3160" s="56"/>
      <c r="N3160" t="s">
        <v>319</v>
      </c>
      <c r="O3160" s="2" t="s">
        <v>203</v>
      </c>
      <c r="P3160" s="2" t="s">
        <v>203</v>
      </c>
      <c r="Q3160" s="2" t="s">
        <v>203</v>
      </c>
      <c r="R3160" t="s">
        <v>203</v>
      </c>
      <c r="S3160" t="s">
        <v>203</v>
      </c>
      <c r="T3160" t="s">
        <v>203</v>
      </c>
      <c r="U3160" s="2" t="s">
        <v>203</v>
      </c>
      <c r="V3160" s="2" t="s">
        <v>203</v>
      </c>
      <c r="W3160" s="8" t="s">
        <v>203</v>
      </c>
      <c r="X3160" s="2" t="s">
        <v>203</v>
      </c>
      <c r="Y3160" s="45"/>
      <c r="AC3160" s="1" t="str">
        <f>IF(Table13[[#This Row],[TCS MP]]&gt;=Table13[[#This Row],[BMP]],IF(Table13[[#This Row],[TCS MP]]&lt;=Table13[[#This Row],[EMP]],"Good","EMP"),"BMP")</f>
        <v>EMP</v>
      </c>
    </row>
    <row r="3161" spans="1:29" ht="24" customHeight="1" x14ac:dyDescent="0.25">
      <c r="A3161" t="s">
        <v>9487</v>
      </c>
      <c r="C3161" t="s">
        <v>203</v>
      </c>
      <c r="D3161" t="s">
        <v>17074</v>
      </c>
      <c r="E3161" t="s">
        <v>9488</v>
      </c>
      <c r="F3161" s="9">
        <f>Table13[[#This Row],[ToMeasure]]-Table13[[#This Row],[FromMeasure]]</f>
        <v>2.503385E-2</v>
      </c>
      <c r="G3161" s="5" t="s">
        <v>9489</v>
      </c>
      <c r="H3161" s="35">
        <v>0</v>
      </c>
      <c r="I3161" s="56"/>
      <c r="J3161" t="s">
        <v>1394</v>
      </c>
      <c r="K3161" s="58" t="s">
        <v>203</v>
      </c>
      <c r="L3161" s="35">
        <v>2.503385E-2</v>
      </c>
      <c r="M3161" s="56"/>
      <c r="N3161" t="s">
        <v>598</v>
      </c>
      <c r="O3161" s="2" t="s">
        <v>203</v>
      </c>
      <c r="P3161" s="2" t="s">
        <v>203</v>
      </c>
      <c r="Q3161" s="2" t="s">
        <v>203</v>
      </c>
      <c r="R3161" t="s">
        <v>203</v>
      </c>
      <c r="S3161" t="s">
        <v>203</v>
      </c>
      <c r="T3161" t="s">
        <v>203</v>
      </c>
      <c r="U3161" s="2" t="s">
        <v>203</v>
      </c>
      <c r="V3161" s="2" t="s">
        <v>203</v>
      </c>
      <c r="W3161" s="8" t="s">
        <v>203</v>
      </c>
      <c r="X3161" s="2" t="s">
        <v>203</v>
      </c>
      <c r="Y3161" s="45"/>
      <c r="AC3161" s="1" t="str">
        <f>IF(Table13[[#This Row],[TCS MP]]&gt;=Table13[[#This Row],[BMP]],IF(Table13[[#This Row],[TCS MP]]&lt;=Table13[[#This Row],[EMP]],"Good","EMP"),"BMP")</f>
        <v>EMP</v>
      </c>
    </row>
    <row r="3162" spans="1:29" ht="24" customHeight="1" x14ac:dyDescent="0.25">
      <c r="A3162" t="s">
        <v>9490</v>
      </c>
      <c r="C3162" t="s">
        <v>203</v>
      </c>
      <c r="D3162" t="s">
        <v>17074</v>
      </c>
      <c r="E3162" t="s">
        <v>9491</v>
      </c>
      <c r="F3162" s="9">
        <f>Table13[[#This Row],[ToMeasure]]-Table13[[#This Row],[FromMeasure]]</f>
        <v>2.2665060000000001E-2</v>
      </c>
      <c r="G3162" s="5" t="s">
        <v>9492</v>
      </c>
      <c r="H3162" s="35">
        <v>0</v>
      </c>
      <c r="I3162" s="56"/>
      <c r="J3162" t="s">
        <v>9493</v>
      </c>
      <c r="K3162" s="58" t="s">
        <v>203</v>
      </c>
      <c r="L3162" s="35">
        <v>2.2665060000000001E-2</v>
      </c>
      <c r="M3162" s="56"/>
      <c r="N3162" t="s">
        <v>598</v>
      </c>
      <c r="O3162" s="2" t="s">
        <v>203</v>
      </c>
      <c r="P3162" s="2" t="s">
        <v>203</v>
      </c>
      <c r="Q3162" s="2">
        <v>2913</v>
      </c>
      <c r="R3162" t="s">
        <v>7920</v>
      </c>
      <c r="S3162" t="s">
        <v>203</v>
      </c>
      <c r="T3162" t="s">
        <v>203</v>
      </c>
      <c r="U3162" s="2" t="s">
        <v>203</v>
      </c>
      <c r="V3162" s="2" t="s">
        <v>203</v>
      </c>
      <c r="W3162" s="8" t="s">
        <v>203</v>
      </c>
      <c r="X3162" s="2">
        <v>7383</v>
      </c>
      <c r="Y3162" s="45"/>
      <c r="AC3162" s="1" t="str">
        <f>IF(Table13[[#This Row],[TCS MP]]&gt;=Table13[[#This Row],[BMP]],IF(Table13[[#This Row],[TCS MP]]&lt;=Table13[[#This Row],[EMP]],"Good","EMP"),"BMP")</f>
        <v>EMP</v>
      </c>
    </row>
    <row r="3163" spans="1:29" ht="24" customHeight="1" x14ac:dyDescent="0.25">
      <c r="A3163" t="s">
        <v>9402</v>
      </c>
      <c r="B3163" t="s">
        <v>20651</v>
      </c>
      <c r="C3163">
        <v>6964</v>
      </c>
      <c r="D3163" t="s">
        <v>17074</v>
      </c>
      <c r="E3163" t="s">
        <v>1477</v>
      </c>
      <c r="F3163" s="9">
        <f>Table13[[#This Row],[ToMeasure]]-Table13[[#This Row],[FromMeasure]]</f>
        <v>0.11025741</v>
      </c>
      <c r="G3163" s="5" t="s">
        <v>1478</v>
      </c>
      <c r="H3163" s="35">
        <v>0</v>
      </c>
      <c r="I3163" s="56"/>
      <c r="J3163" t="s">
        <v>9403</v>
      </c>
      <c r="K3163" s="58" t="s">
        <v>203</v>
      </c>
      <c r="L3163" s="35">
        <v>0.11025741</v>
      </c>
      <c r="M3163" s="56"/>
      <c r="N3163" t="s">
        <v>1479</v>
      </c>
      <c r="O3163" s="2">
        <v>6992</v>
      </c>
      <c r="P3163" s="2">
        <v>2080</v>
      </c>
      <c r="Q3163" s="2">
        <v>9072</v>
      </c>
      <c r="R3163" t="s">
        <v>9404</v>
      </c>
      <c r="S3163">
        <v>11</v>
      </c>
      <c r="T3163">
        <v>81</v>
      </c>
      <c r="U3163" s="2">
        <v>1217</v>
      </c>
      <c r="V3163" s="2">
        <v>357</v>
      </c>
      <c r="W3163" s="8">
        <v>0.17350088183421516</v>
      </c>
      <c r="X3163" s="2">
        <v>22807</v>
      </c>
      <c r="Y3163" s="45"/>
      <c r="AC3163" s="1" t="str">
        <f>IF(Table13[[#This Row],[TCS MP]]&gt;=Table13[[#This Row],[BMP]],IF(Table13[[#This Row],[TCS MP]]&lt;=Table13[[#This Row],[EMP]],"Good","EMP"),"BMP")</f>
        <v>EMP</v>
      </c>
    </row>
    <row r="3164" spans="1:29" ht="24" customHeight="1" x14ac:dyDescent="0.25">
      <c r="A3164" t="s">
        <v>9420</v>
      </c>
      <c r="B3164" t="s">
        <v>20187</v>
      </c>
      <c r="C3164">
        <v>5934</v>
      </c>
      <c r="D3164" t="s">
        <v>17074</v>
      </c>
      <c r="E3164" t="s">
        <v>812</v>
      </c>
      <c r="F3164" s="9">
        <f>Table13[[#This Row],[ToMeasure]]-Table13[[#This Row],[FromMeasure]]</f>
        <v>0.10594127999999614</v>
      </c>
      <c r="G3164" s="5" t="s">
        <v>2430</v>
      </c>
      <c r="H3164" s="35">
        <v>104.48095451</v>
      </c>
      <c r="I3164" s="56"/>
      <c r="J3164" t="s">
        <v>8209</v>
      </c>
      <c r="K3164" s="58" t="s">
        <v>203</v>
      </c>
      <c r="L3164" s="35">
        <v>104.58689579</v>
      </c>
      <c r="M3164" s="56"/>
      <c r="N3164" t="s">
        <v>1552</v>
      </c>
      <c r="O3164" s="2">
        <v>1475</v>
      </c>
      <c r="P3164" s="2">
        <v>1871</v>
      </c>
      <c r="Q3164" s="2">
        <v>3346</v>
      </c>
      <c r="R3164" t="s">
        <v>9421</v>
      </c>
      <c r="S3164">
        <v>11</v>
      </c>
      <c r="T3164">
        <v>53</v>
      </c>
      <c r="U3164" s="2" t="s">
        <v>203</v>
      </c>
      <c r="V3164" s="2" t="s">
        <v>203</v>
      </c>
      <c r="W3164" s="8" t="s">
        <v>203</v>
      </c>
      <c r="X3164" s="2">
        <v>4234</v>
      </c>
      <c r="Y3164" s="45"/>
      <c r="AC3164" s="1" t="str">
        <f>IF(Table13[[#This Row],[TCS MP]]&gt;=Table13[[#This Row],[BMP]],IF(Table13[[#This Row],[TCS MP]]&lt;=Table13[[#This Row],[EMP]],"Good","EMP"),"BMP")</f>
        <v>EMP</v>
      </c>
    </row>
    <row r="3165" spans="1:29" ht="24" customHeight="1" x14ac:dyDescent="0.25">
      <c r="A3165" t="s">
        <v>9501</v>
      </c>
      <c r="C3165" t="s">
        <v>203</v>
      </c>
      <c r="D3165" t="s">
        <v>17074</v>
      </c>
      <c r="E3165" t="s">
        <v>9502</v>
      </c>
      <c r="F3165" s="9">
        <f>Table13[[#This Row],[ToMeasure]]-Table13[[#This Row],[FromMeasure]]</f>
        <v>1.6185290000000001E-2</v>
      </c>
      <c r="G3165" s="5" t="s">
        <v>9503</v>
      </c>
      <c r="H3165" s="35">
        <v>0</v>
      </c>
      <c r="I3165" s="56"/>
      <c r="J3165" t="s">
        <v>5131</v>
      </c>
      <c r="K3165" s="58" t="s">
        <v>203</v>
      </c>
      <c r="L3165" s="35">
        <v>1.6185290000000001E-2</v>
      </c>
      <c r="M3165" s="56"/>
      <c r="N3165" t="s">
        <v>9425</v>
      </c>
      <c r="O3165" s="2" t="s">
        <v>203</v>
      </c>
      <c r="P3165" s="2" t="s">
        <v>203</v>
      </c>
      <c r="Q3165" s="2">
        <v>1656</v>
      </c>
      <c r="R3165" t="s">
        <v>9426</v>
      </c>
      <c r="S3165" t="s">
        <v>203</v>
      </c>
      <c r="T3165" t="s">
        <v>203</v>
      </c>
      <c r="U3165" s="2" t="s">
        <v>203</v>
      </c>
      <c r="V3165" s="2" t="s">
        <v>203</v>
      </c>
      <c r="W3165" s="8" t="s">
        <v>203</v>
      </c>
      <c r="X3165" s="2">
        <v>3047</v>
      </c>
      <c r="Y3165" s="45"/>
      <c r="AC3165" s="1" t="str">
        <f>IF(Table13[[#This Row],[TCS MP]]&gt;=Table13[[#This Row],[BMP]],IF(Table13[[#This Row],[TCS MP]]&lt;=Table13[[#This Row],[EMP]],"Good","EMP"),"BMP")</f>
        <v>EMP</v>
      </c>
    </row>
    <row r="3166" spans="1:29" ht="24" customHeight="1" x14ac:dyDescent="0.25">
      <c r="A3166" t="s">
        <v>9422</v>
      </c>
      <c r="C3166" t="s">
        <v>203</v>
      </c>
      <c r="D3166" t="s">
        <v>17074</v>
      </c>
      <c r="E3166" t="s">
        <v>9423</v>
      </c>
      <c r="F3166" s="9">
        <f>Table13[[#This Row],[ToMeasure]]-Table13[[#This Row],[FromMeasure]]</f>
        <v>1.49505E-2</v>
      </c>
      <c r="G3166" s="5" t="s">
        <v>9424</v>
      </c>
      <c r="H3166" s="35">
        <v>0</v>
      </c>
      <c r="I3166" s="56"/>
      <c r="J3166" t="s">
        <v>9425</v>
      </c>
      <c r="K3166" s="58" t="s">
        <v>203</v>
      </c>
      <c r="L3166" s="35">
        <v>1.49505E-2</v>
      </c>
      <c r="M3166" s="56"/>
      <c r="N3166" t="s">
        <v>5131</v>
      </c>
      <c r="O3166" s="2" t="s">
        <v>203</v>
      </c>
      <c r="P3166" s="2" t="s">
        <v>203</v>
      </c>
      <c r="Q3166" s="2">
        <v>1656</v>
      </c>
      <c r="R3166" t="s">
        <v>9426</v>
      </c>
      <c r="S3166" t="s">
        <v>203</v>
      </c>
      <c r="T3166" t="s">
        <v>203</v>
      </c>
      <c r="U3166" s="2" t="s">
        <v>203</v>
      </c>
      <c r="V3166" s="2" t="s">
        <v>203</v>
      </c>
      <c r="W3166" s="8" t="s">
        <v>203</v>
      </c>
      <c r="X3166" s="2">
        <v>3047</v>
      </c>
      <c r="Y3166" s="45"/>
      <c r="AC3166" s="1" t="str">
        <f>IF(Table13[[#This Row],[TCS MP]]&gt;=Table13[[#This Row],[BMP]],IF(Table13[[#This Row],[TCS MP]]&lt;=Table13[[#This Row],[EMP]],"Good","EMP"),"BMP")</f>
        <v>EMP</v>
      </c>
    </row>
    <row r="3167" spans="1:29" ht="24" customHeight="1" x14ac:dyDescent="0.25">
      <c r="A3167" t="s">
        <v>9504</v>
      </c>
      <c r="C3167" t="s">
        <v>203</v>
      </c>
      <c r="D3167" t="s">
        <v>17074</v>
      </c>
      <c r="E3167" t="s">
        <v>9505</v>
      </c>
      <c r="F3167" s="9">
        <f>Table13[[#This Row],[ToMeasure]]-Table13[[#This Row],[FromMeasure]]</f>
        <v>0.13662592000000001</v>
      </c>
      <c r="G3167" s="5" t="s">
        <v>5132</v>
      </c>
      <c r="H3167" s="35">
        <v>0</v>
      </c>
      <c r="I3167" s="56"/>
      <c r="J3167" t="s">
        <v>5130</v>
      </c>
      <c r="K3167" s="58" t="s">
        <v>203</v>
      </c>
      <c r="L3167" s="35">
        <v>0.13662592000000001</v>
      </c>
      <c r="M3167" s="56"/>
      <c r="N3167" t="s">
        <v>810</v>
      </c>
      <c r="O3167" s="2" t="s">
        <v>203</v>
      </c>
      <c r="P3167" s="2" t="s">
        <v>203</v>
      </c>
      <c r="Q3167" s="2" t="s">
        <v>203</v>
      </c>
      <c r="R3167" t="s">
        <v>203</v>
      </c>
      <c r="S3167" t="s">
        <v>203</v>
      </c>
      <c r="T3167" t="s">
        <v>203</v>
      </c>
      <c r="U3167" s="2" t="s">
        <v>203</v>
      </c>
      <c r="V3167" s="2" t="s">
        <v>203</v>
      </c>
      <c r="W3167" s="8" t="s">
        <v>203</v>
      </c>
      <c r="X3167" s="2" t="s">
        <v>203</v>
      </c>
      <c r="Y3167" s="45"/>
      <c r="AC3167" s="1" t="str">
        <f>IF(Table13[[#This Row],[TCS MP]]&gt;=Table13[[#This Row],[BMP]],IF(Table13[[#This Row],[TCS MP]]&lt;=Table13[[#This Row],[EMP]],"Good","EMP"),"BMP")</f>
        <v>EMP</v>
      </c>
    </row>
    <row r="3168" spans="1:29" ht="24" customHeight="1" x14ac:dyDescent="0.25">
      <c r="A3168" t="s">
        <v>5128</v>
      </c>
      <c r="C3168" t="s">
        <v>203</v>
      </c>
      <c r="D3168" t="s">
        <v>17074</v>
      </c>
      <c r="E3168" t="s">
        <v>5129</v>
      </c>
      <c r="F3168" s="9">
        <f>Table13[[#This Row],[ToMeasure]]-Table13[[#This Row],[FromMeasure]]</f>
        <v>0.26426319999999998</v>
      </c>
      <c r="G3168" s="5" t="s">
        <v>5130</v>
      </c>
      <c r="H3168" s="35">
        <v>0</v>
      </c>
      <c r="I3168" s="56"/>
      <c r="J3168" t="s">
        <v>5131</v>
      </c>
      <c r="K3168" s="58" t="s">
        <v>203</v>
      </c>
      <c r="L3168" s="35">
        <v>0.26426319999999998</v>
      </c>
      <c r="M3168" s="56"/>
      <c r="N3168" t="s">
        <v>5132</v>
      </c>
      <c r="O3168" s="2" t="s">
        <v>203</v>
      </c>
      <c r="P3168" s="2" t="s">
        <v>203</v>
      </c>
      <c r="Q3168" s="2" t="s">
        <v>203</v>
      </c>
      <c r="R3168" t="s">
        <v>203</v>
      </c>
      <c r="S3168" t="s">
        <v>203</v>
      </c>
      <c r="T3168" t="s">
        <v>203</v>
      </c>
      <c r="U3168" s="2" t="s">
        <v>203</v>
      </c>
      <c r="V3168" s="2" t="s">
        <v>203</v>
      </c>
      <c r="W3168" s="8" t="s">
        <v>203</v>
      </c>
      <c r="X3168" s="2" t="s">
        <v>203</v>
      </c>
      <c r="Y3168" s="45"/>
      <c r="AC3168" s="1" t="str">
        <f>IF(Table13[[#This Row],[TCS MP]]&gt;=Table13[[#This Row],[BMP]],IF(Table13[[#This Row],[TCS MP]]&lt;=Table13[[#This Row],[EMP]],"Good","EMP"),"BMP")</f>
        <v>EMP</v>
      </c>
    </row>
    <row r="3169" spans="1:29" ht="24" customHeight="1" x14ac:dyDescent="0.25">
      <c r="A3169" t="s">
        <v>5133</v>
      </c>
      <c r="C3169" t="s">
        <v>203</v>
      </c>
      <c r="D3169" t="s">
        <v>17074</v>
      </c>
      <c r="E3169" t="s">
        <v>5134</v>
      </c>
      <c r="F3169" s="9">
        <f>Table13[[#This Row],[ToMeasure]]-Table13[[#This Row],[FromMeasure]]</f>
        <v>2.6300509999999999E-2</v>
      </c>
      <c r="G3169" s="5" t="s">
        <v>5135</v>
      </c>
      <c r="H3169" s="35">
        <v>0</v>
      </c>
      <c r="I3169" s="56"/>
      <c r="J3169" t="s">
        <v>1525</v>
      </c>
      <c r="K3169" s="58" t="s">
        <v>203</v>
      </c>
      <c r="L3169" s="35">
        <v>2.6300509999999999E-2</v>
      </c>
      <c r="M3169" s="56"/>
      <c r="N3169" t="s">
        <v>5131</v>
      </c>
      <c r="O3169" s="2" t="s">
        <v>203</v>
      </c>
      <c r="P3169" s="2" t="s">
        <v>203</v>
      </c>
      <c r="Q3169" s="2">
        <v>3151</v>
      </c>
      <c r="R3169" t="s">
        <v>5136</v>
      </c>
      <c r="S3169" t="s">
        <v>203</v>
      </c>
      <c r="T3169" t="s">
        <v>203</v>
      </c>
      <c r="U3169" s="2" t="s">
        <v>203</v>
      </c>
      <c r="V3169" s="2" t="s">
        <v>203</v>
      </c>
      <c r="W3169" s="8" t="s">
        <v>203</v>
      </c>
      <c r="X3169" s="2">
        <v>4374</v>
      </c>
      <c r="Y3169" s="45"/>
      <c r="AC3169" s="1" t="str">
        <f>IF(Table13[[#This Row],[TCS MP]]&gt;=Table13[[#This Row],[BMP]],IF(Table13[[#This Row],[TCS MP]]&lt;=Table13[[#This Row],[EMP]],"Good","EMP"),"BMP")</f>
        <v>EMP</v>
      </c>
    </row>
    <row r="3170" spans="1:29" ht="24" customHeight="1" x14ac:dyDescent="0.25">
      <c r="A3170" t="s">
        <v>5137</v>
      </c>
      <c r="C3170" t="s">
        <v>203</v>
      </c>
      <c r="D3170" t="s">
        <v>17074</v>
      </c>
      <c r="E3170" t="s">
        <v>5138</v>
      </c>
      <c r="F3170" s="9">
        <f>Table13[[#This Row],[ToMeasure]]-Table13[[#This Row],[FromMeasure]]</f>
        <v>4.5633189999999997E-2</v>
      </c>
      <c r="G3170" s="5" t="s">
        <v>5139</v>
      </c>
      <c r="H3170" s="35">
        <v>0</v>
      </c>
      <c r="I3170" s="56"/>
      <c r="J3170" t="s">
        <v>5131</v>
      </c>
      <c r="K3170" s="58" t="s">
        <v>203</v>
      </c>
      <c r="L3170" s="35">
        <v>4.5633189999999997E-2</v>
      </c>
      <c r="M3170" s="56"/>
      <c r="N3170" t="s">
        <v>5140</v>
      </c>
      <c r="O3170" s="2" t="s">
        <v>203</v>
      </c>
      <c r="P3170" s="2" t="s">
        <v>203</v>
      </c>
      <c r="Q3170" s="2" t="s">
        <v>203</v>
      </c>
      <c r="R3170" t="s">
        <v>203</v>
      </c>
      <c r="S3170" t="s">
        <v>203</v>
      </c>
      <c r="T3170" t="s">
        <v>203</v>
      </c>
      <c r="U3170" s="2" t="s">
        <v>203</v>
      </c>
      <c r="V3170" s="2" t="s">
        <v>203</v>
      </c>
      <c r="W3170" s="8" t="s">
        <v>203</v>
      </c>
      <c r="X3170" s="2" t="s">
        <v>203</v>
      </c>
      <c r="Y3170" s="45"/>
      <c r="AC3170" s="1" t="str">
        <f>IF(Table13[[#This Row],[TCS MP]]&gt;=Table13[[#This Row],[BMP]],IF(Table13[[#This Row],[TCS MP]]&lt;=Table13[[#This Row],[EMP]],"Good","EMP"),"BMP")</f>
        <v>EMP</v>
      </c>
    </row>
    <row r="3171" spans="1:29" ht="24" customHeight="1" x14ac:dyDescent="0.25">
      <c r="A3171" t="s">
        <v>5141</v>
      </c>
      <c r="C3171" t="s">
        <v>203</v>
      </c>
      <c r="D3171" t="s">
        <v>17074</v>
      </c>
      <c r="E3171" t="s">
        <v>5142</v>
      </c>
      <c r="F3171" s="9">
        <f>Table13[[#This Row],[ToMeasure]]-Table13[[#This Row],[FromMeasure]]</f>
        <v>2.6804999999999999E-2</v>
      </c>
      <c r="G3171" s="5" t="s">
        <v>5143</v>
      </c>
      <c r="H3171" s="35">
        <v>0</v>
      </c>
      <c r="I3171" s="56"/>
      <c r="J3171" t="s">
        <v>810</v>
      </c>
      <c r="K3171" s="58" t="s">
        <v>203</v>
      </c>
      <c r="L3171" s="35">
        <v>2.6804999999999999E-2</v>
      </c>
      <c r="M3171" s="56"/>
      <c r="N3171" t="s">
        <v>5131</v>
      </c>
      <c r="O3171" s="2" t="s">
        <v>203</v>
      </c>
      <c r="P3171" s="2" t="s">
        <v>203</v>
      </c>
      <c r="Q3171" s="2" t="s">
        <v>203</v>
      </c>
      <c r="R3171" t="s">
        <v>203</v>
      </c>
      <c r="S3171" t="s">
        <v>203</v>
      </c>
      <c r="T3171" t="s">
        <v>203</v>
      </c>
      <c r="U3171" s="2" t="s">
        <v>203</v>
      </c>
      <c r="V3171" s="2" t="s">
        <v>203</v>
      </c>
      <c r="W3171" s="8" t="s">
        <v>203</v>
      </c>
      <c r="X3171" s="2" t="s">
        <v>203</v>
      </c>
      <c r="Y3171" s="45"/>
      <c r="AC3171" s="1" t="str">
        <f>IF(Table13[[#This Row],[TCS MP]]&gt;=Table13[[#This Row],[BMP]],IF(Table13[[#This Row],[TCS MP]]&lt;=Table13[[#This Row],[EMP]],"Good","EMP"),"BMP")</f>
        <v>EMP</v>
      </c>
    </row>
    <row r="3172" spans="1:29" ht="24" customHeight="1" x14ac:dyDescent="0.25">
      <c r="A3172" t="s">
        <v>5144</v>
      </c>
      <c r="C3172" t="s">
        <v>203</v>
      </c>
      <c r="D3172" t="s">
        <v>17074</v>
      </c>
      <c r="E3172" t="s">
        <v>5145</v>
      </c>
      <c r="F3172" s="9">
        <f>Table13[[#This Row],[ToMeasure]]-Table13[[#This Row],[FromMeasure]]</f>
        <v>3.7615280000000001E-2</v>
      </c>
      <c r="G3172" s="5" t="s">
        <v>5146</v>
      </c>
      <c r="H3172" s="35">
        <v>0</v>
      </c>
      <c r="I3172" s="56"/>
      <c r="J3172" t="s">
        <v>5131</v>
      </c>
      <c r="K3172" s="58" t="s">
        <v>203</v>
      </c>
      <c r="L3172" s="35">
        <v>3.7615280000000001E-2</v>
      </c>
      <c r="M3172" s="56"/>
      <c r="N3172" t="s">
        <v>810</v>
      </c>
      <c r="O3172" s="2" t="s">
        <v>203</v>
      </c>
      <c r="P3172" s="2" t="s">
        <v>203</v>
      </c>
      <c r="Q3172" s="2" t="s">
        <v>203</v>
      </c>
      <c r="R3172" t="s">
        <v>203</v>
      </c>
      <c r="S3172" t="s">
        <v>203</v>
      </c>
      <c r="T3172" t="s">
        <v>203</v>
      </c>
      <c r="U3172" s="2" t="s">
        <v>203</v>
      </c>
      <c r="V3172" s="2" t="s">
        <v>203</v>
      </c>
      <c r="W3172" s="8" t="s">
        <v>203</v>
      </c>
      <c r="X3172" s="2" t="s">
        <v>203</v>
      </c>
      <c r="Y3172" s="45"/>
      <c r="AC3172" s="1" t="str">
        <f>IF(Table13[[#This Row],[TCS MP]]&gt;=Table13[[#This Row],[BMP]],IF(Table13[[#This Row],[TCS MP]]&lt;=Table13[[#This Row],[EMP]],"Good","EMP"),"BMP")</f>
        <v>EMP</v>
      </c>
    </row>
    <row r="3173" spans="1:29" ht="24" customHeight="1" x14ac:dyDescent="0.25">
      <c r="A3173" t="s">
        <v>5147</v>
      </c>
      <c r="C3173" t="s">
        <v>203</v>
      </c>
      <c r="D3173" t="s">
        <v>17074</v>
      </c>
      <c r="E3173" t="s">
        <v>5148</v>
      </c>
      <c r="F3173" s="9">
        <f>Table13[[#This Row],[ToMeasure]]-Table13[[#This Row],[FromMeasure]]</f>
        <v>3.4847330000000003E-2</v>
      </c>
      <c r="G3173" s="5" t="s">
        <v>5149</v>
      </c>
      <c r="H3173" s="35">
        <v>0</v>
      </c>
      <c r="I3173" s="56"/>
      <c r="J3173" t="s">
        <v>5131</v>
      </c>
      <c r="K3173" s="58" t="s">
        <v>203</v>
      </c>
      <c r="L3173" s="35">
        <v>3.4847330000000003E-2</v>
      </c>
      <c r="M3173" s="56"/>
      <c r="N3173" t="s">
        <v>810</v>
      </c>
      <c r="O3173" s="2" t="s">
        <v>203</v>
      </c>
      <c r="P3173" s="2" t="s">
        <v>203</v>
      </c>
      <c r="Q3173" s="2" t="s">
        <v>203</v>
      </c>
      <c r="R3173" t="s">
        <v>203</v>
      </c>
      <c r="S3173" t="s">
        <v>203</v>
      </c>
      <c r="T3173" t="s">
        <v>203</v>
      </c>
      <c r="U3173" s="2" t="s">
        <v>203</v>
      </c>
      <c r="V3173" s="2" t="s">
        <v>203</v>
      </c>
      <c r="W3173" s="8" t="s">
        <v>203</v>
      </c>
      <c r="X3173" s="2" t="s">
        <v>203</v>
      </c>
      <c r="Y3173" s="45"/>
      <c r="AC3173" s="1" t="str">
        <f>IF(Table13[[#This Row],[TCS MP]]&gt;=Table13[[#This Row],[BMP]],IF(Table13[[#This Row],[TCS MP]]&lt;=Table13[[#This Row],[EMP]],"Good","EMP"),"BMP")</f>
        <v>EMP</v>
      </c>
    </row>
    <row r="3174" spans="1:29" ht="24" customHeight="1" x14ac:dyDescent="0.25">
      <c r="A3174" t="s">
        <v>9506</v>
      </c>
      <c r="C3174" t="s">
        <v>203</v>
      </c>
      <c r="D3174" t="s">
        <v>17074</v>
      </c>
      <c r="E3174" t="s">
        <v>9507</v>
      </c>
      <c r="F3174" s="9">
        <f>Table13[[#This Row],[ToMeasure]]-Table13[[#This Row],[FromMeasure]]</f>
        <v>2.3852310000000002E-2</v>
      </c>
      <c r="G3174" s="5" t="s">
        <v>9508</v>
      </c>
      <c r="H3174" s="35">
        <v>0</v>
      </c>
      <c r="I3174" s="56"/>
      <c r="J3174" t="s">
        <v>810</v>
      </c>
      <c r="K3174" s="58" t="s">
        <v>203</v>
      </c>
      <c r="L3174" s="35">
        <v>2.3852310000000002E-2</v>
      </c>
      <c r="M3174" s="56"/>
      <c r="N3174" t="s">
        <v>5131</v>
      </c>
      <c r="O3174" s="2" t="s">
        <v>203</v>
      </c>
      <c r="P3174" s="2" t="s">
        <v>203</v>
      </c>
      <c r="Q3174" s="2" t="s">
        <v>203</v>
      </c>
      <c r="R3174" t="s">
        <v>203</v>
      </c>
      <c r="S3174" t="s">
        <v>203</v>
      </c>
      <c r="T3174" t="s">
        <v>203</v>
      </c>
      <c r="U3174" s="2" t="s">
        <v>203</v>
      </c>
      <c r="V3174" s="2" t="s">
        <v>203</v>
      </c>
      <c r="W3174" s="8" t="s">
        <v>203</v>
      </c>
      <c r="X3174" s="2" t="s">
        <v>203</v>
      </c>
      <c r="Y3174" s="45"/>
      <c r="AC3174" s="1" t="str">
        <f>IF(Table13[[#This Row],[TCS MP]]&gt;=Table13[[#This Row],[BMP]],IF(Table13[[#This Row],[TCS MP]]&lt;=Table13[[#This Row],[EMP]],"Good","EMP"),"BMP")</f>
        <v>EMP</v>
      </c>
    </row>
    <row r="3175" spans="1:29" ht="24" customHeight="1" x14ac:dyDescent="0.25">
      <c r="A3175" t="s">
        <v>5150</v>
      </c>
      <c r="C3175" t="s">
        <v>203</v>
      </c>
      <c r="D3175" t="s">
        <v>17074</v>
      </c>
      <c r="E3175" t="s">
        <v>5151</v>
      </c>
      <c r="F3175" s="9">
        <f>Table13[[#This Row],[ToMeasure]]-Table13[[#This Row],[FromMeasure]]</f>
        <v>2.595689E-2</v>
      </c>
      <c r="G3175" s="5" t="s">
        <v>5152</v>
      </c>
      <c r="H3175" s="35">
        <v>0</v>
      </c>
      <c r="I3175" s="56"/>
      <c r="J3175" t="s">
        <v>810</v>
      </c>
      <c r="K3175" s="58" t="s">
        <v>203</v>
      </c>
      <c r="L3175" s="35">
        <v>2.595689E-2</v>
      </c>
      <c r="M3175" s="56"/>
      <c r="N3175" t="s">
        <v>5131</v>
      </c>
      <c r="O3175" s="2" t="s">
        <v>203</v>
      </c>
      <c r="P3175" s="2" t="s">
        <v>203</v>
      </c>
      <c r="Q3175" s="2" t="s">
        <v>203</v>
      </c>
      <c r="R3175" t="s">
        <v>203</v>
      </c>
      <c r="S3175" t="s">
        <v>203</v>
      </c>
      <c r="T3175" t="s">
        <v>203</v>
      </c>
      <c r="U3175" s="2" t="s">
        <v>203</v>
      </c>
      <c r="V3175" s="2" t="s">
        <v>203</v>
      </c>
      <c r="W3175" s="8" t="s">
        <v>203</v>
      </c>
      <c r="X3175" s="2" t="s">
        <v>203</v>
      </c>
      <c r="Y3175" s="45"/>
      <c r="AC3175" s="1" t="str">
        <f>IF(Table13[[#This Row],[TCS MP]]&gt;=Table13[[#This Row],[BMP]],IF(Table13[[#This Row],[TCS MP]]&lt;=Table13[[#This Row],[EMP]],"Good","EMP"),"BMP")</f>
        <v>EMP</v>
      </c>
    </row>
    <row r="3176" spans="1:29" ht="24" customHeight="1" x14ac:dyDescent="0.25">
      <c r="A3176" t="s">
        <v>5153</v>
      </c>
      <c r="C3176" t="s">
        <v>203</v>
      </c>
      <c r="D3176" t="s">
        <v>17074</v>
      </c>
      <c r="E3176" t="s">
        <v>5154</v>
      </c>
      <c r="F3176" s="9">
        <f>Table13[[#This Row],[ToMeasure]]-Table13[[#This Row],[FromMeasure]]</f>
        <v>2.5756870000000001E-2</v>
      </c>
      <c r="G3176" s="5" t="s">
        <v>5155</v>
      </c>
      <c r="H3176" s="35">
        <v>0</v>
      </c>
      <c r="I3176" s="56"/>
      <c r="J3176" t="s">
        <v>5131</v>
      </c>
      <c r="K3176" s="58" t="s">
        <v>203</v>
      </c>
      <c r="L3176" s="35">
        <v>2.5756870000000001E-2</v>
      </c>
      <c r="M3176" s="56"/>
      <c r="N3176" t="s">
        <v>810</v>
      </c>
      <c r="O3176" s="2" t="s">
        <v>203</v>
      </c>
      <c r="P3176" s="2" t="s">
        <v>203</v>
      </c>
      <c r="Q3176" s="2" t="s">
        <v>203</v>
      </c>
      <c r="R3176" t="s">
        <v>203</v>
      </c>
      <c r="S3176" t="s">
        <v>203</v>
      </c>
      <c r="T3176" t="s">
        <v>203</v>
      </c>
      <c r="U3176" s="2" t="s">
        <v>203</v>
      </c>
      <c r="V3176" s="2" t="s">
        <v>203</v>
      </c>
      <c r="W3176" s="8" t="s">
        <v>203</v>
      </c>
      <c r="X3176" s="2" t="s">
        <v>203</v>
      </c>
      <c r="Y3176" s="45"/>
      <c r="AC3176" s="1" t="str">
        <f>IF(Table13[[#This Row],[TCS MP]]&gt;=Table13[[#This Row],[BMP]],IF(Table13[[#This Row],[TCS MP]]&lt;=Table13[[#This Row],[EMP]],"Good","EMP"),"BMP")</f>
        <v>EMP</v>
      </c>
    </row>
    <row r="3177" spans="1:29" ht="24" customHeight="1" x14ac:dyDescent="0.25">
      <c r="A3177" t="s">
        <v>12659</v>
      </c>
      <c r="C3177" t="s">
        <v>203</v>
      </c>
      <c r="D3177" t="s">
        <v>17074</v>
      </c>
      <c r="E3177" t="s">
        <v>12660</v>
      </c>
      <c r="F3177" s="9">
        <f>Table13[[#This Row],[ToMeasure]]-Table13[[#This Row],[FromMeasure]]</f>
        <v>3.985209E-2</v>
      </c>
      <c r="G3177" s="5" t="s">
        <v>9512</v>
      </c>
      <c r="H3177" s="35">
        <v>0</v>
      </c>
      <c r="I3177" s="56"/>
      <c r="J3177" t="s">
        <v>5131</v>
      </c>
      <c r="K3177" s="58" t="s">
        <v>203</v>
      </c>
      <c r="L3177" s="35">
        <v>3.985209E-2</v>
      </c>
      <c r="M3177" s="56"/>
      <c r="N3177" t="s">
        <v>9511</v>
      </c>
      <c r="O3177" s="2" t="s">
        <v>203</v>
      </c>
      <c r="P3177" s="2" t="s">
        <v>203</v>
      </c>
      <c r="Q3177" s="2" t="s">
        <v>203</v>
      </c>
      <c r="R3177" t="s">
        <v>203</v>
      </c>
      <c r="S3177" t="s">
        <v>203</v>
      </c>
      <c r="T3177" t="s">
        <v>203</v>
      </c>
      <c r="U3177" s="2" t="s">
        <v>203</v>
      </c>
      <c r="V3177" s="2" t="s">
        <v>203</v>
      </c>
      <c r="W3177" s="8" t="s">
        <v>203</v>
      </c>
      <c r="X3177" s="2" t="s">
        <v>203</v>
      </c>
      <c r="Y3177" s="45"/>
      <c r="AC3177" s="1" t="str">
        <f>IF(Table13[[#This Row],[TCS MP]]&gt;=Table13[[#This Row],[BMP]],IF(Table13[[#This Row],[TCS MP]]&lt;=Table13[[#This Row],[EMP]],"Good","EMP"),"BMP")</f>
        <v>EMP</v>
      </c>
    </row>
    <row r="3178" spans="1:29" ht="24" customHeight="1" x14ac:dyDescent="0.25">
      <c r="A3178" t="s">
        <v>9509</v>
      </c>
      <c r="C3178" t="s">
        <v>203</v>
      </c>
      <c r="D3178" t="s">
        <v>17074</v>
      </c>
      <c r="E3178" t="s">
        <v>9510</v>
      </c>
      <c r="F3178" s="9">
        <f>Table13[[#This Row],[ToMeasure]]-Table13[[#This Row],[FromMeasure]]</f>
        <v>4.8799879999999997E-2</v>
      </c>
      <c r="G3178" s="5" t="s">
        <v>9511</v>
      </c>
      <c r="H3178" s="35">
        <v>0</v>
      </c>
      <c r="I3178" s="56"/>
      <c r="J3178" t="s">
        <v>9512</v>
      </c>
      <c r="K3178" s="58" t="s">
        <v>203</v>
      </c>
      <c r="L3178" s="35">
        <v>4.8799879999999997E-2</v>
      </c>
      <c r="M3178" s="56"/>
      <c r="N3178" t="s">
        <v>5131</v>
      </c>
      <c r="O3178" s="2" t="s">
        <v>203</v>
      </c>
      <c r="P3178" s="2" t="s">
        <v>203</v>
      </c>
      <c r="Q3178" s="2" t="s">
        <v>203</v>
      </c>
      <c r="R3178" t="s">
        <v>203</v>
      </c>
      <c r="S3178" t="s">
        <v>203</v>
      </c>
      <c r="T3178" t="s">
        <v>203</v>
      </c>
      <c r="U3178" s="2" t="s">
        <v>203</v>
      </c>
      <c r="V3178" s="2" t="s">
        <v>203</v>
      </c>
      <c r="W3178" s="8" t="s">
        <v>203</v>
      </c>
      <c r="X3178" s="2" t="s">
        <v>203</v>
      </c>
      <c r="Y3178" s="45"/>
      <c r="AC3178" s="1" t="str">
        <f>IF(Table13[[#This Row],[TCS MP]]&gt;=Table13[[#This Row],[BMP]],IF(Table13[[#This Row],[TCS MP]]&lt;=Table13[[#This Row],[EMP]],"Good","EMP"),"BMP")</f>
        <v>EMP</v>
      </c>
    </row>
    <row r="3179" spans="1:29" ht="24" customHeight="1" x14ac:dyDescent="0.25">
      <c r="A3179" t="s">
        <v>9513</v>
      </c>
      <c r="C3179" t="s">
        <v>203</v>
      </c>
      <c r="D3179" t="s">
        <v>17074</v>
      </c>
      <c r="E3179" t="s">
        <v>9514</v>
      </c>
      <c r="F3179" s="9">
        <f>Table13[[#This Row],[ToMeasure]]-Table13[[#This Row],[FromMeasure]]</f>
        <v>2.4525689999999999E-2</v>
      </c>
      <c r="G3179" s="5" t="s">
        <v>9515</v>
      </c>
      <c r="H3179" s="35">
        <v>0</v>
      </c>
      <c r="I3179" s="56"/>
      <c r="J3179" t="s">
        <v>810</v>
      </c>
      <c r="K3179" s="58" t="s">
        <v>203</v>
      </c>
      <c r="L3179" s="35">
        <v>2.4525689999999999E-2</v>
      </c>
      <c r="M3179" s="56"/>
      <c r="N3179" t="s">
        <v>5131</v>
      </c>
      <c r="O3179" s="2" t="s">
        <v>203</v>
      </c>
      <c r="P3179" s="2" t="s">
        <v>203</v>
      </c>
      <c r="Q3179" s="2" t="s">
        <v>203</v>
      </c>
      <c r="R3179" t="s">
        <v>203</v>
      </c>
      <c r="S3179" t="s">
        <v>203</v>
      </c>
      <c r="T3179" t="s">
        <v>203</v>
      </c>
      <c r="U3179" s="2" t="s">
        <v>203</v>
      </c>
      <c r="V3179" s="2" t="s">
        <v>203</v>
      </c>
      <c r="W3179" s="8" t="s">
        <v>203</v>
      </c>
      <c r="X3179" s="2" t="s">
        <v>203</v>
      </c>
      <c r="Y3179" s="45"/>
      <c r="AC3179" s="1" t="str">
        <f>IF(Table13[[#This Row],[TCS MP]]&gt;=Table13[[#This Row],[BMP]],IF(Table13[[#This Row],[TCS MP]]&lt;=Table13[[#This Row],[EMP]],"Good","EMP"),"BMP")</f>
        <v>EMP</v>
      </c>
    </row>
    <row r="3180" spans="1:29" ht="24" customHeight="1" x14ac:dyDescent="0.25">
      <c r="A3180" t="s">
        <v>9427</v>
      </c>
      <c r="C3180" t="s">
        <v>203</v>
      </c>
      <c r="D3180" t="s">
        <v>17074</v>
      </c>
      <c r="E3180" t="s">
        <v>9428</v>
      </c>
      <c r="F3180" s="9">
        <f>Table13[[#This Row],[ToMeasure]]-Table13[[#This Row],[FromMeasure]]</f>
        <v>2.50697E-2</v>
      </c>
      <c r="G3180" s="5" t="s">
        <v>9429</v>
      </c>
      <c r="H3180" s="35">
        <v>0</v>
      </c>
      <c r="I3180" s="56"/>
      <c r="J3180" t="s">
        <v>810</v>
      </c>
      <c r="K3180" s="58" t="s">
        <v>203</v>
      </c>
      <c r="L3180" s="35">
        <v>2.50697E-2</v>
      </c>
      <c r="M3180" s="56"/>
      <c r="N3180" t="s">
        <v>5131</v>
      </c>
      <c r="O3180" s="2" t="s">
        <v>203</v>
      </c>
      <c r="P3180" s="2" t="s">
        <v>203</v>
      </c>
      <c r="Q3180" s="2" t="s">
        <v>203</v>
      </c>
      <c r="R3180" t="s">
        <v>203</v>
      </c>
      <c r="S3180" t="s">
        <v>203</v>
      </c>
      <c r="T3180" t="s">
        <v>203</v>
      </c>
      <c r="U3180" s="2" t="s">
        <v>203</v>
      </c>
      <c r="V3180" s="2" t="s">
        <v>203</v>
      </c>
      <c r="W3180" s="8" t="s">
        <v>203</v>
      </c>
      <c r="X3180" s="2" t="s">
        <v>203</v>
      </c>
      <c r="Y3180" s="45"/>
      <c r="AC3180" s="1" t="str">
        <f>IF(Table13[[#This Row],[TCS MP]]&gt;=Table13[[#This Row],[BMP]],IF(Table13[[#This Row],[TCS MP]]&lt;=Table13[[#This Row],[EMP]],"Good","EMP"),"BMP")</f>
        <v>EMP</v>
      </c>
    </row>
    <row r="3181" spans="1:29" ht="24" customHeight="1" x14ac:dyDescent="0.25">
      <c r="A3181" t="s">
        <v>5156</v>
      </c>
      <c r="C3181" t="s">
        <v>203</v>
      </c>
      <c r="D3181" t="s">
        <v>17074</v>
      </c>
      <c r="E3181" t="s">
        <v>5157</v>
      </c>
      <c r="F3181" s="9">
        <f>Table13[[#This Row],[ToMeasure]]-Table13[[#This Row],[FromMeasure]]</f>
        <v>2.5417729999999999E-2</v>
      </c>
      <c r="G3181" s="5" t="s">
        <v>5158</v>
      </c>
      <c r="H3181" s="35">
        <v>0</v>
      </c>
      <c r="I3181" s="56"/>
      <c r="J3181" t="s">
        <v>5131</v>
      </c>
      <c r="K3181" s="58" t="s">
        <v>203</v>
      </c>
      <c r="L3181" s="35">
        <v>2.5417729999999999E-2</v>
      </c>
      <c r="M3181" s="56"/>
      <c r="N3181" t="s">
        <v>810</v>
      </c>
      <c r="O3181" s="2" t="s">
        <v>203</v>
      </c>
      <c r="P3181" s="2" t="s">
        <v>203</v>
      </c>
      <c r="Q3181" s="2" t="s">
        <v>203</v>
      </c>
      <c r="R3181" t="s">
        <v>203</v>
      </c>
      <c r="S3181" t="s">
        <v>203</v>
      </c>
      <c r="T3181" t="s">
        <v>203</v>
      </c>
      <c r="U3181" s="2" t="s">
        <v>203</v>
      </c>
      <c r="V3181" s="2" t="s">
        <v>203</v>
      </c>
      <c r="W3181" s="8" t="s">
        <v>203</v>
      </c>
      <c r="X3181" s="2" t="s">
        <v>203</v>
      </c>
      <c r="Y3181" s="45"/>
      <c r="AC3181" s="1" t="str">
        <f>IF(Table13[[#This Row],[TCS MP]]&gt;=Table13[[#This Row],[BMP]],IF(Table13[[#This Row],[TCS MP]]&lt;=Table13[[#This Row],[EMP]],"Good","EMP"),"BMP")</f>
        <v>EMP</v>
      </c>
    </row>
    <row r="3182" spans="1:29" ht="24" customHeight="1" x14ac:dyDescent="0.25">
      <c r="A3182" t="s">
        <v>9516</v>
      </c>
      <c r="C3182" t="s">
        <v>203</v>
      </c>
      <c r="D3182" t="s">
        <v>17074</v>
      </c>
      <c r="E3182" t="s">
        <v>9517</v>
      </c>
      <c r="F3182" s="9">
        <f>Table13[[#This Row],[ToMeasure]]-Table13[[#This Row],[FromMeasure]]</f>
        <v>3.0504699999999999E-2</v>
      </c>
      <c r="G3182" s="5" t="s">
        <v>9518</v>
      </c>
      <c r="H3182" s="35">
        <v>0</v>
      </c>
      <c r="I3182" s="56"/>
      <c r="J3182" t="s">
        <v>5131</v>
      </c>
      <c r="K3182" s="58" t="s">
        <v>203</v>
      </c>
      <c r="L3182" s="35">
        <v>3.0504699999999999E-2</v>
      </c>
      <c r="M3182" s="56"/>
      <c r="N3182" t="s">
        <v>810</v>
      </c>
      <c r="O3182" s="2" t="s">
        <v>203</v>
      </c>
      <c r="P3182" s="2" t="s">
        <v>203</v>
      </c>
      <c r="Q3182" s="2" t="s">
        <v>203</v>
      </c>
      <c r="R3182" t="s">
        <v>203</v>
      </c>
      <c r="S3182" t="s">
        <v>203</v>
      </c>
      <c r="T3182" t="s">
        <v>203</v>
      </c>
      <c r="U3182" s="2" t="s">
        <v>203</v>
      </c>
      <c r="V3182" s="2" t="s">
        <v>203</v>
      </c>
      <c r="W3182" s="8" t="s">
        <v>203</v>
      </c>
      <c r="X3182" s="2" t="s">
        <v>203</v>
      </c>
      <c r="Y3182" s="45"/>
      <c r="AC3182" s="1" t="str">
        <f>IF(Table13[[#This Row],[TCS MP]]&gt;=Table13[[#This Row],[BMP]],IF(Table13[[#This Row],[TCS MP]]&lt;=Table13[[#This Row],[EMP]],"Good","EMP"),"BMP")</f>
        <v>EMP</v>
      </c>
    </row>
    <row r="3183" spans="1:29" ht="24" customHeight="1" x14ac:dyDescent="0.25">
      <c r="A3183" t="s">
        <v>5159</v>
      </c>
      <c r="B3183" t="s">
        <v>19391</v>
      </c>
      <c r="C3183">
        <v>4534</v>
      </c>
      <c r="D3183" t="s">
        <v>17074</v>
      </c>
      <c r="E3183" t="s">
        <v>420</v>
      </c>
      <c r="F3183" s="9">
        <f>Table13[[#This Row],[ToMeasure]]-Table13[[#This Row],[FromMeasure]]</f>
        <v>9.7621100000000002E-2</v>
      </c>
      <c r="G3183" s="5" t="s">
        <v>418</v>
      </c>
      <c r="H3183" s="35">
        <v>0</v>
      </c>
      <c r="I3183" s="56"/>
      <c r="J3183" t="s">
        <v>5160</v>
      </c>
      <c r="K3183" s="58" t="s">
        <v>203</v>
      </c>
      <c r="L3183" s="35">
        <v>9.7621100000000002E-2</v>
      </c>
      <c r="M3183" s="56"/>
      <c r="N3183" t="s">
        <v>1562</v>
      </c>
      <c r="O3183" s="2">
        <v>16233</v>
      </c>
      <c r="P3183" s="2">
        <v>0</v>
      </c>
      <c r="Q3183" s="2">
        <v>16233</v>
      </c>
      <c r="R3183" t="s">
        <v>5161</v>
      </c>
      <c r="S3183">
        <v>7</v>
      </c>
      <c r="T3183">
        <v>54</v>
      </c>
      <c r="U3183" s="2">
        <v>840</v>
      </c>
      <c r="V3183" s="2">
        <v>401</v>
      </c>
      <c r="W3183" s="8">
        <v>7.6449208402636609E-2</v>
      </c>
      <c r="X3183" s="2">
        <v>31909</v>
      </c>
      <c r="Y3183" s="45"/>
      <c r="AC3183" s="1" t="str">
        <f>IF(Table13[[#This Row],[TCS MP]]&gt;=Table13[[#This Row],[BMP]],IF(Table13[[#This Row],[TCS MP]]&lt;=Table13[[#This Row],[EMP]],"Good","EMP"),"BMP")</f>
        <v>EMP</v>
      </c>
    </row>
    <row r="3184" spans="1:29" ht="24" customHeight="1" x14ac:dyDescent="0.25">
      <c r="A3184" t="s">
        <v>9433</v>
      </c>
      <c r="B3184" t="s">
        <v>21151</v>
      </c>
      <c r="C3184">
        <v>8000</v>
      </c>
      <c r="D3184" t="s">
        <v>17074</v>
      </c>
      <c r="E3184" t="s">
        <v>9434</v>
      </c>
      <c r="F3184" s="9">
        <f>Table13[[#This Row],[ToMeasure]]-Table13[[#This Row],[FromMeasure]]</f>
        <v>0.10618961</v>
      </c>
      <c r="G3184" s="5" t="s">
        <v>9435</v>
      </c>
      <c r="H3184" s="35">
        <v>0</v>
      </c>
      <c r="I3184" s="56"/>
      <c r="J3184" t="s">
        <v>418</v>
      </c>
      <c r="K3184" s="58" t="s">
        <v>203</v>
      </c>
      <c r="L3184" s="35">
        <v>0.10618961</v>
      </c>
      <c r="M3184" s="56"/>
      <c r="N3184" t="s">
        <v>1212</v>
      </c>
      <c r="O3184" s="2">
        <v>1867</v>
      </c>
      <c r="P3184" s="2">
        <v>0</v>
      </c>
      <c r="Q3184" s="2">
        <v>1867</v>
      </c>
      <c r="R3184" t="s">
        <v>9436</v>
      </c>
      <c r="S3184">
        <v>9</v>
      </c>
      <c r="T3184" t="s">
        <v>203</v>
      </c>
      <c r="U3184" s="2">
        <v>7</v>
      </c>
      <c r="V3184" s="2">
        <v>3</v>
      </c>
      <c r="W3184" s="8">
        <v>5.3561863952865559E-3</v>
      </c>
      <c r="X3184" s="2">
        <v>2708</v>
      </c>
      <c r="Y3184" s="45"/>
      <c r="AC3184" s="1" t="str">
        <f>IF(Table13[[#This Row],[TCS MP]]&gt;=Table13[[#This Row],[BMP]],IF(Table13[[#This Row],[TCS MP]]&lt;=Table13[[#This Row],[EMP]],"Good","EMP"),"BMP")</f>
        <v>EMP</v>
      </c>
    </row>
    <row r="3185" spans="1:29" ht="24" customHeight="1" x14ac:dyDescent="0.25">
      <c r="A3185" t="s">
        <v>12674</v>
      </c>
      <c r="B3185" t="s">
        <v>20070</v>
      </c>
      <c r="C3185">
        <v>5674</v>
      </c>
      <c r="D3185" t="s">
        <v>17074</v>
      </c>
      <c r="E3185" t="s">
        <v>758</v>
      </c>
      <c r="F3185" s="9">
        <f>Table13[[#This Row],[ToMeasure]]-Table13[[#This Row],[FromMeasure]]</f>
        <v>7.9165329999995038E-2</v>
      </c>
      <c r="G3185" s="5" t="s">
        <v>756</v>
      </c>
      <c r="H3185" s="35">
        <v>92.716096140000005</v>
      </c>
      <c r="I3185" s="56"/>
      <c r="J3185" t="s">
        <v>1656</v>
      </c>
      <c r="K3185" s="58" t="s">
        <v>203</v>
      </c>
      <c r="L3185" s="35">
        <v>92.79526147</v>
      </c>
      <c r="M3185" s="56"/>
      <c r="N3185" t="s">
        <v>12128</v>
      </c>
      <c r="O3185" s="2">
        <v>4769</v>
      </c>
      <c r="P3185" s="2">
        <v>3441</v>
      </c>
      <c r="Q3185" s="2">
        <v>8210</v>
      </c>
      <c r="R3185" t="s">
        <v>12675</v>
      </c>
      <c r="S3185">
        <v>6</v>
      </c>
      <c r="T3185">
        <v>55</v>
      </c>
      <c r="U3185" s="2">
        <v>579</v>
      </c>
      <c r="V3185" s="2">
        <v>615</v>
      </c>
      <c r="W3185" s="8">
        <v>0.14543239951278927</v>
      </c>
      <c r="X3185" s="2">
        <v>12700</v>
      </c>
      <c r="Y3185" s="45"/>
      <c r="AC3185" s="1" t="str">
        <f>IF(Table13[[#This Row],[TCS MP]]&gt;=Table13[[#This Row],[BMP]],IF(Table13[[#This Row],[TCS MP]]&lt;=Table13[[#This Row],[EMP]],"Good","EMP"),"BMP")</f>
        <v>EMP</v>
      </c>
    </row>
    <row r="3186" spans="1:29" ht="24" customHeight="1" x14ac:dyDescent="0.25">
      <c r="A3186" t="s">
        <v>9454</v>
      </c>
      <c r="C3186" t="s">
        <v>203</v>
      </c>
      <c r="D3186" t="s">
        <v>17074</v>
      </c>
      <c r="E3186" t="s">
        <v>9455</v>
      </c>
      <c r="F3186" s="9">
        <f>Table13[[#This Row],[ToMeasure]]-Table13[[#This Row],[FromMeasure]]</f>
        <v>7.6289910000000002E-2</v>
      </c>
      <c r="G3186" s="5" t="s">
        <v>9456</v>
      </c>
      <c r="H3186" s="35">
        <v>0</v>
      </c>
      <c r="I3186" s="56"/>
      <c r="J3186" t="s">
        <v>1628</v>
      </c>
      <c r="K3186" s="58" t="s">
        <v>203</v>
      </c>
      <c r="L3186" s="35">
        <v>7.6289910000000002E-2</v>
      </c>
      <c r="M3186" s="56"/>
      <c r="N3186" t="s">
        <v>1653</v>
      </c>
      <c r="O3186" s="2" t="s">
        <v>203</v>
      </c>
      <c r="P3186" s="2" t="s">
        <v>203</v>
      </c>
      <c r="Q3186" s="2" t="s">
        <v>203</v>
      </c>
      <c r="R3186" t="s">
        <v>203</v>
      </c>
      <c r="S3186" t="s">
        <v>203</v>
      </c>
      <c r="T3186" t="s">
        <v>203</v>
      </c>
      <c r="U3186" s="2" t="s">
        <v>203</v>
      </c>
      <c r="V3186" s="2" t="s">
        <v>203</v>
      </c>
      <c r="W3186" s="8" t="s">
        <v>203</v>
      </c>
      <c r="X3186" s="2" t="s">
        <v>203</v>
      </c>
      <c r="Y3186" s="45"/>
      <c r="AC3186" s="1" t="str">
        <f>IF(Table13[[#This Row],[TCS MP]]&gt;=Table13[[#This Row],[BMP]],IF(Table13[[#This Row],[TCS MP]]&lt;=Table13[[#This Row],[EMP]],"Good","EMP"),"BMP")</f>
        <v>EMP</v>
      </c>
    </row>
    <row r="3187" spans="1:29" ht="24" customHeight="1" x14ac:dyDescent="0.25">
      <c r="A3187" t="s">
        <v>9539</v>
      </c>
      <c r="B3187" t="s">
        <v>20310</v>
      </c>
      <c r="C3187">
        <v>6234</v>
      </c>
      <c r="D3187" t="s">
        <v>17074</v>
      </c>
      <c r="E3187" t="s">
        <v>866</v>
      </c>
      <c r="F3187" s="9">
        <f>Table13[[#This Row],[ToMeasure]]-Table13[[#This Row],[FromMeasure]]</f>
        <v>0.1586898699999999</v>
      </c>
      <c r="G3187" s="5" t="s">
        <v>864</v>
      </c>
      <c r="H3187" s="35">
        <v>23.556346699999999</v>
      </c>
      <c r="I3187" s="56"/>
      <c r="J3187" t="s">
        <v>8665</v>
      </c>
      <c r="K3187" s="58" t="s">
        <v>203</v>
      </c>
      <c r="L3187" s="35">
        <v>23.715036569999999</v>
      </c>
      <c r="M3187" s="56"/>
      <c r="N3187" t="s">
        <v>1718</v>
      </c>
      <c r="O3187" s="2">
        <v>34</v>
      </c>
      <c r="P3187" s="2">
        <v>344</v>
      </c>
      <c r="Q3187" s="2">
        <v>378</v>
      </c>
      <c r="R3187" t="s">
        <v>9540</v>
      </c>
      <c r="S3187">
        <v>14</v>
      </c>
      <c r="T3187">
        <v>66</v>
      </c>
      <c r="U3187" s="2">
        <v>78</v>
      </c>
      <c r="V3187" s="2">
        <v>29</v>
      </c>
      <c r="W3187" s="8">
        <v>0.28306878306878308</v>
      </c>
      <c r="X3187" s="2">
        <v>585</v>
      </c>
      <c r="Y3187" s="45"/>
      <c r="AC3187" s="1" t="str">
        <f>IF(Table13[[#This Row],[TCS MP]]&gt;=Table13[[#This Row],[BMP]],IF(Table13[[#This Row],[TCS MP]]&lt;=Table13[[#This Row],[EMP]],"Good","EMP"),"BMP")</f>
        <v>EMP</v>
      </c>
    </row>
    <row r="3188" spans="1:29" ht="24" customHeight="1" x14ac:dyDescent="0.25">
      <c r="A3188" t="s">
        <v>9541</v>
      </c>
      <c r="B3188" t="s">
        <v>18888</v>
      </c>
      <c r="C3188">
        <v>3630</v>
      </c>
      <c r="D3188" t="s">
        <v>17074</v>
      </c>
      <c r="E3188" t="s">
        <v>671</v>
      </c>
      <c r="F3188" s="9">
        <f>Table13[[#This Row],[ToMeasure]]-Table13[[#This Row],[FromMeasure]]</f>
        <v>0.72062227000000001</v>
      </c>
      <c r="G3188" s="5" t="s">
        <v>669</v>
      </c>
      <c r="H3188" s="35">
        <v>0</v>
      </c>
      <c r="I3188" s="56"/>
      <c r="J3188" t="s">
        <v>156</v>
      </c>
      <c r="K3188" s="58" t="s">
        <v>203</v>
      </c>
      <c r="L3188" s="35">
        <v>0.72062227000000001</v>
      </c>
      <c r="M3188" s="56"/>
      <c r="N3188" t="s">
        <v>1722</v>
      </c>
      <c r="O3188" s="2">
        <v>29943</v>
      </c>
      <c r="P3188" s="2">
        <v>0</v>
      </c>
      <c r="Q3188" s="2">
        <v>29943</v>
      </c>
      <c r="R3188" t="s">
        <v>9543</v>
      </c>
      <c r="S3188">
        <v>8</v>
      </c>
      <c r="T3188">
        <v>51</v>
      </c>
      <c r="U3188" s="2">
        <v>5553</v>
      </c>
      <c r="V3188" s="2">
        <v>3173</v>
      </c>
      <c r="W3188" s="8">
        <v>0.29142036536085231</v>
      </c>
      <c r="X3188" s="2">
        <v>39690</v>
      </c>
      <c r="Y3188" s="45"/>
      <c r="AC3188" s="1" t="str">
        <f>IF(Table13[[#This Row],[TCS MP]]&gt;=Table13[[#This Row],[BMP]],IF(Table13[[#This Row],[TCS MP]]&lt;=Table13[[#This Row],[EMP]],"Good","EMP"),"BMP")</f>
        <v>EMP</v>
      </c>
    </row>
    <row r="3189" spans="1:29" ht="24" customHeight="1" x14ac:dyDescent="0.25">
      <c r="A3189" t="s">
        <v>12703</v>
      </c>
      <c r="B3189" t="s">
        <v>21274</v>
      </c>
      <c r="C3189">
        <v>8434</v>
      </c>
      <c r="D3189" t="s">
        <v>17074</v>
      </c>
      <c r="E3189" t="s">
        <v>671</v>
      </c>
      <c r="F3189" s="9">
        <f>Table13[[#This Row],[ToMeasure]]-Table13[[#This Row],[FromMeasure]]</f>
        <v>0.54624019999999973</v>
      </c>
      <c r="G3189" s="5" t="s">
        <v>669</v>
      </c>
      <c r="H3189" s="35">
        <v>60.462651299999997</v>
      </c>
      <c r="I3189" s="56"/>
      <c r="J3189" t="s">
        <v>1797</v>
      </c>
      <c r="K3189" s="58" t="s">
        <v>203</v>
      </c>
      <c r="L3189" s="35">
        <v>61.008891499999997</v>
      </c>
      <c r="M3189" s="56"/>
      <c r="N3189" t="s">
        <v>923</v>
      </c>
      <c r="O3189" s="2">
        <v>35352</v>
      </c>
      <c r="P3189" s="2">
        <v>0</v>
      </c>
      <c r="Q3189" s="2">
        <v>35352</v>
      </c>
      <c r="R3189" t="s">
        <v>12705</v>
      </c>
      <c r="S3189">
        <v>10</v>
      </c>
      <c r="T3189">
        <v>60</v>
      </c>
      <c r="U3189" s="2">
        <v>3843</v>
      </c>
      <c r="V3189" s="2">
        <v>3182</v>
      </c>
      <c r="W3189" s="8">
        <v>0.19871577279927585</v>
      </c>
      <c r="X3189" s="2">
        <v>46860</v>
      </c>
      <c r="Y3189" s="45"/>
      <c r="AC3189" s="1" t="str">
        <f>IF(Table13[[#This Row],[TCS MP]]&gt;=Table13[[#This Row],[BMP]],IF(Table13[[#This Row],[TCS MP]]&lt;=Table13[[#This Row],[EMP]],"Good","EMP"),"BMP")</f>
        <v>EMP</v>
      </c>
    </row>
    <row r="3190" spans="1:29" ht="24" customHeight="1" x14ac:dyDescent="0.25">
      <c r="A3190" t="s">
        <v>12706</v>
      </c>
      <c r="B3190" t="s">
        <v>20666</v>
      </c>
      <c r="C3190">
        <v>7016</v>
      </c>
      <c r="D3190" t="s">
        <v>17074</v>
      </c>
      <c r="E3190" t="s">
        <v>1932</v>
      </c>
      <c r="F3190" s="9">
        <f>Table13[[#This Row],[ToMeasure]]-Table13[[#This Row],[FromMeasure]]</f>
        <v>0.37718961000000001</v>
      </c>
      <c r="G3190" s="5" t="s">
        <v>1930</v>
      </c>
      <c r="H3190" s="35">
        <v>0</v>
      </c>
      <c r="I3190" s="56"/>
      <c r="J3190" t="s">
        <v>647</v>
      </c>
      <c r="K3190" s="58" t="s">
        <v>203</v>
      </c>
      <c r="L3190" s="35">
        <v>0.37718961000000001</v>
      </c>
      <c r="M3190" s="56"/>
      <c r="N3190" t="s">
        <v>5200</v>
      </c>
      <c r="O3190" s="2">
        <v>30215</v>
      </c>
      <c r="P3190" s="2">
        <v>0</v>
      </c>
      <c r="Q3190" s="2">
        <v>30215</v>
      </c>
      <c r="R3190" t="s">
        <v>12707</v>
      </c>
      <c r="S3190">
        <v>8</v>
      </c>
      <c r="T3190" t="s">
        <v>203</v>
      </c>
      <c r="U3190" s="2">
        <v>2388</v>
      </c>
      <c r="V3190" s="2">
        <v>394</v>
      </c>
      <c r="W3190" s="8">
        <v>9.2073473440344195E-2</v>
      </c>
      <c r="X3190" s="2">
        <v>40051</v>
      </c>
      <c r="Y3190" s="45"/>
      <c r="AC3190" s="1" t="str">
        <f>IF(Table13[[#This Row],[TCS MP]]&gt;=Table13[[#This Row],[BMP]],IF(Table13[[#This Row],[TCS MP]]&lt;=Table13[[#This Row],[EMP]],"Good","EMP"),"BMP")</f>
        <v>EMP</v>
      </c>
    </row>
    <row r="3191" spans="1:29" ht="24" customHeight="1" x14ac:dyDescent="0.25">
      <c r="A3191" t="s">
        <v>9560</v>
      </c>
      <c r="B3191" t="s">
        <v>21289</v>
      </c>
      <c r="C3191">
        <v>8503</v>
      </c>
      <c r="D3191" t="s">
        <v>17074</v>
      </c>
      <c r="E3191" t="s">
        <v>1932</v>
      </c>
      <c r="F3191" s="9">
        <f>Table13[[#This Row],[ToMeasure]]-Table13[[#This Row],[FromMeasure]]</f>
        <v>0.71530849999999901</v>
      </c>
      <c r="G3191" s="5" t="s">
        <v>1930</v>
      </c>
      <c r="H3191" s="35">
        <v>59.840658300000001</v>
      </c>
      <c r="I3191" s="56"/>
      <c r="J3191" t="s">
        <v>1975</v>
      </c>
      <c r="K3191" s="58" t="s">
        <v>203</v>
      </c>
      <c r="L3191" s="35">
        <v>60.5559668</v>
      </c>
      <c r="M3191" s="56"/>
      <c r="N3191" t="s">
        <v>923</v>
      </c>
      <c r="O3191" s="2">
        <v>14890</v>
      </c>
      <c r="P3191" s="2">
        <v>0</v>
      </c>
      <c r="Q3191" s="2">
        <v>14890</v>
      </c>
      <c r="R3191" t="s">
        <v>9561</v>
      </c>
      <c r="S3191">
        <v>8</v>
      </c>
      <c r="T3191" t="s">
        <v>203</v>
      </c>
      <c r="U3191" s="2">
        <v>1140</v>
      </c>
      <c r="V3191" s="2">
        <v>187</v>
      </c>
      <c r="W3191" s="8">
        <v>8.9120214909335124E-2</v>
      </c>
      <c r="X3191" s="2">
        <v>19737</v>
      </c>
      <c r="Y3191" s="45"/>
      <c r="AC3191" s="1" t="str">
        <f>IF(Table13[[#This Row],[TCS MP]]&gt;=Table13[[#This Row],[BMP]],IF(Table13[[#This Row],[TCS MP]]&lt;=Table13[[#This Row],[EMP]],"Good","EMP"),"BMP")</f>
        <v>EMP</v>
      </c>
    </row>
    <row r="3192" spans="1:29" ht="24" customHeight="1" x14ac:dyDescent="0.25">
      <c r="A3192" t="s">
        <v>5198</v>
      </c>
      <c r="B3192" t="s">
        <v>20665</v>
      </c>
      <c r="C3192">
        <v>7015</v>
      </c>
      <c r="D3192" t="s">
        <v>17074</v>
      </c>
      <c r="E3192" t="s">
        <v>5199</v>
      </c>
      <c r="F3192" s="9">
        <f>Table13[[#This Row],[ToMeasure]]-Table13[[#This Row],[FromMeasure]]</f>
        <v>0.57900739999999995</v>
      </c>
      <c r="G3192" s="5" t="s">
        <v>5200</v>
      </c>
      <c r="H3192" s="35">
        <v>0</v>
      </c>
      <c r="I3192" s="56"/>
      <c r="J3192" t="s">
        <v>5201</v>
      </c>
      <c r="K3192" s="58" t="s">
        <v>203</v>
      </c>
      <c r="L3192" s="35">
        <v>0.57900739999999995</v>
      </c>
      <c r="M3192" s="56"/>
      <c r="N3192" t="s">
        <v>156</v>
      </c>
      <c r="O3192" s="2">
        <v>36759</v>
      </c>
      <c r="P3192" s="2">
        <v>0</v>
      </c>
      <c r="Q3192" s="2">
        <v>36759</v>
      </c>
      <c r="R3192" t="s">
        <v>5202</v>
      </c>
      <c r="S3192">
        <v>10</v>
      </c>
      <c r="T3192" t="s">
        <v>203</v>
      </c>
      <c r="U3192" s="2">
        <v>1323</v>
      </c>
      <c r="V3192" s="2">
        <v>1764</v>
      </c>
      <c r="W3192" s="8">
        <v>8.3979433608095982E-2</v>
      </c>
      <c r="X3192" s="2">
        <v>50456</v>
      </c>
      <c r="Y3192" s="45"/>
      <c r="AC3192" s="1" t="str">
        <f>IF(Table13[[#This Row],[TCS MP]]&gt;=Table13[[#This Row],[BMP]],IF(Table13[[#This Row],[TCS MP]]&lt;=Table13[[#This Row],[EMP]],"Good","EMP"),"BMP")</f>
        <v>EMP</v>
      </c>
    </row>
    <row r="3193" spans="1:29" ht="24" customHeight="1" x14ac:dyDescent="0.25">
      <c r="A3193" t="s">
        <v>5203</v>
      </c>
      <c r="B3193" t="s">
        <v>20663</v>
      </c>
      <c r="C3193">
        <v>7012</v>
      </c>
      <c r="D3193" t="s">
        <v>17074</v>
      </c>
      <c r="E3193" t="s">
        <v>5204</v>
      </c>
      <c r="F3193" s="9">
        <f>Table13[[#This Row],[ToMeasure]]-Table13[[#This Row],[FromMeasure]]</f>
        <v>0.26874271999999999</v>
      </c>
      <c r="G3193" s="5" t="s">
        <v>5205</v>
      </c>
      <c r="H3193" s="35">
        <v>0</v>
      </c>
      <c r="I3193" s="56"/>
      <c r="J3193" t="s">
        <v>1930</v>
      </c>
      <c r="K3193" s="58" t="s">
        <v>203</v>
      </c>
      <c r="L3193" s="35">
        <v>0.26874271999999999</v>
      </c>
      <c r="M3193" s="56"/>
      <c r="N3193" t="s">
        <v>114</v>
      </c>
      <c r="O3193" s="2">
        <v>16592</v>
      </c>
      <c r="P3193" s="2">
        <v>0</v>
      </c>
      <c r="Q3193" s="2">
        <v>16592</v>
      </c>
      <c r="R3193" t="s">
        <v>5206</v>
      </c>
      <c r="S3193">
        <v>11</v>
      </c>
      <c r="T3193" t="s">
        <v>203</v>
      </c>
      <c r="U3193" s="2">
        <v>557</v>
      </c>
      <c r="V3193" s="2">
        <v>461</v>
      </c>
      <c r="W3193" s="8">
        <v>6.1354869816779171E-2</v>
      </c>
      <c r="X3193" s="2">
        <v>21993</v>
      </c>
      <c r="Y3193" s="45"/>
      <c r="AC3193" s="1" t="str">
        <f>IF(Table13[[#This Row],[TCS MP]]&gt;=Table13[[#This Row],[BMP]],IF(Table13[[#This Row],[TCS MP]]&lt;=Table13[[#This Row],[EMP]],"Good","EMP"),"BMP")</f>
        <v>EMP</v>
      </c>
    </row>
    <row r="3194" spans="1:29" ht="24" customHeight="1" x14ac:dyDescent="0.25">
      <c r="A3194" t="s">
        <v>15502</v>
      </c>
      <c r="B3194" t="s">
        <v>20662</v>
      </c>
      <c r="C3194">
        <v>7011</v>
      </c>
      <c r="D3194" t="s">
        <v>17074</v>
      </c>
      <c r="E3194" t="s">
        <v>15503</v>
      </c>
      <c r="F3194" s="9">
        <f>Table13[[#This Row],[ToMeasure]]-Table13[[#This Row],[FromMeasure]]</f>
        <v>0.23164793</v>
      </c>
      <c r="G3194" s="5" t="s">
        <v>15504</v>
      </c>
      <c r="H3194" s="35">
        <v>0</v>
      </c>
      <c r="I3194" s="56"/>
      <c r="J3194" t="s">
        <v>114</v>
      </c>
      <c r="K3194" s="58" t="s">
        <v>203</v>
      </c>
      <c r="L3194" s="35">
        <v>0.23164793</v>
      </c>
      <c r="M3194" s="56"/>
      <c r="N3194" t="s">
        <v>669</v>
      </c>
      <c r="O3194" s="2">
        <v>15817</v>
      </c>
      <c r="P3194" s="2">
        <v>0</v>
      </c>
      <c r="Q3194" s="2">
        <v>15817</v>
      </c>
      <c r="R3194" t="s">
        <v>15505</v>
      </c>
      <c r="S3194">
        <v>10</v>
      </c>
      <c r="T3194" t="s">
        <v>203</v>
      </c>
      <c r="U3194" s="2">
        <v>484</v>
      </c>
      <c r="V3194" s="2">
        <v>1875</v>
      </c>
      <c r="W3194" s="8">
        <v>0.14914332680027817</v>
      </c>
      <c r="X3194" s="2">
        <v>20966</v>
      </c>
      <c r="Y3194" s="45"/>
      <c r="AC3194" s="1" t="str">
        <f>IF(Table13[[#This Row],[TCS MP]]&gt;=Table13[[#This Row],[BMP]],IF(Table13[[#This Row],[TCS MP]]&lt;=Table13[[#This Row],[EMP]],"Good","EMP"),"BMP")</f>
        <v>EMP</v>
      </c>
    </row>
    <row r="3195" spans="1:29" ht="24" customHeight="1" x14ac:dyDescent="0.25">
      <c r="A3195" t="s">
        <v>9562</v>
      </c>
      <c r="B3195" t="s">
        <v>20667</v>
      </c>
      <c r="C3195">
        <v>7020</v>
      </c>
      <c r="D3195" t="s">
        <v>17074</v>
      </c>
      <c r="E3195" t="s">
        <v>9563</v>
      </c>
      <c r="F3195" s="9">
        <f>Table13[[#This Row],[ToMeasure]]-Table13[[#This Row],[FromMeasure]]</f>
        <v>0.30433422999999998</v>
      </c>
      <c r="G3195" s="5" t="s">
        <v>5210</v>
      </c>
      <c r="H3195" s="35">
        <v>0</v>
      </c>
      <c r="I3195" s="56"/>
      <c r="J3195" t="s">
        <v>669</v>
      </c>
      <c r="K3195" s="58" t="s">
        <v>203</v>
      </c>
      <c r="L3195" s="35">
        <v>0.30433422999999998</v>
      </c>
      <c r="M3195" s="56"/>
      <c r="N3195" t="s">
        <v>5209</v>
      </c>
      <c r="O3195" s="2">
        <v>5032</v>
      </c>
      <c r="P3195" s="2">
        <v>0</v>
      </c>
      <c r="Q3195" s="2">
        <v>5032</v>
      </c>
      <c r="R3195" t="s">
        <v>9564</v>
      </c>
      <c r="S3195">
        <v>8</v>
      </c>
      <c r="T3195" t="s">
        <v>203</v>
      </c>
      <c r="U3195" s="2">
        <v>168</v>
      </c>
      <c r="V3195" s="2">
        <v>138</v>
      </c>
      <c r="W3195" s="8">
        <v>6.0810810810810814E-2</v>
      </c>
      <c r="X3195" s="2">
        <v>6670</v>
      </c>
      <c r="Y3195" s="45"/>
      <c r="AC3195" s="1" t="str">
        <f>IF(Table13[[#This Row],[TCS MP]]&gt;=Table13[[#This Row],[BMP]],IF(Table13[[#This Row],[TCS MP]]&lt;=Table13[[#This Row],[EMP]],"Good","EMP"),"BMP")</f>
        <v>EMP</v>
      </c>
    </row>
    <row r="3196" spans="1:29" ht="24" customHeight="1" x14ac:dyDescent="0.25">
      <c r="A3196" t="s">
        <v>12708</v>
      </c>
      <c r="B3196" t="s">
        <v>20669</v>
      </c>
      <c r="C3196">
        <v>7022</v>
      </c>
      <c r="D3196" t="s">
        <v>17074</v>
      </c>
      <c r="E3196" t="s">
        <v>12709</v>
      </c>
      <c r="F3196" s="9">
        <f>Table13[[#This Row],[ToMeasure]]-Table13[[#This Row],[FromMeasure]]</f>
        <v>0.28932335999999997</v>
      </c>
      <c r="G3196" s="5" t="s">
        <v>9568</v>
      </c>
      <c r="H3196" s="35">
        <v>0</v>
      </c>
      <c r="I3196" s="56"/>
      <c r="J3196" t="s">
        <v>1930</v>
      </c>
      <c r="K3196" s="58" t="s">
        <v>203</v>
      </c>
      <c r="L3196" s="35">
        <v>0.28932335999999997</v>
      </c>
      <c r="M3196" s="56"/>
      <c r="N3196" t="s">
        <v>9567</v>
      </c>
      <c r="O3196" s="2">
        <v>11058</v>
      </c>
      <c r="P3196" s="2">
        <v>0</v>
      </c>
      <c r="Q3196" s="2">
        <v>11058</v>
      </c>
      <c r="R3196" t="s">
        <v>12710</v>
      </c>
      <c r="S3196">
        <v>12</v>
      </c>
      <c r="T3196" t="s">
        <v>203</v>
      </c>
      <c r="U3196" s="2">
        <v>371</v>
      </c>
      <c r="V3196" s="2">
        <v>307</v>
      </c>
      <c r="W3196" s="8">
        <v>6.1313076505697235E-2</v>
      </c>
      <c r="X3196" s="2">
        <v>14658</v>
      </c>
      <c r="Y3196" s="45"/>
      <c r="AC3196" s="1" t="str">
        <f>IF(Table13[[#This Row],[TCS MP]]&gt;=Table13[[#This Row],[BMP]],IF(Table13[[#This Row],[TCS MP]]&lt;=Table13[[#This Row],[EMP]],"Good","EMP"),"BMP")</f>
        <v>EMP</v>
      </c>
    </row>
    <row r="3197" spans="1:29" ht="24" customHeight="1" x14ac:dyDescent="0.25">
      <c r="A3197" t="s">
        <v>5207</v>
      </c>
      <c r="B3197" t="s">
        <v>20668</v>
      </c>
      <c r="C3197">
        <v>7021</v>
      </c>
      <c r="D3197" t="s">
        <v>17074</v>
      </c>
      <c r="E3197" t="s">
        <v>5208</v>
      </c>
      <c r="F3197" s="9">
        <f>Table13[[#This Row],[ToMeasure]]-Table13[[#This Row],[FromMeasure]]</f>
        <v>0.27621476</v>
      </c>
      <c r="G3197" s="5" t="s">
        <v>5209</v>
      </c>
      <c r="H3197" s="35">
        <v>0</v>
      </c>
      <c r="I3197" s="56"/>
      <c r="J3197" t="s">
        <v>5210</v>
      </c>
      <c r="K3197" s="58" t="s">
        <v>203</v>
      </c>
      <c r="L3197" s="35">
        <v>0.27621476</v>
      </c>
      <c r="M3197" s="56"/>
      <c r="N3197" t="s">
        <v>669</v>
      </c>
      <c r="O3197" s="2">
        <v>10511</v>
      </c>
      <c r="P3197" s="2">
        <v>0</v>
      </c>
      <c r="Q3197" s="2">
        <v>10511</v>
      </c>
      <c r="R3197" t="s">
        <v>5211</v>
      </c>
      <c r="S3197">
        <v>8</v>
      </c>
      <c r="T3197" t="s">
        <v>203</v>
      </c>
      <c r="U3197" s="2">
        <v>321</v>
      </c>
      <c r="V3197" s="2">
        <v>1244</v>
      </c>
      <c r="W3197" s="8">
        <v>0.14889163733231853</v>
      </c>
      <c r="X3197" s="2">
        <v>13933</v>
      </c>
      <c r="Y3197" s="45"/>
      <c r="AC3197" s="1" t="str">
        <f>IF(Table13[[#This Row],[TCS MP]]&gt;=Table13[[#This Row],[BMP]],IF(Table13[[#This Row],[TCS MP]]&lt;=Table13[[#This Row],[EMP]],"Good","EMP"),"BMP")</f>
        <v>EMP</v>
      </c>
    </row>
    <row r="3198" spans="1:29" ht="24" customHeight="1" x14ac:dyDescent="0.25">
      <c r="A3198" t="s">
        <v>9565</v>
      </c>
      <c r="B3198" t="s">
        <v>20670</v>
      </c>
      <c r="C3198">
        <v>7023</v>
      </c>
      <c r="D3198" t="s">
        <v>17074</v>
      </c>
      <c r="E3198" t="s">
        <v>9566</v>
      </c>
      <c r="F3198" s="9">
        <f>Table13[[#This Row],[ToMeasure]]-Table13[[#This Row],[FromMeasure]]</f>
        <v>0.25157551</v>
      </c>
      <c r="G3198" s="5" t="s">
        <v>9567</v>
      </c>
      <c r="H3198" s="35">
        <v>0</v>
      </c>
      <c r="I3198" s="56"/>
      <c r="J3198" t="s">
        <v>9568</v>
      </c>
      <c r="K3198" s="58" t="s">
        <v>203</v>
      </c>
      <c r="L3198" s="35">
        <v>0.25157551</v>
      </c>
      <c r="M3198" s="56"/>
      <c r="N3198" t="s">
        <v>1930</v>
      </c>
      <c r="O3198" s="2">
        <v>5132</v>
      </c>
      <c r="P3198" s="2">
        <v>0</v>
      </c>
      <c r="Q3198" s="2">
        <v>5132</v>
      </c>
      <c r="R3198" t="s">
        <v>9569</v>
      </c>
      <c r="S3198">
        <v>8</v>
      </c>
      <c r="T3198" t="s">
        <v>203</v>
      </c>
      <c r="U3198" s="2">
        <v>155</v>
      </c>
      <c r="V3198" s="2">
        <v>606</v>
      </c>
      <c r="W3198" s="8">
        <v>0.14828526890101326</v>
      </c>
      <c r="X3198" s="2">
        <v>6803</v>
      </c>
      <c r="Y3198" s="45"/>
      <c r="AC3198" s="1" t="str">
        <f>IF(Table13[[#This Row],[TCS MP]]&gt;=Table13[[#This Row],[BMP]],IF(Table13[[#This Row],[TCS MP]]&lt;=Table13[[#This Row],[EMP]],"Good","EMP"),"BMP")</f>
        <v>EMP</v>
      </c>
    </row>
    <row r="3199" spans="1:29" ht="24" customHeight="1" x14ac:dyDescent="0.25">
      <c r="A3199" t="s">
        <v>5212</v>
      </c>
      <c r="B3199" t="s">
        <v>20672</v>
      </c>
      <c r="C3199">
        <v>7030</v>
      </c>
      <c r="D3199" t="s">
        <v>17074</v>
      </c>
      <c r="E3199" t="s">
        <v>5213</v>
      </c>
      <c r="F3199" s="9">
        <f>Table13[[#This Row],[ToMeasure]]-Table13[[#This Row],[FromMeasure]]</f>
        <v>0.27550197999999998</v>
      </c>
      <c r="G3199" s="5" t="s">
        <v>5214</v>
      </c>
      <c r="H3199" s="35">
        <v>0</v>
      </c>
      <c r="I3199" s="56"/>
      <c r="J3199" t="s">
        <v>669</v>
      </c>
      <c r="K3199" s="58" t="s">
        <v>203</v>
      </c>
      <c r="L3199" s="35">
        <v>0.27550197999999998</v>
      </c>
      <c r="M3199" s="56"/>
      <c r="N3199" t="s">
        <v>5215</v>
      </c>
      <c r="O3199" s="2">
        <v>8698</v>
      </c>
      <c r="P3199" s="2">
        <v>0</v>
      </c>
      <c r="Q3199" s="2">
        <v>8698</v>
      </c>
      <c r="R3199" t="s">
        <v>5216</v>
      </c>
      <c r="S3199">
        <v>8</v>
      </c>
      <c r="T3199" t="s">
        <v>203</v>
      </c>
      <c r="U3199" s="2">
        <v>286</v>
      </c>
      <c r="V3199" s="2">
        <v>237</v>
      </c>
      <c r="W3199" s="8">
        <v>6.0128765233386984E-2</v>
      </c>
      <c r="X3199" s="2">
        <v>11529</v>
      </c>
      <c r="Y3199" s="45"/>
      <c r="AC3199" s="1" t="str">
        <f>IF(Table13[[#This Row],[TCS MP]]&gt;=Table13[[#This Row],[BMP]],IF(Table13[[#This Row],[TCS MP]]&lt;=Table13[[#This Row],[EMP]],"Good","EMP"),"BMP")</f>
        <v>EMP</v>
      </c>
    </row>
    <row r="3200" spans="1:29" ht="24" customHeight="1" x14ac:dyDescent="0.25">
      <c r="A3200" t="s">
        <v>5217</v>
      </c>
      <c r="B3200" t="s">
        <v>20674</v>
      </c>
      <c r="C3200">
        <v>7032</v>
      </c>
      <c r="D3200" t="s">
        <v>17074</v>
      </c>
      <c r="E3200" t="s">
        <v>5218</v>
      </c>
      <c r="F3200" s="9">
        <f>Table13[[#This Row],[ToMeasure]]-Table13[[#This Row],[FromMeasure]]</f>
        <v>0.23945271000000001</v>
      </c>
      <c r="G3200" s="5" t="s">
        <v>5219</v>
      </c>
      <c r="H3200" s="35">
        <v>0</v>
      </c>
      <c r="I3200" s="56"/>
      <c r="J3200" t="s">
        <v>1930</v>
      </c>
      <c r="K3200" s="58" t="s">
        <v>203</v>
      </c>
      <c r="L3200" s="35">
        <v>0.23945271000000001</v>
      </c>
      <c r="M3200" s="56"/>
      <c r="N3200" t="s">
        <v>5220</v>
      </c>
      <c r="O3200" s="2">
        <v>9680</v>
      </c>
      <c r="P3200" s="2">
        <v>0</v>
      </c>
      <c r="Q3200" s="2">
        <v>9680</v>
      </c>
      <c r="R3200" t="s">
        <v>5221</v>
      </c>
      <c r="S3200">
        <v>11</v>
      </c>
      <c r="T3200" t="s">
        <v>203</v>
      </c>
      <c r="U3200" s="2">
        <v>322</v>
      </c>
      <c r="V3200" s="2">
        <v>266</v>
      </c>
      <c r="W3200" s="8">
        <v>6.074380165289256E-2</v>
      </c>
      <c r="X3200" s="2">
        <v>12831</v>
      </c>
      <c r="Y3200" s="45"/>
      <c r="AC3200" s="1" t="str">
        <f>IF(Table13[[#This Row],[TCS MP]]&gt;=Table13[[#This Row],[BMP]],IF(Table13[[#This Row],[TCS MP]]&lt;=Table13[[#This Row],[EMP]],"Good","EMP"),"BMP")</f>
        <v>EMP</v>
      </c>
    </row>
    <row r="3201" spans="1:29" ht="24" customHeight="1" x14ac:dyDescent="0.25">
      <c r="A3201" t="s">
        <v>15506</v>
      </c>
      <c r="B3201" t="s">
        <v>20673</v>
      </c>
      <c r="C3201">
        <v>7031</v>
      </c>
      <c r="D3201" t="s">
        <v>17074</v>
      </c>
      <c r="E3201" t="s">
        <v>15507</v>
      </c>
      <c r="F3201" s="9">
        <f>Table13[[#This Row],[ToMeasure]]-Table13[[#This Row],[FromMeasure]]</f>
        <v>0.23977879999999999</v>
      </c>
      <c r="G3201" s="5" t="s">
        <v>5215</v>
      </c>
      <c r="H3201" s="35">
        <v>0</v>
      </c>
      <c r="I3201" s="56"/>
      <c r="J3201" t="s">
        <v>5214</v>
      </c>
      <c r="K3201" s="58" t="s">
        <v>203</v>
      </c>
      <c r="L3201" s="35">
        <v>0.23977879999999999</v>
      </c>
      <c r="M3201" s="56"/>
      <c r="N3201" t="s">
        <v>669</v>
      </c>
      <c r="O3201" s="2">
        <v>10769</v>
      </c>
      <c r="P3201" s="2">
        <v>0</v>
      </c>
      <c r="Q3201" s="2">
        <v>10769</v>
      </c>
      <c r="R3201" t="s">
        <v>15508</v>
      </c>
      <c r="S3201">
        <v>10</v>
      </c>
      <c r="T3201" t="s">
        <v>203</v>
      </c>
      <c r="U3201" s="2">
        <v>329</v>
      </c>
      <c r="V3201" s="2">
        <v>1276</v>
      </c>
      <c r="W3201" s="8">
        <v>0.14903890797659949</v>
      </c>
      <c r="X3201" s="2">
        <v>14275</v>
      </c>
      <c r="Y3201" s="45"/>
      <c r="AC3201" s="1" t="str">
        <f>IF(Table13[[#This Row],[TCS MP]]&gt;=Table13[[#This Row],[BMP]],IF(Table13[[#This Row],[TCS MP]]&lt;=Table13[[#This Row],[EMP]],"Good","EMP"),"BMP")</f>
        <v>EMP</v>
      </c>
    </row>
    <row r="3202" spans="1:29" ht="24" customHeight="1" x14ac:dyDescent="0.25">
      <c r="A3202" t="s">
        <v>12711</v>
      </c>
      <c r="B3202" t="s">
        <v>20675</v>
      </c>
      <c r="C3202">
        <v>7033</v>
      </c>
      <c r="D3202" t="s">
        <v>17074</v>
      </c>
      <c r="E3202" t="s">
        <v>12712</v>
      </c>
      <c r="F3202" s="9">
        <f>Table13[[#This Row],[ToMeasure]]-Table13[[#This Row],[FromMeasure]]</f>
        <v>0.24342531000000001</v>
      </c>
      <c r="G3202" s="5" t="s">
        <v>5220</v>
      </c>
      <c r="H3202" s="35">
        <v>0</v>
      </c>
      <c r="I3202" s="56"/>
      <c r="J3202" t="s">
        <v>5219</v>
      </c>
      <c r="K3202" s="58" t="s">
        <v>203</v>
      </c>
      <c r="L3202" s="35">
        <v>0.24342531000000001</v>
      </c>
      <c r="M3202" s="56"/>
      <c r="N3202" t="s">
        <v>1930</v>
      </c>
      <c r="O3202" s="2">
        <v>9366</v>
      </c>
      <c r="P3202" s="2">
        <v>0</v>
      </c>
      <c r="Q3202" s="2">
        <v>9366</v>
      </c>
      <c r="R3202" t="s">
        <v>12713</v>
      </c>
      <c r="S3202">
        <v>8</v>
      </c>
      <c r="T3202" t="s">
        <v>203</v>
      </c>
      <c r="U3202" s="2">
        <v>286</v>
      </c>
      <c r="V3202" s="2">
        <v>1110</v>
      </c>
      <c r="W3202" s="8">
        <v>0.14904975443092036</v>
      </c>
      <c r="X3202" s="2">
        <v>12415</v>
      </c>
      <c r="Y3202" s="45"/>
      <c r="AC3202" s="1" t="str">
        <f>IF(Table13[[#This Row],[TCS MP]]&gt;=Table13[[#This Row],[BMP]],IF(Table13[[#This Row],[TCS MP]]&lt;=Table13[[#This Row],[EMP]],"Good","EMP"),"BMP")</f>
        <v>EMP</v>
      </c>
    </row>
    <row r="3203" spans="1:29" ht="24" customHeight="1" x14ac:dyDescent="0.25">
      <c r="A3203" t="s">
        <v>15509</v>
      </c>
      <c r="B3203" t="s">
        <v>20677</v>
      </c>
      <c r="C3203">
        <v>7040</v>
      </c>
      <c r="D3203" t="s">
        <v>17074</v>
      </c>
      <c r="E3203" t="s">
        <v>15510</v>
      </c>
      <c r="F3203" s="9">
        <f>Table13[[#This Row],[ToMeasure]]-Table13[[#This Row],[FromMeasure]]</f>
        <v>0.28676879</v>
      </c>
      <c r="G3203" s="5" t="s">
        <v>12716</v>
      </c>
      <c r="H3203" s="35">
        <v>0</v>
      </c>
      <c r="I3203" s="56"/>
      <c r="J3203" t="s">
        <v>669</v>
      </c>
      <c r="K3203" s="58" t="s">
        <v>203</v>
      </c>
      <c r="L3203" s="35">
        <v>0.28676879</v>
      </c>
      <c r="M3203" s="56"/>
      <c r="N3203" t="s">
        <v>5231</v>
      </c>
      <c r="O3203" s="2">
        <v>12955</v>
      </c>
      <c r="P3203" s="2">
        <v>0</v>
      </c>
      <c r="Q3203" s="2">
        <v>12955</v>
      </c>
      <c r="R3203" t="s">
        <v>15511</v>
      </c>
      <c r="S3203">
        <v>8</v>
      </c>
      <c r="T3203" t="s">
        <v>203</v>
      </c>
      <c r="U3203" s="2">
        <v>439</v>
      </c>
      <c r="V3203" s="2">
        <v>364</v>
      </c>
      <c r="W3203" s="8">
        <v>6.1983790042454648E-2</v>
      </c>
      <c r="X3203" s="2">
        <v>17172</v>
      </c>
      <c r="Y3203" s="45"/>
      <c r="AC3203" s="1" t="str">
        <f>IF(Table13[[#This Row],[TCS MP]]&gt;=Table13[[#This Row],[BMP]],IF(Table13[[#This Row],[TCS MP]]&lt;=Table13[[#This Row],[EMP]],"Good","EMP"),"BMP")</f>
        <v>EMP</v>
      </c>
    </row>
    <row r="3204" spans="1:29" ht="24" customHeight="1" x14ac:dyDescent="0.25">
      <c r="A3204" t="s">
        <v>15512</v>
      </c>
      <c r="B3204" t="s">
        <v>20679</v>
      </c>
      <c r="C3204">
        <v>7042</v>
      </c>
      <c r="D3204" t="s">
        <v>17074</v>
      </c>
      <c r="E3204" t="s">
        <v>15513</v>
      </c>
      <c r="F3204" s="9">
        <f>Table13[[#This Row],[ToMeasure]]-Table13[[#This Row],[FromMeasure]]</f>
        <v>0.3005719</v>
      </c>
      <c r="G3204" s="5" t="s">
        <v>9572</v>
      </c>
      <c r="H3204" s="35">
        <v>0</v>
      </c>
      <c r="I3204" s="56"/>
      <c r="J3204" t="s">
        <v>1930</v>
      </c>
      <c r="K3204" s="58" t="s">
        <v>203</v>
      </c>
      <c r="L3204" s="35">
        <v>0.3005719</v>
      </c>
      <c r="M3204" s="56"/>
      <c r="N3204" t="s">
        <v>5231</v>
      </c>
      <c r="O3204" s="2">
        <v>13195</v>
      </c>
      <c r="P3204" s="2">
        <v>0</v>
      </c>
      <c r="Q3204" s="2">
        <v>13195</v>
      </c>
      <c r="R3204" t="s">
        <v>15514</v>
      </c>
      <c r="S3204">
        <v>10</v>
      </c>
      <c r="T3204" t="s">
        <v>203</v>
      </c>
      <c r="U3204" s="2">
        <v>449</v>
      </c>
      <c r="V3204" s="2">
        <v>373</v>
      </c>
      <c r="W3204" s="8">
        <v>6.2296324365289882E-2</v>
      </c>
      <c r="X3204" s="2">
        <v>17490</v>
      </c>
      <c r="Y3204" s="45"/>
      <c r="AC3204" s="1" t="str">
        <f>IF(Table13[[#This Row],[TCS MP]]&gt;=Table13[[#This Row],[BMP]],IF(Table13[[#This Row],[TCS MP]]&lt;=Table13[[#This Row],[EMP]],"Good","EMP"),"BMP")</f>
        <v>EMP</v>
      </c>
    </row>
    <row r="3205" spans="1:29" ht="24" customHeight="1" x14ac:dyDescent="0.25">
      <c r="A3205" t="s">
        <v>12714</v>
      </c>
      <c r="B3205" t="s">
        <v>20678</v>
      </c>
      <c r="C3205">
        <v>7041</v>
      </c>
      <c r="D3205" t="s">
        <v>17074</v>
      </c>
      <c r="E3205" t="s">
        <v>12715</v>
      </c>
      <c r="F3205" s="9">
        <f>Table13[[#This Row],[ToMeasure]]-Table13[[#This Row],[FromMeasure]]</f>
        <v>0.27960935999999997</v>
      </c>
      <c r="G3205" s="5" t="s">
        <v>5231</v>
      </c>
      <c r="H3205" s="35">
        <v>0</v>
      </c>
      <c r="I3205" s="56"/>
      <c r="J3205" t="s">
        <v>12716</v>
      </c>
      <c r="K3205" s="58" t="s">
        <v>203</v>
      </c>
      <c r="L3205" s="35">
        <v>0.27960935999999997</v>
      </c>
      <c r="M3205" s="56"/>
      <c r="N3205" t="s">
        <v>669</v>
      </c>
      <c r="O3205" s="2">
        <v>11668</v>
      </c>
      <c r="P3205" s="2">
        <v>0</v>
      </c>
      <c r="Q3205" s="2">
        <v>11668</v>
      </c>
      <c r="R3205" t="s">
        <v>12717</v>
      </c>
      <c r="S3205">
        <v>9</v>
      </c>
      <c r="T3205" t="s">
        <v>203</v>
      </c>
      <c r="U3205" s="2">
        <v>357</v>
      </c>
      <c r="V3205" s="2">
        <v>1381</v>
      </c>
      <c r="W3205" s="8">
        <v>0.14895440521083306</v>
      </c>
      <c r="X3205" s="2">
        <v>15466</v>
      </c>
      <c r="Y3205" s="45"/>
      <c r="AC3205" s="1" t="str">
        <f>IF(Table13[[#This Row],[TCS MP]]&gt;=Table13[[#This Row],[BMP]],IF(Table13[[#This Row],[TCS MP]]&lt;=Table13[[#This Row],[EMP]],"Good","EMP"),"BMP")</f>
        <v>EMP</v>
      </c>
    </row>
    <row r="3206" spans="1:29" ht="24" customHeight="1" x14ac:dyDescent="0.25">
      <c r="A3206" t="s">
        <v>15515</v>
      </c>
      <c r="B3206" t="s">
        <v>20680</v>
      </c>
      <c r="C3206">
        <v>7043</v>
      </c>
      <c r="D3206" t="s">
        <v>17074</v>
      </c>
      <c r="E3206" t="s">
        <v>15516</v>
      </c>
      <c r="F3206" s="9">
        <f>Table13[[#This Row],[ToMeasure]]-Table13[[#This Row],[FromMeasure]]</f>
        <v>0.29631278</v>
      </c>
      <c r="G3206" s="5" t="s">
        <v>5226</v>
      </c>
      <c r="H3206" s="35">
        <v>0</v>
      </c>
      <c r="I3206" s="56"/>
      <c r="J3206" t="s">
        <v>12716</v>
      </c>
      <c r="K3206" s="58" t="s">
        <v>203</v>
      </c>
      <c r="L3206" s="35">
        <v>0.29631278</v>
      </c>
      <c r="M3206" s="56"/>
      <c r="N3206" t="s">
        <v>1930</v>
      </c>
      <c r="O3206" s="2">
        <v>10897</v>
      </c>
      <c r="P3206" s="2">
        <v>0</v>
      </c>
      <c r="Q3206" s="2">
        <v>10897</v>
      </c>
      <c r="R3206" t="s">
        <v>15517</v>
      </c>
      <c r="S3206">
        <v>7</v>
      </c>
      <c r="T3206" t="s">
        <v>203</v>
      </c>
      <c r="U3206" s="2">
        <v>331</v>
      </c>
      <c r="V3206" s="2">
        <v>1289</v>
      </c>
      <c r="W3206" s="8">
        <v>0.14866477012021656</v>
      </c>
      <c r="X3206" s="2">
        <v>14444</v>
      </c>
      <c r="Y3206" s="45"/>
      <c r="AC3206" s="1" t="str">
        <f>IF(Table13[[#This Row],[TCS MP]]&gt;=Table13[[#This Row],[BMP]],IF(Table13[[#This Row],[TCS MP]]&lt;=Table13[[#This Row],[EMP]],"Good","EMP"),"BMP")</f>
        <v>EMP</v>
      </c>
    </row>
    <row r="3207" spans="1:29" ht="24" customHeight="1" x14ac:dyDescent="0.25">
      <c r="A3207" t="s">
        <v>5222</v>
      </c>
      <c r="C3207" t="s">
        <v>203</v>
      </c>
      <c r="D3207" t="s">
        <v>17074</v>
      </c>
      <c r="E3207" t="s">
        <v>5223</v>
      </c>
      <c r="F3207" s="9">
        <f>Table13[[#This Row],[ToMeasure]]-Table13[[#This Row],[FromMeasure]]</f>
        <v>4.5412729999999998E-2</v>
      </c>
      <c r="G3207" s="5" t="s">
        <v>5224</v>
      </c>
      <c r="H3207" s="35">
        <v>0</v>
      </c>
      <c r="I3207" s="56"/>
      <c r="J3207" t="s">
        <v>5225</v>
      </c>
      <c r="K3207" s="58" t="s">
        <v>203</v>
      </c>
      <c r="L3207" s="35">
        <v>4.5412729999999998E-2</v>
      </c>
      <c r="M3207" s="56"/>
      <c r="N3207" t="s">
        <v>5226</v>
      </c>
      <c r="O3207" s="2" t="s">
        <v>203</v>
      </c>
      <c r="P3207" s="2" t="s">
        <v>203</v>
      </c>
      <c r="Q3207" s="2" t="s">
        <v>203</v>
      </c>
      <c r="R3207" t="s">
        <v>203</v>
      </c>
      <c r="S3207" t="s">
        <v>203</v>
      </c>
      <c r="T3207" t="s">
        <v>203</v>
      </c>
      <c r="U3207" s="2" t="s">
        <v>203</v>
      </c>
      <c r="V3207" s="2" t="s">
        <v>203</v>
      </c>
      <c r="W3207" s="8" t="s">
        <v>203</v>
      </c>
      <c r="X3207" s="2" t="s">
        <v>203</v>
      </c>
      <c r="Y3207" s="45"/>
      <c r="AC3207" s="1" t="str">
        <f>IF(Table13[[#This Row],[TCS MP]]&gt;=Table13[[#This Row],[BMP]],IF(Table13[[#This Row],[TCS MP]]&lt;=Table13[[#This Row],[EMP]],"Good","EMP"),"BMP")</f>
        <v>EMP</v>
      </c>
    </row>
    <row r="3208" spans="1:29" ht="24" customHeight="1" x14ac:dyDescent="0.25">
      <c r="A3208" t="s">
        <v>5227</v>
      </c>
      <c r="C3208" t="s">
        <v>203</v>
      </c>
      <c r="D3208" t="s">
        <v>17074</v>
      </c>
      <c r="E3208" t="s">
        <v>5228</v>
      </c>
      <c r="F3208" s="9">
        <f>Table13[[#This Row],[ToMeasure]]-Table13[[#This Row],[FromMeasure]]</f>
        <v>4.827451E-2</v>
      </c>
      <c r="G3208" s="5" t="s">
        <v>5229</v>
      </c>
      <c r="H3208" s="35">
        <v>0</v>
      </c>
      <c r="I3208" s="56"/>
      <c r="J3208" t="s">
        <v>5230</v>
      </c>
      <c r="K3208" s="58" t="s">
        <v>203</v>
      </c>
      <c r="L3208" s="35">
        <v>4.827451E-2</v>
      </c>
      <c r="M3208" s="56"/>
      <c r="N3208" t="s">
        <v>5231</v>
      </c>
      <c r="O3208" s="2" t="s">
        <v>203</v>
      </c>
      <c r="P3208" s="2" t="s">
        <v>203</v>
      </c>
      <c r="Q3208" s="2" t="s">
        <v>203</v>
      </c>
      <c r="R3208" t="s">
        <v>203</v>
      </c>
      <c r="S3208" t="s">
        <v>203</v>
      </c>
      <c r="T3208" t="s">
        <v>203</v>
      </c>
      <c r="U3208" s="2" t="s">
        <v>203</v>
      </c>
      <c r="V3208" s="2" t="s">
        <v>203</v>
      </c>
      <c r="W3208" s="8" t="s">
        <v>203</v>
      </c>
      <c r="X3208" s="2" t="s">
        <v>203</v>
      </c>
      <c r="Y3208" s="45"/>
      <c r="AC3208" s="1" t="str">
        <f>IF(Table13[[#This Row],[TCS MP]]&gt;=Table13[[#This Row],[BMP]],IF(Table13[[#This Row],[TCS MP]]&lt;=Table13[[#This Row],[EMP]],"Good","EMP"),"BMP")</f>
        <v>EMP</v>
      </c>
    </row>
    <row r="3209" spans="1:29" ht="24" customHeight="1" x14ac:dyDescent="0.25">
      <c r="A3209" t="s">
        <v>12718</v>
      </c>
      <c r="C3209" t="s">
        <v>203</v>
      </c>
      <c r="D3209" t="s">
        <v>17074</v>
      </c>
      <c r="E3209" t="s">
        <v>12719</v>
      </c>
      <c r="F3209" s="9">
        <f>Table13[[#This Row],[ToMeasure]]-Table13[[#This Row],[FromMeasure]]</f>
        <v>4.66103E-2</v>
      </c>
      <c r="G3209" s="5" t="s">
        <v>5230</v>
      </c>
      <c r="H3209" s="35">
        <v>0</v>
      </c>
      <c r="I3209" s="56"/>
      <c r="J3209" t="s">
        <v>12716</v>
      </c>
      <c r="K3209" s="58" t="s">
        <v>203</v>
      </c>
      <c r="L3209" s="35">
        <v>4.66103E-2</v>
      </c>
      <c r="M3209" s="56"/>
      <c r="N3209" t="s">
        <v>5229</v>
      </c>
      <c r="O3209" s="2" t="s">
        <v>203</v>
      </c>
      <c r="P3209" s="2" t="s">
        <v>203</v>
      </c>
      <c r="Q3209" s="2" t="s">
        <v>203</v>
      </c>
      <c r="R3209" t="s">
        <v>203</v>
      </c>
      <c r="S3209" t="s">
        <v>203</v>
      </c>
      <c r="T3209" t="s">
        <v>203</v>
      </c>
      <c r="U3209" s="2" t="s">
        <v>203</v>
      </c>
      <c r="V3209" s="2" t="s">
        <v>203</v>
      </c>
      <c r="W3209" s="8" t="s">
        <v>203</v>
      </c>
      <c r="X3209" s="2" t="s">
        <v>203</v>
      </c>
      <c r="Y3209" s="45"/>
      <c r="AC3209" s="1" t="str">
        <f>IF(Table13[[#This Row],[TCS MP]]&gt;=Table13[[#This Row],[BMP]],IF(Table13[[#This Row],[TCS MP]]&lt;=Table13[[#This Row],[EMP]],"Good","EMP"),"BMP")</f>
        <v>EMP</v>
      </c>
    </row>
    <row r="3210" spans="1:29" ht="24" customHeight="1" x14ac:dyDescent="0.25">
      <c r="A3210" t="s">
        <v>9570</v>
      </c>
      <c r="C3210" t="s">
        <v>203</v>
      </c>
      <c r="D3210" t="s">
        <v>17074</v>
      </c>
      <c r="E3210" t="s">
        <v>9571</v>
      </c>
      <c r="F3210" s="9">
        <f>Table13[[#This Row],[ToMeasure]]-Table13[[#This Row],[FromMeasure]]</f>
        <v>5.1322520000000003E-2</v>
      </c>
      <c r="G3210" s="5" t="s">
        <v>5225</v>
      </c>
      <c r="H3210" s="35">
        <v>0</v>
      </c>
      <c r="I3210" s="56"/>
      <c r="J3210" t="s">
        <v>9572</v>
      </c>
      <c r="K3210" s="58" t="s">
        <v>203</v>
      </c>
      <c r="L3210" s="35">
        <v>5.1322520000000003E-2</v>
      </c>
      <c r="M3210" s="56"/>
      <c r="N3210" t="s">
        <v>5224</v>
      </c>
      <c r="O3210" s="2" t="s">
        <v>203</v>
      </c>
      <c r="P3210" s="2" t="s">
        <v>203</v>
      </c>
      <c r="Q3210" s="2" t="s">
        <v>203</v>
      </c>
      <c r="R3210" t="s">
        <v>203</v>
      </c>
      <c r="S3210" t="s">
        <v>203</v>
      </c>
      <c r="T3210" t="s">
        <v>203</v>
      </c>
      <c r="U3210" s="2" t="s">
        <v>203</v>
      </c>
      <c r="V3210" s="2" t="s">
        <v>203</v>
      </c>
      <c r="W3210" s="8" t="s">
        <v>203</v>
      </c>
      <c r="X3210" s="2" t="s">
        <v>203</v>
      </c>
      <c r="Y3210" s="45"/>
      <c r="AC3210" s="1" t="str">
        <f>IF(Table13[[#This Row],[TCS MP]]&gt;=Table13[[#This Row],[BMP]],IF(Table13[[#This Row],[TCS MP]]&lt;=Table13[[#This Row],[EMP]],"Good","EMP"),"BMP")</f>
        <v>EMP</v>
      </c>
    </row>
    <row r="3211" spans="1:29" ht="24" customHeight="1" x14ac:dyDescent="0.25">
      <c r="A3211" t="s">
        <v>12720</v>
      </c>
      <c r="B3211" t="s">
        <v>21044</v>
      </c>
      <c r="C3211">
        <v>7710</v>
      </c>
      <c r="D3211" t="s">
        <v>17074</v>
      </c>
      <c r="E3211" t="s">
        <v>12721</v>
      </c>
      <c r="F3211" s="9">
        <f>Table13[[#This Row],[ToMeasure]]-Table13[[#This Row],[FromMeasure]]</f>
        <v>0.24092274999999999</v>
      </c>
      <c r="G3211" s="5" t="s">
        <v>12722</v>
      </c>
      <c r="H3211" s="35">
        <v>0</v>
      </c>
      <c r="I3211" s="56"/>
      <c r="J3211" t="s">
        <v>669</v>
      </c>
      <c r="K3211" s="58" t="s">
        <v>203</v>
      </c>
      <c r="L3211" s="35">
        <v>0.24092274999999999</v>
      </c>
      <c r="M3211" s="56"/>
      <c r="N3211" t="s">
        <v>12723</v>
      </c>
      <c r="O3211" s="2">
        <v>2677</v>
      </c>
      <c r="P3211" s="2">
        <v>0</v>
      </c>
      <c r="Q3211" s="2">
        <v>2677</v>
      </c>
      <c r="R3211" t="s">
        <v>12724</v>
      </c>
      <c r="S3211">
        <v>13</v>
      </c>
      <c r="T3211" t="s">
        <v>203</v>
      </c>
      <c r="U3211" s="2">
        <v>88</v>
      </c>
      <c r="V3211" s="2">
        <v>72</v>
      </c>
      <c r="W3211" s="8">
        <v>5.9768397459843109E-2</v>
      </c>
      <c r="X3211" s="2">
        <v>3548</v>
      </c>
      <c r="Y3211" s="45"/>
      <c r="AC3211" s="1" t="str">
        <f>IF(Table13[[#This Row],[TCS MP]]&gt;=Table13[[#This Row],[BMP]],IF(Table13[[#This Row],[TCS MP]]&lt;=Table13[[#This Row],[EMP]],"Good","EMP"),"BMP")</f>
        <v>EMP</v>
      </c>
    </row>
    <row r="3212" spans="1:29" ht="24" customHeight="1" x14ac:dyDescent="0.25">
      <c r="A3212" t="s">
        <v>9573</v>
      </c>
      <c r="B3212" t="s">
        <v>21046</v>
      </c>
      <c r="C3212">
        <v>7712</v>
      </c>
      <c r="D3212" t="s">
        <v>17074</v>
      </c>
      <c r="E3212" t="s">
        <v>9574</v>
      </c>
      <c r="F3212" s="9">
        <f>Table13[[#This Row],[ToMeasure]]-Table13[[#This Row],[FromMeasure]]</f>
        <v>0.24664170999999999</v>
      </c>
      <c r="G3212" s="5" t="s">
        <v>9575</v>
      </c>
      <c r="H3212" s="35">
        <v>0</v>
      </c>
      <c r="I3212" s="56"/>
      <c r="J3212" t="s">
        <v>1930</v>
      </c>
      <c r="K3212" s="58" t="s">
        <v>203</v>
      </c>
      <c r="L3212" s="35">
        <v>0.24664170999999999</v>
      </c>
      <c r="M3212" s="56"/>
      <c r="N3212" t="s">
        <v>9576</v>
      </c>
      <c r="O3212" s="2">
        <v>2335</v>
      </c>
      <c r="P3212" s="2">
        <v>0</v>
      </c>
      <c r="Q3212" s="2">
        <v>2335</v>
      </c>
      <c r="R3212" t="s">
        <v>9577</v>
      </c>
      <c r="S3212">
        <v>13</v>
      </c>
      <c r="T3212" t="s">
        <v>203</v>
      </c>
      <c r="U3212" s="2">
        <v>77</v>
      </c>
      <c r="V3212" s="2">
        <v>66</v>
      </c>
      <c r="W3212" s="8">
        <v>6.1241970021413274E-2</v>
      </c>
      <c r="X3212" s="2">
        <v>3095</v>
      </c>
      <c r="Y3212" s="45"/>
      <c r="AC3212" s="1" t="str">
        <f>IF(Table13[[#This Row],[TCS MP]]&gt;=Table13[[#This Row],[BMP]],IF(Table13[[#This Row],[TCS MP]]&lt;=Table13[[#This Row],[EMP]],"Good","EMP"),"BMP")</f>
        <v>EMP</v>
      </c>
    </row>
    <row r="3213" spans="1:29" ht="24" customHeight="1" x14ac:dyDescent="0.25">
      <c r="A3213" t="s">
        <v>15518</v>
      </c>
      <c r="B3213" t="s">
        <v>21045</v>
      </c>
      <c r="C3213">
        <v>7711</v>
      </c>
      <c r="D3213" t="s">
        <v>17074</v>
      </c>
      <c r="E3213" t="s">
        <v>15519</v>
      </c>
      <c r="F3213" s="9">
        <f>Table13[[#This Row],[ToMeasure]]-Table13[[#This Row],[FromMeasure]]</f>
        <v>0.24920001</v>
      </c>
      <c r="G3213" s="5" t="s">
        <v>12723</v>
      </c>
      <c r="H3213" s="35">
        <v>0</v>
      </c>
      <c r="I3213" s="56"/>
      <c r="J3213" t="s">
        <v>12722</v>
      </c>
      <c r="K3213" s="58" t="s">
        <v>203</v>
      </c>
      <c r="L3213" s="35">
        <v>0.24920001</v>
      </c>
      <c r="M3213" s="56"/>
      <c r="N3213" t="s">
        <v>669</v>
      </c>
      <c r="O3213" s="2">
        <v>1700</v>
      </c>
      <c r="P3213" s="2">
        <v>0</v>
      </c>
      <c r="Q3213" s="2">
        <v>1700</v>
      </c>
      <c r="R3213" t="s">
        <v>15520</v>
      </c>
      <c r="S3213">
        <v>12</v>
      </c>
      <c r="T3213" t="s">
        <v>203</v>
      </c>
      <c r="U3213" s="2">
        <v>51</v>
      </c>
      <c r="V3213" s="2">
        <v>201</v>
      </c>
      <c r="W3213" s="8">
        <v>0.14823529411764705</v>
      </c>
      <c r="X3213" s="2">
        <v>2253</v>
      </c>
      <c r="Y3213" s="45"/>
      <c r="AC3213" s="1" t="str">
        <f>IF(Table13[[#This Row],[TCS MP]]&gt;=Table13[[#This Row],[BMP]],IF(Table13[[#This Row],[TCS MP]]&lt;=Table13[[#This Row],[EMP]],"Good","EMP"),"BMP")</f>
        <v>EMP</v>
      </c>
    </row>
    <row r="3214" spans="1:29" ht="24" customHeight="1" x14ac:dyDescent="0.25">
      <c r="A3214" t="s">
        <v>9578</v>
      </c>
      <c r="B3214" t="s">
        <v>21047</v>
      </c>
      <c r="C3214">
        <v>7713</v>
      </c>
      <c r="D3214" t="s">
        <v>17074</v>
      </c>
      <c r="E3214" t="s">
        <v>9579</v>
      </c>
      <c r="F3214" s="9">
        <f>Table13[[#This Row],[ToMeasure]]-Table13[[#This Row],[FromMeasure]]</f>
        <v>0.24059391999999999</v>
      </c>
      <c r="G3214" s="5" t="s">
        <v>9576</v>
      </c>
      <c r="H3214" s="35">
        <v>0</v>
      </c>
      <c r="I3214" s="56"/>
      <c r="J3214" t="s">
        <v>9575</v>
      </c>
      <c r="K3214" s="58" t="s">
        <v>203</v>
      </c>
      <c r="L3214" s="35">
        <v>0.24059391999999999</v>
      </c>
      <c r="M3214" s="56"/>
      <c r="N3214" t="s">
        <v>1930</v>
      </c>
      <c r="O3214" s="2">
        <v>1529</v>
      </c>
      <c r="P3214" s="2">
        <v>0</v>
      </c>
      <c r="Q3214" s="2">
        <v>1529</v>
      </c>
      <c r="R3214" t="s">
        <v>9580</v>
      </c>
      <c r="S3214">
        <v>10</v>
      </c>
      <c r="T3214" t="s">
        <v>203</v>
      </c>
      <c r="U3214" s="2">
        <v>45</v>
      </c>
      <c r="V3214" s="2">
        <v>180</v>
      </c>
      <c r="W3214" s="8">
        <v>0.14715500327011119</v>
      </c>
      <c r="X3214" s="2">
        <v>2027</v>
      </c>
      <c r="Y3214" s="45"/>
      <c r="AC3214" s="1" t="str">
        <f>IF(Table13[[#This Row],[TCS MP]]&gt;=Table13[[#This Row],[BMP]],IF(Table13[[#This Row],[TCS MP]]&lt;=Table13[[#This Row],[EMP]],"Good","EMP"),"BMP")</f>
        <v>EMP</v>
      </c>
    </row>
    <row r="3215" spans="1:29" ht="24" customHeight="1" x14ac:dyDescent="0.25">
      <c r="A3215" t="s">
        <v>15521</v>
      </c>
      <c r="C3215" t="s">
        <v>203</v>
      </c>
      <c r="D3215" t="s">
        <v>17074</v>
      </c>
      <c r="E3215" t="s">
        <v>15522</v>
      </c>
      <c r="F3215" s="9">
        <f>Table13[[#This Row],[ToMeasure]]-Table13[[#This Row],[FromMeasure]]</f>
        <v>0.22222310000000001</v>
      </c>
      <c r="G3215" s="5" t="s">
        <v>203</v>
      </c>
      <c r="H3215" s="35">
        <v>0</v>
      </c>
      <c r="I3215" s="56"/>
      <c r="J3215" t="s">
        <v>203</v>
      </c>
      <c r="K3215" s="58" t="s">
        <v>203</v>
      </c>
      <c r="L3215" s="35">
        <v>0.22222310000000001</v>
      </c>
      <c r="M3215" s="56"/>
      <c r="N3215" t="s">
        <v>203</v>
      </c>
      <c r="O3215" s="2" t="s">
        <v>203</v>
      </c>
      <c r="P3215" s="2" t="s">
        <v>203</v>
      </c>
      <c r="Q3215" s="2">
        <v>900</v>
      </c>
      <c r="R3215" t="s">
        <v>17072</v>
      </c>
      <c r="S3215" t="s">
        <v>203</v>
      </c>
      <c r="T3215" t="s">
        <v>203</v>
      </c>
      <c r="U3215" s="2" t="s">
        <v>203</v>
      </c>
      <c r="V3215" s="2" t="s">
        <v>203</v>
      </c>
      <c r="W3215" s="8" t="s">
        <v>203</v>
      </c>
      <c r="X3215" s="2">
        <v>1513</v>
      </c>
      <c r="Y3215" s="45"/>
      <c r="AC3215" s="1" t="str">
        <f>IF(Table13[[#This Row],[TCS MP]]&gt;=Table13[[#This Row],[BMP]],IF(Table13[[#This Row],[TCS MP]]&lt;=Table13[[#This Row],[EMP]],"Good","EMP"),"BMP")</f>
        <v>EMP</v>
      </c>
    </row>
    <row r="3216" spans="1:29" ht="24" customHeight="1" x14ac:dyDescent="0.25">
      <c r="A3216" t="s">
        <v>12725</v>
      </c>
      <c r="C3216" t="s">
        <v>203</v>
      </c>
      <c r="D3216" t="s">
        <v>17074</v>
      </c>
      <c r="E3216" t="s">
        <v>12726</v>
      </c>
      <c r="F3216" s="9">
        <f>Table13[[#This Row],[ToMeasure]]-Table13[[#This Row],[FromMeasure]]</f>
        <v>0.20436270000000001</v>
      </c>
      <c r="G3216" s="5" t="s">
        <v>203</v>
      </c>
      <c r="H3216" s="35">
        <v>0</v>
      </c>
      <c r="I3216" s="56"/>
      <c r="J3216" t="s">
        <v>203</v>
      </c>
      <c r="K3216" s="58" t="s">
        <v>203</v>
      </c>
      <c r="L3216" s="35">
        <v>0.20436270000000001</v>
      </c>
      <c r="M3216" s="56"/>
      <c r="N3216" t="s">
        <v>203</v>
      </c>
      <c r="O3216" s="2" t="s">
        <v>203</v>
      </c>
      <c r="P3216" s="2" t="s">
        <v>203</v>
      </c>
      <c r="Q3216" s="2">
        <v>800</v>
      </c>
      <c r="R3216" t="s">
        <v>17072</v>
      </c>
      <c r="S3216" t="s">
        <v>203</v>
      </c>
      <c r="T3216" t="s">
        <v>203</v>
      </c>
      <c r="U3216" s="2" t="s">
        <v>203</v>
      </c>
      <c r="V3216" s="2" t="s">
        <v>203</v>
      </c>
      <c r="W3216" s="8" t="s">
        <v>203</v>
      </c>
      <c r="X3216" s="2">
        <v>1345</v>
      </c>
      <c r="Y3216" s="45"/>
      <c r="AC3216" s="1" t="str">
        <f>IF(Table13[[#This Row],[TCS MP]]&gt;=Table13[[#This Row],[BMP]],IF(Table13[[#This Row],[TCS MP]]&lt;=Table13[[#This Row],[EMP]],"Good","EMP"),"BMP")</f>
        <v>EMP</v>
      </c>
    </row>
    <row r="3217" spans="1:29" ht="24" customHeight="1" x14ac:dyDescent="0.25">
      <c r="A3217" t="s">
        <v>5232</v>
      </c>
      <c r="C3217" t="s">
        <v>203</v>
      </c>
      <c r="D3217" t="s">
        <v>17074</v>
      </c>
      <c r="E3217" t="s">
        <v>5233</v>
      </c>
      <c r="F3217" s="9">
        <f>Table13[[#This Row],[ToMeasure]]-Table13[[#This Row],[FromMeasure]]</f>
        <v>0.20058300000000001</v>
      </c>
      <c r="G3217" s="5" t="s">
        <v>203</v>
      </c>
      <c r="H3217" s="35">
        <v>0</v>
      </c>
      <c r="I3217" s="56"/>
      <c r="J3217" t="s">
        <v>203</v>
      </c>
      <c r="K3217" s="58" t="s">
        <v>203</v>
      </c>
      <c r="L3217" s="35">
        <v>0.20058300000000001</v>
      </c>
      <c r="M3217" s="56"/>
      <c r="N3217" t="s">
        <v>203</v>
      </c>
      <c r="O3217" s="2" t="s">
        <v>203</v>
      </c>
      <c r="P3217" s="2" t="s">
        <v>203</v>
      </c>
      <c r="Q3217" s="2">
        <v>600</v>
      </c>
      <c r="R3217" t="s">
        <v>17072</v>
      </c>
      <c r="S3217" t="s">
        <v>203</v>
      </c>
      <c r="T3217" t="s">
        <v>203</v>
      </c>
      <c r="U3217" s="2" t="s">
        <v>203</v>
      </c>
      <c r="V3217" s="2" t="s">
        <v>203</v>
      </c>
      <c r="W3217" s="8" t="s">
        <v>203</v>
      </c>
      <c r="X3217" s="2">
        <v>1009</v>
      </c>
      <c r="Y3217" s="45"/>
      <c r="AC3217" s="1" t="str">
        <f>IF(Table13[[#This Row],[TCS MP]]&gt;=Table13[[#This Row],[BMP]],IF(Table13[[#This Row],[TCS MP]]&lt;=Table13[[#This Row],[EMP]],"Good","EMP"),"BMP")</f>
        <v>EMP</v>
      </c>
    </row>
    <row r="3218" spans="1:29" ht="24" customHeight="1" x14ac:dyDescent="0.25">
      <c r="A3218" t="s">
        <v>5234</v>
      </c>
      <c r="C3218" t="s">
        <v>203</v>
      </c>
      <c r="D3218" t="s">
        <v>17074</v>
      </c>
      <c r="E3218" t="s">
        <v>5235</v>
      </c>
      <c r="F3218" s="9">
        <f>Table13[[#This Row],[ToMeasure]]-Table13[[#This Row],[FromMeasure]]</f>
        <v>0.218394</v>
      </c>
      <c r="G3218" s="5" t="s">
        <v>203</v>
      </c>
      <c r="H3218" s="35">
        <v>0</v>
      </c>
      <c r="I3218" s="56"/>
      <c r="J3218" t="s">
        <v>203</v>
      </c>
      <c r="K3218" s="58" t="s">
        <v>203</v>
      </c>
      <c r="L3218" s="35">
        <v>0.218394</v>
      </c>
      <c r="M3218" s="56"/>
      <c r="N3218" t="s">
        <v>203</v>
      </c>
      <c r="O3218" s="2" t="s">
        <v>203</v>
      </c>
      <c r="P3218" s="2" t="s">
        <v>203</v>
      </c>
      <c r="Q3218" s="2">
        <v>500</v>
      </c>
      <c r="R3218" t="s">
        <v>17072</v>
      </c>
      <c r="S3218" t="s">
        <v>203</v>
      </c>
      <c r="T3218" t="s">
        <v>203</v>
      </c>
      <c r="U3218" s="2" t="s">
        <v>203</v>
      </c>
      <c r="V3218" s="2" t="s">
        <v>203</v>
      </c>
      <c r="W3218" s="8" t="s">
        <v>203</v>
      </c>
      <c r="X3218" s="2">
        <v>841</v>
      </c>
      <c r="Y3218" s="45"/>
      <c r="AC3218" s="1" t="str">
        <f>IF(Table13[[#This Row],[TCS MP]]&gt;=Table13[[#This Row],[BMP]],IF(Table13[[#This Row],[TCS MP]]&lt;=Table13[[#This Row],[EMP]],"Good","EMP"),"BMP")</f>
        <v>EMP</v>
      </c>
    </row>
    <row r="3219" spans="1:29" ht="24" customHeight="1" x14ac:dyDescent="0.25">
      <c r="A3219" t="s">
        <v>15523</v>
      </c>
      <c r="B3219" t="s">
        <v>20682</v>
      </c>
      <c r="C3219">
        <v>7050</v>
      </c>
      <c r="D3219" t="s">
        <v>17074</v>
      </c>
      <c r="E3219" t="s">
        <v>15524</v>
      </c>
      <c r="F3219" s="9">
        <f>Table13[[#This Row],[ToMeasure]]-Table13[[#This Row],[FromMeasure]]</f>
        <v>0.29132280999999999</v>
      </c>
      <c r="G3219" s="5" t="s">
        <v>5243</v>
      </c>
      <c r="H3219" s="35">
        <v>0</v>
      </c>
      <c r="I3219" s="56"/>
      <c r="J3219" t="s">
        <v>669</v>
      </c>
      <c r="K3219" s="58" t="s">
        <v>203</v>
      </c>
      <c r="L3219" s="35">
        <v>0.29132280999999999</v>
      </c>
      <c r="M3219" s="56"/>
      <c r="N3219" t="s">
        <v>5239</v>
      </c>
      <c r="O3219" s="2">
        <v>13572</v>
      </c>
      <c r="P3219" s="2">
        <v>0</v>
      </c>
      <c r="Q3219" s="2">
        <v>13572</v>
      </c>
      <c r="R3219" t="s">
        <v>15525</v>
      </c>
      <c r="S3219">
        <v>7</v>
      </c>
      <c r="T3219" t="s">
        <v>203</v>
      </c>
      <c r="U3219" s="2">
        <v>499</v>
      </c>
      <c r="V3219" s="2">
        <v>415</v>
      </c>
      <c r="W3219" s="8">
        <v>6.7344532861774248E-2</v>
      </c>
      <c r="X3219" s="2">
        <v>17990</v>
      </c>
      <c r="Y3219" s="45"/>
      <c r="AC3219" s="1" t="str">
        <f>IF(Table13[[#This Row],[TCS MP]]&gt;=Table13[[#This Row],[BMP]],IF(Table13[[#This Row],[TCS MP]]&lt;=Table13[[#This Row],[EMP]],"Good","EMP"),"BMP")</f>
        <v>EMP</v>
      </c>
    </row>
    <row r="3220" spans="1:29" ht="24" customHeight="1" x14ac:dyDescent="0.25">
      <c r="A3220" t="s">
        <v>5236</v>
      </c>
      <c r="B3220" t="s">
        <v>20684</v>
      </c>
      <c r="C3220">
        <v>7052</v>
      </c>
      <c r="D3220" t="s">
        <v>17074</v>
      </c>
      <c r="E3220" t="s">
        <v>5237</v>
      </c>
      <c r="F3220" s="9">
        <f>Table13[[#This Row],[ToMeasure]]-Table13[[#This Row],[FromMeasure]]</f>
        <v>0.27140249</v>
      </c>
      <c r="G3220" s="5" t="s">
        <v>5238</v>
      </c>
      <c r="H3220" s="35">
        <v>0</v>
      </c>
      <c r="I3220" s="56"/>
      <c r="J3220" t="s">
        <v>1930</v>
      </c>
      <c r="K3220" s="58" t="s">
        <v>203</v>
      </c>
      <c r="L3220" s="35">
        <v>0.27140249</v>
      </c>
      <c r="M3220" s="56"/>
      <c r="N3220" t="s">
        <v>5239</v>
      </c>
      <c r="O3220" s="2">
        <v>11666</v>
      </c>
      <c r="P3220" s="2">
        <v>0</v>
      </c>
      <c r="Q3220" s="2">
        <v>11666</v>
      </c>
      <c r="R3220" t="s">
        <v>5240</v>
      </c>
      <c r="S3220">
        <v>9</v>
      </c>
      <c r="T3220" t="s">
        <v>203</v>
      </c>
      <c r="U3220" s="2">
        <v>391</v>
      </c>
      <c r="V3220" s="2">
        <v>322</v>
      </c>
      <c r="W3220" s="8">
        <v>6.1117778158751926E-2</v>
      </c>
      <c r="X3220" s="2">
        <v>15464</v>
      </c>
      <c r="Y3220" s="45"/>
      <c r="AC3220" s="1" t="str">
        <f>IF(Table13[[#This Row],[TCS MP]]&gt;=Table13[[#This Row],[BMP]],IF(Table13[[#This Row],[TCS MP]]&lt;=Table13[[#This Row],[EMP]],"Good","EMP"),"BMP")</f>
        <v>EMP</v>
      </c>
    </row>
    <row r="3221" spans="1:29" ht="24" customHeight="1" x14ac:dyDescent="0.25">
      <c r="A3221" t="s">
        <v>5241</v>
      </c>
      <c r="B3221" t="s">
        <v>20683</v>
      </c>
      <c r="C3221">
        <v>7051</v>
      </c>
      <c r="D3221" t="s">
        <v>17074</v>
      </c>
      <c r="E3221" t="s">
        <v>5242</v>
      </c>
      <c r="F3221" s="9">
        <f>Table13[[#This Row],[ToMeasure]]-Table13[[#This Row],[FromMeasure]]</f>
        <v>0.35324846999999998</v>
      </c>
      <c r="G3221" s="5" t="s">
        <v>5239</v>
      </c>
      <c r="H3221" s="35">
        <v>0</v>
      </c>
      <c r="I3221" s="56"/>
      <c r="J3221" t="s">
        <v>5243</v>
      </c>
      <c r="K3221" s="58" t="s">
        <v>203</v>
      </c>
      <c r="L3221" s="35">
        <v>0.35324846999999998</v>
      </c>
      <c r="M3221" s="56"/>
      <c r="N3221" t="s">
        <v>669</v>
      </c>
      <c r="O3221" s="2">
        <v>12401</v>
      </c>
      <c r="P3221" s="2">
        <v>0</v>
      </c>
      <c r="Q3221" s="2">
        <v>12401</v>
      </c>
      <c r="R3221" t="s">
        <v>5244</v>
      </c>
      <c r="S3221">
        <v>9</v>
      </c>
      <c r="T3221" t="s">
        <v>203</v>
      </c>
      <c r="U3221" s="2">
        <v>378</v>
      </c>
      <c r="V3221" s="2">
        <v>1468</v>
      </c>
      <c r="W3221" s="8">
        <v>0.14885896298685589</v>
      </c>
      <c r="X3221" s="2">
        <v>16438</v>
      </c>
      <c r="Y3221" s="45"/>
      <c r="AC3221" s="1" t="str">
        <f>IF(Table13[[#This Row],[TCS MP]]&gt;=Table13[[#This Row],[BMP]],IF(Table13[[#This Row],[TCS MP]]&lt;=Table13[[#This Row],[EMP]],"Good","EMP"),"BMP")</f>
        <v>EMP</v>
      </c>
    </row>
    <row r="3222" spans="1:29" ht="24" customHeight="1" x14ac:dyDescent="0.25">
      <c r="A3222" t="s">
        <v>5245</v>
      </c>
      <c r="B3222" t="s">
        <v>20685</v>
      </c>
      <c r="C3222">
        <v>7053</v>
      </c>
      <c r="D3222" t="s">
        <v>17074</v>
      </c>
      <c r="E3222" t="s">
        <v>5246</v>
      </c>
      <c r="F3222" s="9">
        <f>Table13[[#This Row],[ToMeasure]]-Table13[[#This Row],[FromMeasure]]</f>
        <v>0.29027790999999997</v>
      </c>
      <c r="G3222" s="5" t="s">
        <v>5247</v>
      </c>
      <c r="H3222" s="35">
        <v>0</v>
      </c>
      <c r="I3222" s="56"/>
      <c r="J3222" t="s">
        <v>5243</v>
      </c>
      <c r="K3222" s="58" t="s">
        <v>203</v>
      </c>
      <c r="L3222" s="35">
        <v>0.29027790999999997</v>
      </c>
      <c r="M3222" s="56"/>
      <c r="N3222" t="s">
        <v>1930</v>
      </c>
      <c r="O3222" s="2">
        <v>12709</v>
      </c>
      <c r="P3222" s="2">
        <v>0</v>
      </c>
      <c r="Q3222" s="2">
        <v>12709</v>
      </c>
      <c r="R3222" t="s">
        <v>5248</v>
      </c>
      <c r="S3222">
        <v>8</v>
      </c>
      <c r="T3222" t="s">
        <v>203</v>
      </c>
      <c r="U3222" s="2">
        <v>361</v>
      </c>
      <c r="V3222" s="2">
        <v>1399</v>
      </c>
      <c r="W3222" s="8">
        <v>0.13848453851601228</v>
      </c>
      <c r="X3222" s="2">
        <v>16846</v>
      </c>
      <c r="Y3222" s="45"/>
      <c r="AC3222" s="1" t="str">
        <f>IF(Table13[[#This Row],[TCS MP]]&gt;=Table13[[#This Row],[BMP]],IF(Table13[[#This Row],[TCS MP]]&lt;=Table13[[#This Row],[EMP]],"Good","EMP"),"BMP")</f>
        <v>EMP</v>
      </c>
    </row>
    <row r="3223" spans="1:29" ht="24" customHeight="1" x14ac:dyDescent="0.25">
      <c r="A3223" t="s">
        <v>5249</v>
      </c>
      <c r="C3223" t="s">
        <v>203</v>
      </c>
      <c r="D3223" t="s">
        <v>17074</v>
      </c>
      <c r="E3223" t="s">
        <v>5250</v>
      </c>
      <c r="F3223" s="9">
        <f>Table13[[#This Row],[ToMeasure]]-Table13[[#This Row],[FromMeasure]]</f>
        <v>4.688059E-2</v>
      </c>
      <c r="G3223" s="5" t="s">
        <v>5251</v>
      </c>
      <c r="H3223" s="35">
        <v>0</v>
      </c>
      <c r="I3223" s="56"/>
      <c r="J3223" t="s">
        <v>5252</v>
      </c>
      <c r="K3223" s="58" t="s">
        <v>203</v>
      </c>
      <c r="L3223" s="35">
        <v>4.688059E-2</v>
      </c>
      <c r="M3223" s="56"/>
      <c r="N3223" t="s">
        <v>5247</v>
      </c>
      <c r="O3223" s="2" t="s">
        <v>203</v>
      </c>
      <c r="P3223" s="2" t="s">
        <v>203</v>
      </c>
      <c r="Q3223" s="2" t="s">
        <v>203</v>
      </c>
      <c r="R3223" t="s">
        <v>203</v>
      </c>
      <c r="S3223" t="s">
        <v>203</v>
      </c>
      <c r="T3223" t="s">
        <v>203</v>
      </c>
      <c r="U3223" s="2" t="s">
        <v>203</v>
      </c>
      <c r="V3223" s="2" t="s">
        <v>203</v>
      </c>
      <c r="W3223" s="8" t="s">
        <v>203</v>
      </c>
      <c r="X3223" s="2" t="s">
        <v>203</v>
      </c>
      <c r="Y3223" s="45"/>
      <c r="AC3223" s="1" t="str">
        <f>IF(Table13[[#This Row],[TCS MP]]&gt;=Table13[[#This Row],[BMP]],IF(Table13[[#This Row],[TCS MP]]&lt;=Table13[[#This Row],[EMP]],"Good","EMP"),"BMP")</f>
        <v>EMP</v>
      </c>
    </row>
    <row r="3224" spans="1:29" ht="24" customHeight="1" x14ac:dyDescent="0.25">
      <c r="A3224" t="s">
        <v>15526</v>
      </c>
      <c r="C3224" t="s">
        <v>203</v>
      </c>
      <c r="D3224" t="s">
        <v>17074</v>
      </c>
      <c r="E3224" t="s">
        <v>15527</v>
      </c>
      <c r="F3224" s="9">
        <f>Table13[[#This Row],[ToMeasure]]-Table13[[#This Row],[FromMeasure]]</f>
        <v>4.199029E-2</v>
      </c>
      <c r="G3224" s="5" t="s">
        <v>15528</v>
      </c>
      <c r="H3224" s="35">
        <v>0</v>
      </c>
      <c r="I3224" s="56"/>
      <c r="J3224" t="s">
        <v>14830</v>
      </c>
      <c r="K3224" s="58" t="s">
        <v>203</v>
      </c>
      <c r="L3224" s="35">
        <v>4.199029E-2</v>
      </c>
      <c r="M3224" s="56"/>
      <c r="N3224" t="s">
        <v>5239</v>
      </c>
      <c r="O3224" s="2" t="s">
        <v>203</v>
      </c>
      <c r="P3224" s="2" t="s">
        <v>203</v>
      </c>
      <c r="Q3224" s="2" t="s">
        <v>203</v>
      </c>
      <c r="R3224" t="s">
        <v>203</v>
      </c>
      <c r="S3224" t="s">
        <v>203</v>
      </c>
      <c r="T3224" t="s">
        <v>203</v>
      </c>
      <c r="U3224" s="2" t="s">
        <v>203</v>
      </c>
      <c r="V3224" s="2" t="s">
        <v>203</v>
      </c>
      <c r="W3224" s="8" t="s">
        <v>203</v>
      </c>
      <c r="X3224" s="2" t="s">
        <v>203</v>
      </c>
      <c r="Y3224" s="45"/>
      <c r="AC3224" s="1" t="str">
        <f>IF(Table13[[#This Row],[TCS MP]]&gt;=Table13[[#This Row],[BMP]],IF(Table13[[#This Row],[TCS MP]]&lt;=Table13[[#This Row],[EMP]],"Good","EMP"),"BMP")</f>
        <v>EMP</v>
      </c>
    </row>
    <row r="3225" spans="1:29" ht="24" customHeight="1" x14ac:dyDescent="0.25">
      <c r="A3225" t="s">
        <v>15529</v>
      </c>
      <c r="C3225" t="s">
        <v>203</v>
      </c>
      <c r="D3225" t="s">
        <v>17074</v>
      </c>
      <c r="E3225" t="s">
        <v>15530</v>
      </c>
      <c r="F3225" s="9">
        <f>Table13[[#This Row],[ToMeasure]]-Table13[[#This Row],[FromMeasure]]</f>
        <v>4.3036919999999999E-2</v>
      </c>
      <c r="G3225" s="5" t="s">
        <v>14830</v>
      </c>
      <c r="H3225" s="35">
        <v>0</v>
      </c>
      <c r="I3225" s="56"/>
      <c r="J3225" t="s">
        <v>5243</v>
      </c>
      <c r="K3225" s="58" t="s">
        <v>203</v>
      </c>
      <c r="L3225" s="35">
        <v>4.3036919999999999E-2</v>
      </c>
      <c r="M3225" s="56"/>
      <c r="N3225" t="s">
        <v>15528</v>
      </c>
      <c r="O3225" s="2" t="s">
        <v>203</v>
      </c>
      <c r="P3225" s="2" t="s">
        <v>203</v>
      </c>
      <c r="Q3225" s="2" t="s">
        <v>203</v>
      </c>
      <c r="R3225" t="s">
        <v>203</v>
      </c>
      <c r="S3225" t="s">
        <v>203</v>
      </c>
      <c r="T3225" t="s">
        <v>203</v>
      </c>
      <c r="U3225" s="2" t="s">
        <v>203</v>
      </c>
      <c r="V3225" s="2" t="s">
        <v>203</v>
      </c>
      <c r="W3225" s="8" t="s">
        <v>203</v>
      </c>
      <c r="X3225" s="2" t="s">
        <v>203</v>
      </c>
      <c r="Y3225" s="45"/>
      <c r="AC3225" s="1" t="str">
        <f>IF(Table13[[#This Row],[TCS MP]]&gt;=Table13[[#This Row],[BMP]],IF(Table13[[#This Row],[TCS MP]]&lt;=Table13[[#This Row],[EMP]],"Good","EMP"),"BMP")</f>
        <v>EMP</v>
      </c>
    </row>
    <row r="3226" spans="1:29" ht="24" customHeight="1" x14ac:dyDescent="0.25">
      <c r="A3226" t="s">
        <v>12727</v>
      </c>
      <c r="C3226" t="s">
        <v>203</v>
      </c>
      <c r="D3226" t="s">
        <v>17074</v>
      </c>
      <c r="E3226" t="s">
        <v>12728</v>
      </c>
      <c r="F3226" s="9">
        <f>Table13[[#This Row],[ToMeasure]]-Table13[[#This Row],[FromMeasure]]</f>
        <v>4.6610980000000003E-2</v>
      </c>
      <c r="G3226" s="5" t="s">
        <v>5252</v>
      </c>
      <c r="H3226" s="35">
        <v>0</v>
      </c>
      <c r="I3226" s="56"/>
      <c r="J3226" t="s">
        <v>5238</v>
      </c>
      <c r="K3226" s="58" t="s">
        <v>203</v>
      </c>
      <c r="L3226" s="35">
        <v>4.6610980000000003E-2</v>
      </c>
      <c r="M3226" s="56"/>
      <c r="N3226" t="s">
        <v>5251</v>
      </c>
      <c r="O3226" s="2" t="s">
        <v>203</v>
      </c>
      <c r="P3226" s="2" t="s">
        <v>203</v>
      </c>
      <c r="Q3226" s="2" t="s">
        <v>203</v>
      </c>
      <c r="R3226" t="s">
        <v>203</v>
      </c>
      <c r="S3226" t="s">
        <v>203</v>
      </c>
      <c r="T3226" t="s">
        <v>203</v>
      </c>
      <c r="U3226" s="2" t="s">
        <v>203</v>
      </c>
      <c r="V3226" s="2" t="s">
        <v>203</v>
      </c>
      <c r="W3226" s="8" t="s">
        <v>203</v>
      </c>
      <c r="X3226" s="2" t="s">
        <v>203</v>
      </c>
      <c r="Y3226" s="45"/>
      <c r="AC3226" s="1" t="str">
        <f>IF(Table13[[#This Row],[TCS MP]]&gt;=Table13[[#This Row],[BMP]],IF(Table13[[#This Row],[TCS MP]]&lt;=Table13[[#This Row],[EMP]],"Good","EMP"),"BMP")</f>
        <v>EMP</v>
      </c>
    </row>
    <row r="3227" spans="1:29" ht="24" customHeight="1" x14ac:dyDescent="0.25">
      <c r="A3227" t="s">
        <v>12729</v>
      </c>
      <c r="B3227" t="s">
        <v>20687</v>
      </c>
      <c r="C3227">
        <v>7060</v>
      </c>
      <c r="D3227" t="s">
        <v>17074</v>
      </c>
      <c r="E3227" t="s">
        <v>12730</v>
      </c>
      <c r="F3227" s="9">
        <f>Table13[[#This Row],[ToMeasure]]-Table13[[#This Row],[FromMeasure]]</f>
        <v>0.39281718999999998</v>
      </c>
      <c r="G3227" s="5" t="s">
        <v>12731</v>
      </c>
      <c r="H3227" s="35">
        <v>0</v>
      </c>
      <c r="I3227" s="56"/>
      <c r="J3227" t="s">
        <v>669</v>
      </c>
      <c r="K3227" s="58" t="s">
        <v>203</v>
      </c>
      <c r="L3227" s="35">
        <v>0.39281718999999998</v>
      </c>
      <c r="M3227" s="56"/>
      <c r="N3227" t="s">
        <v>9589</v>
      </c>
      <c r="O3227" s="2">
        <v>11962</v>
      </c>
      <c r="P3227" s="2">
        <v>0</v>
      </c>
      <c r="Q3227" s="2">
        <v>11962</v>
      </c>
      <c r="R3227" t="s">
        <v>12732</v>
      </c>
      <c r="S3227">
        <v>9</v>
      </c>
      <c r="T3227" t="s">
        <v>203</v>
      </c>
      <c r="U3227" s="2">
        <v>404</v>
      </c>
      <c r="V3227" s="2">
        <v>335</v>
      </c>
      <c r="W3227" s="8">
        <v>6.177896672797191E-2</v>
      </c>
      <c r="X3227" s="2">
        <v>15856</v>
      </c>
      <c r="Y3227" s="45"/>
      <c r="AC3227" s="1" t="str">
        <f>IF(Table13[[#This Row],[TCS MP]]&gt;=Table13[[#This Row],[BMP]],IF(Table13[[#This Row],[TCS MP]]&lt;=Table13[[#This Row],[EMP]],"Good","EMP"),"BMP")</f>
        <v>EMP</v>
      </c>
    </row>
    <row r="3228" spans="1:29" ht="24" customHeight="1" x14ac:dyDescent="0.25">
      <c r="A3228" t="s">
        <v>15531</v>
      </c>
      <c r="B3228" t="s">
        <v>20689</v>
      </c>
      <c r="C3228">
        <v>7062</v>
      </c>
      <c r="D3228" t="s">
        <v>17074</v>
      </c>
      <c r="E3228" t="s">
        <v>15532</v>
      </c>
      <c r="F3228" s="9">
        <f>Table13[[#This Row],[ToMeasure]]-Table13[[#This Row],[FromMeasure]]</f>
        <v>0.37326378999999998</v>
      </c>
      <c r="G3228" s="5" t="s">
        <v>9584</v>
      </c>
      <c r="H3228" s="35">
        <v>0</v>
      </c>
      <c r="I3228" s="56"/>
      <c r="J3228" t="s">
        <v>1930</v>
      </c>
      <c r="K3228" s="58" t="s">
        <v>203</v>
      </c>
      <c r="L3228" s="35">
        <v>0.37326378999999998</v>
      </c>
      <c r="M3228" s="56"/>
      <c r="N3228" t="s">
        <v>9583</v>
      </c>
      <c r="O3228" s="2">
        <v>9878</v>
      </c>
      <c r="P3228" s="2">
        <v>0</v>
      </c>
      <c r="Q3228" s="2">
        <v>9878</v>
      </c>
      <c r="R3228" t="s">
        <v>15533</v>
      </c>
      <c r="S3228">
        <v>9</v>
      </c>
      <c r="T3228" t="s">
        <v>203</v>
      </c>
      <c r="U3228" s="2">
        <v>331</v>
      </c>
      <c r="V3228" s="2">
        <v>275</v>
      </c>
      <c r="W3228" s="8">
        <v>6.1348451103462237E-2</v>
      </c>
      <c r="X3228" s="2">
        <v>13094</v>
      </c>
      <c r="Y3228" s="45"/>
      <c r="AC3228" s="1" t="str">
        <f>IF(Table13[[#This Row],[TCS MP]]&gt;=Table13[[#This Row],[BMP]],IF(Table13[[#This Row],[TCS MP]]&lt;=Table13[[#This Row],[EMP]],"Good","EMP"),"BMP")</f>
        <v>EMP</v>
      </c>
    </row>
    <row r="3229" spans="1:29" ht="24" customHeight="1" x14ac:dyDescent="0.25">
      <c r="A3229" t="s">
        <v>15534</v>
      </c>
      <c r="B3229" t="s">
        <v>20688</v>
      </c>
      <c r="C3229">
        <v>7061</v>
      </c>
      <c r="D3229" t="s">
        <v>17074</v>
      </c>
      <c r="E3229" t="s">
        <v>15535</v>
      </c>
      <c r="F3229" s="9">
        <f>Table13[[#This Row],[ToMeasure]]-Table13[[#This Row],[FromMeasure]]</f>
        <v>0.24209105</v>
      </c>
      <c r="G3229" s="5" t="s">
        <v>9589</v>
      </c>
      <c r="H3229" s="35">
        <v>0</v>
      </c>
      <c r="I3229" s="56"/>
      <c r="J3229" t="s">
        <v>12731</v>
      </c>
      <c r="K3229" s="58" t="s">
        <v>203</v>
      </c>
      <c r="L3229" s="35">
        <v>0.24209105</v>
      </c>
      <c r="M3229" s="56"/>
      <c r="N3229" t="s">
        <v>669</v>
      </c>
      <c r="O3229" s="2">
        <v>9614</v>
      </c>
      <c r="P3229" s="2">
        <v>0</v>
      </c>
      <c r="Q3229" s="2">
        <v>9614</v>
      </c>
      <c r="R3229" t="s">
        <v>15536</v>
      </c>
      <c r="S3229">
        <v>8</v>
      </c>
      <c r="T3229" t="s">
        <v>203</v>
      </c>
      <c r="U3229" s="2">
        <v>292</v>
      </c>
      <c r="V3229" s="2">
        <v>1137</v>
      </c>
      <c r="W3229" s="8">
        <v>0.14863740378614521</v>
      </c>
      <c r="X3229" s="2">
        <v>12744</v>
      </c>
      <c r="Y3229" s="45"/>
      <c r="AC3229" s="1" t="str">
        <f>IF(Table13[[#This Row],[TCS MP]]&gt;=Table13[[#This Row],[BMP]],IF(Table13[[#This Row],[TCS MP]]&lt;=Table13[[#This Row],[EMP]],"Good","EMP"),"BMP")</f>
        <v>EMP</v>
      </c>
    </row>
    <row r="3230" spans="1:29" ht="24" customHeight="1" x14ac:dyDescent="0.25">
      <c r="A3230" t="s">
        <v>9581</v>
      </c>
      <c r="B3230" t="s">
        <v>20690</v>
      </c>
      <c r="C3230">
        <v>7063</v>
      </c>
      <c r="D3230" t="s">
        <v>17074</v>
      </c>
      <c r="E3230" t="s">
        <v>9582</v>
      </c>
      <c r="F3230" s="9">
        <f>Table13[[#This Row],[ToMeasure]]-Table13[[#This Row],[FromMeasure]]</f>
        <v>0.23273569999999999</v>
      </c>
      <c r="G3230" s="5" t="s">
        <v>9583</v>
      </c>
      <c r="H3230" s="35">
        <v>0</v>
      </c>
      <c r="I3230" s="56"/>
      <c r="J3230" t="s">
        <v>9584</v>
      </c>
      <c r="K3230" s="58" t="s">
        <v>203</v>
      </c>
      <c r="L3230" s="35">
        <v>0.23273569999999999</v>
      </c>
      <c r="M3230" s="56"/>
      <c r="N3230" t="s">
        <v>1930</v>
      </c>
      <c r="O3230" s="2">
        <v>11343</v>
      </c>
      <c r="P3230" s="2">
        <v>0</v>
      </c>
      <c r="Q3230" s="2">
        <v>11343</v>
      </c>
      <c r="R3230" t="s">
        <v>9585</v>
      </c>
      <c r="S3230">
        <v>7</v>
      </c>
      <c r="T3230" t="s">
        <v>203</v>
      </c>
      <c r="U3230" s="2">
        <v>344</v>
      </c>
      <c r="V3230" s="2">
        <v>1342</v>
      </c>
      <c r="W3230" s="8">
        <v>0.14863792647447766</v>
      </c>
      <c r="X3230" s="2">
        <v>15035</v>
      </c>
      <c r="Y3230" s="45"/>
      <c r="AC3230" s="1" t="str">
        <f>IF(Table13[[#This Row],[TCS MP]]&gt;=Table13[[#This Row],[BMP]],IF(Table13[[#This Row],[TCS MP]]&lt;=Table13[[#This Row],[EMP]],"Good","EMP"),"BMP")</f>
        <v>EMP</v>
      </c>
    </row>
    <row r="3231" spans="1:29" ht="24" customHeight="1" x14ac:dyDescent="0.25">
      <c r="A3231" t="s">
        <v>15537</v>
      </c>
      <c r="C3231" t="s">
        <v>203</v>
      </c>
      <c r="D3231" t="s">
        <v>17074</v>
      </c>
      <c r="E3231" t="s">
        <v>15538</v>
      </c>
      <c r="F3231" s="9">
        <f>Table13[[#This Row],[ToMeasure]]-Table13[[#This Row],[FromMeasure]]</f>
        <v>2.709729E-2</v>
      </c>
      <c r="G3231" s="5" t="s">
        <v>15539</v>
      </c>
      <c r="H3231" s="35">
        <v>0</v>
      </c>
      <c r="I3231" s="56"/>
      <c r="J3231" t="s">
        <v>134</v>
      </c>
      <c r="K3231" s="58" t="s">
        <v>203</v>
      </c>
      <c r="L3231" s="35">
        <v>2.709729E-2</v>
      </c>
      <c r="M3231" s="56"/>
      <c r="N3231" t="s">
        <v>9583</v>
      </c>
      <c r="O3231" s="2" t="s">
        <v>203</v>
      </c>
      <c r="P3231" s="2" t="s">
        <v>203</v>
      </c>
      <c r="Q3231" s="2" t="s">
        <v>203</v>
      </c>
      <c r="R3231" t="s">
        <v>203</v>
      </c>
      <c r="S3231" t="s">
        <v>203</v>
      </c>
      <c r="T3231" t="s">
        <v>203</v>
      </c>
      <c r="U3231" s="2" t="s">
        <v>203</v>
      </c>
      <c r="V3231" s="2" t="s">
        <v>203</v>
      </c>
      <c r="W3231" s="8" t="s">
        <v>203</v>
      </c>
      <c r="X3231" s="2" t="s">
        <v>203</v>
      </c>
      <c r="Y3231" s="45"/>
      <c r="AC3231" s="1" t="str">
        <f>IF(Table13[[#This Row],[TCS MP]]&gt;=Table13[[#This Row],[BMP]],IF(Table13[[#This Row],[TCS MP]]&lt;=Table13[[#This Row],[EMP]],"Good","EMP"),"BMP")</f>
        <v>EMP</v>
      </c>
    </row>
    <row r="3232" spans="1:29" ht="24" customHeight="1" x14ac:dyDescent="0.25">
      <c r="A3232" t="s">
        <v>9586</v>
      </c>
      <c r="C3232" t="s">
        <v>203</v>
      </c>
      <c r="D3232" t="s">
        <v>17074</v>
      </c>
      <c r="E3232" t="s">
        <v>9587</v>
      </c>
      <c r="F3232" s="9">
        <f>Table13[[#This Row],[ToMeasure]]-Table13[[#This Row],[FromMeasure]]</f>
        <v>2.8703590000000001E-2</v>
      </c>
      <c r="G3232" s="5" t="s">
        <v>9588</v>
      </c>
      <c r="H3232" s="35">
        <v>0</v>
      </c>
      <c r="I3232" s="56"/>
      <c r="J3232" t="s">
        <v>134</v>
      </c>
      <c r="K3232" s="58" t="s">
        <v>203</v>
      </c>
      <c r="L3232" s="35">
        <v>2.8703590000000001E-2</v>
      </c>
      <c r="M3232" s="56"/>
      <c r="N3232" t="s">
        <v>9589</v>
      </c>
      <c r="O3232" s="2" t="s">
        <v>203</v>
      </c>
      <c r="P3232" s="2" t="s">
        <v>203</v>
      </c>
      <c r="Q3232" s="2" t="s">
        <v>203</v>
      </c>
      <c r="R3232" t="s">
        <v>203</v>
      </c>
      <c r="S3232" t="s">
        <v>203</v>
      </c>
      <c r="T3232" t="s">
        <v>203</v>
      </c>
      <c r="U3232" s="2" t="s">
        <v>203</v>
      </c>
      <c r="V3232" s="2" t="s">
        <v>203</v>
      </c>
      <c r="W3232" s="8" t="s">
        <v>203</v>
      </c>
      <c r="X3232" s="2" t="s">
        <v>203</v>
      </c>
      <c r="Y3232" s="45"/>
      <c r="AC3232" s="1" t="str">
        <f>IF(Table13[[#This Row],[TCS MP]]&gt;=Table13[[#This Row],[BMP]],IF(Table13[[#This Row],[TCS MP]]&lt;=Table13[[#This Row],[EMP]],"Good","EMP"),"BMP")</f>
        <v>EMP</v>
      </c>
    </row>
    <row r="3233" spans="1:29" ht="24" customHeight="1" x14ac:dyDescent="0.25">
      <c r="A3233" t="s">
        <v>9590</v>
      </c>
      <c r="B3233" t="s">
        <v>20692</v>
      </c>
      <c r="C3233">
        <v>7070</v>
      </c>
      <c r="D3233" t="s">
        <v>17074</v>
      </c>
      <c r="E3233" t="s">
        <v>9591</v>
      </c>
      <c r="F3233" s="9">
        <f>Table13[[#This Row],[ToMeasure]]-Table13[[#This Row],[FromMeasure]]</f>
        <v>0.31899925000000001</v>
      </c>
      <c r="G3233" s="5" t="s">
        <v>9592</v>
      </c>
      <c r="H3233" s="35">
        <v>0</v>
      </c>
      <c r="I3233" s="56"/>
      <c r="J3233" t="s">
        <v>669</v>
      </c>
      <c r="K3233" s="58" t="s">
        <v>203</v>
      </c>
      <c r="L3233" s="35">
        <v>0.31899925000000001</v>
      </c>
      <c r="M3233" s="56"/>
      <c r="N3233" t="s">
        <v>9593</v>
      </c>
      <c r="O3233" s="2">
        <v>14553</v>
      </c>
      <c r="P3233" s="2">
        <v>0</v>
      </c>
      <c r="Q3233" s="2">
        <v>14553</v>
      </c>
      <c r="R3233" t="s">
        <v>9594</v>
      </c>
      <c r="S3233">
        <v>9</v>
      </c>
      <c r="T3233" t="s">
        <v>203</v>
      </c>
      <c r="U3233" s="2">
        <v>493</v>
      </c>
      <c r="V3233" s="2">
        <v>408</v>
      </c>
      <c r="W3233" s="8">
        <v>6.1911633340204768E-2</v>
      </c>
      <c r="X3233" s="2">
        <v>19290</v>
      </c>
      <c r="Y3233" s="45"/>
      <c r="AC3233" s="1" t="str">
        <f>IF(Table13[[#This Row],[TCS MP]]&gt;=Table13[[#This Row],[BMP]],IF(Table13[[#This Row],[TCS MP]]&lt;=Table13[[#This Row],[EMP]],"Good","EMP"),"BMP")</f>
        <v>EMP</v>
      </c>
    </row>
    <row r="3234" spans="1:29" ht="24" customHeight="1" x14ac:dyDescent="0.25">
      <c r="A3234" t="s">
        <v>5253</v>
      </c>
      <c r="B3234" t="s">
        <v>20694</v>
      </c>
      <c r="C3234">
        <v>7072</v>
      </c>
      <c r="D3234" t="s">
        <v>17074</v>
      </c>
      <c r="E3234" t="s">
        <v>5254</v>
      </c>
      <c r="F3234" s="9">
        <f>Table13[[#This Row],[ToMeasure]]-Table13[[#This Row],[FromMeasure]]</f>
        <v>0.26056691999999998</v>
      </c>
      <c r="G3234" s="5" t="s">
        <v>5255</v>
      </c>
      <c r="H3234" s="35">
        <v>0</v>
      </c>
      <c r="I3234" s="56"/>
      <c r="J3234" t="s">
        <v>1930</v>
      </c>
      <c r="K3234" s="58" t="s">
        <v>203</v>
      </c>
      <c r="L3234" s="35">
        <v>0.26056691999999998</v>
      </c>
      <c r="M3234" s="56"/>
      <c r="N3234" t="s">
        <v>5256</v>
      </c>
      <c r="O3234" s="2">
        <v>10792</v>
      </c>
      <c r="P3234" s="2">
        <v>0</v>
      </c>
      <c r="Q3234" s="2">
        <v>10792</v>
      </c>
      <c r="R3234" t="s">
        <v>5257</v>
      </c>
      <c r="S3234">
        <v>10</v>
      </c>
      <c r="T3234" t="s">
        <v>203</v>
      </c>
      <c r="U3234" s="2">
        <v>367</v>
      </c>
      <c r="V3234" s="2">
        <v>306</v>
      </c>
      <c r="W3234" s="8">
        <v>6.236100815418829E-2</v>
      </c>
      <c r="X3234" s="2">
        <v>14305</v>
      </c>
      <c r="Y3234" s="45"/>
      <c r="AC3234" s="1" t="str">
        <f>IF(Table13[[#This Row],[TCS MP]]&gt;=Table13[[#This Row],[BMP]],IF(Table13[[#This Row],[TCS MP]]&lt;=Table13[[#This Row],[EMP]],"Good","EMP"),"BMP")</f>
        <v>EMP</v>
      </c>
    </row>
    <row r="3235" spans="1:29" ht="24" customHeight="1" x14ac:dyDescent="0.25">
      <c r="A3235" t="s">
        <v>12733</v>
      </c>
      <c r="B3235" t="s">
        <v>20693</v>
      </c>
      <c r="C3235">
        <v>7071</v>
      </c>
      <c r="D3235" t="s">
        <v>17074</v>
      </c>
      <c r="E3235" t="s">
        <v>12734</v>
      </c>
      <c r="F3235" s="9">
        <f>Table13[[#This Row],[ToMeasure]]-Table13[[#This Row],[FromMeasure]]</f>
        <v>0.23796402999999999</v>
      </c>
      <c r="G3235" s="5" t="s">
        <v>9593</v>
      </c>
      <c r="H3235" s="35">
        <v>0</v>
      </c>
      <c r="I3235" s="56"/>
      <c r="J3235" t="s">
        <v>9592</v>
      </c>
      <c r="K3235" s="58" t="s">
        <v>203</v>
      </c>
      <c r="L3235" s="35">
        <v>0.23796402999999999</v>
      </c>
      <c r="M3235" s="56"/>
      <c r="N3235" t="s">
        <v>669</v>
      </c>
      <c r="O3235" s="2">
        <v>10654</v>
      </c>
      <c r="P3235" s="2">
        <v>0</v>
      </c>
      <c r="Q3235" s="2">
        <v>10654</v>
      </c>
      <c r="R3235" t="s">
        <v>12735</v>
      </c>
      <c r="S3235">
        <v>10</v>
      </c>
      <c r="T3235" t="s">
        <v>203</v>
      </c>
      <c r="U3235" s="2">
        <v>324</v>
      </c>
      <c r="V3235" s="2">
        <v>1261</v>
      </c>
      <c r="W3235" s="8">
        <v>0.14877041486765535</v>
      </c>
      <c r="X3235" s="2">
        <v>14122</v>
      </c>
      <c r="Y3235" s="45"/>
      <c r="AC3235" s="1" t="str">
        <f>IF(Table13[[#This Row],[TCS MP]]&gt;=Table13[[#This Row],[BMP]],IF(Table13[[#This Row],[TCS MP]]&lt;=Table13[[#This Row],[EMP]],"Good","EMP"),"BMP")</f>
        <v>EMP</v>
      </c>
    </row>
    <row r="3236" spans="1:29" ht="24" customHeight="1" x14ac:dyDescent="0.25">
      <c r="A3236" t="s">
        <v>5258</v>
      </c>
      <c r="B3236" t="s">
        <v>20695</v>
      </c>
      <c r="C3236">
        <v>7073</v>
      </c>
      <c r="D3236" t="s">
        <v>17074</v>
      </c>
      <c r="E3236" t="s">
        <v>5259</v>
      </c>
      <c r="F3236" s="9">
        <f>Table13[[#This Row],[ToMeasure]]-Table13[[#This Row],[FromMeasure]]</f>
        <v>0.26187261000000001</v>
      </c>
      <c r="G3236" s="5" t="s">
        <v>5256</v>
      </c>
      <c r="H3236" s="35">
        <v>0</v>
      </c>
      <c r="I3236" s="56"/>
      <c r="J3236" t="s">
        <v>5255</v>
      </c>
      <c r="K3236" s="58" t="s">
        <v>203</v>
      </c>
      <c r="L3236" s="35">
        <v>0.26187261000000001</v>
      </c>
      <c r="M3236" s="56"/>
      <c r="N3236" t="s">
        <v>1930</v>
      </c>
      <c r="O3236" s="2">
        <v>13630</v>
      </c>
      <c r="P3236" s="2">
        <v>0</v>
      </c>
      <c r="Q3236" s="2">
        <v>13630</v>
      </c>
      <c r="R3236" t="s">
        <v>5260</v>
      </c>
      <c r="S3236">
        <v>7</v>
      </c>
      <c r="T3236" t="s">
        <v>203</v>
      </c>
      <c r="U3236" s="2">
        <v>416</v>
      </c>
      <c r="V3236" s="2">
        <v>1616</v>
      </c>
      <c r="W3236" s="8">
        <v>0.14908290535583271</v>
      </c>
      <c r="X3236" s="2">
        <v>18067</v>
      </c>
      <c r="Y3236" s="45"/>
      <c r="AC3236" s="1" t="str">
        <f>IF(Table13[[#This Row],[TCS MP]]&gt;=Table13[[#This Row],[BMP]],IF(Table13[[#This Row],[TCS MP]]&lt;=Table13[[#This Row],[EMP]],"Good","EMP"),"BMP")</f>
        <v>EMP</v>
      </c>
    </row>
    <row r="3237" spans="1:29" ht="24" customHeight="1" x14ac:dyDescent="0.25">
      <c r="A3237" t="s">
        <v>9595</v>
      </c>
      <c r="B3237" t="s">
        <v>20697</v>
      </c>
      <c r="C3237">
        <v>7080</v>
      </c>
      <c r="D3237" t="s">
        <v>17074</v>
      </c>
      <c r="E3237" t="s">
        <v>9596</v>
      </c>
      <c r="F3237" s="9">
        <f>Table13[[#This Row],[ToMeasure]]-Table13[[#This Row],[FromMeasure]]</f>
        <v>0.23611594999999999</v>
      </c>
      <c r="G3237" s="5" t="s">
        <v>9597</v>
      </c>
      <c r="H3237" s="35">
        <v>0</v>
      </c>
      <c r="I3237" s="56"/>
      <c r="J3237" t="s">
        <v>669</v>
      </c>
      <c r="K3237" s="58" t="s">
        <v>203</v>
      </c>
      <c r="L3237" s="35">
        <v>0.23611594999999999</v>
      </c>
      <c r="M3237" s="56"/>
      <c r="N3237" t="s">
        <v>9598</v>
      </c>
      <c r="O3237" s="2">
        <v>6712</v>
      </c>
      <c r="P3237" s="2">
        <v>0</v>
      </c>
      <c r="Q3237" s="2">
        <v>6712</v>
      </c>
      <c r="R3237" t="s">
        <v>9599</v>
      </c>
      <c r="S3237">
        <v>8</v>
      </c>
      <c r="T3237" t="s">
        <v>203</v>
      </c>
      <c r="U3237" s="2">
        <v>225</v>
      </c>
      <c r="V3237" s="2">
        <v>186</v>
      </c>
      <c r="W3237" s="8">
        <v>6.1233611442193088E-2</v>
      </c>
      <c r="X3237" s="2">
        <v>8897</v>
      </c>
      <c r="Y3237" s="45"/>
      <c r="AC3237" s="1" t="str">
        <f>IF(Table13[[#This Row],[TCS MP]]&gt;=Table13[[#This Row],[BMP]],IF(Table13[[#This Row],[TCS MP]]&lt;=Table13[[#This Row],[EMP]],"Good","EMP"),"BMP")</f>
        <v>EMP</v>
      </c>
    </row>
    <row r="3238" spans="1:29" ht="24" customHeight="1" x14ac:dyDescent="0.25">
      <c r="A3238" t="s">
        <v>15540</v>
      </c>
      <c r="B3238" t="s">
        <v>20699</v>
      </c>
      <c r="C3238">
        <v>7082</v>
      </c>
      <c r="D3238" t="s">
        <v>17074</v>
      </c>
      <c r="E3238" t="s">
        <v>15541</v>
      </c>
      <c r="F3238" s="9">
        <f>Table13[[#This Row],[ToMeasure]]-Table13[[#This Row],[FromMeasure]]</f>
        <v>0.23686152999999999</v>
      </c>
      <c r="G3238" s="5" t="s">
        <v>12739</v>
      </c>
      <c r="H3238" s="35">
        <v>0</v>
      </c>
      <c r="I3238" s="56"/>
      <c r="J3238" t="s">
        <v>1930</v>
      </c>
      <c r="K3238" s="58" t="s">
        <v>203</v>
      </c>
      <c r="L3238" s="35">
        <v>0.23686152999999999</v>
      </c>
      <c r="M3238" s="56"/>
      <c r="N3238" t="s">
        <v>12738</v>
      </c>
      <c r="O3238" s="2">
        <v>6646</v>
      </c>
      <c r="P3238" s="2">
        <v>0</v>
      </c>
      <c r="Q3238" s="2">
        <v>6646</v>
      </c>
      <c r="R3238" t="s">
        <v>15542</v>
      </c>
      <c r="S3238">
        <v>9</v>
      </c>
      <c r="T3238" t="s">
        <v>203</v>
      </c>
      <c r="U3238" s="2">
        <v>224</v>
      </c>
      <c r="V3238" s="2">
        <v>186</v>
      </c>
      <c r="W3238" s="8">
        <v>6.1691242852843817E-2</v>
      </c>
      <c r="X3238" s="2">
        <v>8809</v>
      </c>
      <c r="Y3238" s="45"/>
      <c r="AC3238" s="1" t="str">
        <f>IF(Table13[[#This Row],[TCS MP]]&gt;=Table13[[#This Row],[BMP]],IF(Table13[[#This Row],[TCS MP]]&lt;=Table13[[#This Row],[EMP]],"Good","EMP"),"BMP")</f>
        <v>EMP</v>
      </c>
    </row>
    <row r="3239" spans="1:29" ht="24" customHeight="1" x14ac:dyDescent="0.25">
      <c r="A3239" t="s">
        <v>15543</v>
      </c>
      <c r="B3239" t="s">
        <v>20698</v>
      </c>
      <c r="C3239">
        <v>7081</v>
      </c>
      <c r="D3239" t="s">
        <v>17074</v>
      </c>
      <c r="E3239" t="s">
        <v>15544</v>
      </c>
      <c r="F3239" s="9">
        <f>Table13[[#This Row],[ToMeasure]]-Table13[[#This Row],[FromMeasure]]</f>
        <v>0.23215881999999999</v>
      </c>
      <c r="G3239" s="5" t="s">
        <v>9598</v>
      </c>
      <c r="H3239" s="35">
        <v>0</v>
      </c>
      <c r="I3239" s="56"/>
      <c r="J3239" t="s">
        <v>9597</v>
      </c>
      <c r="K3239" s="58" t="s">
        <v>203</v>
      </c>
      <c r="L3239" s="35">
        <v>0.23215881999999999</v>
      </c>
      <c r="M3239" s="56"/>
      <c r="N3239" t="s">
        <v>669</v>
      </c>
      <c r="O3239" s="2">
        <v>6049</v>
      </c>
      <c r="P3239" s="2">
        <v>0</v>
      </c>
      <c r="Q3239" s="2">
        <v>6049</v>
      </c>
      <c r="R3239" t="s">
        <v>15545</v>
      </c>
      <c r="S3239">
        <v>9</v>
      </c>
      <c r="T3239" t="s">
        <v>203</v>
      </c>
      <c r="U3239" s="2">
        <v>183</v>
      </c>
      <c r="V3239" s="2">
        <v>715</v>
      </c>
      <c r="W3239" s="8">
        <v>0.14845428996528351</v>
      </c>
      <c r="X3239" s="2">
        <v>8018</v>
      </c>
      <c r="Y3239" s="45"/>
      <c r="AC3239" s="1" t="str">
        <f>IF(Table13[[#This Row],[TCS MP]]&gt;=Table13[[#This Row],[BMP]],IF(Table13[[#This Row],[TCS MP]]&lt;=Table13[[#This Row],[EMP]],"Good","EMP"),"BMP")</f>
        <v>EMP</v>
      </c>
    </row>
    <row r="3240" spans="1:29" ht="24" customHeight="1" x14ac:dyDescent="0.25">
      <c r="A3240" t="s">
        <v>12736</v>
      </c>
      <c r="B3240" t="s">
        <v>20700</v>
      </c>
      <c r="C3240">
        <v>7083</v>
      </c>
      <c r="D3240" t="s">
        <v>17074</v>
      </c>
      <c r="E3240" t="s">
        <v>12737</v>
      </c>
      <c r="F3240" s="9">
        <f>Table13[[#This Row],[ToMeasure]]-Table13[[#This Row],[FromMeasure]]</f>
        <v>0.23193662000000001</v>
      </c>
      <c r="G3240" s="5" t="s">
        <v>12738</v>
      </c>
      <c r="H3240" s="35">
        <v>0</v>
      </c>
      <c r="I3240" s="56"/>
      <c r="J3240" t="s">
        <v>12739</v>
      </c>
      <c r="K3240" s="58" t="s">
        <v>203</v>
      </c>
      <c r="L3240" s="35">
        <v>0.23193662000000001</v>
      </c>
      <c r="M3240" s="56"/>
      <c r="N3240" t="s">
        <v>1930</v>
      </c>
      <c r="O3240" s="2">
        <v>5300</v>
      </c>
      <c r="P3240" s="2">
        <v>0</v>
      </c>
      <c r="Q3240" s="2">
        <v>5300</v>
      </c>
      <c r="R3240" t="s">
        <v>12740</v>
      </c>
      <c r="S3240">
        <v>9</v>
      </c>
      <c r="T3240" t="s">
        <v>203</v>
      </c>
      <c r="U3240" s="2">
        <v>161</v>
      </c>
      <c r="V3240" s="2">
        <v>626</v>
      </c>
      <c r="W3240" s="8">
        <v>0.14849056603773586</v>
      </c>
      <c r="X3240" s="2">
        <v>7025</v>
      </c>
      <c r="Y3240" s="45"/>
      <c r="AC3240" s="1" t="str">
        <f>IF(Table13[[#This Row],[TCS MP]]&gt;=Table13[[#This Row],[BMP]],IF(Table13[[#This Row],[TCS MP]]&lt;=Table13[[#This Row],[EMP]],"Good","EMP"),"BMP")</f>
        <v>EMP</v>
      </c>
    </row>
    <row r="3241" spans="1:29" ht="24" customHeight="1" x14ac:dyDescent="0.25">
      <c r="A3241" t="s">
        <v>5261</v>
      </c>
      <c r="B3241" t="s">
        <v>20702</v>
      </c>
      <c r="C3241">
        <v>7090</v>
      </c>
      <c r="D3241" t="s">
        <v>17074</v>
      </c>
      <c r="E3241" t="s">
        <v>2626</v>
      </c>
      <c r="F3241" s="9">
        <f>Table13[[#This Row],[ToMeasure]]-Table13[[#This Row],[FromMeasure]]</f>
        <v>0.25408229999999998</v>
      </c>
      <c r="G3241" s="5" t="s">
        <v>2624</v>
      </c>
      <c r="H3241" s="35">
        <v>0</v>
      </c>
      <c r="I3241" s="56"/>
      <c r="J3241" t="s">
        <v>669</v>
      </c>
      <c r="K3241" s="58" t="s">
        <v>203</v>
      </c>
      <c r="L3241" s="35">
        <v>0.25408229999999998</v>
      </c>
      <c r="M3241" s="56"/>
      <c r="N3241" t="s">
        <v>3074</v>
      </c>
      <c r="O3241" s="2">
        <v>14671</v>
      </c>
      <c r="P3241" s="2">
        <v>0</v>
      </c>
      <c r="Q3241" s="2">
        <v>14671</v>
      </c>
      <c r="R3241" t="s">
        <v>5262</v>
      </c>
      <c r="S3241">
        <v>8</v>
      </c>
      <c r="T3241" t="s">
        <v>203</v>
      </c>
      <c r="U3241" s="2">
        <v>487</v>
      </c>
      <c r="V3241" s="2">
        <v>404</v>
      </c>
      <c r="W3241" s="8">
        <v>6.0732056437870628E-2</v>
      </c>
      <c r="X3241" s="2">
        <v>19447</v>
      </c>
      <c r="Y3241" s="45"/>
      <c r="AC3241" s="1" t="str">
        <f>IF(Table13[[#This Row],[TCS MP]]&gt;=Table13[[#This Row],[BMP]],IF(Table13[[#This Row],[TCS MP]]&lt;=Table13[[#This Row],[EMP]],"Good","EMP"),"BMP")</f>
        <v>EMP</v>
      </c>
    </row>
    <row r="3242" spans="1:29" ht="24" customHeight="1" x14ac:dyDescent="0.25">
      <c r="A3242" t="s">
        <v>12741</v>
      </c>
      <c r="B3242" t="s">
        <v>20704</v>
      </c>
      <c r="C3242">
        <v>7092</v>
      </c>
      <c r="D3242" t="s">
        <v>17074</v>
      </c>
      <c r="E3242" t="s">
        <v>12742</v>
      </c>
      <c r="F3242" s="9">
        <f>Table13[[#This Row],[ToMeasure]]-Table13[[#This Row],[FromMeasure]]</f>
        <v>0.60025638999999997</v>
      </c>
      <c r="G3242" s="5" t="s">
        <v>12743</v>
      </c>
      <c r="H3242" s="35">
        <v>0</v>
      </c>
      <c r="I3242" s="56"/>
      <c r="J3242" t="s">
        <v>1930</v>
      </c>
      <c r="K3242" s="58" t="s">
        <v>203</v>
      </c>
      <c r="L3242" s="35">
        <v>0.60025638999999997</v>
      </c>
      <c r="M3242" s="56"/>
      <c r="N3242" t="s">
        <v>12744</v>
      </c>
      <c r="O3242" s="2">
        <v>13331</v>
      </c>
      <c r="P3242" s="2">
        <v>0</v>
      </c>
      <c r="Q3242" s="2">
        <v>13331</v>
      </c>
      <c r="R3242" t="s">
        <v>12745</v>
      </c>
      <c r="S3242">
        <v>8</v>
      </c>
      <c r="T3242" t="s">
        <v>203</v>
      </c>
      <c r="U3242" s="2">
        <v>447</v>
      </c>
      <c r="V3242" s="2">
        <v>371</v>
      </c>
      <c r="W3242" s="8">
        <v>6.1360738129172608E-2</v>
      </c>
      <c r="X3242" s="2">
        <v>17671</v>
      </c>
      <c r="Y3242" s="45"/>
      <c r="AC3242" s="1" t="str">
        <f>IF(Table13[[#This Row],[TCS MP]]&gt;=Table13[[#This Row],[BMP]],IF(Table13[[#This Row],[TCS MP]]&lt;=Table13[[#This Row],[EMP]],"Good","EMP"),"BMP")</f>
        <v>EMP</v>
      </c>
    </row>
    <row r="3243" spans="1:29" ht="24" customHeight="1" x14ac:dyDescent="0.25">
      <c r="A3243" t="s">
        <v>12746</v>
      </c>
      <c r="B3243" t="s">
        <v>20703</v>
      </c>
      <c r="C3243">
        <v>7091</v>
      </c>
      <c r="D3243" t="s">
        <v>17074</v>
      </c>
      <c r="E3243" t="s">
        <v>12747</v>
      </c>
      <c r="F3243" s="9">
        <f>Table13[[#This Row],[ToMeasure]]-Table13[[#This Row],[FromMeasure]]</f>
        <v>0.47932070999999998</v>
      </c>
      <c r="G3243" s="5" t="s">
        <v>12744</v>
      </c>
      <c r="H3243" s="35">
        <v>0</v>
      </c>
      <c r="I3243" s="56"/>
      <c r="J3243" t="s">
        <v>12743</v>
      </c>
      <c r="K3243" s="58" t="s">
        <v>203</v>
      </c>
      <c r="L3243" s="35">
        <v>0.47932070999999998</v>
      </c>
      <c r="M3243" s="56"/>
      <c r="N3243" t="s">
        <v>669</v>
      </c>
      <c r="O3243" s="2">
        <v>14278</v>
      </c>
      <c r="P3243" s="2">
        <v>0</v>
      </c>
      <c r="Q3243" s="2">
        <v>14278</v>
      </c>
      <c r="R3243" t="s">
        <v>12748</v>
      </c>
      <c r="S3243">
        <v>8</v>
      </c>
      <c r="T3243" t="s">
        <v>203</v>
      </c>
      <c r="U3243" s="2">
        <v>435</v>
      </c>
      <c r="V3243" s="2">
        <v>1687</v>
      </c>
      <c r="W3243" s="8">
        <v>0.14862025493766634</v>
      </c>
      <c r="X3243" s="2">
        <v>18926</v>
      </c>
      <c r="Y3243" s="45"/>
      <c r="AC3243" s="1" t="str">
        <f>IF(Table13[[#This Row],[TCS MP]]&gt;=Table13[[#This Row],[BMP]],IF(Table13[[#This Row],[TCS MP]]&lt;=Table13[[#This Row],[EMP]],"Good","EMP"),"BMP")</f>
        <v>EMP</v>
      </c>
    </row>
    <row r="3244" spans="1:29" ht="24" customHeight="1" x14ac:dyDescent="0.25">
      <c r="A3244" t="s">
        <v>15546</v>
      </c>
      <c r="B3244" t="s">
        <v>20705</v>
      </c>
      <c r="C3244">
        <v>7093</v>
      </c>
      <c r="D3244" t="s">
        <v>17074</v>
      </c>
      <c r="E3244" t="s">
        <v>2623</v>
      </c>
      <c r="F3244" s="9">
        <f>Table13[[#This Row],[ToMeasure]]-Table13[[#This Row],[FromMeasure]]</f>
        <v>0.27265630000000002</v>
      </c>
      <c r="G3244" s="5" t="s">
        <v>2621</v>
      </c>
      <c r="H3244" s="35">
        <v>0</v>
      </c>
      <c r="I3244" s="56"/>
      <c r="J3244" t="s">
        <v>3074</v>
      </c>
      <c r="K3244" s="58" t="s">
        <v>203</v>
      </c>
      <c r="L3244" s="35">
        <v>0.27265630000000002</v>
      </c>
      <c r="M3244" s="56"/>
      <c r="N3244" t="s">
        <v>1930</v>
      </c>
      <c r="O3244" s="2">
        <v>13314</v>
      </c>
      <c r="P3244" s="2">
        <v>0</v>
      </c>
      <c r="Q3244" s="2">
        <v>13314</v>
      </c>
      <c r="R3244" t="s">
        <v>15547</v>
      </c>
      <c r="S3244">
        <v>7</v>
      </c>
      <c r="T3244" t="s">
        <v>203</v>
      </c>
      <c r="U3244" s="2">
        <v>406</v>
      </c>
      <c r="V3244" s="2">
        <v>1574</v>
      </c>
      <c r="W3244" s="8">
        <v>0.1487156376746282</v>
      </c>
      <c r="X3244" s="2">
        <v>17648</v>
      </c>
      <c r="Y3244" s="45"/>
      <c r="AC3244" s="1" t="str">
        <f>IF(Table13[[#This Row],[TCS MP]]&gt;=Table13[[#This Row],[BMP]],IF(Table13[[#This Row],[TCS MP]]&lt;=Table13[[#This Row],[EMP]],"Good","EMP"),"BMP")</f>
        <v>EMP</v>
      </c>
    </row>
    <row r="3245" spans="1:29" ht="24" customHeight="1" x14ac:dyDescent="0.25">
      <c r="A3245" t="s">
        <v>9600</v>
      </c>
      <c r="B3245" t="s">
        <v>20707</v>
      </c>
      <c r="C3245">
        <v>7100</v>
      </c>
      <c r="D3245" t="s">
        <v>17074</v>
      </c>
      <c r="E3245" t="s">
        <v>9601</v>
      </c>
      <c r="F3245" s="9">
        <f>Table13[[#This Row],[ToMeasure]]-Table13[[#This Row],[FromMeasure]]</f>
        <v>0.36204689000000001</v>
      </c>
      <c r="G3245" s="5" t="s">
        <v>9602</v>
      </c>
      <c r="H3245" s="35">
        <v>0</v>
      </c>
      <c r="I3245" s="56"/>
      <c r="J3245" t="s">
        <v>669</v>
      </c>
      <c r="K3245" s="58" t="s">
        <v>203</v>
      </c>
      <c r="L3245" s="35">
        <v>0.36204689000000001</v>
      </c>
      <c r="M3245" s="56"/>
      <c r="N3245" t="s">
        <v>9603</v>
      </c>
      <c r="O3245" s="2">
        <v>18518</v>
      </c>
      <c r="P3245" s="2">
        <v>0</v>
      </c>
      <c r="Q3245" s="2">
        <v>18518</v>
      </c>
      <c r="R3245" t="s">
        <v>9604</v>
      </c>
      <c r="S3245">
        <v>9</v>
      </c>
      <c r="T3245" t="s">
        <v>203</v>
      </c>
      <c r="U3245" s="2">
        <v>629</v>
      </c>
      <c r="V3245" s="2">
        <v>521</v>
      </c>
      <c r="W3245" s="8">
        <v>6.2101738848687763E-2</v>
      </c>
      <c r="X3245" s="2">
        <v>24546</v>
      </c>
      <c r="Y3245" s="45"/>
      <c r="AC3245" s="1" t="str">
        <f>IF(Table13[[#This Row],[TCS MP]]&gt;=Table13[[#This Row],[BMP]],IF(Table13[[#This Row],[TCS MP]]&lt;=Table13[[#This Row],[EMP]],"Good","EMP"),"BMP")</f>
        <v>EMP</v>
      </c>
    </row>
    <row r="3246" spans="1:29" ht="24" customHeight="1" x14ac:dyDescent="0.25">
      <c r="A3246" t="s">
        <v>15548</v>
      </c>
      <c r="B3246" t="s">
        <v>20709</v>
      </c>
      <c r="C3246">
        <v>7102</v>
      </c>
      <c r="D3246" t="s">
        <v>17074</v>
      </c>
      <c r="E3246" t="s">
        <v>15549</v>
      </c>
      <c r="F3246" s="9">
        <f>Table13[[#This Row],[ToMeasure]]-Table13[[#This Row],[FromMeasure]]</f>
        <v>0.41525342999999998</v>
      </c>
      <c r="G3246" s="5" t="s">
        <v>12752</v>
      </c>
      <c r="H3246" s="35">
        <v>0</v>
      </c>
      <c r="I3246" s="56"/>
      <c r="J3246" t="s">
        <v>1930</v>
      </c>
      <c r="K3246" s="58" t="s">
        <v>203</v>
      </c>
      <c r="L3246" s="35">
        <v>0.41525342999999998</v>
      </c>
      <c r="M3246" s="56"/>
      <c r="N3246" t="s">
        <v>12751</v>
      </c>
      <c r="O3246" s="2">
        <v>12447</v>
      </c>
      <c r="P3246" s="2">
        <v>0</v>
      </c>
      <c r="Q3246" s="2">
        <v>12447</v>
      </c>
      <c r="R3246" t="s">
        <v>15550</v>
      </c>
      <c r="S3246">
        <v>8</v>
      </c>
      <c r="T3246" t="s">
        <v>203</v>
      </c>
      <c r="U3246" s="2">
        <v>418</v>
      </c>
      <c r="V3246" s="2">
        <v>344</v>
      </c>
      <c r="W3246" s="8">
        <v>6.1219570980959266E-2</v>
      </c>
      <c r="X3246" s="2">
        <v>16499</v>
      </c>
      <c r="Y3246" s="45"/>
      <c r="AC3246" s="1" t="str">
        <f>IF(Table13[[#This Row],[TCS MP]]&gt;=Table13[[#This Row],[BMP]],IF(Table13[[#This Row],[TCS MP]]&lt;=Table13[[#This Row],[EMP]],"Good","EMP"),"BMP")</f>
        <v>EMP</v>
      </c>
    </row>
    <row r="3247" spans="1:29" ht="24" customHeight="1" x14ac:dyDescent="0.25">
      <c r="A3247" t="s">
        <v>15551</v>
      </c>
      <c r="B3247" t="s">
        <v>20708</v>
      </c>
      <c r="C3247">
        <v>7101</v>
      </c>
      <c r="D3247" t="s">
        <v>17074</v>
      </c>
      <c r="E3247" t="s">
        <v>15552</v>
      </c>
      <c r="F3247" s="9">
        <f>Table13[[#This Row],[ToMeasure]]-Table13[[#This Row],[FromMeasure]]</f>
        <v>0.21963274999999999</v>
      </c>
      <c r="G3247" s="5" t="s">
        <v>9603</v>
      </c>
      <c r="H3247" s="35">
        <v>0</v>
      </c>
      <c r="I3247" s="56"/>
      <c r="J3247" t="s">
        <v>9602</v>
      </c>
      <c r="K3247" s="58" t="s">
        <v>203</v>
      </c>
      <c r="L3247" s="35">
        <v>0.21963274999999999</v>
      </c>
      <c r="M3247" s="56"/>
      <c r="N3247" t="s">
        <v>669</v>
      </c>
      <c r="O3247" s="2">
        <v>11123</v>
      </c>
      <c r="P3247" s="2">
        <v>0</v>
      </c>
      <c r="Q3247" s="2">
        <v>11123</v>
      </c>
      <c r="R3247" t="s">
        <v>15553</v>
      </c>
      <c r="S3247">
        <v>9</v>
      </c>
      <c r="T3247" t="s">
        <v>203</v>
      </c>
      <c r="U3247" s="2">
        <v>339</v>
      </c>
      <c r="V3247" s="2">
        <v>1317</v>
      </c>
      <c r="W3247" s="8">
        <v>0.14888069765351075</v>
      </c>
      <c r="X3247" s="2">
        <v>14744</v>
      </c>
      <c r="Y3247" s="45"/>
      <c r="AC3247" s="1" t="str">
        <f>IF(Table13[[#This Row],[TCS MP]]&gt;=Table13[[#This Row],[BMP]],IF(Table13[[#This Row],[TCS MP]]&lt;=Table13[[#This Row],[EMP]],"Good","EMP"),"BMP")</f>
        <v>EMP</v>
      </c>
    </row>
    <row r="3248" spans="1:29" ht="24" customHeight="1" x14ac:dyDescent="0.25">
      <c r="A3248" t="s">
        <v>12749</v>
      </c>
      <c r="B3248" t="s">
        <v>20710</v>
      </c>
      <c r="C3248">
        <v>7103</v>
      </c>
      <c r="D3248" t="s">
        <v>17074</v>
      </c>
      <c r="E3248" t="s">
        <v>12750</v>
      </c>
      <c r="F3248" s="9">
        <f>Table13[[#This Row],[ToMeasure]]-Table13[[#This Row],[FromMeasure]]</f>
        <v>0.20567821</v>
      </c>
      <c r="G3248" s="5" t="s">
        <v>12751</v>
      </c>
      <c r="H3248" s="35">
        <v>0</v>
      </c>
      <c r="I3248" s="56"/>
      <c r="J3248" t="s">
        <v>12752</v>
      </c>
      <c r="K3248" s="58" t="s">
        <v>203</v>
      </c>
      <c r="L3248" s="35">
        <v>0.20567821</v>
      </c>
      <c r="M3248" s="56"/>
      <c r="N3248" t="s">
        <v>1930</v>
      </c>
      <c r="O3248" s="2">
        <v>18127</v>
      </c>
      <c r="P3248" s="2">
        <v>0</v>
      </c>
      <c r="Q3248" s="2">
        <v>18127</v>
      </c>
      <c r="R3248" t="s">
        <v>12753</v>
      </c>
      <c r="S3248">
        <v>10</v>
      </c>
      <c r="T3248" t="s">
        <v>203</v>
      </c>
      <c r="U3248" s="2">
        <v>552</v>
      </c>
      <c r="V3248" s="2">
        <v>2143</v>
      </c>
      <c r="W3248" s="8">
        <v>0.14867324984829261</v>
      </c>
      <c r="X3248" s="2">
        <v>24028</v>
      </c>
      <c r="Y3248" s="45"/>
      <c r="AC3248" s="1" t="str">
        <f>IF(Table13[[#This Row],[TCS MP]]&gt;=Table13[[#This Row],[BMP]],IF(Table13[[#This Row],[TCS MP]]&lt;=Table13[[#This Row],[EMP]],"Good","EMP"),"BMP")</f>
        <v>EMP</v>
      </c>
    </row>
    <row r="3249" spans="1:29" ht="24" customHeight="1" x14ac:dyDescent="0.25">
      <c r="A3249" t="s">
        <v>12754</v>
      </c>
      <c r="C3249" t="s">
        <v>203</v>
      </c>
      <c r="D3249" t="s">
        <v>17074</v>
      </c>
      <c r="E3249" t="s">
        <v>12755</v>
      </c>
      <c r="F3249" s="9">
        <f>Table13[[#This Row],[ToMeasure]]-Table13[[#This Row],[FromMeasure]]</f>
        <v>3.1997909999999997E-2</v>
      </c>
      <c r="G3249" s="5" t="s">
        <v>12756</v>
      </c>
      <c r="H3249" s="35">
        <v>0</v>
      </c>
      <c r="I3249" s="56"/>
      <c r="J3249" t="s">
        <v>660</v>
      </c>
      <c r="K3249" s="58" t="s">
        <v>203</v>
      </c>
      <c r="L3249" s="35">
        <v>3.1997909999999997E-2</v>
      </c>
      <c r="M3249" s="56"/>
      <c r="N3249" t="s">
        <v>12751</v>
      </c>
      <c r="O3249" s="2" t="s">
        <v>203</v>
      </c>
      <c r="P3249" s="2" t="s">
        <v>203</v>
      </c>
      <c r="Q3249" s="2" t="s">
        <v>203</v>
      </c>
      <c r="R3249" t="s">
        <v>203</v>
      </c>
      <c r="S3249" t="s">
        <v>203</v>
      </c>
      <c r="T3249" t="s">
        <v>203</v>
      </c>
      <c r="U3249" s="2" t="s">
        <v>203</v>
      </c>
      <c r="V3249" s="2" t="s">
        <v>203</v>
      </c>
      <c r="W3249" s="8" t="s">
        <v>203</v>
      </c>
      <c r="X3249" s="2" t="s">
        <v>203</v>
      </c>
      <c r="Y3249" s="45"/>
      <c r="AC3249" s="1" t="str">
        <f>IF(Table13[[#This Row],[TCS MP]]&gt;=Table13[[#This Row],[BMP]],IF(Table13[[#This Row],[TCS MP]]&lt;=Table13[[#This Row],[EMP]],"Good","EMP"),"BMP")</f>
        <v>EMP</v>
      </c>
    </row>
    <row r="3250" spans="1:29" ht="24" customHeight="1" x14ac:dyDescent="0.25">
      <c r="A3250" t="s">
        <v>12757</v>
      </c>
      <c r="C3250" t="s">
        <v>203</v>
      </c>
      <c r="D3250" t="s">
        <v>17074</v>
      </c>
      <c r="E3250" t="s">
        <v>12758</v>
      </c>
      <c r="F3250" s="9">
        <f>Table13[[#This Row],[ToMeasure]]-Table13[[#This Row],[FromMeasure]]</f>
        <v>2.5254370000000002E-2</v>
      </c>
      <c r="G3250" s="5" t="s">
        <v>12759</v>
      </c>
      <c r="H3250" s="35">
        <v>0</v>
      </c>
      <c r="I3250" s="56"/>
      <c r="J3250" t="s">
        <v>660</v>
      </c>
      <c r="K3250" s="58" t="s">
        <v>203</v>
      </c>
      <c r="L3250" s="35">
        <v>2.5254370000000002E-2</v>
      </c>
      <c r="M3250" s="56"/>
      <c r="N3250" t="s">
        <v>9603</v>
      </c>
      <c r="O3250" s="2" t="s">
        <v>203</v>
      </c>
      <c r="P3250" s="2" t="s">
        <v>203</v>
      </c>
      <c r="Q3250" s="2" t="s">
        <v>203</v>
      </c>
      <c r="R3250" t="s">
        <v>203</v>
      </c>
      <c r="S3250" t="s">
        <v>203</v>
      </c>
      <c r="T3250" t="s">
        <v>203</v>
      </c>
      <c r="U3250" s="2" t="s">
        <v>203</v>
      </c>
      <c r="V3250" s="2" t="s">
        <v>203</v>
      </c>
      <c r="W3250" s="8" t="s">
        <v>203</v>
      </c>
      <c r="X3250" s="2" t="s">
        <v>203</v>
      </c>
      <c r="Y3250" s="45"/>
      <c r="AC3250" s="1" t="str">
        <f>IF(Table13[[#This Row],[TCS MP]]&gt;=Table13[[#This Row],[BMP]],IF(Table13[[#This Row],[TCS MP]]&lt;=Table13[[#This Row],[EMP]],"Good","EMP"),"BMP")</f>
        <v>EMP</v>
      </c>
    </row>
    <row r="3251" spans="1:29" ht="24" customHeight="1" x14ac:dyDescent="0.25">
      <c r="A3251" t="s">
        <v>5263</v>
      </c>
      <c r="B3251" t="s">
        <v>20712</v>
      </c>
      <c r="C3251">
        <v>7110</v>
      </c>
      <c r="D3251" t="s">
        <v>17074</v>
      </c>
      <c r="E3251" t="s">
        <v>5264</v>
      </c>
      <c r="F3251" s="9">
        <f>Table13[[#This Row],[ToMeasure]]-Table13[[#This Row],[FromMeasure]]</f>
        <v>0.39109121000000002</v>
      </c>
      <c r="G3251" s="5" t="s">
        <v>5265</v>
      </c>
      <c r="H3251" s="35">
        <v>0</v>
      </c>
      <c r="I3251" s="56"/>
      <c r="J3251" t="s">
        <v>669</v>
      </c>
      <c r="K3251" s="58" t="s">
        <v>203</v>
      </c>
      <c r="L3251" s="35">
        <v>0.39109121000000002</v>
      </c>
      <c r="M3251" s="56"/>
      <c r="N3251" t="s">
        <v>5266</v>
      </c>
      <c r="O3251" s="2">
        <v>22784</v>
      </c>
      <c r="P3251" s="2">
        <v>0</v>
      </c>
      <c r="Q3251" s="2">
        <v>22784</v>
      </c>
      <c r="R3251" t="s">
        <v>5267</v>
      </c>
      <c r="S3251">
        <v>8</v>
      </c>
      <c r="T3251" t="s">
        <v>203</v>
      </c>
      <c r="U3251" s="2">
        <v>771</v>
      </c>
      <c r="V3251" s="2">
        <v>638</v>
      </c>
      <c r="W3251" s="8">
        <v>6.1841643258426969E-2</v>
      </c>
      <c r="X3251" s="2">
        <v>30201</v>
      </c>
      <c r="Y3251" s="45"/>
      <c r="AC3251" s="1" t="str">
        <f>IF(Table13[[#This Row],[TCS MP]]&gt;=Table13[[#This Row],[BMP]],IF(Table13[[#This Row],[TCS MP]]&lt;=Table13[[#This Row],[EMP]],"Good","EMP"),"BMP")</f>
        <v>EMP</v>
      </c>
    </row>
    <row r="3252" spans="1:29" ht="24" customHeight="1" x14ac:dyDescent="0.25">
      <c r="A3252" t="s">
        <v>9605</v>
      </c>
      <c r="B3252" t="s">
        <v>20714</v>
      </c>
      <c r="C3252">
        <v>7112</v>
      </c>
      <c r="D3252" t="s">
        <v>17074</v>
      </c>
      <c r="E3252" t="s">
        <v>9606</v>
      </c>
      <c r="F3252" s="9">
        <f>Table13[[#This Row],[ToMeasure]]-Table13[[#This Row],[FromMeasure]]</f>
        <v>0.31735951000000001</v>
      </c>
      <c r="G3252" s="5" t="s">
        <v>9607</v>
      </c>
      <c r="H3252" s="35">
        <v>0</v>
      </c>
      <c r="I3252" s="56"/>
      <c r="J3252" t="s">
        <v>1930</v>
      </c>
      <c r="K3252" s="58" t="s">
        <v>203</v>
      </c>
      <c r="L3252" s="35">
        <v>0.31735951000000001</v>
      </c>
      <c r="M3252" s="56"/>
      <c r="N3252" t="s">
        <v>5266</v>
      </c>
      <c r="O3252" s="2">
        <v>21087</v>
      </c>
      <c r="P3252" s="2">
        <v>0</v>
      </c>
      <c r="Q3252" s="2">
        <v>21087</v>
      </c>
      <c r="R3252" t="s">
        <v>9608</v>
      </c>
      <c r="S3252">
        <v>8</v>
      </c>
      <c r="T3252" t="s">
        <v>203</v>
      </c>
      <c r="U3252" s="2">
        <v>713</v>
      </c>
      <c r="V3252" s="2">
        <v>592</v>
      </c>
      <c r="W3252" s="8">
        <v>6.1886470337174565E-2</v>
      </c>
      <c r="X3252" s="2">
        <v>27951</v>
      </c>
      <c r="Y3252" s="45"/>
      <c r="AC3252" s="1" t="str">
        <f>IF(Table13[[#This Row],[TCS MP]]&gt;=Table13[[#This Row],[BMP]],IF(Table13[[#This Row],[TCS MP]]&lt;=Table13[[#This Row],[EMP]],"Good","EMP"),"BMP")</f>
        <v>EMP</v>
      </c>
    </row>
    <row r="3253" spans="1:29" ht="24" customHeight="1" x14ac:dyDescent="0.25">
      <c r="A3253" t="s">
        <v>9609</v>
      </c>
      <c r="B3253" t="s">
        <v>20713</v>
      </c>
      <c r="C3253">
        <v>7111</v>
      </c>
      <c r="D3253" t="s">
        <v>17074</v>
      </c>
      <c r="E3253" t="s">
        <v>9610</v>
      </c>
      <c r="F3253" s="9">
        <f>Table13[[#This Row],[ToMeasure]]-Table13[[#This Row],[FromMeasure]]</f>
        <v>0.32830928999999998</v>
      </c>
      <c r="G3253" s="5" t="s">
        <v>5266</v>
      </c>
      <c r="H3253" s="35">
        <v>0</v>
      </c>
      <c r="I3253" s="56"/>
      <c r="J3253" t="s">
        <v>9607</v>
      </c>
      <c r="K3253" s="58" t="s">
        <v>203</v>
      </c>
      <c r="L3253" s="35">
        <v>0.32830928999999998</v>
      </c>
      <c r="M3253" s="56"/>
      <c r="N3253" t="s">
        <v>669</v>
      </c>
      <c r="O3253" s="2">
        <v>17524</v>
      </c>
      <c r="P3253" s="2">
        <v>0</v>
      </c>
      <c r="Q3253" s="2">
        <v>17524</v>
      </c>
      <c r="R3253" t="s">
        <v>9611</v>
      </c>
      <c r="S3253">
        <v>11</v>
      </c>
      <c r="T3253" t="s">
        <v>203</v>
      </c>
      <c r="U3253" s="2">
        <v>535</v>
      </c>
      <c r="V3253" s="2">
        <v>2073</v>
      </c>
      <c r="W3253" s="8">
        <v>0.14882446929924675</v>
      </c>
      <c r="X3253" s="2">
        <v>23229</v>
      </c>
      <c r="Y3253" s="45"/>
      <c r="AC3253" s="1" t="str">
        <f>IF(Table13[[#This Row],[TCS MP]]&gt;=Table13[[#This Row],[BMP]],IF(Table13[[#This Row],[TCS MP]]&lt;=Table13[[#This Row],[EMP]],"Good","EMP"),"BMP")</f>
        <v>EMP</v>
      </c>
    </row>
    <row r="3254" spans="1:29" ht="24" customHeight="1" x14ac:dyDescent="0.25">
      <c r="A3254" t="s">
        <v>15554</v>
      </c>
      <c r="B3254" t="s">
        <v>20715</v>
      </c>
      <c r="C3254">
        <v>7113</v>
      </c>
      <c r="D3254" t="s">
        <v>17074</v>
      </c>
      <c r="E3254" t="s">
        <v>15555</v>
      </c>
      <c r="F3254" s="9">
        <f>Table13[[#This Row],[ToMeasure]]-Table13[[#This Row],[FromMeasure]]</f>
        <v>0.34421084000000002</v>
      </c>
      <c r="G3254" s="5" t="s">
        <v>12762</v>
      </c>
      <c r="H3254" s="35">
        <v>0</v>
      </c>
      <c r="I3254" s="56"/>
      <c r="J3254" t="s">
        <v>9607</v>
      </c>
      <c r="K3254" s="58" t="s">
        <v>203</v>
      </c>
      <c r="L3254" s="35">
        <v>0.34421084000000002</v>
      </c>
      <c r="M3254" s="56"/>
      <c r="N3254" t="s">
        <v>1930</v>
      </c>
      <c r="O3254" s="2">
        <v>17899</v>
      </c>
      <c r="P3254" s="2">
        <v>0</v>
      </c>
      <c r="Q3254" s="2">
        <v>17899</v>
      </c>
      <c r="R3254" t="s">
        <v>15556</v>
      </c>
      <c r="S3254">
        <v>10</v>
      </c>
      <c r="T3254" t="s">
        <v>203</v>
      </c>
      <c r="U3254" s="2">
        <v>544</v>
      </c>
      <c r="V3254" s="2">
        <v>2117</v>
      </c>
      <c r="W3254" s="8">
        <v>0.14866752332532543</v>
      </c>
      <c r="X3254" s="2">
        <v>23726</v>
      </c>
      <c r="Y3254" s="45"/>
      <c r="AC3254" s="1" t="str">
        <f>IF(Table13[[#This Row],[TCS MP]]&gt;=Table13[[#This Row],[BMP]],IF(Table13[[#This Row],[TCS MP]]&lt;=Table13[[#This Row],[EMP]],"Good","EMP"),"BMP")</f>
        <v>EMP</v>
      </c>
    </row>
    <row r="3255" spans="1:29" ht="24" customHeight="1" x14ac:dyDescent="0.25">
      <c r="A3255" t="s">
        <v>12760</v>
      </c>
      <c r="C3255" t="s">
        <v>203</v>
      </c>
      <c r="D3255" t="s">
        <v>17074</v>
      </c>
      <c r="E3255" t="s">
        <v>12761</v>
      </c>
      <c r="F3255" s="9">
        <f>Table13[[#This Row],[ToMeasure]]-Table13[[#This Row],[FromMeasure]]</f>
        <v>3.5130179999999997E-2</v>
      </c>
      <c r="G3255" s="5" t="s">
        <v>6201</v>
      </c>
      <c r="H3255" s="35">
        <v>0</v>
      </c>
      <c r="I3255" s="56"/>
      <c r="J3255" t="s">
        <v>139</v>
      </c>
      <c r="K3255" s="58" t="s">
        <v>203</v>
      </c>
      <c r="L3255" s="35">
        <v>3.5130179999999997E-2</v>
      </c>
      <c r="M3255" s="56"/>
      <c r="N3255" t="s">
        <v>12762</v>
      </c>
      <c r="O3255" s="2" t="s">
        <v>203</v>
      </c>
      <c r="P3255" s="2" t="s">
        <v>203</v>
      </c>
      <c r="Q3255" s="2" t="s">
        <v>203</v>
      </c>
      <c r="R3255" t="s">
        <v>203</v>
      </c>
      <c r="S3255" t="s">
        <v>203</v>
      </c>
      <c r="T3255" t="s">
        <v>203</v>
      </c>
      <c r="U3255" s="2" t="s">
        <v>203</v>
      </c>
      <c r="V3255" s="2" t="s">
        <v>203</v>
      </c>
      <c r="W3255" s="8" t="s">
        <v>203</v>
      </c>
      <c r="X3255" s="2" t="s">
        <v>203</v>
      </c>
      <c r="Y3255" s="45"/>
      <c r="AC3255" s="1" t="str">
        <f>IF(Table13[[#This Row],[TCS MP]]&gt;=Table13[[#This Row],[BMP]],IF(Table13[[#This Row],[TCS MP]]&lt;=Table13[[#This Row],[EMP]],"Good","EMP"),"BMP")</f>
        <v>EMP</v>
      </c>
    </row>
    <row r="3256" spans="1:29" ht="24" customHeight="1" x14ac:dyDescent="0.25">
      <c r="A3256" t="s">
        <v>15557</v>
      </c>
      <c r="C3256" t="s">
        <v>203</v>
      </c>
      <c r="D3256" t="s">
        <v>17074</v>
      </c>
      <c r="E3256" t="s">
        <v>15558</v>
      </c>
      <c r="F3256" s="9">
        <f>Table13[[#This Row],[ToMeasure]]-Table13[[#This Row],[FromMeasure]]</f>
        <v>4.328982E-2</v>
      </c>
      <c r="G3256" s="5" t="s">
        <v>6202</v>
      </c>
      <c r="H3256" s="35">
        <v>0</v>
      </c>
      <c r="I3256" s="56"/>
      <c r="J3256" t="s">
        <v>139</v>
      </c>
      <c r="K3256" s="58" t="s">
        <v>203</v>
      </c>
      <c r="L3256" s="35">
        <v>4.328982E-2</v>
      </c>
      <c r="M3256" s="56"/>
      <c r="N3256" t="s">
        <v>5266</v>
      </c>
      <c r="O3256" s="2" t="s">
        <v>203</v>
      </c>
      <c r="P3256" s="2" t="s">
        <v>203</v>
      </c>
      <c r="Q3256" s="2" t="s">
        <v>203</v>
      </c>
      <c r="R3256" t="s">
        <v>203</v>
      </c>
      <c r="S3256" t="s">
        <v>203</v>
      </c>
      <c r="T3256" t="s">
        <v>203</v>
      </c>
      <c r="U3256" s="2" t="s">
        <v>203</v>
      </c>
      <c r="V3256" s="2" t="s">
        <v>203</v>
      </c>
      <c r="W3256" s="8" t="s">
        <v>203</v>
      </c>
      <c r="X3256" s="2" t="s">
        <v>203</v>
      </c>
      <c r="Y3256" s="45"/>
      <c r="AC3256" s="1" t="str">
        <f>IF(Table13[[#This Row],[TCS MP]]&gt;=Table13[[#This Row],[BMP]],IF(Table13[[#This Row],[TCS MP]]&lt;=Table13[[#This Row],[EMP]],"Good","EMP"),"BMP")</f>
        <v>EMP</v>
      </c>
    </row>
    <row r="3257" spans="1:29" ht="24" customHeight="1" x14ac:dyDescent="0.25">
      <c r="A3257" t="s">
        <v>12763</v>
      </c>
      <c r="C3257" t="s">
        <v>203</v>
      </c>
      <c r="D3257" t="s">
        <v>17074</v>
      </c>
      <c r="E3257" t="s">
        <v>12764</v>
      </c>
      <c r="F3257" s="9">
        <f>Table13[[#This Row],[ToMeasure]]-Table13[[#This Row],[FromMeasure]]</f>
        <v>4.532568E-2</v>
      </c>
      <c r="G3257" s="5" t="s">
        <v>12765</v>
      </c>
      <c r="H3257" s="35">
        <v>0</v>
      </c>
      <c r="I3257" s="56"/>
      <c r="J3257" t="s">
        <v>5265</v>
      </c>
      <c r="K3257" s="58" t="s">
        <v>203</v>
      </c>
      <c r="L3257" s="35">
        <v>4.532568E-2</v>
      </c>
      <c r="M3257" s="56"/>
      <c r="N3257" t="s">
        <v>139</v>
      </c>
      <c r="O3257" s="2" t="s">
        <v>203</v>
      </c>
      <c r="P3257" s="2" t="s">
        <v>203</v>
      </c>
      <c r="Q3257" s="2" t="s">
        <v>203</v>
      </c>
      <c r="R3257" t="s">
        <v>203</v>
      </c>
      <c r="S3257" t="s">
        <v>203</v>
      </c>
      <c r="T3257" t="s">
        <v>203</v>
      </c>
      <c r="U3257" s="2" t="s">
        <v>203</v>
      </c>
      <c r="V3257" s="2" t="s">
        <v>203</v>
      </c>
      <c r="W3257" s="8" t="s">
        <v>203</v>
      </c>
      <c r="X3257" s="2" t="s">
        <v>203</v>
      </c>
      <c r="Y3257" s="45"/>
      <c r="AC3257" s="1" t="str">
        <f>IF(Table13[[#This Row],[TCS MP]]&gt;=Table13[[#This Row],[BMP]],IF(Table13[[#This Row],[TCS MP]]&lt;=Table13[[#This Row],[EMP]],"Good","EMP"),"BMP")</f>
        <v>EMP</v>
      </c>
    </row>
    <row r="3258" spans="1:29" ht="24" customHeight="1" x14ac:dyDescent="0.25">
      <c r="A3258" t="s">
        <v>9612</v>
      </c>
      <c r="C3258" t="s">
        <v>203</v>
      </c>
      <c r="D3258" t="s">
        <v>17074</v>
      </c>
      <c r="E3258" t="s">
        <v>9613</v>
      </c>
      <c r="F3258" s="9">
        <f>Table13[[#This Row],[ToMeasure]]-Table13[[#This Row],[FromMeasure]]</f>
        <v>6.6561060000000005E-2</v>
      </c>
      <c r="G3258" s="5" t="s">
        <v>9614</v>
      </c>
      <c r="H3258" s="35">
        <v>0</v>
      </c>
      <c r="I3258" s="56"/>
      <c r="J3258" t="s">
        <v>9607</v>
      </c>
      <c r="K3258" s="58" t="s">
        <v>203</v>
      </c>
      <c r="L3258" s="35">
        <v>6.6561060000000005E-2</v>
      </c>
      <c r="M3258" s="56"/>
      <c r="N3258" t="s">
        <v>139</v>
      </c>
      <c r="O3258" s="2" t="s">
        <v>203</v>
      </c>
      <c r="P3258" s="2" t="s">
        <v>203</v>
      </c>
      <c r="Q3258" s="2" t="s">
        <v>203</v>
      </c>
      <c r="R3258" t="s">
        <v>203</v>
      </c>
      <c r="S3258" t="s">
        <v>203</v>
      </c>
      <c r="T3258" t="s">
        <v>203</v>
      </c>
      <c r="U3258" s="2" t="s">
        <v>203</v>
      </c>
      <c r="V3258" s="2" t="s">
        <v>203</v>
      </c>
      <c r="W3258" s="8" t="s">
        <v>203</v>
      </c>
      <c r="X3258" s="2" t="s">
        <v>203</v>
      </c>
      <c r="Y3258" s="45"/>
      <c r="AC3258" s="1" t="str">
        <f>IF(Table13[[#This Row],[TCS MP]]&gt;=Table13[[#This Row],[BMP]],IF(Table13[[#This Row],[TCS MP]]&lt;=Table13[[#This Row],[EMP]],"Good","EMP"),"BMP")</f>
        <v>EMP</v>
      </c>
    </row>
    <row r="3259" spans="1:29" ht="24" customHeight="1" x14ac:dyDescent="0.25">
      <c r="A3259" t="s">
        <v>9615</v>
      </c>
      <c r="B3259" t="s">
        <v>20717</v>
      </c>
      <c r="C3259">
        <v>7120</v>
      </c>
      <c r="D3259" t="s">
        <v>17074</v>
      </c>
      <c r="E3259" t="s">
        <v>9616</v>
      </c>
      <c r="F3259" s="9">
        <f>Table13[[#This Row],[ToMeasure]]-Table13[[#This Row],[FromMeasure]]</f>
        <v>0.25665198</v>
      </c>
      <c r="G3259" s="5" t="s">
        <v>9617</v>
      </c>
      <c r="H3259" s="35">
        <v>0</v>
      </c>
      <c r="I3259" s="56"/>
      <c r="J3259" t="s">
        <v>669</v>
      </c>
      <c r="K3259" s="58" t="s">
        <v>203</v>
      </c>
      <c r="L3259" s="35">
        <v>0.25665198</v>
      </c>
      <c r="M3259" s="56"/>
      <c r="N3259" t="s">
        <v>9618</v>
      </c>
      <c r="O3259" s="2">
        <v>15132</v>
      </c>
      <c r="P3259" s="2">
        <v>0</v>
      </c>
      <c r="Q3259" s="2">
        <v>15132</v>
      </c>
      <c r="R3259" t="s">
        <v>9619</v>
      </c>
      <c r="S3259">
        <v>9</v>
      </c>
      <c r="T3259" t="s">
        <v>203</v>
      </c>
      <c r="U3259" s="2">
        <v>513</v>
      </c>
      <c r="V3259" s="2">
        <v>422</v>
      </c>
      <c r="W3259" s="8">
        <v>6.1789584985461277E-2</v>
      </c>
      <c r="X3259" s="2">
        <v>20058</v>
      </c>
      <c r="Y3259" s="45"/>
      <c r="AC3259" s="1" t="str">
        <f>IF(Table13[[#This Row],[TCS MP]]&gt;=Table13[[#This Row],[BMP]],IF(Table13[[#This Row],[TCS MP]]&lt;=Table13[[#This Row],[EMP]],"Good","EMP"),"BMP")</f>
        <v>EMP</v>
      </c>
    </row>
    <row r="3260" spans="1:29" ht="24" customHeight="1" x14ac:dyDescent="0.25">
      <c r="A3260" t="s">
        <v>12766</v>
      </c>
      <c r="B3260" t="s">
        <v>20727</v>
      </c>
      <c r="C3260">
        <v>7135</v>
      </c>
      <c r="D3260" t="s">
        <v>17074</v>
      </c>
      <c r="E3260" t="s">
        <v>12767</v>
      </c>
      <c r="F3260" s="9">
        <f>Table13[[#This Row],[ToMeasure]]-Table13[[#This Row],[FromMeasure]]</f>
        <v>0.16882481999999999</v>
      </c>
      <c r="G3260" s="5" t="s">
        <v>12768</v>
      </c>
      <c r="H3260" s="35">
        <v>0</v>
      </c>
      <c r="I3260" s="56"/>
      <c r="J3260" t="s">
        <v>1930</v>
      </c>
      <c r="K3260" s="58" t="s">
        <v>203</v>
      </c>
      <c r="L3260" s="35">
        <v>0.16882481999999999</v>
      </c>
      <c r="M3260" s="56"/>
      <c r="N3260" t="s">
        <v>5195</v>
      </c>
      <c r="O3260" s="2">
        <v>20340</v>
      </c>
      <c r="P3260" s="2">
        <v>0</v>
      </c>
      <c r="Q3260" s="2">
        <v>20340</v>
      </c>
      <c r="R3260" t="s">
        <v>12769</v>
      </c>
      <c r="S3260">
        <v>11</v>
      </c>
      <c r="T3260" t="s">
        <v>203</v>
      </c>
      <c r="U3260" s="2">
        <v>706</v>
      </c>
      <c r="V3260" s="2">
        <v>585</v>
      </c>
      <c r="W3260" s="8">
        <v>6.3470993117010821E-2</v>
      </c>
      <c r="X3260" s="2">
        <v>26961</v>
      </c>
      <c r="Y3260" s="45"/>
      <c r="AC3260" s="1" t="str">
        <f>IF(Table13[[#This Row],[TCS MP]]&gt;=Table13[[#This Row],[BMP]],IF(Table13[[#This Row],[TCS MP]]&lt;=Table13[[#This Row],[EMP]],"Good","EMP"),"BMP")</f>
        <v>EMP</v>
      </c>
    </row>
    <row r="3261" spans="1:29" ht="24" customHeight="1" x14ac:dyDescent="0.25">
      <c r="A3261" t="s">
        <v>9620</v>
      </c>
      <c r="B3261" t="s">
        <v>20721</v>
      </c>
      <c r="C3261">
        <v>7125</v>
      </c>
      <c r="D3261" t="s">
        <v>17074</v>
      </c>
      <c r="E3261" t="s">
        <v>9621</v>
      </c>
      <c r="F3261" s="9">
        <f>Table13[[#This Row],[ToMeasure]]-Table13[[#This Row],[FromMeasure]]</f>
        <v>0.16316120000000001</v>
      </c>
      <c r="G3261" s="5" t="s">
        <v>9622</v>
      </c>
      <c r="H3261" s="35">
        <v>0.17249429999999999</v>
      </c>
      <c r="I3261" s="56"/>
      <c r="J3261" t="s">
        <v>669</v>
      </c>
      <c r="K3261" s="58" t="s">
        <v>203</v>
      </c>
      <c r="L3261" s="35">
        <v>0.3356555</v>
      </c>
      <c r="M3261" s="56"/>
      <c r="N3261" t="s">
        <v>669</v>
      </c>
      <c r="O3261" s="2">
        <v>4909</v>
      </c>
      <c r="P3261" s="2">
        <v>0</v>
      </c>
      <c r="Q3261" s="2">
        <v>4909</v>
      </c>
      <c r="R3261" t="s">
        <v>9623</v>
      </c>
      <c r="S3261">
        <v>13</v>
      </c>
      <c r="T3261" t="s">
        <v>203</v>
      </c>
      <c r="U3261" s="2">
        <v>397</v>
      </c>
      <c r="V3261" s="2">
        <v>64</v>
      </c>
      <c r="W3261" s="8">
        <v>9.3909146465675289E-2</v>
      </c>
      <c r="X3261" s="2">
        <v>7727</v>
      </c>
      <c r="Y3261" s="45"/>
      <c r="AC3261" s="1" t="str">
        <f>IF(Table13[[#This Row],[TCS MP]]&gt;=Table13[[#This Row],[BMP]],IF(Table13[[#This Row],[TCS MP]]&lt;=Table13[[#This Row],[EMP]],"Good","EMP"),"BMP")</f>
        <v>EMP</v>
      </c>
    </row>
    <row r="3262" spans="1:29" ht="24" customHeight="1" x14ac:dyDescent="0.25">
      <c r="A3262" t="s">
        <v>15559</v>
      </c>
      <c r="B3262" t="s">
        <v>20718</v>
      </c>
      <c r="C3262">
        <v>7121</v>
      </c>
      <c r="D3262" t="s">
        <v>17074</v>
      </c>
      <c r="E3262" t="s">
        <v>15560</v>
      </c>
      <c r="F3262" s="9">
        <f>Table13[[#This Row],[ToMeasure]]-Table13[[#This Row],[FromMeasure]]</f>
        <v>0.51829420999999998</v>
      </c>
      <c r="G3262" s="5" t="s">
        <v>9618</v>
      </c>
      <c r="H3262" s="35">
        <v>0</v>
      </c>
      <c r="I3262" s="56"/>
      <c r="J3262" t="s">
        <v>9617</v>
      </c>
      <c r="K3262" s="58" t="s">
        <v>203</v>
      </c>
      <c r="L3262" s="35">
        <v>0.51829420999999998</v>
      </c>
      <c r="M3262" s="56"/>
      <c r="N3262" t="s">
        <v>669</v>
      </c>
      <c r="O3262" s="2">
        <v>9864</v>
      </c>
      <c r="P3262" s="2">
        <v>0</v>
      </c>
      <c r="Q3262" s="2">
        <v>9864</v>
      </c>
      <c r="R3262" t="s">
        <v>15561</v>
      </c>
      <c r="S3262">
        <v>8</v>
      </c>
      <c r="T3262" t="s">
        <v>203</v>
      </c>
      <c r="U3262" s="2">
        <v>300</v>
      </c>
      <c r="V3262" s="2">
        <v>1164</v>
      </c>
      <c r="W3262" s="8">
        <v>0.14841849148418493</v>
      </c>
      <c r="X3262" s="2">
        <v>13075</v>
      </c>
      <c r="Y3262" s="45"/>
      <c r="AC3262" s="1" t="str">
        <f>IF(Table13[[#This Row],[TCS MP]]&gt;=Table13[[#This Row],[BMP]],IF(Table13[[#This Row],[TCS MP]]&lt;=Table13[[#This Row],[EMP]],"Good","EMP"),"BMP")</f>
        <v>EMP</v>
      </c>
    </row>
    <row r="3263" spans="1:29" ht="24" customHeight="1" x14ac:dyDescent="0.25">
      <c r="A3263" t="s">
        <v>15562</v>
      </c>
      <c r="B3263" t="s">
        <v>20720</v>
      </c>
      <c r="C3263">
        <v>7123</v>
      </c>
      <c r="D3263" t="s">
        <v>17074</v>
      </c>
      <c r="E3263" t="s">
        <v>15563</v>
      </c>
      <c r="F3263" s="9">
        <f>Table13[[#This Row],[ToMeasure]]-Table13[[#This Row],[FromMeasure]]</f>
        <v>0.24617381999999999</v>
      </c>
      <c r="G3263" s="5" t="s">
        <v>15564</v>
      </c>
      <c r="H3263" s="35">
        <v>0</v>
      </c>
      <c r="I3263" s="56"/>
      <c r="J3263" t="s">
        <v>5195</v>
      </c>
      <c r="K3263" s="58" t="s">
        <v>203</v>
      </c>
      <c r="L3263" s="35">
        <v>0.24617381999999999</v>
      </c>
      <c r="M3263" s="56"/>
      <c r="N3263" t="s">
        <v>1930</v>
      </c>
      <c r="O3263" s="2">
        <v>9204</v>
      </c>
      <c r="P3263" s="2">
        <v>0</v>
      </c>
      <c r="Q3263" s="2">
        <v>9204</v>
      </c>
      <c r="R3263" t="s">
        <v>15565</v>
      </c>
      <c r="S3263">
        <v>9</v>
      </c>
      <c r="T3263" t="s">
        <v>203</v>
      </c>
      <c r="U3263" s="2">
        <v>279</v>
      </c>
      <c r="V3263" s="2">
        <v>1086</v>
      </c>
      <c r="W3263" s="8">
        <v>0.14830508474576271</v>
      </c>
      <c r="X3263" s="2">
        <v>12200</v>
      </c>
      <c r="Y3263" s="45"/>
      <c r="AC3263" s="1" t="str">
        <f>IF(Table13[[#This Row],[TCS MP]]&gt;=Table13[[#This Row],[BMP]],IF(Table13[[#This Row],[TCS MP]]&lt;=Table13[[#This Row],[EMP]],"Good","EMP"),"BMP")</f>
        <v>EMP</v>
      </c>
    </row>
    <row r="3264" spans="1:29" ht="24" customHeight="1" x14ac:dyDescent="0.25">
      <c r="A3264" t="s">
        <v>15566</v>
      </c>
      <c r="B3264" t="s">
        <v>20722</v>
      </c>
      <c r="C3264">
        <v>7130</v>
      </c>
      <c r="D3264" t="s">
        <v>17074</v>
      </c>
      <c r="E3264" t="s">
        <v>15567</v>
      </c>
      <c r="F3264" s="9">
        <f>Table13[[#This Row],[ToMeasure]]-Table13[[#This Row],[FromMeasure]]</f>
        <v>0.24386257</v>
      </c>
      <c r="G3264" s="5" t="s">
        <v>15568</v>
      </c>
      <c r="H3264" s="35">
        <v>0</v>
      </c>
      <c r="I3264" s="56"/>
      <c r="J3264" t="s">
        <v>669</v>
      </c>
      <c r="K3264" s="58" t="s">
        <v>203</v>
      </c>
      <c r="L3264" s="35">
        <v>0.24386257</v>
      </c>
      <c r="M3264" s="56"/>
      <c r="N3264" t="s">
        <v>5275</v>
      </c>
      <c r="O3264" s="2">
        <v>6915</v>
      </c>
      <c r="P3264" s="2">
        <v>0</v>
      </c>
      <c r="Q3264" s="2">
        <v>6915</v>
      </c>
      <c r="R3264" t="s">
        <v>15569</v>
      </c>
      <c r="S3264">
        <v>12</v>
      </c>
      <c r="T3264" t="s">
        <v>203</v>
      </c>
      <c r="U3264" s="2">
        <v>236</v>
      </c>
      <c r="V3264" s="2">
        <v>195</v>
      </c>
      <c r="W3264" s="8">
        <v>6.2328271872740419E-2</v>
      </c>
      <c r="X3264" s="2">
        <v>9166</v>
      </c>
      <c r="Y3264" s="45"/>
      <c r="AC3264" s="1" t="str">
        <f>IF(Table13[[#This Row],[TCS MP]]&gt;=Table13[[#This Row],[BMP]],IF(Table13[[#This Row],[TCS MP]]&lt;=Table13[[#This Row],[EMP]],"Good","EMP"),"BMP")</f>
        <v>EMP</v>
      </c>
    </row>
    <row r="3265" spans="1:29" ht="24" customHeight="1" x14ac:dyDescent="0.25">
      <c r="A3265" t="s">
        <v>9624</v>
      </c>
      <c r="B3265" t="s">
        <v>20724</v>
      </c>
      <c r="C3265">
        <v>7132</v>
      </c>
      <c r="D3265" t="s">
        <v>17074</v>
      </c>
      <c r="E3265" t="s">
        <v>9625</v>
      </c>
      <c r="F3265" s="9">
        <f>Table13[[#This Row],[ToMeasure]]-Table13[[#This Row],[FromMeasure]]</f>
        <v>0.14072230999999999</v>
      </c>
      <c r="G3265" s="5" t="s">
        <v>9626</v>
      </c>
      <c r="H3265" s="35">
        <v>0</v>
      </c>
      <c r="I3265" s="56"/>
      <c r="J3265" t="s">
        <v>1930</v>
      </c>
      <c r="K3265" s="58" t="s">
        <v>203</v>
      </c>
      <c r="L3265" s="35">
        <v>0.14072230999999999</v>
      </c>
      <c r="M3265" s="56"/>
      <c r="N3265" t="s">
        <v>5195</v>
      </c>
      <c r="O3265" s="2">
        <v>16064</v>
      </c>
      <c r="P3265" s="2">
        <v>0</v>
      </c>
      <c r="Q3265" s="2">
        <v>16064</v>
      </c>
      <c r="R3265" t="s">
        <v>9627</v>
      </c>
      <c r="S3265">
        <v>11</v>
      </c>
      <c r="T3265" t="s">
        <v>203</v>
      </c>
      <c r="U3265" s="2">
        <v>546</v>
      </c>
      <c r="V3265" s="2">
        <v>452</v>
      </c>
      <c r="W3265" s="8">
        <v>6.2126494023904383E-2</v>
      </c>
      <c r="X3265" s="2">
        <v>21293</v>
      </c>
      <c r="Y3265" s="45"/>
      <c r="AC3265" s="1" t="str">
        <f>IF(Table13[[#This Row],[TCS MP]]&gt;=Table13[[#This Row],[BMP]],IF(Table13[[#This Row],[TCS MP]]&lt;=Table13[[#This Row],[EMP]],"Good","EMP"),"BMP")</f>
        <v>EMP</v>
      </c>
    </row>
    <row r="3266" spans="1:29" ht="24" customHeight="1" x14ac:dyDescent="0.25">
      <c r="A3266" t="s">
        <v>15570</v>
      </c>
      <c r="B3266" t="s">
        <v>20723</v>
      </c>
      <c r="C3266">
        <v>7131</v>
      </c>
      <c r="D3266" t="s">
        <v>17074</v>
      </c>
      <c r="E3266" t="s">
        <v>15571</v>
      </c>
      <c r="F3266" s="9">
        <f>Table13[[#This Row],[ToMeasure]]-Table13[[#This Row],[FromMeasure]]</f>
        <v>0.12625823999999999</v>
      </c>
      <c r="G3266" s="5" t="s">
        <v>15572</v>
      </c>
      <c r="H3266" s="35">
        <v>0</v>
      </c>
      <c r="I3266" s="56"/>
      <c r="J3266" t="s">
        <v>5275</v>
      </c>
      <c r="K3266" s="58" t="s">
        <v>203</v>
      </c>
      <c r="L3266" s="35">
        <v>0.12625823999999999</v>
      </c>
      <c r="M3266" s="56"/>
      <c r="N3266" t="s">
        <v>669</v>
      </c>
      <c r="O3266" s="2">
        <v>15544</v>
      </c>
      <c r="P3266" s="2">
        <v>0</v>
      </c>
      <c r="Q3266" s="2">
        <v>15544</v>
      </c>
      <c r="R3266" t="s">
        <v>15573</v>
      </c>
      <c r="S3266">
        <v>9</v>
      </c>
      <c r="T3266" t="s">
        <v>203</v>
      </c>
      <c r="U3266" s="2">
        <v>475</v>
      </c>
      <c r="V3266" s="2">
        <v>1846</v>
      </c>
      <c r="W3266" s="8">
        <v>0.14931806484817292</v>
      </c>
      <c r="X3266" s="2">
        <v>20604</v>
      </c>
      <c r="Y3266" s="45"/>
      <c r="AC3266" s="1" t="str">
        <f>IF(Table13[[#This Row],[TCS MP]]&gt;=Table13[[#This Row],[BMP]],IF(Table13[[#This Row],[TCS MP]]&lt;=Table13[[#This Row],[EMP]],"Good","EMP"),"BMP")</f>
        <v>EMP</v>
      </c>
    </row>
    <row r="3267" spans="1:29" ht="24" customHeight="1" x14ac:dyDescent="0.25">
      <c r="A3267" t="s">
        <v>5268</v>
      </c>
      <c r="B3267" t="s">
        <v>20725</v>
      </c>
      <c r="C3267">
        <v>7133</v>
      </c>
      <c r="D3267" t="s">
        <v>17074</v>
      </c>
      <c r="E3267" t="s">
        <v>5269</v>
      </c>
      <c r="F3267" s="9">
        <f>Table13[[#This Row],[ToMeasure]]-Table13[[#This Row],[FromMeasure]]</f>
        <v>0.20141075999999999</v>
      </c>
      <c r="G3267" s="5" t="s">
        <v>5270</v>
      </c>
      <c r="H3267" s="35">
        <v>0</v>
      </c>
      <c r="I3267" s="56"/>
      <c r="J3267" t="s">
        <v>5195</v>
      </c>
      <c r="K3267" s="58" t="s">
        <v>203</v>
      </c>
      <c r="L3267" s="35">
        <v>0.20141075999999999</v>
      </c>
      <c r="M3267" s="56"/>
      <c r="N3267" t="s">
        <v>1930</v>
      </c>
      <c r="O3267" s="2">
        <v>11295</v>
      </c>
      <c r="P3267" s="2">
        <v>0</v>
      </c>
      <c r="Q3267" s="2">
        <v>11295</v>
      </c>
      <c r="R3267" t="s">
        <v>5271</v>
      </c>
      <c r="S3267">
        <v>12</v>
      </c>
      <c r="T3267" t="s">
        <v>203</v>
      </c>
      <c r="U3267" s="2">
        <v>344</v>
      </c>
      <c r="V3267" s="2">
        <v>1334</v>
      </c>
      <c r="W3267" s="8">
        <v>0.14856131031429837</v>
      </c>
      <c r="X3267" s="2">
        <v>14972</v>
      </c>
      <c r="Y3267" s="45"/>
      <c r="AC3267" s="1" t="str">
        <f>IF(Table13[[#This Row],[TCS MP]]&gt;=Table13[[#This Row],[BMP]],IF(Table13[[#This Row],[TCS MP]]&lt;=Table13[[#This Row],[EMP]],"Good","EMP"),"BMP")</f>
        <v>EMP</v>
      </c>
    </row>
    <row r="3268" spans="1:29" ht="24" customHeight="1" x14ac:dyDescent="0.25">
      <c r="A3268" t="s">
        <v>9628</v>
      </c>
      <c r="B3268" t="s">
        <v>20730</v>
      </c>
      <c r="C3268">
        <v>7140</v>
      </c>
      <c r="D3268" t="s">
        <v>17074</v>
      </c>
      <c r="E3268" t="s">
        <v>9629</v>
      </c>
      <c r="F3268" s="9">
        <f>Table13[[#This Row],[ToMeasure]]-Table13[[#This Row],[FromMeasure]]</f>
        <v>0.12852146</v>
      </c>
      <c r="G3268" s="5" t="s">
        <v>9630</v>
      </c>
      <c r="H3268" s="35">
        <v>0</v>
      </c>
      <c r="I3268" s="56"/>
      <c r="J3268" t="s">
        <v>669</v>
      </c>
      <c r="K3268" s="58" t="s">
        <v>203</v>
      </c>
      <c r="L3268" s="35">
        <v>0.12852146</v>
      </c>
      <c r="M3268" s="56"/>
      <c r="N3268" t="s">
        <v>5275</v>
      </c>
      <c r="O3268" s="2">
        <v>8120</v>
      </c>
      <c r="P3268" s="2">
        <v>0</v>
      </c>
      <c r="Q3268" s="2">
        <v>8120</v>
      </c>
      <c r="R3268" t="s">
        <v>9631</v>
      </c>
      <c r="S3268">
        <v>9</v>
      </c>
      <c r="T3268" t="s">
        <v>203</v>
      </c>
      <c r="U3268" s="2">
        <v>275</v>
      </c>
      <c r="V3268" s="2">
        <v>230</v>
      </c>
      <c r="W3268" s="8">
        <v>6.2192118226600986E-2</v>
      </c>
      <c r="X3268" s="2">
        <v>10763</v>
      </c>
      <c r="Y3268" s="45"/>
      <c r="AC3268" s="1" t="str">
        <f>IF(Table13[[#This Row],[TCS MP]]&gt;=Table13[[#This Row],[BMP]],IF(Table13[[#This Row],[TCS MP]]&lt;=Table13[[#This Row],[EMP]],"Good","EMP"),"BMP")</f>
        <v>EMP</v>
      </c>
    </row>
    <row r="3269" spans="1:29" ht="24" customHeight="1" x14ac:dyDescent="0.25">
      <c r="A3269" t="s">
        <v>12770</v>
      </c>
      <c r="B3269" t="s">
        <v>20732</v>
      </c>
      <c r="C3269">
        <v>7142</v>
      </c>
      <c r="D3269" t="s">
        <v>17074</v>
      </c>
      <c r="E3269" t="s">
        <v>12771</v>
      </c>
      <c r="F3269" s="9">
        <f>Table13[[#This Row],[ToMeasure]]-Table13[[#This Row],[FromMeasure]]</f>
        <v>0.14562783000000001</v>
      </c>
      <c r="G3269" s="5" t="s">
        <v>12772</v>
      </c>
      <c r="H3269" s="35">
        <v>0</v>
      </c>
      <c r="I3269" s="56"/>
      <c r="J3269" t="s">
        <v>1930</v>
      </c>
      <c r="K3269" s="58" t="s">
        <v>203</v>
      </c>
      <c r="L3269" s="35">
        <v>0.14562783000000001</v>
      </c>
      <c r="M3269" s="56"/>
      <c r="N3269" t="s">
        <v>5195</v>
      </c>
      <c r="O3269" s="2">
        <v>16111</v>
      </c>
      <c r="P3269" s="2">
        <v>0</v>
      </c>
      <c r="Q3269" s="2">
        <v>16111</v>
      </c>
      <c r="R3269" t="s">
        <v>12773</v>
      </c>
      <c r="S3269">
        <v>8</v>
      </c>
      <c r="T3269" t="s">
        <v>203</v>
      </c>
      <c r="U3269" s="2">
        <v>549</v>
      </c>
      <c r="V3269" s="2">
        <v>453</v>
      </c>
      <c r="W3269" s="8">
        <v>6.2193532369188752E-2</v>
      </c>
      <c r="X3269" s="2">
        <v>21356</v>
      </c>
      <c r="Y3269" s="45"/>
      <c r="AC3269" s="1" t="str">
        <f>IF(Table13[[#This Row],[TCS MP]]&gt;=Table13[[#This Row],[BMP]],IF(Table13[[#This Row],[TCS MP]]&lt;=Table13[[#This Row],[EMP]],"Good","EMP"),"BMP")</f>
        <v>EMP</v>
      </c>
    </row>
    <row r="3270" spans="1:29" ht="24" customHeight="1" x14ac:dyDescent="0.25">
      <c r="A3270" t="s">
        <v>9632</v>
      </c>
      <c r="B3270" t="s">
        <v>20731</v>
      </c>
      <c r="C3270">
        <v>7141</v>
      </c>
      <c r="D3270" t="s">
        <v>17074</v>
      </c>
      <c r="E3270" t="s">
        <v>9633</v>
      </c>
      <c r="F3270" s="9">
        <f>Table13[[#This Row],[ToMeasure]]-Table13[[#This Row],[FromMeasure]]</f>
        <v>0.15149245</v>
      </c>
      <c r="G3270" s="5" t="s">
        <v>9634</v>
      </c>
      <c r="H3270" s="35">
        <v>0</v>
      </c>
      <c r="I3270" s="56"/>
      <c r="J3270" t="s">
        <v>5275</v>
      </c>
      <c r="K3270" s="58" t="s">
        <v>203</v>
      </c>
      <c r="L3270" s="35">
        <v>0.15149245</v>
      </c>
      <c r="M3270" s="56"/>
      <c r="N3270" t="s">
        <v>669</v>
      </c>
      <c r="O3270" s="2">
        <v>16505</v>
      </c>
      <c r="P3270" s="2">
        <v>0</v>
      </c>
      <c r="Q3270" s="2">
        <v>16505</v>
      </c>
      <c r="R3270" t="s">
        <v>9635</v>
      </c>
      <c r="S3270">
        <v>9</v>
      </c>
      <c r="T3270" t="s">
        <v>203</v>
      </c>
      <c r="U3270" s="2">
        <v>506</v>
      </c>
      <c r="V3270" s="2">
        <v>1961</v>
      </c>
      <c r="W3270" s="8">
        <v>0.14946985761890336</v>
      </c>
      <c r="X3270" s="2">
        <v>21878</v>
      </c>
      <c r="Y3270" s="45"/>
      <c r="AC3270" s="1" t="str">
        <f>IF(Table13[[#This Row],[TCS MP]]&gt;=Table13[[#This Row],[BMP]],IF(Table13[[#This Row],[TCS MP]]&lt;=Table13[[#This Row],[EMP]],"Good","EMP"),"BMP")</f>
        <v>EMP</v>
      </c>
    </row>
    <row r="3271" spans="1:29" ht="24" customHeight="1" x14ac:dyDescent="0.25">
      <c r="A3271" t="s">
        <v>12774</v>
      </c>
      <c r="B3271" t="s">
        <v>20733</v>
      </c>
      <c r="C3271">
        <v>7143</v>
      </c>
      <c r="D3271" t="s">
        <v>17074</v>
      </c>
      <c r="E3271" t="s">
        <v>12775</v>
      </c>
      <c r="F3271" s="9">
        <f>Table13[[#This Row],[ToMeasure]]-Table13[[#This Row],[FromMeasure]]</f>
        <v>0.13262653999999999</v>
      </c>
      <c r="G3271" s="5" t="s">
        <v>12776</v>
      </c>
      <c r="H3271" s="35">
        <v>0</v>
      </c>
      <c r="I3271" s="56"/>
      <c r="J3271" t="s">
        <v>5195</v>
      </c>
      <c r="K3271" s="58" t="s">
        <v>203</v>
      </c>
      <c r="L3271" s="35">
        <v>0.13262653999999999</v>
      </c>
      <c r="M3271" s="56"/>
      <c r="N3271" t="s">
        <v>1930</v>
      </c>
      <c r="O3271" s="2">
        <v>8953</v>
      </c>
      <c r="P3271" s="2">
        <v>0</v>
      </c>
      <c r="Q3271" s="2">
        <v>8953</v>
      </c>
      <c r="R3271" t="s">
        <v>12777</v>
      </c>
      <c r="S3271">
        <v>9</v>
      </c>
      <c r="T3271" t="s">
        <v>203</v>
      </c>
      <c r="U3271" s="2">
        <v>274</v>
      </c>
      <c r="V3271" s="2">
        <v>1062</v>
      </c>
      <c r="W3271" s="8">
        <v>0.14922372389143304</v>
      </c>
      <c r="X3271" s="2">
        <v>11867</v>
      </c>
      <c r="Y3271" s="45"/>
      <c r="AC3271" s="1" t="str">
        <f>IF(Table13[[#This Row],[TCS MP]]&gt;=Table13[[#This Row],[BMP]],IF(Table13[[#This Row],[TCS MP]]&lt;=Table13[[#This Row],[EMP]],"Good","EMP"),"BMP")</f>
        <v>EMP</v>
      </c>
    </row>
    <row r="3272" spans="1:29" ht="24" customHeight="1" x14ac:dyDescent="0.25">
      <c r="A3272" t="s">
        <v>5272</v>
      </c>
      <c r="B3272" t="s">
        <v>20738</v>
      </c>
      <c r="C3272">
        <v>7150</v>
      </c>
      <c r="D3272" t="s">
        <v>17074</v>
      </c>
      <c r="E3272" t="s">
        <v>5273</v>
      </c>
      <c r="F3272" s="9">
        <f>Table13[[#This Row],[ToMeasure]]-Table13[[#This Row],[FromMeasure]]</f>
        <v>0.13920138000000001</v>
      </c>
      <c r="G3272" s="5" t="s">
        <v>5274</v>
      </c>
      <c r="H3272" s="35">
        <v>0</v>
      </c>
      <c r="I3272" s="56"/>
      <c r="J3272" t="s">
        <v>669</v>
      </c>
      <c r="K3272" s="58" t="s">
        <v>203</v>
      </c>
      <c r="L3272" s="35">
        <v>0.13920138000000001</v>
      </c>
      <c r="M3272" s="56"/>
      <c r="N3272" t="s">
        <v>5275</v>
      </c>
      <c r="O3272" s="2">
        <v>8725</v>
      </c>
      <c r="P3272" s="2">
        <v>0</v>
      </c>
      <c r="Q3272" s="2">
        <v>8725</v>
      </c>
      <c r="R3272" t="s">
        <v>5276</v>
      </c>
      <c r="S3272">
        <v>9</v>
      </c>
      <c r="T3272" t="s">
        <v>203</v>
      </c>
      <c r="U3272" s="2">
        <v>296</v>
      </c>
      <c r="V3272" s="2">
        <v>244</v>
      </c>
      <c r="W3272" s="8">
        <v>6.1891117478510026E-2</v>
      </c>
      <c r="X3272" s="2">
        <v>11565</v>
      </c>
      <c r="Y3272" s="45"/>
      <c r="AC3272" s="1" t="str">
        <f>IF(Table13[[#This Row],[TCS MP]]&gt;=Table13[[#This Row],[BMP]],IF(Table13[[#This Row],[TCS MP]]&lt;=Table13[[#This Row],[EMP]],"Good","EMP"),"BMP")</f>
        <v>EMP</v>
      </c>
    </row>
    <row r="3273" spans="1:29" ht="24" customHeight="1" x14ac:dyDescent="0.25">
      <c r="A3273" t="s">
        <v>9636</v>
      </c>
      <c r="B3273" t="s">
        <v>20740</v>
      </c>
      <c r="C3273">
        <v>7152</v>
      </c>
      <c r="D3273" t="s">
        <v>17074</v>
      </c>
      <c r="E3273" t="s">
        <v>9637</v>
      </c>
      <c r="F3273" s="9">
        <f>Table13[[#This Row],[ToMeasure]]-Table13[[#This Row],[FromMeasure]]</f>
        <v>0.15410929000000001</v>
      </c>
      <c r="G3273" s="5" t="s">
        <v>9638</v>
      </c>
      <c r="H3273" s="35">
        <v>0</v>
      </c>
      <c r="I3273" s="56"/>
      <c r="J3273" t="s">
        <v>1930</v>
      </c>
      <c r="K3273" s="58" t="s">
        <v>203</v>
      </c>
      <c r="L3273" s="35">
        <v>0.15410929000000001</v>
      </c>
      <c r="M3273" s="56"/>
      <c r="N3273" t="s">
        <v>5195</v>
      </c>
      <c r="O3273" s="2">
        <v>11453</v>
      </c>
      <c r="P3273" s="2">
        <v>0</v>
      </c>
      <c r="Q3273" s="2">
        <v>11453</v>
      </c>
      <c r="R3273" t="s">
        <v>9639</v>
      </c>
      <c r="S3273">
        <v>8</v>
      </c>
      <c r="T3273" t="s">
        <v>203</v>
      </c>
      <c r="U3273" s="2">
        <v>388</v>
      </c>
      <c r="V3273" s="2">
        <v>321</v>
      </c>
      <c r="W3273" s="8">
        <v>6.1905177682703219E-2</v>
      </c>
      <c r="X3273" s="2">
        <v>15181</v>
      </c>
      <c r="Y3273" s="45"/>
      <c r="AC3273" s="1" t="str">
        <f>IF(Table13[[#This Row],[TCS MP]]&gt;=Table13[[#This Row],[BMP]],IF(Table13[[#This Row],[TCS MP]]&lt;=Table13[[#This Row],[EMP]],"Good","EMP"),"BMP")</f>
        <v>EMP</v>
      </c>
    </row>
    <row r="3274" spans="1:29" ht="24" customHeight="1" x14ac:dyDescent="0.25">
      <c r="A3274" t="s">
        <v>9640</v>
      </c>
      <c r="B3274" t="s">
        <v>20739</v>
      </c>
      <c r="C3274">
        <v>7151</v>
      </c>
      <c r="D3274" t="s">
        <v>17074</v>
      </c>
      <c r="E3274" t="s">
        <v>9641</v>
      </c>
      <c r="F3274" s="9">
        <f>Table13[[#This Row],[ToMeasure]]-Table13[[#This Row],[FromMeasure]]</f>
        <v>9.5666020000000004E-2</v>
      </c>
      <c r="G3274" s="5" t="s">
        <v>9642</v>
      </c>
      <c r="H3274" s="35">
        <v>0</v>
      </c>
      <c r="I3274" s="56"/>
      <c r="J3274" t="s">
        <v>5275</v>
      </c>
      <c r="K3274" s="58" t="s">
        <v>203</v>
      </c>
      <c r="L3274" s="35">
        <v>9.5666020000000004E-2</v>
      </c>
      <c r="M3274" s="56"/>
      <c r="N3274" t="s">
        <v>669</v>
      </c>
      <c r="O3274" s="2">
        <v>9736</v>
      </c>
      <c r="P3274" s="2">
        <v>0</v>
      </c>
      <c r="Q3274" s="2">
        <v>9736</v>
      </c>
      <c r="R3274" t="s">
        <v>9643</v>
      </c>
      <c r="S3274">
        <v>9</v>
      </c>
      <c r="T3274" t="s">
        <v>203</v>
      </c>
      <c r="U3274" s="2">
        <v>284</v>
      </c>
      <c r="V3274" s="2">
        <v>1097</v>
      </c>
      <c r="W3274" s="8">
        <v>0.14184470008216926</v>
      </c>
      <c r="X3274" s="2">
        <v>12905</v>
      </c>
      <c r="Y3274" s="45"/>
      <c r="AC3274" s="1" t="str">
        <f>IF(Table13[[#This Row],[TCS MP]]&gt;=Table13[[#This Row],[BMP]],IF(Table13[[#This Row],[TCS MP]]&lt;=Table13[[#This Row],[EMP]],"Good","EMP"),"BMP")</f>
        <v>EMP</v>
      </c>
    </row>
    <row r="3275" spans="1:29" ht="24" customHeight="1" x14ac:dyDescent="0.25">
      <c r="A3275" t="s">
        <v>12778</v>
      </c>
      <c r="B3275" t="s">
        <v>20741</v>
      </c>
      <c r="C3275">
        <v>7153</v>
      </c>
      <c r="D3275" t="s">
        <v>17074</v>
      </c>
      <c r="E3275" t="s">
        <v>12779</v>
      </c>
      <c r="F3275" s="9">
        <f>Table13[[#This Row],[ToMeasure]]-Table13[[#This Row],[FromMeasure]]</f>
        <v>0.15632565000000001</v>
      </c>
      <c r="G3275" s="5" t="s">
        <v>12780</v>
      </c>
      <c r="H3275" s="35">
        <v>0</v>
      </c>
      <c r="I3275" s="56"/>
      <c r="J3275" t="s">
        <v>5195</v>
      </c>
      <c r="K3275" s="58" t="s">
        <v>203</v>
      </c>
      <c r="L3275" s="35">
        <v>0.15632565000000001</v>
      </c>
      <c r="M3275" s="56"/>
      <c r="N3275" t="s">
        <v>1930</v>
      </c>
      <c r="O3275" s="2">
        <v>9362</v>
      </c>
      <c r="P3275" s="2">
        <v>0</v>
      </c>
      <c r="Q3275" s="2">
        <v>9362</v>
      </c>
      <c r="R3275" t="s">
        <v>12781</v>
      </c>
      <c r="S3275">
        <v>10</v>
      </c>
      <c r="T3275" t="s">
        <v>203</v>
      </c>
      <c r="U3275" s="2">
        <v>287</v>
      </c>
      <c r="V3275" s="2">
        <v>1112</v>
      </c>
      <c r="W3275" s="8">
        <v>0.14943388164922025</v>
      </c>
      <c r="X3275" s="2">
        <v>12410</v>
      </c>
      <c r="Y3275" s="45"/>
      <c r="AC3275" s="1" t="str">
        <f>IF(Table13[[#This Row],[TCS MP]]&gt;=Table13[[#This Row],[BMP]],IF(Table13[[#This Row],[TCS MP]]&lt;=Table13[[#This Row],[EMP]],"Good","EMP"),"BMP")</f>
        <v>EMP</v>
      </c>
    </row>
    <row r="3276" spans="1:29" ht="24" customHeight="1" x14ac:dyDescent="0.25">
      <c r="A3276" t="s">
        <v>15574</v>
      </c>
      <c r="B3276" t="s">
        <v>20747</v>
      </c>
      <c r="C3276">
        <v>7160</v>
      </c>
      <c r="D3276" t="s">
        <v>17074</v>
      </c>
      <c r="E3276" t="s">
        <v>15575</v>
      </c>
      <c r="F3276" s="9">
        <f>Table13[[#This Row],[ToMeasure]]-Table13[[#This Row],[FromMeasure]]</f>
        <v>0.14366387</v>
      </c>
      <c r="G3276" s="5" t="s">
        <v>14309</v>
      </c>
      <c r="H3276" s="35">
        <v>0</v>
      </c>
      <c r="I3276" s="56"/>
      <c r="J3276" t="s">
        <v>669</v>
      </c>
      <c r="K3276" s="58" t="s">
        <v>203</v>
      </c>
      <c r="L3276" s="35">
        <v>0.14366387</v>
      </c>
      <c r="M3276" s="56"/>
      <c r="N3276" t="s">
        <v>5275</v>
      </c>
      <c r="O3276" s="2">
        <v>7130</v>
      </c>
      <c r="P3276" s="2">
        <v>0</v>
      </c>
      <c r="Q3276" s="2">
        <v>7130</v>
      </c>
      <c r="R3276" t="s">
        <v>15576</v>
      </c>
      <c r="S3276">
        <v>8</v>
      </c>
      <c r="T3276" t="s">
        <v>203</v>
      </c>
      <c r="U3276" s="2">
        <v>238</v>
      </c>
      <c r="V3276" s="2">
        <v>198</v>
      </c>
      <c r="W3276" s="8">
        <v>6.115007012622721E-2</v>
      </c>
      <c r="X3276" s="2">
        <v>9451</v>
      </c>
      <c r="Y3276" s="45"/>
      <c r="AC3276" s="1" t="str">
        <f>IF(Table13[[#This Row],[TCS MP]]&gt;=Table13[[#This Row],[BMP]],IF(Table13[[#This Row],[TCS MP]]&lt;=Table13[[#This Row],[EMP]],"Good","EMP"),"BMP")</f>
        <v>EMP</v>
      </c>
    </row>
    <row r="3277" spans="1:29" ht="24" customHeight="1" x14ac:dyDescent="0.25">
      <c r="A3277" t="s">
        <v>5277</v>
      </c>
      <c r="B3277" t="s">
        <v>20749</v>
      </c>
      <c r="C3277">
        <v>7162</v>
      </c>
      <c r="D3277" t="s">
        <v>17074</v>
      </c>
      <c r="E3277" t="s">
        <v>5278</v>
      </c>
      <c r="F3277" s="9">
        <f>Table13[[#This Row],[ToMeasure]]-Table13[[#This Row],[FromMeasure]]</f>
        <v>6.1419340000000003E-2</v>
      </c>
      <c r="G3277" s="5" t="s">
        <v>5279</v>
      </c>
      <c r="H3277" s="35">
        <v>0</v>
      </c>
      <c r="I3277" s="56"/>
      <c r="J3277" t="s">
        <v>1930</v>
      </c>
      <c r="K3277" s="58" t="s">
        <v>203</v>
      </c>
      <c r="L3277" s="35">
        <v>6.1419340000000003E-2</v>
      </c>
      <c r="M3277" s="56"/>
      <c r="N3277" t="s">
        <v>5195</v>
      </c>
      <c r="O3277" s="2">
        <v>10888</v>
      </c>
      <c r="P3277" s="2">
        <v>0</v>
      </c>
      <c r="Q3277" s="2">
        <v>10888</v>
      </c>
      <c r="R3277" t="s">
        <v>5280</v>
      </c>
      <c r="S3277">
        <v>11</v>
      </c>
      <c r="T3277" t="s">
        <v>203</v>
      </c>
      <c r="U3277" s="2">
        <v>365</v>
      </c>
      <c r="V3277" s="2">
        <v>303</v>
      </c>
      <c r="W3277" s="8">
        <v>6.1351947097722265E-2</v>
      </c>
      <c r="X3277" s="2">
        <v>14432</v>
      </c>
      <c r="Y3277" s="45"/>
      <c r="AC3277" s="1" t="str">
        <f>IF(Table13[[#This Row],[TCS MP]]&gt;=Table13[[#This Row],[BMP]],IF(Table13[[#This Row],[TCS MP]]&lt;=Table13[[#This Row],[EMP]],"Good","EMP"),"BMP")</f>
        <v>EMP</v>
      </c>
    </row>
    <row r="3278" spans="1:29" ht="24" customHeight="1" x14ac:dyDescent="0.25">
      <c r="A3278" t="s">
        <v>12782</v>
      </c>
      <c r="B3278" t="s">
        <v>20748</v>
      </c>
      <c r="C3278">
        <v>7161</v>
      </c>
      <c r="D3278" t="s">
        <v>17074</v>
      </c>
      <c r="E3278" t="s">
        <v>12783</v>
      </c>
      <c r="F3278" s="9">
        <f>Table13[[#This Row],[ToMeasure]]-Table13[[#This Row],[FromMeasure]]</f>
        <v>3.8503660000000002E-2</v>
      </c>
      <c r="G3278" s="5" t="s">
        <v>10749</v>
      </c>
      <c r="H3278" s="35">
        <v>0</v>
      </c>
      <c r="I3278" s="56"/>
      <c r="J3278" t="s">
        <v>5275</v>
      </c>
      <c r="K3278" s="58" t="s">
        <v>203</v>
      </c>
      <c r="L3278" s="35">
        <v>3.8503660000000002E-2</v>
      </c>
      <c r="M3278" s="56"/>
      <c r="N3278" t="s">
        <v>669</v>
      </c>
      <c r="O3278" s="2">
        <v>9879</v>
      </c>
      <c r="P3278" s="2">
        <v>0</v>
      </c>
      <c r="Q3278" s="2">
        <v>9879</v>
      </c>
      <c r="R3278" t="s">
        <v>12784</v>
      </c>
      <c r="S3278">
        <v>11</v>
      </c>
      <c r="T3278" t="s">
        <v>203</v>
      </c>
      <c r="U3278" s="2">
        <v>301</v>
      </c>
      <c r="V3278" s="2">
        <v>1169</v>
      </c>
      <c r="W3278" s="8">
        <v>0.14880048587913758</v>
      </c>
      <c r="X3278" s="2">
        <v>13095</v>
      </c>
      <c r="Y3278" s="45"/>
      <c r="AC3278" s="1" t="str">
        <f>IF(Table13[[#This Row],[TCS MP]]&gt;=Table13[[#This Row],[BMP]],IF(Table13[[#This Row],[TCS MP]]&lt;=Table13[[#This Row],[EMP]],"Good","EMP"),"BMP")</f>
        <v>EMP</v>
      </c>
    </row>
    <row r="3279" spans="1:29" ht="24" customHeight="1" x14ac:dyDescent="0.25">
      <c r="A3279" t="s">
        <v>9644</v>
      </c>
      <c r="B3279" t="s">
        <v>20750</v>
      </c>
      <c r="C3279">
        <v>7163</v>
      </c>
      <c r="D3279" t="s">
        <v>17074</v>
      </c>
      <c r="E3279" t="s">
        <v>9645</v>
      </c>
      <c r="F3279" s="9">
        <f>Table13[[#This Row],[ToMeasure]]-Table13[[#This Row],[FromMeasure]]</f>
        <v>0.18497056000000001</v>
      </c>
      <c r="G3279" s="5" t="s">
        <v>9646</v>
      </c>
      <c r="H3279" s="35">
        <v>0</v>
      </c>
      <c r="I3279" s="56"/>
      <c r="J3279" t="s">
        <v>5195</v>
      </c>
      <c r="K3279" s="58" t="s">
        <v>203</v>
      </c>
      <c r="L3279" s="35">
        <v>0.18497056000000001</v>
      </c>
      <c r="M3279" s="56"/>
      <c r="N3279" t="s">
        <v>1930</v>
      </c>
      <c r="O3279" s="2">
        <v>7537</v>
      </c>
      <c r="P3279" s="2">
        <v>0</v>
      </c>
      <c r="Q3279" s="2">
        <v>7537</v>
      </c>
      <c r="R3279" t="s">
        <v>9647</v>
      </c>
      <c r="S3279">
        <v>12</v>
      </c>
      <c r="T3279" t="s">
        <v>203</v>
      </c>
      <c r="U3279" s="2">
        <v>229</v>
      </c>
      <c r="V3279" s="2">
        <v>892</v>
      </c>
      <c r="W3279" s="8">
        <v>0.14873291760647472</v>
      </c>
      <c r="X3279" s="2">
        <v>9991</v>
      </c>
      <c r="Y3279" s="45"/>
      <c r="AC3279" s="1" t="str">
        <f>IF(Table13[[#This Row],[TCS MP]]&gt;=Table13[[#This Row],[BMP]],IF(Table13[[#This Row],[TCS MP]]&lt;=Table13[[#This Row],[EMP]],"Good","EMP"),"BMP")</f>
        <v>EMP</v>
      </c>
    </row>
    <row r="3280" spans="1:29" ht="24" customHeight="1" x14ac:dyDescent="0.25">
      <c r="A3280" t="s">
        <v>15577</v>
      </c>
      <c r="B3280" t="s">
        <v>20756</v>
      </c>
      <c r="C3280">
        <v>7170</v>
      </c>
      <c r="D3280" t="s">
        <v>17074</v>
      </c>
      <c r="E3280" t="s">
        <v>15578</v>
      </c>
      <c r="F3280" s="9">
        <f>Table13[[#This Row],[ToMeasure]]-Table13[[#This Row],[FromMeasure]]</f>
        <v>8.1468399999999996E-2</v>
      </c>
      <c r="G3280" s="5" t="s">
        <v>14312</v>
      </c>
      <c r="H3280" s="35">
        <v>0</v>
      </c>
      <c r="I3280" s="56"/>
      <c r="J3280" t="s">
        <v>669</v>
      </c>
      <c r="K3280" s="58" t="s">
        <v>203</v>
      </c>
      <c r="L3280" s="35">
        <v>8.1468399999999996E-2</v>
      </c>
      <c r="M3280" s="56"/>
      <c r="N3280" t="s">
        <v>5275</v>
      </c>
      <c r="O3280" s="2">
        <v>10336</v>
      </c>
      <c r="P3280" s="2">
        <v>0</v>
      </c>
      <c r="Q3280" s="2">
        <v>10336</v>
      </c>
      <c r="R3280" t="s">
        <v>15579</v>
      </c>
      <c r="S3280">
        <v>8</v>
      </c>
      <c r="T3280" t="s">
        <v>203</v>
      </c>
      <c r="U3280" s="2">
        <v>345</v>
      </c>
      <c r="V3280" s="2">
        <v>287</v>
      </c>
      <c r="W3280" s="8">
        <v>6.1145510835913311E-2</v>
      </c>
      <c r="X3280" s="2">
        <v>13701</v>
      </c>
      <c r="Y3280" s="45"/>
      <c r="AC3280" s="1" t="str">
        <f>IF(Table13[[#This Row],[TCS MP]]&gt;=Table13[[#This Row],[BMP]],IF(Table13[[#This Row],[TCS MP]]&lt;=Table13[[#This Row],[EMP]],"Good","EMP"),"BMP")</f>
        <v>EMP</v>
      </c>
    </row>
    <row r="3281" spans="1:29" ht="24" customHeight="1" x14ac:dyDescent="0.25">
      <c r="A3281" t="s">
        <v>15580</v>
      </c>
      <c r="B3281" t="s">
        <v>20757</v>
      </c>
      <c r="C3281">
        <v>7173</v>
      </c>
      <c r="D3281" t="s">
        <v>17074</v>
      </c>
      <c r="E3281" t="s">
        <v>15581</v>
      </c>
      <c r="F3281" s="9">
        <f>Table13[[#This Row],[ToMeasure]]-Table13[[#This Row],[FromMeasure]]</f>
        <v>9.2621620000000002E-2</v>
      </c>
      <c r="G3281" s="5" t="s">
        <v>5196</v>
      </c>
      <c r="H3281" s="35">
        <v>0</v>
      </c>
      <c r="I3281" s="56"/>
      <c r="J3281" t="s">
        <v>5195</v>
      </c>
      <c r="K3281" s="58" t="s">
        <v>203</v>
      </c>
      <c r="L3281" s="35">
        <v>9.2621620000000002E-2</v>
      </c>
      <c r="M3281" s="56"/>
      <c r="N3281" t="s">
        <v>1930</v>
      </c>
      <c r="O3281" s="2">
        <v>9255</v>
      </c>
      <c r="P3281" s="2">
        <v>0</v>
      </c>
      <c r="Q3281" s="2">
        <v>9255</v>
      </c>
      <c r="R3281" t="s">
        <v>15582</v>
      </c>
      <c r="S3281">
        <v>11</v>
      </c>
      <c r="T3281" t="s">
        <v>203</v>
      </c>
      <c r="U3281" s="2">
        <v>281</v>
      </c>
      <c r="V3281" s="2">
        <v>1096</v>
      </c>
      <c r="W3281" s="8">
        <v>0.14878444084278769</v>
      </c>
      <c r="X3281" s="2">
        <v>12268</v>
      </c>
      <c r="Y3281" s="45"/>
      <c r="AC3281" s="1" t="str">
        <f>IF(Table13[[#This Row],[TCS MP]]&gt;=Table13[[#This Row],[BMP]],IF(Table13[[#This Row],[TCS MP]]&lt;=Table13[[#This Row],[EMP]],"Good","EMP"),"BMP")</f>
        <v>EMP</v>
      </c>
    </row>
    <row r="3282" spans="1:29" ht="24" customHeight="1" x14ac:dyDescent="0.25">
      <c r="A3282" t="s">
        <v>5281</v>
      </c>
      <c r="B3282" t="s">
        <v>19704</v>
      </c>
      <c r="C3282">
        <v>5026</v>
      </c>
      <c r="D3282" t="s">
        <v>17074</v>
      </c>
      <c r="E3282" t="s">
        <v>5282</v>
      </c>
      <c r="F3282" s="9">
        <f>Table13[[#This Row],[ToMeasure]]-Table13[[#This Row],[FromMeasure]]</f>
        <v>1.8183924</v>
      </c>
      <c r="G3282" s="5" t="s">
        <v>5283</v>
      </c>
      <c r="H3282" s="35">
        <v>0</v>
      </c>
      <c r="I3282" s="56"/>
      <c r="J3282" t="s">
        <v>669</v>
      </c>
      <c r="K3282" s="58" t="s">
        <v>203</v>
      </c>
      <c r="L3282" s="35">
        <v>1.8183924</v>
      </c>
      <c r="M3282" s="56"/>
      <c r="N3282" t="s">
        <v>512</v>
      </c>
      <c r="O3282" s="2">
        <v>15624</v>
      </c>
      <c r="P3282" s="2">
        <v>0</v>
      </c>
      <c r="Q3282" s="2">
        <v>15624</v>
      </c>
      <c r="R3282" t="s">
        <v>5284</v>
      </c>
      <c r="S3282">
        <v>10</v>
      </c>
      <c r="T3282" t="s">
        <v>203</v>
      </c>
      <c r="U3282" s="2">
        <v>561</v>
      </c>
      <c r="V3282" s="2">
        <v>464</v>
      </c>
      <c r="W3282" s="8">
        <v>6.5604198668714794E-2</v>
      </c>
      <c r="X3282" s="2">
        <v>21446</v>
      </c>
      <c r="Y3282" s="45"/>
      <c r="AC3282" s="1" t="str">
        <f>IF(Table13[[#This Row],[TCS MP]]&gt;=Table13[[#This Row],[BMP]],IF(Table13[[#This Row],[TCS MP]]&lt;=Table13[[#This Row],[EMP]],"Good","EMP"),"BMP")</f>
        <v>EMP</v>
      </c>
    </row>
    <row r="3283" spans="1:29" ht="24" customHeight="1" x14ac:dyDescent="0.25">
      <c r="A3283" t="s">
        <v>12785</v>
      </c>
      <c r="B3283" t="s">
        <v>20763</v>
      </c>
      <c r="C3283">
        <v>7180</v>
      </c>
      <c r="D3283" t="s">
        <v>17074</v>
      </c>
      <c r="E3283" t="s">
        <v>12786</v>
      </c>
      <c r="F3283" s="9">
        <f>Table13[[#This Row],[ToMeasure]]-Table13[[#This Row],[FromMeasure]]</f>
        <v>0.15906539</v>
      </c>
      <c r="G3283" s="5" t="s">
        <v>12787</v>
      </c>
      <c r="H3283" s="35">
        <v>0</v>
      </c>
      <c r="I3283" s="56"/>
      <c r="J3283" t="s">
        <v>5283</v>
      </c>
      <c r="K3283" s="58" t="s">
        <v>203</v>
      </c>
      <c r="L3283" s="35">
        <v>0.15906539</v>
      </c>
      <c r="M3283" s="56"/>
      <c r="N3283" t="s">
        <v>5275</v>
      </c>
      <c r="O3283" s="2">
        <v>8215</v>
      </c>
      <c r="P3283" s="2">
        <v>0</v>
      </c>
      <c r="Q3283" s="2">
        <v>8215</v>
      </c>
      <c r="R3283" t="s">
        <v>12788</v>
      </c>
      <c r="S3283">
        <v>13</v>
      </c>
      <c r="T3283" t="s">
        <v>203</v>
      </c>
      <c r="U3283" s="2">
        <v>250</v>
      </c>
      <c r="V3283" s="2">
        <v>968</v>
      </c>
      <c r="W3283" s="8">
        <v>0.14826536822884967</v>
      </c>
      <c r="X3283" s="2">
        <v>11276</v>
      </c>
      <c r="Y3283" s="45"/>
      <c r="AC3283" s="1" t="str">
        <f>IF(Table13[[#This Row],[TCS MP]]&gt;=Table13[[#This Row],[BMP]],IF(Table13[[#This Row],[TCS MP]]&lt;=Table13[[#This Row],[EMP]],"Good","EMP"),"BMP")</f>
        <v>EMP</v>
      </c>
    </row>
    <row r="3284" spans="1:29" ht="24" customHeight="1" x14ac:dyDescent="0.25">
      <c r="A3284" t="s">
        <v>9648</v>
      </c>
      <c r="B3284" t="s">
        <v>19706</v>
      </c>
      <c r="C3284">
        <v>5028</v>
      </c>
      <c r="D3284" t="s">
        <v>17074</v>
      </c>
      <c r="E3284" t="s">
        <v>9649</v>
      </c>
      <c r="F3284" s="9">
        <f>Table13[[#This Row],[ToMeasure]]-Table13[[#This Row],[FromMeasure]]</f>
        <v>0.24251128</v>
      </c>
      <c r="G3284" s="5" t="s">
        <v>9650</v>
      </c>
      <c r="H3284" s="35">
        <v>0</v>
      </c>
      <c r="I3284" s="56"/>
      <c r="J3284" t="s">
        <v>5283</v>
      </c>
      <c r="K3284" s="58" t="s">
        <v>203</v>
      </c>
      <c r="L3284" s="35">
        <v>0.24251128</v>
      </c>
      <c r="M3284" s="56"/>
      <c r="N3284" t="s">
        <v>9651</v>
      </c>
      <c r="O3284" s="2">
        <v>16281</v>
      </c>
      <c r="P3284" s="2">
        <v>0</v>
      </c>
      <c r="Q3284" s="2">
        <v>16281</v>
      </c>
      <c r="R3284" t="s">
        <v>9652</v>
      </c>
      <c r="S3284">
        <v>10</v>
      </c>
      <c r="T3284" t="s">
        <v>203</v>
      </c>
      <c r="U3284" s="2">
        <v>498</v>
      </c>
      <c r="V3284" s="2">
        <v>1935</v>
      </c>
      <c r="W3284" s="8">
        <v>0.1494379952091395</v>
      </c>
      <c r="X3284" s="2">
        <v>22348</v>
      </c>
      <c r="Y3284" s="45"/>
      <c r="AC3284" s="1" t="str">
        <f>IF(Table13[[#This Row],[TCS MP]]&gt;=Table13[[#This Row],[BMP]],IF(Table13[[#This Row],[TCS MP]]&lt;=Table13[[#This Row],[EMP]],"Good","EMP"),"BMP")</f>
        <v>EMP</v>
      </c>
    </row>
    <row r="3285" spans="1:29" ht="24" customHeight="1" x14ac:dyDescent="0.25">
      <c r="A3285" t="s">
        <v>12789</v>
      </c>
      <c r="B3285" t="s">
        <v>20765</v>
      </c>
      <c r="C3285">
        <v>7182</v>
      </c>
      <c r="D3285" t="s">
        <v>17074</v>
      </c>
      <c r="E3285" t="s">
        <v>12790</v>
      </c>
      <c r="F3285" s="9">
        <f>Table13[[#This Row],[ToMeasure]]-Table13[[#This Row],[FromMeasure]]</f>
        <v>0.20870321999999999</v>
      </c>
      <c r="G3285" s="5" t="s">
        <v>12791</v>
      </c>
      <c r="H3285" s="35">
        <v>0</v>
      </c>
      <c r="I3285" s="56"/>
      <c r="J3285" t="s">
        <v>1930</v>
      </c>
      <c r="K3285" s="58" t="s">
        <v>203</v>
      </c>
      <c r="L3285" s="35">
        <v>0.20870321999999999</v>
      </c>
      <c r="M3285" s="56"/>
      <c r="N3285" t="s">
        <v>5195</v>
      </c>
      <c r="O3285" s="2">
        <v>8975</v>
      </c>
      <c r="P3285" s="2">
        <v>0</v>
      </c>
      <c r="Q3285" s="2">
        <v>8975</v>
      </c>
      <c r="R3285" t="s">
        <v>12792</v>
      </c>
      <c r="S3285">
        <v>12</v>
      </c>
      <c r="T3285" t="s">
        <v>203</v>
      </c>
      <c r="U3285" s="2" t="s">
        <v>203</v>
      </c>
      <c r="V3285" s="2" t="s">
        <v>203</v>
      </c>
      <c r="W3285" s="8" t="s">
        <v>203</v>
      </c>
      <c r="X3285" s="2">
        <v>11897</v>
      </c>
      <c r="Y3285" s="45"/>
      <c r="AC3285" s="1" t="str">
        <f>IF(Table13[[#This Row],[TCS MP]]&gt;=Table13[[#This Row],[BMP]],IF(Table13[[#This Row],[TCS MP]]&lt;=Table13[[#This Row],[EMP]],"Good","EMP"),"BMP")</f>
        <v>EMP</v>
      </c>
    </row>
    <row r="3286" spans="1:29" ht="24" customHeight="1" x14ac:dyDescent="0.25">
      <c r="A3286" t="s">
        <v>12793</v>
      </c>
      <c r="B3286" t="s">
        <v>19707</v>
      </c>
      <c r="C3286">
        <v>5029</v>
      </c>
      <c r="D3286" t="s">
        <v>17074</v>
      </c>
      <c r="E3286" t="s">
        <v>12794</v>
      </c>
      <c r="F3286" s="9">
        <f>Table13[[#This Row],[ToMeasure]]-Table13[[#This Row],[FromMeasure]]</f>
        <v>0.98000469999999995</v>
      </c>
      <c r="G3286" s="5" t="s">
        <v>9651</v>
      </c>
      <c r="H3286" s="35">
        <v>0</v>
      </c>
      <c r="I3286" s="56"/>
      <c r="J3286" t="s">
        <v>1930</v>
      </c>
      <c r="K3286" s="58" t="s">
        <v>203</v>
      </c>
      <c r="L3286" s="35">
        <v>0.98000469999999995</v>
      </c>
      <c r="M3286" s="56"/>
      <c r="N3286" t="s">
        <v>635</v>
      </c>
      <c r="O3286" s="2">
        <v>15585</v>
      </c>
      <c r="P3286" s="2">
        <v>0</v>
      </c>
      <c r="Q3286" s="2">
        <v>15585</v>
      </c>
      <c r="R3286" t="s">
        <v>12795</v>
      </c>
      <c r="S3286">
        <v>10</v>
      </c>
      <c r="T3286" t="s">
        <v>203</v>
      </c>
      <c r="U3286" s="2">
        <v>1363</v>
      </c>
      <c r="V3286" s="2">
        <v>223</v>
      </c>
      <c r="W3286" s="8">
        <v>0.10176451716393968</v>
      </c>
      <c r="X3286" s="2">
        <v>21392</v>
      </c>
      <c r="Y3286" s="45"/>
      <c r="AC3286" s="1" t="str">
        <f>IF(Table13[[#This Row],[TCS MP]]&gt;=Table13[[#This Row],[BMP]],IF(Table13[[#This Row],[TCS MP]]&lt;=Table13[[#This Row],[EMP]],"Good","EMP"),"BMP")</f>
        <v>EMP</v>
      </c>
    </row>
    <row r="3287" spans="1:29" ht="24" customHeight="1" x14ac:dyDescent="0.25">
      <c r="A3287" t="s">
        <v>12796</v>
      </c>
      <c r="B3287" t="s">
        <v>19705</v>
      </c>
      <c r="C3287">
        <v>5027</v>
      </c>
      <c r="D3287" t="s">
        <v>17074</v>
      </c>
      <c r="E3287" t="s">
        <v>12797</v>
      </c>
      <c r="F3287" s="9">
        <f>Table13[[#This Row],[ToMeasure]]-Table13[[#This Row],[FromMeasure]]</f>
        <v>0.30287966999999999</v>
      </c>
      <c r="G3287" s="5" t="s">
        <v>12798</v>
      </c>
      <c r="H3287" s="35">
        <v>0</v>
      </c>
      <c r="I3287" s="56"/>
      <c r="J3287" t="s">
        <v>9651</v>
      </c>
      <c r="K3287" s="58" t="s">
        <v>203</v>
      </c>
      <c r="L3287" s="35">
        <v>0.30287966999999999</v>
      </c>
      <c r="M3287" s="56"/>
      <c r="N3287" t="s">
        <v>5283</v>
      </c>
      <c r="O3287" s="2">
        <v>27358</v>
      </c>
      <c r="P3287" s="2">
        <v>0</v>
      </c>
      <c r="Q3287" s="2">
        <v>27358</v>
      </c>
      <c r="R3287" t="s">
        <v>12799</v>
      </c>
      <c r="S3287">
        <v>7</v>
      </c>
      <c r="T3287" t="s">
        <v>203</v>
      </c>
      <c r="U3287" s="2">
        <v>844</v>
      </c>
      <c r="V3287" s="2">
        <v>3271</v>
      </c>
      <c r="W3287" s="8">
        <v>0.15041304188902699</v>
      </c>
      <c r="X3287" s="2">
        <v>36264</v>
      </c>
      <c r="Y3287" s="45"/>
      <c r="AC3287" s="1" t="str">
        <f>IF(Table13[[#This Row],[TCS MP]]&gt;=Table13[[#This Row],[BMP]],IF(Table13[[#This Row],[TCS MP]]&lt;=Table13[[#This Row],[EMP]],"Good","EMP"),"BMP")</f>
        <v>EMP</v>
      </c>
    </row>
    <row r="3288" spans="1:29" ht="24" customHeight="1" x14ac:dyDescent="0.25">
      <c r="A3288" t="s">
        <v>12800</v>
      </c>
      <c r="B3288" t="s">
        <v>20764</v>
      </c>
      <c r="C3288">
        <v>7181</v>
      </c>
      <c r="D3288" t="s">
        <v>17074</v>
      </c>
      <c r="E3288" t="s">
        <v>12801</v>
      </c>
      <c r="F3288" s="9">
        <f>Table13[[#This Row],[ToMeasure]]-Table13[[#This Row],[FromMeasure]]</f>
        <v>0.1244598</v>
      </c>
      <c r="G3288" s="5" t="s">
        <v>10460</v>
      </c>
      <c r="H3288" s="35">
        <v>0</v>
      </c>
      <c r="I3288" s="56"/>
      <c r="J3288" t="s">
        <v>5275</v>
      </c>
      <c r="K3288" s="58" t="s">
        <v>203</v>
      </c>
      <c r="L3288" s="35">
        <v>0.1244598</v>
      </c>
      <c r="M3288" s="56"/>
      <c r="N3288" t="s">
        <v>669</v>
      </c>
      <c r="O3288" s="2">
        <v>9529</v>
      </c>
      <c r="P3288" s="2">
        <v>0</v>
      </c>
      <c r="Q3288" s="2">
        <v>9529</v>
      </c>
      <c r="R3288" t="s">
        <v>12802</v>
      </c>
      <c r="S3288">
        <v>12</v>
      </c>
      <c r="T3288" t="s">
        <v>203</v>
      </c>
      <c r="U3288" s="2">
        <v>290</v>
      </c>
      <c r="V3288" s="2">
        <v>1129</v>
      </c>
      <c r="W3288" s="8">
        <v>0.14891384195613391</v>
      </c>
      <c r="X3288" s="2">
        <v>12631</v>
      </c>
      <c r="Y3288" s="45"/>
      <c r="AC3288" s="1" t="str">
        <f>IF(Table13[[#This Row],[TCS MP]]&gt;=Table13[[#This Row],[BMP]],IF(Table13[[#This Row],[TCS MP]]&lt;=Table13[[#This Row],[EMP]],"Good","EMP"),"BMP")</f>
        <v>EMP</v>
      </c>
    </row>
    <row r="3289" spans="1:29" ht="24" customHeight="1" x14ac:dyDescent="0.25">
      <c r="A3289" t="s">
        <v>12803</v>
      </c>
      <c r="B3289" t="s">
        <v>20766</v>
      </c>
      <c r="C3289">
        <v>7183</v>
      </c>
      <c r="D3289" t="s">
        <v>17074</v>
      </c>
      <c r="E3289" t="s">
        <v>12804</v>
      </c>
      <c r="F3289" s="9">
        <f>Table13[[#This Row],[ToMeasure]]-Table13[[#This Row],[FromMeasure]]</f>
        <v>0.12393618000000001</v>
      </c>
      <c r="G3289" s="5" t="s">
        <v>12805</v>
      </c>
      <c r="H3289" s="35">
        <v>0</v>
      </c>
      <c r="I3289" s="56"/>
      <c r="J3289" t="s">
        <v>5195</v>
      </c>
      <c r="K3289" s="58" t="s">
        <v>203</v>
      </c>
      <c r="L3289" s="35">
        <v>0.12393618000000001</v>
      </c>
      <c r="M3289" s="56"/>
      <c r="N3289" t="s">
        <v>4088</v>
      </c>
      <c r="O3289" s="2">
        <v>9857</v>
      </c>
      <c r="P3289" s="2">
        <v>0</v>
      </c>
      <c r="Q3289" s="2">
        <v>9857</v>
      </c>
      <c r="R3289" t="s">
        <v>12806</v>
      </c>
      <c r="S3289">
        <v>13</v>
      </c>
      <c r="T3289" t="s">
        <v>203</v>
      </c>
      <c r="U3289" s="2">
        <v>299</v>
      </c>
      <c r="V3289" s="2">
        <v>1162</v>
      </c>
      <c r="W3289" s="8">
        <v>0.14821953941361468</v>
      </c>
      <c r="X3289" s="2">
        <v>13530</v>
      </c>
      <c r="Y3289" s="45"/>
      <c r="AC3289" s="1" t="str">
        <f>IF(Table13[[#This Row],[TCS MP]]&gt;=Table13[[#This Row],[BMP]],IF(Table13[[#This Row],[TCS MP]]&lt;=Table13[[#This Row],[EMP]],"Good","EMP"),"BMP")</f>
        <v>EMP</v>
      </c>
    </row>
    <row r="3290" spans="1:29" ht="24" customHeight="1" x14ac:dyDescent="0.25">
      <c r="A3290" t="s">
        <v>9653</v>
      </c>
      <c r="B3290" t="s">
        <v>20775</v>
      </c>
      <c r="C3290">
        <v>7203</v>
      </c>
      <c r="D3290" t="s">
        <v>17074</v>
      </c>
      <c r="E3290" t="s">
        <v>9654</v>
      </c>
      <c r="F3290" s="9">
        <f>Table13[[#This Row],[ToMeasure]]-Table13[[#This Row],[FromMeasure]]</f>
        <v>0.14728143999999999</v>
      </c>
      <c r="G3290" s="5" t="s">
        <v>9655</v>
      </c>
      <c r="H3290" s="35">
        <v>7.5743000000000002E-4</v>
      </c>
      <c r="I3290" s="56"/>
      <c r="J3290" t="s">
        <v>1930</v>
      </c>
      <c r="K3290" s="58" t="s">
        <v>203</v>
      </c>
      <c r="L3290" s="35">
        <v>0.14803886999999999</v>
      </c>
      <c r="M3290" s="56"/>
      <c r="N3290" t="s">
        <v>5195</v>
      </c>
      <c r="O3290" s="2">
        <v>9371</v>
      </c>
      <c r="P3290" s="2">
        <v>0</v>
      </c>
      <c r="Q3290" s="2">
        <v>9371</v>
      </c>
      <c r="R3290" t="s">
        <v>9656</v>
      </c>
      <c r="S3290">
        <v>11</v>
      </c>
      <c r="T3290" t="s">
        <v>203</v>
      </c>
      <c r="U3290" s="2" t="s">
        <v>203</v>
      </c>
      <c r="V3290" s="2" t="s">
        <v>203</v>
      </c>
      <c r="W3290" s="8" t="s">
        <v>203</v>
      </c>
      <c r="X3290" s="2">
        <v>12422</v>
      </c>
      <c r="Y3290" s="45"/>
      <c r="AC3290" s="1" t="str">
        <f>IF(Table13[[#This Row],[TCS MP]]&gt;=Table13[[#This Row],[BMP]],IF(Table13[[#This Row],[TCS MP]]&lt;=Table13[[#This Row],[EMP]],"Good","EMP"),"BMP")</f>
        <v>EMP</v>
      </c>
    </row>
    <row r="3291" spans="1:29" ht="24" customHeight="1" x14ac:dyDescent="0.25">
      <c r="A3291" t="s">
        <v>12807</v>
      </c>
      <c r="B3291" t="s">
        <v>20774</v>
      </c>
      <c r="C3291">
        <v>7202</v>
      </c>
      <c r="D3291" t="s">
        <v>17074</v>
      </c>
      <c r="E3291" t="s">
        <v>12808</v>
      </c>
      <c r="F3291" s="9">
        <f>Table13[[#This Row],[ToMeasure]]-Table13[[#This Row],[FromMeasure]]</f>
        <v>0.15162139999999999</v>
      </c>
      <c r="G3291" s="5" t="s">
        <v>12809</v>
      </c>
      <c r="H3291" s="35">
        <v>0</v>
      </c>
      <c r="I3291" s="56"/>
      <c r="J3291" t="s">
        <v>5275</v>
      </c>
      <c r="K3291" s="58" t="s">
        <v>203</v>
      </c>
      <c r="L3291" s="35">
        <v>0.15162139999999999</v>
      </c>
      <c r="M3291" s="56"/>
      <c r="N3291" t="s">
        <v>669</v>
      </c>
      <c r="O3291" s="2">
        <v>11673</v>
      </c>
      <c r="P3291" s="2">
        <v>0</v>
      </c>
      <c r="Q3291" s="2">
        <v>11673</v>
      </c>
      <c r="R3291" t="s">
        <v>12810</v>
      </c>
      <c r="S3291">
        <v>10</v>
      </c>
      <c r="T3291" t="s">
        <v>203</v>
      </c>
      <c r="U3291" s="2" t="s">
        <v>203</v>
      </c>
      <c r="V3291" s="2" t="s">
        <v>203</v>
      </c>
      <c r="W3291" s="8" t="s">
        <v>203</v>
      </c>
      <c r="X3291" s="2">
        <v>15473</v>
      </c>
      <c r="Y3291" s="45"/>
      <c r="AC3291" s="1" t="str">
        <f>IF(Table13[[#This Row],[TCS MP]]&gt;=Table13[[#This Row],[BMP]],IF(Table13[[#This Row],[TCS MP]]&lt;=Table13[[#This Row],[EMP]],"Good","EMP"),"BMP")</f>
        <v>EMP</v>
      </c>
    </row>
    <row r="3292" spans="1:29" ht="24" customHeight="1" x14ac:dyDescent="0.25">
      <c r="A3292" t="s">
        <v>9657</v>
      </c>
      <c r="B3292" t="s">
        <v>20780</v>
      </c>
      <c r="C3292">
        <v>7210</v>
      </c>
      <c r="D3292" t="s">
        <v>17074</v>
      </c>
      <c r="E3292" t="s">
        <v>9658</v>
      </c>
      <c r="F3292" s="9">
        <f>Table13[[#This Row],[ToMeasure]]-Table13[[#This Row],[FromMeasure]]</f>
        <v>0.11865000000000001</v>
      </c>
      <c r="G3292" s="5" t="s">
        <v>9659</v>
      </c>
      <c r="H3292" s="35">
        <v>0</v>
      </c>
      <c r="I3292" s="56"/>
      <c r="J3292" t="s">
        <v>669</v>
      </c>
      <c r="K3292" s="58" t="s">
        <v>203</v>
      </c>
      <c r="L3292" s="35">
        <v>0.11865000000000001</v>
      </c>
      <c r="M3292" s="56"/>
      <c r="N3292" t="s">
        <v>5275</v>
      </c>
      <c r="O3292" s="2">
        <v>10227</v>
      </c>
      <c r="P3292" s="2">
        <v>0</v>
      </c>
      <c r="Q3292" s="2">
        <v>10227</v>
      </c>
      <c r="R3292" t="s">
        <v>9660</v>
      </c>
      <c r="S3292">
        <v>15</v>
      </c>
      <c r="T3292" t="s">
        <v>203</v>
      </c>
      <c r="U3292" s="2" t="s">
        <v>203</v>
      </c>
      <c r="V3292" s="2" t="s">
        <v>203</v>
      </c>
      <c r="W3292" s="8" t="s">
        <v>203</v>
      </c>
      <c r="X3292" s="2">
        <v>13556</v>
      </c>
      <c r="Y3292" s="45"/>
      <c r="AC3292" s="1" t="str">
        <f>IF(Table13[[#This Row],[TCS MP]]&gt;=Table13[[#This Row],[BMP]],IF(Table13[[#This Row],[TCS MP]]&lt;=Table13[[#This Row],[EMP]],"Good","EMP"),"BMP")</f>
        <v>EMP</v>
      </c>
    </row>
    <row r="3293" spans="1:29" ht="24" customHeight="1" x14ac:dyDescent="0.25">
      <c r="A3293" t="s">
        <v>9661</v>
      </c>
      <c r="B3293" t="s">
        <v>20782</v>
      </c>
      <c r="C3293">
        <v>7212</v>
      </c>
      <c r="D3293" t="s">
        <v>17074</v>
      </c>
      <c r="E3293" t="s">
        <v>9662</v>
      </c>
      <c r="F3293" s="9">
        <f>Table13[[#This Row],[ToMeasure]]-Table13[[#This Row],[FromMeasure]]</f>
        <v>8.1548599999999999E-2</v>
      </c>
      <c r="G3293" s="5" t="s">
        <v>6197</v>
      </c>
      <c r="H3293" s="35">
        <v>0</v>
      </c>
      <c r="I3293" s="56"/>
      <c r="J3293" t="s">
        <v>1930</v>
      </c>
      <c r="K3293" s="58" t="s">
        <v>203</v>
      </c>
      <c r="L3293" s="35">
        <v>8.1548599999999999E-2</v>
      </c>
      <c r="M3293" s="56"/>
      <c r="N3293" t="s">
        <v>5195</v>
      </c>
      <c r="O3293" s="2">
        <v>6311</v>
      </c>
      <c r="P3293" s="2">
        <v>0</v>
      </c>
      <c r="Q3293" s="2">
        <v>6311</v>
      </c>
      <c r="R3293" t="s">
        <v>9663</v>
      </c>
      <c r="S3293">
        <v>12</v>
      </c>
      <c r="T3293" t="s">
        <v>203</v>
      </c>
      <c r="U3293" s="2">
        <v>190</v>
      </c>
      <c r="V3293" s="2">
        <v>742</v>
      </c>
      <c r="W3293" s="8">
        <v>0.14767865631437174</v>
      </c>
      <c r="X3293" s="2">
        <v>8365</v>
      </c>
      <c r="Y3293" s="45"/>
      <c r="AC3293" s="1" t="str">
        <f>IF(Table13[[#This Row],[TCS MP]]&gt;=Table13[[#This Row],[BMP]],IF(Table13[[#This Row],[TCS MP]]&lt;=Table13[[#This Row],[EMP]],"Good","EMP"),"BMP")</f>
        <v>EMP</v>
      </c>
    </row>
    <row r="3294" spans="1:29" ht="24" customHeight="1" x14ac:dyDescent="0.25">
      <c r="A3294" t="s">
        <v>9664</v>
      </c>
      <c r="B3294" t="s">
        <v>20781</v>
      </c>
      <c r="C3294">
        <v>7211</v>
      </c>
      <c r="D3294" t="s">
        <v>17074</v>
      </c>
      <c r="E3294" t="s">
        <v>9665</v>
      </c>
      <c r="F3294" s="9">
        <f>Table13[[#This Row],[ToMeasure]]-Table13[[#This Row],[FromMeasure]]</f>
        <v>0.15604399999999999</v>
      </c>
      <c r="G3294" s="5" t="s">
        <v>9666</v>
      </c>
      <c r="H3294" s="35">
        <v>0</v>
      </c>
      <c r="I3294" s="56"/>
      <c r="J3294" t="s">
        <v>5275</v>
      </c>
      <c r="K3294" s="58" t="s">
        <v>203</v>
      </c>
      <c r="L3294" s="35">
        <v>0.15604399999999999</v>
      </c>
      <c r="M3294" s="56"/>
      <c r="N3294" t="s">
        <v>669</v>
      </c>
      <c r="O3294" s="2">
        <v>6294</v>
      </c>
      <c r="P3294" s="2">
        <v>0</v>
      </c>
      <c r="Q3294" s="2">
        <v>6294</v>
      </c>
      <c r="R3294" t="s">
        <v>9667</v>
      </c>
      <c r="S3294">
        <v>9</v>
      </c>
      <c r="T3294" t="s">
        <v>203</v>
      </c>
      <c r="U3294" s="2" t="s">
        <v>203</v>
      </c>
      <c r="V3294" s="2" t="s">
        <v>203</v>
      </c>
      <c r="W3294" s="8" t="s">
        <v>203</v>
      </c>
      <c r="X3294" s="2">
        <v>8343</v>
      </c>
      <c r="Y3294" s="45"/>
      <c r="AC3294" s="1" t="str">
        <f>IF(Table13[[#This Row],[TCS MP]]&gt;=Table13[[#This Row],[BMP]],IF(Table13[[#This Row],[TCS MP]]&lt;=Table13[[#This Row],[EMP]],"Good","EMP"),"BMP")</f>
        <v>EMP</v>
      </c>
    </row>
    <row r="3295" spans="1:29" ht="24" customHeight="1" x14ac:dyDescent="0.25">
      <c r="A3295" t="s">
        <v>5285</v>
      </c>
      <c r="B3295" t="s">
        <v>20783</v>
      </c>
      <c r="C3295">
        <v>7213</v>
      </c>
      <c r="D3295" t="s">
        <v>17074</v>
      </c>
      <c r="E3295" t="s">
        <v>5286</v>
      </c>
      <c r="F3295" s="9">
        <f>Table13[[#This Row],[ToMeasure]]-Table13[[#This Row],[FromMeasure]]</f>
        <v>9.1373999999999997E-2</v>
      </c>
      <c r="G3295" s="5" t="s">
        <v>5287</v>
      </c>
      <c r="H3295" s="35">
        <v>0</v>
      </c>
      <c r="I3295" s="56"/>
      <c r="J3295" t="s">
        <v>5195</v>
      </c>
      <c r="K3295" s="58" t="s">
        <v>203</v>
      </c>
      <c r="L3295" s="35">
        <v>9.1373999999999997E-2</v>
      </c>
      <c r="M3295" s="56"/>
      <c r="N3295" t="s">
        <v>1930</v>
      </c>
      <c r="O3295" s="2">
        <v>8503</v>
      </c>
      <c r="P3295" s="2">
        <v>0</v>
      </c>
      <c r="Q3295" s="2">
        <v>8503</v>
      </c>
      <c r="R3295" t="s">
        <v>5288</v>
      </c>
      <c r="S3295">
        <v>13</v>
      </c>
      <c r="T3295" t="s">
        <v>203</v>
      </c>
      <c r="U3295" s="2" t="s">
        <v>203</v>
      </c>
      <c r="V3295" s="2" t="s">
        <v>203</v>
      </c>
      <c r="W3295" s="8" t="s">
        <v>203</v>
      </c>
      <c r="X3295" s="2">
        <v>11271</v>
      </c>
      <c r="Y3295" s="45"/>
      <c r="AC3295" s="1" t="str">
        <f>IF(Table13[[#This Row],[TCS MP]]&gt;=Table13[[#This Row],[BMP]],IF(Table13[[#This Row],[TCS MP]]&lt;=Table13[[#This Row],[EMP]],"Good","EMP"),"BMP")</f>
        <v>EMP</v>
      </c>
    </row>
    <row r="3296" spans="1:29" ht="24" customHeight="1" x14ac:dyDescent="0.25">
      <c r="A3296" t="s">
        <v>9668</v>
      </c>
      <c r="B3296" t="s">
        <v>20789</v>
      </c>
      <c r="C3296">
        <v>7220</v>
      </c>
      <c r="D3296" t="s">
        <v>17074</v>
      </c>
      <c r="E3296" t="s">
        <v>9669</v>
      </c>
      <c r="F3296" s="9">
        <f>Table13[[#This Row],[ToMeasure]]-Table13[[#This Row],[FromMeasure]]</f>
        <v>0.16271893000000001</v>
      </c>
      <c r="G3296" s="5" t="s">
        <v>9670</v>
      </c>
      <c r="H3296" s="35">
        <v>0</v>
      </c>
      <c r="I3296" s="56"/>
      <c r="J3296" t="s">
        <v>669</v>
      </c>
      <c r="K3296" s="58" t="s">
        <v>203</v>
      </c>
      <c r="L3296" s="35">
        <v>0.16271893000000001</v>
      </c>
      <c r="M3296" s="56"/>
      <c r="N3296" t="s">
        <v>5275</v>
      </c>
      <c r="O3296" s="2">
        <v>11594</v>
      </c>
      <c r="P3296" s="2">
        <v>0</v>
      </c>
      <c r="Q3296" s="2">
        <v>11594</v>
      </c>
      <c r="R3296" t="s">
        <v>9671</v>
      </c>
      <c r="S3296">
        <v>9</v>
      </c>
      <c r="T3296" t="s">
        <v>203</v>
      </c>
      <c r="U3296" s="2">
        <v>353</v>
      </c>
      <c r="V3296" s="2">
        <v>1371</v>
      </c>
      <c r="W3296" s="8">
        <v>0.14869760220803865</v>
      </c>
      <c r="X3296" s="2">
        <v>15368</v>
      </c>
      <c r="Y3296" s="45"/>
      <c r="AC3296" s="1" t="str">
        <f>IF(Table13[[#This Row],[TCS MP]]&gt;=Table13[[#This Row],[BMP]],IF(Table13[[#This Row],[TCS MP]]&lt;=Table13[[#This Row],[EMP]],"Good","EMP"),"BMP")</f>
        <v>EMP</v>
      </c>
    </row>
    <row r="3297" spans="1:29" ht="24" customHeight="1" x14ac:dyDescent="0.25">
      <c r="A3297" t="s">
        <v>5289</v>
      </c>
      <c r="B3297" t="s">
        <v>20791</v>
      </c>
      <c r="C3297">
        <v>7222</v>
      </c>
      <c r="D3297" t="s">
        <v>17074</v>
      </c>
      <c r="E3297" t="s">
        <v>5290</v>
      </c>
      <c r="F3297" s="9">
        <f>Table13[[#This Row],[ToMeasure]]-Table13[[#This Row],[FromMeasure]]</f>
        <v>8.7972469999999997E-2</v>
      </c>
      <c r="G3297" s="5" t="s">
        <v>5291</v>
      </c>
      <c r="H3297" s="35">
        <v>0</v>
      </c>
      <c r="I3297" s="56"/>
      <c r="J3297" t="s">
        <v>1930</v>
      </c>
      <c r="K3297" s="58" t="s">
        <v>203</v>
      </c>
      <c r="L3297" s="35">
        <v>8.7972469999999997E-2</v>
      </c>
      <c r="M3297" s="56"/>
      <c r="N3297" t="s">
        <v>5195</v>
      </c>
      <c r="O3297" s="2">
        <v>11937</v>
      </c>
      <c r="P3297" s="2">
        <v>0</v>
      </c>
      <c r="Q3297" s="2">
        <v>11937</v>
      </c>
      <c r="R3297" t="s">
        <v>5292</v>
      </c>
      <c r="S3297">
        <v>15</v>
      </c>
      <c r="T3297" t="s">
        <v>203</v>
      </c>
      <c r="U3297" s="2">
        <v>364</v>
      </c>
      <c r="V3297" s="2">
        <v>1410</v>
      </c>
      <c r="W3297" s="8">
        <v>0.14861355449442909</v>
      </c>
      <c r="X3297" s="2">
        <v>15823</v>
      </c>
      <c r="Y3297" s="45"/>
      <c r="AC3297" s="1" t="str">
        <f>IF(Table13[[#This Row],[TCS MP]]&gt;=Table13[[#This Row],[BMP]],IF(Table13[[#This Row],[TCS MP]]&lt;=Table13[[#This Row],[EMP]],"Good","EMP"),"BMP")</f>
        <v>EMP</v>
      </c>
    </row>
    <row r="3298" spans="1:29" ht="24" customHeight="1" x14ac:dyDescent="0.25">
      <c r="A3298" t="s">
        <v>9672</v>
      </c>
      <c r="B3298" t="s">
        <v>20790</v>
      </c>
      <c r="C3298">
        <v>7221</v>
      </c>
      <c r="D3298" t="s">
        <v>17074</v>
      </c>
      <c r="E3298" t="s">
        <v>9673</v>
      </c>
      <c r="F3298" s="9">
        <f>Table13[[#This Row],[ToMeasure]]-Table13[[#This Row],[FromMeasure]]</f>
        <v>0.16427757000000001</v>
      </c>
      <c r="G3298" s="5" t="s">
        <v>9674</v>
      </c>
      <c r="H3298" s="35">
        <v>0</v>
      </c>
      <c r="I3298" s="56"/>
      <c r="J3298" t="s">
        <v>5275</v>
      </c>
      <c r="K3298" s="58" t="s">
        <v>203</v>
      </c>
      <c r="L3298" s="35">
        <v>0.16427757000000001</v>
      </c>
      <c r="M3298" s="56"/>
      <c r="N3298" t="s">
        <v>669</v>
      </c>
      <c r="O3298" s="2">
        <v>10904</v>
      </c>
      <c r="P3298" s="2">
        <v>0</v>
      </c>
      <c r="Q3298" s="2">
        <v>10904</v>
      </c>
      <c r="R3298" t="s">
        <v>9675</v>
      </c>
      <c r="S3298">
        <v>11</v>
      </c>
      <c r="T3298" t="s">
        <v>203</v>
      </c>
      <c r="U3298" s="2">
        <v>331</v>
      </c>
      <c r="V3298" s="2">
        <v>1284</v>
      </c>
      <c r="W3298" s="8">
        <v>0.14811078503301542</v>
      </c>
      <c r="X3298" s="2">
        <v>14454</v>
      </c>
      <c r="Y3298" s="45"/>
      <c r="AC3298" s="1" t="str">
        <f>IF(Table13[[#This Row],[TCS MP]]&gt;=Table13[[#This Row],[BMP]],IF(Table13[[#This Row],[TCS MP]]&lt;=Table13[[#This Row],[EMP]],"Good","EMP"),"BMP")</f>
        <v>EMP</v>
      </c>
    </row>
    <row r="3299" spans="1:29" ht="24" customHeight="1" x14ac:dyDescent="0.25">
      <c r="A3299" t="s">
        <v>9676</v>
      </c>
      <c r="B3299" t="s">
        <v>20792</v>
      </c>
      <c r="C3299">
        <v>7223</v>
      </c>
      <c r="D3299" t="s">
        <v>17074</v>
      </c>
      <c r="E3299" t="s">
        <v>9677</v>
      </c>
      <c r="F3299" s="9">
        <f>Table13[[#This Row],[ToMeasure]]-Table13[[#This Row],[FromMeasure]]</f>
        <v>0.12620952999999999</v>
      </c>
      <c r="G3299" s="5" t="s">
        <v>9678</v>
      </c>
      <c r="H3299" s="35">
        <v>0</v>
      </c>
      <c r="I3299" s="56"/>
      <c r="J3299" t="s">
        <v>5195</v>
      </c>
      <c r="K3299" s="58" t="s">
        <v>203</v>
      </c>
      <c r="L3299" s="35">
        <v>0.12620952999999999</v>
      </c>
      <c r="M3299" s="56"/>
      <c r="N3299" t="s">
        <v>1930</v>
      </c>
      <c r="O3299" s="2">
        <v>11905</v>
      </c>
      <c r="P3299" s="2">
        <v>0</v>
      </c>
      <c r="Q3299" s="2">
        <v>11905</v>
      </c>
      <c r="R3299" t="s">
        <v>9679</v>
      </c>
      <c r="S3299">
        <v>10</v>
      </c>
      <c r="T3299" t="s">
        <v>203</v>
      </c>
      <c r="U3299" s="2">
        <v>361</v>
      </c>
      <c r="V3299" s="2">
        <v>1403</v>
      </c>
      <c r="W3299" s="8">
        <v>0.14817303653926922</v>
      </c>
      <c r="X3299" s="2">
        <v>15780</v>
      </c>
      <c r="Y3299" s="45"/>
      <c r="AC3299" s="1" t="str">
        <f>IF(Table13[[#This Row],[TCS MP]]&gt;=Table13[[#This Row],[BMP]],IF(Table13[[#This Row],[TCS MP]]&lt;=Table13[[#This Row],[EMP]],"Good","EMP"),"BMP")</f>
        <v>EMP</v>
      </c>
    </row>
    <row r="3300" spans="1:29" ht="24" customHeight="1" x14ac:dyDescent="0.25">
      <c r="A3300" t="s">
        <v>15583</v>
      </c>
      <c r="B3300" t="s">
        <v>20803</v>
      </c>
      <c r="C3300">
        <v>7240</v>
      </c>
      <c r="D3300" t="s">
        <v>17074</v>
      </c>
      <c r="E3300" t="s">
        <v>15584</v>
      </c>
      <c r="F3300" s="9">
        <f>Table13[[#This Row],[ToMeasure]]-Table13[[#This Row],[FromMeasure]]</f>
        <v>0.11075686</v>
      </c>
      <c r="G3300" s="5" t="s">
        <v>15585</v>
      </c>
      <c r="H3300" s="35">
        <v>0</v>
      </c>
      <c r="I3300" s="56"/>
      <c r="J3300" t="s">
        <v>669</v>
      </c>
      <c r="K3300" s="58" t="s">
        <v>203</v>
      </c>
      <c r="L3300" s="35">
        <v>0.11075686</v>
      </c>
      <c r="M3300" s="56"/>
      <c r="N3300" t="s">
        <v>5275</v>
      </c>
      <c r="O3300" s="2">
        <v>16162</v>
      </c>
      <c r="P3300" s="2">
        <v>0</v>
      </c>
      <c r="Q3300" s="2">
        <v>16162</v>
      </c>
      <c r="R3300" t="s">
        <v>15586</v>
      </c>
      <c r="S3300">
        <v>9</v>
      </c>
      <c r="T3300" t="s">
        <v>203</v>
      </c>
      <c r="U3300" s="2">
        <v>487</v>
      </c>
      <c r="V3300" s="2">
        <v>1894</v>
      </c>
      <c r="W3300" s="8">
        <v>0.14732087612919192</v>
      </c>
      <c r="X3300" s="2">
        <v>21423</v>
      </c>
      <c r="Y3300" s="45"/>
      <c r="AC3300" s="1" t="str">
        <f>IF(Table13[[#This Row],[TCS MP]]&gt;=Table13[[#This Row],[BMP]],IF(Table13[[#This Row],[TCS MP]]&lt;=Table13[[#This Row],[EMP]],"Good","EMP"),"BMP")</f>
        <v>EMP</v>
      </c>
    </row>
    <row r="3301" spans="1:29" ht="24" customHeight="1" x14ac:dyDescent="0.25">
      <c r="A3301" t="s">
        <v>12811</v>
      </c>
      <c r="B3301" t="s">
        <v>20805</v>
      </c>
      <c r="C3301">
        <v>7242</v>
      </c>
      <c r="D3301" t="s">
        <v>17074</v>
      </c>
      <c r="E3301" t="s">
        <v>12812</v>
      </c>
      <c r="F3301" s="9">
        <f>Table13[[#This Row],[ToMeasure]]-Table13[[#This Row],[FromMeasure]]</f>
        <v>0.28014442000000001</v>
      </c>
      <c r="G3301" s="5" t="s">
        <v>5304</v>
      </c>
      <c r="H3301" s="35">
        <v>0</v>
      </c>
      <c r="I3301" s="56"/>
      <c r="J3301" t="s">
        <v>1930</v>
      </c>
      <c r="K3301" s="58" t="s">
        <v>203</v>
      </c>
      <c r="L3301" s="35">
        <v>0.28014442000000001</v>
      </c>
      <c r="M3301" s="56"/>
      <c r="N3301" t="s">
        <v>5300</v>
      </c>
      <c r="O3301" s="2">
        <v>16620</v>
      </c>
      <c r="P3301" s="2">
        <v>0</v>
      </c>
      <c r="Q3301" s="2">
        <v>16620</v>
      </c>
      <c r="R3301" t="s">
        <v>12813</v>
      </c>
      <c r="S3301">
        <v>10</v>
      </c>
      <c r="T3301" t="s">
        <v>203</v>
      </c>
      <c r="U3301" s="2">
        <v>567</v>
      </c>
      <c r="V3301" s="2">
        <v>467</v>
      </c>
      <c r="W3301" s="8">
        <v>6.2214199759326114E-2</v>
      </c>
      <c r="X3301" s="2">
        <v>22030</v>
      </c>
      <c r="Y3301" s="45"/>
      <c r="AC3301" s="1" t="str">
        <f>IF(Table13[[#This Row],[TCS MP]]&gt;=Table13[[#This Row],[BMP]],IF(Table13[[#This Row],[TCS MP]]&lt;=Table13[[#This Row],[EMP]],"Good","EMP"),"BMP")</f>
        <v>EMP</v>
      </c>
    </row>
    <row r="3302" spans="1:29" ht="24" customHeight="1" x14ac:dyDescent="0.25">
      <c r="A3302" t="s">
        <v>12814</v>
      </c>
      <c r="B3302" t="s">
        <v>20804</v>
      </c>
      <c r="C3302">
        <v>7241</v>
      </c>
      <c r="D3302" t="s">
        <v>17074</v>
      </c>
      <c r="E3302" t="s">
        <v>12815</v>
      </c>
      <c r="F3302" s="9">
        <f>Table13[[#This Row],[ToMeasure]]-Table13[[#This Row],[FromMeasure]]</f>
        <v>0.27465287999999999</v>
      </c>
      <c r="G3302" s="5" t="s">
        <v>5296</v>
      </c>
      <c r="H3302" s="35">
        <v>0</v>
      </c>
      <c r="I3302" s="56"/>
      <c r="J3302" t="s">
        <v>5299</v>
      </c>
      <c r="K3302" s="58" t="s">
        <v>203</v>
      </c>
      <c r="L3302" s="35">
        <v>0.27465287999999999</v>
      </c>
      <c r="M3302" s="56"/>
      <c r="N3302" t="s">
        <v>669</v>
      </c>
      <c r="O3302" s="2">
        <v>16141</v>
      </c>
      <c r="P3302" s="2">
        <v>0</v>
      </c>
      <c r="Q3302" s="2">
        <v>16141</v>
      </c>
      <c r="R3302" t="s">
        <v>12816</v>
      </c>
      <c r="S3302">
        <v>11</v>
      </c>
      <c r="T3302" t="s">
        <v>203</v>
      </c>
      <c r="U3302" s="2">
        <v>553</v>
      </c>
      <c r="V3302" s="2">
        <v>458</v>
      </c>
      <c r="W3302" s="8">
        <v>6.2635524440864884E-2</v>
      </c>
      <c r="X3302" s="2">
        <v>21395</v>
      </c>
      <c r="Y3302" s="45"/>
      <c r="AC3302" s="1" t="str">
        <f>IF(Table13[[#This Row],[TCS MP]]&gt;=Table13[[#This Row],[BMP]],IF(Table13[[#This Row],[TCS MP]]&lt;=Table13[[#This Row],[EMP]],"Good","EMP"),"BMP")</f>
        <v>EMP</v>
      </c>
    </row>
    <row r="3303" spans="1:29" ht="24" customHeight="1" x14ac:dyDescent="0.25">
      <c r="A3303" t="s">
        <v>12817</v>
      </c>
      <c r="B3303" t="s">
        <v>20806</v>
      </c>
      <c r="C3303">
        <v>7243</v>
      </c>
      <c r="D3303" t="s">
        <v>17074</v>
      </c>
      <c r="E3303" t="s">
        <v>12818</v>
      </c>
      <c r="F3303" s="9">
        <f>Table13[[#This Row],[ToMeasure]]-Table13[[#This Row],[FromMeasure]]</f>
        <v>0.15748345</v>
      </c>
      <c r="G3303" s="5" t="s">
        <v>12819</v>
      </c>
      <c r="H3303" s="35">
        <v>0</v>
      </c>
      <c r="I3303" s="56"/>
      <c r="J3303" t="s">
        <v>5195</v>
      </c>
      <c r="K3303" s="58" t="s">
        <v>203</v>
      </c>
      <c r="L3303" s="35">
        <v>0.15748345</v>
      </c>
      <c r="M3303" s="56"/>
      <c r="N3303" t="s">
        <v>1930</v>
      </c>
      <c r="O3303" s="2">
        <v>14830</v>
      </c>
      <c r="P3303" s="2">
        <v>0</v>
      </c>
      <c r="Q3303" s="2">
        <v>14830</v>
      </c>
      <c r="R3303" t="s">
        <v>12820</v>
      </c>
      <c r="S3303">
        <v>9</v>
      </c>
      <c r="T3303" t="s">
        <v>203</v>
      </c>
      <c r="U3303" s="2">
        <v>449</v>
      </c>
      <c r="V3303" s="2">
        <v>1735</v>
      </c>
      <c r="W3303" s="8">
        <v>0.14726904922454484</v>
      </c>
      <c r="X3303" s="2">
        <v>19658</v>
      </c>
      <c r="Y3303" s="45"/>
      <c r="AC3303" s="1" t="str">
        <f>IF(Table13[[#This Row],[TCS MP]]&gt;=Table13[[#This Row],[BMP]],IF(Table13[[#This Row],[TCS MP]]&lt;=Table13[[#This Row],[EMP]],"Good","EMP"),"BMP")</f>
        <v>EMP</v>
      </c>
    </row>
    <row r="3304" spans="1:29" ht="24" customHeight="1" x14ac:dyDescent="0.25">
      <c r="A3304" t="s">
        <v>15587</v>
      </c>
      <c r="C3304" t="s">
        <v>203</v>
      </c>
      <c r="D3304" t="s">
        <v>17074</v>
      </c>
      <c r="E3304" t="s">
        <v>15588</v>
      </c>
      <c r="F3304" s="9">
        <f>Table13[[#This Row],[ToMeasure]]-Table13[[#This Row],[FromMeasure]]</f>
        <v>3.6083730000000001E-2</v>
      </c>
      <c r="G3304" s="5" t="s">
        <v>5300</v>
      </c>
      <c r="H3304" s="35">
        <v>0</v>
      </c>
      <c r="I3304" s="56"/>
      <c r="J3304" t="s">
        <v>5299</v>
      </c>
      <c r="K3304" s="58" t="s">
        <v>203</v>
      </c>
      <c r="L3304" s="35">
        <v>3.6083730000000001E-2</v>
      </c>
      <c r="M3304" s="56"/>
      <c r="N3304" t="s">
        <v>5195</v>
      </c>
      <c r="O3304" s="2" t="s">
        <v>203</v>
      </c>
      <c r="P3304" s="2" t="s">
        <v>203</v>
      </c>
      <c r="Q3304" s="2" t="s">
        <v>203</v>
      </c>
      <c r="R3304" t="s">
        <v>203</v>
      </c>
      <c r="S3304" t="s">
        <v>203</v>
      </c>
      <c r="T3304" t="s">
        <v>203</v>
      </c>
      <c r="U3304" s="2" t="s">
        <v>203</v>
      </c>
      <c r="V3304" s="2" t="s">
        <v>203</v>
      </c>
      <c r="W3304" s="8" t="s">
        <v>203</v>
      </c>
      <c r="X3304" s="2" t="s">
        <v>203</v>
      </c>
      <c r="Y3304" s="45"/>
      <c r="AC3304" s="1" t="str">
        <f>IF(Table13[[#This Row],[TCS MP]]&gt;=Table13[[#This Row],[BMP]],IF(Table13[[#This Row],[TCS MP]]&lt;=Table13[[#This Row],[EMP]],"Good","EMP"),"BMP")</f>
        <v>EMP</v>
      </c>
    </row>
    <row r="3305" spans="1:29" ht="24" customHeight="1" x14ac:dyDescent="0.25">
      <c r="A3305" t="s">
        <v>5293</v>
      </c>
      <c r="C3305" t="s">
        <v>203</v>
      </c>
      <c r="D3305" t="s">
        <v>17074</v>
      </c>
      <c r="E3305" t="s">
        <v>5294</v>
      </c>
      <c r="F3305" s="9">
        <f>Table13[[#This Row],[ToMeasure]]-Table13[[#This Row],[FromMeasure]]</f>
        <v>3.0828870000000001E-2</v>
      </c>
      <c r="G3305" s="5" t="s">
        <v>5295</v>
      </c>
      <c r="H3305" s="35">
        <v>0</v>
      </c>
      <c r="I3305" s="56"/>
      <c r="J3305" t="s">
        <v>5275</v>
      </c>
      <c r="K3305" s="58" t="s">
        <v>203</v>
      </c>
      <c r="L3305" s="35">
        <v>3.0828870000000001E-2</v>
      </c>
      <c r="M3305" s="56"/>
      <c r="N3305" t="s">
        <v>5296</v>
      </c>
      <c r="O3305" s="2" t="s">
        <v>203</v>
      </c>
      <c r="P3305" s="2" t="s">
        <v>203</v>
      </c>
      <c r="Q3305" s="2" t="s">
        <v>203</v>
      </c>
      <c r="R3305" t="s">
        <v>203</v>
      </c>
      <c r="S3305" t="s">
        <v>203</v>
      </c>
      <c r="T3305" t="s">
        <v>203</v>
      </c>
      <c r="U3305" s="2" t="s">
        <v>203</v>
      </c>
      <c r="V3305" s="2" t="s">
        <v>203</v>
      </c>
      <c r="W3305" s="8" t="s">
        <v>203</v>
      </c>
      <c r="X3305" s="2" t="s">
        <v>203</v>
      </c>
      <c r="Y3305" s="45"/>
      <c r="AC3305" s="1" t="str">
        <f>IF(Table13[[#This Row],[TCS MP]]&gt;=Table13[[#This Row],[BMP]],IF(Table13[[#This Row],[TCS MP]]&lt;=Table13[[#This Row],[EMP]],"Good","EMP"),"BMP")</f>
        <v>EMP</v>
      </c>
    </row>
    <row r="3306" spans="1:29" ht="24" customHeight="1" x14ac:dyDescent="0.25">
      <c r="A3306" t="s">
        <v>5297</v>
      </c>
      <c r="C3306" t="s">
        <v>203</v>
      </c>
      <c r="D3306" t="s">
        <v>17074</v>
      </c>
      <c r="E3306" t="s">
        <v>5298</v>
      </c>
      <c r="F3306" s="9">
        <f>Table13[[#This Row],[ToMeasure]]-Table13[[#This Row],[FromMeasure]]</f>
        <v>4.9951959999999997E-2</v>
      </c>
      <c r="G3306" s="5" t="s">
        <v>5299</v>
      </c>
      <c r="H3306" s="35">
        <v>0</v>
      </c>
      <c r="I3306" s="56"/>
      <c r="J3306" t="s">
        <v>5275</v>
      </c>
      <c r="K3306" s="58" t="s">
        <v>203</v>
      </c>
      <c r="L3306" s="35">
        <v>4.9951959999999997E-2</v>
      </c>
      <c r="M3306" s="56"/>
      <c r="N3306" t="s">
        <v>5300</v>
      </c>
      <c r="O3306" s="2" t="s">
        <v>203</v>
      </c>
      <c r="P3306" s="2" t="s">
        <v>203</v>
      </c>
      <c r="Q3306" s="2" t="s">
        <v>203</v>
      </c>
      <c r="R3306" t="s">
        <v>203</v>
      </c>
      <c r="S3306" t="s">
        <v>203</v>
      </c>
      <c r="T3306" t="s">
        <v>203</v>
      </c>
      <c r="U3306" s="2" t="s">
        <v>203</v>
      </c>
      <c r="V3306" s="2" t="s">
        <v>203</v>
      </c>
      <c r="W3306" s="8" t="s">
        <v>203</v>
      </c>
      <c r="X3306" s="2" t="s">
        <v>203</v>
      </c>
      <c r="Y3306" s="45"/>
      <c r="AC3306" s="1" t="str">
        <f>IF(Table13[[#This Row],[TCS MP]]&gt;=Table13[[#This Row],[BMP]],IF(Table13[[#This Row],[TCS MP]]&lt;=Table13[[#This Row],[EMP]],"Good","EMP"),"BMP")</f>
        <v>EMP</v>
      </c>
    </row>
    <row r="3307" spans="1:29" ht="24" customHeight="1" x14ac:dyDescent="0.25">
      <c r="A3307" t="s">
        <v>5301</v>
      </c>
      <c r="C3307" t="s">
        <v>203</v>
      </c>
      <c r="D3307" t="s">
        <v>17074</v>
      </c>
      <c r="E3307" t="s">
        <v>5302</v>
      </c>
      <c r="F3307" s="9">
        <f>Table13[[#This Row],[ToMeasure]]-Table13[[#This Row],[FromMeasure]]</f>
        <v>3.0769649999999999E-2</v>
      </c>
      <c r="G3307" s="5" t="s">
        <v>5303</v>
      </c>
      <c r="H3307" s="35">
        <v>0</v>
      </c>
      <c r="I3307" s="56"/>
      <c r="J3307" t="s">
        <v>5304</v>
      </c>
      <c r="K3307" s="58" t="s">
        <v>203</v>
      </c>
      <c r="L3307" s="35">
        <v>3.0769649999999999E-2</v>
      </c>
      <c r="M3307" s="56"/>
      <c r="N3307" t="s">
        <v>5195</v>
      </c>
      <c r="O3307" s="2" t="s">
        <v>203</v>
      </c>
      <c r="P3307" s="2" t="s">
        <v>203</v>
      </c>
      <c r="Q3307" s="2" t="s">
        <v>203</v>
      </c>
      <c r="R3307" t="s">
        <v>203</v>
      </c>
      <c r="S3307" t="s">
        <v>203</v>
      </c>
      <c r="T3307" t="s">
        <v>203</v>
      </c>
      <c r="U3307" s="2" t="s">
        <v>203</v>
      </c>
      <c r="V3307" s="2" t="s">
        <v>203</v>
      </c>
      <c r="W3307" s="8" t="s">
        <v>203</v>
      </c>
      <c r="X3307" s="2" t="s">
        <v>203</v>
      </c>
      <c r="Y3307" s="45"/>
      <c r="AC3307" s="1" t="str">
        <f>IF(Table13[[#This Row],[TCS MP]]&gt;=Table13[[#This Row],[BMP]],IF(Table13[[#This Row],[TCS MP]]&lt;=Table13[[#This Row],[EMP]],"Good","EMP"),"BMP")</f>
        <v>EMP</v>
      </c>
    </row>
    <row r="3308" spans="1:29" ht="24" customHeight="1" x14ac:dyDescent="0.25">
      <c r="A3308" t="s">
        <v>15589</v>
      </c>
      <c r="B3308" t="s">
        <v>20811</v>
      </c>
      <c r="C3308">
        <v>7250</v>
      </c>
      <c r="D3308" t="s">
        <v>17074</v>
      </c>
      <c r="E3308" t="s">
        <v>15590</v>
      </c>
      <c r="F3308" s="9">
        <f>Table13[[#This Row],[ToMeasure]]-Table13[[#This Row],[FromMeasure]]</f>
        <v>0.57033880000000003</v>
      </c>
      <c r="G3308" s="5" t="s">
        <v>8818</v>
      </c>
      <c r="H3308" s="35">
        <v>0</v>
      </c>
      <c r="I3308" s="56"/>
      <c r="J3308" t="s">
        <v>669</v>
      </c>
      <c r="K3308" s="58" t="s">
        <v>203</v>
      </c>
      <c r="L3308" s="35">
        <v>0.57033880000000003</v>
      </c>
      <c r="M3308" s="56"/>
      <c r="N3308" t="s">
        <v>8819</v>
      </c>
      <c r="O3308" s="2">
        <v>33505</v>
      </c>
      <c r="P3308" s="2">
        <v>0</v>
      </c>
      <c r="Q3308" s="2">
        <v>33505</v>
      </c>
      <c r="R3308" t="s">
        <v>15591</v>
      </c>
      <c r="S3308">
        <v>8</v>
      </c>
      <c r="T3308" t="s">
        <v>203</v>
      </c>
      <c r="U3308" s="2">
        <v>1129</v>
      </c>
      <c r="V3308" s="2">
        <v>936</v>
      </c>
      <c r="W3308" s="8">
        <v>6.1632592150425311E-2</v>
      </c>
      <c r="X3308" s="2">
        <v>44412</v>
      </c>
      <c r="Y3308" s="45"/>
      <c r="AC3308" s="1" t="str">
        <f>IF(Table13[[#This Row],[TCS MP]]&gt;=Table13[[#This Row],[BMP]],IF(Table13[[#This Row],[TCS MP]]&lt;=Table13[[#This Row],[EMP]],"Good","EMP"),"BMP")</f>
        <v>EMP</v>
      </c>
    </row>
    <row r="3309" spans="1:29" ht="24" customHeight="1" x14ac:dyDescent="0.25">
      <c r="A3309" t="s">
        <v>12821</v>
      </c>
      <c r="B3309" t="s">
        <v>20540</v>
      </c>
      <c r="C3309">
        <v>6733</v>
      </c>
      <c r="D3309" t="s">
        <v>17074</v>
      </c>
      <c r="E3309" t="s">
        <v>12822</v>
      </c>
      <c r="F3309" s="9">
        <f>Table13[[#This Row],[ToMeasure]]-Table13[[#This Row],[FromMeasure]]</f>
        <v>0.85966290000000001</v>
      </c>
      <c r="G3309" s="5" t="s">
        <v>12823</v>
      </c>
      <c r="H3309" s="35">
        <v>1.0870899999999999E-2</v>
      </c>
      <c r="I3309" s="56"/>
      <c r="J3309" t="s">
        <v>12824</v>
      </c>
      <c r="K3309" s="58" t="s">
        <v>203</v>
      </c>
      <c r="L3309" s="35">
        <v>0.87053380000000002</v>
      </c>
      <c r="M3309" s="56"/>
      <c r="N3309" t="s">
        <v>12825</v>
      </c>
      <c r="O3309" s="2">
        <v>5290</v>
      </c>
      <c r="P3309" s="2">
        <v>0</v>
      </c>
      <c r="Q3309" s="2">
        <v>5290</v>
      </c>
      <c r="R3309" t="s">
        <v>12826</v>
      </c>
      <c r="S3309">
        <v>11</v>
      </c>
      <c r="T3309" t="s">
        <v>203</v>
      </c>
      <c r="U3309" s="2">
        <v>386</v>
      </c>
      <c r="V3309" s="2">
        <v>63</v>
      </c>
      <c r="W3309" s="8">
        <v>8.4877126654064272E-2</v>
      </c>
      <c r="X3309" s="2">
        <v>8327</v>
      </c>
      <c r="Y3309" s="45"/>
      <c r="AC3309" s="1" t="str">
        <f>IF(Table13[[#This Row],[TCS MP]]&gt;=Table13[[#This Row],[BMP]],IF(Table13[[#This Row],[TCS MP]]&lt;=Table13[[#This Row],[EMP]],"Good","EMP"),"BMP")</f>
        <v>EMP</v>
      </c>
    </row>
    <row r="3310" spans="1:29" ht="24" customHeight="1" x14ac:dyDescent="0.25">
      <c r="A3310" t="s">
        <v>12827</v>
      </c>
      <c r="B3310" t="s">
        <v>20817</v>
      </c>
      <c r="C3310">
        <v>7260</v>
      </c>
      <c r="D3310" t="s">
        <v>17074</v>
      </c>
      <c r="E3310" t="s">
        <v>12828</v>
      </c>
      <c r="F3310" s="9">
        <f>Table13[[#This Row],[ToMeasure]]-Table13[[#This Row],[FromMeasure]]</f>
        <v>0.27091100000000001</v>
      </c>
      <c r="G3310" s="5" t="s">
        <v>12829</v>
      </c>
      <c r="H3310" s="35">
        <v>0</v>
      </c>
      <c r="I3310" s="56"/>
      <c r="J3310" t="s">
        <v>669</v>
      </c>
      <c r="K3310" s="58" t="s">
        <v>203</v>
      </c>
      <c r="L3310" s="35">
        <v>0.27091100000000001</v>
      </c>
      <c r="M3310" s="56"/>
      <c r="N3310" t="s">
        <v>5308</v>
      </c>
      <c r="O3310" s="2">
        <v>20944</v>
      </c>
      <c r="P3310" s="2">
        <v>0</v>
      </c>
      <c r="Q3310" s="2">
        <v>20944</v>
      </c>
      <c r="R3310" t="s">
        <v>12830</v>
      </c>
      <c r="S3310">
        <v>8</v>
      </c>
      <c r="T3310" t="s">
        <v>203</v>
      </c>
      <c r="U3310" s="2" t="s">
        <v>203</v>
      </c>
      <c r="V3310" s="2" t="s">
        <v>203</v>
      </c>
      <c r="W3310" s="8" t="s">
        <v>203</v>
      </c>
      <c r="X3310" s="2">
        <v>27762</v>
      </c>
      <c r="Y3310" s="45"/>
      <c r="AC3310" s="1" t="str">
        <f>IF(Table13[[#This Row],[TCS MP]]&gt;=Table13[[#This Row],[BMP]],IF(Table13[[#This Row],[TCS MP]]&lt;=Table13[[#This Row],[EMP]],"Good","EMP"),"BMP")</f>
        <v>EMP</v>
      </c>
    </row>
    <row r="3311" spans="1:29" ht="24" customHeight="1" x14ac:dyDescent="0.25">
      <c r="A3311" t="s">
        <v>5305</v>
      </c>
      <c r="B3311" t="s">
        <v>20819</v>
      </c>
      <c r="C3311">
        <v>7262</v>
      </c>
      <c r="D3311" t="s">
        <v>17074</v>
      </c>
      <c r="E3311" t="s">
        <v>5306</v>
      </c>
      <c r="F3311" s="9">
        <f>Table13[[#This Row],[ToMeasure]]-Table13[[#This Row],[FromMeasure]]</f>
        <v>0.28247717</v>
      </c>
      <c r="G3311" s="5" t="s">
        <v>5307</v>
      </c>
      <c r="H3311" s="35">
        <v>0</v>
      </c>
      <c r="I3311" s="56"/>
      <c r="J3311" t="s">
        <v>1930</v>
      </c>
      <c r="K3311" s="58" t="s">
        <v>203</v>
      </c>
      <c r="L3311" s="35">
        <v>0.28247717</v>
      </c>
      <c r="M3311" s="56"/>
      <c r="N3311" t="s">
        <v>5308</v>
      </c>
      <c r="O3311" s="2">
        <v>9525</v>
      </c>
      <c r="P3311" s="2">
        <v>0</v>
      </c>
      <c r="Q3311" s="2">
        <v>9525</v>
      </c>
      <c r="R3311" t="s">
        <v>5309</v>
      </c>
      <c r="S3311">
        <v>11</v>
      </c>
      <c r="T3311" t="s">
        <v>203</v>
      </c>
      <c r="U3311" s="2" t="s">
        <v>203</v>
      </c>
      <c r="V3311" s="2" t="s">
        <v>203</v>
      </c>
      <c r="W3311" s="8" t="s">
        <v>203</v>
      </c>
      <c r="X3311" s="2">
        <v>12626</v>
      </c>
      <c r="Y3311" s="45"/>
      <c r="AC3311" s="1" t="str">
        <f>IF(Table13[[#This Row],[TCS MP]]&gt;=Table13[[#This Row],[BMP]],IF(Table13[[#This Row],[TCS MP]]&lt;=Table13[[#This Row],[EMP]],"Good","EMP"),"BMP")</f>
        <v>EMP</v>
      </c>
    </row>
    <row r="3312" spans="1:29" ht="24" customHeight="1" x14ac:dyDescent="0.25">
      <c r="A3312" t="s">
        <v>15592</v>
      </c>
      <c r="B3312" t="s">
        <v>20818</v>
      </c>
      <c r="C3312">
        <v>7261</v>
      </c>
      <c r="D3312" t="s">
        <v>17074</v>
      </c>
      <c r="E3312" t="s">
        <v>15593</v>
      </c>
      <c r="F3312" s="9">
        <f>Table13[[#This Row],[ToMeasure]]-Table13[[#This Row],[FromMeasure]]</f>
        <v>0.27424598</v>
      </c>
      <c r="G3312" s="5" t="s">
        <v>5308</v>
      </c>
      <c r="H3312" s="35">
        <v>0</v>
      </c>
      <c r="I3312" s="56"/>
      <c r="J3312" t="s">
        <v>5307</v>
      </c>
      <c r="K3312" s="58" t="s">
        <v>203</v>
      </c>
      <c r="L3312" s="35">
        <v>0.27424598</v>
      </c>
      <c r="M3312" s="56"/>
      <c r="N3312" t="s">
        <v>669</v>
      </c>
      <c r="O3312" s="2">
        <v>11876</v>
      </c>
      <c r="P3312" s="2">
        <v>0</v>
      </c>
      <c r="Q3312" s="2">
        <v>11876</v>
      </c>
      <c r="R3312" t="s">
        <v>15594</v>
      </c>
      <c r="S3312">
        <v>10</v>
      </c>
      <c r="T3312" t="s">
        <v>203</v>
      </c>
      <c r="U3312" s="2" t="s">
        <v>203</v>
      </c>
      <c r="V3312" s="2" t="s">
        <v>203</v>
      </c>
      <c r="W3312" s="8" t="s">
        <v>203</v>
      </c>
      <c r="X3312" s="2">
        <v>15742</v>
      </c>
      <c r="Y3312" s="45"/>
      <c r="AC3312" s="1" t="str">
        <f>IF(Table13[[#This Row],[TCS MP]]&gt;=Table13[[#This Row],[BMP]],IF(Table13[[#This Row],[TCS MP]]&lt;=Table13[[#This Row],[EMP]],"Good","EMP"),"BMP")</f>
        <v>EMP</v>
      </c>
    </row>
    <row r="3313" spans="1:29" ht="24" customHeight="1" x14ac:dyDescent="0.25">
      <c r="A3313" t="s">
        <v>5310</v>
      </c>
      <c r="B3313" t="s">
        <v>20820</v>
      </c>
      <c r="C3313">
        <v>7263</v>
      </c>
      <c r="D3313" t="s">
        <v>17074</v>
      </c>
      <c r="E3313" t="s">
        <v>5311</v>
      </c>
      <c r="F3313" s="9">
        <f>Table13[[#This Row],[ToMeasure]]-Table13[[#This Row],[FromMeasure]]</f>
        <v>0.25552269999999999</v>
      </c>
      <c r="G3313" s="5" t="s">
        <v>5312</v>
      </c>
      <c r="H3313" s="35">
        <v>0</v>
      </c>
      <c r="I3313" s="56"/>
      <c r="J3313" t="s">
        <v>5307</v>
      </c>
      <c r="K3313" s="58" t="s">
        <v>203</v>
      </c>
      <c r="L3313" s="35">
        <v>0.25552269999999999</v>
      </c>
      <c r="M3313" s="56"/>
      <c r="N3313" t="s">
        <v>1930</v>
      </c>
      <c r="O3313" s="2">
        <v>19265</v>
      </c>
      <c r="P3313" s="2">
        <v>0</v>
      </c>
      <c r="Q3313" s="2">
        <v>19265</v>
      </c>
      <c r="R3313" t="s">
        <v>5313</v>
      </c>
      <c r="S3313">
        <v>9</v>
      </c>
      <c r="T3313" t="s">
        <v>203</v>
      </c>
      <c r="U3313" s="2" t="s">
        <v>203</v>
      </c>
      <c r="V3313" s="2" t="s">
        <v>203</v>
      </c>
      <c r="W3313" s="8" t="s">
        <v>203</v>
      </c>
      <c r="X3313" s="2">
        <v>25536</v>
      </c>
      <c r="Y3313" s="45"/>
      <c r="AC3313" s="1" t="str">
        <f>IF(Table13[[#This Row],[TCS MP]]&gt;=Table13[[#This Row],[BMP]],IF(Table13[[#This Row],[TCS MP]]&lt;=Table13[[#This Row],[EMP]],"Good","EMP"),"BMP")</f>
        <v>EMP</v>
      </c>
    </row>
    <row r="3314" spans="1:29" ht="24" customHeight="1" x14ac:dyDescent="0.25">
      <c r="A3314" t="s">
        <v>12831</v>
      </c>
      <c r="C3314" t="s">
        <v>203</v>
      </c>
      <c r="D3314" t="s">
        <v>17074</v>
      </c>
      <c r="E3314" t="s">
        <v>12832</v>
      </c>
      <c r="F3314" s="9">
        <f>Table13[[#This Row],[ToMeasure]]-Table13[[#This Row],[FromMeasure]]</f>
        <v>3.3715809999999999E-2</v>
      </c>
      <c r="G3314" s="5" t="s">
        <v>12833</v>
      </c>
      <c r="H3314" s="35">
        <v>0</v>
      </c>
      <c r="I3314" s="56"/>
      <c r="J3314" t="s">
        <v>10760</v>
      </c>
      <c r="K3314" s="58" t="s">
        <v>203</v>
      </c>
      <c r="L3314" s="35">
        <v>3.3715809999999999E-2</v>
      </c>
      <c r="M3314" s="56"/>
      <c r="N3314" t="s">
        <v>5312</v>
      </c>
      <c r="O3314" s="2" t="s">
        <v>203</v>
      </c>
      <c r="P3314" s="2" t="s">
        <v>203</v>
      </c>
      <c r="Q3314" s="2" t="s">
        <v>203</v>
      </c>
      <c r="R3314" t="s">
        <v>203</v>
      </c>
      <c r="S3314" t="s">
        <v>203</v>
      </c>
      <c r="T3314" t="s">
        <v>203</v>
      </c>
      <c r="U3314" s="2" t="s">
        <v>203</v>
      </c>
      <c r="V3314" s="2" t="s">
        <v>203</v>
      </c>
      <c r="W3314" s="8" t="s">
        <v>203</v>
      </c>
      <c r="X3314" s="2" t="s">
        <v>203</v>
      </c>
      <c r="Y3314" s="45"/>
      <c r="AC3314" s="1" t="str">
        <f>IF(Table13[[#This Row],[TCS MP]]&gt;=Table13[[#This Row],[BMP]],IF(Table13[[#This Row],[TCS MP]]&lt;=Table13[[#This Row],[EMP]],"Good","EMP"),"BMP")</f>
        <v>EMP</v>
      </c>
    </row>
    <row r="3315" spans="1:29" ht="24" customHeight="1" x14ac:dyDescent="0.25">
      <c r="A3315" t="s">
        <v>5314</v>
      </c>
      <c r="C3315" t="s">
        <v>203</v>
      </c>
      <c r="D3315" t="s">
        <v>17074</v>
      </c>
      <c r="E3315" t="s">
        <v>5315</v>
      </c>
      <c r="F3315" s="9">
        <f>Table13[[#This Row],[ToMeasure]]-Table13[[#This Row],[FromMeasure]]</f>
        <v>4.8919120000000003E-2</v>
      </c>
      <c r="G3315" s="5" t="s">
        <v>5316</v>
      </c>
      <c r="H3315" s="35">
        <v>0</v>
      </c>
      <c r="I3315" s="56"/>
      <c r="J3315" t="s">
        <v>5317</v>
      </c>
      <c r="K3315" s="58" t="s">
        <v>203</v>
      </c>
      <c r="L3315" s="35">
        <v>4.8919120000000003E-2</v>
      </c>
      <c r="M3315" s="56"/>
      <c r="N3315" t="s">
        <v>5308</v>
      </c>
      <c r="O3315" s="2" t="s">
        <v>203</v>
      </c>
      <c r="P3315" s="2" t="s">
        <v>203</v>
      </c>
      <c r="Q3315" s="2">
        <v>13134</v>
      </c>
      <c r="R3315" t="s">
        <v>5318</v>
      </c>
      <c r="S3315" t="s">
        <v>203</v>
      </c>
      <c r="T3315" t="s">
        <v>203</v>
      </c>
      <c r="U3315" s="2" t="s">
        <v>203</v>
      </c>
      <c r="V3315" s="2" t="s">
        <v>203</v>
      </c>
      <c r="W3315" s="8" t="s">
        <v>203</v>
      </c>
      <c r="X3315" s="2">
        <v>17410</v>
      </c>
      <c r="Y3315" s="45"/>
      <c r="AC3315" s="1" t="str">
        <f>IF(Table13[[#This Row],[TCS MP]]&gt;=Table13[[#This Row],[BMP]],IF(Table13[[#This Row],[TCS MP]]&lt;=Table13[[#This Row],[EMP]],"Good","EMP"),"BMP")</f>
        <v>EMP</v>
      </c>
    </row>
    <row r="3316" spans="1:29" ht="24" customHeight="1" x14ac:dyDescent="0.25">
      <c r="A3316" t="s">
        <v>12834</v>
      </c>
      <c r="C3316" t="s">
        <v>203</v>
      </c>
      <c r="D3316" t="s">
        <v>17074</v>
      </c>
      <c r="E3316" t="s">
        <v>12835</v>
      </c>
      <c r="F3316" s="9">
        <f>Table13[[#This Row],[ToMeasure]]-Table13[[#This Row],[FromMeasure]]</f>
        <v>4.2462060000000003E-2</v>
      </c>
      <c r="G3316" s="5" t="s">
        <v>5317</v>
      </c>
      <c r="H3316" s="35">
        <v>1.0566099999999999E-3</v>
      </c>
      <c r="I3316" s="56"/>
      <c r="J3316" t="s">
        <v>5307</v>
      </c>
      <c r="K3316" s="58" t="s">
        <v>203</v>
      </c>
      <c r="L3316" s="35">
        <v>4.3518670000000002E-2</v>
      </c>
      <c r="M3316" s="56"/>
      <c r="N3316" t="s">
        <v>5316</v>
      </c>
      <c r="O3316" s="2" t="s">
        <v>203</v>
      </c>
      <c r="P3316" s="2" t="s">
        <v>203</v>
      </c>
      <c r="Q3316" s="2" t="s">
        <v>203</v>
      </c>
      <c r="R3316" t="s">
        <v>203</v>
      </c>
      <c r="S3316" t="s">
        <v>203</v>
      </c>
      <c r="T3316" t="s">
        <v>203</v>
      </c>
      <c r="U3316" s="2" t="s">
        <v>203</v>
      </c>
      <c r="V3316" s="2" t="s">
        <v>203</v>
      </c>
      <c r="W3316" s="8" t="s">
        <v>203</v>
      </c>
      <c r="X3316" s="2" t="s">
        <v>203</v>
      </c>
      <c r="Y3316" s="45"/>
      <c r="AC3316" s="1" t="str">
        <f>IF(Table13[[#This Row],[TCS MP]]&gt;=Table13[[#This Row],[BMP]],IF(Table13[[#This Row],[TCS MP]]&lt;=Table13[[#This Row],[EMP]],"Good","EMP"),"BMP")</f>
        <v>EMP</v>
      </c>
    </row>
    <row r="3317" spans="1:29" ht="24" customHeight="1" x14ac:dyDescent="0.25">
      <c r="A3317" t="s">
        <v>12836</v>
      </c>
      <c r="C3317" t="s">
        <v>203</v>
      </c>
      <c r="D3317" t="s">
        <v>17074</v>
      </c>
      <c r="E3317" t="s">
        <v>12837</v>
      </c>
      <c r="F3317" s="9">
        <f>Table13[[#This Row],[ToMeasure]]-Table13[[#This Row],[FromMeasure]]</f>
        <v>3.2374519999999997E-2</v>
      </c>
      <c r="G3317" s="5" t="s">
        <v>10760</v>
      </c>
      <c r="H3317" s="35">
        <v>0</v>
      </c>
      <c r="I3317" s="56"/>
      <c r="J3317" t="s">
        <v>5307</v>
      </c>
      <c r="K3317" s="58" t="s">
        <v>203</v>
      </c>
      <c r="L3317" s="35">
        <v>3.2374519999999997E-2</v>
      </c>
      <c r="M3317" s="56"/>
      <c r="N3317" t="s">
        <v>12833</v>
      </c>
      <c r="O3317" s="2" t="s">
        <v>203</v>
      </c>
      <c r="P3317" s="2" t="s">
        <v>203</v>
      </c>
      <c r="Q3317" s="2" t="s">
        <v>203</v>
      </c>
      <c r="R3317" t="s">
        <v>203</v>
      </c>
      <c r="S3317" t="s">
        <v>203</v>
      </c>
      <c r="T3317" t="s">
        <v>203</v>
      </c>
      <c r="U3317" s="2" t="s">
        <v>203</v>
      </c>
      <c r="V3317" s="2" t="s">
        <v>203</v>
      </c>
      <c r="W3317" s="8" t="s">
        <v>203</v>
      </c>
      <c r="X3317" s="2" t="s">
        <v>203</v>
      </c>
      <c r="Y3317" s="45"/>
      <c r="AC3317" s="1" t="str">
        <f>IF(Table13[[#This Row],[TCS MP]]&gt;=Table13[[#This Row],[BMP]],IF(Table13[[#This Row],[TCS MP]]&lt;=Table13[[#This Row],[EMP]],"Good","EMP"),"BMP")</f>
        <v>EMP</v>
      </c>
    </row>
    <row r="3318" spans="1:29" ht="24" customHeight="1" x14ac:dyDescent="0.25">
      <c r="A3318" t="s">
        <v>9680</v>
      </c>
      <c r="B3318" t="s">
        <v>20822</v>
      </c>
      <c r="C3318">
        <v>7270</v>
      </c>
      <c r="D3318" t="s">
        <v>17074</v>
      </c>
      <c r="E3318" t="s">
        <v>9681</v>
      </c>
      <c r="F3318" s="9">
        <f>Table13[[#This Row],[ToMeasure]]-Table13[[#This Row],[FromMeasure]]</f>
        <v>0.23686383999999999</v>
      </c>
      <c r="G3318" s="5" t="s">
        <v>9682</v>
      </c>
      <c r="H3318" s="35">
        <v>7.6539000000000002E-4</v>
      </c>
      <c r="I3318" s="56"/>
      <c r="J3318" t="s">
        <v>669</v>
      </c>
      <c r="K3318" s="58" t="s">
        <v>203</v>
      </c>
      <c r="L3318" s="35">
        <v>0.23762923</v>
      </c>
      <c r="M3318" s="56"/>
      <c r="N3318" t="s">
        <v>9683</v>
      </c>
      <c r="O3318" s="2">
        <v>7866</v>
      </c>
      <c r="P3318" s="2">
        <v>0</v>
      </c>
      <c r="Q3318" s="2">
        <v>7866</v>
      </c>
      <c r="R3318" t="s">
        <v>9684</v>
      </c>
      <c r="S3318">
        <v>20</v>
      </c>
      <c r="T3318" t="s">
        <v>203</v>
      </c>
      <c r="U3318" s="2" t="s">
        <v>203</v>
      </c>
      <c r="V3318" s="2" t="s">
        <v>203</v>
      </c>
      <c r="W3318" s="8" t="s">
        <v>203</v>
      </c>
      <c r="X3318" s="2">
        <v>10427</v>
      </c>
      <c r="Y3318" s="45"/>
      <c r="AC3318" s="1" t="str">
        <f>IF(Table13[[#This Row],[TCS MP]]&gt;=Table13[[#This Row],[BMP]],IF(Table13[[#This Row],[TCS MP]]&lt;=Table13[[#This Row],[EMP]],"Good","EMP"),"BMP")</f>
        <v>EMP</v>
      </c>
    </row>
    <row r="3319" spans="1:29" ht="24" customHeight="1" x14ac:dyDescent="0.25">
      <c r="A3319" t="s">
        <v>12838</v>
      </c>
      <c r="B3319" t="s">
        <v>20824</v>
      </c>
      <c r="C3319">
        <v>7272</v>
      </c>
      <c r="D3319" t="s">
        <v>17074</v>
      </c>
      <c r="E3319" t="s">
        <v>12839</v>
      </c>
      <c r="F3319" s="9">
        <f>Table13[[#This Row],[ToMeasure]]-Table13[[#This Row],[FromMeasure]]</f>
        <v>0.278026</v>
      </c>
      <c r="G3319" s="5" t="s">
        <v>12840</v>
      </c>
      <c r="H3319" s="35">
        <v>0</v>
      </c>
      <c r="I3319" s="56"/>
      <c r="J3319" t="s">
        <v>1930</v>
      </c>
      <c r="K3319" s="58" t="s">
        <v>203</v>
      </c>
      <c r="L3319" s="35">
        <v>0.278026</v>
      </c>
      <c r="M3319" s="56"/>
      <c r="N3319" t="s">
        <v>9691</v>
      </c>
      <c r="O3319" s="2">
        <v>9528</v>
      </c>
      <c r="P3319" s="2">
        <v>0</v>
      </c>
      <c r="Q3319" s="2">
        <v>9528</v>
      </c>
      <c r="R3319" t="s">
        <v>12841</v>
      </c>
      <c r="S3319">
        <v>13</v>
      </c>
      <c r="T3319" t="s">
        <v>203</v>
      </c>
      <c r="U3319" s="2" t="s">
        <v>203</v>
      </c>
      <c r="V3319" s="2" t="s">
        <v>203</v>
      </c>
      <c r="W3319" s="8" t="s">
        <v>203</v>
      </c>
      <c r="X3319" s="2">
        <v>12630</v>
      </c>
      <c r="Y3319" s="45"/>
      <c r="AC3319" s="1" t="str">
        <f>IF(Table13[[#This Row],[TCS MP]]&gt;=Table13[[#This Row],[BMP]],IF(Table13[[#This Row],[TCS MP]]&lt;=Table13[[#This Row],[EMP]],"Good","EMP"),"BMP")</f>
        <v>EMP</v>
      </c>
    </row>
    <row r="3320" spans="1:29" ht="24" customHeight="1" x14ac:dyDescent="0.25">
      <c r="A3320" t="s">
        <v>9685</v>
      </c>
      <c r="B3320" t="s">
        <v>20823</v>
      </c>
      <c r="C3320">
        <v>7271</v>
      </c>
      <c r="D3320" t="s">
        <v>17074</v>
      </c>
      <c r="E3320" t="s">
        <v>9686</v>
      </c>
      <c r="F3320" s="9">
        <f>Table13[[#This Row],[ToMeasure]]-Table13[[#This Row],[FromMeasure]]</f>
        <v>0.22792011000000001</v>
      </c>
      <c r="G3320" s="5" t="s">
        <v>9683</v>
      </c>
      <c r="H3320" s="35">
        <v>0</v>
      </c>
      <c r="I3320" s="56"/>
      <c r="J3320" t="s">
        <v>9682</v>
      </c>
      <c r="K3320" s="58" t="s">
        <v>203</v>
      </c>
      <c r="L3320" s="35">
        <v>0.22792011000000001</v>
      </c>
      <c r="M3320" s="56"/>
      <c r="N3320" t="s">
        <v>669</v>
      </c>
      <c r="O3320" s="2">
        <v>8429</v>
      </c>
      <c r="P3320" s="2">
        <v>0</v>
      </c>
      <c r="Q3320" s="2">
        <v>8429</v>
      </c>
      <c r="R3320" t="s">
        <v>9687</v>
      </c>
      <c r="S3320">
        <v>12</v>
      </c>
      <c r="T3320" t="s">
        <v>203</v>
      </c>
      <c r="U3320" s="2" t="s">
        <v>203</v>
      </c>
      <c r="V3320" s="2" t="s">
        <v>203</v>
      </c>
      <c r="W3320" s="8" t="s">
        <v>203</v>
      </c>
      <c r="X3320" s="2">
        <v>11173</v>
      </c>
      <c r="Y3320" s="45"/>
      <c r="AC3320" s="1" t="str">
        <f>IF(Table13[[#This Row],[TCS MP]]&gt;=Table13[[#This Row],[BMP]],IF(Table13[[#This Row],[TCS MP]]&lt;=Table13[[#This Row],[EMP]],"Good","EMP"),"BMP")</f>
        <v>EMP</v>
      </c>
    </row>
    <row r="3321" spans="1:29" ht="24" customHeight="1" x14ac:dyDescent="0.25">
      <c r="A3321" t="s">
        <v>12842</v>
      </c>
      <c r="B3321" t="s">
        <v>20825</v>
      </c>
      <c r="C3321">
        <v>7273</v>
      </c>
      <c r="D3321" t="s">
        <v>17074</v>
      </c>
      <c r="E3321" t="s">
        <v>12843</v>
      </c>
      <c r="F3321" s="9">
        <f>Table13[[#This Row],[ToMeasure]]-Table13[[#This Row],[FromMeasure]]</f>
        <v>0.21094307000000001</v>
      </c>
      <c r="G3321" s="5" t="s">
        <v>9691</v>
      </c>
      <c r="H3321" s="35">
        <v>0</v>
      </c>
      <c r="I3321" s="56"/>
      <c r="J3321" t="s">
        <v>12840</v>
      </c>
      <c r="K3321" s="58" t="s">
        <v>203</v>
      </c>
      <c r="L3321" s="35">
        <v>0.21094307000000001</v>
      </c>
      <c r="M3321" s="56"/>
      <c r="N3321" t="s">
        <v>1930</v>
      </c>
      <c r="O3321" s="2">
        <v>7251</v>
      </c>
      <c r="P3321" s="2">
        <v>0</v>
      </c>
      <c r="Q3321" s="2">
        <v>7251</v>
      </c>
      <c r="R3321" t="s">
        <v>12844</v>
      </c>
      <c r="S3321">
        <v>12</v>
      </c>
      <c r="T3321" t="s">
        <v>203</v>
      </c>
      <c r="U3321" s="2" t="s">
        <v>203</v>
      </c>
      <c r="V3321" s="2" t="s">
        <v>203</v>
      </c>
      <c r="W3321" s="8" t="s">
        <v>203</v>
      </c>
      <c r="X3321" s="2">
        <v>9611</v>
      </c>
      <c r="Y3321" s="45"/>
      <c r="AC3321" s="1" t="str">
        <f>IF(Table13[[#This Row],[TCS MP]]&gt;=Table13[[#This Row],[BMP]],IF(Table13[[#This Row],[TCS MP]]&lt;=Table13[[#This Row],[EMP]],"Good","EMP"),"BMP")</f>
        <v>EMP</v>
      </c>
    </row>
    <row r="3322" spans="1:29" ht="24" customHeight="1" x14ac:dyDescent="0.25">
      <c r="A3322" t="s">
        <v>9688</v>
      </c>
      <c r="C3322" t="s">
        <v>203</v>
      </c>
      <c r="D3322" t="s">
        <v>17074</v>
      </c>
      <c r="E3322" t="s">
        <v>9689</v>
      </c>
      <c r="F3322" s="9">
        <f>Table13[[#This Row],[ToMeasure]]-Table13[[#This Row],[FromMeasure]]</f>
        <v>3.5415219999999997E-2</v>
      </c>
      <c r="G3322" s="5" t="s">
        <v>9690</v>
      </c>
      <c r="H3322" s="35">
        <v>1.35425E-3</v>
      </c>
      <c r="I3322" s="56"/>
      <c r="J3322" t="s">
        <v>112</v>
      </c>
      <c r="K3322" s="58" t="s">
        <v>203</v>
      </c>
      <c r="L3322" s="35">
        <v>3.6769469999999999E-2</v>
      </c>
      <c r="M3322" s="56"/>
      <c r="N3322" t="s">
        <v>9691</v>
      </c>
      <c r="O3322" s="2" t="s">
        <v>203</v>
      </c>
      <c r="P3322" s="2" t="s">
        <v>203</v>
      </c>
      <c r="Q3322" s="2" t="s">
        <v>203</v>
      </c>
      <c r="R3322" t="s">
        <v>203</v>
      </c>
      <c r="S3322" t="s">
        <v>203</v>
      </c>
      <c r="T3322" t="s">
        <v>203</v>
      </c>
      <c r="U3322" s="2" t="s">
        <v>203</v>
      </c>
      <c r="V3322" s="2" t="s">
        <v>203</v>
      </c>
      <c r="W3322" s="8" t="s">
        <v>203</v>
      </c>
      <c r="X3322" s="2" t="s">
        <v>203</v>
      </c>
      <c r="Y3322" s="45"/>
      <c r="AC3322" s="1" t="str">
        <f>IF(Table13[[#This Row],[TCS MP]]&gt;=Table13[[#This Row],[BMP]],IF(Table13[[#This Row],[TCS MP]]&lt;=Table13[[#This Row],[EMP]],"Good","EMP"),"BMP")</f>
        <v>EMP</v>
      </c>
    </row>
    <row r="3323" spans="1:29" ht="24" customHeight="1" x14ac:dyDescent="0.25">
      <c r="A3323" t="s">
        <v>9692</v>
      </c>
      <c r="C3323" t="s">
        <v>203</v>
      </c>
      <c r="D3323" t="s">
        <v>17074</v>
      </c>
      <c r="E3323" t="s">
        <v>9693</v>
      </c>
      <c r="F3323" s="9">
        <f>Table13[[#This Row],[ToMeasure]]-Table13[[#This Row],[FromMeasure]]</f>
        <v>3.4860809999999999E-2</v>
      </c>
      <c r="G3323" s="5" t="s">
        <v>9694</v>
      </c>
      <c r="H3323" s="35">
        <v>0</v>
      </c>
      <c r="I3323" s="56"/>
      <c r="J3323" t="s">
        <v>112</v>
      </c>
      <c r="K3323" s="58" t="s">
        <v>203</v>
      </c>
      <c r="L3323" s="35">
        <v>3.4860809999999999E-2</v>
      </c>
      <c r="M3323" s="56"/>
      <c r="N3323" t="s">
        <v>9683</v>
      </c>
      <c r="O3323" s="2" t="s">
        <v>203</v>
      </c>
      <c r="P3323" s="2" t="s">
        <v>203</v>
      </c>
      <c r="Q3323" s="2" t="s">
        <v>203</v>
      </c>
      <c r="R3323" t="s">
        <v>203</v>
      </c>
      <c r="S3323" t="s">
        <v>203</v>
      </c>
      <c r="T3323" t="s">
        <v>203</v>
      </c>
      <c r="U3323" s="2" t="s">
        <v>203</v>
      </c>
      <c r="V3323" s="2" t="s">
        <v>203</v>
      </c>
      <c r="W3323" s="8" t="s">
        <v>203</v>
      </c>
      <c r="X3323" s="2" t="s">
        <v>203</v>
      </c>
      <c r="Y3323" s="45"/>
      <c r="AC3323" s="1" t="str">
        <f>IF(Table13[[#This Row],[TCS MP]]&gt;=Table13[[#This Row],[BMP]],IF(Table13[[#This Row],[TCS MP]]&lt;=Table13[[#This Row],[EMP]],"Good","EMP"),"BMP")</f>
        <v>EMP</v>
      </c>
    </row>
    <row r="3324" spans="1:29" ht="24" customHeight="1" x14ac:dyDescent="0.25">
      <c r="A3324" t="s">
        <v>9695</v>
      </c>
      <c r="B3324" t="s">
        <v>20798</v>
      </c>
      <c r="C3324">
        <v>7230</v>
      </c>
      <c r="D3324" t="s">
        <v>17074</v>
      </c>
      <c r="E3324" t="s">
        <v>9696</v>
      </c>
      <c r="F3324" s="9">
        <f>Table13[[#This Row],[ToMeasure]]-Table13[[#This Row],[FromMeasure]]</f>
        <v>0.19044001000000002</v>
      </c>
      <c r="G3324" s="5" t="s">
        <v>9697</v>
      </c>
      <c r="H3324" s="35">
        <v>2.6299E-4</v>
      </c>
      <c r="I3324" s="56"/>
      <c r="J3324" t="s">
        <v>669</v>
      </c>
      <c r="K3324" s="58" t="s">
        <v>203</v>
      </c>
      <c r="L3324" s="35">
        <v>0.19070300000000001</v>
      </c>
      <c r="M3324" s="56"/>
      <c r="N3324" t="s">
        <v>9698</v>
      </c>
      <c r="O3324" s="2">
        <v>5006</v>
      </c>
      <c r="P3324" s="2">
        <v>0</v>
      </c>
      <c r="Q3324" s="2">
        <v>5006</v>
      </c>
      <c r="R3324" t="s">
        <v>9699</v>
      </c>
      <c r="S3324">
        <v>37</v>
      </c>
      <c r="T3324" t="s">
        <v>203</v>
      </c>
      <c r="U3324" s="2" t="s">
        <v>203</v>
      </c>
      <c r="V3324" s="2" t="s">
        <v>203</v>
      </c>
      <c r="W3324" s="8" t="s">
        <v>203</v>
      </c>
      <c r="X3324" s="2">
        <v>6636</v>
      </c>
      <c r="Y3324" s="45"/>
      <c r="AC3324" s="1" t="str">
        <f>IF(Table13[[#This Row],[TCS MP]]&gt;=Table13[[#This Row],[BMP]],IF(Table13[[#This Row],[TCS MP]]&lt;=Table13[[#This Row],[EMP]],"Good","EMP"),"BMP")</f>
        <v>EMP</v>
      </c>
    </row>
    <row r="3325" spans="1:29" ht="24" customHeight="1" x14ac:dyDescent="0.25">
      <c r="A3325" t="s">
        <v>12845</v>
      </c>
      <c r="B3325" t="s">
        <v>20800</v>
      </c>
      <c r="C3325">
        <v>7232</v>
      </c>
      <c r="D3325" t="s">
        <v>17074</v>
      </c>
      <c r="E3325" t="s">
        <v>12846</v>
      </c>
      <c r="F3325" s="9">
        <f>Table13[[#This Row],[ToMeasure]]-Table13[[#This Row],[FromMeasure]]</f>
        <v>0.20266149</v>
      </c>
      <c r="G3325" s="5" t="s">
        <v>5322</v>
      </c>
      <c r="H3325" s="35">
        <v>0</v>
      </c>
      <c r="I3325" s="56"/>
      <c r="J3325" t="s">
        <v>1930</v>
      </c>
      <c r="K3325" s="58" t="s">
        <v>203</v>
      </c>
      <c r="L3325" s="35">
        <v>0.20266149</v>
      </c>
      <c r="M3325" s="56"/>
      <c r="N3325" t="s">
        <v>5321</v>
      </c>
      <c r="O3325" s="2">
        <v>2362</v>
      </c>
      <c r="P3325" s="2">
        <v>0</v>
      </c>
      <c r="Q3325" s="2">
        <v>2362</v>
      </c>
      <c r="R3325" t="s">
        <v>12847</v>
      </c>
      <c r="S3325">
        <v>17</v>
      </c>
      <c r="T3325" t="s">
        <v>203</v>
      </c>
      <c r="U3325" s="2" t="s">
        <v>203</v>
      </c>
      <c r="V3325" s="2" t="s">
        <v>203</v>
      </c>
      <c r="W3325" s="8" t="s">
        <v>203</v>
      </c>
      <c r="X3325" s="2">
        <v>3131</v>
      </c>
      <c r="Y3325" s="45"/>
      <c r="AC3325" s="1" t="str">
        <f>IF(Table13[[#This Row],[TCS MP]]&gt;=Table13[[#This Row],[BMP]],IF(Table13[[#This Row],[TCS MP]]&lt;=Table13[[#This Row],[EMP]],"Good","EMP"),"BMP")</f>
        <v>EMP</v>
      </c>
    </row>
    <row r="3326" spans="1:29" ht="24" customHeight="1" x14ac:dyDescent="0.25">
      <c r="A3326" t="s">
        <v>12848</v>
      </c>
      <c r="B3326" t="s">
        <v>20799</v>
      </c>
      <c r="C3326">
        <v>7231</v>
      </c>
      <c r="D3326" t="s">
        <v>17074</v>
      </c>
      <c r="E3326" t="s">
        <v>12849</v>
      </c>
      <c r="F3326" s="9">
        <f>Table13[[#This Row],[ToMeasure]]-Table13[[#This Row],[FromMeasure]]</f>
        <v>0.19640035</v>
      </c>
      <c r="G3326" s="5" t="s">
        <v>9698</v>
      </c>
      <c r="H3326" s="35">
        <v>0</v>
      </c>
      <c r="I3326" s="56"/>
      <c r="J3326" t="s">
        <v>9697</v>
      </c>
      <c r="K3326" s="58" t="s">
        <v>203</v>
      </c>
      <c r="L3326" s="35">
        <v>0.19640035</v>
      </c>
      <c r="M3326" s="56"/>
      <c r="N3326" t="s">
        <v>669</v>
      </c>
      <c r="O3326" s="2">
        <v>2056</v>
      </c>
      <c r="P3326" s="2">
        <v>0</v>
      </c>
      <c r="Q3326" s="2">
        <v>2056</v>
      </c>
      <c r="R3326" t="s">
        <v>12850</v>
      </c>
      <c r="S3326">
        <v>13</v>
      </c>
      <c r="T3326" t="s">
        <v>203</v>
      </c>
      <c r="U3326" s="2" t="s">
        <v>203</v>
      </c>
      <c r="V3326" s="2" t="s">
        <v>203</v>
      </c>
      <c r="W3326" s="8" t="s">
        <v>203</v>
      </c>
      <c r="X3326" s="2">
        <v>2725</v>
      </c>
      <c r="Y3326" s="45"/>
      <c r="AC3326" s="1" t="str">
        <f>IF(Table13[[#This Row],[TCS MP]]&gt;=Table13[[#This Row],[BMP]],IF(Table13[[#This Row],[TCS MP]]&lt;=Table13[[#This Row],[EMP]],"Good","EMP"),"BMP")</f>
        <v>EMP</v>
      </c>
    </row>
    <row r="3327" spans="1:29" ht="24" customHeight="1" x14ac:dyDescent="0.25">
      <c r="A3327" t="s">
        <v>5319</v>
      </c>
      <c r="B3327" t="s">
        <v>20801</v>
      </c>
      <c r="C3327">
        <v>7233</v>
      </c>
      <c r="D3327" t="s">
        <v>17074</v>
      </c>
      <c r="E3327" t="s">
        <v>5320</v>
      </c>
      <c r="F3327" s="9">
        <f>Table13[[#This Row],[ToMeasure]]-Table13[[#This Row],[FromMeasure]]</f>
        <v>0.20900568999999999</v>
      </c>
      <c r="G3327" s="5" t="s">
        <v>5321</v>
      </c>
      <c r="H3327" s="35">
        <v>8.6602000000000001E-4</v>
      </c>
      <c r="I3327" s="56"/>
      <c r="J3327" t="s">
        <v>5322</v>
      </c>
      <c r="K3327" s="58" t="s">
        <v>203</v>
      </c>
      <c r="L3327" s="35">
        <v>0.20987170999999999</v>
      </c>
      <c r="M3327" s="56"/>
      <c r="N3327" t="s">
        <v>1930</v>
      </c>
      <c r="O3327" s="2">
        <v>4770</v>
      </c>
      <c r="P3327" s="2">
        <v>0</v>
      </c>
      <c r="Q3327" s="2">
        <v>4770</v>
      </c>
      <c r="R3327" t="s">
        <v>5323</v>
      </c>
      <c r="S3327">
        <v>18</v>
      </c>
      <c r="T3327" t="s">
        <v>203</v>
      </c>
      <c r="U3327" s="2" t="s">
        <v>203</v>
      </c>
      <c r="V3327" s="2" t="s">
        <v>203</v>
      </c>
      <c r="W3327" s="8" t="s">
        <v>203</v>
      </c>
      <c r="X3327" s="2">
        <v>6323</v>
      </c>
      <c r="Y3327" s="45"/>
      <c r="AC3327" s="1" t="str">
        <f>IF(Table13[[#This Row],[TCS MP]]&gt;=Table13[[#This Row],[BMP]],IF(Table13[[#This Row],[TCS MP]]&lt;=Table13[[#This Row],[EMP]],"Good","EMP"),"BMP")</f>
        <v>EMP</v>
      </c>
    </row>
    <row r="3328" spans="1:29" ht="24" customHeight="1" x14ac:dyDescent="0.25">
      <c r="A3328" t="s">
        <v>5324</v>
      </c>
      <c r="C3328" t="s">
        <v>203</v>
      </c>
      <c r="D3328" t="s">
        <v>17074</v>
      </c>
      <c r="E3328" t="s">
        <v>5325</v>
      </c>
      <c r="F3328" s="9">
        <f>Table13[[#This Row],[ToMeasure]]-Table13[[#This Row],[FromMeasure]]</f>
        <v>3.0415560000000001E-2</v>
      </c>
      <c r="G3328" s="5" t="s">
        <v>5326</v>
      </c>
      <c r="H3328" s="35">
        <v>2.1629599999999998E-3</v>
      </c>
      <c r="I3328" s="56"/>
      <c r="J3328" t="s">
        <v>5327</v>
      </c>
      <c r="K3328" s="58" t="s">
        <v>203</v>
      </c>
      <c r="L3328" s="35">
        <v>3.257852E-2</v>
      </c>
      <c r="M3328" s="56"/>
      <c r="N3328" t="s">
        <v>5321</v>
      </c>
      <c r="O3328" s="2" t="s">
        <v>203</v>
      </c>
      <c r="P3328" s="2" t="s">
        <v>203</v>
      </c>
      <c r="Q3328" s="2" t="s">
        <v>203</v>
      </c>
      <c r="R3328" t="s">
        <v>203</v>
      </c>
      <c r="S3328" t="s">
        <v>203</v>
      </c>
      <c r="T3328" t="s">
        <v>203</v>
      </c>
      <c r="U3328" s="2" t="s">
        <v>203</v>
      </c>
      <c r="V3328" s="2" t="s">
        <v>203</v>
      </c>
      <c r="W3328" s="8" t="s">
        <v>203</v>
      </c>
      <c r="X3328" s="2" t="s">
        <v>203</v>
      </c>
      <c r="Y3328" s="45"/>
      <c r="AC3328" s="1" t="str">
        <f>IF(Table13[[#This Row],[TCS MP]]&gt;=Table13[[#This Row],[BMP]],IF(Table13[[#This Row],[TCS MP]]&lt;=Table13[[#This Row],[EMP]],"Good","EMP"),"BMP")</f>
        <v>EMP</v>
      </c>
    </row>
    <row r="3329" spans="1:29" ht="24" customHeight="1" x14ac:dyDescent="0.25">
      <c r="A3329" t="s">
        <v>12851</v>
      </c>
      <c r="C3329" t="s">
        <v>203</v>
      </c>
      <c r="D3329" t="s">
        <v>17074</v>
      </c>
      <c r="E3329" t="s">
        <v>12852</v>
      </c>
      <c r="F3329" s="9">
        <f>Table13[[#This Row],[ToMeasure]]-Table13[[#This Row],[FromMeasure]]</f>
        <v>2.9479000000000002E-2</v>
      </c>
      <c r="G3329" s="5" t="s">
        <v>12853</v>
      </c>
      <c r="H3329" s="35">
        <v>0</v>
      </c>
      <c r="I3329" s="56"/>
      <c r="J3329" t="s">
        <v>12854</v>
      </c>
      <c r="K3329" s="58" t="s">
        <v>203</v>
      </c>
      <c r="L3329" s="35">
        <v>2.9479000000000002E-2</v>
      </c>
      <c r="M3329" s="56"/>
      <c r="N3329" t="s">
        <v>9698</v>
      </c>
      <c r="O3329" s="2" t="s">
        <v>203</v>
      </c>
      <c r="P3329" s="2" t="s">
        <v>203</v>
      </c>
      <c r="Q3329" s="2" t="s">
        <v>203</v>
      </c>
      <c r="R3329" t="s">
        <v>203</v>
      </c>
      <c r="S3329" t="s">
        <v>203</v>
      </c>
      <c r="T3329" t="s">
        <v>203</v>
      </c>
      <c r="U3329" s="2" t="s">
        <v>203</v>
      </c>
      <c r="V3329" s="2" t="s">
        <v>203</v>
      </c>
      <c r="W3329" s="8" t="s">
        <v>203</v>
      </c>
      <c r="X3329" s="2" t="s">
        <v>203</v>
      </c>
      <c r="Y3329" s="45"/>
      <c r="AC3329" s="1" t="str">
        <f>IF(Table13[[#This Row],[TCS MP]]&gt;=Table13[[#This Row],[BMP]],IF(Table13[[#This Row],[TCS MP]]&lt;=Table13[[#This Row],[EMP]],"Good","EMP"),"BMP")</f>
        <v>EMP</v>
      </c>
    </row>
    <row r="3330" spans="1:29" ht="24" customHeight="1" x14ac:dyDescent="0.25">
      <c r="A3330" t="s">
        <v>5328</v>
      </c>
      <c r="B3330" t="s">
        <v>20827</v>
      </c>
      <c r="C3330">
        <v>7290</v>
      </c>
      <c r="D3330" t="s">
        <v>17074</v>
      </c>
      <c r="E3330" t="s">
        <v>5329</v>
      </c>
      <c r="F3330" s="9">
        <f>Table13[[#This Row],[ToMeasure]]-Table13[[#This Row],[FromMeasure]]</f>
        <v>0.25739321999999998</v>
      </c>
      <c r="G3330" s="5" t="s">
        <v>5330</v>
      </c>
      <c r="H3330" s="35">
        <v>6.6578999999999998E-4</v>
      </c>
      <c r="I3330" s="56"/>
      <c r="J3330" t="s">
        <v>669</v>
      </c>
      <c r="K3330" s="58" t="s">
        <v>203</v>
      </c>
      <c r="L3330" s="35">
        <v>0.25805900999999998</v>
      </c>
      <c r="M3330" s="56"/>
      <c r="N3330" t="s">
        <v>5331</v>
      </c>
      <c r="O3330" s="2">
        <v>20885</v>
      </c>
      <c r="P3330" s="2">
        <v>0</v>
      </c>
      <c r="Q3330" s="2">
        <v>20885</v>
      </c>
      <c r="R3330" t="s">
        <v>5332</v>
      </c>
      <c r="S3330">
        <v>9</v>
      </c>
      <c r="T3330" t="s">
        <v>203</v>
      </c>
      <c r="U3330" s="2" t="s">
        <v>203</v>
      </c>
      <c r="V3330" s="2" t="s">
        <v>203</v>
      </c>
      <c r="W3330" s="8" t="s">
        <v>203</v>
      </c>
      <c r="X3330" s="2">
        <v>27684</v>
      </c>
      <c r="Y3330" s="45"/>
      <c r="AC3330" s="1" t="str">
        <f>IF(Table13[[#This Row],[TCS MP]]&gt;=Table13[[#This Row],[BMP]],IF(Table13[[#This Row],[TCS MP]]&lt;=Table13[[#This Row],[EMP]],"Good","EMP"),"BMP")</f>
        <v>EMP</v>
      </c>
    </row>
    <row r="3331" spans="1:29" ht="24" customHeight="1" x14ac:dyDescent="0.25">
      <c r="A3331" t="s">
        <v>12855</v>
      </c>
      <c r="B3331" t="s">
        <v>20829</v>
      </c>
      <c r="C3331">
        <v>7292</v>
      </c>
      <c r="D3331" t="s">
        <v>17074</v>
      </c>
      <c r="E3331" t="s">
        <v>5334</v>
      </c>
      <c r="F3331" s="9">
        <f>Table13[[#This Row],[ToMeasure]]-Table13[[#This Row],[FromMeasure]]</f>
        <v>4.9029410000000002E-2</v>
      </c>
      <c r="G3331" s="5" t="s">
        <v>5335</v>
      </c>
      <c r="H3331" s="35">
        <v>0</v>
      </c>
      <c r="I3331" s="56"/>
      <c r="J3331" t="s">
        <v>1930</v>
      </c>
      <c r="K3331" s="58" t="s">
        <v>203</v>
      </c>
      <c r="L3331" s="35">
        <v>4.9029410000000002E-2</v>
      </c>
      <c r="M3331" s="56"/>
      <c r="N3331" t="s">
        <v>5336</v>
      </c>
      <c r="O3331" s="2">
        <v>12755</v>
      </c>
      <c r="P3331" s="2">
        <v>0</v>
      </c>
      <c r="Q3331" s="2">
        <v>12755</v>
      </c>
      <c r="R3331" t="s">
        <v>17069</v>
      </c>
      <c r="S3331">
        <v>9</v>
      </c>
      <c r="T3331" t="s">
        <v>203</v>
      </c>
      <c r="U3331" s="2" t="s">
        <v>203</v>
      </c>
      <c r="V3331" s="2" t="s">
        <v>203</v>
      </c>
      <c r="W3331" s="8" t="s">
        <v>203</v>
      </c>
      <c r="X3331" s="2">
        <v>16907</v>
      </c>
      <c r="Y3331" s="45"/>
      <c r="AC3331" s="1" t="str">
        <f>IF(Table13[[#This Row],[TCS MP]]&gt;=Table13[[#This Row],[BMP]],IF(Table13[[#This Row],[TCS MP]]&lt;=Table13[[#This Row],[EMP]],"Good","EMP"),"BMP")</f>
        <v>EMP</v>
      </c>
    </row>
    <row r="3332" spans="1:29" ht="24" customHeight="1" x14ac:dyDescent="0.25">
      <c r="A3332" t="s">
        <v>5333</v>
      </c>
      <c r="C3332">
        <v>7292</v>
      </c>
      <c r="D3332" t="s">
        <v>17074</v>
      </c>
      <c r="E3332" t="s">
        <v>5334</v>
      </c>
      <c r="F3332" s="9">
        <f>Table13[[#This Row],[ToMeasure]]-Table13[[#This Row],[FromMeasure]]</f>
        <v>2.2970589999999992E-2</v>
      </c>
      <c r="G3332" s="5" t="s">
        <v>5335</v>
      </c>
      <c r="H3332" s="35">
        <v>4.9029410000000002E-2</v>
      </c>
      <c r="I3332" s="56"/>
      <c r="J3332" t="s">
        <v>1930</v>
      </c>
      <c r="K3332" s="58" t="s">
        <v>203</v>
      </c>
      <c r="L3332" s="35">
        <v>7.1999999999999995E-2</v>
      </c>
      <c r="M3332" s="56"/>
      <c r="N3332" t="s">
        <v>5336</v>
      </c>
      <c r="O3332" s="2" t="s">
        <v>203</v>
      </c>
      <c r="P3332" s="2" t="s">
        <v>203</v>
      </c>
      <c r="Q3332" s="2" t="s">
        <v>203</v>
      </c>
      <c r="R3332" t="s">
        <v>203</v>
      </c>
      <c r="S3332">
        <v>9</v>
      </c>
      <c r="T3332" t="s">
        <v>203</v>
      </c>
      <c r="U3332" s="2" t="s">
        <v>203</v>
      </c>
      <c r="V3332" s="2" t="s">
        <v>203</v>
      </c>
      <c r="W3332" s="8" t="s">
        <v>203</v>
      </c>
      <c r="X3332" s="2" t="s">
        <v>203</v>
      </c>
      <c r="Y3332" s="45"/>
      <c r="AC3332" s="1" t="str">
        <f>IF(Table13[[#This Row],[TCS MP]]&gt;=Table13[[#This Row],[BMP]],IF(Table13[[#This Row],[TCS MP]]&lt;=Table13[[#This Row],[EMP]],"Good","EMP"),"BMP")</f>
        <v>EMP</v>
      </c>
    </row>
    <row r="3333" spans="1:29" ht="24" customHeight="1" x14ac:dyDescent="0.25">
      <c r="A3333" t="s">
        <v>12856</v>
      </c>
      <c r="B3333" t="s">
        <v>20828</v>
      </c>
      <c r="C3333">
        <v>7291</v>
      </c>
      <c r="D3333" t="s">
        <v>17074</v>
      </c>
      <c r="E3333" t="s">
        <v>12857</v>
      </c>
      <c r="F3333" s="9">
        <f>Table13[[#This Row],[ToMeasure]]-Table13[[#This Row],[FromMeasure]]</f>
        <v>0.247</v>
      </c>
      <c r="G3333" s="5" t="s">
        <v>5331</v>
      </c>
      <c r="H3333" s="35">
        <v>0</v>
      </c>
      <c r="I3333" s="56"/>
      <c r="J3333" t="s">
        <v>5330</v>
      </c>
      <c r="K3333" s="58" t="s">
        <v>203</v>
      </c>
      <c r="L3333" s="35">
        <v>0.247</v>
      </c>
      <c r="M3333" s="56"/>
      <c r="N3333" t="s">
        <v>669</v>
      </c>
      <c r="O3333" s="2">
        <v>14092</v>
      </c>
      <c r="P3333" s="2">
        <v>0</v>
      </c>
      <c r="Q3333" s="2">
        <v>14092</v>
      </c>
      <c r="R3333" t="s">
        <v>12858</v>
      </c>
      <c r="S3333">
        <v>9</v>
      </c>
      <c r="T3333" t="s">
        <v>203</v>
      </c>
      <c r="U3333" s="2" t="s">
        <v>203</v>
      </c>
      <c r="V3333" s="2" t="s">
        <v>203</v>
      </c>
      <c r="W3333" s="8" t="s">
        <v>203</v>
      </c>
      <c r="X3333" s="2">
        <v>18679</v>
      </c>
      <c r="Y3333" s="45"/>
      <c r="AC3333" s="1" t="str">
        <f>IF(Table13[[#This Row],[TCS MP]]&gt;=Table13[[#This Row],[BMP]],IF(Table13[[#This Row],[TCS MP]]&lt;=Table13[[#This Row],[EMP]],"Good","EMP"),"BMP")</f>
        <v>EMP</v>
      </c>
    </row>
    <row r="3334" spans="1:29" ht="24" customHeight="1" x14ac:dyDescent="0.25">
      <c r="A3334" t="s">
        <v>12859</v>
      </c>
      <c r="B3334" t="s">
        <v>20830</v>
      </c>
      <c r="C3334">
        <v>7293</v>
      </c>
      <c r="D3334" t="s">
        <v>17074</v>
      </c>
      <c r="E3334" t="s">
        <v>12860</v>
      </c>
      <c r="F3334" s="9">
        <f>Table13[[#This Row],[ToMeasure]]-Table13[[#This Row],[FromMeasure]]</f>
        <v>0.23089750000000001</v>
      </c>
      <c r="G3334" s="5" t="s">
        <v>5336</v>
      </c>
      <c r="H3334" s="35">
        <v>0</v>
      </c>
      <c r="I3334" s="56"/>
      <c r="J3334" t="s">
        <v>5335</v>
      </c>
      <c r="K3334" s="58" t="s">
        <v>203</v>
      </c>
      <c r="L3334" s="35">
        <v>0.23089750000000001</v>
      </c>
      <c r="M3334" s="56"/>
      <c r="N3334" t="s">
        <v>1930</v>
      </c>
      <c r="O3334" s="2">
        <v>17203</v>
      </c>
      <c r="P3334" s="2">
        <v>0</v>
      </c>
      <c r="Q3334" s="2">
        <v>17203</v>
      </c>
      <c r="R3334" t="s">
        <v>12861</v>
      </c>
      <c r="S3334">
        <v>11</v>
      </c>
      <c r="T3334" t="s">
        <v>203</v>
      </c>
      <c r="U3334" s="2" t="s">
        <v>203</v>
      </c>
      <c r="V3334" s="2" t="s">
        <v>203</v>
      </c>
      <c r="W3334" s="8" t="s">
        <v>203</v>
      </c>
      <c r="X3334" s="2">
        <v>22803</v>
      </c>
      <c r="Y3334" s="45"/>
      <c r="AC3334" s="1" t="str">
        <f>IF(Table13[[#This Row],[TCS MP]]&gt;=Table13[[#This Row],[BMP]],IF(Table13[[#This Row],[TCS MP]]&lt;=Table13[[#This Row],[EMP]],"Good","EMP"),"BMP")</f>
        <v>EMP</v>
      </c>
    </row>
    <row r="3335" spans="1:29" ht="24" customHeight="1" x14ac:dyDescent="0.25">
      <c r="A3335" t="s">
        <v>12862</v>
      </c>
      <c r="B3335" t="s">
        <v>20832</v>
      </c>
      <c r="C3335">
        <v>7300</v>
      </c>
      <c r="D3335" t="s">
        <v>17074</v>
      </c>
      <c r="E3335" t="s">
        <v>12863</v>
      </c>
      <c r="F3335" s="9">
        <f>Table13[[#This Row],[ToMeasure]]-Table13[[#This Row],[FromMeasure]]</f>
        <v>0.25457727000000002</v>
      </c>
      <c r="G3335" s="5" t="s">
        <v>5340</v>
      </c>
      <c r="H3335" s="35">
        <v>0</v>
      </c>
      <c r="I3335" s="56"/>
      <c r="J3335" t="s">
        <v>669</v>
      </c>
      <c r="K3335" s="58" t="s">
        <v>203</v>
      </c>
      <c r="L3335" s="35">
        <v>0.25457727000000002</v>
      </c>
      <c r="M3335" s="56"/>
      <c r="N3335" t="s">
        <v>5339</v>
      </c>
      <c r="O3335" s="2">
        <v>11183</v>
      </c>
      <c r="P3335" s="2">
        <v>0</v>
      </c>
      <c r="Q3335" s="2">
        <v>11183</v>
      </c>
      <c r="R3335" t="s">
        <v>12864</v>
      </c>
      <c r="S3335">
        <v>10</v>
      </c>
      <c r="T3335" t="s">
        <v>203</v>
      </c>
      <c r="U3335" s="2" t="s">
        <v>203</v>
      </c>
      <c r="V3335" s="2" t="s">
        <v>203</v>
      </c>
      <c r="W3335" s="8" t="s">
        <v>203</v>
      </c>
      <c r="X3335" s="2">
        <v>14823</v>
      </c>
      <c r="Y3335" s="45"/>
      <c r="AC3335" s="1" t="str">
        <f>IF(Table13[[#This Row],[TCS MP]]&gt;=Table13[[#This Row],[BMP]],IF(Table13[[#This Row],[TCS MP]]&lt;=Table13[[#This Row],[EMP]],"Good","EMP"),"BMP")</f>
        <v>EMP</v>
      </c>
    </row>
    <row r="3336" spans="1:29" ht="24" customHeight="1" x14ac:dyDescent="0.25">
      <c r="A3336" t="s">
        <v>9700</v>
      </c>
      <c r="B3336" t="s">
        <v>20834</v>
      </c>
      <c r="C3336">
        <v>7302</v>
      </c>
      <c r="D3336" t="s">
        <v>17074</v>
      </c>
      <c r="E3336" t="s">
        <v>9701</v>
      </c>
      <c r="F3336" s="9">
        <f>Table13[[#This Row],[ToMeasure]]-Table13[[#This Row],[FromMeasure]]</f>
        <v>0.30065933</v>
      </c>
      <c r="G3336" s="5" t="s">
        <v>9702</v>
      </c>
      <c r="H3336" s="35">
        <v>0</v>
      </c>
      <c r="I3336" s="56"/>
      <c r="J3336" t="s">
        <v>1930</v>
      </c>
      <c r="K3336" s="58" t="s">
        <v>203</v>
      </c>
      <c r="L3336" s="35">
        <v>0.30065933</v>
      </c>
      <c r="M3336" s="56"/>
      <c r="N3336" t="s">
        <v>6324</v>
      </c>
      <c r="O3336" s="2">
        <v>9558</v>
      </c>
      <c r="P3336" s="2">
        <v>0</v>
      </c>
      <c r="Q3336" s="2">
        <v>9558</v>
      </c>
      <c r="R3336" t="s">
        <v>9703</v>
      </c>
      <c r="S3336">
        <v>17</v>
      </c>
      <c r="T3336" t="s">
        <v>203</v>
      </c>
      <c r="U3336" s="2" t="s">
        <v>203</v>
      </c>
      <c r="V3336" s="2" t="s">
        <v>203</v>
      </c>
      <c r="W3336" s="8" t="s">
        <v>203</v>
      </c>
      <c r="X3336" s="2">
        <v>12669</v>
      </c>
      <c r="Y3336" s="45"/>
      <c r="AC3336" s="1" t="str">
        <f>IF(Table13[[#This Row],[TCS MP]]&gt;=Table13[[#This Row],[BMP]],IF(Table13[[#This Row],[TCS MP]]&lt;=Table13[[#This Row],[EMP]],"Good","EMP"),"BMP")</f>
        <v>EMP</v>
      </c>
    </row>
    <row r="3337" spans="1:29" ht="24" customHeight="1" x14ac:dyDescent="0.25">
      <c r="A3337" t="s">
        <v>5337</v>
      </c>
      <c r="B3337" t="s">
        <v>20833</v>
      </c>
      <c r="C3337">
        <v>7301</v>
      </c>
      <c r="D3337" t="s">
        <v>17074</v>
      </c>
      <c r="E3337" t="s">
        <v>5338</v>
      </c>
      <c r="F3337" s="9">
        <f>Table13[[#This Row],[ToMeasure]]-Table13[[#This Row],[FromMeasure]]</f>
        <v>0.25875999999999999</v>
      </c>
      <c r="G3337" s="5" t="s">
        <v>5339</v>
      </c>
      <c r="H3337" s="35">
        <v>0</v>
      </c>
      <c r="I3337" s="56"/>
      <c r="J3337" t="s">
        <v>5340</v>
      </c>
      <c r="K3337" s="58" t="s">
        <v>203</v>
      </c>
      <c r="L3337" s="35">
        <v>0.25875999999999999</v>
      </c>
      <c r="M3337" s="56"/>
      <c r="N3337" t="s">
        <v>669</v>
      </c>
      <c r="O3337" s="2">
        <v>6499</v>
      </c>
      <c r="P3337" s="2">
        <v>0</v>
      </c>
      <c r="Q3337" s="2">
        <v>6499</v>
      </c>
      <c r="R3337" t="s">
        <v>5341</v>
      </c>
      <c r="S3337">
        <v>13</v>
      </c>
      <c r="T3337" t="s">
        <v>203</v>
      </c>
      <c r="U3337" s="2" t="s">
        <v>203</v>
      </c>
      <c r="V3337" s="2" t="s">
        <v>203</v>
      </c>
      <c r="W3337" s="8" t="s">
        <v>203</v>
      </c>
      <c r="X3337" s="2">
        <v>8615</v>
      </c>
      <c r="Y3337" s="45"/>
      <c r="AC3337" s="1" t="str">
        <f>IF(Table13[[#This Row],[TCS MP]]&gt;=Table13[[#This Row],[BMP]],IF(Table13[[#This Row],[TCS MP]]&lt;=Table13[[#This Row],[EMP]],"Good","EMP"),"BMP")</f>
        <v>EMP</v>
      </c>
    </row>
    <row r="3338" spans="1:29" ht="24" customHeight="1" x14ac:dyDescent="0.25">
      <c r="A3338" t="s">
        <v>12865</v>
      </c>
      <c r="B3338" t="s">
        <v>20835</v>
      </c>
      <c r="C3338">
        <v>7303</v>
      </c>
      <c r="D3338" t="s">
        <v>17074</v>
      </c>
      <c r="E3338" t="s">
        <v>12866</v>
      </c>
      <c r="F3338" s="9">
        <f>Table13[[#This Row],[ToMeasure]]-Table13[[#This Row],[FromMeasure]]</f>
        <v>0.12107406</v>
      </c>
      <c r="G3338" s="5" t="s">
        <v>6324</v>
      </c>
      <c r="H3338" s="35">
        <v>0</v>
      </c>
      <c r="I3338" s="56"/>
      <c r="J3338" t="s">
        <v>9702</v>
      </c>
      <c r="K3338" s="58" t="s">
        <v>203</v>
      </c>
      <c r="L3338" s="35">
        <v>0.12107406</v>
      </c>
      <c r="M3338" s="56"/>
      <c r="N3338" t="s">
        <v>1930</v>
      </c>
      <c r="O3338" s="2">
        <v>8271</v>
      </c>
      <c r="P3338" s="2">
        <v>0</v>
      </c>
      <c r="Q3338" s="2">
        <v>8271</v>
      </c>
      <c r="R3338" t="s">
        <v>12867</v>
      </c>
      <c r="S3338">
        <v>11</v>
      </c>
      <c r="T3338" t="s">
        <v>203</v>
      </c>
      <c r="U3338" s="2" t="s">
        <v>203</v>
      </c>
      <c r="V3338" s="2" t="s">
        <v>203</v>
      </c>
      <c r="W3338" s="8" t="s">
        <v>203</v>
      </c>
      <c r="X3338" s="2">
        <v>10963</v>
      </c>
      <c r="Y3338" s="45"/>
      <c r="AC3338" s="1" t="str">
        <f>IF(Table13[[#This Row],[TCS MP]]&gt;=Table13[[#This Row],[BMP]],IF(Table13[[#This Row],[TCS MP]]&lt;=Table13[[#This Row],[EMP]],"Good","EMP"),"BMP")</f>
        <v>EMP</v>
      </c>
    </row>
    <row r="3339" spans="1:29" ht="24" customHeight="1" x14ac:dyDescent="0.25">
      <c r="A3339" t="s">
        <v>9704</v>
      </c>
      <c r="B3339" t="s">
        <v>20838</v>
      </c>
      <c r="C3339">
        <v>7310</v>
      </c>
      <c r="D3339" t="s">
        <v>17074</v>
      </c>
      <c r="E3339" t="s">
        <v>9705</v>
      </c>
      <c r="F3339" s="9">
        <f>Table13[[#This Row],[ToMeasure]]-Table13[[#This Row],[FromMeasure]]</f>
        <v>0.2325864</v>
      </c>
      <c r="G3339" s="5" t="s">
        <v>9706</v>
      </c>
      <c r="H3339" s="35">
        <v>0</v>
      </c>
      <c r="I3339" s="56"/>
      <c r="J3339" t="s">
        <v>669</v>
      </c>
      <c r="K3339" s="58" t="s">
        <v>203</v>
      </c>
      <c r="L3339" s="35">
        <v>0.2325864</v>
      </c>
      <c r="M3339" s="56"/>
      <c r="N3339" t="s">
        <v>5275</v>
      </c>
      <c r="O3339" s="2">
        <v>11799</v>
      </c>
      <c r="P3339" s="2">
        <v>0</v>
      </c>
      <c r="Q3339" s="2">
        <v>11799</v>
      </c>
      <c r="R3339" t="s">
        <v>17071</v>
      </c>
      <c r="S3339">
        <v>10</v>
      </c>
      <c r="T3339" t="s">
        <v>203</v>
      </c>
      <c r="U3339" s="2" t="s">
        <v>203</v>
      </c>
      <c r="V3339" s="2" t="s">
        <v>203</v>
      </c>
      <c r="W3339" s="8" t="s">
        <v>203</v>
      </c>
      <c r="X3339" s="2">
        <v>15640</v>
      </c>
      <c r="Y3339" s="45"/>
      <c r="AC3339" s="1" t="str">
        <f>IF(Table13[[#This Row],[TCS MP]]&gt;=Table13[[#This Row],[BMP]],IF(Table13[[#This Row],[TCS MP]]&lt;=Table13[[#This Row],[EMP]],"Good","EMP"),"BMP")</f>
        <v>EMP</v>
      </c>
    </row>
    <row r="3340" spans="1:29" ht="24" customHeight="1" x14ac:dyDescent="0.25">
      <c r="A3340" t="s">
        <v>5342</v>
      </c>
      <c r="B3340" t="s">
        <v>20840</v>
      </c>
      <c r="C3340">
        <v>7312</v>
      </c>
      <c r="D3340" t="s">
        <v>17074</v>
      </c>
      <c r="E3340" t="s">
        <v>5343</v>
      </c>
      <c r="F3340" s="9">
        <f>Table13[[#This Row],[ToMeasure]]-Table13[[#This Row],[FromMeasure]]</f>
        <v>0.23217062999999999</v>
      </c>
      <c r="G3340" s="5" t="s">
        <v>5344</v>
      </c>
      <c r="H3340" s="35">
        <v>0</v>
      </c>
      <c r="I3340" s="56"/>
      <c r="J3340" t="s">
        <v>1930</v>
      </c>
      <c r="K3340" s="58" t="s">
        <v>203</v>
      </c>
      <c r="L3340" s="35">
        <v>0.23217062999999999</v>
      </c>
      <c r="M3340" s="56"/>
      <c r="N3340" t="s">
        <v>5195</v>
      </c>
      <c r="O3340" s="2">
        <v>20315</v>
      </c>
      <c r="P3340" s="2">
        <v>0</v>
      </c>
      <c r="Q3340" s="2">
        <v>20315</v>
      </c>
      <c r="R3340" t="s">
        <v>5345</v>
      </c>
      <c r="S3340">
        <v>12</v>
      </c>
      <c r="T3340" t="s">
        <v>203</v>
      </c>
      <c r="U3340" s="2">
        <v>615</v>
      </c>
      <c r="V3340" s="2">
        <v>2379</v>
      </c>
      <c r="W3340" s="8">
        <v>0.14737878414964312</v>
      </c>
      <c r="X3340" s="2">
        <v>26928</v>
      </c>
      <c r="Y3340" s="45"/>
      <c r="AC3340" s="1" t="str">
        <f>IF(Table13[[#This Row],[TCS MP]]&gt;=Table13[[#This Row],[BMP]],IF(Table13[[#This Row],[TCS MP]]&lt;=Table13[[#This Row],[EMP]],"Good","EMP"),"BMP")</f>
        <v>EMP</v>
      </c>
    </row>
    <row r="3341" spans="1:29" ht="24" customHeight="1" x14ac:dyDescent="0.25">
      <c r="A3341" t="s">
        <v>12868</v>
      </c>
      <c r="B3341" t="s">
        <v>20839</v>
      </c>
      <c r="C3341">
        <v>7311</v>
      </c>
      <c r="D3341" t="s">
        <v>17074</v>
      </c>
      <c r="E3341" t="s">
        <v>12869</v>
      </c>
      <c r="F3341" s="9">
        <f>Table13[[#This Row],[ToMeasure]]-Table13[[#This Row],[FromMeasure]]</f>
        <v>0.22997638000000001</v>
      </c>
      <c r="G3341" s="5" t="s">
        <v>12870</v>
      </c>
      <c r="H3341" s="35">
        <v>0</v>
      </c>
      <c r="I3341" s="56"/>
      <c r="J3341" t="s">
        <v>5275</v>
      </c>
      <c r="K3341" s="58" t="s">
        <v>203</v>
      </c>
      <c r="L3341" s="35">
        <v>0.22997638000000001</v>
      </c>
      <c r="M3341" s="56"/>
      <c r="N3341" t="s">
        <v>669</v>
      </c>
      <c r="O3341" s="2">
        <v>25490</v>
      </c>
      <c r="P3341" s="2">
        <v>0</v>
      </c>
      <c r="Q3341" s="2">
        <v>25490</v>
      </c>
      <c r="R3341" t="s">
        <v>12871</v>
      </c>
      <c r="S3341">
        <v>12</v>
      </c>
      <c r="T3341" t="s">
        <v>203</v>
      </c>
      <c r="U3341" s="2">
        <v>771</v>
      </c>
      <c r="V3341" s="2">
        <v>2985</v>
      </c>
      <c r="W3341" s="8">
        <v>0.1473519027069439</v>
      </c>
      <c r="X3341" s="2">
        <v>33788</v>
      </c>
      <c r="Y3341" s="45"/>
      <c r="AC3341" s="1" t="str">
        <f>IF(Table13[[#This Row],[TCS MP]]&gt;=Table13[[#This Row],[BMP]],IF(Table13[[#This Row],[TCS MP]]&lt;=Table13[[#This Row],[EMP]],"Good","EMP"),"BMP")</f>
        <v>EMP</v>
      </c>
    </row>
    <row r="3342" spans="1:29" ht="24" customHeight="1" x14ac:dyDescent="0.25">
      <c r="A3342" t="s">
        <v>12872</v>
      </c>
      <c r="B3342" t="s">
        <v>20841</v>
      </c>
      <c r="C3342">
        <v>7313</v>
      </c>
      <c r="D3342" t="s">
        <v>17074</v>
      </c>
      <c r="E3342" t="s">
        <v>12873</v>
      </c>
      <c r="F3342" s="9">
        <f>Table13[[#This Row],[ToMeasure]]-Table13[[#This Row],[FromMeasure]]</f>
        <v>0.2124046</v>
      </c>
      <c r="G3342" s="5" t="s">
        <v>12874</v>
      </c>
      <c r="H3342" s="35">
        <v>0</v>
      </c>
      <c r="I3342" s="56"/>
      <c r="J3342" t="s">
        <v>5195</v>
      </c>
      <c r="K3342" s="58" t="s">
        <v>203</v>
      </c>
      <c r="L3342" s="35">
        <v>0.2124046</v>
      </c>
      <c r="M3342" s="56"/>
      <c r="N3342" t="s">
        <v>1930</v>
      </c>
      <c r="O3342" s="2">
        <v>12100</v>
      </c>
      <c r="P3342" s="2">
        <v>0</v>
      </c>
      <c r="Q3342" s="2">
        <v>12100</v>
      </c>
      <c r="R3342" t="s">
        <v>12875</v>
      </c>
      <c r="S3342">
        <v>11</v>
      </c>
      <c r="T3342" t="s">
        <v>203</v>
      </c>
      <c r="U3342" s="2" t="s">
        <v>203</v>
      </c>
      <c r="V3342" s="2" t="s">
        <v>203</v>
      </c>
      <c r="W3342" s="8" t="s">
        <v>203</v>
      </c>
      <c r="X3342" s="2">
        <v>16039</v>
      </c>
      <c r="Y3342" s="45"/>
      <c r="AC3342" s="1" t="str">
        <f>IF(Table13[[#This Row],[TCS MP]]&gt;=Table13[[#This Row],[BMP]],IF(Table13[[#This Row],[TCS MP]]&lt;=Table13[[#This Row],[EMP]],"Good","EMP"),"BMP")</f>
        <v>EMP</v>
      </c>
    </row>
    <row r="3343" spans="1:29" ht="24" customHeight="1" x14ac:dyDescent="0.25">
      <c r="A3343" t="s">
        <v>15595</v>
      </c>
      <c r="B3343" t="s">
        <v>20846</v>
      </c>
      <c r="C3343">
        <v>7320</v>
      </c>
      <c r="D3343" t="s">
        <v>17074</v>
      </c>
      <c r="E3343" t="s">
        <v>5347</v>
      </c>
      <c r="F3343" s="9">
        <f>Table13[[#This Row],[ToMeasure]]-Table13[[#This Row],[FromMeasure]]</f>
        <v>0.23088481999999999</v>
      </c>
      <c r="G3343" s="5" t="s">
        <v>5348</v>
      </c>
      <c r="H3343" s="35">
        <v>0</v>
      </c>
      <c r="I3343" s="56"/>
      <c r="J3343" t="s">
        <v>669</v>
      </c>
      <c r="K3343" s="58" t="s">
        <v>203</v>
      </c>
      <c r="L3343" s="35">
        <v>0.23088481999999999</v>
      </c>
      <c r="M3343" s="56"/>
      <c r="N3343" t="s">
        <v>5275</v>
      </c>
      <c r="O3343" s="2">
        <v>12995</v>
      </c>
      <c r="P3343" s="2">
        <v>0</v>
      </c>
      <c r="Q3343" s="2">
        <v>12995</v>
      </c>
      <c r="R3343" t="s">
        <v>15596</v>
      </c>
      <c r="S3343">
        <v>10</v>
      </c>
      <c r="T3343" t="s">
        <v>203</v>
      </c>
      <c r="U3343" s="2">
        <v>393</v>
      </c>
      <c r="V3343" s="2">
        <v>1521</v>
      </c>
      <c r="W3343" s="8">
        <v>0.14728741823778377</v>
      </c>
      <c r="X3343" s="2">
        <v>17225</v>
      </c>
      <c r="Y3343" s="45"/>
      <c r="AC3343" s="1" t="str">
        <f>IF(Table13[[#This Row],[TCS MP]]&gt;=Table13[[#This Row],[BMP]],IF(Table13[[#This Row],[TCS MP]]&lt;=Table13[[#This Row],[EMP]],"Good","EMP"),"BMP")</f>
        <v>EMP</v>
      </c>
    </row>
    <row r="3344" spans="1:29" ht="24" customHeight="1" x14ac:dyDescent="0.25">
      <c r="A3344" t="s">
        <v>9707</v>
      </c>
      <c r="B3344" t="s">
        <v>20855</v>
      </c>
      <c r="C3344">
        <v>7329</v>
      </c>
      <c r="D3344" t="s">
        <v>17074</v>
      </c>
      <c r="E3344" t="s">
        <v>5347</v>
      </c>
      <c r="F3344" s="9">
        <f>Table13[[#This Row],[ToMeasure]]-Table13[[#This Row],[FromMeasure]]</f>
        <v>0.19689287999999999</v>
      </c>
      <c r="G3344" s="5" t="s">
        <v>5348</v>
      </c>
      <c r="H3344" s="35">
        <v>0.23088481999999999</v>
      </c>
      <c r="I3344" s="56"/>
      <c r="J3344" t="s">
        <v>5275</v>
      </c>
      <c r="K3344" s="58" t="s">
        <v>203</v>
      </c>
      <c r="L3344" s="35">
        <v>0.42777769999999998</v>
      </c>
      <c r="M3344" s="56"/>
      <c r="N3344" t="s">
        <v>5275</v>
      </c>
      <c r="O3344" s="2">
        <v>8869</v>
      </c>
      <c r="P3344" s="2">
        <v>0</v>
      </c>
      <c r="Q3344" s="2">
        <v>8869</v>
      </c>
      <c r="R3344" t="s">
        <v>9708</v>
      </c>
      <c r="S3344">
        <v>10</v>
      </c>
      <c r="T3344" t="s">
        <v>203</v>
      </c>
      <c r="U3344" s="2">
        <v>261</v>
      </c>
      <c r="V3344" s="2">
        <v>1017</v>
      </c>
      <c r="W3344" s="8">
        <v>0.14409741797271394</v>
      </c>
      <c r="X3344" s="2">
        <v>13960</v>
      </c>
      <c r="Y3344" s="45"/>
      <c r="AC3344" s="1" t="str">
        <f>IF(Table13[[#This Row],[TCS MP]]&gt;=Table13[[#This Row],[BMP]],IF(Table13[[#This Row],[TCS MP]]&lt;=Table13[[#This Row],[EMP]],"Good","EMP"),"BMP")</f>
        <v>EMP</v>
      </c>
    </row>
    <row r="3345" spans="1:29" ht="24" customHeight="1" x14ac:dyDescent="0.25">
      <c r="A3345" t="s">
        <v>5346</v>
      </c>
      <c r="C3345" t="s">
        <v>203</v>
      </c>
      <c r="D3345" t="s">
        <v>17074</v>
      </c>
      <c r="E3345" t="s">
        <v>5347</v>
      </c>
      <c r="F3345" s="9">
        <f>Table13[[#This Row],[ToMeasure]]-Table13[[#This Row],[FromMeasure]]</f>
        <v>5.1169810000000038E-2</v>
      </c>
      <c r="G3345" s="5" t="s">
        <v>5348</v>
      </c>
      <c r="H3345" s="35">
        <v>0.42777769999999998</v>
      </c>
      <c r="I3345" s="56"/>
      <c r="J3345" t="s">
        <v>5275</v>
      </c>
      <c r="K3345" s="58" t="s">
        <v>203</v>
      </c>
      <c r="L3345" s="35">
        <v>0.47894751000000002</v>
      </c>
      <c r="M3345" s="56"/>
      <c r="N3345" t="s">
        <v>5349</v>
      </c>
      <c r="O3345" s="2" t="s">
        <v>203</v>
      </c>
      <c r="P3345" s="2" t="s">
        <v>203</v>
      </c>
      <c r="Q3345" s="2">
        <v>15795</v>
      </c>
      <c r="R3345" t="s">
        <v>5350</v>
      </c>
      <c r="S3345" t="s">
        <v>203</v>
      </c>
      <c r="T3345" t="s">
        <v>203</v>
      </c>
      <c r="U3345" s="2" t="s">
        <v>203</v>
      </c>
      <c r="V3345" s="2" t="s">
        <v>203</v>
      </c>
      <c r="W3345" s="8" t="s">
        <v>203</v>
      </c>
      <c r="X3345" s="2">
        <v>29092</v>
      </c>
      <c r="Y3345" s="45"/>
      <c r="AC3345" s="1" t="str">
        <f>IF(Table13[[#This Row],[TCS MP]]&gt;=Table13[[#This Row],[BMP]],IF(Table13[[#This Row],[TCS MP]]&lt;=Table13[[#This Row],[EMP]],"Good","EMP"),"BMP")</f>
        <v>EMP</v>
      </c>
    </row>
    <row r="3346" spans="1:29" ht="24" customHeight="1" x14ac:dyDescent="0.25">
      <c r="A3346" t="s">
        <v>12876</v>
      </c>
      <c r="C3346" t="s">
        <v>203</v>
      </c>
      <c r="D3346" t="s">
        <v>17074</v>
      </c>
      <c r="E3346" t="s">
        <v>5352</v>
      </c>
      <c r="F3346" s="9">
        <f>Table13[[#This Row],[ToMeasure]]-Table13[[#This Row],[FromMeasure]]</f>
        <v>5.2161180000000001E-2</v>
      </c>
      <c r="G3346" s="5" t="s">
        <v>5349</v>
      </c>
      <c r="H3346" s="35">
        <v>0</v>
      </c>
      <c r="I3346" s="56"/>
      <c r="J3346" t="s">
        <v>5360</v>
      </c>
      <c r="K3346" s="58" t="s">
        <v>203</v>
      </c>
      <c r="L3346" s="35">
        <v>5.2161180000000001E-2</v>
      </c>
      <c r="M3346" s="56"/>
      <c r="N3346" t="s">
        <v>5195</v>
      </c>
      <c r="O3346" s="2" t="s">
        <v>203</v>
      </c>
      <c r="P3346" s="2" t="s">
        <v>203</v>
      </c>
      <c r="Q3346" s="2">
        <v>7897</v>
      </c>
      <c r="R3346" t="s">
        <v>12877</v>
      </c>
      <c r="S3346" t="s">
        <v>203</v>
      </c>
      <c r="T3346" t="s">
        <v>203</v>
      </c>
      <c r="U3346" s="2" t="s">
        <v>203</v>
      </c>
      <c r="V3346" s="2" t="s">
        <v>203</v>
      </c>
      <c r="W3346" s="8" t="s">
        <v>203</v>
      </c>
      <c r="X3346" s="2">
        <v>14545</v>
      </c>
      <c r="Y3346" s="45"/>
      <c r="AC3346" s="1" t="str">
        <f>IF(Table13[[#This Row],[TCS MP]]&gt;=Table13[[#This Row],[BMP]],IF(Table13[[#This Row],[TCS MP]]&lt;=Table13[[#This Row],[EMP]],"Good","EMP"),"BMP")</f>
        <v>EMP</v>
      </c>
    </row>
    <row r="3347" spans="1:29" ht="24" customHeight="1" x14ac:dyDescent="0.25">
      <c r="A3347" t="s">
        <v>15597</v>
      </c>
      <c r="B3347" t="s">
        <v>20852</v>
      </c>
      <c r="C3347">
        <v>7327</v>
      </c>
      <c r="D3347" t="s">
        <v>17074</v>
      </c>
      <c r="E3347" t="s">
        <v>5352</v>
      </c>
      <c r="F3347" s="9">
        <f>Table13[[#This Row],[ToMeasure]]-Table13[[#This Row],[FromMeasure]]</f>
        <v>0.15527445000000001</v>
      </c>
      <c r="G3347" s="5" t="s">
        <v>5349</v>
      </c>
      <c r="H3347" s="35">
        <v>5.2161180000000001E-2</v>
      </c>
      <c r="I3347" s="56"/>
      <c r="J3347" t="s">
        <v>5195</v>
      </c>
      <c r="K3347" s="58" t="s">
        <v>203</v>
      </c>
      <c r="L3347" s="35">
        <v>0.20743563000000001</v>
      </c>
      <c r="M3347" s="56"/>
      <c r="N3347" t="s">
        <v>5195</v>
      </c>
      <c r="O3347" s="2">
        <v>26178</v>
      </c>
      <c r="P3347" s="2">
        <v>0</v>
      </c>
      <c r="Q3347" s="2">
        <v>26178</v>
      </c>
      <c r="R3347" t="s">
        <v>14249</v>
      </c>
      <c r="S3347">
        <v>15</v>
      </c>
      <c r="T3347" t="s">
        <v>203</v>
      </c>
      <c r="U3347" s="2">
        <v>326</v>
      </c>
      <c r="V3347" s="2">
        <v>1268</v>
      </c>
      <c r="W3347" s="8">
        <v>6.089082435632974E-2</v>
      </c>
      <c r="X3347" s="2">
        <v>41205</v>
      </c>
      <c r="Y3347" s="45"/>
      <c r="AC3347" s="1" t="str">
        <f>IF(Table13[[#This Row],[TCS MP]]&gt;=Table13[[#This Row],[BMP]],IF(Table13[[#This Row],[TCS MP]]&lt;=Table13[[#This Row],[EMP]],"Good","EMP"),"BMP")</f>
        <v>EMP</v>
      </c>
    </row>
    <row r="3348" spans="1:29" ht="24" customHeight="1" x14ac:dyDescent="0.25">
      <c r="A3348" t="s">
        <v>5351</v>
      </c>
      <c r="B3348" t="s">
        <v>20849</v>
      </c>
      <c r="C3348">
        <v>7323</v>
      </c>
      <c r="D3348" t="s">
        <v>17074</v>
      </c>
      <c r="E3348" t="s">
        <v>5352</v>
      </c>
      <c r="F3348" s="9">
        <f>Table13[[#This Row],[ToMeasure]]-Table13[[#This Row],[FromMeasure]]</f>
        <v>0.13176137000000002</v>
      </c>
      <c r="G3348" s="5" t="s">
        <v>5349</v>
      </c>
      <c r="H3348" s="35">
        <v>0.20743563000000001</v>
      </c>
      <c r="I3348" s="56"/>
      <c r="J3348" t="s">
        <v>5195</v>
      </c>
      <c r="K3348" s="58" t="s">
        <v>203</v>
      </c>
      <c r="L3348" s="35">
        <v>0.33919700000000003</v>
      </c>
      <c r="M3348" s="56"/>
      <c r="N3348" t="s">
        <v>1930</v>
      </c>
      <c r="O3348" s="2">
        <v>15117</v>
      </c>
      <c r="P3348" s="2">
        <v>0</v>
      </c>
      <c r="Q3348" s="2">
        <v>15117</v>
      </c>
      <c r="R3348" t="s">
        <v>5353</v>
      </c>
      <c r="S3348">
        <v>9</v>
      </c>
      <c r="T3348" t="s">
        <v>203</v>
      </c>
      <c r="U3348" s="2">
        <v>456</v>
      </c>
      <c r="V3348" s="2">
        <v>1769</v>
      </c>
      <c r="W3348" s="8">
        <v>0.1471852880862605</v>
      </c>
      <c r="X3348" s="2">
        <v>20038</v>
      </c>
      <c r="Y3348" s="45"/>
      <c r="AC3348" s="1" t="str">
        <f>IF(Table13[[#This Row],[TCS MP]]&gt;=Table13[[#This Row],[BMP]],IF(Table13[[#This Row],[TCS MP]]&lt;=Table13[[#This Row],[EMP]],"Good","EMP"),"BMP")</f>
        <v>EMP</v>
      </c>
    </row>
    <row r="3349" spans="1:29" ht="24" customHeight="1" x14ac:dyDescent="0.25">
      <c r="A3349" t="s">
        <v>15598</v>
      </c>
      <c r="B3349" t="s">
        <v>20847</v>
      </c>
      <c r="C3349">
        <v>7321</v>
      </c>
      <c r="D3349" t="s">
        <v>17074</v>
      </c>
      <c r="E3349" t="s">
        <v>5355</v>
      </c>
      <c r="F3349" s="9">
        <f>Table13[[#This Row],[ToMeasure]]-Table13[[#This Row],[FromMeasure]]</f>
        <v>0.18770608</v>
      </c>
      <c r="G3349" s="5" t="s">
        <v>5356</v>
      </c>
      <c r="H3349" s="35">
        <v>0</v>
      </c>
      <c r="I3349" s="56"/>
      <c r="J3349" t="s">
        <v>669</v>
      </c>
      <c r="K3349" s="58" t="s">
        <v>203</v>
      </c>
      <c r="L3349" s="35">
        <v>0.18770608</v>
      </c>
      <c r="M3349" s="56"/>
      <c r="N3349" t="s">
        <v>5275</v>
      </c>
      <c r="O3349" s="2">
        <v>11126</v>
      </c>
      <c r="P3349" s="2">
        <v>0</v>
      </c>
      <c r="Q3349" s="2">
        <v>11126</v>
      </c>
      <c r="R3349" t="s">
        <v>15599</v>
      </c>
      <c r="S3349">
        <v>13</v>
      </c>
      <c r="T3349" t="s">
        <v>203</v>
      </c>
      <c r="U3349" s="2">
        <v>345</v>
      </c>
      <c r="V3349" s="2">
        <v>1342</v>
      </c>
      <c r="W3349" s="8">
        <v>0.15162682006111811</v>
      </c>
      <c r="X3349" s="2">
        <v>14748</v>
      </c>
      <c r="Y3349" s="45"/>
      <c r="AC3349" s="1" t="str">
        <f>IF(Table13[[#This Row],[TCS MP]]&gt;=Table13[[#This Row],[BMP]],IF(Table13[[#This Row],[TCS MP]]&lt;=Table13[[#This Row],[EMP]],"Good","EMP"),"BMP")</f>
        <v>EMP</v>
      </c>
    </row>
    <row r="3350" spans="1:29" ht="24" customHeight="1" x14ac:dyDescent="0.25">
      <c r="A3350" t="s">
        <v>12878</v>
      </c>
      <c r="B3350" t="s">
        <v>20854</v>
      </c>
      <c r="C3350">
        <v>7328</v>
      </c>
      <c r="D3350" t="s">
        <v>17074</v>
      </c>
      <c r="E3350" t="s">
        <v>5355</v>
      </c>
      <c r="F3350" s="9">
        <f>Table13[[#This Row],[ToMeasure]]-Table13[[#This Row],[FromMeasure]]</f>
        <v>0.49608187999999998</v>
      </c>
      <c r="G3350" s="5" t="s">
        <v>5356</v>
      </c>
      <c r="H3350" s="35">
        <v>0.18770608</v>
      </c>
      <c r="I3350" s="56"/>
      <c r="J3350" t="s">
        <v>5275</v>
      </c>
      <c r="K3350" s="58" t="s">
        <v>203</v>
      </c>
      <c r="L3350" s="35">
        <v>0.68378795999999997</v>
      </c>
      <c r="M3350" s="56"/>
      <c r="N3350" t="s">
        <v>5275</v>
      </c>
      <c r="O3350" s="2">
        <v>15390</v>
      </c>
      <c r="P3350" s="2">
        <v>0</v>
      </c>
      <c r="Q3350" s="2">
        <v>15390</v>
      </c>
      <c r="R3350" t="s">
        <v>12880</v>
      </c>
      <c r="S3350">
        <v>10</v>
      </c>
      <c r="T3350" t="s">
        <v>203</v>
      </c>
      <c r="U3350" s="2">
        <v>474</v>
      </c>
      <c r="V3350" s="2">
        <v>1842</v>
      </c>
      <c r="W3350" s="8">
        <v>0.15048732943469786</v>
      </c>
      <c r="X3350" s="2">
        <v>24224</v>
      </c>
      <c r="Y3350" s="45"/>
      <c r="AC3350" s="1" t="str">
        <f>IF(Table13[[#This Row],[TCS MP]]&gt;=Table13[[#This Row],[BMP]],IF(Table13[[#This Row],[TCS MP]]&lt;=Table13[[#This Row],[EMP]],"Good","EMP"),"BMP")</f>
        <v>EMP</v>
      </c>
    </row>
    <row r="3351" spans="1:29" ht="24" customHeight="1" x14ac:dyDescent="0.25">
      <c r="A3351" t="s">
        <v>5354</v>
      </c>
      <c r="C3351" t="s">
        <v>203</v>
      </c>
      <c r="D3351" t="s">
        <v>17074</v>
      </c>
      <c r="E3351" t="s">
        <v>5355</v>
      </c>
      <c r="F3351" s="9">
        <f>Table13[[#This Row],[ToMeasure]]-Table13[[#This Row],[FromMeasure]]</f>
        <v>6.0978260000000062E-2</v>
      </c>
      <c r="G3351" s="5" t="s">
        <v>5356</v>
      </c>
      <c r="H3351" s="35">
        <v>0.68378795999999997</v>
      </c>
      <c r="I3351" s="56"/>
      <c r="J3351" t="s">
        <v>5275</v>
      </c>
      <c r="K3351" s="58" t="s">
        <v>203</v>
      </c>
      <c r="L3351" s="35">
        <v>0.74476622000000003</v>
      </c>
      <c r="M3351" s="56"/>
      <c r="N3351" t="s">
        <v>5357</v>
      </c>
      <c r="O3351" s="2" t="s">
        <v>203</v>
      </c>
      <c r="P3351" s="2" t="s">
        <v>203</v>
      </c>
      <c r="Q3351" s="2">
        <v>15795</v>
      </c>
      <c r="R3351" t="s">
        <v>5350</v>
      </c>
      <c r="S3351" t="s">
        <v>203</v>
      </c>
      <c r="T3351" t="s">
        <v>203</v>
      </c>
      <c r="U3351" s="2" t="s">
        <v>203</v>
      </c>
      <c r="V3351" s="2" t="s">
        <v>203</v>
      </c>
      <c r="W3351" s="8" t="s">
        <v>203</v>
      </c>
      <c r="X3351" s="2">
        <v>28279</v>
      </c>
      <c r="Y3351" s="45"/>
      <c r="AC3351" s="1" t="str">
        <f>IF(Table13[[#This Row],[TCS MP]]&gt;=Table13[[#This Row],[BMP]],IF(Table13[[#This Row],[TCS MP]]&lt;=Table13[[#This Row],[EMP]],"Good","EMP"),"BMP")</f>
        <v>EMP</v>
      </c>
    </row>
    <row r="3352" spans="1:29" ht="24" customHeight="1" x14ac:dyDescent="0.25">
      <c r="A3352" t="s">
        <v>15600</v>
      </c>
      <c r="B3352" t="s">
        <v>20859</v>
      </c>
      <c r="C3352">
        <v>7333</v>
      </c>
      <c r="D3352" t="s">
        <v>17074</v>
      </c>
      <c r="E3352" t="s">
        <v>5359</v>
      </c>
      <c r="F3352" s="9">
        <f>Table13[[#This Row],[ToMeasure]]-Table13[[#This Row],[FromMeasure]]</f>
        <v>0.15686549999999999</v>
      </c>
      <c r="G3352" s="5" t="s">
        <v>5360</v>
      </c>
      <c r="H3352" s="35">
        <v>0</v>
      </c>
      <c r="I3352" s="56"/>
      <c r="J3352" t="s">
        <v>1930</v>
      </c>
      <c r="K3352" s="58" t="s">
        <v>203</v>
      </c>
      <c r="L3352" s="35">
        <v>0.15686549999999999</v>
      </c>
      <c r="M3352" s="56"/>
      <c r="N3352" t="s">
        <v>5195</v>
      </c>
      <c r="O3352" s="2">
        <v>16420</v>
      </c>
      <c r="P3352" s="2">
        <v>0</v>
      </c>
      <c r="Q3352" s="2">
        <v>16420</v>
      </c>
      <c r="R3352" t="s">
        <v>15601</v>
      </c>
      <c r="S3352">
        <v>12</v>
      </c>
      <c r="T3352" t="s">
        <v>203</v>
      </c>
      <c r="U3352" s="2">
        <v>510</v>
      </c>
      <c r="V3352" s="2">
        <v>1982</v>
      </c>
      <c r="W3352" s="8">
        <v>0.1517661388550548</v>
      </c>
      <c r="X3352" s="2">
        <v>21765</v>
      </c>
      <c r="Y3352" s="45"/>
      <c r="AC3352" s="1" t="str">
        <f>IF(Table13[[#This Row],[TCS MP]]&gt;=Table13[[#This Row],[BMP]],IF(Table13[[#This Row],[TCS MP]]&lt;=Table13[[#This Row],[EMP]],"Good","EMP"),"BMP")</f>
        <v>EMP</v>
      </c>
    </row>
    <row r="3353" spans="1:29" ht="24" customHeight="1" x14ac:dyDescent="0.25">
      <c r="A3353" t="s">
        <v>5358</v>
      </c>
      <c r="B3353" t="s">
        <v>20851</v>
      </c>
      <c r="C3353">
        <v>7326</v>
      </c>
      <c r="D3353" t="s">
        <v>17074</v>
      </c>
      <c r="E3353" t="s">
        <v>5359</v>
      </c>
      <c r="F3353" s="9">
        <f>Table13[[#This Row],[ToMeasure]]-Table13[[#This Row],[FromMeasure]]</f>
        <v>0.32485606</v>
      </c>
      <c r="G3353" s="5" t="s">
        <v>5360</v>
      </c>
      <c r="H3353" s="35">
        <v>0.15686549999999999</v>
      </c>
      <c r="I3353" s="56"/>
      <c r="J3353" t="s">
        <v>5195</v>
      </c>
      <c r="K3353" s="58" t="s">
        <v>203</v>
      </c>
      <c r="L3353" s="35">
        <v>0.48172155999999999</v>
      </c>
      <c r="M3353" s="56"/>
      <c r="N3353" t="s">
        <v>5361</v>
      </c>
      <c r="O3353" s="2">
        <v>12579</v>
      </c>
      <c r="P3353" s="2">
        <v>0</v>
      </c>
      <c r="Q3353" s="2">
        <v>12579</v>
      </c>
      <c r="R3353" t="s">
        <v>5362</v>
      </c>
      <c r="S3353">
        <v>11</v>
      </c>
      <c r="T3353" t="s">
        <v>203</v>
      </c>
      <c r="U3353" s="2">
        <v>355</v>
      </c>
      <c r="V3353" s="2">
        <v>1382</v>
      </c>
      <c r="W3353" s="8">
        <v>0.1380872883377057</v>
      </c>
      <c r="X3353" s="2">
        <v>19800</v>
      </c>
      <c r="Y3353" s="45"/>
      <c r="AC3353" s="1" t="str">
        <f>IF(Table13[[#This Row],[TCS MP]]&gt;=Table13[[#This Row],[BMP]],IF(Table13[[#This Row],[TCS MP]]&lt;=Table13[[#This Row],[EMP]],"Good","EMP"),"BMP")</f>
        <v>EMP</v>
      </c>
    </row>
    <row r="3354" spans="1:29" ht="24" customHeight="1" x14ac:dyDescent="0.25">
      <c r="A3354" t="s">
        <v>12881</v>
      </c>
      <c r="B3354" t="s">
        <v>20851</v>
      </c>
      <c r="C3354">
        <v>7326</v>
      </c>
      <c r="D3354" t="s">
        <v>17074</v>
      </c>
      <c r="E3354" t="s">
        <v>5359</v>
      </c>
      <c r="F3354" s="9">
        <f>Table13[[#This Row],[ToMeasure]]-Table13[[#This Row],[FromMeasure]]</f>
        <v>0.20774782999999997</v>
      </c>
      <c r="G3354" s="5" t="s">
        <v>5360</v>
      </c>
      <c r="H3354" s="35">
        <v>0.48172155999999999</v>
      </c>
      <c r="I3354" s="56"/>
      <c r="J3354" t="s">
        <v>5365</v>
      </c>
      <c r="K3354" s="58" t="s">
        <v>203</v>
      </c>
      <c r="L3354" s="35">
        <v>0.68946938999999996</v>
      </c>
      <c r="M3354" s="56"/>
      <c r="N3354" t="s">
        <v>5195</v>
      </c>
      <c r="O3354" s="2">
        <v>12579</v>
      </c>
      <c r="P3354" s="2">
        <v>0</v>
      </c>
      <c r="Q3354" s="2">
        <v>12579</v>
      </c>
      <c r="R3354" t="s">
        <v>5362</v>
      </c>
      <c r="S3354">
        <v>11</v>
      </c>
      <c r="T3354" t="s">
        <v>203</v>
      </c>
      <c r="U3354" s="2">
        <v>355</v>
      </c>
      <c r="V3354" s="2">
        <v>1382</v>
      </c>
      <c r="W3354" s="8">
        <v>0.1380872883377057</v>
      </c>
      <c r="X3354" s="2">
        <v>19800</v>
      </c>
      <c r="Y3354" s="45"/>
      <c r="AC3354" s="1" t="str">
        <f>IF(Table13[[#This Row],[TCS MP]]&gt;=Table13[[#This Row],[BMP]],IF(Table13[[#This Row],[TCS MP]]&lt;=Table13[[#This Row],[EMP]],"Good","EMP"),"BMP")</f>
        <v>EMP</v>
      </c>
    </row>
    <row r="3355" spans="1:29" ht="24" customHeight="1" x14ac:dyDescent="0.25">
      <c r="A3355" t="s">
        <v>15602</v>
      </c>
      <c r="C3355" t="s">
        <v>203</v>
      </c>
      <c r="D3355" t="s">
        <v>17074</v>
      </c>
      <c r="E3355" t="s">
        <v>5359</v>
      </c>
      <c r="F3355" s="9">
        <f>Table13[[#This Row],[ToMeasure]]-Table13[[#This Row],[FromMeasure]]</f>
        <v>5.0000519999999993E-2</v>
      </c>
      <c r="G3355" s="5" t="s">
        <v>5360</v>
      </c>
      <c r="H3355" s="35">
        <v>0.68946938999999996</v>
      </c>
      <c r="I3355" s="56"/>
      <c r="J3355" t="s">
        <v>5195</v>
      </c>
      <c r="K3355" s="58" t="s">
        <v>203</v>
      </c>
      <c r="L3355" s="35">
        <v>0.73946990999999995</v>
      </c>
      <c r="M3355" s="56"/>
      <c r="N3355" t="s">
        <v>5349</v>
      </c>
      <c r="O3355" s="2" t="s">
        <v>203</v>
      </c>
      <c r="P3355" s="2" t="s">
        <v>203</v>
      </c>
      <c r="Q3355" s="2">
        <v>7897</v>
      </c>
      <c r="R3355" t="s">
        <v>12877</v>
      </c>
      <c r="S3355" t="s">
        <v>203</v>
      </c>
      <c r="T3355" t="s">
        <v>203</v>
      </c>
      <c r="U3355" s="2" t="s">
        <v>203</v>
      </c>
      <c r="V3355" s="2" t="s">
        <v>203</v>
      </c>
      <c r="W3355" s="8" t="s">
        <v>203</v>
      </c>
      <c r="X3355" s="2">
        <v>14545</v>
      </c>
      <c r="Y3355" s="45"/>
      <c r="AC3355" s="1" t="str">
        <f>IF(Table13[[#This Row],[TCS MP]]&gt;=Table13[[#This Row],[BMP]],IF(Table13[[#This Row],[TCS MP]]&lt;=Table13[[#This Row],[EMP]],"Good","EMP"),"BMP")</f>
        <v>EMP</v>
      </c>
    </row>
    <row r="3356" spans="1:29" ht="24" customHeight="1" x14ac:dyDescent="0.25">
      <c r="A3356" t="s">
        <v>12882</v>
      </c>
      <c r="B3356" t="s">
        <v>20858</v>
      </c>
      <c r="C3356">
        <v>7332</v>
      </c>
      <c r="D3356" t="s">
        <v>17074</v>
      </c>
      <c r="E3356" t="s">
        <v>12883</v>
      </c>
      <c r="F3356" s="9">
        <f>Table13[[#This Row],[ToMeasure]]-Table13[[#This Row],[FromMeasure]]</f>
        <v>0.35678910000000003</v>
      </c>
      <c r="G3356" s="5" t="s">
        <v>5370</v>
      </c>
      <c r="H3356" s="35">
        <v>0</v>
      </c>
      <c r="I3356" s="56"/>
      <c r="J3356" t="s">
        <v>1930</v>
      </c>
      <c r="K3356" s="58" t="s">
        <v>203</v>
      </c>
      <c r="L3356" s="35">
        <v>0.35678910000000003</v>
      </c>
      <c r="M3356" s="56"/>
      <c r="N3356" t="s">
        <v>5357</v>
      </c>
      <c r="O3356" s="2">
        <v>19589</v>
      </c>
      <c r="P3356" s="2">
        <v>0</v>
      </c>
      <c r="Q3356" s="2">
        <v>19589</v>
      </c>
      <c r="R3356" t="s">
        <v>12884</v>
      </c>
      <c r="S3356">
        <v>11</v>
      </c>
      <c r="T3356" t="s">
        <v>203</v>
      </c>
      <c r="U3356" s="2">
        <v>1623</v>
      </c>
      <c r="V3356" s="2">
        <v>266</v>
      </c>
      <c r="W3356" s="8">
        <v>9.6431670835673083E-2</v>
      </c>
      <c r="X3356" s="2">
        <v>25966</v>
      </c>
      <c r="Y3356" s="45"/>
      <c r="AC3356" s="1" t="str">
        <f>IF(Table13[[#This Row],[TCS MP]]&gt;=Table13[[#This Row],[BMP]],IF(Table13[[#This Row],[TCS MP]]&lt;=Table13[[#This Row],[EMP]],"Good","EMP"),"BMP")</f>
        <v>EMP</v>
      </c>
    </row>
    <row r="3357" spans="1:29" ht="24" customHeight="1" x14ac:dyDescent="0.25">
      <c r="A3357" t="s">
        <v>12885</v>
      </c>
      <c r="C3357" t="s">
        <v>203</v>
      </c>
      <c r="D3357" t="s">
        <v>17074</v>
      </c>
      <c r="E3357" t="s">
        <v>12886</v>
      </c>
      <c r="F3357" s="9">
        <f>Table13[[#This Row],[ToMeasure]]-Table13[[#This Row],[FromMeasure]]</f>
        <v>4.5809410000000002E-2</v>
      </c>
      <c r="G3357" s="5" t="s">
        <v>12879</v>
      </c>
      <c r="H3357" s="35">
        <v>0</v>
      </c>
      <c r="I3357" s="56"/>
      <c r="J3357" t="s">
        <v>5360</v>
      </c>
      <c r="K3357" s="58" t="s">
        <v>203</v>
      </c>
      <c r="L3357" s="35">
        <v>4.5809410000000002E-2</v>
      </c>
      <c r="M3357" s="56"/>
      <c r="N3357" t="s">
        <v>5275</v>
      </c>
      <c r="O3357" s="2" t="s">
        <v>203</v>
      </c>
      <c r="P3357" s="2" t="s">
        <v>203</v>
      </c>
      <c r="Q3357" s="2">
        <v>15795</v>
      </c>
      <c r="R3357" t="s">
        <v>5350</v>
      </c>
      <c r="S3357" t="s">
        <v>203</v>
      </c>
      <c r="T3357" t="s">
        <v>203</v>
      </c>
      <c r="U3357" s="2" t="s">
        <v>203</v>
      </c>
      <c r="V3357" s="2" t="s">
        <v>203</v>
      </c>
      <c r="W3357" s="8" t="s">
        <v>203</v>
      </c>
      <c r="X3357" s="2">
        <v>29092</v>
      </c>
      <c r="Y3357" s="45"/>
      <c r="AC3357" s="1" t="str">
        <f>IF(Table13[[#This Row],[TCS MP]]&gt;=Table13[[#This Row],[BMP]],IF(Table13[[#This Row],[TCS MP]]&lt;=Table13[[#This Row],[EMP]],"Good","EMP"),"BMP")</f>
        <v>EMP</v>
      </c>
    </row>
    <row r="3358" spans="1:29" ht="24" customHeight="1" x14ac:dyDescent="0.25">
      <c r="A3358" t="s">
        <v>12887</v>
      </c>
      <c r="B3358" t="s">
        <v>20854</v>
      </c>
      <c r="C3358">
        <v>7328</v>
      </c>
      <c r="D3358" t="s">
        <v>17074</v>
      </c>
      <c r="E3358" t="s">
        <v>12886</v>
      </c>
      <c r="F3358" s="9">
        <f>Table13[[#This Row],[ToMeasure]]-Table13[[#This Row],[FromMeasure]]</f>
        <v>0.22307418000000001</v>
      </c>
      <c r="G3358" s="5" t="s">
        <v>12879</v>
      </c>
      <c r="H3358" s="35">
        <v>4.5809410000000002E-2</v>
      </c>
      <c r="I3358" s="56"/>
      <c r="J3358" t="s">
        <v>5275</v>
      </c>
      <c r="K3358" s="58" t="s">
        <v>203</v>
      </c>
      <c r="L3358" s="35">
        <v>0.26888359000000001</v>
      </c>
      <c r="M3358" s="56"/>
      <c r="N3358" t="s">
        <v>5356</v>
      </c>
      <c r="O3358" s="2">
        <v>15390</v>
      </c>
      <c r="P3358" s="2">
        <v>0</v>
      </c>
      <c r="Q3358" s="2">
        <v>15390</v>
      </c>
      <c r="R3358" t="s">
        <v>12880</v>
      </c>
      <c r="S3358">
        <v>10</v>
      </c>
      <c r="T3358" t="s">
        <v>203</v>
      </c>
      <c r="U3358" s="2">
        <v>455</v>
      </c>
      <c r="V3358" s="2">
        <v>1769</v>
      </c>
      <c r="W3358" s="8">
        <v>0.14450942170240416</v>
      </c>
      <c r="X3358" s="2">
        <v>24224</v>
      </c>
      <c r="Y3358" s="45"/>
      <c r="AC3358" s="1" t="str">
        <f>IF(Table13[[#This Row],[TCS MP]]&gt;=Table13[[#This Row],[BMP]],IF(Table13[[#This Row],[TCS MP]]&lt;=Table13[[#This Row],[EMP]],"Good","EMP"),"BMP")</f>
        <v>EMP</v>
      </c>
    </row>
    <row r="3359" spans="1:29" ht="24" customHeight="1" x14ac:dyDescent="0.25">
      <c r="A3359" t="s">
        <v>15603</v>
      </c>
      <c r="B3359" t="s">
        <v>20856</v>
      </c>
      <c r="C3359">
        <v>7330</v>
      </c>
      <c r="D3359" t="s">
        <v>17074</v>
      </c>
      <c r="E3359" t="s">
        <v>12886</v>
      </c>
      <c r="F3359" s="9">
        <f>Table13[[#This Row],[ToMeasure]]-Table13[[#This Row],[FromMeasure]]</f>
        <v>0.17048167000000003</v>
      </c>
      <c r="G3359" s="5" t="s">
        <v>12879</v>
      </c>
      <c r="H3359" s="35">
        <v>0.55907472000000002</v>
      </c>
      <c r="I3359" s="56"/>
      <c r="J3359" t="s">
        <v>5275</v>
      </c>
      <c r="K3359" s="58" t="s">
        <v>203</v>
      </c>
      <c r="L3359" s="35">
        <v>0.72955639000000005</v>
      </c>
      <c r="M3359" s="56"/>
      <c r="N3359" t="s">
        <v>669</v>
      </c>
      <c r="O3359" s="2">
        <v>17151</v>
      </c>
      <c r="P3359" s="2">
        <v>0</v>
      </c>
      <c r="Q3359" s="2">
        <v>17151</v>
      </c>
      <c r="R3359" t="s">
        <v>15604</v>
      </c>
      <c r="S3359">
        <v>9</v>
      </c>
      <c r="T3359" t="s">
        <v>203</v>
      </c>
      <c r="U3359" s="2">
        <v>537</v>
      </c>
      <c r="V3359" s="2">
        <v>2078</v>
      </c>
      <c r="W3359" s="8">
        <v>0.15246924377587312</v>
      </c>
      <c r="X3359" s="2">
        <v>22734</v>
      </c>
      <c r="Y3359" s="45"/>
      <c r="AC3359" s="1" t="str">
        <f>IF(Table13[[#This Row],[TCS MP]]&gt;=Table13[[#This Row],[BMP]],IF(Table13[[#This Row],[TCS MP]]&lt;=Table13[[#This Row],[EMP]],"Good","EMP"),"BMP")</f>
        <v>EMP</v>
      </c>
    </row>
    <row r="3360" spans="1:29" ht="24" customHeight="1" x14ac:dyDescent="0.25">
      <c r="A3360" t="s">
        <v>9709</v>
      </c>
      <c r="C3360" t="s">
        <v>203</v>
      </c>
      <c r="D3360" t="s">
        <v>17074</v>
      </c>
      <c r="E3360" t="s">
        <v>9710</v>
      </c>
      <c r="F3360" s="9">
        <f>Table13[[#This Row],[ToMeasure]]-Table13[[#This Row],[FromMeasure]]</f>
        <v>6.011652E-2</v>
      </c>
      <c r="G3360" s="5" t="s">
        <v>5357</v>
      </c>
      <c r="H3360" s="35">
        <v>0</v>
      </c>
      <c r="I3360" s="56"/>
      <c r="J3360" t="s">
        <v>5356</v>
      </c>
      <c r="K3360" s="58" t="s">
        <v>203</v>
      </c>
      <c r="L3360" s="35">
        <v>6.011652E-2</v>
      </c>
      <c r="M3360" s="56"/>
      <c r="N3360" t="s">
        <v>5275</v>
      </c>
      <c r="O3360" s="2" t="s">
        <v>203</v>
      </c>
      <c r="P3360" s="2" t="s">
        <v>203</v>
      </c>
      <c r="Q3360" s="2">
        <v>15795</v>
      </c>
      <c r="R3360" t="s">
        <v>5350</v>
      </c>
      <c r="S3360" t="s">
        <v>203</v>
      </c>
      <c r="T3360" t="s">
        <v>203</v>
      </c>
      <c r="U3360" s="2" t="s">
        <v>203</v>
      </c>
      <c r="V3360" s="2" t="s">
        <v>203</v>
      </c>
      <c r="W3360" s="8" t="s">
        <v>203</v>
      </c>
      <c r="X3360" s="2">
        <v>28279</v>
      </c>
      <c r="Y3360" s="45"/>
      <c r="AC3360" s="1" t="str">
        <f>IF(Table13[[#This Row],[TCS MP]]&gt;=Table13[[#This Row],[BMP]],IF(Table13[[#This Row],[TCS MP]]&lt;=Table13[[#This Row],[EMP]],"Good","EMP"),"BMP")</f>
        <v>EMP</v>
      </c>
    </row>
    <row r="3361" spans="1:29" ht="24" customHeight="1" x14ac:dyDescent="0.25">
      <c r="A3361" t="s">
        <v>15605</v>
      </c>
      <c r="B3361" t="s">
        <v>20861</v>
      </c>
      <c r="C3361">
        <v>7338</v>
      </c>
      <c r="D3361" t="s">
        <v>17074</v>
      </c>
      <c r="E3361" t="s">
        <v>9710</v>
      </c>
      <c r="F3361" s="9">
        <f>Table13[[#This Row],[ToMeasure]]-Table13[[#This Row],[FromMeasure]]</f>
        <v>9.7073579999999993E-2</v>
      </c>
      <c r="G3361" s="5" t="s">
        <v>5357</v>
      </c>
      <c r="H3361" s="35">
        <v>6.011652E-2</v>
      </c>
      <c r="I3361" s="56"/>
      <c r="J3361" t="s">
        <v>15606</v>
      </c>
      <c r="K3361" s="58" t="s">
        <v>203</v>
      </c>
      <c r="L3361" s="35">
        <v>0.1571901</v>
      </c>
      <c r="M3361" s="56"/>
      <c r="N3361" t="s">
        <v>5275</v>
      </c>
      <c r="O3361" s="2">
        <v>19437</v>
      </c>
      <c r="P3361" s="2">
        <v>0</v>
      </c>
      <c r="Q3361" s="2">
        <v>19437</v>
      </c>
      <c r="R3361" t="s">
        <v>15607</v>
      </c>
      <c r="S3361">
        <v>12</v>
      </c>
      <c r="T3361" t="s">
        <v>203</v>
      </c>
      <c r="U3361" s="2">
        <v>212</v>
      </c>
      <c r="V3361" s="2">
        <v>33</v>
      </c>
      <c r="W3361" s="8">
        <v>1.2604825847610229E-2</v>
      </c>
      <c r="X3361" s="2">
        <v>30595</v>
      </c>
      <c r="Y3361" s="45"/>
      <c r="AC3361" s="1" t="str">
        <f>IF(Table13[[#This Row],[TCS MP]]&gt;=Table13[[#This Row],[BMP]],IF(Table13[[#This Row],[TCS MP]]&lt;=Table13[[#This Row],[EMP]],"Good","EMP"),"BMP")</f>
        <v>EMP</v>
      </c>
    </row>
    <row r="3362" spans="1:29" ht="24" customHeight="1" x14ac:dyDescent="0.25">
      <c r="A3362" t="s">
        <v>15608</v>
      </c>
      <c r="B3362" t="s">
        <v>20857</v>
      </c>
      <c r="C3362">
        <v>7331</v>
      </c>
      <c r="D3362" t="s">
        <v>17074</v>
      </c>
      <c r="E3362" t="s">
        <v>9710</v>
      </c>
      <c r="F3362" s="9">
        <f>Table13[[#This Row],[ToMeasure]]-Table13[[#This Row],[FromMeasure]]</f>
        <v>0.16871821999999997</v>
      </c>
      <c r="G3362" s="5" t="s">
        <v>5357</v>
      </c>
      <c r="H3362" s="35">
        <v>0.1571901</v>
      </c>
      <c r="I3362" s="56"/>
      <c r="J3362" t="s">
        <v>5275</v>
      </c>
      <c r="K3362" s="58" t="s">
        <v>203</v>
      </c>
      <c r="L3362" s="35">
        <v>0.32590831999999997</v>
      </c>
      <c r="M3362" s="56"/>
      <c r="N3362" t="s">
        <v>669</v>
      </c>
      <c r="O3362" s="2">
        <v>17017</v>
      </c>
      <c r="P3362" s="2">
        <v>0</v>
      </c>
      <c r="Q3362" s="2">
        <v>17017</v>
      </c>
      <c r="R3362" t="s">
        <v>15609</v>
      </c>
      <c r="S3362">
        <v>11</v>
      </c>
      <c r="T3362" t="s">
        <v>203</v>
      </c>
      <c r="U3362" s="2">
        <v>529</v>
      </c>
      <c r="V3362" s="2">
        <v>2053</v>
      </c>
      <c r="W3362" s="8">
        <v>0.15173062231885762</v>
      </c>
      <c r="X3362" s="2">
        <v>22557</v>
      </c>
      <c r="Y3362" s="45"/>
      <c r="AC3362" s="1" t="str">
        <f>IF(Table13[[#This Row],[TCS MP]]&gt;=Table13[[#This Row],[BMP]],IF(Table13[[#This Row],[TCS MP]]&lt;=Table13[[#This Row],[EMP]],"Good","EMP"),"BMP")</f>
        <v>EMP</v>
      </c>
    </row>
    <row r="3363" spans="1:29" ht="24" customHeight="1" x14ac:dyDescent="0.25">
      <c r="A3363" t="s">
        <v>12888</v>
      </c>
      <c r="C3363" t="s">
        <v>203</v>
      </c>
      <c r="D3363" t="s">
        <v>17074</v>
      </c>
      <c r="E3363" t="s">
        <v>5364</v>
      </c>
      <c r="F3363" s="9">
        <f>Table13[[#This Row],[ToMeasure]]-Table13[[#This Row],[FromMeasure]]</f>
        <v>4.9229179999999997E-2</v>
      </c>
      <c r="G3363" s="5" t="s">
        <v>5365</v>
      </c>
      <c r="H3363" s="35">
        <v>0</v>
      </c>
      <c r="I3363" s="56"/>
      <c r="J3363" t="s">
        <v>5356</v>
      </c>
      <c r="K3363" s="58" t="s">
        <v>203</v>
      </c>
      <c r="L3363" s="35">
        <v>4.9229179999999997E-2</v>
      </c>
      <c r="M3363" s="56"/>
      <c r="N3363" t="s">
        <v>5195</v>
      </c>
      <c r="O3363" s="2" t="s">
        <v>203</v>
      </c>
      <c r="P3363" s="2" t="s">
        <v>203</v>
      </c>
      <c r="Q3363" s="2">
        <v>8985</v>
      </c>
      <c r="R3363" t="s">
        <v>12889</v>
      </c>
      <c r="S3363" t="s">
        <v>203</v>
      </c>
      <c r="T3363" t="s">
        <v>203</v>
      </c>
      <c r="U3363" s="2" t="s">
        <v>203</v>
      </c>
      <c r="V3363" s="2" t="s">
        <v>203</v>
      </c>
      <c r="W3363" s="8" t="s">
        <v>203</v>
      </c>
      <c r="X3363" s="2">
        <v>16087</v>
      </c>
      <c r="Y3363" s="45"/>
      <c r="AC3363" s="1" t="str">
        <f>IF(Table13[[#This Row],[TCS MP]]&gt;=Table13[[#This Row],[BMP]],IF(Table13[[#This Row],[TCS MP]]&lt;=Table13[[#This Row],[EMP]],"Good","EMP"),"BMP")</f>
        <v>EMP</v>
      </c>
    </row>
    <row r="3364" spans="1:29" ht="24" customHeight="1" x14ac:dyDescent="0.25">
      <c r="A3364" t="s">
        <v>5363</v>
      </c>
      <c r="B3364" t="s">
        <v>20848</v>
      </c>
      <c r="C3364">
        <v>7322</v>
      </c>
      <c r="D3364" t="s">
        <v>17074</v>
      </c>
      <c r="E3364" t="s">
        <v>5364</v>
      </c>
      <c r="F3364" s="9">
        <f>Table13[[#This Row],[ToMeasure]]-Table13[[#This Row],[FromMeasure]]</f>
        <v>0.18746755999999998</v>
      </c>
      <c r="G3364" s="5" t="s">
        <v>5365</v>
      </c>
      <c r="H3364" s="35">
        <v>0.56884042000000001</v>
      </c>
      <c r="I3364" s="56"/>
      <c r="J3364" t="s">
        <v>5195</v>
      </c>
      <c r="K3364" s="58" t="s">
        <v>203</v>
      </c>
      <c r="L3364" s="35">
        <v>0.75630797999999999</v>
      </c>
      <c r="M3364" s="56"/>
      <c r="N3364" t="s">
        <v>1930</v>
      </c>
      <c r="O3364" s="2">
        <v>9172</v>
      </c>
      <c r="P3364" s="2">
        <v>0</v>
      </c>
      <c r="Q3364" s="2">
        <v>9172</v>
      </c>
      <c r="R3364" t="s">
        <v>5366</v>
      </c>
      <c r="S3364">
        <v>12</v>
      </c>
      <c r="T3364" t="s">
        <v>203</v>
      </c>
      <c r="U3364" s="2">
        <v>278</v>
      </c>
      <c r="V3364" s="2">
        <v>1078</v>
      </c>
      <c r="W3364" s="8">
        <v>0.14784125599651113</v>
      </c>
      <c r="X3364" s="2">
        <v>12158</v>
      </c>
      <c r="Y3364" s="45"/>
      <c r="AC3364" s="1" t="str">
        <f>IF(Table13[[#This Row],[TCS MP]]&gt;=Table13[[#This Row],[BMP]],IF(Table13[[#This Row],[TCS MP]]&lt;=Table13[[#This Row],[EMP]],"Good","EMP"),"BMP")</f>
        <v>EMP</v>
      </c>
    </row>
    <row r="3365" spans="1:29" ht="24" customHeight="1" x14ac:dyDescent="0.25">
      <c r="A3365" t="s">
        <v>5367</v>
      </c>
      <c r="C3365" t="s">
        <v>203</v>
      </c>
      <c r="D3365" t="s">
        <v>17074</v>
      </c>
      <c r="E3365" t="s">
        <v>5368</v>
      </c>
      <c r="F3365" s="9">
        <f>Table13[[#This Row],[ToMeasure]]-Table13[[#This Row],[FromMeasure]]</f>
        <v>3.3183419999999998E-2</v>
      </c>
      <c r="G3365" s="5" t="s">
        <v>5369</v>
      </c>
      <c r="H3365" s="35">
        <v>0</v>
      </c>
      <c r="I3365" s="56"/>
      <c r="J3365" t="s">
        <v>5195</v>
      </c>
      <c r="K3365" s="58" t="s">
        <v>203</v>
      </c>
      <c r="L3365" s="35">
        <v>3.3183419999999998E-2</v>
      </c>
      <c r="M3365" s="56"/>
      <c r="N3365" t="s">
        <v>5370</v>
      </c>
      <c r="O3365" s="2" t="s">
        <v>203</v>
      </c>
      <c r="P3365" s="2" t="s">
        <v>203</v>
      </c>
      <c r="Q3365" s="2" t="s">
        <v>203</v>
      </c>
      <c r="R3365" t="s">
        <v>203</v>
      </c>
      <c r="S3365" t="s">
        <v>203</v>
      </c>
      <c r="T3365" t="s">
        <v>203</v>
      </c>
      <c r="U3365" s="2" t="s">
        <v>203</v>
      </c>
      <c r="V3365" s="2" t="s">
        <v>203</v>
      </c>
      <c r="W3365" s="8" t="s">
        <v>203</v>
      </c>
      <c r="X3365" s="2" t="s">
        <v>203</v>
      </c>
      <c r="Y3365" s="45"/>
      <c r="AC3365" s="1" t="str">
        <f>IF(Table13[[#This Row],[TCS MP]]&gt;=Table13[[#This Row],[BMP]],IF(Table13[[#This Row],[TCS MP]]&lt;=Table13[[#This Row],[EMP]],"Good","EMP"),"BMP")</f>
        <v>EMP</v>
      </c>
    </row>
    <row r="3366" spans="1:29" ht="24" customHeight="1" x14ac:dyDescent="0.25">
      <c r="A3366" t="s">
        <v>15610</v>
      </c>
      <c r="B3366" t="s">
        <v>20863</v>
      </c>
      <c r="C3366">
        <v>7340</v>
      </c>
      <c r="D3366" t="s">
        <v>17074</v>
      </c>
      <c r="E3366" t="s">
        <v>15611</v>
      </c>
      <c r="F3366" s="9">
        <f>Table13[[#This Row],[ToMeasure]]-Table13[[#This Row],[FromMeasure]]</f>
        <v>0.23815827000000001</v>
      </c>
      <c r="G3366" s="5" t="s">
        <v>15612</v>
      </c>
      <c r="H3366" s="35">
        <v>0</v>
      </c>
      <c r="I3366" s="56"/>
      <c r="J3366" t="s">
        <v>669</v>
      </c>
      <c r="K3366" s="58" t="s">
        <v>203</v>
      </c>
      <c r="L3366" s="35">
        <v>0.23815827000000001</v>
      </c>
      <c r="M3366" s="56"/>
      <c r="N3366" t="s">
        <v>9713</v>
      </c>
      <c r="O3366" s="2">
        <v>9431</v>
      </c>
      <c r="P3366" s="2">
        <v>0</v>
      </c>
      <c r="Q3366" s="2">
        <v>9431</v>
      </c>
      <c r="R3366" t="s">
        <v>15613</v>
      </c>
      <c r="S3366">
        <v>11</v>
      </c>
      <c r="T3366" t="s">
        <v>203</v>
      </c>
      <c r="U3366" s="2">
        <v>317</v>
      </c>
      <c r="V3366" s="2">
        <v>265</v>
      </c>
      <c r="W3366" s="8">
        <v>6.1711377372494963E-2</v>
      </c>
      <c r="X3366" s="2">
        <v>12501</v>
      </c>
      <c r="Y3366" s="45"/>
      <c r="AC3366" s="1" t="str">
        <f>IF(Table13[[#This Row],[TCS MP]]&gt;=Table13[[#This Row],[BMP]],IF(Table13[[#This Row],[TCS MP]]&lt;=Table13[[#This Row],[EMP]],"Good","EMP"),"BMP")</f>
        <v>EMP</v>
      </c>
    </row>
    <row r="3367" spans="1:29" ht="24" customHeight="1" x14ac:dyDescent="0.25">
      <c r="A3367" t="s">
        <v>12890</v>
      </c>
      <c r="B3367" t="s">
        <v>20865</v>
      </c>
      <c r="C3367">
        <v>7342</v>
      </c>
      <c r="D3367" t="s">
        <v>17074</v>
      </c>
      <c r="E3367" t="s">
        <v>12891</v>
      </c>
      <c r="F3367" s="9">
        <f>Table13[[#This Row],[ToMeasure]]-Table13[[#This Row],[FromMeasure]]</f>
        <v>0.23319576</v>
      </c>
      <c r="G3367" s="5" t="s">
        <v>5374</v>
      </c>
      <c r="H3367" s="35">
        <v>0</v>
      </c>
      <c r="I3367" s="56"/>
      <c r="J3367" t="s">
        <v>1930</v>
      </c>
      <c r="K3367" s="58" t="s">
        <v>203</v>
      </c>
      <c r="L3367" s="35">
        <v>0.23319576</v>
      </c>
      <c r="M3367" s="56"/>
      <c r="N3367" t="s">
        <v>9713</v>
      </c>
      <c r="O3367" s="2">
        <v>15985</v>
      </c>
      <c r="P3367" s="2">
        <v>0</v>
      </c>
      <c r="Q3367" s="2">
        <v>15985</v>
      </c>
      <c r="R3367" t="s">
        <v>12892</v>
      </c>
      <c r="S3367">
        <v>9</v>
      </c>
      <c r="T3367" t="s">
        <v>203</v>
      </c>
      <c r="U3367" s="2">
        <v>539</v>
      </c>
      <c r="V3367" s="2">
        <v>447</v>
      </c>
      <c r="W3367" s="8">
        <v>6.1682827650922742E-2</v>
      </c>
      <c r="X3367" s="2">
        <v>21189</v>
      </c>
      <c r="Y3367" s="45"/>
      <c r="AC3367" s="1" t="str">
        <f>IF(Table13[[#This Row],[TCS MP]]&gt;=Table13[[#This Row],[BMP]],IF(Table13[[#This Row],[TCS MP]]&lt;=Table13[[#This Row],[EMP]],"Good","EMP"),"BMP")</f>
        <v>EMP</v>
      </c>
    </row>
    <row r="3368" spans="1:29" ht="24" customHeight="1" x14ac:dyDescent="0.25">
      <c r="A3368" t="s">
        <v>5371</v>
      </c>
      <c r="B3368" t="s">
        <v>20864</v>
      </c>
      <c r="C3368">
        <v>7341</v>
      </c>
      <c r="D3368" t="s">
        <v>17074</v>
      </c>
      <c r="E3368" t="s">
        <v>5372</v>
      </c>
      <c r="F3368" s="9">
        <f>Table13[[#This Row],[ToMeasure]]-Table13[[#This Row],[FromMeasure]]</f>
        <v>0.24225906</v>
      </c>
      <c r="G3368" s="5" t="s">
        <v>5373</v>
      </c>
      <c r="H3368" s="35">
        <v>0</v>
      </c>
      <c r="I3368" s="56"/>
      <c r="J3368" t="s">
        <v>5374</v>
      </c>
      <c r="K3368" s="58" t="s">
        <v>203</v>
      </c>
      <c r="L3368" s="35">
        <v>0.24225906</v>
      </c>
      <c r="M3368" s="56"/>
      <c r="N3368" t="s">
        <v>669</v>
      </c>
      <c r="O3368" s="2">
        <v>11039</v>
      </c>
      <c r="P3368" s="2">
        <v>0</v>
      </c>
      <c r="Q3368" s="2">
        <v>11039</v>
      </c>
      <c r="R3368" t="s">
        <v>5375</v>
      </c>
      <c r="S3368">
        <v>9</v>
      </c>
      <c r="T3368" t="s">
        <v>203</v>
      </c>
      <c r="U3368" s="2">
        <v>374</v>
      </c>
      <c r="V3368" s="2">
        <v>310</v>
      </c>
      <c r="W3368" s="8">
        <v>6.1962134251290879E-2</v>
      </c>
      <c r="X3368" s="2">
        <v>14633</v>
      </c>
      <c r="Y3368" s="45"/>
      <c r="AC3368" s="1" t="str">
        <f>IF(Table13[[#This Row],[TCS MP]]&gt;=Table13[[#This Row],[BMP]],IF(Table13[[#This Row],[TCS MP]]&lt;=Table13[[#This Row],[EMP]],"Good","EMP"),"BMP")</f>
        <v>EMP</v>
      </c>
    </row>
    <row r="3369" spans="1:29" ht="24" customHeight="1" x14ac:dyDescent="0.25">
      <c r="A3369" t="s">
        <v>9711</v>
      </c>
      <c r="B3369" t="s">
        <v>20866</v>
      </c>
      <c r="C3369">
        <v>7343</v>
      </c>
      <c r="D3369" t="s">
        <v>17074</v>
      </c>
      <c r="E3369" t="s">
        <v>9712</v>
      </c>
      <c r="F3369" s="9">
        <f>Table13[[#This Row],[ToMeasure]]-Table13[[#This Row],[FromMeasure]]</f>
        <v>0.23305247000000001</v>
      </c>
      <c r="G3369" s="5" t="s">
        <v>9713</v>
      </c>
      <c r="H3369" s="35">
        <v>0</v>
      </c>
      <c r="I3369" s="56"/>
      <c r="J3369" t="s">
        <v>5374</v>
      </c>
      <c r="K3369" s="58" t="s">
        <v>203</v>
      </c>
      <c r="L3369" s="35">
        <v>0.23305247000000001</v>
      </c>
      <c r="M3369" s="56"/>
      <c r="N3369" t="s">
        <v>1930</v>
      </c>
      <c r="O3369" s="2">
        <v>7213</v>
      </c>
      <c r="P3369" s="2">
        <v>0</v>
      </c>
      <c r="Q3369" s="2">
        <v>7213</v>
      </c>
      <c r="R3369" t="s">
        <v>9714</v>
      </c>
      <c r="S3369">
        <v>9</v>
      </c>
      <c r="T3369" t="s">
        <v>203</v>
      </c>
      <c r="U3369" s="2">
        <v>224</v>
      </c>
      <c r="V3369" s="2">
        <v>869</v>
      </c>
      <c r="W3369" s="8">
        <v>0.15153195619021212</v>
      </c>
      <c r="X3369" s="2">
        <v>9561</v>
      </c>
      <c r="Y3369" s="45"/>
      <c r="AC3369" s="1" t="str">
        <f>IF(Table13[[#This Row],[TCS MP]]&gt;=Table13[[#This Row],[BMP]],IF(Table13[[#This Row],[TCS MP]]&lt;=Table13[[#This Row],[EMP]],"Good","EMP"),"BMP")</f>
        <v>EMP</v>
      </c>
    </row>
    <row r="3370" spans="1:29" ht="24" customHeight="1" x14ac:dyDescent="0.25">
      <c r="A3370" t="s">
        <v>15614</v>
      </c>
      <c r="C3370" t="s">
        <v>203</v>
      </c>
      <c r="D3370" t="s">
        <v>17074</v>
      </c>
      <c r="E3370" t="s">
        <v>15615</v>
      </c>
      <c r="F3370" s="9">
        <f>Table13[[#This Row],[ToMeasure]]-Table13[[#This Row],[FromMeasure]]</f>
        <v>4.7117270000000003E-2</v>
      </c>
      <c r="G3370" s="5" t="s">
        <v>5383</v>
      </c>
      <c r="H3370" s="35">
        <v>0</v>
      </c>
      <c r="I3370" s="56"/>
      <c r="J3370" t="s">
        <v>5382</v>
      </c>
      <c r="K3370" s="58" t="s">
        <v>203</v>
      </c>
      <c r="L3370" s="35">
        <v>4.7117270000000003E-2</v>
      </c>
      <c r="M3370" s="56"/>
      <c r="N3370" t="s">
        <v>9713</v>
      </c>
      <c r="O3370" s="2" t="s">
        <v>203</v>
      </c>
      <c r="P3370" s="2" t="s">
        <v>203</v>
      </c>
      <c r="Q3370" s="2" t="s">
        <v>203</v>
      </c>
      <c r="R3370" t="s">
        <v>203</v>
      </c>
      <c r="S3370" t="s">
        <v>203</v>
      </c>
      <c r="T3370" t="s">
        <v>203</v>
      </c>
      <c r="U3370" s="2" t="s">
        <v>203</v>
      </c>
      <c r="V3370" s="2" t="s">
        <v>203</v>
      </c>
      <c r="W3370" s="8" t="s">
        <v>203</v>
      </c>
      <c r="X3370" s="2" t="s">
        <v>203</v>
      </c>
      <c r="Y3370" s="45"/>
      <c r="AC3370" s="1" t="str">
        <f>IF(Table13[[#This Row],[TCS MP]]&gt;=Table13[[#This Row],[BMP]],IF(Table13[[#This Row],[TCS MP]]&lt;=Table13[[#This Row],[EMP]],"Good","EMP"),"BMP")</f>
        <v>EMP</v>
      </c>
    </row>
    <row r="3371" spans="1:29" ht="24" customHeight="1" x14ac:dyDescent="0.25">
      <c r="A3371" t="s">
        <v>5376</v>
      </c>
      <c r="C3371" t="s">
        <v>203</v>
      </c>
      <c r="D3371" t="s">
        <v>17074</v>
      </c>
      <c r="E3371" t="s">
        <v>5377</v>
      </c>
      <c r="F3371" s="9">
        <f>Table13[[#This Row],[ToMeasure]]-Table13[[#This Row],[FromMeasure]]</f>
        <v>4.646906E-2</v>
      </c>
      <c r="G3371" s="5" t="s">
        <v>5378</v>
      </c>
      <c r="H3371" s="35">
        <v>0</v>
      </c>
      <c r="I3371" s="56"/>
      <c r="J3371" t="s">
        <v>5379</v>
      </c>
      <c r="K3371" s="58" t="s">
        <v>203</v>
      </c>
      <c r="L3371" s="35">
        <v>4.646906E-2</v>
      </c>
      <c r="M3371" s="56"/>
      <c r="N3371" t="s">
        <v>5373</v>
      </c>
      <c r="O3371" s="2" t="s">
        <v>203</v>
      </c>
      <c r="P3371" s="2" t="s">
        <v>203</v>
      </c>
      <c r="Q3371" s="2" t="s">
        <v>203</v>
      </c>
      <c r="R3371" t="s">
        <v>203</v>
      </c>
      <c r="S3371" t="s">
        <v>203</v>
      </c>
      <c r="T3371" t="s">
        <v>203</v>
      </c>
      <c r="U3371" s="2" t="s">
        <v>203</v>
      </c>
      <c r="V3371" s="2" t="s">
        <v>203</v>
      </c>
      <c r="W3371" s="8" t="s">
        <v>203</v>
      </c>
      <c r="X3371" s="2" t="s">
        <v>203</v>
      </c>
      <c r="Y3371" s="45"/>
      <c r="AC3371" s="1" t="str">
        <f>IF(Table13[[#This Row],[TCS MP]]&gt;=Table13[[#This Row],[BMP]],IF(Table13[[#This Row],[TCS MP]]&lt;=Table13[[#This Row],[EMP]],"Good","EMP"),"BMP")</f>
        <v>EMP</v>
      </c>
    </row>
    <row r="3372" spans="1:29" ht="24" customHeight="1" x14ac:dyDescent="0.25">
      <c r="A3372" t="s">
        <v>15616</v>
      </c>
      <c r="C3372" t="s">
        <v>203</v>
      </c>
      <c r="D3372" t="s">
        <v>17074</v>
      </c>
      <c r="E3372" t="s">
        <v>15617</v>
      </c>
      <c r="F3372" s="9">
        <f>Table13[[#This Row],[ToMeasure]]-Table13[[#This Row],[FromMeasure]]</f>
        <v>3.695992E-2</v>
      </c>
      <c r="G3372" s="5" t="s">
        <v>5379</v>
      </c>
      <c r="H3372" s="35">
        <v>0</v>
      </c>
      <c r="I3372" s="56"/>
      <c r="J3372" t="s">
        <v>15612</v>
      </c>
      <c r="K3372" s="58" t="s">
        <v>203</v>
      </c>
      <c r="L3372" s="35">
        <v>3.695992E-2</v>
      </c>
      <c r="M3372" s="56"/>
      <c r="N3372" t="s">
        <v>5378</v>
      </c>
      <c r="O3372" s="2" t="s">
        <v>203</v>
      </c>
      <c r="P3372" s="2" t="s">
        <v>203</v>
      </c>
      <c r="Q3372" s="2" t="s">
        <v>203</v>
      </c>
      <c r="R3372" t="s">
        <v>203</v>
      </c>
      <c r="S3372" t="s">
        <v>203</v>
      </c>
      <c r="T3372" t="s">
        <v>203</v>
      </c>
      <c r="U3372" s="2" t="s">
        <v>203</v>
      </c>
      <c r="V3372" s="2" t="s">
        <v>203</v>
      </c>
      <c r="W3372" s="8" t="s">
        <v>203</v>
      </c>
      <c r="X3372" s="2" t="s">
        <v>203</v>
      </c>
      <c r="Y3372" s="45"/>
      <c r="AC3372" s="1" t="str">
        <f>IF(Table13[[#This Row],[TCS MP]]&gt;=Table13[[#This Row],[BMP]],IF(Table13[[#This Row],[TCS MP]]&lt;=Table13[[#This Row],[EMP]],"Good","EMP"),"BMP")</f>
        <v>EMP</v>
      </c>
    </row>
    <row r="3373" spans="1:29" ht="24" customHeight="1" x14ac:dyDescent="0.25">
      <c r="A3373" t="s">
        <v>5380</v>
      </c>
      <c r="C3373" t="s">
        <v>203</v>
      </c>
      <c r="D3373" t="s">
        <v>17074</v>
      </c>
      <c r="E3373" t="s">
        <v>5381</v>
      </c>
      <c r="F3373" s="9">
        <f>Table13[[#This Row],[ToMeasure]]-Table13[[#This Row],[FromMeasure]]</f>
        <v>4.5153869999999999E-2</v>
      </c>
      <c r="G3373" s="5" t="s">
        <v>5382</v>
      </c>
      <c r="H3373" s="35">
        <v>0</v>
      </c>
      <c r="I3373" s="56"/>
      <c r="J3373" t="s">
        <v>5374</v>
      </c>
      <c r="K3373" s="58" t="s">
        <v>203</v>
      </c>
      <c r="L3373" s="35">
        <v>4.5153869999999999E-2</v>
      </c>
      <c r="M3373" s="56"/>
      <c r="N3373" t="s">
        <v>5383</v>
      </c>
      <c r="O3373" s="2" t="s">
        <v>203</v>
      </c>
      <c r="P3373" s="2" t="s">
        <v>203</v>
      </c>
      <c r="Q3373" s="2" t="s">
        <v>203</v>
      </c>
      <c r="R3373" t="s">
        <v>203</v>
      </c>
      <c r="S3373" t="s">
        <v>203</v>
      </c>
      <c r="T3373" t="s">
        <v>203</v>
      </c>
      <c r="U3373" s="2" t="s">
        <v>203</v>
      </c>
      <c r="V3373" s="2" t="s">
        <v>203</v>
      </c>
      <c r="W3373" s="8" t="s">
        <v>203</v>
      </c>
      <c r="X3373" s="2" t="s">
        <v>203</v>
      </c>
      <c r="Y3373" s="45"/>
      <c r="AC3373" s="1" t="str">
        <f>IF(Table13[[#This Row],[TCS MP]]&gt;=Table13[[#This Row],[BMP]],IF(Table13[[#This Row],[TCS MP]]&lt;=Table13[[#This Row],[EMP]],"Good","EMP"),"BMP")</f>
        <v>EMP</v>
      </c>
    </row>
    <row r="3374" spans="1:29" ht="24" customHeight="1" x14ac:dyDescent="0.25">
      <c r="A3374" t="s">
        <v>9715</v>
      </c>
      <c r="B3374" t="s">
        <v>20868</v>
      </c>
      <c r="C3374">
        <v>7350</v>
      </c>
      <c r="D3374" t="s">
        <v>17074</v>
      </c>
      <c r="E3374" t="s">
        <v>9716</v>
      </c>
      <c r="F3374" s="9">
        <f>Table13[[#This Row],[ToMeasure]]-Table13[[#This Row],[FromMeasure]]</f>
        <v>0.34958816999999998</v>
      </c>
      <c r="G3374" s="5" t="s">
        <v>9717</v>
      </c>
      <c r="H3374" s="35">
        <v>0</v>
      </c>
      <c r="I3374" s="56"/>
      <c r="J3374" t="s">
        <v>669</v>
      </c>
      <c r="K3374" s="58" t="s">
        <v>203</v>
      </c>
      <c r="L3374" s="35">
        <v>0.34958816999999998</v>
      </c>
      <c r="M3374" s="56"/>
      <c r="N3374" t="s">
        <v>9718</v>
      </c>
      <c r="O3374" s="2">
        <v>22093</v>
      </c>
      <c r="P3374" s="2">
        <v>0</v>
      </c>
      <c r="Q3374" s="2">
        <v>22093</v>
      </c>
      <c r="R3374" t="s">
        <v>9719</v>
      </c>
      <c r="S3374">
        <v>8</v>
      </c>
      <c r="T3374" t="s">
        <v>203</v>
      </c>
      <c r="U3374" s="2">
        <v>748</v>
      </c>
      <c r="V3374" s="2">
        <v>620</v>
      </c>
      <c r="W3374" s="8">
        <v>6.1920065179015979E-2</v>
      </c>
      <c r="X3374" s="2">
        <v>29285</v>
      </c>
      <c r="Y3374" s="45"/>
      <c r="AC3374" s="1" t="str">
        <f>IF(Table13[[#This Row],[TCS MP]]&gt;=Table13[[#This Row],[BMP]],IF(Table13[[#This Row],[TCS MP]]&lt;=Table13[[#This Row],[EMP]],"Good","EMP"),"BMP")</f>
        <v>EMP</v>
      </c>
    </row>
    <row r="3375" spans="1:29" ht="24" customHeight="1" x14ac:dyDescent="0.25">
      <c r="A3375" t="s">
        <v>9720</v>
      </c>
      <c r="B3375" t="s">
        <v>20870</v>
      </c>
      <c r="C3375">
        <v>7352</v>
      </c>
      <c r="D3375" t="s">
        <v>17074</v>
      </c>
      <c r="E3375" t="s">
        <v>9721</v>
      </c>
      <c r="F3375" s="9">
        <f>Table13[[#This Row],[ToMeasure]]-Table13[[#This Row],[FromMeasure]]</f>
        <v>0.31883781</v>
      </c>
      <c r="G3375" s="5" t="s">
        <v>5387</v>
      </c>
      <c r="H3375" s="35">
        <v>0</v>
      </c>
      <c r="I3375" s="56"/>
      <c r="J3375" t="s">
        <v>1930</v>
      </c>
      <c r="K3375" s="58" t="s">
        <v>203</v>
      </c>
      <c r="L3375" s="35">
        <v>0.31883781</v>
      </c>
      <c r="M3375" s="56"/>
      <c r="N3375" t="s">
        <v>9718</v>
      </c>
      <c r="O3375" s="2">
        <v>17063</v>
      </c>
      <c r="P3375" s="2">
        <v>0</v>
      </c>
      <c r="Q3375" s="2">
        <v>17063</v>
      </c>
      <c r="R3375" t="s">
        <v>9722</v>
      </c>
      <c r="S3375">
        <v>8</v>
      </c>
      <c r="T3375" t="s">
        <v>203</v>
      </c>
      <c r="U3375" s="2">
        <v>578</v>
      </c>
      <c r="V3375" s="2">
        <v>478</v>
      </c>
      <c r="W3375" s="8">
        <v>6.1888296313661141E-2</v>
      </c>
      <c r="X3375" s="2">
        <v>22618</v>
      </c>
      <c r="Y3375" s="45"/>
      <c r="AC3375" s="1" t="str">
        <f>IF(Table13[[#This Row],[TCS MP]]&gt;=Table13[[#This Row],[BMP]],IF(Table13[[#This Row],[TCS MP]]&lt;=Table13[[#This Row],[EMP]],"Good","EMP"),"BMP")</f>
        <v>EMP</v>
      </c>
    </row>
    <row r="3376" spans="1:29" ht="24" customHeight="1" x14ac:dyDescent="0.25">
      <c r="A3376" t="s">
        <v>9723</v>
      </c>
      <c r="B3376" t="s">
        <v>20869</v>
      </c>
      <c r="C3376">
        <v>7351</v>
      </c>
      <c r="D3376" t="s">
        <v>17074</v>
      </c>
      <c r="E3376" t="s">
        <v>9724</v>
      </c>
      <c r="F3376" s="9">
        <f>Table13[[#This Row],[ToMeasure]]-Table13[[#This Row],[FromMeasure]]</f>
        <v>0.28007228000000001</v>
      </c>
      <c r="G3376" s="5" t="s">
        <v>9725</v>
      </c>
      <c r="H3376" s="35">
        <v>0</v>
      </c>
      <c r="I3376" s="56"/>
      <c r="J3376" t="s">
        <v>5387</v>
      </c>
      <c r="K3376" s="58" t="s">
        <v>203</v>
      </c>
      <c r="L3376" s="35">
        <v>0.28007228000000001</v>
      </c>
      <c r="M3376" s="56"/>
      <c r="N3376" t="s">
        <v>669</v>
      </c>
      <c r="O3376" s="2">
        <v>14727</v>
      </c>
      <c r="P3376" s="2">
        <v>0</v>
      </c>
      <c r="Q3376" s="2">
        <v>14727</v>
      </c>
      <c r="R3376" t="s">
        <v>9726</v>
      </c>
      <c r="S3376">
        <v>7</v>
      </c>
      <c r="T3376" t="s">
        <v>203</v>
      </c>
      <c r="U3376" s="2">
        <v>498</v>
      </c>
      <c r="V3376" s="2">
        <v>410</v>
      </c>
      <c r="W3376" s="8">
        <v>6.1655462755483129E-2</v>
      </c>
      <c r="X3376" s="2">
        <v>19521</v>
      </c>
      <c r="Y3376" s="45"/>
      <c r="AC3376" s="1" t="str">
        <f>IF(Table13[[#This Row],[TCS MP]]&gt;=Table13[[#This Row],[BMP]],IF(Table13[[#This Row],[TCS MP]]&lt;=Table13[[#This Row],[EMP]],"Good","EMP"),"BMP")</f>
        <v>EMP</v>
      </c>
    </row>
    <row r="3377" spans="1:29" ht="24" customHeight="1" x14ac:dyDescent="0.25">
      <c r="A3377" t="s">
        <v>12893</v>
      </c>
      <c r="B3377" t="s">
        <v>20871</v>
      </c>
      <c r="C3377">
        <v>7353</v>
      </c>
      <c r="D3377" t="s">
        <v>17074</v>
      </c>
      <c r="E3377" t="s">
        <v>12894</v>
      </c>
      <c r="F3377" s="9">
        <f>Table13[[#This Row],[ToMeasure]]-Table13[[#This Row],[FromMeasure]]</f>
        <v>0.21477785999999999</v>
      </c>
      <c r="G3377" s="5" t="s">
        <v>9718</v>
      </c>
      <c r="H3377" s="35">
        <v>0</v>
      </c>
      <c r="I3377" s="56"/>
      <c r="J3377" t="s">
        <v>5387</v>
      </c>
      <c r="K3377" s="58" t="s">
        <v>203</v>
      </c>
      <c r="L3377" s="35">
        <v>0.21477785999999999</v>
      </c>
      <c r="M3377" s="56"/>
      <c r="N3377" t="s">
        <v>1930</v>
      </c>
      <c r="O3377" s="2">
        <v>25117</v>
      </c>
      <c r="P3377" s="2">
        <v>0</v>
      </c>
      <c r="Q3377" s="2">
        <v>25117</v>
      </c>
      <c r="R3377" t="s">
        <v>12895</v>
      </c>
      <c r="S3377">
        <v>9</v>
      </c>
      <c r="T3377" t="s">
        <v>203</v>
      </c>
      <c r="U3377" s="2">
        <v>851</v>
      </c>
      <c r="V3377" s="2">
        <v>706</v>
      </c>
      <c r="W3377" s="8">
        <v>6.1989887327308195E-2</v>
      </c>
      <c r="X3377" s="2">
        <v>33293</v>
      </c>
      <c r="Y3377" s="45"/>
      <c r="AC3377" s="1" t="str">
        <f>IF(Table13[[#This Row],[TCS MP]]&gt;=Table13[[#This Row],[BMP]],IF(Table13[[#This Row],[TCS MP]]&lt;=Table13[[#This Row],[EMP]],"Good","EMP"),"BMP")</f>
        <v>EMP</v>
      </c>
    </row>
    <row r="3378" spans="1:29" ht="24" customHeight="1" x14ac:dyDescent="0.25">
      <c r="A3378" t="s">
        <v>9727</v>
      </c>
      <c r="C3378" t="s">
        <v>203</v>
      </c>
      <c r="D3378" t="s">
        <v>17074</v>
      </c>
      <c r="E3378" t="s">
        <v>9728</v>
      </c>
      <c r="F3378" s="9">
        <f>Table13[[#This Row],[ToMeasure]]-Table13[[#This Row],[FromMeasure]]</f>
        <v>3.3535120000000002E-2</v>
      </c>
      <c r="G3378" s="5" t="s">
        <v>5388</v>
      </c>
      <c r="H3378" s="35">
        <v>0</v>
      </c>
      <c r="I3378" s="56"/>
      <c r="J3378" t="s">
        <v>5386</v>
      </c>
      <c r="K3378" s="58" t="s">
        <v>203</v>
      </c>
      <c r="L3378" s="35">
        <v>3.3535120000000002E-2</v>
      </c>
      <c r="M3378" s="56"/>
      <c r="N3378" t="s">
        <v>9718</v>
      </c>
      <c r="O3378" s="2" t="s">
        <v>203</v>
      </c>
      <c r="P3378" s="2" t="s">
        <v>203</v>
      </c>
      <c r="Q3378" s="2" t="s">
        <v>203</v>
      </c>
      <c r="R3378" t="s">
        <v>203</v>
      </c>
      <c r="S3378" t="s">
        <v>203</v>
      </c>
      <c r="T3378" t="s">
        <v>203</v>
      </c>
      <c r="U3378" s="2" t="s">
        <v>203</v>
      </c>
      <c r="V3378" s="2" t="s">
        <v>203</v>
      </c>
      <c r="W3378" s="8" t="s">
        <v>203</v>
      </c>
      <c r="X3378" s="2" t="s">
        <v>203</v>
      </c>
      <c r="Y3378" s="45"/>
      <c r="AC3378" s="1" t="str">
        <f>IF(Table13[[#This Row],[TCS MP]]&gt;=Table13[[#This Row],[BMP]],IF(Table13[[#This Row],[TCS MP]]&lt;=Table13[[#This Row],[EMP]],"Good","EMP"),"BMP")</f>
        <v>EMP</v>
      </c>
    </row>
    <row r="3379" spans="1:29" ht="24" customHeight="1" x14ac:dyDescent="0.25">
      <c r="A3379" t="s">
        <v>12896</v>
      </c>
      <c r="C3379" t="s">
        <v>203</v>
      </c>
      <c r="D3379" t="s">
        <v>17074</v>
      </c>
      <c r="E3379" t="s">
        <v>12897</v>
      </c>
      <c r="F3379" s="9">
        <f>Table13[[#This Row],[ToMeasure]]-Table13[[#This Row],[FromMeasure]]</f>
        <v>3.3516230000000001E-2</v>
      </c>
      <c r="G3379" s="5" t="s">
        <v>12898</v>
      </c>
      <c r="H3379" s="35">
        <v>0</v>
      </c>
      <c r="I3379" s="56"/>
      <c r="J3379" t="s">
        <v>12899</v>
      </c>
      <c r="K3379" s="58" t="s">
        <v>203</v>
      </c>
      <c r="L3379" s="35">
        <v>3.3516230000000001E-2</v>
      </c>
      <c r="M3379" s="56"/>
      <c r="N3379" t="s">
        <v>9725</v>
      </c>
      <c r="O3379" s="2" t="s">
        <v>203</v>
      </c>
      <c r="P3379" s="2" t="s">
        <v>203</v>
      </c>
      <c r="Q3379" s="2" t="s">
        <v>203</v>
      </c>
      <c r="R3379" t="s">
        <v>203</v>
      </c>
      <c r="S3379" t="s">
        <v>203</v>
      </c>
      <c r="T3379" t="s">
        <v>203</v>
      </c>
      <c r="U3379" s="2" t="s">
        <v>203</v>
      </c>
      <c r="V3379" s="2" t="s">
        <v>203</v>
      </c>
      <c r="W3379" s="8" t="s">
        <v>203</v>
      </c>
      <c r="X3379" s="2" t="s">
        <v>203</v>
      </c>
      <c r="Y3379" s="45"/>
      <c r="AC3379" s="1" t="str">
        <f>IF(Table13[[#This Row],[TCS MP]]&gt;=Table13[[#This Row],[BMP]],IF(Table13[[#This Row],[TCS MP]]&lt;=Table13[[#This Row],[EMP]],"Good","EMP"),"BMP")</f>
        <v>EMP</v>
      </c>
    </row>
    <row r="3380" spans="1:29" ht="24" customHeight="1" x14ac:dyDescent="0.25">
      <c r="A3380" t="s">
        <v>15776</v>
      </c>
      <c r="C3380" t="s">
        <v>203</v>
      </c>
      <c r="D3380" t="s">
        <v>17074</v>
      </c>
      <c r="E3380" t="s">
        <v>15777</v>
      </c>
      <c r="F3380" s="9">
        <f>Table13[[#This Row],[ToMeasure]]-Table13[[#This Row],[FromMeasure]]</f>
        <v>3.5089660000000002E-2</v>
      </c>
      <c r="G3380" s="5" t="s">
        <v>12899</v>
      </c>
      <c r="H3380" s="35">
        <v>0</v>
      </c>
      <c r="I3380" s="56"/>
      <c r="J3380" t="s">
        <v>9717</v>
      </c>
      <c r="K3380" s="58" t="s">
        <v>203</v>
      </c>
      <c r="L3380" s="35">
        <v>3.5089660000000002E-2</v>
      </c>
      <c r="M3380" s="56"/>
      <c r="N3380" t="s">
        <v>12898</v>
      </c>
      <c r="O3380" s="2" t="s">
        <v>203</v>
      </c>
      <c r="P3380" s="2" t="s">
        <v>203</v>
      </c>
      <c r="Q3380" s="2" t="s">
        <v>203</v>
      </c>
      <c r="R3380" t="s">
        <v>203</v>
      </c>
      <c r="S3380" t="s">
        <v>203</v>
      </c>
      <c r="T3380" t="s">
        <v>203</v>
      </c>
      <c r="U3380" s="2" t="s">
        <v>203</v>
      </c>
      <c r="V3380" s="2" t="s">
        <v>203</v>
      </c>
      <c r="W3380" s="8" t="s">
        <v>203</v>
      </c>
      <c r="X3380" s="2" t="s">
        <v>203</v>
      </c>
      <c r="Y3380" s="45"/>
      <c r="AC3380" s="1" t="str">
        <f>IF(Table13[[#This Row],[TCS MP]]&gt;=Table13[[#This Row],[BMP]],IF(Table13[[#This Row],[TCS MP]]&lt;=Table13[[#This Row],[EMP]],"Good","EMP"),"BMP")</f>
        <v>EMP</v>
      </c>
    </row>
    <row r="3381" spans="1:29" ht="24" customHeight="1" x14ac:dyDescent="0.25">
      <c r="A3381" t="s">
        <v>5384</v>
      </c>
      <c r="C3381" t="s">
        <v>203</v>
      </c>
      <c r="D3381" t="s">
        <v>17074</v>
      </c>
      <c r="E3381" t="s">
        <v>5385</v>
      </c>
      <c r="F3381" s="9">
        <f>Table13[[#This Row],[ToMeasure]]-Table13[[#This Row],[FromMeasure]]</f>
        <v>3.5531020000000003E-2</v>
      </c>
      <c r="G3381" s="5" t="s">
        <v>5386</v>
      </c>
      <c r="H3381" s="35">
        <v>0</v>
      </c>
      <c r="I3381" s="56"/>
      <c r="J3381" t="s">
        <v>5387</v>
      </c>
      <c r="K3381" s="58" t="s">
        <v>203</v>
      </c>
      <c r="L3381" s="35">
        <v>3.5531020000000003E-2</v>
      </c>
      <c r="M3381" s="56"/>
      <c r="N3381" t="s">
        <v>5388</v>
      </c>
      <c r="O3381" s="2" t="s">
        <v>203</v>
      </c>
      <c r="P3381" s="2" t="s">
        <v>203</v>
      </c>
      <c r="Q3381" s="2" t="s">
        <v>203</v>
      </c>
      <c r="R3381" t="s">
        <v>203</v>
      </c>
      <c r="S3381" t="s">
        <v>203</v>
      </c>
      <c r="T3381" t="s">
        <v>203</v>
      </c>
      <c r="U3381" s="2" t="s">
        <v>203</v>
      </c>
      <c r="V3381" s="2" t="s">
        <v>203</v>
      </c>
      <c r="W3381" s="8" t="s">
        <v>203</v>
      </c>
      <c r="X3381" s="2" t="s">
        <v>203</v>
      </c>
      <c r="Y3381" s="45"/>
      <c r="AC3381" s="1" t="str">
        <f>IF(Table13[[#This Row],[TCS MP]]&gt;=Table13[[#This Row],[BMP]],IF(Table13[[#This Row],[TCS MP]]&lt;=Table13[[#This Row],[EMP]],"Good","EMP"),"BMP")</f>
        <v>EMP</v>
      </c>
    </row>
    <row r="3382" spans="1:29" ht="24" customHeight="1" x14ac:dyDescent="0.25">
      <c r="A3382" t="s">
        <v>5389</v>
      </c>
      <c r="B3382" t="s">
        <v>21057</v>
      </c>
      <c r="C3382">
        <v>7740</v>
      </c>
      <c r="D3382" t="s">
        <v>17074</v>
      </c>
      <c r="E3382" t="s">
        <v>5390</v>
      </c>
      <c r="F3382" s="9">
        <f>Table13[[#This Row],[ToMeasure]]-Table13[[#This Row],[FromMeasure]]</f>
        <v>0.25317007000000002</v>
      </c>
      <c r="G3382" s="5" t="s">
        <v>5391</v>
      </c>
      <c r="H3382" s="35">
        <v>0</v>
      </c>
      <c r="I3382" s="56"/>
      <c r="J3382" t="s">
        <v>669</v>
      </c>
      <c r="K3382" s="58" t="s">
        <v>203</v>
      </c>
      <c r="L3382" s="35">
        <v>0.25317007000000002</v>
      </c>
      <c r="M3382" s="56"/>
      <c r="N3382" t="s">
        <v>5392</v>
      </c>
      <c r="O3382" s="2">
        <v>9759</v>
      </c>
      <c r="P3382" s="2">
        <v>0</v>
      </c>
      <c r="Q3382" s="2">
        <v>9759</v>
      </c>
      <c r="R3382" t="s">
        <v>5393</v>
      </c>
      <c r="S3382">
        <v>13</v>
      </c>
      <c r="T3382" t="s">
        <v>203</v>
      </c>
      <c r="U3382" s="2">
        <v>329</v>
      </c>
      <c r="V3382" s="2">
        <v>271</v>
      </c>
      <c r="W3382" s="8">
        <v>6.1481709191515521E-2</v>
      </c>
      <c r="X3382" s="2">
        <v>12936</v>
      </c>
      <c r="Y3382" s="45"/>
      <c r="AC3382" s="1" t="str">
        <f>IF(Table13[[#This Row],[TCS MP]]&gt;=Table13[[#This Row],[BMP]],IF(Table13[[#This Row],[TCS MP]]&lt;=Table13[[#This Row],[EMP]],"Good","EMP"),"BMP")</f>
        <v>EMP</v>
      </c>
    </row>
    <row r="3383" spans="1:29" ht="24" customHeight="1" x14ac:dyDescent="0.25">
      <c r="A3383" t="s">
        <v>15618</v>
      </c>
      <c r="B3383" t="s">
        <v>20912</v>
      </c>
      <c r="C3383">
        <v>7442</v>
      </c>
      <c r="D3383" t="s">
        <v>17074</v>
      </c>
      <c r="E3383" t="s">
        <v>15619</v>
      </c>
      <c r="F3383" s="9">
        <f>Table13[[#This Row],[ToMeasure]]-Table13[[#This Row],[FromMeasure]]</f>
        <v>0.26074855000000002</v>
      </c>
      <c r="G3383" s="5" t="s">
        <v>15620</v>
      </c>
      <c r="H3383" s="35">
        <v>0</v>
      </c>
      <c r="I3383" s="56"/>
      <c r="J3383" t="s">
        <v>1930</v>
      </c>
      <c r="K3383" s="58" t="s">
        <v>203</v>
      </c>
      <c r="L3383" s="35">
        <v>0.26074855000000002</v>
      </c>
      <c r="M3383" s="56"/>
      <c r="N3383" t="s">
        <v>5392</v>
      </c>
      <c r="O3383" s="2">
        <v>16145</v>
      </c>
      <c r="P3383" s="2">
        <v>0</v>
      </c>
      <c r="Q3383" s="2">
        <v>16145</v>
      </c>
      <c r="R3383" t="s">
        <v>15621</v>
      </c>
      <c r="S3383">
        <v>9</v>
      </c>
      <c r="T3383" t="s">
        <v>203</v>
      </c>
      <c r="U3383" s="2">
        <v>542</v>
      </c>
      <c r="V3383" s="2">
        <v>450</v>
      </c>
      <c r="W3383" s="8">
        <v>6.1443171260452151E-2</v>
      </c>
      <c r="X3383" s="2">
        <v>21401</v>
      </c>
      <c r="Y3383" s="45"/>
      <c r="AC3383" s="1" t="str">
        <f>IF(Table13[[#This Row],[TCS MP]]&gt;=Table13[[#This Row],[BMP]],IF(Table13[[#This Row],[TCS MP]]&lt;=Table13[[#This Row],[EMP]],"Good","EMP"),"BMP")</f>
        <v>EMP</v>
      </c>
    </row>
    <row r="3384" spans="1:29" ht="24" customHeight="1" x14ac:dyDescent="0.25">
      <c r="A3384" t="s">
        <v>5394</v>
      </c>
      <c r="B3384" t="s">
        <v>20911</v>
      </c>
      <c r="C3384">
        <v>7441</v>
      </c>
      <c r="D3384" t="s">
        <v>17074</v>
      </c>
      <c r="E3384" t="s">
        <v>5395</v>
      </c>
      <c r="F3384" s="9">
        <f>Table13[[#This Row],[ToMeasure]]-Table13[[#This Row],[FromMeasure]]</f>
        <v>0.28972564000000001</v>
      </c>
      <c r="G3384" s="5" t="s">
        <v>5396</v>
      </c>
      <c r="H3384" s="35">
        <v>0</v>
      </c>
      <c r="I3384" s="56"/>
      <c r="J3384" t="s">
        <v>5392</v>
      </c>
      <c r="K3384" s="58" t="s">
        <v>203</v>
      </c>
      <c r="L3384" s="35">
        <v>0.28972564000000001</v>
      </c>
      <c r="M3384" s="56"/>
      <c r="N3384" t="s">
        <v>669</v>
      </c>
      <c r="O3384" s="2">
        <v>13474</v>
      </c>
      <c r="P3384" s="2">
        <v>0</v>
      </c>
      <c r="Q3384" s="2">
        <v>13474</v>
      </c>
      <c r="R3384" t="s">
        <v>5397</v>
      </c>
      <c r="S3384">
        <v>10</v>
      </c>
      <c r="T3384" t="s">
        <v>203</v>
      </c>
      <c r="U3384" s="2">
        <v>455</v>
      </c>
      <c r="V3384" s="2">
        <v>377</v>
      </c>
      <c r="W3384" s="8">
        <v>6.1748552768294496E-2</v>
      </c>
      <c r="X3384" s="2">
        <v>17860</v>
      </c>
      <c r="Y3384" s="45"/>
      <c r="AC3384" s="1" t="str">
        <f>IF(Table13[[#This Row],[TCS MP]]&gt;=Table13[[#This Row],[BMP]],IF(Table13[[#This Row],[TCS MP]]&lt;=Table13[[#This Row],[EMP]],"Good","EMP"),"BMP")</f>
        <v>EMP</v>
      </c>
    </row>
    <row r="3385" spans="1:29" ht="24" customHeight="1" x14ac:dyDescent="0.25">
      <c r="A3385" t="s">
        <v>15622</v>
      </c>
      <c r="B3385" t="s">
        <v>20913</v>
      </c>
      <c r="C3385">
        <v>7443</v>
      </c>
      <c r="D3385" t="s">
        <v>17074</v>
      </c>
      <c r="E3385" t="s">
        <v>15623</v>
      </c>
      <c r="F3385" s="9">
        <f>Table13[[#This Row],[ToMeasure]]-Table13[[#This Row],[FromMeasure]]</f>
        <v>0.26948364000000002</v>
      </c>
      <c r="G3385" s="5" t="s">
        <v>5401</v>
      </c>
      <c r="H3385" s="35">
        <v>0</v>
      </c>
      <c r="I3385" s="56"/>
      <c r="J3385" t="s">
        <v>5392</v>
      </c>
      <c r="K3385" s="58" t="s">
        <v>203</v>
      </c>
      <c r="L3385" s="35">
        <v>0.26948364000000002</v>
      </c>
      <c r="M3385" s="56"/>
      <c r="N3385" t="s">
        <v>1930</v>
      </c>
      <c r="O3385" s="2">
        <v>7330</v>
      </c>
      <c r="P3385" s="2">
        <v>0</v>
      </c>
      <c r="Q3385" s="2">
        <v>7330</v>
      </c>
      <c r="R3385" t="s">
        <v>15624</v>
      </c>
      <c r="S3385">
        <v>13</v>
      </c>
      <c r="T3385" t="s">
        <v>203</v>
      </c>
      <c r="U3385" s="2">
        <v>227</v>
      </c>
      <c r="V3385" s="2">
        <v>884</v>
      </c>
      <c r="W3385" s="8">
        <v>0.15156889495225101</v>
      </c>
      <c r="X3385" s="2">
        <v>9716</v>
      </c>
      <c r="Y3385" s="45"/>
      <c r="AC3385" s="1" t="str">
        <f>IF(Table13[[#This Row],[TCS MP]]&gt;=Table13[[#This Row],[BMP]],IF(Table13[[#This Row],[TCS MP]]&lt;=Table13[[#This Row],[EMP]],"Good","EMP"),"BMP")</f>
        <v>EMP</v>
      </c>
    </row>
    <row r="3386" spans="1:29" ht="24" customHeight="1" x14ac:dyDescent="0.25">
      <c r="A3386" t="s">
        <v>5398</v>
      </c>
      <c r="C3386" t="s">
        <v>203</v>
      </c>
      <c r="D3386" t="s">
        <v>17074</v>
      </c>
      <c r="E3386" t="s">
        <v>5399</v>
      </c>
      <c r="F3386" s="9">
        <f>Table13[[#This Row],[ToMeasure]]-Table13[[#This Row],[FromMeasure]]</f>
        <v>3.8132819999999998E-2</v>
      </c>
      <c r="G3386" s="5" t="s">
        <v>5400</v>
      </c>
      <c r="H3386" s="35">
        <v>0</v>
      </c>
      <c r="I3386" s="56"/>
      <c r="J3386" t="s">
        <v>1766</v>
      </c>
      <c r="K3386" s="58" t="s">
        <v>203</v>
      </c>
      <c r="L3386" s="35">
        <v>3.8132819999999998E-2</v>
      </c>
      <c r="M3386" s="56"/>
      <c r="N3386" t="s">
        <v>5401</v>
      </c>
      <c r="O3386" s="2" t="s">
        <v>203</v>
      </c>
      <c r="P3386" s="2" t="s">
        <v>203</v>
      </c>
      <c r="Q3386" s="2" t="s">
        <v>203</v>
      </c>
      <c r="R3386" t="s">
        <v>203</v>
      </c>
      <c r="S3386" t="s">
        <v>203</v>
      </c>
      <c r="T3386" t="s">
        <v>203</v>
      </c>
      <c r="U3386" s="2" t="s">
        <v>203</v>
      </c>
      <c r="V3386" s="2" t="s">
        <v>203</v>
      </c>
      <c r="W3386" s="8" t="s">
        <v>203</v>
      </c>
      <c r="X3386" s="2" t="s">
        <v>203</v>
      </c>
      <c r="Y3386" s="45"/>
      <c r="AC3386" s="1" t="str">
        <f>IF(Table13[[#This Row],[TCS MP]]&gt;=Table13[[#This Row],[BMP]],IF(Table13[[#This Row],[TCS MP]]&lt;=Table13[[#This Row],[EMP]],"Good","EMP"),"BMP")</f>
        <v>EMP</v>
      </c>
    </row>
    <row r="3387" spans="1:29" ht="24" customHeight="1" x14ac:dyDescent="0.25">
      <c r="A3387" t="s">
        <v>15625</v>
      </c>
      <c r="C3387" t="s">
        <v>203</v>
      </c>
      <c r="D3387" t="s">
        <v>17074</v>
      </c>
      <c r="E3387" t="s">
        <v>15626</v>
      </c>
      <c r="F3387" s="9">
        <f>Table13[[#This Row],[ToMeasure]]-Table13[[#This Row],[FromMeasure]]</f>
        <v>2.956189E-2</v>
      </c>
      <c r="G3387" s="5" t="s">
        <v>15627</v>
      </c>
      <c r="H3387" s="35">
        <v>0</v>
      </c>
      <c r="I3387" s="56"/>
      <c r="J3387" t="s">
        <v>5392</v>
      </c>
      <c r="K3387" s="58" t="s">
        <v>203</v>
      </c>
      <c r="L3387" s="35">
        <v>2.956189E-2</v>
      </c>
      <c r="M3387" s="56"/>
      <c r="N3387" t="s">
        <v>5396</v>
      </c>
      <c r="O3387" s="2" t="s">
        <v>203</v>
      </c>
      <c r="P3387" s="2" t="s">
        <v>203</v>
      </c>
      <c r="Q3387" s="2" t="s">
        <v>203</v>
      </c>
      <c r="R3387" t="s">
        <v>203</v>
      </c>
      <c r="S3387" t="s">
        <v>203</v>
      </c>
      <c r="T3387" t="s">
        <v>203</v>
      </c>
      <c r="U3387" s="2" t="s">
        <v>203</v>
      </c>
      <c r="V3387" s="2" t="s">
        <v>203</v>
      </c>
      <c r="W3387" s="8" t="s">
        <v>203</v>
      </c>
      <c r="X3387" s="2" t="s">
        <v>203</v>
      </c>
      <c r="Y3387" s="45"/>
      <c r="AC3387" s="1" t="str">
        <f>IF(Table13[[#This Row],[TCS MP]]&gt;=Table13[[#This Row],[BMP]],IF(Table13[[#This Row],[TCS MP]]&lt;=Table13[[#This Row],[EMP]],"Good","EMP"),"BMP")</f>
        <v>EMP</v>
      </c>
    </row>
    <row r="3388" spans="1:29" ht="24" customHeight="1" x14ac:dyDescent="0.25">
      <c r="A3388" t="s">
        <v>12900</v>
      </c>
      <c r="C3388" t="s">
        <v>203</v>
      </c>
      <c r="D3388" t="s">
        <v>17074</v>
      </c>
      <c r="E3388" t="s">
        <v>12901</v>
      </c>
      <c r="F3388" s="9">
        <f>Table13[[#This Row],[ToMeasure]]-Table13[[#This Row],[FromMeasure]]</f>
        <v>4.0406169999999998E-2</v>
      </c>
      <c r="G3388" s="5" t="s">
        <v>12902</v>
      </c>
      <c r="H3388" s="35">
        <v>0</v>
      </c>
      <c r="I3388" s="56"/>
      <c r="J3388" t="s">
        <v>5391</v>
      </c>
      <c r="K3388" s="58" t="s">
        <v>203</v>
      </c>
      <c r="L3388" s="35">
        <v>4.0406169999999998E-2</v>
      </c>
      <c r="M3388" s="56"/>
      <c r="N3388" t="s">
        <v>5392</v>
      </c>
      <c r="O3388" s="2" t="s">
        <v>203</v>
      </c>
      <c r="P3388" s="2" t="s">
        <v>203</v>
      </c>
      <c r="Q3388" s="2" t="s">
        <v>203</v>
      </c>
      <c r="R3388" t="s">
        <v>203</v>
      </c>
      <c r="S3388" t="s">
        <v>203</v>
      </c>
      <c r="T3388" t="s">
        <v>203</v>
      </c>
      <c r="U3388" s="2" t="s">
        <v>203</v>
      </c>
      <c r="V3388" s="2" t="s">
        <v>203</v>
      </c>
      <c r="W3388" s="8" t="s">
        <v>203</v>
      </c>
      <c r="X3388" s="2" t="s">
        <v>203</v>
      </c>
      <c r="Y3388" s="45"/>
      <c r="AC3388" s="1" t="str">
        <f>IF(Table13[[#This Row],[TCS MP]]&gt;=Table13[[#This Row],[BMP]],IF(Table13[[#This Row],[TCS MP]]&lt;=Table13[[#This Row],[EMP]],"Good","EMP"),"BMP")</f>
        <v>EMP</v>
      </c>
    </row>
    <row r="3389" spans="1:29" ht="24" customHeight="1" x14ac:dyDescent="0.25">
      <c r="A3389" t="s">
        <v>15778</v>
      </c>
      <c r="C3389" t="s">
        <v>203</v>
      </c>
      <c r="D3389" t="s">
        <v>17074</v>
      </c>
      <c r="E3389" t="s">
        <v>15779</v>
      </c>
      <c r="F3389" s="9">
        <f>Table13[[#This Row],[ToMeasure]]-Table13[[#This Row],[FromMeasure]]</f>
        <v>2.7431219999999999E-2</v>
      </c>
      <c r="G3389" s="5" t="s">
        <v>15780</v>
      </c>
      <c r="H3389" s="35">
        <v>0</v>
      </c>
      <c r="I3389" s="56"/>
      <c r="J3389" t="s">
        <v>15620</v>
      </c>
      <c r="K3389" s="58" t="s">
        <v>203</v>
      </c>
      <c r="L3389" s="35">
        <v>2.7431219999999999E-2</v>
      </c>
      <c r="M3389" s="56"/>
      <c r="N3389" t="s">
        <v>1766</v>
      </c>
      <c r="O3389" s="2" t="s">
        <v>203</v>
      </c>
      <c r="P3389" s="2" t="s">
        <v>203</v>
      </c>
      <c r="Q3389" s="2" t="s">
        <v>203</v>
      </c>
      <c r="R3389" t="s">
        <v>203</v>
      </c>
      <c r="S3389" t="s">
        <v>203</v>
      </c>
      <c r="T3389" t="s">
        <v>203</v>
      </c>
      <c r="U3389" s="2" t="s">
        <v>203</v>
      </c>
      <c r="V3389" s="2" t="s">
        <v>203</v>
      </c>
      <c r="W3389" s="8" t="s">
        <v>203</v>
      </c>
      <c r="X3389" s="2" t="s">
        <v>203</v>
      </c>
      <c r="Y3389" s="45"/>
      <c r="AC3389" s="1" t="str">
        <f>IF(Table13[[#This Row],[TCS MP]]&gt;=Table13[[#This Row],[BMP]],IF(Table13[[#This Row],[TCS MP]]&lt;=Table13[[#This Row],[EMP]],"Good","EMP"),"BMP")</f>
        <v>EMP</v>
      </c>
    </row>
    <row r="3390" spans="1:29" ht="24" customHeight="1" x14ac:dyDescent="0.25">
      <c r="A3390" t="s">
        <v>12903</v>
      </c>
      <c r="B3390" t="s">
        <v>20872</v>
      </c>
      <c r="C3390">
        <v>7360</v>
      </c>
      <c r="D3390" t="s">
        <v>17074</v>
      </c>
      <c r="E3390" t="s">
        <v>12904</v>
      </c>
      <c r="F3390" s="9">
        <f>Table13[[#This Row],[ToMeasure]]-Table13[[#This Row],[FromMeasure]]</f>
        <v>0.21500242</v>
      </c>
      <c r="G3390" s="5" t="s">
        <v>12905</v>
      </c>
      <c r="H3390" s="35">
        <v>0</v>
      </c>
      <c r="I3390" s="56"/>
      <c r="J3390" t="s">
        <v>669</v>
      </c>
      <c r="K3390" s="58" t="s">
        <v>203</v>
      </c>
      <c r="L3390" s="35">
        <v>0.21500242</v>
      </c>
      <c r="M3390" s="56"/>
      <c r="N3390" t="s">
        <v>1768</v>
      </c>
      <c r="O3390" s="2">
        <v>5724</v>
      </c>
      <c r="P3390" s="2">
        <v>0</v>
      </c>
      <c r="Q3390" s="2">
        <v>5724</v>
      </c>
      <c r="R3390" t="s">
        <v>12906</v>
      </c>
      <c r="S3390">
        <v>11</v>
      </c>
      <c r="T3390" t="s">
        <v>203</v>
      </c>
      <c r="U3390" s="2">
        <v>193</v>
      </c>
      <c r="V3390" s="2">
        <v>161</v>
      </c>
      <c r="W3390" s="8">
        <v>6.1844863731656187E-2</v>
      </c>
      <c r="X3390" s="2">
        <v>7587</v>
      </c>
      <c r="Y3390" s="45"/>
      <c r="AC3390" s="1" t="str">
        <f>IF(Table13[[#This Row],[TCS MP]]&gt;=Table13[[#This Row],[BMP]],IF(Table13[[#This Row],[TCS MP]]&lt;=Table13[[#This Row],[EMP]],"Good","EMP"),"BMP")</f>
        <v>EMP</v>
      </c>
    </row>
    <row r="3391" spans="1:29" ht="24" customHeight="1" x14ac:dyDescent="0.25">
      <c r="A3391" t="s">
        <v>12907</v>
      </c>
      <c r="B3391" t="s">
        <v>20874</v>
      </c>
      <c r="C3391">
        <v>7362</v>
      </c>
      <c r="D3391" t="s">
        <v>17074</v>
      </c>
      <c r="E3391" t="s">
        <v>12908</v>
      </c>
      <c r="F3391" s="9">
        <f>Table13[[#This Row],[ToMeasure]]-Table13[[#This Row],[FromMeasure]]</f>
        <v>0.24780969999999999</v>
      </c>
      <c r="G3391" s="5" t="s">
        <v>5405</v>
      </c>
      <c r="H3391" s="35">
        <v>0</v>
      </c>
      <c r="I3391" s="56"/>
      <c r="J3391" t="s">
        <v>1930</v>
      </c>
      <c r="K3391" s="58" t="s">
        <v>203</v>
      </c>
      <c r="L3391" s="35">
        <v>0.24780969999999999</v>
      </c>
      <c r="M3391" s="56"/>
      <c r="N3391" t="s">
        <v>5404</v>
      </c>
      <c r="O3391" s="2">
        <v>10148</v>
      </c>
      <c r="P3391" s="2">
        <v>0</v>
      </c>
      <c r="Q3391" s="2">
        <v>10148</v>
      </c>
      <c r="R3391" t="s">
        <v>12909</v>
      </c>
      <c r="S3391">
        <v>16</v>
      </c>
      <c r="T3391" t="s">
        <v>203</v>
      </c>
      <c r="U3391" s="2">
        <v>342</v>
      </c>
      <c r="V3391" s="2">
        <v>281</v>
      </c>
      <c r="W3391" s="8">
        <v>6.1391407173827357E-2</v>
      </c>
      <c r="X3391" s="2">
        <v>13451</v>
      </c>
      <c r="Y3391" s="45"/>
      <c r="AC3391" s="1" t="str">
        <f>IF(Table13[[#This Row],[TCS MP]]&gt;=Table13[[#This Row],[BMP]],IF(Table13[[#This Row],[TCS MP]]&lt;=Table13[[#This Row],[EMP]],"Good","EMP"),"BMP")</f>
        <v>EMP</v>
      </c>
    </row>
    <row r="3392" spans="1:29" ht="24" customHeight="1" x14ac:dyDescent="0.25">
      <c r="A3392" t="s">
        <v>12910</v>
      </c>
      <c r="B3392" t="s">
        <v>20873</v>
      </c>
      <c r="C3392">
        <v>7361</v>
      </c>
      <c r="D3392" t="s">
        <v>17074</v>
      </c>
      <c r="E3392" t="s">
        <v>12911</v>
      </c>
      <c r="F3392" s="9">
        <f>Table13[[#This Row],[ToMeasure]]-Table13[[#This Row],[FromMeasure]]</f>
        <v>0.25591448</v>
      </c>
      <c r="G3392" s="5" t="s">
        <v>12912</v>
      </c>
      <c r="H3392" s="35">
        <v>0</v>
      </c>
      <c r="I3392" s="56"/>
      <c r="J3392" t="s">
        <v>1768</v>
      </c>
      <c r="K3392" s="58" t="s">
        <v>203</v>
      </c>
      <c r="L3392" s="35">
        <v>0.25591448</v>
      </c>
      <c r="M3392" s="56"/>
      <c r="N3392" t="s">
        <v>669</v>
      </c>
      <c r="O3392" s="2">
        <v>9025</v>
      </c>
      <c r="P3392" s="2">
        <v>0</v>
      </c>
      <c r="Q3392" s="2">
        <v>9025</v>
      </c>
      <c r="R3392" t="s">
        <v>12913</v>
      </c>
      <c r="S3392">
        <v>16</v>
      </c>
      <c r="T3392" t="s">
        <v>203</v>
      </c>
      <c r="U3392" s="2">
        <v>279</v>
      </c>
      <c r="V3392" s="2">
        <v>1086</v>
      </c>
      <c r="W3392" s="8">
        <v>0.15124653739612187</v>
      </c>
      <c r="X3392" s="2">
        <v>11963</v>
      </c>
      <c r="Y3392" s="45"/>
      <c r="AC3392" s="1" t="str">
        <f>IF(Table13[[#This Row],[TCS MP]]&gt;=Table13[[#This Row],[BMP]],IF(Table13[[#This Row],[TCS MP]]&lt;=Table13[[#This Row],[EMP]],"Good","EMP"),"BMP")</f>
        <v>EMP</v>
      </c>
    </row>
    <row r="3393" spans="1:29" ht="24" customHeight="1" x14ac:dyDescent="0.25">
      <c r="A3393" t="s">
        <v>5402</v>
      </c>
      <c r="B3393" t="s">
        <v>20875</v>
      </c>
      <c r="C3393">
        <v>7363</v>
      </c>
      <c r="D3393" t="s">
        <v>17074</v>
      </c>
      <c r="E3393" t="s">
        <v>5403</v>
      </c>
      <c r="F3393" s="9">
        <f>Table13[[#This Row],[ToMeasure]]-Table13[[#This Row],[FromMeasure]]</f>
        <v>0.26148512000000002</v>
      </c>
      <c r="G3393" s="5" t="s">
        <v>5404</v>
      </c>
      <c r="H3393" s="35">
        <v>0</v>
      </c>
      <c r="I3393" s="56"/>
      <c r="J3393" t="s">
        <v>5405</v>
      </c>
      <c r="K3393" s="58" t="s">
        <v>203</v>
      </c>
      <c r="L3393" s="35">
        <v>0.26148512000000002</v>
      </c>
      <c r="M3393" s="56"/>
      <c r="N3393" t="s">
        <v>1930</v>
      </c>
      <c r="O3393" s="2">
        <v>6458</v>
      </c>
      <c r="P3393" s="2">
        <v>0</v>
      </c>
      <c r="Q3393" s="2">
        <v>6458</v>
      </c>
      <c r="R3393" t="s">
        <v>5406</v>
      </c>
      <c r="S3393">
        <v>12</v>
      </c>
      <c r="T3393" t="s">
        <v>203</v>
      </c>
      <c r="U3393" s="2">
        <v>201</v>
      </c>
      <c r="V3393" s="2">
        <v>778</v>
      </c>
      <c r="W3393" s="8">
        <v>0.15159492102818209</v>
      </c>
      <c r="X3393" s="2">
        <v>8560</v>
      </c>
      <c r="Y3393" s="45"/>
      <c r="AC3393" s="1" t="str">
        <f>IF(Table13[[#This Row],[TCS MP]]&gt;=Table13[[#This Row],[BMP]],IF(Table13[[#This Row],[TCS MP]]&lt;=Table13[[#This Row],[EMP]],"Good","EMP"),"BMP")</f>
        <v>EMP</v>
      </c>
    </row>
    <row r="3394" spans="1:29" ht="24" customHeight="1" x14ac:dyDescent="0.25">
      <c r="A3394" t="s">
        <v>15781</v>
      </c>
      <c r="B3394" t="s">
        <v>20877</v>
      </c>
      <c r="C3394">
        <v>7370</v>
      </c>
      <c r="D3394" t="s">
        <v>17074</v>
      </c>
      <c r="E3394" t="s">
        <v>15782</v>
      </c>
      <c r="F3394" s="9">
        <f>Table13[[#This Row],[ToMeasure]]-Table13[[#This Row],[FromMeasure]]</f>
        <v>0.22568010999999999</v>
      </c>
      <c r="G3394" s="5" t="s">
        <v>15783</v>
      </c>
      <c r="H3394" s="35">
        <v>0</v>
      </c>
      <c r="I3394" s="56"/>
      <c r="J3394" t="s">
        <v>669</v>
      </c>
      <c r="K3394" s="58" t="s">
        <v>203</v>
      </c>
      <c r="L3394" s="35">
        <v>0.22568010999999999</v>
      </c>
      <c r="M3394" s="56"/>
      <c r="N3394" t="s">
        <v>5410</v>
      </c>
      <c r="O3394" s="2">
        <v>7046</v>
      </c>
      <c r="P3394" s="2">
        <v>0</v>
      </c>
      <c r="Q3394" s="2">
        <v>7046</v>
      </c>
      <c r="R3394" t="s">
        <v>15784</v>
      </c>
      <c r="S3394">
        <v>9</v>
      </c>
      <c r="T3394" t="s">
        <v>203</v>
      </c>
      <c r="U3394" s="2">
        <v>238</v>
      </c>
      <c r="V3394" s="2">
        <v>198</v>
      </c>
      <c r="W3394" s="8">
        <v>6.1879080329264834E-2</v>
      </c>
      <c r="X3394" s="2">
        <v>9340</v>
      </c>
      <c r="Y3394" s="45"/>
      <c r="AC3394" s="1" t="str">
        <f>IF(Table13[[#This Row],[TCS MP]]&gt;=Table13[[#This Row],[BMP]],IF(Table13[[#This Row],[TCS MP]]&lt;=Table13[[#This Row],[EMP]],"Good","EMP"),"BMP")</f>
        <v>EMP</v>
      </c>
    </row>
    <row r="3395" spans="1:29" ht="24" customHeight="1" x14ac:dyDescent="0.25">
      <c r="A3395" t="s">
        <v>15785</v>
      </c>
      <c r="B3395" t="s">
        <v>20879</v>
      </c>
      <c r="C3395">
        <v>7372</v>
      </c>
      <c r="D3395" t="s">
        <v>17074</v>
      </c>
      <c r="E3395" t="s">
        <v>15786</v>
      </c>
      <c r="F3395" s="9">
        <f>Table13[[#This Row],[ToMeasure]]-Table13[[#This Row],[FromMeasure]]</f>
        <v>0.23923348999999999</v>
      </c>
      <c r="G3395" s="5" t="s">
        <v>15787</v>
      </c>
      <c r="H3395" s="35">
        <v>0</v>
      </c>
      <c r="I3395" s="56"/>
      <c r="J3395" t="s">
        <v>1930</v>
      </c>
      <c r="K3395" s="58" t="s">
        <v>203</v>
      </c>
      <c r="L3395" s="35">
        <v>0.23923348999999999</v>
      </c>
      <c r="M3395" s="56"/>
      <c r="N3395" t="s">
        <v>5410</v>
      </c>
      <c r="O3395" s="2">
        <v>10851</v>
      </c>
      <c r="P3395" s="2">
        <v>0</v>
      </c>
      <c r="Q3395" s="2">
        <v>10851</v>
      </c>
      <c r="R3395" t="s">
        <v>15788</v>
      </c>
      <c r="S3395">
        <v>8</v>
      </c>
      <c r="T3395" t="s">
        <v>203</v>
      </c>
      <c r="U3395" s="2">
        <v>364</v>
      </c>
      <c r="V3395" s="2">
        <v>303</v>
      </c>
      <c r="W3395" s="8">
        <v>6.146898903326882E-2</v>
      </c>
      <c r="X3395" s="2">
        <v>14383</v>
      </c>
      <c r="Y3395" s="45"/>
      <c r="AC3395" s="1" t="str">
        <f>IF(Table13[[#This Row],[TCS MP]]&gt;=Table13[[#This Row],[BMP]],IF(Table13[[#This Row],[TCS MP]]&lt;=Table13[[#This Row],[EMP]],"Good","EMP"),"BMP")</f>
        <v>EMP</v>
      </c>
    </row>
    <row r="3396" spans="1:29" ht="24" customHeight="1" x14ac:dyDescent="0.25">
      <c r="A3396" t="s">
        <v>5407</v>
      </c>
      <c r="B3396" t="s">
        <v>20878</v>
      </c>
      <c r="C3396">
        <v>7371</v>
      </c>
      <c r="D3396" t="s">
        <v>17074</v>
      </c>
      <c r="E3396" t="s">
        <v>5408</v>
      </c>
      <c r="F3396" s="9">
        <f>Table13[[#This Row],[ToMeasure]]-Table13[[#This Row],[FromMeasure]]</f>
        <v>0.23089756</v>
      </c>
      <c r="G3396" s="5" t="s">
        <v>5409</v>
      </c>
      <c r="H3396" s="35">
        <v>0</v>
      </c>
      <c r="I3396" s="56"/>
      <c r="J3396" t="s">
        <v>5410</v>
      </c>
      <c r="K3396" s="58" t="s">
        <v>203</v>
      </c>
      <c r="L3396" s="35">
        <v>0.23089756</v>
      </c>
      <c r="M3396" s="56"/>
      <c r="N3396" t="s">
        <v>669</v>
      </c>
      <c r="O3396" s="2">
        <v>10549</v>
      </c>
      <c r="P3396" s="2">
        <v>0</v>
      </c>
      <c r="Q3396" s="2">
        <v>10549</v>
      </c>
      <c r="R3396" t="s">
        <v>5411</v>
      </c>
      <c r="S3396">
        <v>9</v>
      </c>
      <c r="T3396" t="s">
        <v>203</v>
      </c>
      <c r="U3396" s="2">
        <v>329</v>
      </c>
      <c r="V3396" s="2">
        <v>1272</v>
      </c>
      <c r="W3396" s="8">
        <v>0.15176794008910796</v>
      </c>
      <c r="X3396" s="2">
        <v>13983</v>
      </c>
      <c r="Y3396" s="45"/>
      <c r="AC3396" s="1" t="str">
        <f>IF(Table13[[#This Row],[TCS MP]]&gt;=Table13[[#This Row],[BMP]],IF(Table13[[#This Row],[TCS MP]]&lt;=Table13[[#This Row],[EMP]],"Good","EMP"),"BMP")</f>
        <v>EMP</v>
      </c>
    </row>
    <row r="3397" spans="1:29" ht="24" customHeight="1" x14ac:dyDescent="0.25">
      <c r="A3397" t="s">
        <v>5412</v>
      </c>
      <c r="B3397" t="s">
        <v>20880</v>
      </c>
      <c r="C3397">
        <v>7373</v>
      </c>
      <c r="D3397" t="s">
        <v>17074</v>
      </c>
      <c r="E3397" t="s">
        <v>5413</v>
      </c>
      <c r="F3397" s="9">
        <f>Table13[[#This Row],[ToMeasure]]-Table13[[#This Row],[FromMeasure]]</f>
        <v>0.22882393000000001</v>
      </c>
      <c r="G3397" s="5" t="s">
        <v>5414</v>
      </c>
      <c r="H3397" s="35">
        <v>0</v>
      </c>
      <c r="I3397" s="56"/>
      <c r="J3397" t="s">
        <v>5410</v>
      </c>
      <c r="K3397" s="58" t="s">
        <v>203</v>
      </c>
      <c r="L3397" s="35">
        <v>0.22882393000000001</v>
      </c>
      <c r="M3397" s="56"/>
      <c r="N3397" t="s">
        <v>1930</v>
      </c>
      <c r="O3397" s="2">
        <v>6330</v>
      </c>
      <c r="P3397" s="2">
        <v>0</v>
      </c>
      <c r="Q3397" s="2">
        <v>6330</v>
      </c>
      <c r="R3397" t="s">
        <v>5415</v>
      </c>
      <c r="S3397">
        <v>9</v>
      </c>
      <c r="T3397" t="s">
        <v>203</v>
      </c>
      <c r="U3397" s="2">
        <v>197</v>
      </c>
      <c r="V3397" s="2">
        <v>765</v>
      </c>
      <c r="W3397" s="8">
        <v>0.15197472353870459</v>
      </c>
      <c r="X3397" s="2">
        <v>8391</v>
      </c>
      <c r="Y3397" s="45"/>
      <c r="AC3397" s="1" t="str">
        <f>IF(Table13[[#This Row],[TCS MP]]&gt;=Table13[[#This Row],[BMP]],IF(Table13[[#This Row],[TCS MP]]&lt;=Table13[[#This Row],[EMP]],"Good","EMP"),"BMP")</f>
        <v>EMP</v>
      </c>
    </row>
    <row r="3398" spans="1:29" ht="24" customHeight="1" x14ac:dyDescent="0.25">
      <c r="A3398" t="s">
        <v>5416</v>
      </c>
      <c r="B3398" t="s">
        <v>20882</v>
      </c>
      <c r="C3398">
        <v>7380</v>
      </c>
      <c r="D3398" t="s">
        <v>17074</v>
      </c>
      <c r="E3398" t="s">
        <v>5417</v>
      </c>
      <c r="F3398" s="9">
        <f>Table13[[#This Row],[ToMeasure]]-Table13[[#This Row],[FromMeasure]]</f>
        <v>0.24508890999999999</v>
      </c>
      <c r="G3398" s="5" t="s">
        <v>5418</v>
      </c>
      <c r="H3398" s="35">
        <v>0</v>
      </c>
      <c r="I3398" s="56"/>
      <c r="J3398" t="s">
        <v>669</v>
      </c>
      <c r="K3398" s="58" t="s">
        <v>203</v>
      </c>
      <c r="L3398" s="35">
        <v>0.24508890999999999</v>
      </c>
      <c r="M3398" s="56"/>
      <c r="N3398" t="s">
        <v>5419</v>
      </c>
      <c r="O3398" s="2">
        <v>5836</v>
      </c>
      <c r="P3398" s="2">
        <v>0</v>
      </c>
      <c r="Q3398" s="2">
        <v>5836</v>
      </c>
      <c r="R3398" t="s">
        <v>5420</v>
      </c>
      <c r="S3398">
        <v>9</v>
      </c>
      <c r="T3398" t="s">
        <v>203</v>
      </c>
      <c r="U3398" s="2">
        <v>197</v>
      </c>
      <c r="V3398" s="2">
        <v>164</v>
      </c>
      <c r="W3398" s="8">
        <v>6.1857436600411243E-2</v>
      </c>
      <c r="X3398" s="2">
        <v>7736</v>
      </c>
      <c r="Y3398" s="45"/>
      <c r="AC3398" s="1" t="str">
        <f>IF(Table13[[#This Row],[TCS MP]]&gt;=Table13[[#This Row],[BMP]],IF(Table13[[#This Row],[TCS MP]]&lt;=Table13[[#This Row],[EMP]],"Good","EMP"),"BMP")</f>
        <v>EMP</v>
      </c>
    </row>
    <row r="3399" spans="1:29" ht="24" customHeight="1" x14ac:dyDescent="0.25">
      <c r="A3399" t="s">
        <v>12914</v>
      </c>
      <c r="B3399" t="s">
        <v>20884</v>
      </c>
      <c r="C3399">
        <v>7382</v>
      </c>
      <c r="D3399" t="s">
        <v>17074</v>
      </c>
      <c r="E3399" t="s">
        <v>12915</v>
      </c>
      <c r="F3399" s="9">
        <f>Table13[[#This Row],[ToMeasure]]-Table13[[#This Row],[FromMeasure]]</f>
        <v>0.21497937</v>
      </c>
      <c r="G3399" s="5" t="s">
        <v>12916</v>
      </c>
      <c r="H3399" s="35">
        <v>0</v>
      </c>
      <c r="I3399" s="56"/>
      <c r="J3399" t="s">
        <v>1930</v>
      </c>
      <c r="K3399" s="58" t="s">
        <v>203</v>
      </c>
      <c r="L3399" s="35">
        <v>0.21497937</v>
      </c>
      <c r="M3399" s="56"/>
      <c r="N3399" t="s">
        <v>12917</v>
      </c>
      <c r="O3399" s="2">
        <v>6648</v>
      </c>
      <c r="P3399" s="2">
        <v>0</v>
      </c>
      <c r="Q3399" s="2">
        <v>6648</v>
      </c>
      <c r="R3399" t="s">
        <v>12918</v>
      </c>
      <c r="S3399">
        <v>8</v>
      </c>
      <c r="T3399" t="s">
        <v>203</v>
      </c>
      <c r="U3399" s="2">
        <v>225</v>
      </c>
      <c r="V3399" s="2">
        <v>186</v>
      </c>
      <c r="W3399" s="8">
        <v>6.1823104693140792E-2</v>
      </c>
      <c r="X3399" s="2">
        <v>8812</v>
      </c>
      <c r="Y3399" s="45"/>
      <c r="AC3399" s="1" t="str">
        <f>IF(Table13[[#This Row],[TCS MP]]&gt;=Table13[[#This Row],[BMP]],IF(Table13[[#This Row],[TCS MP]]&lt;=Table13[[#This Row],[EMP]],"Good","EMP"),"BMP")</f>
        <v>EMP</v>
      </c>
    </row>
    <row r="3400" spans="1:29" ht="24" customHeight="1" x14ac:dyDescent="0.25">
      <c r="A3400" t="s">
        <v>12919</v>
      </c>
      <c r="B3400" t="s">
        <v>20883</v>
      </c>
      <c r="C3400">
        <v>7381</v>
      </c>
      <c r="D3400" t="s">
        <v>17074</v>
      </c>
      <c r="E3400" t="s">
        <v>12920</v>
      </c>
      <c r="F3400" s="9">
        <f>Table13[[#This Row],[ToMeasure]]-Table13[[#This Row],[FromMeasure]]</f>
        <v>0.22514212</v>
      </c>
      <c r="G3400" s="5" t="s">
        <v>5419</v>
      </c>
      <c r="H3400" s="35">
        <v>0</v>
      </c>
      <c r="I3400" s="56"/>
      <c r="J3400" t="s">
        <v>5418</v>
      </c>
      <c r="K3400" s="58" t="s">
        <v>203</v>
      </c>
      <c r="L3400" s="35">
        <v>0.22514212</v>
      </c>
      <c r="M3400" s="56"/>
      <c r="N3400" t="s">
        <v>669</v>
      </c>
      <c r="O3400" s="2">
        <v>6297</v>
      </c>
      <c r="P3400" s="2">
        <v>0</v>
      </c>
      <c r="Q3400" s="2">
        <v>6297</v>
      </c>
      <c r="R3400" t="s">
        <v>12921</v>
      </c>
      <c r="S3400">
        <v>9</v>
      </c>
      <c r="T3400" t="s">
        <v>203</v>
      </c>
      <c r="U3400" s="2">
        <v>195</v>
      </c>
      <c r="V3400" s="2">
        <v>759</v>
      </c>
      <c r="W3400" s="8">
        <v>0.15150071462601239</v>
      </c>
      <c r="X3400" s="2">
        <v>8347</v>
      </c>
      <c r="Y3400" s="45"/>
      <c r="AC3400" s="1" t="str">
        <f>IF(Table13[[#This Row],[TCS MP]]&gt;=Table13[[#This Row],[BMP]],IF(Table13[[#This Row],[TCS MP]]&lt;=Table13[[#This Row],[EMP]],"Good","EMP"),"BMP")</f>
        <v>EMP</v>
      </c>
    </row>
    <row r="3401" spans="1:29" ht="24" customHeight="1" x14ac:dyDescent="0.25">
      <c r="A3401" t="s">
        <v>15628</v>
      </c>
      <c r="B3401" t="s">
        <v>20885</v>
      </c>
      <c r="C3401">
        <v>7383</v>
      </c>
      <c r="D3401" t="s">
        <v>17074</v>
      </c>
      <c r="E3401" t="s">
        <v>15629</v>
      </c>
      <c r="F3401" s="9">
        <f>Table13[[#This Row],[ToMeasure]]-Table13[[#This Row],[FromMeasure]]</f>
        <v>0.22203875000000001</v>
      </c>
      <c r="G3401" s="5" t="s">
        <v>12917</v>
      </c>
      <c r="H3401" s="35">
        <v>0</v>
      </c>
      <c r="I3401" s="56"/>
      <c r="J3401" t="s">
        <v>12916</v>
      </c>
      <c r="K3401" s="58" t="s">
        <v>203</v>
      </c>
      <c r="L3401" s="35">
        <v>0.22203875000000001</v>
      </c>
      <c r="M3401" s="56"/>
      <c r="N3401" t="s">
        <v>1930</v>
      </c>
      <c r="O3401" s="2">
        <v>5672</v>
      </c>
      <c r="P3401" s="2">
        <v>0</v>
      </c>
      <c r="Q3401" s="2">
        <v>5672</v>
      </c>
      <c r="R3401" t="s">
        <v>15630</v>
      </c>
      <c r="S3401">
        <v>9</v>
      </c>
      <c r="T3401" t="s">
        <v>203</v>
      </c>
      <c r="U3401" s="2">
        <v>175</v>
      </c>
      <c r="V3401" s="2">
        <v>684</v>
      </c>
      <c r="W3401" s="8">
        <v>0.15144569816643158</v>
      </c>
      <c r="X3401" s="2">
        <v>7518</v>
      </c>
      <c r="Y3401" s="45"/>
      <c r="AC3401" s="1" t="str">
        <f>IF(Table13[[#This Row],[TCS MP]]&gt;=Table13[[#This Row],[BMP]],IF(Table13[[#This Row],[TCS MP]]&lt;=Table13[[#This Row],[EMP]],"Good","EMP"),"BMP")</f>
        <v>EMP</v>
      </c>
    </row>
    <row r="3402" spans="1:29" ht="24" customHeight="1" x14ac:dyDescent="0.25">
      <c r="A3402" t="s">
        <v>12922</v>
      </c>
      <c r="B3402" t="s">
        <v>20887</v>
      </c>
      <c r="C3402">
        <v>7390</v>
      </c>
      <c r="D3402" t="s">
        <v>17074</v>
      </c>
      <c r="E3402" t="s">
        <v>12923</v>
      </c>
      <c r="F3402" s="9">
        <f>Table13[[#This Row],[ToMeasure]]-Table13[[#This Row],[FromMeasure]]</f>
        <v>0.24493189000000001</v>
      </c>
      <c r="G3402" s="5" t="s">
        <v>12924</v>
      </c>
      <c r="H3402" s="35">
        <v>0</v>
      </c>
      <c r="I3402" s="56"/>
      <c r="J3402" t="s">
        <v>669</v>
      </c>
      <c r="K3402" s="58" t="s">
        <v>203</v>
      </c>
      <c r="L3402" s="35">
        <v>0.24493189000000001</v>
      </c>
      <c r="M3402" s="56"/>
      <c r="N3402" t="s">
        <v>12925</v>
      </c>
      <c r="O3402" s="2">
        <v>10021</v>
      </c>
      <c r="P3402" s="2">
        <v>0</v>
      </c>
      <c r="Q3402" s="2">
        <v>10021</v>
      </c>
      <c r="R3402" t="s">
        <v>12926</v>
      </c>
      <c r="S3402">
        <v>11</v>
      </c>
      <c r="T3402" t="s">
        <v>203</v>
      </c>
      <c r="U3402" s="2">
        <v>342</v>
      </c>
      <c r="V3402" s="2">
        <v>281</v>
      </c>
      <c r="W3402" s="8">
        <v>6.2169444167248775E-2</v>
      </c>
      <c r="X3402" s="2">
        <v>13283</v>
      </c>
      <c r="Y3402" s="45"/>
      <c r="AC3402" s="1" t="str">
        <f>IF(Table13[[#This Row],[TCS MP]]&gt;=Table13[[#This Row],[BMP]],IF(Table13[[#This Row],[TCS MP]]&lt;=Table13[[#This Row],[EMP]],"Good","EMP"),"BMP")</f>
        <v>EMP</v>
      </c>
    </row>
    <row r="3403" spans="1:29" ht="24" customHeight="1" x14ac:dyDescent="0.25">
      <c r="A3403" t="s">
        <v>12927</v>
      </c>
      <c r="B3403" t="s">
        <v>20889</v>
      </c>
      <c r="C3403">
        <v>7392</v>
      </c>
      <c r="D3403" t="s">
        <v>17074</v>
      </c>
      <c r="E3403" t="s">
        <v>12928</v>
      </c>
      <c r="F3403" s="9">
        <f>Table13[[#This Row],[ToMeasure]]-Table13[[#This Row],[FromMeasure]]</f>
        <v>0.25489201</v>
      </c>
      <c r="G3403" s="5" t="s">
        <v>12929</v>
      </c>
      <c r="H3403" s="35">
        <v>0</v>
      </c>
      <c r="I3403" s="56"/>
      <c r="J3403" t="s">
        <v>1930</v>
      </c>
      <c r="K3403" s="58" t="s">
        <v>203</v>
      </c>
      <c r="L3403" s="35">
        <v>0.25489201</v>
      </c>
      <c r="M3403" s="56"/>
      <c r="N3403" t="s">
        <v>12925</v>
      </c>
      <c r="O3403" s="2">
        <v>8415</v>
      </c>
      <c r="P3403" s="2">
        <v>0</v>
      </c>
      <c r="Q3403" s="2">
        <v>8415</v>
      </c>
      <c r="R3403" t="s">
        <v>12930</v>
      </c>
      <c r="S3403">
        <v>10</v>
      </c>
      <c r="T3403" t="s">
        <v>203</v>
      </c>
      <c r="U3403" s="2">
        <v>285</v>
      </c>
      <c r="V3403" s="2">
        <v>237</v>
      </c>
      <c r="W3403" s="8">
        <v>6.2032085561497328E-2</v>
      </c>
      <c r="X3403" s="2">
        <v>11154</v>
      </c>
      <c r="Y3403" s="45"/>
      <c r="AC3403" s="1" t="str">
        <f>IF(Table13[[#This Row],[TCS MP]]&gt;=Table13[[#This Row],[BMP]],IF(Table13[[#This Row],[TCS MP]]&lt;=Table13[[#This Row],[EMP]],"Good","EMP"),"BMP")</f>
        <v>EMP</v>
      </c>
    </row>
    <row r="3404" spans="1:29" ht="24" customHeight="1" x14ac:dyDescent="0.25">
      <c r="A3404" t="s">
        <v>15631</v>
      </c>
      <c r="B3404" t="s">
        <v>20888</v>
      </c>
      <c r="C3404">
        <v>7391</v>
      </c>
      <c r="D3404" t="s">
        <v>17074</v>
      </c>
      <c r="E3404" t="s">
        <v>15632</v>
      </c>
      <c r="F3404" s="9">
        <f>Table13[[#This Row],[ToMeasure]]-Table13[[#This Row],[FromMeasure]]</f>
        <v>0.22648415999999999</v>
      </c>
      <c r="G3404" s="5" t="s">
        <v>15633</v>
      </c>
      <c r="H3404" s="35">
        <v>0</v>
      </c>
      <c r="I3404" s="56"/>
      <c r="J3404" t="s">
        <v>12925</v>
      </c>
      <c r="K3404" s="58" t="s">
        <v>203</v>
      </c>
      <c r="L3404" s="35">
        <v>0.22648415999999999</v>
      </c>
      <c r="M3404" s="56"/>
      <c r="N3404" t="s">
        <v>669</v>
      </c>
      <c r="O3404" s="2">
        <v>6874</v>
      </c>
      <c r="P3404" s="2">
        <v>0</v>
      </c>
      <c r="Q3404" s="2">
        <v>6874</v>
      </c>
      <c r="R3404" t="s">
        <v>15634</v>
      </c>
      <c r="S3404">
        <v>10</v>
      </c>
      <c r="T3404" t="s">
        <v>203</v>
      </c>
      <c r="U3404" s="2">
        <v>214</v>
      </c>
      <c r="V3404" s="2">
        <v>831</v>
      </c>
      <c r="W3404" s="8">
        <v>0.15202211230724469</v>
      </c>
      <c r="X3404" s="2">
        <v>9112</v>
      </c>
      <c r="Y3404" s="45"/>
      <c r="AC3404" s="1" t="str">
        <f>IF(Table13[[#This Row],[TCS MP]]&gt;=Table13[[#This Row],[BMP]],IF(Table13[[#This Row],[TCS MP]]&lt;=Table13[[#This Row],[EMP]],"Good","EMP"),"BMP")</f>
        <v>EMP</v>
      </c>
    </row>
    <row r="3405" spans="1:29" ht="24" customHeight="1" x14ac:dyDescent="0.25">
      <c r="A3405" t="s">
        <v>5421</v>
      </c>
      <c r="B3405" t="s">
        <v>20890</v>
      </c>
      <c r="C3405">
        <v>7393</v>
      </c>
      <c r="D3405" t="s">
        <v>17074</v>
      </c>
      <c r="E3405" t="s">
        <v>5422</v>
      </c>
      <c r="F3405" s="9">
        <f>Table13[[#This Row],[ToMeasure]]-Table13[[#This Row],[FromMeasure]]</f>
        <v>0.25371247000000002</v>
      </c>
      <c r="G3405" s="5" t="s">
        <v>5423</v>
      </c>
      <c r="H3405" s="35">
        <v>0</v>
      </c>
      <c r="I3405" s="56"/>
      <c r="J3405" t="s">
        <v>5424</v>
      </c>
      <c r="K3405" s="58" t="s">
        <v>203</v>
      </c>
      <c r="L3405" s="35">
        <v>0.25371247000000002</v>
      </c>
      <c r="M3405" s="56"/>
      <c r="N3405" t="s">
        <v>1930</v>
      </c>
      <c r="O3405" s="2">
        <v>8539</v>
      </c>
      <c r="P3405" s="2">
        <v>0</v>
      </c>
      <c r="Q3405" s="2">
        <v>8539</v>
      </c>
      <c r="R3405" t="s">
        <v>5425</v>
      </c>
      <c r="S3405">
        <v>9</v>
      </c>
      <c r="T3405" t="s">
        <v>203</v>
      </c>
      <c r="U3405" s="2">
        <v>266</v>
      </c>
      <c r="V3405" s="2">
        <v>1032</v>
      </c>
      <c r="W3405" s="8">
        <v>0.15200843190069094</v>
      </c>
      <c r="X3405" s="2">
        <v>11319</v>
      </c>
      <c r="Y3405" s="45"/>
      <c r="AC3405" s="1" t="str">
        <f>IF(Table13[[#This Row],[TCS MP]]&gt;=Table13[[#This Row],[BMP]],IF(Table13[[#This Row],[TCS MP]]&lt;=Table13[[#This Row],[EMP]],"Good","EMP"),"BMP")</f>
        <v>EMP</v>
      </c>
    </row>
    <row r="3406" spans="1:29" ht="24" customHeight="1" x14ac:dyDescent="0.25">
      <c r="A3406" t="s">
        <v>12931</v>
      </c>
      <c r="B3406" t="s">
        <v>20892</v>
      </c>
      <c r="C3406">
        <v>7400</v>
      </c>
      <c r="D3406" t="s">
        <v>17074</v>
      </c>
      <c r="E3406" t="s">
        <v>12932</v>
      </c>
      <c r="F3406" s="9">
        <f>Table13[[#This Row],[ToMeasure]]-Table13[[#This Row],[FromMeasure]]</f>
        <v>0.23518284</v>
      </c>
      <c r="G3406" s="5" t="s">
        <v>12933</v>
      </c>
      <c r="H3406" s="35">
        <v>0</v>
      </c>
      <c r="I3406" s="56"/>
      <c r="J3406" t="s">
        <v>669</v>
      </c>
      <c r="K3406" s="58" t="s">
        <v>203</v>
      </c>
      <c r="L3406" s="35">
        <v>0.23518284</v>
      </c>
      <c r="M3406" s="56"/>
      <c r="N3406" t="s">
        <v>10614</v>
      </c>
      <c r="O3406" s="2">
        <v>11311</v>
      </c>
      <c r="P3406" s="2">
        <v>0</v>
      </c>
      <c r="Q3406" s="2">
        <v>11311</v>
      </c>
      <c r="R3406" t="s">
        <v>12934</v>
      </c>
      <c r="S3406">
        <v>11</v>
      </c>
      <c r="T3406" t="s">
        <v>203</v>
      </c>
      <c r="U3406" s="2">
        <v>379</v>
      </c>
      <c r="V3406" s="2">
        <v>314</v>
      </c>
      <c r="W3406" s="8">
        <v>6.1267792414463798E-2</v>
      </c>
      <c r="X3406" s="2">
        <v>14993</v>
      </c>
      <c r="Y3406" s="45"/>
      <c r="AC3406" s="1" t="str">
        <f>IF(Table13[[#This Row],[TCS MP]]&gt;=Table13[[#This Row],[BMP]],IF(Table13[[#This Row],[TCS MP]]&lt;=Table13[[#This Row],[EMP]],"Good","EMP"),"BMP")</f>
        <v>EMP</v>
      </c>
    </row>
    <row r="3407" spans="1:29" ht="24" customHeight="1" x14ac:dyDescent="0.25">
      <c r="A3407" t="s">
        <v>15789</v>
      </c>
      <c r="B3407" t="s">
        <v>20894</v>
      </c>
      <c r="C3407">
        <v>7402</v>
      </c>
      <c r="D3407" t="s">
        <v>17074</v>
      </c>
      <c r="E3407" t="s">
        <v>15790</v>
      </c>
      <c r="F3407" s="9">
        <f>Table13[[#This Row],[ToMeasure]]-Table13[[#This Row],[FromMeasure]]</f>
        <v>0.24020401</v>
      </c>
      <c r="G3407" s="5" t="s">
        <v>15791</v>
      </c>
      <c r="H3407" s="35">
        <v>0</v>
      </c>
      <c r="I3407" s="56"/>
      <c r="J3407" t="s">
        <v>15792</v>
      </c>
      <c r="K3407" s="58" t="s">
        <v>203</v>
      </c>
      <c r="L3407" s="35">
        <v>0.24020401</v>
      </c>
      <c r="M3407" s="56"/>
      <c r="N3407" t="s">
        <v>10614</v>
      </c>
      <c r="O3407" s="2">
        <v>11575</v>
      </c>
      <c r="P3407" s="2">
        <v>0</v>
      </c>
      <c r="Q3407" s="2">
        <v>11575</v>
      </c>
      <c r="R3407" t="s">
        <v>15793</v>
      </c>
      <c r="S3407">
        <v>8</v>
      </c>
      <c r="T3407" t="s">
        <v>203</v>
      </c>
      <c r="U3407" s="2">
        <v>393</v>
      </c>
      <c r="V3407" s="2">
        <v>324</v>
      </c>
      <c r="W3407" s="8">
        <v>6.1943844492440607E-2</v>
      </c>
      <c r="X3407" s="2">
        <v>15343</v>
      </c>
      <c r="Y3407" s="45"/>
      <c r="AC3407" s="1" t="str">
        <f>IF(Table13[[#This Row],[TCS MP]]&gt;=Table13[[#This Row],[BMP]],IF(Table13[[#This Row],[TCS MP]]&lt;=Table13[[#This Row],[EMP]],"Good","EMP"),"BMP")</f>
        <v>EMP</v>
      </c>
    </row>
    <row r="3408" spans="1:29" ht="24" customHeight="1" x14ac:dyDescent="0.25">
      <c r="A3408" t="s">
        <v>12935</v>
      </c>
      <c r="B3408" t="s">
        <v>20893</v>
      </c>
      <c r="C3408">
        <v>7401</v>
      </c>
      <c r="D3408" t="s">
        <v>17074</v>
      </c>
      <c r="E3408" t="s">
        <v>12936</v>
      </c>
      <c r="F3408" s="9">
        <f>Table13[[#This Row],[ToMeasure]]-Table13[[#This Row],[FromMeasure]]</f>
        <v>0.23402149999999999</v>
      </c>
      <c r="G3408" s="5" t="s">
        <v>12937</v>
      </c>
      <c r="H3408" s="35">
        <v>0</v>
      </c>
      <c r="I3408" s="56"/>
      <c r="J3408" t="s">
        <v>10614</v>
      </c>
      <c r="K3408" s="58" t="s">
        <v>203</v>
      </c>
      <c r="L3408" s="35">
        <v>0.23402149999999999</v>
      </c>
      <c r="M3408" s="56"/>
      <c r="N3408" t="s">
        <v>669</v>
      </c>
      <c r="O3408" s="2">
        <v>11038</v>
      </c>
      <c r="P3408" s="2">
        <v>0</v>
      </c>
      <c r="Q3408" s="2">
        <v>11038</v>
      </c>
      <c r="R3408" t="s">
        <v>12938</v>
      </c>
      <c r="S3408">
        <v>10</v>
      </c>
      <c r="T3408" t="s">
        <v>203</v>
      </c>
      <c r="U3408" s="2">
        <v>387</v>
      </c>
      <c r="V3408" s="2">
        <v>320</v>
      </c>
      <c r="W3408" s="8">
        <v>6.4051458597572025E-2</v>
      </c>
      <c r="X3408" s="2">
        <v>14631</v>
      </c>
      <c r="Y3408" s="45"/>
      <c r="AC3408" s="1" t="str">
        <f>IF(Table13[[#This Row],[TCS MP]]&gt;=Table13[[#This Row],[BMP]],IF(Table13[[#This Row],[TCS MP]]&lt;=Table13[[#This Row],[EMP]],"Good","EMP"),"BMP")</f>
        <v>EMP</v>
      </c>
    </row>
    <row r="3409" spans="1:29" ht="24" customHeight="1" x14ac:dyDescent="0.25">
      <c r="A3409" t="s">
        <v>15635</v>
      </c>
      <c r="B3409" t="s">
        <v>20895</v>
      </c>
      <c r="C3409">
        <v>7403</v>
      </c>
      <c r="D3409" t="s">
        <v>17074</v>
      </c>
      <c r="E3409" t="s">
        <v>15636</v>
      </c>
      <c r="F3409" s="9">
        <f>Table13[[#This Row],[ToMeasure]]-Table13[[#This Row],[FromMeasure]]</f>
        <v>0.22789249</v>
      </c>
      <c r="G3409" s="5" t="s">
        <v>15637</v>
      </c>
      <c r="H3409" s="35">
        <v>0</v>
      </c>
      <c r="I3409" s="56"/>
      <c r="J3409" t="s">
        <v>10614</v>
      </c>
      <c r="K3409" s="58" t="s">
        <v>203</v>
      </c>
      <c r="L3409" s="35">
        <v>0.22789249</v>
      </c>
      <c r="M3409" s="56"/>
      <c r="N3409" t="s">
        <v>1930</v>
      </c>
      <c r="O3409" s="2">
        <v>7988</v>
      </c>
      <c r="P3409" s="2">
        <v>0</v>
      </c>
      <c r="Q3409" s="2">
        <v>7988</v>
      </c>
      <c r="R3409" t="s">
        <v>15638</v>
      </c>
      <c r="S3409">
        <v>10</v>
      </c>
      <c r="T3409" t="s">
        <v>203</v>
      </c>
      <c r="U3409" s="2">
        <v>247</v>
      </c>
      <c r="V3409" s="2">
        <v>965</v>
      </c>
      <c r="W3409" s="8">
        <v>0.15172759138708061</v>
      </c>
      <c r="X3409" s="2">
        <v>10588</v>
      </c>
      <c r="Y3409" s="45"/>
      <c r="AC3409" s="1" t="str">
        <f>IF(Table13[[#This Row],[TCS MP]]&gt;=Table13[[#This Row],[BMP]],IF(Table13[[#This Row],[TCS MP]]&lt;=Table13[[#This Row],[EMP]],"Good","EMP"),"BMP")</f>
        <v>EMP</v>
      </c>
    </row>
    <row r="3410" spans="1:29" ht="24" customHeight="1" x14ac:dyDescent="0.25">
      <c r="A3410" t="s">
        <v>5426</v>
      </c>
      <c r="B3410" t="s">
        <v>20897</v>
      </c>
      <c r="C3410">
        <v>7410</v>
      </c>
      <c r="D3410" t="s">
        <v>17074</v>
      </c>
      <c r="E3410" t="s">
        <v>5427</v>
      </c>
      <c r="F3410" s="9">
        <f>Table13[[#This Row],[ToMeasure]]-Table13[[#This Row],[FromMeasure]]</f>
        <v>0.23337552</v>
      </c>
      <c r="G3410" s="5" t="s">
        <v>5428</v>
      </c>
      <c r="H3410" s="35">
        <v>0</v>
      </c>
      <c r="I3410" s="56"/>
      <c r="J3410" t="s">
        <v>669</v>
      </c>
      <c r="K3410" s="58" t="s">
        <v>203</v>
      </c>
      <c r="L3410" s="35">
        <v>0.23337552</v>
      </c>
      <c r="M3410" s="56"/>
      <c r="N3410" t="s">
        <v>129</v>
      </c>
      <c r="O3410" s="2">
        <v>6863</v>
      </c>
      <c r="P3410" s="2">
        <v>0</v>
      </c>
      <c r="Q3410" s="2">
        <v>6863</v>
      </c>
      <c r="R3410" t="s">
        <v>5429</v>
      </c>
      <c r="S3410">
        <v>11</v>
      </c>
      <c r="T3410" t="s">
        <v>203</v>
      </c>
      <c r="U3410" s="2">
        <v>232</v>
      </c>
      <c r="V3410" s="2">
        <v>194</v>
      </c>
      <c r="W3410" s="8">
        <v>6.2071980183593181E-2</v>
      </c>
      <c r="X3410" s="2">
        <v>9097</v>
      </c>
      <c r="Y3410" s="45"/>
      <c r="AC3410" s="1" t="str">
        <f>IF(Table13[[#This Row],[TCS MP]]&gt;=Table13[[#This Row],[BMP]],IF(Table13[[#This Row],[TCS MP]]&lt;=Table13[[#This Row],[EMP]],"Good","EMP"),"BMP")</f>
        <v>EMP</v>
      </c>
    </row>
    <row r="3411" spans="1:29" ht="24" customHeight="1" x14ac:dyDescent="0.25">
      <c r="A3411" t="s">
        <v>12939</v>
      </c>
      <c r="B3411" t="s">
        <v>20899</v>
      </c>
      <c r="C3411">
        <v>7412</v>
      </c>
      <c r="D3411" t="s">
        <v>17074</v>
      </c>
      <c r="E3411" t="s">
        <v>12940</v>
      </c>
      <c r="F3411" s="9">
        <f>Table13[[#This Row],[ToMeasure]]-Table13[[#This Row],[FromMeasure]]</f>
        <v>0.2181939</v>
      </c>
      <c r="G3411" s="5" t="s">
        <v>12941</v>
      </c>
      <c r="H3411" s="35">
        <v>0</v>
      </c>
      <c r="I3411" s="56"/>
      <c r="J3411" t="s">
        <v>1930</v>
      </c>
      <c r="K3411" s="58" t="s">
        <v>203</v>
      </c>
      <c r="L3411" s="35">
        <v>0.2181939</v>
      </c>
      <c r="M3411" s="56"/>
      <c r="N3411" t="s">
        <v>129</v>
      </c>
      <c r="O3411" s="2">
        <v>9713</v>
      </c>
      <c r="P3411" s="2">
        <v>0</v>
      </c>
      <c r="Q3411" s="2">
        <v>9713</v>
      </c>
      <c r="R3411" t="s">
        <v>12942</v>
      </c>
      <c r="S3411">
        <v>9</v>
      </c>
      <c r="T3411" t="s">
        <v>203</v>
      </c>
      <c r="U3411" s="2">
        <v>329</v>
      </c>
      <c r="V3411" s="2">
        <v>271</v>
      </c>
      <c r="W3411" s="8">
        <v>6.1772881704931538E-2</v>
      </c>
      <c r="X3411" s="2">
        <v>12875</v>
      </c>
      <c r="Y3411" s="45"/>
      <c r="AC3411" s="1" t="str">
        <f>IF(Table13[[#This Row],[TCS MP]]&gt;=Table13[[#This Row],[BMP]],IF(Table13[[#This Row],[TCS MP]]&lt;=Table13[[#This Row],[EMP]],"Good","EMP"),"BMP")</f>
        <v>EMP</v>
      </c>
    </row>
    <row r="3412" spans="1:29" ht="24" customHeight="1" x14ac:dyDescent="0.25">
      <c r="A3412" t="s">
        <v>12943</v>
      </c>
      <c r="B3412" t="s">
        <v>20898</v>
      </c>
      <c r="C3412">
        <v>7411</v>
      </c>
      <c r="D3412" t="s">
        <v>17074</v>
      </c>
      <c r="E3412" t="s">
        <v>12944</v>
      </c>
      <c r="F3412" s="9">
        <f>Table13[[#This Row],[ToMeasure]]-Table13[[#This Row],[FromMeasure]]</f>
        <v>0.24385897000000001</v>
      </c>
      <c r="G3412" s="5" t="s">
        <v>12945</v>
      </c>
      <c r="H3412" s="35">
        <v>0</v>
      </c>
      <c r="I3412" s="56"/>
      <c r="J3412" t="s">
        <v>129</v>
      </c>
      <c r="K3412" s="58" t="s">
        <v>203</v>
      </c>
      <c r="L3412" s="35">
        <v>0.24385897000000001</v>
      </c>
      <c r="M3412" s="56"/>
      <c r="N3412" t="s">
        <v>669</v>
      </c>
      <c r="O3412" s="2">
        <v>8938</v>
      </c>
      <c r="P3412" s="2">
        <v>0</v>
      </c>
      <c r="Q3412" s="2">
        <v>8938</v>
      </c>
      <c r="R3412" t="s">
        <v>12946</v>
      </c>
      <c r="S3412">
        <v>9</v>
      </c>
      <c r="T3412" t="s">
        <v>203</v>
      </c>
      <c r="U3412" s="2">
        <v>278</v>
      </c>
      <c r="V3412" s="2">
        <v>1078</v>
      </c>
      <c r="W3412" s="8">
        <v>0.15171179234728127</v>
      </c>
      <c r="X3412" s="2">
        <v>11848</v>
      </c>
      <c r="Y3412" s="45"/>
      <c r="AC3412" s="1" t="str">
        <f>IF(Table13[[#This Row],[TCS MP]]&gt;=Table13[[#This Row],[BMP]],IF(Table13[[#This Row],[TCS MP]]&lt;=Table13[[#This Row],[EMP]],"Good","EMP"),"BMP")</f>
        <v>EMP</v>
      </c>
    </row>
    <row r="3413" spans="1:29" ht="24" customHeight="1" x14ac:dyDescent="0.25">
      <c r="A3413" t="s">
        <v>15639</v>
      </c>
      <c r="B3413" t="s">
        <v>20900</v>
      </c>
      <c r="C3413">
        <v>7413</v>
      </c>
      <c r="D3413" t="s">
        <v>17074</v>
      </c>
      <c r="E3413" t="s">
        <v>15640</v>
      </c>
      <c r="F3413" s="9">
        <f>Table13[[#This Row],[ToMeasure]]-Table13[[#This Row],[FromMeasure]]</f>
        <v>0.22416022999999999</v>
      </c>
      <c r="G3413" s="5" t="s">
        <v>15641</v>
      </c>
      <c r="H3413" s="35">
        <v>0</v>
      </c>
      <c r="I3413" s="56"/>
      <c r="J3413" t="s">
        <v>129</v>
      </c>
      <c r="K3413" s="58" t="s">
        <v>203</v>
      </c>
      <c r="L3413" s="35">
        <v>0.22416022999999999</v>
      </c>
      <c r="M3413" s="56"/>
      <c r="N3413" t="s">
        <v>1930</v>
      </c>
      <c r="O3413" s="2">
        <v>6057</v>
      </c>
      <c r="P3413" s="2">
        <v>0</v>
      </c>
      <c r="Q3413" s="2">
        <v>6057</v>
      </c>
      <c r="R3413" t="s">
        <v>15642</v>
      </c>
      <c r="S3413">
        <v>12</v>
      </c>
      <c r="T3413" t="s">
        <v>203</v>
      </c>
      <c r="U3413" s="2">
        <v>188</v>
      </c>
      <c r="V3413" s="2">
        <v>729</v>
      </c>
      <c r="W3413" s="8">
        <v>0.15139508007264321</v>
      </c>
      <c r="X3413" s="2">
        <v>8029</v>
      </c>
      <c r="Y3413" s="45"/>
      <c r="AC3413" s="1" t="str">
        <f>IF(Table13[[#This Row],[TCS MP]]&gt;=Table13[[#This Row],[BMP]],IF(Table13[[#This Row],[TCS MP]]&lt;=Table13[[#This Row],[EMP]],"Good","EMP"),"BMP")</f>
        <v>EMP</v>
      </c>
    </row>
    <row r="3414" spans="1:29" ht="24" customHeight="1" x14ac:dyDescent="0.25">
      <c r="A3414" t="s">
        <v>15643</v>
      </c>
      <c r="B3414" t="s">
        <v>20902</v>
      </c>
      <c r="C3414">
        <v>7420</v>
      </c>
      <c r="D3414" t="s">
        <v>17074</v>
      </c>
      <c r="E3414" t="s">
        <v>15644</v>
      </c>
      <c r="F3414" s="9">
        <f>Table13[[#This Row],[ToMeasure]]-Table13[[#This Row],[FromMeasure]]</f>
        <v>0.22235634000000001</v>
      </c>
      <c r="G3414" s="5" t="s">
        <v>15645</v>
      </c>
      <c r="H3414" s="35">
        <v>0</v>
      </c>
      <c r="I3414" s="56"/>
      <c r="J3414" t="s">
        <v>669</v>
      </c>
      <c r="K3414" s="58" t="s">
        <v>203</v>
      </c>
      <c r="L3414" s="35">
        <v>0.22235634000000001</v>
      </c>
      <c r="M3414" s="56"/>
      <c r="N3414" t="s">
        <v>114</v>
      </c>
      <c r="O3414" s="2">
        <v>8086</v>
      </c>
      <c r="P3414" s="2">
        <v>0</v>
      </c>
      <c r="Q3414" s="2">
        <v>8086</v>
      </c>
      <c r="R3414" t="s">
        <v>15646</v>
      </c>
      <c r="S3414">
        <v>12</v>
      </c>
      <c r="T3414" t="s">
        <v>203</v>
      </c>
      <c r="U3414" s="2">
        <v>275</v>
      </c>
      <c r="V3414" s="2">
        <v>230</v>
      </c>
      <c r="W3414" s="8">
        <v>6.2453623546871138E-2</v>
      </c>
      <c r="X3414" s="2">
        <v>10718</v>
      </c>
      <c r="Y3414" s="45"/>
      <c r="AC3414" s="1" t="str">
        <f>IF(Table13[[#This Row],[TCS MP]]&gt;=Table13[[#This Row],[BMP]],IF(Table13[[#This Row],[TCS MP]]&lt;=Table13[[#This Row],[EMP]],"Good","EMP"),"BMP")</f>
        <v>EMP</v>
      </c>
    </row>
    <row r="3415" spans="1:29" ht="24" customHeight="1" x14ac:dyDescent="0.25">
      <c r="A3415" t="s">
        <v>15647</v>
      </c>
      <c r="B3415" t="s">
        <v>20904</v>
      </c>
      <c r="C3415">
        <v>7422</v>
      </c>
      <c r="D3415" t="s">
        <v>17074</v>
      </c>
      <c r="E3415" t="s">
        <v>15648</v>
      </c>
      <c r="F3415" s="9">
        <f>Table13[[#This Row],[ToMeasure]]-Table13[[#This Row],[FromMeasure]]</f>
        <v>0.23002249</v>
      </c>
      <c r="G3415" s="5" t="s">
        <v>15649</v>
      </c>
      <c r="H3415" s="35">
        <v>0</v>
      </c>
      <c r="I3415" s="56"/>
      <c r="J3415" t="s">
        <v>1930</v>
      </c>
      <c r="K3415" s="58" t="s">
        <v>203</v>
      </c>
      <c r="L3415" s="35">
        <v>0.23002249</v>
      </c>
      <c r="M3415" s="56"/>
      <c r="N3415" t="s">
        <v>114</v>
      </c>
      <c r="O3415" s="2">
        <v>7376</v>
      </c>
      <c r="P3415" s="2">
        <v>0</v>
      </c>
      <c r="Q3415" s="2">
        <v>7376</v>
      </c>
      <c r="R3415" t="s">
        <v>15650</v>
      </c>
      <c r="S3415">
        <v>9</v>
      </c>
      <c r="T3415" t="s">
        <v>203</v>
      </c>
      <c r="U3415" s="2">
        <v>252</v>
      </c>
      <c r="V3415" s="2">
        <v>209</v>
      </c>
      <c r="W3415" s="8">
        <v>6.25E-2</v>
      </c>
      <c r="X3415" s="2">
        <v>9777</v>
      </c>
      <c r="Y3415" s="45"/>
      <c r="AC3415" s="1" t="str">
        <f>IF(Table13[[#This Row],[TCS MP]]&gt;=Table13[[#This Row],[BMP]],IF(Table13[[#This Row],[TCS MP]]&lt;=Table13[[#This Row],[EMP]],"Good","EMP"),"BMP")</f>
        <v>EMP</v>
      </c>
    </row>
    <row r="3416" spans="1:29" ht="24" customHeight="1" x14ac:dyDescent="0.25">
      <c r="A3416" t="s">
        <v>15651</v>
      </c>
      <c r="B3416" t="s">
        <v>20903</v>
      </c>
      <c r="C3416">
        <v>7421</v>
      </c>
      <c r="D3416" t="s">
        <v>17074</v>
      </c>
      <c r="E3416" t="s">
        <v>15652</v>
      </c>
      <c r="F3416" s="9">
        <f>Table13[[#This Row],[ToMeasure]]-Table13[[#This Row],[FromMeasure]]</f>
        <v>0.26468914999999998</v>
      </c>
      <c r="G3416" s="5" t="s">
        <v>15653</v>
      </c>
      <c r="H3416" s="35">
        <v>0</v>
      </c>
      <c r="I3416" s="56"/>
      <c r="J3416" t="s">
        <v>114</v>
      </c>
      <c r="K3416" s="58" t="s">
        <v>203</v>
      </c>
      <c r="L3416" s="35">
        <v>0.26468914999999998</v>
      </c>
      <c r="M3416" s="56"/>
      <c r="N3416" t="s">
        <v>669</v>
      </c>
      <c r="O3416" s="2">
        <v>7796</v>
      </c>
      <c r="P3416" s="2">
        <v>0</v>
      </c>
      <c r="Q3416" s="2">
        <v>7796</v>
      </c>
      <c r="R3416" t="s">
        <v>15654</v>
      </c>
      <c r="S3416">
        <v>10</v>
      </c>
      <c r="T3416" t="s">
        <v>203</v>
      </c>
      <c r="U3416" s="2">
        <v>236</v>
      </c>
      <c r="V3416" s="2">
        <v>919</v>
      </c>
      <c r="W3416" s="8">
        <v>0.14815289892252437</v>
      </c>
      <c r="X3416" s="2">
        <v>10334</v>
      </c>
      <c r="Y3416" s="45"/>
      <c r="AC3416" s="1" t="str">
        <f>IF(Table13[[#This Row],[TCS MP]]&gt;=Table13[[#This Row],[BMP]],IF(Table13[[#This Row],[TCS MP]]&lt;=Table13[[#This Row],[EMP]],"Good","EMP"),"BMP")</f>
        <v>EMP</v>
      </c>
    </row>
    <row r="3417" spans="1:29" ht="24" customHeight="1" x14ac:dyDescent="0.25">
      <c r="A3417" t="s">
        <v>15794</v>
      </c>
      <c r="B3417" t="s">
        <v>20905</v>
      </c>
      <c r="C3417">
        <v>7423</v>
      </c>
      <c r="D3417" t="s">
        <v>17074</v>
      </c>
      <c r="E3417" t="s">
        <v>15795</v>
      </c>
      <c r="F3417" s="9">
        <f>Table13[[#This Row],[ToMeasure]]-Table13[[#This Row],[FromMeasure]]</f>
        <v>0.22243362999999999</v>
      </c>
      <c r="G3417" s="5" t="s">
        <v>15796</v>
      </c>
      <c r="H3417" s="35">
        <v>0</v>
      </c>
      <c r="I3417" s="56"/>
      <c r="J3417" t="s">
        <v>114</v>
      </c>
      <c r="K3417" s="58" t="s">
        <v>203</v>
      </c>
      <c r="L3417" s="35">
        <v>0.22243362999999999</v>
      </c>
      <c r="M3417" s="56"/>
      <c r="N3417" t="s">
        <v>1930</v>
      </c>
      <c r="O3417" s="2">
        <v>8264</v>
      </c>
      <c r="P3417" s="2">
        <v>0</v>
      </c>
      <c r="Q3417" s="2">
        <v>8264</v>
      </c>
      <c r="R3417" t="s">
        <v>15797</v>
      </c>
      <c r="S3417">
        <v>17</v>
      </c>
      <c r="T3417" t="s">
        <v>203</v>
      </c>
      <c r="U3417" s="2">
        <v>256</v>
      </c>
      <c r="V3417" s="2">
        <v>997</v>
      </c>
      <c r="W3417" s="8">
        <v>0.151621490803485</v>
      </c>
      <c r="X3417" s="2">
        <v>10954</v>
      </c>
      <c r="Y3417" s="45"/>
      <c r="AC3417" s="1" t="str">
        <f>IF(Table13[[#This Row],[TCS MP]]&gt;=Table13[[#This Row],[BMP]],IF(Table13[[#This Row],[TCS MP]]&lt;=Table13[[#This Row],[EMP]],"Good","EMP"),"BMP")</f>
        <v>EMP</v>
      </c>
    </row>
    <row r="3418" spans="1:29" ht="24" customHeight="1" x14ac:dyDescent="0.25">
      <c r="A3418" t="s">
        <v>15798</v>
      </c>
      <c r="B3418" t="s">
        <v>20906</v>
      </c>
      <c r="C3418">
        <v>7430</v>
      </c>
      <c r="D3418" t="s">
        <v>17074</v>
      </c>
      <c r="E3418" t="s">
        <v>15799</v>
      </c>
      <c r="F3418" s="9">
        <f>Table13[[#This Row],[ToMeasure]]-Table13[[#This Row],[FromMeasure]]</f>
        <v>0.20534216999999999</v>
      </c>
      <c r="G3418" s="5" t="s">
        <v>15800</v>
      </c>
      <c r="H3418" s="35">
        <v>0</v>
      </c>
      <c r="I3418" s="56"/>
      <c r="J3418" t="s">
        <v>669</v>
      </c>
      <c r="K3418" s="58" t="s">
        <v>203</v>
      </c>
      <c r="L3418" s="35">
        <v>0.20534216999999999</v>
      </c>
      <c r="M3418" s="56"/>
      <c r="N3418" t="s">
        <v>12950</v>
      </c>
      <c r="O3418" s="2">
        <v>6498</v>
      </c>
      <c r="P3418" s="2">
        <v>0</v>
      </c>
      <c r="Q3418" s="2">
        <v>6498</v>
      </c>
      <c r="R3418" t="s">
        <v>15801</v>
      </c>
      <c r="S3418">
        <v>12</v>
      </c>
      <c r="T3418" t="s">
        <v>203</v>
      </c>
      <c r="U3418" s="2">
        <v>217</v>
      </c>
      <c r="V3418" s="2">
        <v>181</v>
      </c>
      <c r="W3418" s="8">
        <v>6.1249615266235763E-2</v>
      </c>
      <c r="X3418" s="2">
        <v>8613</v>
      </c>
      <c r="Y3418" s="45"/>
      <c r="AC3418" s="1" t="str">
        <f>IF(Table13[[#This Row],[TCS MP]]&gt;=Table13[[#This Row],[BMP]],IF(Table13[[#This Row],[TCS MP]]&lt;=Table13[[#This Row],[EMP]],"Good","EMP"),"BMP")</f>
        <v>EMP</v>
      </c>
    </row>
    <row r="3419" spans="1:29" ht="24" customHeight="1" x14ac:dyDescent="0.25">
      <c r="A3419" t="s">
        <v>12947</v>
      </c>
      <c r="B3419" t="s">
        <v>20908</v>
      </c>
      <c r="C3419">
        <v>7432</v>
      </c>
      <c r="D3419" t="s">
        <v>17074</v>
      </c>
      <c r="E3419" t="s">
        <v>12948</v>
      </c>
      <c r="F3419" s="9">
        <f>Table13[[#This Row],[ToMeasure]]-Table13[[#This Row],[FromMeasure]]</f>
        <v>0.21409547000000001</v>
      </c>
      <c r="G3419" s="5" t="s">
        <v>12949</v>
      </c>
      <c r="H3419" s="35">
        <v>0</v>
      </c>
      <c r="I3419" s="56"/>
      <c r="J3419" t="s">
        <v>1930</v>
      </c>
      <c r="K3419" s="58" t="s">
        <v>203</v>
      </c>
      <c r="L3419" s="35">
        <v>0.21409547000000001</v>
      </c>
      <c r="M3419" s="56"/>
      <c r="N3419" t="s">
        <v>12950</v>
      </c>
      <c r="O3419" s="2">
        <v>8347</v>
      </c>
      <c r="P3419" s="2">
        <v>0</v>
      </c>
      <c r="Q3419" s="2">
        <v>8347</v>
      </c>
      <c r="R3419" t="s">
        <v>12951</v>
      </c>
      <c r="S3419">
        <v>7</v>
      </c>
      <c r="T3419" t="s">
        <v>203</v>
      </c>
      <c r="U3419" s="2">
        <v>282</v>
      </c>
      <c r="V3419" s="2">
        <v>236</v>
      </c>
      <c r="W3419" s="8">
        <v>6.2058224511800646E-2</v>
      </c>
      <c r="X3419" s="2">
        <v>11064</v>
      </c>
      <c r="Y3419" s="45"/>
      <c r="AC3419" s="1" t="str">
        <f>IF(Table13[[#This Row],[TCS MP]]&gt;=Table13[[#This Row],[BMP]],IF(Table13[[#This Row],[TCS MP]]&lt;=Table13[[#This Row],[EMP]],"Good","EMP"),"BMP")</f>
        <v>EMP</v>
      </c>
    </row>
    <row r="3420" spans="1:29" ht="24" customHeight="1" x14ac:dyDescent="0.25">
      <c r="A3420" t="s">
        <v>15655</v>
      </c>
      <c r="B3420" t="s">
        <v>20907</v>
      </c>
      <c r="C3420">
        <v>7431</v>
      </c>
      <c r="D3420" t="s">
        <v>17074</v>
      </c>
      <c r="E3420" t="s">
        <v>15656</v>
      </c>
      <c r="F3420" s="9">
        <f>Table13[[#This Row],[ToMeasure]]-Table13[[#This Row],[FromMeasure]]</f>
        <v>0.24411646000000001</v>
      </c>
      <c r="G3420" s="5" t="s">
        <v>15657</v>
      </c>
      <c r="H3420" s="35">
        <v>0</v>
      </c>
      <c r="I3420" s="56"/>
      <c r="J3420" t="s">
        <v>12950</v>
      </c>
      <c r="K3420" s="58" t="s">
        <v>203</v>
      </c>
      <c r="L3420" s="35">
        <v>0.24411646000000001</v>
      </c>
      <c r="M3420" s="56"/>
      <c r="N3420" t="s">
        <v>669</v>
      </c>
      <c r="O3420" s="2">
        <v>8278</v>
      </c>
      <c r="P3420" s="2">
        <v>0</v>
      </c>
      <c r="Q3420" s="2">
        <v>8278</v>
      </c>
      <c r="R3420" t="s">
        <v>15658</v>
      </c>
      <c r="S3420">
        <v>8</v>
      </c>
      <c r="T3420" t="s">
        <v>203</v>
      </c>
      <c r="U3420" s="2">
        <v>257</v>
      </c>
      <c r="V3420" s="2">
        <v>998</v>
      </c>
      <c r="W3420" s="8">
        <v>0.15160666827736169</v>
      </c>
      <c r="X3420" s="2">
        <v>10973</v>
      </c>
      <c r="Y3420" s="45"/>
      <c r="AC3420" s="1" t="str">
        <f>IF(Table13[[#This Row],[TCS MP]]&gt;=Table13[[#This Row],[BMP]],IF(Table13[[#This Row],[TCS MP]]&lt;=Table13[[#This Row],[EMP]],"Good","EMP"),"BMP")</f>
        <v>EMP</v>
      </c>
    </row>
    <row r="3421" spans="1:29" ht="24" customHeight="1" x14ac:dyDescent="0.25">
      <c r="A3421" t="s">
        <v>12952</v>
      </c>
      <c r="B3421" t="s">
        <v>20909</v>
      </c>
      <c r="C3421">
        <v>7433</v>
      </c>
      <c r="D3421" t="s">
        <v>17074</v>
      </c>
      <c r="E3421" t="s">
        <v>12953</v>
      </c>
      <c r="F3421" s="9">
        <f>Table13[[#This Row],[ToMeasure]]-Table13[[#This Row],[FromMeasure]]</f>
        <v>0.21464718999999999</v>
      </c>
      <c r="G3421" s="5" t="s">
        <v>12954</v>
      </c>
      <c r="H3421" s="35">
        <v>0</v>
      </c>
      <c r="I3421" s="56"/>
      <c r="J3421" t="s">
        <v>12950</v>
      </c>
      <c r="K3421" s="58" t="s">
        <v>203</v>
      </c>
      <c r="L3421" s="35">
        <v>0.21464718999999999</v>
      </c>
      <c r="M3421" s="56"/>
      <c r="N3421" t="s">
        <v>1930</v>
      </c>
      <c r="O3421" s="2">
        <v>5846</v>
      </c>
      <c r="P3421" s="2">
        <v>0</v>
      </c>
      <c r="Q3421" s="2">
        <v>5846</v>
      </c>
      <c r="R3421" t="s">
        <v>12955</v>
      </c>
      <c r="S3421">
        <v>14</v>
      </c>
      <c r="T3421" t="s">
        <v>203</v>
      </c>
      <c r="U3421" s="2">
        <v>181</v>
      </c>
      <c r="V3421" s="2">
        <v>706</v>
      </c>
      <c r="W3421" s="8">
        <v>0.15172767704413273</v>
      </c>
      <c r="X3421" s="2">
        <v>7749</v>
      </c>
      <c r="Y3421" s="45"/>
      <c r="AC3421" s="1" t="str">
        <f>IF(Table13[[#This Row],[TCS MP]]&gt;=Table13[[#This Row],[BMP]],IF(Table13[[#This Row],[TCS MP]]&lt;=Table13[[#This Row],[EMP]],"Good","EMP"),"BMP")</f>
        <v>EMP</v>
      </c>
    </row>
    <row r="3422" spans="1:29" ht="24" customHeight="1" x14ac:dyDescent="0.25">
      <c r="A3422" t="s">
        <v>15659</v>
      </c>
      <c r="B3422" t="s">
        <v>21095</v>
      </c>
      <c r="C3422">
        <v>7840</v>
      </c>
      <c r="D3422" t="s">
        <v>17074</v>
      </c>
      <c r="E3422" t="s">
        <v>1782</v>
      </c>
      <c r="F3422" s="9">
        <f>Table13[[#This Row],[ToMeasure]]-Table13[[#This Row],[FromMeasure]]</f>
        <v>0.95493634000000005</v>
      </c>
      <c r="G3422" s="5" t="s">
        <v>1780</v>
      </c>
      <c r="H3422" s="35">
        <v>0</v>
      </c>
      <c r="I3422" s="56"/>
      <c r="J3422" t="s">
        <v>669</v>
      </c>
      <c r="K3422" s="58" t="s">
        <v>203</v>
      </c>
      <c r="L3422" s="35">
        <v>0.95493634000000005</v>
      </c>
      <c r="M3422" s="56"/>
      <c r="N3422" t="s">
        <v>205</v>
      </c>
      <c r="O3422" s="2">
        <v>23194</v>
      </c>
      <c r="P3422" s="2">
        <v>0</v>
      </c>
      <c r="Q3422" s="2">
        <v>23194</v>
      </c>
      <c r="R3422" t="s">
        <v>15660</v>
      </c>
      <c r="S3422">
        <v>10</v>
      </c>
      <c r="T3422" t="s">
        <v>203</v>
      </c>
      <c r="U3422" s="2">
        <v>787</v>
      </c>
      <c r="V3422" s="2">
        <v>652</v>
      </c>
      <c r="W3422" s="8">
        <v>6.20419073898422E-2</v>
      </c>
      <c r="X3422" s="2">
        <v>30744</v>
      </c>
      <c r="Y3422" s="45"/>
      <c r="AC3422" s="1" t="str">
        <f>IF(Table13[[#This Row],[TCS MP]]&gt;=Table13[[#This Row],[BMP]],IF(Table13[[#This Row],[TCS MP]]&lt;=Table13[[#This Row],[EMP]],"Good","EMP"),"BMP")</f>
        <v>EMP</v>
      </c>
    </row>
    <row r="3423" spans="1:29" ht="24" customHeight="1" x14ac:dyDescent="0.25">
      <c r="A3423" t="s">
        <v>15802</v>
      </c>
      <c r="B3423" t="s">
        <v>21096</v>
      </c>
      <c r="C3423">
        <v>7841</v>
      </c>
      <c r="D3423" t="s">
        <v>17074</v>
      </c>
      <c r="E3423" t="s">
        <v>15803</v>
      </c>
      <c r="F3423" s="9">
        <f>Table13[[#This Row],[ToMeasure]]-Table13[[#This Row],[FromMeasure]]</f>
        <v>0.30588362000000002</v>
      </c>
      <c r="G3423" s="5" t="s">
        <v>15804</v>
      </c>
      <c r="H3423" s="35">
        <v>0</v>
      </c>
      <c r="I3423" s="56"/>
      <c r="J3423" t="s">
        <v>1780</v>
      </c>
      <c r="K3423" s="58" t="s">
        <v>203</v>
      </c>
      <c r="L3423" s="35">
        <v>0.30588362000000002</v>
      </c>
      <c r="M3423" s="56"/>
      <c r="N3423" t="s">
        <v>15663</v>
      </c>
      <c r="O3423" s="2">
        <v>25018</v>
      </c>
      <c r="P3423" s="2">
        <v>0</v>
      </c>
      <c r="Q3423" s="2">
        <v>25018</v>
      </c>
      <c r="R3423" t="s">
        <v>15805</v>
      </c>
      <c r="S3423">
        <v>8</v>
      </c>
      <c r="T3423" t="s">
        <v>203</v>
      </c>
      <c r="U3423" s="2">
        <v>779</v>
      </c>
      <c r="V3423" s="2">
        <v>3020</v>
      </c>
      <c r="W3423" s="8">
        <v>0.15185066751938603</v>
      </c>
      <c r="X3423" s="2">
        <v>33162</v>
      </c>
      <c r="Y3423" s="45"/>
      <c r="AC3423" s="1" t="str">
        <f>IF(Table13[[#This Row],[TCS MP]]&gt;=Table13[[#This Row],[BMP]],IF(Table13[[#This Row],[TCS MP]]&lt;=Table13[[#This Row],[EMP]],"Good","EMP"),"BMP")</f>
        <v>EMP</v>
      </c>
    </row>
    <row r="3424" spans="1:29" ht="24" customHeight="1" x14ac:dyDescent="0.25">
      <c r="A3424" t="s">
        <v>5430</v>
      </c>
      <c r="B3424" t="s">
        <v>21099</v>
      </c>
      <c r="C3424">
        <v>7844</v>
      </c>
      <c r="D3424" t="s">
        <v>17074</v>
      </c>
      <c r="E3424" t="s">
        <v>5431</v>
      </c>
      <c r="F3424" s="9">
        <f>Table13[[#This Row],[ToMeasure]]-Table13[[#This Row],[FromMeasure]]</f>
        <v>0.26126856999999998</v>
      </c>
      <c r="G3424" s="5" t="s">
        <v>5432</v>
      </c>
      <c r="H3424" s="35">
        <v>0</v>
      </c>
      <c r="I3424" s="56"/>
      <c r="J3424" t="s">
        <v>669</v>
      </c>
      <c r="K3424" s="58" t="s">
        <v>203</v>
      </c>
      <c r="L3424" s="35">
        <v>0.26126856999999998</v>
      </c>
      <c r="M3424" s="56"/>
      <c r="N3424" t="s">
        <v>5275</v>
      </c>
      <c r="O3424" s="2">
        <v>9775</v>
      </c>
      <c r="P3424" s="2">
        <v>0</v>
      </c>
      <c r="Q3424" s="2">
        <v>9775</v>
      </c>
      <c r="R3424" t="s">
        <v>5433</v>
      </c>
      <c r="S3424">
        <v>12</v>
      </c>
      <c r="T3424" t="s">
        <v>203</v>
      </c>
      <c r="U3424" s="2">
        <v>332</v>
      </c>
      <c r="V3424" s="2">
        <v>275</v>
      </c>
      <c r="W3424" s="8">
        <v>6.2097186700767262E-2</v>
      </c>
      <c r="X3424" s="2">
        <v>12957</v>
      </c>
      <c r="Y3424" s="45"/>
      <c r="AC3424" s="1" t="str">
        <f>IF(Table13[[#This Row],[TCS MP]]&gt;=Table13[[#This Row],[BMP]],IF(Table13[[#This Row],[TCS MP]]&lt;=Table13[[#This Row],[EMP]],"Good","EMP"),"BMP")</f>
        <v>EMP</v>
      </c>
    </row>
    <row r="3425" spans="1:29" ht="24" customHeight="1" x14ac:dyDescent="0.25">
      <c r="A3425" t="s">
        <v>15661</v>
      </c>
      <c r="B3425" t="s">
        <v>21097</v>
      </c>
      <c r="C3425">
        <v>7842</v>
      </c>
      <c r="D3425" t="s">
        <v>17074</v>
      </c>
      <c r="E3425" t="s">
        <v>15662</v>
      </c>
      <c r="F3425" s="9">
        <f>Table13[[#This Row],[ToMeasure]]-Table13[[#This Row],[FromMeasure]]</f>
        <v>0.85212739000000004</v>
      </c>
      <c r="G3425" s="5" t="s">
        <v>15663</v>
      </c>
      <c r="H3425" s="35">
        <v>0</v>
      </c>
      <c r="I3425" s="56"/>
      <c r="J3425" t="s">
        <v>1930</v>
      </c>
      <c r="K3425" s="58" t="s">
        <v>203</v>
      </c>
      <c r="L3425" s="35">
        <v>0.85212739000000004</v>
      </c>
      <c r="M3425" s="56"/>
      <c r="N3425" t="s">
        <v>923</v>
      </c>
      <c r="O3425" s="2">
        <v>44069</v>
      </c>
      <c r="P3425" s="2">
        <v>0</v>
      </c>
      <c r="Q3425" s="2">
        <v>44069</v>
      </c>
      <c r="R3425" t="s">
        <v>15664</v>
      </c>
      <c r="S3425">
        <v>9</v>
      </c>
      <c r="T3425" t="s">
        <v>203</v>
      </c>
      <c r="U3425" s="2">
        <v>1502</v>
      </c>
      <c r="V3425" s="2">
        <v>1246</v>
      </c>
      <c r="W3425" s="8">
        <v>6.2356758719281126E-2</v>
      </c>
      <c r="X3425" s="2">
        <v>58415</v>
      </c>
      <c r="Y3425" s="45"/>
      <c r="AC3425" s="1" t="str">
        <f>IF(Table13[[#This Row],[TCS MP]]&gt;=Table13[[#This Row],[BMP]],IF(Table13[[#This Row],[TCS MP]]&lt;=Table13[[#This Row],[EMP]],"Good","EMP"),"BMP")</f>
        <v>EMP</v>
      </c>
    </row>
    <row r="3426" spans="1:29" ht="24" customHeight="1" x14ac:dyDescent="0.25">
      <c r="A3426" t="s">
        <v>15806</v>
      </c>
      <c r="B3426" t="s">
        <v>21098</v>
      </c>
      <c r="C3426">
        <v>7843</v>
      </c>
      <c r="D3426" t="s">
        <v>17074</v>
      </c>
      <c r="E3426" t="s">
        <v>15807</v>
      </c>
      <c r="F3426" s="9">
        <f>Table13[[#This Row],[ToMeasure]]-Table13[[#This Row],[FromMeasure]]</f>
        <v>0.28348951</v>
      </c>
      <c r="G3426" s="5" t="s">
        <v>15808</v>
      </c>
      <c r="H3426" s="35">
        <v>0</v>
      </c>
      <c r="I3426" s="56"/>
      <c r="J3426" t="s">
        <v>15663</v>
      </c>
      <c r="K3426" s="58" t="s">
        <v>203</v>
      </c>
      <c r="L3426" s="35">
        <v>0.28348951</v>
      </c>
      <c r="M3426" s="56"/>
      <c r="N3426" t="s">
        <v>1780</v>
      </c>
      <c r="O3426" s="2">
        <v>17126</v>
      </c>
      <c r="P3426" s="2">
        <v>0</v>
      </c>
      <c r="Q3426" s="2">
        <v>17126</v>
      </c>
      <c r="R3426" t="s">
        <v>15809</v>
      </c>
      <c r="S3426">
        <v>10</v>
      </c>
      <c r="T3426" t="s">
        <v>203</v>
      </c>
      <c r="U3426" s="2">
        <v>533</v>
      </c>
      <c r="V3426" s="2">
        <v>2067</v>
      </c>
      <c r="W3426" s="8">
        <v>0.15181595235314727</v>
      </c>
      <c r="X3426" s="2">
        <v>22701</v>
      </c>
      <c r="Y3426" s="45"/>
      <c r="AC3426" s="1" t="str">
        <f>IF(Table13[[#This Row],[TCS MP]]&gt;=Table13[[#This Row],[BMP]],IF(Table13[[#This Row],[TCS MP]]&lt;=Table13[[#This Row],[EMP]],"Good","EMP"),"BMP")</f>
        <v>EMP</v>
      </c>
    </row>
    <row r="3427" spans="1:29" ht="24" customHeight="1" x14ac:dyDescent="0.25">
      <c r="A3427" t="s">
        <v>15810</v>
      </c>
      <c r="B3427" t="s">
        <v>21100</v>
      </c>
      <c r="C3427">
        <v>7845</v>
      </c>
      <c r="D3427" t="s">
        <v>17074</v>
      </c>
      <c r="E3427" t="s">
        <v>15811</v>
      </c>
      <c r="F3427" s="9">
        <f>Table13[[#This Row],[ToMeasure]]-Table13[[#This Row],[FromMeasure]]</f>
        <v>0.22473997000000001</v>
      </c>
      <c r="G3427" s="5" t="s">
        <v>15812</v>
      </c>
      <c r="H3427" s="35">
        <v>0</v>
      </c>
      <c r="I3427" s="56"/>
      <c r="J3427" t="s">
        <v>5195</v>
      </c>
      <c r="K3427" s="58" t="s">
        <v>203</v>
      </c>
      <c r="L3427" s="35">
        <v>0.22473997000000001</v>
      </c>
      <c r="M3427" s="56"/>
      <c r="N3427" t="s">
        <v>1930</v>
      </c>
      <c r="O3427" s="2">
        <v>8845</v>
      </c>
      <c r="P3427" s="2">
        <v>0</v>
      </c>
      <c r="Q3427" s="2">
        <v>8845</v>
      </c>
      <c r="R3427" t="s">
        <v>15813</v>
      </c>
      <c r="S3427">
        <v>10</v>
      </c>
      <c r="T3427" t="s">
        <v>203</v>
      </c>
      <c r="U3427" s="2">
        <v>275</v>
      </c>
      <c r="V3427" s="2">
        <v>1069</v>
      </c>
      <c r="W3427" s="8">
        <v>0.15195025438100621</v>
      </c>
      <c r="X3427" s="2">
        <v>11724</v>
      </c>
      <c r="Y3427" s="45"/>
      <c r="AC3427" s="1" t="str">
        <f>IF(Table13[[#This Row],[TCS MP]]&gt;=Table13[[#This Row],[BMP]],IF(Table13[[#This Row],[TCS MP]]&lt;=Table13[[#This Row],[EMP]],"Good","EMP"),"BMP")</f>
        <v>EMP</v>
      </c>
    </row>
    <row r="3428" spans="1:29" ht="24" customHeight="1" x14ac:dyDescent="0.25">
      <c r="A3428" t="s">
        <v>12956</v>
      </c>
      <c r="B3428" t="s">
        <v>20915</v>
      </c>
      <c r="C3428">
        <v>7452</v>
      </c>
      <c r="D3428" t="s">
        <v>17074</v>
      </c>
      <c r="E3428" t="s">
        <v>12957</v>
      </c>
      <c r="F3428" s="9">
        <f>Table13[[#This Row],[ToMeasure]]-Table13[[#This Row],[FromMeasure]]</f>
        <v>0.13337031999999999</v>
      </c>
      <c r="G3428" s="5" t="s">
        <v>12958</v>
      </c>
      <c r="H3428" s="35">
        <v>0</v>
      </c>
      <c r="I3428" s="56"/>
      <c r="J3428" t="s">
        <v>1930</v>
      </c>
      <c r="K3428" s="58" t="s">
        <v>203</v>
      </c>
      <c r="L3428" s="35">
        <v>0.13337031999999999</v>
      </c>
      <c r="M3428" s="56"/>
      <c r="N3428" t="s">
        <v>5195</v>
      </c>
      <c r="O3428" s="2">
        <v>18779</v>
      </c>
      <c r="P3428" s="2">
        <v>0</v>
      </c>
      <c r="Q3428" s="2">
        <v>18779</v>
      </c>
      <c r="R3428" t="s">
        <v>12959</v>
      </c>
      <c r="S3428">
        <v>8</v>
      </c>
      <c r="T3428" t="s">
        <v>203</v>
      </c>
      <c r="U3428" s="2">
        <v>572</v>
      </c>
      <c r="V3428" s="2">
        <v>2218</v>
      </c>
      <c r="W3428" s="8">
        <v>0.14857021140635818</v>
      </c>
      <c r="X3428" s="2">
        <v>24892</v>
      </c>
      <c r="Y3428" s="45"/>
      <c r="AC3428" s="1" t="str">
        <f>IF(Table13[[#This Row],[TCS MP]]&gt;=Table13[[#This Row],[BMP]],IF(Table13[[#This Row],[TCS MP]]&lt;=Table13[[#This Row],[EMP]],"Good","EMP"),"BMP")</f>
        <v>EMP</v>
      </c>
    </row>
    <row r="3429" spans="1:29" ht="24" customHeight="1" x14ac:dyDescent="0.25">
      <c r="A3429" t="s">
        <v>15814</v>
      </c>
      <c r="B3429" t="s">
        <v>20914</v>
      </c>
      <c r="C3429">
        <v>7451</v>
      </c>
      <c r="D3429" t="s">
        <v>17074</v>
      </c>
      <c r="E3429" t="s">
        <v>15815</v>
      </c>
      <c r="F3429" s="9">
        <f>Table13[[#This Row],[ToMeasure]]-Table13[[#This Row],[FromMeasure]]</f>
        <v>0.12466076</v>
      </c>
      <c r="G3429" s="5" t="s">
        <v>15816</v>
      </c>
      <c r="H3429" s="35">
        <v>0</v>
      </c>
      <c r="I3429" s="56"/>
      <c r="J3429" t="s">
        <v>5275</v>
      </c>
      <c r="K3429" s="58" t="s">
        <v>203</v>
      </c>
      <c r="L3429" s="35">
        <v>0.12466076</v>
      </c>
      <c r="M3429" s="56"/>
      <c r="N3429" t="s">
        <v>669</v>
      </c>
      <c r="O3429" s="2">
        <v>18768</v>
      </c>
      <c r="P3429" s="2">
        <v>0</v>
      </c>
      <c r="Q3429" s="2">
        <v>18768</v>
      </c>
      <c r="R3429" t="s">
        <v>15817</v>
      </c>
      <c r="S3429">
        <v>9</v>
      </c>
      <c r="T3429" t="s">
        <v>203</v>
      </c>
      <c r="U3429" s="2">
        <v>572</v>
      </c>
      <c r="V3429" s="2">
        <v>2217</v>
      </c>
      <c r="W3429" s="8">
        <v>0.14860400682011934</v>
      </c>
      <c r="X3429" s="2">
        <v>24878</v>
      </c>
      <c r="Y3429" s="45"/>
      <c r="AC3429" s="1" t="str">
        <f>IF(Table13[[#This Row],[TCS MP]]&gt;=Table13[[#This Row],[BMP]],IF(Table13[[#This Row],[TCS MP]]&lt;=Table13[[#This Row],[EMP]],"Good","EMP"),"BMP")</f>
        <v>EMP</v>
      </c>
    </row>
    <row r="3430" spans="1:29" ht="24" customHeight="1" x14ac:dyDescent="0.25">
      <c r="A3430" t="s">
        <v>15665</v>
      </c>
      <c r="B3430" t="s">
        <v>20921</v>
      </c>
      <c r="C3430">
        <v>7460</v>
      </c>
      <c r="D3430" t="s">
        <v>17074</v>
      </c>
      <c r="E3430" t="s">
        <v>15666</v>
      </c>
      <c r="F3430" s="9">
        <f>Table13[[#This Row],[ToMeasure]]-Table13[[#This Row],[FromMeasure]]</f>
        <v>0.13452209000000001</v>
      </c>
      <c r="G3430" s="5" t="s">
        <v>15667</v>
      </c>
      <c r="H3430" s="35">
        <v>0</v>
      </c>
      <c r="I3430" s="56"/>
      <c r="J3430" t="s">
        <v>669</v>
      </c>
      <c r="K3430" s="58" t="s">
        <v>203</v>
      </c>
      <c r="L3430" s="35">
        <v>0.13452209000000001</v>
      </c>
      <c r="M3430" s="56"/>
      <c r="N3430" t="s">
        <v>5275</v>
      </c>
      <c r="O3430" s="2">
        <v>17275</v>
      </c>
      <c r="P3430" s="2">
        <v>0</v>
      </c>
      <c r="Q3430" s="2">
        <v>17275</v>
      </c>
      <c r="R3430" t="s">
        <v>15668</v>
      </c>
      <c r="S3430">
        <v>9</v>
      </c>
      <c r="T3430" t="s">
        <v>203</v>
      </c>
      <c r="U3430" s="2">
        <v>527</v>
      </c>
      <c r="V3430" s="2">
        <v>2044</v>
      </c>
      <c r="W3430" s="8">
        <v>0.14882778581765557</v>
      </c>
      <c r="X3430" s="2">
        <v>22899</v>
      </c>
      <c r="Y3430" s="45"/>
      <c r="AC3430" s="1" t="str">
        <f>IF(Table13[[#This Row],[TCS MP]]&gt;=Table13[[#This Row],[BMP]],IF(Table13[[#This Row],[TCS MP]]&lt;=Table13[[#This Row],[EMP]],"Good","EMP"),"BMP")</f>
        <v>EMP</v>
      </c>
    </row>
    <row r="3431" spans="1:29" ht="24" customHeight="1" x14ac:dyDescent="0.25">
      <c r="A3431" t="s">
        <v>15818</v>
      </c>
      <c r="B3431" t="s">
        <v>20923</v>
      </c>
      <c r="C3431">
        <v>7462</v>
      </c>
      <c r="D3431" t="s">
        <v>17074</v>
      </c>
      <c r="E3431" t="s">
        <v>15819</v>
      </c>
      <c r="F3431" s="9">
        <f>Table13[[#This Row],[ToMeasure]]-Table13[[#This Row],[FromMeasure]]</f>
        <v>0.16484314</v>
      </c>
      <c r="G3431" s="5" t="s">
        <v>15820</v>
      </c>
      <c r="H3431" s="35">
        <v>0</v>
      </c>
      <c r="I3431" s="56"/>
      <c r="J3431" t="s">
        <v>1930</v>
      </c>
      <c r="K3431" s="58" t="s">
        <v>203</v>
      </c>
      <c r="L3431" s="35">
        <v>0.16484314</v>
      </c>
      <c r="M3431" s="56"/>
      <c r="N3431" t="s">
        <v>5195</v>
      </c>
      <c r="O3431" s="2">
        <v>15919</v>
      </c>
      <c r="P3431" s="2">
        <v>0</v>
      </c>
      <c r="Q3431" s="2">
        <v>15919</v>
      </c>
      <c r="R3431" t="s">
        <v>15821</v>
      </c>
      <c r="S3431">
        <v>8</v>
      </c>
      <c r="T3431" t="s">
        <v>203</v>
      </c>
      <c r="U3431" s="2">
        <v>485</v>
      </c>
      <c r="V3431" s="2">
        <v>1881</v>
      </c>
      <c r="W3431" s="8">
        <v>0.148627426345876</v>
      </c>
      <c r="X3431" s="2">
        <v>21101</v>
      </c>
      <c r="Y3431" s="45"/>
      <c r="AC3431" s="1" t="str">
        <f>IF(Table13[[#This Row],[TCS MP]]&gt;=Table13[[#This Row],[BMP]],IF(Table13[[#This Row],[TCS MP]]&lt;=Table13[[#This Row],[EMP]],"Good","EMP"),"BMP")</f>
        <v>EMP</v>
      </c>
    </row>
    <row r="3432" spans="1:29" ht="24" customHeight="1" x14ac:dyDescent="0.25">
      <c r="A3432" t="s">
        <v>15822</v>
      </c>
      <c r="B3432" t="s">
        <v>20922</v>
      </c>
      <c r="C3432">
        <v>7461</v>
      </c>
      <c r="D3432" t="s">
        <v>17074</v>
      </c>
      <c r="E3432" t="s">
        <v>15823</v>
      </c>
      <c r="F3432" s="9">
        <f>Table13[[#This Row],[ToMeasure]]-Table13[[#This Row],[FromMeasure]]</f>
        <v>0.21134876999999999</v>
      </c>
      <c r="G3432" s="5" t="s">
        <v>15824</v>
      </c>
      <c r="H3432" s="35">
        <v>0</v>
      </c>
      <c r="I3432" s="56"/>
      <c r="J3432" t="s">
        <v>5275</v>
      </c>
      <c r="K3432" s="58" t="s">
        <v>203</v>
      </c>
      <c r="L3432" s="35">
        <v>0.21134876999999999</v>
      </c>
      <c r="M3432" s="56"/>
      <c r="N3432" t="s">
        <v>669</v>
      </c>
      <c r="O3432" s="2">
        <v>15495</v>
      </c>
      <c r="P3432" s="2">
        <v>0</v>
      </c>
      <c r="Q3432" s="2">
        <v>15495</v>
      </c>
      <c r="R3432" t="s">
        <v>15825</v>
      </c>
      <c r="S3432">
        <v>9</v>
      </c>
      <c r="T3432" t="s">
        <v>203</v>
      </c>
      <c r="U3432" s="2">
        <v>472</v>
      </c>
      <c r="V3432" s="2">
        <v>1832</v>
      </c>
      <c r="W3432" s="8">
        <v>0.14869312681510163</v>
      </c>
      <c r="X3432" s="2">
        <v>20539</v>
      </c>
      <c r="Y3432" s="45"/>
      <c r="AC3432" s="1" t="str">
        <f>IF(Table13[[#This Row],[TCS MP]]&gt;=Table13[[#This Row],[BMP]],IF(Table13[[#This Row],[TCS MP]]&lt;=Table13[[#This Row],[EMP]],"Good","EMP"),"BMP")</f>
        <v>EMP</v>
      </c>
    </row>
    <row r="3433" spans="1:29" ht="24" customHeight="1" x14ac:dyDescent="0.25">
      <c r="A3433" t="s">
        <v>15826</v>
      </c>
      <c r="B3433" t="s">
        <v>20924</v>
      </c>
      <c r="C3433">
        <v>7463</v>
      </c>
      <c r="D3433" t="s">
        <v>17074</v>
      </c>
      <c r="E3433" t="s">
        <v>15827</v>
      </c>
      <c r="F3433" s="9">
        <f>Table13[[#This Row],[ToMeasure]]-Table13[[#This Row],[FromMeasure]]</f>
        <v>0.17246903</v>
      </c>
      <c r="G3433" s="5" t="s">
        <v>15828</v>
      </c>
      <c r="H3433" s="35">
        <v>0</v>
      </c>
      <c r="I3433" s="56"/>
      <c r="J3433" t="s">
        <v>5195</v>
      </c>
      <c r="K3433" s="58" t="s">
        <v>203</v>
      </c>
      <c r="L3433" s="35">
        <v>0.17246903</v>
      </c>
      <c r="M3433" s="56"/>
      <c r="N3433" t="s">
        <v>1930</v>
      </c>
      <c r="O3433" s="2">
        <v>16112</v>
      </c>
      <c r="P3433" s="2">
        <v>0</v>
      </c>
      <c r="Q3433" s="2">
        <v>16112</v>
      </c>
      <c r="R3433" t="s">
        <v>15829</v>
      </c>
      <c r="S3433">
        <v>8</v>
      </c>
      <c r="T3433" t="s">
        <v>203</v>
      </c>
      <c r="U3433" s="2">
        <v>546</v>
      </c>
      <c r="V3433" s="2">
        <v>451</v>
      </c>
      <c r="W3433" s="8">
        <v>6.1879344587884806E-2</v>
      </c>
      <c r="X3433" s="2">
        <v>21357</v>
      </c>
      <c r="Y3433" s="45"/>
      <c r="AC3433" s="1" t="str">
        <f>IF(Table13[[#This Row],[TCS MP]]&gt;=Table13[[#This Row],[BMP]],IF(Table13[[#This Row],[TCS MP]]&lt;=Table13[[#This Row],[EMP]],"Good","EMP"),"BMP")</f>
        <v>EMP</v>
      </c>
    </row>
    <row r="3434" spans="1:29" ht="24" customHeight="1" x14ac:dyDescent="0.25">
      <c r="A3434" t="s">
        <v>15669</v>
      </c>
      <c r="B3434" t="s">
        <v>20930</v>
      </c>
      <c r="C3434">
        <v>7470</v>
      </c>
      <c r="D3434" t="s">
        <v>17074</v>
      </c>
      <c r="E3434" t="s">
        <v>15670</v>
      </c>
      <c r="F3434" s="9">
        <f>Table13[[#This Row],[ToMeasure]]-Table13[[#This Row],[FromMeasure]]</f>
        <v>0.17744235</v>
      </c>
      <c r="G3434" s="5" t="s">
        <v>15671</v>
      </c>
      <c r="H3434" s="35">
        <v>0</v>
      </c>
      <c r="I3434" s="56"/>
      <c r="J3434" t="s">
        <v>669</v>
      </c>
      <c r="K3434" s="58" t="s">
        <v>203</v>
      </c>
      <c r="L3434" s="35">
        <v>0.17744235</v>
      </c>
      <c r="M3434" s="56"/>
      <c r="N3434" t="s">
        <v>5275</v>
      </c>
      <c r="O3434" s="2">
        <v>9063</v>
      </c>
      <c r="P3434" s="2">
        <v>0</v>
      </c>
      <c r="Q3434" s="2">
        <v>9063</v>
      </c>
      <c r="R3434" t="s">
        <v>15672</v>
      </c>
      <c r="S3434">
        <v>9</v>
      </c>
      <c r="T3434" t="s">
        <v>203</v>
      </c>
      <c r="U3434" s="2">
        <v>276</v>
      </c>
      <c r="V3434" s="2">
        <v>1072</v>
      </c>
      <c r="W3434" s="8">
        <v>0.14873662142778329</v>
      </c>
      <c r="X3434" s="2">
        <v>12013</v>
      </c>
      <c r="Y3434" s="45"/>
      <c r="AC3434" s="1" t="str">
        <f>IF(Table13[[#This Row],[TCS MP]]&gt;=Table13[[#This Row],[BMP]],IF(Table13[[#This Row],[TCS MP]]&lt;=Table13[[#This Row],[EMP]],"Good","EMP"),"BMP")</f>
        <v>EMP</v>
      </c>
    </row>
    <row r="3435" spans="1:29" ht="24" customHeight="1" x14ac:dyDescent="0.25">
      <c r="A3435" t="s">
        <v>15673</v>
      </c>
      <c r="B3435" t="s">
        <v>20931</v>
      </c>
      <c r="C3435">
        <v>7473</v>
      </c>
      <c r="D3435" t="s">
        <v>17074</v>
      </c>
      <c r="E3435" t="s">
        <v>15674</v>
      </c>
      <c r="F3435" s="9">
        <f>Table13[[#This Row],[ToMeasure]]-Table13[[#This Row],[FromMeasure]]</f>
        <v>0.16126056999999999</v>
      </c>
      <c r="G3435" s="5" t="s">
        <v>15675</v>
      </c>
      <c r="H3435" s="35">
        <v>0</v>
      </c>
      <c r="I3435" s="56"/>
      <c r="J3435" t="s">
        <v>5195</v>
      </c>
      <c r="K3435" s="58" t="s">
        <v>203</v>
      </c>
      <c r="L3435" s="35">
        <v>0.16126056999999999</v>
      </c>
      <c r="M3435" s="56"/>
      <c r="N3435" t="s">
        <v>1930</v>
      </c>
      <c r="O3435" s="2">
        <v>10520</v>
      </c>
      <c r="P3435" s="2">
        <v>0</v>
      </c>
      <c r="Q3435" s="2">
        <v>10520</v>
      </c>
      <c r="R3435" t="s">
        <v>15676</v>
      </c>
      <c r="S3435">
        <v>9</v>
      </c>
      <c r="T3435" t="s">
        <v>203</v>
      </c>
      <c r="U3435" s="2">
        <v>320</v>
      </c>
      <c r="V3435" s="2">
        <v>1241</v>
      </c>
      <c r="W3435" s="8">
        <v>0.14838403041825096</v>
      </c>
      <c r="X3435" s="2">
        <v>13945</v>
      </c>
      <c r="Y3435" s="45"/>
      <c r="AC3435" s="1" t="str">
        <f>IF(Table13[[#This Row],[TCS MP]]&gt;=Table13[[#This Row],[BMP]],IF(Table13[[#This Row],[TCS MP]]&lt;=Table13[[#This Row],[EMP]],"Good","EMP"),"BMP")</f>
        <v>EMP</v>
      </c>
    </row>
    <row r="3436" spans="1:29" ht="24" customHeight="1" x14ac:dyDescent="0.25">
      <c r="A3436" t="s">
        <v>12960</v>
      </c>
      <c r="B3436" t="s">
        <v>20941</v>
      </c>
      <c r="C3436">
        <v>7484</v>
      </c>
      <c r="D3436" t="s">
        <v>17074</v>
      </c>
      <c r="E3436" t="s">
        <v>12961</v>
      </c>
      <c r="F3436" s="9">
        <f>Table13[[#This Row],[ToMeasure]]-Table13[[#This Row],[FromMeasure]]</f>
        <v>0.91802218999999996</v>
      </c>
      <c r="G3436" s="5" t="s">
        <v>12962</v>
      </c>
      <c r="H3436" s="35">
        <v>0</v>
      </c>
      <c r="I3436" s="56"/>
      <c r="J3436" t="s">
        <v>669</v>
      </c>
      <c r="K3436" s="58" t="s">
        <v>203</v>
      </c>
      <c r="L3436" s="35">
        <v>0.91802218999999996</v>
      </c>
      <c r="M3436" s="56"/>
      <c r="N3436" t="s">
        <v>298</v>
      </c>
      <c r="O3436" s="2">
        <v>50216</v>
      </c>
      <c r="P3436" s="2">
        <v>0</v>
      </c>
      <c r="Q3436" s="2">
        <v>50216</v>
      </c>
      <c r="R3436" t="s">
        <v>12963</v>
      </c>
      <c r="S3436">
        <v>7</v>
      </c>
      <c r="T3436" t="s">
        <v>203</v>
      </c>
      <c r="U3436" s="2">
        <v>1694</v>
      </c>
      <c r="V3436" s="2">
        <v>1402</v>
      </c>
      <c r="W3436" s="8">
        <v>6.1653656205193565E-2</v>
      </c>
      <c r="X3436" s="2">
        <v>66563</v>
      </c>
      <c r="Y3436" s="45"/>
      <c r="AC3436" s="1" t="str">
        <f>IF(Table13[[#This Row],[TCS MP]]&gt;=Table13[[#This Row],[BMP]],IF(Table13[[#This Row],[TCS MP]]&lt;=Table13[[#This Row],[EMP]],"Good","EMP"),"BMP")</f>
        <v>EMP</v>
      </c>
    </row>
    <row r="3437" spans="1:29" ht="24" customHeight="1" x14ac:dyDescent="0.25">
      <c r="A3437" t="s">
        <v>15677</v>
      </c>
      <c r="B3437" t="s">
        <v>20937</v>
      </c>
      <c r="C3437">
        <v>7480</v>
      </c>
      <c r="D3437" t="s">
        <v>17074</v>
      </c>
      <c r="E3437" t="s">
        <v>15678</v>
      </c>
      <c r="F3437" s="9">
        <f>Table13[[#This Row],[ToMeasure]]-Table13[[#This Row],[FromMeasure]]</f>
        <v>0.37969454000000002</v>
      </c>
      <c r="G3437" s="5" t="s">
        <v>13555</v>
      </c>
      <c r="H3437" s="35">
        <v>0</v>
      </c>
      <c r="I3437" s="56"/>
      <c r="J3437" t="s">
        <v>12962</v>
      </c>
      <c r="K3437" s="58" t="s">
        <v>203</v>
      </c>
      <c r="L3437" s="35">
        <v>0.37969454000000002</v>
      </c>
      <c r="M3437" s="56"/>
      <c r="N3437" t="s">
        <v>6364</v>
      </c>
      <c r="O3437" s="2">
        <v>16225</v>
      </c>
      <c r="P3437" s="2">
        <v>0</v>
      </c>
      <c r="Q3437" s="2">
        <v>16225</v>
      </c>
      <c r="R3437" t="s">
        <v>15679</v>
      </c>
      <c r="S3437">
        <v>7</v>
      </c>
      <c r="T3437" t="s">
        <v>203</v>
      </c>
      <c r="U3437" s="2">
        <v>505</v>
      </c>
      <c r="V3437" s="2">
        <v>1959</v>
      </c>
      <c r="W3437" s="8">
        <v>0.15186440677966101</v>
      </c>
      <c r="X3437" s="2">
        <v>21507</v>
      </c>
      <c r="Y3437" s="45"/>
      <c r="AC3437" s="1" t="str">
        <f>IF(Table13[[#This Row],[TCS MP]]&gt;=Table13[[#This Row],[BMP]],IF(Table13[[#This Row],[TCS MP]]&lt;=Table13[[#This Row],[EMP]],"Good","EMP"),"BMP")</f>
        <v>EMP</v>
      </c>
    </row>
    <row r="3438" spans="1:29" ht="24" customHeight="1" x14ac:dyDescent="0.25">
      <c r="A3438" t="s">
        <v>12964</v>
      </c>
      <c r="B3438" t="s">
        <v>20942</v>
      </c>
      <c r="C3438">
        <v>7485</v>
      </c>
      <c r="D3438" t="s">
        <v>17074</v>
      </c>
      <c r="E3438" t="s">
        <v>2652</v>
      </c>
      <c r="F3438" s="9">
        <f>Table13[[#This Row],[ToMeasure]]-Table13[[#This Row],[FromMeasure]]</f>
        <v>0.64186233000000004</v>
      </c>
      <c r="G3438" s="5" t="s">
        <v>2650</v>
      </c>
      <c r="H3438" s="35">
        <v>0</v>
      </c>
      <c r="I3438" s="56"/>
      <c r="J3438" t="s">
        <v>1930</v>
      </c>
      <c r="K3438" s="58" t="s">
        <v>203</v>
      </c>
      <c r="L3438" s="35">
        <v>0.64186233000000004</v>
      </c>
      <c r="M3438" s="56"/>
      <c r="N3438" t="s">
        <v>3074</v>
      </c>
      <c r="O3438" s="2">
        <v>27251</v>
      </c>
      <c r="P3438" s="2">
        <v>0</v>
      </c>
      <c r="Q3438" s="2">
        <v>27251</v>
      </c>
      <c r="R3438" t="s">
        <v>12965</v>
      </c>
      <c r="S3438">
        <v>9</v>
      </c>
      <c r="T3438" t="s">
        <v>203</v>
      </c>
      <c r="U3438" s="2">
        <v>851</v>
      </c>
      <c r="V3438" s="2">
        <v>3289</v>
      </c>
      <c r="W3438" s="8">
        <v>0.15192103042090199</v>
      </c>
      <c r="X3438" s="2">
        <v>36122</v>
      </c>
      <c r="Y3438" s="45"/>
      <c r="AC3438" s="1" t="str">
        <f>IF(Table13[[#This Row],[TCS MP]]&gt;=Table13[[#This Row],[BMP]],IF(Table13[[#This Row],[TCS MP]]&lt;=Table13[[#This Row],[EMP]],"Good","EMP"),"BMP")</f>
        <v>EMP</v>
      </c>
    </row>
    <row r="3439" spans="1:29" ht="24" customHeight="1" x14ac:dyDescent="0.25">
      <c r="A3439" t="s">
        <v>12966</v>
      </c>
      <c r="B3439" t="s">
        <v>20940</v>
      </c>
      <c r="C3439">
        <v>7483</v>
      </c>
      <c r="D3439" t="s">
        <v>17074</v>
      </c>
      <c r="E3439" t="s">
        <v>12967</v>
      </c>
      <c r="F3439" s="9">
        <f>Table13[[#This Row],[ToMeasure]]-Table13[[#This Row],[FromMeasure]]</f>
        <v>0.19476813000000001</v>
      </c>
      <c r="G3439" s="5" t="s">
        <v>12968</v>
      </c>
      <c r="H3439" s="35">
        <v>0</v>
      </c>
      <c r="I3439" s="56"/>
      <c r="J3439" t="s">
        <v>2650</v>
      </c>
      <c r="K3439" s="58" t="s">
        <v>203</v>
      </c>
      <c r="L3439" s="35">
        <v>0.19476813000000001</v>
      </c>
      <c r="M3439" s="56"/>
      <c r="N3439" t="s">
        <v>12962</v>
      </c>
      <c r="O3439" s="2">
        <v>18111</v>
      </c>
      <c r="P3439" s="2">
        <v>0</v>
      </c>
      <c r="Q3439" s="2">
        <v>18111</v>
      </c>
      <c r="R3439" t="s">
        <v>12969</v>
      </c>
      <c r="S3439">
        <v>9</v>
      </c>
      <c r="T3439" t="s">
        <v>203</v>
      </c>
      <c r="U3439" s="2">
        <v>564</v>
      </c>
      <c r="V3439" s="2">
        <v>2187</v>
      </c>
      <c r="W3439" s="8">
        <v>0.15189663740268344</v>
      </c>
      <c r="X3439" s="2">
        <v>24007</v>
      </c>
      <c r="Y3439" s="45"/>
      <c r="AC3439" s="1" t="str">
        <f>IF(Table13[[#This Row],[TCS MP]]&gt;=Table13[[#This Row],[BMP]],IF(Table13[[#This Row],[TCS MP]]&lt;=Table13[[#This Row],[EMP]],"Good","EMP"),"BMP")</f>
        <v>EMP</v>
      </c>
    </row>
    <row r="3440" spans="1:29" ht="24" customHeight="1" x14ac:dyDescent="0.25">
      <c r="A3440" t="s">
        <v>5434</v>
      </c>
      <c r="B3440" t="s">
        <v>20939</v>
      </c>
      <c r="C3440">
        <v>7482</v>
      </c>
      <c r="D3440" t="s">
        <v>17074</v>
      </c>
      <c r="E3440" t="s">
        <v>5435</v>
      </c>
      <c r="F3440" s="9">
        <f>Table13[[#This Row],[ToMeasure]]-Table13[[#This Row],[FromMeasure]]</f>
        <v>0.22426014999999999</v>
      </c>
      <c r="G3440" s="5" t="s">
        <v>5436</v>
      </c>
      <c r="H3440" s="35">
        <v>0</v>
      </c>
      <c r="I3440" s="56"/>
      <c r="J3440" t="s">
        <v>1930</v>
      </c>
      <c r="K3440" s="58" t="s">
        <v>203</v>
      </c>
      <c r="L3440" s="35">
        <v>0.22426014999999999</v>
      </c>
      <c r="M3440" s="56"/>
      <c r="N3440" t="s">
        <v>5195</v>
      </c>
      <c r="O3440" s="2">
        <v>8956</v>
      </c>
      <c r="P3440" s="2">
        <v>0</v>
      </c>
      <c r="Q3440" s="2">
        <v>8956</v>
      </c>
      <c r="R3440" t="s">
        <v>5437</v>
      </c>
      <c r="S3440">
        <v>9</v>
      </c>
      <c r="T3440" t="s">
        <v>203</v>
      </c>
      <c r="U3440" s="2">
        <v>279</v>
      </c>
      <c r="V3440" s="2">
        <v>1080</v>
      </c>
      <c r="W3440" s="8">
        <v>0.15174184903974988</v>
      </c>
      <c r="X3440" s="2">
        <v>11871</v>
      </c>
      <c r="Y3440" s="45"/>
      <c r="AC3440" s="1" t="str">
        <f>IF(Table13[[#This Row],[TCS MP]]&gt;=Table13[[#This Row],[BMP]],IF(Table13[[#This Row],[TCS MP]]&lt;=Table13[[#This Row],[EMP]],"Good","EMP"),"BMP")</f>
        <v>EMP</v>
      </c>
    </row>
    <row r="3441" spans="1:29" ht="24" customHeight="1" x14ac:dyDescent="0.25">
      <c r="A3441" t="s">
        <v>15680</v>
      </c>
      <c r="B3441" t="s">
        <v>20938</v>
      </c>
      <c r="C3441">
        <v>7481</v>
      </c>
      <c r="D3441" t="s">
        <v>17074</v>
      </c>
      <c r="E3441" t="s">
        <v>15681</v>
      </c>
      <c r="F3441" s="9">
        <f>Table13[[#This Row],[ToMeasure]]-Table13[[#This Row],[FromMeasure]]</f>
        <v>0.17918697</v>
      </c>
      <c r="G3441" s="5" t="s">
        <v>14947</v>
      </c>
      <c r="H3441" s="35">
        <v>0</v>
      </c>
      <c r="I3441" s="56"/>
      <c r="J3441" t="s">
        <v>5275</v>
      </c>
      <c r="K3441" s="58" t="s">
        <v>203</v>
      </c>
      <c r="L3441" s="35">
        <v>0.17918697</v>
      </c>
      <c r="M3441" s="56"/>
      <c r="N3441" t="s">
        <v>669</v>
      </c>
      <c r="O3441" s="2">
        <v>8963</v>
      </c>
      <c r="P3441" s="2">
        <v>0</v>
      </c>
      <c r="Q3441" s="2">
        <v>8963</v>
      </c>
      <c r="R3441" t="s">
        <v>15682</v>
      </c>
      <c r="S3441">
        <v>10</v>
      </c>
      <c r="T3441" t="s">
        <v>203</v>
      </c>
      <c r="U3441" s="2">
        <v>279</v>
      </c>
      <c r="V3441" s="2">
        <v>1082</v>
      </c>
      <c r="W3441" s="8">
        <v>0.15184647997322326</v>
      </c>
      <c r="X3441" s="2">
        <v>11881</v>
      </c>
      <c r="Y3441" s="45"/>
      <c r="AC3441" s="1" t="str">
        <f>IF(Table13[[#This Row],[TCS MP]]&gt;=Table13[[#This Row],[BMP]],IF(Table13[[#This Row],[TCS MP]]&lt;=Table13[[#This Row],[EMP]],"Good","EMP"),"BMP")</f>
        <v>EMP</v>
      </c>
    </row>
    <row r="3442" spans="1:29" ht="24" customHeight="1" x14ac:dyDescent="0.25">
      <c r="A3442" t="s">
        <v>5438</v>
      </c>
      <c r="B3442" t="s">
        <v>20948</v>
      </c>
      <c r="C3442">
        <v>7500</v>
      </c>
      <c r="D3442" t="s">
        <v>17074</v>
      </c>
      <c r="E3442" t="s">
        <v>5439</v>
      </c>
      <c r="F3442" s="9">
        <f>Table13[[#This Row],[ToMeasure]]-Table13[[#This Row],[FromMeasure]]</f>
        <v>0.20093479</v>
      </c>
      <c r="G3442" s="5" t="s">
        <v>5440</v>
      </c>
      <c r="H3442" s="35">
        <v>0</v>
      </c>
      <c r="I3442" s="56"/>
      <c r="J3442" t="s">
        <v>669</v>
      </c>
      <c r="K3442" s="58" t="s">
        <v>203</v>
      </c>
      <c r="L3442" s="35">
        <v>0.20093479</v>
      </c>
      <c r="M3442" s="56"/>
      <c r="N3442" t="s">
        <v>5275</v>
      </c>
      <c r="O3442" s="2">
        <v>12782</v>
      </c>
      <c r="P3442" s="2">
        <v>0</v>
      </c>
      <c r="Q3442" s="2">
        <v>12782</v>
      </c>
      <c r="R3442" t="s">
        <v>5441</v>
      </c>
      <c r="S3442">
        <v>10</v>
      </c>
      <c r="T3442" t="s">
        <v>203</v>
      </c>
      <c r="U3442" s="2">
        <v>389</v>
      </c>
      <c r="V3442" s="2">
        <v>1511</v>
      </c>
      <c r="W3442" s="8">
        <v>0.14864653418870286</v>
      </c>
      <c r="X3442" s="2">
        <v>16943</v>
      </c>
      <c r="Y3442" s="45"/>
      <c r="AC3442" s="1" t="str">
        <f>IF(Table13[[#This Row],[TCS MP]]&gt;=Table13[[#This Row],[BMP]],IF(Table13[[#This Row],[TCS MP]]&lt;=Table13[[#This Row],[EMP]],"Good","EMP"),"BMP")</f>
        <v>EMP</v>
      </c>
    </row>
    <row r="3443" spans="1:29" ht="24" customHeight="1" x14ac:dyDescent="0.25">
      <c r="A3443" t="s">
        <v>15683</v>
      </c>
      <c r="B3443" t="s">
        <v>20950</v>
      </c>
      <c r="C3443">
        <v>7502</v>
      </c>
      <c r="D3443" t="s">
        <v>17074</v>
      </c>
      <c r="E3443" t="s">
        <v>15684</v>
      </c>
      <c r="F3443" s="9">
        <f>Table13[[#This Row],[ToMeasure]]-Table13[[#This Row],[FromMeasure]]</f>
        <v>0.19336345999999999</v>
      </c>
      <c r="G3443" s="5" t="s">
        <v>15685</v>
      </c>
      <c r="H3443" s="35">
        <v>0</v>
      </c>
      <c r="I3443" s="56"/>
      <c r="J3443" t="s">
        <v>1930</v>
      </c>
      <c r="K3443" s="58" t="s">
        <v>203</v>
      </c>
      <c r="L3443" s="35">
        <v>0.19336345999999999</v>
      </c>
      <c r="M3443" s="56"/>
      <c r="N3443" t="s">
        <v>5195</v>
      </c>
      <c r="O3443" s="2">
        <v>6358</v>
      </c>
      <c r="P3443" s="2">
        <v>0</v>
      </c>
      <c r="Q3443" s="2">
        <v>6358</v>
      </c>
      <c r="R3443" t="s">
        <v>15686</v>
      </c>
      <c r="S3443">
        <v>10</v>
      </c>
      <c r="T3443" t="s">
        <v>203</v>
      </c>
      <c r="U3443" s="2">
        <v>192</v>
      </c>
      <c r="V3443" s="2">
        <v>751</v>
      </c>
      <c r="W3443" s="8">
        <v>0.14831708084303241</v>
      </c>
      <c r="X3443" s="2">
        <v>8428</v>
      </c>
      <c r="Y3443" s="45"/>
      <c r="AC3443" s="1" t="str">
        <f>IF(Table13[[#This Row],[TCS MP]]&gt;=Table13[[#This Row],[BMP]],IF(Table13[[#This Row],[TCS MP]]&lt;=Table13[[#This Row],[EMP]],"Good","EMP"),"BMP")</f>
        <v>EMP</v>
      </c>
    </row>
    <row r="3444" spans="1:29" ht="24" customHeight="1" x14ac:dyDescent="0.25">
      <c r="A3444" t="s">
        <v>15687</v>
      </c>
      <c r="B3444" t="s">
        <v>20949</v>
      </c>
      <c r="C3444">
        <v>7501</v>
      </c>
      <c r="D3444" t="s">
        <v>17074</v>
      </c>
      <c r="E3444" t="s">
        <v>15688</v>
      </c>
      <c r="F3444" s="9">
        <f>Table13[[#This Row],[ToMeasure]]-Table13[[#This Row],[FromMeasure]]</f>
        <v>0.14829661999999999</v>
      </c>
      <c r="G3444" s="5" t="s">
        <v>14944</v>
      </c>
      <c r="H3444" s="35">
        <v>0</v>
      </c>
      <c r="I3444" s="56"/>
      <c r="J3444" t="s">
        <v>5275</v>
      </c>
      <c r="K3444" s="58" t="s">
        <v>203</v>
      </c>
      <c r="L3444" s="35">
        <v>0.14829661999999999</v>
      </c>
      <c r="M3444" s="56"/>
      <c r="N3444" t="s">
        <v>669</v>
      </c>
      <c r="O3444" s="2">
        <v>5366</v>
      </c>
      <c r="P3444" s="2">
        <v>0</v>
      </c>
      <c r="Q3444" s="2">
        <v>5366</v>
      </c>
      <c r="R3444" t="s">
        <v>15689</v>
      </c>
      <c r="S3444">
        <v>19</v>
      </c>
      <c r="T3444" t="s">
        <v>203</v>
      </c>
      <c r="U3444" s="2">
        <v>161</v>
      </c>
      <c r="V3444" s="2">
        <v>631</v>
      </c>
      <c r="W3444" s="8">
        <v>0.14759597465523669</v>
      </c>
      <c r="X3444" s="2">
        <v>7113</v>
      </c>
      <c r="Y3444" s="45"/>
      <c r="AC3444" s="1" t="str">
        <f>IF(Table13[[#This Row],[TCS MP]]&gt;=Table13[[#This Row],[BMP]],IF(Table13[[#This Row],[TCS MP]]&lt;=Table13[[#This Row],[EMP]],"Good","EMP"),"BMP")</f>
        <v>EMP</v>
      </c>
    </row>
    <row r="3445" spans="1:29" ht="24" customHeight="1" x14ac:dyDescent="0.25">
      <c r="A3445" t="s">
        <v>5442</v>
      </c>
      <c r="B3445" t="s">
        <v>20951</v>
      </c>
      <c r="C3445">
        <v>7503</v>
      </c>
      <c r="D3445" t="s">
        <v>17074</v>
      </c>
      <c r="E3445" t="s">
        <v>5443</v>
      </c>
      <c r="F3445" s="9">
        <f>Table13[[#This Row],[ToMeasure]]-Table13[[#This Row],[FromMeasure]]</f>
        <v>9.5554239999999999E-2</v>
      </c>
      <c r="G3445" s="5" t="s">
        <v>5444</v>
      </c>
      <c r="H3445" s="35">
        <v>0</v>
      </c>
      <c r="I3445" s="56"/>
      <c r="J3445" t="s">
        <v>5195</v>
      </c>
      <c r="K3445" s="58" t="s">
        <v>203</v>
      </c>
      <c r="L3445" s="35">
        <v>9.5554239999999999E-2</v>
      </c>
      <c r="M3445" s="56"/>
      <c r="N3445" t="s">
        <v>1930</v>
      </c>
      <c r="O3445" s="2">
        <v>12769</v>
      </c>
      <c r="P3445" s="2">
        <v>0</v>
      </c>
      <c r="Q3445" s="2">
        <v>12769</v>
      </c>
      <c r="R3445" t="s">
        <v>5445</v>
      </c>
      <c r="S3445">
        <v>12</v>
      </c>
      <c r="T3445" t="s">
        <v>203</v>
      </c>
      <c r="U3445" s="2">
        <v>388</v>
      </c>
      <c r="V3445" s="2">
        <v>1509</v>
      </c>
      <c r="W3445" s="8">
        <v>0.14856292583600908</v>
      </c>
      <c r="X3445" s="2">
        <v>16926</v>
      </c>
      <c r="Y3445" s="45"/>
      <c r="AC3445" s="1" t="str">
        <f>IF(Table13[[#This Row],[TCS MP]]&gt;=Table13[[#This Row],[BMP]],IF(Table13[[#This Row],[TCS MP]]&lt;=Table13[[#This Row],[EMP]],"Good","EMP"),"BMP")</f>
        <v>EMP</v>
      </c>
    </row>
    <row r="3446" spans="1:29" ht="24" customHeight="1" x14ac:dyDescent="0.25">
      <c r="A3446" t="s">
        <v>12970</v>
      </c>
      <c r="C3446" t="s">
        <v>203</v>
      </c>
      <c r="D3446" t="s">
        <v>17074</v>
      </c>
      <c r="E3446" t="s">
        <v>12971</v>
      </c>
      <c r="F3446" s="9">
        <f>Table13[[#This Row],[ToMeasure]]-Table13[[#This Row],[FromMeasure]]</f>
        <v>3.4641779999999997E-2</v>
      </c>
      <c r="G3446" s="5" t="s">
        <v>5449</v>
      </c>
      <c r="H3446" s="35">
        <v>0</v>
      </c>
      <c r="I3446" s="56"/>
      <c r="J3446" t="s">
        <v>5448</v>
      </c>
      <c r="K3446" s="58" t="s">
        <v>203</v>
      </c>
      <c r="L3446" s="35">
        <v>3.4641779999999997E-2</v>
      </c>
      <c r="M3446" s="56"/>
      <c r="N3446" t="s">
        <v>5195</v>
      </c>
      <c r="O3446" s="2" t="s">
        <v>203</v>
      </c>
      <c r="P3446" s="2" t="s">
        <v>203</v>
      </c>
      <c r="Q3446" s="2">
        <v>21137</v>
      </c>
      <c r="R3446" t="s">
        <v>4019</v>
      </c>
      <c r="S3446" t="s">
        <v>203</v>
      </c>
      <c r="T3446" t="s">
        <v>203</v>
      </c>
      <c r="U3446" s="2" t="s">
        <v>203</v>
      </c>
      <c r="V3446" s="2" t="s">
        <v>203</v>
      </c>
      <c r="W3446" s="8" t="s">
        <v>203</v>
      </c>
      <c r="X3446" s="2">
        <v>38931</v>
      </c>
      <c r="Y3446" s="45"/>
      <c r="AC3446" s="1" t="str">
        <f>IF(Table13[[#This Row],[TCS MP]]&gt;=Table13[[#This Row],[BMP]],IF(Table13[[#This Row],[TCS MP]]&lt;=Table13[[#This Row],[EMP]],"Good","EMP"),"BMP")</f>
        <v>EMP</v>
      </c>
    </row>
    <row r="3447" spans="1:29" ht="24" customHeight="1" x14ac:dyDescent="0.25">
      <c r="A3447" t="s">
        <v>12972</v>
      </c>
      <c r="C3447" t="s">
        <v>203</v>
      </c>
      <c r="D3447" t="s">
        <v>17074</v>
      </c>
      <c r="E3447" t="s">
        <v>12973</v>
      </c>
      <c r="F3447" s="9">
        <f>Table13[[#This Row],[ToMeasure]]-Table13[[#This Row],[FromMeasure]]</f>
        <v>5.4078479999999998E-2</v>
      </c>
      <c r="G3447" s="5" t="s">
        <v>12974</v>
      </c>
      <c r="H3447" s="35">
        <v>0</v>
      </c>
      <c r="I3447" s="56"/>
      <c r="J3447" t="s">
        <v>12975</v>
      </c>
      <c r="K3447" s="58" t="s">
        <v>203</v>
      </c>
      <c r="L3447" s="35">
        <v>5.4078479999999998E-2</v>
      </c>
      <c r="M3447" s="56"/>
      <c r="N3447" t="s">
        <v>5275</v>
      </c>
      <c r="O3447" s="2" t="s">
        <v>203</v>
      </c>
      <c r="P3447" s="2" t="s">
        <v>203</v>
      </c>
      <c r="Q3447" s="2">
        <v>21137</v>
      </c>
      <c r="R3447" t="s">
        <v>4019</v>
      </c>
      <c r="S3447" t="s">
        <v>203</v>
      </c>
      <c r="T3447" t="s">
        <v>203</v>
      </c>
      <c r="U3447" s="2" t="s">
        <v>203</v>
      </c>
      <c r="V3447" s="2" t="s">
        <v>203</v>
      </c>
      <c r="W3447" s="8" t="s">
        <v>203</v>
      </c>
      <c r="X3447" s="2">
        <v>38931</v>
      </c>
      <c r="Y3447" s="45"/>
      <c r="AC3447" s="1" t="str">
        <f>IF(Table13[[#This Row],[TCS MP]]&gt;=Table13[[#This Row],[BMP]],IF(Table13[[#This Row],[TCS MP]]&lt;=Table13[[#This Row],[EMP]],"Good","EMP"),"BMP")</f>
        <v>EMP</v>
      </c>
    </row>
    <row r="3448" spans="1:29" ht="24" customHeight="1" x14ac:dyDescent="0.25">
      <c r="A3448" t="s">
        <v>15690</v>
      </c>
      <c r="C3448" t="s">
        <v>203</v>
      </c>
      <c r="D3448" t="s">
        <v>17074</v>
      </c>
      <c r="E3448" t="s">
        <v>15691</v>
      </c>
      <c r="F3448" s="9">
        <f>Table13[[#This Row],[ToMeasure]]-Table13[[#This Row],[FromMeasure]]</f>
        <v>5.5778300000000003E-2</v>
      </c>
      <c r="G3448" s="5" t="s">
        <v>12975</v>
      </c>
      <c r="H3448" s="35">
        <v>0</v>
      </c>
      <c r="I3448" s="56"/>
      <c r="J3448" t="s">
        <v>5275</v>
      </c>
      <c r="K3448" s="58" t="s">
        <v>203</v>
      </c>
      <c r="L3448" s="35">
        <v>5.5778300000000003E-2</v>
      </c>
      <c r="M3448" s="56"/>
      <c r="N3448" t="s">
        <v>12974</v>
      </c>
      <c r="O3448" s="2" t="s">
        <v>203</v>
      </c>
      <c r="P3448" s="2" t="s">
        <v>203</v>
      </c>
      <c r="Q3448" s="2">
        <v>21137</v>
      </c>
      <c r="R3448" t="s">
        <v>4019</v>
      </c>
      <c r="S3448" t="s">
        <v>203</v>
      </c>
      <c r="T3448" t="s">
        <v>203</v>
      </c>
      <c r="U3448" s="2" t="s">
        <v>203</v>
      </c>
      <c r="V3448" s="2" t="s">
        <v>203</v>
      </c>
      <c r="W3448" s="8" t="s">
        <v>203</v>
      </c>
      <c r="X3448" s="2">
        <v>38931</v>
      </c>
      <c r="Y3448" s="45"/>
      <c r="AC3448" s="1" t="str">
        <f>IF(Table13[[#This Row],[TCS MP]]&gt;=Table13[[#This Row],[BMP]],IF(Table13[[#This Row],[TCS MP]]&lt;=Table13[[#This Row],[EMP]],"Good","EMP"),"BMP")</f>
        <v>EMP</v>
      </c>
    </row>
    <row r="3449" spans="1:29" ht="24" customHeight="1" x14ac:dyDescent="0.25">
      <c r="A3449" t="s">
        <v>5446</v>
      </c>
      <c r="C3449" t="s">
        <v>203</v>
      </c>
      <c r="D3449" t="s">
        <v>17074</v>
      </c>
      <c r="E3449" t="s">
        <v>5447</v>
      </c>
      <c r="F3449" s="9">
        <f>Table13[[#This Row],[ToMeasure]]-Table13[[#This Row],[FromMeasure]]</f>
        <v>2.9667900000000001E-2</v>
      </c>
      <c r="G3449" s="5" t="s">
        <v>5448</v>
      </c>
      <c r="H3449" s="35">
        <v>0</v>
      </c>
      <c r="I3449" s="56"/>
      <c r="J3449" t="s">
        <v>5195</v>
      </c>
      <c r="K3449" s="58" t="s">
        <v>203</v>
      </c>
      <c r="L3449" s="35">
        <v>2.9667900000000001E-2</v>
      </c>
      <c r="M3449" s="56"/>
      <c r="N3449" t="s">
        <v>5449</v>
      </c>
      <c r="O3449" s="2" t="s">
        <v>203</v>
      </c>
      <c r="P3449" s="2" t="s">
        <v>203</v>
      </c>
      <c r="Q3449" s="2">
        <v>21137</v>
      </c>
      <c r="R3449" t="s">
        <v>4019</v>
      </c>
      <c r="S3449" t="s">
        <v>203</v>
      </c>
      <c r="T3449" t="s">
        <v>203</v>
      </c>
      <c r="U3449" s="2" t="s">
        <v>203</v>
      </c>
      <c r="V3449" s="2" t="s">
        <v>203</v>
      </c>
      <c r="W3449" s="8" t="s">
        <v>203</v>
      </c>
      <c r="X3449" s="2">
        <v>38931</v>
      </c>
      <c r="Y3449" s="45"/>
      <c r="AC3449" s="1" t="str">
        <f>IF(Table13[[#This Row],[TCS MP]]&gt;=Table13[[#This Row],[BMP]],IF(Table13[[#This Row],[TCS MP]]&lt;=Table13[[#This Row],[EMP]],"Good","EMP"),"BMP")</f>
        <v>EMP</v>
      </c>
    </row>
    <row r="3450" spans="1:29" ht="24" customHeight="1" x14ac:dyDescent="0.25">
      <c r="A3450" t="s">
        <v>5450</v>
      </c>
      <c r="B3450" t="s">
        <v>20956</v>
      </c>
      <c r="C3450">
        <v>7510</v>
      </c>
      <c r="D3450" t="s">
        <v>17074</v>
      </c>
      <c r="E3450" t="s">
        <v>5451</v>
      </c>
      <c r="F3450" s="9">
        <f>Table13[[#This Row],[ToMeasure]]-Table13[[#This Row],[FromMeasure]]</f>
        <v>0.19095205000000001</v>
      </c>
      <c r="G3450" s="5" t="s">
        <v>5452</v>
      </c>
      <c r="H3450" s="35">
        <v>0</v>
      </c>
      <c r="I3450" s="56"/>
      <c r="J3450" t="s">
        <v>669</v>
      </c>
      <c r="K3450" s="58" t="s">
        <v>203</v>
      </c>
      <c r="L3450" s="35">
        <v>0.19095205000000001</v>
      </c>
      <c r="M3450" s="56"/>
      <c r="N3450" t="s">
        <v>5275</v>
      </c>
      <c r="O3450" s="2">
        <v>14190</v>
      </c>
      <c r="P3450" s="2">
        <v>0</v>
      </c>
      <c r="Q3450" s="2">
        <v>14190</v>
      </c>
      <c r="R3450" t="s">
        <v>5453</v>
      </c>
      <c r="S3450">
        <v>11</v>
      </c>
      <c r="T3450" t="s">
        <v>203</v>
      </c>
      <c r="U3450" s="2">
        <v>432</v>
      </c>
      <c r="V3450" s="2">
        <v>1677</v>
      </c>
      <c r="W3450" s="8">
        <v>0.14862579281183932</v>
      </c>
      <c r="X3450" s="2">
        <v>18809</v>
      </c>
      <c r="Y3450" s="45"/>
      <c r="AC3450" s="1" t="str">
        <f>IF(Table13[[#This Row],[TCS MP]]&gt;=Table13[[#This Row],[BMP]],IF(Table13[[#This Row],[TCS MP]]&lt;=Table13[[#This Row],[EMP]],"Good","EMP"),"BMP")</f>
        <v>EMP</v>
      </c>
    </row>
    <row r="3451" spans="1:29" ht="24" customHeight="1" x14ac:dyDescent="0.25">
      <c r="A3451" t="s">
        <v>15830</v>
      </c>
      <c r="B3451" t="s">
        <v>20958</v>
      </c>
      <c r="C3451">
        <v>7512</v>
      </c>
      <c r="D3451" t="s">
        <v>17074</v>
      </c>
      <c r="E3451" t="s">
        <v>15831</v>
      </c>
      <c r="F3451" s="9">
        <f>Table13[[#This Row],[ToMeasure]]-Table13[[#This Row],[FromMeasure]]</f>
        <v>0.18540253000000001</v>
      </c>
      <c r="G3451" s="5" t="s">
        <v>15832</v>
      </c>
      <c r="H3451" s="35">
        <v>0</v>
      </c>
      <c r="I3451" s="56"/>
      <c r="J3451" t="s">
        <v>1930</v>
      </c>
      <c r="K3451" s="58" t="s">
        <v>203</v>
      </c>
      <c r="L3451" s="35">
        <v>0.18540253000000001</v>
      </c>
      <c r="M3451" s="56"/>
      <c r="N3451" t="s">
        <v>5195</v>
      </c>
      <c r="O3451" s="2">
        <v>7079</v>
      </c>
      <c r="P3451" s="2">
        <v>0</v>
      </c>
      <c r="Q3451" s="2">
        <v>7079</v>
      </c>
      <c r="R3451" t="s">
        <v>15833</v>
      </c>
      <c r="S3451">
        <v>11</v>
      </c>
      <c r="T3451" t="s">
        <v>203</v>
      </c>
      <c r="U3451" s="2">
        <v>214</v>
      </c>
      <c r="V3451" s="2">
        <v>836</v>
      </c>
      <c r="W3451" s="8">
        <v>0.14832603475067099</v>
      </c>
      <c r="X3451" s="2">
        <v>9383</v>
      </c>
      <c r="Y3451" s="45"/>
      <c r="AC3451" s="1" t="str">
        <f>IF(Table13[[#This Row],[TCS MP]]&gt;=Table13[[#This Row],[BMP]],IF(Table13[[#This Row],[TCS MP]]&lt;=Table13[[#This Row],[EMP]],"Good","EMP"),"BMP")</f>
        <v>EMP</v>
      </c>
    </row>
    <row r="3452" spans="1:29" ht="24" customHeight="1" x14ac:dyDescent="0.25">
      <c r="A3452" t="s">
        <v>15834</v>
      </c>
      <c r="B3452" t="s">
        <v>20957</v>
      </c>
      <c r="C3452">
        <v>7511</v>
      </c>
      <c r="D3452" t="s">
        <v>17074</v>
      </c>
      <c r="E3452" t="s">
        <v>15835</v>
      </c>
      <c r="F3452" s="9">
        <f>Table13[[#This Row],[ToMeasure]]-Table13[[#This Row],[FromMeasure]]</f>
        <v>0.17477021000000001</v>
      </c>
      <c r="G3452" s="5" t="s">
        <v>15836</v>
      </c>
      <c r="H3452" s="35">
        <v>0</v>
      </c>
      <c r="I3452" s="56"/>
      <c r="J3452" t="s">
        <v>5275</v>
      </c>
      <c r="K3452" s="58" t="s">
        <v>203</v>
      </c>
      <c r="L3452" s="35">
        <v>0.17477021000000001</v>
      </c>
      <c r="M3452" s="56"/>
      <c r="N3452" t="s">
        <v>669</v>
      </c>
      <c r="O3452" s="2">
        <v>7850</v>
      </c>
      <c r="P3452" s="2">
        <v>0</v>
      </c>
      <c r="Q3452" s="2">
        <v>7850</v>
      </c>
      <c r="R3452" t="s">
        <v>15837</v>
      </c>
      <c r="S3452">
        <v>11</v>
      </c>
      <c r="T3452" t="s">
        <v>203</v>
      </c>
      <c r="U3452" s="2">
        <v>240</v>
      </c>
      <c r="V3452" s="2">
        <v>929</v>
      </c>
      <c r="W3452" s="8">
        <v>0.14891719745222931</v>
      </c>
      <c r="X3452" s="2">
        <v>10405</v>
      </c>
      <c r="Y3452" s="45"/>
      <c r="AC3452" s="1" t="str">
        <f>IF(Table13[[#This Row],[TCS MP]]&gt;=Table13[[#This Row],[BMP]],IF(Table13[[#This Row],[TCS MP]]&lt;=Table13[[#This Row],[EMP]],"Good","EMP"),"BMP")</f>
        <v>EMP</v>
      </c>
    </row>
    <row r="3453" spans="1:29" ht="24" customHeight="1" x14ac:dyDescent="0.25">
      <c r="A3453" t="s">
        <v>15838</v>
      </c>
      <c r="B3453" t="s">
        <v>20959</v>
      </c>
      <c r="C3453">
        <v>7513</v>
      </c>
      <c r="D3453" t="s">
        <v>17074</v>
      </c>
      <c r="E3453" t="s">
        <v>15839</v>
      </c>
      <c r="F3453" s="9">
        <f>Table13[[#This Row],[ToMeasure]]-Table13[[#This Row],[FromMeasure]]</f>
        <v>0.20597056</v>
      </c>
      <c r="G3453" s="5" t="s">
        <v>15840</v>
      </c>
      <c r="H3453" s="35">
        <v>0</v>
      </c>
      <c r="I3453" s="56"/>
      <c r="J3453" t="s">
        <v>5195</v>
      </c>
      <c r="K3453" s="58" t="s">
        <v>203</v>
      </c>
      <c r="L3453" s="35">
        <v>0.20597056</v>
      </c>
      <c r="M3453" s="56"/>
      <c r="N3453" t="s">
        <v>1930</v>
      </c>
      <c r="O3453" s="2">
        <v>13543</v>
      </c>
      <c r="P3453" s="2">
        <v>0</v>
      </c>
      <c r="Q3453" s="2">
        <v>13543</v>
      </c>
      <c r="R3453" t="s">
        <v>15841</v>
      </c>
      <c r="S3453">
        <v>10</v>
      </c>
      <c r="T3453" t="s">
        <v>203</v>
      </c>
      <c r="U3453" s="2">
        <v>410</v>
      </c>
      <c r="V3453" s="2">
        <v>1597</v>
      </c>
      <c r="W3453" s="8">
        <v>0.14819463929705382</v>
      </c>
      <c r="X3453" s="2">
        <v>17952</v>
      </c>
      <c r="Y3453" s="45"/>
      <c r="AC3453" s="1" t="str">
        <f>IF(Table13[[#This Row],[TCS MP]]&gt;=Table13[[#This Row],[BMP]],IF(Table13[[#This Row],[TCS MP]]&lt;=Table13[[#This Row],[EMP]],"Good","EMP"),"BMP")</f>
        <v>EMP</v>
      </c>
    </row>
    <row r="3454" spans="1:29" ht="24" customHeight="1" x14ac:dyDescent="0.25">
      <c r="A3454" t="s">
        <v>15692</v>
      </c>
      <c r="B3454" t="s">
        <v>21220</v>
      </c>
      <c r="C3454">
        <v>8200</v>
      </c>
      <c r="D3454" t="s">
        <v>17074</v>
      </c>
      <c r="E3454" t="s">
        <v>15693</v>
      </c>
      <c r="F3454" s="9">
        <f>Table13[[#This Row],[ToMeasure]]-Table13[[#This Row],[FromMeasure]]</f>
        <v>0.18043361999999999</v>
      </c>
      <c r="G3454" s="5" t="s">
        <v>15694</v>
      </c>
      <c r="H3454" s="35">
        <v>0</v>
      </c>
      <c r="I3454" s="56"/>
      <c r="J3454" t="s">
        <v>669</v>
      </c>
      <c r="K3454" s="58" t="s">
        <v>203</v>
      </c>
      <c r="L3454" s="35">
        <v>0.18043361999999999</v>
      </c>
      <c r="M3454" s="56"/>
      <c r="N3454" t="s">
        <v>5275</v>
      </c>
      <c r="O3454" s="2">
        <v>16149</v>
      </c>
      <c r="P3454" s="2">
        <v>0</v>
      </c>
      <c r="Q3454" s="2">
        <v>16149</v>
      </c>
      <c r="R3454" t="s">
        <v>15695</v>
      </c>
      <c r="S3454">
        <v>8</v>
      </c>
      <c r="T3454" t="s">
        <v>203</v>
      </c>
      <c r="U3454" s="2">
        <v>492</v>
      </c>
      <c r="V3454" s="2">
        <v>1911</v>
      </c>
      <c r="W3454" s="8">
        <v>0.14880178339216049</v>
      </c>
      <c r="X3454" s="2">
        <v>21406</v>
      </c>
      <c r="Y3454" s="45"/>
      <c r="AC3454" s="1" t="str">
        <f>IF(Table13[[#This Row],[TCS MP]]&gt;=Table13[[#This Row],[BMP]],IF(Table13[[#This Row],[TCS MP]]&lt;=Table13[[#This Row],[EMP]],"Good","EMP"),"BMP")</f>
        <v>EMP</v>
      </c>
    </row>
    <row r="3455" spans="1:29" ht="24" customHeight="1" x14ac:dyDescent="0.25">
      <c r="A3455" t="s">
        <v>15842</v>
      </c>
      <c r="B3455" t="s">
        <v>21222</v>
      </c>
      <c r="C3455">
        <v>8202</v>
      </c>
      <c r="D3455" t="s">
        <v>17074</v>
      </c>
      <c r="E3455" t="s">
        <v>15843</v>
      </c>
      <c r="F3455" s="9">
        <f>Table13[[#This Row],[ToMeasure]]-Table13[[#This Row],[FromMeasure]]</f>
        <v>0.17079828999999999</v>
      </c>
      <c r="G3455" s="5" t="s">
        <v>15844</v>
      </c>
      <c r="H3455" s="35">
        <v>0</v>
      </c>
      <c r="I3455" s="56"/>
      <c r="J3455" t="s">
        <v>1930</v>
      </c>
      <c r="K3455" s="58" t="s">
        <v>203</v>
      </c>
      <c r="L3455" s="35">
        <v>0.17079828999999999</v>
      </c>
      <c r="M3455" s="56"/>
      <c r="N3455" t="s">
        <v>5195</v>
      </c>
      <c r="O3455" s="2">
        <v>7552</v>
      </c>
      <c r="P3455" s="2">
        <v>0</v>
      </c>
      <c r="Q3455" s="2">
        <v>7552</v>
      </c>
      <c r="R3455" t="s">
        <v>15845</v>
      </c>
      <c r="S3455">
        <v>12</v>
      </c>
      <c r="T3455" t="s">
        <v>203</v>
      </c>
      <c r="U3455" s="2">
        <v>229</v>
      </c>
      <c r="V3455" s="2">
        <v>892</v>
      </c>
      <c r="W3455" s="8">
        <v>0.1484375</v>
      </c>
      <c r="X3455" s="2">
        <v>10010</v>
      </c>
      <c r="Y3455" s="45"/>
      <c r="AC3455" s="1" t="str">
        <f>IF(Table13[[#This Row],[TCS MP]]&gt;=Table13[[#This Row],[BMP]],IF(Table13[[#This Row],[TCS MP]]&lt;=Table13[[#This Row],[EMP]],"Good","EMP"),"BMP")</f>
        <v>EMP</v>
      </c>
    </row>
    <row r="3456" spans="1:29" ht="24" customHeight="1" x14ac:dyDescent="0.25">
      <c r="A3456" t="s">
        <v>15846</v>
      </c>
      <c r="B3456" t="s">
        <v>21221</v>
      </c>
      <c r="C3456">
        <v>8201</v>
      </c>
      <c r="D3456" t="s">
        <v>17074</v>
      </c>
      <c r="E3456" t="s">
        <v>15847</v>
      </c>
      <c r="F3456" s="9">
        <f>Table13[[#This Row],[ToMeasure]]-Table13[[#This Row],[FromMeasure]]</f>
        <v>0.19393139000000001</v>
      </c>
      <c r="G3456" s="5" t="s">
        <v>15848</v>
      </c>
      <c r="H3456" s="35">
        <v>0</v>
      </c>
      <c r="I3456" s="56"/>
      <c r="J3456" t="s">
        <v>5275</v>
      </c>
      <c r="K3456" s="58" t="s">
        <v>203</v>
      </c>
      <c r="L3456" s="35">
        <v>0.19393139000000001</v>
      </c>
      <c r="M3456" s="56"/>
      <c r="N3456" t="s">
        <v>669</v>
      </c>
      <c r="O3456" s="2">
        <v>7656</v>
      </c>
      <c r="P3456" s="2">
        <v>0</v>
      </c>
      <c r="Q3456" s="2">
        <v>7656</v>
      </c>
      <c r="R3456" t="s">
        <v>15849</v>
      </c>
      <c r="S3456">
        <v>11</v>
      </c>
      <c r="T3456" t="s">
        <v>203</v>
      </c>
      <c r="U3456" s="2">
        <v>264</v>
      </c>
      <c r="V3456" s="2">
        <v>216</v>
      </c>
      <c r="W3456" s="8">
        <v>6.2695924764890276E-2</v>
      </c>
      <c r="X3456" s="2">
        <v>10148</v>
      </c>
      <c r="Y3456" s="45"/>
      <c r="AC3456" s="1" t="str">
        <f>IF(Table13[[#This Row],[TCS MP]]&gt;=Table13[[#This Row],[BMP]],IF(Table13[[#This Row],[TCS MP]]&lt;=Table13[[#This Row],[EMP]],"Good","EMP"),"BMP")</f>
        <v>EMP</v>
      </c>
    </row>
    <row r="3457" spans="1:29" ht="24" customHeight="1" x14ac:dyDescent="0.25">
      <c r="A3457" t="s">
        <v>15696</v>
      </c>
      <c r="B3457" t="s">
        <v>21223</v>
      </c>
      <c r="C3457">
        <v>8203</v>
      </c>
      <c r="D3457" t="s">
        <v>17074</v>
      </c>
      <c r="E3457" t="s">
        <v>15697</v>
      </c>
      <c r="F3457" s="9">
        <f>Table13[[#This Row],[ToMeasure]]-Table13[[#This Row],[FromMeasure]]</f>
        <v>0.21910023000000001</v>
      </c>
      <c r="G3457" s="5" t="s">
        <v>15698</v>
      </c>
      <c r="H3457" s="35">
        <v>0</v>
      </c>
      <c r="I3457" s="56"/>
      <c r="J3457" t="s">
        <v>5195</v>
      </c>
      <c r="K3457" s="58" t="s">
        <v>203</v>
      </c>
      <c r="L3457" s="35">
        <v>0.21910023000000001</v>
      </c>
      <c r="M3457" s="56"/>
      <c r="N3457" t="s">
        <v>1930</v>
      </c>
      <c r="O3457" s="2">
        <v>16297</v>
      </c>
      <c r="P3457" s="2">
        <v>0</v>
      </c>
      <c r="Q3457" s="2">
        <v>16297</v>
      </c>
      <c r="R3457" t="s">
        <v>15699</v>
      </c>
      <c r="S3457">
        <v>9</v>
      </c>
      <c r="T3457" t="s">
        <v>203</v>
      </c>
      <c r="U3457" s="2">
        <v>496</v>
      </c>
      <c r="V3457" s="2">
        <v>1928</v>
      </c>
      <c r="W3457" s="8">
        <v>0.14873903172363012</v>
      </c>
      <c r="X3457" s="2">
        <v>21602</v>
      </c>
      <c r="Y3457" s="45"/>
      <c r="AC3457" s="1" t="str">
        <f>IF(Table13[[#This Row],[TCS MP]]&gt;=Table13[[#This Row],[BMP]],IF(Table13[[#This Row],[TCS MP]]&lt;=Table13[[#This Row],[EMP]],"Good","EMP"),"BMP")</f>
        <v>EMP</v>
      </c>
    </row>
    <row r="3458" spans="1:29" ht="24" customHeight="1" x14ac:dyDescent="0.25">
      <c r="A3458" t="s">
        <v>15700</v>
      </c>
      <c r="B3458" t="s">
        <v>21260</v>
      </c>
      <c r="C3458">
        <v>8410</v>
      </c>
      <c r="D3458" t="s">
        <v>17074</v>
      </c>
      <c r="E3458" t="s">
        <v>15701</v>
      </c>
      <c r="F3458" s="9">
        <f>Table13[[#This Row],[ToMeasure]]-Table13[[#This Row],[FromMeasure]]</f>
        <v>0.19440488</v>
      </c>
      <c r="G3458" s="5" t="s">
        <v>15702</v>
      </c>
      <c r="H3458" s="35">
        <v>0</v>
      </c>
      <c r="I3458" s="56"/>
      <c r="J3458" t="s">
        <v>669</v>
      </c>
      <c r="K3458" s="58" t="s">
        <v>203</v>
      </c>
      <c r="L3458" s="35">
        <v>0.19440488</v>
      </c>
      <c r="M3458" s="56"/>
      <c r="N3458" t="s">
        <v>5275</v>
      </c>
      <c r="O3458" s="2">
        <v>18612</v>
      </c>
      <c r="P3458" s="2">
        <v>0</v>
      </c>
      <c r="Q3458" s="2">
        <v>18612</v>
      </c>
      <c r="R3458" t="s">
        <v>15703</v>
      </c>
      <c r="S3458">
        <v>9</v>
      </c>
      <c r="T3458" t="s">
        <v>203</v>
      </c>
      <c r="U3458" s="2">
        <v>567</v>
      </c>
      <c r="V3458" s="2">
        <v>2200</v>
      </c>
      <c r="W3458" s="8">
        <v>0.14866752632710079</v>
      </c>
      <c r="X3458" s="2">
        <v>24671</v>
      </c>
      <c r="Y3458" s="45"/>
      <c r="AC3458" s="1" t="str">
        <f>IF(Table13[[#This Row],[TCS MP]]&gt;=Table13[[#This Row],[BMP]],IF(Table13[[#This Row],[TCS MP]]&lt;=Table13[[#This Row],[EMP]],"Good","EMP"),"BMP")</f>
        <v>EMP</v>
      </c>
    </row>
    <row r="3459" spans="1:29" ht="24" customHeight="1" x14ac:dyDescent="0.25">
      <c r="A3459" t="s">
        <v>15704</v>
      </c>
      <c r="B3459" t="s">
        <v>21227</v>
      </c>
      <c r="C3459">
        <v>8210</v>
      </c>
      <c r="D3459" t="s">
        <v>17074</v>
      </c>
      <c r="E3459" t="s">
        <v>15705</v>
      </c>
      <c r="F3459" s="9">
        <f>Table13[[#This Row],[ToMeasure]]-Table13[[#This Row],[FromMeasure]]</f>
        <v>0.17933541</v>
      </c>
      <c r="G3459" s="5" t="s">
        <v>15706</v>
      </c>
      <c r="H3459" s="35">
        <v>0</v>
      </c>
      <c r="I3459" s="56"/>
      <c r="J3459" t="s">
        <v>669</v>
      </c>
      <c r="K3459" s="58" t="s">
        <v>203</v>
      </c>
      <c r="L3459" s="35">
        <v>0.17933541</v>
      </c>
      <c r="M3459" s="56"/>
      <c r="N3459" t="s">
        <v>15707</v>
      </c>
      <c r="O3459" s="2">
        <v>23374</v>
      </c>
      <c r="P3459" s="2">
        <v>0</v>
      </c>
      <c r="Q3459" s="2">
        <v>23374</v>
      </c>
      <c r="R3459" t="s">
        <v>15708</v>
      </c>
      <c r="S3459">
        <v>8</v>
      </c>
      <c r="T3459" t="s">
        <v>203</v>
      </c>
      <c r="U3459" s="2">
        <v>714</v>
      </c>
      <c r="V3459" s="2">
        <v>2764</v>
      </c>
      <c r="W3459" s="8">
        <v>0.14879780953195859</v>
      </c>
      <c r="X3459" s="2">
        <v>30983</v>
      </c>
      <c r="Y3459" s="45"/>
      <c r="AC3459" s="1" t="str">
        <f>IF(Table13[[#This Row],[TCS MP]]&gt;=Table13[[#This Row],[BMP]],IF(Table13[[#This Row],[TCS MP]]&lt;=Table13[[#This Row],[EMP]],"Good","EMP"),"BMP")</f>
        <v>EMP</v>
      </c>
    </row>
    <row r="3460" spans="1:29" ht="24" customHeight="1" x14ac:dyDescent="0.25">
      <c r="A3460" t="s">
        <v>15709</v>
      </c>
      <c r="B3460" t="s">
        <v>21262</v>
      </c>
      <c r="C3460">
        <v>8412</v>
      </c>
      <c r="D3460" t="s">
        <v>17074</v>
      </c>
      <c r="E3460" t="s">
        <v>15710</v>
      </c>
      <c r="F3460" s="9">
        <f>Table13[[#This Row],[ToMeasure]]-Table13[[#This Row],[FromMeasure]]</f>
        <v>0.17967922</v>
      </c>
      <c r="G3460" s="5" t="s">
        <v>15711</v>
      </c>
      <c r="H3460" s="35">
        <v>0</v>
      </c>
      <c r="I3460" s="56"/>
      <c r="J3460" t="s">
        <v>1930</v>
      </c>
      <c r="K3460" s="58" t="s">
        <v>203</v>
      </c>
      <c r="L3460" s="35">
        <v>0.17967922</v>
      </c>
      <c r="M3460" s="56"/>
      <c r="N3460" t="s">
        <v>5195</v>
      </c>
      <c r="O3460" s="2">
        <v>8937</v>
      </c>
      <c r="P3460" s="2">
        <v>0</v>
      </c>
      <c r="Q3460" s="2">
        <v>8937</v>
      </c>
      <c r="R3460" t="s">
        <v>15712</v>
      </c>
      <c r="S3460">
        <v>16</v>
      </c>
      <c r="T3460" t="s">
        <v>203</v>
      </c>
      <c r="U3460" s="2">
        <v>271</v>
      </c>
      <c r="V3460" s="2">
        <v>1058</v>
      </c>
      <c r="W3460" s="8">
        <v>0.14870762000671367</v>
      </c>
      <c r="X3460" s="2">
        <v>11846</v>
      </c>
      <c r="Y3460" s="45"/>
      <c r="AC3460" s="1" t="str">
        <f>IF(Table13[[#This Row],[TCS MP]]&gt;=Table13[[#This Row],[BMP]],IF(Table13[[#This Row],[TCS MP]]&lt;=Table13[[#This Row],[EMP]],"Good","EMP"),"BMP")</f>
        <v>EMP</v>
      </c>
    </row>
    <row r="3461" spans="1:29" ht="24" customHeight="1" x14ac:dyDescent="0.25">
      <c r="A3461" t="s">
        <v>5454</v>
      </c>
      <c r="B3461" t="s">
        <v>21261</v>
      </c>
      <c r="C3461">
        <v>8411</v>
      </c>
      <c r="D3461" t="s">
        <v>17074</v>
      </c>
      <c r="E3461" t="s">
        <v>5455</v>
      </c>
      <c r="F3461" s="9">
        <f>Table13[[#This Row],[ToMeasure]]-Table13[[#This Row],[FromMeasure]]</f>
        <v>0.19121452</v>
      </c>
      <c r="G3461" s="5" t="s">
        <v>5456</v>
      </c>
      <c r="H3461" s="35">
        <v>0</v>
      </c>
      <c r="I3461" s="56"/>
      <c r="J3461" t="s">
        <v>5275</v>
      </c>
      <c r="K3461" s="58" t="s">
        <v>203</v>
      </c>
      <c r="L3461" s="35">
        <v>0.19121452</v>
      </c>
      <c r="M3461" s="56"/>
      <c r="N3461" t="s">
        <v>669</v>
      </c>
      <c r="O3461" s="2">
        <v>7360</v>
      </c>
      <c r="P3461" s="2">
        <v>0</v>
      </c>
      <c r="Q3461" s="2">
        <v>7360</v>
      </c>
      <c r="R3461" t="s">
        <v>5457</v>
      </c>
      <c r="S3461">
        <v>11</v>
      </c>
      <c r="T3461" t="s">
        <v>203</v>
      </c>
      <c r="U3461" s="2">
        <v>224</v>
      </c>
      <c r="V3461" s="2">
        <v>870</v>
      </c>
      <c r="W3461" s="8">
        <v>0.14864130434782608</v>
      </c>
      <c r="X3461" s="2">
        <v>9756</v>
      </c>
      <c r="Y3461" s="45"/>
      <c r="AC3461" s="1" t="str">
        <f>IF(Table13[[#This Row],[TCS MP]]&gt;=Table13[[#This Row],[BMP]],IF(Table13[[#This Row],[TCS MP]]&lt;=Table13[[#This Row],[EMP]],"Good","EMP"),"BMP")</f>
        <v>EMP</v>
      </c>
    </row>
    <row r="3462" spans="1:29" ht="24" customHeight="1" x14ac:dyDescent="0.25">
      <c r="A3462" t="s">
        <v>12976</v>
      </c>
      <c r="B3462" t="s">
        <v>21263</v>
      </c>
      <c r="C3462">
        <v>8413</v>
      </c>
      <c r="D3462" t="s">
        <v>17074</v>
      </c>
      <c r="E3462" t="s">
        <v>12977</v>
      </c>
      <c r="F3462" s="9">
        <f>Table13[[#This Row],[ToMeasure]]-Table13[[#This Row],[FromMeasure]]</f>
        <v>0.17963435999999999</v>
      </c>
      <c r="G3462" s="5" t="s">
        <v>12978</v>
      </c>
      <c r="H3462" s="35">
        <v>0</v>
      </c>
      <c r="I3462" s="56"/>
      <c r="J3462" t="s">
        <v>5195</v>
      </c>
      <c r="K3462" s="58" t="s">
        <v>203</v>
      </c>
      <c r="L3462" s="35">
        <v>0.17963435999999999</v>
      </c>
      <c r="M3462" s="56"/>
      <c r="N3462" t="s">
        <v>1930</v>
      </c>
      <c r="O3462" s="2">
        <v>18148</v>
      </c>
      <c r="P3462" s="2">
        <v>0</v>
      </c>
      <c r="Q3462" s="2">
        <v>18148</v>
      </c>
      <c r="R3462" t="s">
        <v>12979</v>
      </c>
      <c r="S3462">
        <v>8</v>
      </c>
      <c r="T3462" t="s">
        <v>203</v>
      </c>
      <c r="U3462" s="2">
        <v>552</v>
      </c>
      <c r="V3462" s="2">
        <v>2144</v>
      </c>
      <c r="W3462" s="8">
        <v>0.14855631474542649</v>
      </c>
      <c r="X3462" s="2">
        <v>24056</v>
      </c>
      <c r="Y3462" s="45"/>
      <c r="AC3462" s="1" t="str">
        <f>IF(Table13[[#This Row],[TCS MP]]&gt;=Table13[[#This Row],[BMP]],IF(Table13[[#This Row],[TCS MP]]&lt;=Table13[[#This Row],[EMP]],"Good","EMP"),"BMP")</f>
        <v>EMP</v>
      </c>
    </row>
    <row r="3463" spans="1:29" ht="24" customHeight="1" x14ac:dyDescent="0.25">
      <c r="A3463" t="s">
        <v>5458</v>
      </c>
      <c r="B3463" t="s">
        <v>21228</v>
      </c>
      <c r="C3463">
        <v>8213</v>
      </c>
      <c r="D3463" t="s">
        <v>17074</v>
      </c>
      <c r="E3463" t="s">
        <v>5459</v>
      </c>
      <c r="F3463" s="9">
        <f>Table13[[#This Row],[ToMeasure]]-Table13[[#This Row],[FromMeasure]]</f>
        <v>0.18046077999999999</v>
      </c>
      <c r="G3463" s="5" t="s">
        <v>5460</v>
      </c>
      <c r="H3463" s="35">
        <v>0</v>
      </c>
      <c r="I3463" s="56"/>
      <c r="J3463" t="s">
        <v>5461</v>
      </c>
      <c r="K3463" s="58" t="s">
        <v>203</v>
      </c>
      <c r="L3463" s="35">
        <v>0.18046077999999999</v>
      </c>
      <c r="M3463" s="56"/>
      <c r="N3463" t="s">
        <v>1930</v>
      </c>
      <c r="O3463" s="2">
        <v>21991</v>
      </c>
      <c r="P3463" s="2">
        <v>0</v>
      </c>
      <c r="Q3463" s="2">
        <v>21991</v>
      </c>
      <c r="R3463" t="s">
        <v>5462</v>
      </c>
      <c r="S3463">
        <v>10</v>
      </c>
      <c r="T3463" t="s">
        <v>203</v>
      </c>
      <c r="U3463" s="2">
        <v>671</v>
      </c>
      <c r="V3463" s="2">
        <v>2600</v>
      </c>
      <c r="W3463" s="8">
        <v>0.14874266745486789</v>
      </c>
      <c r="X3463" s="2">
        <v>29150</v>
      </c>
      <c r="Y3463" s="45"/>
      <c r="AC3463" s="1" t="str">
        <f>IF(Table13[[#This Row],[TCS MP]]&gt;=Table13[[#This Row],[BMP]],IF(Table13[[#This Row],[TCS MP]]&lt;=Table13[[#This Row],[EMP]],"Good","EMP"),"BMP")</f>
        <v>EMP</v>
      </c>
    </row>
    <row r="3464" spans="1:29" ht="24" customHeight="1" x14ac:dyDescent="0.25">
      <c r="A3464" t="s">
        <v>15850</v>
      </c>
      <c r="B3464" t="s">
        <v>21272</v>
      </c>
      <c r="C3464">
        <v>8430</v>
      </c>
      <c r="D3464" t="s">
        <v>17074</v>
      </c>
      <c r="E3464" t="s">
        <v>15851</v>
      </c>
      <c r="F3464" s="9">
        <f>Table13[[#This Row],[ToMeasure]]-Table13[[#This Row],[FromMeasure]]</f>
        <v>0.28915286000000001</v>
      </c>
      <c r="G3464" s="5" t="s">
        <v>14936</v>
      </c>
      <c r="H3464" s="35">
        <v>0</v>
      </c>
      <c r="I3464" s="56"/>
      <c r="J3464" t="s">
        <v>669</v>
      </c>
      <c r="K3464" s="58" t="s">
        <v>203</v>
      </c>
      <c r="L3464" s="35">
        <v>0.28915286000000001</v>
      </c>
      <c r="M3464" s="56"/>
      <c r="N3464" t="s">
        <v>5275</v>
      </c>
      <c r="O3464" s="2">
        <v>13190</v>
      </c>
      <c r="P3464" s="2">
        <v>0</v>
      </c>
      <c r="Q3464" s="2">
        <v>13190</v>
      </c>
      <c r="R3464" t="s">
        <v>15852</v>
      </c>
      <c r="S3464">
        <v>12</v>
      </c>
      <c r="T3464" t="s">
        <v>203</v>
      </c>
      <c r="U3464" s="2">
        <v>441</v>
      </c>
      <c r="V3464" s="2">
        <v>364</v>
      </c>
      <c r="W3464" s="8">
        <v>6.1031084154662622E-2</v>
      </c>
      <c r="X3464" s="2">
        <v>17484</v>
      </c>
      <c r="Y3464" s="45"/>
      <c r="AC3464" s="1" t="str">
        <f>IF(Table13[[#This Row],[TCS MP]]&gt;=Table13[[#This Row],[BMP]],IF(Table13[[#This Row],[TCS MP]]&lt;=Table13[[#This Row],[EMP]],"Good","EMP"),"BMP")</f>
        <v>EMP</v>
      </c>
    </row>
    <row r="3465" spans="1:29" ht="24" customHeight="1" x14ac:dyDescent="0.25">
      <c r="A3465" t="s">
        <v>15713</v>
      </c>
      <c r="B3465" t="s">
        <v>21273</v>
      </c>
      <c r="C3465">
        <v>8433</v>
      </c>
      <c r="D3465" t="s">
        <v>17074</v>
      </c>
      <c r="E3465" t="s">
        <v>15714</v>
      </c>
      <c r="F3465" s="9">
        <f>Table13[[#This Row],[ToMeasure]]-Table13[[#This Row],[FromMeasure]]</f>
        <v>0.30455587000000001</v>
      </c>
      <c r="G3465" s="5" t="s">
        <v>15715</v>
      </c>
      <c r="H3465" s="35">
        <v>0</v>
      </c>
      <c r="I3465" s="56"/>
      <c r="J3465" t="s">
        <v>5195</v>
      </c>
      <c r="K3465" s="58" t="s">
        <v>203</v>
      </c>
      <c r="L3465" s="35">
        <v>0.30455587000000001</v>
      </c>
      <c r="M3465" s="56"/>
      <c r="N3465" t="s">
        <v>1930</v>
      </c>
      <c r="O3465" s="2">
        <v>12692</v>
      </c>
      <c r="P3465" s="2">
        <v>0</v>
      </c>
      <c r="Q3465" s="2">
        <v>12692</v>
      </c>
      <c r="R3465" t="s">
        <v>15716</v>
      </c>
      <c r="S3465">
        <v>11</v>
      </c>
      <c r="T3465" t="s">
        <v>203</v>
      </c>
      <c r="U3465" s="2">
        <v>424</v>
      </c>
      <c r="V3465" s="2">
        <v>352</v>
      </c>
      <c r="W3465" s="8">
        <v>6.1140876142451936E-2</v>
      </c>
      <c r="X3465" s="2">
        <v>16824</v>
      </c>
      <c r="Y3465" s="45"/>
      <c r="AC3465" s="1" t="str">
        <f>IF(Table13[[#This Row],[TCS MP]]&gt;=Table13[[#This Row],[BMP]],IF(Table13[[#This Row],[TCS MP]]&lt;=Table13[[#This Row],[EMP]],"Good","EMP"),"BMP")</f>
        <v>EMP</v>
      </c>
    </row>
    <row r="3466" spans="1:29" ht="24" customHeight="1" x14ac:dyDescent="0.25">
      <c r="A3466" t="s">
        <v>15853</v>
      </c>
      <c r="B3466" t="s">
        <v>21288</v>
      </c>
      <c r="C3466">
        <v>8500</v>
      </c>
      <c r="D3466" t="s">
        <v>17074</v>
      </c>
      <c r="E3466" t="s">
        <v>1981</v>
      </c>
      <c r="F3466" s="9">
        <f>Table13[[#This Row],[ToMeasure]]-Table13[[#This Row],[FromMeasure]]</f>
        <v>0.61564224999999995</v>
      </c>
      <c r="G3466" s="5" t="s">
        <v>1979</v>
      </c>
      <c r="H3466" s="35">
        <v>0</v>
      </c>
      <c r="I3466" s="56"/>
      <c r="J3466" t="s">
        <v>12704</v>
      </c>
      <c r="K3466" s="58" t="s">
        <v>203</v>
      </c>
      <c r="L3466" s="35">
        <v>0.61564224999999995</v>
      </c>
      <c r="M3466" s="56"/>
      <c r="N3466" t="s">
        <v>205</v>
      </c>
      <c r="O3466" s="2">
        <v>13536</v>
      </c>
      <c r="P3466" s="2">
        <v>0</v>
      </c>
      <c r="Q3466" s="2">
        <v>13536</v>
      </c>
      <c r="R3466" t="s">
        <v>15854</v>
      </c>
      <c r="S3466">
        <v>9</v>
      </c>
      <c r="T3466" t="s">
        <v>203</v>
      </c>
      <c r="U3466" s="2">
        <v>459</v>
      </c>
      <c r="V3466" s="2">
        <v>380</v>
      </c>
      <c r="W3466" s="8">
        <v>6.1982860520094565E-2</v>
      </c>
      <c r="X3466" s="2">
        <v>17942</v>
      </c>
      <c r="Y3466" s="45"/>
      <c r="AC3466" s="1" t="str">
        <f>IF(Table13[[#This Row],[TCS MP]]&gt;=Table13[[#This Row],[BMP]],IF(Table13[[#This Row],[TCS MP]]&lt;=Table13[[#This Row],[EMP]],"Good","EMP"),"BMP")</f>
        <v>EMP</v>
      </c>
    </row>
    <row r="3467" spans="1:29" ht="24" customHeight="1" x14ac:dyDescent="0.25">
      <c r="A3467" t="s">
        <v>5465</v>
      </c>
      <c r="B3467" t="s">
        <v>20970</v>
      </c>
      <c r="C3467">
        <v>7534</v>
      </c>
      <c r="D3467" t="s">
        <v>17074</v>
      </c>
      <c r="E3467" t="s">
        <v>1800</v>
      </c>
      <c r="F3467" s="9">
        <f>Table13[[#This Row],[ToMeasure]]-Table13[[#This Row],[FromMeasure]]</f>
        <v>0.26334825999999989</v>
      </c>
      <c r="G3467" s="5" t="s">
        <v>1801</v>
      </c>
      <c r="H3467" s="35">
        <v>1.8624315</v>
      </c>
      <c r="I3467" s="56"/>
      <c r="J3467" t="s">
        <v>1804</v>
      </c>
      <c r="K3467" s="58" t="s">
        <v>203</v>
      </c>
      <c r="L3467" s="35">
        <v>2.1257797599999999</v>
      </c>
      <c r="M3467" s="56"/>
      <c r="N3467" t="s">
        <v>1807</v>
      </c>
      <c r="O3467" s="2">
        <v>43515</v>
      </c>
      <c r="P3467" s="2">
        <v>37417</v>
      </c>
      <c r="Q3467" s="2">
        <v>80932</v>
      </c>
      <c r="R3467" t="s">
        <v>5466</v>
      </c>
      <c r="S3467">
        <v>8</v>
      </c>
      <c r="T3467">
        <v>54</v>
      </c>
      <c r="U3467" s="2">
        <v>3182</v>
      </c>
      <c r="V3467" s="2">
        <v>2680</v>
      </c>
      <c r="W3467" s="8">
        <v>7.2431176790391932E-2</v>
      </c>
      <c r="X3467" s="2">
        <v>127390</v>
      </c>
      <c r="Y3467" s="45"/>
      <c r="AC3467" s="1" t="str">
        <f>IF(Table13[[#This Row],[TCS MP]]&gt;=Table13[[#This Row],[BMP]],IF(Table13[[#This Row],[TCS MP]]&lt;=Table13[[#This Row],[EMP]],"Good","EMP"),"BMP")</f>
        <v>EMP</v>
      </c>
    </row>
    <row r="3468" spans="1:29" ht="24" customHeight="1" x14ac:dyDescent="0.25">
      <c r="A3468" t="s">
        <v>12982</v>
      </c>
      <c r="B3468" t="s">
        <v>20984</v>
      </c>
      <c r="C3468">
        <v>7562</v>
      </c>
      <c r="D3468" t="s">
        <v>17074</v>
      </c>
      <c r="E3468" t="s">
        <v>1800</v>
      </c>
      <c r="F3468" s="9">
        <f>Table13[[#This Row],[ToMeasure]]-Table13[[#This Row],[FromMeasure]]</f>
        <v>2.9447470000000031E-2</v>
      </c>
      <c r="G3468" s="5" t="s">
        <v>1801</v>
      </c>
      <c r="H3468" s="35">
        <v>4.0316891699999999</v>
      </c>
      <c r="I3468" s="56"/>
      <c r="J3468" t="s">
        <v>1815</v>
      </c>
      <c r="K3468" s="58" t="s">
        <v>203</v>
      </c>
      <c r="L3468" s="35">
        <v>4.06113664</v>
      </c>
      <c r="M3468" s="56"/>
      <c r="N3468" t="s">
        <v>114</v>
      </c>
      <c r="O3468" s="2">
        <v>9890</v>
      </c>
      <c r="P3468" s="2">
        <v>0</v>
      </c>
      <c r="Q3468" s="2">
        <v>9890</v>
      </c>
      <c r="R3468" t="s">
        <v>12983</v>
      </c>
      <c r="S3468">
        <v>9</v>
      </c>
      <c r="T3468">
        <v>55</v>
      </c>
      <c r="U3468" s="2">
        <v>1043</v>
      </c>
      <c r="V3468" s="2">
        <v>1490</v>
      </c>
      <c r="W3468" s="8">
        <v>0.25611729019211327</v>
      </c>
      <c r="X3468" s="2">
        <v>15567</v>
      </c>
      <c r="Y3468" s="45"/>
      <c r="AC3468" s="1" t="str">
        <f>IF(Table13[[#This Row],[TCS MP]]&gt;=Table13[[#This Row],[BMP]],IF(Table13[[#This Row],[TCS MP]]&lt;=Table13[[#This Row],[EMP]],"Good","EMP"),"BMP")</f>
        <v>EMP</v>
      </c>
    </row>
    <row r="3469" spans="1:29" ht="24" customHeight="1" x14ac:dyDescent="0.25">
      <c r="A3469" t="s">
        <v>15855</v>
      </c>
      <c r="B3469" t="s">
        <v>21007</v>
      </c>
      <c r="C3469">
        <v>7636</v>
      </c>
      <c r="D3469" t="s">
        <v>17074</v>
      </c>
      <c r="E3469" t="s">
        <v>15856</v>
      </c>
      <c r="F3469" s="9">
        <f>Table13[[#This Row],[ToMeasure]]-Table13[[#This Row],[FromMeasure]]</f>
        <v>0.6513365099999997</v>
      </c>
      <c r="G3469" s="5" t="s">
        <v>3070</v>
      </c>
      <c r="H3469" s="35">
        <v>3.1165719200000002</v>
      </c>
      <c r="I3469" s="56"/>
      <c r="J3469" t="s">
        <v>5571</v>
      </c>
      <c r="K3469" s="58" t="s">
        <v>203</v>
      </c>
      <c r="L3469" s="35">
        <v>3.7679084299999999</v>
      </c>
      <c r="M3469" s="56"/>
      <c r="N3469" t="s">
        <v>5477</v>
      </c>
      <c r="O3469" s="2">
        <v>14987</v>
      </c>
      <c r="P3469" s="2">
        <v>0</v>
      </c>
      <c r="Q3469" s="2">
        <v>14987</v>
      </c>
      <c r="R3469" t="s">
        <v>15857</v>
      </c>
      <c r="S3469">
        <v>9</v>
      </c>
      <c r="T3469" t="s">
        <v>203</v>
      </c>
      <c r="U3469" s="2">
        <v>1139</v>
      </c>
      <c r="V3469" s="2">
        <v>187</v>
      </c>
      <c r="W3469" s="8">
        <v>8.8476679789150595E-2</v>
      </c>
      <c r="X3469" s="2">
        <v>23590</v>
      </c>
      <c r="Y3469" s="45"/>
      <c r="AC3469" s="1" t="str">
        <f>IF(Table13[[#This Row],[TCS MP]]&gt;=Table13[[#This Row],[BMP]],IF(Table13[[#This Row],[TCS MP]]&lt;=Table13[[#This Row],[EMP]],"Good","EMP"),"BMP")</f>
        <v>EMP</v>
      </c>
    </row>
    <row r="3470" spans="1:29" ht="24" customHeight="1" x14ac:dyDescent="0.25">
      <c r="A3470" t="s">
        <v>15858</v>
      </c>
      <c r="B3470" t="s">
        <v>20983</v>
      </c>
      <c r="C3470">
        <v>7561</v>
      </c>
      <c r="D3470" t="s">
        <v>17074</v>
      </c>
      <c r="E3470" t="s">
        <v>15856</v>
      </c>
      <c r="F3470" s="9">
        <f>Table13[[#This Row],[ToMeasure]]-Table13[[#This Row],[FromMeasure]]</f>
        <v>2.1080780000000132E-2</v>
      </c>
      <c r="G3470" s="5" t="s">
        <v>3070</v>
      </c>
      <c r="H3470" s="35">
        <v>4.0402993699999996</v>
      </c>
      <c r="I3470" s="56"/>
      <c r="J3470" t="s">
        <v>13020</v>
      </c>
      <c r="K3470" s="58" t="s">
        <v>203</v>
      </c>
      <c r="L3470" s="35">
        <v>4.0613801499999997</v>
      </c>
      <c r="M3470" s="56"/>
      <c r="N3470" t="s">
        <v>114</v>
      </c>
      <c r="O3470" s="2">
        <v>12023</v>
      </c>
      <c r="P3470" s="2">
        <v>0</v>
      </c>
      <c r="Q3470" s="2">
        <v>12023</v>
      </c>
      <c r="R3470" t="s">
        <v>15859</v>
      </c>
      <c r="S3470">
        <v>8</v>
      </c>
      <c r="T3470" t="s">
        <v>203</v>
      </c>
      <c r="U3470" s="2">
        <v>910</v>
      </c>
      <c r="V3470" s="2">
        <v>150</v>
      </c>
      <c r="W3470" s="8">
        <v>8.8164351659319642E-2</v>
      </c>
      <c r="X3470" s="2">
        <v>18925</v>
      </c>
      <c r="Y3470" s="45"/>
      <c r="AC3470" s="1" t="str">
        <f>IF(Table13[[#This Row],[TCS MP]]&gt;=Table13[[#This Row],[BMP]],IF(Table13[[#This Row],[TCS MP]]&lt;=Table13[[#This Row],[EMP]],"Good","EMP"),"BMP")</f>
        <v>EMP</v>
      </c>
    </row>
    <row r="3471" spans="1:29" ht="24" customHeight="1" x14ac:dyDescent="0.25">
      <c r="A3471" t="s">
        <v>12984</v>
      </c>
      <c r="B3471" t="s">
        <v>20962</v>
      </c>
      <c r="C3471">
        <v>7520</v>
      </c>
      <c r="D3471" t="s">
        <v>17074</v>
      </c>
      <c r="E3471" t="s">
        <v>12985</v>
      </c>
      <c r="F3471" s="9">
        <f>Table13[[#This Row],[ToMeasure]]-Table13[[#This Row],[FromMeasure]]</f>
        <v>0.26792940999999998</v>
      </c>
      <c r="G3471" s="5" t="s">
        <v>12986</v>
      </c>
      <c r="H3471" s="35">
        <v>0</v>
      </c>
      <c r="I3471" s="56"/>
      <c r="J3471" t="s">
        <v>1801</v>
      </c>
      <c r="K3471" s="58" t="s">
        <v>203</v>
      </c>
      <c r="L3471" s="35">
        <v>0.26792940999999998</v>
      </c>
      <c r="M3471" s="56"/>
      <c r="N3471" t="s">
        <v>5470</v>
      </c>
      <c r="O3471" s="2">
        <v>12938</v>
      </c>
      <c r="P3471" s="2">
        <v>0</v>
      </c>
      <c r="Q3471" s="2">
        <v>12938</v>
      </c>
      <c r="R3471" t="s">
        <v>12987</v>
      </c>
      <c r="S3471">
        <v>10</v>
      </c>
      <c r="T3471" t="s">
        <v>203</v>
      </c>
      <c r="U3471" s="2">
        <v>434</v>
      </c>
      <c r="V3471" s="2">
        <v>358</v>
      </c>
      <c r="W3471" s="8">
        <v>6.121502550626063E-2</v>
      </c>
      <c r="X3471" s="2">
        <v>17150</v>
      </c>
      <c r="Y3471" s="45"/>
      <c r="AC3471" s="1" t="str">
        <f>IF(Table13[[#This Row],[TCS MP]]&gt;=Table13[[#This Row],[BMP]],IF(Table13[[#This Row],[TCS MP]]&lt;=Table13[[#This Row],[EMP]],"Good","EMP"),"BMP")</f>
        <v>EMP</v>
      </c>
    </row>
    <row r="3472" spans="1:29" ht="24" customHeight="1" x14ac:dyDescent="0.25">
      <c r="A3472" t="s">
        <v>12988</v>
      </c>
      <c r="B3472" t="s">
        <v>20969</v>
      </c>
      <c r="C3472">
        <v>7530</v>
      </c>
      <c r="D3472" t="s">
        <v>17074</v>
      </c>
      <c r="E3472" t="s">
        <v>1806</v>
      </c>
      <c r="F3472" s="9">
        <f>Table13[[#This Row],[ToMeasure]]-Table13[[#This Row],[FromMeasure]]</f>
        <v>0.21787085</v>
      </c>
      <c r="G3472" s="5" t="s">
        <v>1804</v>
      </c>
      <c r="H3472" s="35">
        <v>0</v>
      </c>
      <c r="I3472" s="56"/>
      <c r="J3472" t="s">
        <v>1801</v>
      </c>
      <c r="K3472" s="58" t="s">
        <v>203</v>
      </c>
      <c r="L3472" s="35">
        <v>0.21787085</v>
      </c>
      <c r="M3472" s="56"/>
      <c r="N3472" t="s">
        <v>10239</v>
      </c>
      <c r="O3472" s="2">
        <v>16230</v>
      </c>
      <c r="P3472" s="2">
        <v>0</v>
      </c>
      <c r="Q3472" s="2">
        <v>16230</v>
      </c>
      <c r="R3472" t="s">
        <v>12989</v>
      </c>
      <c r="S3472">
        <v>10</v>
      </c>
      <c r="T3472" t="s">
        <v>203</v>
      </c>
      <c r="U3472" s="2">
        <v>544</v>
      </c>
      <c r="V3472" s="2">
        <v>450</v>
      </c>
      <c r="W3472" s="8">
        <v>6.1244608749229823E-2</v>
      </c>
      <c r="X3472" s="2">
        <v>21513</v>
      </c>
      <c r="Y3472" s="45"/>
      <c r="AC3472" s="1" t="str">
        <f>IF(Table13[[#This Row],[TCS MP]]&gt;=Table13[[#This Row],[BMP]],IF(Table13[[#This Row],[TCS MP]]&lt;=Table13[[#This Row],[EMP]],"Good","EMP"),"BMP")</f>
        <v>EMP</v>
      </c>
    </row>
    <row r="3473" spans="1:29" ht="24" customHeight="1" x14ac:dyDescent="0.25">
      <c r="A3473" t="s">
        <v>12990</v>
      </c>
      <c r="B3473" t="s">
        <v>20964</v>
      </c>
      <c r="C3473">
        <v>7522</v>
      </c>
      <c r="D3473" t="s">
        <v>17074</v>
      </c>
      <c r="E3473" t="s">
        <v>12991</v>
      </c>
      <c r="F3473" s="9">
        <f>Table13[[#This Row],[ToMeasure]]-Table13[[#This Row],[FromMeasure]]</f>
        <v>0.27307920000000002</v>
      </c>
      <c r="G3473" s="5" t="s">
        <v>12992</v>
      </c>
      <c r="H3473" s="35">
        <v>0</v>
      </c>
      <c r="I3473" s="56"/>
      <c r="J3473" t="s">
        <v>3070</v>
      </c>
      <c r="K3473" s="58" t="s">
        <v>203</v>
      </c>
      <c r="L3473" s="35">
        <v>0.27307920000000002</v>
      </c>
      <c r="M3473" s="56"/>
      <c r="N3473" t="s">
        <v>5470</v>
      </c>
      <c r="O3473" s="2">
        <v>18006</v>
      </c>
      <c r="P3473" s="2">
        <v>0</v>
      </c>
      <c r="Q3473" s="2">
        <v>18006</v>
      </c>
      <c r="R3473" t="s">
        <v>12993</v>
      </c>
      <c r="S3473">
        <v>11</v>
      </c>
      <c r="T3473" t="s">
        <v>203</v>
      </c>
      <c r="U3473" s="2">
        <v>603</v>
      </c>
      <c r="V3473" s="2">
        <v>500</v>
      </c>
      <c r="W3473" s="8">
        <v>6.1257358658225035E-2</v>
      </c>
      <c r="X3473" s="2">
        <v>23867</v>
      </c>
      <c r="Y3473" s="45"/>
      <c r="AC3473" s="1" t="str">
        <f>IF(Table13[[#This Row],[TCS MP]]&gt;=Table13[[#This Row],[BMP]],IF(Table13[[#This Row],[TCS MP]]&lt;=Table13[[#This Row],[EMP]],"Good","EMP"),"BMP")</f>
        <v>EMP</v>
      </c>
    </row>
    <row r="3474" spans="1:29" ht="24" customHeight="1" x14ac:dyDescent="0.25">
      <c r="A3474" t="s">
        <v>15720</v>
      </c>
      <c r="B3474" t="s">
        <v>20972</v>
      </c>
      <c r="C3474">
        <v>7536</v>
      </c>
      <c r="D3474" t="s">
        <v>17074</v>
      </c>
      <c r="E3474" t="s">
        <v>15721</v>
      </c>
      <c r="F3474" s="9">
        <f>Table13[[#This Row],[ToMeasure]]-Table13[[#This Row],[FromMeasure]]</f>
        <v>0.20982640999999999</v>
      </c>
      <c r="G3474" s="5" t="s">
        <v>15722</v>
      </c>
      <c r="H3474" s="35">
        <v>0</v>
      </c>
      <c r="I3474" s="56"/>
      <c r="J3474" t="s">
        <v>3070</v>
      </c>
      <c r="K3474" s="58" t="s">
        <v>203</v>
      </c>
      <c r="L3474" s="35">
        <v>0.20982640999999999</v>
      </c>
      <c r="M3474" s="56"/>
      <c r="N3474" t="s">
        <v>3059</v>
      </c>
      <c r="O3474" s="2">
        <v>1743</v>
      </c>
      <c r="P3474" s="2">
        <v>0</v>
      </c>
      <c r="Q3474" s="2">
        <v>1743</v>
      </c>
      <c r="R3474" t="s">
        <v>15723</v>
      </c>
      <c r="S3474">
        <v>9</v>
      </c>
      <c r="T3474" t="s">
        <v>203</v>
      </c>
      <c r="U3474" s="2">
        <v>58</v>
      </c>
      <c r="V3474" s="2">
        <v>46</v>
      </c>
      <c r="W3474" s="8">
        <v>5.9667240390131958E-2</v>
      </c>
      <c r="X3474" s="2">
        <v>2310</v>
      </c>
      <c r="Y3474" s="45"/>
      <c r="AC3474" s="1" t="str">
        <f>IF(Table13[[#This Row],[TCS MP]]&gt;=Table13[[#This Row],[BMP]],IF(Table13[[#This Row],[TCS MP]]&lt;=Table13[[#This Row],[EMP]],"Good","EMP"),"BMP")</f>
        <v>EMP</v>
      </c>
    </row>
    <row r="3475" spans="1:29" ht="24" customHeight="1" x14ac:dyDescent="0.25">
      <c r="A3475" t="s">
        <v>15724</v>
      </c>
      <c r="B3475" t="s">
        <v>20963</v>
      </c>
      <c r="C3475">
        <v>7521</v>
      </c>
      <c r="D3475" t="s">
        <v>17074</v>
      </c>
      <c r="E3475" t="s">
        <v>15725</v>
      </c>
      <c r="F3475" s="9">
        <f>Table13[[#This Row],[ToMeasure]]-Table13[[#This Row],[FromMeasure]]</f>
        <v>0.2568917</v>
      </c>
      <c r="G3475" s="5" t="s">
        <v>15726</v>
      </c>
      <c r="H3475" s="35">
        <v>0</v>
      </c>
      <c r="I3475" s="56"/>
      <c r="J3475" t="s">
        <v>12986</v>
      </c>
      <c r="K3475" s="58" t="s">
        <v>203</v>
      </c>
      <c r="L3475" s="35">
        <v>0.2568917</v>
      </c>
      <c r="M3475" s="56"/>
      <c r="N3475" t="s">
        <v>1801</v>
      </c>
      <c r="O3475" s="2">
        <v>14746</v>
      </c>
      <c r="P3475" s="2">
        <v>0</v>
      </c>
      <c r="Q3475" s="2">
        <v>14746</v>
      </c>
      <c r="R3475" t="s">
        <v>15727</v>
      </c>
      <c r="S3475">
        <v>14</v>
      </c>
      <c r="T3475" t="s">
        <v>203</v>
      </c>
      <c r="U3475" s="2">
        <v>449</v>
      </c>
      <c r="V3475" s="2">
        <v>1738</v>
      </c>
      <c r="W3475" s="8">
        <v>0.14831140648311406</v>
      </c>
      <c r="X3475" s="2">
        <v>19546</v>
      </c>
      <c r="Y3475" s="45"/>
      <c r="AC3475" s="1" t="str">
        <f>IF(Table13[[#This Row],[TCS MP]]&gt;=Table13[[#This Row],[BMP]],IF(Table13[[#This Row],[TCS MP]]&lt;=Table13[[#This Row],[EMP]],"Good","EMP"),"BMP")</f>
        <v>EMP</v>
      </c>
    </row>
    <row r="3476" spans="1:29" ht="24" customHeight="1" x14ac:dyDescent="0.25">
      <c r="A3476" t="s">
        <v>12994</v>
      </c>
      <c r="B3476" t="s">
        <v>20965</v>
      </c>
      <c r="C3476">
        <v>7523</v>
      </c>
      <c r="D3476" t="s">
        <v>17074</v>
      </c>
      <c r="E3476" t="s">
        <v>12995</v>
      </c>
      <c r="F3476" s="9">
        <f>Table13[[#This Row],[ToMeasure]]-Table13[[#This Row],[FromMeasure]]</f>
        <v>0.26528772</v>
      </c>
      <c r="G3476" s="5" t="s">
        <v>5470</v>
      </c>
      <c r="H3476" s="35">
        <v>0</v>
      </c>
      <c r="I3476" s="56"/>
      <c r="J3476" t="s">
        <v>12986</v>
      </c>
      <c r="K3476" s="58" t="s">
        <v>203</v>
      </c>
      <c r="L3476" s="35">
        <v>0.26528772</v>
      </c>
      <c r="M3476" s="56"/>
      <c r="N3476" t="s">
        <v>3070</v>
      </c>
      <c r="O3476" s="2">
        <v>9878</v>
      </c>
      <c r="P3476" s="2">
        <v>0</v>
      </c>
      <c r="Q3476" s="2">
        <v>9878</v>
      </c>
      <c r="R3476" t="s">
        <v>12996</v>
      </c>
      <c r="S3476">
        <v>11</v>
      </c>
      <c r="T3476" t="s">
        <v>203</v>
      </c>
      <c r="U3476" s="2">
        <v>300</v>
      </c>
      <c r="V3476" s="2">
        <v>1163</v>
      </c>
      <c r="W3476" s="8">
        <v>0.14810690423162584</v>
      </c>
      <c r="X3476" s="2">
        <v>13094</v>
      </c>
      <c r="Y3476" s="45"/>
      <c r="AC3476" s="1" t="str">
        <f>IF(Table13[[#This Row],[TCS MP]]&gt;=Table13[[#This Row],[BMP]],IF(Table13[[#This Row],[TCS MP]]&lt;=Table13[[#This Row],[EMP]],"Good","EMP"),"BMP")</f>
        <v>EMP</v>
      </c>
    </row>
    <row r="3477" spans="1:29" ht="24" customHeight="1" x14ac:dyDescent="0.25">
      <c r="A3477" t="s">
        <v>5467</v>
      </c>
      <c r="C3477" t="s">
        <v>203</v>
      </c>
      <c r="D3477" t="s">
        <v>17074</v>
      </c>
      <c r="E3477" t="s">
        <v>5468</v>
      </c>
      <c r="F3477" s="9">
        <f>Table13[[#This Row],[ToMeasure]]-Table13[[#This Row],[FromMeasure]]</f>
        <v>3.5654239999999997E-2</v>
      </c>
      <c r="G3477" s="5" t="s">
        <v>5469</v>
      </c>
      <c r="H3477" s="35">
        <v>0</v>
      </c>
      <c r="I3477" s="56"/>
      <c r="J3477" t="s">
        <v>532</v>
      </c>
      <c r="K3477" s="58" t="s">
        <v>203</v>
      </c>
      <c r="L3477" s="35">
        <v>3.5654239999999997E-2</v>
      </c>
      <c r="M3477" s="56"/>
      <c r="N3477" t="s">
        <v>5470</v>
      </c>
      <c r="O3477" s="2" t="s">
        <v>203</v>
      </c>
      <c r="P3477" s="2" t="s">
        <v>203</v>
      </c>
      <c r="Q3477" s="2" t="s">
        <v>203</v>
      </c>
      <c r="R3477" t="s">
        <v>203</v>
      </c>
      <c r="S3477" t="s">
        <v>203</v>
      </c>
      <c r="T3477" t="s">
        <v>203</v>
      </c>
      <c r="U3477" s="2" t="s">
        <v>203</v>
      </c>
      <c r="V3477" s="2" t="s">
        <v>203</v>
      </c>
      <c r="W3477" s="8" t="s">
        <v>203</v>
      </c>
      <c r="X3477" s="2" t="s">
        <v>203</v>
      </c>
      <c r="Y3477" s="45"/>
      <c r="AC3477" s="1" t="str">
        <f>IF(Table13[[#This Row],[TCS MP]]&gt;=Table13[[#This Row],[BMP]],IF(Table13[[#This Row],[TCS MP]]&lt;=Table13[[#This Row],[EMP]],"Good","EMP"),"BMP")</f>
        <v>EMP</v>
      </c>
    </row>
    <row r="3478" spans="1:29" ht="24" customHeight="1" x14ac:dyDescent="0.25">
      <c r="A3478" t="s">
        <v>15728</v>
      </c>
      <c r="C3478" t="s">
        <v>203</v>
      </c>
      <c r="D3478" t="s">
        <v>17074</v>
      </c>
      <c r="E3478" t="s">
        <v>15729</v>
      </c>
      <c r="F3478" s="9">
        <f>Table13[[#This Row],[ToMeasure]]-Table13[[#This Row],[FromMeasure]]</f>
        <v>3.6481970000000002E-2</v>
      </c>
      <c r="G3478" s="5" t="s">
        <v>10784</v>
      </c>
      <c r="H3478" s="35">
        <v>0</v>
      </c>
      <c r="I3478" s="56"/>
      <c r="J3478" t="s">
        <v>532</v>
      </c>
      <c r="K3478" s="58" t="s">
        <v>203</v>
      </c>
      <c r="L3478" s="35">
        <v>3.6481970000000002E-2</v>
      </c>
      <c r="M3478" s="56"/>
      <c r="N3478" t="s">
        <v>15726</v>
      </c>
      <c r="O3478" s="2" t="s">
        <v>203</v>
      </c>
      <c r="P3478" s="2" t="s">
        <v>203</v>
      </c>
      <c r="Q3478" s="2" t="s">
        <v>203</v>
      </c>
      <c r="R3478" t="s">
        <v>203</v>
      </c>
      <c r="S3478" t="s">
        <v>203</v>
      </c>
      <c r="T3478" t="s">
        <v>203</v>
      </c>
      <c r="U3478" s="2" t="s">
        <v>203</v>
      </c>
      <c r="V3478" s="2" t="s">
        <v>203</v>
      </c>
      <c r="W3478" s="8" t="s">
        <v>203</v>
      </c>
      <c r="X3478" s="2" t="s">
        <v>203</v>
      </c>
      <c r="Y3478" s="45"/>
      <c r="AC3478" s="1" t="str">
        <f>IF(Table13[[#This Row],[TCS MP]]&gt;=Table13[[#This Row],[BMP]],IF(Table13[[#This Row],[TCS MP]]&lt;=Table13[[#This Row],[EMP]],"Good","EMP"),"BMP")</f>
        <v>EMP</v>
      </c>
    </row>
    <row r="3479" spans="1:29" ht="24" customHeight="1" x14ac:dyDescent="0.25">
      <c r="A3479" t="s">
        <v>12997</v>
      </c>
      <c r="C3479" t="s">
        <v>203</v>
      </c>
      <c r="D3479" t="s">
        <v>17074</v>
      </c>
      <c r="E3479" t="s">
        <v>12998</v>
      </c>
      <c r="F3479" s="9">
        <f>Table13[[#This Row],[ToMeasure]]-Table13[[#This Row],[FromMeasure]]</f>
        <v>3.3059150000000002E-2</v>
      </c>
      <c r="G3479" s="5" t="s">
        <v>12999</v>
      </c>
      <c r="H3479" s="35">
        <v>0</v>
      </c>
      <c r="I3479" s="56"/>
      <c r="J3479" t="s">
        <v>12986</v>
      </c>
      <c r="K3479" s="58" t="s">
        <v>203</v>
      </c>
      <c r="L3479" s="35">
        <v>3.3059150000000002E-2</v>
      </c>
      <c r="M3479" s="56"/>
      <c r="N3479" t="s">
        <v>532</v>
      </c>
      <c r="O3479" s="2" t="s">
        <v>203</v>
      </c>
      <c r="P3479" s="2" t="s">
        <v>203</v>
      </c>
      <c r="Q3479" s="2" t="s">
        <v>203</v>
      </c>
      <c r="R3479" t="s">
        <v>203</v>
      </c>
      <c r="S3479" t="s">
        <v>203</v>
      </c>
      <c r="T3479" t="s">
        <v>203</v>
      </c>
      <c r="U3479" s="2" t="s">
        <v>203</v>
      </c>
      <c r="V3479" s="2" t="s">
        <v>203</v>
      </c>
      <c r="W3479" s="8" t="s">
        <v>203</v>
      </c>
      <c r="X3479" s="2" t="s">
        <v>203</v>
      </c>
      <c r="Y3479" s="45"/>
      <c r="AC3479" s="1" t="str">
        <f>IF(Table13[[#This Row],[TCS MP]]&gt;=Table13[[#This Row],[BMP]],IF(Table13[[#This Row],[TCS MP]]&lt;=Table13[[#This Row],[EMP]],"Good","EMP"),"BMP")</f>
        <v>EMP</v>
      </c>
    </row>
    <row r="3480" spans="1:29" ht="24" customHeight="1" x14ac:dyDescent="0.25">
      <c r="A3480" t="s">
        <v>15860</v>
      </c>
      <c r="C3480" t="s">
        <v>203</v>
      </c>
      <c r="D3480" t="s">
        <v>17074</v>
      </c>
      <c r="E3480" t="s">
        <v>15861</v>
      </c>
      <c r="F3480" s="9">
        <f>Table13[[#This Row],[ToMeasure]]-Table13[[#This Row],[FromMeasure]]</f>
        <v>3.7273529999999999E-2</v>
      </c>
      <c r="G3480" s="5" t="s">
        <v>15862</v>
      </c>
      <c r="H3480" s="35">
        <v>0</v>
      </c>
      <c r="I3480" s="56"/>
      <c r="J3480" t="s">
        <v>12992</v>
      </c>
      <c r="K3480" s="58" t="s">
        <v>203</v>
      </c>
      <c r="L3480" s="35">
        <v>3.7273529999999999E-2</v>
      </c>
      <c r="M3480" s="56"/>
      <c r="N3480" t="s">
        <v>532</v>
      </c>
      <c r="O3480" s="2" t="s">
        <v>203</v>
      </c>
      <c r="P3480" s="2" t="s">
        <v>203</v>
      </c>
      <c r="Q3480" s="2" t="s">
        <v>203</v>
      </c>
      <c r="R3480" t="s">
        <v>203</v>
      </c>
      <c r="S3480" t="s">
        <v>203</v>
      </c>
      <c r="T3480" t="s">
        <v>203</v>
      </c>
      <c r="U3480" s="2" t="s">
        <v>203</v>
      </c>
      <c r="V3480" s="2" t="s">
        <v>203</v>
      </c>
      <c r="W3480" s="8" t="s">
        <v>203</v>
      </c>
      <c r="X3480" s="2" t="s">
        <v>203</v>
      </c>
      <c r="Y3480" s="45"/>
      <c r="AC3480" s="1" t="str">
        <f>IF(Table13[[#This Row],[TCS MP]]&gt;=Table13[[#This Row],[BMP]],IF(Table13[[#This Row],[TCS MP]]&lt;=Table13[[#This Row],[EMP]],"Good","EMP"),"BMP")</f>
        <v>EMP</v>
      </c>
    </row>
    <row r="3481" spans="1:29" ht="24" customHeight="1" x14ac:dyDescent="0.25">
      <c r="A3481" t="s">
        <v>13000</v>
      </c>
      <c r="B3481" t="s">
        <v>20975</v>
      </c>
      <c r="C3481">
        <v>7540</v>
      </c>
      <c r="D3481" t="s">
        <v>17074</v>
      </c>
      <c r="E3481" t="s">
        <v>13001</v>
      </c>
      <c r="F3481" s="9">
        <f>Table13[[#This Row],[ToMeasure]]-Table13[[#This Row],[FromMeasure]]</f>
        <v>0.26276718999999998</v>
      </c>
      <c r="G3481" s="5" t="s">
        <v>13002</v>
      </c>
      <c r="H3481" s="35">
        <v>0</v>
      </c>
      <c r="I3481" s="56"/>
      <c r="J3481" t="s">
        <v>1801</v>
      </c>
      <c r="K3481" s="58" t="s">
        <v>203</v>
      </c>
      <c r="L3481" s="35">
        <v>0.26276718999999998</v>
      </c>
      <c r="M3481" s="56"/>
      <c r="N3481" t="s">
        <v>10650</v>
      </c>
      <c r="O3481" s="2">
        <v>10802</v>
      </c>
      <c r="P3481" s="2">
        <v>0</v>
      </c>
      <c r="Q3481" s="2">
        <v>10802</v>
      </c>
      <c r="R3481" t="s">
        <v>13003</v>
      </c>
      <c r="S3481">
        <v>12</v>
      </c>
      <c r="T3481" t="s">
        <v>203</v>
      </c>
      <c r="U3481" s="2">
        <v>366</v>
      </c>
      <c r="V3481" s="2">
        <v>303</v>
      </c>
      <c r="W3481" s="8">
        <v>6.1932975374930567E-2</v>
      </c>
      <c r="X3481" s="2">
        <v>14318</v>
      </c>
      <c r="Y3481" s="45"/>
      <c r="AC3481" s="1" t="str">
        <f>IF(Table13[[#This Row],[TCS MP]]&gt;=Table13[[#This Row],[BMP]],IF(Table13[[#This Row],[TCS MP]]&lt;=Table13[[#This Row],[EMP]],"Good","EMP"),"BMP")</f>
        <v>EMP</v>
      </c>
    </row>
    <row r="3482" spans="1:29" ht="24" customHeight="1" x14ac:dyDescent="0.25">
      <c r="A3482" t="s">
        <v>15863</v>
      </c>
      <c r="B3482" t="s">
        <v>20979</v>
      </c>
      <c r="C3482">
        <v>7545</v>
      </c>
      <c r="D3482" t="s">
        <v>17074</v>
      </c>
      <c r="E3482" t="s">
        <v>1813</v>
      </c>
      <c r="F3482" s="9">
        <f>Table13[[#This Row],[ToMeasure]]-Table13[[#This Row],[FromMeasure]]</f>
        <v>3.4298219999999997E-2</v>
      </c>
      <c r="G3482" s="5" t="s">
        <v>1811</v>
      </c>
      <c r="H3482" s="35">
        <v>0</v>
      </c>
      <c r="I3482" s="56"/>
      <c r="J3482" t="s">
        <v>1801</v>
      </c>
      <c r="K3482" s="58" t="s">
        <v>203</v>
      </c>
      <c r="L3482" s="35">
        <v>3.4298219999999997E-2</v>
      </c>
      <c r="M3482" s="56"/>
      <c r="N3482" t="s">
        <v>10650</v>
      </c>
      <c r="O3482" s="2">
        <v>18835</v>
      </c>
      <c r="P3482" s="2">
        <v>0</v>
      </c>
      <c r="Q3482" s="2">
        <v>18835</v>
      </c>
      <c r="R3482" t="s">
        <v>15864</v>
      </c>
      <c r="S3482">
        <v>9</v>
      </c>
      <c r="T3482" t="s">
        <v>203</v>
      </c>
      <c r="U3482" s="2">
        <v>573</v>
      </c>
      <c r="V3482" s="2">
        <v>2225</v>
      </c>
      <c r="W3482" s="8">
        <v>0.14855322537828511</v>
      </c>
      <c r="X3482" s="2">
        <v>24966</v>
      </c>
      <c r="Y3482" s="45"/>
      <c r="AC3482" s="1" t="str">
        <f>IF(Table13[[#This Row],[TCS MP]]&gt;=Table13[[#This Row],[BMP]],IF(Table13[[#This Row],[TCS MP]]&lt;=Table13[[#This Row],[EMP]],"Good","EMP"),"BMP")</f>
        <v>EMP</v>
      </c>
    </row>
    <row r="3483" spans="1:29" ht="24" customHeight="1" x14ac:dyDescent="0.25">
      <c r="A3483" t="s">
        <v>13004</v>
      </c>
      <c r="B3483" t="s">
        <v>20971</v>
      </c>
      <c r="C3483">
        <v>7535</v>
      </c>
      <c r="D3483" t="s">
        <v>17074</v>
      </c>
      <c r="E3483" t="s">
        <v>1810</v>
      </c>
      <c r="F3483" s="9">
        <f>Table13[[#This Row],[ToMeasure]]-Table13[[#This Row],[FromMeasure]]</f>
        <v>0.41434423999999997</v>
      </c>
      <c r="G3483" s="5" t="s">
        <v>1807</v>
      </c>
      <c r="H3483" s="35">
        <v>0</v>
      </c>
      <c r="I3483" s="56"/>
      <c r="J3483" t="s">
        <v>1801</v>
      </c>
      <c r="K3483" s="58" t="s">
        <v>203</v>
      </c>
      <c r="L3483" s="35">
        <v>0.41434423999999997</v>
      </c>
      <c r="M3483" s="56"/>
      <c r="N3483" t="s">
        <v>3059</v>
      </c>
      <c r="O3483" s="2">
        <v>9906</v>
      </c>
      <c r="P3483" s="2">
        <v>0</v>
      </c>
      <c r="Q3483" s="2">
        <v>9906</v>
      </c>
      <c r="R3483" t="s">
        <v>13005</v>
      </c>
      <c r="S3483">
        <v>8</v>
      </c>
      <c r="T3483" t="s">
        <v>203</v>
      </c>
      <c r="U3483" s="2">
        <v>331</v>
      </c>
      <c r="V3483" s="2">
        <v>275</v>
      </c>
      <c r="W3483" s="8">
        <v>6.1175045427013929E-2</v>
      </c>
      <c r="X3483" s="2">
        <v>13131</v>
      </c>
      <c r="Y3483" s="45"/>
      <c r="AC3483" s="1" t="str">
        <f>IF(Table13[[#This Row],[TCS MP]]&gt;=Table13[[#This Row],[BMP]],IF(Table13[[#This Row],[TCS MP]]&lt;=Table13[[#This Row],[EMP]],"Good","EMP"),"BMP")</f>
        <v>EMP</v>
      </c>
    </row>
    <row r="3484" spans="1:29" ht="24" customHeight="1" x14ac:dyDescent="0.25">
      <c r="A3484" t="s">
        <v>15865</v>
      </c>
      <c r="B3484" t="s">
        <v>20978</v>
      </c>
      <c r="C3484">
        <v>7543</v>
      </c>
      <c r="D3484" t="s">
        <v>17074</v>
      </c>
      <c r="E3484" t="s">
        <v>15866</v>
      </c>
      <c r="F3484" s="9">
        <f>Table13[[#This Row],[ToMeasure]]-Table13[[#This Row],[FromMeasure]]</f>
        <v>0.22271579999999999</v>
      </c>
      <c r="G3484" s="5" t="s">
        <v>5474</v>
      </c>
      <c r="H3484" s="35">
        <v>0</v>
      </c>
      <c r="I3484" s="56"/>
      <c r="J3484" t="s">
        <v>13016</v>
      </c>
      <c r="K3484" s="58" t="s">
        <v>203</v>
      </c>
      <c r="L3484" s="35">
        <v>0.22271579999999999</v>
      </c>
      <c r="M3484" s="56"/>
      <c r="N3484" t="s">
        <v>3070</v>
      </c>
      <c r="O3484" s="2">
        <v>9744</v>
      </c>
      <c r="P3484" s="2">
        <v>0</v>
      </c>
      <c r="Q3484" s="2">
        <v>9744</v>
      </c>
      <c r="R3484" t="s">
        <v>15867</v>
      </c>
      <c r="S3484">
        <v>16</v>
      </c>
      <c r="T3484" t="s">
        <v>203</v>
      </c>
      <c r="U3484" s="2">
        <v>295</v>
      </c>
      <c r="V3484" s="2">
        <v>1149</v>
      </c>
      <c r="W3484" s="8">
        <v>0.14819376026272579</v>
      </c>
      <c r="X3484" s="2">
        <v>12916</v>
      </c>
      <c r="Y3484" s="45"/>
      <c r="AC3484" s="1" t="str">
        <f>IF(Table13[[#This Row],[TCS MP]]&gt;=Table13[[#This Row],[BMP]],IF(Table13[[#This Row],[TCS MP]]&lt;=Table13[[#This Row],[EMP]],"Good","EMP"),"BMP")</f>
        <v>EMP</v>
      </c>
    </row>
    <row r="3485" spans="1:29" ht="24" customHeight="1" x14ac:dyDescent="0.25">
      <c r="A3485" t="s">
        <v>5471</v>
      </c>
      <c r="C3485" t="s">
        <v>203</v>
      </c>
      <c r="D3485" t="s">
        <v>17074</v>
      </c>
      <c r="E3485" t="s">
        <v>5472</v>
      </c>
      <c r="F3485" s="9">
        <f>Table13[[#This Row],[ToMeasure]]-Table13[[#This Row],[FromMeasure]]</f>
        <v>5.7835780000000003E-2</v>
      </c>
      <c r="G3485" s="5" t="s">
        <v>5473</v>
      </c>
      <c r="H3485" s="35">
        <v>0</v>
      </c>
      <c r="I3485" s="56"/>
      <c r="J3485" t="s">
        <v>1808</v>
      </c>
      <c r="K3485" s="58" t="s">
        <v>203</v>
      </c>
      <c r="L3485" s="35">
        <v>5.7835780000000003E-2</v>
      </c>
      <c r="M3485" s="56"/>
      <c r="N3485" t="s">
        <v>5474</v>
      </c>
      <c r="O3485" s="2" t="s">
        <v>203</v>
      </c>
      <c r="P3485" s="2" t="s">
        <v>203</v>
      </c>
      <c r="Q3485" s="2" t="s">
        <v>203</v>
      </c>
      <c r="R3485" t="s">
        <v>203</v>
      </c>
      <c r="S3485" t="s">
        <v>203</v>
      </c>
      <c r="T3485" t="s">
        <v>203</v>
      </c>
      <c r="U3485" s="2" t="s">
        <v>203</v>
      </c>
      <c r="V3485" s="2" t="s">
        <v>203</v>
      </c>
      <c r="W3485" s="8" t="s">
        <v>203</v>
      </c>
      <c r="X3485" s="2" t="s">
        <v>203</v>
      </c>
      <c r="Y3485" s="45"/>
      <c r="AC3485" s="1" t="str">
        <f>IF(Table13[[#This Row],[TCS MP]]&gt;=Table13[[#This Row],[BMP]],IF(Table13[[#This Row],[TCS MP]]&lt;=Table13[[#This Row],[EMP]],"Good","EMP"),"BMP")</f>
        <v>EMP</v>
      </c>
    </row>
    <row r="3486" spans="1:29" ht="24" customHeight="1" x14ac:dyDescent="0.25">
      <c r="A3486" t="s">
        <v>13006</v>
      </c>
      <c r="B3486" t="s">
        <v>20976</v>
      </c>
      <c r="C3486">
        <v>7541</v>
      </c>
      <c r="D3486" t="s">
        <v>17074</v>
      </c>
      <c r="E3486" t="s">
        <v>13007</v>
      </c>
      <c r="F3486" s="9">
        <f>Table13[[#This Row],[ToMeasure]]-Table13[[#This Row],[FromMeasure]]</f>
        <v>4.801615E-2</v>
      </c>
      <c r="G3486" s="5" t="s">
        <v>13008</v>
      </c>
      <c r="H3486" s="35">
        <v>0</v>
      </c>
      <c r="I3486" s="56"/>
      <c r="J3486" t="s">
        <v>1808</v>
      </c>
      <c r="K3486" s="58" t="s">
        <v>203</v>
      </c>
      <c r="L3486" s="35">
        <v>4.801615E-2</v>
      </c>
      <c r="M3486" s="56"/>
      <c r="N3486" t="s">
        <v>10650</v>
      </c>
      <c r="O3486" s="2">
        <v>3617</v>
      </c>
      <c r="P3486" s="2">
        <v>0</v>
      </c>
      <c r="Q3486" s="2">
        <v>3617</v>
      </c>
      <c r="R3486" t="s">
        <v>13009</v>
      </c>
      <c r="S3486">
        <v>8</v>
      </c>
      <c r="T3486" t="s">
        <v>203</v>
      </c>
      <c r="U3486" s="2">
        <v>112</v>
      </c>
      <c r="V3486" s="2">
        <v>434</v>
      </c>
      <c r="W3486" s="8">
        <v>0.15095382914017141</v>
      </c>
      <c r="X3486" s="2">
        <v>6662</v>
      </c>
      <c r="Y3486" s="45"/>
      <c r="AC3486" s="1" t="str">
        <f>IF(Table13[[#This Row],[TCS MP]]&gt;=Table13[[#This Row],[BMP]],IF(Table13[[#This Row],[TCS MP]]&lt;=Table13[[#This Row],[EMP]],"Good","EMP"),"BMP")</f>
        <v>EMP</v>
      </c>
    </row>
    <row r="3487" spans="1:29" ht="24" customHeight="1" x14ac:dyDescent="0.25">
      <c r="A3487" t="s">
        <v>13010</v>
      </c>
      <c r="C3487" t="s">
        <v>203</v>
      </c>
      <c r="D3487" t="s">
        <v>17074</v>
      </c>
      <c r="E3487" t="s">
        <v>13011</v>
      </c>
      <c r="F3487" s="9">
        <f>Table13[[#This Row],[ToMeasure]]-Table13[[#This Row],[FromMeasure]]</f>
        <v>5.3380619999999997E-2</v>
      </c>
      <c r="G3487" s="5" t="s">
        <v>13012</v>
      </c>
      <c r="H3487" s="35">
        <v>0</v>
      </c>
      <c r="I3487" s="56"/>
      <c r="J3487" t="s">
        <v>13002</v>
      </c>
      <c r="K3487" s="58" t="s">
        <v>203</v>
      </c>
      <c r="L3487" s="35">
        <v>5.3380619999999997E-2</v>
      </c>
      <c r="M3487" s="56"/>
      <c r="N3487" t="s">
        <v>1808</v>
      </c>
      <c r="O3487" s="2" t="s">
        <v>203</v>
      </c>
      <c r="P3487" s="2" t="s">
        <v>203</v>
      </c>
      <c r="Q3487" s="2" t="s">
        <v>203</v>
      </c>
      <c r="R3487" t="s">
        <v>203</v>
      </c>
      <c r="S3487" t="s">
        <v>203</v>
      </c>
      <c r="T3487" t="s">
        <v>203</v>
      </c>
      <c r="U3487" s="2" t="s">
        <v>203</v>
      </c>
      <c r="V3487" s="2" t="s">
        <v>203</v>
      </c>
      <c r="W3487" s="8" t="s">
        <v>203</v>
      </c>
      <c r="X3487" s="2" t="s">
        <v>203</v>
      </c>
      <c r="Y3487" s="45"/>
      <c r="AC3487" s="1" t="str">
        <f>IF(Table13[[#This Row],[TCS MP]]&gt;=Table13[[#This Row],[BMP]],IF(Table13[[#This Row],[TCS MP]]&lt;=Table13[[#This Row],[EMP]],"Good","EMP"),"BMP")</f>
        <v>EMP</v>
      </c>
    </row>
    <row r="3488" spans="1:29" ht="24" customHeight="1" x14ac:dyDescent="0.25">
      <c r="A3488" t="s">
        <v>13013</v>
      </c>
      <c r="B3488" t="s">
        <v>20977</v>
      </c>
      <c r="C3488">
        <v>7542</v>
      </c>
      <c r="D3488" t="s">
        <v>17074</v>
      </c>
      <c r="E3488" t="s">
        <v>13014</v>
      </c>
      <c r="F3488" s="9">
        <f>Table13[[#This Row],[ToMeasure]]-Table13[[#This Row],[FromMeasure]]</f>
        <v>4.7125599999999997E-2</v>
      </c>
      <c r="G3488" s="5" t="s">
        <v>13015</v>
      </c>
      <c r="H3488" s="35">
        <v>0</v>
      </c>
      <c r="I3488" s="56"/>
      <c r="J3488" t="s">
        <v>13016</v>
      </c>
      <c r="K3488" s="58" t="s">
        <v>203</v>
      </c>
      <c r="L3488" s="35">
        <v>4.7125599999999997E-2</v>
      </c>
      <c r="M3488" s="56"/>
      <c r="N3488" t="s">
        <v>1808</v>
      </c>
      <c r="O3488" s="2">
        <v>1349</v>
      </c>
      <c r="P3488" s="2">
        <v>0</v>
      </c>
      <c r="Q3488" s="2">
        <v>1349</v>
      </c>
      <c r="R3488" t="s">
        <v>13017</v>
      </c>
      <c r="S3488">
        <v>14</v>
      </c>
      <c r="T3488" t="s">
        <v>203</v>
      </c>
      <c r="U3488" s="2">
        <v>41</v>
      </c>
      <c r="V3488" s="2">
        <v>159</v>
      </c>
      <c r="W3488" s="8">
        <v>0.14825796886582654</v>
      </c>
      <c r="X3488" s="2">
        <v>2485</v>
      </c>
      <c r="Y3488" s="45"/>
      <c r="AC3488" s="1" t="str">
        <f>IF(Table13[[#This Row],[TCS MP]]&gt;=Table13[[#This Row],[BMP]],IF(Table13[[#This Row],[TCS MP]]&lt;=Table13[[#This Row],[EMP]],"Good","EMP"),"BMP")</f>
        <v>EMP</v>
      </c>
    </row>
    <row r="3489" spans="1:29" ht="24" customHeight="1" x14ac:dyDescent="0.25">
      <c r="A3489" t="s">
        <v>5475</v>
      </c>
      <c r="B3489" t="s">
        <v>21004</v>
      </c>
      <c r="C3489">
        <v>7633</v>
      </c>
      <c r="D3489" t="s">
        <v>17074</v>
      </c>
      <c r="E3489" t="s">
        <v>5476</v>
      </c>
      <c r="F3489" s="9">
        <f>Table13[[#This Row],[ToMeasure]]-Table13[[#This Row],[FromMeasure]]</f>
        <v>0.48532618999999999</v>
      </c>
      <c r="G3489" s="5" t="s">
        <v>5477</v>
      </c>
      <c r="H3489" s="35">
        <v>0</v>
      </c>
      <c r="I3489" s="56"/>
      <c r="J3489" t="s">
        <v>3070</v>
      </c>
      <c r="K3489" s="58" t="s">
        <v>203</v>
      </c>
      <c r="L3489" s="35">
        <v>0.48532618999999999</v>
      </c>
      <c r="M3489" s="56"/>
      <c r="N3489" t="s">
        <v>923</v>
      </c>
      <c r="O3489" s="2">
        <v>5316</v>
      </c>
      <c r="P3489" s="2">
        <v>0</v>
      </c>
      <c r="Q3489" s="2">
        <v>5316</v>
      </c>
      <c r="R3489" t="s">
        <v>5478</v>
      </c>
      <c r="S3489">
        <v>7</v>
      </c>
      <c r="T3489" t="s">
        <v>203</v>
      </c>
      <c r="U3489" s="2">
        <v>178</v>
      </c>
      <c r="V3489" s="2">
        <v>146</v>
      </c>
      <c r="W3489" s="8">
        <v>6.0948081264108354E-2</v>
      </c>
      <c r="X3489" s="2">
        <v>7047</v>
      </c>
      <c r="Y3489" s="45"/>
      <c r="AC3489" s="1" t="str">
        <f>IF(Table13[[#This Row],[TCS MP]]&gt;=Table13[[#This Row],[BMP]],IF(Table13[[#This Row],[TCS MP]]&lt;=Table13[[#This Row],[EMP]],"Good","EMP"),"BMP")</f>
        <v>EMP</v>
      </c>
    </row>
    <row r="3490" spans="1:29" ht="24" customHeight="1" x14ac:dyDescent="0.25">
      <c r="A3490" t="s">
        <v>13018</v>
      </c>
      <c r="B3490" t="s">
        <v>20985</v>
      </c>
      <c r="C3490">
        <v>7563</v>
      </c>
      <c r="D3490" t="s">
        <v>17074</v>
      </c>
      <c r="E3490" t="s">
        <v>13019</v>
      </c>
      <c r="F3490" s="9">
        <f>Table13[[#This Row],[ToMeasure]]-Table13[[#This Row],[FromMeasure]]</f>
        <v>2.3636819999999999E-2</v>
      </c>
      <c r="G3490" s="5" t="s">
        <v>13020</v>
      </c>
      <c r="H3490" s="35">
        <v>0</v>
      </c>
      <c r="I3490" s="56"/>
      <c r="J3490" t="s">
        <v>114</v>
      </c>
      <c r="K3490" s="58" t="s">
        <v>203</v>
      </c>
      <c r="L3490" s="35">
        <v>2.3636819999999999E-2</v>
      </c>
      <c r="M3490" s="56"/>
      <c r="N3490" t="s">
        <v>3070</v>
      </c>
      <c r="O3490" s="2">
        <v>9117</v>
      </c>
      <c r="P3490" s="2">
        <v>0</v>
      </c>
      <c r="Q3490" s="2">
        <v>9117</v>
      </c>
      <c r="R3490" t="s">
        <v>13021</v>
      </c>
      <c r="S3490">
        <v>9</v>
      </c>
      <c r="T3490" t="s">
        <v>203</v>
      </c>
      <c r="U3490" s="2">
        <v>306</v>
      </c>
      <c r="V3490" s="2">
        <v>253</v>
      </c>
      <c r="W3490" s="8">
        <v>6.1314028737523306E-2</v>
      </c>
      <c r="X3490" s="2">
        <v>12085</v>
      </c>
      <c r="Y3490" s="45"/>
      <c r="AC3490" s="1" t="str">
        <f>IF(Table13[[#This Row],[TCS MP]]&gt;=Table13[[#This Row],[BMP]],IF(Table13[[#This Row],[TCS MP]]&lt;=Table13[[#This Row],[EMP]],"Good","EMP"),"BMP")</f>
        <v>EMP</v>
      </c>
    </row>
    <row r="3491" spans="1:29" ht="24" customHeight="1" x14ac:dyDescent="0.25">
      <c r="A3491" t="s">
        <v>15868</v>
      </c>
      <c r="B3491" t="s">
        <v>20982</v>
      </c>
      <c r="C3491">
        <v>7560</v>
      </c>
      <c r="D3491" t="s">
        <v>17074</v>
      </c>
      <c r="E3491" t="s">
        <v>1817</v>
      </c>
      <c r="F3491" s="9">
        <f>Table13[[#This Row],[ToMeasure]]-Table13[[#This Row],[FromMeasure]]</f>
        <v>4.5533709999999998E-2</v>
      </c>
      <c r="G3491" s="5" t="s">
        <v>1815</v>
      </c>
      <c r="H3491" s="35">
        <v>0</v>
      </c>
      <c r="I3491" s="56"/>
      <c r="J3491" t="s">
        <v>1801</v>
      </c>
      <c r="K3491" s="58" t="s">
        <v>203</v>
      </c>
      <c r="L3491" s="35">
        <v>4.5533709999999998E-2</v>
      </c>
      <c r="M3491" s="56"/>
      <c r="N3491" t="s">
        <v>114</v>
      </c>
      <c r="O3491" s="2">
        <v>16582</v>
      </c>
      <c r="P3491" s="2">
        <v>0</v>
      </c>
      <c r="Q3491" s="2">
        <v>16582</v>
      </c>
      <c r="R3491" t="s">
        <v>15869</v>
      </c>
      <c r="S3491">
        <v>8</v>
      </c>
      <c r="T3491" t="s">
        <v>203</v>
      </c>
      <c r="U3491" s="2">
        <v>557</v>
      </c>
      <c r="V3491" s="2">
        <v>461</v>
      </c>
      <c r="W3491" s="8">
        <v>6.1391870703172112E-2</v>
      </c>
      <c r="X3491" s="2">
        <v>21980</v>
      </c>
      <c r="Y3491" s="45"/>
      <c r="AC3491" s="1" t="str">
        <f>IF(Table13[[#This Row],[TCS MP]]&gt;=Table13[[#This Row],[BMP]],IF(Table13[[#This Row],[TCS MP]]&lt;=Table13[[#This Row],[EMP]],"Good","EMP"),"BMP")</f>
        <v>EMP</v>
      </c>
    </row>
    <row r="3492" spans="1:29" ht="24" customHeight="1" x14ac:dyDescent="0.25">
      <c r="A3492" t="s">
        <v>13022</v>
      </c>
      <c r="B3492" t="s">
        <v>20986</v>
      </c>
      <c r="C3492">
        <v>7580</v>
      </c>
      <c r="D3492" t="s">
        <v>17074</v>
      </c>
      <c r="E3492" t="s">
        <v>13023</v>
      </c>
      <c r="F3492" s="9">
        <f>Table13[[#This Row],[ToMeasure]]-Table13[[#This Row],[FromMeasure]]</f>
        <v>0.17636514</v>
      </c>
      <c r="G3492" s="5" t="s">
        <v>13024</v>
      </c>
      <c r="H3492" s="35">
        <v>0</v>
      </c>
      <c r="I3492" s="56"/>
      <c r="J3492" t="s">
        <v>3058</v>
      </c>
      <c r="K3492" s="58" t="s">
        <v>203</v>
      </c>
      <c r="L3492" s="35">
        <v>0.17636514</v>
      </c>
      <c r="M3492" s="56"/>
      <c r="N3492" t="s">
        <v>5489</v>
      </c>
      <c r="O3492" s="2">
        <v>1229</v>
      </c>
      <c r="P3492" s="2">
        <v>0</v>
      </c>
      <c r="Q3492" s="2">
        <v>1229</v>
      </c>
      <c r="R3492" t="s">
        <v>13025</v>
      </c>
      <c r="S3492" t="s">
        <v>203</v>
      </c>
      <c r="T3492" t="s">
        <v>203</v>
      </c>
      <c r="U3492" s="2" t="s">
        <v>203</v>
      </c>
      <c r="V3492" s="2" t="s">
        <v>203</v>
      </c>
      <c r="W3492" s="8" t="s">
        <v>203</v>
      </c>
      <c r="X3492" s="2">
        <v>1629</v>
      </c>
      <c r="Y3492" s="45"/>
      <c r="AC3492" s="1" t="str">
        <f>IF(Table13[[#This Row],[TCS MP]]&gt;=Table13[[#This Row],[BMP]],IF(Table13[[#This Row],[TCS MP]]&lt;=Table13[[#This Row],[EMP]],"Good","EMP"),"BMP")</f>
        <v>EMP</v>
      </c>
    </row>
    <row r="3493" spans="1:29" ht="24" customHeight="1" x14ac:dyDescent="0.25">
      <c r="A3493" t="s">
        <v>13026</v>
      </c>
      <c r="B3493" t="s">
        <v>20988</v>
      </c>
      <c r="C3493">
        <v>7582</v>
      </c>
      <c r="D3493" t="s">
        <v>17074</v>
      </c>
      <c r="E3493" t="s">
        <v>13027</v>
      </c>
      <c r="F3493" s="9">
        <f>Table13[[#This Row],[ToMeasure]]-Table13[[#This Row],[FromMeasure]]</f>
        <v>0.62262079999999997</v>
      </c>
      <c r="G3493" s="5" t="s">
        <v>13028</v>
      </c>
      <c r="H3493" s="35">
        <v>0</v>
      </c>
      <c r="I3493" s="56"/>
      <c r="J3493" t="s">
        <v>5494</v>
      </c>
      <c r="K3493" s="58" t="s">
        <v>203</v>
      </c>
      <c r="L3493" s="35">
        <v>0.62262079999999997</v>
      </c>
      <c r="M3493" s="56"/>
      <c r="N3493" t="s">
        <v>3058</v>
      </c>
      <c r="O3493" s="2">
        <v>6052</v>
      </c>
      <c r="P3493" s="2">
        <v>0</v>
      </c>
      <c r="Q3493" s="2">
        <v>6052</v>
      </c>
      <c r="R3493" t="s">
        <v>13029</v>
      </c>
      <c r="S3493" t="s">
        <v>203</v>
      </c>
      <c r="T3493" t="s">
        <v>203</v>
      </c>
      <c r="U3493" s="2" t="s">
        <v>203</v>
      </c>
      <c r="V3493" s="2" t="s">
        <v>203</v>
      </c>
      <c r="W3493" s="8" t="s">
        <v>203</v>
      </c>
      <c r="X3493" s="2">
        <v>8022</v>
      </c>
      <c r="Y3493" s="45"/>
      <c r="AC3493" s="1" t="str">
        <f>IF(Table13[[#This Row],[TCS MP]]&gt;=Table13[[#This Row],[BMP]],IF(Table13[[#This Row],[TCS MP]]&lt;=Table13[[#This Row],[EMP]],"Good","EMP"),"BMP")</f>
        <v>EMP</v>
      </c>
    </row>
    <row r="3494" spans="1:29" ht="24" customHeight="1" x14ac:dyDescent="0.25">
      <c r="A3494" t="s">
        <v>5485</v>
      </c>
      <c r="B3494" t="s">
        <v>20987</v>
      </c>
      <c r="C3494">
        <v>7581</v>
      </c>
      <c r="D3494" t="s">
        <v>17074</v>
      </c>
      <c r="E3494" t="s">
        <v>5486</v>
      </c>
      <c r="F3494" s="9">
        <f>Table13[[#This Row],[ToMeasure]]-Table13[[#This Row],[FromMeasure]]</f>
        <v>0.23132249999999999</v>
      </c>
      <c r="G3494" s="5" t="s">
        <v>5487</v>
      </c>
      <c r="H3494" s="35">
        <v>0</v>
      </c>
      <c r="I3494" s="56"/>
      <c r="J3494" t="s">
        <v>5488</v>
      </c>
      <c r="K3494" s="58" t="s">
        <v>203</v>
      </c>
      <c r="L3494" s="35">
        <v>0.23132249999999999</v>
      </c>
      <c r="M3494" s="56"/>
      <c r="N3494" t="s">
        <v>5489</v>
      </c>
      <c r="O3494" s="2">
        <v>5193</v>
      </c>
      <c r="P3494" s="2">
        <v>0</v>
      </c>
      <c r="Q3494" s="2">
        <v>5193</v>
      </c>
      <c r="R3494" t="s">
        <v>5490</v>
      </c>
      <c r="S3494" t="s">
        <v>203</v>
      </c>
      <c r="T3494" t="s">
        <v>203</v>
      </c>
      <c r="U3494" s="2" t="s">
        <v>203</v>
      </c>
      <c r="V3494" s="2" t="s">
        <v>203</v>
      </c>
      <c r="W3494" s="8" t="s">
        <v>203</v>
      </c>
      <c r="X3494" s="2">
        <v>6592</v>
      </c>
      <c r="Y3494" s="45"/>
      <c r="AC3494" s="1" t="str">
        <f>IF(Table13[[#This Row],[TCS MP]]&gt;=Table13[[#This Row],[BMP]],IF(Table13[[#This Row],[TCS MP]]&lt;=Table13[[#This Row],[EMP]],"Good","EMP"),"BMP")</f>
        <v>EMP</v>
      </c>
    </row>
    <row r="3495" spans="1:29" ht="24" customHeight="1" x14ac:dyDescent="0.25">
      <c r="A3495" t="s">
        <v>5491</v>
      </c>
      <c r="C3495">
        <v>7593</v>
      </c>
      <c r="D3495" t="s">
        <v>17074</v>
      </c>
      <c r="E3495" t="s">
        <v>5492</v>
      </c>
      <c r="F3495" s="9">
        <f>Table13[[#This Row],[ToMeasure]]-Table13[[#This Row],[FromMeasure]]</f>
        <v>0.18876899</v>
      </c>
      <c r="G3495" s="5" t="s">
        <v>5483</v>
      </c>
      <c r="H3495" s="35">
        <v>0</v>
      </c>
      <c r="I3495" s="56"/>
      <c r="J3495" t="s">
        <v>5493</v>
      </c>
      <c r="K3495" s="58" t="s">
        <v>203</v>
      </c>
      <c r="L3495" s="35">
        <v>0.18876899</v>
      </c>
      <c r="M3495" s="56"/>
      <c r="N3495" t="s">
        <v>5494</v>
      </c>
      <c r="O3495" s="2">
        <v>128</v>
      </c>
      <c r="P3495" s="2">
        <v>0</v>
      </c>
      <c r="Q3495" s="2">
        <v>128</v>
      </c>
      <c r="R3495" t="s">
        <v>5495</v>
      </c>
      <c r="S3495" t="s">
        <v>203</v>
      </c>
      <c r="T3495" t="s">
        <v>203</v>
      </c>
      <c r="U3495" s="2" t="s">
        <v>203</v>
      </c>
      <c r="V3495" s="2" t="s">
        <v>203</v>
      </c>
      <c r="W3495" s="8" t="s">
        <v>203</v>
      </c>
      <c r="X3495" s="2">
        <v>170</v>
      </c>
      <c r="Y3495" s="45"/>
      <c r="AC3495" s="1" t="str">
        <f>IF(Table13[[#This Row],[TCS MP]]&gt;=Table13[[#This Row],[BMP]],IF(Table13[[#This Row],[TCS MP]]&lt;=Table13[[#This Row],[EMP]],"Good","EMP"),"BMP")</f>
        <v>EMP</v>
      </c>
    </row>
    <row r="3496" spans="1:29" ht="24" customHeight="1" x14ac:dyDescent="0.25">
      <c r="A3496" t="s">
        <v>15870</v>
      </c>
      <c r="B3496" t="s">
        <v>20989</v>
      </c>
      <c r="C3496">
        <v>7583</v>
      </c>
      <c r="D3496" t="s">
        <v>17074</v>
      </c>
      <c r="E3496" t="s">
        <v>15871</v>
      </c>
      <c r="F3496" s="9">
        <f>Table13[[#This Row],[ToMeasure]]-Table13[[#This Row],[FromMeasure]]</f>
        <v>0.41525685000000001</v>
      </c>
      <c r="G3496" s="5" t="s">
        <v>15872</v>
      </c>
      <c r="H3496" s="35">
        <v>0</v>
      </c>
      <c r="I3496" s="56"/>
      <c r="J3496" t="s">
        <v>5488</v>
      </c>
      <c r="K3496" s="58" t="s">
        <v>203</v>
      </c>
      <c r="L3496" s="35">
        <v>0.41525685000000001</v>
      </c>
      <c r="M3496" s="56"/>
      <c r="N3496" t="s">
        <v>5494</v>
      </c>
      <c r="O3496" s="2">
        <v>1167</v>
      </c>
      <c r="P3496" s="2">
        <v>0</v>
      </c>
      <c r="Q3496" s="2">
        <v>1167</v>
      </c>
      <c r="R3496" t="s">
        <v>15873</v>
      </c>
      <c r="S3496" t="s">
        <v>203</v>
      </c>
      <c r="T3496" t="s">
        <v>203</v>
      </c>
      <c r="U3496" s="2" t="s">
        <v>203</v>
      </c>
      <c r="V3496" s="2" t="s">
        <v>203</v>
      </c>
      <c r="W3496" s="8" t="s">
        <v>203</v>
      </c>
      <c r="X3496" s="2">
        <v>1547</v>
      </c>
      <c r="Y3496" s="45"/>
      <c r="AC3496" s="1" t="str">
        <f>IF(Table13[[#This Row],[TCS MP]]&gt;=Table13[[#This Row],[BMP]],IF(Table13[[#This Row],[TCS MP]]&lt;=Table13[[#This Row],[EMP]],"Good","EMP"),"BMP")</f>
        <v>EMP</v>
      </c>
    </row>
    <row r="3497" spans="1:29" ht="24" customHeight="1" x14ac:dyDescent="0.25">
      <c r="A3497" t="s">
        <v>15875</v>
      </c>
      <c r="B3497" t="s">
        <v>19820</v>
      </c>
      <c r="C3497">
        <v>5214</v>
      </c>
      <c r="D3497" t="s">
        <v>17074</v>
      </c>
      <c r="E3497" t="s">
        <v>594</v>
      </c>
      <c r="F3497" s="9">
        <f>Table13[[#This Row],[ToMeasure]]-Table13[[#This Row],[FromMeasure]]</f>
        <v>0.10648521999999971</v>
      </c>
      <c r="G3497" s="5" t="s">
        <v>592</v>
      </c>
      <c r="H3497" s="35">
        <v>15.049074600000001</v>
      </c>
      <c r="I3497" s="56"/>
      <c r="J3497" t="s">
        <v>1821</v>
      </c>
      <c r="K3497" s="58" t="s">
        <v>203</v>
      </c>
      <c r="L3497" s="35">
        <v>15.155559820000001</v>
      </c>
      <c r="M3497" s="56"/>
      <c r="N3497" t="s">
        <v>4199</v>
      </c>
      <c r="O3497" s="2">
        <v>3708</v>
      </c>
      <c r="P3497" s="2">
        <v>139</v>
      </c>
      <c r="Q3497" s="2">
        <v>3847</v>
      </c>
      <c r="R3497" t="s">
        <v>15876</v>
      </c>
      <c r="S3497">
        <v>10</v>
      </c>
      <c r="T3497">
        <v>54</v>
      </c>
      <c r="U3497" s="2">
        <v>402</v>
      </c>
      <c r="V3497" s="2">
        <v>242</v>
      </c>
      <c r="W3497" s="8">
        <v>0.1674031713023135</v>
      </c>
      <c r="X3497" s="2">
        <v>6208</v>
      </c>
      <c r="Y3497" s="45"/>
      <c r="AC3497" s="1" t="str">
        <f>IF(Table13[[#This Row],[TCS MP]]&gt;=Table13[[#This Row],[BMP]],IF(Table13[[#This Row],[TCS MP]]&lt;=Table13[[#This Row],[EMP]],"Good","EMP"),"BMP")</f>
        <v>EMP</v>
      </c>
    </row>
    <row r="3498" spans="1:29" ht="24" customHeight="1" x14ac:dyDescent="0.25">
      <c r="A3498" t="s">
        <v>13036</v>
      </c>
      <c r="B3498" t="s">
        <v>19846</v>
      </c>
      <c r="C3498">
        <v>5274</v>
      </c>
      <c r="D3498" t="s">
        <v>17074</v>
      </c>
      <c r="E3498" t="s">
        <v>607</v>
      </c>
      <c r="F3498" s="9">
        <f>Table13[[#This Row],[ToMeasure]]-Table13[[#This Row],[FromMeasure]]</f>
        <v>7.2281880000000007E-2</v>
      </c>
      <c r="G3498" s="5" t="s">
        <v>605</v>
      </c>
      <c r="H3498" s="35">
        <v>0</v>
      </c>
      <c r="I3498" s="56"/>
      <c r="J3498" t="s">
        <v>4257</v>
      </c>
      <c r="K3498" s="58" t="s">
        <v>203</v>
      </c>
      <c r="L3498" s="35">
        <v>7.2281880000000007E-2</v>
      </c>
      <c r="M3498" s="56"/>
      <c r="N3498" t="s">
        <v>1838</v>
      </c>
      <c r="O3498" s="2">
        <v>4214</v>
      </c>
      <c r="P3498" s="2">
        <v>0</v>
      </c>
      <c r="Q3498" s="2">
        <v>4214</v>
      </c>
      <c r="R3498" t="s">
        <v>13037</v>
      </c>
      <c r="S3498">
        <v>9</v>
      </c>
      <c r="T3498">
        <v>56</v>
      </c>
      <c r="U3498" s="2">
        <v>350</v>
      </c>
      <c r="V3498" s="2">
        <v>95</v>
      </c>
      <c r="W3498" s="8">
        <v>0.10560037968675842</v>
      </c>
      <c r="X3498" s="2">
        <v>6800</v>
      </c>
      <c r="Y3498" s="45"/>
      <c r="AC3498" s="1" t="str">
        <f>IF(Table13[[#This Row],[TCS MP]]&gt;=Table13[[#This Row],[BMP]],IF(Table13[[#This Row],[TCS MP]]&lt;=Table13[[#This Row],[EMP]],"Good","EMP"),"BMP")</f>
        <v>EMP</v>
      </c>
    </row>
    <row r="3499" spans="1:29" ht="24" customHeight="1" x14ac:dyDescent="0.25">
      <c r="A3499" t="s">
        <v>5502</v>
      </c>
      <c r="B3499" t="s">
        <v>21153</v>
      </c>
      <c r="C3499">
        <v>8003</v>
      </c>
      <c r="D3499" t="s">
        <v>17074</v>
      </c>
      <c r="E3499" t="s">
        <v>5503</v>
      </c>
      <c r="F3499" s="9">
        <f>Table13[[#This Row],[ToMeasure]]-Table13[[#This Row],[FromMeasure]]</f>
        <v>0.10984960000000001</v>
      </c>
      <c r="G3499" s="5" t="s">
        <v>5504</v>
      </c>
      <c r="H3499" s="35">
        <v>0</v>
      </c>
      <c r="I3499" s="56"/>
      <c r="J3499" t="s">
        <v>1856</v>
      </c>
      <c r="K3499" s="58" t="s">
        <v>203</v>
      </c>
      <c r="L3499" s="35">
        <v>0.10984960000000001</v>
      </c>
      <c r="M3499" s="56"/>
      <c r="N3499" t="s">
        <v>1856</v>
      </c>
      <c r="O3499" s="2">
        <v>34</v>
      </c>
      <c r="P3499" s="2">
        <v>0</v>
      </c>
      <c r="Q3499" s="2">
        <v>34</v>
      </c>
      <c r="R3499" t="s">
        <v>5505</v>
      </c>
      <c r="S3499">
        <v>27</v>
      </c>
      <c r="T3499" t="s">
        <v>203</v>
      </c>
      <c r="U3499" s="2">
        <v>7</v>
      </c>
      <c r="V3499" s="2">
        <v>3</v>
      </c>
      <c r="W3499" s="8">
        <v>0.29411764705882354</v>
      </c>
      <c r="X3499" s="2">
        <v>102</v>
      </c>
      <c r="Y3499" s="45"/>
      <c r="AC3499" s="1" t="str">
        <f>IF(Table13[[#This Row],[TCS MP]]&gt;=Table13[[#This Row],[BMP]],IF(Table13[[#This Row],[TCS MP]]&lt;=Table13[[#This Row],[EMP]],"Good","EMP"),"BMP")</f>
        <v>EMP</v>
      </c>
    </row>
    <row r="3500" spans="1:29" ht="24" customHeight="1" x14ac:dyDescent="0.25">
      <c r="A3500" t="s">
        <v>13043</v>
      </c>
      <c r="B3500" t="s">
        <v>21154</v>
      </c>
      <c r="C3500">
        <v>8004</v>
      </c>
      <c r="D3500" t="s">
        <v>17074</v>
      </c>
      <c r="E3500" t="s">
        <v>13044</v>
      </c>
      <c r="F3500" s="9">
        <f>Table13[[#This Row],[ToMeasure]]-Table13[[#This Row],[FromMeasure]]</f>
        <v>7.8365840000000006E-2</v>
      </c>
      <c r="G3500" s="5" t="s">
        <v>13045</v>
      </c>
      <c r="H3500" s="35">
        <v>0</v>
      </c>
      <c r="I3500" s="56"/>
      <c r="J3500" t="s">
        <v>1856</v>
      </c>
      <c r="K3500" s="58" t="s">
        <v>203</v>
      </c>
      <c r="L3500" s="35">
        <v>7.8365840000000006E-2</v>
      </c>
      <c r="M3500" s="56"/>
      <c r="N3500" t="s">
        <v>438</v>
      </c>
      <c r="O3500" s="2">
        <v>69</v>
      </c>
      <c r="P3500" s="2">
        <v>0</v>
      </c>
      <c r="Q3500" s="2">
        <v>69</v>
      </c>
      <c r="R3500" t="s">
        <v>13046</v>
      </c>
      <c r="S3500">
        <v>22</v>
      </c>
      <c r="T3500" t="s">
        <v>203</v>
      </c>
      <c r="U3500" s="2">
        <v>7</v>
      </c>
      <c r="V3500" s="2">
        <v>3</v>
      </c>
      <c r="W3500" s="8">
        <v>0.14492753623188406</v>
      </c>
      <c r="X3500" s="2">
        <v>207</v>
      </c>
      <c r="Y3500" s="45"/>
      <c r="AC3500" s="1" t="str">
        <f>IF(Table13[[#This Row],[TCS MP]]&gt;=Table13[[#This Row],[BMP]],IF(Table13[[#This Row],[TCS MP]]&lt;=Table13[[#This Row],[EMP]],"Good","EMP"),"BMP")</f>
        <v>EMP</v>
      </c>
    </row>
    <row r="3501" spans="1:29" ht="24" customHeight="1" x14ac:dyDescent="0.25">
      <c r="A3501" t="s">
        <v>15880</v>
      </c>
      <c r="B3501" t="s">
        <v>19441</v>
      </c>
      <c r="C3501">
        <v>4634</v>
      </c>
      <c r="D3501" t="s">
        <v>17074</v>
      </c>
      <c r="E3501" t="s">
        <v>440</v>
      </c>
      <c r="F3501" s="9">
        <f>Table13[[#This Row],[ToMeasure]]-Table13[[#This Row],[FromMeasure]]</f>
        <v>0.21975049999999999</v>
      </c>
      <c r="G3501" s="5" t="s">
        <v>438</v>
      </c>
      <c r="H3501" s="35">
        <v>0</v>
      </c>
      <c r="I3501" s="56"/>
      <c r="J3501" t="s">
        <v>1114</v>
      </c>
      <c r="K3501" s="58" t="s">
        <v>203</v>
      </c>
      <c r="L3501" s="35">
        <v>0.21975049999999999</v>
      </c>
      <c r="M3501" s="56"/>
      <c r="N3501" t="s">
        <v>1864</v>
      </c>
      <c r="O3501" s="2">
        <v>9232</v>
      </c>
      <c r="P3501" s="2">
        <v>4770</v>
      </c>
      <c r="Q3501" s="2">
        <v>14002</v>
      </c>
      <c r="R3501" t="s">
        <v>15881</v>
      </c>
      <c r="S3501">
        <v>11</v>
      </c>
      <c r="T3501">
        <v>72</v>
      </c>
      <c r="U3501" s="2">
        <v>225</v>
      </c>
      <c r="V3501" s="2">
        <v>202</v>
      </c>
      <c r="W3501" s="8">
        <v>3.049564347950293E-2</v>
      </c>
      <c r="X3501" s="2">
        <v>27523</v>
      </c>
      <c r="Y3501" s="45"/>
      <c r="AC3501" s="1" t="str">
        <f>IF(Table13[[#This Row],[TCS MP]]&gt;=Table13[[#This Row],[BMP]],IF(Table13[[#This Row],[TCS MP]]&lt;=Table13[[#This Row],[EMP]],"Good","EMP"),"BMP")</f>
        <v>EMP</v>
      </c>
    </row>
    <row r="3502" spans="1:29" ht="24" customHeight="1" x14ac:dyDescent="0.25">
      <c r="A3502" t="s">
        <v>15734</v>
      </c>
      <c r="B3502" t="s">
        <v>19908</v>
      </c>
      <c r="C3502">
        <v>5424</v>
      </c>
      <c r="D3502" t="s">
        <v>17074</v>
      </c>
      <c r="E3502" t="s">
        <v>1888</v>
      </c>
      <c r="F3502" s="9">
        <f>Table13[[#This Row],[ToMeasure]]-Table13[[#This Row],[FromMeasure]]</f>
        <v>0.11003469999999993</v>
      </c>
      <c r="G3502" s="5" t="s">
        <v>702</v>
      </c>
      <c r="H3502" s="35">
        <v>2.9301097999999999</v>
      </c>
      <c r="I3502" s="56"/>
      <c r="J3502" t="s">
        <v>1896</v>
      </c>
      <c r="K3502" s="58" t="s">
        <v>203</v>
      </c>
      <c r="L3502" s="35">
        <v>3.0401444999999998</v>
      </c>
      <c r="M3502" s="56"/>
      <c r="N3502" t="s">
        <v>1899</v>
      </c>
      <c r="O3502" s="2">
        <v>11893</v>
      </c>
      <c r="P3502" s="2">
        <v>12020</v>
      </c>
      <c r="Q3502" s="2">
        <v>23913</v>
      </c>
      <c r="R3502" t="s">
        <v>15735</v>
      </c>
      <c r="S3502">
        <v>10</v>
      </c>
      <c r="T3502">
        <v>51</v>
      </c>
      <c r="U3502" s="2">
        <v>290</v>
      </c>
      <c r="V3502" s="2">
        <v>350</v>
      </c>
      <c r="W3502" s="8">
        <v>2.6763685024881863E-2</v>
      </c>
      <c r="X3502" s="2">
        <v>35800</v>
      </c>
      <c r="Y3502" s="45"/>
      <c r="AC3502" s="1" t="str">
        <f>IF(Table13[[#This Row],[TCS MP]]&gt;=Table13[[#This Row],[BMP]],IF(Table13[[#This Row],[TCS MP]]&lt;=Table13[[#This Row],[EMP]],"Good","EMP"),"BMP")</f>
        <v>EMP</v>
      </c>
    </row>
    <row r="3503" spans="1:29" ht="24" customHeight="1" x14ac:dyDescent="0.25">
      <c r="A3503" t="s">
        <v>13051</v>
      </c>
      <c r="C3503" t="s">
        <v>203</v>
      </c>
      <c r="D3503" t="s">
        <v>17074</v>
      </c>
      <c r="E3503" t="s">
        <v>13052</v>
      </c>
      <c r="F3503" s="9">
        <f>Table13[[#This Row],[ToMeasure]]-Table13[[#This Row],[FromMeasure]]</f>
        <v>4.0104899999999999E-2</v>
      </c>
      <c r="G3503" s="5" t="s">
        <v>203</v>
      </c>
      <c r="H3503" s="35">
        <v>5.1520000000000003E-3</v>
      </c>
      <c r="I3503" s="56"/>
      <c r="J3503" t="s">
        <v>203</v>
      </c>
      <c r="K3503" s="58" t="s">
        <v>203</v>
      </c>
      <c r="L3503" s="35">
        <v>4.5256900000000003E-2</v>
      </c>
      <c r="M3503" s="56"/>
      <c r="N3503" t="s">
        <v>203</v>
      </c>
      <c r="O3503" s="2" t="s">
        <v>203</v>
      </c>
      <c r="P3503" s="2" t="s">
        <v>203</v>
      </c>
      <c r="Q3503" s="2" t="s">
        <v>203</v>
      </c>
      <c r="R3503" t="s">
        <v>203</v>
      </c>
      <c r="S3503" t="s">
        <v>203</v>
      </c>
      <c r="T3503" t="s">
        <v>203</v>
      </c>
      <c r="U3503" s="2" t="s">
        <v>203</v>
      </c>
      <c r="V3503" s="2" t="s">
        <v>203</v>
      </c>
      <c r="W3503" s="8" t="s">
        <v>203</v>
      </c>
      <c r="X3503" s="2" t="s">
        <v>203</v>
      </c>
      <c r="Y3503" s="45"/>
      <c r="AC3503" s="1" t="str">
        <f>IF(Table13[[#This Row],[TCS MP]]&gt;=Table13[[#This Row],[BMP]],IF(Table13[[#This Row],[TCS MP]]&lt;=Table13[[#This Row],[EMP]],"Good","EMP"),"BMP")</f>
        <v>EMP</v>
      </c>
    </row>
    <row r="3504" spans="1:29" ht="24" customHeight="1" x14ac:dyDescent="0.25">
      <c r="A3504" t="s">
        <v>15738</v>
      </c>
      <c r="C3504" t="s">
        <v>203</v>
      </c>
      <c r="D3504" t="s">
        <v>17074</v>
      </c>
      <c r="E3504" t="s">
        <v>15739</v>
      </c>
      <c r="F3504" s="9">
        <f>Table13[[#This Row],[ToMeasure]]-Table13[[#This Row],[FromMeasure]]</f>
        <v>2.8357500000000001E-2</v>
      </c>
      <c r="G3504" s="5" t="s">
        <v>203</v>
      </c>
      <c r="H3504" s="35">
        <v>3.3560999999999999E-3</v>
      </c>
      <c r="I3504" s="56"/>
      <c r="J3504" t="s">
        <v>203</v>
      </c>
      <c r="K3504" s="58" t="s">
        <v>203</v>
      </c>
      <c r="L3504" s="35">
        <v>3.1713600000000002E-2</v>
      </c>
      <c r="M3504" s="56"/>
      <c r="N3504" t="s">
        <v>203</v>
      </c>
      <c r="O3504" s="2" t="s">
        <v>203</v>
      </c>
      <c r="P3504" s="2" t="s">
        <v>203</v>
      </c>
      <c r="Q3504" s="2" t="s">
        <v>203</v>
      </c>
      <c r="R3504" t="s">
        <v>203</v>
      </c>
      <c r="S3504" t="s">
        <v>203</v>
      </c>
      <c r="T3504" t="s">
        <v>203</v>
      </c>
      <c r="U3504" s="2" t="s">
        <v>203</v>
      </c>
      <c r="V3504" s="2" t="s">
        <v>203</v>
      </c>
      <c r="W3504" s="8" t="s">
        <v>203</v>
      </c>
      <c r="X3504" s="2" t="s">
        <v>203</v>
      </c>
      <c r="Y3504" s="45"/>
      <c r="AC3504" s="1" t="str">
        <f>IF(Table13[[#This Row],[TCS MP]]&gt;=Table13[[#This Row],[BMP]],IF(Table13[[#This Row],[TCS MP]]&lt;=Table13[[#This Row],[EMP]],"Good","EMP"),"BMP")</f>
        <v>EMP</v>
      </c>
    </row>
    <row r="3505" spans="1:29" ht="24" customHeight="1" x14ac:dyDescent="0.25">
      <c r="A3505" t="s">
        <v>15889</v>
      </c>
      <c r="B3505" t="s">
        <v>18607</v>
      </c>
      <c r="C3505">
        <v>3034</v>
      </c>
      <c r="D3505" t="s">
        <v>17074</v>
      </c>
      <c r="E3505" t="s">
        <v>1902</v>
      </c>
      <c r="F3505" s="9">
        <f>Table13[[#This Row],[ToMeasure]]-Table13[[#This Row],[FromMeasure]]</f>
        <v>0.20010045000000076</v>
      </c>
      <c r="G3505" s="5" t="s">
        <v>210</v>
      </c>
      <c r="H3505" s="35">
        <v>21.878580979999999</v>
      </c>
      <c r="I3505" s="56"/>
      <c r="J3505" t="s">
        <v>1909</v>
      </c>
      <c r="K3505" s="58" t="s">
        <v>203</v>
      </c>
      <c r="L3505" s="35">
        <v>22.07868143</v>
      </c>
      <c r="M3505" s="56"/>
      <c r="N3505" t="s">
        <v>2855</v>
      </c>
      <c r="O3505" s="2">
        <v>8568</v>
      </c>
      <c r="P3505" s="2">
        <v>7693</v>
      </c>
      <c r="Q3505" s="2">
        <v>16261</v>
      </c>
      <c r="R3505" t="s">
        <v>15890</v>
      </c>
      <c r="S3505">
        <v>9</v>
      </c>
      <c r="T3505">
        <v>50</v>
      </c>
      <c r="U3505" s="2">
        <v>515</v>
      </c>
      <c r="V3505" s="2">
        <v>381</v>
      </c>
      <c r="W3505" s="8">
        <v>5.5101162290142058E-2</v>
      </c>
      <c r="X3505" s="2">
        <v>17366</v>
      </c>
      <c r="Y3505" s="45"/>
      <c r="AC3505" s="1" t="str">
        <f>IF(Table13[[#This Row],[TCS MP]]&gt;=Table13[[#This Row],[BMP]],IF(Table13[[#This Row],[TCS MP]]&lt;=Table13[[#This Row],[EMP]],"Good","EMP"),"BMP")</f>
        <v>EMP</v>
      </c>
    </row>
    <row r="3506" spans="1:29" ht="24" customHeight="1" x14ac:dyDescent="0.25">
      <c r="A3506" t="s">
        <v>13053</v>
      </c>
      <c r="B3506" t="s">
        <v>20996</v>
      </c>
      <c r="C3506">
        <v>7620</v>
      </c>
      <c r="D3506" t="s">
        <v>17074</v>
      </c>
      <c r="E3506" t="s">
        <v>1912</v>
      </c>
      <c r="F3506" s="9">
        <f>Table13[[#This Row],[ToMeasure]]-Table13[[#This Row],[FromMeasure]]</f>
        <v>0.49017771999999998</v>
      </c>
      <c r="G3506" s="5" t="s">
        <v>205</v>
      </c>
      <c r="H3506" s="35">
        <v>0</v>
      </c>
      <c r="I3506" s="56"/>
      <c r="J3506" t="s">
        <v>156</v>
      </c>
      <c r="K3506" s="58" t="s">
        <v>203</v>
      </c>
      <c r="L3506" s="35">
        <v>0.49017771999999998</v>
      </c>
      <c r="M3506" s="56"/>
      <c r="N3506" t="s">
        <v>1913</v>
      </c>
      <c r="O3506" s="2">
        <v>4475</v>
      </c>
      <c r="P3506" s="2">
        <v>0</v>
      </c>
      <c r="Q3506" s="2">
        <v>4475</v>
      </c>
      <c r="R3506" t="s">
        <v>13054</v>
      </c>
      <c r="S3506">
        <v>7</v>
      </c>
      <c r="T3506">
        <v>52</v>
      </c>
      <c r="U3506" s="2" t="s">
        <v>203</v>
      </c>
      <c r="V3506" s="2" t="s">
        <v>203</v>
      </c>
      <c r="W3506" s="8" t="s">
        <v>203</v>
      </c>
      <c r="X3506" s="2">
        <v>7044</v>
      </c>
      <c r="Y3506" s="45"/>
      <c r="AC3506" s="1" t="str">
        <f>IF(Table13[[#This Row],[TCS MP]]&gt;=Table13[[#This Row],[BMP]],IF(Table13[[#This Row],[TCS MP]]&lt;=Table13[[#This Row],[EMP]],"Good","EMP"),"BMP")</f>
        <v>EMP</v>
      </c>
    </row>
    <row r="3507" spans="1:29" ht="24" customHeight="1" x14ac:dyDescent="0.25">
      <c r="A3507" t="s">
        <v>15760</v>
      </c>
      <c r="B3507" t="s">
        <v>20997</v>
      </c>
      <c r="C3507">
        <v>7621</v>
      </c>
      <c r="D3507" t="s">
        <v>17074</v>
      </c>
      <c r="E3507" t="s">
        <v>15761</v>
      </c>
      <c r="F3507" s="9">
        <f>Table13[[#This Row],[ToMeasure]]-Table13[[#This Row],[FromMeasure]]</f>
        <v>0.44987009999999994</v>
      </c>
      <c r="G3507" s="5" t="s">
        <v>923</v>
      </c>
      <c r="H3507" s="35">
        <v>0.52290919000000002</v>
      </c>
      <c r="I3507" s="56"/>
      <c r="J3507" t="s">
        <v>5551</v>
      </c>
      <c r="K3507" s="58" t="s">
        <v>203</v>
      </c>
      <c r="L3507" s="35">
        <v>0.97277928999999996</v>
      </c>
      <c r="M3507" s="56"/>
      <c r="N3507" t="s">
        <v>5550</v>
      </c>
      <c r="O3507" s="2">
        <v>75155</v>
      </c>
      <c r="P3507" s="2">
        <v>0</v>
      </c>
      <c r="Q3507" s="2">
        <v>75155</v>
      </c>
      <c r="R3507" t="s">
        <v>15762</v>
      </c>
      <c r="S3507">
        <v>8</v>
      </c>
      <c r="T3507" t="s">
        <v>203</v>
      </c>
      <c r="U3507" s="2">
        <v>5302</v>
      </c>
      <c r="V3507" s="2">
        <v>874</v>
      </c>
      <c r="W3507" s="8">
        <v>8.2176834541946644E-2</v>
      </c>
      <c r="X3507" s="2">
        <v>118297</v>
      </c>
      <c r="Y3507" s="45"/>
      <c r="AC3507" s="1" t="str">
        <f>IF(Table13[[#This Row],[TCS MP]]&gt;=Table13[[#This Row],[BMP]],IF(Table13[[#This Row],[TCS MP]]&lt;=Table13[[#This Row],[EMP]],"Good","EMP"),"BMP")</f>
        <v>EMP</v>
      </c>
    </row>
    <row r="3508" spans="1:29" ht="24" customHeight="1" x14ac:dyDescent="0.25">
      <c r="A3508" t="s">
        <v>5539</v>
      </c>
      <c r="B3508" t="s">
        <v>20998</v>
      </c>
      <c r="C3508">
        <v>7622</v>
      </c>
      <c r="D3508" t="s">
        <v>17074</v>
      </c>
      <c r="E3508" t="s">
        <v>5540</v>
      </c>
      <c r="F3508" s="9">
        <f>Table13[[#This Row],[ToMeasure]]-Table13[[#This Row],[FromMeasure]]</f>
        <v>0.56849537000000006</v>
      </c>
      <c r="G3508" s="5" t="s">
        <v>5541</v>
      </c>
      <c r="H3508" s="35">
        <v>0</v>
      </c>
      <c r="I3508" s="56"/>
      <c r="J3508" t="s">
        <v>923</v>
      </c>
      <c r="K3508" s="58" t="s">
        <v>203</v>
      </c>
      <c r="L3508" s="35">
        <v>0.56849537000000006</v>
      </c>
      <c r="M3508" s="56"/>
      <c r="N3508" t="s">
        <v>647</v>
      </c>
      <c r="O3508" s="2">
        <v>17826</v>
      </c>
      <c r="P3508" s="2">
        <v>0</v>
      </c>
      <c r="Q3508" s="2">
        <v>17826</v>
      </c>
      <c r="R3508" t="s">
        <v>5542</v>
      </c>
      <c r="S3508">
        <v>11</v>
      </c>
      <c r="T3508" t="s">
        <v>203</v>
      </c>
      <c r="U3508" s="2">
        <v>542</v>
      </c>
      <c r="V3508" s="2">
        <v>722</v>
      </c>
      <c r="W3508" s="8">
        <v>7.0907662964209583E-2</v>
      </c>
      <c r="X3508" s="2">
        <v>23629</v>
      </c>
      <c r="Y3508" s="45"/>
      <c r="AC3508" s="1" t="str">
        <f>IF(Table13[[#This Row],[TCS MP]]&gt;=Table13[[#This Row],[BMP]],IF(Table13[[#This Row],[TCS MP]]&lt;=Table13[[#This Row],[EMP]],"Good","EMP"),"BMP")</f>
        <v>EMP</v>
      </c>
    </row>
    <row r="3509" spans="1:29" ht="24" customHeight="1" x14ac:dyDescent="0.25">
      <c r="A3509" t="s">
        <v>15901</v>
      </c>
      <c r="B3509" t="s">
        <v>20999</v>
      </c>
      <c r="C3509">
        <v>7623</v>
      </c>
      <c r="D3509" t="s">
        <v>17074</v>
      </c>
      <c r="E3509" t="s">
        <v>15902</v>
      </c>
      <c r="F3509" s="9">
        <f>Table13[[#This Row],[ToMeasure]]-Table13[[#This Row],[FromMeasure]]</f>
        <v>0.52984483999999998</v>
      </c>
      <c r="G3509" s="5" t="s">
        <v>15903</v>
      </c>
      <c r="H3509" s="35">
        <v>9.3414499999999994E-3</v>
      </c>
      <c r="I3509" s="56"/>
      <c r="J3509" t="s">
        <v>15904</v>
      </c>
      <c r="K3509" s="58" t="s">
        <v>203</v>
      </c>
      <c r="L3509" s="35">
        <v>0.53918628999999996</v>
      </c>
      <c r="M3509" s="56"/>
      <c r="N3509" t="s">
        <v>15904</v>
      </c>
      <c r="O3509" s="2">
        <v>19958</v>
      </c>
      <c r="P3509" s="2">
        <v>0</v>
      </c>
      <c r="Q3509" s="2">
        <v>19958</v>
      </c>
      <c r="R3509" t="s">
        <v>15905</v>
      </c>
      <c r="S3509">
        <v>9</v>
      </c>
      <c r="T3509" t="s">
        <v>203</v>
      </c>
      <c r="U3509" s="2">
        <v>604</v>
      </c>
      <c r="V3509" s="2">
        <v>805</v>
      </c>
      <c r="W3509" s="8">
        <v>7.0598256338310447E-2</v>
      </c>
      <c r="X3509" s="2">
        <v>26455</v>
      </c>
      <c r="Y3509" s="45"/>
      <c r="AC3509" s="1" t="str">
        <f>IF(Table13[[#This Row],[TCS MP]]&gt;=Table13[[#This Row],[BMP]],IF(Table13[[#This Row],[TCS MP]]&lt;=Table13[[#This Row],[EMP]],"Good","EMP"),"BMP")</f>
        <v>EMP</v>
      </c>
    </row>
    <row r="3510" spans="1:29" ht="24" customHeight="1" x14ac:dyDescent="0.25">
      <c r="A3510" t="s">
        <v>15765</v>
      </c>
      <c r="B3510" t="s">
        <v>20465</v>
      </c>
      <c r="C3510">
        <v>6570</v>
      </c>
      <c r="D3510" t="s">
        <v>17074</v>
      </c>
      <c r="E3510" t="s">
        <v>929</v>
      </c>
      <c r="F3510" s="9">
        <f>Table13[[#This Row],[ToMeasure]]-Table13[[#This Row],[FromMeasure]]</f>
        <v>0.41226450999999997</v>
      </c>
      <c r="G3510" s="5" t="s">
        <v>928</v>
      </c>
      <c r="H3510" s="35">
        <v>0</v>
      </c>
      <c r="I3510" s="56"/>
      <c r="J3510" t="s">
        <v>205</v>
      </c>
      <c r="K3510" s="58" t="s">
        <v>203</v>
      </c>
      <c r="L3510" s="35">
        <v>0.41226450999999997</v>
      </c>
      <c r="M3510" s="56"/>
      <c r="N3510" t="s">
        <v>925</v>
      </c>
      <c r="O3510" s="2">
        <v>24778</v>
      </c>
      <c r="P3510" s="2">
        <v>0</v>
      </c>
      <c r="Q3510" s="2">
        <v>24778</v>
      </c>
      <c r="R3510" t="s">
        <v>15766</v>
      </c>
      <c r="S3510">
        <v>8</v>
      </c>
      <c r="T3510" t="s">
        <v>203</v>
      </c>
      <c r="U3510" s="2">
        <v>865</v>
      </c>
      <c r="V3510" s="2">
        <v>716</v>
      </c>
      <c r="W3510" s="8">
        <v>6.3806602631366532E-2</v>
      </c>
      <c r="X3510" s="2">
        <v>32844</v>
      </c>
      <c r="Y3510" s="45"/>
      <c r="AC3510" s="1" t="str">
        <f>IF(Table13[[#This Row],[TCS MP]]&gt;=Table13[[#This Row],[BMP]],IF(Table13[[#This Row],[TCS MP]]&lt;=Table13[[#This Row],[EMP]],"Good","EMP"),"BMP")</f>
        <v>EMP</v>
      </c>
    </row>
    <row r="3511" spans="1:29" ht="24" customHeight="1" x14ac:dyDescent="0.25">
      <c r="A3511" t="s">
        <v>15906</v>
      </c>
      <c r="B3511" t="s">
        <v>20470</v>
      </c>
      <c r="C3511">
        <v>6580</v>
      </c>
      <c r="D3511" t="s">
        <v>17074</v>
      </c>
      <c r="E3511" t="s">
        <v>1915</v>
      </c>
      <c r="F3511" s="9">
        <f>Table13[[#This Row],[ToMeasure]]-Table13[[#This Row],[FromMeasure]]</f>
        <v>0.27930744000000002</v>
      </c>
      <c r="G3511" s="5" t="s">
        <v>1913</v>
      </c>
      <c r="H3511" s="35">
        <v>0</v>
      </c>
      <c r="I3511" s="56"/>
      <c r="J3511" t="s">
        <v>205</v>
      </c>
      <c r="K3511" s="58" t="s">
        <v>203</v>
      </c>
      <c r="L3511" s="35">
        <v>0.27930744000000002</v>
      </c>
      <c r="M3511" s="56"/>
      <c r="N3511" t="s">
        <v>5551</v>
      </c>
      <c r="O3511" s="2">
        <v>5461</v>
      </c>
      <c r="P3511" s="2">
        <v>0</v>
      </c>
      <c r="Q3511" s="2">
        <v>5461</v>
      </c>
      <c r="R3511" t="s">
        <v>15907</v>
      </c>
      <c r="S3511">
        <v>8</v>
      </c>
      <c r="T3511" t="s">
        <v>203</v>
      </c>
      <c r="U3511" s="2">
        <v>166</v>
      </c>
      <c r="V3511" s="2">
        <v>645</v>
      </c>
      <c r="W3511" s="8">
        <v>0.14850759934078009</v>
      </c>
      <c r="X3511" s="2">
        <v>7239</v>
      </c>
      <c r="Y3511" s="45"/>
      <c r="AC3511" s="1" t="str">
        <f>IF(Table13[[#This Row],[TCS MP]]&gt;=Table13[[#This Row],[BMP]],IF(Table13[[#This Row],[TCS MP]]&lt;=Table13[[#This Row],[EMP]],"Good","EMP"),"BMP")</f>
        <v>EMP</v>
      </c>
    </row>
    <row r="3512" spans="1:29" ht="24" customHeight="1" x14ac:dyDescent="0.25">
      <c r="A3512" t="s">
        <v>5543</v>
      </c>
      <c r="B3512" t="s">
        <v>18964</v>
      </c>
      <c r="C3512">
        <v>3820</v>
      </c>
      <c r="D3512" t="s">
        <v>17074</v>
      </c>
      <c r="E3512" t="s">
        <v>5544</v>
      </c>
      <c r="F3512" s="9">
        <f>Table13[[#This Row],[ToMeasure]]-Table13[[#This Row],[FromMeasure]]</f>
        <v>0.23734949999999999</v>
      </c>
      <c r="G3512" s="5" t="s">
        <v>5545</v>
      </c>
      <c r="H3512" s="35">
        <v>0</v>
      </c>
      <c r="I3512" s="56"/>
      <c r="J3512" t="s">
        <v>205</v>
      </c>
      <c r="K3512" s="58" t="s">
        <v>203</v>
      </c>
      <c r="L3512" s="35">
        <v>0.23734949999999999</v>
      </c>
      <c r="M3512" s="56"/>
      <c r="N3512" t="s">
        <v>5546</v>
      </c>
      <c r="O3512" s="2">
        <v>8866</v>
      </c>
      <c r="P3512" s="2">
        <v>0</v>
      </c>
      <c r="Q3512" s="2">
        <v>8866</v>
      </c>
      <c r="R3512" t="s">
        <v>5547</v>
      </c>
      <c r="S3512">
        <v>7</v>
      </c>
      <c r="T3512" t="s">
        <v>203</v>
      </c>
      <c r="U3512" s="2">
        <v>753</v>
      </c>
      <c r="V3512" s="2">
        <v>123</v>
      </c>
      <c r="W3512" s="8">
        <v>9.8804421385066551E-2</v>
      </c>
      <c r="X3512" s="2">
        <v>11752</v>
      </c>
      <c r="Y3512" s="45"/>
      <c r="AC3512" s="1" t="str">
        <f>IF(Table13[[#This Row],[TCS MP]]&gt;=Table13[[#This Row],[BMP]],IF(Table13[[#This Row],[TCS MP]]&lt;=Table13[[#This Row],[EMP]],"Good","EMP"),"BMP")</f>
        <v>EMP</v>
      </c>
    </row>
    <row r="3513" spans="1:29" ht="24" customHeight="1" x14ac:dyDescent="0.25">
      <c r="A3513" t="s">
        <v>15767</v>
      </c>
      <c r="B3513" t="s">
        <v>20467</v>
      </c>
      <c r="C3513">
        <v>6572</v>
      </c>
      <c r="D3513" t="s">
        <v>17074</v>
      </c>
      <c r="E3513" t="s">
        <v>15768</v>
      </c>
      <c r="F3513" s="9">
        <f>Table13[[#This Row],[ToMeasure]]-Table13[[#This Row],[FromMeasure]]</f>
        <v>0.35842249999999998</v>
      </c>
      <c r="G3513" s="5" t="s">
        <v>13067</v>
      </c>
      <c r="H3513" s="35">
        <v>0</v>
      </c>
      <c r="I3513" s="56"/>
      <c r="J3513" t="s">
        <v>923</v>
      </c>
      <c r="K3513" s="58" t="s">
        <v>203</v>
      </c>
      <c r="L3513" s="35">
        <v>0.35842249999999998</v>
      </c>
      <c r="M3513" s="56"/>
      <c r="N3513" t="s">
        <v>928</v>
      </c>
      <c r="O3513" s="2">
        <v>36162</v>
      </c>
      <c r="P3513" s="2">
        <v>0</v>
      </c>
      <c r="Q3513" s="2">
        <v>36162</v>
      </c>
      <c r="R3513" t="s">
        <v>15769</v>
      </c>
      <c r="S3513">
        <v>10</v>
      </c>
      <c r="T3513" t="s">
        <v>203</v>
      </c>
      <c r="U3513" s="2">
        <v>1403</v>
      </c>
      <c r="V3513" s="2">
        <v>864</v>
      </c>
      <c r="W3513" s="8">
        <v>6.2690116697085338E-2</v>
      </c>
      <c r="X3513" s="2">
        <v>47934</v>
      </c>
      <c r="Y3513" s="45"/>
      <c r="AC3513" s="1" t="str">
        <f>IF(Table13[[#This Row],[TCS MP]]&gt;=Table13[[#This Row],[BMP]],IF(Table13[[#This Row],[TCS MP]]&lt;=Table13[[#This Row],[EMP]],"Good","EMP"),"BMP")</f>
        <v>EMP</v>
      </c>
    </row>
    <row r="3514" spans="1:29" ht="24" customHeight="1" x14ac:dyDescent="0.25">
      <c r="A3514" t="s">
        <v>13065</v>
      </c>
      <c r="B3514" t="s">
        <v>18966</v>
      </c>
      <c r="C3514">
        <v>3824</v>
      </c>
      <c r="D3514" t="s">
        <v>17074</v>
      </c>
      <c r="E3514" t="s">
        <v>13066</v>
      </c>
      <c r="F3514" s="9">
        <f>Table13[[#This Row],[ToMeasure]]-Table13[[#This Row],[FromMeasure]]</f>
        <v>0.26502910000000002</v>
      </c>
      <c r="G3514" s="5" t="s">
        <v>12421</v>
      </c>
      <c r="H3514" s="35">
        <v>0</v>
      </c>
      <c r="I3514" s="56"/>
      <c r="J3514" t="s">
        <v>13067</v>
      </c>
      <c r="K3514" s="58" t="s">
        <v>203</v>
      </c>
      <c r="L3514" s="35">
        <v>0.26502910000000002</v>
      </c>
      <c r="M3514" s="56"/>
      <c r="N3514" t="s">
        <v>4924</v>
      </c>
      <c r="O3514" s="2">
        <v>7016</v>
      </c>
      <c r="P3514" s="2">
        <v>0</v>
      </c>
      <c r="Q3514" s="2">
        <v>7016</v>
      </c>
      <c r="R3514" t="s">
        <v>13068</v>
      </c>
      <c r="S3514">
        <v>8</v>
      </c>
      <c r="T3514" t="s">
        <v>203</v>
      </c>
      <c r="U3514" s="2">
        <v>214</v>
      </c>
      <c r="V3514" s="2">
        <v>836</v>
      </c>
      <c r="W3514" s="8">
        <v>0.14965792474344355</v>
      </c>
      <c r="X3514" s="2">
        <v>9300</v>
      </c>
      <c r="Y3514" s="45"/>
      <c r="AC3514" s="1" t="str">
        <f>IF(Table13[[#This Row],[TCS MP]]&gt;=Table13[[#This Row],[BMP]],IF(Table13[[#This Row],[TCS MP]]&lt;=Table13[[#This Row],[EMP]],"Good","EMP"),"BMP")</f>
        <v>EMP</v>
      </c>
    </row>
    <row r="3515" spans="1:29" ht="24" customHeight="1" x14ac:dyDescent="0.25">
      <c r="A3515" t="s">
        <v>5548</v>
      </c>
      <c r="B3515" t="s">
        <v>20472</v>
      </c>
      <c r="C3515">
        <v>6582</v>
      </c>
      <c r="D3515" t="s">
        <v>17074</v>
      </c>
      <c r="E3515" t="s">
        <v>5549</v>
      </c>
      <c r="F3515" s="9">
        <f>Table13[[#This Row],[ToMeasure]]-Table13[[#This Row],[FromMeasure]]</f>
        <v>0.26193872000000001</v>
      </c>
      <c r="G3515" s="5" t="s">
        <v>5550</v>
      </c>
      <c r="H3515" s="35">
        <v>0</v>
      </c>
      <c r="I3515" s="56"/>
      <c r="J3515" t="s">
        <v>923</v>
      </c>
      <c r="K3515" s="58" t="s">
        <v>203</v>
      </c>
      <c r="L3515" s="35">
        <v>0.26193872000000001</v>
      </c>
      <c r="M3515" s="56"/>
      <c r="N3515" t="s">
        <v>5551</v>
      </c>
      <c r="O3515" s="2">
        <v>11280</v>
      </c>
      <c r="P3515" s="2">
        <v>0</v>
      </c>
      <c r="Q3515" s="2">
        <v>11280</v>
      </c>
      <c r="R3515" t="s">
        <v>5552</v>
      </c>
      <c r="S3515">
        <v>16</v>
      </c>
      <c r="T3515" t="s">
        <v>203</v>
      </c>
      <c r="U3515" s="2">
        <v>393</v>
      </c>
      <c r="V3515" s="2">
        <v>324</v>
      </c>
      <c r="W3515" s="8">
        <v>6.3563829787234044E-2</v>
      </c>
      <c r="X3515" s="2">
        <v>14952</v>
      </c>
      <c r="Y3515" s="45"/>
      <c r="AC3515" s="1" t="str">
        <f>IF(Table13[[#This Row],[TCS MP]]&gt;=Table13[[#This Row],[BMP]],IF(Table13[[#This Row],[TCS MP]]&lt;=Table13[[#This Row],[EMP]],"Good","EMP"),"BMP")</f>
        <v>EMP</v>
      </c>
    </row>
    <row r="3516" spans="1:29" ht="24" customHeight="1" x14ac:dyDescent="0.25">
      <c r="A3516" t="s">
        <v>5553</v>
      </c>
      <c r="B3516" t="s">
        <v>18965</v>
      </c>
      <c r="C3516">
        <v>3822</v>
      </c>
      <c r="D3516" t="s">
        <v>17074</v>
      </c>
      <c r="E3516" t="s">
        <v>5554</v>
      </c>
      <c r="F3516" s="9">
        <f>Table13[[#This Row],[ToMeasure]]-Table13[[#This Row],[FromMeasure]]</f>
        <v>0.24117266000000001</v>
      </c>
      <c r="G3516" s="5" t="s">
        <v>5555</v>
      </c>
      <c r="H3516" s="35">
        <v>0</v>
      </c>
      <c r="I3516" s="56"/>
      <c r="J3516" t="s">
        <v>923</v>
      </c>
      <c r="K3516" s="58" t="s">
        <v>203</v>
      </c>
      <c r="L3516" s="35">
        <v>0.24117266000000001</v>
      </c>
      <c r="M3516" s="56"/>
      <c r="N3516" t="s">
        <v>5546</v>
      </c>
      <c r="O3516" s="2">
        <v>15364</v>
      </c>
      <c r="P3516" s="2">
        <v>0</v>
      </c>
      <c r="Q3516" s="2">
        <v>15364</v>
      </c>
      <c r="R3516" t="s">
        <v>5556</v>
      </c>
      <c r="S3516">
        <v>12</v>
      </c>
      <c r="T3516" t="s">
        <v>203</v>
      </c>
      <c r="U3516" s="2">
        <v>1305</v>
      </c>
      <c r="V3516" s="2">
        <v>214</v>
      </c>
      <c r="W3516" s="8">
        <v>9.886748242645145E-2</v>
      </c>
      <c r="X3516" s="2">
        <v>20365</v>
      </c>
      <c r="Y3516" s="45"/>
      <c r="AC3516" s="1" t="str">
        <f>IF(Table13[[#This Row],[TCS MP]]&gt;=Table13[[#This Row],[BMP]],IF(Table13[[#This Row],[TCS MP]]&lt;=Table13[[#This Row],[EMP]],"Good","EMP"),"BMP")</f>
        <v>EMP</v>
      </c>
    </row>
    <row r="3517" spans="1:29" ht="24" customHeight="1" x14ac:dyDescent="0.25">
      <c r="A3517" t="s">
        <v>15770</v>
      </c>
      <c r="B3517" t="s">
        <v>20466</v>
      </c>
      <c r="C3517">
        <v>6571</v>
      </c>
      <c r="D3517" t="s">
        <v>17074</v>
      </c>
      <c r="E3517" t="s">
        <v>15771</v>
      </c>
      <c r="F3517" s="9">
        <f>Table13[[#This Row],[ToMeasure]]-Table13[[#This Row],[FromMeasure]]</f>
        <v>0.22507358999999999</v>
      </c>
      <c r="G3517" s="5" t="s">
        <v>15772</v>
      </c>
      <c r="H3517" s="35">
        <v>0</v>
      </c>
      <c r="I3517" s="56"/>
      <c r="J3517" t="s">
        <v>1913</v>
      </c>
      <c r="K3517" s="58" t="s">
        <v>203</v>
      </c>
      <c r="L3517" s="35">
        <v>0.22507358999999999</v>
      </c>
      <c r="M3517" s="56"/>
      <c r="N3517" t="s">
        <v>205</v>
      </c>
      <c r="O3517" s="2">
        <v>10717</v>
      </c>
      <c r="P3517" s="2">
        <v>0</v>
      </c>
      <c r="Q3517" s="2">
        <v>10717</v>
      </c>
      <c r="R3517" t="s">
        <v>15773</v>
      </c>
      <c r="S3517">
        <v>14</v>
      </c>
      <c r="T3517" t="s">
        <v>203</v>
      </c>
      <c r="U3517" s="2">
        <v>328</v>
      </c>
      <c r="V3517" s="2">
        <v>1268</v>
      </c>
      <c r="W3517" s="8">
        <v>0.14892227302416722</v>
      </c>
      <c r="X3517" s="2">
        <v>14206</v>
      </c>
      <c r="Y3517" s="45"/>
      <c r="AC3517" s="1" t="str">
        <f>IF(Table13[[#This Row],[TCS MP]]&gt;=Table13[[#This Row],[BMP]],IF(Table13[[#This Row],[TCS MP]]&lt;=Table13[[#This Row],[EMP]],"Good","EMP"),"BMP")</f>
        <v>EMP</v>
      </c>
    </row>
    <row r="3518" spans="1:29" ht="24" customHeight="1" x14ac:dyDescent="0.25">
      <c r="A3518" t="s">
        <v>15908</v>
      </c>
      <c r="B3518" t="s">
        <v>20471</v>
      </c>
      <c r="C3518">
        <v>6581</v>
      </c>
      <c r="D3518" t="s">
        <v>17074</v>
      </c>
      <c r="E3518" t="s">
        <v>15909</v>
      </c>
      <c r="F3518" s="9">
        <f>Table13[[#This Row],[ToMeasure]]-Table13[[#This Row],[FromMeasure]]</f>
        <v>0.25578318</v>
      </c>
      <c r="G3518" s="5" t="s">
        <v>5546</v>
      </c>
      <c r="H3518" s="35">
        <v>0</v>
      </c>
      <c r="I3518" s="56"/>
      <c r="J3518" t="s">
        <v>5555</v>
      </c>
      <c r="K3518" s="58" t="s">
        <v>203</v>
      </c>
      <c r="L3518" s="35">
        <v>0.25578318</v>
      </c>
      <c r="M3518" s="56"/>
      <c r="N3518" t="s">
        <v>205</v>
      </c>
      <c r="O3518" s="2">
        <v>12512</v>
      </c>
      <c r="P3518" s="2">
        <v>0</v>
      </c>
      <c r="Q3518" s="2">
        <v>12512</v>
      </c>
      <c r="R3518" t="s">
        <v>15910</v>
      </c>
      <c r="S3518">
        <v>10</v>
      </c>
      <c r="T3518" t="s">
        <v>203</v>
      </c>
      <c r="U3518" s="2">
        <v>382</v>
      </c>
      <c r="V3518" s="2">
        <v>1478</v>
      </c>
      <c r="W3518" s="8">
        <v>0.14865728900255754</v>
      </c>
      <c r="X3518" s="2">
        <v>16585</v>
      </c>
      <c r="Y3518" s="45"/>
      <c r="AC3518" s="1" t="str">
        <f>IF(Table13[[#This Row],[TCS MP]]&gt;=Table13[[#This Row],[BMP]],IF(Table13[[#This Row],[TCS MP]]&lt;=Table13[[#This Row],[EMP]],"Good","EMP"),"BMP")</f>
        <v>EMP</v>
      </c>
    </row>
    <row r="3519" spans="1:29" ht="24" customHeight="1" x14ac:dyDescent="0.25">
      <c r="A3519" t="s">
        <v>13069</v>
      </c>
      <c r="B3519" t="s">
        <v>20469</v>
      </c>
      <c r="C3519">
        <v>6575</v>
      </c>
      <c r="D3519" t="s">
        <v>17074</v>
      </c>
      <c r="E3519" t="s">
        <v>13070</v>
      </c>
      <c r="F3519" s="9">
        <f>Table13[[#This Row],[ToMeasure]]-Table13[[#This Row],[FromMeasure]]</f>
        <v>0.23701862000000001</v>
      </c>
      <c r="G3519" s="5" t="s">
        <v>5551</v>
      </c>
      <c r="H3519" s="35">
        <v>0</v>
      </c>
      <c r="I3519" s="56"/>
      <c r="J3519" t="s">
        <v>1913</v>
      </c>
      <c r="K3519" s="58" t="s">
        <v>203</v>
      </c>
      <c r="L3519" s="35">
        <v>0.23701862000000001</v>
      </c>
      <c r="M3519" s="56"/>
      <c r="N3519" t="s">
        <v>923</v>
      </c>
      <c r="O3519" s="2">
        <v>5433</v>
      </c>
      <c r="P3519" s="2">
        <v>0</v>
      </c>
      <c r="Q3519" s="2">
        <v>5433</v>
      </c>
      <c r="R3519" t="s">
        <v>13071</v>
      </c>
      <c r="S3519">
        <v>9</v>
      </c>
      <c r="T3519" t="s">
        <v>203</v>
      </c>
      <c r="U3519" s="2">
        <v>165</v>
      </c>
      <c r="V3519" s="2">
        <v>642</v>
      </c>
      <c r="W3519" s="8">
        <v>0.14853672004417448</v>
      </c>
      <c r="X3519" s="2">
        <v>7202</v>
      </c>
      <c r="Y3519" s="45"/>
      <c r="AC3519" s="1" t="str">
        <f>IF(Table13[[#This Row],[TCS MP]]&gt;=Table13[[#This Row],[BMP]],IF(Table13[[#This Row],[TCS MP]]&lt;=Table13[[#This Row],[EMP]],"Good","EMP"),"BMP")</f>
        <v>EMP</v>
      </c>
    </row>
    <row r="3520" spans="1:29" ht="24" customHeight="1" x14ac:dyDescent="0.25">
      <c r="A3520" t="s">
        <v>15911</v>
      </c>
      <c r="B3520" t="s">
        <v>20473</v>
      </c>
      <c r="C3520">
        <v>6583</v>
      </c>
      <c r="D3520" t="s">
        <v>17074</v>
      </c>
      <c r="E3520" t="s">
        <v>15912</v>
      </c>
      <c r="F3520" s="9">
        <f>Table13[[#This Row],[ToMeasure]]-Table13[[#This Row],[FromMeasure]]</f>
        <v>0.22581258000000001</v>
      </c>
      <c r="G3520" s="5" t="s">
        <v>13078</v>
      </c>
      <c r="H3520" s="35">
        <v>0</v>
      </c>
      <c r="I3520" s="56"/>
      <c r="J3520" t="s">
        <v>5555</v>
      </c>
      <c r="K3520" s="58" t="s">
        <v>203</v>
      </c>
      <c r="L3520" s="35">
        <v>0.22581258000000001</v>
      </c>
      <c r="M3520" s="56"/>
      <c r="N3520" t="s">
        <v>923</v>
      </c>
      <c r="O3520" s="2">
        <v>8597</v>
      </c>
      <c r="P3520" s="2">
        <v>0</v>
      </c>
      <c r="Q3520" s="2">
        <v>8597</v>
      </c>
      <c r="R3520" t="s">
        <v>15913</v>
      </c>
      <c r="S3520">
        <v>9</v>
      </c>
      <c r="T3520" t="s">
        <v>203</v>
      </c>
      <c r="U3520" s="2">
        <v>260</v>
      </c>
      <c r="V3520" s="2">
        <v>1012</v>
      </c>
      <c r="W3520" s="8">
        <v>0.14795859020588578</v>
      </c>
      <c r="X3520" s="2">
        <v>11396</v>
      </c>
      <c r="Y3520" s="45"/>
      <c r="AC3520" s="1" t="str">
        <f>IF(Table13[[#This Row],[TCS MP]]&gt;=Table13[[#This Row],[BMP]],IF(Table13[[#This Row],[TCS MP]]&lt;=Table13[[#This Row],[EMP]],"Good","EMP"),"BMP")</f>
        <v>EMP</v>
      </c>
    </row>
    <row r="3521" spans="1:29" ht="24" customHeight="1" x14ac:dyDescent="0.25">
      <c r="A3521" t="s">
        <v>13072</v>
      </c>
      <c r="C3521" t="s">
        <v>203</v>
      </c>
      <c r="D3521" t="s">
        <v>17074</v>
      </c>
      <c r="E3521" t="s">
        <v>13073</v>
      </c>
      <c r="F3521" s="9">
        <f>Table13[[#This Row],[ToMeasure]]-Table13[[#This Row],[FromMeasure]]</f>
        <v>3.4706710000000002E-2</v>
      </c>
      <c r="G3521" s="5" t="s">
        <v>13074</v>
      </c>
      <c r="H3521" s="35">
        <v>0</v>
      </c>
      <c r="I3521" s="56"/>
      <c r="J3521" t="s">
        <v>153</v>
      </c>
      <c r="K3521" s="58" t="s">
        <v>203</v>
      </c>
      <c r="L3521" s="35">
        <v>3.4706710000000002E-2</v>
      </c>
      <c r="M3521" s="56"/>
      <c r="N3521" t="s">
        <v>5551</v>
      </c>
      <c r="O3521" s="2" t="s">
        <v>203</v>
      </c>
      <c r="P3521" s="2" t="s">
        <v>203</v>
      </c>
      <c r="Q3521" s="2" t="s">
        <v>203</v>
      </c>
      <c r="R3521" t="s">
        <v>203</v>
      </c>
      <c r="S3521" t="s">
        <v>203</v>
      </c>
      <c r="T3521" t="s">
        <v>203</v>
      </c>
      <c r="U3521" s="2" t="s">
        <v>203</v>
      </c>
      <c r="V3521" s="2" t="s">
        <v>203</v>
      </c>
      <c r="W3521" s="8" t="s">
        <v>203</v>
      </c>
      <c r="X3521" s="2" t="s">
        <v>203</v>
      </c>
      <c r="Y3521" s="45"/>
      <c r="AC3521" s="1" t="str">
        <f>IF(Table13[[#This Row],[TCS MP]]&gt;=Table13[[#This Row],[BMP]],IF(Table13[[#This Row],[TCS MP]]&lt;=Table13[[#This Row],[EMP]],"Good","EMP"),"BMP")</f>
        <v>EMP</v>
      </c>
    </row>
    <row r="3522" spans="1:29" ht="24" customHeight="1" x14ac:dyDescent="0.25">
      <c r="A3522" t="s">
        <v>13075</v>
      </c>
      <c r="C3522" t="s">
        <v>203</v>
      </c>
      <c r="D3522" t="s">
        <v>17074</v>
      </c>
      <c r="E3522" t="s">
        <v>13076</v>
      </c>
      <c r="F3522" s="9">
        <f>Table13[[#This Row],[ToMeasure]]-Table13[[#This Row],[FromMeasure]]</f>
        <v>5.3149969999999998E-2</v>
      </c>
      <c r="G3522" s="5" t="s">
        <v>13077</v>
      </c>
      <c r="H3522" s="35">
        <v>0</v>
      </c>
      <c r="I3522" s="56"/>
      <c r="J3522" t="s">
        <v>942</v>
      </c>
      <c r="K3522" s="58" t="s">
        <v>203</v>
      </c>
      <c r="L3522" s="35">
        <v>5.3149969999999998E-2</v>
      </c>
      <c r="M3522" s="56"/>
      <c r="N3522" t="s">
        <v>13078</v>
      </c>
      <c r="O3522" s="2" t="s">
        <v>203</v>
      </c>
      <c r="P3522" s="2" t="s">
        <v>203</v>
      </c>
      <c r="Q3522" s="2" t="s">
        <v>203</v>
      </c>
      <c r="R3522" t="s">
        <v>203</v>
      </c>
      <c r="S3522" t="s">
        <v>203</v>
      </c>
      <c r="T3522" t="s">
        <v>203</v>
      </c>
      <c r="U3522" s="2" t="s">
        <v>203</v>
      </c>
      <c r="V3522" s="2" t="s">
        <v>203</v>
      </c>
      <c r="W3522" s="8" t="s">
        <v>203</v>
      </c>
      <c r="X3522" s="2" t="s">
        <v>203</v>
      </c>
      <c r="Y3522" s="45"/>
      <c r="AC3522" s="1" t="str">
        <f>IF(Table13[[#This Row],[TCS MP]]&gt;=Table13[[#This Row],[BMP]],IF(Table13[[#This Row],[TCS MP]]&lt;=Table13[[#This Row],[EMP]],"Good","EMP"),"BMP")</f>
        <v>EMP</v>
      </c>
    </row>
    <row r="3523" spans="1:29" ht="24" customHeight="1" x14ac:dyDescent="0.25">
      <c r="A3523" t="s">
        <v>15774</v>
      </c>
      <c r="C3523" t="s">
        <v>203</v>
      </c>
      <c r="D3523" t="s">
        <v>17074</v>
      </c>
      <c r="E3523" t="s">
        <v>15775</v>
      </c>
      <c r="F3523" s="9">
        <f>Table13[[#This Row],[ToMeasure]]-Table13[[#This Row],[FromMeasure]]</f>
        <v>3.691233E-2</v>
      </c>
      <c r="G3523" s="5" t="s">
        <v>10430</v>
      </c>
      <c r="H3523" s="35">
        <v>0</v>
      </c>
      <c r="I3523" s="56"/>
      <c r="J3523" t="s">
        <v>153</v>
      </c>
      <c r="K3523" s="58" t="s">
        <v>203</v>
      </c>
      <c r="L3523" s="35">
        <v>3.691233E-2</v>
      </c>
      <c r="M3523" s="56"/>
      <c r="N3523" t="s">
        <v>15772</v>
      </c>
      <c r="O3523" s="2" t="s">
        <v>203</v>
      </c>
      <c r="P3523" s="2" t="s">
        <v>203</v>
      </c>
      <c r="Q3523" s="2" t="s">
        <v>203</v>
      </c>
      <c r="R3523" t="s">
        <v>203</v>
      </c>
      <c r="S3523" t="s">
        <v>203</v>
      </c>
      <c r="T3523" t="s">
        <v>203</v>
      </c>
      <c r="U3523" s="2" t="s">
        <v>203</v>
      </c>
      <c r="V3523" s="2" t="s">
        <v>203</v>
      </c>
      <c r="W3523" s="8" t="s">
        <v>203</v>
      </c>
      <c r="X3523" s="2" t="s">
        <v>203</v>
      </c>
      <c r="Y3523" s="45"/>
      <c r="AC3523" s="1" t="str">
        <f>IF(Table13[[#This Row],[TCS MP]]&gt;=Table13[[#This Row],[BMP]],IF(Table13[[#This Row],[TCS MP]]&lt;=Table13[[#This Row],[EMP]],"Good","EMP"),"BMP")</f>
        <v>EMP</v>
      </c>
    </row>
    <row r="3524" spans="1:29" ht="24" customHeight="1" x14ac:dyDescent="0.25">
      <c r="A3524" t="s">
        <v>5557</v>
      </c>
      <c r="C3524" t="s">
        <v>203</v>
      </c>
      <c r="D3524" t="s">
        <v>17074</v>
      </c>
      <c r="E3524" t="s">
        <v>5558</v>
      </c>
      <c r="F3524" s="9">
        <f>Table13[[#This Row],[ToMeasure]]-Table13[[#This Row],[FromMeasure]]</f>
        <v>4.890576E-2</v>
      </c>
      <c r="G3524" s="5" t="s">
        <v>5559</v>
      </c>
      <c r="H3524" s="35">
        <v>0</v>
      </c>
      <c r="I3524" s="56"/>
      <c r="J3524" t="s">
        <v>942</v>
      </c>
      <c r="K3524" s="58" t="s">
        <v>203</v>
      </c>
      <c r="L3524" s="35">
        <v>4.890576E-2</v>
      </c>
      <c r="M3524" s="56"/>
      <c r="N3524" t="s">
        <v>5546</v>
      </c>
      <c r="O3524" s="2" t="s">
        <v>203</v>
      </c>
      <c r="P3524" s="2" t="s">
        <v>203</v>
      </c>
      <c r="Q3524" s="2" t="s">
        <v>203</v>
      </c>
      <c r="R3524" t="s">
        <v>203</v>
      </c>
      <c r="S3524" t="s">
        <v>203</v>
      </c>
      <c r="T3524" t="s">
        <v>203</v>
      </c>
      <c r="U3524" s="2" t="s">
        <v>203</v>
      </c>
      <c r="V3524" s="2" t="s">
        <v>203</v>
      </c>
      <c r="W3524" s="8" t="s">
        <v>203</v>
      </c>
      <c r="X3524" s="2" t="s">
        <v>203</v>
      </c>
      <c r="Y3524" s="45"/>
      <c r="AC3524" s="1" t="str">
        <f>IF(Table13[[#This Row],[TCS MP]]&gt;=Table13[[#This Row],[BMP]],IF(Table13[[#This Row],[TCS MP]]&lt;=Table13[[#This Row],[EMP]],"Good","EMP"),"BMP")</f>
        <v>EMP</v>
      </c>
    </row>
    <row r="3525" spans="1:29" ht="24" customHeight="1" x14ac:dyDescent="0.25">
      <c r="A3525" t="s">
        <v>5560</v>
      </c>
      <c r="C3525" t="s">
        <v>203</v>
      </c>
      <c r="D3525" t="s">
        <v>17074</v>
      </c>
      <c r="E3525" t="s">
        <v>5561</v>
      </c>
      <c r="F3525" s="9">
        <f>Table13[[#This Row],[ToMeasure]]-Table13[[#This Row],[FromMeasure]]</f>
        <v>4.1946539999999997E-2</v>
      </c>
      <c r="G3525" s="5" t="s">
        <v>5562</v>
      </c>
      <c r="H3525" s="35">
        <v>0</v>
      </c>
      <c r="I3525" s="56"/>
      <c r="J3525" t="s">
        <v>1913</v>
      </c>
      <c r="K3525" s="58" t="s">
        <v>203</v>
      </c>
      <c r="L3525" s="35">
        <v>4.1946539999999997E-2</v>
      </c>
      <c r="M3525" s="56"/>
      <c r="N3525" t="s">
        <v>153</v>
      </c>
      <c r="O3525" s="2" t="s">
        <v>203</v>
      </c>
      <c r="P3525" s="2" t="s">
        <v>203</v>
      </c>
      <c r="Q3525" s="2" t="s">
        <v>203</v>
      </c>
      <c r="R3525" t="s">
        <v>203</v>
      </c>
      <c r="S3525" t="s">
        <v>203</v>
      </c>
      <c r="T3525" t="s">
        <v>203</v>
      </c>
      <c r="U3525" s="2" t="s">
        <v>203</v>
      </c>
      <c r="V3525" s="2" t="s">
        <v>203</v>
      </c>
      <c r="W3525" s="8" t="s">
        <v>203</v>
      </c>
      <c r="X3525" s="2" t="s">
        <v>203</v>
      </c>
      <c r="Y3525" s="45"/>
      <c r="AC3525" s="1" t="str">
        <f>IF(Table13[[#This Row],[TCS MP]]&gt;=Table13[[#This Row],[BMP]],IF(Table13[[#This Row],[TCS MP]]&lt;=Table13[[#This Row],[EMP]],"Good","EMP"),"BMP")</f>
        <v>EMP</v>
      </c>
    </row>
    <row r="3526" spans="1:29" ht="24" customHeight="1" x14ac:dyDescent="0.25">
      <c r="A3526" t="s">
        <v>9729</v>
      </c>
      <c r="C3526" t="s">
        <v>203</v>
      </c>
      <c r="D3526" t="s">
        <v>17074</v>
      </c>
      <c r="E3526" t="s">
        <v>9730</v>
      </c>
      <c r="F3526" s="9">
        <f>Table13[[#This Row],[ToMeasure]]-Table13[[#This Row],[FromMeasure]]</f>
        <v>4.87859E-2</v>
      </c>
      <c r="G3526" s="5" t="s">
        <v>9731</v>
      </c>
      <c r="H3526" s="35">
        <v>0</v>
      </c>
      <c r="I3526" s="56"/>
      <c r="J3526" t="s">
        <v>5545</v>
      </c>
      <c r="K3526" s="58" t="s">
        <v>203</v>
      </c>
      <c r="L3526" s="35">
        <v>4.87859E-2</v>
      </c>
      <c r="M3526" s="56"/>
      <c r="N3526" t="s">
        <v>942</v>
      </c>
      <c r="O3526" s="2" t="s">
        <v>203</v>
      </c>
      <c r="P3526" s="2" t="s">
        <v>203</v>
      </c>
      <c r="Q3526" s="2" t="s">
        <v>203</v>
      </c>
      <c r="R3526" t="s">
        <v>203</v>
      </c>
      <c r="S3526" t="s">
        <v>203</v>
      </c>
      <c r="T3526" t="s">
        <v>203</v>
      </c>
      <c r="U3526" s="2" t="s">
        <v>203</v>
      </c>
      <c r="V3526" s="2" t="s">
        <v>203</v>
      </c>
      <c r="W3526" s="8" t="s">
        <v>203</v>
      </c>
      <c r="X3526" s="2" t="s">
        <v>203</v>
      </c>
      <c r="Y3526" s="45"/>
      <c r="AC3526" s="1" t="str">
        <f>IF(Table13[[#This Row],[TCS MP]]&gt;=Table13[[#This Row],[BMP]],IF(Table13[[#This Row],[TCS MP]]&lt;=Table13[[#This Row],[EMP]],"Good","EMP"),"BMP")</f>
        <v>EMP</v>
      </c>
    </row>
    <row r="3527" spans="1:29" ht="24" customHeight="1" x14ac:dyDescent="0.25">
      <c r="A3527" t="s">
        <v>5563</v>
      </c>
      <c r="C3527" t="s">
        <v>203</v>
      </c>
      <c r="D3527" t="s">
        <v>17074</v>
      </c>
      <c r="E3527" t="s">
        <v>5564</v>
      </c>
      <c r="F3527" s="9">
        <f>Table13[[#This Row],[ToMeasure]]-Table13[[#This Row],[FromMeasure]]</f>
        <v>4.8954539999999998E-2</v>
      </c>
      <c r="G3527" s="5" t="s">
        <v>5565</v>
      </c>
      <c r="H3527" s="35">
        <v>0</v>
      </c>
      <c r="I3527" s="56"/>
      <c r="J3527" t="s">
        <v>5550</v>
      </c>
      <c r="K3527" s="58" t="s">
        <v>203</v>
      </c>
      <c r="L3527" s="35">
        <v>4.8954539999999998E-2</v>
      </c>
      <c r="M3527" s="56"/>
      <c r="N3527" t="s">
        <v>153</v>
      </c>
      <c r="O3527" s="2" t="s">
        <v>203</v>
      </c>
      <c r="P3527" s="2" t="s">
        <v>203</v>
      </c>
      <c r="Q3527" s="2" t="s">
        <v>203</v>
      </c>
      <c r="R3527" t="s">
        <v>203</v>
      </c>
      <c r="S3527" t="s">
        <v>203</v>
      </c>
      <c r="T3527" t="s">
        <v>203</v>
      </c>
      <c r="U3527" s="2" t="s">
        <v>203</v>
      </c>
      <c r="V3527" s="2" t="s">
        <v>203</v>
      </c>
      <c r="W3527" s="8" t="s">
        <v>203</v>
      </c>
      <c r="X3527" s="2" t="s">
        <v>203</v>
      </c>
      <c r="Y3527" s="45"/>
      <c r="AC3527" s="1" t="str">
        <f>IF(Table13[[#This Row],[TCS MP]]&gt;=Table13[[#This Row],[BMP]],IF(Table13[[#This Row],[TCS MP]]&lt;=Table13[[#This Row],[EMP]],"Good","EMP"),"BMP")</f>
        <v>EMP</v>
      </c>
    </row>
    <row r="3528" spans="1:29" ht="24" customHeight="1" x14ac:dyDescent="0.25">
      <c r="A3528" t="s">
        <v>5566</v>
      </c>
      <c r="C3528" t="s">
        <v>203</v>
      </c>
      <c r="D3528" t="s">
        <v>17074</v>
      </c>
      <c r="E3528" t="s">
        <v>5567</v>
      </c>
      <c r="F3528" s="9">
        <f>Table13[[#This Row],[ToMeasure]]-Table13[[#This Row],[FromMeasure]]</f>
        <v>5.1920029999999999E-2</v>
      </c>
      <c r="G3528" s="5" t="s">
        <v>5568</v>
      </c>
      <c r="H3528" s="35">
        <v>0</v>
      </c>
      <c r="I3528" s="56"/>
      <c r="J3528" t="s">
        <v>5555</v>
      </c>
      <c r="K3528" s="58" t="s">
        <v>203</v>
      </c>
      <c r="L3528" s="35">
        <v>5.1920029999999999E-2</v>
      </c>
      <c r="M3528" s="56"/>
      <c r="N3528" t="s">
        <v>942</v>
      </c>
      <c r="O3528" s="2" t="s">
        <v>203</v>
      </c>
      <c r="P3528" s="2" t="s">
        <v>203</v>
      </c>
      <c r="Q3528" s="2" t="s">
        <v>203</v>
      </c>
      <c r="R3528" t="s">
        <v>203</v>
      </c>
      <c r="S3528" t="s">
        <v>203</v>
      </c>
      <c r="T3528" t="s">
        <v>203</v>
      </c>
      <c r="U3528" s="2" t="s">
        <v>203</v>
      </c>
      <c r="V3528" s="2" t="s">
        <v>203</v>
      </c>
      <c r="W3528" s="8" t="s">
        <v>203</v>
      </c>
      <c r="X3528" s="2" t="s">
        <v>203</v>
      </c>
      <c r="Y3528" s="45"/>
      <c r="AC3528" s="1" t="str">
        <f>IF(Table13[[#This Row],[TCS MP]]&gt;=Table13[[#This Row],[BMP]],IF(Table13[[#This Row],[TCS MP]]&lt;=Table13[[#This Row],[EMP]],"Good","EMP"),"BMP")</f>
        <v>EMP</v>
      </c>
    </row>
    <row r="3529" spans="1:29" ht="24" customHeight="1" x14ac:dyDescent="0.25">
      <c r="A3529" t="s">
        <v>9732</v>
      </c>
      <c r="B3529" t="s">
        <v>21014</v>
      </c>
      <c r="C3529">
        <v>7650</v>
      </c>
      <c r="D3529" t="s">
        <v>17074</v>
      </c>
      <c r="E3529" t="s">
        <v>9733</v>
      </c>
      <c r="F3529" s="9">
        <f>Table13[[#This Row],[ToMeasure]]-Table13[[#This Row],[FromMeasure]]</f>
        <v>0.23560127</v>
      </c>
      <c r="G3529" s="5" t="s">
        <v>9734</v>
      </c>
      <c r="H3529" s="35">
        <v>0</v>
      </c>
      <c r="I3529" s="56"/>
      <c r="J3529" t="s">
        <v>205</v>
      </c>
      <c r="K3529" s="58" t="s">
        <v>203</v>
      </c>
      <c r="L3529" s="35">
        <v>0.23560127</v>
      </c>
      <c r="M3529" s="56"/>
      <c r="N3529" t="s">
        <v>5697</v>
      </c>
      <c r="O3529" s="2">
        <v>15385</v>
      </c>
      <c r="P3529" s="2">
        <v>0</v>
      </c>
      <c r="Q3529" s="2">
        <v>15385</v>
      </c>
      <c r="R3529" t="s">
        <v>9735</v>
      </c>
      <c r="S3529">
        <v>9</v>
      </c>
      <c r="T3529" t="s">
        <v>203</v>
      </c>
      <c r="U3529" s="2">
        <v>519</v>
      </c>
      <c r="V3529" s="2">
        <v>430</v>
      </c>
      <c r="W3529" s="8">
        <v>6.1683457913552162E-2</v>
      </c>
      <c r="X3529" s="2">
        <v>20393</v>
      </c>
      <c r="Y3529" s="45"/>
      <c r="AC3529" s="1" t="str">
        <f>IF(Table13[[#This Row],[TCS MP]]&gt;=Table13[[#This Row],[BMP]],IF(Table13[[#This Row],[TCS MP]]&lt;=Table13[[#This Row],[EMP]],"Good","EMP"),"BMP")</f>
        <v>EMP</v>
      </c>
    </row>
    <row r="3530" spans="1:29" ht="24" customHeight="1" x14ac:dyDescent="0.25">
      <c r="A3530" t="s">
        <v>9736</v>
      </c>
      <c r="B3530" t="s">
        <v>21015</v>
      </c>
      <c r="C3530">
        <v>7653</v>
      </c>
      <c r="D3530" t="s">
        <v>17074</v>
      </c>
      <c r="E3530" t="s">
        <v>9737</v>
      </c>
      <c r="F3530" s="9">
        <f>Table13[[#This Row],[ToMeasure]]-Table13[[#This Row],[FromMeasure]]</f>
        <v>0.29606703000000001</v>
      </c>
      <c r="G3530" s="5" t="s">
        <v>9738</v>
      </c>
      <c r="H3530" s="35">
        <v>0</v>
      </c>
      <c r="I3530" s="56"/>
      <c r="J3530" t="s">
        <v>5530</v>
      </c>
      <c r="K3530" s="58" t="s">
        <v>203</v>
      </c>
      <c r="L3530" s="35">
        <v>0.29606703000000001</v>
      </c>
      <c r="M3530" s="56"/>
      <c r="N3530" t="s">
        <v>923</v>
      </c>
      <c r="O3530" s="2">
        <v>14045</v>
      </c>
      <c r="P3530" s="2">
        <v>0</v>
      </c>
      <c r="Q3530" s="2">
        <v>14045</v>
      </c>
      <c r="R3530" t="s">
        <v>9739</v>
      </c>
      <c r="S3530">
        <v>8</v>
      </c>
      <c r="T3530" t="s">
        <v>203</v>
      </c>
      <c r="U3530" s="2">
        <v>427</v>
      </c>
      <c r="V3530" s="2">
        <v>1657</v>
      </c>
      <c r="W3530" s="8">
        <v>0.14838020647917408</v>
      </c>
      <c r="X3530" s="2">
        <v>18617</v>
      </c>
      <c r="Y3530" s="45"/>
      <c r="AC3530" s="1" t="str">
        <f>IF(Table13[[#This Row],[TCS MP]]&gt;=Table13[[#This Row],[BMP]],IF(Table13[[#This Row],[TCS MP]]&lt;=Table13[[#This Row],[EMP]],"Good","EMP"),"BMP")</f>
        <v>EMP</v>
      </c>
    </row>
    <row r="3531" spans="1:29" ht="24" customHeight="1" x14ac:dyDescent="0.25">
      <c r="A3531" t="s">
        <v>13079</v>
      </c>
      <c r="B3531" t="s">
        <v>21000</v>
      </c>
      <c r="C3531">
        <v>7629</v>
      </c>
      <c r="D3531" t="s">
        <v>17074</v>
      </c>
      <c r="E3531" t="s">
        <v>5570</v>
      </c>
      <c r="F3531" s="9">
        <f>Table13[[#This Row],[ToMeasure]]-Table13[[#This Row],[FromMeasure]]</f>
        <v>0.30335999000000002</v>
      </c>
      <c r="G3531" s="5" t="s">
        <v>5571</v>
      </c>
      <c r="H3531" s="35">
        <v>0</v>
      </c>
      <c r="I3531" s="56"/>
      <c r="J3531" t="s">
        <v>205</v>
      </c>
      <c r="K3531" s="58" t="s">
        <v>203</v>
      </c>
      <c r="L3531" s="35">
        <v>0.30335999000000002</v>
      </c>
      <c r="M3531" s="56"/>
      <c r="N3531" t="s">
        <v>1814</v>
      </c>
      <c r="O3531" s="2">
        <v>18806</v>
      </c>
      <c r="P3531" s="2">
        <v>0</v>
      </c>
      <c r="Q3531" s="2">
        <v>18806</v>
      </c>
      <c r="R3531" t="s">
        <v>13080</v>
      </c>
      <c r="S3531">
        <v>9</v>
      </c>
      <c r="T3531" t="s">
        <v>203</v>
      </c>
      <c r="U3531" s="2">
        <v>748</v>
      </c>
      <c r="V3531" s="2">
        <v>619</v>
      </c>
      <c r="W3531" s="8">
        <v>7.2689567159417212E-2</v>
      </c>
      <c r="X3531" s="2">
        <v>29601</v>
      </c>
      <c r="Y3531" s="45"/>
      <c r="AC3531" s="1" t="str">
        <f>IF(Table13[[#This Row],[TCS MP]]&gt;=Table13[[#This Row],[BMP]],IF(Table13[[#This Row],[TCS MP]]&lt;=Table13[[#This Row],[EMP]],"Good","EMP"),"BMP")</f>
        <v>EMP</v>
      </c>
    </row>
    <row r="3532" spans="1:29" ht="24" customHeight="1" x14ac:dyDescent="0.25">
      <c r="A3532" t="s">
        <v>5569</v>
      </c>
      <c r="B3532" t="s">
        <v>21001</v>
      </c>
      <c r="C3532">
        <v>7629</v>
      </c>
      <c r="D3532" t="s">
        <v>17074</v>
      </c>
      <c r="E3532" t="s">
        <v>5570</v>
      </c>
      <c r="F3532" s="9">
        <f>Table13[[#This Row],[ToMeasure]]-Table13[[#This Row],[FromMeasure]]</f>
        <v>0.43187708999999996</v>
      </c>
      <c r="G3532" s="5" t="s">
        <v>5571</v>
      </c>
      <c r="H3532" s="35">
        <v>0.30335999000000002</v>
      </c>
      <c r="I3532" s="56"/>
      <c r="J3532" t="s">
        <v>1814</v>
      </c>
      <c r="K3532" s="58" t="s">
        <v>203</v>
      </c>
      <c r="L3532" s="35">
        <v>0.73523707999999999</v>
      </c>
      <c r="M3532" s="56"/>
      <c r="N3532" t="s">
        <v>3070</v>
      </c>
      <c r="O3532" s="2">
        <v>19774</v>
      </c>
      <c r="P3532" s="2">
        <v>0</v>
      </c>
      <c r="Q3532" s="2">
        <v>19774</v>
      </c>
      <c r="R3532" t="s">
        <v>5572</v>
      </c>
      <c r="S3532">
        <v>10</v>
      </c>
      <c r="T3532" t="s">
        <v>203</v>
      </c>
      <c r="U3532" s="2">
        <v>670</v>
      </c>
      <c r="V3532" s="2">
        <v>556</v>
      </c>
      <c r="W3532" s="8">
        <v>6.2000606857489635E-2</v>
      </c>
      <c r="X3532" s="2">
        <v>26211</v>
      </c>
      <c r="Y3532" s="45"/>
      <c r="AC3532" s="1" t="str">
        <f>IF(Table13[[#This Row],[TCS MP]]&gt;=Table13[[#This Row],[BMP]],IF(Table13[[#This Row],[TCS MP]]&lt;=Table13[[#This Row],[EMP]],"Good","EMP"),"BMP")</f>
        <v>EMP</v>
      </c>
    </row>
    <row r="3533" spans="1:29" ht="24" customHeight="1" x14ac:dyDescent="0.25">
      <c r="A3533" t="s">
        <v>5573</v>
      </c>
      <c r="B3533" t="s">
        <v>21006</v>
      </c>
      <c r="C3533">
        <v>7635</v>
      </c>
      <c r="D3533" t="s">
        <v>17074</v>
      </c>
      <c r="E3533" t="s">
        <v>1816</v>
      </c>
      <c r="F3533" s="9">
        <f>Table13[[#This Row],[ToMeasure]]-Table13[[#This Row],[FromMeasure]]</f>
        <v>0.43119690999999999</v>
      </c>
      <c r="G3533" s="5" t="s">
        <v>1814</v>
      </c>
      <c r="H3533" s="35">
        <v>0</v>
      </c>
      <c r="I3533" s="56"/>
      <c r="J3533" t="s">
        <v>5571</v>
      </c>
      <c r="K3533" s="58" t="s">
        <v>203</v>
      </c>
      <c r="L3533" s="35">
        <v>0.43119690999999999</v>
      </c>
      <c r="M3533" s="56"/>
      <c r="N3533" t="s">
        <v>1801</v>
      </c>
      <c r="O3533" s="2">
        <v>11595</v>
      </c>
      <c r="P3533" s="2">
        <v>0</v>
      </c>
      <c r="Q3533" s="2">
        <v>11595</v>
      </c>
      <c r="R3533" t="s">
        <v>5574</v>
      </c>
      <c r="S3533">
        <v>8</v>
      </c>
      <c r="T3533" t="s">
        <v>203</v>
      </c>
      <c r="U3533" s="2">
        <v>353</v>
      </c>
      <c r="V3533" s="2">
        <v>1371</v>
      </c>
      <c r="W3533" s="8">
        <v>0.14868477792151791</v>
      </c>
      <c r="X3533" s="2">
        <v>15370</v>
      </c>
      <c r="Y3533" s="45"/>
      <c r="AC3533" s="1" t="str">
        <f>IF(Table13[[#This Row],[TCS MP]]&gt;=Table13[[#This Row],[BMP]],IF(Table13[[#This Row],[TCS MP]]&lt;=Table13[[#This Row],[EMP]],"Good","EMP"),"BMP")</f>
        <v>EMP</v>
      </c>
    </row>
    <row r="3534" spans="1:29" ht="24" customHeight="1" x14ac:dyDescent="0.25">
      <c r="A3534" t="s">
        <v>15914</v>
      </c>
      <c r="B3534" t="s">
        <v>21003</v>
      </c>
      <c r="C3534">
        <v>7632</v>
      </c>
      <c r="D3534" t="s">
        <v>17074</v>
      </c>
      <c r="E3534" t="s">
        <v>15915</v>
      </c>
      <c r="F3534" s="9">
        <f>Table13[[#This Row],[ToMeasure]]-Table13[[#This Row],[FromMeasure]]</f>
        <v>0.18707631999999999</v>
      </c>
      <c r="G3534" s="5" t="s">
        <v>5583</v>
      </c>
      <c r="H3534" s="35">
        <v>0</v>
      </c>
      <c r="I3534" s="56"/>
      <c r="J3534" t="s">
        <v>923</v>
      </c>
      <c r="K3534" s="58" t="s">
        <v>203</v>
      </c>
      <c r="L3534" s="35">
        <v>0.18707631999999999</v>
      </c>
      <c r="M3534" s="56"/>
      <c r="N3534" t="s">
        <v>5530</v>
      </c>
      <c r="O3534" s="2">
        <v>13503</v>
      </c>
      <c r="P3534" s="2">
        <v>0</v>
      </c>
      <c r="Q3534" s="2">
        <v>13503</v>
      </c>
      <c r="R3534" t="s">
        <v>15916</v>
      </c>
      <c r="S3534">
        <v>9</v>
      </c>
      <c r="T3534" t="s">
        <v>203</v>
      </c>
      <c r="U3534" s="2">
        <v>456</v>
      </c>
      <c r="V3534" s="2">
        <v>377</v>
      </c>
      <c r="W3534" s="8">
        <v>6.168999481596682E-2</v>
      </c>
      <c r="X3534" s="2">
        <v>17899</v>
      </c>
      <c r="Y3534" s="45"/>
      <c r="AC3534" s="1" t="str">
        <f>IF(Table13[[#This Row],[TCS MP]]&gt;=Table13[[#This Row],[BMP]],IF(Table13[[#This Row],[TCS MP]]&lt;=Table13[[#This Row],[EMP]],"Good","EMP"),"BMP")</f>
        <v>EMP</v>
      </c>
    </row>
    <row r="3535" spans="1:29" ht="24" customHeight="1" x14ac:dyDescent="0.25">
      <c r="A3535" t="s">
        <v>15917</v>
      </c>
      <c r="B3535" t="s">
        <v>21002</v>
      </c>
      <c r="C3535">
        <v>7631</v>
      </c>
      <c r="D3535" t="s">
        <v>17074</v>
      </c>
      <c r="E3535" t="s">
        <v>15918</v>
      </c>
      <c r="F3535" s="9">
        <f>Table13[[#This Row],[ToMeasure]]-Table13[[#This Row],[FromMeasure]]</f>
        <v>0.20873459999999999</v>
      </c>
      <c r="G3535" s="5" t="s">
        <v>5579</v>
      </c>
      <c r="H3535" s="35">
        <v>0</v>
      </c>
      <c r="I3535" s="56"/>
      <c r="J3535" t="s">
        <v>5697</v>
      </c>
      <c r="K3535" s="58" t="s">
        <v>203</v>
      </c>
      <c r="L3535" s="35">
        <v>0.20873459999999999</v>
      </c>
      <c r="M3535" s="56"/>
      <c r="N3535" t="s">
        <v>205</v>
      </c>
      <c r="O3535" s="2">
        <v>13618</v>
      </c>
      <c r="P3535" s="2">
        <v>0</v>
      </c>
      <c r="Q3535" s="2">
        <v>13618</v>
      </c>
      <c r="R3535" t="s">
        <v>15919</v>
      </c>
      <c r="S3535">
        <v>13</v>
      </c>
      <c r="T3535" t="s">
        <v>203</v>
      </c>
      <c r="U3535" s="2">
        <v>415</v>
      </c>
      <c r="V3535" s="2">
        <v>1609</v>
      </c>
      <c r="W3535" s="8">
        <v>0.14862681744749595</v>
      </c>
      <c r="X3535" s="2">
        <v>18051</v>
      </c>
      <c r="Y3535" s="45"/>
      <c r="AC3535" s="1" t="str">
        <f>IF(Table13[[#This Row],[TCS MP]]&gt;=Table13[[#This Row],[BMP]],IF(Table13[[#This Row],[TCS MP]]&lt;=Table13[[#This Row],[EMP]],"Good","EMP"),"BMP")</f>
        <v>EMP</v>
      </c>
    </row>
    <row r="3536" spans="1:29" ht="24" customHeight="1" x14ac:dyDescent="0.25">
      <c r="A3536" t="s">
        <v>5575</v>
      </c>
      <c r="C3536" t="s">
        <v>203</v>
      </c>
      <c r="D3536" t="s">
        <v>17074</v>
      </c>
      <c r="E3536" t="s">
        <v>5576</v>
      </c>
      <c r="F3536" s="9">
        <f>Table13[[#This Row],[ToMeasure]]-Table13[[#This Row],[FromMeasure]]</f>
        <v>3.5813619999999997E-2</v>
      </c>
      <c r="G3536" s="5" t="s">
        <v>5577</v>
      </c>
      <c r="H3536" s="35">
        <v>0</v>
      </c>
      <c r="I3536" s="56"/>
      <c r="J3536" t="s">
        <v>5578</v>
      </c>
      <c r="K3536" s="58" t="s">
        <v>203</v>
      </c>
      <c r="L3536" s="35">
        <v>3.5813619999999997E-2</v>
      </c>
      <c r="M3536" s="56"/>
      <c r="N3536" t="s">
        <v>5579</v>
      </c>
      <c r="O3536" s="2" t="s">
        <v>203</v>
      </c>
      <c r="P3536" s="2" t="s">
        <v>203</v>
      </c>
      <c r="Q3536" s="2" t="s">
        <v>203</v>
      </c>
      <c r="R3536" t="s">
        <v>203</v>
      </c>
      <c r="S3536" t="s">
        <v>203</v>
      </c>
      <c r="T3536" t="s">
        <v>203</v>
      </c>
      <c r="U3536" s="2" t="s">
        <v>203</v>
      </c>
      <c r="V3536" s="2" t="s">
        <v>203</v>
      </c>
      <c r="W3536" s="8" t="s">
        <v>203</v>
      </c>
      <c r="X3536" s="2" t="s">
        <v>203</v>
      </c>
      <c r="Y3536" s="45"/>
      <c r="AC3536" s="1" t="str">
        <f>IF(Table13[[#This Row],[TCS MP]]&gt;=Table13[[#This Row],[BMP]],IF(Table13[[#This Row],[TCS MP]]&lt;=Table13[[#This Row],[EMP]],"Good","EMP"),"BMP")</f>
        <v>EMP</v>
      </c>
    </row>
    <row r="3537" spans="1:29" ht="24" customHeight="1" x14ac:dyDescent="0.25">
      <c r="A3537" t="s">
        <v>5580</v>
      </c>
      <c r="C3537" t="s">
        <v>203</v>
      </c>
      <c r="D3537" t="s">
        <v>17074</v>
      </c>
      <c r="E3537" t="s">
        <v>5581</v>
      </c>
      <c r="F3537" s="9">
        <f>Table13[[#This Row],[ToMeasure]]-Table13[[#This Row],[FromMeasure]]</f>
        <v>3.644903E-2</v>
      </c>
      <c r="G3537" s="5" t="s">
        <v>5582</v>
      </c>
      <c r="H3537" s="35">
        <v>0</v>
      </c>
      <c r="I3537" s="56"/>
      <c r="J3537" t="s">
        <v>5583</v>
      </c>
      <c r="K3537" s="58" t="s">
        <v>203</v>
      </c>
      <c r="L3537" s="35">
        <v>3.644903E-2</v>
      </c>
      <c r="M3537" s="56"/>
      <c r="N3537" t="s">
        <v>5578</v>
      </c>
      <c r="O3537" s="2" t="s">
        <v>203</v>
      </c>
      <c r="P3537" s="2" t="s">
        <v>203</v>
      </c>
      <c r="Q3537" s="2" t="s">
        <v>203</v>
      </c>
      <c r="R3537" t="s">
        <v>203</v>
      </c>
      <c r="S3537" t="s">
        <v>203</v>
      </c>
      <c r="T3537" t="s">
        <v>203</v>
      </c>
      <c r="U3537" s="2" t="s">
        <v>203</v>
      </c>
      <c r="V3537" s="2" t="s">
        <v>203</v>
      </c>
      <c r="W3537" s="8" t="s">
        <v>203</v>
      </c>
      <c r="X3537" s="2" t="s">
        <v>203</v>
      </c>
      <c r="Y3537" s="45"/>
      <c r="AC3537" s="1" t="str">
        <f>IF(Table13[[#This Row],[TCS MP]]&gt;=Table13[[#This Row],[BMP]],IF(Table13[[#This Row],[TCS MP]]&lt;=Table13[[#This Row],[EMP]],"Good","EMP"),"BMP")</f>
        <v>EMP</v>
      </c>
    </row>
    <row r="3538" spans="1:29" ht="24" customHeight="1" x14ac:dyDescent="0.25">
      <c r="A3538" t="s">
        <v>13081</v>
      </c>
      <c r="B3538" t="s">
        <v>21019</v>
      </c>
      <c r="C3538">
        <v>7660</v>
      </c>
      <c r="D3538" t="s">
        <v>17074</v>
      </c>
      <c r="E3538" t="s">
        <v>13082</v>
      </c>
      <c r="F3538" s="9">
        <f>Table13[[#This Row],[ToMeasure]]-Table13[[#This Row],[FromMeasure]]</f>
        <v>0.34328170000000002</v>
      </c>
      <c r="G3538" s="5" t="s">
        <v>5531</v>
      </c>
      <c r="H3538" s="35">
        <v>0</v>
      </c>
      <c r="I3538" s="56"/>
      <c r="J3538" t="s">
        <v>205</v>
      </c>
      <c r="K3538" s="58" t="s">
        <v>203</v>
      </c>
      <c r="L3538" s="35">
        <v>0.34328170000000002</v>
      </c>
      <c r="M3538" s="56"/>
      <c r="N3538" t="s">
        <v>5530</v>
      </c>
      <c r="O3538" s="2">
        <v>10059</v>
      </c>
      <c r="P3538" s="2">
        <v>0</v>
      </c>
      <c r="Q3538" s="2">
        <v>10059</v>
      </c>
      <c r="R3538" t="s">
        <v>13083</v>
      </c>
      <c r="S3538">
        <v>11</v>
      </c>
      <c r="T3538" t="s">
        <v>203</v>
      </c>
      <c r="U3538" s="2">
        <v>339</v>
      </c>
      <c r="V3538" s="2">
        <v>280</v>
      </c>
      <c r="W3538" s="8">
        <v>6.1536932100606422E-2</v>
      </c>
      <c r="X3538" s="2">
        <v>13334</v>
      </c>
      <c r="Y3538" s="45"/>
      <c r="AC3538" s="1" t="str">
        <f>IF(Table13[[#This Row],[TCS MP]]&gt;=Table13[[#This Row],[BMP]],IF(Table13[[#This Row],[TCS MP]]&lt;=Table13[[#This Row],[EMP]],"Good","EMP"),"BMP")</f>
        <v>EMP</v>
      </c>
    </row>
    <row r="3539" spans="1:29" ht="24" customHeight="1" x14ac:dyDescent="0.25">
      <c r="A3539" t="s">
        <v>5584</v>
      </c>
      <c r="B3539" t="s">
        <v>21021</v>
      </c>
      <c r="C3539">
        <v>7662</v>
      </c>
      <c r="D3539" t="s">
        <v>17074</v>
      </c>
      <c r="E3539" t="s">
        <v>5585</v>
      </c>
      <c r="F3539" s="9">
        <f>Table13[[#This Row],[ToMeasure]]-Table13[[#This Row],[FromMeasure]]</f>
        <v>0.29690538</v>
      </c>
      <c r="G3539" s="5" t="s">
        <v>5586</v>
      </c>
      <c r="H3539" s="35">
        <v>0</v>
      </c>
      <c r="I3539" s="56"/>
      <c r="J3539" t="s">
        <v>923</v>
      </c>
      <c r="K3539" s="58" t="s">
        <v>203</v>
      </c>
      <c r="L3539" s="35">
        <v>0.29690538</v>
      </c>
      <c r="M3539" s="56"/>
      <c r="N3539" t="s">
        <v>5530</v>
      </c>
      <c r="O3539" s="2">
        <v>9359</v>
      </c>
      <c r="P3539" s="2">
        <v>0</v>
      </c>
      <c r="Q3539" s="2">
        <v>9359</v>
      </c>
      <c r="R3539" t="s">
        <v>5587</v>
      </c>
      <c r="S3539">
        <v>10</v>
      </c>
      <c r="T3539" t="s">
        <v>203</v>
      </c>
      <c r="U3539" s="2">
        <v>317</v>
      </c>
      <c r="V3539" s="2">
        <v>265</v>
      </c>
      <c r="W3539" s="8">
        <v>6.218613099690138E-2</v>
      </c>
      <c r="X3539" s="2">
        <v>12406</v>
      </c>
      <c r="Y3539" s="45"/>
      <c r="AC3539" s="1" t="str">
        <f>IF(Table13[[#This Row],[TCS MP]]&gt;=Table13[[#This Row],[BMP]],IF(Table13[[#This Row],[TCS MP]]&lt;=Table13[[#This Row],[EMP]],"Good","EMP"),"BMP")</f>
        <v>EMP</v>
      </c>
    </row>
    <row r="3540" spans="1:29" ht="24" customHeight="1" x14ac:dyDescent="0.25">
      <c r="A3540" t="s">
        <v>13084</v>
      </c>
      <c r="B3540" t="s">
        <v>21020</v>
      </c>
      <c r="C3540">
        <v>7661</v>
      </c>
      <c r="D3540" t="s">
        <v>17074</v>
      </c>
      <c r="E3540" t="s">
        <v>13085</v>
      </c>
      <c r="F3540" s="9">
        <f>Table13[[#This Row],[ToMeasure]]-Table13[[#This Row],[FromMeasure]]</f>
        <v>0.2365273</v>
      </c>
      <c r="G3540" s="5" t="s">
        <v>13086</v>
      </c>
      <c r="H3540" s="35">
        <v>0</v>
      </c>
      <c r="I3540" s="56"/>
      <c r="J3540" t="s">
        <v>1919</v>
      </c>
      <c r="K3540" s="58" t="s">
        <v>203</v>
      </c>
      <c r="L3540" s="35">
        <v>0.2365273</v>
      </c>
      <c r="M3540" s="56"/>
      <c r="N3540" t="s">
        <v>205</v>
      </c>
      <c r="O3540" s="2">
        <v>11799</v>
      </c>
      <c r="P3540" s="2">
        <v>0</v>
      </c>
      <c r="Q3540" s="2">
        <v>11799</v>
      </c>
      <c r="R3540" t="s">
        <v>13087</v>
      </c>
      <c r="S3540">
        <v>12</v>
      </c>
      <c r="T3540" t="s">
        <v>203</v>
      </c>
      <c r="U3540" s="2">
        <v>358</v>
      </c>
      <c r="V3540" s="2">
        <v>1393</v>
      </c>
      <c r="W3540" s="8">
        <v>0.14840240698364268</v>
      </c>
      <c r="X3540" s="2">
        <v>15640</v>
      </c>
      <c r="Y3540" s="45"/>
      <c r="AC3540" s="1" t="str">
        <f>IF(Table13[[#This Row],[TCS MP]]&gt;=Table13[[#This Row],[BMP]],IF(Table13[[#This Row],[TCS MP]]&lt;=Table13[[#This Row],[EMP]],"Good","EMP"),"BMP")</f>
        <v>EMP</v>
      </c>
    </row>
    <row r="3541" spans="1:29" ht="24" customHeight="1" x14ac:dyDescent="0.25">
      <c r="A3541" t="s">
        <v>15920</v>
      </c>
      <c r="B3541" t="s">
        <v>21022</v>
      </c>
      <c r="C3541">
        <v>7663</v>
      </c>
      <c r="D3541" t="s">
        <v>17074</v>
      </c>
      <c r="E3541" t="s">
        <v>15921</v>
      </c>
      <c r="F3541" s="9">
        <f>Table13[[#This Row],[ToMeasure]]-Table13[[#This Row],[FromMeasure]]</f>
        <v>0.20701116999999999</v>
      </c>
      <c r="G3541" s="5" t="s">
        <v>5592</v>
      </c>
      <c r="H3541" s="35">
        <v>0</v>
      </c>
      <c r="I3541" s="56"/>
      <c r="J3541" t="s">
        <v>5530</v>
      </c>
      <c r="K3541" s="58" t="s">
        <v>203</v>
      </c>
      <c r="L3541" s="35">
        <v>0.20701116999999999</v>
      </c>
      <c r="M3541" s="56"/>
      <c r="N3541" t="s">
        <v>923</v>
      </c>
      <c r="O3541" s="2">
        <v>9807</v>
      </c>
      <c r="P3541" s="2">
        <v>0</v>
      </c>
      <c r="Q3541" s="2">
        <v>9807</v>
      </c>
      <c r="R3541" t="s">
        <v>15922</v>
      </c>
      <c r="S3541">
        <v>9</v>
      </c>
      <c r="T3541" t="s">
        <v>203</v>
      </c>
      <c r="U3541" s="2">
        <v>299</v>
      </c>
      <c r="V3541" s="2">
        <v>1157</v>
      </c>
      <c r="W3541" s="8">
        <v>0.14846538187009278</v>
      </c>
      <c r="X3541" s="2">
        <v>12999</v>
      </c>
      <c r="Y3541" s="45"/>
      <c r="AC3541" s="1" t="str">
        <f>IF(Table13[[#This Row],[TCS MP]]&gt;=Table13[[#This Row],[BMP]],IF(Table13[[#This Row],[TCS MP]]&lt;=Table13[[#This Row],[EMP]],"Good","EMP"),"BMP")</f>
        <v>EMP</v>
      </c>
    </row>
    <row r="3542" spans="1:29" ht="24" customHeight="1" x14ac:dyDescent="0.25">
      <c r="A3542" t="s">
        <v>5588</v>
      </c>
      <c r="C3542" t="s">
        <v>203</v>
      </c>
      <c r="D3542" t="s">
        <v>17074</v>
      </c>
      <c r="E3542" t="s">
        <v>5589</v>
      </c>
      <c r="F3542" s="9">
        <f>Table13[[#This Row],[ToMeasure]]-Table13[[#This Row],[FromMeasure]]</f>
        <v>2.2412040000000001E-2</v>
      </c>
      <c r="G3542" s="5" t="s">
        <v>5590</v>
      </c>
      <c r="H3542" s="35">
        <v>0</v>
      </c>
      <c r="I3542" s="56"/>
      <c r="J3542" t="s">
        <v>5591</v>
      </c>
      <c r="K3542" s="58" t="s">
        <v>203</v>
      </c>
      <c r="L3542" s="35">
        <v>2.2412040000000001E-2</v>
      </c>
      <c r="M3542" s="56"/>
      <c r="N3542" t="s">
        <v>5592</v>
      </c>
      <c r="O3542" s="2" t="s">
        <v>203</v>
      </c>
      <c r="P3542" s="2" t="s">
        <v>203</v>
      </c>
      <c r="Q3542" s="2" t="s">
        <v>203</v>
      </c>
      <c r="R3542" t="s">
        <v>203</v>
      </c>
      <c r="S3542" t="s">
        <v>203</v>
      </c>
      <c r="T3542" t="s">
        <v>203</v>
      </c>
      <c r="U3542" s="2" t="s">
        <v>203</v>
      </c>
      <c r="V3542" s="2" t="s">
        <v>203</v>
      </c>
      <c r="W3542" s="8" t="s">
        <v>203</v>
      </c>
      <c r="X3542" s="2" t="s">
        <v>203</v>
      </c>
      <c r="Y3542" s="45"/>
      <c r="AC3542" s="1" t="str">
        <f>IF(Table13[[#This Row],[TCS MP]]&gt;=Table13[[#This Row],[BMP]],IF(Table13[[#This Row],[TCS MP]]&lt;=Table13[[#This Row],[EMP]],"Good","EMP"),"BMP")</f>
        <v>EMP</v>
      </c>
    </row>
    <row r="3543" spans="1:29" ht="24" customHeight="1" x14ac:dyDescent="0.25">
      <c r="A3543" t="s">
        <v>13088</v>
      </c>
      <c r="C3543" t="s">
        <v>203</v>
      </c>
      <c r="D3543" t="s">
        <v>17074</v>
      </c>
      <c r="E3543" t="s">
        <v>13089</v>
      </c>
      <c r="F3543" s="9">
        <f>Table13[[#This Row],[ToMeasure]]-Table13[[#This Row],[FromMeasure]]</f>
        <v>2.0027900000000001E-2</v>
      </c>
      <c r="G3543" s="5" t="s">
        <v>13090</v>
      </c>
      <c r="H3543" s="35">
        <v>0</v>
      </c>
      <c r="I3543" s="56"/>
      <c r="J3543" t="s">
        <v>5531</v>
      </c>
      <c r="K3543" s="58" t="s">
        <v>203</v>
      </c>
      <c r="L3543" s="35">
        <v>2.0027900000000001E-2</v>
      </c>
      <c r="M3543" s="56"/>
      <c r="N3543" t="s">
        <v>5591</v>
      </c>
      <c r="O3543" s="2" t="s">
        <v>203</v>
      </c>
      <c r="P3543" s="2" t="s">
        <v>203</v>
      </c>
      <c r="Q3543" s="2" t="s">
        <v>203</v>
      </c>
      <c r="R3543" t="s">
        <v>203</v>
      </c>
      <c r="S3543" t="s">
        <v>203</v>
      </c>
      <c r="T3543" t="s">
        <v>203</v>
      </c>
      <c r="U3543" s="2" t="s">
        <v>203</v>
      </c>
      <c r="V3543" s="2" t="s">
        <v>203</v>
      </c>
      <c r="W3543" s="8" t="s">
        <v>203</v>
      </c>
      <c r="X3543" s="2" t="s">
        <v>203</v>
      </c>
      <c r="Y3543" s="45"/>
      <c r="AC3543" s="1" t="str">
        <f>IF(Table13[[#This Row],[TCS MP]]&gt;=Table13[[#This Row],[BMP]],IF(Table13[[#This Row],[TCS MP]]&lt;=Table13[[#This Row],[EMP]],"Good","EMP"),"BMP")</f>
        <v>EMP</v>
      </c>
    </row>
    <row r="3544" spans="1:29" ht="24" customHeight="1" x14ac:dyDescent="0.25">
      <c r="A3544" t="s">
        <v>13091</v>
      </c>
      <c r="B3544" t="s">
        <v>21029</v>
      </c>
      <c r="C3544">
        <v>7680</v>
      </c>
      <c r="D3544" t="s">
        <v>17074</v>
      </c>
      <c r="E3544" t="s">
        <v>13092</v>
      </c>
      <c r="F3544" s="9">
        <f>Table13[[#This Row],[ToMeasure]]-Table13[[#This Row],[FromMeasure]]</f>
        <v>0.37695466999999999</v>
      </c>
      <c r="G3544" s="5" t="s">
        <v>13093</v>
      </c>
      <c r="H3544" s="35">
        <v>0</v>
      </c>
      <c r="I3544" s="56"/>
      <c r="J3544" t="s">
        <v>205</v>
      </c>
      <c r="K3544" s="58" t="s">
        <v>203</v>
      </c>
      <c r="L3544" s="35">
        <v>0.37695466999999999</v>
      </c>
      <c r="M3544" s="56"/>
      <c r="N3544" t="s">
        <v>5697</v>
      </c>
      <c r="O3544" s="2">
        <v>24200</v>
      </c>
      <c r="P3544" s="2">
        <v>0</v>
      </c>
      <c r="Q3544" s="2">
        <v>24200</v>
      </c>
      <c r="R3544" t="s">
        <v>13094</v>
      </c>
      <c r="S3544">
        <v>10</v>
      </c>
      <c r="T3544" t="s">
        <v>203</v>
      </c>
      <c r="U3544" s="2">
        <v>847</v>
      </c>
      <c r="V3544" s="2">
        <v>701</v>
      </c>
      <c r="W3544" s="8">
        <v>6.3966942148760336E-2</v>
      </c>
      <c r="X3544" s="2">
        <v>32078</v>
      </c>
      <c r="Y3544" s="45"/>
      <c r="AC3544" s="1" t="str">
        <f>IF(Table13[[#This Row],[TCS MP]]&gt;=Table13[[#This Row],[BMP]],IF(Table13[[#This Row],[TCS MP]]&lt;=Table13[[#This Row],[EMP]],"Good","EMP"),"BMP")</f>
        <v>EMP</v>
      </c>
    </row>
    <row r="3545" spans="1:29" ht="24" customHeight="1" x14ac:dyDescent="0.25">
      <c r="A3545" t="s">
        <v>13095</v>
      </c>
      <c r="B3545" t="s">
        <v>21030</v>
      </c>
      <c r="C3545">
        <v>7681</v>
      </c>
      <c r="D3545" t="s">
        <v>17074</v>
      </c>
      <c r="E3545" t="s">
        <v>13096</v>
      </c>
      <c r="F3545" s="9">
        <f>Table13[[#This Row],[ToMeasure]]-Table13[[#This Row],[FromMeasure]]</f>
        <v>4.0287049999999998E-2</v>
      </c>
      <c r="G3545" s="5" t="s">
        <v>13097</v>
      </c>
      <c r="H3545" s="35">
        <v>0</v>
      </c>
      <c r="I3545" s="56"/>
      <c r="J3545" t="s">
        <v>5697</v>
      </c>
      <c r="K3545" s="58" t="s">
        <v>203</v>
      </c>
      <c r="L3545" s="35">
        <v>4.0287049999999998E-2</v>
      </c>
      <c r="M3545" s="56"/>
      <c r="N3545" t="s">
        <v>205</v>
      </c>
      <c r="O3545" s="2">
        <v>12397</v>
      </c>
      <c r="P3545" s="2">
        <v>0</v>
      </c>
      <c r="Q3545" s="2">
        <v>12397</v>
      </c>
      <c r="R3545" t="s">
        <v>13098</v>
      </c>
      <c r="S3545">
        <v>15</v>
      </c>
      <c r="T3545" t="s">
        <v>203</v>
      </c>
      <c r="U3545" s="2">
        <v>386</v>
      </c>
      <c r="V3545" s="2">
        <v>1495</v>
      </c>
      <c r="W3545" s="8">
        <v>0.15173025732031944</v>
      </c>
      <c r="X3545" s="2">
        <v>16433</v>
      </c>
      <c r="Y3545" s="45"/>
      <c r="AC3545" s="1" t="str">
        <f>IF(Table13[[#This Row],[TCS MP]]&gt;=Table13[[#This Row],[BMP]],IF(Table13[[#This Row],[TCS MP]]&lt;=Table13[[#This Row],[EMP]],"Good","EMP"),"BMP")</f>
        <v>EMP</v>
      </c>
    </row>
    <row r="3546" spans="1:29" ht="24" customHeight="1" x14ac:dyDescent="0.25">
      <c r="A3546" t="s">
        <v>13099</v>
      </c>
      <c r="B3546" t="s">
        <v>21032</v>
      </c>
      <c r="C3546">
        <v>7683</v>
      </c>
      <c r="D3546" t="s">
        <v>17074</v>
      </c>
      <c r="E3546" t="s">
        <v>13100</v>
      </c>
      <c r="F3546" s="9">
        <f>Table13[[#This Row],[ToMeasure]]-Table13[[#This Row],[FromMeasure]]</f>
        <v>0.40534879000000001</v>
      </c>
      <c r="G3546" s="5" t="s">
        <v>9743</v>
      </c>
      <c r="H3546" s="35">
        <v>0</v>
      </c>
      <c r="I3546" s="56"/>
      <c r="J3546" t="s">
        <v>5530</v>
      </c>
      <c r="K3546" s="58" t="s">
        <v>203</v>
      </c>
      <c r="L3546" s="35">
        <v>0.40534879000000001</v>
      </c>
      <c r="M3546" s="56"/>
      <c r="N3546" t="s">
        <v>923</v>
      </c>
      <c r="O3546" s="2">
        <v>16995</v>
      </c>
      <c r="P3546" s="2">
        <v>0</v>
      </c>
      <c r="Q3546" s="2">
        <v>16995</v>
      </c>
      <c r="R3546" t="s">
        <v>13101</v>
      </c>
      <c r="S3546">
        <v>10</v>
      </c>
      <c r="T3546" t="s">
        <v>203</v>
      </c>
      <c r="U3546" s="2">
        <v>519</v>
      </c>
      <c r="V3546" s="2">
        <v>2011</v>
      </c>
      <c r="W3546" s="8">
        <v>0.14886731391585761</v>
      </c>
      <c r="X3546" s="2">
        <v>22527</v>
      </c>
      <c r="Y3546" s="45"/>
      <c r="AC3546" s="1" t="str">
        <f>IF(Table13[[#This Row],[TCS MP]]&gt;=Table13[[#This Row],[BMP]],IF(Table13[[#This Row],[TCS MP]]&lt;=Table13[[#This Row],[EMP]],"Good","EMP"),"BMP")</f>
        <v>EMP</v>
      </c>
    </row>
    <row r="3547" spans="1:29" ht="24" customHeight="1" x14ac:dyDescent="0.25">
      <c r="A3547" t="s">
        <v>9740</v>
      </c>
      <c r="C3547" t="s">
        <v>203</v>
      </c>
      <c r="D3547" t="s">
        <v>17074</v>
      </c>
      <c r="E3547" t="s">
        <v>9741</v>
      </c>
      <c r="F3547" s="9">
        <f>Table13[[#This Row],[ToMeasure]]-Table13[[#This Row],[FromMeasure]]</f>
        <v>3.005681E-2</v>
      </c>
      <c r="G3547" s="5" t="s">
        <v>9742</v>
      </c>
      <c r="H3547" s="35">
        <v>0</v>
      </c>
      <c r="I3547" s="56"/>
      <c r="J3547" t="s">
        <v>9743</v>
      </c>
      <c r="K3547" s="58" t="s">
        <v>203</v>
      </c>
      <c r="L3547" s="35">
        <v>3.005681E-2</v>
      </c>
      <c r="M3547" s="56"/>
      <c r="N3547" t="s">
        <v>3059</v>
      </c>
      <c r="O3547" s="2" t="s">
        <v>203</v>
      </c>
      <c r="P3547" s="2" t="s">
        <v>203</v>
      </c>
      <c r="Q3547" s="2" t="s">
        <v>203</v>
      </c>
      <c r="R3547" t="s">
        <v>203</v>
      </c>
      <c r="S3547" t="s">
        <v>203</v>
      </c>
      <c r="T3547" t="s">
        <v>203</v>
      </c>
      <c r="U3547" s="2" t="s">
        <v>203</v>
      </c>
      <c r="V3547" s="2" t="s">
        <v>203</v>
      </c>
      <c r="W3547" s="8" t="s">
        <v>203</v>
      </c>
      <c r="X3547" s="2" t="s">
        <v>203</v>
      </c>
      <c r="Y3547" s="45"/>
      <c r="AC3547" s="1" t="str">
        <f>IF(Table13[[#This Row],[TCS MP]]&gt;=Table13[[#This Row],[BMP]],IF(Table13[[#This Row],[TCS MP]]&lt;=Table13[[#This Row],[EMP]],"Good","EMP"),"BMP")</f>
        <v>EMP</v>
      </c>
    </row>
    <row r="3548" spans="1:29" ht="24" customHeight="1" x14ac:dyDescent="0.25">
      <c r="A3548" t="s">
        <v>15923</v>
      </c>
      <c r="B3548" t="s">
        <v>21035</v>
      </c>
      <c r="C3548">
        <v>7692</v>
      </c>
      <c r="D3548" t="s">
        <v>17074</v>
      </c>
      <c r="E3548" t="s">
        <v>15924</v>
      </c>
      <c r="F3548" s="9">
        <f>Table13[[#This Row],[ToMeasure]]-Table13[[#This Row],[FromMeasure]]</f>
        <v>0.28922369999999997</v>
      </c>
      <c r="G3548" s="5" t="s">
        <v>5537</v>
      </c>
      <c r="H3548" s="35">
        <v>0</v>
      </c>
      <c r="I3548" s="56"/>
      <c r="J3548" t="s">
        <v>923</v>
      </c>
      <c r="K3548" s="58" t="s">
        <v>203</v>
      </c>
      <c r="L3548" s="35">
        <v>0.28922369999999997</v>
      </c>
      <c r="M3548" s="56"/>
      <c r="N3548" t="s">
        <v>5530</v>
      </c>
      <c r="O3548" s="2">
        <v>3179</v>
      </c>
      <c r="P3548" s="2">
        <v>0</v>
      </c>
      <c r="Q3548" s="2">
        <v>3179</v>
      </c>
      <c r="R3548" t="s">
        <v>15925</v>
      </c>
      <c r="S3548">
        <v>10</v>
      </c>
      <c r="T3548" t="s">
        <v>203</v>
      </c>
      <c r="U3548" s="2">
        <v>107</v>
      </c>
      <c r="V3548" s="2">
        <v>89</v>
      </c>
      <c r="W3548" s="8">
        <v>6.1654608367411136E-2</v>
      </c>
      <c r="X3548" s="2">
        <v>4214</v>
      </c>
      <c r="Y3548" s="45"/>
      <c r="AC3548" s="1" t="str">
        <f>IF(Table13[[#This Row],[TCS MP]]&gt;=Table13[[#This Row],[BMP]],IF(Table13[[#This Row],[TCS MP]]&lt;=Table13[[#This Row],[EMP]],"Good","EMP"),"BMP")</f>
        <v>EMP</v>
      </c>
    </row>
    <row r="3549" spans="1:29" ht="24" customHeight="1" x14ac:dyDescent="0.25">
      <c r="A3549" t="s">
        <v>13102</v>
      </c>
      <c r="B3549" t="s">
        <v>21036</v>
      </c>
      <c r="C3549">
        <v>7693</v>
      </c>
      <c r="D3549" t="s">
        <v>17074</v>
      </c>
      <c r="E3549" t="s">
        <v>13103</v>
      </c>
      <c r="F3549" s="9">
        <f>Table13[[#This Row],[ToMeasure]]-Table13[[#This Row],[FromMeasure]]</f>
        <v>0.34820953999999998</v>
      </c>
      <c r="G3549" s="5" t="s">
        <v>5536</v>
      </c>
      <c r="H3549" s="35">
        <v>0</v>
      </c>
      <c r="I3549" s="56"/>
      <c r="J3549" t="s">
        <v>5537</v>
      </c>
      <c r="K3549" s="58" t="s">
        <v>203</v>
      </c>
      <c r="L3549" s="35">
        <v>0.34820953999999998</v>
      </c>
      <c r="M3549" s="56"/>
      <c r="N3549" t="s">
        <v>5530</v>
      </c>
      <c r="O3549" s="2">
        <v>10337</v>
      </c>
      <c r="P3549" s="2">
        <v>0</v>
      </c>
      <c r="Q3549" s="2">
        <v>10337</v>
      </c>
      <c r="R3549" t="s">
        <v>13104</v>
      </c>
      <c r="S3549">
        <v>11</v>
      </c>
      <c r="T3549" t="s">
        <v>203</v>
      </c>
      <c r="U3549" s="2">
        <v>314</v>
      </c>
      <c r="V3549" s="2">
        <v>1219</v>
      </c>
      <c r="W3549" s="8">
        <v>0.14830221534294283</v>
      </c>
      <c r="X3549" s="2">
        <v>13702</v>
      </c>
      <c r="Y3549" s="45"/>
      <c r="AC3549" s="1" t="str">
        <f>IF(Table13[[#This Row],[TCS MP]]&gt;=Table13[[#This Row],[BMP]],IF(Table13[[#This Row],[TCS MP]]&lt;=Table13[[#This Row],[EMP]],"Good","EMP"),"BMP")</f>
        <v>EMP</v>
      </c>
    </row>
    <row r="3550" spans="1:29" ht="24" customHeight="1" x14ac:dyDescent="0.25">
      <c r="A3550" t="s">
        <v>9744</v>
      </c>
      <c r="B3550" t="s">
        <v>21034</v>
      </c>
      <c r="C3550">
        <v>7691</v>
      </c>
      <c r="D3550" t="s">
        <v>17074</v>
      </c>
      <c r="E3550" t="s">
        <v>9745</v>
      </c>
      <c r="F3550" s="9">
        <f>Table13[[#This Row],[ToMeasure]]-Table13[[#This Row],[FromMeasure]]</f>
        <v>0.20381042999999999</v>
      </c>
      <c r="G3550" s="5" t="s">
        <v>9746</v>
      </c>
      <c r="H3550" s="35">
        <v>0</v>
      </c>
      <c r="I3550" s="56"/>
      <c r="J3550" t="s">
        <v>5697</v>
      </c>
      <c r="K3550" s="58" t="s">
        <v>203</v>
      </c>
      <c r="L3550" s="35">
        <v>0.20381042999999999</v>
      </c>
      <c r="M3550" s="56"/>
      <c r="N3550" t="s">
        <v>205</v>
      </c>
      <c r="O3550" s="2">
        <v>5341</v>
      </c>
      <c r="P3550" s="2">
        <v>0</v>
      </c>
      <c r="Q3550" s="2">
        <v>5341</v>
      </c>
      <c r="R3550" t="s">
        <v>9747</v>
      </c>
      <c r="S3550">
        <v>34</v>
      </c>
      <c r="T3550" t="s">
        <v>203</v>
      </c>
      <c r="U3550" s="2">
        <v>161</v>
      </c>
      <c r="V3550" s="2">
        <v>628</v>
      </c>
      <c r="W3550" s="8">
        <v>0.14772514510391313</v>
      </c>
      <c r="X3550" s="2">
        <v>7080</v>
      </c>
      <c r="Y3550" s="45"/>
      <c r="AC3550" s="1" t="str">
        <f>IF(Table13[[#This Row],[TCS MP]]&gt;=Table13[[#This Row],[BMP]],IF(Table13[[#This Row],[TCS MP]]&lt;=Table13[[#This Row],[EMP]],"Good","EMP"),"BMP")</f>
        <v>EMP</v>
      </c>
    </row>
    <row r="3551" spans="1:29" ht="24" customHeight="1" x14ac:dyDescent="0.25">
      <c r="A3551" t="s">
        <v>15926</v>
      </c>
      <c r="C3551" t="s">
        <v>203</v>
      </c>
      <c r="D3551" t="s">
        <v>17074</v>
      </c>
      <c r="E3551" t="s">
        <v>15927</v>
      </c>
      <c r="F3551" s="9">
        <f>Table13[[#This Row],[ToMeasure]]-Table13[[#This Row],[FromMeasure]]</f>
        <v>3.0812829999999999E-2</v>
      </c>
      <c r="G3551" s="5" t="s">
        <v>5596</v>
      </c>
      <c r="H3551" s="35">
        <v>0</v>
      </c>
      <c r="I3551" s="56"/>
      <c r="J3551" t="s">
        <v>5595</v>
      </c>
      <c r="K3551" s="58" t="s">
        <v>203</v>
      </c>
      <c r="L3551" s="35">
        <v>3.0812829999999999E-2</v>
      </c>
      <c r="M3551" s="56"/>
      <c r="N3551" t="s">
        <v>5530</v>
      </c>
      <c r="O3551" s="2" t="s">
        <v>203</v>
      </c>
      <c r="P3551" s="2" t="s">
        <v>203</v>
      </c>
      <c r="Q3551" s="2">
        <v>3340</v>
      </c>
      <c r="R3551" t="s">
        <v>15928</v>
      </c>
      <c r="S3551" t="s">
        <v>203</v>
      </c>
      <c r="T3551" t="s">
        <v>203</v>
      </c>
      <c r="U3551" s="2" t="s">
        <v>203</v>
      </c>
      <c r="V3551" s="2" t="s">
        <v>203</v>
      </c>
      <c r="W3551" s="8" t="s">
        <v>203</v>
      </c>
      <c r="X3551" s="2">
        <v>5257</v>
      </c>
      <c r="Y3551" s="45"/>
      <c r="AC3551" s="1" t="str">
        <f>IF(Table13[[#This Row],[TCS MP]]&gt;=Table13[[#This Row],[BMP]],IF(Table13[[#This Row],[TCS MP]]&lt;=Table13[[#This Row],[EMP]],"Good","EMP"),"BMP")</f>
        <v>EMP</v>
      </c>
    </row>
    <row r="3552" spans="1:29" ht="24" customHeight="1" x14ac:dyDescent="0.25">
      <c r="A3552" t="s">
        <v>5593</v>
      </c>
      <c r="C3552" t="s">
        <v>203</v>
      </c>
      <c r="D3552" t="s">
        <v>17074</v>
      </c>
      <c r="E3552" t="s">
        <v>5594</v>
      </c>
      <c r="F3552" s="9">
        <f>Table13[[#This Row],[ToMeasure]]-Table13[[#This Row],[FromMeasure]]</f>
        <v>3.0134979999999999E-2</v>
      </c>
      <c r="G3552" s="5" t="s">
        <v>5595</v>
      </c>
      <c r="H3552" s="35">
        <v>0</v>
      </c>
      <c r="I3552" s="56"/>
      <c r="J3552" t="s">
        <v>5537</v>
      </c>
      <c r="K3552" s="58" t="s">
        <v>203</v>
      </c>
      <c r="L3552" s="35">
        <v>3.0134979999999999E-2</v>
      </c>
      <c r="M3552" s="56"/>
      <c r="N3552" t="s">
        <v>5596</v>
      </c>
      <c r="O3552" s="2" t="s">
        <v>203</v>
      </c>
      <c r="P3552" s="2" t="s">
        <v>203</v>
      </c>
      <c r="Q3552" s="2" t="s">
        <v>203</v>
      </c>
      <c r="R3552" t="s">
        <v>203</v>
      </c>
      <c r="S3552" t="s">
        <v>203</v>
      </c>
      <c r="T3552" t="s">
        <v>203</v>
      </c>
      <c r="U3552" s="2" t="s">
        <v>203</v>
      </c>
      <c r="V3552" s="2" t="s">
        <v>203</v>
      </c>
      <c r="W3552" s="8" t="s">
        <v>203</v>
      </c>
      <c r="X3552" s="2" t="s">
        <v>203</v>
      </c>
      <c r="Y3552" s="45"/>
      <c r="AC3552" s="1" t="str">
        <f>IF(Table13[[#This Row],[TCS MP]]&gt;=Table13[[#This Row],[BMP]],IF(Table13[[#This Row],[TCS MP]]&lt;=Table13[[#This Row],[EMP]],"Good","EMP"),"BMP")</f>
        <v>EMP</v>
      </c>
    </row>
    <row r="3553" spans="1:29" ht="24" customHeight="1" x14ac:dyDescent="0.25">
      <c r="A3553" t="s">
        <v>9748</v>
      </c>
      <c r="B3553" t="s">
        <v>21040</v>
      </c>
      <c r="C3553">
        <v>7700</v>
      </c>
      <c r="D3553" t="s">
        <v>17074</v>
      </c>
      <c r="E3553" t="s">
        <v>9749</v>
      </c>
      <c r="F3553" s="9">
        <f>Table13[[#This Row],[ToMeasure]]-Table13[[#This Row],[FromMeasure]]</f>
        <v>0.27050126000000002</v>
      </c>
      <c r="G3553" s="5" t="s">
        <v>9750</v>
      </c>
      <c r="H3553" s="35">
        <v>0</v>
      </c>
      <c r="I3553" s="56"/>
      <c r="J3553" t="s">
        <v>205</v>
      </c>
      <c r="K3553" s="58" t="s">
        <v>203</v>
      </c>
      <c r="L3553" s="35">
        <v>0.27050126000000002</v>
      </c>
      <c r="M3553" s="56"/>
      <c r="N3553" t="s">
        <v>1925</v>
      </c>
      <c r="O3553" s="2">
        <v>22528</v>
      </c>
      <c r="P3553" s="2">
        <v>0</v>
      </c>
      <c r="Q3553" s="2">
        <v>22528</v>
      </c>
      <c r="R3553" t="s">
        <v>9751</v>
      </c>
      <c r="S3553">
        <v>7</v>
      </c>
      <c r="T3553" t="s">
        <v>203</v>
      </c>
      <c r="U3553" s="2">
        <v>757</v>
      </c>
      <c r="V3553" s="2">
        <v>627</v>
      </c>
      <c r="W3553" s="8">
        <v>6.1434659090909088E-2</v>
      </c>
      <c r="X3553" s="2">
        <v>29862</v>
      </c>
      <c r="Y3553" s="45"/>
      <c r="AC3553" s="1" t="str">
        <f>IF(Table13[[#This Row],[TCS MP]]&gt;=Table13[[#This Row],[BMP]],IF(Table13[[#This Row],[TCS MP]]&lt;=Table13[[#This Row],[EMP]],"Good","EMP"),"BMP")</f>
        <v>EMP</v>
      </c>
    </row>
    <row r="3554" spans="1:29" ht="24" customHeight="1" x14ac:dyDescent="0.25">
      <c r="A3554" t="s">
        <v>9752</v>
      </c>
      <c r="B3554" t="s">
        <v>21042</v>
      </c>
      <c r="C3554">
        <v>7702</v>
      </c>
      <c r="D3554" t="s">
        <v>17074</v>
      </c>
      <c r="E3554" t="s">
        <v>9753</v>
      </c>
      <c r="F3554" s="9">
        <f>Table13[[#This Row],[ToMeasure]]-Table13[[#This Row],[FromMeasure]]</f>
        <v>0.23960364000000001</v>
      </c>
      <c r="G3554" s="5" t="s">
        <v>5604</v>
      </c>
      <c r="H3554" s="35">
        <v>0</v>
      </c>
      <c r="I3554" s="56"/>
      <c r="J3554" t="s">
        <v>923</v>
      </c>
      <c r="K3554" s="58" t="s">
        <v>203</v>
      </c>
      <c r="L3554" s="35">
        <v>0.23960364000000001</v>
      </c>
      <c r="M3554" s="56"/>
      <c r="N3554" t="s">
        <v>1925</v>
      </c>
      <c r="O3554" s="2">
        <v>19774</v>
      </c>
      <c r="P3554" s="2">
        <v>0</v>
      </c>
      <c r="Q3554" s="2">
        <v>19774</v>
      </c>
      <c r="R3554" t="s">
        <v>9754</v>
      </c>
      <c r="S3554">
        <v>10</v>
      </c>
      <c r="T3554" t="s">
        <v>203</v>
      </c>
      <c r="U3554" s="2">
        <v>663</v>
      </c>
      <c r="V3554" s="2">
        <v>551</v>
      </c>
      <c r="W3554" s="8">
        <v>6.1393749367856784E-2</v>
      </c>
      <c r="X3554" s="2">
        <v>26211</v>
      </c>
      <c r="Y3554" s="45"/>
      <c r="AC3554" s="1" t="str">
        <f>IF(Table13[[#This Row],[TCS MP]]&gt;=Table13[[#This Row],[BMP]],IF(Table13[[#This Row],[TCS MP]]&lt;=Table13[[#This Row],[EMP]],"Good","EMP"),"BMP")</f>
        <v>EMP</v>
      </c>
    </row>
    <row r="3555" spans="1:29" ht="24" customHeight="1" x14ac:dyDescent="0.25">
      <c r="A3555" t="s">
        <v>9755</v>
      </c>
      <c r="B3555" t="s">
        <v>21041</v>
      </c>
      <c r="C3555">
        <v>7701</v>
      </c>
      <c r="D3555" t="s">
        <v>17074</v>
      </c>
      <c r="E3555" t="s">
        <v>1927</v>
      </c>
      <c r="F3555" s="9">
        <f>Table13[[#This Row],[ToMeasure]]-Table13[[#This Row],[FromMeasure]]</f>
        <v>0.23747514</v>
      </c>
      <c r="G3555" s="5" t="s">
        <v>1925</v>
      </c>
      <c r="H3555" s="35">
        <v>0</v>
      </c>
      <c r="I3555" s="56"/>
      <c r="J3555" t="s">
        <v>5604</v>
      </c>
      <c r="K3555" s="58" t="s">
        <v>203</v>
      </c>
      <c r="L3555" s="35">
        <v>0.23747514</v>
      </c>
      <c r="M3555" s="56"/>
      <c r="N3555" t="s">
        <v>205</v>
      </c>
      <c r="O3555" s="2">
        <v>18571</v>
      </c>
      <c r="P3555" s="2">
        <v>0</v>
      </c>
      <c r="Q3555" s="2">
        <v>18571</v>
      </c>
      <c r="R3555" t="s">
        <v>9756</v>
      </c>
      <c r="S3555">
        <v>16</v>
      </c>
      <c r="T3555" t="s">
        <v>203</v>
      </c>
      <c r="U3555" s="2">
        <v>565</v>
      </c>
      <c r="V3555" s="2">
        <v>2190</v>
      </c>
      <c r="W3555" s="8">
        <v>0.14834957729793766</v>
      </c>
      <c r="X3555" s="2">
        <v>24616</v>
      </c>
      <c r="Y3555" s="45"/>
      <c r="AC3555" s="1" t="str">
        <f>IF(Table13[[#This Row],[TCS MP]]&gt;=Table13[[#This Row],[BMP]],IF(Table13[[#This Row],[TCS MP]]&lt;=Table13[[#This Row],[EMP]],"Good","EMP"),"BMP")</f>
        <v>EMP</v>
      </c>
    </row>
    <row r="3556" spans="1:29" ht="24" customHeight="1" x14ac:dyDescent="0.25">
      <c r="A3556" t="s">
        <v>9757</v>
      </c>
      <c r="B3556" t="s">
        <v>21043</v>
      </c>
      <c r="C3556">
        <v>7703</v>
      </c>
      <c r="D3556" t="s">
        <v>17074</v>
      </c>
      <c r="E3556" t="s">
        <v>9758</v>
      </c>
      <c r="F3556" s="9">
        <f>Table13[[#This Row],[ToMeasure]]-Table13[[#This Row],[FromMeasure]]</f>
        <v>0.29554314999999998</v>
      </c>
      <c r="G3556" s="5" t="s">
        <v>9759</v>
      </c>
      <c r="H3556" s="35">
        <v>0</v>
      </c>
      <c r="I3556" s="56"/>
      <c r="J3556" t="s">
        <v>5604</v>
      </c>
      <c r="K3556" s="58" t="s">
        <v>203</v>
      </c>
      <c r="L3556" s="35">
        <v>0.29554314999999998</v>
      </c>
      <c r="M3556" s="56"/>
      <c r="N3556" t="s">
        <v>923</v>
      </c>
      <c r="O3556" s="2">
        <v>19972</v>
      </c>
      <c r="P3556" s="2">
        <v>0</v>
      </c>
      <c r="Q3556" s="2">
        <v>19972</v>
      </c>
      <c r="R3556" t="s">
        <v>9760</v>
      </c>
      <c r="S3556">
        <v>8</v>
      </c>
      <c r="T3556" t="s">
        <v>203</v>
      </c>
      <c r="U3556" s="2">
        <v>671</v>
      </c>
      <c r="V3556" s="2">
        <v>556</v>
      </c>
      <c r="W3556" s="8">
        <v>6.1436010414580411E-2</v>
      </c>
      <c r="X3556" s="2">
        <v>26473</v>
      </c>
      <c r="Y3556" s="45"/>
      <c r="AC3556" s="1" t="str">
        <f>IF(Table13[[#This Row],[TCS MP]]&gt;=Table13[[#This Row],[BMP]],IF(Table13[[#This Row],[TCS MP]]&lt;=Table13[[#This Row],[EMP]],"Good","EMP"),"BMP")</f>
        <v>EMP</v>
      </c>
    </row>
    <row r="3557" spans="1:29" ht="24" customHeight="1" x14ac:dyDescent="0.25">
      <c r="A3557" t="s">
        <v>15929</v>
      </c>
      <c r="C3557" t="s">
        <v>203</v>
      </c>
      <c r="D3557" t="s">
        <v>17074</v>
      </c>
      <c r="E3557" t="s">
        <v>15930</v>
      </c>
      <c r="F3557" s="9">
        <f>Table13[[#This Row],[ToMeasure]]-Table13[[#This Row],[FromMeasure]]</f>
        <v>3.3908439999999998E-2</v>
      </c>
      <c r="G3557" s="5" t="s">
        <v>5605</v>
      </c>
      <c r="H3557" s="35">
        <v>0</v>
      </c>
      <c r="I3557" s="56"/>
      <c r="J3557" t="s">
        <v>5603</v>
      </c>
      <c r="K3557" s="58" t="s">
        <v>203</v>
      </c>
      <c r="L3557" s="35">
        <v>3.3908439999999998E-2</v>
      </c>
      <c r="M3557" s="56"/>
      <c r="N3557" t="s">
        <v>9759</v>
      </c>
      <c r="O3557" s="2" t="s">
        <v>203</v>
      </c>
      <c r="P3557" s="2" t="s">
        <v>203</v>
      </c>
      <c r="Q3557" s="2" t="s">
        <v>203</v>
      </c>
      <c r="R3557" t="s">
        <v>203</v>
      </c>
      <c r="S3557" t="s">
        <v>203</v>
      </c>
      <c r="T3557" t="s">
        <v>203</v>
      </c>
      <c r="U3557" s="2" t="s">
        <v>203</v>
      </c>
      <c r="V3557" s="2" t="s">
        <v>203</v>
      </c>
      <c r="W3557" s="8" t="s">
        <v>203</v>
      </c>
      <c r="X3557" s="2" t="s">
        <v>203</v>
      </c>
      <c r="Y3557" s="45"/>
      <c r="AC3557" s="1" t="str">
        <f>IF(Table13[[#This Row],[TCS MP]]&gt;=Table13[[#This Row],[BMP]],IF(Table13[[#This Row],[TCS MP]]&lt;=Table13[[#This Row],[EMP]],"Good","EMP"),"BMP")</f>
        <v>EMP</v>
      </c>
    </row>
    <row r="3558" spans="1:29" ht="24" customHeight="1" x14ac:dyDescent="0.25">
      <c r="A3558" t="s">
        <v>5597</v>
      </c>
      <c r="C3558" t="s">
        <v>203</v>
      </c>
      <c r="D3558" t="s">
        <v>17074</v>
      </c>
      <c r="E3558" t="s">
        <v>5598</v>
      </c>
      <c r="F3558" s="9">
        <f>Table13[[#This Row],[ToMeasure]]-Table13[[#This Row],[FromMeasure]]</f>
        <v>3.6301090000000001E-2</v>
      </c>
      <c r="G3558" s="5" t="s">
        <v>5599</v>
      </c>
      <c r="H3558" s="35">
        <v>0</v>
      </c>
      <c r="I3558" s="56"/>
      <c r="J3558" t="s">
        <v>5600</v>
      </c>
      <c r="K3558" s="58" t="s">
        <v>203</v>
      </c>
      <c r="L3558" s="35">
        <v>3.6301090000000001E-2</v>
      </c>
      <c r="M3558" s="56"/>
      <c r="N3558" t="s">
        <v>1925</v>
      </c>
      <c r="O3558" s="2" t="s">
        <v>203</v>
      </c>
      <c r="P3558" s="2" t="s">
        <v>203</v>
      </c>
      <c r="Q3558" s="2" t="s">
        <v>203</v>
      </c>
      <c r="R3558" t="s">
        <v>203</v>
      </c>
      <c r="S3558" t="s">
        <v>203</v>
      </c>
      <c r="T3558" t="s">
        <v>203</v>
      </c>
      <c r="U3558" s="2" t="s">
        <v>203</v>
      </c>
      <c r="V3558" s="2" t="s">
        <v>203</v>
      </c>
      <c r="W3558" s="8" t="s">
        <v>203</v>
      </c>
      <c r="X3558" s="2" t="s">
        <v>203</v>
      </c>
      <c r="Y3558" s="45"/>
      <c r="AC3558" s="1" t="str">
        <f>IF(Table13[[#This Row],[TCS MP]]&gt;=Table13[[#This Row],[BMP]],IF(Table13[[#This Row],[TCS MP]]&lt;=Table13[[#This Row],[EMP]],"Good","EMP"),"BMP")</f>
        <v>EMP</v>
      </c>
    </row>
    <row r="3559" spans="1:29" ht="24" customHeight="1" x14ac:dyDescent="0.25">
      <c r="A3559" t="s">
        <v>15931</v>
      </c>
      <c r="C3559" t="s">
        <v>203</v>
      </c>
      <c r="D3559" t="s">
        <v>17074</v>
      </c>
      <c r="E3559" t="s">
        <v>15932</v>
      </c>
      <c r="F3559" s="9">
        <f>Table13[[#This Row],[ToMeasure]]-Table13[[#This Row],[FromMeasure]]</f>
        <v>3.593317E-2</v>
      </c>
      <c r="G3559" s="5" t="s">
        <v>5600</v>
      </c>
      <c r="H3559" s="35">
        <v>0</v>
      </c>
      <c r="I3559" s="56"/>
      <c r="J3559" t="s">
        <v>9750</v>
      </c>
      <c r="K3559" s="58" t="s">
        <v>203</v>
      </c>
      <c r="L3559" s="35">
        <v>3.593317E-2</v>
      </c>
      <c r="M3559" s="56"/>
      <c r="N3559" t="s">
        <v>5599</v>
      </c>
      <c r="O3559" s="2" t="s">
        <v>203</v>
      </c>
      <c r="P3559" s="2" t="s">
        <v>203</v>
      </c>
      <c r="Q3559" s="2" t="s">
        <v>203</v>
      </c>
      <c r="R3559" t="s">
        <v>203</v>
      </c>
      <c r="S3559" t="s">
        <v>203</v>
      </c>
      <c r="T3559" t="s">
        <v>203</v>
      </c>
      <c r="U3559" s="2" t="s">
        <v>203</v>
      </c>
      <c r="V3559" s="2" t="s">
        <v>203</v>
      </c>
      <c r="W3559" s="8" t="s">
        <v>203</v>
      </c>
      <c r="X3559" s="2" t="s">
        <v>203</v>
      </c>
      <c r="Y3559" s="45"/>
      <c r="AC3559" s="1" t="str">
        <f>IF(Table13[[#This Row],[TCS MP]]&gt;=Table13[[#This Row],[BMP]],IF(Table13[[#This Row],[TCS MP]]&lt;=Table13[[#This Row],[EMP]],"Good","EMP"),"BMP")</f>
        <v>EMP</v>
      </c>
    </row>
    <row r="3560" spans="1:29" ht="24" customHeight="1" x14ac:dyDescent="0.25">
      <c r="A3560" t="s">
        <v>5601</v>
      </c>
      <c r="C3560" t="s">
        <v>203</v>
      </c>
      <c r="D3560" t="s">
        <v>17074</v>
      </c>
      <c r="E3560" t="s">
        <v>5602</v>
      </c>
      <c r="F3560" s="9">
        <f>Table13[[#This Row],[ToMeasure]]-Table13[[#This Row],[FromMeasure]]</f>
        <v>2.876604E-2</v>
      </c>
      <c r="G3560" s="5" t="s">
        <v>5603</v>
      </c>
      <c r="H3560" s="35">
        <v>0</v>
      </c>
      <c r="I3560" s="56"/>
      <c r="J3560" t="s">
        <v>5604</v>
      </c>
      <c r="K3560" s="58" t="s">
        <v>203</v>
      </c>
      <c r="L3560" s="35">
        <v>2.876604E-2</v>
      </c>
      <c r="M3560" s="56"/>
      <c r="N3560" t="s">
        <v>5605</v>
      </c>
      <c r="O3560" s="2" t="s">
        <v>203</v>
      </c>
      <c r="P3560" s="2" t="s">
        <v>203</v>
      </c>
      <c r="Q3560" s="2" t="s">
        <v>203</v>
      </c>
      <c r="R3560" t="s">
        <v>203</v>
      </c>
      <c r="S3560" t="s">
        <v>203</v>
      </c>
      <c r="T3560" t="s">
        <v>203</v>
      </c>
      <c r="U3560" s="2" t="s">
        <v>203</v>
      </c>
      <c r="V3560" s="2" t="s">
        <v>203</v>
      </c>
      <c r="W3560" s="8" t="s">
        <v>203</v>
      </c>
      <c r="X3560" s="2" t="s">
        <v>203</v>
      </c>
      <c r="Y3560" s="45"/>
      <c r="AC3560" s="1" t="str">
        <f>IF(Table13[[#This Row],[TCS MP]]&gt;=Table13[[#This Row],[BMP]],IF(Table13[[#This Row],[TCS MP]]&lt;=Table13[[#This Row],[EMP]],"Good","EMP"),"BMP")</f>
        <v>EMP</v>
      </c>
    </row>
    <row r="3561" spans="1:29" ht="24" customHeight="1" x14ac:dyDescent="0.25">
      <c r="A3561" t="s">
        <v>5606</v>
      </c>
      <c r="B3561" t="s">
        <v>21058</v>
      </c>
      <c r="C3561">
        <v>7750</v>
      </c>
      <c r="D3561" t="s">
        <v>17074</v>
      </c>
      <c r="E3561" t="s">
        <v>5607</v>
      </c>
      <c r="F3561" s="9">
        <f>Table13[[#This Row],[ToMeasure]]-Table13[[#This Row],[FromMeasure]]</f>
        <v>0.31697345999999998</v>
      </c>
      <c r="G3561" s="5" t="s">
        <v>5608</v>
      </c>
      <c r="H3561" s="35">
        <v>0</v>
      </c>
      <c r="I3561" s="56"/>
      <c r="J3561" t="s">
        <v>205</v>
      </c>
      <c r="K3561" s="58" t="s">
        <v>203</v>
      </c>
      <c r="L3561" s="35">
        <v>0.31697345999999998</v>
      </c>
      <c r="M3561" s="56"/>
      <c r="N3561" t="s">
        <v>1928</v>
      </c>
      <c r="O3561" s="2">
        <v>15856</v>
      </c>
      <c r="P3561" s="2">
        <v>0</v>
      </c>
      <c r="Q3561" s="2">
        <v>15856</v>
      </c>
      <c r="R3561" t="s">
        <v>5609</v>
      </c>
      <c r="S3561">
        <v>8</v>
      </c>
      <c r="T3561" t="s">
        <v>203</v>
      </c>
      <c r="U3561" s="2">
        <v>531</v>
      </c>
      <c r="V3561" s="2">
        <v>442</v>
      </c>
      <c r="W3561" s="8">
        <v>6.1364783047426839E-2</v>
      </c>
      <c r="X3561" s="2">
        <v>21018</v>
      </c>
      <c r="Y3561" s="45"/>
      <c r="AC3561" s="1" t="str">
        <f>IF(Table13[[#This Row],[TCS MP]]&gt;=Table13[[#This Row],[BMP]],IF(Table13[[#This Row],[TCS MP]]&lt;=Table13[[#This Row],[EMP]],"Good","EMP"),"BMP")</f>
        <v>EMP</v>
      </c>
    </row>
    <row r="3562" spans="1:29" ht="24" customHeight="1" x14ac:dyDescent="0.25">
      <c r="A3562" t="s">
        <v>9761</v>
      </c>
      <c r="B3562" t="s">
        <v>21059</v>
      </c>
      <c r="C3562">
        <v>7753</v>
      </c>
      <c r="D3562" t="s">
        <v>17074</v>
      </c>
      <c r="E3562" t="s">
        <v>9762</v>
      </c>
      <c r="F3562" s="9">
        <f>Table13[[#This Row],[ToMeasure]]-Table13[[#This Row],[FromMeasure]]</f>
        <v>0.20832959000000001</v>
      </c>
      <c r="G3562" s="5" t="s">
        <v>9763</v>
      </c>
      <c r="H3562" s="35">
        <v>0</v>
      </c>
      <c r="I3562" s="56"/>
      <c r="J3562" t="s">
        <v>1928</v>
      </c>
      <c r="K3562" s="58" t="s">
        <v>203</v>
      </c>
      <c r="L3562" s="35">
        <v>0.20832959000000001</v>
      </c>
      <c r="M3562" s="56"/>
      <c r="N3562" t="s">
        <v>923</v>
      </c>
      <c r="O3562" s="2">
        <v>14670</v>
      </c>
      <c r="P3562" s="2">
        <v>0</v>
      </c>
      <c r="Q3562" s="2">
        <v>14670</v>
      </c>
      <c r="R3562" t="s">
        <v>9764</v>
      </c>
      <c r="S3562">
        <v>9</v>
      </c>
      <c r="T3562" t="s">
        <v>203</v>
      </c>
      <c r="U3562" s="2">
        <v>445</v>
      </c>
      <c r="V3562" s="2">
        <v>1730</v>
      </c>
      <c r="W3562" s="8">
        <v>0.14826175869120656</v>
      </c>
      <c r="X3562" s="2">
        <v>19446</v>
      </c>
      <c r="Y3562" s="45"/>
      <c r="AC3562" s="1" t="str">
        <f>IF(Table13[[#This Row],[TCS MP]]&gt;=Table13[[#This Row],[BMP]],IF(Table13[[#This Row],[TCS MP]]&lt;=Table13[[#This Row],[EMP]],"Good","EMP"),"BMP")</f>
        <v>EMP</v>
      </c>
    </row>
    <row r="3563" spans="1:29" ht="24" customHeight="1" x14ac:dyDescent="0.25">
      <c r="A3563" t="s">
        <v>9765</v>
      </c>
      <c r="B3563" t="s">
        <v>21090</v>
      </c>
      <c r="C3563">
        <v>7830</v>
      </c>
      <c r="D3563" t="s">
        <v>17074</v>
      </c>
      <c r="E3563" t="s">
        <v>9766</v>
      </c>
      <c r="F3563" s="9">
        <f>Table13[[#This Row],[ToMeasure]]-Table13[[#This Row],[FromMeasure]]</f>
        <v>0.58145448</v>
      </c>
      <c r="G3563" s="5" t="s">
        <v>9767</v>
      </c>
      <c r="H3563" s="35">
        <v>0</v>
      </c>
      <c r="I3563" s="56"/>
      <c r="J3563" t="s">
        <v>205</v>
      </c>
      <c r="K3563" s="58" t="s">
        <v>203</v>
      </c>
      <c r="L3563" s="35">
        <v>0.58145448</v>
      </c>
      <c r="M3563" s="56"/>
      <c r="N3563" t="s">
        <v>669</v>
      </c>
      <c r="O3563" s="2">
        <v>50949</v>
      </c>
      <c r="P3563" s="2">
        <v>0</v>
      </c>
      <c r="Q3563" s="2">
        <v>50949</v>
      </c>
      <c r="R3563" t="s">
        <v>9768</v>
      </c>
      <c r="S3563">
        <v>8</v>
      </c>
      <c r="T3563" t="s">
        <v>203</v>
      </c>
      <c r="U3563" s="2">
        <v>1731</v>
      </c>
      <c r="V3563" s="2">
        <v>1434</v>
      </c>
      <c r="W3563" s="8">
        <v>6.212094447388565E-2</v>
      </c>
      <c r="X3563" s="2">
        <v>67534</v>
      </c>
      <c r="Y3563" s="45"/>
      <c r="AC3563" s="1" t="str">
        <f>IF(Table13[[#This Row],[TCS MP]]&gt;=Table13[[#This Row],[BMP]],IF(Table13[[#This Row],[TCS MP]]&lt;=Table13[[#This Row],[EMP]],"Good","EMP"),"BMP")</f>
        <v>EMP</v>
      </c>
    </row>
    <row r="3564" spans="1:29" ht="24" customHeight="1" x14ac:dyDescent="0.25">
      <c r="A3564" t="s">
        <v>15933</v>
      </c>
      <c r="B3564" t="s">
        <v>21091</v>
      </c>
      <c r="C3564">
        <v>7831</v>
      </c>
      <c r="D3564" t="s">
        <v>17074</v>
      </c>
      <c r="E3564" t="s">
        <v>15934</v>
      </c>
      <c r="F3564" s="9">
        <f>Table13[[#This Row],[ToMeasure]]-Table13[[#This Row],[FromMeasure]]</f>
        <v>1.01137177</v>
      </c>
      <c r="G3564" s="5" t="s">
        <v>5613</v>
      </c>
      <c r="H3564" s="35">
        <v>0</v>
      </c>
      <c r="I3564" s="56"/>
      <c r="J3564" t="s">
        <v>9767</v>
      </c>
      <c r="K3564" s="58" t="s">
        <v>203</v>
      </c>
      <c r="L3564" s="35">
        <v>1.01137177</v>
      </c>
      <c r="M3564" s="56"/>
      <c r="N3564" t="s">
        <v>1930</v>
      </c>
      <c r="O3564" s="2">
        <v>24159</v>
      </c>
      <c r="P3564" s="2">
        <v>0</v>
      </c>
      <c r="Q3564" s="2">
        <v>24159</v>
      </c>
      <c r="R3564" t="s">
        <v>15935</v>
      </c>
      <c r="S3564">
        <v>7</v>
      </c>
      <c r="T3564" t="s">
        <v>203</v>
      </c>
      <c r="U3564" s="2">
        <v>753</v>
      </c>
      <c r="V3564" s="2">
        <v>2919</v>
      </c>
      <c r="W3564" s="8">
        <v>0.15199304606978767</v>
      </c>
      <c r="X3564" s="2">
        <v>32023</v>
      </c>
      <c r="Y3564" s="45"/>
      <c r="AC3564" s="1" t="str">
        <f>IF(Table13[[#This Row],[TCS MP]]&gt;=Table13[[#This Row],[BMP]],IF(Table13[[#This Row],[TCS MP]]&lt;=Table13[[#This Row],[EMP]],"Good","EMP"),"BMP")</f>
        <v>EMP</v>
      </c>
    </row>
    <row r="3565" spans="1:29" ht="24" customHeight="1" x14ac:dyDescent="0.25">
      <c r="A3565" t="s">
        <v>5610</v>
      </c>
      <c r="B3565" t="s">
        <v>21092</v>
      </c>
      <c r="C3565">
        <v>7832</v>
      </c>
      <c r="D3565" t="s">
        <v>17074</v>
      </c>
      <c r="E3565" t="s">
        <v>5611</v>
      </c>
      <c r="F3565" s="9">
        <f>Table13[[#This Row],[ToMeasure]]-Table13[[#This Row],[FromMeasure]]</f>
        <v>0.55341883000000003</v>
      </c>
      <c r="G3565" s="5" t="s">
        <v>5612</v>
      </c>
      <c r="H3565" s="35">
        <v>0</v>
      </c>
      <c r="I3565" s="56"/>
      <c r="J3565" t="s">
        <v>923</v>
      </c>
      <c r="K3565" s="58" t="s">
        <v>203</v>
      </c>
      <c r="L3565" s="35">
        <v>0.55341883000000003</v>
      </c>
      <c r="M3565" s="56"/>
      <c r="N3565" t="s">
        <v>5613</v>
      </c>
      <c r="O3565" s="2">
        <v>21552</v>
      </c>
      <c r="P3565" s="2">
        <v>0</v>
      </c>
      <c r="Q3565" s="2">
        <v>21552</v>
      </c>
      <c r="R3565" t="s">
        <v>5614</v>
      </c>
      <c r="S3565">
        <v>10</v>
      </c>
      <c r="T3565" t="s">
        <v>203</v>
      </c>
      <c r="U3565" s="2">
        <v>734</v>
      </c>
      <c r="V3565" s="2">
        <v>606</v>
      </c>
      <c r="W3565" s="8">
        <v>6.2175204157386789E-2</v>
      </c>
      <c r="X3565" s="2">
        <v>28568</v>
      </c>
      <c r="Y3565" s="45"/>
      <c r="AC3565" s="1" t="str">
        <f>IF(Table13[[#This Row],[TCS MP]]&gt;=Table13[[#This Row],[BMP]],IF(Table13[[#This Row],[TCS MP]]&lt;=Table13[[#This Row],[EMP]],"Good","EMP"),"BMP")</f>
        <v>EMP</v>
      </c>
    </row>
    <row r="3566" spans="1:29" ht="24" customHeight="1" x14ac:dyDescent="0.25">
      <c r="A3566" t="s">
        <v>9769</v>
      </c>
      <c r="B3566" t="s">
        <v>21093</v>
      </c>
      <c r="C3566">
        <v>7833</v>
      </c>
      <c r="D3566" t="s">
        <v>17074</v>
      </c>
      <c r="E3566" t="s">
        <v>9770</v>
      </c>
      <c r="F3566" s="9">
        <f>Table13[[#This Row],[ToMeasure]]-Table13[[#This Row],[FromMeasure]]</f>
        <v>0.54563846999999999</v>
      </c>
      <c r="G3566" s="5" t="s">
        <v>9771</v>
      </c>
      <c r="H3566" s="35">
        <v>0</v>
      </c>
      <c r="I3566" s="56"/>
      <c r="J3566" t="s">
        <v>5612</v>
      </c>
      <c r="K3566" s="58" t="s">
        <v>203</v>
      </c>
      <c r="L3566" s="35">
        <v>0.54563846999999999</v>
      </c>
      <c r="M3566" s="56"/>
      <c r="N3566" t="s">
        <v>9767</v>
      </c>
      <c r="O3566" s="2">
        <v>12756</v>
      </c>
      <c r="P3566" s="2">
        <v>0</v>
      </c>
      <c r="Q3566" s="2">
        <v>12756</v>
      </c>
      <c r="R3566" t="s">
        <v>9772</v>
      </c>
      <c r="S3566">
        <v>10</v>
      </c>
      <c r="T3566" t="s">
        <v>203</v>
      </c>
      <c r="U3566" s="2">
        <v>396</v>
      </c>
      <c r="V3566" s="2">
        <v>1539</v>
      </c>
      <c r="W3566" s="8">
        <v>0.15169332079021636</v>
      </c>
      <c r="X3566" s="2">
        <v>16908</v>
      </c>
      <c r="Y3566" s="45"/>
      <c r="AC3566" s="1" t="str">
        <f>IF(Table13[[#This Row],[TCS MP]]&gt;=Table13[[#This Row],[BMP]],IF(Table13[[#This Row],[TCS MP]]&lt;=Table13[[#This Row],[EMP]],"Good","EMP"),"BMP")</f>
        <v>EMP</v>
      </c>
    </row>
    <row r="3567" spans="1:29" ht="24" customHeight="1" x14ac:dyDescent="0.25">
      <c r="A3567" t="s">
        <v>5615</v>
      </c>
      <c r="B3567" t="s">
        <v>21067</v>
      </c>
      <c r="C3567">
        <v>7780</v>
      </c>
      <c r="D3567" t="s">
        <v>17074</v>
      </c>
      <c r="E3567" t="s">
        <v>5616</v>
      </c>
      <c r="F3567" s="9">
        <f>Table13[[#This Row],[ToMeasure]]-Table13[[#This Row],[FromMeasure]]</f>
        <v>0.25561957000000002</v>
      </c>
      <c r="G3567" s="5" t="s">
        <v>5617</v>
      </c>
      <c r="H3567" s="35">
        <v>0</v>
      </c>
      <c r="I3567" s="56"/>
      <c r="J3567" t="s">
        <v>205</v>
      </c>
      <c r="K3567" s="58" t="s">
        <v>203</v>
      </c>
      <c r="L3567" s="35">
        <v>0.25561957000000002</v>
      </c>
      <c r="M3567" s="56"/>
      <c r="N3567" t="s">
        <v>5618</v>
      </c>
      <c r="O3567" s="2">
        <v>10376</v>
      </c>
      <c r="P3567" s="2">
        <v>0</v>
      </c>
      <c r="Q3567" s="2">
        <v>10376</v>
      </c>
      <c r="R3567" t="s">
        <v>5619</v>
      </c>
      <c r="S3567">
        <v>10</v>
      </c>
      <c r="T3567" t="s">
        <v>203</v>
      </c>
      <c r="U3567" s="2">
        <v>346</v>
      </c>
      <c r="V3567" s="2">
        <v>288</v>
      </c>
      <c r="W3567" s="8">
        <v>6.1102544333076332E-2</v>
      </c>
      <c r="X3567" s="2">
        <v>13754</v>
      </c>
      <c r="Y3567" s="45"/>
      <c r="AC3567" s="1" t="str">
        <f>IF(Table13[[#This Row],[TCS MP]]&gt;=Table13[[#This Row],[BMP]],IF(Table13[[#This Row],[TCS MP]]&lt;=Table13[[#This Row],[EMP]],"Good","EMP"),"BMP")</f>
        <v>EMP</v>
      </c>
    </row>
    <row r="3568" spans="1:29" ht="24" customHeight="1" x14ac:dyDescent="0.25">
      <c r="A3568" t="s">
        <v>9773</v>
      </c>
      <c r="B3568" t="s">
        <v>21069</v>
      </c>
      <c r="C3568">
        <v>7782</v>
      </c>
      <c r="D3568" t="s">
        <v>17074</v>
      </c>
      <c r="E3568" t="s">
        <v>9774</v>
      </c>
      <c r="F3568" s="9">
        <f>Table13[[#This Row],[ToMeasure]]-Table13[[#This Row],[FromMeasure]]</f>
        <v>0.22570962</v>
      </c>
      <c r="G3568" s="5" t="s">
        <v>5623</v>
      </c>
      <c r="H3568" s="35">
        <v>0</v>
      </c>
      <c r="I3568" s="56"/>
      <c r="J3568" t="s">
        <v>923</v>
      </c>
      <c r="K3568" s="58" t="s">
        <v>203</v>
      </c>
      <c r="L3568" s="35">
        <v>0.22570962</v>
      </c>
      <c r="M3568" s="56"/>
      <c r="N3568" t="s">
        <v>5622</v>
      </c>
      <c r="O3568" s="2">
        <v>5684</v>
      </c>
      <c r="P3568" s="2">
        <v>0</v>
      </c>
      <c r="Q3568" s="2">
        <v>5684</v>
      </c>
      <c r="R3568" t="s">
        <v>9775</v>
      </c>
      <c r="S3568">
        <v>11</v>
      </c>
      <c r="T3568" t="s">
        <v>203</v>
      </c>
      <c r="U3568" s="2">
        <v>193</v>
      </c>
      <c r="V3568" s="2">
        <v>161</v>
      </c>
      <c r="W3568" s="8">
        <v>6.2280084447572132E-2</v>
      </c>
      <c r="X3568" s="2">
        <v>7534</v>
      </c>
      <c r="Y3568" s="45"/>
      <c r="AC3568" s="1" t="str">
        <f>IF(Table13[[#This Row],[TCS MP]]&gt;=Table13[[#This Row],[BMP]],IF(Table13[[#This Row],[TCS MP]]&lt;=Table13[[#This Row],[EMP]],"Good","EMP"),"BMP")</f>
        <v>EMP</v>
      </c>
    </row>
    <row r="3569" spans="1:29" ht="24" customHeight="1" x14ac:dyDescent="0.25">
      <c r="A3569" t="s">
        <v>13105</v>
      </c>
      <c r="B3569" t="s">
        <v>21068</v>
      </c>
      <c r="C3569">
        <v>7781</v>
      </c>
      <c r="D3569" t="s">
        <v>17074</v>
      </c>
      <c r="E3569" t="s">
        <v>13106</v>
      </c>
      <c r="F3569" s="9">
        <f>Table13[[#This Row],[ToMeasure]]-Table13[[#This Row],[FromMeasure]]</f>
        <v>0.24278511999999999</v>
      </c>
      <c r="G3569" s="5" t="s">
        <v>5618</v>
      </c>
      <c r="H3569" s="35">
        <v>0</v>
      </c>
      <c r="I3569" s="56"/>
      <c r="J3569" t="s">
        <v>5617</v>
      </c>
      <c r="K3569" s="58" t="s">
        <v>203</v>
      </c>
      <c r="L3569" s="35">
        <v>0.24278511999999999</v>
      </c>
      <c r="M3569" s="56"/>
      <c r="N3569" t="s">
        <v>205</v>
      </c>
      <c r="O3569" s="2">
        <v>6515</v>
      </c>
      <c r="P3569" s="2">
        <v>0</v>
      </c>
      <c r="Q3569" s="2">
        <v>6515</v>
      </c>
      <c r="R3569" t="s">
        <v>13107</v>
      </c>
      <c r="S3569">
        <v>12</v>
      </c>
      <c r="T3569" t="s">
        <v>203</v>
      </c>
      <c r="U3569" s="2">
        <v>198</v>
      </c>
      <c r="V3569" s="2">
        <v>769</v>
      </c>
      <c r="W3569" s="8">
        <v>0.14842670759785112</v>
      </c>
      <c r="X3569" s="2">
        <v>8636</v>
      </c>
      <c r="Y3569" s="45"/>
      <c r="AC3569" s="1" t="str">
        <f>IF(Table13[[#This Row],[TCS MP]]&gt;=Table13[[#This Row],[BMP]],IF(Table13[[#This Row],[TCS MP]]&lt;=Table13[[#This Row],[EMP]],"Good","EMP"),"BMP")</f>
        <v>EMP</v>
      </c>
    </row>
    <row r="3570" spans="1:29" ht="24" customHeight="1" x14ac:dyDescent="0.25">
      <c r="A3570" t="s">
        <v>5620</v>
      </c>
      <c r="B3570" t="s">
        <v>21070</v>
      </c>
      <c r="C3570">
        <v>7783</v>
      </c>
      <c r="D3570" t="s">
        <v>17074</v>
      </c>
      <c r="E3570" t="s">
        <v>5621</v>
      </c>
      <c r="F3570" s="9">
        <f>Table13[[#This Row],[ToMeasure]]-Table13[[#This Row],[FromMeasure]]</f>
        <v>0.19954995</v>
      </c>
      <c r="G3570" s="5" t="s">
        <v>5622</v>
      </c>
      <c r="H3570" s="35">
        <v>0</v>
      </c>
      <c r="I3570" s="56"/>
      <c r="J3570" t="s">
        <v>5623</v>
      </c>
      <c r="K3570" s="58" t="s">
        <v>203</v>
      </c>
      <c r="L3570" s="35">
        <v>0.19954995</v>
      </c>
      <c r="M3570" s="56"/>
      <c r="N3570" t="s">
        <v>923</v>
      </c>
      <c r="O3570" s="2">
        <v>8477</v>
      </c>
      <c r="P3570" s="2">
        <v>0</v>
      </c>
      <c r="Q3570" s="2">
        <v>8477</v>
      </c>
      <c r="R3570" t="s">
        <v>5624</v>
      </c>
      <c r="S3570">
        <v>9</v>
      </c>
      <c r="T3570" t="s">
        <v>203</v>
      </c>
      <c r="U3570" s="2">
        <v>264</v>
      </c>
      <c r="V3570" s="2">
        <v>1021</v>
      </c>
      <c r="W3570" s="8">
        <v>0.1515866462191813</v>
      </c>
      <c r="X3570" s="2">
        <v>11237</v>
      </c>
      <c r="Y3570" s="45"/>
      <c r="AC3570" s="1" t="str">
        <f>IF(Table13[[#This Row],[TCS MP]]&gt;=Table13[[#This Row],[BMP]],IF(Table13[[#This Row],[TCS MP]]&lt;=Table13[[#This Row],[EMP]],"Good","EMP"),"BMP")</f>
        <v>EMP</v>
      </c>
    </row>
    <row r="3571" spans="1:29" ht="24" customHeight="1" x14ac:dyDescent="0.25">
      <c r="A3571" t="s">
        <v>15936</v>
      </c>
      <c r="B3571" t="s">
        <v>21072</v>
      </c>
      <c r="C3571">
        <v>7790</v>
      </c>
      <c r="D3571" t="s">
        <v>17074</v>
      </c>
      <c r="E3571" t="s">
        <v>15937</v>
      </c>
      <c r="F3571" s="9">
        <f>Table13[[#This Row],[ToMeasure]]-Table13[[#This Row],[FromMeasure]]</f>
        <v>0.24548559</v>
      </c>
      <c r="G3571" s="5" t="s">
        <v>13116</v>
      </c>
      <c r="H3571" s="35">
        <v>0</v>
      </c>
      <c r="I3571" s="56"/>
      <c r="J3571" t="s">
        <v>205</v>
      </c>
      <c r="K3571" s="58" t="s">
        <v>203</v>
      </c>
      <c r="L3571" s="35">
        <v>0.24548559</v>
      </c>
      <c r="M3571" s="56"/>
      <c r="N3571" t="s">
        <v>13115</v>
      </c>
      <c r="O3571" s="2">
        <v>9452</v>
      </c>
      <c r="P3571" s="2">
        <v>0</v>
      </c>
      <c r="Q3571" s="2">
        <v>9452</v>
      </c>
      <c r="R3571" t="s">
        <v>15938</v>
      </c>
      <c r="S3571">
        <v>8</v>
      </c>
      <c r="T3571" t="s">
        <v>203</v>
      </c>
      <c r="U3571" s="2">
        <v>321</v>
      </c>
      <c r="V3571" s="2">
        <v>267</v>
      </c>
      <c r="W3571" s="8">
        <v>6.2209056284384258E-2</v>
      </c>
      <c r="X3571" s="2">
        <v>12529</v>
      </c>
      <c r="Y3571" s="45"/>
      <c r="AC3571" s="1" t="str">
        <f>IF(Table13[[#This Row],[TCS MP]]&gt;=Table13[[#This Row],[BMP]],IF(Table13[[#This Row],[TCS MP]]&lt;=Table13[[#This Row],[EMP]],"Good","EMP"),"BMP")</f>
        <v>EMP</v>
      </c>
    </row>
    <row r="3572" spans="1:29" ht="24" customHeight="1" x14ac:dyDescent="0.25">
      <c r="A3572" t="s">
        <v>13108</v>
      </c>
      <c r="B3572" t="s">
        <v>21074</v>
      </c>
      <c r="C3572">
        <v>7792</v>
      </c>
      <c r="D3572" t="s">
        <v>17074</v>
      </c>
      <c r="E3572" t="s">
        <v>13109</v>
      </c>
      <c r="F3572" s="9">
        <f>Table13[[#This Row],[ToMeasure]]-Table13[[#This Row],[FromMeasure]]</f>
        <v>0.17056863</v>
      </c>
      <c r="G3572" s="5" t="s">
        <v>13110</v>
      </c>
      <c r="H3572" s="35">
        <v>0</v>
      </c>
      <c r="I3572" s="56"/>
      <c r="J3572" t="s">
        <v>923</v>
      </c>
      <c r="K3572" s="58" t="s">
        <v>203</v>
      </c>
      <c r="L3572" s="35">
        <v>0.17056863</v>
      </c>
      <c r="M3572" s="56"/>
      <c r="N3572" t="s">
        <v>13111</v>
      </c>
      <c r="O3572" s="2">
        <v>5024</v>
      </c>
      <c r="P3572" s="2">
        <v>0</v>
      </c>
      <c r="Q3572" s="2">
        <v>5024</v>
      </c>
      <c r="R3572" t="s">
        <v>13112</v>
      </c>
      <c r="S3572">
        <v>19</v>
      </c>
      <c r="T3572" t="s">
        <v>203</v>
      </c>
      <c r="U3572" s="2">
        <v>171</v>
      </c>
      <c r="V3572" s="2">
        <v>140</v>
      </c>
      <c r="W3572" s="8">
        <v>6.1902866242038217E-2</v>
      </c>
      <c r="X3572" s="2">
        <v>6659</v>
      </c>
      <c r="Y3572" s="45"/>
      <c r="AC3572" s="1" t="str">
        <f>IF(Table13[[#This Row],[TCS MP]]&gt;=Table13[[#This Row],[BMP]],IF(Table13[[#This Row],[TCS MP]]&lt;=Table13[[#This Row],[EMP]],"Good","EMP"),"BMP")</f>
        <v>EMP</v>
      </c>
    </row>
    <row r="3573" spans="1:29" ht="24" customHeight="1" x14ac:dyDescent="0.25">
      <c r="A3573" t="s">
        <v>13113</v>
      </c>
      <c r="B3573" t="s">
        <v>21073</v>
      </c>
      <c r="C3573">
        <v>7791</v>
      </c>
      <c r="D3573" t="s">
        <v>17074</v>
      </c>
      <c r="E3573" t="s">
        <v>13114</v>
      </c>
      <c r="F3573" s="9">
        <f>Table13[[#This Row],[ToMeasure]]-Table13[[#This Row],[FromMeasure]]</f>
        <v>0.21147273</v>
      </c>
      <c r="G3573" s="5" t="s">
        <v>13115</v>
      </c>
      <c r="H3573" s="35">
        <v>0</v>
      </c>
      <c r="I3573" s="56"/>
      <c r="J3573" t="s">
        <v>13116</v>
      </c>
      <c r="K3573" s="58" t="s">
        <v>203</v>
      </c>
      <c r="L3573" s="35">
        <v>0.21147273</v>
      </c>
      <c r="M3573" s="56"/>
      <c r="N3573" t="s">
        <v>205</v>
      </c>
      <c r="O3573" s="2">
        <v>4364</v>
      </c>
      <c r="P3573" s="2">
        <v>0</v>
      </c>
      <c r="Q3573" s="2">
        <v>4364</v>
      </c>
      <c r="R3573" t="s">
        <v>13117</v>
      </c>
      <c r="S3573">
        <v>14</v>
      </c>
      <c r="T3573" t="s">
        <v>203</v>
      </c>
      <c r="U3573" s="2">
        <v>149</v>
      </c>
      <c r="V3573" s="2">
        <v>124</v>
      </c>
      <c r="W3573" s="8">
        <v>6.255728689275894E-2</v>
      </c>
      <c r="X3573" s="2">
        <v>5785</v>
      </c>
      <c r="Y3573" s="45"/>
      <c r="AC3573" s="1" t="str">
        <f>IF(Table13[[#This Row],[TCS MP]]&gt;=Table13[[#This Row],[BMP]],IF(Table13[[#This Row],[TCS MP]]&lt;=Table13[[#This Row],[EMP]],"Good","EMP"),"BMP")</f>
        <v>EMP</v>
      </c>
    </row>
    <row r="3574" spans="1:29" ht="24" customHeight="1" x14ac:dyDescent="0.25">
      <c r="A3574" t="s">
        <v>13118</v>
      </c>
      <c r="B3574" t="s">
        <v>21075</v>
      </c>
      <c r="C3574">
        <v>7793</v>
      </c>
      <c r="D3574" t="s">
        <v>17074</v>
      </c>
      <c r="E3574" t="s">
        <v>13119</v>
      </c>
      <c r="F3574" s="9">
        <f>Table13[[#This Row],[ToMeasure]]-Table13[[#This Row],[FromMeasure]]</f>
        <v>0.22134082999999999</v>
      </c>
      <c r="G3574" s="5" t="s">
        <v>13111</v>
      </c>
      <c r="H3574" s="35">
        <v>0</v>
      </c>
      <c r="I3574" s="56"/>
      <c r="J3574" t="s">
        <v>13110</v>
      </c>
      <c r="K3574" s="58" t="s">
        <v>203</v>
      </c>
      <c r="L3574" s="35">
        <v>0.22134082999999999</v>
      </c>
      <c r="M3574" s="56"/>
      <c r="N3574" t="s">
        <v>923</v>
      </c>
      <c r="O3574" s="2">
        <v>7944</v>
      </c>
      <c r="P3574" s="2">
        <v>0</v>
      </c>
      <c r="Q3574" s="2">
        <v>7944</v>
      </c>
      <c r="R3574" t="s">
        <v>13120</v>
      </c>
      <c r="S3574">
        <v>9</v>
      </c>
      <c r="T3574" t="s">
        <v>203</v>
      </c>
      <c r="U3574" s="2">
        <v>246</v>
      </c>
      <c r="V3574" s="2">
        <v>956</v>
      </c>
      <c r="W3574" s="8">
        <v>0.1513091641490433</v>
      </c>
      <c r="X3574" s="2">
        <v>10530</v>
      </c>
      <c r="Y3574" s="45"/>
      <c r="AC3574" s="1" t="str">
        <f>IF(Table13[[#This Row],[TCS MP]]&gt;=Table13[[#This Row],[BMP]],IF(Table13[[#This Row],[TCS MP]]&lt;=Table13[[#This Row],[EMP]],"Good","EMP"),"BMP")</f>
        <v>EMP</v>
      </c>
    </row>
    <row r="3575" spans="1:29" ht="24" customHeight="1" x14ac:dyDescent="0.25">
      <c r="A3575" t="s">
        <v>15939</v>
      </c>
      <c r="B3575" t="s">
        <v>21077</v>
      </c>
      <c r="C3575">
        <v>7800</v>
      </c>
      <c r="D3575" t="s">
        <v>17074</v>
      </c>
      <c r="E3575" t="s">
        <v>15940</v>
      </c>
      <c r="F3575" s="9">
        <f>Table13[[#This Row],[ToMeasure]]-Table13[[#This Row],[FromMeasure]]</f>
        <v>0.18951793</v>
      </c>
      <c r="G3575" s="5" t="s">
        <v>14229</v>
      </c>
      <c r="H3575" s="35">
        <v>0</v>
      </c>
      <c r="I3575" s="56"/>
      <c r="J3575" t="s">
        <v>205</v>
      </c>
      <c r="K3575" s="58" t="s">
        <v>203</v>
      </c>
      <c r="L3575" s="35">
        <v>0.18951793</v>
      </c>
      <c r="M3575" s="56"/>
      <c r="N3575" t="s">
        <v>80</v>
      </c>
      <c r="O3575" s="2">
        <v>17047</v>
      </c>
      <c r="P3575" s="2">
        <v>0</v>
      </c>
      <c r="Q3575" s="2">
        <v>17047</v>
      </c>
      <c r="R3575" t="s">
        <v>15941</v>
      </c>
      <c r="S3575">
        <v>9</v>
      </c>
      <c r="T3575" t="s">
        <v>203</v>
      </c>
      <c r="U3575" s="2">
        <v>580</v>
      </c>
      <c r="V3575" s="2">
        <v>482</v>
      </c>
      <c r="W3575" s="8">
        <v>6.2298351616120136E-2</v>
      </c>
      <c r="X3575" s="2">
        <v>22596</v>
      </c>
      <c r="Y3575" s="45"/>
      <c r="AC3575" s="1" t="str">
        <f>IF(Table13[[#This Row],[TCS MP]]&gt;=Table13[[#This Row],[BMP]],IF(Table13[[#This Row],[TCS MP]]&lt;=Table13[[#This Row],[EMP]],"Good","EMP"),"BMP")</f>
        <v>EMP</v>
      </c>
    </row>
    <row r="3576" spans="1:29" ht="24" customHeight="1" x14ac:dyDescent="0.25">
      <c r="A3576" t="s">
        <v>13121</v>
      </c>
      <c r="B3576" t="s">
        <v>21078</v>
      </c>
      <c r="C3576">
        <v>7803</v>
      </c>
      <c r="D3576" t="s">
        <v>17074</v>
      </c>
      <c r="E3576" t="s">
        <v>13122</v>
      </c>
      <c r="F3576" s="9">
        <f>Table13[[#This Row],[ToMeasure]]-Table13[[#This Row],[FromMeasure]]</f>
        <v>0.19033068</v>
      </c>
      <c r="G3576" s="5" t="s">
        <v>13123</v>
      </c>
      <c r="H3576" s="35">
        <v>0</v>
      </c>
      <c r="I3576" s="56"/>
      <c r="J3576" t="s">
        <v>80</v>
      </c>
      <c r="K3576" s="58" t="s">
        <v>203</v>
      </c>
      <c r="L3576" s="35">
        <v>0.19033068</v>
      </c>
      <c r="M3576" s="56"/>
      <c r="N3576" t="s">
        <v>923</v>
      </c>
      <c r="O3576" s="2">
        <v>13145</v>
      </c>
      <c r="P3576" s="2">
        <v>0</v>
      </c>
      <c r="Q3576" s="2">
        <v>13145</v>
      </c>
      <c r="R3576" t="s">
        <v>13124</v>
      </c>
      <c r="S3576">
        <v>8</v>
      </c>
      <c r="T3576" t="s">
        <v>203</v>
      </c>
      <c r="U3576" s="2">
        <v>449</v>
      </c>
      <c r="V3576" s="2">
        <v>372</v>
      </c>
      <c r="W3576" s="8">
        <v>6.2457208063902626E-2</v>
      </c>
      <c r="X3576" s="2">
        <v>17424</v>
      </c>
      <c r="Y3576" s="45"/>
      <c r="AC3576" s="1" t="str">
        <f>IF(Table13[[#This Row],[TCS MP]]&gt;=Table13[[#This Row],[BMP]],IF(Table13[[#This Row],[TCS MP]]&lt;=Table13[[#This Row],[EMP]],"Good","EMP"),"BMP")</f>
        <v>EMP</v>
      </c>
    </row>
    <row r="3577" spans="1:29" ht="24" customHeight="1" x14ac:dyDescent="0.25">
      <c r="A3577" t="s">
        <v>13125</v>
      </c>
      <c r="B3577" t="s">
        <v>21080</v>
      </c>
      <c r="C3577">
        <v>7810</v>
      </c>
      <c r="D3577" t="s">
        <v>17074</v>
      </c>
      <c r="E3577" t="s">
        <v>1455</v>
      </c>
      <c r="F3577" s="9">
        <f>Table13[[#This Row],[ToMeasure]]-Table13[[#This Row],[FromMeasure]]</f>
        <v>0.23965043</v>
      </c>
      <c r="G3577" s="5" t="s">
        <v>1452</v>
      </c>
      <c r="H3577" s="35">
        <v>0</v>
      </c>
      <c r="I3577" s="56"/>
      <c r="J3577" t="s">
        <v>205</v>
      </c>
      <c r="K3577" s="58" t="s">
        <v>203</v>
      </c>
      <c r="L3577" s="35">
        <v>0.23965043</v>
      </c>
      <c r="M3577" s="56"/>
      <c r="N3577" t="s">
        <v>13126</v>
      </c>
      <c r="O3577" s="2">
        <v>9408</v>
      </c>
      <c r="P3577" s="2">
        <v>0</v>
      </c>
      <c r="Q3577" s="2">
        <v>9408</v>
      </c>
      <c r="R3577" t="s">
        <v>13127</v>
      </c>
      <c r="S3577">
        <v>9</v>
      </c>
      <c r="T3577" t="s">
        <v>203</v>
      </c>
      <c r="U3577" s="2">
        <v>321</v>
      </c>
      <c r="V3577" s="2">
        <v>266</v>
      </c>
      <c r="W3577" s="8">
        <v>6.2393707482993201E-2</v>
      </c>
      <c r="X3577" s="2">
        <v>12471</v>
      </c>
      <c r="Y3577" s="45"/>
      <c r="AC3577" s="1" t="str">
        <f>IF(Table13[[#This Row],[TCS MP]]&gt;=Table13[[#This Row],[BMP]],IF(Table13[[#This Row],[TCS MP]]&lt;=Table13[[#This Row],[EMP]],"Good","EMP"),"BMP")</f>
        <v>EMP</v>
      </c>
    </row>
    <row r="3578" spans="1:29" ht="24" customHeight="1" x14ac:dyDescent="0.25">
      <c r="A3578" t="s">
        <v>13128</v>
      </c>
      <c r="B3578" t="s">
        <v>21082</v>
      </c>
      <c r="C3578">
        <v>7812</v>
      </c>
      <c r="D3578" t="s">
        <v>17074</v>
      </c>
      <c r="E3578" t="s">
        <v>13129</v>
      </c>
      <c r="F3578" s="9">
        <f>Table13[[#This Row],[ToMeasure]]-Table13[[#This Row],[FromMeasure]]</f>
        <v>0.31535684000000003</v>
      </c>
      <c r="G3578" s="5" t="s">
        <v>5627</v>
      </c>
      <c r="H3578" s="35">
        <v>0</v>
      </c>
      <c r="I3578" s="56"/>
      <c r="J3578" t="s">
        <v>923</v>
      </c>
      <c r="K3578" s="58" t="s">
        <v>203</v>
      </c>
      <c r="L3578" s="35">
        <v>0.31535684000000003</v>
      </c>
      <c r="M3578" s="56"/>
      <c r="N3578" t="s">
        <v>5626</v>
      </c>
      <c r="O3578" s="2">
        <v>6969</v>
      </c>
      <c r="P3578" s="2">
        <v>0</v>
      </c>
      <c r="Q3578" s="2">
        <v>6969</v>
      </c>
      <c r="R3578" t="s">
        <v>13130</v>
      </c>
      <c r="S3578">
        <v>31</v>
      </c>
      <c r="T3578" t="s">
        <v>203</v>
      </c>
      <c r="U3578" s="2">
        <v>235</v>
      </c>
      <c r="V3578" s="2">
        <v>194</v>
      </c>
      <c r="W3578" s="8">
        <v>6.1558329746018083E-2</v>
      </c>
      <c r="X3578" s="2">
        <v>9238</v>
      </c>
      <c r="Y3578" s="45"/>
      <c r="AC3578" s="1" t="str">
        <f>IF(Table13[[#This Row],[TCS MP]]&gt;=Table13[[#This Row],[BMP]],IF(Table13[[#This Row],[TCS MP]]&lt;=Table13[[#This Row],[EMP]],"Good","EMP"),"BMP")</f>
        <v>EMP</v>
      </c>
    </row>
    <row r="3579" spans="1:29" ht="24" customHeight="1" x14ac:dyDescent="0.25">
      <c r="A3579" t="s">
        <v>13131</v>
      </c>
      <c r="B3579" t="s">
        <v>21081</v>
      </c>
      <c r="C3579">
        <v>7811</v>
      </c>
      <c r="D3579" t="s">
        <v>17074</v>
      </c>
      <c r="E3579" t="s">
        <v>13132</v>
      </c>
      <c r="F3579" s="9">
        <f>Table13[[#This Row],[ToMeasure]]-Table13[[#This Row],[FromMeasure]]</f>
        <v>0.28680197000000002</v>
      </c>
      <c r="G3579" s="5" t="s">
        <v>13126</v>
      </c>
      <c r="H3579" s="35">
        <v>0</v>
      </c>
      <c r="I3579" s="56"/>
      <c r="J3579" t="s">
        <v>1452</v>
      </c>
      <c r="K3579" s="58" t="s">
        <v>203</v>
      </c>
      <c r="L3579" s="35">
        <v>0.28680197000000002</v>
      </c>
      <c r="M3579" s="56"/>
      <c r="N3579" t="s">
        <v>205</v>
      </c>
      <c r="O3579" s="2">
        <v>4955</v>
      </c>
      <c r="P3579" s="2">
        <v>0</v>
      </c>
      <c r="Q3579" s="2">
        <v>4955</v>
      </c>
      <c r="R3579" t="s">
        <v>13133</v>
      </c>
      <c r="S3579">
        <v>21</v>
      </c>
      <c r="T3579" t="s">
        <v>203</v>
      </c>
      <c r="U3579" s="2">
        <v>153</v>
      </c>
      <c r="V3579" s="2">
        <v>595</v>
      </c>
      <c r="W3579" s="8">
        <v>0.15095862764883955</v>
      </c>
      <c r="X3579" s="2">
        <v>6568</v>
      </c>
      <c r="Y3579" s="45"/>
      <c r="AC3579" s="1" t="str">
        <f>IF(Table13[[#This Row],[TCS MP]]&gt;=Table13[[#This Row],[BMP]],IF(Table13[[#This Row],[TCS MP]]&lt;=Table13[[#This Row],[EMP]],"Good","EMP"),"BMP")</f>
        <v>EMP</v>
      </c>
    </row>
    <row r="3580" spans="1:29" ht="24" customHeight="1" x14ac:dyDescent="0.25">
      <c r="A3580" t="s">
        <v>5625</v>
      </c>
      <c r="B3580" t="s">
        <v>21083</v>
      </c>
      <c r="C3580">
        <v>7813</v>
      </c>
      <c r="D3580" t="s">
        <v>17074</v>
      </c>
      <c r="E3580" t="s">
        <v>1458</v>
      </c>
      <c r="F3580" s="9">
        <f>Table13[[#This Row],[ToMeasure]]-Table13[[#This Row],[FromMeasure]]</f>
        <v>0.23531351</v>
      </c>
      <c r="G3580" s="5" t="s">
        <v>5626</v>
      </c>
      <c r="H3580" s="35">
        <v>0</v>
      </c>
      <c r="I3580" s="56"/>
      <c r="J3580" t="s">
        <v>5627</v>
      </c>
      <c r="K3580" s="58" t="s">
        <v>203</v>
      </c>
      <c r="L3580" s="35">
        <v>0.23531351</v>
      </c>
      <c r="M3580" s="56"/>
      <c r="N3580" t="s">
        <v>923</v>
      </c>
      <c r="O3580" s="2">
        <v>10447</v>
      </c>
      <c r="P3580" s="2">
        <v>0</v>
      </c>
      <c r="Q3580" s="2">
        <v>10447</v>
      </c>
      <c r="R3580" t="s">
        <v>5628</v>
      </c>
      <c r="S3580">
        <v>8</v>
      </c>
      <c r="T3580" t="s">
        <v>203</v>
      </c>
      <c r="U3580" s="2">
        <v>324</v>
      </c>
      <c r="V3580" s="2">
        <v>1261</v>
      </c>
      <c r="W3580" s="8">
        <v>0.1517181966114674</v>
      </c>
      <c r="X3580" s="2">
        <v>13848</v>
      </c>
      <c r="Y3580" s="45"/>
      <c r="AC3580" s="1" t="str">
        <f>IF(Table13[[#This Row],[TCS MP]]&gt;=Table13[[#This Row],[BMP]],IF(Table13[[#This Row],[TCS MP]]&lt;=Table13[[#This Row],[EMP]],"Good","EMP"),"BMP")</f>
        <v>EMP</v>
      </c>
    </row>
    <row r="3581" spans="1:29" ht="24" customHeight="1" x14ac:dyDescent="0.25">
      <c r="A3581" t="s">
        <v>15942</v>
      </c>
      <c r="B3581" t="s">
        <v>21106</v>
      </c>
      <c r="C3581">
        <v>7870</v>
      </c>
      <c r="D3581" t="s">
        <v>17074</v>
      </c>
      <c r="E3581" t="s">
        <v>15943</v>
      </c>
      <c r="F3581" s="9">
        <f>Table13[[#This Row],[ToMeasure]]-Table13[[#This Row],[FromMeasure]]</f>
        <v>0.33732679999999998</v>
      </c>
      <c r="G3581" s="5" t="s">
        <v>15944</v>
      </c>
      <c r="H3581" s="35">
        <v>0</v>
      </c>
      <c r="I3581" s="56"/>
      <c r="J3581" t="s">
        <v>205</v>
      </c>
      <c r="K3581" s="58" t="s">
        <v>203</v>
      </c>
      <c r="L3581" s="35">
        <v>0.33732679999999998</v>
      </c>
      <c r="M3581" s="56"/>
      <c r="N3581" t="s">
        <v>1939</v>
      </c>
      <c r="O3581" s="2">
        <v>15835</v>
      </c>
      <c r="P3581" s="2">
        <v>0</v>
      </c>
      <c r="Q3581" s="2">
        <v>15835</v>
      </c>
      <c r="R3581" t="s">
        <v>15945</v>
      </c>
      <c r="S3581">
        <v>14</v>
      </c>
      <c r="T3581" t="s">
        <v>203</v>
      </c>
      <c r="U3581" s="2">
        <v>536</v>
      </c>
      <c r="V3581" s="2">
        <v>444</v>
      </c>
      <c r="W3581" s="8">
        <v>6.1888222292390271E-2</v>
      </c>
      <c r="X3581" s="2">
        <v>20990</v>
      </c>
      <c r="Y3581" s="45"/>
      <c r="AC3581" s="1" t="str">
        <f>IF(Table13[[#This Row],[TCS MP]]&gt;=Table13[[#This Row],[BMP]],IF(Table13[[#This Row],[TCS MP]]&lt;=Table13[[#This Row],[EMP]],"Good","EMP"),"BMP")</f>
        <v>EMP</v>
      </c>
    </row>
    <row r="3582" spans="1:29" ht="24" customHeight="1" x14ac:dyDescent="0.25">
      <c r="A3582" t="s">
        <v>5629</v>
      </c>
      <c r="B3582" t="s">
        <v>21107</v>
      </c>
      <c r="C3582">
        <v>7873</v>
      </c>
      <c r="D3582" t="s">
        <v>17074</v>
      </c>
      <c r="E3582" t="s">
        <v>5630</v>
      </c>
      <c r="F3582" s="9">
        <f>Table13[[#This Row],[ToMeasure]]-Table13[[#This Row],[FromMeasure]]</f>
        <v>0.51294211000000001</v>
      </c>
      <c r="G3582" s="5" t="s">
        <v>5631</v>
      </c>
      <c r="H3582" s="35">
        <v>0</v>
      </c>
      <c r="I3582" s="56"/>
      <c r="J3582" t="s">
        <v>1939</v>
      </c>
      <c r="K3582" s="58" t="s">
        <v>203</v>
      </c>
      <c r="L3582" s="35">
        <v>0.51294211000000001</v>
      </c>
      <c r="M3582" s="56"/>
      <c r="N3582" t="s">
        <v>923</v>
      </c>
      <c r="O3582" s="2">
        <v>13218</v>
      </c>
      <c r="P3582" s="2">
        <v>0</v>
      </c>
      <c r="Q3582" s="2">
        <v>13218</v>
      </c>
      <c r="R3582" t="s">
        <v>5632</v>
      </c>
      <c r="S3582">
        <v>14</v>
      </c>
      <c r="T3582" t="s">
        <v>203</v>
      </c>
      <c r="U3582" s="2">
        <v>410</v>
      </c>
      <c r="V3582" s="2">
        <v>1593</v>
      </c>
      <c r="W3582" s="8">
        <v>0.15153578453623845</v>
      </c>
      <c r="X3582" s="2">
        <v>17521</v>
      </c>
      <c r="Y3582" s="45"/>
      <c r="AC3582" s="1" t="str">
        <f>IF(Table13[[#This Row],[TCS MP]]&gt;=Table13[[#This Row],[BMP]],IF(Table13[[#This Row],[TCS MP]]&lt;=Table13[[#This Row],[EMP]],"Good","EMP"),"BMP")</f>
        <v>EMP</v>
      </c>
    </row>
    <row r="3583" spans="1:29" ht="24" customHeight="1" x14ac:dyDescent="0.25">
      <c r="A3583" t="s">
        <v>15946</v>
      </c>
      <c r="B3583" t="s">
        <v>21110</v>
      </c>
      <c r="C3583">
        <v>7882</v>
      </c>
      <c r="D3583" t="s">
        <v>17074</v>
      </c>
      <c r="E3583" t="s">
        <v>15947</v>
      </c>
      <c r="F3583" s="9">
        <f>Table13[[#This Row],[ToMeasure]]-Table13[[#This Row],[FromMeasure]]</f>
        <v>0.43368319999999999</v>
      </c>
      <c r="G3583" s="5" t="s">
        <v>15948</v>
      </c>
      <c r="H3583" s="35">
        <v>0</v>
      </c>
      <c r="I3583" s="56"/>
      <c r="J3583" t="s">
        <v>923</v>
      </c>
      <c r="K3583" s="58" t="s">
        <v>203</v>
      </c>
      <c r="L3583" s="35">
        <v>0.43368319999999999</v>
      </c>
      <c r="M3583" s="56"/>
      <c r="N3583" t="s">
        <v>114</v>
      </c>
      <c r="O3583" s="2">
        <v>4966</v>
      </c>
      <c r="P3583" s="2">
        <v>0</v>
      </c>
      <c r="Q3583" s="2">
        <v>4966</v>
      </c>
      <c r="R3583" t="s">
        <v>15949</v>
      </c>
      <c r="S3583">
        <v>12</v>
      </c>
      <c r="T3583" t="s">
        <v>203</v>
      </c>
      <c r="U3583" s="2">
        <v>168</v>
      </c>
      <c r="V3583" s="2">
        <v>138</v>
      </c>
      <c r="W3583" s="8">
        <v>6.1619009262988321E-2</v>
      </c>
      <c r="X3583" s="2">
        <v>6583</v>
      </c>
      <c r="Y3583" s="45"/>
      <c r="AC3583" s="1" t="str">
        <f>IF(Table13[[#This Row],[TCS MP]]&gt;=Table13[[#This Row],[BMP]],IF(Table13[[#This Row],[TCS MP]]&lt;=Table13[[#This Row],[EMP]],"Good","EMP"),"BMP")</f>
        <v>EMP</v>
      </c>
    </row>
    <row r="3584" spans="1:29" ht="24" customHeight="1" x14ac:dyDescent="0.25">
      <c r="A3584" t="s">
        <v>5633</v>
      </c>
      <c r="B3584" t="s">
        <v>21109</v>
      </c>
      <c r="C3584">
        <v>7881</v>
      </c>
      <c r="D3584" t="s">
        <v>17074</v>
      </c>
      <c r="E3584" t="s">
        <v>5634</v>
      </c>
      <c r="F3584" s="9">
        <f>Table13[[#This Row],[ToMeasure]]-Table13[[#This Row],[FromMeasure]]</f>
        <v>0.32628840999999997</v>
      </c>
      <c r="G3584" s="5" t="s">
        <v>5635</v>
      </c>
      <c r="H3584" s="35">
        <v>0</v>
      </c>
      <c r="I3584" s="56"/>
      <c r="J3584" t="s">
        <v>114</v>
      </c>
      <c r="K3584" s="58" t="s">
        <v>203</v>
      </c>
      <c r="L3584" s="35">
        <v>0.32628840999999997</v>
      </c>
      <c r="M3584" s="56"/>
      <c r="N3584" t="s">
        <v>205</v>
      </c>
      <c r="O3584" s="2">
        <v>4406</v>
      </c>
      <c r="P3584" s="2">
        <v>0</v>
      </c>
      <c r="Q3584" s="2">
        <v>4406</v>
      </c>
      <c r="R3584" t="s">
        <v>5636</v>
      </c>
      <c r="S3584">
        <v>13</v>
      </c>
      <c r="T3584" t="s">
        <v>203</v>
      </c>
      <c r="U3584" s="2">
        <v>136</v>
      </c>
      <c r="V3584" s="2">
        <v>529</v>
      </c>
      <c r="W3584" s="8">
        <v>0.15093054925102134</v>
      </c>
      <c r="X3584" s="2">
        <v>5840</v>
      </c>
      <c r="Y3584" s="45"/>
      <c r="AC3584" s="1" t="str">
        <f>IF(Table13[[#This Row],[TCS MP]]&gt;=Table13[[#This Row],[BMP]],IF(Table13[[#This Row],[TCS MP]]&lt;=Table13[[#This Row],[EMP]],"Good","EMP"),"BMP")</f>
        <v>EMP</v>
      </c>
    </row>
    <row r="3585" spans="1:29" ht="24" customHeight="1" x14ac:dyDescent="0.25">
      <c r="A3585" t="s">
        <v>5637</v>
      </c>
      <c r="B3585" t="s">
        <v>21113</v>
      </c>
      <c r="C3585">
        <v>7900</v>
      </c>
      <c r="D3585" t="s">
        <v>17074</v>
      </c>
      <c r="E3585" t="s">
        <v>5638</v>
      </c>
      <c r="F3585" s="9">
        <f>Table13[[#This Row],[ToMeasure]]-Table13[[#This Row],[FromMeasure]]</f>
        <v>0.32906115000000002</v>
      </c>
      <c r="G3585" s="5" t="s">
        <v>5639</v>
      </c>
      <c r="H3585" s="35">
        <v>0</v>
      </c>
      <c r="I3585" s="56"/>
      <c r="J3585" t="s">
        <v>205</v>
      </c>
      <c r="K3585" s="58" t="s">
        <v>203</v>
      </c>
      <c r="L3585" s="35">
        <v>0.32906115000000002</v>
      </c>
      <c r="M3585" s="56"/>
      <c r="N3585" t="s">
        <v>5640</v>
      </c>
      <c r="O3585" s="2">
        <v>3839</v>
      </c>
      <c r="P3585" s="2">
        <v>0</v>
      </c>
      <c r="Q3585" s="2">
        <v>3839</v>
      </c>
      <c r="R3585" t="s">
        <v>5641</v>
      </c>
      <c r="S3585">
        <v>13</v>
      </c>
      <c r="T3585" t="s">
        <v>203</v>
      </c>
      <c r="U3585" s="2">
        <v>129</v>
      </c>
      <c r="V3585" s="2">
        <v>107</v>
      </c>
      <c r="W3585" s="8">
        <v>6.1474342276634543E-2</v>
      </c>
      <c r="X3585" s="2">
        <v>5089</v>
      </c>
      <c r="Y3585" s="45"/>
      <c r="AC3585" s="1" t="str">
        <f>IF(Table13[[#This Row],[TCS MP]]&gt;=Table13[[#This Row],[BMP]],IF(Table13[[#This Row],[TCS MP]]&lt;=Table13[[#This Row],[EMP]],"Good","EMP"),"BMP")</f>
        <v>EMP</v>
      </c>
    </row>
    <row r="3586" spans="1:29" ht="24" customHeight="1" x14ac:dyDescent="0.25">
      <c r="A3586" t="s">
        <v>5642</v>
      </c>
      <c r="B3586" t="s">
        <v>21115</v>
      </c>
      <c r="C3586">
        <v>7902</v>
      </c>
      <c r="D3586" t="s">
        <v>17074</v>
      </c>
      <c r="E3586" t="s">
        <v>5643</v>
      </c>
      <c r="F3586" s="9">
        <f>Table13[[#This Row],[ToMeasure]]-Table13[[#This Row],[FromMeasure]]</f>
        <v>0.25576336</v>
      </c>
      <c r="G3586" s="5" t="s">
        <v>5644</v>
      </c>
      <c r="H3586" s="35">
        <v>0</v>
      </c>
      <c r="I3586" s="56"/>
      <c r="J3586" t="s">
        <v>923</v>
      </c>
      <c r="K3586" s="58" t="s">
        <v>203</v>
      </c>
      <c r="L3586" s="35">
        <v>0.25576336</v>
      </c>
      <c r="M3586" s="56"/>
      <c r="N3586" t="s">
        <v>5645</v>
      </c>
      <c r="O3586" s="2">
        <v>1593</v>
      </c>
      <c r="P3586" s="2">
        <v>0</v>
      </c>
      <c r="Q3586" s="2">
        <v>1593</v>
      </c>
      <c r="R3586" t="s">
        <v>5646</v>
      </c>
      <c r="S3586">
        <v>10</v>
      </c>
      <c r="T3586" t="s">
        <v>203</v>
      </c>
      <c r="U3586" s="2">
        <v>53</v>
      </c>
      <c r="V3586" s="2">
        <v>44</v>
      </c>
      <c r="W3586" s="8">
        <v>6.0891399874450719E-2</v>
      </c>
      <c r="X3586" s="2">
        <v>2112</v>
      </c>
      <c r="Y3586" s="45"/>
      <c r="AC3586" s="1" t="str">
        <f>IF(Table13[[#This Row],[TCS MP]]&gt;=Table13[[#This Row],[BMP]],IF(Table13[[#This Row],[TCS MP]]&lt;=Table13[[#This Row],[EMP]],"Good","EMP"),"BMP")</f>
        <v>EMP</v>
      </c>
    </row>
    <row r="3587" spans="1:29" ht="24" customHeight="1" x14ac:dyDescent="0.25">
      <c r="A3587" t="s">
        <v>15950</v>
      </c>
      <c r="B3587" t="s">
        <v>21114</v>
      </c>
      <c r="C3587">
        <v>7901</v>
      </c>
      <c r="D3587" t="s">
        <v>17074</v>
      </c>
      <c r="E3587" t="s">
        <v>15951</v>
      </c>
      <c r="F3587" s="9">
        <f>Table13[[#This Row],[ToMeasure]]-Table13[[#This Row],[FromMeasure]]</f>
        <v>0.2206014</v>
      </c>
      <c r="G3587" s="5" t="s">
        <v>5640</v>
      </c>
      <c r="H3587" s="35">
        <v>0</v>
      </c>
      <c r="I3587" s="56"/>
      <c r="J3587" t="s">
        <v>5639</v>
      </c>
      <c r="K3587" s="58" t="s">
        <v>203</v>
      </c>
      <c r="L3587" s="35">
        <v>0.2206014</v>
      </c>
      <c r="M3587" s="56"/>
      <c r="N3587" t="s">
        <v>205</v>
      </c>
      <c r="O3587" s="2">
        <v>1556</v>
      </c>
      <c r="P3587" s="2">
        <v>0</v>
      </c>
      <c r="Q3587" s="2">
        <v>1556</v>
      </c>
      <c r="R3587" t="s">
        <v>15952</v>
      </c>
      <c r="S3587">
        <v>9</v>
      </c>
      <c r="T3587" t="s">
        <v>203</v>
      </c>
      <c r="U3587" s="2">
        <v>52</v>
      </c>
      <c r="V3587" s="2">
        <v>44</v>
      </c>
      <c r="W3587" s="8">
        <v>6.1696658097686374E-2</v>
      </c>
      <c r="X3587" s="2">
        <v>2063</v>
      </c>
      <c r="Y3587" s="45"/>
      <c r="AC3587" s="1" t="str">
        <f>IF(Table13[[#This Row],[TCS MP]]&gt;=Table13[[#This Row],[BMP]],IF(Table13[[#This Row],[TCS MP]]&lt;=Table13[[#This Row],[EMP]],"Good","EMP"),"BMP")</f>
        <v>EMP</v>
      </c>
    </row>
    <row r="3588" spans="1:29" ht="24" customHeight="1" x14ac:dyDescent="0.25">
      <c r="A3588" t="s">
        <v>5647</v>
      </c>
      <c r="B3588" t="s">
        <v>21116</v>
      </c>
      <c r="C3588">
        <v>7903</v>
      </c>
      <c r="D3588" t="s">
        <v>17074</v>
      </c>
      <c r="E3588" t="s">
        <v>5648</v>
      </c>
      <c r="F3588" s="9">
        <f>Table13[[#This Row],[ToMeasure]]-Table13[[#This Row],[FromMeasure]]</f>
        <v>0.31021861000000001</v>
      </c>
      <c r="G3588" s="5" t="s">
        <v>5645</v>
      </c>
      <c r="H3588" s="35">
        <v>0</v>
      </c>
      <c r="I3588" s="56"/>
      <c r="J3588" t="s">
        <v>5644</v>
      </c>
      <c r="K3588" s="58" t="s">
        <v>203</v>
      </c>
      <c r="L3588" s="35">
        <v>0.31021861000000001</v>
      </c>
      <c r="M3588" s="56"/>
      <c r="N3588" t="s">
        <v>923</v>
      </c>
      <c r="O3588" s="2">
        <v>3252</v>
      </c>
      <c r="P3588" s="2">
        <v>0</v>
      </c>
      <c r="Q3588" s="2">
        <v>3252</v>
      </c>
      <c r="R3588" t="s">
        <v>5649</v>
      </c>
      <c r="S3588">
        <v>16</v>
      </c>
      <c r="T3588" t="s">
        <v>203</v>
      </c>
      <c r="U3588" s="2">
        <v>101</v>
      </c>
      <c r="V3588" s="2">
        <v>393</v>
      </c>
      <c r="W3588" s="8">
        <v>0.15190651906519065</v>
      </c>
      <c r="X3588" s="2">
        <v>4311</v>
      </c>
      <c r="Y3588" s="45"/>
      <c r="AC3588" s="1" t="str">
        <f>IF(Table13[[#This Row],[TCS MP]]&gt;=Table13[[#This Row],[BMP]],IF(Table13[[#This Row],[TCS MP]]&lt;=Table13[[#This Row],[EMP]],"Good","EMP"),"BMP")</f>
        <v>EMP</v>
      </c>
    </row>
    <row r="3589" spans="1:29" ht="24" customHeight="1" x14ac:dyDescent="0.25">
      <c r="A3589" t="s">
        <v>9776</v>
      </c>
      <c r="B3589" t="s">
        <v>21120</v>
      </c>
      <c r="C3589">
        <v>7920</v>
      </c>
      <c r="D3589" t="s">
        <v>17074</v>
      </c>
      <c r="E3589" t="s">
        <v>9777</v>
      </c>
      <c r="F3589" s="9">
        <f>Table13[[#This Row],[ToMeasure]]-Table13[[#This Row],[FromMeasure]]</f>
        <v>0.29359771000000001</v>
      </c>
      <c r="G3589" s="5" t="s">
        <v>9778</v>
      </c>
      <c r="H3589" s="35">
        <v>0</v>
      </c>
      <c r="I3589" s="56"/>
      <c r="J3589" t="s">
        <v>205</v>
      </c>
      <c r="K3589" s="58" t="s">
        <v>203</v>
      </c>
      <c r="L3589" s="35">
        <v>0.29359771000000001</v>
      </c>
      <c r="M3589" s="56"/>
      <c r="N3589" t="s">
        <v>9779</v>
      </c>
      <c r="O3589" s="2">
        <v>5853</v>
      </c>
      <c r="P3589" s="2">
        <v>0</v>
      </c>
      <c r="Q3589" s="2">
        <v>5853</v>
      </c>
      <c r="R3589" t="s">
        <v>9780</v>
      </c>
      <c r="S3589">
        <v>9</v>
      </c>
      <c r="T3589" t="s">
        <v>203</v>
      </c>
      <c r="U3589" s="2">
        <v>197</v>
      </c>
      <c r="V3589" s="2">
        <v>164</v>
      </c>
      <c r="W3589" s="8">
        <v>6.1677772082692636E-2</v>
      </c>
      <c r="X3589" s="2">
        <v>7758</v>
      </c>
      <c r="Y3589" s="45"/>
      <c r="AC3589" s="1" t="str">
        <f>IF(Table13[[#This Row],[TCS MP]]&gt;=Table13[[#This Row],[BMP]],IF(Table13[[#This Row],[TCS MP]]&lt;=Table13[[#This Row],[EMP]],"Good","EMP"),"BMP")</f>
        <v>EMP</v>
      </c>
    </row>
    <row r="3590" spans="1:29" ht="24" customHeight="1" x14ac:dyDescent="0.25">
      <c r="A3590" t="s">
        <v>13134</v>
      </c>
      <c r="B3590" t="s">
        <v>21122</v>
      </c>
      <c r="C3590">
        <v>7922</v>
      </c>
      <c r="D3590" t="s">
        <v>17074</v>
      </c>
      <c r="E3590" t="s">
        <v>13135</v>
      </c>
      <c r="F3590" s="9">
        <f>Table13[[#This Row],[ToMeasure]]-Table13[[#This Row],[FromMeasure]]</f>
        <v>0.23410924</v>
      </c>
      <c r="G3590" s="5" t="s">
        <v>13136</v>
      </c>
      <c r="H3590" s="35">
        <v>0</v>
      </c>
      <c r="I3590" s="56"/>
      <c r="J3590" t="s">
        <v>923</v>
      </c>
      <c r="K3590" s="58" t="s">
        <v>203</v>
      </c>
      <c r="L3590" s="35">
        <v>0.23410924</v>
      </c>
      <c r="M3590" s="56"/>
      <c r="N3590" t="s">
        <v>13137</v>
      </c>
      <c r="O3590" s="2">
        <v>2194</v>
      </c>
      <c r="P3590" s="2">
        <v>0</v>
      </c>
      <c r="Q3590" s="2">
        <v>2194</v>
      </c>
      <c r="R3590" t="s">
        <v>13138</v>
      </c>
      <c r="S3590">
        <v>15</v>
      </c>
      <c r="T3590" t="s">
        <v>203</v>
      </c>
      <c r="U3590" s="2">
        <v>74</v>
      </c>
      <c r="V3590" s="2">
        <v>61</v>
      </c>
      <c r="W3590" s="8">
        <v>6.1531449407474931E-2</v>
      </c>
      <c r="X3590" s="2">
        <v>2908</v>
      </c>
      <c r="Y3590" s="45"/>
      <c r="AC3590" s="1" t="str">
        <f>IF(Table13[[#This Row],[TCS MP]]&gt;=Table13[[#This Row],[BMP]],IF(Table13[[#This Row],[TCS MP]]&lt;=Table13[[#This Row],[EMP]],"Good","EMP"),"BMP")</f>
        <v>EMP</v>
      </c>
    </row>
    <row r="3591" spans="1:29" ht="24" customHeight="1" x14ac:dyDescent="0.25">
      <c r="A3591" t="s">
        <v>13139</v>
      </c>
      <c r="B3591" t="s">
        <v>21121</v>
      </c>
      <c r="C3591">
        <v>7921</v>
      </c>
      <c r="D3591" t="s">
        <v>17074</v>
      </c>
      <c r="E3591" t="s">
        <v>13140</v>
      </c>
      <c r="F3591" s="9">
        <f>Table13[[#This Row],[ToMeasure]]-Table13[[#This Row],[FromMeasure]]</f>
        <v>0.24246709999999999</v>
      </c>
      <c r="G3591" s="5" t="s">
        <v>9779</v>
      </c>
      <c r="H3591" s="35">
        <v>0</v>
      </c>
      <c r="I3591" s="56"/>
      <c r="J3591" t="s">
        <v>9778</v>
      </c>
      <c r="K3591" s="58" t="s">
        <v>203</v>
      </c>
      <c r="L3591" s="35">
        <v>0.24246709999999999</v>
      </c>
      <c r="M3591" s="56"/>
      <c r="N3591" t="s">
        <v>205</v>
      </c>
      <c r="O3591" s="2">
        <v>2007</v>
      </c>
      <c r="P3591" s="2">
        <v>0</v>
      </c>
      <c r="Q3591" s="2">
        <v>2007</v>
      </c>
      <c r="R3591" t="s">
        <v>13141</v>
      </c>
      <c r="S3591">
        <v>15</v>
      </c>
      <c r="T3591" t="s">
        <v>203</v>
      </c>
      <c r="U3591" s="2">
        <v>61</v>
      </c>
      <c r="V3591" s="2">
        <v>240</v>
      </c>
      <c r="W3591" s="8">
        <v>0.14997508719481814</v>
      </c>
      <c r="X3591" s="2">
        <v>2660</v>
      </c>
      <c r="Y3591" s="45"/>
      <c r="AC3591" s="1" t="str">
        <f>IF(Table13[[#This Row],[TCS MP]]&gt;=Table13[[#This Row],[BMP]],IF(Table13[[#This Row],[TCS MP]]&lt;=Table13[[#This Row],[EMP]],"Good","EMP"),"BMP")</f>
        <v>EMP</v>
      </c>
    </row>
    <row r="3592" spans="1:29" ht="24" customHeight="1" x14ac:dyDescent="0.25">
      <c r="A3592" t="s">
        <v>13142</v>
      </c>
      <c r="B3592" t="s">
        <v>21123</v>
      </c>
      <c r="C3592">
        <v>7923</v>
      </c>
      <c r="D3592" t="s">
        <v>17074</v>
      </c>
      <c r="E3592" t="s">
        <v>13143</v>
      </c>
      <c r="F3592" s="9">
        <f>Table13[[#This Row],[ToMeasure]]-Table13[[#This Row],[FromMeasure]]</f>
        <v>0.28468763000000002</v>
      </c>
      <c r="G3592" s="5" t="s">
        <v>13137</v>
      </c>
      <c r="H3592" s="35">
        <v>0</v>
      </c>
      <c r="I3592" s="56"/>
      <c r="J3592" t="s">
        <v>13136</v>
      </c>
      <c r="K3592" s="58" t="s">
        <v>203</v>
      </c>
      <c r="L3592" s="35">
        <v>0.28468763000000002</v>
      </c>
      <c r="M3592" s="56"/>
      <c r="N3592" t="s">
        <v>923</v>
      </c>
      <c r="O3592" s="2">
        <v>5190</v>
      </c>
      <c r="P3592" s="2">
        <v>0</v>
      </c>
      <c r="Q3592" s="2">
        <v>5190</v>
      </c>
      <c r="R3592" t="s">
        <v>13144</v>
      </c>
      <c r="S3592">
        <v>13</v>
      </c>
      <c r="T3592" t="s">
        <v>203</v>
      </c>
      <c r="U3592" s="2">
        <v>161</v>
      </c>
      <c r="V3592" s="2">
        <v>626</v>
      </c>
      <c r="W3592" s="8">
        <v>0.15163776493256262</v>
      </c>
      <c r="X3592" s="2">
        <v>6880</v>
      </c>
      <c r="Y3592" s="45"/>
      <c r="AC3592" s="1" t="str">
        <f>IF(Table13[[#This Row],[TCS MP]]&gt;=Table13[[#This Row],[BMP]],IF(Table13[[#This Row],[TCS MP]]&lt;=Table13[[#This Row],[EMP]],"Good","EMP"),"BMP")</f>
        <v>EMP</v>
      </c>
    </row>
    <row r="3593" spans="1:29" ht="24" customHeight="1" x14ac:dyDescent="0.25">
      <c r="A3593" t="s">
        <v>15953</v>
      </c>
      <c r="B3593" t="s">
        <v>21127</v>
      </c>
      <c r="C3593">
        <v>7940</v>
      </c>
      <c r="D3593" t="s">
        <v>17074</v>
      </c>
      <c r="E3593" t="s">
        <v>15954</v>
      </c>
      <c r="F3593" s="9">
        <f>Table13[[#This Row],[ToMeasure]]-Table13[[#This Row],[FromMeasure]]</f>
        <v>0.33819888999999997</v>
      </c>
      <c r="G3593" s="5" t="s">
        <v>13151</v>
      </c>
      <c r="H3593" s="35">
        <v>0</v>
      </c>
      <c r="I3593" s="56"/>
      <c r="J3593" t="s">
        <v>205</v>
      </c>
      <c r="K3593" s="58" t="s">
        <v>203</v>
      </c>
      <c r="L3593" s="35">
        <v>0.33819888999999997</v>
      </c>
      <c r="M3593" s="56"/>
      <c r="N3593" t="s">
        <v>13150</v>
      </c>
      <c r="O3593" s="2">
        <v>5550</v>
      </c>
      <c r="P3593" s="2">
        <v>0</v>
      </c>
      <c r="Q3593" s="2">
        <v>5550</v>
      </c>
      <c r="R3593" t="s">
        <v>15955</v>
      </c>
      <c r="S3593">
        <v>11</v>
      </c>
      <c r="T3593" t="s">
        <v>203</v>
      </c>
      <c r="U3593" s="2">
        <v>187</v>
      </c>
      <c r="V3593" s="2">
        <v>153</v>
      </c>
      <c r="W3593" s="8">
        <v>6.126126126126126E-2</v>
      </c>
      <c r="X3593" s="2">
        <v>7357</v>
      </c>
      <c r="Y3593" s="45"/>
      <c r="AC3593" s="1" t="str">
        <f>IF(Table13[[#This Row],[TCS MP]]&gt;=Table13[[#This Row],[BMP]],IF(Table13[[#This Row],[TCS MP]]&lt;=Table13[[#This Row],[EMP]],"Good","EMP"),"BMP")</f>
        <v>EMP</v>
      </c>
    </row>
    <row r="3594" spans="1:29" ht="24" customHeight="1" x14ac:dyDescent="0.25">
      <c r="A3594" t="s">
        <v>13145</v>
      </c>
      <c r="B3594" t="s">
        <v>21129</v>
      </c>
      <c r="C3594">
        <v>7942</v>
      </c>
      <c r="D3594" t="s">
        <v>17074</v>
      </c>
      <c r="E3594" t="s">
        <v>13146</v>
      </c>
      <c r="F3594" s="9">
        <f>Table13[[#This Row],[ToMeasure]]-Table13[[#This Row],[FromMeasure]]</f>
        <v>0.25999656999999998</v>
      </c>
      <c r="G3594" s="5" t="s">
        <v>5653</v>
      </c>
      <c r="H3594" s="35">
        <v>0</v>
      </c>
      <c r="I3594" s="56"/>
      <c r="J3594" t="s">
        <v>923</v>
      </c>
      <c r="K3594" s="58" t="s">
        <v>203</v>
      </c>
      <c r="L3594" s="35">
        <v>0.25999656999999998</v>
      </c>
      <c r="M3594" s="56"/>
      <c r="N3594" t="s">
        <v>5652</v>
      </c>
      <c r="O3594" s="2">
        <v>1490</v>
      </c>
      <c r="P3594" s="2">
        <v>0</v>
      </c>
      <c r="Q3594" s="2">
        <v>1490</v>
      </c>
      <c r="R3594" t="s">
        <v>13147</v>
      </c>
      <c r="S3594">
        <v>21</v>
      </c>
      <c r="T3594" t="s">
        <v>203</v>
      </c>
      <c r="U3594" s="2">
        <v>50</v>
      </c>
      <c r="V3594" s="2">
        <v>42</v>
      </c>
      <c r="W3594" s="8">
        <v>6.174496644295302E-2</v>
      </c>
      <c r="X3594" s="2">
        <v>1975</v>
      </c>
      <c r="Y3594" s="45"/>
      <c r="AC3594" s="1" t="str">
        <f>IF(Table13[[#This Row],[TCS MP]]&gt;=Table13[[#This Row],[BMP]],IF(Table13[[#This Row],[TCS MP]]&lt;=Table13[[#This Row],[EMP]],"Good","EMP"),"BMP")</f>
        <v>EMP</v>
      </c>
    </row>
    <row r="3595" spans="1:29" ht="24" customHeight="1" x14ac:dyDescent="0.25">
      <c r="A3595" t="s">
        <v>13148</v>
      </c>
      <c r="B3595" t="s">
        <v>21128</v>
      </c>
      <c r="C3595">
        <v>7941</v>
      </c>
      <c r="D3595" t="s">
        <v>17074</v>
      </c>
      <c r="E3595" t="s">
        <v>13149</v>
      </c>
      <c r="F3595" s="9">
        <f>Table13[[#This Row],[ToMeasure]]-Table13[[#This Row],[FromMeasure]]</f>
        <v>0.24530334000000001</v>
      </c>
      <c r="G3595" s="5" t="s">
        <v>13150</v>
      </c>
      <c r="H3595" s="35">
        <v>0</v>
      </c>
      <c r="I3595" s="56"/>
      <c r="J3595" t="s">
        <v>13151</v>
      </c>
      <c r="K3595" s="58" t="s">
        <v>203</v>
      </c>
      <c r="L3595" s="35">
        <v>0.24530334000000001</v>
      </c>
      <c r="M3595" s="56"/>
      <c r="N3595" t="s">
        <v>205</v>
      </c>
      <c r="O3595" s="2">
        <v>1279</v>
      </c>
      <c r="P3595" s="2">
        <v>0</v>
      </c>
      <c r="Q3595" s="2">
        <v>1279</v>
      </c>
      <c r="R3595" t="s">
        <v>13152</v>
      </c>
      <c r="S3595">
        <v>18</v>
      </c>
      <c r="T3595" t="s">
        <v>203</v>
      </c>
      <c r="U3595" s="2">
        <v>38</v>
      </c>
      <c r="V3595" s="2">
        <v>151</v>
      </c>
      <c r="W3595" s="8">
        <v>0.14777169663799844</v>
      </c>
      <c r="X3595" s="2">
        <v>1695</v>
      </c>
      <c r="Y3595" s="45"/>
      <c r="AC3595" s="1" t="str">
        <f>IF(Table13[[#This Row],[TCS MP]]&gt;=Table13[[#This Row],[BMP]],IF(Table13[[#This Row],[TCS MP]]&lt;=Table13[[#This Row],[EMP]],"Good","EMP"),"BMP")</f>
        <v>EMP</v>
      </c>
    </row>
    <row r="3596" spans="1:29" ht="24" customHeight="1" x14ac:dyDescent="0.25">
      <c r="A3596" t="s">
        <v>5650</v>
      </c>
      <c r="B3596" t="s">
        <v>21130</v>
      </c>
      <c r="C3596">
        <v>7943</v>
      </c>
      <c r="D3596" t="s">
        <v>17074</v>
      </c>
      <c r="E3596" t="s">
        <v>5651</v>
      </c>
      <c r="F3596" s="9">
        <f>Table13[[#This Row],[ToMeasure]]-Table13[[#This Row],[FromMeasure]]</f>
        <v>0.31033884</v>
      </c>
      <c r="G3596" s="5" t="s">
        <v>5652</v>
      </c>
      <c r="H3596" s="35">
        <v>0</v>
      </c>
      <c r="I3596" s="56"/>
      <c r="J3596" t="s">
        <v>5653</v>
      </c>
      <c r="K3596" s="58" t="s">
        <v>203</v>
      </c>
      <c r="L3596" s="35">
        <v>0.31033884</v>
      </c>
      <c r="M3596" s="56"/>
      <c r="N3596" t="s">
        <v>923</v>
      </c>
      <c r="O3596" s="2">
        <v>4691</v>
      </c>
      <c r="P3596" s="2">
        <v>0</v>
      </c>
      <c r="Q3596" s="2">
        <v>4691</v>
      </c>
      <c r="R3596" t="s">
        <v>5654</v>
      </c>
      <c r="S3596">
        <v>13</v>
      </c>
      <c r="T3596" t="s">
        <v>203</v>
      </c>
      <c r="U3596" s="2">
        <v>146</v>
      </c>
      <c r="V3596" s="2">
        <v>565</v>
      </c>
      <c r="W3596" s="8">
        <v>0.15156683010019187</v>
      </c>
      <c r="X3596" s="2">
        <v>6218</v>
      </c>
      <c r="Y3596" s="45"/>
      <c r="AC3596" s="1" t="str">
        <f>IF(Table13[[#This Row],[TCS MP]]&gt;=Table13[[#This Row],[BMP]],IF(Table13[[#This Row],[TCS MP]]&lt;=Table13[[#This Row],[EMP]],"Good","EMP"),"BMP")</f>
        <v>EMP</v>
      </c>
    </row>
    <row r="3597" spans="1:29" ht="24" customHeight="1" x14ac:dyDescent="0.25">
      <c r="A3597" t="s">
        <v>5655</v>
      </c>
      <c r="B3597" t="s">
        <v>21136</v>
      </c>
      <c r="C3597">
        <v>7960</v>
      </c>
      <c r="D3597" t="s">
        <v>17074</v>
      </c>
      <c r="E3597" t="s">
        <v>5656</v>
      </c>
      <c r="F3597" s="9">
        <f>Table13[[#This Row],[ToMeasure]]-Table13[[#This Row],[FromMeasure]]</f>
        <v>0.33221777000000002</v>
      </c>
      <c r="G3597" s="5" t="s">
        <v>5657</v>
      </c>
      <c r="H3597" s="35">
        <v>0</v>
      </c>
      <c r="I3597" s="56"/>
      <c r="J3597" t="s">
        <v>205</v>
      </c>
      <c r="K3597" s="58" t="s">
        <v>203</v>
      </c>
      <c r="L3597" s="35">
        <v>0.33221777000000002</v>
      </c>
      <c r="M3597" s="56"/>
      <c r="N3597" t="s">
        <v>5658</v>
      </c>
      <c r="O3597" s="2">
        <v>6179</v>
      </c>
      <c r="P3597" s="2">
        <v>0</v>
      </c>
      <c r="Q3597" s="2">
        <v>6179</v>
      </c>
      <c r="R3597" t="s">
        <v>5659</v>
      </c>
      <c r="S3597">
        <v>13</v>
      </c>
      <c r="T3597" t="s">
        <v>203</v>
      </c>
      <c r="U3597" s="2">
        <v>209</v>
      </c>
      <c r="V3597" s="2">
        <v>173</v>
      </c>
      <c r="W3597" s="8">
        <v>6.1822301343259424E-2</v>
      </c>
      <c r="X3597" s="2">
        <v>8190</v>
      </c>
      <c r="Y3597" s="45"/>
      <c r="AC3597" s="1" t="str">
        <f>IF(Table13[[#This Row],[TCS MP]]&gt;=Table13[[#This Row],[BMP]],IF(Table13[[#This Row],[TCS MP]]&lt;=Table13[[#This Row],[EMP]],"Good","EMP"),"BMP")</f>
        <v>EMP</v>
      </c>
    </row>
    <row r="3598" spans="1:29" ht="24" customHeight="1" x14ac:dyDescent="0.25">
      <c r="A3598" t="s">
        <v>5660</v>
      </c>
      <c r="B3598" t="s">
        <v>21138</v>
      </c>
      <c r="C3598">
        <v>7962</v>
      </c>
      <c r="D3598" t="s">
        <v>17074</v>
      </c>
      <c r="E3598" t="s">
        <v>5661</v>
      </c>
      <c r="F3598" s="9">
        <f>Table13[[#This Row],[ToMeasure]]-Table13[[#This Row],[FromMeasure]]</f>
        <v>0.23038027</v>
      </c>
      <c r="G3598" s="5" t="s">
        <v>5662</v>
      </c>
      <c r="H3598" s="35">
        <v>0</v>
      </c>
      <c r="I3598" s="56"/>
      <c r="J3598" t="s">
        <v>923</v>
      </c>
      <c r="K3598" s="58" t="s">
        <v>203</v>
      </c>
      <c r="L3598" s="35">
        <v>0.23038027</v>
      </c>
      <c r="M3598" s="56"/>
      <c r="N3598" t="s">
        <v>5663</v>
      </c>
      <c r="O3598" s="2">
        <v>1201</v>
      </c>
      <c r="P3598" s="2">
        <v>0</v>
      </c>
      <c r="Q3598" s="2">
        <v>1201</v>
      </c>
      <c r="R3598" t="s">
        <v>5664</v>
      </c>
      <c r="S3598">
        <v>9</v>
      </c>
      <c r="T3598" t="s">
        <v>203</v>
      </c>
      <c r="U3598" s="2">
        <v>40</v>
      </c>
      <c r="V3598" s="2">
        <v>33</v>
      </c>
      <c r="W3598" s="8">
        <v>6.0782681099084093E-2</v>
      </c>
      <c r="X3598" s="2">
        <v>1592</v>
      </c>
      <c r="Y3598" s="45"/>
      <c r="AC3598" s="1" t="str">
        <f>IF(Table13[[#This Row],[TCS MP]]&gt;=Table13[[#This Row],[BMP]],IF(Table13[[#This Row],[TCS MP]]&lt;=Table13[[#This Row],[EMP]],"Good","EMP"),"BMP")</f>
        <v>EMP</v>
      </c>
    </row>
    <row r="3599" spans="1:29" ht="24" customHeight="1" x14ac:dyDescent="0.25">
      <c r="A3599" t="s">
        <v>9781</v>
      </c>
      <c r="B3599" t="s">
        <v>21137</v>
      </c>
      <c r="C3599">
        <v>7961</v>
      </c>
      <c r="D3599" t="s">
        <v>17074</v>
      </c>
      <c r="E3599" t="s">
        <v>9782</v>
      </c>
      <c r="F3599" s="9">
        <f>Table13[[#This Row],[ToMeasure]]-Table13[[#This Row],[FromMeasure]]</f>
        <v>0.24366795999999999</v>
      </c>
      <c r="G3599" s="5" t="s">
        <v>5658</v>
      </c>
      <c r="H3599" s="35">
        <v>0</v>
      </c>
      <c r="I3599" s="56"/>
      <c r="J3599" t="s">
        <v>5657</v>
      </c>
      <c r="K3599" s="58" t="s">
        <v>203</v>
      </c>
      <c r="L3599" s="35">
        <v>0.24366795999999999</v>
      </c>
      <c r="M3599" s="56"/>
      <c r="N3599" t="s">
        <v>205</v>
      </c>
      <c r="O3599" s="2">
        <v>1069</v>
      </c>
      <c r="P3599" s="2">
        <v>0</v>
      </c>
      <c r="Q3599" s="2">
        <v>1069</v>
      </c>
      <c r="R3599" t="s">
        <v>9783</v>
      </c>
      <c r="S3599">
        <v>9</v>
      </c>
      <c r="T3599" t="s">
        <v>203</v>
      </c>
      <c r="U3599" s="2">
        <v>33</v>
      </c>
      <c r="V3599" s="2">
        <v>129</v>
      </c>
      <c r="W3599" s="8">
        <v>0.15154349859681945</v>
      </c>
      <c r="X3599" s="2">
        <v>1417</v>
      </c>
      <c r="Y3599" s="45"/>
      <c r="AC3599" s="1" t="str">
        <f>IF(Table13[[#This Row],[TCS MP]]&gt;=Table13[[#This Row],[BMP]],IF(Table13[[#This Row],[TCS MP]]&lt;=Table13[[#This Row],[EMP]],"Good","EMP"),"BMP")</f>
        <v>EMP</v>
      </c>
    </row>
    <row r="3600" spans="1:29" ht="24" customHeight="1" x14ac:dyDescent="0.25">
      <c r="A3600" t="s">
        <v>15956</v>
      </c>
      <c r="B3600" t="s">
        <v>21139</v>
      </c>
      <c r="C3600">
        <v>7963</v>
      </c>
      <c r="D3600" t="s">
        <v>17074</v>
      </c>
      <c r="E3600" t="s">
        <v>15957</v>
      </c>
      <c r="F3600" s="9">
        <f>Table13[[#This Row],[ToMeasure]]-Table13[[#This Row],[FromMeasure]]</f>
        <v>0.33380618000000001</v>
      </c>
      <c r="G3600" s="5" t="s">
        <v>5663</v>
      </c>
      <c r="H3600" s="35">
        <v>0</v>
      </c>
      <c r="I3600" s="56"/>
      <c r="J3600" t="s">
        <v>5662</v>
      </c>
      <c r="K3600" s="58" t="s">
        <v>203</v>
      </c>
      <c r="L3600" s="35">
        <v>0.33380618000000001</v>
      </c>
      <c r="M3600" s="56"/>
      <c r="N3600" t="s">
        <v>923</v>
      </c>
      <c r="O3600" s="2">
        <v>6244</v>
      </c>
      <c r="P3600" s="2">
        <v>0</v>
      </c>
      <c r="Q3600" s="2">
        <v>6244</v>
      </c>
      <c r="R3600" t="s">
        <v>15958</v>
      </c>
      <c r="S3600">
        <v>15</v>
      </c>
      <c r="T3600" t="s">
        <v>203</v>
      </c>
      <c r="U3600" s="2">
        <v>194</v>
      </c>
      <c r="V3600" s="2">
        <v>756</v>
      </c>
      <c r="W3600" s="8">
        <v>0.1521460602178091</v>
      </c>
      <c r="X3600" s="2">
        <v>8277</v>
      </c>
      <c r="Y3600" s="45"/>
      <c r="AC3600" s="1" t="str">
        <f>IF(Table13[[#This Row],[TCS MP]]&gt;=Table13[[#This Row],[BMP]],IF(Table13[[#This Row],[TCS MP]]&lt;=Table13[[#This Row],[EMP]],"Good","EMP"),"BMP")</f>
        <v>EMP</v>
      </c>
    </row>
    <row r="3601" spans="1:29" ht="24" customHeight="1" x14ac:dyDescent="0.25">
      <c r="A3601" t="s">
        <v>15959</v>
      </c>
      <c r="B3601" t="s">
        <v>21145</v>
      </c>
      <c r="C3601">
        <v>7980</v>
      </c>
      <c r="D3601" t="s">
        <v>17074</v>
      </c>
      <c r="E3601" t="s">
        <v>15960</v>
      </c>
      <c r="F3601" s="9">
        <f>Table13[[#This Row],[ToMeasure]]-Table13[[#This Row],[FromMeasure]]</f>
        <v>0.42240172999999998</v>
      </c>
      <c r="G3601" s="5" t="s">
        <v>15961</v>
      </c>
      <c r="H3601" s="35">
        <v>0</v>
      </c>
      <c r="I3601" s="56"/>
      <c r="J3601" t="s">
        <v>205</v>
      </c>
      <c r="K3601" s="58" t="s">
        <v>203</v>
      </c>
      <c r="L3601" s="35">
        <v>0.42240172999999998</v>
      </c>
      <c r="M3601" s="56"/>
      <c r="N3601" t="s">
        <v>1959</v>
      </c>
      <c r="O3601" s="2">
        <v>7687</v>
      </c>
      <c r="P3601" s="2">
        <v>0</v>
      </c>
      <c r="Q3601" s="2">
        <v>7687</v>
      </c>
      <c r="R3601" t="s">
        <v>15962</v>
      </c>
      <c r="S3601">
        <v>12</v>
      </c>
      <c r="T3601" t="s">
        <v>203</v>
      </c>
      <c r="U3601" s="2">
        <v>259</v>
      </c>
      <c r="V3601" s="2">
        <v>215</v>
      </c>
      <c r="W3601" s="8">
        <v>6.1662547157538702E-2</v>
      </c>
      <c r="X3601" s="2">
        <v>10189</v>
      </c>
      <c r="Y3601" s="45"/>
      <c r="AC3601" s="1" t="str">
        <f>IF(Table13[[#This Row],[TCS MP]]&gt;=Table13[[#This Row],[BMP]],IF(Table13[[#This Row],[TCS MP]]&lt;=Table13[[#This Row],[EMP]],"Good","EMP"),"BMP")</f>
        <v>EMP</v>
      </c>
    </row>
    <row r="3602" spans="1:29" ht="24" customHeight="1" x14ac:dyDescent="0.25">
      <c r="A3602" t="s">
        <v>9784</v>
      </c>
      <c r="B3602" t="s">
        <v>21147</v>
      </c>
      <c r="C3602">
        <v>7982</v>
      </c>
      <c r="D3602" t="s">
        <v>17074</v>
      </c>
      <c r="E3602" t="s">
        <v>9785</v>
      </c>
      <c r="F3602" s="9">
        <f>Table13[[#This Row],[ToMeasure]]-Table13[[#This Row],[FromMeasure]]</f>
        <v>0.27128443000000002</v>
      </c>
      <c r="G3602" s="5" t="s">
        <v>9786</v>
      </c>
      <c r="H3602" s="35">
        <v>0</v>
      </c>
      <c r="I3602" s="56"/>
      <c r="J3602" t="s">
        <v>923</v>
      </c>
      <c r="K3602" s="58" t="s">
        <v>203</v>
      </c>
      <c r="L3602" s="35">
        <v>0.27128443000000002</v>
      </c>
      <c r="M3602" s="56"/>
      <c r="N3602" t="s">
        <v>114</v>
      </c>
      <c r="O3602" s="2">
        <v>6816</v>
      </c>
      <c r="P3602" s="2">
        <v>0</v>
      </c>
      <c r="Q3602" s="2">
        <v>6816</v>
      </c>
      <c r="R3602" t="s">
        <v>9787</v>
      </c>
      <c r="S3602">
        <v>8</v>
      </c>
      <c r="T3602" t="s">
        <v>203</v>
      </c>
      <c r="U3602" s="2">
        <v>230</v>
      </c>
      <c r="V3602" s="2">
        <v>188</v>
      </c>
      <c r="W3602" s="8">
        <v>6.1326291079812204E-2</v>
      </c>
      <c r="X3602" s="2">
        <v>9035</v>
      </c>
      <c r="Y3602" s="45"/>
      <c r="AC3602" s="1" t="str">
        <f>IF(Table13[[#This Row],[TCS MP]]&gt;=Table13[[#This Row],[BMP]],IF(Table13[[#This Row],[TCS MP]]&lt;=Table13[[#This Row],[EMP]],"Good","EMP"),"BMP")</f>
        <v>EMP</v>
      </c>
    </row>
    <row r="3603" spans="1:29" ht="24" customHeight="1" x14ac:dyDescent="0.25">
      <c r="A3603" t="s">
        <v>5665</v>
      </c>
      <c r="B3603" t="s">
        <v>21146</v>
      </c>
      <c r="C3603">
        <v>7981</v>
      </c>
      <c r="D3603" t="s">
        <v>17074</v>
      </c>
      <c r="E3603" t="s">
        <v>5666</v>
      </c>
      <c r="F3603" s="9">
        <f>Table13[[#This Row],[ToMeasure]]-Table13[[#This Row],[FromMeasure]]</f>
        <v>0.30983813999999998</v>
      </c>
      <c r="G3603" s="5" t="s">
        <v>5667</v>
      </c>
      <c r="H3603" s="35">
        <v>0</v>
      </c>
      <c r="I3603" s="56"/>
      <c r="J3603" t="s">
        <v>114</v>
      </c>
      <c r="K3603" s="58" t="s">
        <v>203</v>
      </c>
      <c r="L3603" s="35">
        <v>0.30983813999999998</v>
      </c>
      <c r="M3603" s="56"/>
      <c r="N3603" t="s">
        <v>205</v>
      </c>
      <c r="O3603" s="2">
        <v>7827</v>
      </c>
      <c r="P3603" s="2">
        <v>0</v>
      </c>
      <c r="Q3603" s="2">
        <v>7827</v>
      </c>
      <c r="R3603" t="s">
        <v>5668</v>
      </c>
      <c r="S3603">
        <v>10</v>
      </c>
      <c r="T3603" t="s">
        <v>203</v>
      </c>
      <c r="U3603" s="2">
        <v>243</v>
      </c>
      <c r="V3603" s="2">
        <v>943</v>
      </c>
      <c r="W3603" s="8">
        <v>0.15152676632170692</v>
      </c>
      <c r="X3603" s="2">
        <v>10375</v>
      </c>
      <c r="Y3603" s="45"/>
      <c r="AC3603" s="1" t="str">
        <f>IF(Table13[[#This Row],[TCS MP]]&gt;=Table13[[#This Row],[BMP]],IF(Table13[[#This Row],[TCS MP]]&lt;=Table13[[#This Row],[EMP]],"Good","EMP"),"BMP")</f>
        <v>EMP</v>
      </c>
    </row>
    <row r="3604" spans="1:29" ht="24" customHeight="1" x14ac:dyDescent="0.25">
      <c r="A3604" t="s">
        <v>13153</v>
      </c>
      <c r="B3604" t="s">
        <v>21148</v>
      </c>
      <c r="C3604">
        <v>7983</v>
      </c>
      <c r="D3604" t="s">
        <v>17074</v>
      </c>
      <c r="E3604" t="s">
        <v>13154</v>
      </c>
      <c r="F3604" s="9">
        <f>Table13[[#This Row],[ToMeasure]]-Table13[[#This Row],[FromMeasure]]</f>
        <v>0.29513310999999998</v>
      </c>
      <c r="G3604" s="5" t="s">
        <v>13155</v>
      </c>
      <c r="H3604" s="35">
        <v>0</v>
      </c>
      <c r="I3604" s="56"/>
      <c r="J3604" t="s">
        <v>1959</v>
      </c>
      <c r="K3604" s="58" t="s">
        <v>203</v>
      </c>
      <c r="L3604" s="35">
        <v>0.29513310999999998</v>
      </c>
      <c r="M3604" s="56"/>
      <c r="N3604" t="s">
        <v>923</v>
      </c>
      <c r="O3604" s="2">
        <v>7880</v>
      </c>
      <c r="P3604" s="2">
        <v>0</v>
      </c>
      <c r="Q3604" s="2">
        <v>7880</v>
      </c>
      <c r="R3604" t="s">
        <v>13156</v>
      </c>
      <c r="S3604">
        <v>13</v>
      </c>
      <c r="T3604" t="s">
        <v>203</v>
      </c>
      <c r="U3604" s="2">
        <v>244</v>
      </c>
      <c r="V3604" s="2">
        <v>949</v>
      </c>
      <c r="W3604" s="8">
        <v>0.15139593908629442</v>
      </c>
      <c r="X3604" s="2">
        <v>10445</v>
      </c>
      <c r="Y3604" s="45"/>
      <c r="AC3604" s="1" t="str">
        <f>IF(Table13[[#This Row],[TCS MP]]&gt;=Table13[[#This Row],[BMP]],IF(Table13[[#This Row],[TCS MP]]&lt;=Table13[[#This Row],[EMP]],"Good","EMP"),"BMP")</f>
        <v>EMP</v>
      </c>
    </row>
    <row r="3605" spans="1:29" ht="24" customHeight="1" x14ac:dyDescent="0.25">
      <c r="A3605" t="s">
        <v>13157</v>
      </c>
      <c r="B3605" t="s">
        <v>21155</v>
      </c>
      <c r="C3605">
        <v>8010</v>
      </c>
      <c r="D3605" t="s">
        <v>17074</v>
      </c>
      <c r="E3605" t="s">
        <v>13158</v>
      </c>
      <c r="F3605" s="9">
        <f>Table13[[#This Row],[ToMeasure]]-Table13[[#This Row],[FromMeasure]]</f>
        <v>0.30547929000000001</v>
      </c>
      <c r="G3605" s="5" t="s">
        <v>13159</v>
      </c>
      <c r="H3605" s="35">
        <v>0</v>
      </c>
      <c r="I3605" s="56"/>
      <c r="J3605" t="s">
        <v>205</v>
      </c>
      <c r="K3605" s="58" t="s">
        <v>203</v>
      </c>
      <c r="L3605" s="35">
        <v>0.30547929000000001</v>
      </c>
      <c r="M3605" s="56"/>
      <c r="N3605" t="s">
        <v>9796</v>
      </c>
      <c r="O3605" s="2">
        <v>2835</v>
      </c>
      <c r="P3605" s="2">
        <v>0</v>
      </c>
      <c r="Q3605" s="2">
        <v>2835</v>
      </c>
      <c r="R3605" t="s">
        <v>13160</v>
      </c>
      <c r="S3605">
        <v>12</v>
      </c>
      <c r="T3605" t="s">
        <v>203</v>
      </c>
      <c r="U3605" s="2">
        <v>96</v>
      </c>
      <c r="V3605" s="2">
        <v>77</v>
      </c>
      <c r="W3605" s="8">
        <v>6.1022927689594358E-2</v>
      </c>
      <c r="X3605" s="2">
        <v>3758</v>
      </c>
      <c r="Y3605" s="45"/>
      <c r="AC3605" s="1" t="str">
        <f>IF(Table13[[#This Row],[TCS MP]]&gt;=Table13[[#This Row],[BMP]],IF(Table13[[#This Row],[TCS MP]]&lt;=Table13[[#This Row],[EMP]],"Good","EMP"),"BMP")</f>
        <v>EMP</v>
      </c>
    </row>
    <row r="3606" spans="1:29" ht="24" customHeight="1" x14ac:dyDescent="0.25">
      <c r="A3606" t="s">
        <v>13161</v>
      </c>
      <c r="B3606" t="s">
        <v>21157</v>
      </c>
      <c r="C3606">
        <v>8012</v>
      </c>
      <c r="D3606" t="s">
        <v>17074</v>
      </c>
      <c r="E3606" t="s">
        <v>13162</v>
      </c>
      <c r="F3606" s="9">
        <f>Table13[[#This Row],[ToMeasure]]-Table13[[#This Row],[FromMeasure]]</f>
        <v>0.27502061</v>
      </c>
      <c r="G3606" s="5" t="s">
        <v>5678</v>
      </c>
      <c r="H3606" s="35">
        <v>0</v>
      </c>
      <c r="I3606" s="56"/>
      <c r="J3606" t="s">
        <v>923</v>
      </c>
      <c r="K3606" s="58" t="s">
        <v>203</v>
      </c>
      <c r="L3606" s="35">
        <v>0.27502061</v>
      </c>
      <c r="M3606" s="56"/>
      <c r="N3606" t="s">
        <v>5671</v>
      </c>
      <c r="O3606" s="2">
        <v>7970</v>
      </c>
      <c r="P3606" s="2">
        <v>0</v>
      </c>
      <c r="Q3606" s="2">
        <v>7970</v>
      </c>
      <c r="R3606" t="s">
        <v>13163</v>
      </c>
      <c r="S3606">
        <v>10</v>
      </c>
      <c r="T3606" t="s">
        <v>203</v>
      </c>
      <c r="U3606" s="2">
        <v>266</v>
      </c>
      <c r="V3606" s="2">
        <v>219</v>
      </c>
      <c r="W3606" s="8">
        <v>6.0853199498117939E-2</v>
      </c>
      <c r="X3606" s="2">
        <v>10564</v>
      </c>
      <c r="Y3606" s="45"/>
      <c r="AC3606" s="1" t="str">
        <f>IF(Table13[[#This Row],[TCS MP]]&gt;=Table13[[#This Row],[BMP]],IF(Table13[[#This Row],[TCS MP]]&lt;=Table13[[#This Row],[EMP]],"Good","EMP"),"BMP")</f>
        <v>EMP</v>
      </c>
    </row>
    <row r="3607" spans="1:29" ht="24" customHeight="1" x14ac:dyDescent="0.25">
      <c r="A3607" t="s">
        <v>15963</v>
      </c>
      <c r="B3607" t="s">
        <v>21158</v>
      </c>
      <c r="C3607">
        <v>8013</v>
      </c>
      <c r="D3607" t="s">
        <v>17074</v>
      </c>
      <c r="E3607" t="s">
        <v>13162</v>
      </c>
      <c r="F3607" s="9">
        <f>Table13[[#This Row],[ToMeasure]]-Table13[[#This Row],[FromMeasure]]</f>
        <v>1.1948029999999998E-2</v>
      </c>
      <c r="G3607" s="5" t="s">
        <v>5671</v>
      </c>
      <c r="H3607" s="35">
        <v>0.27502061</v>
      </c>
      <c r="I3607" s="56"/>
      <c r="J3607" t="s">
        <v>5672</v>
      </c>
      <c r="K3607" s="58" t="s">
        <v>203</v>
      </c>
      <c r="L3607" s="35">
        <v>0.28696864</v>
      </c>
      <c r="M3607" s="56"/>
      <c r="N3607" t="s">
        <v>5673</v>
      </c>
      <c r="O3607" s="2">
        <v>2595</v>
      </c>
      <c r="P3607" s="2">
        <v>0</v>
      </c>
      <c r="Q3607" s="2">
        <v>2595</v>
      </c>
      <c r="R3607" t="s">
        <v>5674</v>
      </c>
      <c r="S3607">
        <v>17</v>
      </c>
      <c r="T3607" t="s">
        <v>203</v>
      </c>
      <c r="U3607" s="2">
        <v>225</v>
      </c>
      <c r="V3607" s="2">
        <v>36</v>
      </c>
      <c r="W3607" s="8">
        <v>0.10057803468208093</v>
      </c>
      <c r="X3607" s="2">
        <v>3440</v>
      </c>
      <c r="Y3607" s="45"/>
      <c r="AC3607" s="1" t="str">
        <f>IF(Table13[[#This Row],[TCS MP]]&gt;=Table13[[#This Row],[BMP]],IF(Table13[[#This Row],[TCS MP]]&lt;=Table13[[#This Row],[EMP]],"Good","EMP"),"BMP")</f>
        <v>EMP</v>
      </c>
    </row>
    <row r="3608" spans="1:29" ht="24" customHeight="1" x14ac:dyDescent="0.25">
      <c r="A3608" t="s">
        <v>13164</v>
      </c>
      <c r="B3608" t="s">
        <v>21156</v>
      </c>
      <c r="C3608">
        <v>8011</v>
      </c>
      <c r="D3608" t="s">
        <v>17074</v>
      </c>
      <c r="E3608" t="s">
        <v>13165</v>
      </c>
      <c r="F3608" s="9">
        <f>Table13[[#This Row],[ToMeasure]]-Table13[[#This Row],[FromMeasure]]</f>
        <v>0.34884348999999998</v>
      </c>
      <c r="G3608" s="5" t="s">
        <v>9796</v>
      </c>
      <c r="H3608" s="35">
        <v>2.1660929999999998E-2</v>
      </c>
      <c r="I3608" s="56"/>
      <c r="J3608" t="s">
        <v>13159</v>
      </c>
      <c r="K3608" s="58" t="s">
        <v>203</v>
      </c>
      <c r="L3608" s="35">
        <v>0.37050442</v>
      </c>
      <c r="M3608" s="56"/>
      <c r="N3608" t="s">
        <v>205</v>
      </c>
      <c r="O3608" s="2">
        <v>6656</v>
      </c>
      <c r="P3608" s="2">
        <v>0</v>
      </c>
      <c r="Q3608" s="2">
        <v>6656</v>
      </c>
      <c r="R3608" t="s">
        <v>13166</v>
      </c>
      <c r="S3608">
        <v>11</v>
      </c>
      <c r="T3608" t="s">
        <v>203</v>
      </c>
      <c r="U3608" s="2">
        <v>209</v>
      </c>
      <c r="V3608" s="2">
        <v>812</v>
      </c>
      <c r="W3608" s="8">
        <v>0.15339543269230768</v>
      </c>
      <c r="X3608" s="2">
        <v>8823</v>
      </c>
      <c r="Y3608" s="45"/>
      <c r="AC3608" s="1" t="str">
        <f>IF(Table13[[#This Row],[TCS MP]]&gt;=Table13[[#This Row],[BMP]],IF(Table13[[#This Row],[TCS MP]]&lt;=Table13[[#This Row],[EMP]],"Good","EMP"),"BMP")</f>
        <v>EMP</v>
      </c>
    </row>
    <row r="3609" spans="1:29" ht="24" customHeight="1" x14ac:dyDescent="0.25">
      <c r="A3609" t="s">
        <v>5669</v>
      </c>
      <c r="B3609" t="s">
        <v>21158</v>
      </c>
      <c r="C3609">
        <v>8013</v>
      </c>
      <c r="D3609" t="s">
        <v>17074</v>
      </c>
      <c r="E3609" t="s">
        <v>5670</v>
      </c>
      <c r="F3609" s="9">
        <f>Table13[[#This Row],[ToMeasure]]-Table13[[#This Row],[FromMeasure]]</f>
        <v>3.9504819999999996E-2</v>
      </c>
      <c r="G3609" s="5" t="s">
        <v>5671</v>
      </c>
      <c r="H3609" s="35">
        <v>1.194806E-2</v>
      </c>
      <c r="I3609" s="56"/>
      <c r="J3609" t="s">
        <v>5672</v>
      </c>
      <c r="K3609" s="58" t="s">
        <v>203</v>
      </c>
      <c r="L3609" s="35">
        <v>5.1452879999999999E-2</v>
      </c>
      <c r="M3609" s="56"/>
      <c r="N3609" t="s">
        <v>5673</v>
      </c>
      <c r="O3609" s="2">
        <v>2595</v>
      </c>
      <c r="P3609" s="2">
        <v>0</v>
      </c>
      <c r="Q3609" s="2">
        <v>2595</v>
      </c>
      <c r="R3609" t="s">
        <v>5674</v>
      </c>
      <c r="S3609">
        <v>17</v>
      </c>
      <c r="T3609" t="s">
        <v>203</v>
      </c>
      <c r="U3609" s="2">
        <v>72</v>
      </c>
      <c r="V3609" s="2">
        <v>279</v>
      </c>
      <c r="W3609" s="8">
        <v>0.1352601156069364</v>
      </c>
      <c r="X3609" s="2">
        <v>4085</v>
      </c>
      <c r="Y3609" s="45"/>
      <c r="AC3609" s="1" t="str">
        <f>IF(Table13[[#This Row],[TCS MP]]&gt;=Table13[[#This Row],[BMP]],IF(Table13[[#This Row],[TCS MP]]&lt;=Table13[[#This Row],[EMP]],"Good","EMP"),"BMP")</f>
        <v>EMP</v>
      </c>
    </row>
    <row r="3610" spans="1:29" ht="24" customHeight="1" x14ac:dyDescent="0.25">
      <c r="A3610" t="s">
        <v>9788</v>
      </c>
      <c r="B3610" t="s">
        <v>21158</v>
      </c>
      <c r="C3610">
        <v>8013</v>
      </c>
      <c r="D3610" t="s">
        <v>17074</v>
      </c>
      <c r="E3610" t="s">
        <v>5670</v>
      </c>
      <c r="F3610" s="9">
        <f>Table13[[#This Row],[ToMeasure]]-Table13[[#This Row],[FromMeasure]]</f>
        <v>0.32247945</v>
      </c>
      <c r="G3610" s="5" t="s">
        <v>5671</v>
      </c>
      <c r="H3610" s="35">
        <v>5.1452879999999999E-2</v>
      </c>
      <c r="I3610" s="56"/>
      <c r="J3610" t="s">
        <v>5673</v>
      </c>
      <c r="K3610" s="58" t="s">
        <v>203</v>
      </c>
      <c r="L3610" s="35">
        <v>0.37393232999999998</v>
      </c>
      <c r="M3610" s="56"/>
      <c r="N3610" t="s">
        <v>923</v>
      </c>
      <c r="O3610" s="2">
        <v>2595</v>
      </c>
      <c r="P3610" s="2">
        <v>0</v>
      </c>
      <c r="Q3610" s="2">
        <v>2595</v>
      </c>
      <c r="R3610" t="s">
        <v>5674</v>
      </c>
      <c r="S3610">
        <v>17</v>
      </c>
      <c r="T3610" t="s">
        <v>203</v>
      </c>
      <c r="U3610" s="2">
        <v>72</v>
      </c>
      <c r="V3610" s="2">
        <v>279</v>
      </c>
      <c r="W3610" s="8">
        <v>0.1352601156069364</v>
      </c>
      <c r="X3610" s="2">
        <v>3440</v>
      </c>
      <c r="Y3610" s="45"/>
      <c r="AC3610" s="1" t="str">
        <f>IF(Table13[[#This Row],[TCS MP]]&gt;=Table13[[#This Row],[BMP]],IF(Table13[[#This Row],[TCS MP]]&lt;=Table13[[#This Row],[EMP]],"Good","EMP"),"BMP")</f>
        <v>EMP</v>
      </c>
    </row>
    <row r="3611" spans="1:29" ht="24" customHeight="1" x14ac:dyDescent="0.25">
      <c r="A3611" t="s">
        <v>9789</v>
      </c>
      <c r="C3611" t="s">
        <v>203</v>
      </c>
      <c r="D3611" t="s">
        <v>17074</v>
      </c>
      <c r="E3611" t="s">
        <v>9790</v>
      </c>
      <c r="F3611" s="9">
        <f>Table13[[#This Row],[ToMeasure]]-Table13[[#This Row],[FromMeasure]]</f>
        <v>6.6878140000000003E-2</v>
      </c>
      <c r="G3611" s="5" t="s">
        <v>5673</v>
      </c>
      <c r="H3611" s="35">
        <v>0</v>
      </c>
      <c r="I3611" s="56"/>
      <c r="J3611" t="s">
        <v>9791</v>
      </c>
      <c r="K3611" s="58" t="s">
        <v>203</v>
      </c>
      <c r="L3611" s="35">
        <v>6.6878140000000003E-2</v>
      </c>
      <c r="M3611" s="56"/>
      <c r="N3611" t="s">
        <v>5671</v>
      </c>
      <c r="O3611" s="2" t="s">
        <v>203</v>
      </c>
      <c r="P3611" s="2" t="s">
        <v>203</v>
      </c>
      <c r="Q3611" s="2">
        <v>2821</v>
      </c>
      <c r="R3611" t="s">
        <v>9792</v>
      </c>
      <c r="S3611" t="s">
        <v>203</v>
      </c>
      <c r="T3611" t="s">
        <v>203</v>
      </c>
      <c r="U3611" s="2">
        <v>100</v>
      </c>
      <c r="V3611" s="2">
        <v>104</v>
      </c>
      <c r="W3611" s="8">
        <v>7.2314781992201344E-2</v>
      </c>
      <c r="X3611" s="2">
        <v>3739</v>
      </c>
      <c r="Y3611" s="45"/>
      <c r="AC3611" s="1" t="str">
        <f>IF(Table13[[#This Row],[TCS MP]]&gt;=Table13[[#This Row],[BMP]],IF(Table13[[#This Row],[TCS MP]]&lt;=Table13[[#This Row],[EMP]],"Good","EMP"),"BMP")</f>
        <v>EMP</v>
      </c>
    </row>
    <row r="3612" spans="1:29" ht="24" customHeight="1" x14ac:dyDescent="0.25">
      <c r="A3612" t="s">
        <v>9793</v>
      </c>
      <c r="C3612" t="s">
        <v>203</v>
      </c>
      <c r="D3612" t="s">
        <v>17074</v>
      </c>
      <c r="E3612" t="s">
        <v>9794</v>
      </c>
      <c r="F3612" s="9">
        <f>Table13[[#This Row],[ToMeasure]]-Table13[[#This Row],[FromMeasure]]</f>
        <v>6.7662929999999996E-2</v>
      </c>
      <c r="G3612" s="5" t="s">
        <v>9795</v>
      </c>
      <c r="H3612" s="35">
        <v>0</v>
      </c>
      <c r="I3612" s="56"/>
      <c r="J3612" t="s">
        <v>80</v>
      </c>
      <c r="K3612" s="58" t="s">
        <v>203</v>
      </c>
      <c r="L3612" s="35">
        <v>6.7662929999999996E-2</v>
      </c>
      <c r="M3612" s="56"/>
      <c r="N3612" t="s">
        <v>9796</v>
      </c>
      <c r="O3612" s="2" t="s">
        <v>203</v>
      </c>
      <c r="P3612" s="2" t="s">
        <v>203</v>
      </c>
      <c r="Q3612" s="2">
        <v>8708</v>
      </c>
      <c r="R3612" t="s">
        <v>9797</v>
      </c>
      <c r="S3612" t="s">
        <v>203</v>
      </c>
      <c r="T3612" t="s">
        <v>203</v>
      </c>
      <c r="U3612" s="2">
        <v>277</v>
      </c>
      <c r="V3612" s="2">
        <v>288</v>
      </c>
      <c r="W3612" s="8">
        <v>6.4882866329811661E-2</v>
      </c>
      <c r="X3612" s="2">
        <v>11543</v>
      </c>
      <c r="Y3612" s="45"/>
      <c r="AC3612" s="1" t="str">
        <f>IF(Table13[[#This Row],[TCS MP]]&gt;=Table13[[#This Row],[BMP]],IF(Table13[[#This Row],[TCS MP]]&lt;=Table13[[#This Row],[EMP]],"Good","EMP"),"BMP")</f>
        <v>EMP</v>
      </c>
    </row>
    <row r="3613" spans="1:29" ht="24" customHeight="1" x14ac:dyDescent="0.25">
      <c r="A3613" t="s">
        <v>13167</v>
      </c>
      <c r="C3613" t="s">
        <v>203</v>
      </c>
      <c r="D3613" t="s">
        <v>17074</v>
      </c>
      <c r="E3613" t="s">
        <v>13168</v>
      </c>
      <c r="F3613" s="9">
        <f>Table13[[#This Row],[ToMeasure]]-Table13[[#This Row],[FromMeasure]]</f>
        <v>6.6153000000000003E-2</v>
      </c>
      <c r="G3613" s="5" t="s">
        <v>13169</v>
      </c>
      <c r="H3613" s="35">
        <v>0</v>
      </c>
      <c r="I3613" s="56"/>
      <c r="J3613" t="s">
        <v>13159</v>
      </c>
      <c r="K3613" s="58" t="s">
        <v>203</v>
      </c>
      <c r="L3613" s="35">
        <v>6.6153000000000003E-2</v>
      </c>
      <c r="M3613" s="56"/>
      <c r="N3613" t="s">
        <v>13170</v>
      </c>
      <c r="O3613" s="2" t="s">
        <v>203</v>
      </c>
      <c r="P3613" s="2" t="s">
        <v>203</v>
      </c>
      <c r="Q3613" s="2" t="s">
        <v>203</v>
      </c>
      <c r="R3613" t="s">
        <v>203</v>
      </c>
      <c r="S3613" t="s">
        <v>203</v>
      </c>
      <c r="T3613" t="s">
        <v>203</v>
      </c>
      <c r="U3613" s="2" t="s">
        <v>203</v>
      </c>
      <c r="V3613" s="2" t="s">
        <v>203</v>
      </c>
      <c r="W3613" s="8" t="s">
        <v>203</v>
      </c>
      <c r="X3613" s="2" t="s">
        <v>203</v>
      </c>
      <c r="Y3613" s="45"/>
      <c r="AC3613" s="1" t="str">
        <f>IF(Table13[[#This Row],[TCS MP]]&gt;=Table13[[#This Row],[BMP]],IF(Table13[[#This Row],[TCS MP]]&lt;=Table13[[#This Row],[EMP]],"Good","EMP"),"BMP")</f>
        <v>EMP</v>
      </c>
    </row>
    <row r="3614" spans="1:29" ht="24" customHeight="1" x14ac:dyDescent="0.25">
      <c r="A3614" t="s">
        <v>5675</v>
      </c>
      <c r="C3614" t="s">
        <v>203</v>
      </c>
      <c r="D3614" t="s">
        <v>17074</v>
      </c>
      <c r="E3614" t="s">
        <v>5676</v>
      </c>
      <c r="F3614" s="9">
        <f>Table13[[#This Row],[ToMeasure]]-Table13[[#This Row],[FromMeasure]]</f>
        <v>6.1396729999999997E-2</v>
      </c>
      <c r="G3614" s="5" t="s">
        <v>5677</v>
      </c>
      <c r="H3614" s="35">
        <v>0</v>
      </c>
      <c r="I3614" s="56"/>
      <c r="J3614" t="s">
        <v>5678</v>
      </c>
      <c r="K3614" s="58" t="s">
        <v>203</v>
      </c>
      <c r="L3614" s="35">
        <v>6.1396729999999997E-2</v>
      </c>
      <c r="M3614" s="56"/>
      <c r="N3614" t="s">
        <v>80</v>
      </c>
      <c r="O3614" s="2" t="s">
        <v>203</v>
      </c>
      <c r="P3614" s="2" t="s">
        <v>203</v>
      </c>
      <c r="Q3614" s="2" t="s">
        <v>203</v>
      </c>
      <c r="R3614" t="s">
        <v>203</v>
      </c>
      <c r="S3614" t="s">
        <v>203</v>
      </c>
      <c r="T3614" t="s">
        <v>203</v>
      </c>
      <c r="U3614" s="2" t="s">
        <v>203</v>
      </c>
      <c r="V3614" s="2" t="s">
        <v>203</v>
      </c>
      <c r="W3614" s="8" t="s">
        <v>203</v>
      </c>
      <c r="X3614" s="2" t="s">
        <v>203</v>
      </c>
      <c r="Y3614" s="45"/>
      <c r="AC3614" s="1" t="str">
        <f>IF(Table13[[#This Row],[TCS MP]]&gt;=Table13[[#This Row],[BMP]],IF(Table13[[#This Row],[TCS MP]]&lt;=Table13[[#This Row],[EMP]],"Good","EMP"),"BMP")</f>
        <v>EMP</v>
      </c>
    </row>
    <row r="3615" spans="1:29" ht="24" customHeight="1" x14ac:dyDescent="0.25">
      <c r="A3615" t="s">
        <v>13171</v>
      </c>
      <c r="B3615" t="s">
        <v>21161</v>
      </c>
      <c r="C3615">
        <v>8030</v>
      </c>
      <c r="D3615" t="s">
        <v>17074</v>
      </c>
      <c r="E3615" t="s">
        <v>13172</v>
      </c>
      <c r="F3615" s="9">
        <f>Table13[[#This Row],[ToMeasure]]-Table13[[#This Row],[FromMeasure]]</f>
        <v>0.23906622</v>
      </c>
      <c r="G3615" s="5" t="s">
        <v>5688</v>
      </c>
      <c r="H3615" s="35">
        <v>0</v>
      </c>
      <c r="I3615" s="56"/>
      <c r="J3615" t="s">
        <v>205</v>
      </c>
      <c r="K3615" s="58" t="s">
        <v>203</v>
      </c>
      <c r="L3615" s="35">
        <v>0.23906622</v>
      </c>
      <c r="M3615" s="56"/>
      <c r="N3615" t="s">
        <v>9805</v>
      </c>
      <c r="O3615" s="2">
        <v>6796</v>
      </c>
      <c r="P3615" s="2">
        <v>0</v>
      </c>
      <c r="Q3615" s="2">
        <v>6796</v>
      </c>
      <c r="R3615" t="s">
        <v>13173</v>
      </c>
      <c r="S3615">
        <v>12</v>
      </c>
      <c r="T3615" t="s">
        <v>203</v>
      </c>
      <c r="U3615" s="2">
        <v>230</v>
      </c>
      <c r="V3615" s="2">
        <v>188</v>
      </c>
      <c r="W3615" s="8">
        <v>6.1506768687463215E-2</v>
      </c>
      <c r="X3615" s="2">
        <v>9008</v>
      </c>
      <c r="Y3615" s="45"/>
      <c r="AC3615" s="1" t="str">
        <f>IF(Table13[[#This Row],[TCS MP]]&gt;=Table13[[#This Row],[BMP]],IF(Table13[[#This Row],[TCS MP]]&lt;=Table13[[#This Row],[EMP]],"Good","EMP"),"BMP")</f>
        <v>EMP</v>
      </c>
    </row>
    <row r="3616" spans="1:29" ht="24" customHeight="1" x14ac:dyDescent="0.25">
      <c r="A3616" t="s">
        <v>9798</v>
      </c>
      <c r="B3616" t="s">
        <v>21163</v>
      </c>
      <c r="C3616">
        <v>8032</v>
      </c>
      <c r="D3616" t="s">
        <v>17074</v>
      </c>
      <c r="E3616" t="s">
        <v>9799</v>
      </c>
      <c r="F3616" s="9">
        <f>Table13[[#This Row],[ToMeasure]]-Table13[[#This Row],[FromMeasure]]</f>
        <v>0.30717488999999998</v>
      </c>
      <c r="G3616" s="5" t="s">
        <v>9800</v>
      </c>
      <c r="H3616" s="35">
        <v>0</v>
      </c>
      <c r="I3616" s="56"/>
      <c r="J3616" t="s">
        <v>923</v>
      </c>
      <c r="K3616" s="58" t="s">
        <v>203</v>
      </c>
      <c r="L3616" s="35">
        <v>0.30717488999999998</v>
      </c>
      <c r="M3616" s="56"/>
      <c r="N3616" t="s">
        <v>5683</v>
      </c>
      <c r="O3616" s="2">
        <v>5219</v>
      </c>
      <c r="P3616" s="2">
        <v>0</v>
      </c>
      <c r="Q3616" s="2">
        <v>5219</v>
      </c>
      <c r="R3616" t="s">
        <v>9801</v>
      </c>
      <c r="S3616">
        <v>9</v>
      </c>
      <c r="T3616" t="s">
        <v>203</v>
      </c>
      <c r="U3616" s="2">
        <v>176</v>
      </c>
      <c r="V3616" s="2">
        <v>146</v>
      </c>
      <c r="W3616" s="8">
        <v>6.1697643226671775E-2</v>
      </c>
      <c r="X3616" s="2">
        <v>6918</v>
      </c>
      <c r="Y3616" s="45"/>
      <c r="AC3616" s="1" t="str">
        <f>IF(Table13[[#This Row],[TCS MP]]&gt;=Table13[[#This Row],[BMP]],IF(Table13[[#This Row],[TCS MP]]&lt;=Table13[[#This Row],[EMP]],"Good","EMP"),"BMP")</f>
        <v>EMP</v>
      </c>
    </row>
    <row r="3617" spans="1:29" ht="24" customHeight="1" x14ac:dyDescent="0.25">
      <c r="A3617" t="s">
        <v>13174</v>
      </c>
      <c r="B3617" t="s">
        <v>21162</v>
      </c>
      <c r="C3617">
        <v>8031</v>
      </c>
      <c r="D3617" t="s">
        <v>17074</v>
      </c>
      <c r="E3617" t="s">
        <v>13175</v>
      </c>
      <c r="F3617" s="9">
        <f>Table13[[#This Row],[ToMeasure]]-Table13[[#This Row],[FromMeasure]]</f>
        <v>0.41919745000000003</v>
      </c>
      <c r="G3617" s="5" t="s">
        <v>9805</v>
      </c>
      <c r="H3617" s="35">
        <v>0</v>
      </c>
      <c r="I3617" s="56"/>
      <c r="J3617" t="s">
        <v>5688</v>
      </c>
      <c r="K3617" s="58" t="s">
        <v>203</v>
      </c>
      <c r="L3617" s="35">
        <v>0.41919745000000003</v>
      </c>
      <c r="M3617" s="56"/>
      <c r="N3617" t="s">
        <v>205</v>
      </c>
      <c r="O3617" s="2">
        <v>5139</v>
      </c>
      <c r="P3617" s="2">
        <v>0</v>
      </c>
      <c r="Q3617" s="2">
        <v>5139</v>
      </c>
      <c r="R3617" t="s">
        <v>13176</v>
      </c>
      <c r="S3617">
        <v>8</v>
      </c>
      <c r="T3617" t="s">
        <v>203</v>
      </c>
      <c r="U3617" s="2">
        <v>159</v>
      </c>
      <c r="V3617" s="2">
        <v>619</v>
      </c>
      <c r="W3617" s="8">
        <v>0.15139132126872931</v>
      </c>
      <c r="X3617" s="2">
        <v>6812</v>
      </c>
      <c r="Y3617" s="45"/>
      <c r="AC3617" s="1" t="str">
        <f>IF(Table13[[#This Row],[TCS MP]]&gt;=Table13[[#This Row],[BMP]],IF(Table13[[#This Row],[TCS MP]]&lt;=Table13[[#This Row],[EMP]],"Good","EMP"),"BMP")</f>
        <v>EMP</v>
      </c>
    </row>
    <row r="3618" spans="1:29" ht="24" customHeight="1" x14ac:dyDescent="0.25">
      <c r="A3618" t="s">
        <v>15964</v>
      </c>
      <c r="B3618" t="s">
        <v>21164</v>
      </c>
      <c r="C3618">
        <v>8033</v>
      </c>
      <c r="D3618" t="s">
        <v>17074</v>
      </c>
      <c r="E3618" t="s">
        <v>15965</v>
      </c>
      <c r="F3618" s="9">
        <f>Table13[[#This Row],[ToMeasure]]-Table13[[#This Row],[FromMeasure]]</f>
        <v>0.44654505999999999</v>
      </c>
      <c r="G3618" s="5" t="s">
        <v>5683</v>
      </c>
      <c r="H3618" s="35">
        <v>0</v>
      </c>
      <c r="I3618" s="56"/>
      <c r="J3618" t="s">
        <v>9800</v>
      </c>
      <c r="K3618" s="58" t="s">
        <v>203</v>
      </c>
      <c r="L3618" s="35">
        <v>0.44654505999999999</v>
      </c>
      <c r="M3618" s="56"/>
      <c r="N3618" t="s">
        <v>923</v>
      </c>
      <c r="O3618" s="2">
        <v>6033</v>
      </c>
      <c r="P3618" s="2">
        <v>0</v>
      </c>
      <c r="Q3618" s="2">
        <v>6033</v>
      </c>
      <c r="R3618" t="s">
        <v>15966</v>
      </c>
      <c r="S3618">
        <v>15</v>
      </c>
      <c r="T3618" t="s">
        <v>203</v>
      </c>
      <c r="U3618" s="2">
        <v>182</v>
      </c>
      <c r="V3618" s="2">
        <v>710</v>
      </c>
      <c r="W3618" s="8">
        <v>0.14785347256754516</v>
      </c>
      <c r="X3618" s="2">
        <v>7997</v>
      </c>
      <c r="Y3618" s="45"/>
      <c r="AC3618" s="1" t="str">
        <f>IF(Table13[[#This Row],[TCS MP]]&gt;=Table13[[#This Row],[BMP]],IF(Table13[[#This Row],[TCS MP]]&lt;=Table13[[#This Row],[EMP]],"Good","EMP"),"BMP")</f>
        <v>EMP</v>
      </c>
    </row>
    <row r="3619" spans="1:29" ht="24" customHeight="1" x14ac:dyDescent="0.25">
      <c r="A3619" t="s">
        <v>5679</v>
      </c>
      <c r="C3619" t="s">
        <v>203</v>
      </c>
      <c r="D3619" t="s">
        <v>17074</v>
      </c>
      <c r="E3619" t="s">
        <v>5680</v>
      </c>
      <c r="F3619" s="9">
        <f>Table13[[#This Row],[ToMeasure]]-Table13[[#This Row],[FromMeasure]]</f>
        <v>8.5387820000000003E-2</v>
      </c>
      <c r="G3619" s="5" t="s">
        <v>5681</v>
      </c>
      <c r="H3619" s="35">
        <v>0</v>
      </c>
      <c r="I3619" s="56"/>
      <c r="J3619" t="s">
        <v>5682</v>
      </c>
      <c r="K3619" s="58" t="s">
        <v>203</v>
      </c>
      <c r="L3619" s="35">
        <v>8.5387820000000003E-2</v>
      </c>
      <c r="M3619" s="56"/>
      <c r="N3619" t="s">
        <v>5683</v>
      </c>
      <c r="O3619" s="2" t="s">
        <v>203</v>
      </c>
      <c r="P3619" s="2" t="s">
        <v>203</v>
      </c>
      <c r="Q3619" s="2">
        <v>5867</v>
      </c>
      <c r="R3619" t="s">
        <v>5684</v>
      </c>
      <c r="S3619" t="s">
        <v>203</v>
      </c>
      <c r="T3619" t="s">
        <v>203</v>
      </c>
      <c r="U3619" s="2">
        <v>193</v>
      </c>
      <c r="V3619" s="2">
        <v>201</v>
      </c>
      <c r="W3619" s="8">
        <v>6.7155275268450651E-2</v>
      </c>
      <c r="X3619" s="2">
        <v>7777</v>
      </c>
      <c r="Y3619" s="45"/>
      <c r="AC3619" s="1" t="str">
        <f>IF(Table13[[#This Row],[TCS MP]]&gt;=Table13[[#This Row],[BMP]],IF(Table13[[#This Row],[TCS MP]]&lt;=Table13[[#This Row],[EMP]],"Good","EMP"),"BMP")</f>
        <v>EMP</v>
      </c>
    </row>
    <row r="3620" spans="1:29" ht="24" customHeight="1" x14ac:dyDescent="0.25">
      <c r="A3620" t="s">
        <v>9802</v>
      </c>
      <c r="C3620" t="s">
        <v>203</v>
      </c>
      <c r="D3620" t="s">
        <v>17074</v>
      </c>
      <c r="E3620" t="s">
        <v>9803</v>
      </c>
      <c r="F3620" s="9">
        <f>Table13[[#This Row],[ToMeasure]]-Table13[[#This Row],[FromMeasure]]</f>
        <v>8.748177E-2</v>
      </c>
      <c r="G3620" s="5" t="s">
        <v>9804</v>
      </c>
      <c r="H3620" s="35">
        <v>0</v>
      </c>
      <c r="I3620" s="56"/>
      <c r="J3620" t="s">
        <v>1988</v>
      </c>
      <c r="K3620" s="58" t="s">
        <v>203</v>
      </c>
      <c r="L3620" s="35">
        <v>8.748177E-2</v>
      </c>
      <c r="M3620" s="56"/>
      <c r="N3620" t="s">
        <v>9805</v>
      </c>
      <c r="O3620" s="2" t="s">
        <v>203</v>
      </c>
      <c r="P3620" s="2" t="s">
        <v>203</v>
      </c>
      <c r="Q3620" s="2">
        <v>5598</v>
      </c>
      <c r="R3620" t="s">
        <v>9806</v>
      </c>
      <c r="S3620" t="s">
        <v>203</v>
      </c>
      <c r="T3620" t="s">
        <v>203</v>
      </c>
      <c r="U3620" s="2">
        <v>202</v>
      </c>
      <c r="V3620" s="2">
        <v>187</v>
      </c>
      <c r="W3620" s="8">
        <v>6.948910325116113E-2</v>
      </c>
      <c r="X3620" s="2">
        <v>7420</v>
      </c>
      <c r="Y3620" s="45"/>
      <c r="AC3620" s="1" t="str">
        <f>IF(Table13[[#This Row],[TCS MP]]&gt;=Table13[[#This Row],[BMP]],IF(Table13[[#This Row],[TCS MP]]&lt;=Table13[[#This Row],[EMP]],"Good","EMP"),"BMP")</f>
        <v>EMP</v>
      </c>
    </row>
    <row r="3621" spans="1:29" ht="24" customHeight="1" x14ac:dyDescent="0.25">
      <c r="A3621" t="s">
        <v>5685</v>
      </c>
      <c r="C3621" t="s">
        <v>203</v>
      </c>
      <c r="D3621" t="s">
        <v>17074</v>
      </c>
      <c r="E3621" t="s">
        <v>5686</v>
      </c>
      <c r="F3621" s="9">
        <f>Table13[[#This Row],[ToMeasure]]-Table13[[#This Row],[FromMeasure]]</f>
        <v>6.1774950000000002E-2</v>
      </c>
      <c r="G3621" s="5" t="s">
        <v>5687</v>
      </c>
      <c r="H3621" s="35">
        <v>0</v>
      </c>
      <c r="I3621" s="56"/>
      <c r="J3621" t="s">
        <v>5688</v>
      </c>
      <c r="K3621" s="58" t="s">
        <v>203</v>
      </c>
      <c r="L3621" s="35">
        <v>6.1774950000000002E-2</v>
      </c>
      <c r="M3621" s="56"/>
      <c r="N3621" t="s">
        <v>5689</v>
      </c>
      <c r="O3621" s="2" t="s">
        <v>203</v>
      </c>
      <c r="P3621" s="2" t="s">
        <v>203</v>
      </c>
      <c r="Q3621" s="2" t="s">
        <v>203</v>
      </c>
      <c r="R3621" t="s">
        <v>203</v>
      </c>
      <c r="S3621" t="s">
        <v>203</v>
      </c>
      <c r="T3621" t="s">
        <v>203</v>
      </c>
      <c r="U3621" s="2" t="s">
        <v>203</v>
      </c>
      <c r="V3621" s="2" t="s">
        <v>203</v>
      </c>
      <c r="W3621" s="8" t="s">
        <v>203</v>
      </c>
      <c r="X3621" s="2" t="s">
        <v>203</v>
      </c>
      <c r="Y3621" s="45"/>
      <c r="AC3621" s="1" t="str">
        <f>IF(Table13[[#This Row],[TCS MP]]&gt;=Table13[[#This Row],[BMP]],IF(Table13[[#This Row],[TCS MP]]&lt;=Table13[[#This Row],[EMP]],"Good","EMP"),"BMP")</f>
        <v>EMP</v>
      </c>
    </row>
    <row r="3622" spans="1:29" ht="24" customHeight="1" x14ac:dyDescent="0.25">
      <c r="A3622" t="s">
        <v>13177</v>
      </c>
      <c r="C3622" t="s">
        <v>203</v>
      </c>
      <c r="D3622" t="s">
        <v>17074</v>
      </c>
      <c r="E3622" t="s">
        <v>13178</v>
      </c>
      <c r="F3622" s="9">
        <f>Table13[[#This Row],[ToMeasure]]-Table13[[#This Row],[FromMeasure]]</f>
        <v>6.1496769999999999E-2</v>
      </c>
      <c r="G3622" s="5" t="s">
        <v>13179</v>
      </c>
      <c r="H3622" s="35">
        <v>0</v>
      </c>
      <c r="I3622" s="56"/>
      <c r="J3622" t="s">
        <v>9800</v>
      </c>
      <c r="K3622" s="58" t="s">
        <v>203</v>
      </c>
      <c r="L3622" s="35">
        <v>6.1496769999999999E-2</v>
      </c>
      <c r="M3622" s="56"/>
      <c r="N3622" t="s">
        <v>1988</v>
      </c>
      <c r="O3622" s="2" t="s">
        <v>203</v>
      </c>
      <c r="P3622" s="2" t="s">
        <v>203</v>
      </c>
      <c r="Q3622" s="2" t="s">
        <v>203</v>
      </c>
      <c r="R3622" t="s">
        <v>203</v>
      </c>
      <c r="S3622" t="s">
        <v>203</v>
      </c>
      <c r="T3622" t="s">
        <v>203</v>
      </c>
      <c r="U3622" s="2" t="s">
        <v>203</v>
      </c>
      <c r="V3622" s="2" t="s">
        <v>203</v>
      </c>
      <c r="W3622" s="8" t="s">
        <v>203</v>
      </c>
      <c r="X3622" s="2" t="s">
        <v>203</v>
      </c>
      <c r="Y3622" s="45"/>
      <c r="AC3622" s="1" t="str">
        <f>IF(Table13[[#This Row],[TCS MP]]&gt;=Table13[[#This Row],[BMP]],IF(Table13[[#This Row],[TCS MP]]&lt;=Table13[[#This Row],[EMP]],"Good","EMP"),"BMP")</f>
        <v>EMP</v>
      </c>
    </row>
    <row r="3623" spans="1:29" ht="24" customHeight="1" x14ac:dyDescent="0.25">
      <c r="A3623" t="s">
        <v>13180</v>
      </c>
      <c r="B3623" t="s">
        <v>21168</v>
      </c>
      <c r="C3623">
        <v>8050</v>
      </c>
      <c r="D3623" t="s">
        <v>17074</v>
      </c>
      <c r="E3623" t="s">
        <v>13181</v>
      </c>
      <c r="F3623" s="9">
        <f>Table13[[#This Row],[ToMeasure]]-Table13[[#This Row],[FromMeasure]]</f>
        <v>0.30036896000000002</v>
      </c>
      <c r="G3623" s="5" t="s">
        <v>13182</v>
      </c>
      <c r="H3623" s="35">
        <v>0</v>
      </c>
      <c r="I3623" s="56"/>
      <c r="J3623" t="s">
        <v>205</v>
      </c>
      <c r="K3623" s="58" t="s">
        <v>203</v>
      </c>
      <c r="L3623" s="35">
        <v>0.30036896000000002</v>
      </c>
      <c r="M3623" s="56"/>
      <c r="N3623" t="s">
        <v>5697</v>
      </c>
      <c r="O3623" s="2">
        <v>5774</v>
      </c>
      <c r="P3623" s="2">
        <v>0</v>
      </c>
      <c r="Q3623" s="2">
        <v>5774</v>
      </c>
      <c r="R3623" t="s">
        <v>13183</v>
      </c>
      <c r="S3623">
        <v>11</v>
      </c>
      <c r="T3623" t="s">
        <v>203</v>
      </c>
      <c r="U3623" s="2">
        <v>194</v>
      </c>
      <c r="V3623" s="2">
        <v>161</v>
      </c>
      <c r="W3623" s="8">
        <v>6.1482507793557323E-2</v>
      </c>
      <c r="X3623" s="2">
        <v>7654</v>
      </c>
      <c r="Y3623" s="45"/>
      <c r="AC3623" s="1" t="str">
        <f>IF(Table13[[#This Row],[TCS MP]]&gt;=Table13[[#This Row],[BMP]],IF(Table13[[#This Row],[TCS MP]]&lt;=Table13[[#This Row],[EMP]],"Good","EMP"),"BMP")</f>
        <v>EMP</v>
      </c>
    </row>
    <row r="3624" spans="1:29" ht="24" customHeight="1" x14ac:dyDescent="0.25">
      <c r="A3624" t="s">
        <v>15967</v>
      </c>
      <c r="B3624" t="s">
        <v>21170</v>
      </c>
      <c r="C3624">
        <v>8052</v>
      </c>
      <c r="D3624" t="s">
        <v>17074</v>
      </c>
      <c r="E3624" t="s">
        <v>15968</v>
      </c>
      <c r="F3624" s="9">
        <f>Table13[[#This Row],[ToMeasure]]-Table13[[#This Row],[FromMeasure]]</f>
        <v>0.12630707999999999</v>
      </c>
      <c r="G3624" s="5" t="s">
        <v>15969</v>
      </c>
      <c r="H3624" s="35">
        <v>0</v>
      </c>
      <c r="I3624" s="56"/>
      <c r="J3624" t="s">
        <v>923</v>
      </c>
      <c r="K3624" s="58" t="s">
        <v>203</v>
      </c>
      <c r="L3624" s="35">
        <v>0.12630707999999999</v>
      </c>
      <c r="M3624" s="56"/>
      <c r="N3624" t="s">
        <v>5530</v>
      </c>
      <c r="O3624" s="2">
        <v>9029</v>
      </c>
      <c r="P3624" s="2">
        <v>0</v>
      </c>
      <c r="Q3624" s="2">
        <v>9029</v>
      </c>
      <c r="R3624" t="s">
        <v>15970</v>
      </c>
      <c r="S3624">
        <v>10</v>
      </c>
      <c r="T3624" t="s">
        <v>203</v>
      </c>
      <c r="U3624" s="2">
        <v>279</v>
      </c>
      <c r="V3624" s="2">
        <v>1087</v>
      </c>
      <c r="W3624" s="8">
        <v>0.15129028685347215</v>
      </c>
      <c r="X3624" s="2">
        <v>11968</v>
      </c>
      <c r="Y3624" s="45"/>
      <c r="AC3624" s="1" t="str">
        <f>IF(Table13[[#This Row],[TCS MP]]&gt;=Table13[[#This Row],[BMP]],IF(Table13[[#This Row],[TCS MP]]&lt;=Table13[[#This Row],[EMP]],"Good","EMP"),"BMP")</f>
        <v>EMP</v>
      </c>
    </row>
    <row r="3625" spans="1:29" ht="24" customHeight="1" x14ac:dyDescent="0.25">
      <c r="A3625" t="s">
        <v>15971</v>
      </c>
      <c r="B3625" t="s">
        <v>21169</v>
      </c>
      <c r="C3625">
        <v>8051</v>
      </c>
      <c r="D3625" t="s">
        <v>17074</v>
      </c>
      <c r="E3625" t="s">
        <v>15972</v>
      </c>
      <c r="F3625" s="9">
        <f>Table13[[#This Row],[ToMeasure]]-Table13[[#This Row],[FromMeasure]]</f>
        <v>0.15399029</v>
      </c>
      <c r="G3625" s="5" t="s">
        <v>15973</v>
      </c>
      <c r="H3625" s="35">
        <v>0</v>
      </c>
      <c r="I3625" s="56"/>
      <c r="J3625" t="s">
        <v>5697</v>
      </c>
      <c r="K3625" s="58" t="s">
        <v>203</v>
      </c>
      <c r="L3625" s="35">
        <v>0.15399029</v>
      </c>
      <c r="M3625" s="56"/>
      <c r="N3625" t="s">
        <v>205</v>
      </c>
      <c r="O3625" s="2">
        <v>9775</v>
      </c>
      <c r="P3625" s="2">
        <v>0</v>
      </c>
      <c r="Q3625" s="2">
        <v>9775</v>
      </c>
      <c r="R3625" t="s">
        <v>15974</v>
      </c>
      <c r="S3625">
        <v>9</v>
      </c>
      <c r="T3625" t="s">
        <v>203</v>
      </c>
      <c r="U3625" s="2">
        <v>332</v>
      </c>
      <c r="V3625" s="2">
        <v>276</v>
      </c>
      <c r="W3625" s="8">
        <v>6.2199488491048595E-2</v>
      </c>
      <c r="X3625" s="2">
        <v>12957</v>
      </c>
      <c r="Y3625" s="45"/>
      <c r="AC3625" s="1" t="str">
        <f>IF(Table13[[#This Row],[TCS MP]]&gt;=Table13[[#This Row],[BMP]],IF(Table13[[#This Row],[TCS MP]]&lt;=Table13[[#This Row],[EMP]],"Good","EMP"),"BMP")</f>
        <v>EMP</v>
      </c>
    </row>
    <row r="3626" spans="1:29" ht="24" customHeight="1" x14ac:dyDescent="0.25">
      <c r="A3626" t="s">
        <v>9807</v>
      </c>
      <c r="B3626" t="s">
        <v>21171</v>
      </c>
      <c r="C3626">
        <v>8053</v>
      </c>
      <c r="D3626" t="s">
        <v>17074</v>
      </c>
      <c r="E3626" t="s">
        <v>9808</v>
      </c>
      <c r="F3626" s="9">
        <f>Table13[[#This Row],[ToMeasure]]-Table13[[#This Row],[FromMeasure]]</f>
        <v>0.25063426</v>
      </c>
      <c r="G3626" s="5" t="s">
        <v>9809</v>
      </c>
      <c r="H3626" s="35">
        <v>0</v>
      </c>
      <c r="I3626" s="56"/>
      <c r="J3626" t="s">
        <v>5530</v>
      </c>
      <c r="K3626" s="58" t="s">
        <v>203</v>
      </c>
      <c r="L3626" s="35">
        <v>0.25063426</v>
      </c>
      <c r="M3626" s="56"/>
      <c r="N3626" t="s">
        <v>923</v>
      </c>
      <c r="O3626" s="2">
        <v>5920</v>
      </c>
      <c r="P3626" s="2">
        <v>0</v>
      </c>
      <c r="Q3626" s="2">
        <v>5920</v>
      </c>
      <c r="R3626" t="s">
        <v>9810</v>
      </c>
      <c r="S3626">
        <v>12</v>
      </c>
      <c r="T3626" t="s">
        <v>203</v>
      </c>
      <c r="U3626" s="2">
        <v>183</v>
      </c>
      <c r="V3626" s="2">
        <v>713</v>
      </c>
      <c r="W3626" s="8">
        <v>0.15135135135135136</v>
      </c>
      <c r="X3626" s="2">
        <v>7847</v>
      </c>
      <c r="Y3626" s="45"/>
      <c r="AC3626" s="1" t="str">
        <f>IF(Table13[[#This Row],[TCS MP]]&gt;=Table13[[#This Row],[BMP]],IF(Table13[[#This Row],[TCS MP]]&lt;=Table13[[#This Row],[EMP]],"Good","EMP"),"BMP")</f>
        <v>EMP</v>
      </c>
    </row>
    <row r="3627" spans="1:29" ht="24" customHeight="1" x14ac:dyDescent="0.25">
      <c r="A3627" t="s">
        <v>15975</v>
      </c>
      <c r="B3627" t="s">
        <v>21184</v>
      </c>
      <c r="C3627">
        <v>8070</v>
      </c>
      <c r="D3627" t="s">
        <v>17074</v>
      </c>
      <c r="E3627" t="s">
        <v>15976</v>
      </c>
      <c r="F3627" s="9">
        <f>Table13[[#This Row],[ToMeasure]]-Table13[[#This Row],[FromMeasure]]</f>
        <v>0.19735185</v>
      </c>
      <c r="G3627" s="5" t="s">
        <v>15977</v>
      </c>
      <c r="H3627" s="35">
        <v>0</v>
      </c>
      <c r="I3627" s="56"/>
      <c r="J3627" t="s">
        <v>205</v>
      </c>
      <c r="K3627" s="58" t="s">
        <v>203</v>
      </c>
      <c r="L3627" s="35">
        <v>0.19735185</v>
      </c>
      <c r="M3627" s="56"/>
      <c r="N3627" t="s">
        <v>5697</v>
      </c>
      <c r="O3627" s="2">
        <v>4852</v>
      </c>
      <c r="P3627" s="2">
        <v>0</v>
      </c>
      <c r="Q3627" s="2">
        <v>4852</v>
      </c>
      <c r="R3627" t="s">
        <v>15978</v>
      </c>
      <c r="S3627">
        <v>15</v>
      </c>
      <c r="T3627" t="s">
        <v>203</v>
      </c>
      <c r="U3627" s="2">
        <v>150</v>
      </c>
      <c r="V3627" s="2">
        <v>584</v>
      </c>
      <c r="W3627" s="8">
        <v>0.15127782357790601</v>
      </c>
      <c r="X3627" s="2">
        <v>6431</v>
      </c>
      <c r="Y3627" s="45"/>
      <c r="AC3627" s="1" t="str">
        <f>IF(Table13[[#This Row],[TCS MP]]&gt;=Table13[[#This Row],[BMP]],IF(Table13[[#This Row],[TCS MP]]&lt;=Table13[[#This Row],[EMP]],"Good","EMP"),"BMP")</f>
        <v>EMP</v>
      </c>
    </row>
    <row r="3628" spans="1:29" ht="24" customHeight="1" x14ac:dyDescent="0.25">
      <c r="A3628" t="s">
        <v>5690</v>
      </c>
      <c r="B3628" t="s">
        <v>21186</v>
      </c>
      <c r="C3628">
        <v>8072</v>
      </c>
      <c r="D3628" t="s">
        <v>17074</v>
      </c>
      <c r="E3628" t="s">
        <v>5691</v>
      </c>
      <c r="F3628" s="9">
        <f>Table13[[#This Row],[ToMeasure]]-Table13[[#This Row],[FromMeasure]]</f>
        <v>0.26173634000000001</v>
      </c>
      <c r="G3628" s="5" t="s">
        <v>5692</v>
      </c>
      <c r="H3628" s="35">
        <v>0</v>
      </c>
      <c r="I3628" s="56"/>
      <c r="J3628" t="s">
        <v>923</v>
      </c>
      <c r="K3628" s="58" t="s">
        <v>203</v>
      </c>
      <c r="L3628" s="35">
        <v>0.26173634000000001</v>
      </c>
      <c r="M3628" s="56"/>
      <c r="N3628" t="s">
        <v>5530</v>
      </c>
      <c r="O3628" s="2">
        <v>8318</v>
      </c>
      <c r="P3628" s="2">
        <v>0</v>
      </c>
      <c r="Q3628" s="2">
        <v>8318</v>
      </c>
      <c r="R3628" t="s">
        <v>5693</v>
      </c>
      <c r="S3628">
        <v>9</v>
      </c>
      <c r="T3628" t="s">
        <v>203</v>
      </c>
      <c r="U3628" s="2">
        <v>279</v>
      </c>
      <c r="V3628" s="2">
        <v>233</v>
      </c>
      <c r="W3628" s="8">
        <v>6.1553257994710266E-2</v>
      </c>
      <c r="X3628" s="2">
        <v>11026</v>
      </c>
      <c r="Y3628" s="45"/>
      <c r="AC3628" s="1" t="str">
        <f>IF(Table13[[#This Row],[TCS MP]]&gt;=Table13[[#This Row],[BMP]],IF(Table13[[#This Row],[TCS MP]]&lt;=Table13[[#This Row],[EMP]],"Good","EMP"),"BMP")</f>
        <v>EMP</v>
      </c>
    </row>
    <row r="3629" spans="1:29" ht="24" customHeight="1" x14ac:dyDescent="0.25">
      <c r="A3629" t="s">
        <v>5694</v>
      </c>
      <c r="B3629" t="s">
        <v>21185</v>
      </c>
      <c r="C3629">
        <v>8071</v>
      </c>
      <c r="D3629" t="s">
        <v>17074</v>
      </c>
      <c r="E3629" t="s">
        <v>5695</v>
      </c>
      <c r="F3629" s="9">
        <f>Table13[[#This Row],[ToMeasure]]-Table13[[#This Row],[FromMeasure]]</f>
        <v>0.26744213</v>
      </c>
      <c r="G3629" s="5" t="s">
        <v>5696</v>
      </c>
      <c r="H3629" s="35">
        <v>0</v>
      </c>
      <c r="I3629" s="56"/>
      <c r="J3629" t="s">
        <v>5697</v>
      </c>
      <c r="K3629" s="58" t="s">
        <v>203</v>
      </c>
      <c r="L3629" s="35">
        <v>0.26744213</v>
      </c>
      <c r="M3629" s="56"/>
      <c r="N3629" t="s">
        <v>205</v>
      </c>
      <c r="O3629" s="2">
        <v>7722</v>
      </c>
      <c r="P3629" s="2">
        <v>0</v>
      </c>
      <c r="Q3629" s="2">
        <v>7722</v>
      </c>
      <c r="R3629" t="s">
        <v>5698</v>
      </c>
      <c r="S3629">
        <v>9</v>
      </c>
      <c r="T3629" t="s">
        <v>203</v>
      </c>
      <c r="U3629" s="2">
        <v>235</v>
      </c>
      <c r="V3629" s="2">
        <v>911</v>
      </c>
      <c r="W3629" s="8">
        <v>0.14840714840714841</v>
      </c>
      <c r="X3629" s="2">
        <v>10236</v>
      </c>
      <c r="Y3629" s="45"/>
      <c r="AC3629" s="1" t="str">
        <f>IF(Table13[[#This Row],[TCS MP]]&gt;=Table13[[#This Row],[BMP]],IF(Table13[[#This Row],[TCS MP]]&lt;=Table13[[#This Row],[EMP]],"Good","EMP"),"BMP")</f>
        <v>EMP</v>
      </c>
    </row>
    <row r="3630" spans="1:29" ht="24" customHeight="1" x14ac:dyDescent="0.25">
      <c r="A3630" t="s">
        <v>5699</v>
      </c>
      <c r="B3630" t="s">
        <v>21187</v>
      </c>
      <c r="C3630">
        <v>8073</v>
      </c>
      <c r="D3630" t="s">
        <v>17074</v>
      </c>
      <c r="E3630" t="s">
        <v>5700</v>
      </c>
      <c r="F3630" s="9">
        <f>Table13[[#This Row],[ToMeasure]]-Table13[[#This Row],[FromMeasure]]</f>
        <v>0.15239151000000001</v>
      </c>
      <c r="G3630" s="5" t="s">
        <v>5701</v>
      </c>
      <c r="H3630" s="35">
        <v>0</v>
      </c>
      <c r="I3630" s="56"/>
      <c r="J3630" t="s">
        <v>5530</v>
      </c>
      <c r="K3630" s="58" t="s">
        <v>203</v>
      </c>
      <c r="L3630" s="35">
        <v>0.15239151000000001</v>
      </c>
      <c r="M3630" s="56"/>
      <c r="N3630" t="s">
        <v>923</v>
      </c>
      <c r="O3630" s="2">
        <v>4607</v>
      </c>
      <c r="P3630" s="2">
        <v>0</v>
      </c>
      <c r="Q3630" s="2">
        <v>4607</v>
      </c>
      <c r="R3630" t="s">
        <v>5702</v>
      </c>
      <c r="S3630">
        <v>14</v>
      </c>
      <c r="T3630" t="s">
        <v>203</v>
      </c>
      <c r="U3630" s="2">
        <v>144</v>
      </c>
      <c r="V3630" s="2">
        <v>557</v>
      </c>
      <c r="W3630" s="8">
        <v>0.15215975689168657</v>
      </c>
      <c r="X3630" s="2">
        <v>6107</v>
      </c>
      <c r="Y3630" s="45"/>
      <c r="AC3630" s="1" t="str">
        <f>IF(Table13[[#This Row],[TCS MP]]&gt;=Table13[[#This Row],[BMP]],IF(Table13[[#This Row],[TCS MP]]&lt;=Table13[[#This Row],[EMP]],"Good","EMP"),"BMP")</f>
        <v>EMP</v>
      </c>
    </row>
    <row r="3631" spans="1:29" ht="24" customHeight="1" x14ac:dyDescent="0.25">
      <c r="A3631" t="s">
        <v>9811</v>
      </c>
      <c r="B3631" t="s">
        <v>21192</v>
      </c>
      <c r="C3631">
        <v>8100</v>
      </c>
      <c r="D3631" t="s">
        <v>17074</v>
      </c>
      <c r="E3631" t="s">
        <v>9812</v>
      </c>
      <c r="F3631" s="9">
        <f>Table13[[#This Row],[ToMeasure]]-Table13[[#This Row],[FromMeasure]]</f>
        <v>1.1651581600000001</v>
      </c>
      <c r="G3631" s="5" t="s">
        <v>5706</v>
      </c>
      <c r="H3631" s="35">
        <v>0</v>
      </c>
      <c r="I3631" s="56"/>
      <c r="J3631" t="s">
        <v>205</v>
      </c>
      <c r="K3631" s="58" t="s">
        <v>203</v>
      </c>
      <c r="L3631" s="35">
        <v>1.1651581600000001</v>
      </c>
      <c r="M3631" s="56"/>
      <c r="N3631" t="s">
        <v>298</v>
      </c>
      <c r="O3631" s="2">
        <v>11559</v>
      </c>
      <c r="P3631" s="2">
        <v>0</v>
      </c>
      <c r="Q3631" s="2">
        <v>11559</v>
      </c>
      <c r="R3631" t="s">
        <v>9813</v>
      </c>
      <c r="S3631">
        <v>13</v>
      </c>
      <c r="T3631" t="s">
        <v>203</v>
      </c>
      <c r="U3631" s="2">
        <v>393</v>
      </c>
      <c r="V3631" s="2">
        <v>324</v>
      </c>
      <c r="W3631" s="8">
        <v>6.2029587334544514E-2</v>
      </c>
      <c r="X3631" s="2">
        <v>15322</v>
      </c>
      <c r="Y3631" s="45"/>
      <c r="AC3631" s="1" t="str">
        <f>IF(Table13[[#This Row],[TCS MP]]&gt;=Table13[[#This Row],[BMP]],IF(Table13[[#This Row],[TCS MP]]&lt;=Table13[[#This Row],[EMP]],"Good","EMP"),"BMP")</f>
        <v>EMP</v>
      </c>
    </row>
    <row r="3632" spans="1:29" ht="24" customHeight="1" x14ac:dyDescent="0.25">
      <c r="A3632" t="s">
        <v>15979</v>
      </c>
      <c r="B3632" t="s">
        <v>21194</v>
      </c>
      <c r="C3632">
        <v>8104</v>
      </c>
      <c r="D3632" t="s">
        <v>17074</v>
      </c>
      <c r="E3632" t="s">
        <v>15980</v>
      </c>
      <c r="F3632" s="9">
        <f>Table13[[#This Row],[ToMeasure]]-Table13[[#This Row],[FromMeasure]]</f>
        <v>0.36671014000000002</v>
      </c>
      <c r="G3632" s="5" t="s">
        <v>15981</v>
      </c>
      <c r="H3632" s="35">
        <v>0</v>
      </c>
      <c r="I3632" s="56"/>
      <c r="J3632" t="s">
        <v>205</v>
      </c>
      <c r="K3632" s="58" t="s">
        <v>203</v>
      </c>
      <c r="L3632" s="35">
        <v>0.36671014000000002</v>
      </c>
      <c r="M3632" s="56"/>
      <c r="N3632" t="s">
        <v>3074</v>
      </c>
      <c r="O3632" s="2">
        <v>14126</v>
      </c>
      <c r="P3632" s="2">
        <v>0</v>
      </c>
      <c r="Q3632" s="2">
        <v>14126</v>
      </c>
      <c r="R3632" t="s">
        <v>15982</v>
      </c>
      <c r="S3632">
        <v>10</v>
      </c>
      <c r="T3632" t="s">
        <v>203</v>
      </c>
      <c r="U3632" s="2">
        <v>480</v>
      </c>
      <c r="V3632" s="2">
        <v>396</v>
      </c>
      <c r="W3632" s="8">
        <v>6.201330879229789E-2</v>
      </c>
      <c r="X3632" s="2">
        <v>18724</v>
      </c>
      <c r="Y3632" s="45"/>
      <c r="AC3632" s="1" t="str">
        <f>IF(Table13[[#This Row],[TCS MP]]&gt;=Table13[[#This Row],[BMP]],IF(Table13[[#This Row],[TCS MP]]&lt;=Table13[[#This Row],[EMP]],"Good","EMP"),"BMP")</f>
        <v>EMP</v>
      </c>
    </row>
    <row r="3633" spans="1:29" ht="24" customHeight="1" x14ac:dyDescent="0.25">
      <c r="A3633" t="s">
        <v>5703</v>
      </c>
      <c r="B3633" t="s">
        <v>21195</v>
      </c>
      <c r="C3633">
        <v>8105</v>
      </c>
      <c r="D3633" t="s">
        <v>17074</v>
      </c>
      <c r="E3633" t="s">
        <v>5704</v>
      </c>
      <c r="F3633" s="9">
        <f>Table13[[#This Row],[ToMeasure]]-Table13[[#This Row],[FromMeasure]]</f>
        <v>0.48984417000000002</v>
      </c>
      <c r="G3633" s="5" t="s">
        <v>5705</v>
      </c>
      <c r="H3633" s="35">
        <v>0</v>
      </c>
      <c r="I3633" s="56"/>
      <c r="J3633" t="s">
        <v>923</v>
      </c>
      <c r="K3633" s="58" t="s">
        <v>203</v>
      </c>
      <c r="L3633" s="35">
        <v>0.48984417000000002</v>
      </c>
      <c r="M3633" s="56"/>
      <c r="N3633" t="s">
        <v>5706</v>
      </c>
      <c r="O3633" s="2">
        <v>8740</v>
      </c>
      <c r="P3633" s="2">
        <v>0</v>
      </c>
      <c r="Q3633" s="2">
        <v>8740</v>
      </c>
      <c r="R3633" t="s">
        <v>5708</v>
      </c>
      <c r="S3633">
        <v>9</v>
      </c>
      <c r="T3633" t="s">
        <v>203</v>
      </c>
      <c r="U3633" s="2">
        <v>296</v>
      </c>
      <c r="V3633" s="2">
        <v>245</v>
      </c>
      <c r="W3633" s="8">
        <v>6.1899313501144165E-2</v>
      </c>
      <c r="X3633" s="2">
        <v>11585</v>
      </c>
      <c r="Y3633" s="45"/>
      <c r="AC3633" s="1" t="str">
        <f>IF(Table13[[#This Row],[TCS MP]]&gt;=Table13[[#This Row],[BMP]],IF(Table13[[#This Row],[TCS MP]]&lt;=Table13[[#This Row],[EMP]],"Good","EMP"),"BMP")</f>
        <v>EMP</v>
      </c>
    </row>
    <row r="3634" spans="1:29" ht="24" customHeight="1" x14ac:dyDescent="0.25">
      <c r="A3634" t="s">
        <v>5709</v>
      </c>
      <c r="B3634" t="s">
        <v>21193</v>
      </c>
      <c r="C3634">
        <v>8102</v>
      </c>
      <c r="D3634" t="s">
        <v>17074</v>
      </c>
      <c r="E3634" t="s">
        <v>5710</v>
      </c>
      <c r="F3634" s="9">
        <f>Table13[[#This Row],[ToMeasure]]-Table13[[#This Row],[FromMeasure]]</f>
        <v>1.21782492</v>
      </c>
      <c r="G3634" s="5" t="s">
        <v>5711</v>
      </c>
      <c r="H3634" s="35">
        <v>0</v>
      </c>
      <c r="I3634" s="56"/>
      <c r="J3634" t="s">
        <v>923</v>
      </c>
      <c r="K3634" s="58" t="s">
        <v>203</v>
      </c>
      <c r="L3634" s="35">
        <v>1.21782492</v>
      </c>
      <c r="M3634" s="56"/>
      <c r="N3634" t="s">
        <v>3074</v>
      </c>
      <c r="O3634" s="2">
        <v>28709</v>
      </c>
      <c r="P3634" s="2">
        <v>0</v>
      </c>
      <c r="Q3634" s="2">
        <v>28709</v>
      </c>
      <c r="R3634" t="s">
        <v>5712</v>
      </c>
      <c r="S3634">
        <v>10</v>
      </c>
      <c r="T3634" t="s">
        <v>203</v>
      </c>
      <c r="U3634" s="2">
        <v>975</v>
      </c>
      <c r="V3634" s="2">
        <v>808</v>
      </c>
      <c r="W3634" s="8">
        <v>6.2105959803545926E-2</v>
      </c>
      <c r="X3634" s="2">
        <v>38055</v>
      </c>
      <c r="Y3634" s="45"/>
      <c r="AC3634" s="1" t="str">
        <f>IF(Table13[[#This Row],[TCS MP]]&gt;=Table13[[#This Row],[BMP]],IF(Table13[[#This Row],[TCS MP]]&lt;=Table13[[#This Row],[EMP]],"Good","EMP"),"BMP")</f>
        <v>EMP</v>
      </c>
    </row>
    <row r="3635" spans="1:29" ht="24" customHeight="1" x14ac:dyDescent="0.25">
      <c r="A3635" t="s">
        <v>15983</v>
      </c>
      <c r="B3635" t="s">
        <v>21197</v>
      </c>
      <c r="C3635">
        <v>8112</v>
      </c>
      <c r="D3635" t="s">
        <v>17074</v>
      </c>
      <c r="E3635" t="s">
        <v>15984</v>
      </c>
      <c r="F3635" s="9">
        <f>Table13[[#This Row],[ToMeasure]]-Table13[[#This Row],[FromMeasure]]</f>
        <v>0.26363673999999998</v>
      </c>
      <c r="G3635" s="5" t="s">
        <v>15985</v>
      </c>
      <c r="H3635" s="35">
        <v>0</v>
      </c>
      <c r="I3635" s="56"/>
      <c r="J3635" t="s">
        <v>923</v>
      </c>
      <c r="K3635" s="58" t="s">
        <v>203</v>
      </c>
      <c r="L3635" s="35">
        <v>0.26363673999999998</v>
      </c>
      <c r="M3635" s="56"/>
      <c r="N3635" t="s">
        <v>72</v>
      </c>
      <c r="O3635" s="2">
        <v>3227</v>
      </c>
      <c r="P3635" s="2">
        <v>0</v>
      </c>
      <c r="Q3635" s="2">
        <v>3227</v>
      </c>
      <c r="R3635" t="s">
        <v>15986</v>
      </c>
      <c r="S3635">
        <v>10</v>
      </c>
      <c r="T3635" t="s">
        <v>203</v>
      </c>
      <c r="U3635" s="2">
        <v>110</v>
      </c>
      <c r="V3635" s="2">
        <v>90</v>
      </c>
      <c r="W3635" s="8">
        <v>6.1977068484660676E-2</v>
      </c>
      <c r="X3635" s="2">
        <v>4277</v>
      </c>
      <c r="Y3635" s="45"/>
      <c r="AC3635" s="1" t="str">
        <f>IF(Table13[[#This Row],[TCS MP]]&gt;=Table13[[#This Row],[BMP]],IF(Table13[[#This Row],[TCS MP]]&lt;=Table13[[#This Row],[EMP]],"Good","EMP"),"BMP")</f>
        <v>EMP</v>
      </c>
    </row>
    <row r="3636" spans="1:29" ht="24" customHeight="1" x14ac:dyDescent="0.25">
      <c r="A3636" t="s">
        <v>13184</v>
      </c>
      <c r="B3636" t="s">
        <v>21196</v>
      </c>
      <c r="C3636">
        <v>8111</v>
      </c>
      <c r="D3636" t="s">
        <v>17074</v>
      </c>
      <c r="E3636" t="s">
        <v>13185</v>
      </c>
      <c r="F3636" s="9">
        <f>Table13[[#This Row],[ToMeasure]]-Table13[[#This Row],[FromMeasure]]</f>
        <v>0.31865451</v>
      </c>
      <c r="G3636" s="5" t="s">
        <v>13186</v>
      </c>
      <c r="H3636" s="35">
        <v>0</v>
      </c>
      <c r="I3636" s="56"/>
      <c r="J3636" t="s">
        <v>72</v>
      </c>
      <c r="K3636" s="58" t="s">
        <v>203</v>
      </c>
      <c r="L3636" s="35">
        <v>0.31865451</v>
      </c>
      <c r="M3636" s="56"/>
      <c r="N3636" t="s">
        <v>205</v>
      </c>
      <c r="O3636" s="2">
        <v>3715</v>
      </c>
      <c r="P3636" s="2">
        <v>0</v>
      </c>
      <c r="Q3636" s="2">
        <v>3715</v>
      </c>
      <c r="R3636" t="s">
        <v>13187</v>
      </c>
      <c r="S3636">
        <v>9</v>
      </c>
      <c r="T3636" t="s">
        <v>203</v>
      </c>
      <c r="U3636" s="2">
        <v>115</v>
      </c>
      <c r="V3636" s="2">
        <v>445</v>
      </c>
      <c r="W3636" s="8">
        <v>0.15074024226110364</v>
      </c>
      <c r="X3636" s="2">
        <v>4924</v>
      </c>
      <c r="Y3636" s="45"/>
      <c r="AC3636" s="1" t="str">
        <f>IF(Table13[[#This Row],[TCS MP]]&gt;=Table13[[#This Row],[BMP]],IF(Table13[[#This Row],[TCS MP]]&lt;=Table13[[#This Row],[EMP]],"Good","EMP"),"BMP")</f>
        <v>EMP</v>
      </c>
    </row>
    <row r="3637" spans="1:29" ht="24" customHeight="1" x14ac:dyDescent="0.25">
      <c r="A3637" t="s">
        <v>15987</v>
      </c>
      <c r="B3637" t="s">
        <v>21202</v>
      </c>
      <c r="C3637">
        <v>8130</v>
      </c>
      <c r="D3637" t="s">
        <v>17074</v>
      </c>
      <c r="E3637" t="s">
        <v>15988</v>
      </c>
      <c r="F3637" s="9">
        <f>Table13[[#This Row],[ToMeasure]]-Table13[[#This Row],[FromMeasure]]</f>
        <v>0.21872902999999999</v>
      </c>
      <c r="G3637" s="5" t="s">
        <v>13190</v>
      </c>
      <c r="H3637" s="35">
        <v>0</v>
      </c>
      <c r="I3637" s="56"/>
      <c r="J3637" t="s">
        <v>205</v>
      </c>
      <c r="K3637" s="58" t="s">
        <v>203</v>
      </c>
      <c r="L3637" s="35">
        <v>0.21872902999999999</v>
      </c>
      <c r="M3637" s="56"/>
      <c r="N3637" t="s">
        <v>5722</v>
      </c>
      <c r="O3637" s="2">
        <v>9599</v>
      </c>
      <c r="P3637" s="2">
        <v>0</v>
      </c>
      <c r="Q3637" s="2">
        <v>9599</v>
      </c>
      <c r="R3637" t="s">
        <v>15989</v>
      </c>
      <c r="S3637">
        <v>13</v>
      </c>
      <c r="T3637" t="s">
        <v>203</v>
      </c>
      <c r="U3637" s="2">
        <v>323</v>
      </c>
      <c r="V3637" s="2">
        <v>267</v>
      </c>
      <c r="W3637" s="8">
        <v>6.1464735909990624E-2</v>
      </c>
      <c r="X3637" s="2">
        <v>12724</v>
      </c>
      <c r="Y3637" s="45"/>
      <c r="AC3637" s="1" t="str">
        <f>IF(Table13[[#This Row],[TCS MP]]&gt;=Table13[[#This Row],[BMP]],IF(Table13[[#This Row],[TCS MP]]&lt;=Table13[[#This Row],[EMP]],"Good","EMP"),"BMP")</f>
        <v>EMP</v>
      </c>
    </row>
    <row r="3638" spans="1:29" ht="24" customHeight="1" x14ac:dyDescent="0.25">
      <c r="A3638" t="s">
        <v>5713</v>
      </c>
      <c r="B3638" t="s">
        <v>21204</v>
      </c>
      <c r="C3638">
        <v>8132</v>
      </c>
      <c r="D3638" t="s">
        <v>17074</v>
      </c>
      <c r="E3638" t="s">
        <v>5714</v>
      </c>
      <c r="F3638" s="9">
        <f>Table13[[#This Row],[ToMeasure]]-Table13[[#This Row],[FromMeasure]]</f>
        <v>0.22228463000000001</v>
      </c>
      <c r="G3638" s="5" t="s">
        <v>5715</v>
      </c>
      <c r="H3638" s="35">
        <v>0</v>
      </c>
      <c r="I3638" s="56"/>
      <c r="J3638" t="s">
        <v>923</v>
      </c>
      <c r="K3638" s="58" t="s">
        <v>203</v>
      </c>
      <c r="L3638" s="35">
        <v>0.22228463000000001</v>
      </c>
      <c r="M3638" s="56"/>
      <c r="N3638" t="s">
        <v>5716</v>
      </c>
      <c r="O3638" s="2">
        <v>4690</v>
      </c>
      <c r="P3638" s="2">
        <v>0</v>
      </c>
      <c r="Q3638" s="2">
        <v>4690</v>
      </c>
      <c r="R3638" t="s">
        <v>5717</v>
      </c>
      <c r="S3638">
        <v>10</v>
      </c>
      <c r="T3638" t="s">
        <v>203</v>
      </c>
      <c r="U3638" s="2">
        <v>157</v>
      </c>
      <c r="V3638" s="2">
        <v>131</v>
      </c>
      <c r="W3638" s="8">
        <v>6.1407249466950961E-2</v>
      </c>
      <c r="X3638" s="2">
        <v>6217</v>
      </c>
      <c r="Y3638" s="45"/>
      <c r="AC3638" s="1" t="str">
        <f>IF(Table13[[#This Row],[TCS MP]]&gt;=Table13[[#This Row],[BMP]],IF(Table13[[#This Row],[TCS MP]]&lt;=Table13[[#This Row],[EMP]],"Good","EMP"),"BMP")</f>
        <v>EMP</v>
      </c>
    </row>
    <row r="3639" spans="1:29" ht="24" customHeight="1" x14ac:dyDescent="0.25">
      <c r="A3639" t="s">
        <v>15990</v>
      </c>
      <c r="B3639" t="s">
        <v>21203</v>
      </c>
      <c r="C3639">
        <v>8131</v>
      </c>
      <c r="D3639" t="s">
        <v>17074</v>
      </c>
      <c r="E3639" t="s">
        <v>15991</v>
      </c>
      <c r="F3639" s="9">
        <f>Table13[[#This Row],[ToMeasure]]-Table13[[#This Row],[FromMeasure]]</f>
        <v>0.23965961999999999</v>
      </c>
      <c r="G3639" s="5" t="s">
        <v>5722</v>
      </c>
      <c r="H3639" s="35">
        <v>0</v>
      </c>
      <c r="I3639" s="56"/>
      <c r="J3639" t="s">
        <v>13190</v>
      </c>
      <c r="K3639" s="58" t="s">
        <v>203</v>
      </c>
      <c r="L3639" s="35">
        <v>0.23965961999999999</v>
      </c>
      <c r="M3639" s="56"/>
      <c r="N3639" t="s">
        <v>205</v>
      </c>
      <c r="O3639" s="2">
        <v>4499</v>
      </c>
      <c r="P3639" s="2">
        <v>0</v>
      </c>
      <c r="Q3639" s="2">
        <v>4499</v>
      </c>
      <c r="R3639" t="s">
        <v>15992</v>
      </c>
      <c r="S3639">
        <v>10</v>
      </c>
      <c r="T3639" t="s">
        <v>203</v>
      </c>
      <c r="U3639" s="2">
        <v>138</v>
      </c>
      <c r="V3639" s="2">
        <v>541</v>
      </c>
      <c r="W3639" s="8">
        <v>0.15092242720604579</v>
      </c>
      <c r="X3639" s="2">
        <v>5964</v>
      </c>
      <c r="Y3639" s="45"/>
      <c r="AC3639" s="1" t="str">
        <f>IF(Table13[[#This Row],[TCS MP]]&gt;=Table13[[#This Row],[BMP]],IF(Table13[[#This Row],[TCS MP]]&lt;=Table13[[#This Row],[EMP]],"Good","EMP"),"BMP")</f>
        <v>EMP</v>
      </c>
    </row>
    <row r="3640" spans="1:29" ht="24" customHeight="1" x14ac:dyDescent="0.25">
      <c r="A3640" t="s">
        <v>9814</v>
      </c>
      <c r="B3640" t="s">
        <v>21205</v>
      </c>
      <c r="C3640">
        <v>8133</v>
      </c>
      <c r="D3640" t="s">
        <v>17074</v>
      </c>
      <c r="E3640" t="s">
        <v>9815</v>
      </c>
      <c r="F3640" s="9">
        <f>Table13[[#This Row],[ToMeasure]]-Table13[[#This Row],[FromMeasure]]</f>
        <v>0.26392735000000001</v>
      </c>
      <c r="G3640" s="5" t="s">
        <v>5716</v>
      </c>
      <c r="H3640" s="35">
        <v>0</v>
      </c>
      <c r="I3640" s="56"/>
      <c r="J3640" t="s">
        <v>5715</v>
      </c>
      <c r="K3640" s="58" t="s">
        <v>203</v>
      </c>
      <c r="L3640" s="35">
        <v>0.26392735000000001</v>
      </c>
      <c r="M3640" s="56"/>
      <c r="N3640" t="s">
        <v>923</v>
      </c>
      <c r="O3640" s="2">
        <v>9580</v>
      </c>
      <c r="P3640" s="2">
        <v>0</v>
      </c>
      <c r="Q3640" s="2">
        <v>9580</v>
      </c>
      <c r="R3640" t="s">
        <v>9816</v>
      </c>
      <c r="S3640">
        <v>12</v>
      </c>
      <c r="T3640" t="s">
        <v>203</v>
      </c>
      <c r="U3640" s="2">
        <v>297</v>
      </c>
      <c r="V3640" s="2">
        <v>1154</v>
      </c>
      <c r="W3640" s="8">
        <v>0.15146137787056368</v>
      </c>
      <c r="X3640" s="2">
        <v>12699</v>
      </c>
      <c r="Y3640" s="45"/>
      <c r="AC3640" s="1" t="str">
        <f>IF(Table13[[#This Row],[TCS MP]]&gt;=Table13[[#This Row],[BMP]],IF(Table13[[#This Row],[TCS MP]]&lt;=Table13[[#This Row],[EMP]],"Good","EMP"),"BMP")</f>
        <v>EMP</v>
      </c>
    </row>
    <row r="3641" spans="1:29" ht="24" customHeight="1" x14ac:dyDescent="0.25">
      <c r="A3641" t="s">
        <v>13188</v>
      </c>
      <c r="B3641" t="s">
        <v>21207</v>
      </c>
      <c r="C3641">
        <v>8150</v>
      </c>
      <c r="D3641" t="s">
        <v>17074</v>
      </c>
      <c r="E3641" t="s">
        <v>13189</v>
      </c>
      <c r="F3641" s="9">
        <f>Table13[[#This Row],[ToMeasure]]-Table13[[#This Row],[FromMeasure]]</f>
        <v>0.24920026000000001</v>
      </c>
      <c r="G3641" s="5" t="s">
        <v>5721</v>
      </c>
      <c r="H3641" s="35">
        <v>0</v>
      </c>
      <c r="I3641" s="56"/>
      <c r="J3641" t="s">
        <v>205</v>
      </c>
      <c r="K3641" s="58" t="s">
        <v>203</v>
      </c>
      <c r="L3641" s="35">
        <v>0.24920026000000001</v>
      </c>
      <c r="M3641" s="56"/>
      <c r="N3641" t="s">
        <v>5720</v>
      </c>
      <c r="O3641" s="2">
        <v>6226</v>
      </c>
      <c r="P3641" s="2">
        <v>0</v>
      </c>
      <c r="Q3641" s="2">
        <v>6226</v>
      </c>
      <c r="R3641" t="s">
        <v>13191</v>
      </c>
      <c r="S3641">
        <v>12</v>
      </c>
      <c r="T3641" t="s">
        <v>203</v>
      </c>
      <c r="U3641" s="2">
        <v>211</v>
      </c>
      <c r="V3641" s="2">
        <v>175</v>
      </c>
      <c r="W3641" s="8">
        <v>6.1998072598779312E-2</v>
      </c>
      <c r="X3641" s="2">
        <v>8253</v>
      </c>
      <c r="Y3641" s="45"/>
      <c r="AC3641" s="1" t="str">
        <f>IF(Table13[[#This Row],[TCS MP]]&gt;=Table13[[#This Row],[BMP]],IF(Table13[[#This Row],[TCS MP]]&lt;=Table13[[#This Row],[EMP]],"Good","EMP"),"BMP")</f>
        <v>EMP</v>
      </c>
    </row>
    <row r="3642" spans="1:29" ht="24" customHeight="1" x14ac:dyDescent="0.25">
      <c r="A3642" t="s">
        <v>15993</v>
      </c>
      <c r="B3642" t="s">
        <v>21209</v>
      </c>
      <c r="C3642">
        <v>8152</v>
      </c>
      <c r="D3642" t="s">
        <v>17074</v>
      </c>
      <c r="E3642" t="s">
        <v>15994</v>
      </c>
      <c r="F3642" s="9">
        <f>Table13[[#This Row],[ToMeasure]]-Table13[[#This Row],[FromMeasure]]</f>
        <v>0.36391037999999998</v>
      </c>
      <c r="G3642" s="5" t="s">
        <v>5727</v>
      </c>
      <c r="H3642" s="35">
        <v>0</v>
      </c>
      <c r="I3642" s="56"/>
      <c r="J3642" t="s">
        <v>923</v>
      </c>
      <c r="K3642" s="58" t="s">
        <v>203</v>
      </c>
      <c r="L3642" s="35">
        <v>0.36391037999999998</v>
      </c>
      <c r="M3642" s="56"/>
      <c r="N3642" t="s">
        <v>5726</v>
      </c>
      <c r="O3642" s="2">
        <v>2533</v>
      </c>
      <c r="P3642" s="2">
        <v>0</v>
      </c>
      <c r="Q3642" s="2">
        <v>2533</v>
      </c>
      <c r="R3642" t="s">
        <v>15995</v>
      </c>
      <c r="S3642">
        <v>9</v>
      </c>
      <c r="T3642" t="s">
        <v>203</v>
      </c>
      <c r="U3642" s="2">
        <v>83</v>
      </c>
      <c r="V3642" s="2">
        <v>69</v>
      </c>
      <c r="W3642" s="8">
        <v>6.0007895775759969E-2</v>
      </c>
      <c r="X3642" s="2">
        <v>3358</v>
      </c>
      <c r="Y3642" s="45"/>
      <c r="AC3642" s="1" t="str">
        <f>IF(Table13[[#This Row],[TCS MP]]&gt;=Table13[[#This Row],[BMP]],IF(Table13[[#This Row],[TCS MP]]&lt;=Table13[[#This Row],[EMP]],"Good","EMP"),"BMP")</f>
        <v>EMP</v>
      </c>
    </row>
    <row r="3643" spans="1:29" ht="24" customHeight="1" x14ac:dyDescent="0.25">
      <c r="A3643" t="s">
        <v>5718</v>
      </c>
      <c r="B3643" t="s">
        <v>21208</v>
      </c>
      <c r="C3643">
        <v>8151</v>
      </c>
      <c r="D3643" t="s">
        <v>17074</v>
      </c>
      <c r="E3643" t="s">
        <v>5719</v>
      </c>
      <c r="F3643" s="9">
        <f>Table13[[#This Row],[ToMeasure]]-Table13[[#This Row],[FromMeasure]]</f>
        <v>0.46438180000000001</v>
      </c>
      <c r="G3643" s="5" t="s">
        <v>5720</v>
      </c>
      <c r="H3643" s="35">
        <v>0</v>
      </c>
      <c r="I3643" s="56"/>
      <c r="J3643" t="s">
        <v>5721</v>
      </c>
      <c r="K3643" s="58" t="s">
        <v>203</v>
      </c>
      <c r="L3643" s="35">
        <v>0.46438180000000001</v>
      </c>
      <c r="M3643" s="56"/>
      <c r="N3643" t="s">
        <v>205</v>
      </c>
      <c r="O3643" s="2">
        <v>1985</v>
      </c>
      <c r="P3643" s="2">
        <v>0</v>
      </c>
      <c r="Q3643" s="2">
        <v>1985</v>
      </c>
      <c r="R3643" t="s">
        <v>5723</v>
      </c>
      <c r="S3643">
        <v>10</v>
      </c>
      <c r="T3643" t="s">
        <v>203</v>
      </c>
      <c r="U3643" s="2">
        <v>60</v>
      </c>
      <c r="V3643" s="2">
        <v>237</v>
      </c>
      <c r="W3643" s="8">
        <v>0.14962216624685137</v>
      </c>
      <c r="X3643" s="2">
        <v>2631</v>
      </c>
      <c r="Y3643" s="45"/>
      <c r="AC3643" s="1" t="str">
        <f>IF(Table13[[#This Row],[TCS MP]]&gt;=Table13[[#This Row],[BMP]],IF(Table13[[#This Row],[TCS MP]]&lt;=Table13[[#This Row],[EMP]],"Good","EMP"),"BMP")</f>
        <v>EMP</v>
      </c>
    </row>
    <row r="3644" spans="1:29" ht="24" customHeight="1" x14ac:dyDescent="0.25">
      <c r="A3644" t="s">
        <v>5724</v>
      </c>
      <c r="B3644" t="s">
        <v>21210</v>
      </c>
      <c r="C3644">
        <v>8153</v>
      </c>
      <c r="D3644" t="s">
        <v>17074</v>
      </c>
      <c r="E3644" t="s">
        <v>5725</v>
      </c>
      <c r="F3644" s="9">
        <f>Table13[[#This Row],[ToMeasure]]-Table13[[#This Row],[FromMeasure]]</f>
        <v>0.29913236999999998</v>
      </c>
      <c r="G3644" s="5" t="s">
        <v>5726</v>
      </c>
      <c r="H3644" s="35">
        <v>0</v>
      </c>
      <c r="I3644" s="56"/>
      <c r="J3644" t="s">
        <v>5727</v>
      </c>
      <c r="K3644" s="58" t="s">
        <v>203</v>
      </c>
      <c r="L3644" s="35">
        <v>0.29913236999999998</v>
      </c>
      <c r="M3644" s="56"/>
      <c r="N3644" t="s">
        <v>923</v>
      </c>
      <c r="O3644" s="2">
        <v>7565</v>
      </c>
      <c r="P3644" s="2">
        <v>0</v>
      </c>
      <c r="Q3644" s="2">
        <v>7565</v>
      </c>
      <c r="R3644" t="s">
        <v>5728</v>
      </c>
      <c r="S3644">
        <v>13</v>
      </c>
      <c r="T3644" t="s">
        <v>203</v>
      </c>
      <c r="U3644" s="2">
        <v>235</v>
      </c>
      <c r="V3644" s="2">
        <v>912</v>
      </c>
      <c r="W3644" s="8">
        <v>0.15161929940515531</v>
      </c>
      <c r="X3644" s="2">
        <v>10028</v>
      </c>
      <c r="Y3644" s="45"/>
      <c r="AC3644" s="1" t="str">
        <f>IF(Table13[[#This Row],[TCS MP]]&gt;=Table13[[#This Row],[BMP]],IF(Table13[[#This Row],[TCS MP]]&lt;=Table13[[#This Row],[EMP]],"Good","EMP"),"BMP")</f>
        <v>EMP</v>
      </c>
    </row>
    <row r="3645" spans="1:29" ht="24" customHeight="1" x14ac:dyDescent="0.25">
      <c r="A3645" t="s">
        <v>13192</v>
      </c>
      <c r="B3645" t="s">
        <v>21215</v>
      </c>
      <c r="C3645">
        <v>8180</v>
      </c>
      <c r="D3645" t="s">
        <v>17074</v>
      </c>
      <c r="E3645" t="s">
        <v>1958</v>
      </c>
      <c r="F3645" s="9">
        <f>Table13[[#This Row],[ToMeasure]]-Table13[[#This Row],[FromMeasure]]</f>
        <v>0.23049504000000001</v>
      </c>
      <c r="G3645" s="5" t="s">
        <v>1956</v>
      </c>
      <c r="H3645" s="35">
        <v>0</v>
      </c>
      <c r="I3645" s="56"/>
      <c r="J3645" t="s">
        <v>205</v>
      </c>
      <c r="K3645" s="58" t="s">
        <v>203</v>
      </c>
      <c r="L3645" s="35">
        <v>0.23049504000000001</v>
      </c>
      <c r="M3645" s="56"/>
      <c r="N3645" t="s">
        <v>13193</v>
      </c>
      <c r="O3645" s="2">
        <v>1978</v>
      </c>
      <c r="P3645" s="2">
        <v>0</v>
      </c>
      <c r="Q3645" s="2">
        <v>1978</v>
      </c>
      <c r="R3645" t="s">
        <v>13194</v>
      </c>
      <c r="S3645">
        <v>15</v>
      </c>
      <c r="T3645" t="s">
        <v>203</v>
      </c>
      <c r="U3645" s="2">
        <v>67</v>
      </c>
      <c r="V3645" s="2">
        <v>57</v>
      </c>
      <c r="W3645" s="8">
        <v>6.2689585439838214E-2</v>
      </c>
      <c r="X3645" s="2">
        <v>2622</v>
      </c>
      <c r="Y3645" s="45"/>
      <c r="AC3645" s="1" t="str">
        <f>IF(Table13[[#This Row],[TCS MP]]&gt;=Table13[[#This Row],[BMP]],IF(Table13[[#This Row],[TCS MP]]&lt;=Table13[[#This Row],[EMP]],"Good","EMP"),"BMP")</f>
        <v>EMP</v>
      </c>
    </row>
    <row r="3646" spans="1:29" ht="24" customHeight="1" x14ac:dyDescent="0.25">
      <c r="A3646" t="s">
        <v>15996</v>
      </c>
      <c r="C3646" t="s">
        <v>203</v>
      </c>
      <c r="D3646" t="s">
        <v>17074</v>
      </c>
      <c r="E3646" t="s">
        <v>15997</v>
      </c>
      <c r="F3646" s="9">
        <f>Table13[[#This Row],[ToMeasure]]-Table13[[#This Row],[FromMeasure]]</f>
        <v>0.94133697999999999</v>
      </c>
      <c r="G3646" s="5" t="s">
        <v>15998</v>
      </c>
      <c r="H3646" s="35">
        <v>0</v>
      </c>
      <c r="I3646" s="56"/>
      <c r="J3646" t="s">
        <v>205</v>
      </c>
      <c r="K3646" s="58" t="s">
        <v>203</v>
      </c>
      <c r="L3646" s="35">
        <v>0.94133697999999999</v>
      </c>
      <c r="M3646" s="56"/>
      <c r="N3646" t="s">
        <v>15999</v>
      </c>
      <c r="O3646" s="2" t="s">
        <v>203</v>
      </c>
      <c r="P3646" s="2" t="s">
        <v>203</v>
      </c>
      <c r="Q3646" s="2">
        <v>12807</v>
      </c>
      <c r="R3646" t="s">
        <v>16000</v>
      </c>
      <c r="S3646" t="s">
        <v>203</v>
      </c>
      <c r="T3646" t="s">
        <v>203</v>
      </c>
      <c r="U3646" s="2" t="s">
        <v>203</v>
      </c>
      <c r="V3646" s="2" t="s">
        <v>203</v>
      </c>
      <c r="W3646" s="8" t="s">
        <v>203</v>
      </c>
      <c r="X3646" s="2">
        <v>16976</v>
      </c>
      <c r="Y3646" s="45"/>
      <c r="AC3646" s="1" t="str">
        <f>IF(Table13[[#This Row],[TCS MP]]&gt;=Table13[[#This Row],[BMP]],IF(Table13[[#This Row],[TCS MP]]&lt;=Table13[[#This Row],[EMP]],"Good","EMP"),"BMP")</f>
        <v>EMP</v>
      </c>
    </row>
    <row r="3647" spans="1:29" ht="24" customHeight="1" x14ac:dyDescent="0.25">
      <c r="A3647" t="s">
        <v>5729</v>
      </c>
      <c r="B3647" t="s">
        <v>21217</v>
      </c>
      <c r="C3647">
        <v>8182</v>
      </c>
      <c r="D3647" t="s">
        <v>17074</v>
      </c>
      <c r="E3647" t="s">
        <v>5730</v>
      </c>
      <c r="F3647" s="9">
        <f>Table13[[#This Row],[ToMeasure]]-Table13[[#This Row],[FromMeasure]]</f>
        <v>0.27268867000000002</v>
      </c>
      <c r="G3647" s="5" t="s">
        <v>5731</v>
      </c>
      <c r="H3647" s="35">
        <v>0</v>
      </c>
      <c r="I3647" s="56"/>
      <c r="J3647" t="s">
        <v>923</v>
      </c>
      <c r="K3647" s="58" t="s">
        <v>203</v>
      </c>
      <c r="L3647" s="35">
        <v>0.27268867000000002</v>
      </c>
      <c r="M3647" s="56"/>
      <c r="N3647" t="s">
        <v>5732</v>
      </c>
      <c r="O3647" s="2">
        <v>244</v>
      </c>
      <c r="P3647" s="2">
        <v>0</v>
      </c>
      <c r="Q3647" s="2">
        <v>244</v>
      </c>
      <c r="R3647" t="s">
        <v>5733</v>
      </c>
      <c r="S3647">
        <v>15</v>
      </c>
      <c r="T3647" t="s">
        <v>203</v>
      </c>
      <c r="U3647" s="2">
        <v>7</v>
      </c>
      <c r="V3647" s="2">
        <v>5</v>
      </c>
      <c r="W3647" s="8">
        <v>4.9180327868852458E-2</v>
      </c>
      <c r="X3647" s="2">
        <v>323</v>
      </c>
      <c r="Y3647" s="45"/>
      <c r="AC3647" s="1" t="str">
        <f>IF(Table13[[#This Row],[TCS MP]]&gt;=Table13[[#This Row],[BMP]],IF(Table13[[#This Row],[TCS MP]]&lt;=Table13[[#This Row],[EMP]],"Good","EMP"),"BMP")</f>
        <v>EMP</v>
      </c>
    </row>
    <row r="3648" spans="1:29" ht="24" customHeight="1" x14ac:dyDescent="0.25">
      <c r="A3648" t="s">
        <v>13195</v>
      </c>
      <c r="B3648" t="s">
        <v>21216</v>
      </c>
      <c r="C3648">
        <v>8181</v>
      </c>
      <c r="D3648" t="s">
        <v>17074</v>
      </c>
      <c r="E3648" t="s">
        <v>13196</v>
      </c>
      <c r="F3648" s="9">
        <f>Table13[[#This Row],[ToMeasure]]-Table13[[#This Row],[FromMeasure]]</f>
        <v>0.31003417999999999</v>
      </c>
      <c r="G3648" s="5" t="s">
        <v>13193</v>
      </c>
      <c r="H3648" s="35">
        <v>0</v>
      </c>
      <c r="I3648" s="56"/>
      <c r="J3648" t="s">
        <v>1956</v>
      </c>
      <c r="K3648" s="58" t="s">
        <v>203</v>
      </c>
      <c r="L3648" s="35">
        <v>0.31003417999999999</v>
      </c>
      <c r="M3648" s="56"/>
      <c r="N3648" t="s">
        <v>205</v>
      </c>
      <c r="O3648" s="2">
        <v>357</v>
      </c>
      <c r="P3648" s="2">
        <v>0</v>
      </c>
      <c r="Q3648" s="2">
        <v>357</v>
      </c>
      <c r="R3648" t="s">
        <v>13197</v>
      </c>
      <c r="S3648">
        <v>17</v>
      </c>
      <c r="T3648" t="s">
        <v>203</v>
      </c>
      <c r="U3648" s="2">
        <v>31</v>
      </c>
      <c r="V3648" s="2">
        <v>4</v>
      </c>
      <c r="W3648" s="8">
        <v>9.8039215686274508E-2</v>
      </c>
      <c r="X3648" s="2">
        <v>473</v>
      </c>
      <c r="Y3648" s="45"/>
      <c r="AC3648" s="1" t="str">
        <f>IF(Table13[[#This Row],[TCS MP]]&gt;=Table13[[#This Row],[BMP]],IF(Table13[[#This Row],[TCS MP]]&lt;=Table13[[#This Row],[EMP]],"Good","EMP"),"BMP")</f>
        <v>EMP</v>
      </c>
    </row>
    <row r="3649" spans="1:29" ht="24" customHeight="1" x14ac:dyDescent="0.25">
      <c r="A3649" t="s">
        <v>5734</v>
      </c>
      <c r="B3649" t="s">
        <v>21218</v>
      </c>
      <c r="C3649">
        <v>8183</v>
      </c>
      <c r="D3649" t="s">
        <v>17074</v>
      </c>
      <c r="E3649" t="s">
        <v>5735</v>
      </c>
      <c r="F3649" s="9">
        <f>Table13[[#This Row],[ToMeasure]]-Table13[[#This Row],[FromMeasure]]</f>
        <v>0.34173269000000001</v>
      </c>
      <c r="G3649" s="5" t="s">
        <v>5732</v>
      </c>
      <c r="H3649" s="35">
        <v>0</v>
      </c>
      <c r="I3649" s="56"/>
      <c r="J3649" t="s">
        <v>5731</v>
      </c>
      <c r="K3649" s="58" t="s">
        <v>203</v>
      </c>
      <c r="L3649" s="35">
        <v>0.34173269000000001</v>
      </c>
      <c r="M3649" s="56"/>
      <c r="N3649" t="s">
        <v>923</v>
      </c>
      <c r="O3649" s="2">
        <v>1674</v>
      </c>
      <c r="P3649" s="2">
        <v>0</v>
      </c>
      <c r="Q3649" s="2">
        <v>1674</v>
      </c>
      <c r="R3649" t="s">
        <v>5736</v>
      </c>
      <c r="S3649">
        <v>10</v>
      </c>
      <c r="T3649" t="s">
        <v>203</v>
      </c>
      <c r="U3649" s="2">
        <v>51</v>
      </c>
      <c r="V3649" s="2">
        <v>201</v>
      </c>
      <c r="W3649" s="8">
        <v>0.15053763440860216</v>
      </c>
      <c r="X3649" s="2">
        <v>2219</v>
      </c>
      <c r="Y3649" s="45"/>
      <c r="AC3649" s="1" t="str">
        <f>IF(Table13[[#This Row],[TCS MP]]&gt;=Table13[[#This Row],[BMP]],IF(Table13[[#This Row],[TCS MP]]&lt;=Table13[[#This Row],[EMP]],"Good","EMP"),"BMP")</f>
        <v>EMP</v>
      </c>
    </row>
    <row r="3650" spans="1:29" ht="24" customHeight="1" x14ac:dyDescent="0.25">
      <c r="A3650" t="s">
        <v>9817</v>
      </c>
      <c r="B3650" t="s">
        <v>21231</v>
      </c>
      <c r="C3650">
        <v>8230</v>
      </c>
      <c r="D3650" t="s">
        <v>17074</v>
      </c>
      <c r="E3650" t="s">
        <v>9818</v>
      </c>
      <c r="F3650" s="9">
        <f>Table13[[#This Row],[ToMeasure]]-Table13[[#This Row],[FromMeasure]]</f>
        <v>0.41307421999999999</v>
      </c>
      <c r="G3650" s="5" t="s">
        <v>5740</v>
      </c>
      <c r="H3650" s="35">
        <v>0</v>
      </c>
      <c r="I3650" s="56"/>
      <c r="J3650" t="s">
        <v>205</v>
      </c>
      <c r="K3650" s="58" t="s">
        <v>203</v>
      </c>
      <c r="L3650" s="35">
        <v>0.41307421999999999</v>
      </c>
      <c r="M3650" s="56"/>
      <c r="N3650" t="s">
        <v>5739</v>
      </c>
      <c r="O3650" s="2">
        <v>8347</v>
      </c>
      <c r="P3650" s="2">
        <v>0</v>
      </c>
      <c r="Q3650" s="2">
        <v>8347</v>
      </c>
      <c r="R3650" t="s">
        <v>9819</v>
      </c>
      <c r="S3650">
        <v>14</v>
      </c>
      <c r="T3650" t="s">
        <v>203</v>
      </c>
      <c r="U3650" s="2">
        <v>282</v>
      </c>
      <c r="V3650" s="2">
        <v>236</v>
      </c>
      <c r="W3650" s="8">
        <v>6.2058224511800646E-2</v>
      </c>
      <c r="X3650" s="2">
        <v>11064</v>
      </c>
      <c r="Y3650" s="45"/>
      <c r="AC3650" s="1" t="str">
        <f>IF(Table13[[#This Row],[TCS MP]]&gt;=Table13[[#This Row],[BMP]],IF(Table13[[#This Row],[TCS MP]]&lt;=Table13[[#This Row],[EMP]],"Good","EMP"),"BMP")</f>
        <v>EMP</v>
      </c>
    </row>
    <row r="3651" spans="1:29" ht="24" customHeight="1" x14ac:dyDescent="0.25">
      <c r="A3651" t="s">
        <v>13198</v>
      </c>
      <c r="B3651" t="s">
        <v>21233</v>
      </c>
      <c r="C3651">
        <v>8232</v>
      </c>
      <c r="D3651" t="s">
        <v>17074</v>
      </c>
      <c r="E3651" t="s">
        <v>13199</v>
      </c>
      <c r="F3651" s="9">
        <f>Table13[[#This Row],[ToMeasure]]-Table13[[#This Row],[FromMeasure]]</f>
        <v>0.24264941000000001</v>
      </c>
      <c r="G3651" s="5" t="s">
        <v>5745</v>
      </c>
      <c r="H3651" s="35">
        <v>0</v>
      </c>
      <c r="I3651" s="56"/>
      <c r="J3651" t="s">
        <v>923</v>
      </c>
      <c r="K3651" s="58" t="s">
        <v>203</v>
      </c>
      <c r="L3651" s="35">
        <v>0.24264941000000001</v>
      </c>
      <c r="M3651" s="56"/>
      <c r="N3651" t="s">
        <v>5744</v>
      </c>
      <c r="O3651" s="2">
        <v>9671</v>
      </c>
      <c r="P3651" s="2">
        <v>0</v>
      </c>
      <c r="Q3651" s="2">
        <v>9671</v>
      </c>
      <c r="R3651" t="s">
        <v>13200</v>
      </c>
      <c r="S3651">
        <v>9</v>
      </c>
      <c r="T3651" t="s">
        <v>203</v>
      </c>
      <c r="U3651" s="2">
        <v>329</v>
      </c>
      <c r="V3651" s="2">
        <v>271</v>
      </c>
      <c r="W3651" s="8">
        <v>6.2041153965463759E-2</v>
      </c>
      <c r="X3651" s="2">
        <v>12819</v>
      </c>
      <c r="Y3651" s="45"/>
      <c r="AC3651" s="1" t="str">
        <f>IF(Table13[[#This Row],[TCS MP]]&gt;=Table13[[#This Row],[BMP]],IF(Table13[[#This Row],[TCS MP]]&lt;=Table13[[#This Row],[EMP]],"Good","EMP"),"BMP")</f>
        <v>EMP</v>
      </c>
    </row>
    <row r="3652" spans="1:29" ht="24" customHeight="1" x14ac:dyDescent="0.25">
      <c r="A3652" t="s">
        <v>5737</v>
      </c>
      <c r="B3652" t="s">
        <v>21232</v>
      </c>
      <c r="C3652">
        <v>8231</v>
      </c>
      <c r="D3652" t="s">
        <v>17074</v>
      </c>
      <c r="E3652" t="s">
        <v>5738</v>
      </c>
      <c r="F3652" s="9">
        <f>Table13[[#This Row],[ToMeasure]]-Table13[[#This Row],[FromMeasure]]</f>
        <v>0.24532161</v>
      </c>
      <c r="G3652" s="5" t="s">
        <v>5739</v>
      </c>
      <c r="H3652" s="35">
        <v>0</v>
      </c>
      <c r="I3652" s="56"/>
      <c r="J3652" t="s">
        <v>5740</v>
      </c>
      <c r="K3652" s="58" t="s">
        <v>203</v>
      </c>
      <c r="L3652" s="35">
        <v>0.24532161</v>
      </c>
      <c r="M3652" s="56"/>
      <c r="N3652" t="s">
        <v>205</v>
      </c>
      <c r="O3652" s="2">
        <v>8713</v>
      </c>
      <c r="P3652" s="2">
        <v>0</v>
      </c>
      <c r="Q3652" s="2">
        <v>8713</v>
      </c>
      <c r="R3652" t="s">
        <v>5741</v>
      </c>
      <c r="S3652">
        <v>9</v>
      </c>
      <c r="T3652" t="s">
        <v>203</v>
      </c>
      <c r="U3652" s="2">
        <v>270</v>
      </c>
      <c r="V3652" s="2">
        <v>1051</v>
      </c>
      <c r="W3652" s="8">
        <v>0.15161253299667163</v>
      </c>
      <c r="X3652" s="2">
        <v>11549</v>
      </c>
      <c r="Y3652" s="45"/>
      <c r="AC3652" s="1" t="str">
        <f>IF(Table13[[#This Row],[TCS MP]]&gt;=Table13[[#This Row],[BMP]],IF(Table13[[#This Row],[TCS MP]]&lt;=Table13[[#This Row],[EMP]],"Good","EMP"),"BMP")</f>
        <v>EMP</v>
      </c>
    </row>
    <row r="3653" spans="1:29" ht="24" customHeight="1" x14ac:dyDescent="0.25">
      <c r="A3653" t="s">
        <v>5742</v>
      </c>
      <c r="B3653" t="s">
        <v>21234</v>
      </c>
      <c r="C3653">
        <v>8233</v>
      </c>
      <c r="D3653" t="s">
        <v>17074</v>
      </c>
      <c r="E3653" t="s">
        <v>5743</v>
      </c>
      <c r="F3653" s="9">
        <f>Table13[[#This Row],[ToMeasure]]-Table13[[#This Row],[FromMeasure]]</f>
        <v>0.41030644999999999</v>
      </c>
      <c r="G3653" s="5" t="s">
        <v>5744</v>
      </c>
      <c r="H3653" s="35">
        <v>0</v>
      </c>
      <c r="I3653" s="56"/>
      <c r="J3653" t="s">
        <v>5745</v>
      </c>
      <c r="K3653" s="58" t="s">
        <v>203</v>
      </c>
      <c r="L3653" s="35">
        <v>0.41030644999999999</v>
      </c>
      <c r="M3653" s="56"/>
      <c r="N3653" t="s">
        <v>923</v>
      </c>
      <c r="O3653" s="2">
        <v>8512</v>
      </c>
      <c r="P3653" s="2">
        <v>0</v>
      </c>
      <c r="Q3653" s="2">
        <v>8512</v>
      </c>
      <c r="R3653" t="s">
        <v>5746</v>
      </c>
      <c r="S3653">
        <v>12</v>
      </c>
      <c r="T3653" t="s">
        <v>203</v>
      </c>
      <c r="U3653" s="2">
        <v>265</v>
      </c>
      <c r="V3653" s="2">
        <v>1026</v>
      </c>
      <c r="W3653" s="8">
        <v>0.15166823308270677</v>
      </c>
      <c r="X3653" s="2">
        <v>11283</v>
      </c>
      <c r="Y3653" s="45"/>
      <c r="AC3653" s="1" t="str">
        <f>IF(Table13[[#This Row],[TCS MP]]&gt;=Table13[[#This Row],[BMP]],IF(Table13[[#This Row],[TCS MP]]&lt;=Table13[[#This Row],[EMP]],"Good","EMP"),"BMP")</f>
        <v>EMP</v>
      </c>
    </row>
    <row r="3654" spans="1:29" ht="24" customHeight="1" x14ac:dyDescent="0.25">
      <c r="A3654" t="s">
        <v>9820</v>
      </c>
      <c r="B3654" t="s">
        <v>21236</v>
      </c>
      <c r="C3654">
        <v>8270</v>
      </c>
      <c r="D3654" t="s">
        <v>17074</v>
      </c>
      <c r="E3654" t="s">
        <v>9821</v>
      </c>
      <c r="F3654" s="9">
        <f>Table13[[#This Row],[ToMeasure]]-Table13[[#This Row],[FromMeasure]]</f>
        <v>0.23511132000000001</v>
      </c>
      <c r="G3654" s="5" t="s">
        <v>5750</v>
      </c>
      <c r="H3654" s="35">
        <v>0</v>
      </c>
      <c r="I3654" s="56"/>
      <c r="J3654" t="s">
        <v>205</v>
      </c>
      <c r="K3654" s="58" t="s">
        <v>203</v>
      </c>
      <c r="L3654" s="35">
        <v>0.23511132000000001</v>
      </c>
      <c r="M3654" s="56"/>
      <c r="N3654" t="s">
        <v>5749</v>
      </c>
      <c r="O3654" s="2">
        <v>7802</v>
      </c>
      <c r="P3654" s="2">
        <v>0</v>
      </c>
      <c r="Q3654" s="2">
        <v>7802</v>
      </c>
      <c r="R3654" t="s">
        <v>9822</v>
      </c>
      <c r="S3654">
        <v>17</v>
      </c>
      <c r="T3654" t="s">
        <v>203</v>
      </c>
      <c r="U3654" s="2">
        <v>262</v>
      </c>
      <c r="V3654" s="2">
        <v>215</v>
      </c>
      <c r="W3654" s="8">
        <v>6.1138169700076905E-2</v>
      </c>
      <c r="X3654" s="2">
        <v>10342</v>
      </c>
      <c r="Y3654" s="45"/>
      <c r="AC3654" s="1" t="str">
        <f>IF(Table13[[#This Row],[TCS MP]]&gt;=Table13[[#This Row],[BMP]],IF(Table13[[#This Row],[TCS MP]]&lt;=Table13[[#This Row],[EMP]],"Good","EMP"),"BMP")</f>
        <v>EMP</v>
      </c>
    </row>
    <row r="3655" spans="1:29" ht="24" customHeight="1" x14ac:dyDescent="0.25">
      <c r="A3655" t="s">
        <v>9823</v>
      </c>
      <c r="B3655" t="s">
        <v>21238</v>
      </c>
      <c r="C3655">
        <v>8272</v>
      </c>
      <c r="D3655" t="s">
        <v>17074</v>
      </c>
      <c r="E3655" t="s">
        <v>9824</v>
      </c>
      <c r="F3655" s="9">
        <f>Table13[[#This Row],[ToMeasure]]-Table13[[#This Row],[FromMeasure]]</f>
        <v>0.24063834000000001</v>
      </c>
      <c r="G3655" s="5" t="s">
        <v>9825</v>
      </c>
      <c r="H3655" s="35">
        <v>0</v>
      </c>
      <c r="I3655" s="56"/>
      <c r="J3655" t="s">
        <v>923</v>
      </c>
      <c r="K3655" s="58" t="s">
        <v>203</v>
      </c>
      <c r="L3655" s="35">
        <v>0.24063834000000001</v>
      </c>
      <c r="M3655" s="56"/>
      <c r="N3655" t="s">
        <v>9826</v>
      </c>
      <c r="O3655" s="2">
        <v>10064</v>
      </c>
      <c r="P3655" s="2">
        <v>0</v>
      </c>
      <c r="Q3655" s="2">
        <v>10064</v>
      </c>
      <c r="R3655" t="s">
        <v>9827</v>
      </c>
      <c r="S3655">
        <v>10</v>
      </c>
      <c r="T3655" t="s">
        <v>203</v>
      </c>
      <c r="U3655" s="2">
        <v>340</v>
      </c>
      <c r="V3655" s="2">
        <v>280</v>
      </c>
      <c r="W3655" s="8">
        <v>6.1605723370429251E-2</v>
      </c>
      <c r="X3655" s="2">
        <v>13340</v>
      </c>
      <c r="Y3655" s="45"/>
      <c r="AC3655" s="1" t="str">
        <f>IF(Table13[[#This Row],[TCS MP]]&gt;=Table13[[#This Row],[BMP]],IF(Table13[[#This Row],[TCS MP]]&lt;=Table13[[#This Row],[EMP]],"Good","EMP"),"BMP")</f>
        <v>EMP</v>
      </c>
    </row>
    <row r="3656" spans="1:29" ht="24" customHeight="1" x14ac:dyDescent="0.25">
      <c r="A3656" t="s">
        <v>5747</v>
      </c>
      <c r="B3656" t="s">
        <v>21237</v>
      </c>
      <c r="C3656">
        <v>8271</v>
      </c>
      <c r="D3656" t="s">
        <v>17074</v>
      </c>
      <c r="E3656" t="s">
        <v>5748</v>
      </c>
      <c r="F3656" s="9">
        <f>Table13[[#This Row],[ToMeasure]]-Table13[[#This Row],[FromMeasure]]</f>
        <v>0.28589693999999999</v>
      </c>
      <c r="G3656" s="5" t="s">
        <v>5749</v>
      </c>
      <c r="H3656" s="35">
        <v>0</v>
      </c>
      <c r="I3656" s="56"/>
      <c r="J3656" t="s">
        <v>5750</v>
      </c>
      <c r="K3656" s="58" t="s">
        <v>203</v>
      </c>
      <c r="L3656" s="35">
        <v>0.28589693999999999</v>
      </c>
      <c r="M3656" s="56"/>
      <c r="N3656" t="s">
        <v>205</v>
      </c>
      <c r="O3656" s="2">
        <v>10505</v>
      </c>
      <c r="P3656" s="2">
        <v>0</v>
      </c>
      <c r="Q3656" s="2">
        <v>10505</v>
      </c>
      <c r="R3656" t="s">
        <v>5751</v>
      </c>
      <c r="S3656">
        <v>9</v>
      </c>
      <c r="T3656" t="s">
        <v>203</v>
      </c>
      <c r="U3656" s="2">
        <v>328</v>
      </c>
      <c r="V3656" s="2">
        <v>1268</v>
      </c>
      <c r="W3656" s="8">
        <v>0.15192765349833412</v>
      </c>
      <c r="X3656" s="2">
        <v>13925</v>
      </c>
      <c r="Y3656" s="45"/>
      <c r="AC3656" s="1" t="str">
        <f>IF(Table13[[#This Row],[TCS MP]]&gt;=Table13[[#This Row],[BMP]],IF(Table13[[#This Row],[TCS MP]]&lt;=Table13[[#This Row],[EMP]],"Good","EMP"),"BMP")</f>
        <v>EMP</v>
      </c>
    </row>
    <row r="3657" spans="1:29" ht="24" customHeight="1" x14ac:dyDescent="0.25">
      <c r="A3657" t="s">
        <v>16001</v>
      </c>
      <c r="B3657" t="s">
        <v>21239</v>
      </c>
      <c r="C3657">
        <v>8273</v>
      </c>
      <c r="D3657" t="s">
        <v>17074</v>
      </c>
      <c r="E3657" t="s">
        <v>16002</v>
      </c>
      <c r="F3657" s="9">
        <f>Table13[[#This Row],[ToMeasure]]-Table13[[#This Row],[FromMeasure]]</f>
        <v>0.23949571</v>
      </c>
      <c r="G3657" s="5" t="s">
        <v>9826</v>
      </c>
      <c r="H3657" s="35">
        <v>0</v>
      </c>
      <c r="I3657" s="56"/>
      <c r="J3657" t="s">
        <v>9825</v>
      </c>
      <c r="K3657" s="58" t="s">
        <v>203</v>
      </c>
      <c r="L3657" s="35">
        <v>0.23949571</v>
      </c>
      <c r="M3657" s="56"/>
      <c r="N3657" t="s">
        <v>923</v>
      </c>
      <c r="O3657" s="2">
        <v>6940</v>
      </c>
      <c r="P3657" s="2">
        <v>0</v>
      </c>
      <c r="Q3657" s="2">
        <v>6940</v>
      </c>
      <c r="R3657" t="s">
        <v>16003</v>
      </c>
      <c r="S3657">
        <v>9</v>
      </c>
      <c r="T3657" t="s">
        <v>203</v>
      </c>
      <c r="U3657" s="2">
        <v>214</v>
      </c>
      <c r="V3657" s="2">
        <v>837</v>
      </c>
      <c r="W3657" s="8">
        <v>0.15144092219020172</v>
      </c>
      <c r="X3657" s="2">
        <v>9199</v>
      </c>
      <c r="Y3657" s="45"/>
      <c r="AC3657" s="1" t="str">
        <f>IF(Table13[[#This Row],[TCS MP]]&gt;=Table13[[#This Row],[BMP]],IF(Table13[[#This Row],[TCS MP]]&lt;=Table13[[#This Row],[EMP]],"Good","EMP"),"BMP")</f>
        <v>EMP</v>
      </c>
    </row>
    <row r="3658" spans="1:29" ht="24" customHeight="1" x14ac:dyDescent="0.25">
      <c r="A3658" t="s">
        <v>5752</v>
      </c>
      <c r="B3658" t="s">
        <v>21241</v>
      </c>
      <c r="C3658">
        <v>8310</v>
      </c>
      <c r="D3658" t="s">
        <v>17074</v>
      </c>
      <c r="E3658" t="s">
        <v>5753</v>
      </c>
      <c r="F3658" s="9">
        <f>Table13[[#This Row],[ToMeasure]]-Table13[[#This Row],[FromMeasure]]</f>
        <v>0.24874772000000001</v>
      </c>
      <c r="G3658" s="5" t="s">
        <v>5754</v>
      </c>
      <c r="H3658" s="35">
        <v>0</v>
      </c>
      <c r="I3658" s="56"/>
      <c r="J3658" t="s">
        <v>205</v>
      </c>
      <c r="K3658" s="58" t="s">
        <v>203</v>
      </c>
      <c r="L3658" s="35">
        <v>0.24874772000000001</v>
      </c>
      <c r="M3658" s="56"/>
      <c r="N3658" t="s">
        <v>5755</v>
      </c>
      <c r="O3658" s="2">
        <v>6734</v>
      </c>
      <c r="P3658" s="2">
        <v>0</v>
      </c>
      <c r="Q3658" s="2">
        <v>6734</v>
      </c>
      <c r="R3658" t="s">
        <v>5756</v>
      </c>
      <c r="S3658">
        <v>10</v>
      </c>
      <c r="T3658" t="s">
        <v>203</v>
      </c>
      <c r="U3658" s="2">
        <v>224</v>
      </c>
      <c r="V3658" s="2">
        <v>186</v>
      </c>
      <c r="W3658" s="8">
        <v>6.0885060885060883E-2</v>
      </c>
      <c r="X3658" s="2">
        <v>8926</v>
      </c>
      <c r="Y3658" s="45"/>
      <c r="AC3658" s="1" t="str">
        <f>IF(Table13[[#This Row],[TCS MP]]&gt;=Table13[[#This Row],[BMP]],IF(Table13[[#This Row],[TCS MP]]&lt;=Table13[[#This Row],[EMP]],"Good","EMP"),"BMP")</f>
        <v>EMP</v>
      </c>
    </row>
    <row r="3659" spans="1:29" ht="24" customHeight="1" x14ac:dyDescent="0.25">
      <c r="A3659" t="s">
        <v>5757</v>
      </c>
      <c r="B3659" t="s">
        <v>21243</v>
      </c>
      <c r="C3659">
        <v>8312</v>
      </c>
      <c r="D3659" t="s">
        <v>17074</v>
      </c>
      <c r="E3659" t="s">
        <v>5758</v>
      </c>
      <c r="F3659" s="9">
        <f>Table13[[#This Row],[ToMeasure]]-Table13[[#This Row],[FromMeasure]]</f>
        <v>0.26486077000000002</v>
      </c>
      <c r="G3659" s="5" t="s">
        <v>5759</v>
      </c>
      <c r="H3659" s="35">
        <v>0</v>
      </c>
      <c r="I3659" s="56"/>
      <c r="J3659" t="s">
        <v>5760</v>
      </c>
      <c r="K3659" s="58" t="s">
        <v>203</v>
      </c>
      <c r="L3659" s="35">
        <v>0.26486077000000002</v>
      </c>
      <c r="M3659" s="56"/>
      <c r="N3659" t="s">
        <v>5761</v>
      </c>
      <c r="O3659" s="2">
        <v>7999</v>
      </c>
      <c r="P3659" s="2">
        <v>0</v>
      </c>
      <c r="Q3659" s="2">
        <v>7999</v>
      </c>
      <c r="R3659" t="s">
        <v>5762</v>
      </c>
      <c r="S3659">
        <v>10</v>
      </c>
      <c r="T3659" t="s">
        <v>203</v>
      </c>
      <c r="U3659" s="2">
        <v>266</v>
      </c>
      <c r="V3659" s="2">
        <v>217</v>
      </c>
      <c r="W3659" s="8">
        <v>6.0382547818477308E-2</v>
      </c>
      <c r="X3659" s="2">
        <v>10603</v>
      </c>
      <c r="Y3659" s="45"/>
      <c r="AC3659" s="1" t="str">
        <f>IF(Table13[[#This Row],[TCS MP]]&gt;=Table13[[#This Row],[BMP]],IF(Table13[[#This Row],[TCS MP]]&lt;=Table13[[#This Row],[EMP]],"Good","EMP"),"BMP")</f>
        <v>EMP</v>
      </c>
    </row>
    <row r="3660" spans="1:29" ht="24" customHeight="1" x14ac:dyDescent="0.25">
      <c r="A3660" t="s">
        <v>13201</v>
      </c>
      <c r="B3660" t="s">
        <v>21242</v>
      </c>
      <c r="C3660">
        <v>8311</v>
      </c>
      <c r="D3660" t="s">
        <v>17074</v>
      </c>
      <c r="E3660" t="s">
        <v>13202</v>
      </c>
      <c r="F3660" s="9">
        <f>Table13[[#This Row],[ToMeasure]]-Table13[[#This Row],[FromMeasure]]</f>
        <v>0.22554154000000001</v>
      </c>
      <c r="G3660" s="5" t="s">
        <v>5755</v>
      </c>
      <c r="H3660" s="35">
        <v>0</v>
      </c>
      <c r="I3660" s="56"/>
      <c r="J3660" t="s">
        <v>5754</v>
      </c>
      <c r="K3660" s="58" t="s">
        <v>203</v>
      </c>
      <c r="L3660" s="35">
        <v>0.22554154000000001</v>
      </c>
      <c r="M3660" s="56"/>
      <c r="N3660" t="s">
        <v>205</v>
      </c>
      <c r="O3660" s="2">
        <v>8229</v>
      </c>
      <c r="P3660" s="2">
        <v>0</v>
      </c>
      <c r="Q3660" s="2">
        <v>8229</v>
      </c>
      <c r="R3660" t="s">
        <v>13203</v>
      </c>
      <c r="S3660">
        <v>9</v>
      </c>
      <c r="T3660" t="s">
        <v>203</v>
      </c>
      <c r="U3660" s="2">
        <v>256</v>
      </c>
      <c r="V3660" s="2">
        <v>994</v>
      </c>
      <c r="W3660" s="8">
        <v>0.15190181066958319</v>
      </c>
      <c r="X3660" s="2">
        <v>10908</v>
      </c>
      <c r="Y3660" s="45"/>
      <c r="AC3660" s="1" t="str">
        <f>IF(Table13[[#This Row],[TCS MP]]&gt;=Table13[[#This Row],[BMP]],IF(Table13[[#This Row],[TCS MP]]&lt;=Table13[[#This Row],[EMP]],"Good","EMP"),"BMP")</f>
        <v>EMP</v>
      </c>
    </row>
    <row r="3661" spans="1:29" ht="24" customHeight="1" x14ac:dyDescent="0.25">
      <c r="A3661" t="s">
        <v>5763</v>
      </c>
      <c r="B3661" t="s">
        <v>21244</v>
      </c>
      <c r="C3661">
        <v>8313</v>
      </c>
      <c r="D3661" t="s">
        <v>17074</v>
      </c>
      <c r="E3661" t="s">
        <v>5764</v>
      </c>
      <c r="F3661" s="9">
        <f>Table13[[#This Row],[ToMeasure]]-Table13[[#This Row],[FromMeasure]]</f>
        <v>0.24158388</v>
      </c>
      <c r="G3661" s="5" t="s">
        <v>5761</v>
      </c>
      <c r="H3661" s="35">
        <v>0</v>
      </c>
      <c r="I3661" s="56"/>
      <c r="J3661" t="s">
        <v>5760</v>
      </c>
      <c r="K3661" s="58" t="s">
        <v>203</v>
      </c>
      <c r="L3661" s="35">
        <v>0.24158388</v>
      </c>
      <c r="M3661" s="56"/>
      <c r="N3661" t="s">
        <v>923</v>
      </c>
      <c r="O3661" s="2">
        <v>5944</v>
      </c>
      <c r="P3661" s="2">
        <v>0</v>
      </c>
      <c r="Q3661" s="2">
        <v>5944</v>
      </c>
      <c r="R3661" t="s">
        <v>5765</v>
      </c>
      <c r="S3661">
        <v>10</v>
      </c>
      <c r="T3661" t="s">
        <v>203</v>
      </c>
      <c r="U3661" s="2">
        <v>183</v>
      </c>
      <c r="V3661" s="2">
        <v>716</v>
      </c>
      <c r="W3661" s="8">
        <v>0.15124495289367429</v>
      </c>
      <c r="X3661" s="2">
        <v>7879</v>
      </c>
      <c r="Y3661" s="45"/>
      <c r="AC3661" s="1" t="str">
        <f>IF(Table13[[#This Row],[TCS MP]]&gt;=Table13[[#This Row],[BMP]],IF(Table13[[#This Row],[TCS MP]]&lt;=Table13[[#This Row],[EMP]],"Good","EMP"),"BMP")</f>
        <v>EMP</v>
      </c>
    </row>
    <row r="3662" spans="1:29" ht="24" customHeight="1" x14ac:dyDescent="0.25">
      <c r="A3662" t="s">
        <v>16004</v>
      </c>
      <c r="B3662" t="s">
        <v>21247</v>
      </c>
      <c r="C3662">
        <v>8322</v>
      </c>
      <c r="D3662" t="s">
        <v>17074</v>
      </c>
      <c r="E3662" t="s">
        <v>16005</v>
      </c>
      <c r="F3662" s="9">
        <f>Table13[[#This Row],[ToMeasure]]-Table13[[#This Row],[FromMeasure]]</f>
        <v>0.25661693000000002</v>
      </c>
      <c r="G3662" s="5" t="s">
        <v>16006</v>
      </c>
      <c r="H3662" s="35">
        <v>0</v>
      </c>
      <c r="I3662" s="56"/>
      <c r="J3662" t="s">
        <v>923</v>
      </c>
      <c r="K3662" s="58" t="s">
        <v>203</v>
      </c>
      <c r="L3662" s="35">
        <v>0.25661693000000002</v>
      </c>
      <c r="M3662" s="56"/>
      <c r="N3662" t="s">
        <v>1964</v>
      </c>
      <c r="O3662" s="2">
        <v>16938</v>
      </c>
      <c r="P3662" s="2">
        <v>0</v>
      </c>
      <c r="Q3662" s="2">
        <v>16938</v>
      </c>
      <c r="R3662" t="s">
        <v>16007</v>
      </c>
      <c r="S3662">
        <v>10</v>
      </c>
      <c r="T3662" t="s">
        <v>203</v>
      </c>
      <c r="U3662" s="2">
        <v>557</v>
      </c>
      <c r="V3662" s="2">
        <v>460</v>
      </c>
      <c r="W3662" s="8">
        <v>6.0042507970244421E-2</v>
      </c>
      <c r="X3662" s="2">
        <v>22452</v>
      </c>
      <c r="Y3662" s="45"/>
      <c r="AC3662" s="1" t="str">
        <f>IF(Table13[[#This Row],[TCS MP]]&gt;=Table13[[#This Row],[BMP]],IF(Table13[[#This Row],[TCS MP]]&lt;=Table13[[#This Row],[EMP]],"Good","EMP"),"BMP")</f>
        <v>EMP</v>
      </c>
    </row>
    <row r="3663" spans="1:29" ht="24" customHeight="1" x14ac:dyDescent="0.25">
      <c r="A3663" t="s">
        <v>13204</v>
      </c>
      <c r="B3663" t="s">
        <v>21246</v>
      </c>
      <c r="C3663">
        <v>8321</v>
      </c>
      <c r="D3663" t="s">
        <v>17074</v>
      </c>
      <c r="E3663" t="s">
        <v>13205</v>
      </c>
      <c r="F3663" s="9">
        <f>Table13[[#This Row],[ToMeasure]]-Table13[[#This Row],[FromMeasure]]</f>
        <v>0.24691070000000001</v>
      </c>
      <c r="G3663" s="5" t="s">
        <v>13206</v>
      </c>
      <c r="H3663" s="35">
        <v>0</v>
      </c>
      <c r="I3663" s="56"/>
      <c r="J3663" t="s">
        <v>1964</v>
      </c>
      <c r="K3663" s="58" t="s">
        <v>203</v>
      </c>
      <c r="L3663" s="35">
        <v>0.24691070000000001</v>
      </c>
      <c r="M3663" s="56"/>
      <c r="N3663" t="s">
        <v>205</v>
      </c>
      <c r="O3663" s="2">
        <v>15817</v>
      </c>
      <c r="P3663" s="2">
        <v>0</v>
      </c>
      <c r="Q3663" s="2">
        <v>15817</v>
      </c>
      <c r="R3663" t="s">
        <v>13207</v>
      </c>
      <c r="S3663">
        <v>12</v>
      </c>
      <c r="T3663" t="s">
        <v>203</v>
      </c>
      <c r="U3663" s="2">
        <v>481</v>
      </c>
      <c r="V3663" s="2">
        <v>1866</v>
      </c>
      <c r="W3663" s="8">
        <v>0.14838464942783081</v>
      </c>
      <c r="X3663" s="2">
        <v>20966</v>
      </c>
      <c r="Y3663" s="45"/>
      <c r="AC3663" s="1" t="str">
        <f>IF(Table13[[#This Row],[TCS MP]]&gt;=Table13[[#This Row],[BMP]],IF(Table13[[#This Row],[TCS MP]]&lt;=Table13[[#This Row],[EMP]],"Good","EMP"),"BMP")</f>
        <v>EMP</v>
      </c>
    </row>
    <row r="3664" spans="1:29" ht="24" customHeight="1" x14ac:dyDescent="0.25">
      <c r="A3664" t="s">
        <v>5766</v>
      </c>
      <c r="B3664" t="s">
        <v>21249</v>
      </c>
      <c r="C3664">
        <v>8340</v>
      </c>
      <c r="D3664" t="s">
        <v>17074</v>
      </c>
      <c r="E3664" t="s">
        <v>5767</v>
      </c>
      <c r="F3664" s="9">
        <f>Table13[[#This Row],[ToMeasure]]-Table13[[#This Row],[FromMeasure]]</f>
        <v>0.22677992999999999</v>
      </c>
      <c r="G3664" s="5" t="s">
        <v>5768</v>
      </c>
      <c r="H3664" s="35">
        <v>0</v>
      </c>
      <c r="I3664" s="56"/>
      <c r="J3664" t="s">
        <v>205</v>
      </c>
      <c r="K3664" s="58" t="s">
        <v>203</v>
      </c>
      <c r="L3664" s="35">
        <v>0.22677992999999999</v>
      </c>
      <c r="M3664" s="56"/>
      <c r="N3664" t="s">
        <v>5769</v>
      </c>
      <c r="O3664" s="2">
        <v>8284</v>
      </c>
      <c r="P3664" s="2">
        <v>0</v>
      </c>
      <c r="Q3664" s="2">
        <v>8284</v>
      </c>
      <c r="R3664" t="s">
        <v>5770</v>
      </c>
      <c r="S3664">
        <v>13</v>
      </c>
      <c r="T3664" t="s">
        <v>203</v>
      </c>
      <c r="U3664" s="2">
        <v>287</v>
      </c>
      <c r="V3664" s="2">
        <v>237</v>
      </c>
      <c r="W3664" s="8">
        <v>6.3254466441332688E-2</v>
      </c>
      <c r="X3664" s="2">
        <v>10981</v>
      </c>
      <c r="Y3664" s="45"/>
      <c r="AC3664" s="1" t="str">
        <f>IF(Table13[[#This Row],[TCS MP]]&gt;=Table13[[#This Row],[BMP]],IF(Table13[[#This Row],[TCS MP]]&lt;=Table13[[#This Row],[EMP]],"Good","EMP"),"BMP")</f>
        <v>EMP</v>
      </c>
    </row>
    <row r="3665" spans="1:29" ht="24" customHeight="1" x14ac:dyDescent="0.25">
      <c r="A3665" t="s">
        <v>16008</v>
      </c>
      <c r="B3665" t="s">
        <v>21251</v>
      </c>
      <c r="C3665">
        <v>8342</v>
      </c>
      <c r="D3665" t="s">
        <v>17074</v>
      </c>
      <c r="E3665" t="s">
        <v>16009</v>
      </c>
      <c r="F3665" s="9">
        <f>Table13[[#This Row],[ToMeasure]]-Table13[[#This Row],[FromMeasure]]</f>
        <v>0.23010686999999999</v>
      </c>
      <c r="G3665" s="5" t="s">
        <v>5774</v>
      </c>
      <c r="H3665" s="35">
        <v>0</v>
      </c>
      <c r="I3665" s="56"/>
      <c r="J3665" t="s">
        <v>923</v>
      </c>
      <c r="K3665" s="58" t="s">
        <v>203</v>
      </c>
      <c r="L3665" s="35">
        <v>0.23010686999999999</v>
      </c>
      <c r="M3665" s="56"/>
      <c r="N3665" t="s">
        <v>5773</v>
      </c>
      <c r="O3665" s="2">
        <v>28809</v>
      </c>
      <c r="P3665" s="2">
        <v>0</v>
      </c>
      <c r="Q3665" s="2">
        <v>28809</v>
      </c>
      <c r="R3665" t="s">
        <v>16010</v>
      </c>
      <c r="S3665">
        <v>8</v>
      </c>
      <c r="T3665" t="s">
        <v>203</v>
      </c>
      <c r="U3665" s="2">
        <v>951</v>
      </c>
      <c r="V3665" s="2">
        <v>787</v>
      </c>
      <c r="W3665" s="8">
        <v>6.0328369606720125E-2</v>
      </c>
      <c r="X3665" s="2">
        <v>38187</v>
      </c>
      <c r="Y3665" s="45"/>
      <c r="AC3665" s="1" t="str">
        <f>IF(Table13[[#This Row],[TCS MP]]&gt;=Table13[[#This Row],[BMP]],IF(Table13[[#This Row],[TCS MP]]&lt;=Table13[[#This Row],[EMP]],"Good","EMP"),"BMP")</f>
        <v>EMP</v>
      </c>
    </row>
    <row r="3666" spans="1:29" ht="24" customHeight="1" x14ac:dyDescent="0.25">
      <c r="A3666" t="s">
        <v>13208</v>
      </c>
      <c r="B3666" t="s">
        <v>21250</v>
      </c>
      <c r="C3666">
        <v>8341</v>
      </c>
      <c r="D3666" t="s">
        <v>17074</v>
      </c>
      <c r="E3666" t="s">
        <v>13209</v>
      </c>
      <c r="F3666" s="9">
        <f>Table13[[#This Row],[ToMeasure]]-Table13[[#This Row],[FromMeasure]]</f>
        <v>0.33510005999999998</v>
      </c>
      <c r="G3666" s="5" t="s">
        <v>5769</v>
      </c>
      <c r="H3666" s="35">
        <v>0</v>
      </c>
      <c r="I3666" s="56"/>
      <c r="J3666" t="s">
        <v>5768</v>
      </c>
      <c r="K3666" s="58" t="s">
        <v>203</v>
      </c>
      <c r="L3666" s="35">
        <v>0.33510005999999998</v>
      </c>
      <c r="M3666" s="56"/>
      <c r="N3666" t="s">
        <v>205</v>
      </c>
      <c r="O3666" s="2">
        <v>25695</v>
      </c>
      <c r="P3666" s="2">
        <v>0</v>
      </c>
      <c r="Q3666" s="2">
        <v>25695</v>
      </c>
      <c r="R3666" t="s">
        <v>13210</v>
      </c>
      <c r="S3666">
        <v>9</v>
      </c>
      <c r="T3666" t="s">
        <v>203</v>
      </c>
      <c r="U3666" s="2">
        <v>783</v>
      </c>
      <c r="V3666" s="2">
        <v>3034</v>
      </c>
      <c r="W3666" s="8">
        <v>0.14855030161510022</v>
      </c>
      <c r="X3666" s="2">
        <v>34060</v>
      </c>
      <c r="Y3666" s="45"/>
      <c r="AC3666" s="1" t="str">
        <f>IF(Table13[[#This Row],[TCS MP]]&gt;=Table13[[#This Row],[BMP]],IF(Table13[[#This Row],[TCS MP]]&lt;=Table13[[#This Row],[EMP]],"Good","EMP"),"BMP")</f>
        <v>EMP</v>
      </c>
    </row>
    <row r="3667" spans="1:29" ht="24" customHeight="1" x14ac:dyDescent="0.25">
      <c r="A3667" t="s">
        <v>5771</v>
      </c>
      <c r="B3667" t="s">
        <v>21252</v>
      </c>
      <c r="C3667">
        <v>8343</v>
      </c>
      <c r="D3667" t="s">
        <v>17074</v>
      </c>
      <c r="E3667" t="s">
        <v>5772</v>
      </c>
      <c r="F3667" s="9">
        <f>Table13[[#This Row],[ToMeasure]]-Table13[[#This Row],[FromMeasure]]</f>
        <v>0.33712112999999999</v>
      </c>
      <c r="G3667" s="5" t="s">
        <v>5773</v>
      </c>
      <c r="H3667" s="35">
        <v>0</v>
      </c>
      <c r="I3667" s="56"/>
      <c r="J3667" t="s">
        <v>5774</v>
      </c>
      <c r="K3667" s="58" t="s">
        <v>203</v>
      </c>
      <c r="L3667" s="35">
        <v>0.33712112999999999</v>
      </c>
      <c r="M3667" s="56"/>
      <c r="N3667" t="s">
        <v>923</v>
      </c>
      <c r="O3667" s="2">
        <v>7165</v>
      </c>
      <c r="P3667" s="2">
        <v>0</v>
      </c>
      <c r="Q3667" s="2">
        <v>7165</v>
      </c>
      <c r="R3667" t="s">
        <v>5775</v>
      </c>
      <c r="S3667">
        <v>11</v>
      </c>
      <c r="T3667" t="s">
        <v>203</v>
      </c>
      <c r="U3667" s="2">
        <v>217</v>
      </c>
      <c r="V3667" s="2">
        <v>845</v>
      </c>
      <c r="W3667" s="8">
        <v>0.14822051639916259</v>
      </c>
      <c r="X3667" s="2">
        <v>9497</v>
      </c>
      <c r="Y3667" s="45"/>
      <c r="AC3667" s="1" t="str">
        <f>IF(Table13[[#This Row],[TCS MP]]&gt;=Table13[[#This Row],[BMP]],IF(Table13[[#This Row],[TCS MP]]&lt;=Table13[[#This Row],[EMP]],"Good","EMP"),"BMP")</f>
        <v>EMP</v>
      </c>
    </row>
    <row r="3668" spans="1:29" ht="24" customHeight="1" x14ac:dyDescent="0.25">
      <c r="A3668" t="s">
        <v>13211</v>
      </c>
      <c r="C3668" t="s">
        <v>203</v>
      </c>
      <c r="D3668" t="s">
        <v>17074</v>
      </c>
      <c r="E3668" t="s">
        <v>13212</v>
      </c>
      <c r="F3668" s="9">
        <f>Table13[[#This Row],[ToMeasure]]-Table13[[#This Row],[FromMeasure]]</f>
        <v>0.33785199999999999</v>
      </c>
      <c r="G3668" s="5" t="s">
        <v>203</v>
      </c>
      <c r="H3668" s="35">
        <v>0</v>
      </c>
      <c r="I3668" s="56"/>
      <c r="J3668" t="s">
        <v>203</v>
      </c>
      <c r="K3668" s="58" t="s">
        <v>203</v>
      </c>
      <c r="L3668" s="35">
        <v>0.33785199999999999</v>
      </c>
      <c r="M3668" s="56"/>
      <c r="N3668" t="s">
        <v>203</v>
      </c>
      <c r="O3668" s="2" t="s">
        <v>203</v>
      </c>
      <c r="P3668" s="2" t="s">
        <v>203</v>
      </c>
      <c r="Q3668" s="2">
        <v>5000</v>
      </c>
      <c r="R3668" t="s">
        <v>17072</v>
      </c>
      <c r="S3668" t="s">
        <v>203</v>
      </c>
      <c r="T3668" t="s">
        <v>203</v>
      </c>
      <c r="U3668" s="2" t="s">
        <v>203</v>
      </c>
      <c r="V3668" s="2" t="s">
        <v>203</v>
      </c>
      <c r="W3668" s="8" t="s">
        <v>203</v>
      </c>
      <c r="X3668" s="2">
        <v>8407</v>
      </c>
      <c r="Y3668" s="45"/>
      <c r="AC3668" s="1" t="str">
        <f>IF(Table13[[#This Row],[TCS MP]]&gt;=Table13[[#This Row],[BMP]],IF(Table13[[#This Row],[TCS MP]]&lt;=Table13[[#This Row],[EMP]],"Good","EMP"),"BMP")</f>
        <v>EMP</v>
      </c>
    </row>
    <row r="3669" spans="1:29" ht="24" customHeight="1" x14ac:dyDescent="0.25">
      <c r="A3669" t="s">
        <v>9828</v>
      </c>
      <c r="C3669" t="s">
        <v>203</v>
      </c>
      <c r="D3669" t="s">
        <v>17074</v>
      </c>
      <c r="E3669" t="s">
        <v>9829</v>
      </c>
      <c r="F3669" s="9">
        <f>Table13[[#This Row],[ToMeasure]]-Table13[[#This Row],[FromMeasure]]</f>
        <v>0.28586099999999998</v>
      </c>
      <c r="G3669" s="5" t="s">
        <v>203</v>
      </c>
      <c r="H3669" s="35">
        <v>0</v>
      </c>
      <c r="I3669" s="56"/>
      <c r="J3669" t="s">
        <v>203</v>
      </c>
      <c r="K3669" s="58" t="s">
        <v>203</v>
      </c>
      <c r="L3669" s="35">
        <v>0.28586099999999998</v>
      </c>
      <c r="M3669" s="56"/>
      <c r="N3669" t="s">
        <v>203</v>
      </c>
      <c r="O3669" s="2" t="s">
        <v>203</v>
      </c>
      <c r="P3669" s="2" t="s">
        <v>203</v>
      </c>
      <c r="Q3669" s="2">
        <v>8000</v>
      </c>
      <c r="R3669" t="s">
        <v>17072</v>
      </c>
      <c r="S3669" t="s">
        <v>203</v>
      </c>
      <c r="T3669" t="s">
        <v>203</v>
      </c>
      <c r="U3669" s="2" t="s">
        <v>203</v>
      </c>
      <c r="V3669" s="2" t="s">
        <v>203</v>
      </c>
      <c r="W3669" s="8" t="s">
        <v>203</v>
      </c>
      <c r="X3669" s="2">
        <v>13451</v>
      </c>
      <c r="Y3669" s="45"/>
      <c r="AC3669" s="1" t="str">
        <f>IF(Table13[[#This Row],[TCS MP]]&gt;=Table13[[#This Row],[BMP]],IF(Table13[[#This Row],[TCS MP]]&lt;=Table13[[#This Row],[EMP]],"Good","EMP"),"BMP")</f>
        <v>EMP</v>
      </c>
    </row>
    <row r="3670" spans="1:29" ht="24" customHeight="1" x14ac:dyDescent="0.25">
      <c r="A3670" t="s">
        <v>13213</v>
      </c>
      <c r="C3670" t="s">
        <v>203</v>
      </c>
      <c r="D3670" t="s">
        <v>17074</v>
      </c>
      <c r="E3670" t="s">
        <v>13214</v>
      </c>
      <c r="F3670" s="9">
        <f>Table13[[#This Row],[ToMeasure]]-Table13[[#This Row],[FromMeasure]]</f>
        <v>0.214729</v>
      </c>
      <c r="G3670" s="5" t="s">
        <v>203</v>
      </c>
      <c r="H3670" s="35">
        <v>0</v>
      </c>
      <c r="I3670" s="56"/>
      <c r="J3670" t="s">
        <v>203</v>
      </c>
      <c r="K3670" s="58" t="s">
        <v>203</v>
      </c>
      <c r="L3670" s="35">
        <v>0.214729</v>
      </c>
      <c r="M3670" s="56"/>
      <c r="N3670" t="s">
        <v>203</v>
      </c>
      <c r="O3670" s="2" t="s">
        <v>203</v>
      </c>
      <c r="P3670" s="2" t="s">
        <v>203</v>
      </c>
      <c r="Q3670" s="2">
        <v>10000</v>
      </c>
      <c r="R3670" t="s">
        <v>17072</v>
      </c>
      <c r="S3670" t="s">
        <v>203</v>
      </c>
      <c r="T3670" t="s">
        <v>203</v>
      </c>
      <c r="U3670" s="2" t="s">
        <v>203</v>
      </c>
      <c r="V3670" s="2" t="s">
        <v>203</v>
      </c>
      <c r="W3670" s="8" t="s">
        <v>203</v>
      </c>
      <c r="X3670" s="2">
        <v>16814</v>
      </c>
      <c r="Y3670" s="45"/>
      <c r="AC3670" s="1" t="str">
        <f>IF(Table13[[#This Row],[TCS MP]]&gt;=Table13[[#This Row],[BMP]],IF(Table13[[#This Row],[TCS MP]]&lt;=Table13[[#This Row],[EMP]],"Good","EMP"),"BMP")</f>
        <v>EMP</v>
      </c>
    </row>
    <row r="3671" spans="1:29" ht="24" customHeight="1" x14ac:dyDescent="0.25">
      <c r="A3671" t="s">
        <v>13215</v>
      </c>
      <c r="C3671" t="s">
        <v>203</v>
      </c>
      <c r="D3671" t="s">
        <v>17074</v>
      </c>
      <c r="E3671" t="s">
        <v>13216</v>
      </c>
      <c r="F3671" s="9">
        <f>Table13[[#This Row],[ToMeasure]]-Table13[[#This Row],[FromMeasure]]</f>
        <v>0.23203399999999999</v>
      </c>
      <c r="G3671" s="5" t="s">
        <v>203</v>
      </c>
      <c r="H3671" s="35">
        <v>0</v>
      </c>
      <c r="I3671" s="56"/>
      <c r="J3671" t="s">
        <v>203</v>
      </c>
      <c r="K3671" s="58" t="s">
        <v>203</v>
      </c>
      <c r="L3671" s="35">
        <v>0.23203399999999999</v>
      </c>
      <c r="M3671" s="56"/>
      <c r="N3671" t="s">
        <v>203</v>
      </c>
      <c r="O3671" s="2" t="s">
        <v>203</v>
      </c>
      <c r="P3671" s="2" t="s">
        <v>203</v>
      </c>
      <c r="Q3671" s="2">
        <v>6000</v>
      </c>
      <c r="R3671" t="s">
        <v>17072</v>
      </c>
      <c r="S3671" t="s">
        <v>203</v>
      </c>
      <c r="T3671" t="s">
        <v>203</v>
      </c>
      <c r="U3671" s="2" t="s">
        <v>203</v>
      </c>
      <c r="V3671" s="2" t="s">
        <v>203</v>
      </c>
      <c r="W3671" s="8" t="s">
        <v>203</v>
      </c>
      <c r="X3671" s="2">
        <v>10089</v>
      </c>
      <c r="Y3671" s="45"/>
      <c r="AC3671" s="1" t="str">
        <f>IF(Table13[[#This Row],[TCS MP]]&gt;=Table13[[#This Row],[BMP]],IF(Table13[[#This Row],[TCS MP]]&lt;=Table13[[#This Row],[EMP]],"Good","EMP"),"BMP")</f>
        <v>EMP</v>
      </c>
    </row>
    <row r="3672" spans="1:29" ht="24" customHeight="1" x14ac:dyDescent="0.25">
      <c r="A3672" t="s">
        <v>16011</v>
      </c>
      <c r="B3672" t="s">
        <v>17118</v>
      </c>
      <c r="C3672">
        <v>35306</v>
      </c>
      <c r="D3672" t="s">
        <v>17074</v>
      </c>
      <c r="E3672" t="s">
        <v>16012</v>
      </c>
      <c r="F3672" s="9">
        <f>Table13[[#This Row],[ToMeasure]]-Table13[[#This Row],[FromMeasure]]</f>
        <v>0.18215490000000001</v>
      </c>
      <c r="G3672" s="5" t="s">
        <v>10568</v>
      </c>
      <c r="H3672" s="35">
        <v>1.50604E-2</v>
      </c>
      <c r="I3672" s="56"/>
      <c r="J3672" t="s">
        <v>205</v>
      </c>
      <c r="K3672" s="58" t="s">
        <v>203</v>
      </c>
      <c r="L3672" s="35">
        <v>0.19721530000000001</v>
      </c>
      <c r="M3672" s="56"/>
      <c r="N3672" t="s">
        <v>14379</v>
      </c>
      <c r="O3672" s="2">
        <v>0</v>
      </c>
      <c r="P3672" s="2">
        <v>10000</v>
      </c>
      <c r="Q3672" s="2">
        <v>10000</v>
      </c>
      <c r="R3672" t="s">
        <v>17057</v>
      </c>
      <c r="S3672">
        <v>9</v>
      </c>
      <c r="T3672" t="s">
        <v>203</v>
      </c>
      <c r="U3672" s="2">
        <v>369</v>
      </c>
      <c r="V3672" s="2">
        <v>307</v>
      </c>
      <c r="W3672" s="8">
        <v>6.7599999999999993E-2</v>
      </c>
      <c r="X3672" s="2">
        <v>13255</v>
      </c>
      <c r="Y3672" s="45"/>
      <c r="AC3672" s="1" t="str">
        <f>IF(Table13[[#This Row],[TCS MP]]&gt;=Table13[[#This Row],[BMP]],IF(Table13[[#This Row],[TCS MP]]&lt;=Table13[[#This Row],[EMP]],"Good","EMP"),"BMP")</f>
        <v>EMP</v>
      </c>
    </row>
    <row r="3673" spans="1:29" ht="24" customHeight="1" x14ac:dyDescent="0.25">
      <c r="A3673" t="s">
        <v>13217</v>
      </c>
      <c r="B3673" t="s">
        <v>17119</v>
      </c>
      <c r="C3673">
        <v>35307</v>
      </c>
      <c r="D3673" t="s">
        <v>17074</v>
      </c>
      <c r="E3673" t="s">
        <v>13218</v>
      </c>
      <c r="F3673" s="9">
        <f>Table13[[#This Row],[ToMeasure]]-Table13[[#This Row],[FromMeasure]]</f>
        <v>0.21273274</v>
      </c>
      <c r="G3673" s="5" t="s">
        <v>9833</v>
      </c>
      <c r="H3673" s="35">
        <v>0</v>
      </c>
      <c r="I3673" s="56"/>
      <c r="J3673" t="s">
        <v>923</v>
      </c>
      <c r="K3673" s="58" t="s">
        <v>203</v>
      </c>
      <c r="L3673" s="35">
        <v>0.21273274</v>
      </c>
      <c r="M3673" s="56"/>
      <c r="N3673" t="s">
        <v>9832</v>
      </c>
      <c r="O3673" s="2">
        <v>15999</v>
      </c>
      <c r="P3673" s="2">
        <v>0</v>
      </c>
      <c r="Q3673" s="2">
        <v>15999</v>
      </c>
      <c r="R3673" t="s">
        <v>13219</v>
      </c>
      <c r="S3673">
        <v>13</v>
      </c>
      <c r="T3673" t="s">
        <v>203</v>
      </c>
      <c r="U3673" s="2">
        <v>804</v>
      </c>
      <c r="V3673" s="2">
        <v>666</v>
      </c>
      <c r="W3673" s="8">
        <v>9.1880742546409155E-2</v>
      </c>
      <c r="X3673" s="2">
        <v>21207</v>
      </c>
      <c r="Y3673" s="45"/>
      <c r="AC3673" s="1" t="str">
        <f>IF(Table13[[#This Row],[TCS MP]]&gt;=Table13[[#This Row],[BMP]],IF(Table13[[#This Row],[TCS MP]]&lt;=Table13[[#This Row],[EMP]],"Good","EMP"),"BMP")</f>
        <v>EMP</v>
      </c>
    </row>
    <row r="3674" spans="1:29" ht="24" customHeight="1" x14ac:dyDescent="0.25">
      <c r="A3674" t="s">
        <v>16013</v>
      </c>
      <c r="B3674" t="s">
        <v>21254</v>
      </c>
      <c r="C3674">
        <v>8381</v>
      </c>
      <c r="D3674" t="s">
        <v>17074</v>
      </c>
      <c r="E3674" t="s">
        <v>16014</v>
      </c>
      <c r="F3674" s="9">
        <f>Table13[[#This Row],[ToMeasure]]-Table13[[#This Row],[FromMeasure]]</f>
        <v>0.21975143</v>
      </c>
      <c r="G3674" s="5" t="s">
        <v>14379</v>
      </c>
      <c r="H3674" s="35">
        <v>0</v>
      </c>
      <c r="I3674" s="56"/>
      <c r="J3674" t="s">
        <v>10568</v>
      </c>
      <c r="K3674" s="58" t="s">
        <v>203</v>
      </c>
      <c r="L3674" s="35">
        <v>0.21975143</v>
      </c>
      <c r="M3674" s="56"/>
      <c r="N3674" t="s">
        <v>205</v>
      </c>
      <c r="O3674" s="2">
        <v>20344</v>
      </c>
      <c r="P3674" s="2">
        <v>0</v>
      </c>
      <c r="Q3674" s="2">
        <v>20344</v>
      </c>
      <c r="R3674" t="s">
        <v>16015</v>
      </c>
      <c r="S3674">
        <v>9</v>
      </c>
      <c r="T3674" t="s">
        <v>203</v>
      </c>
      <c r="U3674" s="2">
        <v>619</v>
      </c>
      <c r="V3674" s="2">
        <v>2402</v>
      </c>
      <c r="W3674" s="8">
        <v>0.14849587101848211</v>
      </c>
      <c r="X3674" s="2">
        <v>26967</v>
      </c>
      <c r="Y3674" s="45"/>
      <c r="AC3674" s="1" t="str">
        <f>IF(Table13[[#This Row],[TCS MP]]&gt;=Table13[[#This Row],[BMP]],IF(Table13[[#This Row],[TCS MP]]&lt;=Table13[[#This Row],[EMP]],"Good","EMP"),"BMP")</f>
        <v>EMP</v>
      </c>
    </row>
    <row r="3675" spans="1:29" ht="24" customHeight="1" x14ac:dyDescent="0.25">
      <c r="A3675" t="s">
        <v>9830</v>
      </c>
      <c r="B3675" t="s">
        <v>21255</v>
      </c>
      <c r="C3675">
        <v>8383</v>
      </c>
      <c r="D3675" t="s">
        <v>17074</v>
      </c>
      <c r="E3675" t="s">
        <v>9831</v>
      </c>
      <c r="F3675" s="9">
        <f>Table13[[#This Row],[ToMeasure]]-Table13[[#This Row],[FromMeasure]]</f>
        <v>0.22005584</v>
      </c>
      <c r="G3675" s="5" t="s">
        <v>9832</v>
      </c>
      <c r="H3675" s="35">
        <v>0</v>
      </c>
      <c r="I3675" s="56"/>
      <c r="J3675" t="s">
        <v>9833</v>
      </c>
      <c r="K3675" s="58" t="s">
        <v>203</v>
      </c>
      <c r="L3675" s="35">
        <v>0.22005584</v>
      </c>
      <c r="M3675" s="56"/>
      <c r="N3675" t="s">
        <v>923</v>
      </c>
      <c r="O3675" s="2">
        <v>11674</v>
      </c>
      <c r="P3675" s="2">
        <v>0</v>
      </c>
      <c r="Q3675" s="2">
        <v>11674</v>
      </c>
      <c r="R3675" t="s">
        <v>9834</v>
      </c>
      <c r="S3675">
        <v>10</v>
      </c>
      <c r="T3675" t="s">
        <v>203</v>
      </c>
      <c r="U3675" s="2">
        <v>354</v>
      </c>
      <c r="V3675" s="2">
        <v>1376</v>
      </c>
      <c r="W3675" s="8">
        <v>0.1481925646736337</v>
      </c>
      <c r="X3675" s="2">
        <v>15474</v>
      </c>
      <c r="Y3675" s="45"/>
      <c r="AC3675" s="1" t="str">
        <f>IF(Table13[[#This Row],[TCS MP]]&gt;=Table13[[#This Row],[BMP]],IF(Table13[[#This Row],[TCS MP]]&lt;=Table13[[#This Row],[EMP]],"Good","EMP"),"BMP")</f>
        <v>EMP</v>
      </c>
    </row>
    <row r="3676" spans="1:29" ht="24" customHeight="1" x14ac:dyDescent="0.25">
      <c r="A3676" t="s">
        <v>9835</v>
      </c>
      <c r="B3676" t="s">
        <v>17116</v>
      </c>
      <c r="C3676">
        <v>35271</v>
      </c>
      <c r="D3676" t="s">
        <v>17074</v>
      </c>
      <c r="E3676" t="s">
        <v>9836</v>
      </c>
      <c r="F3676" s="9">
        <f>Table13[[#This Row],[ToMeasure]]-Table13[[#This Row],[FromMeasure]]</f>
        <v>0.22196214</v>
      </c>
      <c r="G3676" s="5" t="s">
        <v>9837</v>
      </c>
      <c r="H3676" s="35">
        <v>0</v>
      </c>
      <c r="I3676" s="56"/>
      <c r="J3676" t="s">
        <v>205</v>
      </c>
      <c r="K3676" s="58" t="s">
        <v>203</v>
      </c>
      <c r="L3676" s="35">
        <v>0.22196214</v>
      </c>
      <c r="M3676" s="56"/>
      <c r="N3676" t="s">
        <v>9838</v>
      </c>
      <c r="O3676" s="2">
        <v>0</v>
      </c>
      <c r="P3676" s="2">
        <v>3528</v>
      </c>
      <c r="Q3676" s="2">
        <v>3528</v>
      </c>
      <c r="R3676" t="s">
        <v>9839</v>
      </c>
      <c r="S3676">
        <v>8</v>
      </c>
      <c r="T3676" t="s">
        <v>203</v>
      </c>
      <c r="U3676" s="2">
        <v>159</v>
      </c>
      <c r="V3676" s="2">
        <v>132</v>
      </c>
      <c r="W3676" s="8">
        <v>8.2482993197278906E-2</v>
      </c>
      <c r="X3676" s="2">
        <v>4676</v>
      </c>
      <c r="Y3676" s="45"/>
      <c r="AC3676" s="1" t="str">
        <f>IF(Table13[[#This Row],[TCS MP]]&gt;=Table13[[#This Row],[BMP]],IF(Table13[[#This Row],[TCS MP]]&lt;=Table13[[#This Row],[EMP]],"Good","EMP"),"BMP")</f>
        <v>EMP</v>
      </c>
    </row>
    <row r="3677" spans="1:29" ht="24" customHeight="1" x14ac:dyDescent="0.25">
      <c r="A3677" t="s">
        <v>13220</v>
      </c>
      <c r="B3677" t="s">
        <v>17117</v>
      </c>
      <c r="C3677">
        <v>35272</v>
      </c>
      <c r="D3677" t="s">
        <v>17074</v>
      </c>
      <c r="E3677" t="s">
        <v>13221</v>
      </c>
      <c r="F3677" s="9">
        <f>Table13[[#This Row],[ToMeasure]]-Table13[[#This Row],[FromMeasure]]</f>
        <v>0.19826657</v>
      </c>
      <c r="G3677" s="5" t="s">
        <v>9843</v>
      </c>
      <c r="H3677" s="35">
        <v>0</v>
      </c>
      <c r="I3677" s="56"/>
      <c r="J3677" t="s">
        <v>923</v>
      </c>
      <c r="K3677" s="58" t="s">
        <v>203</v>
      </c>
      <c r="L3677" s="35">
        <v>0.19826657</v>
      </c>
      <c r="M3677" s="56"/>
      <c r="N3677" t="s">
        <v>9842</v>
      </c>
      <c r="O3677" s="2">
        <v>10144</v>
      </c>
      <c r="P3677" s="2">
        <v>0</v>
      </c>
      <c r="Q3677" s="2">
        <v>10144</v>
      </c>
      <c r="R3677" t="s">
        <v>13222</v>
      </c>
      <c r="S3677">
        <v>12</v>
      </c>
      <c r="T3677" t="s">
        <v>203</v>
      </c>
      <c r="U3677" s="2">
        <v>427</v>
      </c>
      <c r="V3677" s="2">
        <v>353</v>
      </c>
      <c r="W3677" s="8">
        <v>7.6892744479495262E-2</v>
      </c>
      <c r="X3677" s="2">
        <v>13446</v>
      </c>
      <c r="Y3677" s="45"/>
      <c r="AC3677" s="1" t="str">
        <f>IF(Table13[[#This Row],[TCS MP]]&gt;=Table13[[#This Row],[BMP]],IF(Table13[[#This Row],[TCS MP]]&lt;=Table13[[#This Row],[EMP]],"Good","EMP"),"BMP")</f>
        <v>EMP</v>
      </c>
    </row>
    <row r="3678" spans="1:29" ht="24" customHeight="1" x14ac:dyDescent="0.25">
      <c r="A3678" t="s">
        <v>16016</v>
      </c>
      <c r="B3678" t="s">
        <v>21257</v>
      </c>
      <c r="C3678">
        <v>8401</v>
      </c>
      <c r="D3678" t="s">
        <v>17074</v>
      </c>
      <c r="E3678" t="s">
        <v>16017</v>
      </c>
      <c r="F3678" s="9">
        <f>Table13[[#This Row],[ToMeasure]]-Table13[[#This Row],[FromMeasure]]</f>
        <v>0.22014450999999999</v>
      </c>
      <c r="G3678" s="5" t="s">
        <v>9838</v>
      </c>
      <c r="H3678" s="35">
        <v>0</v>
      </c>
      <c r="I3678" s="56"/>
      <c r="J3678" t="s">
        <v>9837</v>
      </c>
      <c r="K3678" s="58" t="s">
        <v>203</v>
      </c>
      <c r="L3678" s="35">
        <v>0.22014450999999999</v>
      </c>
      <c r="M3678" s="56"/>
      <c r="N3678" t="s">
        <v>205</v>
      </c>
      <c r="O3678" s="2">
        <v>10033</v>
      </c>
      <c r="P3678" s="2">
        <v>0</v>
      </c>
      <c r="Q3678" s="2">
        <v>10033</v>
      </c>
      <c r="R3678" t="s">
        <v>16018</v>
      </c>
      <c r="S3678">
        <v>10</v>
      </c>
      <c r="T3678" t="s">
        <v>203</v>
      </c>
      <c r="U3678" s="2">
        <v>306</v>
      </c>
      <c r="V3678" s="2">
        <v>1185</v>
      </c>
      <c r="W3678" s="8">
        <v>0.14860958835841723</v>
      </c>
      <c r="X3678" s="2">
        <v>13299</v>
      </c>
      <c r="Y3678" s="45"/>
      <c r="AC3678" s="1" t="str">
        <f>IF(Table13[[#This Row],[TCS MP]]&gt;=Table13[[#This Row],[BMP]],IF(Table13[[#This Row],[TCS MP]]&lt;=Table13[[#This Row],[EMP]],"Good","EMP"),"BMP")</f>
        <v>EMP</v>
      </c>
    </row>
    <row r="3679" spans="1:29" ht="24" customHeight="1" x14ac:dyDescent="0.25">
      <c r="A3679" t="s">
        <v>9840</v>
      </c>
      <c r="B3679" t="s">
        <v>21258</v>
      </c>
      <c r="C3679">
        <v>8403</v>
      </c>
      <c r="D3679" t="s">
        <v>17074</v>
      </c>
      <c r="E3679" t="s">
        <v>9841</v>
      </c>
      <c r="F3679" s="9">
        <f>Table13[[#This Row],[ToMeasure]]-Table13[[#This Row],[FromMeasure]]</f>
        <v>0.22021808000000001</v>
      </c>
      <c r="G3679" s="5" t="s">
        <v>9842</v>
      </c>
      <c r="H3679" s="35">
        <v>0</v>
      </c>
      <c r="I3679" s="56"/>
      <c r="J3679" t="s">
        <v>9843</v>
      </c>
      <c r="K3679" s="58" t="s">
        <v>203</v>
      </c>
      <c r="L3679" s="35">
        <v>0.22021808000000001</v>
      </c>
      <c r="M3679" s="56"/>
      <c r="N3679" t="s">
        <v>923</v>
      </c>
      <c r="O3679" s="2">
        <v>4209</v>
      </c>
      <c r="P3679" s="2">
        <v>0</v>
      </c>
      <c r="Q3679" s="2">
        <v>4209</v>
      </c>
      <c r="R3679" t="s">
        <v>9844</v>
      </c>
      <c r="S3679">
        <v>10</v>
      </c>
      <c r="T3679" t="s">
        <v>203</v>
      </c>
      <c r="U3679" s="2">
        <v>126</v>
      </c>
      <c r="V3679" s="2">
        <v>494</v>
      </c>
      <c r="W3679" s="8">
        <v>0.14730339748158708</v>
      </c>
      <c r="X3679" s="2">
        <v>5579</v>
      </c>
      <c r="Y3679" s="45"/>
      <c r="AC3679" s="1" t="str">
        <f>IF(Table13[[#This Row],[TCS MP]]&gt;=Table13[[#This Row],[BMP]],IF(Table13[[#This Row],[TCS MP]]&lt;=Table13[[#This Row],[EMP]],"Good","EMP"),"BMP")</f>
        <v>EMP</v>
      </c>
    </row>
    <row r="3680" spans="1:29" ht="24" customHeight="1" x14ac:dyDescent="0.25">
      <c r="A3680" t="s">
        <v>16019</v>
      </c>
      <c r="B3680" t="s">
        <v>17114</v>
      </c>
      <c r="C3680">
        <v>35232</v>
      </c>
      <c r="D3680" t="s">
        <v>17074</v>
      </c>
      <c r="E3680" t="s">
        <v>16020</v>
      </c>
      <c r="F3680" s="9">
        <f>Table13[[#This Row],[ToMeasure]]-Table13[[#This Row],[FromMeasure]]</f>
        <v>0.22116250000000001</v>
      </c>
      <c r="G3680" s="5" t="s">
        <v>16021</v>
      </c>
      <c r="H3680" s="35">
        <v>0</v>
      </c>
      <c r="I3680" s="56"/>
      <c r="J3680" t="s">
        <v>205</v>
      </c>
      <c r="K3680" s="58" t="s">
        <v>203</v>
      </c>
      <c r="L3680" s="35">
        <v>0.22116250000000001</v>
      </c>
      <c r="M3680" s="56"/>
      <c r="N3680" t="s">
        <v>16022</v>
      </c>
      <c r="O3680" s="2">
        <v>0</v>
      </c>
      <c r="P3680" s="2">
        <v>6451</v>
      </c>
      <c r="Q3680" s="2">
        <v>6451</v>
      </c>
      <c r="R3680" t="s">
        <v>16023</v>
      </c>
      <c r="S3680">
        <v>8</v>
      </c>
      <c r="T3680" t="s">
        <v>203</v>
      </c>
      <c r="U3680" s="2">
        <v>232</v>
      </c>
      <c r="V3680" s="2">
        <v>193</v>
      </c>
      <c r="W3680" s="8">
        <v>6.5881258719578353E-2</v>
      </c>
      <c r="X3680" s="2">
        <v>8551</v>
      </c>
      <c r="Y3680" s="45"/>
      <c r="AC3680" s="1" t="str">
        <f>IF(Table13[[#This Row],[TCS MP]]&gt;=Table13[[#This Row],[BMP]],IF(Table13[[#This Row],[TCS MP]]&lt;=Table13[[#This Row],[EMP]],"Good","EMP"),"BMP")</f>
        <v>EMP</v>
      </c>
    </row>
    <row r="3681" spans="1:29" ht="24" customHeight="1" x14ac:dyDescent="0.25">
      <c r="A3681" t="s">
        <v>13223</v>
      </c>
      <c r="B3681" t="s">
        <v>17115</v>
      </c>
      <c r="C3681">
        <v>35233</v>
      </c>
      <c r="D3681" t="s">
        <v>17074</v>
      </c>
      <c r="E3681" t="s">
        <v>13224</v>
      </c>
      <c r="F3681" s="9">
        <f>Table13[[#This Row],[ToMeasure]]-Table13[[#This Row],[FromMeasure]]</f>
        <v>0.244259</v>
      </c>
      <c r="G3681" s="5" t="s">
        <v>13225</v>
      </c>
      <c r="H3681" s="35">
        <v>0</v>
      </c>
      <c r="I3681" s="56"/>
      <c r="J3681" t="s">
        <v>923</v>
      </c>
      <c r="K3681" s="58" t="s">
        <v>203</v>
      </c>
      <c r="L3681" s="35">
        <v>0.244259</v>
      </c>
      <c r="M3681" s="56"/>
      <c r="N3681" t="s">
        <v>13226</v>
      </c>
      <c r="O3681" s="2">
        <v>11522</v>
      </c>
      <c r="P3681" s="2">
        <v>0</v>
      </c>
      <c r="Q3681" s="2">
        <v>11522</v>
      </c>
      <c r="R3681" t="s">
        <v>13227</v>
      </c>
      <c r="S3681">
        <v>14</v>
      </c>
      <c r="T3681" t="s">
        <v>203</v>
      </c>
      <c r="U3681" s="2">
        <v>445</v>
      </c>
      <c r="V3681" s="2">
        <v>371</v>
      </c>
      <c r="W3681" s="8">
        <v>7.0821038014233645E-2</v>
      </c>
      <c r="X3681" s="2">
        <v>15273</v>
      </c>
      <c r="Y3681" s="45"/>
      <c r="AC3681" s="1" t="str">
        <f>IF(Table13[[#This Row],[TCS MP]]&gt;=Table13[[#This Row],[BMP]],IF(Table13[[#This Row],[TCS MP]]&lt;=Table13[[#This Row],[EMP]],"Good","EMP"),"BMP")</f>
        <v>EMP</v>
      </c>
    </row>
    <row r="3682" spans="1:29" ht="24" customHeight="1" x14ac:dyDescent="0.25">
      <c r="A3682" t="s">
        <v>16024</v>
      </c>
      <c r="B3682" t="s">
        <v>21268</v>
      </c>
      <c r="C3682">
        <v>8421</v>
      </c>
      <c r="D3682" t="s">
        <v>17074</v>
      </c>
      <c r="E3682" t="s">
        <v>16025</v>
      </c>
      <c r="F3682" s="9">
        <f>Table13[[#This Row],[ToMeasure]]-Table13[[#This Row],[FromMeasure]]</f>
        <v>0.22206155999999999</v>
      </c>
      <c r="G3682" s="5" t="s">
        <v>16022</v>
      </c>
      <c r="H3682" s="35">
        <v>0</v>
      </c>
      <c r="I3682" s="56"/>
      <c r="J3682" t="s">
        <v>16021</v>
      </c>
      <c r="K3682" s="58" t="s">
        <v>203</v>
      </c>
      <c r="L3682" s="35">
        <v>0.22206155999999999</v>
      </c>
      <c r="M3682" s="56"/>
      <c r="N3682" t="s">
        <v>205</v>
      </c>
      <c r="O3682" s="2">
        <v>14138</v>
      </c>
      <c r="P3682" s="2">
        <v>0</v>
      </c>
      <c r="Q3682" s="2">
        <v>14138</v>
      </c>
      <c r="R3682" t="s">
        <v>16026</v>
      </c>
      <c r="S3682">
        <v>16</v>
      </c>
      <c r="T3682" t="s">
        <v>203</v>
      </c>
      <c r="U3682" s="2">
        <v>430</v>
      </c>
      <c r="V3682" s="2">
        <v>1668</v>
      </c>
      <c r="W3682" s="8">
        <v>0.14839439807610694</v>
      </c>
      <c r="X3682" s="2">
        <v>18740</v>
      </c>
      <c r="Y3682" s="45"/>
      <c r="AC3682" s="1" t="str">
        <f>IF(Table13[[#This Row],[TCS MP]]&gt;=Table13[[#This Row],[BMP]],IF(Table13[[#This Row],[TCS MP]]&lt;=Table13[[#This Row],[EMP]],"Good","EMP"),"BMP")</f>
        <v>EMP</v>
      </c>
    </row>
    <row r="3683" spans="1:29" ht="24" customHeight="1" x14ac:dyDescent="0.25">
      <c r="A3683" t="s">
        <v>16027</v>
      </c>
      <c r="B3683" t="s">
        <v>21269</v>
      </c>
      <c r="C3683">
        <v>8423</v>
      </c>
      <c r="D3683" t="s">
        <v>17074</v>
      </c>
      <c r="E3683" t="s">
        <v>16028</v>
      </c>
      <c r="F3683" s="9">
        <f>Table13[[#This Row],[ToMeasure]]-Table13[[#This Row],[FromMeasure]]</f>
        <v>0.21938369999999999</v>
      </c>
      <c r="G3683" s="5" t="s">
        <v>13226</v>
      </c>
      <c r="H3683" s="35">
        <v>0</v>
      </c>
      <c r="I3683" s="56"/>
      <c r="J3683" t="s">
        <v>13225</v>
      </c>
      <c r="K3683" s="58" t="s">
        <v>203</v>
      </c>
      <c r="L3683" s="35">
        <v>0.21938369999999999</v>
      </c>
      <c r="M3683" s="56"/>
      <c r="N3683" t="s">
        <v>923</v>
      </c>
      <c r="O3683" s="2">
        <v>6275</v>
      </c>
      <c r="P3683" s="2">
        <v>0</v>
      </c>
      <c r="Q3683" s="2">
        <v>6275</v>
      </c>
      <c r="R3683" t="s">
        <v>16029</v>
      </c>
      <c r="S3683">
        <v>10</v>
      </c>
      <c r="T3683" t="s">
        <v>203</v>
      </c>
      <c r="U3683" s="2">
        <v>189</v>
      </c>
      <c r="V3683" s="2">
        <v>740</v>
      </c>
      <c r="W3683" s="8">
        <v>0.14804780876494023</v>
      </c>
      <c r="X3683" s="2">
        <v>8318</v>
      </c>
      <c r="Y3683" s="45"/>
      <c r="AC3683" s="1" t="str">
        <f>IF(Table13[[#This Row],[TCS MP]]&gt;=Table13[[#This Row],[BMP]],IF(Table13[[#This Row],[TCS MP]]&lt;=Table13[[#This Row],[EMP]],"Good","EMP"),"BMP")</f>
        <v>EMP</v>
      </c>
    </row>
    <row r="3684" spans="1:29" ht="24" customHeight="1" x14ac:dyDescent="0.25">
      <c r="A3684" t="s">
        <v>9845</v>
      </c>
      <c r="B3684" t="s">
        <v>17112</v>
      </c>
      <c r="C3684">
        <v>35193</v>
      </c>
      <c r="D3684" t="s">
        <v>17074</v>
      </c>
      <c r="E3684" t="s">
        <v>9846</v>
      </c>
      <c r="F3684" s="9">
        <f>Table13[[#This Row],[ToMeasure]]-Table13[[#This Row],[FromMeasure]]</f>
        <v>0.3467285</v>
      </c>
      <c r="G3684" s="5" t="s">
        <v>5779</v>
      </c>
      <c r="H3684" s="35">
        <v>0</v>
      </c>
      <c r="I3684" s="56"/>
      <c r="J3684" t="s">
        <v>205</v>
      </c>
      <c r="K3684" s="58" t="s">
        <v>203</v>
      </c>
      <c r="L3684" s="35">
        <v>0.3467285</v>
      </c>
      <c r="M3684" s="56"/>
      <c r="N3684" t="s">
        <v>5778</v>
      </c>
      <c r="O3684" s="2">
        <v>0</v>
      </c>
      <c r="P3684" s="2">
        <v>8342</v>
      </c>
      <c r="Q3684" s="2">
        <v>8342</v>
      </c>
      <c r="R3684" t="s">
        <v>9847</v>
      </c>
      <c r="S3684">
        <v>9</v>
      </c>
      <c r="T3684" t="s">
        <v>203</v>
      </c>
      <c r="U3684" s="2">
        <v>324</v>
      </c>
      <c r="V3684" s="2">
        <v>270</v>
      </c>
      <c r="W3684" s="8">
        <v>7.1205945816350993E-2</v>
      </c>
      <c r="X3684" s="2">
        <v>11058</v>
      </c>
      <c r="Y3684" s="45"/>
      <c r="AC3684" s="1" t="str">
        <f>IF(Table13[[#This Row],[TCS MP]]&gt;=Table13[[#This Row],[BMP]],IF(Table13[[#This Row],[TCS MP]]&lt;=Table13[[#This Row],[EMP]],"Good","EMP"),"BMP")</f>
        <v>EMP</v>
      </c>
    </row>
    <row r="3685" spans="1:29" ht="24" customHeight="1" x14ac:dyDescent="0.25">
      <c r="A3685" t="s">
        <v>16030</v>
      </c>
      <c r="B3685" t="s">
        <v>17113</v>
      </c>
      <c r="C3685">
        <v>35194</v>
      </c>
      <c r="D3685" t="s">
        <v>17074</v>
      </c>
      <c r="E3685" t="s">
        <v>16031</v>
      </c>
      <c r="F3685" s="9">
        <f>Table13[[#This Row],[ToMeasure]]-Table13[[#This Row],[FromMeasure]]</f>
        <v>0.22504363999999999</v>
      </c>
      <c r="G3685" s="5" t="s">
        <v>5784</v>
      </c>
      <c r="H3685" s="35">
        <v>0</v>
      </c>
      <c r="I3685" s="56"/>
      <c r="J3685" t="s">
        <v>923</v>
      </c>
      <c r="K3685" s="58" t="s">
        <v>203</v>
      </c>
      <c r="L3685" s="35">
        <v>0.22504363999999999</v>
      </c>
      <c r="M3685" s="56"/>
      <c r="N3685" t="s">
        <v>5783</v>
      </c>
      <c r="O3685" s="2">
        <v>11405</v>
      </c>
      <c r="P3685" s="2">
        <v>0</v>
      </c>
      <c r="Q3685" s="2">
        <v>11405</v>
      </c>
      <c r="R3685" t="s">
        <v>16032</v>
      </c>
      <c r="S3685">
        <v>9</v>
      </c>
      <c r="T3685" t="s">
        <v>203</v>
      </c>
      <c r="U3685" s="2">
        <v>481</v>
      </c>
      <c r="V3685" s="2">
        <v>396</v>
      </c>
      <c r="W3685" s="8">
        <v>7.6896098202542743E-2</v>
      </c>
      <c r="X3685" s="2">
        <v>15118</v>
      </c>
      <c r="Y3685" s="45"/>
      <c r="AC3685" s="1" t="str">
        <f>IF(Table13[[#This Row],[TCS MP]]&gt;=Table13[[#This Row],[BMP]],IF(Table13[[#This Row],[TCS MP]]&lt;=Table13[[#This Row],[EMP]],"Good","EMP"),"BMP")</f>
        <v>EMP</v>
      </c>
    </row>
    <row r="3686" spans="1:29" ht="24" customHeight="1" x14ac:dyDescent="0.25">
      <c r="A3686" t="s">
        <v>5776</v>
      </c>
      <c r="B3686" t="s">
        <v>21275</v>
      </c>
      <c r="C3686">
        <v>8441</v>
      </c>
      <c r="D3686" t="s">
        <v>17074</v>
      </c>
      <c r="E3686" t="s">
        <v>5777</v>
      </c>
      <c r="F3686" s="9">
        <f>Table13[[#This Row],[ToMeasure]]-Table13[[#This Row],[FromMeasure]]</f>
        <v>0.23023257</v>
      </c>
      <c r="G3686" s="5" t="s">
        <v>5778</v>
      </c>
      <c r="H3686" s="35">
        <v>0</v>
      </c>
      <c r="I3686" s="56"/>
      <c r="J3686" t="s">
        <v>5779</v>
      </c>
      <c r="K3686" s="58" t="s">
        <v>203</v>
      </c>
      <c r="L3686" s="35">
        <v>0.23023257</v>
      </c>
      <c r="M3686" s="56"/>
      <c r="N3686" t="s">
        <v>205</v>
      </c>
      <c r="O3686" s="2">
        <v>13644</v>
      </c>
      <c r="P3686" s="2">
        <v>0</v>
      </c>
      <c r="Q3686" s="2">
        <v>13644</v>
      </c>
      <c r="R3686" t="s">
        <v>5780</v>
      </c>
      <c r="S3686">
        <v>11</v>
      </c>
      <c r="T3686" t="s">
        <v>203</v>
      </c>
      <c r="U3686" s="2">
        <v>416</v>
      </c>
      <c r="V3686" s="2">
        <v>1611</v>
      </c>
      <c r="W3686" s="8">
        <v>0.14856347112283788</v>
      </c>
      <c r="X3686" s="2">
        <v>18086</v>
      </c>
      <c r="Y3686" s="45"/>
      <c r="AC3686" s="1" t="str">
        <f>IF(Table13[[#This Row],[TCS MP]]&gt;=Table13[[#This Row],[BMP]],IF(Table13[[#This Row],[TCS MP]]&lt;=Table13[[#This Row],[EMP]],"Good","EMP"),"BMP")</f>
        <v>EMP</v>
      </c>
    </row>
    <row r="3687" spans="1:29" ht="24" customHeight="1" x14ac:dyDescent="0.25">
      <c r="A3687" t="s">
        <v>5781</v>
      </c>
      <c r="B3687" t="s">
        <v>21276</v>
      </c>
      <c r="C3687">
        <v>8443</v>
      </c>
      <c r="D3687" t="s">
        <v>17074</v>
      </c>
      <c r="E3687" t="s">
        <v>5782</v>
      </c>
      <c r="F3687" s="9">
        <f>Table13[[#This Row],[ToMeasure]]-Table13[[#This Row],[FromMeasure]]</f>
        <v>0.30047211000000001</v>
      </c>
      <c r="G3687" s="5" t="s">
        <v>5783</v>
      </c>
      <c r="H3687" s="35">
        <v>0</v>
      </c>
      <c r="I3687" s="56"/>
      <c r="J3687" t="s">
        <v>5784</v>
      </c>
      <c r="K3687" s="58" t="s">
        <v>203</v>
      </c>
      <c r="L3687" s="35">
        <v>0.30047211000000001</v>
      </c>
      <c r="M3687" s="56"/>
      <c r="N3687" t="s">
        <v>923</v>
      </c>
      <c r="O3687" s="2">
        <v>9688</v>
      </c>
      <c r="P3687" s="2">
        <v>0</v>
      </c>
      <c r="Q3687" s="2">
        <v>9688</v>
      </c>
      <c r="R3687" t="s">
        <v>5785</v>
      </c>
      <c r="S3687">
        <v>9</v>
      </c>
      <c r="T3687" t="s">
        <v>203</v>
      </c>
      <c r="U3687" s="2">
        <v>293</v>
      </c>
      <c r="V3687" s="2">
        <v>1142</v>
      </c>
      <c r="W3687" s="8">
        <v>0.14812138728323698</v>
      </c>
      <c r="X3687" s="2">
        <v>12842</v>
      </c>
      <c r="Y3687" s="45"/>
      <c r="AC3687" s="1" t="str">
        <f>IF(Table13[[#This Row],[TCS MP]]&gt;=Table13[[#This Row],[BMP]],IF(Table13[[#This Row],[TCS MP]]&lt;=Table13[[#This Row],[EMP]],"Good","EMP"),"BMP")</f>
        <v>EMP</v>
      </c>
    </row>
    <row r="3688" spans="1:29" ht="24" customHeight="1" x14ac:dyDescent="0.25">
      <c r="A3688" t="s">
        <v>13228</v>
      </c>
      <c r="B3688" t="s">
        <v>17110</v>
      </c>
      <c r="C3688">
        <v>35166</v>
      </c>
      <c r="D3688" t="s">
        <v>17074</v>
      </c>
      <c r="E3688" t="s">
        <v>13229</v>
      </c>
      <c r="F3688" s="9">
        <f>Table13[[#This Row],[ToMeasure]]-Table13[[#This Row],[FromMeasure]]</f>
        <v>0.23824239999999999</v>
      </c>
      <c r="G3688" s="5" t="s">
        <v>9851</v>
      </c>
      <c r="H3688" s="35">
        <v>0</v>
      </c>
      <c r="I3688" s="56"/>
      <c r="J3688" t="s">
        <v>205</v>
      </c>
      <c r="K3688" s="58" t="s">
        <v>203</v>
      </c>
      <c r="L3688" s="35">
        <v>0.23824239999999999</v>
      </c>
      <c r="M3688" s="56"/>
      <c r="N3688" t="s">
        <v>9850</v>
      </c>
      <c r="O3688" s="2">
        <v>0</v>
      </c>
      <c r="P3688" s="2">
        <v>8193</v>
      </c>
      <c r="Q3688" s="2">
        <v>8193</v>
      </c>
      <c r="R3688" t="s">
        <v>13230</v>
      </c>
      <c r="S3688">
        <v>8</v>
      </c>
      <c r="T3688" t="s">
        <v>203</v>
      </c>
      <c r="U3688" s="2">
        <v>292</v>
      </c>
      <c r="V3688" s="2">
        <v>243</v>
      </c>
      <c r="W3688" s="8">
        <v>6.5299646039301842E-2</v>
      </c>
      <c r="X3688" s="2">
        <v>10860</v>
      </c>
      <c r="Y3688" s="45"/>
      <c r="AC3688" s="1" t="str">
        <f>IF(Table13[[#This Row],[TCS MP]]&gt;=Table13[[#This Row],[BMP]],IF(Table13[[#This Row],[TCS MP]]&lt;=Table13[[#This Row],[EMP]],"Good","EMP"),"BMP")</f>
        <v>EMP</v>
      </c>
    </row>
    <row r="3689" spans="1:29" ht="24" customHeight="1" x14ac:dyDescent="0.25">
      <c r="A3689" t="s">
        <v>16033</v>
      </c>
      <c r="B3689" t="s">
        <v>17111</v>
      </c>
      <c r="C3689">
        <v>35167</v>
      </c>
      <c r="D3689" t="s">
        <v>17074</v>
      </c>
      <c r="E3689" t="s">
        <v>16034</v>
      </c>
      <c r="F3689" s="9">
        <f>Table13[[#This Row],[ToMeasure]]-Table13[[#This Row],[FromMeasure]]</f>
        <v>0.24194341</v>
      </c>
      <c r="G3689" s="5" t="s">
        <v>5789</v>
      </c>
      <c r="H3689" s="35">
        <v>0</v>
      </c>
      <c r="I3689" s="56"/>
      <c r="J3689" t="s">
        <v>923</v>
      </c>
      <c r="K3689" s="58" t="s">
        <v>203</v>
      </c>
      <c r="L3689" s="35">
        <v>0.24194341</v>
      </c>
      <c r="M3689" s="56"/>
      <c r="N3689" t="s">
        <v>5788</v>
      </c>
      <c r="O3689" s="2">
        <v>11505</v>
      </c>
      <c r="P3689" s="2">
        <v>0</v>
      </c>
      <c r="Q3689" s="2">
        <v>11505</v>
      </c>
      <c r="R3689" t="s">
        <v>16035</v>
      </c>
      <c r="S3689">
        <v>12</v>
      </c>
      <c r="T3689" t="s">
        <v>203</v>
      </c>
      <c r="U3689" s="2">
        <v>551</v>
      </c>
      <c r="V3689" s="2">
        <v>456</v>
      </c>
      <c r="W3689" s="8">
        <v>8.7527162103433295E-2</v>
      </c>
      <c r="X3689" s="2">
        <v>15250</v>
      </c>
      <c r="Y3689" s="45"/>
      <c r="AC3689" s="1" t="str">
        <f>IF(Table13[[#This Row],[TCS MP]]&gt;=Table13[[#This Row],[BMP]],IF(Table13[[#This Row],[TCS MP]]&lt;=Table13[[#This Row],[EMP]],"Good","EMP"),"BMP")</f>
        <v>EMP</v>
      </c>
    </row>
    <row r="3690" spans="1:29" ht="24" customHeight="1" x14ac:dyDescent="0.25">
      <c r="A3690" t="s">
        <v>9848</v>
      </c>
      <c r="B3690" t="s">
        <v>21282</v>
      </c>
      <c r="C3690">
        <v>8461</v>
      </c>
      <c r="D3690" t="s">
        <v>17074</v>
      </c>
      <c r="E3690" t="s">
        <v>9849</v>
      </c>
      <c r="F3690" s="9">
        <f>Table13[[#This Row],[ToMeasure]]-Table13[[#This Row],[FromMeasure]]</f>
        <v>0.22166040000000001</v>
      </c>
      <c r="G3690" s="5" t="s">
        <v>9850</v>
      </c>
      <c r="H3690" s="35">
        <v>0</v>
      </c>
      <c r="I3690" s="56"/>
      <c r="J3690" t="s">
        <v>9851</v>
      </c>
      <c r="K3690" s="58" t="s">
        <v>203</v>
      </c>
      <c r="L3690" s="35">
        <v>0.22166040000000001</v>
      </c>
      <c r="M3690" s="56"/>
      <c r="N3690" t="s">
        <v>205</v>
      </c>
      <c r="O3690" s="2">
        <v>14629</v>
      </c>
      <c r="P3690" s="2">
        <v>0</v>
      </c>
      <c r="Q3690" s="2">
        <v>14629</v>
      </c>
      <c r="R3690" t="s">
        <v>9852</v>
      </c>
      <c r="S3690">
        <v>13</v>
      </c>
      <c r="T3690" t="s">
        <v>203</v>
      </c>
      <c r="U3690" s="2">
        <v>445</v>
      </c>
      <c r="V3690" s="2">
        <v>1725</v>
      </c>
      <c r="W3690" s="8">
        <v>0.14833549798345752</v>
      </c>
      <c r="X3690" s="2">
        <v>19391</v>
      </c>
      <c r="Y3690" s="45"/>
      <c r="AC3690" s="1" t="str">
        <f>IF(Table13[[#This Row],[TCS MP]]&gt;=Table13[[#This Row],[BMP]],IF(Table13[[#This Row],[TCS MP]]&lt;=Table13[[#This Row],[EMP]],"Good","EMP"),"BMP")</f>
        <v>EMP</v>
      </c>
    </row>
    <row r="3691" spans="1:29" ht="24" customHeight="1" x14ac:dyDescent="0.25">
      <c r="A3691" t="s">
        <v>5786</v>
      </c>
      <c r="B3691" t="s">
        <v>21283</v>
      </c>
      <c r="C3691">
        <v>8463</v>
      </c>
      <c r="D3691" t="s">
        <v>17074</v>
      </c>
      <c r="E3691" t="s">
        <v>5787</v>
      </c>
      <c r="F3691" s="9">
        <f>Table13[[#This Row],[ToMeasure]]-Table13[[#This Row],[FromMeasure]]</f>
        <v>0.21997095999999999</v>
      </c>
      <c r="G3691" s="5" t="s">
        <v>5788</v>
      </c>
      <c r="H3691" s="35">
        <v>0</v>
      </c>
      <c r="I3691" s="56"/>
      <c r="J3691" t="s">
        <v>5789</v>
      </c>
      <c r="K3691" s="58" t="s">
        <v>203</v>
      </c>
      <c r="L3691" s="35">
        <v>0.21997095999999999</v>
      </c>
      <c r="M3691" s="56"/>
      <c r="N3691" t="s">
        <v>923</v>
      </c>
      <c r="O3691" s="2">
        <v>9670</v>
      </c>
      <c r="P3691" s="2">
        <v>0</v>
      </c>
      <c r="Q3691" s="2">
        <v>9670</v>
      </c>
      <c r="R3691" t="s">
        <v>5790</v>
      </c>
      <c r="S3691">
        <v>9</v>
      </c>
      <c r="T3691" t="s">
        <v>203</v>
      </c>
      <c r="U3691" s="2">
        <v>324</v>
      </c>
      <c r="V3691" s="2">
        <v>268</v>
      </c>
      <c r="W3691" s="8">
        <v>6.1220268872802484E-2</v>
      </c>
      <c r="X3691" s="2">
        <v>12818</v>
      </c>
      <c r="Y3691" s="45"/>
      <c r="AC3691" s="1" t="str">
        <f>IF(Table13[[#This Row],[TCS MP]]&gt;=Table13[[#This Row],[BMP]],IF(Table13[[#This Row],[TCS MP]]&lt;=Table13[[#This Row],[EMP]],"Good","EMP"),"BMP")</f>
        <v>EMP</v>
      </c>
    </row>
    <row r="3692" spans="1:29" ht="24" customHeight="1" x14ac:dyDescent="0.25">
      <c r="A3692" t="s">
        <v>13231</v>
      </c>
      <c r="B3692" t="s">
        <v>17109</v>
      </c>
      <c r="C3692">
        <v>35126</v>
      </c>
      <c r="D3692" t="s">
        <v>17074</v>
      </c>
      <c r="E3692" t="s">
        <v>13232</v>
      </c>
      <c r="F3692" s="9">
        <f>Table13[[#This Row],[ToMeasure]]-Table13[[#This Row],[FromMeasure]]</f>
        <v>0.25376298000000003</v>
      </c>
      <c r="G3692" s="5" t="s">
        <v>13233</v>
      </c>
      <c r="H3692" s="35">
        <v>0</v>
      </c>
      <c r="I3692" s="56"/>
      <c r="J3692" t="s">
        <v>205</v>
      </c>
      <c r="K3692" s="58" t="s">
        <v>203</v>
      </c>
      <c r="L3692" s="35">
        <v>0.25376298000000003</v>
      </c>
      <c r="M3692" s="56"/>
      <c r="N3692" t="s">
        <v>1933</v>
      </c>
      <c r="O3692" s="2">
        <v>0</v>
      </c>
      <c r="P3692" s="2">
        <v>7923</v>
      </c>
      <c r="Q3692" s="2">
        <v>7923</v>
      </c>
      <c r="R3692" t="s">
        <v>13234</v>
      </c>
      <c r="S3692">
        <v>9</v>
      </c>
      <c r="T3692" t="s">
        <v>203</v>
      </c>
      <c r="U3692" s="2">
        <v>329</v>
      </c>
      <c r="V3692" s="2">
        <v>271</v>
      </c>
      <c r="W3692" s="8">
        <v>7.5728890571753124E-2</v>
      </c>
      <c r="X3692" s="2">
        <v>10502</v>
      </c>
      <c r="Y3692" s="45"/>
      <c r="AC3692" s="1" t="str">
        <f>IF(Table13[[#This Row],[TCS MP]]&gt;=Table13[[#This Row],[BMP]],IF(Table13[[#This Row],[TCS MP]]&lt;=Table13[[#This Row],[EMP]],"Good","EMP"),"BMP")</f>
        <v>EMP</v>
      </c>
    </row>
    <row r="3693" spans="1:29" ht="24" customHeight="1" x14ac:dyDescent="0.25">
      <c r="A3693" t="s">
        <v>9853</v>
      </c>
      <c r="B3693" t="s">
        <v>21285</v>
      </c>
      <c r="C3693">
        <v>8483</v>
      </c>
      <c r="D3693" t="s">
        <v>17074</v>
      </c>
      <c r="E3693" t="s">
        <v>9854</v>
      </c>
      <c r="F3693" s="9">
        <f>Table13[[#This Row],[ToMeasure]]-Table13[[#This Row],[FromMeasure]]</f>
        <v>0.20590948000000001</v>
      </c>
      <c r="G3693" s="5" t="s">
        <v>9855</v>
      </c>
      <c r="H3693" s="35">
        <v>0</v>
      </c>
      <c r="I3693" s="56"/>
      <c r="J3693" t="s">
        <v>1933</v>
      </c>
      <c r="K3693" s="58" t="s">
        <v>203</v>
      </c>
      <c r="L3693" s="35">
        <v>0.20590948000000001</v>
      </c>
      <c r="M3693" s="56"/>
      <c r="N3693" t="s">
        <v>923</v>
      </c>
      <c r="O3693" s="2">
        <v>10320</v>
      </c>
      <c r="P3693" s="2">
        <v>0</v>
      </c>
      <c r="Q3693" s="2">
        <v>10320</v>
      </c>
      <c r="R3693" t="s">
        <v>9856</v>
      </c>
      <c r="S3693">
        <v>9</v>
      </c>
      <c r="T3693" t="s">
        <v>203</v>
      </c>
      <c r="U3693" s="2">
        <v>345</v>
      </c>
      <c r="V3693" s="2">
        <v>287</v>
      </c>
      <c r="W3693" s="8">
        <v>6.1240310077519379E-2</v>
      </c>
      <c r="X3693" s="2">
        <v>13679</v>
      </c>
      <c r="Y3693" s="45"/>
      <c r="AC3693" s="1" t="str">
        <f>IF(Table13[[#This Row],[TCS MP]]&gt;=Table13[[#This Row],[BMP]],IF(Table13[[#This Row],[TCS MP]]&lt;=Table13[[#This Row],[EMP]],"Good","EMP"),"BMP")</f>
        <v>EMP</v>
      </c>
    </row>
    <row r="3694" spans="1:29" ht="24" customHeight="1" x14ac:dyDescent="0.25">
      <c r="A3694" t="s">
        <v>13235</v>
      </c>
      <c r="B3694" t="s">
        <v>21297</v>
      </c>
      <c r="C3694">
        <v>8520</v>
      </c>
      <c r="D3694" t="s">
        <v>17074</v>
      </c>
      <c r="E3694" t="s">
        <v>1977</v>
      </c>
      <c r="F3694" s="9">
        <f>Table13[[#This Row],[ToMeasure]]-Table13[[#This Row],[FromMeasure]]</f>
        <v>0.7761981</v>
      </c>
      <c r="G3694" s="5" t="s">
        <v>1975</v>
      </c>
      <c r="H3694" s="35">
        <v>0</v>
      </c>
      <c r="I3694" s="56"/>
      <c r="J3694" t="s">
        <v>205</v>
      </c>
      <c r="K3694" s="58" t="s">
        <v>203</v>
      </c>
      <c r="L3694" s="35">
        <v>0.7761981</v>
      </c>
      <c r="M3694" s="56"/>
      <c r="N3694" t="s">
        <v>13236</v>
      </c>
      <c r="O3694" s="2">
        <v>40920</v>
      </c>
      <c r="P3694" s="2">
        <v>0</v>
      </c>
      <c r="Q3694" s="2">
        <v>40920</v>
      </c>
      <c r="R3694" t="s">
        <v>13237</v>
      </c>
      <c r="S3694">
        <v>10</v>
      </c>
      <c r="T3694" t="s">
        <v>203</v>
      </c>
      <c r="U3694" s="2">
        <v>1382</v>
      </c>
      <c r="V3694" s="2">
        <v>1146</v>
      </c>
      <c r="W3694" s="8">
        <v>6.1779081133919847E-2</v>
      </c>
      <c r="X3694" s="2">
        <v>54241</v>
      </c>
      <c r="Y3694" s="45"/>
      <c r="AC3694" s="1" t="str">
        <f>IF(Table13[[#This Row],[TCS MP]]&gt;=Table13[[#This Row],[BMP]],IF(Table13[[#This Row],[TCS MP]]&lt;=Table13[[#This Row],[EMP]],"Good","EMP"),"BMP")</f>
        <v>EMP</v>
      </c>
    </row>
    <row r="3695" spans="1:29" ht="24" customHeight="1" x14ac:dyDescent="0.25">
      <c r="A3695" t="s">
        <v>9857</v>
      </c>
      <c r="B3695" t="s">
        <v>17107</v>
      </c>
      <c r="C3695">
        <v>35086</v>
      </c>
      <c r="D3695" t="s">
        <v>17074</v>
      </c>
      <c r="E3695" t="s">
        <v>9858</v>
      </c>
      <c r="F3695" s="9">
        <f>Table13[[#This Row],[ToMeasure]]-Table13[[#This Row],[FromMeasure]]</f>
        <v>0.23594003999999999</v>
      </c>
      <c r="G3695" s="5" t="s">
        <v>9859</v>
      </c>
      <c r="H3695" s="35">
        <v>0</v>
      </c>
      <c r="I3695" s="56"/>
      <c r="J3695" t="s">
        <v>205</v>
      </c>
      <c r="K3695" s="58" t="s">
        <v>203</v>
      </c>
      <c r="L3695" s="35">
        <v>0.23594003999999999</v>
      </c>
      <c r="M3695" s="56"/>
      <c r="N3695" t="s">
        <v>5195</v>
      </c>
      <c r="O3695" s="2">
        <v>0</v>
      </c>
      <c r="P3695" s="2">
        <v>7117</v>
      </c>
      <c r="Q3695" s="2">
        <v>7117</v>
      </c>
      <c r="R3695" t="s">
        <v>9860</v>
      </c>
      <c r="S3695">
        <v>10</v>
      </c>
      <c r="T3695" t="s">
        <v>203</v>
      </c>
      <c r="U3695" s="2">
        <v>303</v>
      </c>
      <c r="V3695" s="2">
        <v>252</v>
      </c>
      <c r="W3695" s="8">
        <v>7.798229591119854E-2</v>
      </c>
      <c r="X3695" s="2">
        <v>9434</v>
      </c>
      <c r="Y3695" s="45"/>
      <c r="AC3695" s="1" t="str">
        <f>IF(Table13[[#This Row],[TCS MP]]&gt;=Table13[[#This Row],[BMP]],IF(Table13[[#This Row],[TCS MP]]&lt;=Table13[[#This Row],[EMP]],"Good","EMP"),"BMP")</f>
        <v>EMP</v>
      </c>
    </row>
    <row r="3696" spans="1:29" ht="24" customHeight="1" x14ac:dyDescent="0.25">
      <c r="A3696" t="s">
        <v>5791</v>
      </c>
      <c r="B3696" t="s">
        <v>17108</v>
      </c>
      <c r="C3696">
        <v>35087</v>
      </c>
      <c r="D3696" t="s">
        <v>17074</v>
      </c>
      <c r="E3696" t="s">
        <v>5792</v>
      </c>
      <c r="F3696" s="9">
        <f>Table13[[#This Row],[ToMeasure]]-Table13[[#This Row],[FromMeasure]]</f>
        <v>0.24944284999999999</v>
      </c>
      <c r="G3696" s="5" t="s">
        <v>5793</v>
      </c>
      <c r="H3696" s="35">
        <v>0</v>
      </c>
      <c r="I3696" s="56"/>
      <c r="J3696" t="s">
        <v>923</v>
      </c>
      <c r="K3696" s="58" t="s">
        <v>203</v>
      </c>
      <c r="L3696" s="35">
        <v>0.24944284999999999</v>
      </c>
      <c r="M3696" s="56"/>
      <c r="N3696" t="s">
        <v>5794</v>
      </c>
      <c r="O3696" s="2">
        <v>6395</v>
      </c>
      <c r="P3696" s="2">
        <v>0</v>
      </c>
      <c r="Q3696" s="2">
        <v>6395</v>
      </c>
      <c r="R3696" t="s">
        <v>5795</v>
      </c>
      <c r="S3696">
        <v>9</v>
      </c>
      <c r="T3696" t="s">
        <v>203</v>
      </c>
      <c r="U3696" s="2">
        <v>302</v>
      </c>
      <c r="V3696" s="2">
        <v>252</v>
      </c>
      <c r="W3696" s="8">
        <v>8.6630179827990622E-2</v>
      </c>
      <c r="X3696" s="2">
        <v>8477</v>
      </c>
      <c r="Y3696" s="45"/>
      <c r="AC3696" s="1" t="str">
        <f>IF(Table13[[#This Row],[TCS MP]]&gt;=Table13[[#This Row],[BMP]],IF(Table13[[#This Row],[TCS MP]]&lt;=Table13[[#This Row],[EMP]],"Good","EMP"),"BMP")</f>
        <v>EMP</v>
      </c>
    </row>
    <row r="3697" spans="1:29" ht="24" customHeight="1" x14ac:dyDescent="0.25">
      <c r="A3697" t="s">
        <v>16036</v>
      </c>
      <c r="B3697" t="s">
        <v>21298</v>
      </c>
      <c r="C3697">
        <v>8521</v>
      </c>
      <c r="D3697" t="s">
        <v>17074</v>
      </c>
      <c r="E3697" t="s">
        <v>16037</v>
      </c>
      <c r="F3697" s="9">
        <f>Table13[[#This Row],[ToMeasure]]-Table13[[#This Row],[FromMeasure]]</f>
        <v>0.21221676</v>
      </c>
      <c r="G3697" s="5" t="s">
        <v>16038</v>
      </c>
      <c r="H3697" s="35">
        <v>0</v>
      </c>
      <c r="I3697" s="56"/>
      <c r="J3697" t="s">
        <v>5195</v>
      </c>
      <c r="K3697" s="58" t="s">
        <v>203</v>
      </c>
      <c r="L3697" s="35">
        <v>0.21221676</v>
      </c>
      <c r="M3697" s="56"/>
      <c r="N3697" t="s">
        <v>205</v>
      </c>
      <c r="O3697" s="2">
        <v>9535</v>
      </c>
      <c r="P3697" s="2">
        <v>0</v>
      </c>
      <c r="Q3697" s="2">
        <v>9535</v>
      </c>
      <c r="R3697" t="s">
        <v>16039</v>
      </c>
      <c r="S3697">
        <v>10</v>
      </c>
      <c r="T3697" t="s">
        <v>203</v>
      </c>
      <c r="U3697" s="2">
        <v>321</v>
      </c>
      <c r="V3697" s="2">
        <v>266</v>
      </c>
      <c r="W3697" s="8">
        <v>6.1562663869952808E-2</v>
      </c>
      <c r="X3697" s="2">
        <v>12639</v>
      </c>
      <c r="Y3697" s="45"/>
      <c r="AC3697" s="1" t="str">
        <f>IF(Table13[[#This Row],[TCS MP]]&gt;=Table13[[#This Row],[BMP]],IF(Table13[[#This Row],[TCS MP]]&lt;=Table13[[#This Row],[EMP]],"Good","EMP"),"BMP")</f>
        <v>EMP</v>
      </c>
    </row>
    <row r="3698" spans="1:29" ht="24" customHeight="1" x14ac:dyDescent="0.25">
      <c r="A3698" t="s">
        <v>9861</v>
      </c>
      <c r="B3698" t="s">
        <v>21299</v>
      </c>
      <c r="C3698">
        <v>8523</v>
      </c>
      <c r="D3698" t="s">
        <v>17074</v>
      </c>
      <c r="E3698" t="s">
        <v>9862</v>
      </c>
      <c r="F3698" s="9">
        <f>Table13[[#This Row],[ToMeasure]]-Table13[[#This Row],[FromMeasure]]</f>
        <v>0.23403805999999999</v>
      </c>
      <c r="G3698" s="5" t="s">
        <v>5794</v>
      </c>
      <c r="H3698" s="35">
        <v>1.338832E-2</v>
      </c>
      <c r="I3698" s="56"/>
      <c r="J3698" t="s">
        <v>5793</v>
      </c>
      <c r="K3698" s="58" t="s">
        <v>203</v>
      </c>
      <c r="L3698" s="35">
        <v>0.24742638</v>
      </c>
      <c r="M3698" s="56"/>
      <c r="N3698" t="s">
        <v>923</v>
      </c>
      <c r="O3698" s="2">
        <v>8756</v>
      </c>
      <c r="P3698" s="2">
        <v>0</v>
      </c>
      <c r="Q3698" s="2">
        <v>8756</v>
      </c>
      <c r="R3698" t="s">
        <v>9863</v>
      </c>
      <c r="S3698">
        <v>11</v>
      </c>
      <c r="T3698" t="s">
        <v>203</v>
      </c>
      <c r="U3698" s="2">
        <v>267</v>
      </c>
      <c r="V3698" s="2">
        <v>1041</v>
      </c>
      <c r="W3698" s="8">
        <v>0.14938328003654636</v>
      </c>
      <c r="X3698" s="2">
        <v>11606</v>
      </c>
      <c r="Y3698" s="45"/>
      <c r="AC3698" s="1" t="str">
        <f>IF(Table13[[#This Row],[TCS MP]]&gt;=Table13[[#This Row],[BMP]],IF(Table13[[#This Row],[TCS MP]]&lt;=Table13[[#This Row],[EMP]],"Good","EMP"),"BMP")</f>
        <v>EMP</v>
      </c>
    </row>
    <row r="3699" spans="1:29" ht="24" customHeight="1" x14ac:dyDescent="0.25">
      <c r="A3699" t="s">
        <v>13238</v>
      </c>
      <c r="B3699" t="s">
        <v>17098</v>
      </c>
      <c r="C3699">
        <v>35063</v>
      </c>
      <c r="D3699" t="s">
        <v>17074</v>
      </c>
      <c r="E3699" t="s">
        <v>13239</v>
      </c>
      <c r="F3699" s="9">
        <f>Table13[[#This Row],[ToMeasure]]-Table13[[#This Row],[FromMeasure]]</f>
        <v>0.29567549999999998</v>
      </c>
      <c r="G3699" s="5" t="s">
        <v>13240</v>
      </c>
      <c r="H3699" s="35">
        <v>0</v>
      </c>
      <c r="I3699" s="56"/>
      <c r="J3699" t="s">
        <v>923</v>
      </c>
      <c r="K3699" s="58" t="s">
        <v>203</v>
      </c>
      <c r="L3699" s="35">
        <v>0.29567549999999998</v>
      </c>
      <c r="M3699" s="56"/>
      <c r="N3699" t="s">
        <v>5530</v>
      </c>
      <c r="O3699" s="2">
        <v>5523</v>
      </c>
      <c r="P3699" s="2">
        <v>0</v>
      </c>
      <c r="Q3699" s="2">
        <v>5523</v>
      </c>
      <c r="R3699" t="s">
        <v>13241</v>
      </c>
      <c r="S3699">
        <v>12</v>
      </c>
      <c r="T3699" t="s">
        <v>203</v>
      </c>
      <c r="U3699" s="2">
        <v>214</v>
      </c>
      <c r="V3699" s="2">
        <v>178</v>
      </c>
      <c r="W3699" s="8">
        <v>7.0975918884664133E-2</v>
      </c>
      <c r="X3699" s="2">
        <v>7321</v>
      </c>
      <c r="Y3699" s="45"/>
      <c r="AC3699" s="1" t="str">
        <f>IF(Table13[[#This Row],[TCS MP]]&gt;=Table13[[#This Row],[BMP]],IF(Table13[[#This Row],[TCS MP]]&lt;=Table13[[#This Row],[EMP]],"Good","EMP"),"BMP")</f>
        <v>EMP</v>
      </c>
    </row>
    <row r="3700" spans="1:29" ht="24" customHeight="1" x14ac:dyDescent="0.25">
      <c r="A3700" t="s">
        <v>9864</v>
      </c>
      <c r="B3700" t="s">
        <v>17097</v>
      </c>
      <c r="C3700">
        <v>35062</v>
      </c>
      <c r="D3700" t="s">
        <v>17074</v>
      </c>
      <c r="E3700" t="s">
        <v>9865</v>
      </c>
      <c r="F3700" s="9">
        <f>Table13[[#This Row],[ToMeasure]]-Table13[[#This Row],[FromMeasure]]</f>
        <v>0.30905856999999998</v>
      </c>
      <c r="G3700" s="5" t="s">
        <v>9866</v>
      </c>
      <c r="H3700" s="35">
        <v>0</v>
      </c>
      <c r="I3700" s="56"/>
      <c r="J3700" t="s">
        <v>5697</v>
      </c>
      <c r="K3700" s="58" t="s">
        <v>203</v>
      </c>
      <c r="L3700" s="35">
        <v>0.30905856999999998</v>
      </c>
      <c r="M3700" s="56"/>
      <c r="N3700" t="s">
        <v>205</v>
      </c>
      <c r="O3700" s="2">
        <v>0</v>
      </c>
      <c r="P3700" s="2">
        <v>3669</v>
      </c>
      <c r="Q3700" s="2">
        <v>3669</v>
      </c>
      <c r="R3700" t="s">
        <v>9867</v>
      </c>
      <c r="S3700">
        <v>9</v>
      </c>
      <c r="T3700" t="s">
        <v>203</v>
      </c>
      <c r="U3700" s="2">
        <v>161</v>
      </c>
      <c r="V3700" s="2">
        <v>630</v>
      </c>
      <c r="W3700" s="8">
        <v>0.21559007904061053</v>
      </c>
      <c r="X3700" s="2">
        <v>4863</v>
      </c>
      <c r="Y3700" s="45"/>
      <c r="AC3700" s="1" t="str">
        <f>IF(Table13[[#This Row],[TCS MP]]&gt;=Table13[[#This Row],[BMP]],IF(Table13[[#This Row],[TCS MP]]&lt;=Table13[[#This Row],[EMP]],"Good","EMP"),"BMP")</f>
        <v>EMP</v>
      </c>
    </row>
    <row r="3701" spans="1:29" ht="24" customHeight="1" x14ac:dyDescent="0.25">
      <c r="A3701" t="s">
        <v>9868</v>
      </c>
      <c r="B3701" t="s">
        <v>17095</v>
      </c>
      <c r="C3701">
        <v>35043</v>
      </c>
      <c r="D3701" t="s">
        <v>17074</v>
      </c>
      <c r="E3701" t="s">
        <v>9869</v>
      </c>
      <c r="F3701" s="9">
        <f>Table13[[#This Row],[ToMeasure]]-Table13[[#This Row],[FromMeasure]]</f>
        <v>0.32668901</v>
      </c>
      <c r="G3701" s="5" t="s">
        <v>5799</v>
      </c>
      <c r="H3701" s="35">
        <v>0</v>
      </c>
      <c r="I3701" s="56"/>
      <c r="J3701" t="s">
        <v>205</v>
      </c>
      <c r="K3701" s="58" t="s">
        <v>203</v>
      </c>
      <c r="L3701" s="35">
        <v>0.32668901</v>
      </c>
      <c r="M3701" s="56"/>
      <c r="N3701" t="s">
        <v>5798</v>
      </c>
      <c r="O3701" s="2">
        <v>0</v>
      </c>
      <c r="P3701" s="2">
        <v>13406</v>
      </c>
      <c r="Q3701" s="2">
        <v>13406</v>
      </c>
      <c r="R3701" t="s">
        <v>9870</v>
      </c>
      <c r="S3701">
        <v>9</v>
      </c>
      <c r="T3701" t="s">
        <v>203</v>
      </c>
      <c r="U3701" s="2">
        <v>627</v>
      </c>
      <c r="V3701" s="2">
        <v>520</v>
      </c>
      <c r="W3701" s="8">
        <v>8.5558705057436971E-2</v>
      </c>
      <c r="X3701" s="2">
        <v>17770</v>
      </c>
      <c r="Y3701" s="45"/>
      <c r="AC3701" s="1" t="str">
        <f>IF(Table13[[#This Row],[TCS MP]]&gt;=Table13[[#This Row],[BMP]],IF(Table13[[#This Row],[TCS MP]]&lt;=Table13[[#This Row],[EMP]],"Good","EMP"),"BMP")</f>
        <v>EMP</v>
      </c>
    </row>
    <row r="3702" spans="1:29" ht="24" customHeight="1" x14ac:dyDescent="0.25">
      <c r="A3702" t="s">
        <v>13242</v>
      </c>
      <c r="B3702" t="s">
        <v>17096</v>
      </c>
      <c r="C3702">
        <v>35044</v>
      </c>
      <c r="D3702" t="s">
        <v>17074</v>
      </c>
      <c r="E3702" t="s">
        <v>13243</v>
      </c>
      <c r="F3702" s="9">
        <f>Table13[[#This Row],[ToMeasure]]-Table13[[#This Row],[FromMeasure]]</f>
        <v>0.29248060999999997</v>
      </c>
      <c r="G3702" s="5" t="s">
        <v>5804</v>
      </c>
      <c r="H3702" s="35">
        <v>0</v>
      </c>
      <c r="I3702" s="56"/>
      <c r="J3702" t="s">
        <v>923</v>
      </c>
      <c r="K3702" s="58" t="s">
        <v>203</v>
      </c>
      <c r="L3702" s="35">
        <v>0.29248060999999997</v>
      </c>
      <c r="M3702" s="56"/>
      <c r="N3702" t="s">
        <v>5803</v>
      </c>
      <c r="O3702" s="2">
        <v>4796</v>
      </c>
      <c r="P3702" s="2">
        <v>0</v>
      </c>
      <c r="Q3702" s="2">
        <v>4796</v>
      </c>
      <c r="R3702" t="s">
        <v>13244</v>
      </c>
      <c r="S3702">
        <v>9</v>
      </c>
      <c r="T3702" t="s">
        <v>203</v>
      </c>
      <c r="U3702" s="2">
        <v>182</v>
      </c>
      <c r="V3702" s="2">
        <v>149</v>
      </c>
      <c r="W3702" s="8">
        <v>6.9015846538782316E-2</v>
      </c>
      <c r="X3702" s="2">
        <v>6357</v>
      </c>
      <c r="Y3702" s="45"/>
      <c r="AC3702" s="1" t="str">
        <f>IF(Table13[[#This Row],[TCS MP]]&gt;=Table13[[#This Row],[BMP]],IF(Table13[[#This Row],[TCS MP]]&lt;=Table13[[#This Row],[EMP]],"Good","EMP"),"BMP")</f>
        <v>EMP</v>
      </c>
    </row>
    <row r="3703" spans="1:29" ht="24" customHeight="1" x14ac:dyDescent="0.25">
      <c r="A3703" t="s">
        <v>5796</v>
      </c>
      <c r="B3703" t="s">
        <v>21303</v>
      </c>
      <c r="C3703">
        <v>8551</v>
      </c>
      <c r="D3703" t="s">
        <v>17074</v>
      </c>
      <c r="E3703" t="s">
        <v>5797</v>
      </c>
      <c r="F3703" s="9">
        <f>Table13[[#This Row],[ToMeasure]]-Table13[[#This Row],[FromMeasure]]</f>
        <v>0.24222737</v>
      </c>
      <c r="G3703" s="5" t="s">
        <v>5798</v>
      </c>
      <c r="H3703" s="35">
        <v>0</v>
      </c>
      <c r="I3703" s="56"/>
      <c r="J3703" t="s">
        <v>5799</v>
      </c>
      <c r="K3703" s="58" t="s">
        <v>203</v>
      </c>
      <c r="L3703" s="35">
        <v>0.24222737</v>
      </c>
      <c r="M3703" s="56"/>
      <c r="N3703" t="s">
        <v>205</v>
      </c>
      <c r="O3703" s="2">
        <v>4354</v>
      </c>
      <c r="P3703" s="2">
        <v>0</v>
      </c>
      <c r="Q3703" s="2">
        <v>4354</v>
      </c>
      <c r="R3703" t="s">
        <v>5800</v>
      </c>
      <c r="S3703">
        <v>9</v>
      </c>
      <c r="T3703" t="s">
        <v>203</v>
      </c>
      <c r="U3703" s="2">
        <v>132</v>
      </c>
      <c r="V3703" s="2">
        <v>514</v>
      </c>
      <c r="W3703" s="8">
        <v>0.14836931557188793</v>
      </c>
      <c r="X3703" s="2">
        <v>5771</v>
      </c>
      <c r="Y3703" s="45"/>
      <c r="AC3703" s="1" t="str">
        <f>IF(Table13[[#This Row],[TCS MP]]&gt;=Table13[[#This Row],[BMP]],IF(Table13[[#This Row],[TCS MP]]&lt;=Table13[[#This Row],[EMP]],"Good","EMP"),"BMP")</f>
        <v>EMP</v>
      </c>
    </row>
    <row r="3704" spans="1:29" ht="24" customHeight="1" x14ac:dyDescent="0.25">
      <c r="A3704" t="s">
        <v>5801</v>
      </c>
      <c r="B3704" t="s">
        <v>21304</v>
      </c>
      <c r="C3704">
        <v>8553</v>
      </c>
      <c r="D3704" t="s">
        <v>17074</v>
      </c>
      <c r="E3704" t="s">
        <v>5802</v>
      </c>
      <c r="F3704" s="9">
        <f>Table13[[#This Row],[ToMeasure]]-Table13[[#This Row],[FromMeasure]]</f>
        <v>0.31946453000000002</v>
      </c>
      <c r="G3704" s="5" t="s">
        <v>5803</v>
      </c>
      <c r="H3704" s="35">
        <v>0</v>
      </c>
      <c r="I3704" s="56"/>
      <c r="J3704" t="s">
        <v>5804</v>
      </c>
      <c r="K3704" s="58" t="s">
        <v>203</v>
      </c>
      <c r="L3704" s="35">
        <v>0.31946453000000002</v>
      </c>
      <c r="M3704" s="56"/>
      <c r="N3704" t="s">
        <v>923</v>
      </c>
      <c r="O3704" s="2">
        <v>17330</v>
      </c>
      <c r="P3704" s="2">
        <v>0</v>
      </c>
      <c r="Q3704" s="2">
        <v>17330</v>
      </c>
      <c r="R3704" t="s">
        <v>5805</v>
      </c>
      <c r="S3704">
        <v>12</v>
      </c>
      <c r="T3704" t="s">
        <v>203</v>
      </c>
      <c r="U3704" s="2">
        <v>580</v>
      </c>
      <c r="V3704" s="2">
        <v>482</v>
      </c>
      <c r="W3704" s="8">
        <v>6.1281015579919218E-2</v>
      </c>
      <c r="X3704" s="2">
        <v>22971</v>
      </c>
      <c r="Y3704" s="45"/>
      <c r="AC3704" s="1" t="str">
        <f>IF(Table13[[#This Row],[TCS MP]]&gt;=Table13[[#This Row],[BMP]],IF(Table13[[#This Row],[TCS MP]]&lt;=Table13[[#This Row],[EMP]],"Good","EMP"),"BMP")</f>
        <v>EMP</v>
      </c>
    </row>
    <row r="3705" spans="1:29" ht="24" customHeight="1" x14ac:dyDescent="0.25">
      <c r="A3705" t="s">
        <v>9871</v>
      </c>
      <c r="B3705" t="s">
        <v>21311</v>
      </c>
      <c r="C3705">
        <v>8570</v>
      </c>
      <c r="D3705" t="s">
        <v>17074</v>
      </c>
      <c r="E3705" t="s">
        <v>9872</v>
      </c>
      <c r="F3705" s="9">
        <f>Table13[[#This Row],[ToMeasure]]-Table13[[#This Row],[FromMeasure]]</f>
        <v>1.0595161399999999</v>
      </c>
      <c r="G3705" s="5" t="s">
        <v>5809</v>
      </c>
      <c r="H3705" s="35">
        <v>0</v>
      </c>
      <c r="I3705" s="56"/>
      <c r="J3705" t="s">
        <v>205</v>
      </c>
      <c r="K3705" s="58" t="s">
        <v>203</v>
      </c>
      <c r="L3705" s="35">
        <v>1.0595161399999999</v>
      </c>
      <c r="M3705" s="56"/>
      <c r="N3705" t="s">
        <v>647</v>
      </c>
      <c r="O3705" s="2">
        <v>28988</v>
      </c>
      <c r="P3705" s="2">
        <v>0</v>
      </c>
      <c r="Q3705" s="2">
        <v>28988</v>
      </c>
      <c r="R3705" t="s">
        <v>9873</v>
      </c>
      <c r="S3705">
        <v>8</v>
      </c>
      <c r="T3705" t="s">
        <v>203</v>
      </c>
      <c r="U3705" s="2">
        <v>1008</v>
      </c>
      <c r="V3705" s="2">
        <v>834</v>
      </c>
      <c r="W3705" s="8">
        <v>6.3543535255967981E-2</v>
      </c>
      <c r="X3705" s="2">
        <v>39790</v>
      </c>
      <c r="Y3705" s="45"/>
      <c r="AC3705" s="1" t="str">
        <f>IF(Table13[[#This Row],[TCS MP]]&gt;=Table13[[#This Row],[BMP]],IF(Table13[[#This Row],[TCS MP]]&lt;=Table13[[#This Row],[EMP]],"Good","EMP"),"BMP")</f>
        <v>EMP</v>
      </c>
    </row>
    <row r="3706" spans="1:29" ht="24" customHeight="1" x14ac:dyDescent="0.25">
      <c r="A3706" t="s">
        <v>5806</v>
      </c>
      <c r="B3706" t="s">
        <v>21313</v>
      </c>
      <c r="C3706">
        <v>8574</v>
      </c>
      <c r="D3706" t="s">
        <v>17074</v>
      </c>
      <c r="E3706" t="s">
        <v>5807</v>
      </c>
      <c r="F3706" s="9">
        <f>Table13[[#This Row],[ToMeasure]]-Table13[[#This Row],[FromMeasure]]</f>
        <v>0.50905648999999997</v>
      </c>
      <c r="G3706" s="5" t="s">
        <v>5808</v>
      </c>
      <c r="H3706" s="35">
        <v>0</v>
      </c>
      <c r="I3706" s="56"/>
      <c r="J3706" t="s">
        <v>5809</v>
      </c>
      <c r="K3706" s="58" t="s">
        <v>203</v>
      </c>
      <c r="L3706" s="35">
        <v>0.50905648999999997</v>
      </c>
      <c r="M3706" s="56"/>
      <c r="N3706" t="s">
        <v>5810</v>
      </c>
      <c r="O3706" s="2">
        <v>12628</v>
      </c>
      <c r="P3706" s="2">
        <v>0</v>
      </c>
      <c r="Q3706" s="2">
        <v>12628</v>
      </c>
      <c r="R3706" t="s">
        <v>5811</v>
      </c>
      <c r="S3706">
        <v>8</v>
      </c>
      <c r="T3706" t="s">
        <v>203</v>
      </c>
      <c r="U3706" s="2">
        <v>439</v>
      </c>
      <c r="V3706" s="2">
        <v>365</v>
      </c>
      <c r="W3706" s="8">
        <v>6.366803927779538E-2</v>
      </c>
      <c r="X3706" s="2">
        <v>17333</v>
      </c>
      <c r="Y3706" s="45"/>
      <c r="AC3706" s="1" t="str">
        <f>IF(Table13[[#This Row],[TCS MP]]&gt;=Table13[[#This Row],[BMP]],IF(Table13[[#This Row],[TCS MP]]&lt;=Table13[[#This Row],[EMP]],"Good","EMP"),"BMP")</f>
        <v>EMP</v>
      </c>
    </row>
    <row r="3707" spans="1:29" ht="24" customHeight="1" x14ac:dyDescent="0.25">
      <c r="A3707" t="s">
        <v>16040</v>
      </c>
      <c r="B3707" t="s">
        <v>21312</v>
      </c>
      <c r="C3707">
        <v>8572</v>
      </c>
      <c r="D3707" t="s">
        <v>17074</v>
      </c>
      <c r="E3707" t="s">
        <v>9875</v>
      </c>
      <c r="F3707" s="9">
        <f>Table13[[#This Row],[ToMeasure]]-Table13[[#This Row],[FromMeasure]]</f>
        <v>0.163215</v>
      </c>
      <c r="G3707" s="5" t="s">
        <v>5810</v>
      </c>
      <c r="H3707" s="35">
        <v>0</v>
      </c>
      <c r="I3707" s="56"/>
      <c r="J3707" t="s">
        <v>16041</v>
      </c>
      <c r="K3707" s="58" t="s">
        <v>203</v>
      </c>
      <c r="L3707" s="35">
        <v>0.163215</v>
      </c>
      <c r="M3707" s="56"/>
      <c r="N3707" t="s">
        <v>9876</v>
      </c>
      <c r="O3707" s="2">
        <v>1445</v>
      </c>
      <c r="P3707" s="2">
        <v>0</v>
      </c>
      <c r="Q3707" s="2">
        <v>1445</v>
      </c>
      <c r="R3707" t="s">
        <v>9877</v>
      </c>
      <c r="S3707">
        <v>12</v>
      </c>
      <c r="T3707" t="s">
        <v>203</v>
      </c>
      <c r="U3707" s="2">
        <v>48</v>
      </c>
      <c r="V3707" s="2">
        <v>39</v>
      </c>
      <c r="W3707" s="8">
        <v>6.0207612456747404E-2</v>
      </c>
      <c r="X3707" s="2">
        <v>2274</v>
      </c>
      <c r="Y3707" s="45"/>
      <c r="AC3707" s="1" t="str">
        <f>IF(Table13[[#This Row],[TCS MP]]&gt;=Table13[[#This Row],[BMP]],IF(Table13[[#This Row],[TCS MP]]&lt;=Table13[[#This Row],[EMP]],"Good","EMP"),"BMP")</f>
        <v>EMP</v>
      </c>
    </row>
    <row r="3708" spans="1:29" ht="24" customHeight="1" x14ac:dyDescent="0.25">
      <c r="A3708" t="s">
        <v>9874</v>
      </c>
      <c r="B3708" t="s">
        <v>21312</v>
      </c>
      <c r="C3708">
        <v>8572</v>
      </c>
      <c r="D3708" t="s">
        <v>17074</v>
      </c>
      <c r="E3708" t="s">
        <v>9875</v>
      </c>
      <c r="F3708" s="9">
        <f>Table13[[#This Row],[ToMeasure]]-Table13[[#This Row],[FromMeasure]]</f>
        <v>0.29874699999999998</v>
      </c>
      <c r="G3708" s="5" t="s">
        <v>9876</v>
      </c>
      <c r="H3708" s="35">
        <v>0.163215</v>
      </c>
      <c r="I3708" s="56"/>
      <c r="J3708" t="s">
        <v>5810</v>
      </c>
      <c r="K3708" s="58" t="s">
        <v>203</v>
      </c>
      <c r="L3708" s="35">
        <v>0.46196199999999998</v>
      </c>
      <c r="M3708" s="56"/>
      <c r="N3708" t="s">
        <v>5810</v>
      </c>
      <c r="O3708" s="2">
        <v>1445</v>
      </c>
      <c r="P3708" s="2">
        <v>0</v>
      </c>
      <c r="Q3708" s="2">
        <v>1445</v>
      </c>
      <c r="R3708" t="s">
        <v>9877</v>
      </c>
      <c r="S3708">
        <v>12</v>
      </c>
      <c r="T3708" t="s">
        <v>203</v>
      </c>
      <c r="U3708" s="2">
        <v>50</v>
      </c>
      <c r="V3708" s="2">
        <v>41</v>
      </c>
      <c r="W3708" s="8">
        <v>6.2975778546712796E-2</v>
      </c>
      <c r="X3708" s="2">
        <v>1983</v>
      </c>
      <c r="Y3708" s="45"/>
      <c r="AC3708" s="1" t="str">
        <f>IF(Table13[[#This Row],[TCS MP]]&gt;=Table13[[#This Row],[BMP]],IF(Table13[[#This Row],[TCS MP]]&lt;=Table13[[#This Row],[EMP]],"Good","EMP"),"BMP")</f>
        <v>EMP</v>
      </c>
    </row>
    <row r="3709" spans="1:29" ht="24" customHeight="1" x14ac:dyDescent="0.25">
      <c r="A3709" t="s">
        <v>16042</v>
      </c>
      <c r="B3709" t="s">
        <v>21312</v>
      </c>
      <c r="C3709">
        <v>8572</v>
      </c>
      <c r="D3709" t="s">
        <v>17074</v>
      </c>
      <c r="E3709" t="s">
        <v>9875</v>
      </c>
      <c r="F3709" s="9">
        <f>Table13[[#This Row],[ToMeasure]]-Table13[[#This Row],[FromMeasure]]</f>
        <v>0.26883451999999997</v>
      </c>
      <c r="G3709" s="5" t="s">
        <v>5810</v>
      </c>
      <c r="H3709" s="35">
        <v>0.46196199999999998</v>
      </c>
      <c r="I3709" s="56"/>
      <c r="J3709" t="s">
        <v>16043</v>
      </c>
      <c r="K3709" s="58" t="s">
        <v>203</v>
      </c>
      <c r="L3709" s="35">
        <v>0.73079651999999995</v>
      </c>
      <c r="M3709" s="56"/>
      <c r="N3709" t="s">
        <v>156</v>
      </c>
      <c r="O3709" s="2">
        <v>1445</v>
      </c>
      <c r="P3709" s="2">
        <v>0</v>
      </c>
      <c r="Q3709" s="2">
        <v>1445</v>
      </c>
      <c r="R3709" t="s">
        <v>9877</v>
      </c>
      <c r="S3709">
        <v>12</v>
      </c>
      <c r="T3709" t="s">
        <v>203</v>
      </c>
      <c r="U3709" s="2">
        <v>48</v>
      </c>
      <c r="V3709" s="2">
        <v>39</v>
      </c>
      <c r="W3709" s="8">
        <v>6.0207612456747404E-2</v>
      </c>
      <c r="X3709" s="2">
        <v>2274</v>
      </c>
      <c r="Y3709" s="45"/>
      <c r="AC3709" s="1" t="str">
        <f>IF(Table13[[#This Row],[TCS MP]]&gt;=Table13[[#This Row],[BMP]],IF(Table13[[#This Row],[TCS MP]]&lt;=Table13[[#This Row],[EMP]],"Good","EMP"),"BMP")</f>
        <v>EMP</v>
      </c>
    </row>
    <row r="3710" spans="1:29" ht="24" customHeight="1" x14ac:dyDescent="0.25">
      <c r="A3710" t="s">
        <v>9878</v>
      </c>
      <c r="B3710" t="s">
        <v>21314</v>
      </c>
      <c r="C3710">
        <v>8575</v>
      </c>
      <c r="D3710" t="s">
        <v>17074</v>
      </c>
      <c r="E3710" t="s">
        <v>9879</v>
      </c>
      <c r="F3710" s="9">
        <f>Table13[[#This Row],[ToMeasure]]-Table13[[#This Row],[FromMeasure]]</f>
        <v>0.64993018999999996</v>
      </c>
      <c r="G3710" s="5" t="s">
        <v>9880</v>
      </c>
      <c r="H3710" s="35">
        <v>0</v>
      </c>
      <c r="I3710" s="56"/>
      <c r="J3710" t="s">
        <v>5810</v>
      </c>
      <c r="K3710" s="58" t="s">
        <v>203</v>
      </c>
      <c r="L3710" s="35">
        <v>0.64993018999999996</v>
      </c>
      <c r="M3710" s="56"/>
      <c r="N3710" t="s">
        <v>5809</v>
      </c>
      <c r="O3710" s="2">
        <v>7246</v>
      </c>
      <c r="P3710" s="2">
        <v>0</v>
      </c>
      <c r="Q3710" s="2">
        <v>7246</v>
      </c>
      <c r="R3710" t="s">
        <v>9881</v>
      </c>
      <c r="S3710">
        <v>10</v>
      </c>
      <c r="T3710" t="s">
        <v>203</v>
      </c>
      <c r="U3710" s="2">
        <v>243</v>
      </c>
      <c r="V3710" s="2">
        <v>201</v>
      </c>
      <c r="W3710" s="8">
        <v>6.1275186309688104E-2</v>
      </c>
      <c r="X3710" s="2">
        <v>9605</v>
      </c>
      <c r="Y3710" s="45"/>
      <c r="AC3710" s="1" t="str">
        <f>IF(Table13[[#This Row],[TCS MP]]&gt;=Table13[[#This Row],[BMP]],IF(Table13[[#This Row],[TCS MP]]&lt;=Table13[[#This Row],[EMP]],"Good","EMP"),"BMP")</f>
        <v>EMP</v>
      </c>
    </row>
    <row r="3711" spans="1:29" ht="24" customHeight="1" x14ac:dyDescent="0.25">
      <c r="A3711" t="s">
        <v>9882</v>
      </c>
      <c r="C3711" t="s">
        <v>203</v>
      </c>
      <c r="D3711" t="s">
        <v>17074</v>
      </c>
      <c r="E3711" t="s">
        <v>9883</v>
      </c>
      <c r="F3711" s="9">
        <f>Table13[[#This Row],[ToMeasure]]-Table13[[#This Row],[FromMeasure]]</f>
        <v>0.216637</v>
      </c>
      <c r="G3711" s="5" t="s">
        <v>203</v>
      </c>
      <c r="H3711" s="35">
        <v>0</v>
      </c>
      <c r="I3711" s="56"/>
      <c r="J3711" t="s">
        <v>203</v>
      </c>
      <c r="K3711" s="58" t="s">
        <v>203</v>
      </c>
      <c r="L3711" s="35">
        <v>0.216637</v>
      </c>
      <c r="M3711" s="56"/>
      <c r="N3711" t="s">
        <v>203</v>
      </c>
      <c r="O3711" s="2" t="s">
        <v>203</v>
      </c>
      <c r="P3711" s="2" t="s">
        <v>203</v>
      </c>
      <c r="Q3711" s="2">
        <v>2500</v>
      </c>
      <c r="R3711" t="s">
        <v>17072</v>
      </c>
      <c r="S3711" t="s">
        <v>203</v>
      </c>
      <c r="T3711" t="s">
        <v>203</v>
      </c>
      <c r="U3711" s="2" t="s">
        <v>203</v>
      </c>
      <c r="V3711" s="2" t="s">
        <v>203</v>
      </c>
      <c r="W3711" s="8" t="s">
        <v>203</v>
      </c>
      <c r="X3711" s="2">
        <v>4204</v>
      </c>
      <c r="Y3711" s="45"/>
      <c r="AC3711" s="1" t="str">
        <f>IF(Table13[[#This Row],[TCS MP]]&gt;=Table13[[#This Row],[BMP]],IF(Table13[[#This Row],[TCS MP]]&lt;=Table13[[#This Row],[EMP]],"Good","EMP"),"BMP")</f>
        <v>EMP</v>
      </c>
    </row>
    <row r="3712" spans="1:29" ht="24" customHeight="1" x14ac:dyDescent="0.25">
      <c r="A3712" t="s">
        <v>5812</v>
      </c>
      <c r="C3712" t="s">
        <v>203</v>
      </c>
      <c r="D3712" t="s">
        <v>17074</v>
      </c>
      <c r="E3712" t="s">
        <v>5813</v>
      </c>
      <c r="F3712" s="9">
        <f>Table13[[#This Row],[ToMeasure]]-Table13[[#This Row],[FromMeasure]]</f>
        <v>0.23573</v>
      </c>
      <c r="G3712" s="5" t="s">
        <v>203</v>
      </c>
      <c r="H3712" s="35">
        <v>0</v>
      </c>
      <c r="I3712" s="56"/>
      <c r="J3712" t="s">
        <v>203</v>
      </c>
      <c r="K3712" s="58" t="s">
        <v>203</v>
      </c>
      <c r="L3712" s="35">
        <v>0.23573</v>
      </c>
      <c r="M3712" s="56"/>
      <c r="N3712" t="s">
        <v>203</v>
      </c>
      <c r="O3712" s="2" t="s">
        <v>203</v>
      </c>
      <c r="P3712" s="2" t="s">
        <v>203</v>
      </c>
      <c r="Q3712" s="2">
        <v>4000</v>
      </c>
      <c r="R3712" t="s">
        <v>17072</v>
      </c>
      <c r="S3712" t="s">
        <v>203</v>
      </c>
      <c r="T3712" t="s">
        <v>203</v>
      </c>
      <c r="U3712" s="2" t="s">
        <v>203</v>
      </c>
      <c r="V3712" s="2" t="s">
        <v>203</v>
      </c>
      <c r="W3712" s="8" t="s">
        <v>203</v>
      </c>
      <c r="X3712" s="2">
        <v>6726</v>
      </c>
      <c r="Y3712" s="45"/>
      <c r="AC3712" s="1" t="str">
        <f>IF(Table13[[#This Row],[TCS MP]]&gt;=Table13[[#This Row],[BMP]],IF(Table13[[#This Row],[TCS MP]]&lt;=Table13[[#This Row],[EMP]],"Good","EMP"),"BMP")</f>
        <v>EMP</v>
      </c>
    </row>
    <row r="3713" spans="1:29" ht="24" customHeight="1" x14ac:dyDescent="0.25">
      <c r="A3713" t="s">
        <v>5814</v>
      </c>
      <c r="C3713" t="s">
        <v>203</v>
      </c>
      <c r="D3713" t="s">
        <v>17074</v>
      </c>
      <c r="E3713" t="s">
        <v>5815</v>
      </c>
      <c r="F3713" s="9">
        <f>Table13[[#This Row],[ToMeasure]]-Table13[[#This Row],[FromMeasure]]</f>
        <v>0.214084</v>
      </c>
      <c r="G3713" s="5" t="s">
        <v>203</v>
      </c>
      <c r="H3713" s="35">
        <v>0</v>
      </c>
      <c r="I3713" s="56"/>
      <c r="J3713" t="s">
        <v>203</v>
      </c>
      <c r="K3713" s="58" t="s">
        <v>203</v>
      </c>
      <c r="L3713" s="35">
        <v>0.214084</v>
      </c>
      <c r="M3713" s="56"/>
      <c r="N3713" t="s">
        <v>203</v>
      </c>
      <c r="O3713" s="2" t="s">
        <v>203</v>
      </c>
      <c r="P3713" s="2" t="s">
        <v>203</v>
      </c>
      <c r="Q3713" s="2">
        <v>5000</v>
      </c>
      <c r="R3713" t="s">
        <v>17072</v>
      </c>
      <c r="S3713" t="s">
        <v>203</v>
      </c>
      <c r="T3713" t="s">
        <v>203</v>
      </c>
      <c r="U3713" s="2" t="s">
        <v>203</v>
      </c>
      <c r="V3713" s="2" t="s">
        <v>203</v>
      </c>
      <c r="W3713" s="8" t="s">
        <v>203</v>
      </c>
      <c r="X3713" s="2">
        <v>8407</v>
      </c>
      <c r="Y3713" s="45"/>
      <c r="AC3713" s="1" t="str">
        <f>IF(Table13[[#This Row],[TCS MP]]&gt;=Table13[[#This Row],[BMP]],IF(Table13[[#This Row],[TCS MP]]&lt;=Table13[[#This Row],[EMP]],"Good","EMP"),"BMP")</f>
        <v>EMP</v>
      </c>
    </row>
    <row r="3714" spans="1:29" ht="24" customHeight="1" x14ac:dyDescent="0.25">
      <c r="A3714" t="s">
        <v>9884</v>
      </c>
      <c r="C3714" t="s">
        <v>203</v>
      </c>
      <c r="D3714" t="s">
        <v>17074</v>
      </c>
      <c r="E3714" t="s">
        <v>9885</v>
      </c>
      <c r="F3714" s="9">
        <f>Table13[[#This Row],[ToMeasure]]-Table13[[#This Row],[FromMeasure]]</f>
        <v>0.242036</v>
      </c>
      <c r="G3714" s="5" t="s">
        <v>203</v>
      </c>
      <c r="H3714" s="35">
        <v>0</v>
      </c>
      <c r="I3714" s="56"/>
      <c r="J3714" t="s">
        <v>203</v>
      </c>
      <c r="K3714" s="58" t="s">
        <v>203</v>
      </c>
      <c r="L3714" s="35">
        <v>0.242036</v>
      </c>
      <c r="M3714" s="56"/>
      <c r="N3714" t="s">
        <v>203</v>
      </c>
      <c r="O3714" s="2" t="s">
        <v>203</v>
      </c>
      <c r="P3714" s="2" t="s">
        <v>203</v>
      </c>
      <c r="Q3714" s="2">
        <v>3000</v>
      </c>
      <c r="R3714" t="s">
        <v>17072</v>
      </c>
      <c r="S3714" t="s">
        <v>203</v>
      </c>
      <c r="T3714" t="s">
        <v>203</v>
      </c>
      <c r="U3714" s="2" t="s">
        <v>203</v>
      </c>
      <c r="V3714" s="2" t="s">
        <v>203</v>
      </c>
      <c r="W3714" s="8" t="s">
        <v>203</v>
      </c>
      <c r="X3714" s="2">
        <v>5044</v>
      </c>
      <c r="Y3714" s="45"/>
      <c r="AC3714" s="1" t="str">
        <f>IF(Table13[[#This Row],[TCS MP]]&gt;=Table13[[#This Row],[BMP]],IF(Table13[[#This Row],[TCS MP]]&lt;=Table13[[#This Row],[EMP]],"Good","EMP"),"BMP")</f>
        <v>EMP</v>
      </c>
    </row>
    <row r="3715" spans="1:29" ht="24" customHeight="1" x14ac:dyDescent="0.25">
      <c r="A3715" t="s">
        <v>5818</v>
      </c>
      <c r="C3715" t="s">
        <v>203</v>
      </c>
      <c r="D3715" t="s">
        <v>17074</v>
      </c>
      <c r="E3715" t="s">
        <v>5819</v>
      </c>
      <c r="F3715" s="9">
        <f>Table13[[#This Row],[ToMeasure]]-Table13[[#This Row],[FromMeasure]]</f>
        <v>3.5372199999999999E-2</v>
      </c>
      <c r="G3715" s="5" t="s">
        <v>5820</v>
      </c>
      <c r="H3715" s="35">
        <v>0</v>
      </c>
      <c r="I3715" s="56"/>
      <c r="J3715" t="s">
        <v>5821</v>
      </c>
      <c r="K3715" s="58" t="s">
        <v>203</v>
      </c>
      <c r="L3715" s="35">
        <v>3.5372199999999999E-2</v>
      </c>
      <c r="M3715" s="56"/>
      <c r="N3715" t="s">
        <v>1994</v>
      </c>
      <c r="O3715" s="2" t="s">
        <v>203</v>
      </c>
      <c r="P3715" s="2" t="s">
        <v>203</v>
      </c>
      <c r="Q3715" s="2" t="s">
        <v>203</v>
      </c>
      <c r="R3715" t="s">
        <v>203</v>
      </c>
      <c r="S3715" t="s">
        <v>203</v>
      </c>
      <c r="T3715" t="s">
        <v>203</v>
      </c>
      <c r="U3715" s="2" t="s">
        <v>203</v>
      </c>
      <c r="V3715" s="2" t="s">
        <v>203</v>
      </c>
      <c r="W3715" s="8" t="s">
        <v>203</v>
      </c>
      <c r="X3715" s="2" t="s">
        <v>203</v>
      </c>
      <c r="Y3715" s="45"/>
      <c r="AC3715" s="1" t="str">
        <f>IF(Table13[[#This Row],[TCS MP]]&gt;=Table13[[#This Row],[BMP]],IF(Table13[[#This Row],[TCS MP]]&lt;=Table13[[#This Row],[EMP]],"Good","EMP"),"BMP")</f>
        <v>EMP</v>
      </c>
    </row>
    <row r="3716" spans="1:29" ht="24" customHeight="1" x14ac:dyDescent="0.25">
      <c r="A3716" t="s">
        <v>5822</v>
      </c>
      <c r="C3716" t="s">
        <v>203</v>
      </c>
      <c r="D3716" t="s">
        <v>17074</v>
      </c>
      <c r="E3716" t="s">
        <v>5823</v>
      </c>
      <c r="F3716" s="9">
        <f>Table13[[#This Row],[ToMeasure]]-Table13[[#This Row],[FromMeasure]]</f>
        <v>4.0670190000000002E-2</v>
      </c>
      <c r="G3716" s="5" t="s">
        <v>5824</v>
      </c>
      <c r="H3716" s="35">
        <v>0</v>
      </c>
      <c r="I3716" s="56"/>
      <c r="J3716" t="s">
        <v>1995</v>
      </c>
      <c r="K3716" s="58" t="s">
        <v>203</v>
      </c>
      <c r="L3716" s="35">
        <v>4.0670190000000002E-2</v>
      </c>
      <c r="M3716" s="56"/>
      <c r="N3716" t="s">
        <v>5821</v>
      </c>
      <c r="O3716" s="2" t="s">
        <v>203</v>
      </c>
      <c r="P3716" s="2" t="s">
        <v>203</v>
      </c>
      <c r="Q3716" s="2" t="s">
        <v>203</v>
      </c>
      <c r="R3716" t="s">
        <v>203</v>
      </c>
      <c r="S3716" t="s">
        <v>203</v>
      </c>
      <c r="T3716" t="s">
        <v>203</v>
      </c>
      <c r="U3716" s="2" t="s">
        <v>203</v>
      </c>
      <c r="V3716" s="2" t="s">
        <v>203</v>
      </c>
      <c r="W3716" s="8" t="s">
        <v>203</v>
      </c>
      <c r="X3716" s="2" t="s">
        <v>203</v>
      </c>
      <c r="Y3716" s="45"/>
      <c r="AC3716" s="1" t="str">
        <f>IF(Table13[[#This Row],[TCS MP]]&gt;=Table13[[#This Row],[BMP]],IF(Table13[[#This Row],[TCS MP]]&lt;=Table13[[#This Row],[EMP]],"Good","EMP"),"BMP")</f>
        <v>EMP</v>
      </c>
    </row>
    <row r="3717" spans="1:29" ht="24" customHeight="1" x14ac:dyDescent="0.25">
      <c r="A3717" t="s">
        <v>9888</v>
      </c>
      <c r="B3717" t="s">
        <v>21278</v>
      </c>
      <c r="C3717">
        <v>8450</v>
      </c>
      <c r="D3717" t="s">
        <v>17074</v>
      </c>
      <c r="E3717" t="s">
        <v>9889</v>
      </c>
      <c r="F3717" s="9">
        <f>Table13[[#This Row],[ToMeasure]]-Table13[[#This Row],[FromMeasure]]</f>
        <v>0.28571500999999999</v>
      </c>
      <c r="G3717" s="5" t="s">
        <v>9890</v>
      </c>
      <c r="H3717" s="35">
        <v>0</v>
      </c>
      <c r="I3717" s="56"/>
      <c r="J3717" t="s">
        <v>1994</v>
      </c>
      <c r="K3717" s="58" t="s">
        <v>203</v>
      </c>
      <c r="L3717" s="35">
        <v>0.28571500999999999</v>
      </c>
      <c r="M3717" s="56"/>
      <c r="N3717" t="s">
        <v>5828</v>
      </c>
      <c r="O3717" s="2">
        <v>4577</v>
      </c>
      <c r="P3717" s="2">
        <v>0</v>
      </c>
      <c r="Q3717" s="2">
        <v>4577</v>
      </c>
      <c r="R3717" t="s">
        <v>9891</v>
      </c>
      <c r="S3717">
        <v>8</v>
      </c>
      <c r="T3717" t="s">
        <v>203</v>
      </c>
      <c r="U3717" s="2">
        <v>159</v>
      </c>
      <c r="V3717" s="2">
        <v>132</v>
      </c>
      <c r="W3717" s="8">
        <v>6.3578763382128034E-2</v>
      </c>
      <c r="X3717" s="2">
        <v>6737</v>
      </c>
      <c r="Y3717" s="45"/>
      <c r="AC3717" s="1" t="str">
        <f>IF(Table13[[#This Row],[TCS MP]]&gt;=Table13[[#This Row],[BMP]],IF(Table13[[#This Row],[TCS MP]]&lt;=Table13[[#This Row],[EMP]],"Good","EMP"),"BMP")</f>
        <v>EMP</v>
      </c>
    </row>
    <row r="3718" spans="1:29" ht="24" customHeight="1" x14ac:dyDescent="0.25">
      <c r="A3718" t="s">
        <v>5825</v>
      </c>
      <c r="B3718" t="s">
        <v>21280</v>
      </c>
      <c r="C3718">
        <v>8452</v>
      </c>
      <c r="D3718" t="s">
        <v>17074</v>
      </c>
      <c r="E3718" t="s">
        <v>5826</v>
      </c>
      <c r="F3718" s="9">
        <f>Table13[[#This Row],[ToMeasure]]-Table13[[#This Row],[FromMeasure]]</f>
        <v>0.22601204</v>
      </c>
      <c r="G3718" s="5" t="s">
        <v>5827</v>
      </c>
      <c r="H3718" s="35">
        <v>0</v>
      </c>
      <c r="I3718" s="56"/>
      <c r="J3718" t="s">
        <v>1995</v>
      </c>
      <c r="K3718" s="58" t="s">
        <v>203</v>
      </c>
      <c r="L3718" s="35">
        <v>0.22601204</v>
      </c>
      <c r="M3718" s="56"/>
      <c r="N3718" t="s">
        <v>5828</v>
      </c>
      <c r="O3718" s="2">
        <v>5490</v>
      </c>
      <c r="P3718" s="2">
        <v>0</v>
      </c>
      <c r="Q3718" s="2">
        <v>5490</v>
      </c>
      <c r="R3718" t="s">
        <v>5829</v>
      </c>
      <c r="S3718">
        <v>11</v>
      </c>
      <c r="T3718" t="s">
        <v>203</v>
      </c>
      <c r="U3718" s="2">
        <v>192</v>
      </c>
      <c r="V3718" s="2">
        <v>160</v>
      </c>
      <c r="W3718" s="8">
        <v>6.4116575591985428E-2</v>
      </c>
      <c r="X3718" s="2">
        <v>8081</v>
      </c>
      <c r="Y3718" s="45"/>
      <c r="AC3718" s="1" t="str">
        <f>IF(Table13[[#This Row],[TCS MP]]&gt;=Table13[[#This Row],[BMP]],IF(Table13[[#This Row],[TCS MP]]&lt;=Table13[[#This Row],[EMP]],"Good","EMP"),"BMP")</f>
        <v>EMP</v>
      </c>
    </row>
    <row r="3719" spans="1:29" ht="24" customHeight="1" x14ac:dyDescent="0.25">
      <c r="A3719" t="s">
        <v>9892</v>
      </c>
      <c r="C3719" t="s">
        <v>203</v>
      </c>
      <c r="D3719" t="s">
        <v>17074</v>
      </c>
      <c r="E3719" t="s">
        <v>9893</v>
      </c>
      <c r="F3719" s="9">
        <f>Table13[[#This Row],[ToMeasure]]-Table13[[#This Row],[FromMeasure]]</f>
        <v>5.0342240000000003E-2</v>
      </c>
      <c r="G3719" s="5" t="s">
        <v>9894</v>
      </c>
      <c r="H3719" s="35">
        <v>0</v>
      </c>
      <c r="I3719" s="56"/>
      <c r="J3719" t="s">
        <v>1995</v>
      </c>
      <c r="K3719" s="58" t="s">
        <v>203</v>
      </c>
      <c r="L3719" s="35">
        <v>5.0342240000000003E-2</v>
      </c>
      <c r="M3719" s="56"/>
      <c r="N3719" t="s">
        <v>9895</v>
      </c>
      <c r="O3719" s="2" t="s">
        <v>203</v>
      </c>
      <c r="P3719" s="2" t="s">
        <v>203</v>
      </c>
      <c r="Q3719" s="2" t="s">
        <v>203</v>
      </c>
      <c r="R3719" t="s">
        <v>203</v>
      </c>
      <c r="S3719" t="s">
        <v>203</v>
      </c>
      <c r="T3719" t="s">
        <v>203</v>
      </c>
      <c r="U3719" s="2" t="s">
        <v>203</v>
      </c>
      <c r="V3719" s="2" t="s">
        <v>203</v>
      </c>
      <c r="W3719" s="8" t="s">
        <v>203</v>
      </c>
      <c r="X3719" s="2" t="s">
        <v>203</v>
      </c>
      <c r="Y3719" s="45"/>
      <c r="AC3719" s="1" t="str">
        <f>IF(Table13[[#This Row],[TCS MP]]&gt;=Table13[[#This Row],[BMP]],IF(Table13[[#This Row],[TCS MP]]&lt;=Table13[[#This Row],[EMP]],"Good","EMP"),"BMP")</f>
        <v>EMP</v>
      </c>
    </row>
    <row r="3720" spans="1:29" ht="24" customHeight="1" x14ac:dyDescent="0.25">
      <c r="A3720" t="s">
        <v>16047</v>
      </c>
      <c r="B3720" t="s">
        <v>21279</v>
      </c>
      <c r="C3720">
        <v>8451</v>
      </c>
      <c r="D3720" t="s">
        <v>17074</v>
      </c>
      <c r="E3720" t="s">
        <v>16048</v>
      </c>
      <c r="F3720" s="9">
        <f>Table13[[#This Row],[ToMeasure]]-Table13[[#This Row],[FromMeasure]]</f>
        <v>0.22622423999999999</v>
      </c>
      <c r="G3720" s="5" t="s">
        <v>5828</v>
      </c>
      <c r="H3720" s="35">
        <v>0</v>
      </c>
      <c r="I3720" s="56"/>
      <c r="J3720" t="s">
        <v>9890</v>
      </c>
      <c r="K3720" s="58" t="s">
        <v>203</v>
      </c>
      <c r="L3720" s="35">
        <v>0.22622423999999999</v>
      </c>
      <c r="M3720" s="56"/>
      <c r="N3720" t="s">
        <v>1994</v>
      </c>
      <c r="O3720" s="2">
        <v>5758</v>
      </c>
      <c r="P3720" s="2">
        <v>0</v>
      </c>
      <c r="Q3720" s="2">
        <v>5758</v>
      </c>
      <c r="R3720" t="s">
        <v>16049</v>
      </c>
      <c r="S3720">
        <v>10</v>
      </c>
      <c r="T3720" t="s">
        <v>203</v>
      </c>
      <c r="U3720" s="2">
        <v>201</v>
      </c>
      <c r="V3720" s="2">
        <v>167</v>
      </c>
      <c r="W3720" s="8">
        <v>6.3911080236193116E-2</v>
      </c>
      <c r="X3720" s="2">
        <v>8476</v>
      </c>
      <c r="Y3720" s="45"/>
      <c r="AC3720" s="1" t="str">
        <f>IF(Table13[[#This Row],[TCS MP]]&gt;=Table13[[#This Row],[BMP]],IF(Table13[[#This Row],[TCS MP]]&lt;=Table13[[#This Row],[EMP]],"Good","EMP"),"BMP")</f>
        <v>EMP</v>
      </c>
    </row>
    <row r="3721" spans="1:29" ht="24" customHeight="1" x14ac:dyDescent="0.25">
      <c r="A3721" t="s">
        <v>16050</v>
      </c>
      <c r="B3721" t="s">
        <v>21281</v>
      </c>
      <c r="C3721">
        <v>8453</v>
      </c>
      <c r="D3721" t="s">
        <v>17074</v>
      </c>
      <c r="E3721" t="s">
        <v>16051</v>
      </c>
      <c r="F3721" s="9">
        <f>Table13[[#This Row],[ToMeasure]]-Table13[[#This Row],[FromMeasure]]</f>
        <v>0.28870367000000002</v>
      </c>
      <c r="G3721" s="5" t="s">
        <v>16052</v>
      </c>
      <c r="H3721" s="35">
        <v>0</v>
      </c>
      <c r="I3721" s="56"/>
      <c r="J3721" t="s">
        <v>9890</v>
      </c>
      <c r="K3721" s="58" t="s">
        <v>203</v>
      </c>
      <c r="L3721" s="35">
        <v>0.28870367000000002</v>
      </c>
      <c r="M3721" s="56"/>
      <c r="N3721" t="s">
        <v>1995</v>
      </c>
      <c r="O3721" s="2">
        <v>3423</v>
      </c>
      <c r="P3721" s="2">
        <v>0</v>
      </c>
      <c r="Q3721" s="2">
        <v>3423</v>
      </c>
      <c r="R3721" t="s">
        <v>16053</v>
      </c>
      <c r="S3721">
        <v>10</v>
      </c>
      <c r="T3721" t="s">
        <v>203</v>
      </c>
      <c r="U3721" s="2">
        <v>121</v>
      </c>
      <c r="V3721" s="2">
        <v>101</v>
      </c>
      <c r="W3721" s="8">
        <v>6.4855390008764238E-2</v>
      </c>
      <c r="X3721" s="2">
        <v>5039</v>
      </c>
      <c r="Y3721" s="45"/>
      <c r="AC3721" s="1" t="str">
        <f>IF(Table13[[#This Row],[TCS MP]]&gt;=Table13[[#This Row],[BMP]],IF(Table13[[#This Row],[TCS MP]]&lt;=Table13[[#This Row],[EMP]],"Good","EMP"),"BMP")</f>
        <v>EMP</v>
      </c>
    </row>
    <row r="3722" spans="1:29" ht="24" customHeight="1" x14ac:dyDescent="0.25">
      <c r="A3722" t="s">
        <v>9896</v>
      </c>
      <c r="C3722" t="s">
        <v>203</v>
      </c>
      <c r="D3722" t="s">
        <v>17074</v>
      </c>
      <c r="E3722" t="s">
        <v>9897</v>
      </c>
      <c r="F3722" s="9">
        <f>Table13[[#This Row],[ToMeasure]]-Table13[[#This Row],[FromMeasure]]</f>
        <v>0.14314447</v>
      </c>
      <c r="G3722" s="5" t="s">
        <v>9898</v>
      </c>
      <c r="H3722" s="35">
        <v>0</v>
      </c>
      <c r="I3722" s="56"/>
      <c r="J3722" t="s">
        <v>9899</v>
      </c>
      <c r="K3722" s="58" t="s">
        <v>203</v>
      </c>
      <c r="L3722" s="35">
        <v>0.14314447</v>
      </c>
      <c r="M3722" s="56"/>
      <c r="N3722" t="s">
        <v>1995</v>
      </c>
      <c r="O3722" s="2" t="s">
        <v>203</v>
      </c>
      <c r="P3722" s="2" t="s">
        <v>203</v>
      </c>
      <c r="Q3722" s="2" t="s">
        <v>203</v>
      </c>
      <c r="R3722" t="s">
        <v>203</v>
      </c>
      <c r="S3722" t="s">
        <v>203</v>
      </c>
      <c r="T3722" t="s">
        <v>203</v>
      </c>
      <c r="U3722" s="2" t="s">
        <v>203</v>
      </c>
      <c r="V3722" s="2" t="s">
        <v>203</v>
      </c>
      <c r="W3722" s="8" t="s">
        <v>203</v>
      </c>
      <c r="X3722" s="2" t="s">
        <v>203</v>
      </c>
      <c r="Y3722" s="45"/>
      <c r="AC3722" s="1" t="str">
        <f>IF(Table13[[#This Row],[TCS MP]]&gt;=Table13[[#This Row],[BMP]],IF(Table13[[#This Row],[TCS MP]]&lt;=Table13[[#This Row],[EMP]],"Good","EMP"),"BMP")</f>
        <v>EMP</v>
      </c>
    </row>
    <row r="3723" spans="1:29" ht="24" customHeight="1" x14ac:dyDescent="0.25">
      <c r="A3723" t="s">
        <v>16054</v>
      </c>
      <c r="C3723" t="s">
        <v>203</v>
      </c>
      <c r="D3723" t="s">
        <v>17074</v>
      </c>
      <c r="E3723" t="s">
        <v>16055</v>
      </c>
      <c r="F3723" s="9">
        <f>Table13[[#This Row],[ToMeasure]]-Table13[[#This Row],[FromMeasure]]</f>
        <v>3.8549260000000002E-2</v>
      </c>
      <c r="G3723" s="5" t="s">
        <v>16056</v>
      </c>
      <c r="H3723" s="35">
        <v>0</v>
      </c>
      <c r="I3723" s="56"/>
      <c r="J3723" t="s">
        <v>16057</v>
      </c>
      <c r="K3723" s="58" t="s">
        <v>203</v>
      </c>
      <c r="L3723" s="35">
        <v>3.8549260000000002E-2</v>
      </c>
      <c r="M3723" s="56"/>
      <c r="N3723" t="s">
        <v>16052</v>
      </c>
      <c r="O3723" s="2" t="s">
        <v>203</v>
      </c>
      <c r="P3723" s="2" t="s">
        <v>203</v>
      </c>
      <c r="Q3723" s="2" t="s">
        <v>203</v>
      </c>
      <c r="R3723" t="s">
        <v>203</v>
      </c>
      <c r="S3723" t="s">
        <v>203</v>
      </c>
      <c r="T3723" t="s">
        <v>203</v>
      </c>
      <c r="U3723" s="2" t="s">
        <v>203</v>
      </c>
      <c r="V3723" s="2" t="s">
        <v>203</v>
      </c>
      <c r="W3723" s="8" t="s">
        <v>203</v>
      </c>
      <c r="X3723" s="2" t="s">
        <v>203</v>
      </c>
      <c r="Y3723" s="45"/>
      <c r="AC3723" s="1" t="str">
        <f>IF(Table13[[#This Row],[TCS MP]]&gt;=Table13[[#This Row],[BMP]],IF(Table13[[#This Row],[TCS MP]]&lt;=Table13[[#This Row],[EMP]],"Good","EMP"),"BMP")</f>
        <v>EMP</v>
      </c>
    </row>
    <row r="3724" spans="1:29" ht="24" customHeight="1" x14ac:dyDescent="0.25">
      <c r="A3724" t="s">
        <v>16058</v>
      </c>
      <c r="C3724" t="s">
        <v>203</v>
      </c>
      <c r="D3724" t="s">
        <v>17074</v>
      </c>
      <c r="E3724" t="s">
        <v>16059</v>
      </c>
      <c r="F3724" s="9">
        <f>Table13[[#This Row],[ToMeasure]]-Table13[[#This Row],[FromMeasure]]</f>
        <v>3.9438689999999998E-2</v>
      </c>
      <c r="G3724" s="5" t="s">
        <v>16060</v>
      </c>
      <c r="H3724" s="35">
        <v>0</v>
      </c>
      <c r="I3724" s="56"/>
      <c r="J3724" t="s">
        <v>1996</v>
      </c>
      <c r="K3724" s="58" t="s">
        <v>203</v>
      </c>
      <c r="L3724" s="35">
        <v>3.9438689999999998E-2</v>
      </c>
      <c r="M3724" s="56"/>
      <c r="N3724" t="s">
        <v>5828</v>
      </c>
      <c r="O3724" s="2" t="s">
        <v>203</v>
      </c>
      <c r="P3724" s="2" t="s">
        <v>203</v>
      </c>
      <c r="Q3724" s="2" t="s">
        <v>203</v>
      </c>
      <c r="R3724" t="s">
        <v>203</v>
      </c>
      <c r="S3724" t="s">
        <v>203</v>
      </c>
      <c r="T3724" t="s">
        <v>203</v>
      </c>
      <c r="U3724" s="2" t="s">
        <v>203</v>
      </c>
      <c r="V3724" s="2" t="s">
        <v>203</v>
      </c>
      <c r="W3724" s="8" t="s">
        <v>203</v>
      </c>
      <c r="X3724" s="2" t="s">
        <v>203</v>
      </c>
      <c r="Y3724" s="45"/>
      <c r="AC3724" s="1" t="str">
        <f>IF(Table13[[#This Row],[TCS MP]]&gt;=Table13[[#This Row],[BMP]],IF(Table13[[#This Row],[TCS MP]]&lt;=Table13[[#This Row],[EMP]],"Good","EMP"),"BMP")</f>
        <v>EMP</v>
      </c>
    </row>
    <row r="3725" spans="1:29" ht="24" customHeight="1" x14ac:dyDescent="0.25">
      <c r="A3725" t="s">
        <v>13246</v>
      </c>
      <c r="C3725" t="s">
        <v>203</v>
      </c>
      <c r="D3725" t="s">
        <v>17074</v>
      </c>
      <c r="E3725" t="s">
        <v>13247</v>
      </c>
      <c r="F3725" s="9">
        <f>Table13[[#This Row],[ToMeasure]]-Table13[[#This Row],[FromMeasure]]</f>
        <v>2.9875869999999999E-2</v>
      </c>
      <c r="G3725" s="5" t="s">
        <v>13248</v>
      </c>
      <c r="H3725" s="35">
        <v>0</v>
      </c>
      <c r="I3725" s="56"/>
      <c r="J3725" t="s">
        <v>9890</v>
      </c>
      <c r="K3725" s="58" t="s">
        <v>203</v>
      </c>
      <c r="L3725" s="35">
        <v>2.9875869999999999E-2</v>
      </c>
      <c r="M3725" s="56"/>
      <c r="N3725" t="s">
        <v>1996</v>
      </c>
      <c r="O3725" s="2" t="s">
        <v>203</v>
      </c>
      <c r="P3725" s="2" t="s">
        <v>203</v>
      </c>
      <c r="Q3725" s="2" t="s">
        <v>203</v>
      </c>
      <c r="R3725" t="s">
        <v>203</v>
      </c>
      <c r="S3725" t="s">
        <v>203</v>
      </c>
      <c r="T3725" t="s">
        <v>203</v>
      </c>
      <c r="U3725" s="2" t="s">
        <v>203</v>
      </c>
      <c r="V3725" s="2" t="s">
        <v>203</v>
      </c>
      <c r="W3725" s="8" t="s">
        <v>203</v>
      </c>
      <c r="X3725" s="2" t="s">
        <v>203</v>
      </c>
      <c r="Y3725" s="45"/>
      <c r="AC3725" s="1" t="str">
        <f>IF(Table13[[#This Row],[TCS MP]]&gt;=Table13[[#This Row],[BMP]],IF(Table13[[#This Row],[TCS MP]]&lt;=Table13[[#This Row],[EMP]],"Good","EMP"),"BMP")</f>
        <v>EMP</v>
      </c>
    </row>
    <row r="3726" spans="1:29" ht="24" customHeight="1" x14ac:dyDescent="0.25">
      <c r="A3726" t="s">
        <v>9900</v>
      </c>
      <c r="C3726" t="s">
        <v>203</v>
      </c>
      <c r="D3726" t="s">
        <v>17074</v>
      </c>
      <c r="E3726" t="s">
        <v>9901</v>
      </c>
      <c r="F3726" s="9">
        <f>Table13[[#This Row],[ToMeasure]]-Table13[[#This Row],[FromMeasure]]</f>
        <v>3.5077669999999998E-2</v>
      </c>
      <c r="G3726" s="5" t="s">
        <v>9902</v>
      </c>
      <c r="H3726" s="35">
        <v>0</v>
      </c>
      <c r="I3726" s="56"/>
      <c r="J3726" t="s">
        <v>5827</v>
      </c>
      <c r="K3726" s="58" t="s">
        <v>203</v>
      </c>
      <c r="L3726" s="35">
        <v>3.5077669999999998E-2</v>
      </c>
      <c r="M3726" s="56"/>
      <c r="N3726" t="s">
        <v>1996</v>
      </c>
      <c r="O3726" s="2" t="s">
        <v>203</v>
      </c>
      <c r="P3726" s="2" t="s">
        <v>203</v>
      </c>
      <c r="Q3726" s="2" t="s">
        <v>203</v>
      </c>
      <c r="R3726" t="s">
        <v>203</v>
      </c>
      <c r="S3726" t="s">
        <v>203</v>
      </c>
      <c r="T3726" t="s">
        <v>203</v>
      </c>
      <c r="U3726" s="2" t="s">
        <v>203</v>
      </c>
      <c r="V3726" s="2" t="s">
        <v>203</v>
      </c>
      <c r="W3726" s="8" t="s">
        <v>203</v>
      </c>
      <c r="X3726" s="2" t="s">
        <v>203</v>
      </c>
      <c r="Y3726" s="45"/>
      <c r="AC3726" s="1" t="str">
        <f>IF(Table13[[#This Row],[TCS MP]]&gt;=Table13[[#This Row],[BMP]],IF(Table13[[#This Row],[TCS MP]]&lt;=Table13[[#This Row],[EMP]],"Good","EMP"),"BMP")</f>
        <v>EMP</v>
      </c>
    </row>
    <row r="3727" spans="1:29" ht="24" customHeight="1" x14ac:dyDescent="0.25">
      <c r="A3727" t="s">
        <v>10037</v>
      </c>
      <c r="C3727" t="s">
        <v>203</v>
      </c>
      <c r="D3727" t="s">
        <v>17074</v>
      </c>
      <c r="E3727" t="s">
        <v>10038</v>
      </c>
      <c r="F3727" s="9">
        <f>Table13[[#This Row],[ToMeasure]]-Table13[[#This Row],[FromMeasure]]</f>
        <v>0.12952696</v>
      </c>
      <c r="G3727" s="5" t="s">
        <v>10039</v>
      </c>
      <c r="H3727" s="35">
        <v>0</v>
      </c>
      <c r="I3727" s="56"/>
      <c r="J3727" t="s">
        <v>10040</v>
      </c>
      <c r="K3727" s="58" t="s">
        <v>203</v>
      </c>
      <c r="L3727" s="35">
        <v>0.12952696</v>
      </c>
      <c r="M3727" s="56"/>
      <c r="N3727" t="s">
        <v>2042</v>
      </c>
      <c r="O3727" s="2" t="s">
        <v>203</v>
      </c>
      <c r="P3727" s="2" t="s">
        <v>203</v>
      </c>
      <c r="Q3727" s="2" t="s">
        <v>203</v>
      </c>
      <c r="R3727" t="s">
        <v>203</v>
      </c>
      <c r="S3727" t="s">
        <v>203</v>
      </c>
      <c r="T3727" t="s">
        <v>203</v>
      </c>
      <c r="U3727" s="2" t="s">
        <v>203</v>
      </c>
      <c r="V3727" s="2" t="s">
        <v>203</v>
      </c>
      <c r="W3727" s="8" t="s">
        <v>203</v>
      </c>
      <c r="X3727" s="2" t="s">
        <v>203</v>
      </c>
      <c r="Y3727" s="45"/>
      <c r="AC3727" s="1" t="str">
        <f>IF(Table13[[#This Row],[TCS MP]]&gt;=Table13[[#This Row],[BMP]],IF(Table13[[#This Row],[TCS MP]]&lt;=Table13[[#This Row],[EMP]],"Good","EMP"),"BMP")</f>
        <v>EMP</v>
      </c>
    </row>
    <row r="3728" spans="1:29" ht="24" customHeight="1" x14ac:dyDescent="0.25">
      <c r="A3728" t="s">
        <v>10044</v>
      </c>
      <c r="C3728" t="s">
        <v>203</v>
      </c>
      <c r="D3728" t="s">
        <v>17074</v>
      </c>
      <c r="E3728" t="s">
        <v>10045</v>
      </c>
      <c r="F3728" s="9">
        <f>Table13[[#This Row],[ToMeasure]]-Table13[[#This Row],[FromMeasure]]</f>
        <v>4.383128E-2</v>
      </c>
      <c r="G3728" s="5" t="s">
        <v>10046</v>
      </c>
      <c r="H3728" s="35">
        <v>0</v>
      </c>
      <c r="I3728" s="56"/>
      <c r="J3728" t="s">
        <v>1171</v>
      </c>
      <c r="K3728" s="58" t="s">
        <v>203</v>
      </c>
      <c r="L3728" s="35">
        <v>4.383128E-2</v>
      </c>
      <c r="M3728" s="56"/>
      <c r="N3728" t="s">
        <v>10047</v>
      </c>
      <c r="O3728" s="2" t="s">
        <v>203</v>
      </c>
      <c r="P3728" s="2" t="s">
        <v>203</v>
      </c>
      <c r="Q3728" s="2">
        <v>641</v>
      </c>
      <c r="R3728" t="s">
        <v>10048</v>
      </c>
      <c r="S3728" t="s">
        <v>203</v>
      </c>
      <c r="T3728">
        <v>53</v>
      </c>
      <c r="U3728" s="2" t="s">
        <v>203</v>
      </c>
      <c r="V3728" s="2" t="s">
        <v>203</v>
      </c>
      <c r="W3728" s="8" t="s">
        <v>203</v>
      </c>
      <c r="X3728" s="2">
        <v>1090</v>
      </c>
      <c r="Y3728" s="45"/>
      <c r="AC3728" s="1" t="str">
        <f>IF(Table13[[#This Row],[TCS MP]]&gt;=Table13[[#This Row],[BMP]],IF(Table13[[#This Row],[TCS MP]]&lt;=Table13[[#This Row],[EMP]],"Good","EMP"),"BMP")</f>
        <v>EMP</v>
      </c>
    </row>
    <row r="3729" spans="1:29" ht="24" customHeight="1" x14ac:dyDescent="0.25">
      <c r="A3729" t="s">
        <v>5852</v>
      </c>
      <c r="B3729" t="s">
        <v>18070</v>
      </c>
      <c r="C3729">
        <v>4064</v>
      </c>
      <c r="D3729" t="s">
        <v>17074</v>
      </c>
      <c r="E3729" t="s">
        <v>308</v>
      </c>
      <c r="F3729" s="9">
        <f>Table13[[#This Row],[ToMeasure]]-Table13[[#This Row],[FromMeasure]]</f>
        <v>0.1677615600000002</v>
      </c>
      <c r="G3729" s="5" t="s">
        <v>306</v>
      </c>
      <c r="H3729" s="35">
        <v>3.87883179</v>
      </c>
      <c r="I3729" s="56"/>
      <c r="J3729" t="s">
        <v>2156</v>
      </c>
      <c r="K3729" s="58" t="s">
        <v>203</v>
      </c>
      <c r="L3729" s="35">
        <v>4.0465933500000002</v>
      </c>
      <c r="M3729" s="56"/>
      <c r="N3729" t="s">
        <v>2158</v>
      </c>
      <c r="O3729" s="2">
        <v>9791</v>
      </c>
      <c r="P3729" s="2">
        <v>15572</v>
      </c>
      <c r="Q3729" s="2">
        <v>25363</v>
      </c>
      <c r="R3729" t="s">
        <v>5853</v>
      </c>
      <c r="S3729">
        <v>9</v>
      </c>
      <c r="T3729">
        <v>52</v>
      </c>
      <c r="U3729" s="2">
        <v>1208</v>
      </c>
      <c r="V3729" s="2">
        <v>306</v>
      </c>
      <c r="W3729" s="8">
        <v>5.9693253952608133E-2</v>
      </c>
      <c r="X3729" s="2">
        <v>62529</v>
      </c>
      <c r="Y3729" s="45"/>
      <c r="AC3729" s="1" t="str">
        <f>IF(Table13[[#This Row],[TCS MP]]&gt;=Table13[[#This Row],[BMP]],IF(Table13[[#This Row],[TCS MP]]&lt;=Table13[[#This Row],[EMP]],"Good","EMP"),"BMP")</f>
        <v>EMP</v>
      </c>
    </row>
    <row r="3730" spans="1:29" ht="24" customHeight="1" x14ac:dyDescent="0.25">
      <c r="A3730" t="s">
        <v>5854</v>
      </c>
      <c r="B3730" t="s">
        <v>19071</v>
      </c>
      <c r="C3730">
        <v>4064</v>
      </c>
      <c r="D3730" t="s">
        <v>17074</v>
      </c>
      <c r="E3730" t="s">
        <v>308</v>
      </c>
      <c r="F3730" s="9">
        <f>Table13[[#This Row],[ToMeasure]]-Table13[[#This Row],[FromMeasure]]</f>
        <v>0.10470915999999963</v>
      </c>
      <c r="G3730" s="5" t="s">
        <v>306</v>
      </c>
      <c r="H3730" s="35">
        <v>4.0465933500000002</v>
      </c>
      <c r="I3730" s="56"/>
      <c r="J3730" t="s">
        <v>2156</v>
      </c>
      <c r="K3730" s="58" t="s">
        <v>203</v>
      </c>
      <c r="L3730" s="35">
        <v>4.1513025099999998</v>
      </c>
      <c r="M3730" s="56"/>
      <c r="N3730" t="s">
        <v>2158</v>
      </c>
      <c r="O3730" s="2">
        <v>7069</v>
      </c>
      <c r="P3730" s="2">
        <v>11243</v>
      </c>
      <c r="Q3730" s="2">
        <v>18312</v>
      </c>
      <c r="R3730" t="s">
        <v>5855</v>
      </c>
      <c r="S3730">
        <v>10</v>
      </c>
      <c r="T3730">
        <v>65</v>
      </c>
      <c r="U3730" s="2">
        <v>234</v>
      </c>
      <c r="V3730" s="2">
        <v>194</v>
      </c>
      <c r="W3730" s="8">
        <v>2.3372651813018785E-2</v>
      </c>
      <c r="X3730" s="2">
        <v>46036</v>
      </c>
      <c r="Y3730" s="45"/>
      <c r="AC3730" s="1" t="str">
        <f>IF(Table13[[#This Row],[TCS MP]]&gt;=Table13[[#This Row],[BMP]],IF(Table13[[#This Row],[TCS MP]]&lt;=Table13[[#This Row],[EMP]],"Good","EMP"),"BMP")</f>
        <v>EMP</v>
      </c>
    </row>
    <row r="3731" spans="1:29" ht="24" customHeight="1" x14ac:dyDescent="0.25">
      <c r="A3731" t="s">
        <v>13272</v>
      </c>
      <c r="B3731" t="s">
        <v>17086</v>
      </c>
      <c r="C3731" t="s">
        <v>26014</v>
      </c>
      <c r="D3731" t="s">
        <v>17074</v>
      </c>
      <c r="E3731" t="s">
        <v>308</v>
      </c>
      <c r="F3731" s="9">
        <f>Table13[[#This Row],[ToMeasure]]-Table13[[#This Row],[FromMeasure]]</f>
        <v>0.37379354000000031</v>
      </c>
      <c r="G3731" s="5" t="s">
        <v>306</v>
      </c>
      <c r="H3731" s="35">
        <v>4.1513025099999998</v>
      </c>
      <c r="I3731" s="56"/>
      <c r="J3731" t="s">
        <v>2156</v>
      </c>
      <c r="K3731" s="58" t="s">
        <v>203</v>
      </c>
      <c r="L3731" s="35">
        <v>4.5250960500000001</v>
      </c>
      <c r="M3731" s="56"/>
      <c r="N3731" t="s">
        <v>2158</v>
      </c>
      <c r="O3731" s="2">
        <v>10773</v>
      </c>
      <c r="P3731" s="2">
        <v>10688</v>
      </c>
      <c r="Q3731" s="2">
        <v>21461</v>
      </c>
      <c r="R3731" t="s">
        <v>13273</v>
      </c>
      <c r="S3731">
        <v>10</v>
      </c>
      <c r="T3731">
        <v>51</v>
      </c>
      <c r="U3731" s="2">
        <v>234</v>
      </c>
      <c r="V3731" s="2">
        <v>194</v>
      </c>
      <c r="W3731" s="8">
        <v>1.9943152695587343E-2</v>
      </c>
      <c r="X3731" s="2">
        <v>53952</v>
      </c>
      <c r="Y3731" s="45"/>
      <c r="AC3731" s="1" t="str">
        <f>IF(Table13[[#This Row],[TCS MP]]&gt;=Table13[[#This Row],[BMP]],IF(Table13[[#This Row],[TCS MP]]&lt;=Table13[[#This Row],[EMP]],"Good","EMP"),"BMP")</f>
        <v>EMP</v>
      </c>
    </row>
    <row r="3732" spans="1:29" ht="24" customHeight="1" x14ac:dyDescent="0.25">
      <c r="A3732" t="s">
        <v>5857</v>
      </c>
      <c r="C3732" t="s">
        <v>203</v>
      </c>
      <c r="D3732" t="s">
        <v>17074</v>
      </c>
      <c r="E3732" t="s">
        <v>5858</v>
      </c>
      <c r="F3732" s="9">
        <f>Table13[[#This Row],[ToMeasure]]-Table13[[#This Row],[FromMeasure]]</f>
        <v>3.1486399999999998E-2</v>
      </c>
      <c r="G3732" s="5" t="s">
        <v>5859</v>
      </c>
      <c r="H3732" s="35">
        <v>0</v>
      </c>
      <c r="I3732" s="56"/>
      <c r="J3732" t="s">
        <v>306</v>
      </c>
      <c r="K3732" s="58" t="s">
        <v>203</v>
      </c>
      <c r="L3732" s="35">
        <v>3.1486399999999998E-2</v>
      </c>
      <c r="M3732" s="56"/>
      <c r="N3732" t="s">
        <v>1201</v>
      </c>
      <c r="O3732" s="2" t="s">
        <v>203</v>
      </c>
      <c r="P3732" s="2" t="s">
        <v>203</v>
      </c>
      <c r="Q3732" s="2">
        <v>3497</v>
      </c>
      <c r="R3732" t="s">
        <v>5860</v>
      </c>
      <c r="S3732" t="s">
        <v>203</v>
      </c>
      <c r="T3732" t="s">
        <v>203</v>
      </c>
      <c r="U3732" s="2" t="s">
        <v>203</v>
      </c>
      <c r="V3732" s="2" t="s">
        <v>203</v>
      </c>
      <c r="W3732" s="8" t="s">
        <v>203</v>
      </c>
      <c r="X3732" s="2">
        <v>9967</v>
      </c>
      <c r="Y3732" s="45"/>
      <c r="AC3732" s="1" t="str">
        <f>IF(Table13[[#This Row],[TCS MP]]&gt;=Table13[[#This Row],[BMP]],IF(Table13[[#This Row],[TCS MP]]&lt;=Table13[[#This Row],[EMP]],"Good","EMP"),"BMP")</f>
        <v>EMP</v>
      </c>
    </row>
    <row r="3733" spans="1:29" ht="24" customHeight="1" x14ac:dyDescent="0.25">
      <c r="A3733" t="s">
        <v>5861</v>
      </c>
      <c r="B3733" t="s">
        <v>19917</v>
      </c>
      <c r="C3733">
        <v>5444</v>
      </c>
      <c r="D3733" t="s">
        <v>17074</v>
      </c>
      <c r="E3733" t="s">
        <v>2171</v>
      </c>
      <c r="F3733" s="9">
        <f>Table13[[#This Row],[ToMeasure]]-Table13[[#This Row],[FromMeasure]]</f>
        <v>0.22289924999999999</v>
      </c>
      <c r="G3733" s="5" t="s">
        <v>706</v>
      </c>
      <c r="H3733" s="35">
        <v>0</v>
      </c>
      <c r="I3733" s="56"/>
      <c r="J3733" t="s">
        <v>2414</v>
      </c>
      <c r="K3733" s="58" t="s">
        <v>203</v>
      </c>
      <c r="L3733" s="35">
        <v>0.22289924999999999</v>
      </c>
      <c r="M3733" s="56"/>
      <c r="N3733" t="s">
        <v>2172</v>
      </c>
      <c r="O3733" s="2">
        <v>1124</v>
      </c>
      <c r="P3733" s="2">
        <v>8693</v>
      </c>
      <c r="Q3733" s="2">
        <v>9817</v>
      </c>
      <c r="R3733" t="s">
        <v>5862</v>
      </c>
      <c r="S3733">
        <v>10</v>
      </c>
      <c r="T3733">
        <v>91</v>
      </c>
      <c r="U3733" s="2">
        <v>22</v>
      </c>
      <c r="V3733" s="2">
        <v>4</v>
      </c>
      <c r="W3733" s="8">
        <v>2.6484669450952429E-3</v>
      </c>
      <c r="X3733" s="2">
        <v>29451</v>
      </c>
      <c r="Y3733" s="45"/>
      <c r="AC3733" s="1" t="str">
        <f>IF(Table13[[#This Row],[TCS MP]]&gt;=Table13[[#This Row],[BMP]],IF(Table13[[#This Row],[TCS MP]]&lt;=Table13[[#This Row],[EMP]],"Good","EMP"),"BMP")</f>
        <v>EMP</v>
      </c>
    </row>
    <row r="3734" spans="1:29" ht="24" customHeight="1" x14ac:dyDescent="0.25">
      <c r="A3734" t="s">
        <v>13282</v>
      </c>
      <c r="B3734" t="s">
        <v>18855</v>
      </c>
      <c r="C3734">
        <v>3571</v>
      </c>
      <c r="D3734" t="s">
        <v>17074</v>
      </c>
      <c r="E3734" t="s">
        <v>13283</v>
      </c>
      <c r="F3734" s="9">
        <f>Table13[[#This Row],[ToMeasure]]-Table13[[#This Row],[FromMeasure]]</f>
        <v>0.64165411000000006</v>
      </c>
      <c r="G3734" s="5" t="s">
        <v>13284</v>
      </c>
      <c r="H3734" s="35">
        <v>0</v>
      </c>
      <c r="I3734" s="56"/>
      <c r="J3734" t="s">
        <v>478</v>
      </c>
      <c r="K3734" s="58" t="s">
        <v>203</v>
      </c>
      <c r="L3734" s="35">
        <v>0.64165411000000006</v>
      </c>
      <c r="M3734" s="56"/>
      <c r="N3734" t="s">
        <v>156</v>
      </c>
      <c r="O3734" s="2">
        <v>19991</v>
      </c>
      <c r="P3734" s="2">
        <v>0</v>
      </c>
      <c r="Q3734" s="2">
        <v>19991</v>
      </c>
      <c r="R3734" t="s">
        <v>13285</v>
      </c>
      <c r="S3734">
        <v>9</v>
      </c>
      <c r="T3734" t="s">
        <v>203</v>
      </c>
      <c r="U3734" s="2">
        <v>599</v>
      </c>
      <c r="V3734" s="2">
        <v>2318</v>
      </c>
      <c r="W3734" s="8">
        <v>0.14591566204792156</v>
      </c>
      <c r="X3734" s="2">
        <v>27440</v>
      </c>
      <c r="Y3734" s="45"/>
      <c r="AC3734" s="1" t="str">
        <f>IF(Table13[[#This Row],[TCS MP]]&gt;=Table13[[#This Row],[BMP]],IF(Table13[[#This Row],[TCS MP]]&lt;=Table13[[#This Row],[EMP]],"Good","EMP"),"BMP")</f>
        <v>EMP</v>
      </c>
    </row>
    <row r="3735" spans="1:29" ht="24" customHeight="1" x14ac:dyDescent="0.25">
      <c r="A3735" t="s">
        <v>10059</v>
      </c>
      <c r="C3735">
        <v>8721</v>
      </c>
      <c r="D3735" t="s">
        <v>17074</v>
      </c>
      <c r="E3735" t="s">
        <v>10060</v>
      </c>
      <c r="F3735" s="9">
        <f>Table13[[#This Row],[ToMeasure]]-Table13[[#This Row],[FromMeasure]]</f>
        <v>0.72770639000000004</v>
      </c>
      <c r="G3735" s="5" t="s">
        <v>10061</v>
      </c>
      <c r="H3735" s="35">
        <v>0</v>
      </c>
      <c r="I3735" s="56"/>
      <c r="J3735" t="s">
        <v>478</v>
      </c>
      <c r="K3735" s="58" t="s">
        <v>203</v>
      </c>
      <c r="L3735" s="35">
        <v>0.72770639000000004</v>
      </c>
      <c r="M3735" s="56"/>
      <c r="N3735" t="s">
        <v>5872</v>
      </c>
      <c r="O3735" s="2">
        <v>8770</v>
      </c>
      <c r="P3735" s="2">
        <v>0</v>
      </c>
      <c r="Q3735" s="2">
        <v>8770</v>
      </c>
      <c r="R3735" t="s">
        <v>10062</v>
      </c>
      <c r="S3735">
        <v>9</v>
      </c>
      <c r="T3735" t="s">
        <v>203</v>
      </c>
      <c r="U3735" s="2">
        <v>369</v>
      </c>
      <c r="V3735" s="2">
        <v>547</v>
      </c>
      <c r="W3735" s="8">
        <v>0.10444697833523375</v>
      </c>
      <c r="X3735" s="2">
        <v>13804</v>
      </c>
      <c r="Y3735" s="45"/>
      <c r="AC3735" s="1" t="str">
        <f>IF(Table13[[#This Row],[TCS MP]]&gt;=Table13[[#This Row],[BMP]],IF(Table13[[#This Row],[TCS MP]]&lt;=Table13[[#This Row],[EMP]],"Good","EMP"),"BMP")</f>
        <v>EMP</v>
      </c>
    </row>
    <row r="3736" spans="1:29" ht="24" customHeight="1" x14ac:dyDescent="0.25">
      <c r="A3736" t="s">
        <v>10063</v>
      </c>
      <c r="B3736" t="s">
        <v>18857</v>
      </c>
      <c r="C3736">
        <v>3573</v>
      </c>
      <c r="D3736" t="s">
        <v>17074</v>
      </c>
      <c r="E3736" t="s">
        <v>10064</v>
      </c>
      <c r="F3736" s="9">
        <f>Table13[[#This Row],[ToMeasure]]-Table13[[#This Row],[FromMeasure]]</f>
        <v>1.28132011</v>
      </c>
      <c r="G3736" s="5" t="s">
        <v>10065</v>
      </c>
      <c r="H3736" s="35">
        <v>0</v>
      </c>
      <c r="I3736" s="56"/>
      <c r="J3736" t="s">
        <v>10066</v>
      </c>
      <c r="K3736" s="58" t="s">
        <v>203</v>
      </c>
      <c r="L3736" s="35">
        <v>1.28132011</v>
      </c>
      <c r="M3736" s="56"/>
      <c r="N3736" t="s">
        <v>156</v>
      </c>
      <c r="O3736" s="2">
        <v>7623</v>
      </c>
      <c r="P3736" s="2">
        <v>0</v>
      </c>
      <c r="Q3736" s="2">
        <v>7623</v>
      </c>
      <c r="R3736" t="s">
        <v>10067</v>
      </c>
      <c r="S3736">
        <v>10</v>
      </c>
      <c r="T3736" t="s">
        <v>203</v>
      </c>
      <c r="U3736" s="2">
        <v>598</v>
      </c>
      <c r="V3736" s="2">
        <v>2315</v>
      </c>
      <c r="W3736" s="8">
        <v>0.38213301849665487</v>
      </c>
      <c r="X3736" s="2">
        <v>10464</v>
      </c>
      <c r="Y3736" s="45"/>
      <c r="AC3736" s="1" t="str">
        <f>IF(Table13[[#This Row],[TCS MP]]&gt;=Table13[[#This Row],[BMP]],IF(Table13[[#This Row],[TCS MP]]&lt;=Table13[[#This Row],[EMP]],"Good","EMP"),"BMP")</f>
        <v>EMP</v>
      </c>
    </row>
    <row r="3737" spans="1:29" ht="24" customHeight="1" x14ac:dyDescent="0.25">
      <c r="A3737" t="s">
        <v>5870</v>
      </c>
      <c r="C3737">
        <v>8723</v>
      </c>
      <c r="D3737" t="s">
        <v>17074</v>
      </c>
      <c r="E3737" t="s">
        <v>5871</v>
      </c>
      <c r="F3737" s="9">
        <f>Table13[[#This Row],[ToMeasure]]-Table13[[#This Row],[FromMeasure]]</f>
        <v>0.67184851999999995</v>
      </c>
      <c r="G3737" s="5" t="s">
        <v>5872</v>
      </c>
      <c r="H3737" s="35">
        <v>0</v>
      </c>
      <c r="I3737" s="56"/>
      <c r="J3737" t="s">
        <v>2602</v>
      </c>
      <c r="K3737" s="58" t="s">
        <v>203</v>
      </c>
      <c r="L3737" s="35">
        <v>0.67184851999999995</v>
      </c>
      <c r="M3737" s="56"/>
      <c r="N3737" t="s">
        <v>647</v>
      </c>
      <c r="O3737" s="2">
        <v>8770</v>
      </c>
      <c r="P3737" s="2">
        <v>0</v>
      </c>
      <c r="Q3737" s="2">
        <v>8770</v>
      </c>
      <c r="R3737" t="s">
        <v>10062</v>
      </c>
      <c r="S3737" t="s">
        <v>203</v>
      </c>
      <c r="T3737" t="s">
        <v>203</v>
      </c>
      <c r="U3737" s="2" t="s">
        <v>203</v>
      </c>
      <c r="V3737" s="2" t="s">
        <v>203</v>
      </c>
      <c r="W3737" s="8" t="s">
        <v>203</v>
      </c>
      <c r="X3737" s="2">
        <v>12038</v>
      </c>
      <c r="Y3737" s="45"/>
      <c r="AC3737" s="1" t="str">
        <f>IF(Table13[[#This Row],[TCS MP]]&gt;=Table13[[#This Row],[BMP]],IF(Table13[[#This Row],[TCS MP]]&lt;=Table13[[#This Row],[EMP]],"Good","EMP"),"BMP")</f>
        <v>EMP</v>
      </c>
    </row>
    <row r="3738" spans="1:29" ht="24" customHeight="1" x14ac:dyDescent="0.25">
      <c r="A3738" t="s">
        <v>10068</v>
      </c>
      <c r="B3738" t="s">
        <v>21324</v>
      </c>
      <c r="C3738">
        <v>8600</v>
      </c>
      <c r="D3738" t="s">
        <v>17074</v>
      </c>
      <c r="E3738" t="s">
        <v>10069</v>
      </c>
      <c r="F3738" s="9">
        <f>Table13[[#This Row],[ToMeasure]]-Table13[[#This Row],[FromMeasure]]</f>
        <v>0.37030160000000001</v>
      </c>
      <c r="G3738" s="5" t="s">
        <v>10070</v>
      </c>
      <c r="H3738" s="35">
        <v>0</v>
      </c>
      <c r="I3738" s="56"/>
      <c r="J3738" t="s">
        <v>129</v>
      </c>
      <c r="K3738" s="58" t="s">
        <v>203</v>
      </c>
      <c r="L3738" s="35">
        <v>0.37030160000000001</v>
      </c>
      <c r="M3738" s="56"/>
      <c r="N3738" t="s">
        <v>2602</v>
      </c>
      <c r="O3738" s="2">
        <v>1982</v>
      </c>
      <c r="P3738" s="2">
        <v>0</v>
      </c>
      <c r="Q3738" s="2">
        <v>1982</v>
      </c>
      <c r="R3738" t="s">
        <v>10071</v>
      </c>
      <c r="S3738">
        <v>13</v>
      </c>
      <c r="T3738">
        <v>100</v>
      </c>
      <c r="U3738" s="2">
        <v>61</v>
      </c>
      <c r="V3738" s="2">
        <v>236</v>
      </c>
      <c r="W3738" s="8">
        <v>0.14984863773965693</v>
      </c>
      <c r="X3738" s="2">
        <v>2516</v>
      </c>
      <c r="Y3738" s="45"/>
      <c r="AC3738" s="1" t="str">
        <f>IF(Table13[[#This Row],[TCS MP]]&gt;=Table13[[#This Row],[BMP]],IF(Table13[[#This Row],[TCS MP]]&lt;=Table13[[#This Row],[EMP]],"Good","EMP"),"BMP")</f>
        <v>EMP</v>
      </c>
    </row>
    <row r="3739" spans="1:29" ht="24" customHeight="1" x14ac:dyDescent="0.25">
      <c r="A3739" t="s">
        <v>9928</v>
      </c>
      <c r="B3739" t="s">
        <v>21325</v>
      </c>
      <c r="C3739">
        <v>8601</v>
      </c>
      <c r="D3739" t="s">
        <v>17074</v>
      </c>
      <c r="E3739" t="s">
        <v>9929</v>
      </c>
      <c r="F3739" s="9">
        <f>Table13[[#This Row],[ToMeasure]]-Table13[[#This Row],[FromMeasure]]</f>
        <v>0.32528372</v>
      </c>
      <c r="G3739" s="5" t="s">
        <v>9930</v>
      </c>
      <c r="H3739" s="35">
        <v>0</v>
      </c>
      <c r="I3739" s="56"/>
      <c r="J3739" t="s">
        <v>2182</v>
      </c>
      <c r="K3739" s="58" t="s">
        <v>203</v>
      </c>
      <c r="L3739" s="35">
        <v>0.32528372</v>
      </c>
      <c r="M3739" s="56"/>
      <c r="N3739" t="s">
        <v>478</v>
      </c>
      <c r="O3739" s="2">
        <v>2274</v>
      </c>
      <c r="P3739" s="2">
        <v>0</v>
      </c>
      <c r="Q3739" s="2">
        <v>2274</v>
      </c>
      <c r="R3739" t="s">
        <v>9931</v>
      </c>
      <c r="S3739">
        <v>14</v>
      </c>
      <c r="T3739">
        <v>100</v>
      </c>
      <c r="U3739" s="2">
        <v>68</v>
      </c>
      <c r="V3739" s="2">
        <v>268</v>
      </c>
      <c r="W3739" s="8">
        <v>0.14775725593667546</v>
      </c>
      <c r="X3739" s="2">
        <v>2887</v>
      </c>
      <c r="Y3739" s="45"/>
      <c r="AC3739" s="1" t="str">
        <f>IF(Table13[[#This Row],[TCS MP]]&gt;=Table13[[#This Row],[BMP]],IF(Table13[[#This Row],[TCS MP]]&lt;=Table13[[#This Row],[EMP]],"Good","EMP"),"BMP")</f>
        <v>EMP</v>
      </c>
    </row>
    <row r="3740" spans="1:29" ht="24" customHeight="1" x14ac:dyDescent="0.25">
      <c r="A3740" t="s">
        <v>13286</v>
      </c>
      <c r="B3740" t="s">
        <v>21327</v>
      </c>
      <c r="C3740">
        <v>8603</v>
      </c>
      <c r="D3740" t="s">
        <v>17074</v>
      </c>
      <c r="E3740" t="s">
        <v>13287</v>
      </c>
      <c r="F3740" s="9">
        <f>Table13[[#This Row],[ToMeasure]]-Table13[[#This Row],[FromMeasure]]</f>
        <v>0.29257846999999998</v>
      </c>
      <c r="G3740" s="5" t="s">
        <v>13288</v>
      </c>
      <c r="H3740" s="35">
        <v>0</v>
      </c>
      <c r="I3740" s="56"/>
      <c r="J3740" t="s">
        <v>478</v>
      </c>
      <c r="K3740" s="58" t="s">
        <v>203</v>
      </c>
      <c r="L3740" s="35">
        <v>0.29257846999999998</v>
      </c>
      <c r="M3740" s="56"/>
      <c r="N3740" t="s">
        <v>13289</v>
      </c>
      <c r="O3740" s="2">
        <v>2465</v>
      </c>
      <c r="P3740" s="2">
        <v>0</v>
      </c>
      <c r="Q3740" s="2">
        <v>2465</v>
      </c>
      <c r="R3740" t="s">
        <v>13290</v>
      </c>
      <c r="S3740">
        <v>12</v>
      </c>
      <c r="T3740" t="s">
        <v>203</v>
      </c>
      <c r="U3740" s="2">
        <v>68</v>
      </c>
      <c r="V3740" s="2">
        <v>266</v>
      </c>
      <c r="W3740" s="8">
        <v>0.13549695740365111</v>
      </c>
      <c r="X3740" s="2">
        <v>3129</v>
      </c>
      <c r="Y3740" s="45"/>
      <c r="AC3740" s="1" t="str">
        <f>IF(Table13[[#This Row],[TCS MP]]&gt;=Table13[[#This Row],[BMP]],IF(Table13[[#This Row],[TCS MP]]&lt;=Table13[[#This Row],[EMP]],"Good","EMP"),"BMP")</f>
        <v>EMP</v>
      </c>
    </row>
    <row r="3741" spans="1:29" ht="24" customHeight="1" x14ac:dyDescent="0.25">
      <c r="A3741" t="s">
        <v>9932</v>
      </c>
      <c r="B3741" t="s">
        <v>21329</v>
      </c>
      <c r="C3741">
        <v>8605</v>
      </c>
      <c r="D3741" t="s">
        <v>17074</v>
      </c>
      <c r="E3741" t="s">
        <v>9933</v>
      </c>
      <c r="F3741" s="9">
        <f>Table13[[#This Row],[ToMeasure]]-Table13[[#This Row],[FromMeasure]]</f>
        <v>0.30339516</v>
      </c>
      <c r="G3741" s="5" t="s">
        <v>5876</v>
      </c>
      <c r="H3741" s="35">
        <v>0</v>
      </c>
      <c r="I3741" s="56"/>
      <c r="J3741" t="s">
        <v>5875</v>
      </c>
      <c r="K3741" s="58" t="s">
        <v>203</v>
      </c>
      <c r="L3741" s="35">
        <v>0.30339516</v>
      </c>
      <c r="M3741" s="56"/>
      <c r="N3741" t="s">
        <v>2602</v>
      </c>
      <c r="O3741" s="2">
        <v>2773</v>
      </c>
      <c r="P3741" s="2">
        <v>0</v>
      </c>
      <c r="Q3741" s="2">
        <v>2773</v>
      </c>
      <c r="R3741" t="s">
        <v>9934</v>
      </c>
      <c r="S3741">
        <v>10</v>
      </c>
      <c r="T3741" t="s">
        <v>203</v>
      </c>
      <c r="U3741" s="2">
        <v>86</v>
      </c>
      <c r="V3741" s="2">
        <v>331</v>
      </c>
      <c r="W3741" s="8">
        <v>0.15037865128020195</v>
      </c>
      <c r="X3741" s="2">
        <v>3520</v>
      </c>
      <c r="Y3741" s="45"/>
      <c r="AC3741" s="1" t="str">
        <f>IF(Table13[[#This Row],[TCS MP]]&gt;=Table13[[#This Row],[BMP]],IF(Table13[[#This Row],[TCS MP]]&lt;=Table13[[#This Row],[EMP]],"Good","EMP"),"BMP")</f>
        <v>EMP</v>
      </c>
    </row>
    <row r="3742" spans="1:29" ht="24" customHeight="1" x14ac:dyDescent="0.25">
      <c r="A3742" t="s">
        <v>13291</v>
      </c>
      <c r="B3742" t="s">
        <v>21328</v>
      </c>
      <c r="C3742">
        <v>8604</v>
      </c>
      <c r="D3742" t="s">
        <v>17074</v>
      </c>
      <c r="E3742" t="s">
        <v>13292</v>
      </c>
      <c r="F3742" s="9">
        <f>Table13[[#This Row],[ToMeasure]]-Table13[[#This Row],[FromMeasure]]</f>
        <v>0.27027769000000001</v>
      </c>
      <c r="G3742" s="5" t="s">
        <v>13289</v>
      </c>
      <c r="H3742" s="35">
        <v>0</v>
      </c>
      <c r="I3742" s="56"/>
      <c r="J3742" t="s">
        <v>13288</v>
      </c>
      <c r="K3742" s="58" t="s">
        <v>203</v>
      </c>
      <c r="L3742" s="35">
        <v>0.27027769000000001</v>
      </c>
      <c r="M3742" s="56"/>
      <c r="N3742" t="s">
        <v>478</v>
      </c>
      <c r="O3742" s="2">
        <v>3410</v>
      </c>
      <c r="P3742" s="2">
        <v>0</v>
      </c>
      <c r="Q3742" s="2">
        <v>3410</v>
      </c>
      <c r="R3742" t="s">
        <v>13293</v>
      </c>
      <c r="S3742">
        <v>10</v>
      </c>
      <c r="T3742" t="s">
        <v>203</v>
      </c>
      <c r="U3742" s="2">
        <v>103</v>
      </c>
      <c r="V3742" s="2">
        <v>403</v>
      </c>
      <c r="W3742" s="8">
        <v>0.14838709677419354</v>
      </c>
      <c r="X3742" s="2">
        <v>4329</v>
      </c>
      <c r="Y3742" s="45"/>
      <c r="AC3742" s="1" t="str">
        <f>IF(Table13[[#This Row],[TCS MP]]&gt;=Table13[[#This Row],[BMP]],IF(Table13[[#This Row],[TCS MP]]&lt;=Table13[[#This Row],[EMP]],"Good","EMP"),"BMP")</f>
        <v>EMP</v>
      </c>
    </row>
    <row r="3743" spans="1:29" ht="24" customHeight="1" x14ac:dyDescent="0.25">
      <c r="A3743" t="s">
        <v>5873</v>
      </c>
      <c r="B3743" t="s">
        <v>21330</v>
      </c>
      <c r="C3743">
        <v>8606</v>
      </c>
      <c r="D3743" t="s">
        <v>17074</v>
      </c>
      <c r="E3743" t="s">
        <v>5874</v>
      </c>
      <c r="F3743" s="9">
        <f>Table13[[#This Row],[ToMeasure]]-Table13[[#This Row],[FromMeasure]]</f>
        <v>0.25295688</v>
      </c>
      <c r="G3743" s="5" t="s">
        <v>5875</v>
      </c>
      <c r="H3743" s="35">
        <v>0</v>
      </c>
      <c r="I3743" s="56"/>
      <c r="J3743" t="s">
        <v>2602</v>
      </c>
      <c r="K3743" s="58" t="s">
        <v>203</v>
      </c>
      <c r="L3743" s="35">
        <v>0.25295688</v>
      </c>
      <c r="M3743" s="56"/>
      <c r="N3743" t="s">
        <v>5876</v>
      </c>
      <c r="O3743" s="2">
        <v>2216</v>
      </c>
      <c r="P3743" s="2">
        <v>0</v>
      </c>
      <c r="Q3743" s="2">
        <v>2216</v>
      </c>
      <c r="R3743" t="s">
        <v>5877</v>
      </c>
      <c r="S3743">
        <v>11</v>
      </c>
      <c r="T3743" t="s">
        <v>203</v>
      </c>
      <c r="U3743" s="2">
        <v>68</v>
      </c>
      <c r="V3743" s="2">
        <v>264</v>
      </c>
      <c r="W3743" s="8">
        <v>0.14981949458483754</v>
      </c>
      <c r="X3743" s="2">
        <v>2813</v>
      </c>
      <c r="Y3743" s="45"/>
      <c r="AC3743" s="1" t="str">
        <f>IF(Table13[[#This Row],[TCS MP]]&gt;=Table13[[#This Row],[BMP]],IF(Table13[[#This Row],[TCS MP]]&lt;=Table13[[#This Row],[EMP]],"Good","EMP"),"BMP")</f>
        <v>EMP</v>
      </c>
    </row>
    <row r="3744" spans="1:29" ht="24" customHeight="1" x14ac:dyDescent="0.25">
      <c r="A3744" t="s">
        <v>13294</v>
      </c>
      <c r="B3744" t="s">
        <v>21332</v>
      </c>
      <c r="C3744">
        <v>8608</v>
      </c>
      <c r="D3744" t="s">
        <v>17074</v>
      </c>
      <c r="E3744" t="s">
        <v>13295</v>
      </c>
      <c r="F3744" s="9">
        <f>Table13[[#This Row],[ToMeasure]]-Table13[[#This Row],[FromMeasure]]</f>
        <v>0.26320091000000001</v>
      </c>
      <c r="G3744" s="5" t="s">
        <v>9938</v>
      </c>
      <c r="H3744" s="35">
        <v>0</v>
      </c>
      <c r="I3744" s="56"/>
      <c r="J3744" t="s">
        <v>478</v>
      </c>
      <c r="K3744" s="58" t="s">
        <v>203</v>
      </c>
      <c r="L3744" s="35">
        <v>0.26320091000000001</v>
      </c>
      <c r="M3744" s="56"/>
      <c r="N3744" t="s">
        <v>9937</v>
      </c>
      <c r="O3744" s="2">
        <v>1885</v>
      </c>
      <c r="P3744" s="2">
        <v>0</v>
      </c>
      <c r="Q3744" s="2">
        <v>1885</v>
      </c>
      <c r="R3744" t="s">
        <v>13296</v>
      </c>
      <c r="S3744">
        <v>11</v>
      </c>
      <c r="T3744" t="s">
        <v>203</v>
      </c>
      <c r="U3744" s="2">
        <v>58</v>
      </c>
      <c r="V3744" s="2">
        <v>225</v>
      </c>
      <c r="W3744" s="8">
        <v>0.15013262599469496</v>
      </c>
      <c r="X3744" s="2">
        <v>2393</v>
      </c>
      <c r="Y3744" s="45"/>
      <c r="AC3744" s="1" t="str">
        <f>IF(Table13[[#This Row],[TCS MP]]&gt;=Table13[[#This Row],[BMP]],IF(Table13[[#This Row],[TCS MP]]&lt;=Table13[[#This Row],[EMP]],"Good","EMP"),"BMP")</f>
        <v>EMP</v>
      </c>
    </row>
    <row r="3745" spans="1:29" ht="24" customHeight="1" x14ac:dyDescent="0.25">
      <c r="A3745" t="s">
        <v>5878</v>
      </c>
      <c r="B3745" t="s">
        <v>21334</v>
      </c>
      <c r="C3745">
        <v>8610</v>
      </c>
      <c r="D3745" t="s">
        <v>17074</v>
      </c>
      <c r="E3745" t="s">
        <v>5879</v>
      </c>
      <c r="F3745" s="9">
        <f>Table13[[#This Row],[ToMeasure]]-Table13[[#This Row],[FromMeasure]]</f>
        <v>0.28357998000000001</v>
      </c>
      <c r="G3745" s="5" t="s">
        <v>5880</v>
      </c>
      <c r="H3745" s="35">
        <v>0</v>
      </c>
      <c r="I3745" s="56"/>
      <c r="J3745" t="s">
        <v>5881</v>
      </c>
      <c r="K3745" s="58" t="s">
        <v>203</v>
      </c>
      <c r="L3745" s="35">
        <v>0.28357998000000001</v>
      </c>
      <c r="M3745" s="56"/>
      <c r="N3745" t="s">
        <v>2602</v>
      </c>
      <c r="O3745" s="2">
        <v>1801</v>
      </c>
      <c r="P3745" s="2">
        <v>0</v>
      </c>
      <c r="Q3745" s="2">
        <v>1801</v>
      </c>
      <c r="R3745" t="s">
        <v>5882</v>
      </c>
      <c r="S3745">
        <v>8</v>
      </c>
      <c r="T3745" t="s">
        <v>203</v>
      </c>
      <c r="U3745" s="2">
        <v>54</v>
      </c>
      <c r="V3745" s="2">
        <v>213</v>
      </c>
      <c r="W3745" s="8">
        <v>0.14825097168239867</v>
      </c>
      <c r="X3745" s="2">
        <v>2286</v>
      </c>
      <c r="Y3745" s="45"/>
      <c r="AC3745" s="1" t="str">
        <f>IF(Table13[[#This Row],[TCS MP]]&gt;=Table13[[#This Row],[BMP]],IF(Table13[[#This Row],[TCS MP]]&lt;=Table13[[#This Row],[EMP]],"Good","EMP"),"BMP")</f>
        <v>EMP</v>
      </c>
    </row>
    <row r="3746" spans="1:29" ht="24" customHeight="1" x14ac:dyDescent="0.25">
      <c r="A3746" t="s">
        <v>9935</v>
      </c>
      <c r="B3746" t="s">
        <v>21333</v>
      </c>
      <c r="C3746">
        <v>8609</v>
      </c>
      <c r="D3746" t="s">
        <v>17074</v>
      </c>
      <c r="E3746" t="s">
        <v>9936</v>
      </c>
      <c r="F3746" s="9">
        <f>Table13[[#This Row],[ToMeasure]]-Table13[[#This Row],[FromMeasure]]</f>
        <v>0.28404805999999999</v>
      </c>
      <c r="G3746" s="5" t="s">
        <v>9937</v>
      </c>
      <c r="H3746" s="35">
        <v>0</v>
      </c>
      <c r="I3746" s="56"/>
      <c r="J3746" t="s">
        <v>9938</v>
      </c>
      <c r="K3746" s="58" t="s">
        <v>203</v>
      </c>
      <c r="L3746" s="35">
        <v>0.28404805999999999</v>
      </c>
      <c r="M3746" s="56"/>
      <c r="N3746" t="s">
        <v>478</v>
      </c>
      <c r="O3746" s="2">
        <v>1814</v>
      </c>
      <c r="P3746" s="2">
        <v>0</v>
      </c>
      <c r="Q3746" s="2">
        <v>1814</v>
      </c>
      <c r="R3746" t="s">
        <v>9939</v>
      </c>
      <c r="S3746">
        <v>11</v>
      </c>
      <c r="T3746" t="s">
        <v>203</v>
      </c>
      <c r="U3746" s="2">
        <v>54</v>
      </c>
      <c r="V3746" s="2">
        <v>213</v>
      </c>
      <c r="W3746" s="8">
        <v>0.14718853362734288</v>
      </c>
      <c r="X3746" s="2">
        <v>2303</v>
      </c>
      <c r="Y3746" s="45"/>
      <c r="AC3746" s="1" t="str">
        <f>IF(Table13[[#This Row],[TCS MP]]&gt;=Table13[[#This Row],[BMP]],IF(Table13[[#This Row],[TCS MP]]&lt;=Table13[[#This Row],[EMP]],"Good","EMP"),"BMP")</f>
        <v>EMP</v>
      </c>
    </row>
    <row r="3747" spans="1:29" ht="24" customHeight="1" x14ac:dyDescent="0.25">
      <c r="A3747" t="s">
        <v>13297</v>
      </c>
      <c r="B3747" t="s">
        <v>21335</v>
      </c>
      <c r="C3747">
        <v>8611</v>
      </c>
      <c r="D3747" t="s">
        <v>17074</v>
      </c>
      <c r="E3747" t="s">
        <v>13298</v>
      </c>
      <c r="F3747" s="9">
        <f>Table13[[#This Row],[ToMeasure]]-Table13[[#This Row],[FromMeasure]]</f>
        <v>0.30926019999999999</v>
      </c>
      <c r="G3747" s="5" t="s">
        <v>5881</v>
      </c>
      <c r="H3747" s="35">
        <v>0</v>
      </c>
      <c r="I3747" s="56"/>
      <c r="J3747" t="s">
        <v>2602</v>
      </c>
      <c r="K3747" s="58" t="s">
        <v>203</v>
      </c>
      <c r="L3747" s="35">
        <v>0.30926019999999999</v>
      </c>
      <c r="M3747" s="56"/>
      <c r="N3747" t="s">
        <v>5880</v>
      </c>
      <c r="O3747" s="2">
        <v>2203</v>
      </c>
      <c r="P3747" s="2">
        <v>0</v>
      </c>
      <c r="Q3747" s="2">
        <v>2203</v>
      </c>
      <c r="R3747" t="s">
        <v>13299</v>
      </c>
      <c r="S3747">
        <v>9</v>
      </c>
      <c r="T3747" t="s">
        <v>203</v>
      </c>
      <c r="U3747" s="2">
        <v>67</v>
      </c>
      <c r="V3747" s="2">
        <v>263</v>
      </c>
      <c r="W3747" s="8">
        <v>0.14979573309123922</v>
      </c>
      <c r="X3747" s="2">
        <v>2797</v>
      </c>
      <c r="Y3747" s="45"/>
      <c r="AC3747" s="1" t="str">
        <f>IF(Table13[[#This Row],[TCS MP]]&gt;=Table13[[#This Row],[BMP]],IF(Table13[[#This Row],[TCS MP]]&lt;=Table13[[#This Row],[EMP]],"Good","EMP"),"BMP")</f>
        <v>EMP</v>
      </c>
    </row>
    <row r="3748" spans="1:29" ht="24" customHeight="1" x14ac:dyDescent="0.25">
      <c r="A3748" t="s">
        <v>10072</v>
      </c>
      <c r="B3748" t="s">
        <v>21337</v>
      </c>
      <c r="C3748">
        <v>8613</v>
      </c>
      <c r="D3748" t="s">
        <v>17074</v>
      </c>
      <c r="E3748" t="s">
        <v>10073</v>
      </c>
      <c r="F3748" s="9">
        <f>Table13[[#This Row],[ToMeasure]]-Table13[[#This Row],[FromMeasure]]</f>
        <v>0.27428522</v>
      </c>
      <c r="G3748" s="5" t="s">
        <v>10074</v>
      </c>
      <c r="H3748" s="35">
        <v>0</v>
      </c>
      <c r="I3748" s="56"/>
      <c r="J3748" t="s">
        <v>478</v>
      </c>
      <c r="K3748" s="58" t="s">
        <v>203</v>
      </c>
      <c r="L3748" s="35">
        <v>0.27428522</v>
      </c>
      <c r="M3748" s="56"/>
      <c r="N3748" t="s">
        <v>10075</v>
      </c>
      <c r="O3748" s="2">
        <v>837</v>
      </c>
      <c r="P3748" s="2">
        <v>0</v>
      </c>
      <c r="Q3748" s="2">
        <v>837</v>
      </c>
      <c r="R3748" t="s">
        <v>10076</v>
      </c>
      <c r="S3748">
        <v>12</v>
      </c>
      <c r="T3748" t="s">
        <v>203</v>
      </c>
      <c r="U3748" s="2">
        <v>25</v>
      </c>
      <c r="V3748" s="2">
        <v>98</v>
      </c>
      <c r="W3748" s="8">
        <v>0.14695340501792115</v>
      </c>
      <c r="X3748" s="2">
        <v>1062</v>
      </c>
      <c r="Y3748" s="45"/>
      <c r="AC3748" s="1" t="str">
        <f>IF(Table13[[#This Row],[TCS MP]]&gt;=Table13[[#This Row],[BMP]],IF(Table13[[#This Row],[TCS MP]]&lt;=Table13[[#This Row],[EMP]],"Good","EMP"),"BMP")</f>
        <v>EMP</v>
      </c>
    </row>
    <row r="3749" spans="1:29" ht="24" customHeight="1" x14ac:dyDescent="0.25">
      <c r="A3749" t="s">
        <v>9940</v>
      </c>
      <c r="B3749" t="s">
        <v>21339</v>
      </c>
      <c r="C3749">
        <v>8615</v>
      </c>
      <c r="D3749" t="s">
        <v>17074</v>
      </c>
      <c r="E3749" t="s">
        <v>9941</v>
      </c>
      <c r="F3749" s="9">
        <f>Table13[[#This Row],[ToMeasure]]-Table13[[#This Row],[FromMeasure]]</f>
        <v>0.26562437999999999</v>
      </c>
      <c r="G3749" s="5" t="s">
        <v>9942</v>
      </c>
      <c r="H3749" s="35">
        <v>0</v>
      </c>
      <c r="I3749" s="56"/>
      <c r="J3749" t="s">
        <v>9943</v>
      </c>
      <c r="K3749" s="58" t="s">
        <v>203</v>
      </c>
      <c r="L3749" s="35">
        <v>0.26562437999999999</v>
      </c>
      <c r="M3749" s="56"/>
      <c r="N3749" t="s">
        <v>2602</v>
      </c>
      <c r="O3749" s="2">
        <v>436</v>
      </c>
      <c r="P3749" s="2">
        <v>0</v>
      </c>
      <c r="Q3749" s="2">
        <v>436</v>
      </c>
      <c r="R3749" t="s">
        <v>9944</v>
      </c>
      <c r="S3749">
        <v>13</v>
      </c>
      <c r="T3749" t="s">
        <v>203</v>
      </c>
      <c r="U3749" s="2">
        <v>40</v>
      </c>
      <c r="V3749" s="2">
        <v>5</v>
      </c>
      <c r="W3749" s="8">
        <v>0.10321100917431193</v>
      </c>
      <c r="X3749" s="2">
        <v>553</v>
      </c>
      <c r="Y3749" s="45"/>
      <c r="AC3749" s="1" t="str">
        <f>IF(Table13[[#This Row],[TCS MP]]&gt;=Table13[[#This Row],[BMP]],IF(Table13[[#This Row],[TCS MP]]&lt;=Table13[[#This Row],[EMP]],"Good","EMP"),"BMP")</f>
        <v>EMP</v>
      </c>
    </row>
    <row r="3750" spans="1:29" ht="24" customHeight="1" x14ac:dyDescent="0.25">
      <c r="A3750" t="s">
        <v>10077</v>
      </c>
      <c r="B3750" t="s">
        <v>21338</v>
      </c>
      <c r="C3750">
        <v>8614</v>
      </c>
      <c r="D3750" t="s">
        <v>17074</v>
      </c>
      <c r="E3750" t="s">
        <v>10078</v>
      </c>
      <c r="F3750" s="9">
        <f>Table13[[#This Row],[ToMeasure]]-Table13[[#This Row],[FromMeasure]]</f>
        <v>0.24274726999999999</v>
      </c>
      <c r="G3750" s="5" t="s">
        <v>10075</v>
      </c>
      <c r="H3750" s="35">
        <v>0</v>
      </c>
      <c r="I3750" s="56"/>
      <c r="J3750" t="s">
        <v>10074</v>
      </c>
      <c r="K3750" s="58" t="s">
        <v>203</v>
      </c>
      <c r="L3750" s="35">
        <v>0.24274726999999999</v>
      </c>
      <c r="M3750" s="56"/>
      <c r="N3750" t="s">
        <v>478</v>
      </c>
      <c r="O3750" s="2">
        <v>448</v>
      </c>
      <c r="P3750" s="2">
        <v>0</v>
      </c>
      <c r="Q3750" s="2">
        <v>448</v>
      </c>
      <c r="R3750" t="s">
        <v>10079</v>
      </c>
      <c r="S3750">
        <v>14</v>
      </c>
      <c r="T3750" t="s">
        <v>203</v>
      </c>
      <c r="U3750" s="2">
        <v>40</v>
      </c>
      <c r="V3750" s="2">
        <v>5</v>
      </c>
      <c r="W3750" s="8">
        <v>0.10044642857142858</v>
      </c>
      <c r="X3750" s="2">
        <v>569</v>
      </c>
      <c r="Y3750" s="45"/>
      <c r="AC3750" s="1" t="str">
        <f>IF(Table13[[#This Row],[TCS MP]]&gt;=Table13[[#This Row],[BMP]],IF(Table13[[#This Row],[TCS MP]]&lt;=Table13[[#This Row],[EMP]],"Good","EMP"),"BMP")</f>
        <v>EMP</v>
      </c>
    </row>
    <row r="3751" spans="1:29" ht="24" customHeight="1" x14ac:dyDescent="0.25">
      <c r="A3751" t="s">
        <v>10080</v>
      </c>
      <c r="B3751" t="s">
        <v>21340</v>
      </c>
      <c r="C3751">
        <v>8617</v>
      </c>
      <c r="D3751" t="s">
        <v>17074</v>
      </c>
      <c r="E3751" t="s">
        <v>10081</v>
      </c>
      <c r="F3751" s="9">
        <f>Table13[[#This Row],[ToMeasure]]-Table13[[#This Row],[FromMeasure]]</f>
        <v>0.27058937</v>
      </c>
      <c r="G3751" s="5" t="s">
        <v>9943</v>
      </c>
      <c r="H3751" s="35">
        <v>0</v>
      </c>
      <c r="I3751" s="56"/>
      <c r="J3751" t="s">
        <v>2602</v>
      </c>
      <c r="K3751" s="58" t="s">
        <v>203</v>
      </c>
      <c r="L3751" s="35">
        <v>0.27058937</v>
      </c>
      <c r="M3751" s="56"/>
      <c r="N3751" t="s">
        <v>9942</v>
      </c>
      <c r="O3751" s="2">
        <v>783</v>
      </c>
      <c r="P3751" s="2">
        <v>0</v>
      </c>
      <c r="Q3751" s="2">
        <v>783</v>
      </c>
      <c r="R3751" t="s">
        <v>10082</v>
      </c>
      <c r="S3751">
        <v>16</v>
      </c>
      <c r="T3751" t="s">
        <v>203</v>
      </c>
      <c r="U3751" s="2">
        <v>23</v>
      </c>
      <c r="V3751" s="2">
        <v>91</v>
      </c>
      <c r="W3751" s="8">
        <v>0.14559386973180077</v>
      </c>
      <c r="X3751" s="2">
        <v>994</v>
      </c>
      <c r="Y3751" s="45"/>
      <c r="AC3751" s="1" t="str">
        <f>IF(Table13[[#This Row],[TCS MP]]&gt;=Table13[[#This Row],[BMP]],IF(Table13[[#This Row],[TCS MP]]&lt;=Table13[[#This Row],[EMP]],"Good","EMP"),"BMP")</f>
        <v>EMP</v>
      </c>
    </row>
    <row r="3752" spans="1:29" ht="24" customHeight="1" x14ac:dyDescent="0.25">
      <c r="A3752" t="s">
        <v>9945</v>
      </c>
      <c r="B3752" t="s">
        <v>21342</v>
      </c>
      <c r="C3752">
        <v>8619</v>
      </c>
      <c r="D3752" t="s">
        <v>17074</v>
      </c>
      <c r="E3752" t="s">
        <v>9946</v>
      </c>
      <c r="F3752" s="9">
        <f>Table13[[#This Row],[ToMeasure]]-Table13[[#This Row],[FromMeasure]]</f>
        <v>0.26756217999999998</v>
      </c>
      <c r="G3752" s="5" t="s">
        <v>5886</v>
      </c>
      <c r="H3752" s="35">
        <v>0</v>
      </c>
      <c r="I3752" s="56"/>
      <c r="J3752" t="s">
        <v>478</v>
      </c>
      <c r="K3752" s="58" t="s">
        <v>203</v>
      </c>
      <c r="L3752" s="35">
        <v>0.26756217999999998</v>
      </c>
      <c r="M3752" s="56"/>
      <c r="N3752" t="s">
        <v>5885</v>
      </c>
      <c r="O3752" s="2">
        <v>1111</v>
      </c>
      <c r="P3752" s="2">
        <v>0</v>
      </c>
      <c r="Q3752" s="2">
        <v>1111</v>
      </c>
      <c r="R3752" t="s">
        <v>9947</v>
      </c>
      <c r="S3752">
        <v>13</v>
      </c>
      <c r="T3752" t="s">
        <v>203</v>
      </c>
      <c r="U3752" s="2">
        <v>32</v>
      </c>
      <c r="V3752" s="2">
        <v>129</v>
      </c>
      <c r="W3752" s="8">
        <v>0.14491449144914492</v>
      </c>
      <c r="X3752" s="2">
        <v>1410</v>
      </c>
      <c r="Y3752" s="45"/>
      <c r="AC3752" s="1" t="str">
        <f>IF(Table13[[#This Row],[TCS MP]]&gt;=Table13[[#This Row],[BMP]],IF(Table13[[#This Row],[TCS MP]]&lt;=Table13[[#This Row],[EMP]],"Good","EMP"),"BMP")</f>
        <v>EMP</v>
      </c>
    </row>
    <row r="3753" spans="1:29" ht="24" customHeight="1" x14ac:dyDescent="0.25">
      <c r="A3753" t="s">
        <v>13300</v>
      </c>
      <c r="B3753" t="s">
        <v>21344</v>
      </c>
      <c r="C3753">
        <v>8621</v>
      </c>
      <c r="D3753" t="s">
        <v>17074</v>
      </c>
      <c r="E3753" t="s">
        <v>13301</v>
      </c>
      <c r="F3753" s="9">
        <f>Table13[[#This Row],[ToMeasure]]-Table13[[#This Row],[FromMeasure]]</f>
        <v>0.21970644</v>
      </c>
      <c r="G3753" s="5" t="s">
        <v>6308</v>
      </c>
      <c r="H3753" s="35">
        <v>0</v>
      </c>
      <c r="I3753" s="56"/>
      <c r="J3753" t="s">
        <v>13302</v>
      </c>
      <c r="K3753" s="58" t="s">
        <v>203</v>
      </c>
      <c r="L3753" s="35">
        <v>0.21970644</v>
      </c>
      <c r="M3753" s="56"/>
      <c r="N3753" t="s">
        <v>2602</v>
      </c>
      <c r="O3753" s="2">
        <v>1113</v>
      </c>
      <c r="P3753" s="2">
        <v>0</v>
      </c>
      <c r="Q3753" s="2">
        <v>1113</v>
      </c>
      <c r="R3753" t="s">
        <v>13303</v>
      </c>
      <c r="S3753">
        <v>12</v>
      </c>
      <c r="T3753" t="s">
        <v>203</v>
      </c>
      <c r="U3753" s="2">
        <v>32</v>
      </c>
      <c r="V3753" s="2">
        <v>128</v>
      </c>
      <c r="W3753" s="8">
        <v>0.14375561545372867</v>
      </c>
      <c r="X3753" s="2">
        <v>1413</v>
      </c>
      <c r="Y3753" s="45"/>
      <c r="AC3753" s="1" t="str">
        <f>IF(Table13[[#This Row],[TCS MP]]&gt;=Table13[[#This Row],[BMP]],IF(Table13[[#This Row],[TCS MP]]&lt;=Table13[[#This Row],[EMP]],"Good","EMP"),"BMP")</f>
        <v>EMP</v>
      </c>
    </row>
    <row r="3754" spans="1:29" ht="24" customHeight="1" x14ac:dyDescent="0.25">
      <c r="A3754" t="s">
        <v>5883</v>
      </c>
      <c r="B3754" t="s">
        <v>21343</v>
      </c>
      <c r="C3754">
        <v>8620</v>
      </c>
      <c r="D3754" t="s">
        <v>17074</v>
      </c>
      <c r="E3754" t="s">
        <v>5884</v>
      </c>
      <c r="F3754" s="9">
        <f>Table13[[#This Row],[ToMeasure]]-Table13[[#This Row],[FromMeasure]]</f>
        <v>0.22880336000000001</v>
      </c>
      <c r="G3754" s="5" t="s">
        <v>5885</v>
      </c>
      <c r="H3754" s="35">
        <v>0</v>
      </c>
      <c r="I3754" s="56"/>
      <c r="J3754" t="s">
        <v>5886</v>
      </c>
      <c r="K3754" s="58" t="s">
        <v>203</v>
      </c>
      <c r="L3754" s="35">
        <v>0.22880336000000001</v>
      </c>
      <c r="M3754" s="56"/>
      <c r="N3754" t="s">
        <v>478</v>
      </c>
      <c r="O3754" s="2">
        <v>1076</v>
      </c>
      <c r="P3754" s="2">
        <v>0</v>
      </c>
      <c r="Q3754" s="2">
        <v>1076</v>
      </c>
      <c r="R3754" t="s">
        <v>5887</v>
      </c>
      <c r="S3754">
        <v>12</v>
      </c>
      <c r="T3754" t="s">
        <v>203</v>
      </c>
      <c r="U3754" s="2">
        <v>32</v>
      </c>
      <c r="V3754" s="2">
        <v>124</v>
      </c>
      <c r="W3754" s="8">
        <v>0.1449814126394052</v>
      </c>
      <c r="X3754" s="2">
        <v>1366</v>
      </c>
      <c r="Y3754" s="45"/>
      <c r="AC3754" s="1" t="str">
        <f>IF(Table13[[#This Row],[TCS MP]]&gt;=Table13[[#This Row],[BMP]],IF(Table13[[#This Row],[TCS MP]]&lt;=Table13[[#This Row],[EMP]],"Good","EMP"),"BMP")</f>
        <v>EMP</v>
      </c>
    </row>
    <row r="3755" spans="1:29" ht="24" customHeight="1" x14ac:dyDescent="0.25">
      <c r="A3755" t="s">
        <v>13304</v>
      </c>
      <c r="B3755" t="s">
        <v>21345</v>
      </c>
      <c r="C3755">
        <v>8622</v>
      </c>
      <c r="D3755" t="s">
        <v>17074</v>
      </c>
      <c r="E3755" t="s">
        <v>13305</v>
      </c>
      <c r="F3755" s="9">
        <f>Table13[[#This Row],[ToMeasure]]-Table13[[#This Row],[FromMeasure]]</f>
        <v>0.25134267999999998</v>
      </c>
      <c r="G3755" s="5" t="s">
        <v>13302</v>
      </c>
      <c r="H3755" s="35">
        <v>0</v>
      </c>
      <c r="I3755" s="56"/>
      <c r="J3755" t="s">
        <v>2602</v>
      </c>
      <c r="K3755" s="58" t="s">
        <v>203</v>
      </c>
      <c r="L3755" s="35">
        <v>0.25134267999999998</v>
      </c>
      <c r="M3755" s="56"/>
      <c r="N3755" t="s">
        <v>6308</v>
      </c>
      <c r="O3755" s="2">
        <v>1267</v>
      </c>
      <c r="P3755" s="2">
        <v>0</v>
      </c>
      <c r="Q3755" s="2">
        <v>1267</v>
      </c>
      <c r="R3755" t="s">
        <v>13306</v>
      </c>
      <c r="S3755">
        <v>10</v>
      </c>
      <c r="T3755" t="s">
        <v>203</v>
      </c>
      <c r="U3755" s="2">
        <v>38</v>
      </c>
      <c r="V3755" s="2">
        <v>150</v>
      </c>
      <c r="W3755" s="8">
        <v>0.1483820047355959</v>
      </c>
      <c r="X3755" s="2">
        <v>1608</v>
      </c>
      <c r="Y3755" s="45"/>
      <c r="AC3755" s="1" t="str">
        <f>IF(Table13[[#This Row],[TCS MP]]&gt;=Table13[[#This Row],[BMP]],IF(Table13[[#This Row],[TCS MP]]&lt;=Table13[[#This Row],[EMP]],"Good","EMP"),"BMP")</f>
        <v>EMP</v>
      </c>
    </row>
    <row r="3756" spans="1:29" ht="24" customHeight="1" x14ac:dyDescent="0.25">
      <c r="A3756" t="s">
        <v>10083</v>
      </c>
      <c r="B3756" t="s">
        <v>21347</v>
      </c>
      <c r="C3756">
        <v>8624</v>
      </c>
      <c r="D3756" t="s">
        <v>17074</v>
      </c>
      <c r="E3756" t="s">
        <v>10084</v>
      </c>
      <c r="F3756" s="9">
        <f>Table13[[#This Row],[ToMeasure]]-Table13[[#This Row],[FromMeasure]]</f>
        <v>0.28317347999999998</v>
      </c>
      <c r="G3756" s="5" t="s">
        <v>10085</v>
      </c>
      <c r="H3756" s="35">
        <v>0</v>
      </c>
      <c r="I3756" s="56"/>
      <c r="J3756" t="s">
        <v>478</v>
      </c>
      <c r="K3756" s="58" t="s">
        <v>203</v>
      </c>
      <c r="L3756" s="35">
        <v>0.28317347999999998</v>
      </c>
      <c r="M3756" s="56"/>
      <c r="N3756" t="s">
        <v>134</v>
      </c>
      <c r="O3756" s="2">
        <v>2454</v>
      </c>
      <c r="P3756" s="2">
        <v>0</v>
      </c>
      <c r="Q3756" s="2">
        <v>2454</v>
      </c>
      <c r="R3756" t="s">
        <v>10086</v>
      </c>
      <c r="S3756">
        <v>12</v>
      </c>
      <c r="T3756" t="s">
        <v>203</v>
      </c>
      <c r="U3756" s="2">
        <v>218</v>
      </c>
      <c r="V3756" s="2">
        <v>34</v>
      </c>
      <c r="W3756" s="8">
        <v>0.10268948655256724</v>
      </c>
      <c r="X3756" s="2">
        <v>3115</v>
      </c>
      <c r="Y3756" s="45"/>
      <c r="AC3756" s="1" t="str">
        <f>IF(Table13[[#This Row],[TCS MP]]&gt;=Table13[[#This Row],[BMP]],IF(Table13[[#This Row],[TCS MP]]&lt;=Table13[[#This Row],[EMP]],"Good","EMP"),"BMP")</f>
        <v>EMP</v>
      </c>
    </row>
    <row r="3757" spans="1:29" ht="24" customHeight="1" x14ac:dyDescent="0.25">
      <c r="A3757" t="s">
        <v>5888</v>
      </c>
      <c r="B3757" t="s">
        <v>21349</v>
      </c>
      <c r="C3757">
        <v>8628</v>
      </c>
      <c r="D3757" t="s">
        <v>17074</v>
      </c>
      <c r="E3757" t="s">
        <v>5889</v>
      </c>
      <c r="F3757" s="9">
        <f>Table13[[#This Row],[ToMeasure]]-Table13[[#This Row],[FromMeasure]]</f>
        <v>0.49032821999999998</v>
      </c>
      <c r="G3757" s="5" t="s">
        <v>5890</v>
      </c>
      <c r="H3757" s="35">
        <v>0</v>
      </c>
      <c r="I3757" s="56"/>
      <c r="J3757" t="s">
        <v>478</v>
      </c>
      <c r="K3757" s="58" t="s">
        <v>203</v>
      </c>
      <c r="L3757" s="35">
        <v>0.49032821999999998</v>
      </c>
      <c r="M3757" s="56"/>
      <c r="N3757" t="s">
        <v>5891</v>
      </c>
      <c r="O3757" s="2">
        <v>2949</v>
      </c>
      <c r="P3757" s="2">
        <v>0</v>
      </c>
      <c r="Q3757" s="2">
        <v>2949</v>
      </c>
      <c r="R3757" t="s">
        <v>5892</v>
      </c>
      <c r="S3757">
        <v>17</v>
      </c>
      <c r="T3757" t="s">
        <v>203</v>
      </c>
      <c r="U3757" s="2">
        <v>267</v>
      </c>
      <c r="V3757" s="2">
        <v>43</v>
      </c>
      <c r="W3757" s="8">
        <v>0.10512037978975924</v>
      </c>
      <c r="X3757" s="2">
        <v>3743</v>
      </c>
      <c r="Y3757" s="45"/>
      <c r="AC3757" s="1" t="str">
        <f>IF(Table13[[#This Row],[TCS MP]]&gt;=Table13[[#This Row],[BMP]],IF(Table13[[#This Row],[TCS MP]]&lt;=Table13[[#This Row],[EMP]],"Good","EMP"),"BMP")</f>
        <v>EMP</v>
      </c>
    </row>
    <row r="3758" spans="1:29" ht="24" customHeight="1" x14ac:dyDescent="0.25">
      <c r="A3758" t="s">
        <v>9948</v>
      </c>
      <c r="B3758" t="s">
        <v>21352</v>
      </c>
      <c r="C3758">
        <v>8631</v>
      </c>
      <c r="D3758" t="s">
        <v>17074</v>
      </c>
      <c r="E3758" t="s">
        <v>9949</v>
      </c>
      <c r="F3758" s="9">
        <f>Table13[[#This Row],[ToMeasure]]-Table13[[#This Row],[FromMeasure]]</f>
        <v>0.23560021</v>
      </c>
      <c r="G3758" s="5" t="s">
        <v>9950</v>
      </c>
      <c r="H3758" s="35">
        <v>0</v>
      </c>
      <c r="I3758" s="56"/>
      <c r="J3758" t="s">
        <v>2602</v>
      </c>
      <c r="K3758" s="58" t="s">
        <v>203</v>
      </c>
      <c r="L3758" s="35">
        <v>0.23560021</v>
      </c>
      <c r="M3758" s="56"/>
      <c r="N3758" t="s">
        <v>134</v>
      </c>
      <c r="O3758" s="2">
        <v>2798</v>
      </c>
      <c r="P3758" s="2">
        <v>0</v>
      </c>
      <c r="Q3758" s="2">
        <v>2798</v>
      </c>
      <c r="R3758" t="s">
        <v>9951</v>
      </c>
      <c r="S3758">
        <v>13</v>
      </c>
      <c r="T3758" t="s">
        <v>203</v>
      </c>
      <c r="U3758" s="2">
        <v>254</v>
      </c>
      <c r="V3758" s="2">
        <v>41</v>
      </c>
      <c r="W3758" s="8">
        <v>0.10543245175125089</v>
      </c>
      <c r="X3758" s="2">
        <v>3552</v>
      </c>
      <c r="Y3758" s="45"/>
      <c r="AC3758" s="1" t="str">
        <f>IF(Table13[[#This Row],[TCS MP]]&gt;=Table13[[#This Row],[BMP]],IF(Table13[[#This Row],[TCS MP]]&lt;=Table13[[#This Row],[EMP]],"Good","EMP"),"BMP")</f>
        <v>EMP</v>
      </c>
    </row>
    <row r="3759" spans="1:29" ht="24" customHeight="1" x14ac:dyDescent="0.25">
      <c r="A3759" t="s">
        <v>13307</v>
      </c>
      <c r="B3759" t="s">
        <v>17122</v>
      </c>
      <c r="C3759">
        <v>35900</v>
      </c>
      <c r="D3759" t="s">
        <v>17074</v>
      </c>
      <c r="E3759" t="s">
        <v>13308</v>
      </c>
      <c r="F3759" s="9">
        <f>Table13[[#This Row],[ToMeasure]]-Table13[[#This Row],[FromMeasure]]</f>
        <v>0.73127500000000001</v>
      </c>
      <c r="G3759" s="5" t="s">
        <v>203</v>
      </c>
      <c r="H3759" s="35">
        <v>0</v>
      </c>
      <c r="I3759" s="56"/>
      <c r="J3759" t="s">
        <v>203</v>
      </c>
      <c r="K3759" s="58" t="s">
        <v>203</v>
      </c>
      <c r="L3759" s="35">
        <v>0.73127500000000001</v>
      </c>
      <c r="M3759" s="56"/>
      <c r="N3759" t="s">
        <v>203</v>
      </c>
      <c r="O3759" s="2">
        <v>2020</v>
      </c>
      <c r="P3759" s="2">
        <v>1315</v>
      </c>
      <c r="Q3759" s="2">
        <v>3335</v>
      </c>
      <c r="R3759" t="s">
        <v>17058</v>
      </c>
      <c r="S3759">
        <v>9</v>
      </c>
      <c r="T3759">
        <v>73</v>
      </c>
      <c r="U3759" s="2" t="s">
        <v>203</v>
      </c>
      <c r="V3759" s="2" t="s">
        <v>203</v>
      </c>
      <c r="W3759" s="8" t="s">
        <v>203</v>
      </c>
      <c r="X3759" s="2">
        <v>5608</v>
      </c>
      <c r="Y3759" s="45"/>
      <c r="AC3759" s="1" t="str">
        <f>IF(Table13[[#This Row],[TCS MP]]&gt;=Table13[[#This Row],[BMP]],IF(Table13[[#This Row],[TCS MP]]&lt;=Table13[[#This Row],[EMP]],"Good","EMP"),"BMP")</f>
        <v>EMP</v>
      </c>
    </row>
    <row r="3760" spans="1:29" ht="24" customHeight="1" x14ac:dyDescent="0.25">
      <c r="A3760" t="s">
        <v>5893</v>
      </c>
      <c r="B3760" t="s">
        <v>21351</v>
      </c>
      <c r="C3760">
        <v>8630</v>
      </c>
      <c r="D3760" t="s">
        <v>17074</v>
      </c>
      <c r="E3760" t="s">
        <v>5894</v>
      </c>
      <c r="F3760" s="9">
        <f>Table13[[#This Row],[ToMeasure]]-Table13[[#This Row],[FromMeasure]]</f>
        <v>0.86420781999999996</v>
      </c>
      <c r="G3760" s="5" t="s">
        <v>5891</v>
      </c>
      <c r="H3760" s="35">
        <v>0</v>
      </c>
      <c r="I3760" s="56"/>
      <c r="J3760" t="s">
        <v>2602</v>
      </c>
      <c r="K3760" s="58" t="s">
        <v>203</v>
      </c>
      <c r="L3760" s="35">
        <v>0.86420781999999996</v>
      </c>
      <c r="M3760" s="56"/>
      <c r="N3760" t="s">
        <v>5890</v>
      </c>
      <c r="O3760" s="2">
        <v>7803</v>
      </c>
      <c r="P3760" s="2">
        <v>0</v>
      </c>
      <c r="Q3760" s="2">
        <v>7803</v>
      </c>
      <c r="R3760" t="s">
        <v>5895</v>
      </c>
      <c r="S3760">
        <v>15</v>
      </c>
      <c r="T3760">
        <v>56</v>
      </c>
      <c r="U3760" s="2">
        <v>223</v>
      </c>
      <c r="V3760" s="2">
        <v>186</v>
      </c>
      <c r="W3760" s="8">
        <v>5.2415737536844802E-2</v>
      </c>
      <c r="X3760" s="2">
        <v>10343</v>
      </c>
      <c r="Y3760" s="45"/>
      <c r="AC3760" s="1" t="str">
        <f>IF(Table13[[#This Row],[TCS MP]]&gt;=Table13[[#This Row],[BMP]],IF(Table13[[#This Row],[TCS MP]]&lt;=Table13[[#This Row],[EMP]],"Good","EMP"),"BMP")</f>
        <v>EMP</v>
      </c>
    </row>
    <row r="3761" spans="1:29" ht="24" customHeight="1" x14ac:dyDescent="0.25">
      <c r="A3761" t="s">
        <v>13309</v>
      </c>
      <c r="B3761" t="s">
        <v>21350</v>
      </c>
      <c r="C3761">
        <v>8629</v>
      </c>
      <c r="D3761" t="s">
        <v>17074</v>
      </c>
      <c r="E3761" t="s">
        <v>13310</v>
      </c>
      <c r="F3761" s="9">
        <f>Table13[[#This Row],[ToMeasure]]-Table13[[#This Row],[FromMeasure]]</f>
        <v>0.68108997000000004</v>
      </c>
      <c r="G3761" s="5" t="s">
        <v>13311</v>
      </c>
      <c r="H3761" s="35">
        <v>0</v>
      </c>
      <c r="I3761" s="56"/>
      <c r="J3761" t="s">
        <v>478</v>
      </c>
      <c r="K3761" s="58" t="s">
        <v>203</v>
      </c>
      <c r="L3761" s="35">
        <v>0.68108997000000004</v>
      </c>
      <c r="M3761" s="56"/>
      <c r="N3761" t="s">
        <v>10720</v>
      </c>
      <c r="O3761" s="2">
        <v>5459</v>
      </c>
      <c r="P3761" s="2">
        <v>0</v>
      </c>
      <c r="Q3761" s="2">
        <v>5459</v>
      </c>
      <c r="R3761" t="s">
        <v>13312</v>
      </c>
      <c r="S3761">
        <v>13</v>
      </c>
      <c r="T3761">
        <v>51</v>
      </c>
      <c r="U3761" s="2">
        <v>475</v>
      </c>
      <c r="V3761" s="2">
        <v>77</v>
      </c>
      <c r="W3761" s="8">
        <v>0.10111742077303536</v>
      </c>
      <c r="X3761" s="2">
        <v>7236</v>
      </c>
      <c r="Y3761" s="45"/>
      <c r="AC3761" s="1" t="str">
        <f>IF(Table13[[#This Row],[TCS MP]]&gt;=Table13[[#This Row],[BMP]],IF(Table13[[#This Row],[TCS MP]]&lt;=Table13[[#This Row],[EMP]],"Good","EMP"),"BMP")</f>
        <v>EMP</v>
      </c>
    </row>
    <row r="3762" spans="1:29" ht="24" customHeight="1" x14ac:dyDescent="0.25">
      <c r="A3762" t="s">
        <v>10087</v>
      </c>
      <c r="B3762" t="s">
        <v>21353</v>
      </c>
      <c r="C3762">
        <v>8632</v>
      </c>
      <c r="D3762" t="s">
        <v>17074</v>
      </c>
      <c r="E3762" t="s">
        <v>10088</v>
      </c>
      <c r="F3762" s="9">
        <f>Table13[[#This Row],[ToMeasure]]-Table13[[#This Row],[FromMeasure]]</f>
        <v>0.34508149999999999</v>
      </c>
      <c r="G3762" s="5" t="s">
        <v>9960</v>
      </c>
      <c r="H3762" s="35">
        <v>0</v>
      </c>
      <c r="I3762" s="56"/>
      <c r="J3762" t="s">
        <v>478</v>
      </c>
      <c r="K3762" s="58" t="s">
        <v>203</v>
      </c>
      <c r="L3762" s="35">
        <v>0.34508149999999999</v>
      </c>
      <c r="M3762" s="56"/>
      <c r="N3762" t="s">
        <v>9959</v>
      </c>
      <c r="O3762" s="2">
        <v>1675</v>
      </c>
      <c r="P3762" s="2">
        <v>0</v>
      </c>
      <c r="Q3762" s="2">
        <v>1675</v>
      </c>
      <c r="R3762" t="s">
        <v>10089</v>
      </c>
      <c r="S3762">
        <v>10</v>
      </c>
      <c r="T3762" t="s">
        <v>203</v>
      </c>
      <c r="U3762" s="2">
        <v>50</v>
      </c>
      <c r="V3762" s="2">
        <v>200</v>
      </c>
      <c r="W3762" s="8">
        <v>0.14925373134328357</v>
      </c>
      <c r="X3762" s="2">
        <v>2126</v>
      </c>
      <c r="Y3762" s="45"/>
      <c r="AC3762" s="1" t="str">
        <f>IF(Table13[[#This Row],[TCS MP]]&gt;=Table13[[#This Row],[BMP]],IF(Table13[[#This Row],[TCS MP]]&lt;=Table13[[#This Row],[EMP]],"Good","EMP"),"BMP")</f>
        <v>EMP</v>
      </c>
    </row>
    <row r="3763" spans="1:29" ht="24" customHeight="1" x14ac:dyDescent="0.25">
      <c r="A3763" t="s">
        <v>9952</v>
      </c>
      <c r="B3763" t="s">
        <v>21355</v>
      </c>
      <c r="C3763">
        <v>8634</v>
      </c>
      <c r="D3763" t="s">
        <v>17074</v>
      </c>
      <c r="E3763" t="s">
        <v>9953</v>
      </c>
      <c r="F3763" s="9">
        <f>Table13[[#This Row],[ToMeasure]]-Table13[[#This Row],[FromMeasure]]</f>
        <v>0.38389115000000001</v>
      </c>
      <c r="G3763" s="5" t="s">
        <v>9954</v>
      </c>
      <c r="H3763" s="35">
        <v>0</v>
      </c>
      <c r="I3763" s="56"/>
      <c r="J3763" t="s">
        <v>9955</v>
      </c>
      <c r="K3763" s="58" t="s">
        <v>203</v>
      </c>
      <c r="L3763" s="35">
        <v>0.38389115000000001</v>
      </c>
      <c r="M3763" s="56"/>
      <c r="N3763" t="s">
        <v>2602</v>
      </c>
      <c r="O3763" s="2">
        <v>2455</v>
      </c>
      <c r="P3763" s="2">
        <v>0</v>
      </c>
      <c r="Q3763" s="2">
        <v>2455</v>
      </c>
      <c r="R3763" t="s">
        <v>9956</v>
      </c>
      <c r="S3763">
        <v>12</v>
      </c>
      <c r="T3763" t="s">
        <v>203</v>
      </c>
      <c r="U3763" s="2">
        <v>75</v>
      </c>
      <c r="V3763" s="2">
        <v>288</v>
      </c>
      <c r="W3763" s="8">
        <v>0.14786150712830956</v>
      </c>
      <c r="X3763" s="2">
        <v>3116</v>
      </c>
      <c r="Y3763" s="45"/>
      <c r="AC3763" s="1" t="str">
        <f>IF(Table13[[#This Row],[TCS MP]]&gt;=Table13[[#This Row],[BMP]],IF(Table13[[#This Row],[TCS MP]]&lt;=Table13[[#This Row],[EMP]],"Good","EMP"),"BMP")</f>
        <v>EMP</v>
      </c>
    </row>
    <row r="3764" spans="1:29" ht="24" customHeight="1" x14ac:dyDescent="0.25">
      <c r="A3764" t="s">
        <v>9957</v>
      </c>
      <c r="B3764" t="s">
        <v>21354</v>
      </c>
      <c r="C3764">
        <v>8633</v>
      </c>
      <c r="D3764" t="s">
        <v>17074</v>
      </c>
      <c r="E3764" t="s">
        <v>9958</v>
      </c>
      <c r="F3764" s="9">
        <f>Table13[[#This Row],[ToMeasure]]-Table13[[#This Row],[FromMeasure]]</f>
        <v>0.33387534000000002</v>
      </c>
      <c r="G3764" s="5" t="s">
        <v>9959</v>
      </c>
      <c r="H3764" s="35">
        <v>0</v>
      </c>
      <c r="I3764" s="56"/>
      <c r="J3764" t="s">
        <v>9960</v>
      </c>
      <c r="K3764" s="58" t="s">
        <v>203</v>
      </c>
      <c r="L3764" s="35">
        <v>0.33387534000000002</v>
      </c>
      <c r="M3764" s="56"/>
      <c r="N3764" t="s">
        <v>478</v>
      </c>
      <c r="O3764" s="2">
        <v>2540</v>
      </c>
      <c r="P3764" s="2">
        <v>0</v>
      </c>
      <c r="Q3764" s="2">
        <v>2540</v>
      </c>
      <c r="R3764" t="s">
        <v>9961</v>
      </c>
      <c r="S3764">
        <v>12</v>
      </c>
      <c r="T3764" t="s">
        <v>203</v>
      </c>
      <c r="U3764" s="2">
        <v>76</v>
      </c>
      <c r="V3764" s="2">
        <v>301</v>
      </c>
      <c r="W3764" s="8">
        <v>0.14842519685039371</v>
      </c>
      <c r="X3764" s="2">
        <v>3224</v>
      </c>
      <c r="Y3764" s="45"/>
      <c r="AC3764" s="1" t="str">
        <f>IF(Table13[[#This Row],[TCS MP]]&gt;=Table13[[#This Row],[BMP]],IF(Table13[[#This Row],[TCS MP]]&lt;=Table13[[#This Row],[EMP]],"Good","EMP"),"BMP")</f>
        <v>EMP</v>
      </c>
    </row>
    <row r="3765" spans="1:29" ht="24" customHeight="1" x14ac:dyDescent="0.25">
      <c r="A3765" t="s">
        <v>13313</v>
      </c>
      <c r="B3765" t="s">
        <v>21356</v>
      </c>
      <c r="C3765">
        <v>8635</v>
      </c>
      <c r="D3765" t="s">
        <v>17074</v>
      </c>
      <c r="E3765" t="s">
        <v>13314</v>
      </c>
      <c r="F3765" s="9">
        <f>Table13[[#This Row],[ToMeasure]]-Table13[[#This Row],[FromMeasure]]</f>
        <v>0.27322590000000002</v>
      </c>
      <c r="G3765" s="5" t="s">
        <v>9955</v>
      </c>
      <c r="H3765" s="35">
        <v>0</v>
      </c>
      <c r="I3765" s="56"/>
      <c r="J3765" t="s">
        <v>2602</v>
      </c>
      <c r="K3765" s="58" t="s">
        <v>203</v>
      </c>
      <c r="L3765" s="35">
        <v>0.27322590000000002</v>
      </c>
      <c r="M3765" s="56"/>
      <c r="N3765" t="s">
        <v>9954</v>
      </c>
      <c r="O3765" s="2">
        <v>1536</v>
      </c>
      <c r="P3765" s="2">
        <v>0</v>
      </c>
      <c r="Q3765" s="2">
        <v>1536</v>
      </c>
      <c r="R3765" t="s">
        <v>13315</v>
      </c>
      <c r="S3765">
        <v>10</v>
      </c>
      <c r="T3765" t="s">
        <v>203</v>
      </c>
      <c r="U3765" s="2">
        <v>47</v>
      </c>
      <c r="V3765" s="2">
        <v>182</v>
      </c>
      <c r="W3765" s="8">
        <v>0.14908854166666666</v>
      </c>
      <c r="X3765" s="2">
        <v>1950</v>
      </c>
      <c r="Y3765" s="45"/>
      <c r="AC3765" s="1" t="str">
        <f>IF(Table13[[#This Row],[TCS MP]]&gt;=Table13[[#This Row],[BMP]],IF(Table13[[#This Row],[TCS MP]]&lt;=Table13[[#This Row],[EMP]],"Good","EMP"),"BMP")</f>
        <v>EMP</v>
      </c>
    </row>
    <row r="3766" spans="1:29" ht="24" customHeight="1" x14ac:dyDescent="0.25">
      <c r="A3766" t="s">
        <v>13316</v>
      </c>
      <c r="B3766" t="s">
        <v>21358</v>
      </c>
      <c r="C3766">
        <v>8637</v>
      </c>
      <c r="D3766" t="s">
        <v>17074</v>
      </c>
      <c r="E3766" t="s">
        <v>13317</v>
      </c>
      <c r="F3766" s="9">
        <f>Table13[[#This Row],[ToMeasure]]-Table13[[#This Row],[FromMeasure]]</f>
        <v>0.24344289999999999</v>
      </c>
      <c r="G3766" s="5" t="s">
        <v>9965</v>
      </c>
      <c r="H3766" s="35">
        <v>0</v>
      </c>
      <c r="I3766" s="56"/>
      <c r="J3766" t="s">
        <v>478</v>
      </c>
      <c r="K3766" s="58" t="s">
        <v>203</v>
      </c>
      <c r="L3766" s="35">
        <v>0.24344289999999999</v>
      </c>
      <c r="M3766" s="56"/>
      <c r="N3766" t="s">
        <v>13318</v>
      </c>
      <c r="O3766" s="2">
        <v>2861</v>
      </c>
      <c r="P3766" s="2">
        <v>0</v>
      </c>
      <c r="Q3766" s="2">
        <v>2861</v>
      </c>
      <c r="R3766" t="s">
        <v>13319</v>
      </c>
      <c r="S3766">
        <v>11</v>
      </c>
      <c r="T3766" t="s">
        <v>203</v>
      </c>
      <c r="U3766" s="2" t="s">
        <v>203</v>
      </c>
      <c r="V3766" s="2" t="s">
        <v>203</v>
      </c>
      <c r="W3766" s="8" t="s">
        <v>203</v>
      </c>
      <c r="X3766" s="2">
        <v>3792</v>
      </c>
      <c r="Y3766" s="45"/>
      <c r="AC3766" s="1" t="str">
        <f>IF(Table13[[#This Row],[TCS MP]]&gt;=Table13[[#This Row],[BMP]],IF(Table13[[#This Row],[TCS MP]]&lt;=Table13[[#This Row],[EMP]],"Good","EMP"),"BMP")</f>
        <v>EMP</v>
      </c>
    </row>
    <row r="3767" spans="1:29" ht="24" customHeight="1" x14ac:dyDescent="0.25">
      <c r="A3767" t="s">
        <v>13320</v>
      </c>
      <c r="B3767" t="s">
        <v>21360</v>
      </c>
      <c r="C3767">
        <v>8639</v>
      </c>
      <c r="D3767" t="s">
        <v>17074</v>
      </c>
      <c r="E3767" t="s">
        <v>13321</v>
      </c>
      <c r="F3767" s="9">
        <f>Table13[[#This Row],[ToMeasure]]-Table13[[#This Row],[FromMeasure]]</f>
        <v>0.30132510000000001</v>
      </c>
      <c r="G3767" s="5" t="s">
        <v>5900</v>
      </c>
      <c r="H3767" s="35">
        <v>0</v>
      </c>
      <c r="I3767" s="56"/>
      <c r="J3767" t="s">
        <v>13318</v>
      </c>
      <c r="K3767" s="58" t="s">
        <v>203</v>
      </c>
      <c r="L3767" s="35">
        <v>0.30132510000000001</v>
      </c>
      <c r="M3767" s="56"/>
      <c r="N3767" t="s">
        <v>2602</v>
      </c>
      <c r="O3767" s="2">
        <v>3509</v>
      </c>
      <c r="P3767" s="2">
        <v>0</v>
      </c>
      <c r="Q3767" s="2">
        <v>3509</v>
      </c>
      <c r="R3767" t="s">
        <v>13322</v>
      </c>
      <c r="S3767">
        <v>12</v>
      </c>
      <c r="T3767" t="s">
        <v>203</v>
      </c>
      <c r="U3767" s="2" t="s">
        <v>203</v>
      </c>
      <c r="V3767" s="2" t="s">
        <v>203</v>
      </c>
      <c r="W3767" s="8" t="s">
        <v>203</v>
      </c>
      <c r="X3767" s="2">
        <v>4651</v>
      </c>
      <c r="Y3767" s="45"/>
      <c r="AC3767" s="1" t="str">
        <f>IF(Table13[[#This Row],[TCS MP]]&gt;=Table13[[#This Row],[BMP]],IF(Table13[[#This Row],[TCS MP]]&lt;=Table13[[#This Row],[EMP]],"Good","EMP"),"BMP")</f>
        <v>EMP</v>
      </c>
    </row>
    <row r="3768" spans="1:29" ht="24" customHeight="1" x14ac:dyDescent="0.25">
      <c r="A3768" t="s">
        <v>9962</v>
      </c>
      <c r="B3768" t="s">
        <v>21359</v>
      </c>
      <c r="C3768">
        <v>8638</v>
      </c>
      <c r="D3768" t="s">
        <v>17074</v>
      </c>
      <c r="E3768" t="s">
        <v>9963</v>
      </c>
      <c r="F3768" s="9">
        <f>Table13[[#This Row],[ToMeasure]]-Table13[[#This Row],[FromMeasure]]</f>
        <v>0.26935540000000002</v>
      </c>
      <c r="G3768" s="5" t="s">
        <v>9964</v>
      </c>
      <c r="H3768" s="35">
        <v>0</v>
      </c>
      <c r="I3768" s="56"/>
      <c r="J3768" t="s">
        <v>9965</v>
      </c>
      <c r="K3768" s="58" t="s">
        <v>203</v>
      </c>
      <c r="L3768" s="35">
        <v>0.26935540000000002</v>
      </c>
      <c r="M3768" s="56"/>
      <c r="N3768" t="s">
        <v>478</v>
      </c>
      <c r="O3768" s="2">
        <v>3539</v>
      </c>
      <c r="P3768" s="2">
        <v>0</v>
      </c>
      <c r="Q3768" s="2">
        <v>3539</v>
      </c>
      <c r="R3768" t="s">
        <v>9966</v>
      </c>
      <c r="S3768">
        <v>12</v>
      </c>
      <c r="T3768" t="s">
        <v>203</v>
      </c>
      <c r="U3768" s="2" t="s">
        <v>203</v>
      </c>
      <c r="V3768" s="2" t="s">
        <v>203</v>
      </c>
      <c r="W3768" s="8" t="s">
        <v>203</v>
      </c>
      <c r="X3768" s="2">
        <v>4691</v>
      </c>
      <c r="Y3768" s="45"/>
      <c r="AC3768" s="1" t="str">
        <f>IF(Table13[[#This Row],[TCS MP]]&gt;=Table13[[#This Row],[BMP]],IF(Table13[[#This Row],[TCS MP]]&lt;=Table13[[#This Row],[EMP]],"Good","EMP"),"BMP")</f>
        <v>EMP</v>
      </c>
    </row>
    <row r="3769" spans="1:29" ht="24" customHeight="1" x14ac:dyDescent="0.25">
      <c r="A3769" t="s">
        <v>13323</v>
      </c>
      <c r="B3769" t="s">
        <v>21361</v>
      </c>
      <c r="C3769">
        <v>8640</v>
      </c>
      <c r="D3769" t="s">
        <v>17074</v>
      </c>
      <c r="E3769" t="s">
        <v>13324</v>
      </c>
      <c r="F3769" s="9">
        <f>Table13[[#This Row],[ToMeasure]]-Table13[[#This Row],[FromMeasure]]</f>
        <v>0.26819349999999997</v>
      </c>
      <c r="G3769" s="5" t="s">
        <v>13318</v>
      </c>
      <c r="H3769" s="35">
        <v>0</v>
      </c>
      <c r="I3769" s="56"/>
      <c r="J3769" t="s">
        <v>2602</v>
      </c>
      <c r="K3769" s="58" t="s">
        <v>203</v>
      </c>
      <c r="L3769" s="35">
        <v>0.26819349999999997</v>
      </c>
      <c r="M3769" s="56"/>
      <c r="N3769" t="s">
        <v>9965</v>
      </c>
      <c r="O3769" s="2">
        <v>2735</v>
      </c>
      <c r="P3769" s="2">
        <v>0</v>
      </c>
      <c r="Q3769" s="2">
        <v>2735</v>
      </c>
      <c r="R3769" t="s">
        <v>13325</v>
      </c>
      <c r="S3769">
        <v>10</v>
      </c>
      <c r="T3769" t="s">
        <v>203</v>
      </c>
      <c r="U3769" s="2" t="s">
        <v>203</v>
      </c>
      <c r="V3769" s="2" t="s">
        <v>203</v>
      </c>
      <c r="W3769" s="8" t="s">
        <v>203</v>
      </c>
      <c r="X3769" s="2">
        <v>3625</v>
      </c>
      <c r="Y3769" s="45"/>
      <c r="AC3769" s="1" t="str">
        <f>IF(Table13[[#This Row],[TCS MP]]&gt;=Table13[[#This Row],[BMP]],IF(Table13[[#This Row],[TCS MP]]&lt;=Table13[[#This Row],[EMP]],"Good","EMP"),"BMP")</f>
        <v>EMP</v>
      </c>
    </row>
    <row r="3770" spans="1:29" ht="24" customHeight="1" x14ac:dyDescent="0.25">
      <c r="A3770" t="s">
        <v>13326</v>
      </c>
      <c r="C3770" t="s">
        <v>203</v>
      </c>
      <c r="D3770" t="s">
        <v>17074</v>
      </c>
      <c r="E3770" t="s">
        <v>13327</v>
      </c>
      <c r="F3770" s="9">
        <f>Table13[[#This Row],[ToMeasure]]-Table13[[#This Row],[FromMeasure]]</f>
        <v>3.5894700000000002E-2</v>
      </c>
      <c r="G3770" s="5" t="s">
        <v>5899</v>
      </c>
      <c r="H3770" s="35">
        <v>0</v>
      </c>
      <c r="I3770" s="56"/>
      <c r="J3770" t="s">
        <v>13318</v>
      </c>
      <c r="K3770" s="58" t="s">
        <v>203</v>
      </c>
      <c r="L3770" s="35">
        <v>3.5894700000000002E-2</v>
      </c>
      <c r="M3770" s="56"/>
      <c r="N3770" t="s">
        <v>5898</v>
      </c>
      <c r="O3770" s="2" t="s">
        <v>203</v>
      </c>
      <c r="P3770" s="2" t="s">
        <v>203</v>
      </c>
      <c r="Q3770" s="2" t="s">
        <v>203</v>
      </c>
      <c r="R3770" t="s">
        <v>203</v>
      </c>
      <c r="S3770" t="s">
        <v>203</v>
      </c>
      <c r="T3770" t="s">
        <v>203</v>
      </c>
      <c r="U3770" s="2" t="s">
        <v>203</v>
      </c>
      <c r="V3770" s="2" t="s">
        <v>203</v>
      </c>
      <c r="W3770" s="8" t="s">
        <v>203</v>
      </c>
      <c r="X3770" s="2" t="s">
        <v>203</v>
      </c>
      <c r="Y3770" s="45"/>
      <c r="AC3770" s="1" t="str">
        <f>IF(Table13[[#This Row],[TCS MP]]&gt;=Table13[[#This Row],[BMP]],IF(Table13[[#This Row],[TCS MP]]&lt;=Table13[[#This Row],[EMP]],"Good","EMP"),"BMP")</f>
        <v>EMP</v>
      </c>
    </row>
    <row r="3771" spans="1:29" ht="24" customHeight="1" x14ac:dyDescent="0.25">
      <c r="A3771" t="s">
        <v>9967</v>
      </c>
      <c r="C3771" t="s">
        <v>203</v>
      </c>
      <c r="D3771" t="s">
        <v>17074</v>
      </c>
      <c r="E3771" t="s">
        <v>9968</v>
      </c>
      <c r="F3771" s="9">
        <f>Table13[[#This Row],[ToMeasure]]-Table13[[#This Row],[FromMeasure]]</f>
        <v>3.5668800000000001E-2</v>
      </c>
      <c r="G3771" s="5" t="s">
        <v>9969</v>
      </c>
      <c r="H3771" s="35">
        <v>0</v>
      </c>
      <c r="I3771" s="56"/>
      <c r="J3771" t="s">
        <v>9970</v>
      </c>
      <c r="K3771" s="58" t="s">
        <v>203</v>
      </c>
      <c r="L3771" s="35">
        <v>3.5668800000000001E-2</v>
      </c>
      <c r="M3771" s="56"/>
      <c r="N3771" t="s">
        <v>9964</v>
      </c>
      <c r="O3771" s="2" t="s">
        <v>203</v>
      </c>
      <c r="P3771" s="2" t="s">
        <v>203</v>
      </c>
      <c r="Q3771" s="2" t="s">
        <v>203</v>
      </c>
      <c r="R3771" t="s">
        <v>203</v>
      </c>
      <c r="S3771" t="s">
        <v>203</v>
      </c>
      <c r="T3771" t="s">
        <v>203</v>
      </c>
      <c r="U3771" s="2" t="s">
        <v>203</v>
      </c>
      <c r="V3771" s="2" t="s">
        <v>203</v>
      </c>
      <c r="W3771" s="8" t="s">
        <v>203</v>
      </c>
      <c r="X3771" s="2" t="s">
        <v>203</v>
      </c>
      <c r="Y3771" s="45"/>
      <c r="AC3771" s="1" t="str">
        <f>IF(Table13[[#This Row],[TCS MP]]&gt;=Table13[[#This Row],[BMP]],IF(Table13[[#This Row],[TCS MP]]&lt;=Table13[[#This Row],[EMP]],"Good","EMP"),"BMP")</f>
        <v>EMP</v>
      </c>
    </row>
    <row r="3772" spans="1:29" ht="24" customHeight="1" x14ac:dyDescent="0.25">
      <c r="A3772" t="s">
        <v>10090</v>
      </c>
      <c r="C3772" t="s">
        <v>203</v>
      </c>
      <c r="D3772" t="s">
        <v>17074</v>
      </c>
      <c r="E3772" t="s">
        <v>10091</v>
      </c>
      <c r="F3772" s="9">
        <f>Table13[[#This Row],[ToMeasure]]-Table13[[#This Row],[FromMeasure]]</f>
        <v>4.6536500000000001E-2</v>
      </c>
      <c r="G3772" s="5" t="s">
        <v>9970</v>
      </c>
      <c r="H3772" s="35">
        <v>0</v>
      </c>
      <c r="I3772" s="56"/>
      <c r="J3772" t="s">
        <v>9965</v>
      </c>
      <c r="K3772" s="58" t="s">
        <v>203</v>
      </c>
      <c r="L3772" s="35">
        <v>4.6536500000000001E-2</v>
      </c>
      <c r="M3772" s="56"/>
      <c r="N3772" t="s">
        <v>9969</v>
      </c>
      <c r="O3772" s="2" t="s">
        <v>203</v>
      </c>
      <c r="P3772" s="2" t="s">
        <v>203</v>
      </c>
      <c r="Q3772" s="2" t="s">
        <v>203</v>
      </c>
      <c r="R3772" t="s">
        <v>203</v>
      </c>
      <c r="S3772" t="s">
        <v>203</v>
      </c>
      <c r="T3772" t="s">
        <v>203</v>
      </c>
      <c r="U3772" s="2" t="s">
        <v>203</v>
      </c>
      <c r="V3772" s="2" t="s">
        <v>203</v>
      </c>
      <c r="W3772" s="8" t="s">
        <v>203</v>
      </c>
      <c r="X3772" s="2" t="s">
        <v>203</v>
      </c>
      <c r="Y3772" s="45"/>
      <c r="AC3772" s="1" t="str">
        <f>IF(Table13[[#This Row],[TCS MP]]&gt;=Table13[[#This Row],[BMP]],IF(Table13[[#This Row],[TCS MP]]&lt;=Table13[[#This Row],[EMP]],"Good","EMP"),"BMP")</f>
        <v>EMP</v>
      </c>
    </row>
    <row r="3773" spans="1:29" ht="24" customHeight="1" x14ac:dyDescent="0.25">
      <c r="A3773" t="s">
        <v>5896</v>
      </c>
      <c r="C3773" t="s">
        <v>203</v>
      </c>
      <c r="D3773" t="s">
        <v>17074</v>
      </c>
      <c r="E3773" t="s">
        <v>5897</v>
      </c>
      <c r="F3773" s="9">
        <f>Table13[[#This Row],[ToMeasure]]-Table13[[#This Row],[FromMeasure]]</f>
        <v>4.7900499999999999E-2</v>
      </c>
      <c r="G3773" s="5" t="s">
        <v>5898</v>
      </c>
      <c r="H3773" s="35">
        <v>0</v>
      </c>
      <c r="I3773" s="56"/>
      <c r="J3773" t="s">
        <v>5899</v>
      </c>
      <c r="K3773" s="58" t="s">
        <v>203</v>
      </c>
      <c r="L3773" s="35">
        <v>4.7900499999999999E-2</v>
      </c>
      <c r="M3773" s="56"/>
      <c r="N3773" t="s">
        <v>5900</v>
      </c>
      <c r="O3773" s="2" t="s">
        <v>203</v>
      </c>
      <c r="P3773" s="2" t="s">
        <v>203</v>
      </c>
      <c r="Q3773" s="2" t="s">
        <v>203</v>
      </c>
      <c r="R3773" t="s">
        <v>203</v>
      </c>
      <c r="S3773" t="s">
        <v>203</v>
      </c>
      <c r="T3773" t="s">
        <v>203</v>
      </c>
      <c r="U3773" s="2" t="s">
        <v>203</v>
      </c>
      <c r="V3773" s="2" t="s">
        <v>203</v>
      </c>
      <c r="W3773" s="8" t="s">
        <v>203</v>
      </c>
      <c r="X3773" s="2" t="s">
        <v>203</v>
      </c>
      <c r="Y3773" s="45"/>
      <c r="AC3773" s="1" t="str">
        <f>IF(Table13[[#This Row],[TCS MP]]&gt;=Table13[[#This Row],[BMP]],IF(Table13[[#This Row],[TCS MP]]&lt;=Table13[[#This Row],[EMP]],"Good","EMP"),"BMP")</f>
        <v>EMP</v>
      </c>
    </row>
    <row r="3774" spans="1:29" ht="24" customHeight="1" x14ac:dyDescent="0.25">
      <c r="A3774" t="s">
        <v>13328</v>
      </c>
      <c r="B3774" t="s">
        <v>21363</v>
      </c>
      <c r="C3774">
        <v>8642</v>
      </c>
      <c r="D3774" t="s">
        <v>17074</v>
      </c>
      <c r="E3774" t="s">
        <v>13329</v>
      </c>
      <c r="F3774" s="9">
        <f>Table13[[#This Row],[ToMeasure]]-Table13[[#This Row],[FromMeasure]]</f>
        <v>0.27409270000000002</v>
      </c>
      <c r="G3774" s="5" t="s">
        <v>13330</v>
      </c>
      <c r="H3774" s="35">
        <v>0</v>
      </c>
      <c r="I3774" s="56"/>
      <c r="J3774" t="s">
        <v>478</v>
      </c>
      <c r="K3774" s="58" t="s">
        <v>203</v>
      </c>
      <c r="L3774" s="35">
        <v>0.27409270000000002</v>
      </c>
      <c r="M3774" s="56"/>
      <c r="N3774" t="s">
        <v>9973</v>
      </c>
      <c r="O3774" s="2">
        <v>8768</v>
      </c>
      <c r="P3774" s="2">
        <v>0</v>
      </c>
      <c r="Q3774" s="2">
        <v>8768</v>
      </c>
      <c r="R3774" t="s">
        <v>13331</v>
      </c>
      <c r="S3774" t="s">
        <v>203</v>
      </c>
      <c r="T3774" t="s">
        <v>203</v>
      </c>
      <c r="U3774" s="2" t="s">
        <v>203</v>
      </c>
      <c r="V3774" s="2" t="s">
        <v>203</v>
      </c>
      <c r="W3774" s="8" t="s">
        <v>203</v>
      </c>
      <c r="X3774" s="2">
        <v>11622</v>
      </c>
      <c r="Y3774" s="45"/>
      <c r="AC3774" s="1" t="str">
        <f>IF(Table13[[#This Row],[TCS MP]]&gt;=Table13[[#This Row],[BMP]],IF(Table13[[#This Row],[TCS MP]]&lt;=Table13[[#This Row],[EMP]],"Good","EMP"),"BMP")</f>
        <v>EMP</v>
      </c>
    </row>
    <row r="3775" spans="1:29" ht="24" customHeight="1" x14ac:dyDescent="0.25">
      <c r="A3775" t="s">
        <v>10092</v>
      </c>
      <c r="B3775" t="s">
        <v>21365</v>
      </c>
      <c r="C3775">
        <v>8644</v>
      </c>
      <c r="D3775" t="s">
        <v>17074</v>
      </c>
      <c r="E3775" t="s">
        <v>10093</v>
      </c>
      <c r="F3775" s="9">
        <f>Table13[[#This Row],[ToMeasure]]-Table13[[#This Row],[FromMeasure]]</f>
        <v>0.27328469999999999</v>
      </c>
      <c r="G3775" s="5" t="s">
        <v>5905</v>
      </c>
      <c r="H3775" s="35">
        <v>0</v>
      </c>
      <c r="I3775" s="56"/>
      <c r="J3775" t="s">
        <v>9973</v>
      </c>
      <c r="K3775" s="58" t="s">
        <v>203</v>
      </c>
      <c r="L3775" s="35">
        <v>0.27328469999999999</v>
      </c>
      <c r="M3775" s="56"/>
      <c r="N3775" t="s">
        <v>2602</v>
      </c>
      <c r="O3775" s="2">
        <v>7510</v>
      </c>
      <c r="P3775" s="2">
        <v>0</v>
      </c>
      <c r="Q3775" s="2">
        <v>7510</v>
      </c>
      <c r="R3775" t="s">
        <v>10094</v>
      </c>
      <c r="S3775" t="s">
        <v>203</v>
      </c>
      <c r="T3775" t="s">
        <v>203</v>
      </c>
      <c r="U3775" s="2" t="s">
        <v>203</v>
      </c>
      <c r="V3775" s="2" t="s">
        <v>203</v>
      </c>
      <c r="W3775" s="8" t="s">
        <v>203</v>
      </c>
      <c r="X3775" s="2">
        <v>9955</v>
      </c>
      <c r="Y3775" s="45"/>
      <c r="AC3775" s="1" t="str">
        <f>IF(Table13[[#This Row],[TCS MP]]&gt;=Table13[[#This Row],[BMP]],IF(Table13[[#This Row],[TCS MP]]&lt;=Table13[[#This Row],[EMP]],"Good","EMP"),"BMP")</f>
        <v>EMP</v>
      </c>
    </row>
    <row r="3776" spans="1:29" ht="24" customHeight="1" x14ac:dyDescent="0.25">
      <c r="A3776" t="s">
        <v>13332</v>
      </c>
      <c r="B3776" t="s">
        <v>21364</v>
      </c>
      <c r="C3776">
        <v>8643</v>
      </c>
      <c r="D3776" t="s">
        <v>17074</v>
      </c>
      <c r="E3776" t="s">
        <v>13333</v>
      </c>
      <c r="F3776" s="9">
        <f>Table13[[#This Row],[ToMeasure]]-Table13[[#This Row],[FromMeasure]]</f>
        <v>0.26867160000000001</v>
      </c>
      <c r="G3776" s="5" t="s">
        <v>9978</v>
      </c>
      <c r="H3776" s="35">
        <v>0</v>
      </c>
      <c r="I3776" s="56"/>
      <c r="J3776" t="s">
        <v>13330</v>
      </c>
      <c r="K3776" s="58" t="s">
        <v>203</v>
      </c>
      <c r="L3776" s="35">
        <v>0.26867160000000001</v>
      </c>
      <c r="M3776" s="56"/>
      <c r="N3776" t="s">
        <v>478</v>
      </c>
      <c r="O3776" s="2">
        <v>7795</v>
      </c>
      <c r="P3776" s="2">
        <v>0</v>
      </c>
      <c r="Q3776" s="2">
        <v>7795</v>
      </c>
      <c r="R3776" t="s">
        <v>13334</v>
      </c>
      <c r="S3776" t="s">
        <v>203</v>
      </c>
      <c r="T3776" t="s">
        <v>203</v>
      </c>
      <c r="U3776" s="2" t="s">
        <v>203</v>
      </c>
      <c r="V3776" s="2" t="s">
        <v>203</v>
      </c>
      <c r="W3776" s="8" t="s">
        <v>203</v>
      </c>
      <c r="X3776" s="2">
        <v>10333</v>
      </c>
      <c r="Y3776" s="45"/>
      <c r="AC3776" s="1" t="str">
        <f>IF(Table13[[#This Row],[TCS MP]]&gt;=Table13[[#This Row],[BMP]],IF(Table13[[#This Row],[TCS MP]]&lt;=Table13[[#This Row],[EMP]],"Good","EMP"),"BMP")</f>
        <v>EMP</v>
      </c>
    </row>
    <row r="3777" spans="1:29" ht="24" customHeight="1" x14ac:dyDescent="0.25">
      <c r="A3777" t="s">
        <v>13335</v>
      </c>
      <c r="B3777" t="s">
        <v>21366</v>
      </c>
      <c r="C3777">
        <v>8645</v>
      </c>
      <c r="D3777" t="s">
        <v>17074</v>
      </c>
      <c r="E3777" t="s">
        <v>13336</v>
      </c>
      <c r="F3777" s="9">
        <f>Table13[[#This Row],[ToMeasure]]-Table13[[#This Row],[FromMeasure]]</f>
        <v>0.26955449999999997</v>
      </c>
      <c r="G3777" s="5" t="s">
        <v>9973</v>
      </c>
      <c r="H3777" s="35">
        <v>0</v>
      </c>
      <c r="I3777" s="56"/>
      <c r="J3777" t="s">
        <v>2602</v>
      </c>
      <c r="K3777" s="58" t="s">
        <v>203</v>
      </c>
      <c r="L3777" s="35">
        <v>0.26955449999999997</v>
      </c>
      <c r="M3777" s="56"/>
      <c r="N3777" t="s">
        <v>13330</v>
      </c>
      <c r="O3777" s="2">
        <v>8278</v>
      </c>
      <c r="P3777" s="2">
        <v>0</v>
      </c>
      <c r="Q3777" s="2">
        <v>8278</v>
      </c>
      <c r="R3777" t="s">
        <v>13337</v>
      </c>
      <c r="S3777" t="s">
        <v>203</v>
      </c>
      <c r="T3777" t="s">
        <v>203</v>
      </c>
      <c r="U3777" s="2" t="s">
        <v>203</v>
      </c>
      <c r="V3777" s="2" t="s">
        <v>203</v>
      </c>
      <c r="W3777" s="8" t="s">
        <v>203</v>
      </c>
      <c r="X3777" s="2">
        <v>10973</v>
      </c>
      <c r="Y3777" s="45"/>
      <c r="AC3777" s="1" t="str">
        <f>IF(Table13[[#This Row],[TCS MP]]&gt;=Table13[[#This Row],[BMP]],IF(Table13[[#This Row],[TCS MP]]&lt;=Table13[[#This Row],[EMP]],"Good","EMP"),"BMP")</f>
        <v>EMP</v>
      </c>
    </row>
    <row r="3778" spans="1:29" ht="24" customHeight="1" x14ac:dyDescent="0.25">
      <c r="A3778" t="s">
        <v>9971</v>
      </c>
      <c r="C3778" t="s">
        <v>203</v>
      </c>
      <c r="D3778" t="s">
        <v>17074</v>
      </c>
      <c r="E3778" t="s">
        <v>9972</v>
      </c>
      <c r="F3778" s="9">
        <f>Table13[[#This Row],[ToMeasure]]-Table13[[#This Row],[FromMeasure]]</f>
        <v>3.5423299999999998E-2</v>
      </c>
      <c r="G3778" s="5" t="s">
        <v>5904</v>
      </c>
      <c r="H3778" s="35">
        <v>0</v>
      </c>
      <c r="I3778" s="56"/>
      <c r="J3778" t="s">
        <v>9973</v>
      </c>
      <c r="K3778" s="58" t="s">
        <v>203</v>
      </c>
      <c r="L3778" s="35">
        <v>3.5423299999999998E-2</v>
      </c>
      <c r="M3778" s="56"/>
      <c r="N3778" t="s">
        <v>5903</v>
      </c>
      <c r="O3778" s="2" t="s">
        <v>203</v>
      </c>
      <c r="P3778" s="2" t="s">
        <v>203</v>
      </c>
      <c r="Q3778" s="2" t="s">
        <v>203</v>
      </c>
      <c r="R3778" t="s">
        <v>203</v>
      </c>
      <c r="S3778" t="s">
        <v>203</v>
      </c>
      <c r="T3778" t="s">
        <v>203</v>
      </c>
      <c r="U3778" s="2" t="s">
        <v>203</v>
      </c>
      <c r="V3778" s="2" t="s">
        <v>203</v>
      </c>
      <c r="W3778" s="8" t="s">
        <v>203</v>
      </c>
      <c r="X3778" s="2" t="s">
        <v>203</v>
      </c>
      <c r="Y3778" s="45"/>
      <c r="AC3778" s="1" t="str">
        <f>IF(Table13[[#This Row],[TCS MP]]&gt;=Table13[[#This Row],[BMP]],IF(Table13[[#This Row],[TCS MP]]&lt;=Table13[[#This Row],[EMP]],"Good","EMP"),"BMP")</f>
        <v>EMP</v>
      </c>
    </row>
    <row r="3779" spans="1:29" ht="24" customHeight="1" x14ac:dyDescent="0.25">
      <c r="A3779" t="s">
        <v>9974</v>
      </c>
      <c r="C3779" t="s">
        <v>203</v>
      </c>
      <c r="D3779" t="s">
        <v>17074</v>
      </c>
      <c r="E3779" t="s">
        <v>9975</v>
      </c>
      <c r="F3779" s="9">
        <f>Table13[[#This Row],[ToMeasure]]-Table13[[#This Row],[FromMeasure]]</f>
        <v>3.6742799999999999E-2</v>
      </c>
      <c r="G3779" s="5" t="s">
        <v>9976</v>
      </c>
      <c r="H3779" s="35">
        <v>0</v>
      </c>
      <c r="I3779" s="56"/>
      <c r="J3779" t="s">
        <v>9977</v>
      </c>
      <c r="K3779" s="58" t="s">
        <v>203</v>
      </c>
      <c r="L3779" s="35">
        <v>3.6742799999999999E-2</v>
      </c>
      <c r="M3779" s="56"/>
      <c r="N3779" t="s">
        <v>9978</v>
      </c>
      <c r="O3779" s="2" t="s">
        <v>203</v>
      </c>
      <c r="P3779" s="2" t="s">
        <v>203</v>
      </c>
      <c r="Q3779" s="2" t="s">
        <v>203</v>
      </c>
      <c r="R3779" t="s">
        <v>203</v>
      </c>
      <c r="S3779" t="s">
        <v>203</v>
      </c>
      <c r="T3779" t="s">
        <v>203</v>
      </c>
      <c r="U3779" s="2" t="s">
        <v>203</v>
      </c>
      <c r="V3779" s="2" t="s">
        <v>203</v>
      </c>
      <c r="W3779" s="8" t="s">
        <v>203</v>
      </c>
      <c r="X3779" s="2" t="s">
        <v>203</v>
      </c>
      <c r="Y3779" s="45"/>
      <c r="AC3779" s="1" t="str">
        <f>IF(Table13[[#This Row],[TCS MP]]&gt;=Table13[[#This Row],[BMP]],IF(Table13[[#This Row],[TCS MP]]&lt;=Table13[[#This Row],[EMP]],"Good","EMP"),"BMP")</f>
        <v>EMP</v>
      </c>
    </row>
    <row r="3780" spans="1:29" ht="24" customHeight="1" x14ac:dyDescent="0.25">
      <c r="A3780" t="s">
        <v>5901</v>
      </c>
      <c r="C3780" t="s">
        <v>203</v>
      </c>
      <c r="D3780" t="s">
        <v>17074</v>
      </c>
      <c r="E3780" t="s">
        <v>5902</v>
      </c>
      <c r="F3780" s="9">
        <f>Table13[[#This Row],[ToMeasure]]-Table13[[#This Row],[FromMeasure]]</f>
        <v>4.8737000000000003E-2</v>
      </c>
      <c r="G3780" s="5" t="s">
        <v>5903</v>
      </c>
      <c r="H3780" s="35">
        <v>0</v>
      </c>
      <c r="I3780" s="56"/>
      <c r="J3780" t="s">
        <v>5904</v>
      </c>
      <c r="K3780" s="58" t="s">
        <v>203</v>
      </c>
      <c r="L3780" s="35">
        <v>4.8737000000000003E-2</v>
      </c>
      <c r="M3780" s="56"/>
      <c r="N3780" t="s">
        <v>5905</v>
      </c>
      <c r="O3780" s="2" t="s">
        <v>203</v>
      </c>
      <c r="P3780" s="2" t="s">
        <v>203</v>
      </c>
      <c r="Q3780" s="2" t="s">
        <v>203</v>
      </c>
      <c r="R3780" t="s">
        <v>203</v>
      </c>
      <c r="S3780" t="s">
        <v>203</v>
      </c>
      <c r="T3780" t="s">
        <v>203</v>
      </c>
      <c r="U3780" s="2" t="s">
        <v>203</v>
      </c>
      <c r="V3780" s="2" t="s">
        <v>203</v>
      </c>
      <c r="W3780" s="8" t="s">
        <v>203</v>
      </c>
      <c r="X3780" s="2" t="s">
        <v>203</v>
      </c>
      <c r="Y3780" s="45"/>
      <c r="AC3780" s="1" t="str">
        <f>IF(Table13[[#This Row],[TCS MP]]&gt;=Table13[[#This Row],[BMP]],IF(Table13[[#This Row],[TCS MP]]&lt;=Table13[[#This Row],[EMP]],"Good","EMP"),"BMP")</f>
        <v>EMP</v>
      </c>
    </row>
    <row r="3781" spans="1:29" ht="24" customHeight="1" x14ac:dyDescent="0.25">
      <c r="A3781" t="s">
        <v>13338</v>
      </c>
      <c r="B3781" t="s">
        <v>21368</v>
      </c>
      <c r="C3781">
        <v>8647</v>
      </c>
      <c r="D3781" t="s">
        <v>17074</v>
      </c>
      <c r="E3781" t="s">
        <v>13339</v>
      </c>
      <c r="F3781" s="9">
        <f>Table13[[#This Row],[ToMeasure]]-Table13[[#This Row],[FromMeasure]]</f>
        <v>0.27462799999999998</v>
      </c>
      <c r="G3781" s="5" t="s">
        <v>9982</v>
      </c>
      <c r="H3781" s="35">
        <v>0</v>
      </c>
      <c r="I3781" s="56"/>
      <c r="J3781" t="s">
        <v>478</v>
      </c>
      <c r="K3781" s="58" t="s">
        <v>203</v>
      </c>
      <c r="L3781" s="35">
        <v>0.27462799999999998</v>
      </c>
      <c r="M3781" s="56"/>
      <c r="N3781" t="s">
        <v>9981</v>
      </c>
      <c r="O3781" s="2">
        <v>6900</v>
      </c>
      <c r="P3781" s="2">
        <v>0</v>
      </c>
      <c r="Q3781" s="2">
        <v>6900</v>
      </c>
      <c r="R3781" t="s">
        <v>13340</v>
      </c>
      <c r="S3781">
        <v>12</v>
      </c>
      <c r="T3781" t="s">
        <v>203</v>
      </c>
      <c r="U3781" s="2">
        <v>268</v>
      </c>
      <c r="V3781" s="2">
        <v>357</v>
      </c>
      <c r="W3781" s="8">
        <v>9.0579710144927536E-2</v>
      </c>
      <c r="X3781" s="2">
        <v>10861</v>
      </c>
      <c r="Y3781" s="45"/>
      <c r="AC3781" s="1" t="str">
        <f>IF(Table13[[#This Row],[TCS MP]]&gt;=Table13[[#This Row],[BMP]],IF(Table13[[#This Row],[TCS MP]]&lt;=Table13[[#This Row],[EMP]],"Good","EMP"),"BMP")</f>
        <v>EMP</v>
      </c>
    </row>
    <row r="3782" spans="1:29" ht="24" customHeight="1" x14ac:dyDescent="0.25">
      <c r="A3782" t="s">
        <v>10095</v>
      </c>
      <c r="B3782" t="s">
        <v>21370</v>
      </c>
      <c r="C3782">
        <v>8649</v>
      </c>
      <c r="D3782" t="s">
        <v>17074</v>
      </c>
      <c r="E3782" t="s">
        <v>10096</v>
      </c>
      <c r="F3782" s="9">
        <f>Table13[[#This Row],[ToMeasure]]-Table13[[#This Row],[FromMeasure]]</f>
        <v>0.229375</v>
      </c>
      <c r="G3782" s="5" t="s">
        <v>5909</v>
      </c>
      <c r="H3782" s="35">
        <v>0</v>
      </c>
      <c r="I3782" s="56"/>
      <c r="J3782" t="s">
        <v>5908</v>
      </c>
      <c r="K3782" s="58" t="s">
        <v>203</v>
      </c>
      <c r="L3782" s="35">
        <v>0.229375</v>
      </c>
      <c r="M3782" s="56"/>
      <c r="N3782" t="s">
        <v>2602</v>
      </c>
      <c r="O3782" s="2">
        <v>0</v>
      </c>
      <c r="P3782" s="2">
        <v>4010</v>
      </c>
      <c r="Q3782" s="2">
        <v>4010</v>
      </c>
      <c r="R3782" t="s">
        <v>10097</v>
      </c>
      <c r="S3782">
        <v>10</v>
      </c>
      <c r="T3782" t="s">
        <v>203</v>
      </c>
      <c r="U3782" s="2">
        <v>133</v>
      </c>
      <c r="V3782" s="2">
        <v>195</v>
      </c>
      <c r="W3782" s="8">
        <v>8.179551122194513E-2</v>
      </c>
      <c r="X3782" s="2">
        <v>5090</v>
      </c>
      <c r="Y3782" s="45"/>
      <c r="AC3782" s="1" t="str">
        <f>IF(Table13[[#This Row],[TCS MP]]&gt;=Table13[[#This Row],[BMP]],IF(Table13[[#This Row],[TCS MP]]&lt;=Table13[[#This Row],[EMP]],"Good","EMP"),"BMP")</f>
        <v>EMP</v>
      </c>
    </row>
    <row r="3783" spans="1:29" ht="24" customHeight="1" x14ac:dyDescent="0.25">
      <c r="A3783" t="s">
        <v>9979</v>
      </c>
      <c r="B3783" t="s">
        <v>21369</v>
      </c>
      <c r="C3783">
        <v>8648</v>
      </c>
      <c r="D3783" t="s">
        <v>17074</v>
      </c>
      <c r="E3783" t="s">
        <v>9980</v>
      </c>
      <c r="F3783" s="9">
        <f>Table13[[#This Row],[ToMeasure]]-Table13[[#This Row],[FromMeasure]]</f>
        <v>0.27437479999999997</v>
      </c>
      <c r="G3783" s="5" t="s">
        <v>9981</v>
      </c>
      <c r="H3783" s="35">
        <v>0</v>
      </c>
      <c r="I3783" s="56"/>
      <c r="J3783" t="s">
        <v>9982</v>
      </c>
      <c r="K3783" s="58" t="s">
        <v>203</v>
      </c>
      <c r="L3783" s="35">
        <v>0.27437479999999997</v>
      </c>
      <c r="M3783" s="56"/>
      <c r="N3783" t="s">
        <v>478</v>
      </c>
      <c r="O3783" s="2">
        <v>4594</v>
      </c>
      <c r="P3783" s="2">
        <v>0</v>
      </c>
      <c r="Q3783" s="2">
        <v>4594</v>
      </c>
      <c r="R3783" t="s">
        <v>9983</v>
      </c>
      <c r="S3783">
        <v>11</v>
      </c>
      <c r="T3783" t="s">
        <v>203</v>
      </c>
      <c r="U3783" s="2">
        <v>138</v>
      </c>
      <c r="V3783" s="2">
        <v>204</v>
      </c>
      <c r="W3783" s="8">
        <v>7.4444928167174573E-2</v>
      </c>
      <c r="X3783" s="2">
        <v>5832</v>
      </c>
      <c r="Y3783" s="45"/>
      <c r="AC3783" s="1" t="str">
        <f>IF(Table13[[#This Row],[TCS MP]]&gt;=Table13[[#This Row],[BMP]],IF(Table13[[#This Row],[TCS MP]]&lt;=Table13[[#This Row],[EMP]],"Good","EMP"),"BMP")</f>
        <v>EMP</v>
      </c>
    </row>
    <row r="3784" spans="1:29" ht="24" customHeight="1" x14ac:dyDescent="0.25">
      <c r="A3784" t="s">
        <v>5906</v>
      </c>
      <c r="B3784" t="s">
        <v>21371</v>
      </c>
      <c r="C3784">
        <v>8650</v>
      </c>
      <c r="D3784" t="s">
        <v>17074</v>
      </c>
      <c r="E3784" t="s">
        <v>5907</v>
      </c>
      <c r="F3784" s="9">
        <f>Table13[[#This Row],[ToMeasure]]-Table13[[#This Row],[FromMeasure]]</f>
        <v>0.26108429999999999</v>
      </c>
      <c r="G3784" s="5" t="s">
        <v>5908</v>
      </c>
      <c r="H3784" s="35">
        <v>0</v>
      </c>
      <c r="I3784" s="56"/>
      <c r="J3784" t="s">
        <v>2602</v>
      </c>
      <c r="K3784" s="58" t="s">
        <v>203</v>
      </c>
      <c r="L3784" s="35">
        <v>0.26108429999999999</v>
      </c>
      <c r="M3784" s="56"/>
      <c r="N3784" t="s">
        <v>5909</v>
      </c>
      <c r="O3784" s="2">
        <v>8935</v>
      </c>
      <c r="P3784" s="2">
        <v>0</v>
      </c>
      <c r="Q3784" s="2">
        <v>8935</v>
      </c>
      <c r="R3784" t="s">
        <v>5910</v>
      </c>
      <c r="S3784">
        <v>9</v>
      </c>
      <c r="T3784">
        <v>55</v>
      </c>
      <c r="U3784" s="2">
        <v>330</v>
      </c>
      <c r="V3784" s="2">
        <v>487</v>
      </c>
      <c r="W3784" s="8">
        <v>9.143816452154449E-2</v>
      </c>
      <c r="X3784" s="2">
        <v>11342</v>
      </c>
      <c r="Y3784" s="45"/>
      <c r="AC3784" s="1" t="str">
        <f>IF(Table13[[#This Row],[TCS MP]]&gt;=Table13[[#This Row],[BMP]],IF(Table13[[#This Row],[TCS MP]]&lt;=Table13[[#This Row],[EMP]],"Good","EMP"),"BMP")</f>
        <v>EMP</v>
      </c>
    </row>
    <row r="3785" spans="1:29" ht="24" customHeight="1" x14ac:dyDescent="0.25">
      <c r="A3785" t="s">
        <v>13341</v>
      </c>
      <c r="B3785" t="s">
        <v>21373</v>
      </c>
      <c r="C3785">
        <v>8652</v>
      </c>
      <c r="D3785" t="s">
        <v>17074</v>
      </c>
      <c r="E3785" t="s">
        <v>13342</v>
      </c>
      <c r="F3785" s="9">
        <f>Table13[[#This Row],[ToMeasure]]-Table13[[#This Row],[FromMeasure]]</f>
        <v>0.27372039999999997</v>
      </c>
      <c r="G3785" s="5" t="s">
        <v>10110</v>
      </c>
      <c r="H3785" s="35">
        <v>0</v>
      </c>
      <c r="I3785" s="56"/>
      <c r="J3785" t="s">
        <v>478</v>
      </c>
      <c r="K3785" s="58" t="s">
        <v>203</v>
      </c>
      <c r="L3785" s="35">
        <v>0.27372039999999997</v>
      </c>
      <c r="M3785" s="56"/>
      <c r="N3785" t="s">
        <v>10100</v>
      </c>
      <c r="O3785" s="2">
        <v>21398</v>
      </c>
      <c r="P3785" s="2">
        <v>0</v>
      </c>
      <c r="Q3785" s="2">
        <v>21398</v>
      </c>
      <c r="R3785" t="s">
        <v>13343</v>
      </c>
      <c r="S3785">
        <v>9</v>
      </c>
      <c r="T3785" t="s">
        <v>203</v>
      </c>
      <c r="U3785" s="2">
        <v>508</v>
      </c>
      <c r="V3785" s="2">
        <v>750</v>
      </c>
      <c r="W3785" s="8">
        <v>5.8790541172072157E-2</v>
      </c>
      <c r="X3785" s="2">
        <v>27163</v>
      </c>
      <c r="Y3785" s="45"/>
      <c r="AC3785" s="1" t="str">
        <f>IF(Table13[[#This Row],[TCS MP]]&gt;=Table13[[#This Row],[BMP]],IF(Table13[[#This Row],[TCS MP]]&lt;=Table13[[#This Row],[EMP]],"Good","EMP"),"BMP")</f>
        <v>EMP</v>
      </c>
    </row>
    <row r="3786" spans="1:29" ht="24" customHeight="1" x14ac:dyDescent="0.25">
      <c r="A3786" t="s">
        <v>13344</v>
      </c>
      <c r="B3786" t="s">
        <v>21375</v>
      </c>
      <c r="C3786">
        <v>8654</v>
      </c>
      <c r="D3786" t="s">
        <v>17074</v>
      </c>
      <c r="E3786" t="s">
        <v>13345</v>
      </c>
      <c r="F3786" s="9">
        <f>Table13[[#This Row],[ToMeasure]]-Table13[[#This Row],[FromMeasure]]</f>
        <v>0.2736616</v>
      </c>
      <c r="G3786" s="5" t="s">
        <v>5915</v>
      </c>
      <c r="H3786" s="35">
        <v>0</v>
      </c>
      <c r="I3786" s="56"/>
      <c r="J3786" t="s">
        <v>10100</v>
      </c>
      <c r="K3786" s="58" t="s">
        <v>203</v>
      </c>
      <c r="L3786" s="35">
        <v>0.2736616</v>
      </c>
      <c r="M3786" s="56"/>
      <c r="N3786" t="s">
        <v>2602</v>
      </c>
      <c r="O3786" s="2">
        <v>6170</v>
      </c>
      <c r="P3786" s="2">
        <v>0</v>
      </c>
      <c r="Q3786" s="2">
        <v>6170</v>
      </c>
      <c r="R3786" t="s">
        <v>13346</v>
      </c>
      <c r="S3786">
        <v>7</v>
      </c>
      <c r="T3786" t="s">
        <v>203</v>
      </c>
      <c r="U3786" s="2">
        <v>157</v>
      </c>
      <c r="V3786" s="2">
        <v>233</v>
      </c>
      <c r="W3786" s="8">
        <v>6.3209076175040513E-2</v>
      </c>
      <c r="X3786" s="2">
        <v>7832</v>
      </c>
      <c r="Y3786" s="45"/>
      <c r="AC3786" s="1" t="str">
        <f>IF(Table13[[#This Row],[TCS MP]]&gt;=Table13[[#This Row],[BMP]],IF(Table13[[#This Row],[TCS MP]]&lt;=Table13[[#This Row],[EMP]],"Good","EMP"),"BMP")</f>
        <v>EMP</v>
      </c>
    </row>
    <row r="3787" spans="1:29" ht="24" customHeight="1" x14ac:dyDescent="0.25">
      <c r="A3787" t="s">
        <v>10098</v>
      </c>
      <c r="B3787" t="s">
        <v>21374</v>
      </c>
      <c r="C3787">
        <v>8653</v>
      </c>
      <c r="D3787" t="s">
        <v>17074</v>
      </c>
      <c r="E3787" t="s">
        <v>10099</v>
      </c>
      <c r="F3787" s="9">
        <f>Table13[[#This Row],[ToMeasure]]-Table13[[#This Row],[FromMeasure]]</f>
        <v>0.27038849999999998</v>
      </c>
      <c r="G3787" s="5" t="s">
        <v>10100</v>
      </c>
      <c r="H3787" s="35">
        <v>0</v>
      </c>
      <c r="I3787" s="56"/>
      <c r="J3787" t="s">
        <v>5915</v>
      </c>
      <c r="K3787" s="58" t="s">
        <v>203</v>
      </c>
      <c r="L3787" s="35">
        <v>0.27038849999999998</v>
      </c>
      <c r="M3787" s="56"/>
      <c r="N3787" t="s">
        <v>478</v>
      </c>
      <c r="O3787" s="2">
        <v>6257</v>
      </c>
      <c r="P3787" s="2">
        <v>0</v>
      </c>
      <c r="Q3787" s="2">
        <v>6257</v>
      </c>
      <c r="R3787" t="s">
        <v>10101</v>
      </c>
      <c r="S3787">
        <v>8</v>
      </c>
      <c r="T3787" t="s">
        <v>203</v>
      </c>
      <c r="U3787" s="2">
        <v>156</v>
      </c>
      <c r="V3787" s="2">
        <v>231</v>
      </c>
      <c r="W3787" s="8">
        <v>6.1850727185552179E-2</v>
      </c>
      <c r="X3787" s="2">
        <v>7943</v>
      </c>
      <c r="Y3787" s="45"/>
      <c r="AC3787" s="1" t="str">
        <f>IF(Table13[[#This Row],[TCS MP]]&gt;=Table13[[#This Row],[BMP]],IF(Table13[[#This Row],[TCS MP]]&lt;=Table13[[#This Row],[EMP]],"Good","EMP"),"BMP")</f>
        <v>EMP</v>
      </c>
    </row>
    <row r="3788" spans="1:29" ht="24" customHeight="1" x14ac:dyDescent="0.25">
      <c r="A3788" t="s">
        <v>9984</v>
      </c>
      <c r="B3788" t="s">
        <v>21376</v>
      </c>
      <c r="C3788">
        <v>8655</v>
      </c>
      <c r="D3788" t="s">
        <v>17074</v>
      </c>
      <c r="E3788" t="s">
        <v>9985</v>
      </c>
      <c r="F3788" s="9">
        <f>Table13[[#This Row],[ToMeasure]]-Table13[[#This Row],[FromMeasure]]</f>
        <v>0.3119961</v>
      </c>
      <c r="G3788" s="5" t="s">
        <v>9986</v>
      </c>
      <c r="H3788" s="35">
        <v>0</v>
      </c>
      <c r="I3788" s="56"/>
      <c r="J3788" t="s">
        <v>2602</v>
      </c>
      <c r="K3788" s="58" t="s">
        <v>203</v>
      </c>
      <c r="L3788" s="35">
        <v>0.3119961</v>
      </c>
      <c r="M3788" s="56"/>
      <c r="N3788" t="s">
        <v>5915</v>
      </c>
      <c r="O3788" s="2">
        <v>15151</v>
      </c>
      <c r="P3788" s="2">
        <v>0</v>
      </c>
      <c r="Q3788" s="2">
        <v>15151</v>
      </c>
      <c r="R3788" t="s">
        <v>9987</v>
      </c>
      <c r="S3788">
        <v>7</v>
      </c>
      <c r="T3788">
        <v>56</v>
      </c>
      <c r="U3788" s="2">
        <v>500</v>
      </c>
      <c r="V3788" s="2">
        <v>738</v>
      </c>
      <c r="W3788" s="8">
        <v>8.1710778166457665E-2</v>
      </c>
      <c r="X3788" s="2">
        <v>19233</v>
      </c>
      <c r="Y3788" s="45"/>
      <c r="AC3788" s="1" t="str">
        <f>IF(Table13[[#This Row],[TCS MP]]&gt;=Table13[[#This Row],[BMP]],IF(Table13[[#This Row],[TCS MP]]&lt;=Table13[[#This Row],[EMP]],"Good","EMP"),"BMP")</f>
        <v>EMP</v>
      </c>
    </row>
    <row r="3789" spans="1:29" ht="24" customHeight="1" x14ac:dyDescent="0.25">
      <c r="A3789" t="s">
        <v>10102</v>
      </c>
      <c r="C3789" t="s">
        <v>203</v>
      </c>
      <c r="D3789" t="s">
        <v>17074</v>
      </c>
      <c r="E3789" t="s">
        <v>10103</v>
      </c>
      <c r="F3789" s="9">
        <f>Table13[[#This Row],[ToMeasure]]-Table13[[#This Row],[FromMeasure]]</f>
        <v>3.7317400000000001E-2</v>
      </c>
      <c r="G3789" s="5" t="s">
        <v>5914</v>
      </c>
      <c r="H3789" s="35">
        <v>0</v>
      </c>
      <c r="I3789" s="56"/>
      <c r="J3789" t="s">
        <v>9986</v>
      </c>
      <c r="K3789" s="58" t="s">
        <v>203</v>
      </c>
      <c r="L3789" s="35">
        <v>3.7317400000000001E-2</v>
      </c>
      <c r="M3789" s="56"/>
      <c r="N3789" t="s">
        <v>5913</v>
      </c>
      <c r="O3789" s="2" t="s">
        <v>203</v>
      </c>
      <c r="P3789" s="2" t="s">
        <v>203</v>
      </c>
      <c r="Q3789" s="2" t="s">
        <v>203</v>
      </c>
      <c r="R3789" t="s">
        <v>203</v>
      </c>
      <c r="S3789" t="s">
        <v>203</v>
      </c>
      <c r="T3789" t="s">
        <v>203</v>
      </c>
      <c r="U3789" s="2" t="s">
        <v>203</v>
      </c>
      <c r="V3789" s="2" t="s">
        <v>203</v>
      </c>
      <c r="W3789" s="8" t="s">
        <v>203</v>
      </c>
      <c r="X3789" s="2" t="s">
        <v>203</v>
      </c>
      <c r="Y3789" s="45"/>
      <c r="AC3789" s="1" t="str">
        <f>IF(Table13[[#This Row],[TCS MP]]&gt;=Table13[[#This Row],[BMP]],IF(Table13[[#This Row],[TCS MP]]&lt;=Table13[[#This Row],[EMP]],"Good","EMP"),"BMP")</f>
        <v>EMP</v>
      </c>
    </row>
    <row r="3790" spans="1:29" ht="24" customHeight="1" x14ac:dyDescent="0.25">
      <c r="A3790" t="s">
        <v>10104</v>
      </c>
      <c r="C3790" t="s">
        <v>203</v>
      </c>
      <c r="D3790" t="s">
        <v>17074</v>
      </c>
      <c r="E3790" t="s">
        <v>10105</v>
      </c>
      <c r="F3790" s="9">
        <f>Table13[[#This Row],[ToMeasure]]-Table13[[#This Row],[FromMeasure]]</f>
        <v>3.55713E-2</v>
      </c>
      <c r="G3790" s="5" t="s">
        <v>10106</v>
      </c>
      <c r="H3790" s="35">
        <v>0</v>
      </c>
      <c r="I3790" s="56"/>
      <c r="J3790" t="s">
        <v>10107</v>
      </c>
      <c r="K3790" s="58" t="s">
        <v>203</v>
      </c>
      <c r="L3790" s="35">
        <v>3.55713E-2</v>
      </c>
      <c r="M3790" s="56"/>
      <c r="N3790" t="s">
        <v>10100</v>
      </c>
      <c r="O3790" s="2" t="s">
        <v>203</v>
      </c>
      <c r="P3790" s="2" t="s">
        <v>203</v>
      </c>
      <c r="Q3790" s="2" t="s">
        <v>203</v>
      </c>
      <c r="R3790" t="s">
        <v>203</v>
      </c>
      <c r="S3790" t="s">
        <v>203</v>
      </c>
      <c r="T3790" t="s">
        <v>203</v>
      </c>
      <c r="U3790" s="2" t="s">
        <v>203</v>
      </c>
      <c r="V3790" s="2" t="s">
        <v>203</v>
      </c>
      <c r="W3790" s="8" t="s">
        <v>203</v>
      </c>
      <c r="X3790" s="2" t="s">
        <v>203</v>
      </c>
      <c r="Y3790" s="45"/>
      <c r="AC3790" s="1" t="str">
        <f>IF(Table13[[#This Row],[TCS MP]]&gt;=Table13[[#This Row],[BMP]],IF(Table13[[#This Row],[TCS MP]]&lt;=Table13[[#This Row],[EMP]],"Good","EMP"),"BMP")</f>
        <v>EMP</v>
      </c>
    </row>
    <row r="3791" spans="1:29" ht="24" customHeight="1" x14ac:dyDescent="0.25">
      <c r="A3791" t="s">
        <v>10108</v>
      </c>
      <c r="C3791" t="s">
        <v>203</v>
      </c>
      <c r="D3791" t="s">
        <v>17074</v>
      </c>
      <c r="E3791" t="s">
        <v>10109</v>
      </c>
      <c r="F3791" s="9">
        <f>Table13[[#This Row],[ToMeasure]]-Table13[[#This Row],[FromMeasure]]</f>
        <v>5.0229999999999997E-2</v>
      </c>
      <c r="G3791" s="5" t="s">
        <v>10107</v>
      </c>
      <c r="H3791" s="35">
        <v>0</v>
      </c>
      <c r="I3791" s="56"/>
      <c r="J3791" t="s">
        <v>10110</v>
      </c>
      <c r="K3791" s="58" t="s">
        <v>203</v>
      </c>
      <c r="L3791" s="35">
        <v>5.0229999999999997E-2</v>
      </c>
      <c r="M3791" s="56"/>
      <c r="N3791" t="s">
        <v>10106</v>
      </c>
      <c r="O3791" s="2" t="s">
        <v>203</v>
      </c>
      <c r="P3791" s="2" t="s">
        <v>203</v>
      </c>
      <c r="Q3791" s="2" t="s">
        <v>203</v>
      </c>
      <c r="R3791" t="s">
        <v>203</v>
      </c>
      <c r="S3791" t="s">
        <v>203</v>
      </c>
      <c r="T3791" t="s">
        <v>203</v>
      </c>
      <c r="U3791" s="2" t="s">
        <v>203</v>
      </c>
      <c r="V3791" s="2" t="s">
        <v>203</v>
      </c>
      <c r="W3791" s="8" t="s">
        <v>203</v>
      </c>
      <c r="X3791" s="2" t="s">
        <v>203</v>
      </c>
      <c r="Y3791" s="45"/>
      <c r="AC3791" s="1" t="str">
        <f>IF(Table13[[#This Row],[TCS MP]]&gt;=Table13[[#This Row],[BMP]],IF(Table13[[#This Row],[TCS MP]]&lt;=Table13[[#This Row],[EMP]],"Good","EMP"),"BMP")</f>
        <v>EMP</v>
      </c>
    </row>
    <row r="3792" spans="1:29" ht="24" customHeight="1" x14ac:dyDescent="0.25">
      <c r="A3792" t="s">
        <v>5911</v>
      </c>
      <c r="C3792" t="s">
        <v>203</v>
      </c>
      <c r="D3792" t="s">
        <v>17074</v>
      </c>
      <c r="E3792" t="s">
        <v>5912</v>
      </c>
      <c r="F3792" s="9">
        <f>Table13[[#This Row],[ToMeasure]]-Table13[[#This Row],[FromMeasure]]</f>
        <v>4.9032699999999999E-2</v>
      </c>
      <c r="G3792" s="5" t="s">
        <v>5913</v>
      </c>
      <c r="H3792" s="35">
        <v>0</v>
      </c>
      <c r="I3792" s="56"/>
      <c r="J3792" t="s">
        <v>5914</v>
      </c>
      <c r="K3792" s="58" t="s">
        <v>203</v>
      </c>
      <c r="L3792" s="35">
        <v>4.9032699999999999E-2</v>
      </c>
      <c r="M3792" s="56"/>
      <c r="N3792" t="s">
        <v>5915</v>
      </c>
      <c r="O3792" s="2" t="s">
        <v>203</v>
      </c>
      <c r="P3792" s="2" t="s">
        <v>203</v>
      </c>
      <c r="Q3792" s="2" t="s">
        <v>203</v>
      </c>
      <c r="R3792" t="s">
        <v>203</v>
      </c>
      <c r="S3792" t="s">
        <v>203</v>
      </c>
      <c r="T3792" t="s">
        <v>203</v>
      </c>
      <c r="U3792" s="2" t="s">
        <v>203</v>
      </c>
      <c r="V3792" s="2" t="s">
        <v>203</v>
      </c>
      <c r="W3792" s="8" t="s">
        <v>203</v>
      </c>
      <c r="X3792" s="2" t="s">
        <v>203</v>
      </c>
      <c r="Y3792" s="45"/>
      <c r="AC3792" s="1" t="str">
        <f>IF(Table13[[#This Row],[TCS MP]]&gt;=Table13[[#This Row],[BMP]],IF(Table13[[#This Row],[TCS MP]]&lt;=Table13[[#This Row],[EMP]],"Good","EMP"),"BMP")</f>
        <v>EMP</v>
      </c>
    </row>
    <row r="3793" spans="1:29" ht="24" customHeight="1" x14ac:dyDescent="0.25">
      <c r="A3793" t="s">
        <v>13347</v>
      </c>
      <c r="B3793" t="s">
        <v>21378</v>
      </c>
      <c r="C3793">
        <v>8657</v>
      </c>
      <c r="D3793" t="s">
        <v>17074</v>
      </c>
      <c r="E3793" t="s">
        <v>13348</v>
      </c>
      <c r="F3793" s="9">
        <f>Table13[[#This Row],[ToMeasure]]-Table13[[#This Row],[FromMeasure]]</f>
        <v>0.31100967000000002</v>
      </c>
      <c r="G3793" s="5" t="s">
        <v>13349</v>
      </c>
      <c r="H3793" s="35">
        <v>0</v>
      </c>
      <c r="I3793" s="56"/>
      <c r="J3793" t="s">
        <v>478</v>
      </c>
      <c r="K3793" s="58" t="s">
        <v>203</v>
      </c>
      <c r="L3793" s="35">
        <v>0.31100967000000002</v>
      </c>
      <c r="M3793" s="56"/>
      <c r="N3793" t="s">
        <v>3074</v>
      </c>
      <c r="O3793" s="2">
        <v>8726</v>
      </c>
      <c r="P3793" s="2">
        <v>0</v>
      </c>
      <c r="Q3793" s="2">
        <v>8726</v>
      </c>
      <c r="R3793" t="s">
        <v>13350</v>
      </c>
      <c r="S3793">
        <v>9</v>
      </c>
      <c r="T3793" t="s">
        <v>203</v>
      </c>
      <c r="U3793" s="2">
        <v>314</v>
      </c>
      <c r="V3793" s="2">
        <v>261</v>
      </c>
      <c r="W3793" s="8">
        <v>6.5895026358010547E-2</v>
      </c>
      <c r="X3793" s="2">
        <v>11077</v>
      </c>
      <c r="Y3793" s="45"/>
      <c r="AC3793" s="1" t="str">
        <f>IF(Table13[[#This Row],[TCS MP]]&gt;=Table13[[#This Row],[BMP]],IF(Table13[[#This Row],[TCS MP]]&lt;=Table13[[#This Row],[EMP]],"Good","EMP"),"BMP")</f>
        <v>EMP</v>
      </c>
    </row>
    <row r="3794" spans="1:29" ht="24" customHeight="1" x14ac:dyDescent="0.25">
      <c r="A3794" t="s">
        <v>9988</v>
      </c>
      <c r="B3794" t="s">
        <v>21380</v>
      </c>
      <c r="C3794">
        <v>8659</v>
      </c>
      <c r="D3794" t="s">
        <v>17074</v>
      </c>
      <c r="E3794" t="s">
        <v>9989</v>
      </c>
      <c r="F3794" s="9">
        <f>Table13[[#This Row],[ToMeasure]]-Table13[[#This Row],[FromMeasure]]</f>
        <v>0.27383080999999998</v>
      </c>
      <c r="G3794" s="5" t="s">
        <v>9990</v>
      </c>
      <c r="H3794" s="35">
        <v>0</v>
      </c>
      <c r="I3794" s="56"/>
      <c r="J3794" t="s">
        <v>2602</v>
      </c>
      <c r="K3794" s="58" t="s">
        <v>203</v>
      </c>
      <c r="L3794" s="35">
        <v>0.27383080999999998</v>
      </c>
      <c r="M3794" s="56"/>
      <c r="N3794" t="s">
        <v>3074</v>
      </c>
      <c r="O3794" s="2">
        <v>0</v>
      </c>
      <c r="P3794" s="2">
        <v>3402</v>
      </c>
      <c r="Q3794" s="2">
        <v>3402</v>
      </c>
      <c r="R3794" t="s">
        <v>9991</v>
      </c>
      <c r="S3794">
        <v>9</v>
      </c>
      <c r="T3794" t="s">
        <v>203</v>
      </c>
      <c r="U3794" s="2">
        <v>121</v>
      </c>
      <c r="V3794" s="2">
        <v>102</v>
      </c>
      <c r="W3794" s="8">
        <v>6.5549676660787773E-2</v>
      </c>
      <c r="X3794" s="2">
        <v>4319</v>
      </c>
      <c r="Y3794" s="45"/>
      <c r="AC3794" s="1" t="str">
        <f>IF(Table13[[#This Row],[TCS MP]]&gt;=Table13[[#This Row],[BMP]],IF(Table13[[#This Row],[TCS MP]]&lt;=Table13[[#This Row],[EMP]],"Good","EMP"),"BMP")</f>
        <v>EMP</v>
      </c>
    </row>
    <row r="3795" spans="1:29" ht="24" customHeight="1" x14ac:dyDescent="0.25">
      <c r="A3795" t="s">
        <v>5916</v>
      </c>
      <c r="B3795" t="s">
        <v>21379</v>
      </c>
      <c r="C3795">
        <v>8658</v>
      </c>
      <c r="D3795" t="s">
        <v>17074</v>
      </c>
      <c r="E3795" t="s">
        <v>5917</v>
      </c>
      <c r="F3795" s="9">
        <f>Table13[[#This Row],[ToMeasure]]-Table13[[#This Row],[FromMeasure]]</f>
        <v>0.20363019999999998</v>
      </c>
      <c r="G3795" s="5" t="s">
        <v>5918</v>
      </c>
      <c r="H3795" s="35">
        <v>1.38234E-2</v>
      </c>
      <c r="I3795" s="56"/>
      <c r="J3795" t="s">
        <v>298</v>
      </c>
      <c r="K3795" s="58" t="s">
        <v>203</v>
      </c>
      <c r="L3795" s="35">
        <v>0.2174536</v>
      </c>
      <c r="M3795" s="56"/>
      <c r="N3795" t="s">
        <v>478</v>
      </c>
      <c r="O3795" s="2">
        <v>3501</v>
      </c>
      <c r="P3795" s="2">
        <v>0</v>
      </c>
      <c r="Q3795" s="2">
        <v>3501</v>
      </c>
      <c r="R3795" t="s">
        <v>5919</v>
      </c>
      <c r="S3795">
        <v>10</v>
      </c>
      <c r="T3795" t="s">
        <v>203</v>
      </c>
      <c r="U3795" s="2">
        <v>252</v>
      </c>
      <c r="V3795" s="2">
        <v>41</v>
      </c>
      <c r="W3795" s="8">
        <v>8.3690374178806051E-2</v>
      </c>
      <c r="X3795" s="2">
        <v>5511</v>
      </c>
      <c r="Y3795" s="45"/>
      <c r="AC3795" s="1" t="str">
        <f>IF(Table13[[#This Row],[TCS MP]]&gt;=Table13[[#This Row],[BMP]],IF(Table13[[#This Row],[TCS MP]]&lt;=Table13[[#This Row],[EMP]],"Good","EMP"),"BMP")</f>
        <v>EMP</v>
      </c>
    </row>
    <row r="3796" spans="1:29" ht="24" customHeight="1" x14ac:dyDescent="0.25">
      <c r="A3796" t="s">
        <v>13351</v>
      </c>
      <c r="B3796" t="s">
        <v>21381</v>
      </c>
      <c r="C3796">
        <v>8660</v>
      </c>
      <c r="D3796" t="s">
        <v>17074</v>
      </c>
      <c r="E3796" t="s">
        <v>13352</v>
      </c>
      <c r="F3796" s="9">
        <f>Table13[[#This Row],[ToMeasure]]-Table13[[#This Row],[FromMeasure]]</f>
        <v>0.35269141999999998</v>
      </c>
      <c r="G3796" s="5" t="s">
        <v>13353</v>
      </c>
      <c r="H3796" s="35">
        <v>0</v>
      </c>
      <c r="I3796" s="56"/>
      <c r="J3796" t="s">
        <v>3074</v>
      </c>
      <c r="K3796" s="58" t="s">
        <v>203</v>
      </c>
      <c r="L3796" s="35">
        <v>0.35269141999999998</v>
      </c>
      <c r="M3796" s="56"/>
      <c r="N3796" t="s">
        <v>2602</v>
      </c>
      <c r="O3796" s="2">
        <v>0</v>
      </c>
      <c r="P3796" s="2">
        <v>10507</v>
      </c>
      <c r="Q3796" s="2">
        <v>10507</v>
      </c>
      <c r="R3796" t="s">
        <v>13354</v>
      </c>
      <c r="S3796">
        <v>8</v>
      </c>
      <c r="T3796" t="s">
        <v>203</v>
      </c>
      <c r="U3796" s="2">
        <v>379</v>
      </c>
      <c r="V3796" s="2">
        <v>313</v>
      </c>
      <c r="W3796" s="8">
        <v>6.5860854668316357E-2</v>
      </c>
      <c r="X3796" s="2">
        <v>13338</v>
      </c>
      <c r="Y3796" s="45"/>
      <c r="AC3796" s="1" t="str">
        <f>IF(Table13[[#This Row],[TCS MP]]&gt;=Table13[[#This Row],[BMP]],IF(Table13[[#This Row],[TCS MP]]&lt;=Table13[[#This Row],[EMP]],"Good","EMP"),"BMP")</f>
        <v>EMP</v>
      </c>
    </row>
    <row r="3797" spans="1:29" ht="24" customHeight="1" x14ac:dyDescent="0.25">
      <c r="A3797" t="s">
        <v>13355</v>
      </c>
      <c r="B3797" t="s">
        <v>21382</v>
      </c>
      <c r="C3797">
        <v>8661</v>
      </c>
      <c r="D3797" t="s">
        <v>17074</v>
      </c>
      <c r="E3797" t="s">
        <v>13356</v>
      </c>
      <c r="F3797" s="9">
        <f>Table13[[#This Row],[ToMeasure]]-Table13[[#This Row],[FromMeasure]]</f>
        <v>0.3101139</v>
      </c>
      <c r="G3797" s="5" t="s">
        <v>10117</v>
      </c>
      <c r="H3797" s="35">
        <v>0</v>
      </c>
      <c r="I3797" s="56"/>
      <c r="J3797" t="s">
        <v>478</v>
      </c>
      <c r="K3797" s="58" t="s">
        <v>203</v>
      </c>
      <c r="L3797" s="35">
        <v>0.3101139</v>
      </c>
      <c r="M3797" s="56"/>
      <c r="N3797" t="s">
        <v>10116</v>
      </c>
      <c r="O3797" s="2">
        <v>1092</v>
      </c>
      <c r="P3797" s="2">
        <v>0</v>
      </c>
      <c r="Q3797" s="2">
        <v>1092</v>
      </c>
      <c r="R3797" t="s">
        <v>13357</v>
      </c>
      <c r="S3797">
        <v>10</v>
      </c>
      <c r="T3797" t="s">
        <v>203</v>
      </c>
      <c r="U3797" s="2">
        <v>38</v>
      </c>
      <c r="V3797" s="2">
        <v>32</v>
      </c>
      <c r="W3797" s="8">
        <v>6.4102564102564097E-2</v>
      </c>
      <c r="X3797" s="2">
        <v>1386</v>
      </c>
      <c r="Y3797" s="45"/>
      <c r="AC3797" s="1" t="str">
        <f>IF(Table13[[#This Row],[TCS MP]]&gt;=Table13[[#This Row],[BMP]],IF(Table13[[#This Row],[TCS MP]]&lt;=Table13[[#This Row],[EMP]],"Good","EMP"),"BMP")</f>
        <v>EMP</v>
      </c>
    </row>
    <row r="3798" spans="1:29" ht="24" customHeight="1" x14ac:dyDescent="0.25">
      <c r="A3798" t="s">
        <v>10111</v>
      </c>
      <c r="B3798" t="s">
        <v>21384</v>
      </c>
      <c r="C3798">
        <v>8663</v>
      </c>
      <c r="D3798" t="s">
        <v>17074</v>
      </c>
      <c r="E3798" t="s">
        <v>10112</v>
      </c>
      <c r="F3798" s="9">
        <f>Table13[[#This Row],[ToMeasure]]-Table13[[#This Row],[FromMeasure]]</f>
        <v>0.26258612999999997</v>
      </c>
      <c r="G3798" s="5" t="s">
        <v>5923</v>
      </c>
      <c r="H3798" s="35">
        <v>0</v>
      </c>
      <c r="I3798" s="56"/>
      <c r="J3798" t="s">
        <v>2602</v>
      </c>
      <c r="K3798" s="58" t="s">
        <v>203</v>
      </c>
      <c r="L3798" s="35">
        <v>0.26258612999999997</v>
      </c>
      <c r="M3798" s="56"/>
      <c r="N3798" t="s">
        <v>5922</v>
      </c>
      <c r="O3798" s="2">
        <v>3858</v>
      </c>
      <c r="P3798" s="2">
        <v>0</v>
      </c>
      <c r="Q3798" s="2">
        <v>3858</v>
      </c>
      <c r="R3798" t="s">
        <v>10113</v>
      </c>
      <c r="S3798">
        <v>10</v>
      </c>
      <c r="T3798" t="s">
        <v>203</v>
      </c>
      <c r="U3798" s="2">
        <v>137</v>
      </c>
      <c r="V3798" s="2">
        <v>113</v>
      </c>
      <c r="W3798" s="8">
        <v>6.4800414722654229E-2</v>
      </c>
      <c r="X3798" s="2">
        <v>4897</v>
      </c>
      <c r="Y3798" s="45"/>
      <c r="AC3798" s="1" t="str">
        <f>IF(Table13[[#This Row],[TCS MP]]&gt;=Table13[[#This Row],[BMP]],IF(Table13[[#This Row],[TCS MP]]&lt;=Table13[[#This Row],[EMP]],"Good","EMP"),"BMP")</f>
        <v>EMP</v>
      </c>
    </row>
    <row r="3799" spans="1:29" ht="24" customHeight="1" x14ac:dyDescent="0.25">
      <c r="A3799" t="s">
        <v>10114</v>
      </c>
      <c r="B3799" t="s">
        <v>21383</v>
      </c>
      <c r="C3799">
        <v>8662</v>
      </c>
      <c r="D3799" t="s">
        <v>17074</v>
      </c>
      <c r="E3799" t="s">
        <v>10115</v>
      </c>
      <c r="F3799" s="9">
        <f>Table13[[#This Row],[ToMeasure]]-Table13[[#This Row],[FromMeasure]]</f>
        <v>0.26660191</v>
      </c>
      <c r="G3799" s="5" t="s">
        <v>10116</v>
      </c>
      <c r="H3799" s="35">
        <v>0</v>
      </c>
      <c r="I3799" s="56"/>
      <c r="J3799" t="s">
        <v>10117</v>
      </c>
      <c r="K3799" s="58" t="s">
        <v>203</v>
      </c>
      <c r="L3799" s="35">
        <v>0.26660191</v>
      </c>
      <c r="M3799" s="56"/>
      <c r="N3799" t="s">
        <v>478</v>
      </c>
      <c r="O3799" s="2">
        <v>4030</v>
      </c>
      <c r="P3799" s="2">
        <v>0</v>
      </c>
      <c r="Q3799" s="2">
        <v>4030</v>
      </c>
      <c r="R3799" t="s">
        <v>10118</v>
      </c>
      <c r="S3799">
        <v>12</v>
      </c>
      <c r="T3799" t="s">
        <v>203</v>
      </c>
      <c r="U3799" s="2">
        <v>145</v>
      </c>
      <c r="V3799" s="2">
        <v>121</v>
      </c>
      <c r="W3799" s="8">
        <v>6.6004962779156323E-2</v>
      </c>
      <c r="X3799" s="2">
        <v>5116</v>
      </c>
      <c r="Y3799" s="45"/>
      <c r="AC3799" s="1" t="str">
        <f>IF(Table13[[#This Row],[TCS MP]]&gt;=Table13[[#This Row],[BMP]],IF(Table13[[#This Row],[TCS MP]]&lt;=Table13[[#This Row],[EMP]],"Good","EMP"),"BMP")</f>
        <v>EMP</v>
      </c>
    </row>
    <row r="3800" spans="1:29" ht="24" customHeight="1" x14ac:dyDescent="0.25">
      <c r="A3800" t="s">
        <v>5920</v>
      </c>
      <c r="B3800" t="s">
        <v>21385</v>
      </c>
      <c r="C3800">
        <v>8664</v>
      </c>
      <c r="D3800" t="s">
        <v>17074</v>
      </c>
      <c r="E3800" t="s">
        <v>5921</v>
      </c>
      <c r="F3800" s="9">
        <f>Table13[[#This Row],[ToMeasure]]-Table13[[#This Row],[FromMeasure]]</f>
        <v>0.30027520000000002</v>
      </c>
      <c r="G3800" s="5" t="s">
        <v>5922</v>
      </c>
      <c r="H3800" s="35">
        <v>0</v>
      </c>
      <c r="I3800" s="56"/>
      <c r="J3800" t="s">
        <v>5923</v>
      </c>
      <c r="K3800" s="58" t="s">
        <v>203</v>
      </c>
      <c r="L3800" s="35">
        <v>0.30027520000000002</v>
      </c>
      <c r="M3800" s="56"/>
      <c r="N3800" t="s">
        <v>2602</v>
      </c>
      <c r="O3800" s="2">
        <v>1061</v>
      </c>
      <c r="P3800" s="2">
        <v>0</v>
      </c>
      <c r="Q3800" s="2">
        <v>1061</v>
      </c>
      <c r="R3800" t="s">
        <v>5924</v>
      </c>
      <c r="S3800">
        <v>10</v>
      </c>
      <c r="T3800" t="s">
        <v>203</v>
      </c>
      <c r="U3800" s="2">
        <v>37</v>
      </c>
      <c r="V3800" s="2">
        <v>31</v>
      </c>
      <c r="W3800" s="8">
        <v>6.4090480678605094E-2</v>
      </c>
      <c r="X3800" s="2">
        <v>1347</v>
      </c>
      <c r="Y3800" s="45"/>
      <c r="AC3800" s="1" t="str">
        <f>IF(Table13[[#This Row],[TCS MP]]&gt;=Table13[[#This Row],[BMP]],IF(Table13[[#This Row],[TCS MP]]&lt;=Table13[[#This Row],[EMP]],"Good","EMP"),"BMP")</f>
        <v>EMP</v>
      </c>
    </row>
    <row r="3801" spans="1:29" ht="24" customHeight="1" x14ac:dyDescent="0.25">
      <c r="A3801" t="s">
        <v>9992</v>
      </c>
      <c r="B3801" t="s">
        <v>21387</v>
      </c>
      <c r="C3801">
        <v>8668</v>
      </c>
      <c r="D3801" t="s">
        <v>17074</v>
      </c>
      <c r="E3801" t="s">
        <v>9993</v>
      </c>
      <c r="F3801" s="9">
        <f>Table13[[#This Row],[ToMeasure]]-Table13[[#This Row],[FromMeasure]]</f>
        <v>0.23219200000000001</v>
      </c>
      <c r="G3801" s="5" t="s">
        <v>5928</v>
      </c>
      <c r="H3801" s="35">
        <v>1.08112E-2</v>
      </c>
      <c r="I3801" s="56"/>
      <c r="J3801" t="s">
        <v>478</v>
      </c>
      <c r="K3801" s="58" t="s">
        <v>203</v>
      </c>
      <c r="L3801" s="35">
        <v>0.2430032</v>
      </c>
      <c r="M3801" s="56"/>
      <c r="N3801" t="s">
        <v>9994</v>
      </c>
      <c r="O3801" s="2">
        <v>6301</v>
      </c>
      <c r="P3801" s="2">
        <v>0</v>
      </c>
      <c r="Q3801" s="2">
        <v>6301</v>
      </c>
      <c r="R3801" t="s">
        <v>9995</v>
      </c>
      <c r="S3801">
        <v>11</v>
      </c>
      <c r="T3801" t="s">
        <v>203</v>
      </c>
      <c r="U3801" s="2">
        <v>230</v>
      </c>
      <c r="V3801" s="2">
        <v>190</v>
      </c>
      <c r="W3801" s="8">
        <v>6.6656086335502296E-2</v>
      </c>
      <c r="X3801" s="2">
        <v>7999</v>
      </c>
      <c r="Y3801" s="45"/>
      <c r="AC3801" s="1" t="str">
        <f>IF(Table13[[#This Row],[TCS MP]]&gt;=Table13[[#This Row],[BMP]],IF(Table13[[#This Row],[TCS MP]]&lt;=Table13[[#This Row],[EMP]],"Good","EMP"),"BMP")</f>
        <v>EMP</v>
      </c>
    </row>
    <row r="3802" spans="1:29" ht="24" customHeight="1" x14ac:dyDescent="0.25">
      <c r="A3802" t="s">
        <v>13358</v>
      </c>
      <c r="B3802" t="s">
        <v>21389</v>
      </c>
      <c r="C3802">
        <v>8670</v>
      </c>
      <c r="D3802" t="s">
        <v>17074</v>
      </c>
      <c r="E3802" t="s">
        <v>13359</v>
      </c>
      <c r="F3802" s="9">
        <f>Table13[[#This Row],[ToMeasure]]-Table13[[#This Row],[FromMeasure]]</f>
        <v>0.25880229999999999</v>
      </c>
      <c r="G3802" s="5" t="s">
        <v>10131</v>
      </c>
      <c r="H3802" s="35">
        <v>1.03371E-2</v>
      </c>
      <c r="I3802" s="56"/>
      <c r="J3802" t="s">
        <v>2602</v>
      </c>
      <c r="K3802" s="58" t="s">
        <v>203</v>
      </c>
      <c r="L3802" s="35">
        <v>0.26913939999999997</v>
      </c>
      <c r="M3802" s="56"/>
      <c r="N3802" t="s">
        <v>9994</v>
      </c>
      <c r="O3802" s="2">
        <v>0</v>
      </c>
      <c r="P3802" s="2">
        <v>2781</v>
      </c>
      <c r="Q3802" s="2">
        <v>2781</v>
      </c>
      <c r="R3802" t="s">
        <v>13360</v>
      </c>
      <c r="S3802">
        <v>12</v>
      </c>
      <c r="T3802" t="s">
        <v>203</v>
      </c>
      <c r="U3802" s="2">
        <v>91</v>
      </c>
      <c r="V3802" s="2">
        <v>75</v>
      </c>
      <c r="W3802" s="8">
        <v>5.9690758719884933E-2</v>
      </c>
      <c r="X3802" s="2">
        <v>3686</v>
      </c>
      <c r="Y3802" s="45"/>
      <c r="AC3802" s="1" t="str">
        <f>IF(Table13[[#This Row],[TCS MP]]&gt;=Table13[[#This Row],[BMP]],IF(Table13[[#This Row],[TCS MP]]&lt;=Table13[[#This Row],[EMP]],"Good","EMP"),"BMP")</f>
        <v>EMP</v>
      </c>
    </row>
    <row r="3803" spans="1:29" ht="24" customHeight="1" x14ac:dyDescent="0.25">
      <c r="A3803" t="s">
        <v>13361</v>
      </c>
      <c r="B3803" t="s">
        <v>21388</v>
      </c>
      <c r="C3803">
        <v>8669</v>
      </c>
      <c r="D3803" t="s">
        <v>17074</v>
      </c>
      <c r="E3803" t="s">
        <v>13362</v>
      </c>
      <c r="F3803" s="9">
        <f>Table13[[#This Row],[ToMeasure]]-Table13[[#This Row],[FromMeasure]]</f>
        <v>0.2505696</v>
      </c>
      <c r="G3803" s="5" t="s">
        <v>10127</v>
      </c>
      <c r="H3803" s="35">
        <v>0</v>
      </c>
      <c r="I3803" s="56"/>
      <c r="J3803" t="s">
        <v>5928</v>
      </c>
      <c r="K3803" s="58" t="s">
        <v>203</v>
      </c>
      <c r="L3803" s="35">
        <v>0.2505696</v>
      </c>
      <c r="M3803" s="56"/>
      <c r="N3803" t="s">
        <v>478</v>
      </c>
      <c r="O3803" s="2">
        <v>2931</v>
      </c>
      <c r="P3803" s="2">
        <v>0</v>
      </c>
      <c r="Q3803" s="2">
        <v>2931</v>
      </c>
      <c r="R3803" t="s">
        <v>13363</v>
      </c>
      <c r="S3803">
        <v>10</v>
      </c>
      <c r="T3803" t="s">
        <v>203</v>
      </c>
      <c r="U3803" s="2">
        <v>96</v>
      </c>
      <c r="V3803" s="2">
        <v>80</v>
      </c>
      <c r="W3803" s="8">
        <v>6.004776526782668E-2</v>
      </c>
      <c r="X3803" s="2">
        <v>3885</v>
      </c>
      <c r="Y3803" s="45"/>
      <c r="AC3803" s="1" t="str">
        <f>IF(Table13[[#This Row],[TCS MP]]&gt;=Table13[[#This Row],[BMP]],IF(Table13[[#This Row],[TCS MP]]&lt;=Table13[[#This Row],[EMP]],"Good","EMP"),"BMP")</f>
        <v>EMP</v>
      </c>
    </row>
    <row r="3804" spans="1:29" ht="24" customHeight="1" x14ac:dyDescent="0.25">
      <c r="A3804" t="s">
        <v>9996</v>
      </c>
      <c r="B3804" t="s">
        <v>21390</v>
      </c>
      <c r="C3804">
        <v>8671</v>
      </c>
      <c r="D3804" t="s">
        <v>17074</v>
      </c>
      <c r="E3804" t="s">
        <v>9997</v>
      </c>
      <c r="F3804" s="9">
        <f>Table13[[#This Row],[ToMeasure]]-Table13[[#This Row],[FromMeasure]]</f>
        <v>0.24722569999999999</v>
      </c>
      <c r="G3804" s="5" t="s">
        <v>9994</v>
      </c>
      <c r="H3804" s="35">
        <v>0</v>
      </c>
      <c r="I3804" s="56"/>
      <c r="J3804" t="s">
        <v>5928</v>
      </c>
      <c r="K3804" s="58" t="s">
        <v>203</v>
      </c>
      <c r="L3804" s="35">
        <v>0.24722569999999999</v>
      </c>
      <c r="M3804" s="56"/>
      <c r="N3804" t="s">
        <v>2602</v>
      </c>
      <c r="O3804" s="2">
        <v>0</v>
      </c>
      <c r="P3804" s="2">
        <v>6479</v>
      </c>
      <c r="Q3804" s="2">
        <v>6479</v>
      </c>
      <c r="R3804" t="s">
        <v>9998</v>
      </c>
      <c r="S3804">
        <v>11</v>
      </c>
      <c r="T3804" t="s">
        <v>203</v>
      </c>
      <c r="U3804" s="2">
        <v>248</v>
      </c>
      <c r="V3804" s="2">
        <v>206</v>
      </c>
      <c r="W3804" s="8">
        <v>7.0072542058959714E-2</v>
      </c>
      <c r="X3804" s="2">
        <v>8225</v>
      </c>
      <c r="Y3804" s="45"/>
      <c r="AC3804" s="1" t="str">
        <f>IF(Table13[[#This Row],[TCS MP]]&gt;=Table13[[#This Row],[BMP]],IF(Table13[[#This Row],[TCS MP]]&lt;=Table13[[#This Row],[EMP]],"Good","EMP"),"BMP")</f>
        <v>EMP</v>
      </c>
    </row>
    <row r="3805" spans="1:29" ht="24" customHeight="1" x14ac:dyDescent="0.25">
      <c r="A3805" t="s">
        <v>10119</v>
      </c>
      <c r="B3805" t="s">
        <v>18754</v>
      </c>
      <c r="C3805">
        <v>3373</v>
      </c>
      <c r="D3805" t="s">
        <v>17074</v>
      </c>
      <c r="E3805" t="s">
        <v>10120</v>
      </c>
      <c r="F3805" s="9">
        <f>Table13[[#This Row],[ToMeasure]]-Table13[[#This Row],[FromMeasure]]</f>
        <v>3.2372499999999998E-2</v>
      </c>
      <c r="G3805" s="5" t="s">
        <v>10121</v>
      </c>
      <c r="H3805" s="35">
        <v>0</v>
      </c>
      <c r="I3805" s="56"/>
      <c r="J3805" t="s">
        <v>10122</v>
      </c>
      <c r="K3805" s="58" t="s">
        <v>203</v>
      </c>
      <c r="L3805" s="35">
        <v>3.2372499999999998E-2</v>
      </c>
      <c r="M3805" s="56"/>
      <c r="N3805" t="s">
        <v>9994</v>
      </c>
      <c r="O3805" s="2">
        <v>7622</v>
      </c>
      <c r="P3805" s="2">
        <v>0</v>
      </c>
      <c r="Q3805" s="2">
        <v>7622</v>
      </c>
      <c r="R3805" t="s">
        <v>10123</v>
      </c>
      <c r="S3805">
        <v>9</v>
      </c>
      <c r="T3805" t="s">
        <v>203</v>
      </c>
      <c r="U3805" s="2">
        <v>231</v>
      </c>
      <c r="V3805" s="2">
        <v>903</v>
      </c>
      <c r="W3805" s="8">
        <v>0.14877984780897402</v>
      </c>
      <c r="X3805" s="2">
        <v>9675</v>
      </c>
      <c r="Y3805" s="45"/>
      <c r="AC3805" s="1" t="str">
        <f>IF(Table13[[#This Row],[TCS MP]]&gt;=Table13[[#This Row],[BMP]],IF(Table13[[#This Row],[TCS MP]]&lt;=Table13[[#This Row],[EMP]],"Good","EMP"),"BMP")</f>
        <v>EMP</v>
      </c>
    </row>
    <row r="3806" spans="1:29" ht="24" customHeight="1" x14ac:dyDescent="0.25">
      <c r="A3806" t="s">
        <v>10124</v>
      </c>
      <c r="C3806" t="s">
        <v>203</v>
      </c>
      <c r="D3806" t="s">
        <v>17074</v>
      </c>
      <c r="E3806" t="s">
        <v>10125</v>
      </c>
      <c r="F3806" s="9">
        <f>Table13[[#This Row],[ToMeasure]]-Table13[[#This Row],[FromMeasure]]</f>
        <v>3.5294600000000002E-2</v>
      </c>
      <c r="G3806" s="5" t="s">
        <v>10126</v>
      </c>
      <c r="H3806" s="35">
        <v>0</v>
      </c>
      <c r="I3806" s="56"/>
      <c r="J3806" t="s">
        <v>2199</v>
      </c>
      <c r="K3806" s="58" t="s">
        <v>203</v>
      </c>
      <c r="L3806" s="35">
        <v>3.5294600000000002E-2</v>
      </c>
      <c r="M3806" s="56"/>
      <c r="N3806" t="s">
        <v>10127</v>
      </c>
      <c r="O3806" s="2" t="s">
        <v>203</v>
      </c>
      <c r="P3806" s="2" t="s">
        <v>203</v>
      </c>
      <c r="Q3806" s="2" t="s">
        <v>203</v>
      </c>
      <c r="R3806" t="s">
        <v>203</v>
      </c>
      <c r="S3806" t="s">
        <v>203</v>
      </c>
      <c r="T3806" t="s">
        <v>203</v>
      </c>
      <c r="U3806" s="2" t="s">
        <v>203</v>
      </c>
      <c r="V3806" s="2" t="s">
        <v>203</v>
      </c>
      <c r="W3806" s="8" t="s">
        <v>203</v>
      </c>
      <c r="X3806" s="2" t="s">
        <v>203</v>
      </c>
      <c r="Y3806" s="45"/>
      <c r="AC3806" s="1" t="str">
        <f>IF(Table13[[#This Row],[TCS MP]]&gt;=Table13[[#This Row],[BMP]],IF(Table13[[#This Row],[TCS MP]]&lt;=Table13[[#This Row],[EMP]],"Good","EMP"),"BMP")</f>
        <v>EMP</v>
      </c>
    </row>
    <row r="3807" spans="1:29" ht="24" customHeight="1" x14ac:dyDescent="0.25">
      <c r="A3807" t="s">
        <v>5925</v>
      </c>
      <c r="B3807" t="s">
        <v>18753</v>
      </c>
      <c r="C3807">
        <v>3370</v>
      </c>
      <c r="D3807" t="s">
        <v>17074</v>
      </c>
      <c r="E3807" t="s">
        <v>5926</v>
      </c>
      <c r="F3807" s="9">
        <f>Table13[[#This Row],[ToMeasure]]-Table13[[#This Row],[FromMeasure]]</f>
        <v>4.1701000000000002E-2</v>
      </c>
      <c r="G3807" s="5" t="s">
        <v>5927</v>
      </c>
      <c r="H3807" s="35">
        <v>0</v>
      </c>
      <c r="I3807" s="56"/>
      <c r="J3807" t="s">
        <v>5928</v>
      </c>
      <c r="K3807" s="58" t="s">
        <v>203</v>
      </c>
      <c r="L3807" s="35">
        <v>4.1701000000000002E-2</v>
      </c>
      <c r="M3807" s="56"/>
      <c r="N3807" t="s">
        <v>2199</v>
      </c>
      <c r="O3807" s="2">
        <v>7883</v>
      </c>
      <c r="P3807" s="2">
        <v>0</v>
      </c>
      <c r="Q3807" s="2">
        <v>7883</v>
      </c>
      <c r="R3807" t="s">
        <v>5929</v>
      </c>
      <c r="S3807">
        <v>10</v>
      </c>
      <c r="T3807" t="s">
        <v>203</v>
      </c>
      <c r="U3807" s="2">
        <v>241</v>
      </c>
      <c r="V3807" s="2">
        <v>932</v>
      </c>
      <c r="W3807" s="8">
        <v>0.14880121781047825</v>
      </c>
      <c r="X3807" s="2">
        <v>10007</v>
      </c>
      <c r="Y3807" s="45"/>
      <c r="AC3807" s="1" t="str">
        <f>IF(Table13[[#This Row],[TCS MP]]&gt;=Table13[[#This Row],[BMP]],IF(Table13[[#This Row],[TCS MP]]&lt;=Table13[[#This Row],[EMP]],"Good","EMP"),"BMP")</f>
        <v>EMP</v>
      </c>
    </row>
    <row r="3808" spans="1:29" ht="24" customHeight="1" x14ac:dyDescent="0.25">
      <c r="A3808" t="s">
        <v>10128</v>
      </c>
      <c r="C3808" t="s">
        <v>203</v>
      </c>
      <c r="D3808" t="s">
        <v>17074</v>
      </c>
      <c r="E3808" t="s">
        <v>10129</v>
      </c>
      <c r="F3808" s="9">
        <f>Table13[[#This Row],[ToMeasure]]-Table13[[#This Row],[FromMeasure]]</f>
        <v>4.73166E-2</v>
      </c>
      <c r="G3808" s="5" t="s">
        <v>10130</v>
      </c>
      <c r="H3808" s="35">
        <v>0</v>
      </c>
      <c r="I3808" s="56"/>
      <c r="J3808" t="s">
        <v>10131</v>
      </c>
      <c r="K3808" s="58" t="s">
        <v>203</v>
      </c>
      <c r="L3808" s="35">
        <v>4.73166E-2</v>
      </c>
      <c r="M3808" s="56"/>
      <c r="N3808" t="s">
        <v>10132</v>
      </c>
      <c r="O3808" s="2" t="s">
        <v>203</v>
      </c>
      <c r="P3808" s="2" t="s">
        <v>203</v>
      </c>
      <c r="Q3808" s="2" t="s">
        <v>203</v>
      </c>
      <c r="R3808" t="s">
        <v>203</v>
      </c>
      <c r="S3808" t="s">
        <v>203</v>
      </c>
      <c r="T3808" t="s">
        <v>203</v>
      </c>
      <c r="U3808" s="2" t="s">
        <v>203</v>
      </c>
      <c r="V3808" s="2" t="s">
        <v>203</v>
      </c>
      <c r="W3808" s="8" t="s">
        <v>203</v>
      </c>
      <c r="X3808" s="2" t="s">
        <v>203</v>
      </c>
      <c r="Y3808" s="45"/>
      <c r="AC3808" s="1" t="str">
        <f>IF(Table13[[#This Row],[TCS MP]]&gt;=Table13[[#This Row],[BMP]],IF(Table13[[#This Row],[TCS MP]]&lt;=Table13[[#This Row],[EMP]],"Good","EMP"),"BMP")</f>
        <v>EMP</v>
      </c>
    </row>
    <row r="3809" spans="1:29" ht="24" customHeight="1" x14ac:dyDescent="0.25">
      <c r="A3809" t="s">
        <v>5930</v>
      </c>
      <c r="C3809" t="s">
        <v>203</v>
      </c>
      <c r="D3809" t="s">
        <v>17074</v>
      </c>
      <c r="E3809" t="s">
        <v>5931</v>
      </c>
      <c r="F3809" s="9">
        <f>Table13[[#This Row],[ToMeasure]]-Table13[[#This Row],[FromMeasure]]</f>
        <v>0.3755172</v>
      </c>
      <c r="G3809" s="5" t="s">
        <v>203</v>
      </c>
      <c r="H3809" s="35">
        <v>0</v>
      </c>
      <c r="I3809" s="56"/>
      <c r="J3809" t="s">
        <v>203</v>
      </c>
      <c r="K3809" s="58" t="s">
        <v>203</v>
      </c>
      <c r="L3809" s="35">
        <v>0.3755172</v>
      </c>
      <c r="M3809" s="56"/>
      <c r="N3809" t="s">
        <v>203</v>
      </c>
      <c r="O3809" s="2" t="s">
        <v>203</v>
      </c>
      <c r="P3809" s="2" t="s">
        <v>203</v>
      </c>
      <c r="Q3809" s="2">
        <v>100</v>
      </c>
      <c r="R3809" t="s">
        <v>17072</v>
      </c>
      <c r="S3809" t="s">
        <v>203</v>
      </c>
      <c r="T3809" t="s">
        <v>203</v>
      </c>
      <c r="U3809" s="2" t="s">
        <v>203</v>
      </c>
      <c r="V3809" s="2" t="s">
        <v>203</v>
      </c>
      <c r="W3809" s="8" t="s">
        <v>203</v>
      </c>
      <c r="X3809" s="2">
        <v>133</v>
      </c>
      <c r="Y3809" s="45"/>
      <c r="AC3809" s="1" t="str">
        <f>IF(Table13[[#This Row],[TCS MP]]&gt;=Table13[[#This Row],[BMP]],IF(Table13[[#This Row],[TCS MP]]&lt;=Table13[[#This Row],[EMP]],"Good","EMP"),"BMP")</f>
        <v>EMP</v>
      </c>
    </row>
    <row r="3810" spans="1:29" ht="24" customHeight="1" x14ac:dyDescent="0.25">
      <c r="A3810" t="s">
        <v>5932</v>
      </c>
      <c r="C3810" t="s">
        <v>203</v>
      </c>
      <c r="D3810" t="s">
        <v>17074</v>
      </c>
      <c r="E3810" t="s">
        <v>5933</v>
      </c>
      <c r="F3810" s="9">
        <f>Table13[[#This Row],[ToMeasure]]-Table13[[#This Row],[FromMeasure]]</f>
        <v>0.25665379999999999</v>
      </c>
      <c r="G3810" s="5" t="s">
        <v>203</v>
      </c>
      <c r="H3810" s="35">
        <v>0</v>
      </c>
      <c r="I3810" s="56"/>
      <c r="J3810" t="s">
        <v>203</v>
      </c>
      <c r="K3810" s="58" t="s">
        <v>203</v>
      </c>
      <c r="L3810" s="35">
        <v>0.25665379999999999</v>
      </c>
      <c r="M3810" s="56"/>
      <c r="N3810" t="s">
        <v>203</v>
      </c>
      <c r="O3810" s="2" t="s">
        <v>203</v>
      </c>
      <c r="P3810" s="2" t="s">
        <v>203</v>
      </c>
      <c r="Q3810" s="2">
        <v>2000</v>
      </c>
      <c r="R3810" t="s">
        <v>17072</v>
      </c>
      <c r="S3810" t="s">
        <v>203</v>
      </c>
      <c r="T3810" t="s">
        <v>203</v>
      </c>
      <c r="U3810" s="2" t="s">
        <v>203</v>
      </c>
      <c r="V3810" s="2" t="s">
        <v>203</v>
      </c>
      <c r="W3810" s="8" t="s">
        <v>203</v>
      </c>
      <c r="X3810" s="2">
        <v>2651</v>
      </c>
      <c r="Y3810" s="45"/>
      <c r="AC3810" s="1" t="str">
        <f>IF(Table13[[#This Row],[TCS MP]]&gt;=Table13[[#This Row],[BMP]],IF(Table13[[#This Row],[TCS MP]]&lt;=Table13[[#This Row],[EMP]],"Good","EMP"),"BMP")</f>
        <v>EMP</v>
      </c>
    </row>
    <row r="3811" spans="1:29" ht="24" customHeight="1" x14ac:dyDescent="0.25">
      <c r="A3811" t="s">
        <v>13364</v>
      </c>
      <c r="C3811" t="s">
        <v>203</v>
      </c>
      <c r="D3811" t="s">
        <v>17074</v>
      </c>
      <c r="E3811" t="s">
        <v>13365</v>
      </c>
      <c r="F3811" s="9">
        <f>Table13[[#This Row],[ToMeasure]]-Table13[[#This Row],[FromMeasure]]</f>
        <v>0.22367100000000001</v>
      </c>
      <c r="G3811" s="5" t="s">
        <v>203</v>
      </c>
      <c r="H3811" s="35">
        <v>0</v>
      </c>
      <c r="I3811" s="56"/>
      <c r="J3811" t="s">
        <v>203</v>
      </c>
      <c r="K3811" s="58" t="s">
        <v>203</v>
      </c>
      <c r="L3811" s="35">
        <v>0.22367100000000001</v>
      </c>
      <c r="M3811" s="56"/>
      <c r="N3811" t="s">
        <v>203</v>
      </c>
      <c r="O3811" s="2" t="s">
        <v>203</v>
      </c>
      <c r="P3811" s="2" t="s">
        <v>203</v>
      </c>
      <c r="Q3811" s="2">
        <v>100</v>
      </c>
      <c r="R3811" t="s">
        <v>17072</v>
      </c>
      <c r="S3811" t="s">
        <v>203</v>
      </c>
      <c r="T3811" t="s">
        <v>203</v>
      </c>
      <c r="U3811" s="2" t="s">
        <v>203</v>
      </c>
      <c r="V3811" s="2" t="s">
        <v>203</v>
      </c>
      <c r="W3811" s="8" t="s">
        <v>203</v>
      </c>
      <c r="X3811" s="2">
        <v>133</v>
      </c>
      <c r="Y3811" s="45"/>
      <c r="AC3811" s="1" t="str">
        <f>IF(Table13[[#This Row],[TCS MP]]&gt;=Table13[[#This Row],[BMP]],IF(Table13[[#This Row],[TCS MP]]&lt;=Table13[[#This Row],[EMP]],"Good","EMP"),"BMP")</f>
        <v>EMP</v>
      </c>
    </row>
    <row r="3812" spans="1:29" ht="24" customHeight="1" x14ac:dyDescent="0.25">
      <c r="A3812" t="s">
        <v>9999</v>
      </c>
      <c r="C3812" t="s">
        <v>203</v>
      </c>
      <c r="D3812" t="s">
        <v>17074</v>
      </c>
      <c r="E3812" t="s">
        <v>10000</v>
      </c>
      <c r="F3812" s="9">
        <f>Table13[[#This Row],[ToMeasure]]-Table13[[#This Row],[FromMeasure]]</f>
        <v>0.35842550000000001</v>
      </c>
      <c r="G3812" s="5" t="s">
        <v>203</v>
      </c>
      <c r="H3812" s="35">
        <v>0</v>
      </c>
      <c r="I3812" s="56"/>
      <c r="J3812" t="s">
        <v>203</v>
      </c>
      <c r="K3812" s="58" t="s">
        <v>203</v>
      </c>
      <c r="L3812" s="35">
        <v>0.35842550000000001</v>
      </c>
      <c r="M3812" s="56"/>
      <c r="N3812" t="s">
        <v>203</v>
      </c>
      <c r="O3812" s="2" t="s">
        <v>203</v>
      </c>
      <c r="P3812" s="2" t="s">
        <v>203</v>
      </c>
      <c r="Q3812" s="2">
        <v>2000</v>
      </c>
      <c r="R3812" t="s">
        <v>17072</v>
      </c>
      <c r="S3812" t="s">
        <v>203</v>
      </c>
      <c r="T3812" t="s">
        <v>203</v>
      </c>
      <c r="U3812" s="2" t="s">
        <v>203</v>
      </c>
      <c r="V3812" s="2" t="s">
        <v>203</v>
      </c>
      <c r="W3812" s="8" t="s">
        <v>203</v>
      </c>
      <c r="X3812" s="2">
        <v>2651</v>
      </c>
      <c r="Y3812" s="45"/>
      <c r="AC3812" s="1" t="str">
        <f>IF(Table13[[#This Row],[TCS MP]]&gt;=Table13[[#This Row],[BMP]],IF(Table13[[#This Row],[TCS MP]]&lt;=Table13[[#This Row],[EMP]],"Good","EMP"),"BMP")</f>
        <v>EMP</v>
      </c>
    </row>
    <row r="3813" spans="1:29" ht="24" customHeight="1" x14ac:dyDescent="0.25">
      <c r="A3813" t="s">
        <v>10133</v>
      </c>
      <c r="B3813" t="s">
        <v>20329</v>
      </c>
      <c r="C3813">
        <v>6273</v>
      </c>
      <c r="D3813" t="s">
        <v>17074</v>
      </c>
      <c r="E3813" t="s">
        <v>10134</v>
      </c>
      <c r="F3813" s="9">
        <f>Table13[[#This Row],[ToMeasure]]-Table13[[#This Row],[FromMeasure]]</f>
        <v>0.22487860000000001</v>
      </c>
      <c r="G3813" s="5" t="s">
        <v>10135</v>
      </c>
      <c r="H3813" s="35">
        <v>1.15429E-2</v>
      </c>
      <c r="I3813" s="56"/>
      <c r="J3813" t="s">
        <v>478</v>
      </c>
      <c r="K3813" s="58" t="s">
        <v>203</v>
      </c>
      <c r="L3813" s="35">
        <v>0.23642150000000001</v>
      </c>
      <c r="M3813" s="56"/>
      <c r="N3813" t="s">
        <v>10003</v>
      </c>
      <c r="O3813" s="2">
        <v>2511</v>
      </c>
      <c r="P3813" s="2">
        <v>0</v>
      </c>
      <c r="Q3813" s="2">
        <v>2511</v>
      </c>
      <c r="R3813" t="s">
        <v>10136</v>
      </c>
      <c r="S3813">
        <v>10</v>
      </c>
      <c r="T3813" t="s">
        <v>203</v>
      </c>
      <c r="U3813" s="2">
        <v>94</v>
      </c>
      <c r="V3813" s="2">
        <v>139</v>
      </c>
      <c r="W3813" s="8">
        <v>9.2791716447630429E-2</v>
      </c>
      <c r="X3813" s="2">
        <v>3328</v>
      </c>
      <c r="Y3813" s="45"/>
      <c r="AC3813" s="1" t="str">
        <f>IF(Table13[[#This Row],[TCS MP]]&gt;=Table13[[#This Row],[BMP]],IF(Table13[[#This Row],[TCS MP]]&lt;=Table13[[#This Row],[EMP]],"Good","EMP"),"BMP")</f>
        <v>EMP</v>
      </c>
    </row>
    <row r="3814" spans="1:29" ht="24" customHeight="1" x14ac:dyDescent="0.25">
      <c r="A3814" t="s">
        <v>10001</v>
      </c>
      <c r="B3814" t="s">
        <v>21394</v>
      </c>
      <c r="C3814">
        <v>8675</v>
      </c>
      <c r="D3814" t="s">
        <v>17074</v>
      </c>
      <c r="E3814" t="s">
        <v>10002</v>
      </c>
      <c r="F3814" s="9">
        <f>Table13[[#This Row],[ToMeasure]]-Table13[[#This Row],[FromMeasure]]</f>
        <v>0.25719649999999999</v>
      </c>
      <c r="G3814" s="5" t="s">
        <v>5937</v>
      </c>
      <c r="H3814" s="35">
        <v>1.0076999999999999E-2</v>
      </c>
      <c r="I3814" s="56"/>
      <c r="J3814" t="s">
        <v>2602</v>
      </c>
      <c r="K3814" s="58" t="s">
        <v>203</v>
      </c>
      <c r="L3814" s="35">
        <v>0.2672735</v>
      </c>
      <c r="M3814" s="56"/>
      <c r="N3814" t="s">
        <v>10003</v>
      </c>
      <c r="O3814" s="2">
        <v>2809</v>
      </c>
      <c r="P3814" s="2">
        <v>0</v>
      </c>
      <c r="Q3814" s="2">
        <v>2809</v>
      </c>
      <c r="R3814" t="s">
        <v>10004</v>
      </c>
      <c r="S3814">
        <v>15</v>
      </c>
      <c r="T3814" t="s">
        <v>203</v>
      </c>
      <c r="U3814" s="2">
        <v>95</v>
      </c>
      <c r="V3814" s="2">
        <v>77</v>
      </c>
      <c r="W3814" s="8">
        <v>6.1231755072979711E-2</v>
      </c>
      <c r="X3814" s="2">
        <v>3723</v>
      </c>
      <c r="Y3814" s="45"/>
      <c r="AC3814" s="1" t="str">
        <f>IF(Table13[[#This Row],[TCS MP]]&gt;=Table13[[#This Row],[BMP]],IF(Table13[[#This Row],[TCS MP]]&lt;=Table13[[#This Row],[EMP]],"Good","EMP"),"BMP")</f>
        <v>EMP</v>
      </c>
    </row>
    <row r="3815" spans="1:29" ht="24" customHeight="1" x14ac:dyDescent="0.25">
      <c r="A3815" t="s">
        <v>13366</v>
      </c>
      <c r="B3815" t="s">
        <v>21393</v>
      </c>
      <c r="C3815">
        <v>8674</v>
      </c>
      <c r="D3815" t="s">
        <v>17074</v>
      </c>
      <c r="E3815" t="s">
        <v>13367</v>
      </c>
      <c r="F3815" s="9">
        <f>Table13[[#This Row],[ToMeasure]]-Table13[[#This Row],[FromMeasure]]</f>
        <v>0.31321959999999999</v>
      </c>
      <c r="G3815" s="5" t="s">
        <v>10003</v>
      </c>
      <c r="H3815" s="35">
        <v>0</v>
      </c>
      <c r="I3815" s="56"/>
      <c r="J3815" t="s">
        <v>5937</v>
      </c>
      <c r="K3815" s="58" t="s">
        <v>203</v>
      </c>
      <c r="L3815" s="35">
        <v>0.31321959999999999</v>
      </c>
      <c r="M3815" s="56"/>
      <c r="N3815" t="s">
        <v>478</v>
      </c>
      <c r="O3815" s="2">
        <v>3089</v>
      </c>
      <c r="P3815" s="2">
        <v>0</v>
      </c>
      <c r="Q3815" s="2">
        <v>3089</v>
      </c>
      <c r="R3815" t="s">
        <v>13368</v>
      </c>
      <c r="S3815">
        <v>17</v>
      </c>
      <c r="T3815" t="s">
        <v>203</v>
      </c>
      <c r="U3815" s="2">
        <v>104</v>
      </c>
      <c r="V3815" s="2">
        <v>83</v>
      </c>
      <c r="W3815" s="8">
        <v>6.0537390741340243E-2</v>
      </c>
      <c r="X3815" s="2">
        <v>4095</v>
      </c>
      <c r="Y3815" s="45"/>
      <c r="AC3815" s="1" t="str">
        <f>IF(Table13[[#This Row],[TCS MP]]&gt;=Table13[[#This Row],[BMP]],IF(Table13[[#This Row],[TCS MP]]&lt;=Table13[[#This Row],[EMP]],"Good","EMP"),"BMP")</f>
        <v>EMP</v>
      </c>
    </row>
    <row r="3816" spans="1:29" ht="24" customHeight="1" x14ac:dyDescent="0.25">
      <c r="A3816" t="s">
        <v>5934</v>
      </c>
      <c r="B3816" t="s">
        <v>21395</v>
      </c>
      <c r="C3816">
        <v>8676</v>
      </c>
      <c r="D3816" t="s">
        <v>17074</v>
      </c>
      <c r="E3816" t="s">
        <v>5935</v>
      </c>
      <c r="F3816" s="9">
        <f>Table13[[#This Row],[ToMeasure]]-Table13[[#This Row],[FromMeasure]]</f>
        <v>0.25010159999999998</v>
      </c>
      <c r="G3816" s="5" t="s">
        <v>5936</v>
      </c>
      <c r="H3816" s="35">
        <v>0</v>
      </c>
      <c r="I3816" s="56"/>
      <c r="J3816" t="s">
        <v>5937</v>
      </c>
      <c r="K3816" s="58" t="s">
        <v>203</v>
      </c>
      <c r="L3816" s="35">
        <v>0.25010159999999998</v>
      </c>
      <c r="M3816" s="56"/>
      <c r="N3816" t="s">
        <v>2602</v>
      </c>
      <c r="O3816" s="2">
        <v>2418</v>
      </c>
      <c r="P3816" s="2">
        <v>0</v>
      </c>
      <c r="Q3816" s="2">
        <v>2418</v>
      </c>
      <c r="R3816" t="s">
        <v>5938</v>
      </c>
      <c r="S3816">
        <v>14</v>
      </c>
      <c r="T3816" t="s">
        <v>203</v>
      </c>
      <c r="U3816" s="2">
        <v>81</v>
      </c>
      <c r="V3816" s="2">
        <v>68</v>
      </c>
      <c r="W3816" s="8">
        <v>6.1621174524400329E-2</v>
      </c>
      <c r="X3816" s="2">
        <v>3205</v>
      </c>
      <c r="Y3816" s="45"/>
      <c r="AC3816" s="1" t="str">
        <f>IF(Table13[[#This Row],[TCS MP]]&gt;=Table13[[#This Row],[BMP]],IF(Table13[[#This Row],[TCS MP]]&lt;=Table13[[#This Row],[EMP]],"Good","EMP"),"BMP")</f>
        <v>EMP</v>
      </c>
    </row>
    <row r="3817" spans="1:29" ht="24" customHeight="1" x14ac:dyDescent="0.25">
      <c r="A3817" t="s">
        <v>10005</v>
      </c>
      <c r="C3817" t="s">
        <v>203</v>
      </c>
      <c r="D3817" t="s">
        <v>17074</v>
      </c>
      <c r="E3817" t="s">
        <v>10006</v>
      </c>
      <c r="F3817" s="9">
        <f>Table13[[#This Row],[ToMeasure]]-Table13[[#This Row],[FromMeasure]]</f>
        <v>3.6084289999999998E-2</v>
      </c>
      <c r="G3817" s="5" t="s">
        <v>10007</v>
      </c>
      <c r="H3817" s="35">
        <v>0</v>
      </c>
      <c r="I3817" s="56"/>
      <c r="J3817" t="s">
        <v>2201</v>
      </c>
      <c r="K3817" s="58" t="s">
        <v>203</v>
      </c>
      <c r="L3817" s="35">
        <v>3.6084289999999998E-2</v>
      </c>
      <c r="M3817" s="56"/>
      <c r="N3817" t="s">
        <v>5936</v>
      </c>
      <c r="O3817" s="2" t="s">
        <v>203</v>
      </c>
      <c r="P3817" s="2" t="s">
        <v>203</v>
      </c>
      <c r="Q3817" s="2" t="s">
        <v>203</v>
      </c>
      <c r="R3817" t="s">
        <v>203</v>
      </c>
      <c r="S3817" t="s">
        <v>203</v>
      </c>
      <c r="T3817" t="s">
        <v>203</v>
      </c>
      <c r="U3817" s="2" t="s">
        <v>203</v>
      </c>
      <c r="V3817" s="2" t="s">
        <v>203</v>
      </c>
      <c r="W3817" s="8" t="s">
        <v>203</v>
      </c>
      <c r="X3817" s="2" t="s">
        <v>203</v>
      </c>
      <c r="Y3817" s="45"/>
      <c r="AC3817" s="1" t="str">
        <f>IF(Table13[[#This Row],[TCS MP]]&gt;=Table13[[#This Row],[BMP]],IF(Table13[[#This Row],[TCS MP]]&lt;=Table13[[#This Row],[EMP]],"Good","EMP"),"BMP")</f>
        <v>EMP</v>
      </c>
    </row>
    <row r="3818" spans="1:29" ht="24" customHeight="1" x14ac:dyDescent="0.25">
      <c r="A3818" t="s">
        <v>10008</v>
      </c>
      <c r="C3818" t="s">
        <v>203</v>
      </c>
      <c r="D3818" t="s">
        <v>17074</v>
      </c>
      <c r="E3818" t="s">
        <v>10009</v>
      </c>
      <c r="F3818" s="9">
        <f>Table13[[#This Row],[ToMeasure]]-Table13[[#This Row],[FromMeasure]]</f>
        <v>3.3646719999999998E-2</v>
      </c>
      <c r="G3818" s="5" t="s">
        <v>10010</v>
      </c>
      <c r="H3818" s="35">
        <v>0</v>
      </c>
      <c r="I3818" s="56"/>
      <c r="J3818" t="s">
        <v>6351</v>
      </c>
      <c r="K3818" s="58" t="s">
        <v>203</v>
      </c>
      <c r="L3818" s="35">
        <v>3.3646719999999998E-2</v>
      </c>
      <c r="M3818" s="56"/>
      <c r="N3818" t="s">
        <v>10003</v>
      </c>
      <c r="O3818" s="2" t="s">
        <v>203</v>
      </c>
      <c r="P3818" s="2" t="s">
        <v>203</v>
      </c>
      <c r="Q3818" s="2" t="s">
        <v>203</v>
      </c>
      <c r="R3818" t="s">
        <v>203</v>
      </c>
      <c r="S3818" t="s">
        <v>203</v>
      </c>
      <c r="T3818" t="s">
        <v>203</v>
      </c>
      <c r="U3818" s="2" t="s">
        <v>203</v>
      </c>
      <c r="V3818" s="2" t="s">
        <v>203</v>
      </c>
      <c r="W3818" s="8" t="s">
        <v>203</v>
      </c>
      <c r="X3818" s="2" t="s">
        <v>203</v>
      </c>
      <c r="Y3818" s="45"/>
      <c r="AC3818" s="1" t="str">
        <f>IF(Table13[[#This Row],[TCS MP]]&gt;=Table13[[#This Row],[BMP]],IF(Table13[[#This Row],[TCS MP]]&lt;=Table13[[#This Row],[EMP]],"Good","EMP"),"BMP")</f>
        <v>EMP</v>
      </c>
    </row>
    <row r="3819" spans="1:29" ht="24" customHeight="1" x14ac:dyDescent="0.25">
      <c r="A3819" t="s">
        <v>10137</v>
      </c>
      <c r="B3819" t="s">
        <v>21392</v>
      </c>
      <c r="C3819">
        <v>8673</v>
      </c>
      <c r="D3819" t="s">
        <v>17074</v>
      </c>
      <c r="E3819" t="s">
        <v>10138</v>
      </c>
      <c r="F3819" s="9">
        <f>Table13[[#This Row],[ToMeasure]]-Table13[[#This Row],[FromMeasure]]</f>
        <v>4.9121379999999999E-2</v>
      </c>
      <c r="G3819" s="5" t="s">
        <v>10139</v>
      </c>
      <c r="H3819" s="35">
        <v>0</v>
      </c>
      <c r="I3819" s="56"/>
      <c r="J3819" t="s">
        <v>10135</v>
      </c>
      <c r="K3819" s="58" t="s">
        <v>203</v>
      </c>
      <c r="L3819" s="35">
        <v>4.9121379999999999E-2</v>
      </c>
      <c r="M3819" s="56"/>
      <c r="N3819" t="s">
        <v>2201</v>
      </c>
      <c r="O3819" s="2">
        <v>2086</v>
      </c>
      <c r="P3819" s="2">
        <v>0</v>
      </c>
      <c r="Q3819" s="2">
        <v>2086</v>
      </c>
      <c r="R3819" t="s">
        <v>10140</v>
      </c>
      <c r="S3819">
        <v>11</v>
      </c>
      <c r="T3819" t="s">
        <v>203</v>
      </c>
      <c r="U3819" s="2">
        <v>73</v>
      </c>
      <c r="V3819" s="2">
        <v>61</v>
      </c>
      <c r="W3819" s="8">
        <v>6.4237775647171619E-2</v>
      </c>
      <c r="X3819" s="2">
        <v>2765</v>
      </c>
      <c r="Y3819" s="45"/>
      <c r="AC3819" s="1" t="str">
        <f>IF(Table13[[#This Row],[TCS MP]]&gt;=Table13[[#This Row],[BMP]],IF(Table13[[#This Row],[TCS MP]]&lt;=Table13[[#This Row],[EMP]],"Good","EMP"),"BMP")</f>
        <v>EMP</v>
      </c>
    </row>
    <row r="3820" spans="1:29" ht="24" customHeight="1" x14ac:dyDescent="0.25">
      <c r="A3820" t="s">
        <v>10141</v>
      </c>
      <c r="C3820" t="s">
        <v>203</v>
      </c>
      <c r="D3820" t="s">
        <v>17074</v>
      </c>
      <c r="E3820" t="s">
        <v>10142</v>
      </c>
      <c r="F3820" s="9">
        <f>Table13[[#This Row],[ToMeasure]]-Table13[[#This Row],[FromMeasure]]</f>
        <v>4.408629E-2</v>
      </c>
      <c r="G3820" s="5" t="s">
        <v>10143</v>
      </c>
      <c r="H3820" s="35">
        <v>0</v>
      </c>
      <c r="I3820" s="56"/>
      <c r="J3820" t="s">
        <v>5937</v>
      </c>
      <c r="K3820" s="58" t="s">
        <v>203</v>
      </c>
      <c r="L3820" s="35">
        <v>4.408629E-2</v>
      </c>
      <c r="M3820" s="56"/>
      <c r="N3820" t="s">
        <v>6351</v>
      </c>
      <c r="O3820" s="2" t="s">
        <v>203</v>
      </c>
      <c r="P3820" s="2" t="s">
        <v>203</v>
      </c>
      <c r="Q3820" s="2" t="s">
        <v>203</v>
      </c>
      <c r="R3820" t="s">
        <v>203</v>
      </c>
      <c r="S3820" t="s">
        <v>203</v>
      </c>
      <c r="T3820" t="s">
        <v>203</v>
      </c>
      <c r="U3820" s="2" t="s">
        <v>203</v>
      </c>
      <c r="V3820" s="2" t="s">
        <v>203</v>
      </c>
      <c r="W3820" s="8" t="s">
        <v>203</v>
      </c>
      <c r="X3820" s="2" t="s">
        <v>203</v>
      </c>
      <c r="Y3820" s="45"/>
      <c r="AC3820" s="1" t="str">
        <f>IF(Table13[[#This Row],[TCS MP]]&gt;=Table13[[#This Row],[BMP]],IF(Table13[[#This Row],[TCS MP]]&lt;=Table13[[#This Row],[EMP]],"Good","EMP"),"BMP")</f>
        <v>EMP</v>
      </c>
    </row>
    <row r="3821" spans="1:29" ht="24" customHeight="1" x14ac:dyDescent="0.25">
      <c r="A3821" t="s">
        <v>5939</v>
      </c>
      <c r="B3821" t="s">
        <v>21396</v>
      </c>
      <c r="C3821">
        <v>8679</v>
      </c>
      <c r="D3821" t="s">
        <v>17074</v>
      </c>
      <c r="E3821" t="s">
        <v>5940</v>
      </c>
      <c r="F3821" s="9">
        <f>Table13[[#This Row],[ToMeasure]]-Table13[[#This Row],[FromMeasure]]</f>
        <v>0.28092699999999998</v>
      </c>
      <c r="G3821" s="5" t="s">
        <v>5941</v>
      </c>
      <c r="H3821" s="35">
        <v>1.1523500000000001E-2</v>
      </c>
      <c r="I3821" s="56"/>
      <c r="J3821" t="s">
        <v>478</v>
      </c>
      <c r="K3821" s="58" t="s">
        <v>203</v>
      </c>
      <c r="L3821" s="35">
        <v>0.2924505</v>
      </c>
      <c r="M3821" s="56"/>
      <c r="N3821" t="s">
        <v>5942</v>
      </c>
      <c r="O3821" s="2">
        <v>1047</v>
      </c>
      <c r="P3821" s="2">
        <v>0</v>
      </c>
      <c r="Q3821" s="2">
        <v>1047</v>
      </c>
      <c r="R3821" t="s">
        <v>5943</v>
      </c>
      <c r="S3821">
        <v>12</v>
      </c>
      <c r="T3821" t="s">
        <v>203</v>
      </c>
      <c r="U3821" s="2">
        <v>33</v>
      </c>
      <c r="V3821" s="2">
        <v>26</v>
      </c>
      <c r="W3821" s="8">
        <v>5.6351480420248332E-2</v>
      </c>
      <c r="X3821" s="2">
        <v>1388</v>
      </c>
      <c r="Y3821" s="45"/>
      <c r="AC3821" s="1" t="str">
        <f>IF(Table13[[#This Row],[TCS MP]]&gt;=Table13[[#This Row],[BMP]],IF(Table13[[#This Row],[TCS MP]]&lt;=Table13[[#This Row],[EMP]],"Good","EMP"),"BMP")</f>
        <v>EMP</v>
      </c>
    </row>
    <row r="3822" spans="1:29" ht="24" customHeight="1" x14ac:dyDescent="0.25">
      <c r="A3822" t="s">
        <v>13369</v>
      </c>
      <c r="B3822" t="s">
        <v>21398</v>
      </c>
      <c r="C3822">
        <v>8681</v>
      </c>
      <c r="D3822" t="s">
        <v>17074</v>
      </c>
      <c r="E3822" t="s">
        <v>13370</v>
      </c>
      <c r="F3822" s="9">
        <f>Table13[[#This Row],[ToMeasure]]-Table13[[#This Row],[FromMeasure]]</f>
        <v>0.2343412</v>
      </c>
      <c r="G3822" s="5" t="s">
        <v>6342</v>
      </c>
      <c r="H3822" s="35">
        <v>1.1673899999999999E-2</v>
      </c>
      <c r="I3822" s="56"/>
      <c r="J3822" t="s">
        <v>2602</v>
      </c>
      <c r="K3822" s="58" t="s">
        <v>203</v>
      </c>
      <c r="L3822" s="35">
        <v>0.24601509999999999</v>
      </c>
      <c r="M3822" s="56"/>
      <c r="N3822" t="s">
        <v>10013</v>
      </c>
      <c r="O3822" s="2">
        <v>0</v>
      </c>
      <c r="P3822" s="2">
        <v>2364</v>
      </c>
      <c r="Q3822" s="2">
        <v>2364</v>
      </c>
      <c r="R3822" t="s">
        <v>13371</v>
      </c>
      <c r="S3822">
        <v>16</v>
      </c>
      <c r="T3822" t="s">
        <v>203</v>
      </c>
      <c r="U3822" s="2">
        <v>79</v>
      </c>
      <c r="V3822" s="2">
        <v>66</v>
      </c>
      <c r="W3822" s="8">
        <v>6.1336717428087988E-2</v>
      </c>
      <c r="X3822" s="2">
        <v>3134</v>
      </c>
      <c r="Y3822" s="45"/>
      <c r="AC3822" s="1" t="str">
        <f>IF(Table13[[#This Row],[TCS MP]]&gt;=Table13[[#This Row],[BMP]],IF(Table13[[#This Row],[TCS MP]]&lt;=Table13[[#This Row],[EMP]],"Good","EMP"),"BMP")</f>
        <v>EMP</v>
      </c>
    </row>
    <row r="3823" spans="1:29" ht="24" customHeight="1" x14ac:dyDescent="0.25">
      <c r="A3823" t="s">
        <v>13372</v>
      </c>
      <c r="B3823" t="s">
        <v>21397</v>
      </c>
      <c r="C3823">
        <v>8680</v>
      </c>
      <c r="D3823" t="s">
        <v>17074</v>
      </c>
      <c r="E3823" t="s">
        <v>13373</v>
      </c>
      <c r="F3823" s="9">
        <f>Table13[[#This Row],[ToMeasure]]-Table13[[#This Row],[FromMeasure]]</f>
        <v>0.30058210000000002</v>
      </c>
      <c r="G3823" s="5" t="s">
        <v>5942</v>
      </c>
      <c r="H3823" s="35">
        <v>0</v>
      </c>
      <c r="I3823" s="56"/>
      <c r="J3823" t="s">
        <v>5941</v>
      </c>
      <c r="K3823" s="58" t="s">
        <v>203</v>
      </c>
      <c r="L3823" s="35">
        <v>0.30058210000000002</v>
      </c>
      <c r="M3823" s="56"/>
      <c r="N3823" t="s">
        <v>478</v>
      </c>
      <c r="O3823" s="2">
        <v>2464</v>
      </c>
      <c r="P3823" s="2">
        <v>0</v>
      </c>
      <c r="Q3823" s="2">
        <v>2464</v>
      </c>
      <c r="R3823" t="s">
        <v>13374</v>
      </c>
      <c r="S3823">
        <v>16</v>
      </c>
      <c r="T3823" t="s">
        <v>203</v>
      </c>
      <c r="U3823" s="2">
        <v>81</v>
      </c>
      <c r="V3823" s="2">
        <v>68</v>
      </c>
      <c r="W3823" s="8">
        <v>6.0470779220779224E-2</v>
      </c>
      <c r="X3823" s="2">
        <v>3266</v>
      </c>
      <c r="Y3823" s="45"/>
      <c r="AC3823" s="1" t="str">
        <f>IF(Table13[[#This Row],[TCS MP]]&gt;=Table13[[#This Row],[BMP]],IF(Table13[[#This Row],[TCS MP]]&lt;=Table13[[#This Row],[EMP]],"Good","EMP"),"BMP")</f>
        <v>EMP</v>
      </c>
    </row>
    <row r="3824" spans="1:29" ht="24" customHeight="1" x14ac:dyDescent="0.25">
      <c r="A3824" t="s">
        <v>10011</v>
      </c>
      <c r="B3824" t="s">
        <v>21399</v>
      </c>
      <c r="C3824">
        <v>8682</v>
      </c>
      <c r="D3824" t="s">
        <v>17074</v>
      </c>
      <c r="E3824" t="s">
        <v>10012</v>
      </c>
      <c r="F3824" s="9">
        <f>Table13[[#This Row],[ToMeasure]]-Table13[[#This Row],[FromMeasure]]</f>
        <v>0.26179570000000002</v>
      </c>
      <c r="G3824" s="5" t="s">
        <v>10013</v>
      </c>
      <c r="H3824" s="35">
        <v>0</v>
      </c>
      <c r="I3824" s="56"/>
      <c r="J3824" t="s">
        <v>6342</v>
      </c>
      <c r="K3824" s="58" t="s">
        <v>203</v>
      </c>
      <c r="L3824" s="35">
        <v>0.26179570000000002</v>
      </c>
      <c r="M3824" s="56"/>
      <c r="N3824" t="s">
        <v>2602</v>
      </c>
      <c r="O3824" s="2">
        <v>1103</v>
      </c>
      <c r="P3824" s="2">
        <v>0</v>
      </c>
      <c r="Q3824" s="2">
        <v>1103</v>
      </c>
      <c r="R3824" t="s">
        <v>10014</v>
      </c>
      <c r="S3824">
        <v>12</v>
      </c>
      <c r="T3824" t="s">
        <v>203</v>
      </c>
      <c r="U3824" s="2">
        <v>37</v>
      </c>
      <c r="V3824" s="2">
        <v>31</v>
      </c>
      <c r="W3824" s="8">
        <v>6.1650045330915684E-2</v>
      </c>
      <c r="X3824" s="2">
        <v>1462</v>
      </c>
      <c r="Y3824" s="45"/>
      <c r="AC3824" s="1" t="str">
        <f>IF(Table13[[#This Row],[TCS MP]]&gt;=Table13[[#This Row],[BMP]],IF(Table13[[#This Row],[TCS MP]]&lt;=Table13[[#This Row],[EMP]],"Good","EMP"),"BMP")</f>
        <v>EMP</v>
      </c>
    </row>
    <row r="3825" spans="1:29" ht="24" customHeight="1" x14ac:dyDescent="0.25">
      <c r="A3825" t="s">
        <v>10148</v>
      </c>
      <c r="C3825" t="s">
        <v>203</v>
      </c>
      <c r="D3825" t="s">
        <v>17074</v>
      </c>
      <c r="E3825" t="s">
        <v>10149</v>
      </c>
      <c r="F3825" s="9">
        <f>Table13[[#This Row],[ToMeasure]]-Table13[[#This Row],[FromMeasure]]</f>
        <v>3.4507620000000003E-2</v>
      </c>
      <c r="G3825" s="5"/>
      <c r="H3825" s="35">
        <v>0</v>
      </c>
      <c r="I3825" s="56"/>
      <c r="J3825" t="s">
        <v>203</v>
      </c>
      <c r="K3825" s="58" t="s">
        <v>203</v>
      </c>
      <c r="L3825" s="35">
        <v>3.4507620000000003E-2</v>
      </c>
      <c r="M3825" s="56"/>
      <c r="N3825" t="s">
        <v>203</v>
      </c>
      <c r="O3825" s="2" t="s">
        <v>203</v>
      </c>
      <c r="P3825" s="2" t="s">
        <v>203</v>
      </c>
      <c r="Q3825" s="2" t="s">
        <v>203</v>
      </c>
      <c r="R3825" t="s">
        <v>203</v>
      </c>
      <c r="S3825" t="s">
        <v>203</v>
      </c>
      <c r="T3825" t="s">
        <v>203</v>
      </c>
      <c r="U3825" s="2" t="s">
        <v>203</v>
      </c>
      <c r="V3825" s="2" t="s">
        <v>203</v>
      </c>
      <c r="W3825" s="8" t="s">
        <v>203</v>
      </c>
      <c r="X3825" s="2" t="s">
        <v>203</v>
      </c>
      <c r="Y3825" s="45"/>
      <c r="AC3825" s="1" t="str">
        <f>IF(Table13[[#This Row],[TCS MP]]&gt;=Table13[[#This Row],[BMP]],IF(Table13[[#This Row],[TCS MP]]&lt;=Table13[[#This Row],[EMP]],"Good","EMP"),"BMP")</f>
        <v>EMP</v>
      </c>
    </row>
    <row r="3826" spans="1:29" ht="24" customHeight="1" x14ac:dyDescent="0.25">
      <c r="A3826" t="s">
        <v>5951</v>
      </c>
      <c r="B3826" t="s">
        <v>19061</v>
      </c>
      <c r="C3826">
        <v>4044</v>
      </c>
      <c r="D3826" t="s">
        <v>17074</v>
      </c>
      <c r="E3826" t="s">
        <v>561</v>
      </c>
      <c r="F3826" s="9">
        <f>Table13[[#This Row],[ToMeasure]]-Table13[[#This Row],[FromMeasure]]</f>
        <v>0.29344966000000028</v>
      </c>
      <c r="G3826" s="5" t="s">
        <v>559</v>
      </c>
      <c r="H3826" s="35">
        <v>8.3942190300000004</v>
      </c>
      <c r="I3826" s="56"/>
      <c r="J3826" t="s">
        <v>2250</v>
      </c>
      <c r="K3826" s="58" t="s">
        <v>203</v>
      </c>
      <c r="L3826" s="35">
        <v>8.6876686900000006</v>
      </c>
      <c r="M3826" s="56"/>
      <c r="N3826" t="s">
        <v>2253</v>
      </c>
      <c r="O3826" s="2">
        <v>8495</v>
      </c>
      <c r="P3826" s="2">
        <v>7962</v>
      </c>
      <c r="Q3826" s="2">
        <v>16457</v>
      </c>
      <c r="R3826" t="s">
        <v>5952</v>
      </c>
      <c r="S3826">
        <v>9</v>
      </c>
      <c r="T3826">
        <v>65</v>
      </c>
      <c r="U3826" s="2">
        <v>691</v>
      </c>
      <c r="V3826" s="2">
        <v>1058</v>
      </c>
      <c r="W3826" s="8">
        <v>0.10627696420975877</v>
      </c>
      <c r="X3826" s="2">
        <v>40573</v>
      </c>
      <c r="Y3826" s="45"/>
      <c r="AC3826" s="1" t="str">
        <f>IF(Table13[[#This Row],[TCS MP]]&gt;=Table13[[#This Row],[BMP]],IF(Table13[[#This Row],[TCS MP]]&lt;=Table13[[#This Row],[EMP]],"Good","EMP"),"BMP")</f>
        <v>EMP</v>
      </c>
    </row>
    <row r="3827" spans="1:29" ht="24" customHeight="1" x14ac:dyDescent="0.25">
      <c r="A3827" t="s">
        <v>10157</v>
      </c>
      <c r="B3827" t="s">
        <v>19056</v>
      </c>
      <c r="C3827">
        <v>4024</v>
      </c>
      <c r="D3827" t="s">
        <v>17074</v>
      </c>
      <c r="E3827" t="s">
        <v>2276</v>
      </c>
      <c r="F3827" s="9">
        <f>Table13[[#This Row],[ToMeasure]]-Table13[[#This Row],[FromMeasure]]</f>
        <v>0.32208661000000038</v>
      </c>
      <c r="G3827" s="5" t="s">
        <v>557</v>
      </c>
      <c r="H3827" s="35">
        <v>5.7815914099999999</v>
      </c>
      <c r="I3827" s="56"/>
      <c r="J3827" t="s">
        <v>2277</v>
      </c>
      <c r="K3827" s="58" t="s">
        <v>203</v>
      </c>
      <c r="L3827" s="35">
        <v>6.1036780200000003</v>
      </c>
      <c r="M3827" s="56"/>
      <c r="N3827" t="s">
        <v>10158</v>
      </c>
      <c r="O3827" s="2">
        <v>2734</v>
      </c>
      <c r="P3827" s="2">
        <v>3929</v>
      </c>
      <c r="Q3827" s="2">
        <v>6663</v>
      </c>
      <c r="R3827" t="s">
        <v>10159</v>
      </c>
      <c r="S3827">
        <v>10</v>
      </c>
      <c r="T3827">
        <v>71</v>
      </c>
      <c r="U3827" s="2">
        <v>1001</v>
      </c>
      <c r="V3827" s="2">
        <v>483</v>
      </c>
      <c r="W3827" s="8">
        <v>0.22272249737355546</v>
      </c>
      <c r="X3827" s="2">
        <v>15281</v>
      </c>
      <c r="Y3827" s="45"/>
      <c r="AC3827" s="1" t="str">
        <f>IF(Table13[[#This Row],[TCS MP]]&gt;=Table13[[#This Row],[BMP]],IF(Table13[[#This Row],[TCS MP]]&lt;=Table13[[#This Row],[EMP]],"Good","EMP"),"BMP")</f>
        <v>EMP</v>
      </c>
    </row>
    <row r="3828" spans="1:29" ht="24" customHeight="1" x14ac:dyDescent="0.25">
      <c r="A3828" t="s">
        <v>10166</v>
      </c>
      <c r="B3828" t="s">
        <v>19896</v>
      </c>
      <c r="C3828">
        <v>5384</v>
      </c>
      <c r="D3828" t="s">
        <v>17074</v>
      </c>
      <c r="E3828" t="s">
        <v>2280</v>
      </c>
      <c r="F3828" s="9">
        <f>Table13[[#This Row],[ToMeasure]]-Table13[[#This Row],[FromMeasure]]</f>
        <v>0.14414167000001044</v>
      </c>
      <c r="G3828" s="5" t="s">
        <v>627</v>
      </c>
      <c r="H3828" s="35">
        <v>79.483709399999995</v>
      </c>
      <c r="I3828" s="56"/>
      <c r="J3828" t="s">
        <v>2328</v>
      </c>
      <c r="K3828" s="58" t="s">
        <v>203</v>
      </c>
      <c r="L3828" s="35">
        <v>79.627851070000006</v>
      </c>
      <c r="M3828" s="56"/>
      <c r="N3828" t="s">
        <v>7911</v>
      </c>
      <c r="O3828" s="2">
        <v>4636</v>
      </c>
      <c r="P3828" s="2">
        <v>1012</v>
      </c>
      <c r="Q3828" s="2">
        <v>5648</v>
      </c>
      <c r="R3828" t="s">
        <v>10167</v>
      </c>
      <c r="S3828">
        <v>9</v>
      </c>
      <c r="T3828">
        <v>57</v>
      </c>
      <c r="U3828" s="2">
        <v>140</v>
      </c>
      <c r="V3828" s="2">
        <v>30</v>
      </c>
      <c r="W3828" s="8">
        <v>3.009915014164306E-2</v>
      </c>
      <c r="X3828" s="2">
        <v>12062</v>
      </c>
      <c r="Y3828" s="45"/>
      <c r="AC3828" s="1" t="str">
        <f>IF(Table13[[#This Row],[TCS MP]]&gt;=Table13[[#This Row],[BMP]],IF(Table13[[#This Row],[TCS MP]]&lt;=Table13[[#This Row],[EMP]],"Good","EMP"),"BMP")</f>
        <v>EMP</v>
      </c>
    </row>
    <row r="3829" spans="1:29" ht="24" customHeight="1" x14ac:dyDescent="0.25">
      <c r="A3829" t="s">
        <v>13389</v>
      </c>
      <c r="B3829" t="s">
        <v>21401</v>
      </c>
      <c r="C3829">
        <v>8684</v>
      </c>
      <c r="D3829" t="s">
        <v>17074</v>
      </c>
      <c r="E3829" t="s">
        <v>13390</v>
      </c>
      <c r="F3829" s="9">
        <f>Table13[[#This Row],[ToMeasure]]-Table13[[#This Row],[FromMeasure]]</f>
        <v>0.19642699999999999</v>
      </c>
      <c r="G3829" s="5" t="s">
        <v>13391</v>
      </c>
      <c r="H3829" s="35">
        <v>0</v>
      </c>
      <c r="I3829" s="56"/>
      <c r="J3829" t="s">
        <v>627</v>
      </c>
      <c r="K3829" s="58" t="s">
        <v>203</v>
      </c>
      <c r="L3829" s="35">
        <v>0.19642699999999999</v>
      </c>
      <c r="M3829" s="56"/>
      <c r="N3829" t="s">
        <v>1560</v>
      </c>
      <c r="O3829" s="2">
        <v>2071</v>
      </c>
      <c r="P3829" s="2">
        <v>0</v>
      </c>
      <c r="Q3829" s="2">
        <v>2071</v>
      </c>
      <c r="R3829" t="s">
        <v>13392</v>
      </c>
      <c r="S3829">
        <v>12</v>
      </c>
      <c r="T3829" t="s">
        <v>203</v>
      </c>
      <c r="U3829" s="2">
        <v>63</v>
      </c>
      <c r="V3829" s="2">
        <v>53</v>
      </c>
      <c r="W3829" s="8">
        <v>5.6011588604538871E-2</v>
      </c>
      <c r="X3829" s="2">
        <v>3208</v>
      </c>
      <c r="Y3829" s="45"/>
      <c r="AC3829" s="1" t="str">
        <f>IF(Table13[[#This Row],[TCS MP]]&gt;=Table13[[#This Row],[BMP]],IF(Table13[[#This Row],[TCS MP]]&lt;=Table13[[#This Row],[EMP]],"Good","EMP"),"BMP")</f>
        <v>EMP</v>
      </c>
    </row>
    <row r="3830" spans="1:29" ht="24" customHeight="1" x14ac:dyDescent="0.25">
      <c r="A3830" t="s">
        <v>16071</v>
      </c>
      <c r="B3830" t="s">
        <v>21403</v>
      </c>
      <c r="C3830">
        <v>8686</v>
      </c>
      <c r="D3830" t="s">
        <v>17074</v>
      </c>
      <c r="E3830" t="s">
        <v>16072</v>
      </c>
      <c r="F3830" s="9">
        <f>Table13[[#This Row],[ToMeasure]]-Table13[[#This Row],[FromMeasure]]</f>
        <v>6.3058890000000006E-2</v>
      </c>
      <c r="G3830" s="5" t="s">
        <v>16073</v>
      </c>
      <c r="H3830" s="35">
        <v>0</v>
      </c>
      <c r="I3830" s="56"/>
      <c r="J3830" t="s">
        <v>3087</v>
      </c>
      <c r="K3830" s="58" t="s">
        <v>203</v>
      </c>
      <c r="L3830" s="35">
        <v>6.3058890000000006E-2</v>
      </c>
      <c r="M3830" s="56"/>
      <c r="N3830" t="s">
        <v>1528</v>
      </c>
      <c r="O3830" s="2">
        <v>0</v>
      </c>
      <c r="P3830" s="2">
        <v>11775</v>
      </c>
      <c r="Q3830" s="2">
        <v>11775</v>
      </c>
      <c r="R3830" t="s">
        <v>16074</v>
      </c>
      <c r="S3830">
        <v>13</v>
      </c>
      <c r="T3830" t="s">
        <v>203</v>
      </c>
      <c r="U3830" s="2">
        <v>346</v>
      </c>
      <c r="V3830" s="2">
        <v>288</v>
      </c>
      <c r="W3830" s="8">
        <v>5.3842887473460721E-2</v>
      </c>
      <c r="X3830" s="2">
        <v>18241</v>
      </c>
      <c r="Y3830" s="45"/>
      <c r="AC3830" s="1" t="str">
        <f>IF(Table13[[#This Row],[TCS MP]]&gt;=Table13[[#This Row],[BMP]],IF(Table13[[#This Row],[TCS MP]]&lt;=Table13[[#This Row],[EMP]],"Good","EMP"),"BMP")</f>
        <v>EMP</v>
      </c>
    </row>
    <row r="3831" spans="1:29" ht="24" customHeight="1" x14ac:dyDescent="0.25">
      <c r="A3831" t="s">
        <v>16075</v>
      </c>
      <c r="B3831" t="s">
        <v>21402</v>
      </c>
      <c r="C3831">
        <v>8685</v>
      </c>
      <c r="D3831" t="s">
        <v>17074</v>
      </c>
      <c r="E3831" t="s">
        <v>16076</v>
      </c>
      <c r="F3831" s="9">
        <f>Table13[[#This Row],[ToMeasure]]-Table13[[#This Row],[FromMeasure]]</f>
        <v>0.29219371999999999</v>
      </c>
      <c r="G3831" s="5" t="s">
        <v>16077</v>
      </c>
      <c r="H3831" s="35">
        <v>0</v>
      </c>
      <c r="I3831" s="56"/>
      <c r="J3831" t="s">
        <v>1560</v>
      </c>
      <c r="K3831" s="58" t="s">
        <v>203</v>
      </c>
      <c r="L3831" s="35">
        <v>0.29219371999999999</v>
      </c>
      <c r="M3831" s="56"/>
      <c r="N3831" t="s">
        <v>627</v>
      </c>
      <c r="O3831" s="2">
        <v>11943</v>
      </c>
      <c r="P3831" s="2">
        <v>0</v>
      </c>
      <c r="Q3831" s="2">
        <v>11943</v>
      </c>
      <c r="R3831" t="s">
        <v>16078</v>
      </c>
      <c r="S3831">
        <v>10</v>
      </c>
      <c r="T3831" t="s">
        <v>203</v>
      </c>
      <c r="U3831" s="2">
        <v>438</v>
      </c>
      <c r="V3831" s="2">
        <v>363</v>
      </c>
      <c r="W3831" s="8">
        <v>6.706857573474001E-2</v>
      </c>
      <c r="X3831" s="2">
        <v>18502</v>
      </c>
      <c r="Y3831" s="45"/>
      <c r="AC3831" s="1" t="str">
        <f>IF(Table13[[#This Row],[TCS MP]]&gt;=Table13[[#This Row],[BMP]],IF(Table13[[#This Row],[TCS MP]]&lt;=Table13[[#This Row],[EMP]],"Good","EMP"),"BMP")</f>
        <v>EMP</v>
      </c>
    </row>
    <row r="3832" spans="1:29" ht="24" customHeight="1" x14ac:dyDescent="0.25">
      <c r="A3832" t="s">
        <v>13393</v>
      </c>
      <c r="B3832" t="s">
        <v>21404</v>
      </c>
      <c r="C3832">
        <v>8687</v>
      </c>
      <c r="D3832" t="s">
        <v>17074</v>
      </c>
      <c r="E3832" t="s">
        <v>13394</v>
      </c>
      <c r="F3832" s="9">
        <f>Table13[[#This Row],[ToMeasure]]-Table13[[#This Row],[FromMeasure]]</f>
        <v>0.22578809999999999</v>
      </c>
      <c r="G3832" s="5" t="s">
        <v>13395</v>
      </c>
      <c r="H3832" s="35">
        <v>0</v>
      </c>
      <c r="I3832" s="56"/>
      <c r="J3832" t="s">
        <v>1528</v>
      </c>
      <c r="K3832" s="58" t="s">
        <v>203</v>
      </c>
      <c r="L3832" s="35">
        <v>0.22578809999999999</v>
      </c>
      <c r="M3832" s="56"/>
      <c r="N3832" t="s">
        <v>3087</v>
      </c>
      <c r="O3832" s="2">
        <v>0</v>
      </c>
      <c r="P3832" s="2">
        <v>1975</v>
      </c>
      <c r="Q3832" s="2">
        <v>1975</v>
      </c>
      <c r="R3832" t="s">
        <v>13396</v>
      </c>
      <c r="S3832">
        <v>11</v>
      </c>
      <c r="T3832" t="s">
        <v>203</v>
      </c>
      <c r="U3832" s="2">
        <v>175</v>
      </c>
      <c r="V3832" s="2">
        <v>67</v>
      </c>
      <c r="W3832" s="8">
        <v>0.12253164556962025</v>
      </c>
      <c r="X3832" s="2">
        <v>3060</v>
      </c>
      <c r="Y3832" s="45"/>
      <c r="AC3832" s="1" t="str">
        <f>IF(Table13[[#This Row],[TCS MP]]&gt;=Table13[[#This Row],[BMP]],IF(Table13[[#This Row],[TCS MP]]&lt;=Table13[[#This Row],[EMP]],"Good","EMP"),"BMP")</f>
        <v>EMP</v>
      </c>
    </row>
    <row r="3833" spans="1:29" ht="24" customHeight="1" x14ac:dyDescent="0.25">
      <c r="A3833" t="s">
        <v>10168</v>
      </c>
      <c r="B3833" t="s">
        <v>21406</v>
      </c>
      <c r="C3833">
        <v>8690</v>
      </c>
      <c r="D3833" t="s">
        <v>17074</v>
      </c>
      <c r="E3833" t="s">
        <v>10169</v>
      </c>
      <c r="F3833" s="9">
        <f>Table13[[#This Row],[ToMeasure]]-Table13[[#This Row],[FromMeasure]]</f>
        <v>0.28494233000000002</v>
      </c>
      <c r="G3833" s="5" t="s">
        <v>10170</v>
      </c>
      <c r="H3833" s="35">
        <v>0</v>
      </c>
      <c r="I3833" s="56"/>
      <c r="J3833" t="s">
        <v>627</v>
      </c>
      <c r="K3833" s="58" t="s">
        <v>203</v>
      </c>
      <c r="L3833" s="35">
        <v>0.28494233000000002</v>
      </c>
      <c r="M3833" s="56"/>
      <c r="N3833" t="s">
        <v>10171</v>
      </c>
      <c r="O3833" s="2">
        <v>2939</v>
      </c>
      <c r="P3833" s="2">
        <v>0</v>
      </c>
      <c r="Q3833" s="2">
        <v>2939</v>
      </c>
      <c r="R3833" t="s">
        <v>10172</v>
      </c>
      <c r="S3833">
        <v>10</v>
      </c>
      <c r="T3833" t="s">
        <v>203</v>
      </c>
      <c r="U3833" s="2">
        <v>192</v>
      </c>
      <c r="V3833" s="2">
        <v>30</v>
      </c>
      <c r="W3833" s="8">
        <v>7.5535896563456953E-2</v>
      </c>
      <c r="X3833" s="2">
        <v>5048</v>
      </c>
      <c r="Y3833" s="45"/>
      <c r="AC3833" s="1" t="str">
        <f>IF(Table13[[#This Row],[TCS MP]]&gt;=Table13[[#This Row],[BMP]],IF(Table13[[#This Row],[TCS MP]]&lt;=Table13[[#This Row],[EMP]],"Good","EMP"),"BMP")</f>
        <v>EMP</v>
      </c>
    </row>
    <row r="3834" spans="1:29" ht="24" customHeight="1" x14ac:dyDescent="0.25">
      <c r="A3834" t="s">
        <v>5965</v>
      </c>
      <c r="B3834" t="s">
        <v>21408</v>
      </c>
      <c r="C3834">
        <v>8693</v>
      </c>
      <c r="D3834" t="s">
        <v>17074</v>
      </c>
      <c r="E3834" t="s">
        <v>5966</v>
      </c>
      <c r="F3834" s="9">
        <f>Table13[[#This Row],[ToMeasure]]-Table13[[#This Row],[FromMeasure]]</f>
        <v>0.19767577</v>
      </c>
      <c r="G3834" s="5" t="s">
        <v>5967</v>
      </c>
      <c r="H3834" s="35">
        <v>0</v>
      </c>
      <c r="I3834" s="56"/>
      <c r="J3834" t="s">
        <v>3087</v>
      </c>
      <c r="K3834" s="58" t="s">
        <v>203</v>
      </c>
      <c r="L3834" s="35">
        <v>0.19767577</v>
      </c>
      <c r="M3834" s="56"/>
      <c r="N3834" t="s">
        <v>1528</v>
      </c>
      <c r="O3834" s="2">
        <v>0</v>
      </c>
      <c r="P3834" s="2">
        <v>2922</v>
      </c>
      <c r="Q3834" s="2">
        <v>2922</v>
      </c>
      <c r="R3834" t="s">
        <v>5968</v>
      </c>
      <c r="S3834">
        <v>19</v>
      </c>
      <c r="T3834" t="s">
        <v>203</v>
      </c>
      <c r="U3834" s="2">
        <v>64</v>
      </c>
      <c r="V3834" s="2">
        <v>55</v>
      </c>
      <c r="W3834" s="8">
        <v>4.0725530458590009E-2</v>
      </c>
      <c r="X3834" s="2">
        <v>4527</v>
      </c>
      <c r="Y3834" s="45"/>
      <c r="AC3834" s="1" t="str">
        <f>IF(Table13[[#This Row],[TCS MP]]&gt;=Table13[[#This Row],[BMP]],IF(Table13[[#This Row],[TCS MP]]&lt;=Table13[[#This Row],[EMP]],"Good","EMP"),"BMP")</f>
        <v>EMP</v>
      </c>
    </row>
    <row r="3835" spans="1:29" ht="24" customHeight="1" x14ac:dyDescent="0.25">
      <c r="A3835" t="s">
        <v>10173</v>
      </c>
      <c r="B3835" t="s">
        <v>21407</v>
      </c>
      <c r="C3835">
        <v>8692</v>
      </c>
      <c r="D3835" t="s">
        <v>17074</v>
      </c>
      <c r="E3835" t="s">
        <v>10174</v>
      </c>
      <c r="F3835" s="9">
        <f>Table13[[#This Row],[ToMeasure]]-Table13[[#This Row],[FromMeasure]]</f>
        <v>0.2490868</v>
      </c>
      <c r="G3835" s="5" t="s">
        <v>10171</v>
      </c>
      <c r="H3835" s="35">
        <v>0</v>
      </c>
      <c r="I3835" s="56"/>
      <c r="J3835" t="s">
        <v>1560</v>
      </c>
      <c r="K3835" s="58" t="s">
        <v>203</v>
      </c>
      <c r="L3835" s="35">
        <v>0.2490868</v>
      </c>
      <c r="M3835" s="56"/>
      <c r="N3835" t="s">
        <v>627</v>
      </c>
      <c r="O3835" s="2">
        <v>2931</v>
      </c>
      <c r="P3835" s="2">
        <v>0</v>
      </c>
      <c r="Q3835" s="2">
        <v>2931</v>
      </c>
      <c r="R3835" t="s">
        <v>10175</v>
      </c>
      <c r="S3835">
        <v>9</v>
      </c>
      <c r="T3835" t="s">
        <v>203</v>
      </c>
      <c r="U3835" s="2">
        <v>175</v>
      </c>
      <c r="V3835" s="2">
        <v>61</v>
      </c>
      <c r="W3835" s="8">
        <v>8.0518594336403959E-2</v>
      </c>
      <c r="X3835" s="2">
        <v>4541</v>
      </c>
      <c r="Y3835" s="45"/>
      <c r="AC3835" s="1" t="str">
        <f>IF(Table13[[#This Row],[TCS MP]]&gt;=Table13[[#This Row],[BMP]],IF(Table13[[#This Row],[TCS MP]]&lt;=Table13[[#This Row],[EMP]],"Good","EMP"),"BMP")</f>
        <v>EMP</v>
      </c>
    </row>
    <row r="3836" spans="1:29" ht="24" customHeight="1" x14ac:dyDescent="0.25">
      <c r="A3836" t="s">
        <v>5969</v>
      </c>
      <c r="B3836" t="s">
        <v>21411</v>
      </c>
      <c r="C3836">
        <v>8696</v>
      </c>
      <c r="D3836" t="s">
        <v>17074</v>
      </c>
      <c r="E3836" t="s">
        <v>5970</v>
      </c>
      <c r="F3836" s="9">
        <f>Table13[[#This Row],[ToMeasure]]-Table13[[#This Row],[FromMeasure]]</f>
        <v>0.42113513000000002</v>
      </c>
      <c r="G3836" s="5" t="s">
        <v>5971</v>
      </c>
      <c r="H3836" s="35">
        <v>0</v>
      </c>
      <c r="I3836" s="56"/>
      <c r="J3836" t="s">
        <v>627</v>
      </c>
      <c r="K3836" s="58" t="s">
        <v>203</v>
      </c>
      <c r="L3836" s="35">
        <v>0.42113513000000002</v>
      </c>
      <c r="M3836" s="56"/>
      <c r="N3836" t="s">
        <v>5972</v>
      </c>
      <c r="O3836" s="2">
        <v>1178</v>
      </c>
      <c r="P3836" s="2">
        <v>0</v>
      </c>
      <c r="Q3836" s="2">
        <v>1178</v>
      </c>
      <c r="R3836" t="s">
        <v>5973</v>
      </c>
      <c r="S3836">
        <v>22</v>
      </c>
      <c r="T3836">
        <v>77</v>
      </c>
      <c r="U3836" s="2">
        <v>27</v>
      </c>
      <c r="V3836" s="2">
        <v>22</v>
      </c>
      <c r="W3836" s="8">
        <v>4.1595925297113749E-2</v>
      </c>
      <c r="X3836" s="2">
        <v>1825</v>
      </c>
      <c r="Y3836" s="45"/>
      <c r="AC3836" s="1" t="str">
        <f>IF(Table13[[#This Row],[TCS MP]]&gt;=Table13[[#This Row],[BMP]],IF(Table13[[#This Row],[TCS MP]]&lt;=Table13[[#This Row],[EMP]],"Good","EMP"),"BMP")</f>
        <v>EMP</v>
      </c>
    </row>
    <row r="3837" spans="1:29" ht="24" customHeight="1" x14ac:dyDescent="0.25">
      <c r="A3837" t="s">
        <v>13397</v>
      </c>
      <c r="B3837" t="s">
        <v>21413</v>
      </c>
      <c r="C3837">
        <v>8698</v>
      </c>
      <c r="D3837" t="s">
        <v>17074</v>
      </c>
      <c r="E3837" t="s">
        <v>13398</v>
      </c>
      <c r="F3837" s="9">
        <f>Table13[[#This Row],[ToMeasure]]-Table13[[#This Row],[FromMeasure]]</f>
        <v>0.20729949</v>
      </c>
      <c r="G3837" s="5" t="s">
        <v>5981</v>
      </c>
      <c r="H3837" s="35">
        <v>0</v>
      </c>
      <c r="I3837" s="56"/>
      <c r="J3837" t="s">
        <v>3087</v>
      </c>
      <c r="K3837" s="58" t="s">
        <v>203</v>
      </c>
      <c r="L3837" s="35">
        <v>0.20729949</v>
      </c>
      <c r="M3837" s="56"/>
      <c r="N3837" t="s">
        <v>13399</v>
      </c>
      <c r="O3837" s="2">
        <v>0</v>
      </c>
      <c r="P3837" s="2">
        <v>787</v>
      </c>
      <c r="Q3837" s="2">
        <v>787</v>
      </c>
      <c r="R3837" t="s">
        <v>13400</v>
      </c>
      <c r="S3837">
        <v>14</v>
      </c>
      <c r="T3837" t="s">
        <v>203</v>
      </c>
      <c r="U3837" s="2">
        <v>15</v>
      </c>
      <c r="V3837" s="2">
        <v>11</v>
      </c>
      <c r="W3837" s="8">
        <v>3.303684879288437E-2</v>
      </c>
      <c r="X3837" s="2">
        <v>1219</v>
      </c>
      <c r="Y3837" s="45"/>
      <c r="AC3837" s="1" t="str">
        <f>IF(Table13[[#This Row],[TCS MP]]&gt;=Table13[[#This Row],[BMP]],IF(Table13[[#This Row],[TCS MP]]&lt;=Table13[[#This Row],[EMP]],"Good","EMP"),"BMP")</f>
        <v>EMP</v>
      </c>
    </row>
    <row r="3838" spans="1:29" ht="24" customHeight="1" x14ac:dyDescent="0.25">
      <c r="A3838" t="s">
        <v>13401</v>
      </c>
      <c r="B3838" t="s">
        <v>21412</v>
      </c>
      <c r="C3838">
        <v>8697</v>
      </c>
      <c r="D3838" t="s">
        <v>17074</v>
      </c>
      <c r="E3838" t="s">
        <v>13402</v>
      </c>
      <c r="F3838" s="9">
        <f>Table13[[#This Row],[ToMeasure]]-Table13[[#This Row],[FromMeasure]]</f>
        <v>0.20906346999999997</v>
      </c>
      <c r="G3838" s="5" t="s">
        <v>5972</v>
      </c>
      <c r="H3838" s="35">
        <v>4.1115020000000002E-2</v>
      </c>
      <c r="I3838" s="56"/>
      <c r="J3838" t="s">
        <v>5971</v>
      </c>
      <c r="K3838" s="58" t="s">
        <v>203</v>
      </c>
      <c r="L3838" s="35">
        <v>0.25017848999999998</v>
      </c>
      <c r="M3838" s="56"/>
      <c r="N3838" t="s">
        <v>627</v>
      </c>
      <c r="O3838" s="2">
        <v>787</v>
      </c>
      <c r="P3838" s="2">
        <v>0</v>
      </c>
      <c r="Q3838" s="2">
        <v>787</v>
      </c>
      <c r="R3838" t="s">
        <v>13403</v>
      </c>
      <c r="S3838">
        <v>16</v>
      </c>
      <c r="T3838" t="s">
        <v>203</v>
      </c>
      <c r="U3838" s="2">
        <v>16</v>
      </c>
      <c r="V3838" s="2">
        <v>13</v>
      </c>
      <c r="W3838" s="8">
        <v>3.6848792884371026E-2</v>
      </c>
      <c r="X3838" s="2">
        <v>1219</v>
      </c>
      <c r="Y3838" s="45"/>
      <c r="AC3838" s="1" t="str">
        <f>IF(Table13[[#This Row],[TCS MP]]&gt;=Table13[[#This Row],[BMP]],IF(Table13[[#This Row],[TCS MP]]&lt;=Table13[[#This Row],[EMP]],"Good","EMP"),"BMP")</f>
        <v>EMP</v>
      </c>
    </row>
    <row r="3839" spans="1:29" ht="24" customHeight="1" x14ac:dyDescent="0.25">
      <c r="A3839" t="s">
        <v>13404</v>
      </c>
      <c r="B3839" t="s">
        <v>21414</v>
      </c>
      <c r="C3839">
        <v>8699</v>
      </c>
      <c r="D3839" t="s">
        <v>17074</v>
      </c>
      <c r="E3839" t="s">
        <v>13405</v>
      </c>
      <c r="F3839" s="9">
        <f>Table13[[#This Row],[ToMeasure]]-Table13[[#This Row],[FromMeasure]]</f>
        <v>0.43091986999999998</v>
      </c>
      <c r="G3839" s="5" t="s">
        <v>13399</v>
      </c>
      <c r="H3839" s="35">
        <v>6.6091999999999995E-4</v>
      </c>
      <c r="I3839" s="56"/>
      <c r="J3839" t="s">
        <v>3087</v>
      </c>
      <c r="K3839" s="58" t="s">
        <v>203</v>
      </c>
      <c r="L3839" s="35">
        <v>0.43158078999999999</v>
      </c>
      <c r="M3839" s="56"/>
      <c r="N3839" t="s">
        <v>5981</v>
      </c>
      <c r="O3839" s="2">
        <v>0</v>
      </c>
      <c r="P3839" s="2">
        <v>1390</v>
      </c>
      <c r="Q3839" s="2">
        <v>1390</v>
      </c>
      <c r="R3839" t="s">
        <v>13406</v>
      </c>
      <c r="S3839">
        <v>14</v>
      </c>
      <c r="T3839">
        <v>77</v>
      </c>
      <c r="U3839" s="2">
        <v>28</v>
      </c>
      <c r="V3839" s="2">
        <v>23</v>
      </c>
      <c r="W3839" s="8">
        <v>3.6690647482014387E-2</v>
      </c>
      <c r="X3839" s="2">
        <v>2153</v>
      </c>
      <c r="Y3839" s="45"/>
      <c r="AC3839" s="1" t="str">
        <f>IF(Table13[[#This Row],[TCS MP]]&gt;=Table13[[#This Row],[BMP]],IF(Table13[[#This Row],[TCS MP]]&lt;=Table13[[#This Row],[EMP]],"Good","EMP"),"BMP")</f>
        <v>EMP</v>
      </c>
    </row>
    <row r="3840" spans="1:29" ht="24" customHeight="1" x14ac:dyDescent="0.25">
      <c r="A3840" t="s">
        <v>16079</v>
      </c>
      <c r="C3840" t="s">
        <v>203</v>
      </c>
      <c r="D3840" t="s">
        <v>17074</v>
      </c>
      <c r="E3840" t="s">
        <v>16080</v>
      </c>
      <c r="F3840" s="9">
        <f>Table13[[#This Row],[ToMeasure]]-Table13[[#This Row],[FromMeasure]]</f>
        <v>5.311573E-2</v>
      </c>
      <c r="G3840" s="5" t="s">
        <v>16081</v>
      </c>
      <c r="H3840" s="35">
        <v>0</v>
      </c>
      <c r="I3840" s="56"/>
      <c r="J3840" t="s">
        <v>16082</v>
      </c>
      <c r="K3840" s="58" t="s">
        <v>203</v>
      </c>
      <c r="L3840" s="35">
        <v>5.311573E-2</v>
      </c>
      <c r="M3840" s="56"/>
      <c r="N3840" t="s">
        <v>13399</v>
      </c>
      <c r="O3840" s="2" t="s">
        <v>203</v>
      </c>
      <c r="P3840" s="2" t="s">
        <v>203</v>
      </c>
      <c r="Q3840" s="2" t="s">
        <v>203</v>
      </c>
      <c r="R3840" t="s">
        <v>203</v>
      </c>
      <c r="S3840" t="s">
        <v>203</v>
      </c>
      <c r="T3840" t="s">
        <v>203</v>
      </c>
      <c r="U3840" s="2" t="s">
        <v>203</v>
      </c>
      <c r="V3840" s="2" t="s">
        <v>203</v>
      </c>
      <c r="W3840" s="8" t="s">
        <v>203</v>
      </c>
      <c r="X3840" s="2" t="s">
        <v>203</v>
      </c>
      <c r="Y3840" s="45"/>
      <c r="AC3840" s="1" t="str">
        <f>IF(Table13[[#This Row],[TCS MP]]&gt;=Table13[[#This Row],[BMP]],IF(Table13[[#This Row],[TCS MP]]&lt;=Table13[[#This Row],[EMP]],"Good","EMP"),"BMP")</f>
        <v>EMP</v>
      </c>
    </row>
    <row r="3841" spans="1:29" ht="24" customHeight="1" x14ac:dyDescent="0.25">
      <c r="A3841" t="s">
        <v>16083</v>
      </c>
      <c r="C3841" t="s">
        <v>203</v>
      </c>
      <c r="D3841" t="s">
        <v>17074</v>
      </c>
      <c r="E3841" t="s">
        <v>16084</v>
      </c>
      <c r="F3841" s="9">
        <f>Table13[[#This Row],[ToMeasure]]-Table13[[#This Row],[FromMeasure]]</f>
        <v>1.779613E-2</v>
      </c>
      <c r="G3841" s="5" t="s">
        <v>16085</v>
      </c>
      <c r="H3841" s="35">
        <v>0</v>
      </c>
      <c r="I3841" s="56"/>
      <c r="J3841" t="s">
        <v>5982</v>
      </c>
      <c r="K3841" s="58" t="s">
        <v>203</v>
      </c>
      <c r="L3841" s="35">
        <v>1.779613E-2</v>
      </c>
      <c r="M3841" s="56"/>
      <c r="N3841" t="s">
        <v>16086</v>
      </c>
      <c r="O3841" s="2" t="s">
        <v>203</v>
      </c>
      <c r="P3841" s="2" t="s">
        <v>203</v>
      </c>
      <c r="Q3841" s="2" t="s">
        <v>203</v>
      </c>
      <c r="R3841" t="s">
        <v>203</v>
      </c>
      <c r="S3841" t="s">
        <v>203</v>
      </c>
      <c r="T3841" t="s">
        <v>203</v>
      </c>
      <c r="U3841" s="2" t="s">
        <v>203</v>
      </c>
      <c r="V3841" s="2" t="s">
        <v>203</v>
      </c>
      <c r="W3841" s="8" t="s">
        <v>203</v>
      </c>
      <c r="X3841" s="2" t="s">
        <v>203</v>
      </c>
      <c r="Y3841" s="45"/>
      <c r="AC3841" s="1" t="str">
        <f>IF(Table13[[#This Row],[TCS MP]]&gt;=Table13[[#This Row],[BMP]],IF(Table13[[#This Row],[TCS MP]]&lt;=Table13[[#This Row],[EMP]],"Good","EMP"),"BMP")</f>
        <v>EMP</v>
      </c>
    </row>
    <row r="3842" spans="1:29" ht="24" customHeight="1" x14ac:dyDescent="0.25">
      <c r="A3842" t="s">
        <v>16087</v>
      </c>
      <c r="C3842" t="s">
        <v>203</v>
      </c>
      <c r="D3842" t="s">
        <v>17074</v>
      </c>
      <c r="E3842" t="s">
        <v>16088</v>
      </c>
      <c r="F3842" s="9">
        <f>Table13[[#This Row],[ToMeasure]]-Table13[[#This Row],[FromMeasure]]</f>
        <v>5.9007499999999997E-2</v>
      </c>
      <c r="G3842" s="5" t="s">
        <v>16089</v>
      </c>
      <c r="H3842" s="35">
        <v>0</v>
      </c>
      <c r="I3842" s="56"/>
      <c r="J3842" t="s">
        <v>16086</v>
      </c>
      <c r="K3842" s="58" t="s">
        <v>203</v>
      </c>
      <c r="L3842" s="35">
        <v>5.9007499999999997E-2</v>
      </c>
      <c r="M3842" s="56"/>
      <c r="N3842" t="s">
        <v>5972</v>
      </c>
      <c r="O3842" s="2" t="s">
        <v>203</v>
      </c>
      <c r="P3842" s="2" t="s">
        <v>203</v>
      </c>
      <c r="Q3842" s="2" t="s">
        <v>203</v>
      </c>
      <c r="R3842" t="s">
        <v>203</v>
      </c>
      <c r="S3842" t="s">
        <v>203</v>
      </c>
      <c r="T3842" t="s">
        <v>203</v>
      </c>
      <c r="U3842" s="2" t="s">
        <v>203</v>
      </c>
      <c r="V3842" s="2" t="s">
        <v>203</v>
      </c>
      <c r="W3842" s="8" t="s">
        <v>203</v>
      </c>
      <c r="X3842" s="2" t="s">
        <v>203</v>
      </c>
      <c r="Y3842" s="45"/>
      <c r="AC3842" s="1" t="str">
        <f>IF(Table13[[#This Row],[TCS MP]]&gt;=Table13[[#This Row],[BMP]],IF(Table13[[#This Row],[TCS MP]]&lt;=Table13[[#This Row],[EMP]],"Good","EMP"),"BMP")</f>
        <v>EMP</v>
      </c>
    </row>
    <row r="3843" spans="1:29" ht="24" customHeight="1" x14ac:dyDescent="0.25">
      <c r="A3843" t="s">
        <v>16090</v>
      </c>
      <c r="C3843" t="s">
        <v>203</v>
      </c>
      <c r="D3843" t="s">
        <v>17074</v>
      </c>
      <c r="E3843" t="s">
        <v>16091</v>
      </c>
      <c r="F3843" s="9">
        <f>Table13[[#This Row],[ToMeasure]]-Table13[[#This Row],[FromMeasure]]</f>
        <v>2.0403330000000001E-2</v>
      </c>
      <c r="G3843" s="5" t="s">
        <v>16092</v>
      </c>
      <c r="H3843" s="35">
        <v>0</v>
      </c>
      <c r="I3843" s="56"/>
      <c r="J3843" t="s">
        <v>16086</v>
      </c>
      <c r="K3843" s="58" t="s">
        <v>203</v>
      </c>
      <c r="L3843" s="35">
        <v>2.0403330000000001E-2</v>
      </c>
      <c r="M3843" s="56"/>
      <c r="N3843" t="s">
        <v>5982</v>
      </c>
      <c r="O3843" s="2" t="s">
        <v>203</v>
      </c>
      <c r="P3843" s="2" t="s">
        <v>203</v>
      </c>
      <c r="Q3843" s="2" t="s">
        <v>203</v>
      </c>
      <c r="R3843" t="s">
        <v>203</v>
      </c>
      <c r="S3843" t="s">
        <v>203</v>
      </c>
      <c r="T3843" t="s">
        <v>203</v>
      </c>
      <c r="U3843" s="2" t="s">
        <v>203</v>
      </c>
      <c r="V3843" s="2" t="s">
        <v>203</v>
      </c>
      <c r="W3843" s="8" t="s">
        <v>203</v>
      </c>
      <c r="X3843" s="2" t="s">
        <v>203</v>
      </c>
      <c r="Y3843" s="45"/>
      <c r="AC3843" s="1" t="str">
        <f>IF(Table13[[#This Row],[TCS MP]]&gt;=Table13[[#This Row],[BMP]],IF(Table13[[#This Row],[TCS MP]]&lt;=Table13[[#This Row],[EMP]],"Good","EMP"),"BMP")</f>
        <v>EMP</v>
      </c>
    </row>
    <row r="3844" spans="1:29" ht="24" customHeight="1" x14ac:dyDescent="0.25">
      <c r="A3844" t="s">
        <v>5974</v>
      </c>
      <c r="C3844" t="s">
        <v>203</v>
      </c>
      <c r="D3844" t="s">
        <v>17074</v>
      </c>
      <c r="E3844" t="s">
        <v>5975</v>
      </c>
      <c r="F3844" s="9">
        <f>Table13[[#This Row],[ToMeasure]]-Table13[[#This Row],[FromMeasure]]</f>
        <v>9.6195989999999995E-2</v>
      </c>
      <c r="G3844" s="5" t="s">
        <v>5976</v>
      </c>
      <c r="H3844" s="35">
        <v>0</v>
      </c>
      <c r="I3844" s="56"/>
      <c r="J3844" t="s">
        <v>5971</v>
      </c>
      <c r="K3844" s="58" t="s">
        <v>203</v>
      </c>
      <c r="L3844" s="35">
        <v>9.6195989999999995E-2</v>
      </c>
      <c r="M3844" s="56"/>
      <c r="N3844" t="s">
        <v>5977</v>
      </c>
      <c r="O3844" s="2" t="s">
        <v>203</v>
      </c>
      <c r="P3844" s="2" t="s">
        <v>203</v>
      </c>
      <c r="Q3844" s="2" t="s">
        <v>203</v>
      </c>
      <c r="R3844" t="s">
        <v>203</v>
      </c>
      <c r="S3844" t="s">
        <v>203</v>
      </c>
      <c r="T3844" t="s">
        <v>203</v>
      </c>
      <c r="U3844" s="2" t="s">
        <v>203</v>
      </c>
      <c r="V3844" s="2" t="s">
        <v>203</v>
      </c>
      <c r="W3844" s="8" t="s">
        <v>203</v>
      </c>
      <c r="X3844" s="2" t="s">
        <v>203</v>
      </c>
      <c r="Y3844" s="45"/>
      <c r="AC3844" s="1" t="str">
        <f>IF(Table13[[#This Row],[TCS MP]]&gt;=Table13[[#This Row],[BMP]],IF(Table13[[#This Row],[TCS MP]]&lt;=Table13[[#This Row],[EMP]],"Good","EMP"),"BMP")</f>
        <v>EMP</v>
      </c>
    </row>
    <row r="3845" spans="1:29" ht="24" customHeight="1" x14ac:dyDescent="0.25">
      <c r="A3845" t="s">
        <v>5978</v>
      </c>
      <c r="C3845" t="s">
        <v>203</v>
      </c>
      <c r="D3845" t="s">
        <v>17074</v>
      </c>
      <c r="E3845" t="s">
        <v>5979</v>
      </c>
      <c r="F3845" s="9">
        <f>Table13[[#This Row],[ToMeasure]]-Table13[[#This Row],[FromMeasure]]</f>
        <v>0.11620348</v>
      </c>
      <c r="G3845" s="5" t="s">
        <v>5980</v>
      </c>
      <c r="H3845" s="35">
        <v>0</v>
      </c>
      <c r="I3845" s="56"/>
      <c r="J3845" t="s">
        <v>5981</v>
      </c>
      <c r="K3845" s="58" t="s">
        <v>203</v>
      </c>
      <c r="L3845" s="35">
        <v>0.11620348</v>
      </c>
      <c r="M3845" s="56"/>
      <c r="N3845" t="s">
        <v>5982</v>
      </c>
      <c r="O3845" s="2" t="s">
        <v>203</v>
      </c>
      <c r="P3845" s="2" t="s">
        <v>203</v>
      </c>
      <c r="Q3845" s="2" t="s">
        <v>203</v>
      </c>
      <c r="R3845" t="s">
        <v>203</v>
      </c>
      <c r="S3845" t="s">
        <v>203</v>
      </c>
      <c r="T3845" t="s">
        <v>203</v>
      </c>
      <c r="U3845" s="2" t="s">
        <v>203</v>
      </c>
      <c r="V3845" s="2" t="s">
        <v>203</v>
      </c>
      <c r="W3845" s="8" t="s">
        <v>203</v>
      </c>
      <c r="X3845" s="2" t="s">
        <v>203</v>
      </c>
      <c r="Y3845" s="45"/>
      <c r="AC3845" s="1" t="str">
        <f>IF(Table13[[#This Row],[TCS MP]]&gt;=Table13[[#This Row],[BMP]],IF(Table13[[#This Row],[TCS MP]]&lt;=Table13[[#This Row],[EMP]],"Good","EMP"),"BMP")</f>
        <v>EMP</v>
      </c>
    </row>
    <row r="3846" spans="1:29" ht="24" customHeight="1" x14ac:dyDescent="0.25">
      <c r="A3846" t="s">
        <v>5983</v>
      </c>
      <c r="B3846" t="s">
        <v>21415</v>
      </c>
      <c r="C3846">
        <v>8701</v>
      </c>
      <c r="D3846" t="s">
        <v>17074</v>
      </c>
      <c r="E3846" t="s">
        <v>5984</v>
      </c>
      <c r="F3846" s="9">
        <f>Table13[[#This Row],[ToMeasure]]-Table13[[#This Row],[FromMeasure]]</f>
        <v>0.40069417000000002</v>
      </c>
      <c r="G3846" s="5" t="s">
        <v>5985</v>
      </c>
      <c r="H3846" s="35">
        <v>0</v>
      </c>
      <c r="I3846" s="56"/>
      <c r="J3846" t="s">
        <v>627</v>
      </c>
      <c r="K3846" s="58" t="s">
        <v>203</v>
      </c>
      <c r="L3846" s="35">
        <v>0.40069417000000002</v>
      </c>
      <c r="M3846" s="56"/>
      <c r="N3846" t="s">
        <v>5986</v>
      </c>
      <c r="O3846" s="2">
        <v>4116</v>
      </c>
      <c r="P3846" s="2">
        <v>0</v>
      </c>
      <c r="Q3846" s="2">
        <v>4116</v>
      </c>
      <c r="R3846" t="s">
        <v>5987</v>
      </c>
      <c r="S3846">
        <v>12</v>
      </c>
      <c r="T3846" t="s">
        <v>203</v>
      </c>
      <c r="U3846" s="2">
        <v>308</v>
      </c>
      <c r="V3846" s="2">
        <v>254</v>
      </c>
      <c r="W3846" s="8">
        <v>0.13654033041788144</v>
      </c>
      <c r="X3846" s="2">
        <v>6376</v>
      </c>
      <c r="Y3846" s="45"/>
      <c r="AC3846" s="1" t="str">
        <f>IF(Table13[[#This Row],[TCS MP]]&gt;=Table13[[#This Row],[BMP]],IF(Table13[[#This Row],[TCS MP]]&lt;=Table13[[#This Row],[EMP]],"Good","EMP"),"BMP")</f>
        <v>EMP</v>
      </c>
    </row>
    <row r="3847" spans="1:29" ht="24" customHeight="1" x14ac:dyDescent="0.25">
      <c r="A3847" t="s">
        <v>5988</v>
      </c>
      <c r="B3847" t="s">
        <v>21417</v>
      </c>
      <c r="C3847">
        <v>8703</v>
      </c>
      <c r="D3847" t="s">
        <v>17074</v>
      </c>
      <c r="E3847" t="s">
        <v>5989</v>
      </c>
      <c r="F3847" s="9">
        <f>Table13[[#This Row],[ToMeasure]]-Table13[[#This Row],[FromMeasure]]</f>
        <v>0.29433701000000001</v>
      </c>
      <c r="G3847" s="5" t="s">
        <v>5990</v>
      </c>
      <c r="H3847" s="35">
        <v>0</v>
      </c>
      <c r="I3847" s="56"/>
      <c r="J3847" t="s">
        <v>3087</v>
      </c>
      <c r="K3847" s="58" t="s">
        <v>203</v>
      </c>
      <c r="L3847" s="35">
        <v>0.29433701000000001</v>
      </c>
      <c r="M3847" s="56"/>
      <c r="N3847" t="s">
        <v>5991</v>
      </c>
      <c r="O3847" s="2">
        <v>0</v>
      </c>
      <c r="P3847" s="2">
        <v>7627</v>
      </c>
      <c r="Q3847" s="2">
        <v>7627</v>
      </c>
      <c r="R3847" t="s">
        <v>5992</v>
      </c>
      <c r="S3847">
        <v>12</v>
      </c>
      <c r="T3847" t="s">
        <v>203</v>
      </c>
      <c r="U3847" s="2">
        <v>187</v>
      </c>
      <c r="V3847" s="2">
        <v>151</v>
      </c>
      <c r="W3847" s="8">
        <v>4.4316244919365415E-2</v>
      </c>
      <c r="X3847" s="2">
        <v>11815</v>
      </c>
      <c r="Y3847" s="45"/>
      <c r="AC3847" s="1" t="str">
        <f>IF(Table13[[#This Row],[TCS MP]]&gt;=Table13[[#This Row],[BMP]],IF(Table13[[#This Row],[TCS MP]]&lt;=Table13[[#This Row],[EMP]],"Good","EMP"),"BMP")</f>
        <v>EMP</v>
      </c>
    </row>
    <row r="3848" spans="1:29" ht="24" customHeight="1" x14ac:dyDescent="0.25">
      <c r="A3848" t="s">
        <v>5993</v>
      </c>
      <c r="B3848" t="s">
        <v>21416</v>
      </c>
      <c r="C3848">
        <v>8702</v>
      </c>
      <c r="D3848" t="s">
        <v>17074</v>
      </c>
      <c r="E3848" t="s">
        <v>5994</v>
      </c>
      <c r="F3848" s="9">
        <f>Table13[[#This Row],[ToMeasure]]-Table13[[#This Row],[FromMeasure]]</f>
        <v>0.34105302999999998</v>
      </c>
      <c r="G3848" s="5" t="s">
        <v>5986</v>
      </c>
      <c r="H3848" s="35">
        <v>0</v>
      </c>
      <c r="I3848" s="56"/>
      <c r="J3848" t="s">
        <v>5985</v>
      </c>
      <c r="K3848" s="58" t="s">
        <v>203</v>
      </c>
      <c r="L3848" s="35">
        <v>0.34105302999999998</v>
      </c>
      <c r="M3848" s="56"/>
      <c r="N3848" t="s">
        <v>627</v>
      </c>
      <c r="O3848" s="2">
        <v>7766</v>
      </c>
      <c r="P3848" s="2">
        <v>0</v>
      </c>
      <c r="Q3848" s="2">
        <v>7766</v>
      </c>
      <c r="R3848" t="s">
        <v>5995</v>
      </c>
      <c r="S3848">
        <v>11</v>
      </c>
      <c r="T3848" t="s">
        <v>203</v>
      </c>
      <c r="U3848" s="2">
        <v>214</v>
      </c>
      <c r="V3848" s="2">
        <v>178</v>
      </c>
      <c r="W3848" s="8">
        <v>5.047643574555756E-2</v>
      </c>
      <c r="X3848" s="2">
        <v>12031</v>
      </c>
      <c r="Y3848" s="45"/>
      <c r="AC3848" s="1" t="str">
        <f>IF(Table13[[#This Row],[TCS MP]]&gt;=Table13[[#This Row],[BMP]],IF(Table13[[#This Row],[TCS MP]]&lt;=Table13[[#This Row],[EMP]],"Good","EMP"),"BMP")</f>
        <v>EMP</v>
      </c>
    </row>
    <row r="3849" spans="1:29" ht="24" customHeight="1" x14ac:dyDescent="0.25">
      <c r="A3849" t="s">
        <v>5996</v>
      </c>
      <c r="B3849" t="s">
        <v>21418</v>
      </c>
      <c r="C3849">
        <v>8704</v>
      </c>
      <c r="D3849" t="s">
        <v>17074</v>
      </c>
      <c r="E3849" t="s">
        <v>5997</v>
      </c>
      <c r="F3849" s="9">
        <f>Table13[[#This Row],[ToMeasure]]-Table13[[#This Row],[FromMeasure]]</f>
        <v>0.38223663000000002</v>
      </c>
      <c r="G3849" s="5" t="s">
        <v>5991</v>
      </c>
      <c r="H3849" s="35">
        <v>0</v>
      </c>
      <c r="I3849" s="56"/>
      <c r="J3849" t="s">
        <v>5990</v>
      </c>
      <c r="K3849" s="58" t="s">
        <v>203</v>
      </c>
      <c r="L3849" s="35">
        <v>0.38223663000000002</v>
      </c>
      <c r="M3849" s="56"/>
      <c r="N3849" t="s">
        <v>3087</v>
      </c>
      <c r="O3849" s="2">
        <v>0</v>
      </c>
      <c r="P3849" s="2">
        <v>5173</v>
      </c>
      <c r="Q3849" s="2">
        <v>5173</v>
      </c>
      <c r="R3849" t="s">
        <v>5998</v>
      </c>
      <c r="S3849">
        <v>14</v>
      </c>
      <c r="T3849" t="s">
        <v>203</v>
      </c>
      <c r="U3849" s="2">
        <v>292</v>
      </c>
      <c r="V3849" s="2">
        <v>242</v>
      </c>
      <c r="W3849" s="8">
        <v>0.10322830079257685</v>
      </c>
      <c r="X3849" s="2">
        <v>8014</v>
      </c>
      <c r="Y3849" s="45"/>
      <c r="AC3849" s="1" t="str">
        <f>IF(Table13[[#This Row],[TCS MP]]&gt;=Table13[[#This Row],[BMP]],IF(Table13[[#This Row],[TCS MP]]&lt;=Table13[[#This Row],[EMP]],"Good","EMP"),"BMP")</f>
        <v>EMP</v>
      </c>
    </row>
    <row r="3850" spans="1:29" ht="24" customHeight="1" x14ac:dyDescent="0.25">
      <c r="A3850" t="s">
        <v>16093</v>
      </c>
      <c r="B3850" t="s">
        <v>21420</v>
      </c>
      <c r="C3850">
        <v>8706</v>
      </c>
      <c r="D3850" t="s">
        <v>17074</v>
      </c>
      <c r="E3850" t="s">
        <v>16094</v>
      </c>
      <c r="F3850" s="9">
        <f>Table13[[#This Row],[ToMeasure]]-Table13[[#This Row],[FromMeasure]]</f>
        <v>0.28835956000000001</v>
      </c>
      <c r="G3850" s="5" t="s">
        <v>6002</v>
      </c>
      <c r="H3850" s="35">
        <v>0</v>
      </c>
      <c r="I3850" s="56"/>
      <c r="J3850" t="s">
        <v>627</v>
      </c>
      <c r="K3850" s="58" t="s">
        <v>203</v>
      </c>
      <c r="L3850" s="35">
        <v>0.28835956000000001</v>
      </c>
      <c r="M3850" s="56"/>
      <c r="N3850" t="s">
        <v>6001</v>
      </c>
      <c r="O3850" s="2">
        <v>6824</v>
      </c>
      <c r="P3850" s="2">
        <v>0</v>
      </c>
      <c r="Q3850" s="2">
        <v>6824</v>
      </c>
      <c r="R3850" t="s">
        <v>16095</v>
      </c>
      <c r="S3850">
        <v>13</v>
      </c>
      <c r="T3850" t="s">
        <v>203</v>
      </c>
      <c r="U3850" s="2">
        <v>309</v>
      </c>
      <c r="V3850" s="2">
        <v>254</v>
      </c>
      <c r="W3850" s="8">
        <v>8.2502930832356394E-2</v>
      </c>
      <c r="X3850" s="2">
        <v>10572</v>
      </c>
      <c r="Y3850" s="45"/>
      <c r="AC3850" s="1" t="str">
        <f>IF(Table13[[#This Row],[TCS MP]]&gt;=Table13[[#This Row],[BMP]],IF(Table13[[#This Row],[TCS MP]]&lt;=Table13[[#This Row],[EMP]],"Good","EMP"),"BMP")</f>
        <v>EMP</v>
      </c>
    </row>
    <row r="3851" spans="1:29" ht="24" customHeight="1" x14ac:dyDescent="0.25">
      <c r="A3851" t="s">
        <v>13407</v>
      </c>
      <c r="B3851" t="s">
        <v>21422</v>
      </c>
      <c r="C3851">
        <v>8708</v>
      </c>
      <c r="D3851" t="s">
        <v>17074</v>
      </c>
      <c r="E3851" t="s">
        <v>13408</v>
      </c>
      <c r="F3851" s="9">
        <f>Table13[[#This Row],[ToMeasure]]-Table13[[#This Row],[FromMeasure]]</f>
        <v>0.26953210999999999</v>
      </c>
      <c r="G3851" s="5" t="s">
        <v>6007</v>
      </c>
      <c r="H3851" s="35">
        <v>0</v>
      </c>
      <c r="I3851" s="56"/>
      <c r="J3851" t="s">
        <v>3087</v>
      </c>
      <c r="K3851" s="58" t="s">
        <v>203</v>
      </c>
      <c r="L3851" s="35">
        <v>0.26953210999999999</v>
      </c>
      <c r="M3851" s="56"/>
      <c r="N3851" t="s">
        <v>6006</v>
      </c>
      <c r="O3851" s="2">
        <v>0</v>
      </c>
      <c r="P3851" s="2">
        <v>1448</v>
      </c>
      <c r="Q3851" s="2">
        <v>1448</v>
      </c>
      <c r="R3851" t="s">
        <v>13409</v>
      </c>
      <c r="S3851">
        <v>11</v>
      </c>
      <c r="T3851" t="s">
        <v>203</v>
      </c>
      <c r="U3851" s="2">
        <v>40</v>
      </c>
      <c r="V3851" s="2">
        <v>34</v>
      </c>
      <c r="W3851" s="8">
        <v>5.1104972375690609E-2</v>
      </c>
      <c r="X3851" s="2">
        <v>2243</v>
      </c>
      <c r="Y3851" s="45"/>
      <c r="AC3851" s="1" t="str">
        <f>IF(Table13[[#This Row],[TCS MP]]&gt;=Table13[[#This Row],[BMP]],IF(Table13[[#This Row],[TCS MP]]&lt;=Table13[[#This Row],[EMP]],"Good","EMP"),"BMP")</f>
        <v>EMP</v>
      </c>
    </row>
    <row r="3852" spans="1:29" ht="24" customHeight="1" x14ac:dyDescent="0.25">
      <c r="A3852" t="s">
        <v>5999</v>
      </c>
      <c r="B3852" t="s">
        <v>21421</v>
      </c>
      <c r="C3852">
        <v>8707</v>
      </c>
      <c r="D3852" t="s">
        <v>17074</v>
      </c>
      <c r="E3852" t="s">
        <v>6000</v>
      </c>
      <c r="F3852" s="9">
        <f>Table13[[#This Row],[ToMeasure]]-Table13[[#This Row],[FromMeasure]]</f>
        <v>0.28669926000000001</v>
      </c>
      <c r="G3852" s="5" t="s">
        <v>6001</v>
      </c>
      <c r="H3852" s="35">
        <v>0</v>
      </c>
      <c r="I3852" s="56"/>
      <c r="J3852" t="s">
        <v>6002</v>
      </c>
      <c r="K3852" s="58" t="s">
        <v>203</v>
      </c>
      <c r="L3852" s="35">
        <v>0.28669926000000001</v>
      </c>
      <c r="M3852" s="56"/>
      <c r="N3852" t="s">
        <v>627</v>
      </c>
      <c r="O3852" s="2">
        <v>1423</v>
      </c>
      <c r="P3852" s="2">
        <v>0</v>
      </c>
      <c r="Q3852" s="2">
        <v>1423</v>
      </c>
      <c r="R3852" t="s">
        <v>6003</v>
      </c>
      <c r="S3852">
        <v>12</v>
      </c>
      <c r="T3852" t="s">
        <v>203</v>
      </c>
      <c r="U3852" s="2">
        <v>44</v>
      </c>
      <c r="V3852" s="2">
        <v>36</v>
      </c>
      <c r="W3852" s="8">
        <v>5.621925509486999E-2</v>
      </c>
      <c r="X3852" s="2">
        <v>2204</v>
      </c>
      <c r="Y3852" s="45"/>
      <c r="AC3852" s="1" t="str">
        <f>IF(Table13[[#This Row],[TCS MP]]&gt;=Table13[[#This Row],[BMP]],IF(Table13[[#This Row],[TCS MP]]&lt;=Table13[[#This Row],[EMP]],"Good","EMP"),"BMP")</f>
        <v>EMP</v>
      </c>
    </row>
    <row r="3853" spans="1:29" ht="24" customHeight="1" x14ac:dyDescent="0.25">
      <c r="A3853" t="s">
        <v>6004</v>
      </c>
      <c r="B3853" t="s">
        <v>21423</v>
      </c>
      <c r="C3853">
        <v>8709</v>
      </c>
      <c r="D3853" t="s">
        <v>17074</v>
      </c>
      <c r="E3853" t="s">
        <v>6005</v>
      </c>
      <c r="F3853" s="9">
        <f>Table13[[#This Row],[ToMeasure]]-Table13[[#This Row],[FromMeasure]]</f>
        <v>0.42231412000000002</v>
      </c>
      <c r="G3853" s="5" t="s">
        <v>6006</v>
      </c>
      <c r="H3853" s="35">
        <v>0</v>
      </c>
      <c r="I3853" s="56"/>
      <c r="J3853" t="s">
        <v>6007</v>
      </c>
      <c r="K3853" s="58" t="s">
        <v>203</v>
      </c>
      <c r="L3853" s="35">
        <v>0.42231412000000002</v>
      </c>
      <c r="M3853" s="56"/>
      <c r="N3853" t="s">
        <v>3087</v>
      </c>
      <c r="O3853" s="2">
        <v>0</v>
      </c>
      <c r="P3853" s="2">
        <v>6618</v>
      </c>
      <c r="Q3853" s="2">
        <v>6618</v>
      </c>
      <c r="R3853" t="s">
        <v>6008</v>
      </c>
      <c r="S3853">
        <v>11</v>
      </c>
      <c r="T3853" t="s">
        <v>203</v>
      </c>
      <c r="U3853" s="2">
        <v>841</v>
      </c>
      <c r="V3853" s="2">
        <v>312</v>
      </c>
      <c r="W3853" s="8">
        <v>0.17422181928074948</v>
      </c>
      <c r="X3853" s="2">
        <v>10252</v>
      </c>
      <c r="Y3853" s="45"/>
      <c r="AC3853" s="1" t="str">
        <f>IF(Table13[[#This Row],[TCS MP]]&gt;=Table13[[#This Row],[BMP]],IF(Table13[[#This Row],[TCS MP]]&lt;=Table13[[#This Row],[EMP]],"Good","EMP"),"BMP")</f>
        <v>EMP</v>
      </c>
    </row>
    <row r="3854" spans="1:29" ht="24" customHeight="1" x14ac:dyDescent="0.25">
      <c r="A3854" t="s">
        <v>13410</v>
      </c>
      <c r="C3854" t="s">
        <v>203</v>
      </c>
      <c r="D3854" t="s">
        <v>17074</v>
      </c>
      <c r="E3854" t="s">
        <v>13411</v>
      </c>
      <c r="F3854" s="9">
        <f>Table13[[#This Row],[ToMeasure]]-Table13[[#This Row],[FromMeasure]]</f>
        <v>0.35291008000000001</v>
      </c>
      <c r="G3854" s="5" t="s">
        <v>13412</v>
      </c>
      <c r="H3854" s="35">
        <v>0</v>
      </c>
      <c r="I3854" s="56"/>
      <c r="J3854" t="s">
        <v>627</v>
      </c>
      <c r="K3854" s="58" t="s">
        <v>203</v>
      </c>
      <c r="L3854" s="35">
        <v>0.35291008000000001</v>
      </c>
      <c r="M3854" s="56"/>
      <c r="N3854" t="s">
        <v>3087</v>
      </c>
      <c r="O3854" s="2" t="s">
        <v>203</v>
      </c>
      <c r="P3854" s="2" t="s">
        <v>203</v>
      </c>
      <c r="Q3854" s="2" t="s">
        <v>203</v>
      </c>
      <c r="R3854" t="s">
        <v>203</v>
      </c>
      <c r="S3854" t="s">
        <v>203</v>
      </c>
      <c r="T3854" t="s">
        <v>203</v>
      </c>
      <c r="U3854" s="2" t="s">
        <v>203</v>
      </c>
      <c r="V3854" s="2" t="s">
        <v>203</v>
      </c>
      <c r="W3854" s="8" t="s">
        <v>203</v>
      </c>
      <c r="X3854" s="2" t="s">
        <v>203</v>
      </c>
      <c r="Y3854" s="45"/>
      <c r="AC3854" s="1" t="str">
        <f>IF(Table13[[#This Row],[TCS MP]]&gt;=Table13[[#This Row],[BMP]],IF(Table13[[#This Row],[TCS MP]]&lt;=Table13[[#This Row],[EMP]],"Good","EMP"),"BMP")</f>
        <v>EMP</v>
      </c>
    </row>
    <row r="3855" spans="1:29" ht="24" customHeight="1" x14ac:dyDescent="0.25">
      <c r="A3855" t="s">
        <v>6009</v>
      </c>
      <c r="C3855" t="s">
        <v>203</v>
      </c>
      <c r="D3855" t="s">
        <v>17074</v>
      </c>
      <c r="E3855" t="s">
        <v>6010</v>
      </c>
      <c r="F3855" s="9">
        <f>Table13[[#This Row],[ToMeasure]]-Table13[[#This Row],[FromMeasure]]</f>
        <v>2.899502E-2</v>
      </c>
      <c r="G3855" s="5" t="s">
        <v>6011</v>
      </c>
      <c r="H3855" s="35">
        <v>0</v>
      </c>
      <c r="I3855" s="56"/>
      <c r="J3855" t="s">
        <v>3087</v>
      </c>
      <c r="K3855" s="58" t="s">
        <v>203</v>
      </c>
      <c r="L3855" s="35">
        <v>2.899502E-2</v>
      </c>
      <c r="M3855" s="56"/>
      <c r="N3855" t="s">
        <v>6012</v>
      </c>
      <c r="O3855" s="2" t="s">
        <v>203</v>
      </c>
      <c r="P3855" s="2" t="s">
        <v>203</v>
      </c>
      <c r="Q3855" s="2">
        <v>3176</v>
      </c>
      <c r="R3855" t="s">
        <v>6013</v>
      </c>
      <c r="S3855" t="s">
        <v>203</v>
      </c>
      <c r="T3855" t="s">
        <v>203</v>
      </c>
      <c r="U3855" s="2" t="s">
        <v>203</v>
      </c>
      <c r="V3855" s="2" t="s">
        <v>203</v>
      </c>
      <c r="W3855" s="8" t="s">
        <v>203</v>
      </c>
      <c r="X3855" s="2">
        <v>4408</v>
      </c>
      <c r="Y3855" s="45"/>
      <c r="AC3855" s="1" t="str">
        <f>IF(Table13[[#This Row],[TCS MP]]&gt;=Table13[[#This Row],[BMP]],IF(Table13[[#This Row],[TCS MP]]&lt;=Table13[[#This Row],[EMP]],"Good","EMP"),"BMP")</f>
        <v>EMP</v>
      </c>
    </row>
    <row r="3856" spans="1:29" ht="24" customHeight="1" x14ac:dyDescent="0.25">
      <c r="A3856" t="s">
        <v>16096</v>
      </c>
      <c r="C3856" t="s">
        <v>203</v>
      </c>
      <c r="D3856" t="s">
        <v>17074</v>
      </c>
      <c r="E3856" t="s">
        <v>16097</v>
      </c>
      <c r="F3856" s="9">
        <f>Table13[[#This Row],[ToMeasure]]-Table13[[#This Row],[FromMeasure]]</f>
        <v>0.12165824</v>
      </c>
      <c r="G3856" s="5" t="s">
        <v>10178</v>
      </c>
      <c r="H3856" s="35">
        <v>0</v>
      </c>
      <c r="I3856" s="56"/>
      <c r="J3856" t="s">
        <v>3087</v>
      </c>
      <c r="K3856" s="58" t="s">
        <v>203</v>
      </c>
      <c r="L3856" s="35">
        <v>0.12165824</v>
      </c>
      <c r="M3856" s="56"/>
      <c r="N3856" t="s">
        <v>2312</v>
      </c>
      <c r="O3856" s="2" t="s">
        <v>203</v>
      </c>
      <c r="P3856" s="2" t="s">
        <v>203</v>
      </c>
      <c r="Q3856" s="2" t="s">
        <v>203</v>
      </c>
      <c r="R3856" t="s">
        <v>203</v>
      </c>
      <c r="S3856" t="s">
        <v>203</v>
      </c>
      <c r="T3856" t="s">
        <v>203</v>
      </c>
      <c r="U3856" s="2" t="s">
        <v>203</v>
      </c>
      <c r="V3856" s="2" t="s">
        <v>203</v>
      </c>
      <c r="W3856" s="8" t="s">
        <v>203</v>
      </c>
      <c r="X3856" s="2" t="s">
        <v>203</v>
      </c>
      <c r="Y3856" s="45"/>
      <c r="AC3856" s="1" t="str">
        <f>IF(Table13[[#This Row],[TCS MP]]&gt;=Table13[[#This Row],[BMP]],IF(Table13[[#This Row],[TCS MP]]&lt;=Table13[[#This Row],[EMP]],"Good","EMP"),"BMP")</f>
        <v>EMP</v>
      </c>
    </row>
    <row r="3857" spans="1:29" ht="24" customHeight="1" x14ac:dyDescent="0.25">
      <c r="A3857" t="s">
        <v>10176</v>
      </c>
      <c r="C3857" t="s">
        <v>203</v>
      </c>
      <c r="D3857" t="s">
        <v>17074</v>
      </c>
      <c r="E3857" t="s">
        <v>10177</v>
      </c>
      <c r="F3857" s="9">
        <f>Table13[[#This Row],[ToMeasure]]-Table13[[#This Row],[FromMeasure]]</f>
        <v>4.3255080000000001E-2</v>
      </c>
      <c r="G3857" s="5" t="s">
        <v>2312</v>
      </c>
      <c r="H3857" s="35">
        <v>0</v>
      </c>
      <c r="I3857" s="56"/>
      <c r="J3857" t="s">
        <v>10178</v>
      </c>
      <c r="K3857" s="58" t="s">
        <v>203</v>
      </c>
      <c r="L3857" s="35">
        <v>4.3255080000000001E-2</v>
      </c>
      <c r="M3857" s="56"/>
      <c r="N3857" t="s">
        <v>3087</v>
      </c>
      <c r="O3857" s="2" t="s">
        <v>203</v>
      </c>
      <c r="P3857" s="2" t="s">
        <v>203</v>
      </c>
      <c r="Q3857" s="2" t="s">
        <v>203</v>
      </c>
      <c r="R3857" t="s">
        <v>203</v>
      </c>
      <c r="S3857" t="s">
        <v>203</v>
      </c>
      <c r="T3857" t="s">
        <v>203</v>
      </c>
      <c r="U3857" s="2" t="s">
        <v>203</v>
      </c>
      <c r="V3857" s="2" t="s">
        <v>203</v>
      </c>
      <c r="W3857" s="8" t="s">
        <v>203</v>
      </c>
      <c r="X3857" s="2" t="s">
        <v>203</v>
      </c>
      <c r="Y3857" s="45"/>
      <c r="AC3857" s="1" t="str">
        <f>IF(Table13[[#This Row],[TCS MP]]&gt;=Table13[[#This Row],[BMP]],IF(Table13[[#This Row],[TCS MP]]&lt;=Table13[[#This Row],[EMP]],"Good","EMP"),"BMP")</f>
        <v>EMP</v>
      </c>
    </row>
    <row r="3858" spans="1:29" ht="24" customHeight="1" x14ac:dyDescent="0.25">
      <c r="A3858" t="s">
        <v>13986</v>
      </c>
      <c r="C3858" t="s">
        <v>203</v>
      </c>
      <c r="D3858" t="s">
        <v>17074</v>
      </c>
      <c r="E3858" t="s">
        <v>13987</v>
      </c>
      <c r="F3858" s="9">
        <f>Table13[[#This Row],[ToMeasure]]-Table13[[#This Row],[FromMeasure]]</f>
        <v>2.3215409999999999E-2</v>
      </c>
      <c r="G3858" s="5" t="s">
        <v>13988</v>
      </c>
      <c r="H3858" s="35">
        <v>0</v>
      </c>
      <c r="I3858" s="56"/>
      <c r="J3858" t="s">
        <v>627</v>
      </c>
      <c r="K3858" s="58" t="s">
        <v>203</v>
      </c>
      <c r="L3858" s="35">
        <v>2.3215409999999999E-2</v>
      </c>
      <c r="M3858" s="56"/>
      <c r="N3858" t="s">
        <v>2312</v>
      </c>
      <c r="O3858" s="2" t="s">
        <v>203</v>
      </c>
      <c r="P3858" s="2" t="s">
        <v>203</v>
      </c>
      <c r="Q3858" s="2" t="s">
        <v>203</v>
      </c>
      <c r="R3858" t="s">
        <v>203</v>
      </c>
      <c r="S3858" t="s">
        <v>203</v>
      </c>
      <c r="T3858" t="s">
        <v>203</v>
      </c>
      <c r="U3858" s="2" t="s">
        <v>203</v>
      </c>
      <c r="V3858" s="2" t="s">
        <v>203</v>
      </c>
      <c r="W3858" s="8" t="s">
        <v>203</v>
      </c>
      <c r="X3858" s="2" t="s">
        <v>203</v>
      </c>
      <c r="Y3858" s="45"/>
      <c r="AC3858" s="1" t="str">
        <f>IF(Table13[[#This Row],[TCS MP]]&gt;=Table13[[#This Row],[BMP]],IF(Table13[[#This Row],[TCS MP]]&lt;=Table13[[#This Row],[EMP]],"Good","EMP"),"BMP")</f>
        <v>EMP</v>
      </c>
    </row>
    <row r="3859" spans="1:29" ht="24" customHeight="1" x14ac:dyDescent="0.25">
      <c r="A3859" t="s">
        <v>10183</v>
      </c>
      <c r="B3859" t="s">
        <v>18702</v>
      </c>
      <c r="C3859">
        <v>3244</v>
      </c>
      <c r="D3859" t="s">
        <v>17074</v>
      </c>
      <c r="E3859" t="s">
        <v>1315</v>
      </c>
      <c r="F3859" s="9">
        <f>Table13[[#This Row],[ToMeasure]]-Table13[[#This Row],[FromMeasure]]</f>
        <v>0.25851363999999943</v>
      </c>
      <c r="G3859" s="5" t="s">
        <v>2358</v>
      </c>
      <c r="H3859" s="35">
        <v>5.7062535900000002</v>
      </c>
      <c r="I3859" s="56"/>
      <c r="J3859" t="s">
        <v>2362</v>
      </c>
      <c r="K3859" s="58" t="s">
        <v>203</v>
      </c>
      <c r="L3859" s="35">
        <v>5.9647672299999996</v>
      </c>
      <c r="M3859" s="56"/>
      <c r="N3859" t="s">
        <v>6285</v>
      </c>
      <c r="O3859" s="2">
        <v>451</v>
      </c>
      <c r="P3859" s="2">
        <v>3644</v>
      </c>
      <c r="Q3859" s="2">
        <v>4095</v>
      </c>
      <c r="R3859" t="s">
        <v>10184</v>
      </c>
      <c r="S3859">
        <v>9</v>
      </c>
      <c r="T3859">
        <v>52</v>
      </c>
      <c r="U3859" s="2">
        <v>605</v>
      </c>
      <c r="V3859" s="2">
        <v>2226</v>
      </c>
      <c r="W3859" s="8">
        <v>0.69133089133089132</v>
      </c>
      <c r="X3859" s="2">
        <v>6910</v>
      </c>
      <c r="Y3859" s="45"/>
      <c r="AC3859" s="1" t="str">
        <f>IF(Table13[[#This Row],[TCS MP]]&gt;=Table13[[#This Row],[BMP]],IF(Table13[[#This Row],[TCS MP]]&lt;=Table13[[#This Row],[EMP]],"Good","EMP"),"BMP")</f>
        <v>EMP</v>
      </c>
    </row>
    <row r="3860" spans="1:29" ht="24" customHeight="1" x14ac:dyDescent="0.25">
      <c r="A3860" t="s">
        <v>10185</v>
      </c>
      <c r="C3860" t="s">
        <v>203</v>
      </c>
      <c r="D3860" t="s">
        <v>17074</v>
      </c>
      <c r="E3860" t="s">
        <v>10186</v>
      </c>
      <c r="F3860" s="9">
        <f>Table13[[#This Row],[ToMeasure]]-Table13[[#This Row],[FromMeasure]]</f>
        <v>0.28759962</v>
      </c>
      <c r="G3860" s="5" t="s">
        <v>10187</v>
      </c>
      <c r="H3860" s="35">
        <v>0</v>
      </c>
      <c r="I3860" s="56"/>
      <c r="J3860" t="s">
        <v>272</v>
      </c>
      <c r="K3860" s="58" t="s">
        <v>203</v>
      </c>
      <c r="L3860" s="35">
        <v>0.28759962</v>
      </c>
      <c r="M3860" s="56"/>
      <c r="N3860" t="s">
        <v>10188</v>
      </c>
      <c r="O3860" s="2" t="s">
        <v>203</v>
      </c>
      <c r="P3860" s="2" t="s">
        <v>203</v>
      </c>
      <c r="Q3860" s="2">
        <v>12955</v>
      </c>
      <c r="R3860" t="s">
        <v>10189</v>
      </c>
      <c r="S3860" t="s">
        <v>203</v>
      </c>
      <c r="T3860" t="s">
        <v>203</v>
      </c>
      <c r="U3860" s="2" t="s">
        <v>203</v>
      </c>
      <c r="V3860" s="2" t="s">
        <v>203</v>
      </c>
      <c r="W3860" s="8" t="s">
        <v>203</v>
      </c>
      <c r="X3860" s="2">
        <v>23165</v>
      </c>
      <c r="Y3860" s="45"/>
      <c r="AC3860" s="1" t="str">
        <f>IF(Table13[[#This Row],[TCS MP]]&gt;=Table13[[#This Row],[BMP]],IF(Table13[[#This Row],[TCS MP]]&lt;=Table13[[#This Row],[EMP]],"Good","EMP"),"BMP")</f>
        <v>EMP</v>
      </c>
    </row>
    <row r="3861" spans="1:29" ht="24" customHeight="1" x14ac:dyDescent="0.25">
      <c r="A3861" t="s">
        <v>13993</v>
      </c>
      <c r="B3861" t="s">
        <v>18773</v>
      </c>
      <c r="C3861">
        <v>3404</v>
      </c>
      <c r="D3861" t="s">
        <v>17074</v>
      </c>
      <c r="E3861" t="s">
        <v>294</v>
      </c>
      <c r="F3861" s="9">
        <f>Table13[[#This Row],[ToMeasure]]-Table13[[#This Row],[FromMeasure]]</f>
        <v>0.26032421</v>
      </c>
      <c r="G3861" s="5" t="s">
        <v>2365</v>
      </c>
      <c r="H3861" s="35">
        <v>0</v>
      </c>
      <c r="I3861" s="56"/>
      <c r="J3861" t="s">
        <v>3294</v>
      </c>
      <c r="K3861" s="58" t="s">
        <v>203</v>
      </c>
      <c r="L3861" s="35">
        <v>0.26032421</v>
      </c>
      <c r="M3861" s="56"/>
      <c r="N3861" t="s">
        <v>2366</v>
      </c>
      <c r="O3861" s="2">
        <v>2023</v>
      </c>
      <c r="P3861" s="2">
        <v>3413</v>
      </c>
      <c r="Q3861" s="2">
        <v>5436</v>
      </c>
      <c r="R3861" t="s">
        <v>13994</v>
      </c>
      <c r="S3861">
        <v>9</v>
      </c>
      <c r="T3861">
        <v>58</v>
      </c>
      <c r="U3861" s="2">
        <v>136</v>
      </c>
      <c r="V3861" s="2">
        <v>1296</v>
      </c>
      <c r="W3861" s="8">
        <v>0.26342899190581309</v>
      </c>
      <c r="X3861" s="2">
        <v>10051</v>
      </c>
      <c r="Y3861" s="45"/>
      <c r="AC3861" s="1" t="str">
        <f>IF(Table13[[#This Row],[TCS MP]]&gt;=Table13[[#This Row],[BMP]],IF(Table13[[#This Row],[TCS MP]]&lt;=Table13[[#This Row],[EMP]],"Good","EMP"),"BMP")</f>
        <v>EMP</v>
      </c>
    </row>
    <row r="3862" spans="1:29" ht="24" customHeight="1" x14ac:dyDescent="0.25">
      <c r="A3862" t="s">
        <v>16101</v>
      </c>
      <c r="B3862" t="s">
        <v>18780</v>
      </c>
      <c r="C3862">
        <v>3414</v>
      </c>
      <c r="D3862" t="s">
        <v>17074</v>
      </c>
      <c r="E3862" t="s">
        <v>294</v>
      </c>
      <c r="F3862" s="9">
        <f>Table13[[#This Row],[ToMeasure]]-Table13[[#This Row],[FromMeasure]]</f>
        <v>9.2166380000000103E-2</v>
      </c>
      <c r="G3862" s="5" t="s">
        <v>2365</v>
      </c>
      <c r="H3862" s="35">
        <v>2.84437988</v>
      </c>
      <c r="I3862" s="56"/>
      <c r="J3862" t="s">
        <v>2369</v>
      </c>
      <c r="K3862" s="58" t="s">
        <v>203</v>
      </c>
      <c r="L3862" s="35">
        <v>2.9365462600000001</v>
      </c>
      <c r="M3862" s="56"/>
      <c r="N3862" t="s">
        <v>3343</v>
      </c>
      <c r="O3862" s="2">
        <v>1711</v>
      </c>
      <c r="P3862" s="2">
        <v>1929</v>
      </c>
      <c r="Q3862" s="2">
        <v>3640</v>
      </c>
      <c r="R3862" t="s">
        <v>16102</v>
      </c>
      <c r="S3862">
        <v>10</v>
      </c>
      <c r="T3862">
        <v>51</v>
      </c>
      <c r="U3862" s="2">
        <v>92</v>
      </c>
      <c r="V3862" s="2">
        <v>901</v>
      </c>
      <c r="W3862" s="8">
        <v>0.27280219780219778</v>
      </c>
      <c r="X3862" s="2">
        <v>6312</v>
      </c>
      <c r="Y3862" s="45"/>
      <c r="AC3862" s="1" t="str">
        <f>IF(Table13[[#This Row],[TCS MP]]&gt;=Table13[[#This Row],[BMP]],IF(Table13[[#This Row],[TCS MP]]&lt;=Table13[[#This Row],[EMP]],"Good","EMP"),"BMP")</f>
        <v>EMP</v>
      </c>
    </row>
    <row r="3863" spans="1:29" ht="24" customHeight="1" x14ac:dyDescent="0.25">
      <c r="A3863" t="s">
        <v>16103</v>
      </c>
      <c r="B3863" t="s">
        <v>19312</v>
      </c>
      <c r="C3863">
        <v>4404</v>
      </c>
      <c r="D3863" t="s">
        <v>17074</v>
      </c>
      <c r="E3863" t="s">
        <v>13420</v>
      </c>
      <c r="F3863" s="9">
        <f>Table13[[#This Row],[ToMeasure]]-Table13[[#This Row],[FromMeasure]]</f>
        <v>0.16129272999999955</v>
      </c>
      <c r="G3863" s="5" t="s">
        <v>16104</v>
      </c>
      <c r="H3863" s="35">
        <v>5.8175724500000001</v>
      </c>
      <c r="I3863" s="56"/>
      <c r="J3863" t="s">
        <v>16105</v>
      </c>
      <c r="K3863" s="58" t="s">
        <v>203</v>
      </c>
      <c r="L3863" s="35">
        <v>5.9788651799999997</v>
      </c>
      <c r="M3863" s="56"/>
      <c r="N3863" t="s">
        <v>1114</v>
      </c>
      <c r="O3863" s="2">
        <v>13995</v>
      </c>
      <c r="P3863" s="2">
        <v>15130</v>
      </c>
      <c r="Q3863" s="2">
        <v>29125</v>
      </c>
      <c r="R3863" t="s">
        <v>16106</v>
      </c>
      <c r="S3863">
        <v>10</v>
      </c>
      <c r="T3863">
        <v>53</v>
      </c>
      <c r="U3863" s="2">
        <v>289</v>
      </c>
      <c r="V3863" s="2">
        <v>0</v>
      </c>
      <c r="W3863" s="8">
        <v>9.92274678111588E-3</v>
      </c>
      <c r="X3863" s="2">
        <v>44396</v>
      </c>
      <c r="Y3863" s="45"/>
      <c r="AC3863" s="1" t="str">
        <f>IF(Table13[[#This Row],[TCS MP]]&gt;=Table13[[#This Row],[BMP]],IF(Table13[[#This Row],[TCS MP]]&lt;=Table13[[#This Row],[EMP]],"Good","EMP"),"BMP")</f>
        <v>EMP</v>
      </c>
    </row>
    <row r="3864" spans="1:29" ht="24" customHeight="1" x14ac:dyDescent="0.25">
      <c r="A3864" t="s">
        <v>10190</v>
      </c>
      <c r="B3864" t="s">
        <v>19393</v>
      </c>
      <c r="C3864">
        <v>4540</v>
      </c>
      <c r="D3864" t="s">
        <v>17074</v>
      </c>
      <c r="E3864" t="s">
        <v>2372</v>
      </c>
      <c r="F3864" s="9">
        <f>Table13[[#This Row],[ToMeasure]]-Table13[[#This Row],[FromMeasure]]</f>
        <v>0.46716850999999998</v>
      </c>
      <c r="G3864" s="5" t="s">
        <v>2373</v>
      </c>
      <c r="H3864" s="35">
        <v>0</v>
      </c>
      <c r="I3864" s="56"/>
      <c r="J3864" t="s">
        <v>156</v>
      </c>
      <c r="K3864" s="58" t="s">
        <v>203</v>
      </c>
      <c r="L3864" s="35">
        <v>0.46716850999999998</v>
      </c>
      <c r="M3864" s="56"/>
      <c r="N3864" t="s">
        <v>2374</v>
      </c>
      <c r="O3864" s="2">
        <v>4325</v>
      </c>
      <c r="P3864" s="2">
        <v>0</v>
      </c>
      <c r="Q3864" s="2">
        <v>4325</v>
      </c>
      <c r="R3864" t="s">
        <v>10191</v>
      </c>
      <c r="S3864">
        <v>9</v>
      </c>
      <c r="T3864">
        <v>53</v>
      </c>
      <c r="U3864" s="2">
        <v>898</v>
      </c>
      <c r="V3864" s="2">
        <v>418</v>
      </c>
      <c r="W3864" s="8">
        <v>0.30427745664739886</v>
      </c>
      <c r="X3864" s="2">
        <v>7043</v>
      </c>
      <c r="Y3864" s="45"/>
      <c r="AC3864" s="1" t="str">
        <f>IF(Table13[[#This Row],[TCS MP]]&gt;=Table13[[#This Row],[BMP]],IF(Table13[[#This Row],[TCS MP]]&lt;=Table13[[#This Row],[EMP]],"Good","EMP"),"BMP")</f>
        <v>EMP</v>
      </c>
    </row>
    <row r="3865" spans="1:29" ht="24" customHeight="1" x14ac:dyDescent="0.25">
      <c r="A3865" t="s">
        <v>13423</v>
      </c>
      <c r="B3865" t="s">
        <v>19407</v>
      </c>
      <c r="C3865">
        <v>4564</v>
      </c>
      <c r="D3865" t="s">
        <v>17074</v>
      </c>
      <c r="E3865" t="s">
        <v>2372</v>
      </c>
      <c r="F3865" s="9">
        <f>Table13[[#This Row],[ToMeasure]]-Table13[[#This Row],[FromMeasure]]</f>
        <v>9.0544669999999883E-2</v>
      </c>
      <c r="G3865" s="5" t="s">
        <v>2373</v>
      </c>
      <c r="H3865" s="35">
        <v>3.3905663000000001</v>
      </c>
      <c r="I3865" s="56"/>
      <c r="J3865" t="s">
        <v>2380</v>
      </c>
      <c r="K3865" s="58" t="s">
        <v>203</v>
      </c>
      <c r="L3865" s="35">
        <v>3.48111097</v>
      </c>
      <c r="M3865" s="56"/>
      <c r="N3865" t="s">
        <v>1114</v>
      </c>
      <c r="O3865" s="2">
        <v>1407</v>
      </c>
      <c r="P3865" s="2">
        <v>104</v>
      </c>
      <c r="Q3865" s="2">
        <v>1511</v>
      </c>
      <c r="R3865" t="s">
        <v>12546</v>
      </c>
      <c r="S3865">
        <v>12</v>
      </c>
      <c r="T3865">
        <v>97</v>
      </c>
      <c r="U3865" s="2">
        <v>442</v>
      </c>
      <c r="V3865" s="2">
        <v>99</v>
      </c>
      <c r="W3865" s="8">
        <v>0.35804103242885504</v>
      </c>
      <c r="X3865" s="2">
        <v>2970</v>
      </c>
      <c r="Y3865" s="45"/>
      <c r="AC3865" s="1" t="str">
        <f>IF(Table13[[#This Row],[TCS MP]]&gt;=Table13[[#This Row],[BMP]],IF(Table13[[#This Row],[TCS MP]]&lt;=Table13[[#This Row],[EMP]],"Good","EMP"),"BMP")</f>
        <v>EMP</v>
      </c>
    </row>
    <row r="3866" spans="1:29" ht="24" customHeight="1" x14ac:dyDescent="0.25">
      <c r="A3866" t="s">
        <v>13995</v>
      </c>
      <c r="B3866" t="s">
        <v>19435</v>
      </c>
      <c r="C3866">
        <v>4624</v>
      </c>
      <c r="D3866" t="s">
        <v>17074</v>
      </c>
      <c r="E3866" t="s">
        <v>437</v>
      </c>
      <c r="F3866" s="9">
        <f>Table13[[#This Row],[ToMeasure]]-Table13[[#This Row],[FromMeasure]]</f>
        <v>0.30875646000000001</v>
      </c>
      <c r="G3866" s="5" t="s">
        <v>2383</v>
      </c>
      <c r="H3866" s="35">
        <v>0</v>
      </c>
      <c r="I3866" s="56"/>
      <c r="J3866" t="s">
        <v>1114</v>
      </c>
      <c r="K3866" s="58" t="s">
        <v>203</v>
      </c>
      <c r="L3866" s="35">
        <v>0.30875646000000001</v>
      </c>
      <c r="M3866" s="56"/>
      <c r="N3866" t="s">
        <v>2384</v>
      </c>
      <c r="O3866" s="2">
        <v>688</v>
      </c>
      <c r="P3866" s="2">
        <v>368</v>
      </c>
      <c r="Q3866" s="2">
        <v>1056</v>
      </c>
      <c r="R3866" t="s">
        <v>13996</v>
      </c>
      <c r="S3866">
        <v>11</v>
      </c>
      <c r="T3866">
        <v>52</v>
      </c>
      <c r="U3866" s="2">
        <v>208</v>
      </c>
      <c r="V3866" s="2">
        <v>95</v>
      </c>
      <c r="W3866" s="8">
        <v>0.28693181818181818</v>
      </c>
      <c r="X3866" s="2">
        <v>1854</v>
      </c>
      <c r="Y3866" s="45"/>
      <c r="AC3866" s="1" t="str">
        <f>IF(Table13[[#This Row],[TCS MP]]&gt;=Table13[[#This Row],[BMP]],IF(Table13[[#This Row],[TCS MP]]&lt;=Table13[[#This Row],[EMP]],"Good","EMP"),"BMP")</f>
        <v>EMP</v>
      </c>
    </row>
    <row r="3867" spans="1:29" ht="24" customHeight="1" x14ac:dyDescent="0.25">
      <c r="A3867" t="s">
        <v>13425</v>
      </c>
      <c r="B3867" t="s">
        <v>19446</v>
      </c>
      <c r="C3867">
        <v>4643</v>
      </c>
      <c r="D3867" t="s">
        <v>17074</v>
      </c>
      <c r="E3867" t="s">
        <v>437</v>
      </c>
      <c r="F3867" s="9">
        <f>Table13[[#This Row],[ToMeasure]]-Table13[[#This Row],[FromMeasure]]</f>
        <v>0.10990952999999948</v>
      </c>
      <c r="G3867" s="5" t="s">
        <v>2383</v>
      </c>
      <c r="H3867" s="35">
        <v>8.3346184700000006</v>
      </c>
      <c r="I3867" s="56"/>
      <c r="J3867" t="s">
        <v>2389</v>
      </c>
      <c r="K3867" s="58" t="s">
        <v>203</v>
      </c>
      <c r="L3867" s="35">
        <v>8.444528</v>
      </c>
      <c r="M3867" s="56"/>
      <c r="N3867" t="s">
        <v>647</v>
      </c>
      <c r="O3867" s="2">
        <v>34</v>
      </c>
      <c r="P3867" s="2">
        <v>0</v>
      </c>
      <c r="Q3867" s="2">
        <v>34</v>
      </c>
      <c r="R3867" t="s">
        <v>13426</v>
      </c>
      <c r="S3867">
        <v>32</v>
      </c>
      <c r="T3867">
        <v>59</v>
      </c>
      <c r="U3867" s="2" t="s">
        <v>203</v>
      </c>
      <c r="V3867" s="2" t="s">
        <v>203</v>
      </c>
      <c r="W3867" s="8" t="s">
        <v>203</v>
      </c>
      <c r="X3867" s="2">
        <v>60</v>
      </c>
      <c r="Y3867" s="45"/>
      <c r="AC3867" s="1" t="str">
        <f>IF(Table13[[#This Row],[TCS MP]]&gt;=Table13[[#This Row],[BMP]],IF(Table13[[#This Row],[TCS MP]]&lt;=Table13[[#This Row],[EMP]],"Good","EMP"),"BMP")</f>
        <v>EMP</v>
      </c>
    </row>
    <row r="3868" spans="1:29" ht="24" customHeight="1" x14ac:dyDescent="0.25">
      <c r="A3868" t="s">
        <v>16112</v>
      </c>
      <c r="B3868" t="s">
        <v>19468</v>
      </c>
      <c r="C3868">
        <v>4684</v>
      </c>
      <c r="D3868" t="s">
        <v>17074</v>
      </c>
      <c r="E3868" t="s">
        <v>447</v>
      </c>
      <c r="F3868" s="9">
        <f>Table13[[#This Row],[ToMeasure]]-Table13[[#This Row],[FromMeasure]]</f>
        <v>0.36378321000000025</v>
      </c>
      <c r="G3868" s="5" t="s">
        <v>2391</v>
      </c>
      <c r="H3868" s="35">
        <v>4.1624159000000001</v>
      </c>
      <c r="I3868" s="56"/>
      <c r="J3868" t="s">
        <v>2396</v>
      </c>
      <c r="K3868" s="58" t="s">
        <v>203</v>
      </c>
      <c r="L3868" s="35">
        <v>4.5261991100000003</v>
      </c>
      <c r="M3868" s="56"/>
      <c r="N3868" t="s">
        <v>7862</v>
      </c>
      <c r="O3868" s="2">
        <v>189</v>
      </c>
      <c r="P3868" s="2">
        <v>263</v>
      </c>
      <c r="Q3868" s="2">
        <v>452</v>
      </c>
      <c r="R3868" t="s">
        <v>16113</v>
      </c>
      <c r="S3868">
        <v>10</v>
      </c>
      <c r="T3868">
        <v>67</v>
      </c>
      <c r="U3868" s="2">
        <v>33</v>
      </c>
      <c r="V3868" s="2">
        <v>27</v>
      </c>
      <c r="W3868" s="8">
        <v>0.13274336283185842</v>
      </c>
      <c r="X3868" s="2">
        <v>793</v>
      </c>
      <c r="Y3868" s="45"/>
      <c r="AC3868" s="1" t="str">
        <f>IF(Table13[[#This Row],[TCS MP]]&gt;=Table13[[#This Row],[BMP]],IF(Table13[[#This Row],[TCS MP]]&lt;=Table13[[#This Row],[EMP]],"Good","EMP"),"BMP")</f>
        <v>EMP</v>
      </c>
    </row>
    <row r="3869" spans="1:29" ht="24" customHeight="1" x14ac:dyDescent="0.25">
      <c r="A3869" t="s">
        <v>16114</v>
      </c>
      <c r="B3869" t="s">
        <v>19465</v>
      </c>
      <c r="C3869">
        <v>4681</v>
      </c>
      <c r="D3869" t="s">
        <v>17074</v>
      </c>
      <c r="E3869" t="s">
        <v>447</v>
      </c>
      <c r="F3869" s="9">
        <f>Table13[[#This Row],[ToMeasure]]-Table13[[#This Row],[FromMeasure]]</f>
        <v>0.12862065999999928</v>
      </c>
      <c r="G3869" s="5" t="s">
        <v>2391</v>
      </c>
      <c r="H3869" s="35">
        <v>4.5261991100000003</v>
      </c>
      <c r="I3869" s="56"/>
      <c r="J3869" t="s">
        <v>7862</v>
      </c>
      <c r="K3869" s="58" t="s">
        <v>203</v>
      </c>
      <c r="L3869" s="35">
        <v>4.6548197699999996</v>
      </c>
      <c r="M3869" s="56"/>
      <c r="N3869" t="s">
        <v>156</v>
      </c>
      <c r="O3869" s="2">
        <v>262</v>
      </c>
      <c r="P3869" s="2">
        <v>0</v>
      </c>
      <c r="Q3869" s="2">
        <v>262</v>
      </c>
      <c r="R3869" t="s">
        <v>16115</v>
      </c>
      <c r="S3869">
        <v>12</v>
      </c>
      <c r="T3869">
        <v>56</v>
      </c>
      <c r="U3869" s="2">
        <v>27</v>
      </c>
      <c r="V3869" s="2">
        <v>21</v>
      </c>
      <c r="W3869" s="8">
        <v>0.18320610687022901</v>
      </c>
      <c r="X3869" s="2">
        <v>432</v>
      </c>
      <c r="Y3869" s="45"/>
      <c r="AC3869" s="1" t="str">
        <f>IF(Table13[[#This Row],[TCS MP]]&gt;=Table13[[#This Row],[BMP]],IF(Table13[[#This Row],[TCS MP]]&lt;=Table13[[#This Row],[EMP]],"Good","EMP"),"BMP")</f>
        <v>EMP</v>
      </c>
    </row>
    <row r="3870" spans="1:29" ht="24" customHeight="1" x14ac:dyDescent="0.25">
      <c r="A3870" t="s">
        <v>13998</v>
      </c>
      <c r="B3870" t="s">
        <v>19471</v>
      </c>
      <c r="C3870">
        <v>4690</v>
      </c>
      <c r="D3870" t="s">
        <v>17074</v>
      </c>
      <c r="E3870" t="s">
        <v>452</v>
      </c>
      <c r="F3870" s="9">
        <f>Table13[[#This Row],[ToMeasure]]-Table13[[#This Row],[FromMeasure]]</f>
        <v>0.15877832</v>
      </c>
      <c r="G3870" s="5" t="s">
        <v>2399</v>
      </c>
      <c r="H3870" s="35">
        <v>0</v>
      </c>
      <c r="I3870" s="56"/>
      <c r="J3870" t="s">
        <v>156</v>
      </c>
      <c r="K3870" s="58" t="s">
        <v>203</v>
      </c>
      <c r="L3870" s="35">
        <v>0.15877832</v>
      </c>
      <c r="M3870" s="56"/>
      <c r="N3870" t="s">
        <v>10196</v>
      </c>
      <c r="O3870" s="2">
        <v>848</v>
      </c>
      <c r="P3870" s="2">
        <v>0</v>
      </c>
      <c r="Q3870" s="2">
        <v>848</v>
      </c>
      <c r="R3870" t="s">
        <v>13999</v>
      </c>
      <c r="S3870">
        <v>9</v>
      </c>
      <c r="T3870">
        <v>54</v>
      </c>
      <c r="U3870" s="2">
        <v>131</v>
      </c>
      <c r="V3870" s="2">
        <v>72</v>
      </c>
      <c r="W3870" s="8">
        <v>0.23938679245283018</v>
      </c>
      <c r="X3870" s="2">
        <v>1398</v>
      </c>
      <c r="Y3870" s="45"/>
      <c r="AC3870" s="1" t="str">
        <f>IF(Table13[[#This Row],[TCS MP]]&gt;=Table13[[#This Row],[BMP]],IF(Table13[[#This Row],[TCS MP]]&lt;=Table13[[#This Row],[EMP]],"Good","EMP"),"BMP")</f>
        <v>EMP</v>
      </c>
    </row>
    <row r="3871" spans="1:29" ht="24" customHeight="1" x14ac:dyDescent="0.25">
      <c r="A3871" t="s">
        <v>10195</v>
      </c>
      <c r="B3871" t="s">
        <v>19475</v>
      </c>
      <c r="C3871">
        <v>4694</v>
      </c>
      <c r="D3871" t="s">
        <v>17074</v>
      </c>
      <c r="E3871" t="s">
        <v>452</v>
      </c>
      <c r="F3871" s="9">
        <f>Table13[[#This Row],[ToMeasure]]-Table13[[#This Row],[FromMeasure]]</f>
        <v>0.45320368999999994</v>
      </c>
      <c r="G3871" s="5" t="s">
        <v>2399</v>
      </c>
      <c r="H3871" s="35">
        <v>0.15877832</v>
      </c>
      <c r="I3871" s="56"/>
      <c r="J3871" t="s">
        <v>10196</v>
      </c>
      <c r="K3871" s="58" t="s">
        <v>203</v>
      </c>
      <c r="L3871" s="35">
        <v>0.61198200999999997</v>
      </c>
      <c r="M3871" s="56"/>
      <c r="N3871" t="s">
        <v>2400</v>
      </c>
      <c r="O3871" s="2">
        <v>1167</v>
      </c>
      <c r="P3871" s="2">
        <v>0</v>
      </c>
      <c r="Q3871" s="2">
        <v>1167</v>
      </c>
      <c r="R3871" t="s">
        <v>10197</v>
      </c>
      <c r="S3871">
        <v>7</v>
      </c>
      <c r="T3871">
        <v>54</v>
      </c>
      <c r="U3871" s="2">
        <v>124</v>
      </c>
      <c r="V3871" s="2">
        <v>67</v>
      </c>
      <c r="W3871" s="8">
        <v>0.1636675235646958</v>
      </c>
      <c r="X3871" s="2">
        <v>3501</v>
      </c>
      <c r="Y3871" s="45"/>
      <c r="AC3871" s="1" t="str">
        <f>IF(Table13[[#This Row],[TCS MP]]&gt;=Table13[[#This Row],[BMP]],IF(Table13[[#This Row],[TCS MP]]&lt;=Table13[[#This Row],[EMP]],"Good","EMP"),"BMP")</f>
        <v>EMP</v>
      </c>
    </row>
    <row r="3872" spans="1:29" ht="24" customHeight="1" x14ac:dyDescent="0.25">
      <c r="A3872" t="s">
        <v>13427</v>
      </c>
      <c r="B3872" t="s">
        <v>19481</v>
      </c>
      <c r="C3872">
        <v>4704</v>
      </c>
      <c r="D3872" t="s">
        <v>17074</v>
      </c>
      <c r="E3872" t="s">
        <v>452</v>
      </c>
      <c r="F3872" s="9">
        <f>Table13[[#This Row],[ToMeasure]]-Table13[[#This Row],[FromMeasure]]</f>
        <v>0.5047368200000002</v>
      </c>
      <c r="G3872" s="5" t="s">
        <v>2399</v>
      </c>
      <c r="H3872" s="35">
        <v>3.5519454600000002</v>
      </c>
      <c r="I3872" s="56"/>
      <c r="J3872" t="s">
        <v>1114</v>
      </c>
      <c r="K3872" s="58" t="s">
        <v>203</v>
      </c>
      <c r="L3872" s="35">
        <v>4.0566822800000004</v>
      </c>
      <c r="M3872" s="56"/>
      <c r="N3872" t="s">
        <v>13428</v>
      </c>
      <c r="O3872" s="2">
        <v>493</v>
      </c>
      <c r="P3872" s="2">
        <v>0</v>
      </c>
      <c r="Q3872" s="2">
        <v>493</v>
      </c>
      <c r="R3872" t="s">
        <v>13429</v>
      </c>
      <c r="S3872">
        <v>10</v>
      </c>
      <c r="T3872">
        <v>73</v>
      </c>
      <c r="U3872" s="2">
        <v>26</v>
      </c>
      <c r="V3872" s="2">
        <v>55</v>
      </c>
      <c r="W3872" s="8">
        <v>0.1643002028397566</v>
      </c>
      <c r="X3872" s="2">
        <v>865</v>
      </c>
      <c r="Y3872" s="45"/>
      <c r="AC3872" s="1" t="str">
        <f>IF(Table13[[#This Row],[TCS MP]]&gt;=Table13[[#This Row],[BMP]],IF(Table13[[#This Row],[TCS MP]]&lt;=Table13[[#This Row],[EMP]],"Good","EMP"),"BMP")</f>
        <v>EMP</v>
      </c>
    </row>
    <row r="3873" spans="1:29" ht="24" customHeight="1" x14ac:dyDescent="0.25">
      <c r="A3873" t="s">
        <v>13430</v>
      </c>
      <c r="B3873" t="s">
        <v>19478</v>
      </c>
      <c r="C3873">
        <v>4701</v>
      </c>
      <c r="D3873" t="s">
        <v>17074</v>
      </c>
      <c r="E3873" t="s">
        <v>452</v>
      </c>
      <c r="F3873" s="9">
        <f>Table13[[#This Row],[ToMeasure]]-Table13[[#This Row],[FromMeasure]]</f>
        <v>0.20373440999999914</v>
      </c>
      <c r="G3873" s="5" t="s">
        <v>2399</v>
      </c>
      <c r="H3873" s="35">
        <v>4.0566822800000004</v>
      </c>
      <c r="I3873" s="56"/>
      <c r="J3873" t="s">
        <v>13428</v>
      </c>
      <c r="K3873" s="58" t="s">
        <v>203</v>
      </c>
      <c r="L3873" s="35">
        <v>4.2604166899999996</v>
      </c>
      <c r="M3873" s="56"/>
      <c r="N3873" t="s">
        <v>156</v>
      </c>
      <c r="O3873" s="2">
        <v>124</v>
      </c>
      <c r="P3873" s="2">
        <v>0</v>
      </c>
      <c r="Q3873" s="2">
        <v>124</v>
      </c>
      <c r="R3873" t="s">
        <v>13431</v>
      </c>
      <c r="S3873">
        <v>14</v>
      </c>
      <c r="T3873">
        <v>73</v>
      </c>
      <c r="U3873" s="2">
        <v>25</v>
      </c>
      <c r="V3873" s="2">
        <v>52</v>
      </c>
      <c r="W3873" s="8">
        <v>0.62096774193548387</v>
      </c>
      <c r="X3873" s="2">
        <v>204</v>
      </c>
      <c r="Y3873" s="45"/>
      <c r="AC3873" s="1" t="str">
        <f>IF(Table13[[#This Row],[TCS MP]]&gt;=Table13[[#This Row],[BMP]],IF(Table13[[#This Row],[TCS MP]]&lt;=Table13[[#This Row],[EMP]],"Good","EMP"),"BMP")</f>
        <v>EMP</v>
      </c>
    </row>
    <row r="3874" spans="1:29" ht="24" customHeight="1" x14ac:dyDescent="0.25">
      <c r="A3874" t="s">
        <v>13432</v>
      </c>
      <c r="B3874" t="s">
        <v>19395</v>
      </c>
      <c r="C3874">
        <v>4543</v>
      </c>
      <c r="D3874" t="s">
        <v>17074</v>
      </c>
      <c r="E3874" t="s">
        <v>10200</v>
      </c>
      <c r="F3874" s="9">
        <f>Table13[[#This Row],[ToMeasure]]-Table13[[#This Row],[FromMeasure]]</f>
        <v>0.47381139</v>
      </c>
      <c r="G3874" s="5" t="s">
        <v>10201</v>
      </c>
      <c r="H3874" s="35">
        <v>0</v>
      </c>
      <c r="I3874" s="56"/>
      <c r="J3874" t="s">
        <v>13433</v>
      </c>
      <c r="K3874" s="58" t="s">
        <v>203</v>
      </c>
      <c r="L3874" s="35">
        <v>0.47381139</v>
      </c>
      <c r="M3874" s="56"/>
      <c r="N3874" t="s">
        <v>3796</v>
      </c>
      <c r="O3874" s="2">
        <v>4061</v>
      </c>
      <c r="P3874" s="2">
        <v>0</v>
      </c>
      <c r="Q3874" s="2">
        <v>4061</v>
      </c>
      <c r="R3874" t="s">
        <v>13434</v>
      </c>
      <c r="S3874">
        <v>9</v>
      </c>
      <c r="T3874">
        <v>53</v>
      </c>
      <c r="U3874" s="2">
        <v>272</v>
      </c>
      <c r="V3874" s="2">
        <v>145</v>
      </c>
      <c r="W3874" s="8">
        <v>0.10268406796355578</v>
      </c>
      <c r="X3874" s="2">
        <v>6613</v>
      </c>
      <c r="Y3874" s="45"/>
      <c r="AC3874" s="1" t="str">
        <f>IF(Table13[[#This Row],[TCS MP]]&gt;=Table13[[#This Row],[BMP]],IF(Table13[[#This Row],[TCS MP]]&lt;=Table13[[#This Row],[EMP]],"Good","EMP"),"BMP")</f>
        <v>EMP</v>
      </c>
    </row>
    <row r="3875" spans="1:29" ht="24" customHeight="1" x14ac:dyDescent="0.25">
      <c r="A3875" t="s">
        <v>10199</v>
      </c>
      <c r="B3875" t="s">
        <v>19396</v>
      </c>
      <c r="C3875">
        <v>4543</v>
      </c>
      <c r="D3875" t="s">
        <v>17074</v>
      </c>
      <c r="E3875" t="s">
        <v>10200</v>
      </c>
      <c r="F3875" s="9">
        <f>Table13[[#This Row],[ToMeasure]]-Table13[[#This Row],[FromMeasure]]</f>
        <v>9.1331569999999973E-2</v>
      </c>
      <c r="G3875" s="5" t="s">
        <v>10201</v>
      </c>
      <c r="H3875" s="35">
        <v>0.47381139</v>
      </c>
      <c r="I3875" s="56"/>
      <c r="J3875" t="s">
        <v>3796</v>
      </c>
      <c r="K3875" s="58" t="s">
        <v>203</v>
      </c>
      <c r="L3875" s="35">
        <v>0.56514295999999997</v>
      </c>
      <c r="M3875" s="56"/>
      <c r="N3875" t="s">
        <v>2374</v>
      </c>
      <c r="O3875" s="2">
        <v>4219</v>
      </c>
      <c r="P3875" s="2">
        <v>0</v>
      </c>
      <c r="Q3875" s="2">
        <v>4219</v>
      </c>
      <c r="R3875" t="s">
        <v>10202</v>
      </c>
      <c r="S3875">
        <v>9</v>
      </c>
      <c r="T3875">
        <v>53</v>
      </c>
      <c r="U3875" s="2">
        <v>249</v>
      </c>
      <c r="V3875" s="2">
        <v>249</v>
      </c>
      <c r="W3875" s="8">
        <v>0.11803744963261437</v>
      </c>
      <c r="X3875" s="2">
        <v>6871</v>
      </c>
      <c r="Y3875" s="45"/>
      <c r="AC3875" s="1" t="str">
        <f>IF(Table13[[#This Row],[TCS MP]]&gt;=Table13[[#This Row],[BMP]],IF(Table13[[#This Row],[TCS MP]]&lt;=Table13[[#This Row],[EMP]],"Good","EMP"),"BMP")</f>
        <v>EMP</v>
      </c>
    </row>
    <row r="3876" spans="1:29" ht="24" customHeight="1" x14ac:dyDescent="0.25">
      <c r="A3876" t="s">
        <v>13435</v>
      </c>
      <c r="B3876" t="s">
        <v>19472</v>
      </c>
      <c r="C3876">
        <v>4691</v>
      </c>
      <c r="D3876" t="s">
        <v>17074</v>
      </c>
      <c r="E3876" t="s">
        <v>13436</v>
      </c>
      <c r="F3876" s="9">
        <f>Table13[[#This Row],[ToMeasure]]-Table13[[#This Row],[FromMeasure]]</f>
        <v>9.5895309999999997E-2</v>
      </c>
      <c r="G3876" s="5" t="s">
        <v>3873</v>
      </c>
      <c r="H3876" s="35">
        <v>0</v>
      </c>
      <c r="I3876" s="56"/>
      <c r="J3876" t="s">
        <v>156</v>
      </c>
      <c r="K3876" s="58" t="s">
        <v>203</v>
      </c>
      <c r="L3876" s="35">
        <v>9.5895309999999997E-2</v>
      </c>
      <c r="M3876" s="56"/>
      <c r="N3876" t="s">
        <v>10196</v>
      </c>
      <c r="O3876" s="2">
        <v>511</v>
      </c>
      <c r="P3876" s="2">
        <v>0</v>
      </c>
      <c r="Q3876" s="2">
        <v>511</v>
      </c>
      <c r="R3876" t="s">
        <v>13437</v>
      </c>
      <c r="S3876">
        <v>10</v>
      </c>
      <c r="T3876" t="s">
        <v>203</v>
      </c>
      <c r="U3876" s="2">
        <v>32</v>
      </c>
      <c r="V3876" s="2">
        <v>17</v>
      </c>
      <c r="W3876" s="8">
        <v>9.5890410958904104E-2</v>
      </c>
      <c r="X3876" s="2">
        <v>897</v>
      </c>
      <c r="Y3876" s="45"/>
      <c r="AC3876" s="1" t="str">
        <f>IF(Table13[[#This Row],[TCS MP]]&gt;=Table13[[#This Row],[BMP]],IF(Table13[[#This Row],[TCS MP]]&lt;=Table13[[#This Row],[EMP]],"Good","EMP"),"BMP")</f>
        <v>EMP</v>
      </c>
    </row>
    <row r="3877" spans="1:29" ht="24" customHeight="1" x14ac:dyDescent="0.25">
      <c r="A3877" t="s">
        <v>13438</v>
      </c>
      <c r="B3877" t="s">
        <v>19477</v>
      </c>
      <c r="C3877">
        <v>4700</v>
      </c>
      <c r="D3877" t="s">
        <v>17074</v>
      </c>
      <c r="E3877" t="s">
        <v>13436</v>
      </c>
      <c r="F3877" s="9">
        <f>Table13[[#This Row],[ToMeasure]]-Table13[[#This Row],[FromMeasure]]</f>
        <v>0.10209542999999988</v>
      </c>
      <c r="G3877" s="5" t="s">
        <v>3873</v>
      </c>
      <c r="H3877" s="35">
        <v>3.9937992699999998</v>
      </c>
      <c r="I3877" s="56"/>
      <c r="J3877" t="s">
        <v>13428</v>
      </c>
      <c r="K3877" s="58" t="s">
        <v>203</v>
      </c>
      <c r="L3877" s="35">
        <v>4.0958946999999997</v>
      </c>
      <c r="M3877" s="56"/>
      <c r="N3877" t="s">
        <v>156</v>
      </c>
      <c r="O3877" s="2">
        <v>124</v>
      </c>
      <c r="P3877" s="2">
        <v>0</v>
      </c>
      <c r="Q3877" s="2">
        <v>124</v>
      </c>
      <c r="R3877" t="s">
        <v>13439</v>
      </c>
      <c r="S3877">
        <v>17</v>
      </c>
      <c r="T3877" t="s">
        <v>203</v>
      </c>
      <c r="U3877" s="2">
        <v>2</v>
      </c>
      <c r="V3877" s="2">
        <v>11</v>
      </c>
      <c r="W3877" s="8">
        <v>0.10483870967741936</v>
      </c>
      <c r="X3877" s="2">
        <v>204</v>
      </c>
      <c r="Y3877" s="45"/>
      <c r="AC3877" s="1" t="str">
        <f>IF(Table13[[#This Row],[TCS MP]]&gt;=Table13[[#This Row],[BMP]],IF(Table13[[#This Row],[TCS MP]]&lt;=Table13[[#This Row],[EMP]],"Good","EMP"),"BMP")</f>
        <v>EMP</v>
      </c>
    </row>
    <row r="3878" spans="1:29" ht="24" customHeight="1" x14ac:dyDescent="0.25">
      <c r="A3878" t="s">
        <v>10205</v>
      </c>
      <c r="B3878" t="s">
        <v>19909</v>
      </c>
      <c r="C3878">
        <v>5431</v>
      </c>
      <c r="D3878" t="s">
        <v>17074</v>
      </c>
      <c r="E3878" t="s">
        <v>701</v>
      </c>
      <c r="F3878" s="9">
        <f>Table13[[#This Row],[ToMeasure]]-Table13[[#This Row],[FromMeasure]]</f>
        <v>0.57113290000000028</v>
      </c>
      <c r="G3878" s="5" t="s">
        <v>2405</v>
      </c>
      <c r="H3878" s="35">
        <v>5.1515341000000001</v>
      </c>
      <c r="I3878" s="56"/>
      <c r="J3878" t="s">
        <v>2414</v>
      </c>
      <c r="K3878" s="58" t="s">
        <v>203</v>
      </c>
      <c r="L3878" s="35">
        <v>5.7226670000000004</v>
      </c>
      <c r="M3878" s="56"/>
      <c r="N3878" t="s">
        <v>697</v>
      </c>
      <c r="O3878" s="2">
        <v>5476</v>
      </c>
      <c r="P3878" s="2">
        <v>0</v>
      </c>
      <c r="Q3878" s="2">
        <v>5476</v>
      </c>
      <c r="R3878" t="s">
        <v>10207</v>
      </c>
      <c r="S3878">
        <v>10</v>
      </c>
      <c r="T3878">
        <v>57</v>
      </c>
      <c r="U3878" s="2">
        <v>573</v>
      </c>
      <c r="V3878" s="2">
        <v>435</v>
      </c>
      <c r="W3878" s="8">
        <v>0.18407596785975164</v>
      </c>
      <c r="X3878" s="2">
        <v>6388</v>
      </c>
      <c r="Y3878" s="45"/>
      <c r="AC3878" s="1" t="str">
        <f>IF(Table13[[#This Row],[TCS MP]]&gt;=Table13[[#This Row],[BMP]],IF(Table13[[#This Row],[TCS MP]]&lt;=Table13[[#This Row],[EMP]],"Good","EMP"),"BMP")</f>
        <v>EMP</v>
      </c>
    </row>
    <row r="3879" spans="1:29" ht="24" customHeight="1" x14ac:dyDescent="0.25">
      <c r="A3879" t="s">
        <v>10208</v>
      </c>
      <c r="B3879" t="s">
        <v>19910</v>
      </c>
      <c r="C3879">
        <v>5432</v>
      </c>
      <c r="D3879" t="s">
        <v>17074</v>
      </c>
      <c r="E3879" t="s">
        <v>2411</v>
      </c>
      <c r="F3879" s="9">
        <f>Table13[[#This Row],[ToMeasure]]-Table13[[#This Row],[FromMeasure]]</f>
        <v>0.4764961999999997</v>
      </c>
      <c r="G3879" s="5" t="s">
        <v>704</v>
      </c>
      <c r="H3879" s="35">
        <v>5.1893884000000003</v>
      </c>
      <c r="I3879" s="56"/>
      <c r="J3879" t="s">
        <v>4333</v>
      </c>
      <c r="K3879" s="58" t="s">
        <v>203</v>
      </c>
      <c r="L3879" s="35">
        <v>5.6658846</v>
      </c>
      <c r="M3879" s="56"/>
      <c r="N3879" t="s">
        <v>2414</v>
      </c>
      <c r="O3879" s="2">
        <v>0</v>
      </c>
      <c r="P3879" s="2">
        <v>4494</v>
      </c>
      <c r="Q3879" s="2">
        <v>4494</v>
      </c>
      <c r="R3879" t="s">
        <v>10209</v>
      </c>
      <c r="S3879">
        <v>9</v>
      </c>
      <c r="T3879" t="s">
        <v>203</v>
      </c>
      <c r="U3879" s="2" t="s">
        <v>203</v>
      </c>
      <c r="V3879" s="2" t="s">
        <v>203</v>
      </c>
      <c r="W3879" s="8" t="s">
        <v>203</v>
      </c>
      <c r="X3879" s="2">
        <v>5242</v>
      </c>
      <c r="Y3879" s="45"/>
      <c r="AC3879" s="1" t="str">
        <f>IF(Table13[[#This Row],[TCS MP]]&gt;=Table13[[#This Row],[BMP]],IF(Table13[[#This Row],[TCS MP]]&lt;=Table13[[#This Row],[EMP]],"Good","EMP"),"BMP")</f>
        <v>EMP</v>
      </c>
    </row>
    <row r="3880" spans="1:29" ht="24" customHeight="1" x14ac:dyDescent="0.25">
      <c r="A3880" t="s">
        <v>14001</v>
      </c>
      <c r="B3880" t="s">
        <v>20167</v>
      </c>
      <c r="C3880">
        <v>5884</v>
      </c>
      <c r="D3880" t="s">
        <v>17074</v>
      </c>
      <c r="E3880" t="s">
        <v>2421</v>
      </c>
      <c r="F3880" s="9">
        <f>Table13[[#This Row],[ToMeasure]]-Table13[[#This Row],[FromMeasure]]</f>
        <v>0.10718635</v>
      </c>
      <c r="G3880" s="5" t="s">
        <v>2422</v>
      </c>
      <c r="H3880" s="35">
        <v>0</v>
      </c>
      <c r="I3880" s="56"/>
      <c r="J3880" t="s">
        <v>4483</v>
      </c>
      <c r="K3880" s="58" t="s">
        <v>203</v>
      </c>
      <c r="L3880" s="35">
        <v>0.10718635</v>
      </c>
      <c r="M3880" s="56"/>
      <c r="N3880" t="s">
        <v>2423</v>
      </c>
      <c r="O3880" s="2">
        <v>398</v>
      </c>
      <c r="P3880" s="2">
        <v>340</v>
      </c>
      <c r="Q3880" s="2">
        <v>738</v>
      </c>
      <c r="R3880" t="s">
        <v>14002</v>
      </c>
      <c r="S3880">
        <v>11</v>
      </c>
      <c r="T3880">
        <v>66</v>
      </c>
      <c r="U3880" s="2">
        <v>66</v>
      </c>
      <c r="V3880" s="2">
        <v>92</v>
      </c>
      <c r="W3880" s="8">
        <v>0.21409214092140921</v>
      </c>
      <c r="X3880" s="2">
        <v>1191</v>
      </c>
      <c r="Y3880" s="45"/>
      <c r="AC3880" s="1" t="str">
        <f>IF(Table13[[#This Row],[TCS MP]]&gt;=Table13[[#This Row],[BMP]],IF(Table13[[#This Row],[TCS MP]]&lt;=Table13[[#This Row],[EMP]],"Good","EMP"),"BMP")</f>
        <v>EMP</v>
      </c>
    </row>
    <row r="3881" spans="1:29" ht="24" customHeight="1" x14ac:dyDescent="0.25">
      <c r="A3881" t="s">
        <v>16121</v>
      </c>
      <c r="B3881" t="s">
        <v>20172</v>
      </c>
      <c r="C3881">
        <v>5894</v>
      </c>
      <c r="D3881" t="s">
        <v>17074</v>
      </c>
      <c r="E3881" t="s">
        <v>2421</v>
      </c>
      <c r="F3881" s="9">
        <f>Table13[[#This Row],[ToMeasure]]-Table13[[#This Row],[FromMeasure]]</f>
        <v>7.4610809999999361E-2</v>
      </c>
      <c r="G3881" s="5" t="s">
        <v>2422</v>
      </c>
      <c r="H3881" s="35">
        <v>4.1721888700000003</v>
      </c>
      <c r="I3881" s="56"/>
      <c r="J3881" t="s">
        <v>2427</v>
      </c>
      <c r="K3881" s="58" t="s">
        <v>203</v>
      </c>
      <c r="L3881" s="35">
        <v>4.2467996799999996</v>
      </c>
      <c r="M3881" s="56"/>
      <c r="N3881" t="s">
        <v>4483</v>
      </c>
      <c r="O3881" s="2">
        <v>580</v>
      </c>
      <c r="P3881" s="2">
        <v>825</v>
      </c>
      <c r="Q3881" s="2">
        <v>1405</v>
      </c>
      <c r="R3881" t="s">
        <v>16122</v>
      </c>
      <c r="S3881">
        <v>10</v>
      </c>
      <c r="T3881">
        <v>61</v>
      </c>
      <c r="U3881" s="2">
        <v>91</v>
      </c>
      <c r="V3881" s="2">
        <v>62</v>
      </c>
      <c r="W3881" s="8">
        <v>0.10889679715302492</v>
      </c>
      <c r="X3881" s="2">
        <v>2267</v>
      </c>
      <c r="Y3881" s="45"/>
      <c r="AC3881" s="1" t="str">
        <f>IF(Table13[[#This Row],[TCS MP]]&gt;=Table13[[#This Row],[BMP]],IF(Table13[[#This Row],[TCS MP]]&lt;=Table13[[#This Row],[EMP]],"Good","EMP"),"BMP")</f>
        <v>EMP</v>
      </c>
    </row>
    <row r="3882" spans="1:29" ht="24" customHeight="1" x14ac:dyDescent="0.25">
      <c r="A3882" t="s">
        <v>16123</v>
      </c>
      <c r="B3882" t="s">
        <v>20182</v>
      </c>
      <c r="C3882">
        <v>5924</v>
      </c>
      <c r="D3882" t="s">
        <v>17074</v>
      </c>
      <c r="E3882" t="s">
        <v>808</v>
      </c>
      <c r="F3882" s="9">
        <f>Table13[[#This Row],[ToMeasure]]-Table13[[#This Row],[FromMeasure]]</f>
        <v>9.9884379999999995E-2</v>
      </c>
      <c r="G3882" s="5" t="s">
        <v>2430</v>
      </c>
      <c r="H3882" s="35">
        <v>0</v>
      </c>
      <c r="I3882" s="56"/>
      <c r="J3882" t="s">
        <v>4483</v>
      </c>
      <c r="K3882" s="58" t="s">
        <v>203</v>
      </c>
      <c r="L3882" s="35">
        <v>9.9884379999999995E-2</v>
      </c>
      <c r="M3882" s="56"/>
      <c r="N3882" t="s">
        <v>2431</v>
      </c>
      <c r="O3882" s="2">
        <v>553</v>
      </c>
      <c r="P3882" s="2">
        <v>345</v>
      </c>
      <c r="Q3882" s="2">
        <v>898</v>
      </c>
      <c r="R3882" t="s">
        <v>16124</v>
      </c>
      <c r="S3882">
        <v>8</v>
      </c>
      <c r="T3882">
        <v>54</v>
      </c>
      <c r="U3882" s="2">
        <v>196</v>
      </c>
      <c r="V3882" s="2">
        <v>42</v>
      </c>
      <c r="W3882" s="8">
        <v>0.26503340757238308</v>
      </c>
      <c r="X3882" s="2">
        <v>1449</v>
      </c>
      <c r="Y3882" s="45"/>
      <c r="AC3882" s="1" t="str">
        <f>IF(Table13[[#This Row],[TCS MP]]&gt;=Table13[[#This Row],[BMP]],IF(Table13[[#This Row],[TCS MP]]&lt;=Table13[[#This Row],[EMP]],"Good","EMP"),"BMP")</f>
        <v>EMP</v>
      </c>
    </row>
    <row r="3883" spans="1:29" ht="24" customHeight="1" x14ac:dyDescent="0.25">
      <c r="A3883" t="s">
        <v>14004</v>
      </c>
      <c r="B3883" t="s">
        <v>20212</v>
      </c>
      <c r="C3883">
        <v>5984</v>
      </c>
      <c r="D3883" t="s">
        <v>17074</v>
      </c>
      <c r="E3883" t="s">
        <v>14005</v>
      </c>
      <c r="F3883" s="9">
        <f>Table13[[#This Row],[ToMeasure]]-Table13[[#This Row],[FromMeasure]]</f>
        <v>0.10924805</v>
      </c>
      <c r="G3883" s="5" t="s">
        <v>14006</v>
      </c>
      <c r="H3883" s="35">
        <v>0</v>
      </c>
      <c r="I3883" s="56"/>
      <c r="J3883" t="s">
        <v>4653</v>
      </c>
      <c r="K3883" s="58" t="s">
        <v>203</v>
      </c>
      <c r="L3883" s="35">
        <v>0.10924805</v>
      </c>
      <c r="M3883" s="56"/>
      <c r="N3883" t="s">
        <v>4643</v>
      </c>
      <c r="O3883" s="2">
        <v>1608</v>
      </c>
      <c r="P3883" s="2">
        <v>981</v>
      </c>
      <c r="Q3883" s="2">
        <v>2589</v>
      </c>
      <c r="R3883" t="s">
        <v>14007</v>
      </c>
      <c r="S3883">
        <v>10</v>
      </c>
      <c r="T3883">
        <v>58</v>
      </c>
      <c r="U3883" s="2">
        <v>185</v>
      </c>
      <c r="V3883" s="2">
        <v>69</v>
      </c>
      <c r="W3883" s="8">
        <v>9.8107377365778292E-2</v>
      </c>
      <c r="X3883" s="2">
        <v>4452</v>
      </c>
      <c r="Y3883" s="45"/>
      <c r="AC3883" s="1" t="str">
        <f>IF(Table13[[#This Row],[TCS MP]]&gt;=Table13[[#This Row],[BMP]],IF(Table13[[#This Row],[TCS MP]]&lt;=Table13[[#This Row],[EMP]],"Good","EMP"),"BMP")</f>
        <v>EMP</v>
      </c>
    </row>
    <row r="3884" spans="1:29" ht="24" customHeight="1" x14ac:dyDescent="0.25">
      <c r="A3884" t="s">
        <v>10213</v>
      </c>
      <c r="B3884" t="s">
        <v>20270</v>
      </c>
      <c r="C3884">
        <v>6134</v>
      </c>
      <c r="D3884" t="s">
        <v>17074</v>
      </c>
      <c r="E3884" t="s">
        <v>10214</v>
      </c>
      <c r="F3884" s="9">
        <f>Table13[[#This Row],[ToMeasure]]-Table13[[#This Row],[FromMeasure]]</f>
        <v>0.11057483000000001</v>
      </c>
      <c r="G3884" s="5" t="s">
        <v>10215</v>
      </c>
      <c r="H3884" s="35">
        <v>4.5084929899999997</v>
      </c>
      <c r="I3884" s="56"/>
      <c r="J3884" t="s">
        <v>4653</v>
      </c>
      <c r="K3884" s="58" t="s">
        <v>203</v>
      </c>
      <c r="L3884" s="35">
        <v>4.6190678199999997</v>
      </c>
      <c r="M3884" s="56"/>
      <c r="N3884" t="s">
        <v>8631</v>
      </c>
      <c r="O3884" s="2">
        <v>416</v>
      </c>
      <c r="P3884" s="2">
        <v>1732</v>
      </c>
      <c r="Q3884" s="2">
        <v>2148</v>
      </c>
      <c r="R3884" t="s">
        <v>10216</v>
      </c>
      <c r="S3884">
        <v>11</v>
      </c>
      <c r="T3884">
        <v>71</v>
      </c>
      <c r="U3884" s="2">
        <v>74</v>
      </c>
      <c r="V3884" s="2">
        <v>12</v>
      </c>
      <c r="W3884" s="8">
        <v>4.0037243947858472E-2</v>
      </c>
      <c r="X3884" s="2">
        <v>3674</v>
      </c>
      <c r="Y3884" s="45"/>
      <c r="AC3884" s="1" t="str">
        <f>IF(Table13[[#This Row],[TCS MP]]&gt;=Table13[[#This Row],[BMP]],IF(Table13[[#This Row],[TCS MP]]&lt;=Table13[[#This Row],[EMP]],"Good","EMP"),"BMP")</f>
        <v>EMP</v>
      </c>
    </row>
    <row r="3885" spans="1:29" ht="24" customHeight="1" x14ac:dyDescent="0.25">
      <c r="A3885" t="s">
        <v>10217</v>
      </c>
      <c r="B3885" t="s">
        <v>20315</v>
      </c>
      <c r="C3885">
        <v>6244</v>
      </c>
      <c r="D3885" t="s">
        <v>17074</v>
      </c>
      <c r="E3885" t="s">
        <v>10218</v>
      </c>
      <c r="F3885" s="9">
        <f>Table13[[#This Row],[ToMeasure]]-Table13[[#This Row],[FromMeasure]]</f>
        <v>7.3057170000000005E-2</v>
      </c>
      <c r="G3885" s="5" t="s">
        <v>10219</v>
      </c>
      <c r="H3885" s="35">
        <v>0</v>
      </c>
      <c r="I3885" s="56"/>
      <c r="J3885" t="s">
        <v>4751</v>
      </c>
      <c r="K3885" s="58" t="s">
        <v>203</v>
      </c>
      <c r="L3885" s="35">
        <v>7.3057170000000005E-2</v>
      </c>
      <c r="M3885" s="56"/>
      <c r="N3885" t="s">
        <v>4746</v>
      </c>
      <c r="O3885" s="2">
        <v>2683</v>
      </c>
      <c r="P3885" s="2">
        <v>3477</v>
      </c>
      <c r="Q3885" s="2">
        <v>6160</v>
      </c>
      <c r="R3885" t="s">
        <v>10220</v>
      </c>
      <c r="S3885">
        <v>9</v>
      </c>
      <c r="T3885">
        <v>59</v>
      </c>
      <c r="U3885" s="2">
        <v>424</v>
      </c>
      <c r="V3885" s="2">
        <v>68</v>
      </c>
      <c r="W3885" s="8">
        <v>7.9870129870129869E-2</v>
      </c>
      <c r="X3885" s="2">
        <v>7541</v>
      </c>
      <c r="Y3885" s="45"/>
      <c r="AC3885" s="1" t="str">
        <f>IF(Table13[[#This Row],[TCS MP]]&gt;=Table13[[#This Row],[BMP]],IF(Table13[[#This Row],[TCS MP]]&lt;=Table13[[#This Row],[EMP]],"Good","EMP"),"BMP")</f>
        <v>EMP</v>
      </c>
    </row>
    <row r="3886" spans="1:29" ht="24" customHeight="1" x14ac:dyDescent="0.25">
      <c r="A3886" t="s">
        <v>13449</v>
      </c>
      <c r="B3886" t="s">
        <v>20325</v>
      </c>
      <c r="C3886">
        <v>6264</v>
      </c>
      <c r="D3886" t="s">
        <v>17074</v>
      </c>
      <c r="E3886" t="s">
        <v>10218</v>
      </c>
      <c r="F3886" s="9">
        <f>Table13[[#This Row],[ToMeasure]]-Table13[[#This Row],[FromMeasure]]</f>
        <v>7.9281329999999706E-2</v>
      </c>
      <c r="G3886" s="5" t="s">
        <v>10219</v>
      </c>
      <c r="H3886" s="35">
        <v>3.5603287400000001</v>
      </c>
      <c r="I3886" s="56"/>
      <c r="J3886" t="s">
        <v>9201</v>
      </c>
      <c r="K3886" s="58" t="s">
        <v>203</v>
      </c>
      <c r="L3886" s="35">
        <v>3.6396100699999998</v>
      </c>
      <c r="M3886" s="56"/>
      <c r="N3886" t="s">
        <v>8688</v>
      </c>
      <c r="O3886" s="2">
        <v>1945</v>
      </c>
      <c r="P3886" s="2">
        <v>2438</v>
      </c>
      <c r="Q3886" s="2">
        <v>4383</v>
      </c>
      <c r="R3886" t="s">
        <v>13450</v>
      </c>
      <c r="S3886">
        <v>9</v>
      </c>
      <c r="T3886">
        <v>54</v>
      </c>
      <c r="U3886" s="2">
        <v>390</v>
      </c>
      <c r="V3886" s="2">
        <v>63</v>
      </c>
      <c r="W3886" s="8">
        <v>0.10335386721423682</v>
      </c>
      <c r="X3886" s="2">
        <v>5366</v>
      </c>
      <c r="Y3886" s="45"/>
      <c r="AC3886" s="1" t="str">
        <f>IF(Table13[[#This Row],[TCS MP]]&gt;=Table13[[#This Row],[BMP]],IF(Table13[[#This Row],[TCS MP]]&lt;=Table13[[#This Row],[EMP]],"Good","EMP"),"BMP")</f>
        <v>EMP</v>
      </c>
    </row>
    <row r="3887" spans="1:29" ht="24" customHeight="1" x14ac:dyDescent="0.25">
      <c r="A3887" t="s">
        <v>13451</v>
      </c>
      <c r="B3887" t="s">
        <v>20345</v>
      </c>
      <c r="C3887">
        <v>6304</v>
      </c>
      <c r="D3887" t="s">
        <v>17074</v>
      </c>
      <c r="E3887" t="s">
        <v>2456</v>
      </c>
      <c r="F3887" s="9">
        <f>Table13[[#This Row],[ToMeasure]]-Table13[[#This Row],[FromMeasure]]</f>
        <v>0.2047139</v>
      </c>
      <c r="G3887" s="5" t="s">
        <v>2457</v>
      </c>
      <c r="H3887" s="35">
        <v>0</v>
      </c>
      <c r="I3887" s="56"/>
      <c r="J3887" t="s">
        <v>4483</v>
      </c>
      <c r="K3887" s="58" t="s">
        <v>203</v>
      </c>
      <c r="L3887" s="35">
        <v>0.2047139</v>
      </c>
      <c r="M3887" s="56"/>
      <c r="N3887" t="s">
        <v>2458</v>
      </c>
      <c r="O3887" s="2">
        <v>340</v>
      </c>
      <c r="P3887" s="2">
        <v>115</v>
      </c>
      <c r="Q3887" s="2">
        <v>455</v>
      </c>
      <c r="R3887" t="s">
        <v>13452</v>
      </c>
      <c r="S3887">
        <v>9</v>
      </c>
      <c r="T3887">
        <v>74</v>
      </c>
      <c r="U3887" s="2">
        <v>52</v>
      </c>
      <c r="V3887" s="2">
        <v>4</v>
      </c>
      <c r="W3887" s="8">
        <v>0.12307692307692308</v>
      </c>
      <c r="X3887" s="2">
        <v>715</v>
      </c>
      <c r="Y3887" s="45"/>
      <c r="AC3887" s="1" t="str">
        <f>IF(Table13[[#This Row],[TCS MP]]&gt;=Table13[[#This Row],[BMP]],IF(Table13[[#This Row],[TCS MP]]&lt;=Table13[[#This Row],[EMP]],"Good","EMP"),"BMP")</f>
        <v>EMP</v>
      </c>
    </row>
    <row r="3888" spans="1:29" ht="24" customHeight="1" x14ac:dyDescent="0.25">
      <c r="A3888" t="s">
        <v>16127</v>
      </c>
      <c r="B3888" t="s">
        <v>20350</v>
      </c>
      <c r="C3888">
        <v>6314</v>
      </c>
      <c r="D3888" t="s">
        <v>17074</v>
      </c>
      <c r="E3888" t="s">
        <v>2456</v>
      </c>
      <c r="F3888" s="9">
        <f>Table13[[#This Row],[ToMeasure]]-Table13[[#This Row],[FromMeasure]]</f>
        <v>9.7300570000000253E-2</v>
      </c>
      <c r="G3888" s="5" t="s">
        <v>2457</v>
      </c>
      <c r="H3888" s="35">
        <v>2.7370144199999999</v>
      </c>
      <c r="I3888" s="56"/>
      <c r="J3888" t="s">
        <v>2462</v>
      </c>
      <c r="K3888" s="58" t="s">
        <v>203</v>
      </c>
      <c r="L3888" s="35">
        <v>2.8343149900000002</v>
      </c>
      <c r="M3888" s="56"/>
      <c r="N3888" t="s">
        <v>4784</v>
      </c>
      <c r="O3888" s="2">
        <v>1490</v>
      </c>
      <c r="P3888" s="2">
        <v>1722</v>
      </c>
      <c r="Q3888" s="2">
        <v>3212</v>
      </c>
      <c r="R3888" t="s">
        <v>16128</v>
      </c>
      <c r="S3888">
        <v>9</v>
      </c>
      <c r="T3888">
        <v>55</v>
      </c>
      <c r="U3888" s="2">
        <v>107</v>
      </c>
      <c r="V3888" s="2">
        <v>21</v>
      </c>
      <c r="W3888" s="8">
        <v>3.9850560398505604E-2</v>
      </c>
      <c r="X3888" s="2">
        <v>5046</v>
      </c>
      <c r="Y3888" s="45"/>
      <c r="AC3888" s="1" t="str">
        <f>IF(Table13[[#This Row],[TCS MP]]&gt;=Table13[[#This Row],[BMP]],IF(Table13[[#This Row],[TCS MP]]&lt;=Table13[[#This Row],[EMP]],"Good","EMP"),"BMP")</f>
        <v>EMP</v>
      </c>
    </row>
    <row r="3889" spans="1:29" ht="24" customHeight="1" x14ac:dyDescent="0.25">
      <c r="A3889" t="s">
        <v>16129</v>
      </c>
      <c r="B3889" t="s">
        <v>20365</v>
      </c>
      <c r="C3889">
        <v>6344</v>
      </c>
      <c r="D3889" t="s">
        <v>17074</v>
      </c>
      <c r="E3889" t="s">
        <v>886</v>
      </c>
      <c r="F3889" s="9">
        <f>Table13[[#This Row],[ToMeasure]]-Table13[[#This Row],[FromMeasure]]</f>
        <v>0.12815683999999999</v>
      </c>
      <c r="G3889" s="5" t="s">
        <v>2465</v>
      </c>
      <c r="H3889" s="35">
        <v>0</v>
      </c>
      <c r="I3889" s="56"/>
      <c r="J3889" t="s">
        <v>4801</v>
      </c>
      <c r="K3889" s="58" t="s">
        <v>203</v>
      </c>
      <c r="L3889" s="35">
        <v>0.12815683999999999</v>
      </c>
      <c r="M3889" s="56"/>
      <c r="N3889" t="s">
        <v>2466</v>
      </c>
      <c r="O3889" s="2">
        <v>1776</v>
      </c>
      <c r="P3889" s="2">
        <v>195</v>
      </c>
      <c r="Q3889" s="2">
        <v>1971</v>
      </c>
      <c r="R3889" t="s">
        <v>16130</v>
      </c>
      <c r="S3889">
        <v>9</v>
      </c>
      <c r="T3889">
        <v>55</v>
      </c>
      <c r="U3889" s="2">
        <v>323</v>
      </c>
      <c r="V3889" s="2">
        <v>183</v>
      </c>
      <c r="W3889" s="8">
        <v>0.25672247590055808</v>
      </c>
      <c r="X3889" s="2">
        <v>3630</v>
      </c>
      <c r="Y3889" s="45"/>
      <c r="AC3889" s="1" t="str">
        <f>IF(Table13[[#This Row],[TCS MP]]&gt;=Table13[[#This Row],[BMP]],IF(Table13[[#This Row],[TCS MP]]&lt;=Table13[[#This Row],[EMP]],"Good","EMP"),"BMP")</f>
        <v>EMP</v>
      </c>
    </row>
    <row r="3890" spans="1:29" ht="24" customHeight="1" x14ac:dyDescent="0.25">
      <c r="A3890" t="s">
        <v>10223</v>
      </c>
      <c r="B3890" t="s">
        <v>20370</v>
      </c>
      <c r="C3890">
        <v>6354</v>
      </c>
      <c r="D3890" t="s">
        <v>17074</v>
      </c>
      <c r="E3890" t="s">
        <v>886</v>
      </c>
      <c r="F3890" s="9">
        <f>Table13[[#This Row],[ToMeasure]]-Table13[[#This Row],[FromMeasure]]</f>
        <v>0.26409315999999983</v>
      </c>
      <c r="G3890" s="5" t="s">
        <v>2465</v>
      </c>
      <c r="H3890" s="35">
        <v>2.36846829</v>
      </c>
      <c r="I3890" s="56"/>
      <c r="J3890" t="s">
        <v>2471</v>
      </c>
      <c r="K3890" s="58" t="s">
        <v>203</v>
      </c>
      <c r="L3890" s="35">
        <v>2.6325614499999999</v>
      </c>
      <c r="M3890" s="56"/>
      <c r="N3890" t="s">
        <v>2474</v>
      </c>
      <c r="O3890" s="2">
        <v>6027</v>
      </c>
      <c r="P3890" s="2">
        <v>7413</v>
      </c>
      <c r="Q3890" s="2">
        <v>13440</v>
      </c>
      <c r="R3890" t="s">
        <v>10224</v>
      </c>
      <c r="S3890">
        <v>7</v>
      </c>
      <c r="T3890">
        <v>53</v>
      </c>
      <c r="U3890" s="2">
        <v>675</v>
      </c>
      <c r="V3890" s="2">
        <v>490</v>
      </c>
      <c r="W3890" s="8">
        <v>8.6681547619047616E-2</v>
      </c>
      <c r="X3890" s="2">
        <v>24750</v>
      </c>
      <c r="Y3890" s="45"/>
      <c r="AC3890" s="1" t="str">
        <f>IF(Table13[[#This Row],[TCS MP]]&gt;=Table13[[#This Row],[BMP]],IF(Table13[[#This Row],[TCS MP]]&lt;=Table13[[#This Row],[EMP]],"Good","EMP"),"BMP")</f>
        <v>EMP</v>
      </c>
    </row>
    <row r="3891" spans="1:29" ht="24" customHeight="1" x14ac:dyDescent="0.25">
      <c r="A3891" t="s">
        <v>16134</v>
      </c>
      <c r="B3891" t="s">
        <v>20375</v>
      </c>
      <c r="C3891">
        <v>6364</v>
      </c>
      <c r="D3891" t="s">
        <v>17074</v>
      </c>
      <c r="E3891" t="s">
        <v>886</v>
      </c>
      <c r="F3891" s="9">
        <f>Table13[[#This Row],[ToMeasure]]-Table13[[#This Row],[FromMeasure]]</f>
        <v>0.19134768999999974</v>
      </c>
      <c r="G3891" s="5" t="s">
        <v>2465</v>
      </c>
      <c r="H3891" s="35">
        <v>4.8303589599999999</v>
      </c>
      <c r="I3891" s="56"/>
      <c r="J3891" t="s">
        <v>2478</v>
      </c>
      <c r="K3891" s="58" t="s">
        <v>203</v>
      </c>
      <c r="L3891" s="35">
        <v>5.0217066499999996</v>
      </c>
      <c r="M3891" s="56"/>
      <c r="N3891" t="s">
        <v>9236</v>
      </c>
      <c r="O3891" s="2">
        <v>287</v>
      </c>
      <c r="P3891" s="2">
        <v>1357</v>
      </c>
      <c r="Q3891" s="2">
        <v>1644</v>
      </c>
      <c r="R3891" t="s">
        <v>17065</v>
      </c>
      <c r="S3891">
        <v>7</v>
      </c>
      <c r="T3891">
        <v>52</v>
      </c>
      <c r="U3891" s="2">
        <v>381</v>
      </c>
      <c r="V3891" s="2">
        <v>414</v>
      </c>
      <c r="W3891" s="8">
        <v>0.48357664233576642</v>
      </c>
      <c r="X3891" s="2">
        <v>3027</v>
      </c>
      <c r="Y3891" s="45"/>
      <c r="AC3891" s="1" t="str">
        <f>IF(Table13[[#This Row],[TCS MP]]&gt;=Table13[[#This Row],[BMP]],IF(Table13[[#This Row],[TCS MP]]&lt;=Table13[[#This Row],[EMP]],"Good","EMP"),"BMP")</f>
        <v>EMP</v>
      </c>
    </row>
    <row r="3892" spans="1:29" ht="24" customHeight="1" x14ac:dyDescent="0.25">
      <c r="A3892" t="s">
        <v>10225</v>
      </c>
      <c r="C3892">
        <v>6364</v>
      </c>
      <c r="D3892" t="s">
        <v>17074</v>
      </c>
      <c r="E3892" t="s">
        <v>886</v>
      </c>
      <c r="F3892" s="9">
        <f>Table13[[#This Row],[ToMeasure]]-Table13[[#This Row],[FromMeasure]]</f>
        <v>6.4662940000000724E-2</v>
      </c>
      <c r="G3892" s="5" t="s">
        <v>2465</v>
      </c>
      <c r="H3892" s="35">
        <v>5.0217066499999996</v>
      </c>
      <c r="I3892" s="56"/>
      <c r="J3892" t="s">
        <v>9236</v>
      </c>
      <c r="K3892" s="58" t="s">
        <v>203</v>
      </c>
      <c r="L3892" s="35">
        <v>5.0863695900000003</v>
      </c>
      <c r="M3892" s="56"/>
      <c r="N3892" t="s">
        <v>10226</v>
      </c>
      <c r="O3892" s="2">
        <v>1066</v>
      </c>
      <c r="P3892" s="2">
        <v>5041</v>
      </c>
      <c r="Q3892" s="2">
        <v>6107</v>
      </c>
      <c r="R3892" t="s">
        <v>17064</v>
      </c>
      <c r="S3892" t="s">
        <v>203</v>
      </c>
      <c r="T3892" t="s">
        <v>203</v>
      </c>
      <c r="U3892" s="2" t="s">
        <v>203</v>
      </c>
      <c r="V3892" s="2" t="s">
        <v>203</v>
      </c>
      <c r="W3892" s="8" t="s">
        <v>203</v>
      </c>
      <c r="X3892" s="2">
        <v>9594</v>
      </c>
      <c r="Y3892" s="45"/>
      <c r="AC3892" s="1" t="str">
        <f>IF(Table13[[#This Row],[TCS MP]]&gt;=Table13[[#This Row],[BMP]],IF(Table13[[#This Row],[TCS MP]]&lt;=Table13[[#This Row],[EMP]],"Good","EMP"),"BMP")</f>
        <v>EMP</v>
      </c>
    </row>
    <row r="3893" spans="1:29" ht="24" customHeight="1" x14ac:dyDescent="0.25">
      <c r="A3893" t="s">
        <v>10227</v>
      </c>
      <c r="C3893" t="s">
        <v>203</v>
      </c>
      <c r="D3893" t="s">
        <v>17074</v>
      </c>
      <c r="E3893" t="s">
        <v>10228</v>
      </c>
      <c r="F3893" s="9">
        <f>Table13[[#This Row],[ToMeasure]]-Table13[[#This Row],[FromMeasure]]</f>
        <v>2.9865869999999999E-2</v>
      </c>
      <c r="G3893" s="5" t="s">
        <v>10229</v>
      </c>
      <c r="H3893" s="35">
        <v>0</v>
      </c>
      <c r="I3893" s="56"/>
      <c r="J3893" t="s">
        <v>1201</v>
      </c>
      <c r="K3893" s="58" t="s">
        <v>203</v>
      </c>
      <c r="L3893" s="35">
        <v>2.9865869999999999E-2</v>
      </c>
      <c r="M3893" s="56"/>
      <c r="N3893" t="s">
        <v>10230</v>
      </c>
      <c r="O3893" s="2" t="s">
        <v>203</v>
      </c>
      <c r="P3893" s="2" t="s">
        <v>203</v>
      </c>
      <c r="Q3893" s="2">
        <v>3497</v>
      </c>
      <c r="R3893" t="s">
        <v>5860</v>
      </c>
      <c r="S3893" t="s">
        <v>203</v>
      </c>
      <c r="T3893" t="s">
        <v>203</v>
      </c>
      <c r="U3893" s="2" t="s">
        <v>203</v>
      </c>
      <c r="V3893" s="2" t="s">
        <v>203</v>
      </c>
      <c r="W3893" s="8" t="s">
        <v>203</v>
      </c>
      <c r="X3893" s="2">
        <v>9967</v>
      </c>
      <c r="Y3893" s="45"/>
      <c r="AC3893" s="1" t="str">
        <f>IF(Table13[[#This Row],[TCS MP]]&gt;=Table13[[#This Row],[BMP]],IF(Table13[[#This Row],[TCS MP]]&lt;=Table13[[#This Row],[EMP]],"Good","EMP"),"BMP")</f>
        <v>EMP</v>
      </c>
    </row>
    <row r="3894" spans="1:29" ht="24" customHeight="1" x14ac:dyDescent="0.25">
      <c r="A3894" t="s">
        <v>13455</v>
      </c>
      <c r="B3894" t="s">
        <v>19401</v>
      </c>
      <c r="C3894">
        <v>4554</v>
      </c>
      <c r="D3894" t="s">
        <v>17074</v>
      </c>
      <c r="E3894" t="s">
        <v>13456</v>
      </c>
      <c r="F3894" s="9">
        <f>Table13[[#This Row],[ToMeasure]]-Table13[[#This Row],[FromMeasure]]</f>
        <v>7.3914929999999934E-2</v>
      </c>
      <c r="G3894" s="5" t="s">
        <v>13457</v>
      </c>
      <c r="H3894" s="35">
        <v>0.52142443000000005</v>
      </c>
      <c r="I3894" s="56"/>
      <c r="J3894" t="s">
        <v>3801</v>
      </c>
      <c r="K3894" s="58" t="s">
        <v>203</v>
      </c>
      <c r="L3894" s="35">
        <v>0.59533935999999998</v>
      </c>
      <c r="M3894" s="56"/>
      <c r="N3894" t="s">
        <v>6807</v>
      </c>
      <c r="O3894" s="2">
        <v>1350</v>
      </c>
      <c r="P3894" s="2">
        <v>1244</v>
      </c>
      <c r="Q3894" s="2">
        <v>2594</v>
      </c>
      <c r="R3894" t="s">
        <v>13458</v>
      </c>
      <c r="S3894">
        <v>10</v>
      </c>
      <c r="T3894">
        <v>52</v>
      </c>
      <c r="U3894" s="2">
        <v>250</v>
      </c>
      <c r="V3894" s="2">
        <v>115</v>
      </c>
      <c r="W3894" s="8">
        <v>0.14070932922127988</v>
      </c>
      <c r="X3894" s="2">
        <v>4554</v>
      </c>
      <c r="Y3894" s="45"/>
      <c r="AC3894" s="1" t="str">
        <f>IF(Table13[[#This Row],[TCS MP]]&gt;=Table13[[#This Row],[BMP]],IF(Table13[[#This Row],[TCS MP]]&lt;=Table13[[#This Row],[EMP]],"Good","EMP"),"BMP")</f>
        <v>EMP</v>
      </c>
    </row>
    <row r="3895" spans="1:29" ht="24" customHeight="1" x14ac:dyDescent="0.25">
      <c r="A3895" t="s">
        <v>16136</v>
      </c>
      <c r="B3895" t="s">
        <v>21427</v>
      </c>
      <c r="C3895">
        <v>8713</v>
      </c>
      <c r="D3895" t="s">
        <v>17074</v>
      </c>
      <c r="E3895" t="s">
        <v>16137</v>
      </c>
      <c r="F3895" s="9">
        <f>Table13[[#This Row],[ToMeasure]]-Table13[[#This Row],[FromMeasure]]</f>
        <v>0.23638065999999999</v>
      </c>
      <c r="G3895" s="5" t="s">
        <v>13464</v>
      </c>
      <c r="H3895" s="35">
        <v>0</v>
      </c>
      <c r="I3895" s="56"/>
      <c r="J3895" t="s">
        <v>1024</v>
      </c>
      <c r="K3895" s="58" t="s">
        <v>203</v>
      </c>
      <c r="L3895" s="35">
        <v>0.23638065999999999</v>
      </c>
      <c r="M3895" s="56"/>
      <c r="N3895" t="s">
        <v>13463</v>
      </c>
      <c r="O3895" s="2">
        <v>0</v>
      </c>
      <c r="P3895" s="2">
        <v>384</v>
      </c>
      <c r="Q3895" s="2">
        <v>384</v>
      </c>
      <c r="R3895" t="s">
        <v>16138</v>
      </c>
      <c r="S3895">
        <v>18</v>
      </c>
      <c r="T3895" t="s">
        <v>203</v>
      </c>
      <c r="U3895" s="2">
        <v>14</v>
      </c>
      <c r="V3895" s="2">
        <v>9</v>
      </c>
      <c r="W3895" s="8">
        <v>5.9895833333333336E-2</v>
      </c>
      <c r="X3895" s="2">
        <v>595</v>
      </c>
      <c r="Y3895" s="45"/>
      <c r="AC3895" s="1" t="str">
        <f>IF(Table13[[#This Row],[TCS MP]]&gt;=Table13[[#This Row],[BMP]],IF(Table13[[#This Row],[TCS MP]]&lt;=Table13[[#This Row],[EMP]],"Good","EMP"),"BMP")</f>
        <v>EMP</v>
      </c>
    </row>
    <row r="3896" spans="1:29" ht="24" customHeight="1" x14ac:dyDescent="0.25">
      <c r="A3896" t="s">
        <v>14014</v>
      </c>
      <c r="B3896" t="s">
        <v>21425</v>
      </c>
      <c r="C3896">
        <v>8711</v>
      </c>
      <c r="D3896" t="s">
        <v>17074</v>
      </c>
      <c r="E3896" t="s">
        <v>14015</v>
      </c>
      <c r="F3896" s="9">
        <f>Table13[[#This Row],[ToMeasure]]-Table13[[#This Row],[FromMeasure]]</f>
        <v>0.31679449999999998</v>
      </c>
      <c r="G3896" s="5" t="s">
        <v>10234</v>
      </c>
      <c r="H3896" s="35">
        <v>0</v>
      </c>
      <c r="I3896" s="56"/>
      <c r="J3896" t="s">
        <v>10235</v>
      </c>
      <c r="K3896" s="58" t="s">
        <v>203</v>
      </c>
      <c r="L3896" s="35">
        <v>0.31679449999999998</v>
      </c>
      <c r="M3896" s="56"/>
      <c r="N3896" t="s">
        <v>10233</v>
      </c>
      <c r="O3896" s="2">
        <v>450</v>
      </c>
      <c r="P3896" s="2">
        <v>0</v>
      </c>
      <c r="Q3896" s="2">
        <v>450</v>
      </c>
      <c r="R3896" t="s">
        <v>14016</v>
      </c>
      <c r="S3896">
        <v>16</v>
      </c>
      <c r="T3896" t="s">
        <v>203</v>
      </c>
      <c r="U3896" s="2">
        <v>18</v>
      </c>
      <c r="V3896" s="2">
        <v>14</v>
      </c>
      <c r="W3896" s="8">
        <v>7.1111111111111111E-2</v>
      </c>
      <c r="X3896" s="2">
        <v>697</v>
      </c>
      <c r="Y3896" s="45"/>
      <c r="AC3896" s="1" t="str">
        <f>IF(Table13[[#This Row],[TCS MP]]&gt;=Table13[[#This Row],[BMP]],IF(Table13[[#This Row],[TCS MP]]&lt;=Table13[[#This Row],[EMP]],"Good","EMP"),"BMP")</f>
        <v>EMP</v>
      </c>
    </row>
    <row r="3897" spans="1:29" ht="24" customHeight="1" x14ac:dyDescent="0.25">
      <c r="A3897" t="s">
        <v>13461</v>
      </c>
      <c r="B3897" t="s">
        <v>21428</v>
      </c>
      <c r="C3897">
        <v>8714</v>
      </c>
      <c r="D3897" t="s">
        <v>17074</v>
      </c>
      <c r="E3897" t="s">
        <v>13462</v>
      </c>
      <c r="F3897" s="9">
        <f>Table13[[#This Row],[ToMeasure]]-Table13[[#This Row],[FromMeasure]]</f>
        <v>0.31904933000000002</v>
      </c>
      <c r="G3897" s="5" t="s">
        <v>13463</v>
      </c>
      <c r="H3897" s="35">
        <v>0</v>
      </c>
      <c r="I3897" s="56"/>
      <c r="J3897" t="s">
        <v>13464</v>
      </c>
      <c r="K3897" s="58" t="s">
        <v>203</v>
      </c>
      <c r="L3897" s="35">
        <v>0.31904933000000002</v>
      </c>
      <c r="M3897" s="56"/>
      <c r="N3897" t="s">
        <v>1024</v>
      </c>
      <c r="O3897" s="2">
        <v>0</v>
      </c>
      <c r="P3897" s="2">
        <v>426</v>
      </c>
      <c r="Q3897" s="2">
        <v>426</v>
      </c>
      <c r="R3897" t="s">
        <v>13465</v>
      </c>
      <c r="S3897">
        <v>12</v>
      </c>
      <c r="T3897" t="s">
        <v>203</v>
      </c>
      <c r="U3897" s="2">
        <v>18</v>
      </c>
      <c r="V3897" s="2">
        <v>14</v>
      </c>
      <c r="W3897" s="8">
        <v>7.5117370892018781E-2</v>
      </c>
      <c r="X3897" s="2">
        <v>660</v>
      </c>
      <c r="Y3897" s="45"/>
      <c r="AC3897" s="1" t="str">
        <f>IF(Table13[[#This Row],[TCS MP]]&gt;=Table13[[#This Row],[BMP]],IF(Table13[[#This Row],[TCS MP]]&lt;=Table13[[#This Row],[EMP]],"Good","EMP"),"BMP")</f>
        <v>EMP</v>
      </c>
    </row>
    <row r="3898" spans="1:29" ht="24" customHeight="1" x14ac:dyDescent="0.25">
      <c r="A3898" t="s">
        <v>10231</v>
      </c>
      <c r="B3898" t="s">
        <v>21426</v>
      </c>
      <c r="C3898">
        <v>8712</v>
      </c>
      <c r="D3898" t="s">
        <v>17074</v>
      </c>
      <c r="E3898" t="s">
        <v>10232</v>
      </c>
      <c r="F3898" s="9">
        <f>Table13[[#This Row],[ToMeasure]]-Table13[[#This Row],[FromMeasure]]</f>
        <v>0.27389121</v>
      </c>
      <c r="G3898" s="5" t="s">
        <v>10233</v>
      </c>
      <c r="H3898" s="35">
        <v>0</v>
      </c>
      <c r="I3898" s="56"/>
      <c r="J3898" t="s">
        <v>10234</v>
      </c>
      <c r="K3898" s="58" t="s">
        <v>203</v>
      </c>
      <c r="L3898" s="35">
        <v>0.27389121</v>
      </c>
      <c r="M3898" s="56"/>
      <c r="N3898" t="s">
        <v>10235</v>
      </c>
      <c r="O3898" s="2">
        <v>421</v>
      </c>
      <c r="P3898" s="2">
        <v>0</v>
      </c>
      <c r="Q3898" s="2">
        <v>421</v>
      </c>
      <c r="R3898" t="s">
        <v>10236</v>
      </c>
      <c r="S3898">
        <v>19</v>
      </c>
      <c r="T3898" t="s">
        <v>203</v>
      </c>
      <c r="U3898" s="2">
        <v>15</v>
      </c>
      <c r="V3898" s="2">
        <v>11</v>
      </c>
      <c r="W3898" s="8">
        <v>6.1757719714964368E-2</v>
      </c>
      <c r="X3898" s="2">
        <v>652</v>
      </c>
      <c r="Y3898" s="45"/>
      <c r="AC3898" s="1" t="str">
        <f>IF(Table13[[#This Row],[TCS MP]]&gt;=Table13[[#This Row],[BMP]],IF(Table13[[#This Row],[TCS MP]]&lt;=Table13[[#This Row],[EMP]],"Good","EMP"),"BMP")</f>
        <v>EMP</v>
      </c>
    </row>
    <row r="3899" spans="1:29" ht="24" customHeight="1" x14ac:dyDescent="0.25">
      <c r="A3899" t="s">
        <v>14017</v>
      </c>
      <c r="B3899" t="s">
        <v>21031</v>
      </c>
      <c r="C3899">
        <v>7682</v>
      </c>
      <c r="D3899" t="s">
        <v>17074</v>
      </c>
      <c r="E3899" t="s">
        <v>14018</v>
      </c>
      <c r="F3899" s="9">
        <f>Table13[[#This Row],[ToMeasure]]-Table13[[#This Row],[FromMeasure]]</f>
        <v>1.1657640000000025E-2</v>
      </c>
      <c r="G3899" s="5" t="s">
        <v>10240</v>
      </c>
      <c r="H3899" s="35">
        <v>0.25499739999999999</v>
      </c>
      <c r="I3899" s="56"/>
      <c r="J3899" t="s">
        <v>6468</v>
      </c>
      <c r="K3899" s="58" t="s">
        <v>203</v>
      </c>
      <c r="L3899" s="35">
        <v>0.26665504000000001</v>
      </c>
      <c r="M3899" s="56"/>
      <c r="N3899" t="s">
        <v>13093</v>
      </c>
      <c r="O3899" s="2">
        <v>4533</v>
      </c>
      <c r="P3899" s="2">
        <v>0</v>
      </c>
      <c r="Q3899" s="2">
        <v>4533</v>
      </c>
      <c r="R3899" t="s">
        <v>10739</v>
      </c>
      <c r="S3899">
        <v>11</v>
      </c>
      <c r="T3899" t="s">
        <v>203</v>
      </c>
      <c r="U3899" s="2">
        <v>126</v>
      </c>
      <c r="V3899" s="2">
        <v>493</v>
      </c>
      <c r="W3899" s="8">
        <v>0.13655415839399956</v>
      </c>
      <c r="X3899" s="2">
        <v>6009</v>
      </c>
      <c r="Y3899" s="45"/>
      <c r="AC3899" s="1" t="str">
        <f>IF(Table13[[#This Row],[TCS MP]]&gt;=Table13[[#This Row],[BMP]],IF(Table13[[#This Row],[TCS MP]]&lt;=Table13[[#This Row],[EMP]],"Good","EMP"),"BMP")</f>
        <v>EMP</v>
      </c>
    </row>
    <row r="3900" spans="1:29" ht="24" customHeight="1" x14ac:dyDescent="0.25">
      <c r="A3900" t="s">
        <v>14019</v>
      </c>
      <c r="B3900" t="s">
        <v>20974</v>
      </c>
      <c r="C3900">
        <v>7538</v>
      </c>
      <c r="D3900" t="s">
        <v>17074</v>
      </c>
      <c r="E3900" t="s">
        <v>3062</v>
      </c>
      <c r="F3900" s="9">
        <f>Table13[[#This Row],[ToMeasure]]-Table13[[#This Row],[FromMeasure]]</f>
        <v>0.61673761000000005</v>
      </c>
      <c r="G3900" s="5" t="s">
        <v>3060</v>
      </c>
      <c r="H3900" s="35">
        <v>0</v>
      </c>
      <c r="I3900" s="56"/>
      <c r="J3900" t="s">
        <v>3059</v>
      </c>
      <c r="K3900" s="58" t="s">
        <v>203</v>
      </c>
      <c r="L3900" s="35">
        <v>0.61673761000000005</v>
      </c>
      <c r="M3900" s="56"/>
      <c r="N3900" t="s">
        <v>3070</v>
      </c>
      <c r="O3900" s="2">
        <v>15538</v>
      </c>
      <c r="P3900" s="2">
        <v>0</v>
      </c>
      <c r="Q3900" s="2">
        <v>15538</v>
      </c>
      <c r="R3900" t="s">
        <v>14020</v>
      </c>
      <c r="S3900">
        <v>10</v>
      </c>
      <c r="T3900" t="s">
        <v>203</v>
      </c>
      <c r="U3900" s="2" t="s">
        <v>203</v>
      </c>
      <c r="V3900" s="2" t="s">
        <v>203</v>
      </c>
      <c r="W3900" s="8" t="s">
        <v>203</v>
      </c>
      <c r="X3900" s="2">
        <v>20596</v>
      </c>
      <c r="Y3900" s="45"/>
      <c r="AC3900" s="1" t="str">
        <f>IF(Table13[[#This Row],[TCS MP]]&gt;=Table13[[#This Row],[BMP]],IF(Table13[[#This Row],[TCS MP]]&lt;=Table13[[#This Row],[EMP]],"Good","EMP"),"BMP")</f>
        <v>EMP</v>
      </c>
    </row>
    <row r="3901" spans="1:29" ht="24" customHeight="1" x14ac:dyDescent="0.25">
      <c r="A3901" t="s">
        <v>10242</v>
      </c>
      <c r="B3901" t="s">
        <v>20973</v>
      </c>
      <c r="C3901">
        <v>7537</v>
      </c>
      <c r="D3901" t="s">
        <v>17074</v>
      </c>
      <c r="E3901" t="s">
        <v>10243</v>
      </c>
      <c r="F3901" s="9">
        <f>Table13[[#This Row],[ToMeasure]]-Table13[[#This Row],[FromMeasure]]</f>
        <v>0.14754818</v>
      </c>
      <c r="G3901" s="5" t="s">
        <v>10244</v>
      </c>
      <c r="H3901" s="35">
        <v>0</v>
      </c>
      <c r="I3901" s="56"/>
      <c r="J3901" t="s">
        <v>5488</v>
      </c>
      <c r="K3901" s="58" t="s">
        <v>203</v>
      </c>
      <c r="L3901" s="35">
        <v>0.14754818</v>
      </c>
      <c r="M3901" s="56"/>
      <c r="N3901" t="s">
        <v>3060</v>
      </c>
      <c r="O3901" s="2">
        <v>7602</v>
      </c>
      <c r="P3901" s="2">
        <v>0</v>
      </c>
      <c r="Q3901" s="2">
        <v>7602</v>
      </c>
      <c r="R3901" t="s">
        <v>10245</v>
      </c>
      <c r="S3901">
        <v>7</v>
      </c>
      <c r="T3901" t="s">
        <v>203</v>
      </c>
      <c r="U3901" s="2">
        <v>232</v>
      </c>
      <c r="V3901" s="2">
        <v>901</v>
      </c>
      <c r="W3901" s="8">
        <v>0.1490397263877927</v>
      </c>
      <c r="X3901" s="2">
        <v>10077</v>
      </c>
      <c r="Y3901" s="45"/>
      <c r="AC3901" s="1" t="str">
        <f>IF(Table13[[#This Row],[TCS MP]]&gt;=Table13[[#This Row],[BMP]],IF(Table13[[#This Row],[TCS MP]]&lt;=Table13[[#This Row],[EMP]],"Good","EMP"),"BMP")</f>
        <v>EMP</v>
      </c>
    </row>
    <row r="3902" spans="1:29" ht="24" customHeight="1" x14ac:dyDescent="0.25">
      <c r="A3902" t="s">
        <v>13467</v>
      </c>
      <c r="B3902" t="s">
        <v>21433</v>
      </c>
      <c r="C3902">
        <v>8800</v>
      </c>
      <c r="D3902" t="s">
        <v>17074</v>
      </c>
      <c r="E3902" t="s">
        <v>13468</v>
      </c>
      <c r="F3902" s="9">
        <f>Table13[[#This Row],[ToMeasure]]-Table13[[#This Row],[FromMeasure]]</f>
        <v>7.5054219999999283E-2</v>
      </c>
      <c r="G3902" s="5" t="s">
        <v>13469</v>
      </c>
      <c r="H3902" s="35">
        <v>4.9723096800000004</v>
      </c>
      <c r="I3902" s="56"/>
      <c r="J3902" t="s">
        <v>13470</v>
      </c>
      <c r="K3902" s="58" t="s">
        <v>203</v>
      </c>
      <c r="L3902" s="35">
        <v>5.0473638999999997</v>
      </c>
      <c r="M3902" s="56"/>
      <c r="N3902" t="s">
        <v>10278</v>
      </c>
      <c r="O3902" s="2">
        <v>529</v>
      </c>
      <c r="P3902" s="2">
        <v>41</v>
      </c>
      <c r="Q3902" s="2">
        <v>570</v>
      </c>
      <c r="R3902" t="s">
        <v>13471</v>
      </c>
      <c r="S3902">
        <v>14</v>
      </c>
      <c r="T3902">
        <v>97</v>
      </c>
      <c r="U3902" s="2">
        <v>29</v>
      </c>
      <c r="V3902" s="2">
        <v>93</v>
      </c>
      <c r="W3902" s="8">
        <v>0.21403508771929824</v>
      </c>
      <c r="X3902" s="2">
        <v>882</v>
      </c>
      <c r="Y3902" s="45"/>
      <c r="AC3902" s="1" t="str">
        <f>IF(Table13[[#This Row],[TCS MP]]&gt;=Table13[[#This Row],[BMP]],IF(Table13[[#This Row],[TCS MP]]&lt;=Table13[[#This Row],[EMP]],"Good","EMP"),"BMP")</f>
        <v>EMP</v>
      </c>
    </row>
    <row r="3903" spans="1:29" ht="24" customHeight="1" x14ac:dyDescent="0.25">
      <c r="A3903" t="s">
        <v>16139</v>
      </c>
      <c r="B3903" t="s">
        <v>18786</v>
      </c>
      <c r="C3903">
        <v>3430</v>
      </c>
      <c r="D3903" t="s">
        <v>17074</v>
      </c>
      <c r="E3903" t="s">
        <v>542</v>
      </c>
      <c r="F3903" s="9">
        <f>Table13[[#This Row],[ToMeasure]]-Table13[[#This Row],[FromMeasure]]</f>
        <v>0.58267972999999995</v>
      </c>
      <c r="G3903" s="5" t="s">
        <v>298</v>
      </c>
      <c r="H3903" s="35">
        <v>0.23159182</v>
      </c>
      <c r="I3903" s="56"/>
      <c r="J3903" t="s">
        <v>2504</v>
      </c>
      <c r="K3903" s="58" t="s">
        <v>203</v>
      </c>
      <c r="L3903" s="35">
        <v>0.81427154999999996</v>
      </c>
      <c r="M3903" s="56"/>
      <c r="N3903" t="s">
        <v>2507</v>
      </c>
      <c r="O3903" s="2">
        <v>1133</v>
      </c>
      <c r="P3903" s="2">
        <v>0</v>
      </c>
      <c r="Q3903" s="2">
        <v>1133</v>
      </c>
      <c r="R3903" t="s">
        <v>16140</v>
      </c>
      <c r="S3903">
        <v>14</v>
      </c>
      <c r="T3903">
        <v>59</v>
      </c>
      <c r="U3903" s="2">
        <v>72</v>
      </c>
      <c r="V3903" s="2">
        <v>181</v>
      </c>
      <c r="W3903" s="8">
        <v>0.22330097087378642</v>
      </c>
      <c r="X3903" s="2">
        <v>1791</v>
      </c>
      <c r="Y3903" s="45"/>
      <c r="AC3903" s="1" t="str">
        <f>IF(Table13[[#This Row],[TCS MP]]&gt;=Table13[[#This Row],[BMP]],IF(Table13[[#This Row],[TCS MP]]&lt;=Table13[[#This Row],[EMP]],"Good","EMP"),"BMP")</f>
        <v>EMP</v>
      </c>
    </row>
    <row r="3904" spans="1:29" ht="24" customHeight="1" x14ac:dyDescent="0.25">
      <c r="A3904" t="s">
        <v>16152</v>
      </c>
      <c r="B3904" t="s">
        <v>20706</v>
      </c>
      <c r="C3904">
        <v>7094</v>
      </c>
      <c r="D3904" t="s">
        <v>17074</v>
      </c>
      <c r="E3904" t="s">
        <v>542</v>
      </c>
      <c r="F3904" s="9">
        <f>Table13[[#This Row],[ToMeasure]]-Table13[[#This Row],[FromMeasure]]</f>
        <v>7.7602020000000493E-2</v>
      </c>
      <c r="G3904" s="5" t="s">
        <v>298</v>
      </c>
      <c r="H3904" s="35">
        <v>118.16730389</v>
      </c>
      <c r="I3904" s="56"/>
      <c r="J3904" t="s">
        <v>2621</v>
      </c>
      <c r="K3904" s="58" t="s">
        <v>203</v>
      </c>
      <c r="L3904" s="35">
        <v>118.24490591</v>
      </c>
      <c r="M3904" s="56"/>
      <c r="N3904" t="s">
        <v>2624</v>
      </c>
      <c r="O3904" s="2">
        <v>18492</v>
      </c>
      <c r="P3904" s="2">
        <v>27362</v>
      </c>
      <c r="Q3904" s="2">
        <v>45854</v>
      </c>
      <c r="R3904" t="s">
        <v>16153</v>
      </c>
      <c r="S3904">
        <v>7</v>
      </c>
      <c r="T3904">
        <v>53</v>
      </c>
      <c r="U3904" s="2">
        <v>3132</v>
      </c>
      <c r="V3904" s="2">
        <v>2505</v>
      </c>
      <c r="W3904" s="8">
        <v>0.12293365900466699</v>
      </c>
      <c r="X3904" s="2">
        <v>72176</v>
      </c>
      <c r="Y3904" s="45"/>
      <c r="AC3904" s="1" t="str">
        <f>IF(Table13[[#This Row],[TCS MP]]&gt;=Table13[[#This Row],[BMP]],IF(Table13[[#This Row],[TCS MP]]&lt;=Table13[[#This Row],[EMP]],"Good","EMP"),"BMP")</f>
        <v>EMP</v>
      </c>
    </row>
    <row r="3905" spans="1:29" ht="24" customHeight="1" x14ac:dyDescent="0.25">
      <c r="A3905" t="s">
        <v>13486</v>
      </c>
      <c r="B3905" t="s">
        <v>19009</v>
      </c>
      <c r="C3905">
        <v>3930</v>
      </c>
      <c r="D3905" t="s">
        <v>17074</v>
      </c>
      <c r="E3905" t="s">
        <v>542</v>
      </c>
      <c r="F3905" s="9">
        <f>Table13[[#This Row],[ToMeasure]]-Table13[[#This Row],[FromMeasure]]</f>
        <v>0.62347004999998035</v>
      </c>
      <c r="G3905" s="5" t="s">
        <v>298</v>
      </c>
      <c r="H3905" s="35">
        <v>140.15806703000001</v>
      </c>
      <c r="I3905" s="56"/>
      <c r="J3905" t="s">
        <v>156</v>
      </c>
      <c r="K3905" s="58" t="s">
        <v>203</v>
      </c>
      <c r="L3905" s="35">
        <v>140.78153707999999</v>
      </c>
      <c r="M3905" s="56"/>
      <c r="N3905" t="s">
        <v>2642</v>
      </c>
      <c r="O3905" s="2">
        <v>52917</v>
      </c>
      <c r="P3905" s="2">
        <v>0</v>
      </c>
      <c r="Q3905" s="2">
        <v>52917</v>
      </c>
      <c r="R3905" t="s">
        <v>13487</v>
      </c>
      <c r="S3905">
        <v>9</v>
      </c>
      <c r="T3905">
        <v>63</v>
      </c>
      <c r="U3905" s="2">
        <v>4104</v>
      </c>
      <c r="V3905" s="2">
        <v>10948</v>
      </c>
      <c r="W3905" s="8">
        <v>0.28444545231211144</v>
      </c>
      <c r="X3905" s="2">
        <v>83293</v>
      </c>
      <c r="Y3905" s="45"/>
      <c r="AC3905" s="1" t="str">
        <f>IF(Table13[[#This Row],[TCS MP]]&gt;=Table13[[#This Row],[BMP]],IF(Table13[[#This Row],[TCS MP]]&lt;=Table13[[#This Row],[EMP]],"Good","EMP"),"BMP")</f>
        <v>EMP</v>
      </c>
    </row>
    <row r="3906" spans="1:29" ht="24" customHeight="1" x14ac:dyDescent="0.25">
      <c r="A3906" t="s">
        <v>13501</v>
      </c>
      <c r="B3906" t="s">
        <v>18789</v>
      </c>
      <c r="C3906">
        <v>3433</v>
      </c>
      <c r="D3906" t="s">
        <v>17074</v>
      </c>
      <c r="E3906" t="s">
        <v>2699</v>
      </c>
      <c r="F3906" s="9">
        <f>Table13[[#This Row],[ToMeasure]]-Table13[[#This Row],[FromMeasure]]</f>
        <v>0.57557864999999997</v>
      </c>
      <c r="G3906" s="5" t="s">
        <v>3074</v>
      </c>
      <c r="H3906" s="35">
        <v>6.7085900000000004E-3</v>
      </c>
      <c r="I3906" s="56"/>
      <c r="J3906" t="s">
        <v>11362</v>
      </c>
      <c r="K3906" s="58" t="s">
        <v>203</v>
      </c>
      <c r="L3906" s="35">
        <v>0.58228723999999998</v>
      </c>
      <c r="M3906" s="56"/>
      <c r="N3906" t="s">
        <v>11362</v>
      </c>
      <c r="O3906" s="2">
        <v>903</v>
      </c>
      <c r="P3906" s="2">
        <v>0</v>
      </c>
      <c r="Q3906" s="2">
        <v>903</v>
      </c>
      <c r="R3906" t="s">
        <v>11363</v>
      </c>
      <c r="S3906">
        <v>14</v>
      </c>
      <c r="T3906" t="s">
        <v>203</v>
      </c>
      <c r="U3906" s="2">
        <v>49</v>
      </c>
      <c r="V3906" s="2">
        <v>151</v>
      </c>
      <c r="W3906" s="8">
        <v>0.22148394241417496</v>
      </c>
      <c r="X3906" s="2">
        <v>1427</v>
      </c>
      <c r="Y3906" s="45"/>
      <c r="AC3906" s="1" t="str">
        <f>IF(Table13[[#This Row],[TCS MP]]&gt;=Table13[[#This Row],[BMP]],IF(Table13[[#This Row],[TCS MP]]&lt;=Table13[[#This Row],[EMP]],"Good","EMP"),"BMP")</f>
        <v>EMP</v>
      </c>
    </row>
    <row r="3907" spans="1:29" ht="24" customHeight="1" x14ac:dyDescent="0.25">
      <c r="A3907" t="s">
        <v>16318</v>
      </c>
      <c r="B3907" t="s">
        <v>19010</v>
      </c>
      <c r="C3907">
        <v>3936</v>
      </c>
      <c r="D3907" t="s">
        <v>17074</v>
      </c>
      <c r="E3907" t="s">
        <v>2699</v>
      </c>
      <c r="F3907" s="9">
        <f>Table13[[#This Row],[ToMeasure]]-Table13[[#This Row],[FromMeasure]]</f>
        <v>0.45478441000000203</v>
      </c>
      <c r="G3907" s="5" t="s">
        <v>3074</v>
      </c>
      <c r="H3907" s="35">
        <v>140.1478778</v>
      </c>
      <c r="I3907" s="56"/>
      <c r="J3907" t="s">
        <v>647</v>
      </c>
      <c r="K3907" s="58" t="s">
        <v>203</v>
      </c>
      <c r="L3907" s="35">
        <v>140.60266221000001</v>
      </c>
      <c r="M3907" s="56"/>
      <c r="N3907" t="s">
        <v>1921</v>
      </c>
      <c r="O3907" s="2">
        <v>58104</v>
      </c>
      <c r="P3907" s="2">
        <v>0</v>
      </c>
      <c r="Q3907" s="2">
        <v>58104</v>
      </c>
      <c r="R3907" t="s">
        <v>16319</v>
      </c>
      <c r="S3907">
        <v>9</v>
      </c>
      <c r="T3907" t="s">
        <v>203</v>
      </c>
      <c r="U3907" s="2">
        <v>4618</v>
      </c>
      <c r="V3907" s="2">
        <v>760</v>
      </c>
      <c r="W3907" s="8">
        <v>9.2558171554454088E-2</v>
      </c>
      <c r="X3907" s="2">
        <v>91458</v>
      </c>
      <c r="Y3907" s="45"/>
      <c r="AC3907" s="1" t="str">
        <f>IF(Table13[[#This Row],[TCS MP]]&gt;=Table13[[#This Row],[BMP]],IF(Table13[[#This Row],[TCS MP]]&lt;=Table13[[#This Row],[EMP]],"Good","EMP"),"BMP")</f>
        <v>EMP</v>
      </c>
    </row>
    <row r="3908" spans="1:29" ht="24" customHeight="1" x14ac:dyDescent="0.25">
      <c r="A3908" t="s">
        <v>14049</v>
      </c>
      <c r="C3908" t="s">
        <v>203</v>
      </c>
      <c r="D3908" t="s">
        <v>17074</v>
      </c>
      <c r="E3908" t="s">
        <v>14050</v>
      </c>
      <c r="F3908" s="9">
        <f>Table13[[#This Row],[ToMeasure]]-Table13[[#This Row],[FromMeasure]]</f>
        <v>4.811936E-2</v>
      </c>
      <c r="G3908" s="5" t="s">
        <v>14051</v>
      </c>
      <c r="H3908" s="35">
        <v>0</v>
      </c>
      <c r="I3908" s="56"/>
      <c r="J3908" t="s">
        <v>298</v>
      </c>
      <c r="K3908" s="58" t="s">
        <v>203</v>
      </c>
      <c r="L3908" s="35">
        <v>4.811936E-2</v>
      </c>
      <c r="M3908" s="56"/>
      <c r="N3908" t="s">
        <v>1061</v>
      </c>
      <c r="O3908" s="2" t="s">
        <v>203</v>
      </c>
      <c r="P3908" s="2" t="s">
        <v>203</v>
      </c>
      <c r="Q3908" s="2">
        <v>1616</v>
      </c>
      <c r="R3908" t="s">
        <v>3158</v>
      </c>
      <c r="S3908" t="s">
        <v>203</v>
      </c>
      <c r="T3908" t="s">
        <v>203</v>
      </c>
      <c r="U3908" s="2" t="s">
        <v>203</v>
      </c>
      <c r="V3908" s="2" t="s">
        <v>203</v>
      </c>
      <c r="W3908" s="8" t="s">
        <v>203</v>
      </c>
      <c r="X3908" s="2">
        <v>2988</v>
      </c>
      <c r="Y3908" s="45"/>
      <c r="AC3908" s="1" t="str">
        <f>IF(Table13[[#This Row],[TCS MP]]&gt;=Table13[[#This Row],[BMP]],IF(Table13[[#This Row],[TCS MP]]&lt;=Table13[[#This Row],[EMP]],"Good","EMP"),"BMP")</f>
        <v>EMP</v>
      </c>
    </row>
    <row r="3909" spans="1:29" ht="24" customHeight="1" x14ac:dyDescent="0.25">
      <c r="A3909" t="s">
        <v>13502</v>
      </c>
      <c r="C3909" t="s">
        <v>203</v>
      </c>
      <c r="D3909" t="s">
        <v>17074</v>
      </c>
      <c r="E3909" t="s">
        <v>13503</v>
      </c>
      <c r="F3909" s="9">
        <f>Table13[[#This Row],[ToMeasure]]-Table13[[#This Row],[FromMeasure]]</f>
        <v>5.9170229999999997E-2</v>
      </c>
      <c r="G3909" s="5" t="s">
        <v>13504</v>
      </c>
      <c r="H3909" s="35">
        <v>0</v>
      </c>
      <c r="I3909" s="56"/>
      <c r="J3909" t="s">
        <v>13505</v>
      </c>
      <c r="K3909" s="58" t="s">
        <v>203</v>
      </c>
      <c r="L3909" s="35">
        <v>5.9170229999999997E-2</v>
      </c>
      <c r="M3909" s="56"/>
      <c r="N3909" t="s">
        <v>13506</v>
      </c>
      <c r="O3909" s="2" t="s">
        <v>203</v>
      </c>
      <c r="P3909" s="2" t="s">
        <v>203</v>
      </c>
      <c r="Q3909" s="2">
        <v>3271</v>
      </c>
      <c r="R3909" t="s">
        <v>13507</v>
      </c>
      <c r="S3909" t="s">
        <v>203</v>
      </c>
      <c r="T3909" t="s">
        <v>203</v>
      </c>
      <c r="U3909" s="2" t="s">
        <v>203</v>
      </c>
      <c r="V3909" s="2" t="s">
        <v>203</v>
      </c>
      <c r="W3909" s="8" t="s">
        <v>203</v>
      </c>
      <c r="X3909" s="2">
        <v>4656</v>
      </c>
      <c r="Y3909" s="45"/>
      <c r="AC3909" s="1" t="str">
        <f>IF(Table13[[#This Row],[TCS MP]]&gt;=Table13[[#This Row],[BMP]],IF(Table13[[#This Row],[TCS MP]]&lt;=Table13[[#This Row],[EMP]],"Good","EMP"),"BMP")</f>
        <v>EMP</v>
      </c>
    </row>
    <row r="3910" spans="1:29" ht="24" customHeight="1" x14ac:dyDescent="0.25">
      <c r="A3910" t="s">
        <v>13508</v>
      </c>
      <c r="C3910" t="s">
        <v>203</v>
      </c>
      <c r="D3910" t="s">
        <v>17074</v>
      </c>
      <c r="E3910" t="s">
        <v>13509</v>
      </c>
      <c r="F3910" s="9">
        <f>Table13[[#This Row],[ToMeasure]]-Table13[[#This Row],[FromMeasure]]</f>
        <v>4.8509139999999999E-2</v>
      </c>
      <c r="G3910" s="5" t="s">
        <v>13510</v>
      </c>
      <c r="H3910" s="35">
        <v>0</v>
      </c>
      <c r="I3910" s="56"/>
      <c r="J3910" t="s">
        <v>13511</v>
      </c>
      <c r="K3910" s="58" t="s">
        <v>203</v>
      </c>
      <c r="L3910" s="35">
        <v>4.8509139999999999E-2</v>
      </c>
      <c r="M3910" s="56"/>
      <c r="N3910" t="s">
        <v>13512</v>
      </c>
      <c r="O3910" s="2" t="s">
        <v>203</v>
      </c>
      <c r="P3910" s="2" t="s">
        <v>203</v>
      </c>
      <c r="Q3910" s="2">
        <v>3271</v>
      </c>
      <c r="R3910" t="s">
        <v>13507</v>
      </c>
      <c r="S3910" t="s">
        <v>203</v>
      </c>
      <c r="T3910" t="s">
        <v>203</v>
      </c>
      <c r="U3910" s="2" t="s">
        <v>203</v>
      </c>
      <c r="V3910" s="2" t="s">
        <v>203</v>
      </c>
      <c r="W3910" s="8" t="s">
        <v>203</v>
      </c>
      <c r="X3910" s="2">
        <v>4656</v>
      </c>
      <c r="Y3910" s="45"/>
      <c r="AC3910" s="1" t="str">
        <f>IF(Table13[[#This Row],[TCS MP]]&gt;=Table13[[#This Row],[BMP]],IF(Table13[[#This Row],[TCS MP]]&lt;=Table13[[#This Row],[EMP]],"Good","EMP"),"BMP")</f>
        <v>EMP</v>
      </c>
    </row>
    <row r="3911" spans="1:29" ht="24" customHeight="1" x14ac:dyDescent="0.25">
      <c r="A3911" t="s">
        <v>16176</v>
      </c>
      <c r="C3911" t="s">
        <v>203</v>
      </c>
      <c r="D3911" t="s">
        <v>17074</v>
      </c>
      <c r="E3911" t="s">
        <v>16177</v>
      </c>
      <c r="F3911" s="9">
        <f>Table13[[#This Row],[ToMeasure]]-Table13[[#This Row],[FromMeasure]]</f>
        <v>4.8963300000000001E-2</v>
      </c>
      <c r="G3911" s="5" t="s">
        <v>13511</v>
      </c>
      <c r="H3911" s="35">
        <v>0</v>
      </c>
      <c r="I3911" s="56"/>
      <c r="J3911" t="s">
        <v>13512</v>
      </c>
      <c r="K3911" s="58" t="s">
        <v>203</v>
      </c>
      <c r="L3911" s="35">
        <v>4.8963300000000001E-2</v>
      </c>
      <c r="M3911" s="56"/>
      <c r="N3911" t="s">
        <v>13510</v>
      </c>
      <c r="O3911" s="2" t="s">
        <v>203</v>
      </c>
      <c r="P3911" s="2" t="s">
        <v>203</v>
      </c>
      <c r="Q3911" s="2">
        <v>3229</v>
      </c>
      <c r="R3911" t="s">
        <v>14054</v>
      </c>
      <c r="S3911" t="s">
        <v>203</v>
      </c>
      <c r="T3911" t="s">
        <v>203</v>
      </c>
      <c r="U3911" s="2" t="s">
        <v>203</v>
      </c>
      <c r="V3911" s="2" t="s">
        <v>203</v>
      </c>
      <c r="W3911" s="8" t="s">
        <v>203</v>
      </c>
      <c r="X3911" s="2">
        <v>4596</v>
      </c>
      <c r="Y3911" s="45"/>
      <c r="AC3911" s="1" t="str">
        <f>IF(Table13[[#This Row],[TCS MP]]&gt;=Table13[[#This Row],[BMP]],IF(Table13[[#This Row],[TCS MP]]&lt;=Table13[[#This Row],[EMP]],"Good","EMP"),"BMP")</f>
        <v>EMP</v>
      </c>
    </row>
    <row r="3912" spans="1:29" ht="24" customHeight="1" x14ac:dyDescent="0.25">
      <c r="A3912" t="s">
        <v>14052</v>
      </c>
      <c r="C3912" t="s">
        <v>203</v>
      </c>
      <c r="D3912" t="s">
        <v>17074</v>
      </c>
      <c r="E3912" t="s">
        <v>14053</v>
      </c>
      <c r="F3912" s="9">
        <f>Table13[[#This Row],[ToMeasure]]-Table13[[#This Row],[FromMeasure]]</f>
        <v>5.6114150000000002E-2</v>
      </c>
      <c r="G3912" s="5" t="s">
        <v>13505</v>
      </c>
      <c r="H3912" s="35">
        <v>0</v>
      </c>
      <c r="I3912" s="56"/>
      <c r="J3912" t="s">
        <v>13506</v>
      </c>
      <c r="K3912" s="58" t="s">
        <v>203</v>
      </c>
      <c r="L3912" s="35">
        <v>5.6114150000000002E-2</v>
      </c>
      <c r="M3912" s="56"/>
      <c r="N3912" t="s">
        <v>13504</v>
      </c>
      <c r="O3912" s="2" t="s">
        <v>203</v>
      </c>
      <c r="P3912" s="2" t="s">
        <v>203</v>
      </c>
      <c r="Q3912" s="2">
        <v>3229</v>
      </c>
      <c r="R3912" t="s">
        <v>14054</v>
      </c>
      <c r="S3912" t="s">
        <v>203</v>
      </c>
      <c r="T3912" t="s">
        <v>203</v>
      </c>
      <c r="U3912" s="2" t="s">
        <v>203</v>
      </c>
      <c r="V3912" s="2" t="s">
        <v>203</v>
      </c>
      <c r="W3912" s="8" t="s">
        <v>203</v>
      </c>
      <c r="X3912" s="2">
        <v>4596</v>
      </c>
      <c r="Y3912" s="45"/>
      <c r="AC3912" s="1" t="str">
        <f>IF(Table13[[#This Row],[TCS MP]]&gt;=Table13[[#This Row],[BMP]],IF(Table13[[#This Row],[TCS MP]]&lt;=Table13[[#This Row],[EMP]],"Good","EMP"),"BMP")</f>
        <v>EMP</v>
      </c>
    </row>
    <row r="3913" spans="1:29" ht="24" customHeight="1" x14ac:dyDescent="0.25">
      <c r="A3913" t="s">
        <v>16320</v>
      </c>
      <c r="C3913" t="s">
        <v>203</v>
      </c>
      <c r="D3913" t="s">
        <v>17074</v>
      </c>
      <c r="E3913" t="s">
        <v>16321</v>
      </c>
      <c r="F3913" s="9">
        <f>Table13[[#This Row],[ToMeasure]]-Table13[[#This Row],[FromMeasure]]</f>
        <v>0.16565706999999999</v>
      </c>
      <c r="G3913" s="5" t="s">
        <v>16322</v>
      </c>
      <c r="H3913" s="35">
        <v>0</v>
      </c>
      <c r="I3913" s="56"/>
      <c r="J3913" t="s">
        <v>298</v>
      </c>
      <c r="K3913" s="58" t="s">
        <v>203</v>
      </c>
      <c r="L3913" s="35">
        <v>0.16565706999999999</v>
      </c>
      <c r="M3913" s="56"/>
      <c r="N3913" t="s">
        <v>16323</v>
      </c>
      <c r="O3913" s="2" t="s">
        <v>203</v>
      </c>
      <c r="P3913" s="2" t="s">
        <v>203</v>
      </c>
      <c r="Q3913" s="2" t="s">
        <v>203</v>
      </c>
      <c r="R3913" t="s">
        <v>203</v>
      </c>
      <c r="S3913" t="s">
        <v>203</v>
      </c>
      <c r="T3913" t="s">
        <v>203</v>
      </c>
      <c r="U3913" s="2" t="s">
        <v>203</v>
      </c>
      <c r="V3913" s="2" t="s">
        <v>203</v>
      </c>
      <c r="W3913" s="8" t="s">
        <v>203</v>
      </c>
      <c r="X3913" s="2" t="s">
        <v>203</v>
      </c>
      <c r="Y3913" s="45"/>
      <c r="AC3913" s="1" t="str">
        <f>IF(Table13[[#This Row],[TCS MP]]&gt;=Table13[[#This Row],[BMP]],IF(Table13[[#This Row],[TCS MP]]&lt;=Table13[[#This Row],[EMP]],"Good","EMP"),"BMP")</f>
        <v>EMP</v>
      </c>
    </row>
    <row r="3914" spans="1:29" ht="24" customHeight="1" x14ac:dyDescent="0.25">
      <c r="A3914" t="s">
        <v>14055</v>
      </c>
      <c r="C3914" t="s">
        <v>203</v>
      </c>
      <c r="D3914" t="s">
        <v>17074</v>
      </c>
      <c r="E3914" t="s">
        <v>14056</v>
      </c>
      <c r="F3914" s="9">
        <f>Table13[[#This Row],[ToMeasure]]-Table13[[#This Row],[FromMeasure]]</f>
        <v>0.17534000999999999</v>
      </c>
      <c r="G3914" s="5" t="s">
        <v>14057</v>
      </c>
      <c r="H3914" s="35">
        <v>0</v>
      </c>
      <c r="I3914" s="56"/>
      <c r="J3914" t="s">
        <v>3074</v>
      </c>
      <c r="K3914" s="58" t="s">
        <v>203</v>
      </c>
      <c r="L3914" s="35">
        <v>0.17534000999999999</v>
      </c>
      <c r="M3914" s="56"/>
      <c r="N3914" t="s">
        <v>14058</v>
      </c>
      <c r="O3914" s="2" t="s">
        <v>203</v>
      </c>
      <c r="P3914" s="2" t="s">
        <v>203</v>
      </c>
      <c r="Q3914" s="2" t="s">
        <v>203</v>
      </c>
      <c r="R3914" t="s">
        <v>203</v>
      </c>
      <c r="S3914" t="s">
        <v>203</v>
      </c>
      <c r="T3914" t="s">
        <v>203</v>
      </c>
      <c r="U3914" s="2" t="s">
        <v>203</v>
      </c>
      <c r="V3914" s="2" t="s">
        <v>203</v>
      </c>
      <c r="W3914" s="8" t="s">
        <v>203</v>
      </c>
      <c r="X3914" s="2" t="s">
        <v>203</v>
      </c>
      <c r="Y3914" s="45"/>
      <c r="AC3914" s="1" t="str">
        <f>IF(Table13[[#This Row],[TCS MP]]&gt;=Table13[[#This Row],[BMP]],IF(Table13[[#This Row],[TCS MP]]&lt;=Table13[[#This Row],[EMP]],"Good","EMP"),"BMP")</f>
        <v>EMP</v>
      </c>
    </row>
    <row r="3915" spans="1:29" ht="24" customHeight="1" x14ac:dyDescent="0.25">
      <c r="A3915" t="s">
        <v>16324</v>
      </c>
      <c r="C3915" t="s">
        <v>203</v>
      </c>
      <c r="D3915" t="s">
        <v>17074</v>
      </c>
      <c r="E3915" t="s">
        <v>16325</v>
      </c>
      <c r="F3915" s="9">
        <f>Table13[[#This Row],[ToMeasure]]-Table13[[#This Row],[FromMeasure]]</f>
        <v>0.17834532</v>
      </c>
      <c r="G3915" s="5" t="s">
        <v>16323</v>
      </c>
      <c r="H3915" s="35">
        <v>0</v>
      </c>
      <c r="I3915" s="56"/>
      <c r="J3915" t="s">
        <v>16322</v>
      </c>
      <c r="K3915" s="58" t="s">
        <v>203</v>
      </c>
      <c r="L3915" s="35">
        <v>0.17834532</v>
      </c>
      <c r="M3915" s="56"/>
      <c r="N3915" t="s">
        <v>298</v>
      </c>
      <c r="O3915" s="2" t="s">
        <v>203</v>
      </c>
      <c r="P3915" s="2" t="s">
        <v>203</v>
      </c>
      <c r="Q3915" s="2" t="s">
        <v>203</v>
      </c>
      <c r="R3915" t="s">
        <v>203</v>
      </c>
      <c r="S3915" t="s">
        <v>203</v>
      </c>
      <c r="T3915" t="s">
        <v>203</v>
      </c>
      <c r="U3915" s="2" t="s">
        <v>203</v>
      </c>
      <c r="V3915" s="2" t="s">
        <v>203</v>
      </c>
      <c r="W3915" s="8" t="s">
        <v>203</v>
      </c>
      <c r="X3915" s="2" t="s">
        <v>203</v>
      </c>
      <c r="Y3915" s="45"/>
      <c r="AC3915" s="1" t="str">
        <f>IF(Table13[[#This Row],[TCS MP]]&gt;=Table13[[#This Row],[BMP]],IF(Table13[[#This Row],[TCS MP]]&lt;=Table13[[#This Row],[EMP]],"Good","EMP"),"BMP")</f>
        <v>EMP</v>
      </c>
    </row>
    <row r="3916" spans="1:29" ht="24" customHeight="1" x14ac:dyDescent="0.25">
      <c r="A3916" t="s">
        <v>14059</v>
      </c>
      <c r="C3916" t="s">
        <v>203</v>
      </c>
      <c r="D3916" t="s">
        <v>17074</v>
      </c>
      <c r="E3916" t="s">
        <v>14060</v>
      </c>
      <c r="F3916" s="9">
        <f>Table13[[#This Row],[ToMeasure]]-Table13[[#This Row],[FromMeasure]]</f>
        <v>0.13884502000000001</v>
      </c>
      <c r="G3916" s="5" t="s">
        <v>14058</v>
      </c>
      <c r="H3916" s="35">
        <v>0</v>
      </c>
      <c r="I3916" s="56"/>
      <c r="J3916" t="s">
        <v>14057</v>
      </c>
      <c r="K3916" s="58" t="s">
        <v>203</v>
      </c>
      <c r="L3916" s="35">
        <v>0.13884502000000001</v>
      </c>
      <c r="M3916" s="56"/>
      <c r="N3916" t="s">
        <v>3074</v>
      </c>
      <c r="O3916" s="2" t="s">
        <v>203</v>
      </c>
      <c r="P3916" s="2" t="s">
        <v>203</v>
      </c>
      <c r="Q3916" s="2" t="s">
        <v>203</v>
      </c>
      <c r="R3916" t="s">
        <v>203</v>
      </c>
      <c r="S3916" t="s">
        <v>203</v>
      </c>
      <c r="T3916" t="s">
        <v>203</v>
      </c>
      <c r="U3916" s="2" t="s">
        <v>203</v>
      </c>
      <c r="V3916" s="2" t="s">
        <v>203</v>
      </c>
      <c r="W3916" s="8" t="s">
        <v>203</v>
      </c>
      <c r="X3916" s="2" t="s">
        <v>203</v>
      </c>
      <c r="Y3916" s="45"/>
      <c r="AC3916" s="1" t="str">
        <f>IF(Table13[[#This Row],[TCS MP]]&gt;=Table13[[#This Row],[BMP]],IF(Table13[[#This Row],[TCS MP]]&lt;=Table13[[#This Row],[EMP]],"Good","EMP"),"BMP")</f>
        <v>EMP</v>
      </c>
    </row>
    <row r="3917" spans="1:29" ht="24" customHeight="1" x14ac:dyDescent="0.25">
      <c r="A3917" t="s">
        <v>16178</v>
      </c>
      <c r="B3917" t="s">
        <v>21101</v>
      </c>
      <c r="C3917">
        <v>7850</v>
      </c>
      <c r="D3917" t="s">
        <v>17074</v>
      </c>
      <c r="E3917" t="s">
        <v>16179</v>
      </c>
      <c r="F3917" s="9">
        <f>Table13[[#This Row],[ToMeasure]]-Table13[[#This Row],[FromMeasure]]</f>
        <v>1.7766000000000001E-2</v>
      </c>
      <c r="G3917" s="5" t="s">
        <v>16180</v>
      </c>
      <c r="H3917" s="35">
        <v>0</v>
      </c>
      <c r="I3917" s="56"/>
      <c r="J3917" t="s">
        <v>298</v>
      </c>
      <c r="K3917" s="58" t="s">
        <v>203</v>
      </c>
      <c r="L3917" s="35">
        <v>1.7766000000000001E-2</v>
      </c>
      <c r="M3917" s="56"/>
      <c r="N3917" t="s">
        <v>2632</v>
      </c>
      <c r="O3917" s="2">
        <v>2787</v>
      </c>
      <c r="P3917" s="2">
        <v>0</v>
      </c>
      <c r="Q3917" s="2">
        <v>2787</v>
      </c>
      <c r="R3917" t="s">
        <v>16181</v>
      </c>
      <c r="S3917">
        <v>12</v>
      </c>
      <c r="T3917" t="s">
        <v>203</v>
      </c>
      <c r="U3917" s="2" t="s">
        <v>203</v>
      </c>
      <c r="V3917" s="2" t="s">
        <v>203</v>
      </c>
      <c r="W3917" s="8" t="s">
        <v>203</v>
      </c>
      <c r="X3917" s="2">
        <v>3538</v>
      </c>
      <c r="Y3917" s="45"/>
      <c r="AC3917" s="1" t="str">
        <f>IF(Table13[[#This Row],[TCS MP]]&gt;=Table13[[#This Row],[BMP]],IF(Table13[[#This Row],[TCS MP]]&lt;=Table13[[#This Row],[EMP]],"Good","EMP"),"BMP")</f>
        <v>EMP</v>
      </c>
    </row>
    <row r="3918" spans="1:29" ht="24" customHeight="1" x14ac:dyDescent="0.25">
      <c r="A3918" t="s">
        <v>16182</v>
      </c>
      <c r="B3918" t="s">
        <v>21102</v>
      </c>
      <c r="C3918">
        <v>7851</v>
      </c>
      <c r="D3918" t="s">
        <v>17074</v>
      </c>
      <c r="E3918" t="s">
        <v>16183</v>
      </c>
      <c r="F3918" s="9">
        <f>Table13[[#This Row],[ToMeasure]]-Table13[[#This Row],[FromMeasure]]</f>
        <v>2.278759E-2</v>
      </c>
      <c r="G3918" s="5" t="s">
        <v>16184</v>
      </c>
      <c r="H3918" s="35">
        <v>0</v>
      </c>
      <c r="I3918" s="56"/>
      <c r="J3918" t="s">
        <v>498</v>
      </c>
      <c r="K3918" s="58" t="s">
        <v>203</v>
      </c>
      <c r="L3918" s="35">
        <v>2.278759E-2</v>
      </c>
      <c r="M3918" s="56"/>
      <c r="N3918" t="s">
        <v>298</v>
      </c>
      <c r="O3918" s="2">
        <v>1625</v>
      </c>
      <c r="P3918" s="2">
        <v>0</v>
      </c>
      <c r="Q3918" s="2">
        <v>1625</v>
      </c>
      <c r="R3918" t="s">
        <v>16185</v>
      </c>
      <c r="S3918">
        <v>14</v>
      </c>
      <c r="T3918" t="s">
        <v>203</v>
      </c>
      <c r="U3918" s="2">
        <v>49</v>
      </c>
      <c r="V3918" s="2">
        <v>192</v>
      </c>
      <c r="W3918" s="8">
        <v>0.14830769230769231</v>
      </c>
      <c r="X3918" s="2">
        <v>2063</v>
      </c>
      <c r="Y3918" s="45"/>
      <c r="AC3918" s="1" t="str">
        <f>IF(Table13[[#This Row],[TCS MP]]&gt;=Table13[[#This Row],[BMP]],IF(Table13[[#This Row],[TCS MP]]&lt;=Table13[[#This Row],[EMP]],"Good","EMP"),"BMP")</f>
        <v>EMP</v>
      </c>
    </row>
    <row r="3919" spans="1:29" ht="24" customHeight="1" x14ac:dyDescent="0.25">
      <c r="A3919" t="s">
        <v>16186</v>
      </c>
      <c r="B3919" t="s">
        <v>21103</v>
      </c>
      <c r="C3919">
        <v>7853</v>
      </c>
      <c r="D3919" t="s">
        <v>17074</v>
      </c>
      <c r="E3919" t="s">
        <v>16187</v>
      </c>
      <c r="F3919" s="9">
        <f>Table13[[#This Row],[ToMeasure]]-Table13[[#This Row],[FromMeasure]]</f>
        <v>2.2898700000000001E-2</v>
      </c>
      <c r="G3919" s="5" t="s">
        <v>16188</v>
      </c>
      <c r="H3919" s="35">
        <v>0</v>
      </c>
      <c r="I3919" s="56"/>
      <c r="J3919" t="s">
        <v>498</v>
      </c>
      <c r="K3919" s="58" t="s">
        <v>203</v>
      </c>
      <c r="L3919" s="35">
        <v>2.2898700000000001E-2</v>
      </c>
      <c r="M3919" s="56"/>
      <c r="N3919" t="s">
        <v>3074</v>
      </c>
      <c r="O3919" s="2">
        <v>741</v>
      </c>
      <c r="P3919" s="2">
        <v>0</v>
      </c>
      <c r="Q3919" s="2">
        <v>741</v>
      </c>
      <c r="R3919" t="s">
        <v>16189</v>
      </c>
      <c r="S3919">
        <v>9</v>
      </c>
      <c r="T3919" t="s">
        <v>203</v>
      </c>
      <c r="U3919" s="2">
        <v>22</v>
      </c>
      <c r="V3919" s="2">
        <v>87</v>
      </c>
      <c r="W3919" s="8">
        <v>0.14709851551956815</v>
      </c>
      <c r="X3919" s="2">
        <v>941</v>
      </c>
      <c r="Y3919" s="45"/>
      <c r="AC3919" s="1" t="str">
        <f>IF(Table13[[#This Row],[TCS MP]]&gt;=Table13[[#This Row],[BMP]],IF(Table13[[#This Row],[TCS MP]]&lt;=Table13[[#This Row],[EMP]],"Good","EMP"),"BMP")</f>
        <v>EMP</v>
      </c>
    </row>
    <row r="3920" spans="1:29" ht="24" customHeight="1" x14ac:dyDescent="0.25">
      <c r="A3920" t="s">
        <v>16190</v>
      </c>
      <c r="C3920" t="s">
        <v>203</v>
      </c>
      <c r="D3920" t="s">
        <v>17074</v>
      </c>
      <c r="E3920" t="s">
        <v>16191</v>
      </c>
      <c r="F3920" s="9">
        <f>Table13[[#This Row],[ToMeasure]]-Table13[[#This Row],[FromMeasure]]</f>
        <v>5.40852E-2</v>
      </c>
      <c r="G3920" s="5" t="s">
        <v>203</v>
      </c>
      <c r="H3920" s="35">
        <v>0</v>
      </c>
      <c r="I3920" s="56"/>
      <c r="J3920" t="s">
        <v>203</v>
      </c>
      <c r="K3920" s="58" t="s">
        <v>203</v>
      </c>
      <c r="L3920" s="35">
        <v>5.40852E-2</v>
      </c>
      <c r="M3920" s="56"/>
      <c r="N3920" t="s">
        <v>203</v>
      </c>
      <c r="O3920" s="2" t="s">
        <v>203</v>
      </c>
      <c r="P3920" s="2" t="s">
        <v>203</v>
      </c>
      <c r="Q3920" s="2" t="s">
        <v>203</v>
      </c>
      <c r="R3920" t="s">
        <v>203</v>
      </c>
      <c r="S3920" t="s">
        <v>203</v>
      </c>
      <c r="T3920" t="s">
        <v>203</v>
      </c>
      <c r="U3920" s="2" t="s">
        <v>203</v>
      </c>
      <c r="V3920" s="2" t="s">
        <v>203</v>
      </c>
      <c r="W3920" s="8" t="s">
        <v>203</v>
      </c>
      <c r="X3920" s="2" t="s">
        <v>203</v>
      </c>
      <c r="Y3920" s="45"/>
      <c r="AC3920" s="1" t="str">
        <f>IF(Table13[[#This Row],[TCS MP]]&gt;=Table13[[#This Row],[BMP]],IF(Table13[[#This Row],[TCS MP]]&lt;=Table13[[#This Row],[EMP]],"Good","EMP"),"BMP")</f>
        <v>EMP</v>
      </c>
    </row>
    <row r="3921" spans="1:29" ht="24" customHeight="1" x14ac:dyDescent="0.25">
      <c r="A3921" t="s">
        <v>16192</v>
      </c>
      <c r="C3921" t="s">
        <v>203</v>
      </c>
      <c r="D3921" t="s">
        <v>17074</v>
      </c>
      <c r="E3921" t="s">
        <v>16193</v>
      </c>
      <c r="F3921" s="9">
        <f>Table13[[#This Row],[ToMeasure]]-Table13[[#This Row],[FromMeasure]]</f>
        <v>4.3386000000000001E-2</v>
      </c>
      <c r="G3921" s="5" t="s">
        <v>203</v>
      </c>
      <c r="H3921" s="35">
        <v>0</v>
      </c>
      <c r="I3921" s="56"/>
      <c r="J3921" t="s">
        <v>203</v>
      </c>
      <c r="K3921" s="58" t="s">
        <v>203</v>
      </c>
      <c r="L3921" s="35">
        <v>4.3386000000000001E-2</v>
      </c>
      <c r="M3921" s="56"/>
      <c r="N3921" t="s">
        <v>203</v>
      </c>
      <c r="O3921" s="2" t="s">
        <v>203</v>
      </c>
      <c r="P3921" s="2" t="s">
        <v>203</v>
      </c>
      <c r="Q3921" s="2" t="s">
        <v>203</v>
      </c>
      <c r="R3921" t="s">
        <v>203</v>
      </c>
      <c r="S3921" t="s">
        <v>203</v>
      </c>
      <c r="T3921" t="s">
        <v>203</v>
      </c>
      <c r="U3921" s="2" t="s">
        <v>203</v>
      </c>
      <c r="V3921" s="2" t="s">
        <v>203</v>
      </c>
      <c r="W3921" s="8" t="s">
        <v>203</v>
      </c>
      <c r="X3921" s="2" t="s">
        <v>203</v>
      </c>
      <c r="Y3921" s="45"/>
      <c r="AC3921" s="1" t="str">
        <f>IF(Table13[[#This Row],[TCS MP]]&gt;=Table13[[#This Row],[BMP]],IF(Table13[[#This Row],[TCS MP]]&lt;=Table13[[#This Row],[EMP]],"Good","EMP"),"BMP")</f>
        <v>EMP</v>
      </c>
    </row>
    <row r="3922" spans="1:29" ht="24" customHeight="1" x14ac:dyDescent="0.25">
      <c r="A3922" t="s">
        <v>13513</v>
      </c>
      <c r="C3922" t="s">
        <v>203</v>
      </c>
      <c r="D3922" t="s">
        <v>17074</v>
      </c>
      <c r="E3922" t="s">
        <v>13514</v>
      </c>
      <c r="F3922" s="9">
        <f>Table13[[#This Row],[ToMeasure]]-Table13[[#This Row],[FromMeasure]]</f>
        <v>3.8403600000000003E-2</v>
      </c>
      <c r="G3922" s="5" t="s">
        <v>13515</v>
      </c>
      <c r="H3922" s="35">
        <v>0</v>
      </c>
      <c r="I3922" s="56"/>
      <c r="J3922" t="s">
        <v>6155</v>
      </c>
      <c r="K3922" s="58" t="s">
        <v>203</v>
      </c>
      <c r="L3922" s="35">
        <v>3.8403600000000003E-2</v>
      </c>
      <c r="M3922" s="56"/>
      <c r="N3922" t="s">
        <v>298</v>
      </c>
      <c r="O3922" s="2" t="s">
        <v>203</v>
      </c>
      <c r="P3922" s="2" t="s">
        <v>203</v>
      </c>
      <c r="Q3922" s="2" t="s">
        <v>203</v>
      </c>
      <c r="R3922" t="s">
        <v>203</v>
      </c>
      <c r="S3922" t="s">
        <v>203</v>
      </c>
      <c r="T3922" t="s">
        <v>203</v>
      </c>
      <c r="U3922" s="2" t="s">
        <v>203</v>
      </c>
      <c r="V3922" s="2" t="s">
        <v>203</v>
      </c>
      <c r="W3922" s="8" t="s">
        <v>203</v>
      </c>
      <c r="X3922" s="2" t="s">
        <v>203</v>
      </c>
      <c r="Y3922" s="45"/>
      <c r="AC3922" s="1" t="str">
        <f>IF(Table13[[#This Row],[TCS MP]]&gt;=Table13[[#This Row],[BMP]],IF(Table13[[#This Row],[TCS MP]]&lt;=Table13[[#This Row],[EMP]],"Good","EMP"),"BMP")</f>
        <v>EMP</v>
      </c>
    </row>
    <row r="3923" spans="1:29" ht="24" customHeight="1" x14ac:dyDescent="0.25">
      <c r="A3923" t="s">
        <v>16194</v>
      </c>
      <c r="B3923" t="s">
        <v>21104</v>
      </c>
      <c r="C3923">
        <v>7854</v>
      </c>
      <c r="D3923" t="s">
        <v>17074</v>
      </c>
      <c r="E3923" t="s">
        <v>16195</v>
      </c>
      <c r="F3923" s="9">
        <f>Table13[[#This Row],[ToMeasure]]-Table13[[#This Row],[FromMeasure]]</f>
        <v>3.4352800000000003E-2</v>
      </c>
      <c r="G3923" s="5" t="s">
        <v>16196</v>
      </c>
      <c r="H3923" s="35">
        <v>0</v>
      </c>
      <c r="I3923" s="56"/>
      <c r="J3923" t="s">
        <v>134</v>
      </c>
      <c r="K3923" s="58" t="s">
        <v>203</v>
      </c>
      <c r="L3923" s="35">
        <v>3.4352800000000003E-2</v>
      </c>
      <c r="M3923" s="56"/>
      <c r="N3923" t="s">
        <v>6155</v>
      </c>
      <c r="O3923" s="2">
        <v>244</v>
      </c>
      <c r="P3923" s="2">
        <v>0</v>
      </c>
      <c r="Q3923" s="2">
        <v>244</v>
      </c>
      <c r="R3923" t="s">
        <v>16197</v>
      </c>
      <c r="S3923">
        <v>13</v>
      </c>
      <c r="T3923">
        <v>58</v>
      </c>
      <c r="U3923" s="2">
        <v>17</v>
      </c>
      <c r="V3923" s="2">
        <v>3</v>
      </c>
      <c r="W3923" s="8">
        <v>8.1967213114754092E-2</v>
      </c>
      <c r="X3923" s="2">
        <v>310</v>
      </c>
      <c r="Y3923" s="45"/>
      <c r="AC3923" s="1" t="str">
        <f>IF(Table13[[#This Row],[TCS MP]]&gt;=Table13[[#This Row],[BMP]],IF(Table13[[#This Row],[TCS MP]]&lt;=Table13[[#This Row],[EMP]],"Good","EMP"),"BMP")</f>
        <v>EMP</v>
      </c>
    </row>
    <row r="3924" spans="1:29" ht="24" customHeight="1" x14ac:dyDescent="0.25">
      <c r="A3924" t="s">
        <v>13516</v>
      </c>
      <c r="C3924" t="s">
        <v>203</v>
      </c>
      <c r="D3924" t="s">
        <v>17074</v>
      </c>
      <c r="E3924" t="s">
        <v>13517</v>
      </c>
      <c r="F3924" s="9">
        <f>Table13[[#This Row],[ToMeasure]]-Table13[[#This Row],[FromMeasure]]</f>
        <v>3.6006120000000003E-2</v>
      </c>
      <c r="G3924" s="5" t="s">
        <v>13518</v>
      </c>
      <c r="H3924" s="35">
        <v>0</v>
      </c>
      <c r="I3924" s="56"/>
      <c r="J3924" t="s">
        <v>13519</v>
      </c>
      <c r="K3924" s="58" t="s">
        <v>203</v>
      </c>
      <c r="L3924" s="35">
        <v>3.6006120000000003E-2</v>
      </c>
      <c r="M3924" s="56"/>
      <c r="N3924" t="s">
        <v>3074</v>
      </c>
      <c r="O3924" s="2" t="s">
        <v>203</v>
      </c>
      <c r="P3924" s="2" t="s">
        <v>203</v>
      </c>
      <c r="Q3924" s="2" t="s">
        <v>203</v>
      </c>
      <c r="R3924" t="s">
        <v>203</v>
      </c>
      <c r="S3924" t="s">
        <v>203</v>
      </c>
      <c r="T3924" t="s">
        <v>203</v>
      </c>
      <c r="U3924" s="2" t="s">
        <v>203</v>
      </c>
      <c r="V3924" s="2" t="s">
        <v>203</v>
      </c>
      <c r="W3924" s="8" t="s">
        <v>203</v>
      </c>
      <c r="X3924" s="2" t="s">
        <v>203</v>
      </c>
      <c r="Y3924" s="45"/>
      <c r="AC3924" s="1" t="str">
        <f>IF(Table13[[#This Row],[TCS MP]]&gt;=Table13[[#This Row],[BMP]],IF(Table13[[#This Row],[TCS MP]]&lt;=Table13[[#This Row],[EMP]],"Good","EMP"),"BMP")</f>
        <v>EMP</v>
      </c>
    </row>
    <row r="3925" spans="1:29" ht="24" customHeight="1" x14ac:dyDescent="0.25">
      <c r="A3925" t="s">
        <v>14061</v>
      </c>
      <c r="B3925" t="s">
        <v>21211</v>
      </c>
      <c r="C3925">
        <v>8170</v>
      </c>
      <c r="D3925" t="s">
        <v>17074</v>
      </c>
      <c r="E3925" t="s">
        <v>14062</v>
      </c>
      <c r="F3925" s="9">
        <f>Table13[[#This Row],[ToMeasure]]-Table13[[#This Row],[FromMeasure]]</f>
        <v>0.23069318999999999</v>
      </c>
      <c r="G3925" s="5" t="s">
        <v>14063</v>
      </c>
      <c r="H3925" s="35">
        <v>0</v>
      </c>
      <c r="I3925" s="56"/>
      <c r="J3925" t="s">
        <v>298</v>
      </c>
      <c r="K3925" s="58" t="s">
        <v>203</v>
      </c>
      <c r="L3925" s="35">
        <v>0.23069318999999999</v>
      </c>
      <c r="M3925" s="56"/>
      <c r="N3925" t="s">
        <v>506</v>
      </c>
      <c r="O3925" s="2">
        <v>3959</v>
      </c>
      <c r="P3925" s="2">
        <v>0</v>
      </c>
      <c r="Q3925" s="2">
        <v>3959</v>
      </c>
      <c r="R3925" t="s">
        <v>14064</v>
      </c>
      <c r="S3925">
        <v>12</v>
      </c>
      <c r="T3925" t="s">
        <v>203</v>
      </c>
      <c r="U3925" s="2">
        <v>122</v>
      </c>
      <c r="V3925" s="2">
        <v>472</v>
      </c>
      <c r="W3925" s="8">
        <v>0.15003788835564535</v>
      </c>
      <c r="X3925" s="2">
        <v>5026</v>
      </c>
      <c r="Y3925" s="45"/>
      <c r="AC3925" s="1" t="str">
        <f>IF(Table13[[#This Row],[TCS MP]]&gt;=Table13[[#This Row],[BMP]],IF(Table13[[#This Row],[TCS MP]]&lt;=Table13[[#This Row],[EMP]],"Good","EMP"),"BMP")</f>
        <v>EMP</v>
      </c>
    </row>
    <row r="3926" spans="1:29" ht="24" customHeight="1" x14ac:dyDescent="0.25">
      <c r="A3926" t="s">
        <v>13520</v>
      </c>
      <c r="B3926" t="s">
        <v>21213</v>
      </c>
      <c r="C3926">
        <v>8172</v>
      </c>
      <c r="D3926" t="s">
        <v>17074</v>
      </c>
      <c r="E3926" t="s">
        <v>13521</v>
      </c>
      <c r="F3926" s="9">
        <f>Table13[[#This Row],[ToMeasure]]-Table13[[#This Row],[FromMeasure]]</f>
        <v>0.15712107</v>
      </c>
      <c r="G3926" s="5" t="s">
        <v>13522</v>
      </c>
      <c r="H3926" s="35">
        <v>0</v>
      </c>
      <c r="I3926" s="56"/>
      <c r="J3926" t="s">
        <v>3074</v>
      </c>
      <c r="K3926" s="58" t="s">
        <v>203</v>
      </c>
      <c r="L3926" s="35">
        <v>0.15712107</v>
      </c>
      <c r="M3926" s="56"/>
      <c r="N3926" t="s">
        <v>131</v>
      </c>
      <c r="O3926" s="2">
        <v>4523</v>
      </c>
      <c r="P3926" s="2">
        <v>0</v>
      </c>
      <c r="Q3926" s="2">
        <v>4523</v>
      </c>
      <c r="R3926" t="s">
        <v>13523</v>
      </c>
      <c r="S3926">
        <v>12</v>
      </c>
      <c r="T3926" t="s">
        <v>203</v>
      </c>
      <c r="U3926" s="2">
        <v>138</v>
      </c>
      <c r="V3926" s="2">
        <v>540</v>
      </c>
      <c r="W3926" s="8">
        <v>0.14990050851204953</v>
      </c>
      <c r="X3926" s="2">
        <v>5742</v>
      </c>
      <c r="Y3926" s="45"/>
      <c r="AC3926" s="1" t="str">
        <f>IF(Table13[[#This Row],[TCS MP]]&gt;=Table13[[#This Row],[BMP]],IF(Table13[[#This Row],[TCS MP]]&lt;=Table13[[#This Row],[EMP]],"Good","EMP"),"BMP")</f>
        <v>EMP</v>
      </c>
    </row>
    <row r="3927" spans="1:29" ht="24" customHeight="1" x14ac:dyDescent="0.25">
      <c r="A3927" t="s">
        <v>16198</v>
      </c>
      <c r="B3927" t="s">
        <v>21212</v>
      </c>
      <c r="C3927">
        <v>8171</v>
      </c>
      <c r="D3927" t="s">
        <v>17074</v>
      </c>
      <c r="E3927" t="s">
        <v>16199</v>
      </c>
      <c r="F3927" s="9">
        <f>Table13[[#This Row],[ToMeasure]]-Table13[[#This Row],[FromMeasure]]</f>
        <v>0.2051017</v>
      </c>
      <c r="G3927" s="5" t="s">
        <v>16200</v>
      </c>
      <c r="H3927" s="35">
        <v>0</v>
      </c>
      <c r="I3927" s="56"/>
      <c r="J3927" t="s">
        <v>506</v>
      </c>
      <c r="K3927" s="58" t="s">
        <v>203</v>
      </c>
      <c r="L3927" s="35">
        <v>0.2051017</v>
      </c>
      <c r="M3927" s="56"/>
      <c r="N3927" t="s">
        <v>298</v>
      </c>
      <c r="O3927" s="2">
        <v>5796</v>
      </c>
      <c r="P3927" s="2">
        <v>0</v>
      </c>
      <c r="Q3927" s="2">
        <v>5796</v>
      </c>
      <c r="R3927" t="s">
        <v>16201</v>
      </c>
      <c r="S3927">
        <v>9</v>
      </c>
      <c r="T3927" t="s">
        <v>203</v>
      </c>
      <c r="U3927" s="2">
        <v>179</v>
      </c>
      <c r="V3927" s="2">
        <v>696</v>
      </c>
      <c r="W3927" s="8">
        <v>0.15096618357487923</v>
      </c>
      <c r="X3927" s="2">
        <v>7358</v>
      </c>
      <c r="Y3927" s="45"/>
      <c r="AC3927" s="1" t="str">
        <f>IF(Table13[[#This Row],[TCS MP]]&gt;=Table13[[#This Row],[BMP]],IF(Table13[[#This Row],[TCS MP]]&lt;=Table13[[#This Row],[EMP]],"Good","EMP"),"BMP")</f>
        <v>EMP</v>
      </c>
    </row>
    <row r="3928" spans="1:29" ht="24" customHeight="1" x14ac:dyDescent="0.25">
      <c r="A3928" t="s">
        <v>13524</v>
      </c>
      <c r="B3928" t="s">
        <v>21214</v>
      </c>
      <c r="C3928">
        <v>8173</v>
      </c>
      <c r="D3928" t="s">
        <v>17074</v>
      </c>
      <c r="E3928" t="s">
        <v>13525</v>
      </c>
      <c r="F3928" s="9">
        <f>Table13[[#This Row],[ToMeasure]]-Table13[[#This Row],[FromMeasure]]</f>
        <v>0.19651319</v>
      </c>
      <c r="G3928" s="5" t="s">
        <v>13526</v>
      </c>
      <c r="H3928" s="35">
        <v>0</v>
      </c>
      <c r="I3928" s="56"/>
      <c r="J3928" t="s">
        <v>506</v>
      </c>
      <c r="K3928" s="58" t="s">
        <v>203</v>
      </c>
      <c r="L3928" s="35">
        <v>0.19651319</v>
      </c>
      <c r="M3928" s="56"/>
      <c r="N3928" t="s">
        <v>3074</v>
      </c>
      <c r="O3928" s="2">
        <v>3389</v>
      </c>
      <c r="P3928" s="2">
        <v>0</v>
      </c>
      <c r="Q3928" s="2">
        <v>3389</v>
      </c>
      <c r="R3928" t="s">
        <v>13527</v>
      </c>
      <c r="S3928">
        <v>9</v>
      </c>
      <c r="T3928" t="s">
        <v>203</v>
      </c>
      <c r="U3928" s="2">
        <v>104</v>
      </c>
      <c r="V3928" s="2">
        <v>404</v>
      </c>
      <c r="W3928" s="8">
        <v>0.14989672469755089</v>
      </c>
      <c r="X3928" s="2">
        <v>4302</v>
      </c>
      <c r="Y3928" s="45"/>
      <c r="AC3928" s="1" t="str">
        <f>IF(Table13[[#This Row],[TCS MP]]&gt;=Table13[[#This Row],[BMP]],IF(Table13[[#This Row],[TCS MP]]&lt;=Table13[[#This Row],[EMP]],"Good","EMP"),"BMP")</f>
        <v>EMP</v>
      </c>
    </row>
    <row r="3929" spans="1:29" ht="24" customHeight="1" x14ac:dyDescent="0.25">
      <c r="A3929" t="s">
        <v>16202</v>
      </c>
      <c r="C3929" t="s">
        <v>203</v>
      </c>
      <c r="D3929" t="s">
        <v>17074</v>
      </c>
      <c r="E3929" t="s">
        <v>16203</v>
      </c>
      <c r="F3929" s="9">
        <f>Table13[[#This Row],[ToMeasure]]-Table13[[#This Row],[FromMeasure]]</f>
        <v>3.3813490000000002E-2</v>
      </c>
      <c r="G3929" s="5" t="s">
        <v>16204</v>
      </c>
      <c r="H3929" s="35">
        <v>0</v>
      </c>
      <c r="I3929" s="56"/>
      <c r="J3929" t="s">
        <v>506</v>
      </c>
      <c r="K3929" s="58" t="s">
        <v>203</v>
      </c>
      <c r="L3929" s="35">
        <v>3.3813490000000002E-2</v>
      </c>
      <c r="M3929" s="56"/>
      <c r="N3929" t="s">
        <v>16200</v>
      </c>
      <c r="O3929" s="2" t="s">
        <v>203</v>
      </c>
      <c r="P3929" s="2" t="s">
        <v>203</v>
      </c>
      <c r="Q3929" s="2" t="s">
        <v>203</v>
      </c>
      <c r="R3929" t="s">
        <v>203</v>
      </c>
      <c r="S3929" t="s">
        <v>203</v>
      </c>
      <c r="T3929" t="s">
        <v>203</v>
      </c>
      <c r="U3929" s="2" t="s">
        <v>203</v>
      </c>
      <c r="V3929" s="2" t="s">
        <v>203</v>
      </c>
      <c r="W3929" s="8" t="s">
        <v>203</v>
      </c>
      <c r="X3929" s="2" t="s">
        <v>203</v>
      </c>
      <c r="Y3929" s="45"/>
      <c r="AC3929" s="1" t="str">
        <f>IF(Table13[[#This Row],[TCS MP]]&gt;=Table13[[#This Row],[BMP]],IF(Table13[[#This Row],[TCS MP]]&lt;=Table13[[#This Row],[EMP]],"Good","EMP"),"BMP")</f>
        <v>EMP</v>
      </c>
    </row>
    <row r="3930" spans="1:29" ht="24" customHeight="1" x14ac:dyDescent="0.25">
      <c r="A3930" t="s">
        <v>14065</v>
      </c>
      <c r="C3930" t="s">
        <v>203</v>
      </c>
      <c r="D3930" t="s">
        <v>17074</v>
      </c>
      <c r="E3930" t="s">
        <v>14066</v>
      </c>
      <c r="F3930" s="9">
        <f>Table13[[#This Row],[ToMeasure]]-Table13[[#This Row],[FromMeasure]]</f>
        <v>4.5419750000000002E-2</v>
      </c>
      <c r="G3930" s="5" t="s">
        <v>14067</v>
      </c>
      <c r="H3930" s="35">
        <v>0</v>
      </c>
      <c r="I3930" s="56"/>
      <c r="J3930" t="s">
        <v>131</v>
      </c>
      <c r="K3930" s="58" t="s">
        <v>203</v>
      </c>
      <c r="L3930" s="35">
        <v>4.5419750000000002E-2</v>
      </c>
      <c r="M3930" s="56"/>
      <c r="N3930" t="s">
        <v>506</v>
      </c>
      <c r="O3930" s="2" t="s">
        <v>203</v>
      </c>
      <c r="P3930" s="2" t="s">
        <v>203</v>
      </c>
      <c r="Q3930" s="2">
        <v>21137</v>
      </c>
      <c r="R3930" t="s">
        <v>4019</v>
      </c>
      <c r="S3930" t="s">
        <v>203</v>
      </c>
      <c r="T3930" t="s">
        <v>203</v>
      </c>
      <c r="U3930" s="2" t="s">
        <v>203</v>
      </c>
      <c r="V3930" s="2" t="s">
        <v>203</v>
      </c>
      <c r="W3930" s="8" t="s">
        <v>203</v>
      </c>
      <c r="X3930" s="2">
        <v>38931</v>
      </c>
      <c r="Y3930" s="45"/>
      <c r="AC3930" s="1" t="str">
        <f>IF(Table13[[#This Row],[TCS MP]]&gt;=Table13[[#This Row],[BMP]],IF(Table13[[#This Row],[TCS MP]]&lt;=Table13[[#This Row],[EMP]],"Good","EMP"),"BMP")</f>
        <v>EMP</v>
      </c>
    </row>
    <row r="3931" spans="1:29" ht="24" customHeight="1" x14ac:dyDescent="0.25">
      <c r="A3931" t="s">
        <v>16205</v>
      </c>
      <c r="B3931" t="s">
        <v>21048</v>
      </c>
      <c r="C3931">
        <v>7720</v>
      </c>
      <c r="D3931" t="s">
        <v>17074</v>
      </c>
      <c r="E3931" t="s">
        <v>16206</v>
      </c>
      <c r="F3931" s="9">
        <f>Table13[[#This Row],[ToMeasure]]-Table13[[#This Row],[FromMeasure]]</f>
        <v>0.28186723000000002</v>
      </c>
      <c r="G3931" s="5" t="s">
        <v>16207</v>
      </c>
      <c r="H3931" s="35">
        <v>0</v>
      </c>
      <c r="I3931" s="56"/>
      <c r="J3931" t="s">
        <v>298</v>
      </c>
      <c r="K3931" s="58" t="s">
        <v>203</v>
      </c>
      <c r="L3931" s="35">
        <v>0.28186723000000002</v>
      </c>
      <c r="M3931" s="56"/>
      <c r="N3931" t="s">
        <v>510</v>
      </c>
      <c r="O3931" s="2">
        <v>5203</v>
      </c>
      <c r="P3931" s="2">
        <v>0</v>
      </c>
      <c r="Q3931" s="2">
        <v>5203</v>
      </c>
      <c r="R3931" t="s">
        <v>16208</v>
      </c>
      <c r="S3931">
        <v>10</v>
      </c>
      <c r="T3931" t="s">
        <v>203</v>
      </c>
      <c r="U3931" s="2">
        <v>161</v>
      </c>
      <c r="V3931" s="2">
        <v>624</v>
      </c>
      <c r="W3931" s="8">
        <v>0.15087449548337498</v>
      </c>
      <c r="X3931" s="2">
        <v>6605</v>
      </c>
      <c r="Y3931" s="45"/>
      <c r="AC3931" s="1" t="str">
        <f>IF(Table13[[#This Row],[TCS MP]]&gt;=Table13[[#This Row],[BMP]],IF(Table13[[#This Row],[TCS MP]]&lt;=Table13[[#This Row],[EMP]],"Good","EMP"),"BMP")</f>
        <v>EMP</v>
      </c>
    </row>
    <row r="3932" spans="1:29" ht="24" customHeight="1" x14ac:dyDescent="0.25">
      <c r="A3932" t="s">
        <v>14068</v>
      </c>
      <c r="B3932" t="s">
        <v>21050</v>
      </c>
      <c r="C3932">
        <v>7722</v>
      </c>
      <c r="D3932" t="s">
        <v>17074</v>
      </c>
      <c r="E3932" t="s">
        <v>14069</v>
      </c>
      <c r="F3932" s="9">
        <f>Table13[[#This Row],[ToMeasure]]-Table13[[#This Row],[FromMeasure]]</f>
        <v>0.18534555</v>
      </c>
      <c r="G3932" s="5" t="s">
        <v>14070</v>
      </c>
      <c r="H3932" s="35">
        <v>0</v>
      </c>
      <c r="I3932" s="56"/>
      <c r="J3932" t="s">
        <v>3074</v>
      </c>
      <c r="K3932" s="58" t="s">
        <v>203</v>
      </c>
      <c r="L3932" s="35">
        <v>0.18534555</v>
      </c>
      <c r="M3932" s="56"/>
      <c r="N3932" t="s">
        <v>14071</v>
      </c>
      <c r="O3932" s="2">
        <v>2007</v>
      </c>
      <c r="P3932" s="2">
        <v>0</v>
      </c>
      <c r="Q3932" s="2">
        <v>2007</v>
      </c>
      <c r="R3932" t="s">
        <v>14072</v>
      </c>
      <c r="S3932">
        <v>17</v>
      </c>
      <c r="T3932" t="s">
        <v>203</v>
      </c>
      <c r="U3932" s="2">
        <v>61</v>
      </c>
      <c r="V3932" s="2">
        <v>241</v>
      </c>
      <c r="W3932" s="8">
        <v>0.15047334329845541</v>
      </c>
      <c r="X3932" s="2">
        <v>2548</v>
      </c>
      <c r="Y3932" s="45"/>
      <c r="AC3932" s="1" t="str">
        <f>IF(Table13[[#This Row],[TCS MP]]&gt;=Table13[[#This Row],[BMP]],IF(Table13[[#This Row],[TCS MP]]&lt;=Table13[[#This Row],[EMP]],"Good","EMP"),"BMP")</f>
        <v>EMP</v>
      </c>
    </row>
    <row r="3933" spans="1:29" ht="24" customHeight="1" x14ac:dyDescent="0.25">
      <c r="A3933" t="s">
        <v>16209</v>
      </c>
      <c r="B3933" t="s">
        <v>21051</v>
      </c>
      <c r="C3933">
        <v>7723</v>
      </c>
      <c r="D3933" t="s">
        <v>17074</v>
      </c>
      <c r="E3933" t="s">
        <v>16210</v>
      </c>
      <c r="F3933" s="9">
        <f>Table13[[#This Row],[ToMeasure]]-Table13[[#This Row],[FromMeasure]]</f>
        <v>0.24431623</v>
      </c>
      <c r="G3933" s="5" t="s">
        <v>14071</v>
      </c>
      <c r="H3933" s="35">
        <v>0</v>
      </c>
      <c r="I3933" s="56"/>
      <c r="J3933" t="s">
        <v>14070</v>
      </c>
      <c r="K3933" s="58" t="s">
        <v>203</v>
      </c>
      <c r="L3933" s="35">
        <v>0.24431623</v>
      </c>
      <c r="M3933" s="56"/>
      <c r="N3933" t="s">
        <v>3074</v>
      </c>
      <c r="O3933" s="2">
        <v>3943</v>
      </c>
      <c r="P3933" s="2">
        <v>0</v>
      </c>
      <c r="Q3933" s="2">
        <v>3943</v>
      </c>
      <c r="R3933" t="s">
        <v>16211</v>
      </c>
      <c r="S3933">
        <v>10</v>
      </c>
      <c r="T3933" t="s">
        <v>203</v>
      </c>
      <c r="U3933" s="2">
        <v>122</v>
      </c>
      <c r="V3933" s="2">
        <v>471</v>
      </c>
      <c r="W3933" s="8">
        <v>0.1503931016992138</v>
      </c>
      <c r="X3933" s="2">
        <v>5005</v>
      </c>
      <c r="Y3933" s="45"/>
      <c r="AC3933" s="1" t="str">
        <f>IF(Table13[[#This Row],[TCS MP]]&gt;=Table13[[#This Row],[BMP]],IF(Table13[[#This Row],[TCS MP]]&lt;=Table13[[#This Row],[EMP]],"Good","EMP"),"BMP")</f>
        <v>EMP</v>
      </c>
    </row>
    <row r="3934" spans="1:29" ht="24" customHeight="1" x14ac:dyDescent="0.25">
      <c r="A3934" t="s">
        <v>13528</v>
      </c>
      <c r="C3934" t="s">
        <v>203</v>
      </c>
      <c r="D3934" t="s">
        <v>17074</v>
      </c>
      <c r="E3934" t="s">
        <v>13529</v>
      </c>
      <c r="F3934" s="9">
        <f>Table13[[#This Row],[ToMeasure]]-Table13[[#This Row],[FromMeasure]]</f>
        <v>2.301781E-2</v>
      </c>
      <c r="G3934" s="5" t="s">
        <v>13530</v>
      </c>
      <c r="H3934" s="35">
        <v>0</v>
      </c>
      <c r="I3934" s="56"/>
      <c r="J3934" t="s">
        <v>510</v>
      </c>
      <c r="K3934" s="58" t="s">
        <v>203</v>
      </c>
      <c r="L3934" s="35">
        <v>2.301781E-2</v>
      </c>
      <c r="M3934" s="56"/>
      <c r="N3934" t="s">
        <v>6038</v>
      </c>
      <c r="O3934" s="2" t="s">
        <v>203</v>
      </c>
      <c r="P3934" s="2" t="s">
        <v>203</v>
      </c>
      <c r="Q3934" s="2">
        <v>21137</v>
      </c>
      <c r="R3934" t="s">
        <v>4019</v>
      </c>
      <c r="S3934" t="s">
        <v>203</v>
      </c>
      <c r="T3934" t="s">
        <v>203</v>
      </c>
      <c r="U3934" s="2" t="s">
        <v>203</v>
      </c>
      <c r="V3934" s="2" t="s">
        <v>203</v>
      </c>
      <c r="W3934" s="8" t="s">
        <v>203</v>
      </c>
      <c r="X3934" s="2">
        <v>38931</v>
      </c>
      <c r="Y3934" s="45"/>
      <c r="AC3934" s="1" t="str">
        <f>IF(Table13[[#This Row],[TCS MP]]&gt;=Table13[[#This Row],[BMP]],IF(Table13[[#This Row],[TCS MP]]&lt;=Table13[[#This Row],[EMP]],"Good","EMP"),"BMP")</f>
        <v>EMP</v>
      </c>
    </row>
    <row r="3935" spans="1:29" ht="24" customHeight="1" x14ac:dyDescent="0.25">
      <c r="A3935" t="s">
        <v>16326</v>
      </c>
      <c r="B3935" t="s">
        <v>20543</v>
      </c>
      <c r="C3935">
        <v>6743</v>
      </c>
      <c r="D3935" t="s">
        <v>17074</v>
      </c>
      <c r="E3935" t="s">
        <v>16327</v>
      </c>
      <c r="F3935" s="9">
        <f>Table13[[#This Row],[ToMeasure]]-Table13[[#This Row],[FromMeasure]]</f>
        <v>1.0086532800000001</v>
      </c>
      <c r="G3935" s="5" t="s">
        <v>3554</v>
      </c>
      <c r="H3935" s="35">
        <v>0</v>
      </c>
      <c r="I3935" s="56"/>
      <c r="J3935" t="s">
        <v>3074</v>
      </c>
      <c r="K3935" s="58" t="s">
        <v>203</v>
      </c>
      <c r="L3935" s="35">
        <v>1.0086532800000001</v>
      </c>
      <c r="M3935" s="56"/>
      <c r="N3935" t="s">
        <v>156</v>
      </c>
      <c r="O3935" s="2">
        <v>27974</v>
      </c>
      <c r="P3935" s="2">
        <v>0</v>
      </c>
      <c r="Q3935" s="2">
        <v>27974</v>
      </c>
      <c r="R3935" t="s">
        <v>16328</v>
      </c>
      <c r="S3935">
        <v>8</v>
      </c>
      <c r="T3935" t="s">
        <v>203</v>
      </c>
      <c r="U3935" s="2">
        <v>1006</v>
      </c>
      <c r="V3935" s="2">
        <v>1343</v>
      </c>
      <c r="W3935" s="8">
        <v>8.3970830056481024E-2</v>
      </c>
      <c r="X3935" s="2">
        <v>38398</v>
      </c>
      <c r="Y3935" s="45"/>
      <c r="AC3935" s="1" t="str">
        <f>IF(Table13[[#This Row],[TCS MP]]&gt;=Table13[[#This Row],[BMP]],IF(Table13[[#This Row],[TCS MP]]&lt;=Table13[[#This Row],[EMP]],"Good","EMP"),"BMP")</f>
        <v>EMP</v>
      </c>
    </row>
    <row r="3936" spans="1:29" ht="24" customHeight="1" x14ac:dyDescent="0.25">
      <c r="A3936" t="s">
        <v>14073</v>
      </c>
      <c r="B3936" t="s">
        <v>20542</v>
      </c>
      <c r="C3936">
        <v>6742</v>
      </c>
      <c r="D3936" t="s">
        <v>17074</v>
      </c>
      <c r="E3936" t="s">
        <v>14074</v>
      </c>
      <c r="F3936" s="9">
        <f>Table13[[#This Row],[ToMeasure]]-Table13[[#This Row],[FromMeasure]]</f>
        <v>0.30804953000000002</v>
      </c>
      <c r="G3936" s="5" t="s">
        <v>14075</v>
      </c>
      <c r="H3936" s="35">
        <v>0</v>
      </c>
      <c r="I3936" s="56"/>
      <c r="J3936" t="s">
        <v>3074</v>
      </c>
      <c r="K3936" s="58" t="s">
        <v>203</v>
      </c>
      <c r="L3936" s="35">
        <v>0.30804953000000002</v>
      </c>
      <c r="M3936" s="56"/>
      <c r="N3936" t="s">
        <v>1921</v>
      </c>
      <c r="O3936" s="2">
        <v>16437</v>
      </c>
      <c r="P3936" s="2">
        <v>0</v>
      </c>
      <c r="Q3936" s="2">
        <v>16437</v>
      </c>
      <c r="R3936" t="s">
        <v>14076</v>
      </c>
      <c r="S3936">
        <v>8</v>
      </c>
      <c r="T3936" t="s">
        <v>203</v>
      </c>
      <c r="U3936" s="2">
        <v>562</v>
      </c>
      <c r="V3936" s="2">
        <v>464</v>
      </c>
      <c r="W3936" s="8">
        <v>6.2420149662347144E-2</v>
      </c>
      <c r="X3936" s="2">
        <v>21788</v>
      </c>
      <c r="Y3936" s="45"/>
      <c r="AC3936" s="1" t="str">
        <f>IF(Table13[[#This Row],[TCS MP]]&gt;=Table13[[#This Row],[BMP]],IF(Table13[[#This Row],[TCS MP]]&lt;=Table13[[#This Row],[EMP]],"Good","EMP"),"BMP")</f>
        <v>EMP</v>
      </c>
    </row>
    <row r="3937" spans="1:29" ht="24" customHeight="1" x14ac:dyDescent="0.25">
      <c r="A3937" t="s">
        <v>16329</v>
      </c>
      <c r="B3937" t="s">
        <v>20541</v>
      </c>
      <c r="C3937">
        <v>6740</v>
      </c>
      <c r="D3937" t="s">
        <v>17074</v>
      </c>
      <c r="E3937" t="s">
        <v>16330</v>
      </c>
      <c r="F3937" s="9">
        <f>Table13[[#This Row],[ToMeasure]]-Table13[[#This Row],[FromMeasure]]</f>
        <v>0.23226588000000001</v>
      </c>
      <c r="G3937" s="5" t="s">
        <v>16331</v>
      </c>
      <c r="H3937" s="35">
        <v>0</v>
      </c>
      <c r="I3937" s="56"/>
      <c r="J3937" t="s">
        <v>1921</v>
      </c>
      <c r="K3937" s="58" t="s">
        <v>203</v>
      </c>
      <c r="L3937" s="35">
        <v>0.23226588000000001</v>
      </c>
      <c r="M3937" s="56"/>
      <c r="N3937" t="s">
        <v>298</v>
      </c>
      <c r="O3937" s="2">
        <v>16012</v>
      </c>
      <c r="P3937" s="2">
        <v>0</v>
      </c>
      <c r="Q3937" s="2">
        <v>16012</v>
      </c>
      <c r="R3937" t="s">
        <v>16332</v>
      </c>
      <c r="S3937">
        <v>16</v>
      </c>
      <c r="T3937" t="s">
        <v>203</v>
      </c>
      <c r="U3937" s="2">
        <v>488</v>
      </c>
      <c r="V3937" s="2">
        <v>1895</v>
      </c>
      <c r="W3937" s="8">
        <v>0.14882588058955784</v>
      </c>
      <c r="X3937" s="2">
        <v>21224</v>
      </c>
      <c r="Y3937" s="45"/>
      <c r="AC3937" s="1" t="str">
        <f>IF(Table13[[#This Row],[TCS MP]]&gt;=Table13[[#This Row],[BMP]],IF(Table13[[#This Row],[TCS MP]]&lt;=Table13[[#This Row],[EMP]],"Good","EMP"),"BMP")</f>
        <v>EMP</v>
      </c>
    </row>
    <row r="3938" spans="1:29" ht="24" customHeight="1" x14ac:dyDescent="0.25">
      <c r="A3938" t="s">
        <v>16333</v>
      </c>
      <c r="B3938" t="s">
        <v>20539</v>
      </c>
      <c r="C3938">
        <v>6732</v>
      </c>
      <c r="D3938" t="s">
        <v>17074</v>
      </c>
      <c r="E3938" t="s">
        <v>16334</v>
      </c>
      <c r="F3938" s="9">
        <f>Table13[[#This Row],[ToMeasure]]-Table13[[#This Row],[FromMeasure]]</f>
        <v>1.0920041599999999</v>
      </c>
      <c r="G3938" s="5" t="s">
        <v>16335</v>
      </c>
      <c r="H3938" s="35">
        <v>0</v>
      </c>
      <c r="I3938" s="56"/>
      <c r="J3938" t="s">
        <v>3074</v>
      </c>
      <c r="K3938" s="58" t="s">
        <v>203</v>
      </c>
      <c r="L3938" s="35">
        <v>1.0920041599999999</v>
      </c>
      <c r="M3938" s="56"/>
      <c r="N3938" t="s">
        <v>16336</v>
      </c>
      <c r="O3938" s="2">
        <v>9517</v>
      </c>
      <c r="P3938" s="2">
        <v>0</v>
      </c>
      <c r="Q3938" s="2">
        <v>9517</v>
      </c>
      <c r="R3938" t="s">
        <v>16337</v>
      </c>
      <c r="S3938">
        <v>10</v>
      </c>
      <c r="T3938" t="s">
        <v>203</v>
      </c>
      <c r="U3938" s="2">
        <v>693</v>
      </c>
      <c r="V3938" s="2">
        <v>115</v>
      </c>
      <c r="W3938" s="8">
        <v>8.4900704003362401E-2</v>
      </c>
      <c r="X3938" s="2">
        <v>14980</v>
      </c>
      <c r="Y3938" s="45"/>
      <c r="AC3938" s="1" t="str">
        <f>IF(Table13[[#This Row],[TCS MP]]&gt;=Table13[[#This Row],[BMP]],IF(Table13[[#This Row],[TCS MP]]&lt;=Table13[[#This Row],[EMP]],"Good","EMP"),"BMP")</f>
        <v>EMP</v>
      </c>
    </row>
    <row r="3939" spans="1:29" ht="24" customHeight="1" x14ac:dyDescent="0.25">
      <c r="A3939" t="s">
        <v>16212</v>
      </c>
      <c r="B3939" t="s">
        <v>20538</v>
      </c>
      <c r="C3939">
        <v>6731</v>
      </c>
      <c r="D3939" t="s">
        <v>17074</v>
      </c>
      <c r="E3939" t="s">
        <v>2644</v>
      </c>
      <c r="F3939" s="9">
        <f>Table13[[#This Row],[ToMeasure]]-Table13[[#This Row],[FromMeasure]]</f>
        <v>0.47805401999999997</v>
      </c>
      <c r="G3939" s="5" t="s">
        <v>2642</v>
      </c>
      <c r="H3939" s="35">
        <v>5.8630899999999996E-3</v>
      </c>
      <c r="I3939" s="56"/>
      <c r="J3939" t="s">
        <v>16213</v>
      </c>
      <c r="K3939" s="58" t="s">
        <v>203</v>
      </c>
      <c r="L3939" s="35">
        <v>0.48391710999999998</v>
      </c>
      <c r="M3939" s="56"/>
      <c r="N3939" t="s">
        <v>16213</v>
      </c>
      <c r="O3939" s="2">
        <v>15228</v>
      </c>
      <c r="P3939" s="2">
        <v>0</v>
      </c>
      <c r="Q3939" s="2">
        <v>15228</v>
      </c>
      <c r="R3939" t="s">
        <v>16214</v>
      </c>
      <c r="S3939">
        <v>10</v>
      </c>
      <c r="T3939" t="s">
        <v>203</v>
      </c>
      <c r="U3939" s="2">
        <v>464</v>
      </c>
      <c r="V3939" s="2">
        <v>621</v>
      </c>
      <c r="W3939" s="8">
        <v>7.1250328342526925E-2</v>
      </c>
      <c r="X3939" s="2">
        <v>23969</v>
      </c>
      <c r="Y3939" s="45"/>
      <c r="AC3939" s="1" t="str">
        <f>IF(Table13[[#This Row],[TCS MP]]&gt;=Table13[[#This Row],[BMP]],IF(Table13[[#This Row],[TCS MP]]&lt;=Table13[[#This Row],[EMP]],"Good","EMP"),"BMP")</f>
        <v>EMP</v>
      </c>
    </row>
    <row r="3940" spans="1:29" ht="24" customHeight="1" x14ac:dyDescent="0.25">
      <c r="A3940" t="s">
        <v>14077</v>
      </c>
      <c r="B3940" t="s">
        <v>20545</v>
      </c>
      <c r="C3940">
        <v>6750</v>
      </c>
      <c r="D3940" t="s">
        <v>17074</v>
      </c>
      <c r="E3940" t="s">
        <v>14078</v>
      </c>
      <c r="F3940" s="9">
        <f>Table13[[#This Row],[ToMeasure]]-Table13[[#This Row],[FromMeasure]]</f>
        <v>0.16669861</v>
      </c>
      <c r="G3940" s="5" t="s">
        <v>13539</v>
      </c>
      <c r="H3940" s="35">
        <v>0</v>
      </c>
      <c r="I3940" s="56"/>
      <c r="J3940" t="s">
        <v>298</v>
      </c>
      <c r="K3940" s="58" t="s">
        <v>203</v>
      </c>
      <c r="L3940" s="35">
        <v>0.16669861</v>
      </c>
      <c r="M3940" s="56"/>
      <c r="N3940" t="s">
        <v>13538</v>
      </c>
      <c r="O3940" s="2">
        <v>7851</v>
      </c>
      <c r="P3940" s="2">
        <v>0</v>
      </c>
      <c r="Q3940" s="2">
        <v>7851</v>
      </c>
      <c r="R3940" t="s">
        <v>14079</v>
      </c>
      <c r="S3940">
        <v>9</v>
      </c>
      <c r="T3940" t="s">
        <v>203</v>
      </c>
      <c r="U3940" s="2">
        <v>266</v>
      </c>
      <c r="V3940" s="2">
        <v>219</v>
      </c>
      <c r="W3940" s="8">
        <v>6.177556999108394E-2</v>
      </c>
      <c r="X3940" s="2">
        <v>10407</v>
      </c>
      <c r="Y3940" s="45"/>
      <c r="AC3940" s="1" t="str">
        <f>IF(Table13[[#This Row],[TCS MP]]&gt;=Table13[[#This Row],[BMP]],IF(Table13[[#This Row],[TCS MP]]&lt;=Table13[[#This Row],[EMP]],"Good","EMP"),"BMP")</f>
        <v>EMP</v>
      </c>
    </row>
    <row r="3941" spans="1:29" ht="24" customHeight="1" x14ac:dyDescent="0.25">
      <c r="A3941" t="s">
        <v>13531</v>
      </c>
      <c r="B3941" t="s">
        <v>20547</v>
      </c>
      <c r="C3941">
        <v>6752</v>
      </c>
      <c r="D3941" t="s">
        <v>17074</v>
      </c>
      <c r="E3941" t="s">
        <v>13532</v>
      </c>
      <c r="F3941" s="9">
        <f>Table13[[#This Row],[ToMeasure]]-Table13[[#This Row],[FromMeasure]]</f>
        <v>0.18336158</v>
      </c>
      <c r="G3941" s="5" t="s">
        <v>13533</v>
      </c>
      <c r="H3941" s="35">
        <v>0</v>
      </c>
      <c r="I3941" s="56"/>
      <c r="J3941" t="s">
        <v>3074</v>
      </c>
      <c r="K3941" s="58" t="s">
        <v>203</v>
      </c>
      <c r="L3941" s="35">
        <v>0.18336158</v>
      </c>
      <c r="M3941" s="56"/>
      <c r="N3941" t="s">
        <v>13534</v>
      </c>
      <c r="O3941" s="2">
        <v>14121</v>
      </c>
      <c r="P3941" s="2">
        <v>0</v>
      </c>
      <c r="Q3941" s="2">
        <v>14121</v>
      </c>
      <c r="R3941" t="s">
        <v>13535</v>
      </c>
      <c r="S3941">
        <v>7</v>
      </c>
      <c r="T3941" t="s">
        <v>203</v>
      </c>
      <c r="U3941" s="2">
        <v>482</v>
      </c>
      <c r="V3941" s="2">
        <v>396</v>
      </c>
      <c r="W3941" s="8">
        <v>6.2176899652999079E-2</v>
      </c>
      <c r="X3941" s="2">
        <v>18718</v>
      </c>
      <c r="Y3941" s="45"/>
      <c r="AC3941" s="1" t="str">
        <f>IF(Table13[[#This Row],[TCS MP]]&gt;=Table13[[#This Row],[BMP]],IF(Table13[[#This Row],[TCS MP]]&lt;=Table13[[#This Row],[EMP]],"Good","EMP"),"BMP")</f>
        <v>EMP</v>
      </c>
    </row>
    <row r="3942" spans="1:29" ht="24" customHeight="1" x14ac:dyDescent="0.25">
      <c r="A3942" t="s">
        <v>13536</v>
      </c>
      <c r="B3942" t="s">
        <v>20546</v>
      </c>
      <c r="C3942">
        <v>6751</v>
      </c>
      <c r="D3942" t="s">
        <v>17074</v>
      </c>
      <c r="E3942" t="s">
        <v>13537</v>
      </c>
      <c r="F3942" s="9">
        <f>Table13[[#This Row],[ToMeasure]]-Table13[[#This Row],[FromMeasure]]</f>
        <v>0.16153416000000001</v>
      </c>
      <c r="G3942" s="5" t="s">
        <v>13538</v>
      </c>
      <c r="H3942" s="35">
        <v>0</v>
      </c>
      <c r="I3942" s="56"/>
      <c r="J3942" t="s">
        <v>13539</v>
      </c>
      <c r="K3942" s="58" t="s">
        <v>203</v>
      </c>
      <c r="L3942" s="35">
        <v>0.16153416000000001</v>
      </c>
      <c r="M3942" s="56"/>
      <c r="N3942" t="s">
        <v>298</v>
      </c>
      <c r="O3942" s="2">
        <v>14429</v>
      </c>
      <c r="P3942" s="2">
        <v>0</v>
      </c>
      <c r="Q3942" s="2">
        <v>14429</v>
      </c>
      <c r="R3942" t="s">
        <v>13540</v>
      </c>
      <c r="S3942">
        <v>11</v>
      </c>
      <c r="T3942" t="s">
        <v>203</v>
      </c>
      <c r="U3942" s="2">
        <v>439</v>
      </c>
      <c r="V3942" s="2">
        <v>1706</v>
      </c>
      <c r="W3942" s="8">
        <v>0.14865895072423591</v>
      </c>
      <c r="X3942" s="2">
        <v>19126</v>
      </c>
      <c r="Y3942" s="45"/>
      <c r="AC3942" s="1" t="str">
        <f>IF(Table13[[#This Row],[TCS MP]]&gt;=Table13[[#This Row],[BMP]],IF(Table13[[#This Row],[TCS MP]]&lt;=Table13[[#This Row],[EMP]],"Good","EMP"),"BMP")</f>
        <v>EMP</v>
      </c>
    </row>
    <row r="3943" spans="1:29" ht="24" customHeight="1" x14ac:dyDescent="0.25">
      <c r="A3943" t="s">
        <v>13541</v>
      </c>
      <c r="B3943" t="s">
        <v>20548</v>
      </c>
      <c r="C3943">
        <v>6753</v>
      </c>
      <c r="D3943" t="s">
        <v>17074</v>
      </c>
      <c r="E3943" t="s">
        <v>13542</v>
      </c>
      <c r="F3943" s="9">
        <f>Table13[[#This Row],[ToMeasure]]-Table13[[#This Row],[FromMeasure]]</f>
        <v>0.16865425000000001</v>
      </c>
      <c r="G3943" s="5" t="s">
        <v>13534</v>
      </c>
      <c r="H3943" s="35">
        <v>0</v>
      </c>
      <c r="I3943" s="56"/>
      <c r="J3943" t="s">
        <v>13533</v>
      </c>
      <c r="K3943" s="58" t="s">
        <v>203</v>
      </c>
      <c r="L3943" s="35">
        <v>0.16865425000000001</v>
      </c>
      <c r="M3943" s="56"/>
      <c r="N3943" t="s">
        <v>3074</v>
      </c>
      <c r="O3943" s="2">
        <v>7480</v>
      </c>
      <c r="P3943" s="2">
        <v>0</v>
      </c>
      <c r="Q3943" s="2">
        <v>7480</v>
      </c>
      <c r="R3943" t="s">
        <v>13543</v>
      </c>
      <c r="S3943">
        <v>11</v>
      </c>
      <c r="T3943" t="s">
        <v>203</v>
      </c>
      <c r="U3943" s="2">
        <v>227</v>
      </c>
      <c r="V3943" s="2">
        <v>884</v>
      </c>
      <c r="W3943" s="8">
        <v>0.14852941176470588</v>
      </c>
      <c r="X3943" s="2">
        <v>9915</v>
      </c>
      <c r="Y3943" s="45"/>
      <c r="AC3943" s="1" t="str">
        <f>IF(Table13[[#This Row],[TCS MP]]&gt;=Table13[[#This Row],[BMP]],IF(Table13[[#This Row],[TCS MP]]&lt;=Table13[[#This Row],[EMP]],"Good","EMP"),"BMP")</f>
        <v>EMP</v>
      </c>
    </row>
    <row r="3944" spans="1:29" ht="24" customHeight="1" x14ac:dyDescent="0.25">
      <c r="A3944" t="s">
        <v>14080</v>
      </c>
      <c r="B3944" t="s">
        <v>20550</v>
      </c>
      <c r="C3944">
        <v>6760</v>
      </c>
      <c r="D3944" t="s">
        <v>17074</v>
      </c>
      <c r="E3944" t="s">
        <v>14081</v>
      </c>
      <c r="F3944" s="9">
        <f>Table13[[#This Row],[ToMeasure]]-Table13[[#This Row],[FromMeasure]]</f>
        <v>0.25339041000000001</v>
      </c>
      <c r="G3944" s="5" t="s">
        <v>14082</v>
      </c>
      <c r="H3944" s="35">
        <v>0</v>
      </c>
      <c r="I3944" s="56"/>
      <c r="J3944" t="s">
        <v>298</v>
      </c>
      <c r="K3944" s="58" t="s">
        <v>203</v>
      </c>
      <c r="L3944" s="35">
        <v>0.25339041000000001</v>
      </c>
      <c r="M3944" s="56"/>
      <c r="N3944" t="s">
        <v>14083</v>
      </c>
      <c r="O3944" s="2">
        <v>10902</v>
      </c>
      <c r="P3944" s="2">
        <v>0</v>
      </c>
      <c r="Q3944" s="2">
        <v>10902</v>
      </c>
      <c r="R3944" t="s">
        <v>14084</v>
      </c>
      <c r="S3944">
        <v>8</v>
      </c>
      <c r="T3944" t="s">
        <v>203</v>
      </c>
      <c r="U3944" s="2">
        <v>368</v>
      </c>
      <c r="V3944" s="2">
        <v>306</v>
      </c>
      <c r="W3944" s="8">
        <v>6.182351862043662E-2</v>
      </c>
      <c r="X3944" s="2">
        <v>14451</v>
      </c>
      <c r="Y3944" s="45"/>
      <c r="AC3944" s="1" t="str">
        <f>IF(Table13[[#This Row],[TCS MP]]&gt;=Table13[[#This Row],[BMP]],IF(Table13[[#This Row],[TCS MP]]&lt;=Table13[[#This Row],[EMP]],"Good","EMP"),"BMP")</f>
        <v>EMP</v>
      </c>
    </row>
    <row r="3945" spans="1:29" ht="24" customHeight="1" x14ac:dyDescent="0.25">
      <c r="A3945" t="s">
        <v>13544</v>
      </c>
      <c r="B3945" t="s">
        <v>20552</v>
      </c>
      <c r="C3945">
        <v>6762</v>
      </c>
      <c r="D3945" t="s">
        <v>17074</v>
      </c>
      <c r="E3945" t="s">
        <v>13545</v>
      </c>
      <c r="F3945" s="9">
        <f>Table13[[#This Row],[ToMeasure]]-Table13[[#This Row],[FromMeasure]]</f>
        <v>0.24743048000000001</v>
      </c>
      <c r="G3945" s="5" t="s">
        <v>13546</v>
      </c>
      <c r="H3945" s="35">
        <v>0</v>
      </c>
      <c r="I3945" s="56"/>
      <c r="J3945" t="s">
        <v>3074</v>
      </c>
      <c r="K3945" s="58" t="s">
        <v>203</v>
      </c>
      <c r="L3945" s="35">
        <v>0.24743048000000001</v>
      </c>
      <c r="M3945" s="56"/>
      <c r="N3945" t="s">
        <v>13547</v>
      </c>
      <c r="O3945" s="2">
        <v>13162</v>
      </c>
      <c r="P3945" s="2">
        <v>0</v>
      </c>
      <c r="Q3945" s="2">
        <v>13162</v>
      </c>
      <c r="R3945" t="s">
        <v>13548</v>
      </c>
      <c r="S3945">
        <v>9</v>
      </c>
      <c r="T3945" t="s">
        <v>203</v>
      </c>
      <c r="U3945" s="2">
        <v>449</v>
      </c>
      <c r="V3945" s="2">
        <v>372</v>
      </c>
      <c r="W3945" s="8">
        <v>6.2376538519981768E-2</v>
      </c>
      <c r="X3945" s="2">
        <v>17447</v>
      </c>
      <c r="Y3945" s="45"/>
      <c r="AC3945" s="1" t="str">
        <f>IF(Table13[[#This Row],[TCS MP]]&gt;=Table13[[#This Row],[BMP]],IF(Table13[[#This Row],[TCS MP]]&lt;=Table13[[#This Row],[EMP]],"Good","EMP"),"BMP")</f>
        <v>EMP</v>
      </c>
    </row>
    <row r="3946" spans="1:29" ht="24" customHeight="1" x14ac:dyDescent="0.25">
      <c r="A3946" t="s">
        <v>14085</v>
      </c>
      <c r="B3946" t="s">
        <v>20551</v>
      </c>
      <c r="C3946">
        <v>6761</v>
      </c>
      <c r="D3946" t="s">
        <v>17074</v>
      </c>
      <c r="E3946" t="s">
        <v>14086</v>
      </c>
      <c r="F3946" s="9">
        <f>Table13[[#This Row],[ToMeasure]]-Table13[[#This Row],[FromMeasure]]</f>
        <v>0.22564755</v>
      </c>
      <c r="G3946" s="5" t="s">
        <v>14083</v>
      </c>
      <c r="H3946" s="35">
        <v>0</v>
      </c>
      <c r="I3946" s="56"/>
      <c r="J3946" t="s">
        <v>14082</v>
      </c>
      <c r="K3946" s="58" t="s">
        <v>203</v>
      </c>
      <c r="L3946" s="35">
        <v>0.22564755</v>
      </c>
      <c r="M3946" s="56"/>
      <c r="N3946" t="s">
        <v>298</v>
      </c>
      <c r="O3946" s="2">
        <v>13214</v>
      </c>
      <c r="P3946" s="2">
        <v>0</v>
      </c>
      <c r="Q3946" s="2">
        <v>13214</v>
      </c>
      <c r="R3946" t="s">
        <v>14087</v>
      </c>
      <c r="S3946">
        <v>11</v>
      </c>
      <c r="T3946" t="s">
        <v>203</v>
      </c>
      <c r="U3946" s="2">
        <v>410</v>
      </c>
      <c r="V3946" s="2">
        <v>1593</v>
      </c>
      <c r="W3946" s="8">
        <v>0.1515816558195853</v>
      </c>
      <c r="X3946" s="2">
        <v>17516</v>
      </c>
      <c r="Y3946" s="45"/>
      <c r="AC3946" s="1" t="str">
        <f>IF(Table13[[#This Row],[TCS MP]]&gt;=Table13[[#This Row],[BMP]],IF(Table13[[#This Row],[TCS MP]]&lt;=Table13[[#This Row],[EMP]],"Good","EMP"),"BMP")</f>
        <v>EMP</v>
      </c>
    </row>
    <row r="3947" spans="1:29" ht="24" customHeight="1" x14ac:dyDescent="0.25">
      <c r="A3947" t="s">
        <v>16215</v>
      </c>
      <c r="B3947" t="s">
        <v>20553</v>
      </c>
      <c r="C3947">
        <v>6763</v>
      </c>
      <c r="D3947" t="s">
        <v>17074</v>
      </c>
      <c r="E3947" t="s">
        <v>16216</v>
      </c>
      <c r="F3947" s="9">
        <f>Table13[[#This Row],[ToMeasure]]-Table13[[#This Row],[FromMeasure]]</f>
        <v>0.21982351</v>
      </c>
      <c r="G3947" s="5" t="s">
        <v>13547</v>
      </c>
      <c r="H3947" s="35">
        <v>0</v>
      </c>
      <c r="I3947" s="56"/>
      <c r="J3947" t="s">
        <v>13546</v>
      </c>
      <c r="K3947" s="58" t="s">
        <v>203</v>
      </c>
      <c r="L3947" s="35">
        <v>0.21982351</v>
      </c>
      <c r="M3947" s="56"/>
      <c r="N3947" t="s">
        <v>3074</v>
      </c>
      <c r="O3947" s="2">
        <v>10738</v>
      </c>
      <c r="P3947" s="2">
        <v>0</v>
      </c>
      <c r="Q3947" s="2">
        <v>10738</v>
      </c>
      <c r="R3947" t="s">
        <v>16217</v>
      </c>
      <c r="S3947">
        <v>10</v>
      </c>
      <c r="T3947" t="s">
        <v>203</v>
      </c>
      <c r="U3947" s="2">
        <v>334</v>
      </c>
      <c r="V3947" s="2">
        <v>1295</v>
      </c>
      <c r="W3947" s="8">
        <v>0.15170422797541441</v>
      </c>
      <c r="X3947" s="2">
        <v>14234</v>
      </c>
      <c r="Y3947" s="45"/>
      <c r="AC3947" s="1" t="str">
        <f>IF(Table13[[#This Row],[TCS MP]]&gt;=Table13[[#This Row],[BMP]],IF(Table13[[#This Row],[TCS MP]]&lt;=Table13[[#This Row],[EMP]],"Good","EMP"),"BMP")</f>
        <v>EMP</v>
      </c>
    </row>
    <row r="3948" spans="1:29" ht="24" customHeight="1" x14ac:dyDescent="0.25">
      <c r="A3948" t="s">
        <v>13549</v>
      </c>
      <c r="B3948" t="s">
        <v>20555</v>
      </c>
      <c r="C3948">
        <v>6770</v>
      </c>
      <c r="D3948" t="s">
        <v>17074</v>
      </c>
      <c r="E3948" t="s">
        <v>13550</v>
      </c>
      <c r="F3948" s="9">
        <f>Table13[[#This Row],[ToMeasure]]-Table13[[#This Row],[FromMeasure]]</f>
        <v>0.25733107999999999</v>
      </c>
      <c r="G3948" s="5" t="s">
        <v>6363</v>
      </c>
      <c r="H3948" s="35">
        <v>0</v>
      </c>
      <c r="I3948" s="56"/>
      <c r="J3948" t="s">
        <v>298</v>
      </c>
      <c r="K3948" s="58" t="s">
        <v>203</v>
      </c>
      <c r="L3948" s="35">
        <v>0.25733107999999999</v>
      </c>
      <c r="M3948" s="56"/>
      <c r="N3948" t="s">
        <v>13551</v>
      </c>
      <c r="O3948" s="2">
        <v>9035</v>
      </c>
      <c r="P3948" s="2">
        <v>0</v>
      </c>
      <c r="Q3948" s="2">
        <v>9035</v>
      </c>
      <c r="R3948" t="s">
        <v>13552</v>
      </c>
      <c r="S3948">
        <v>8</v>
      </c>
      <c r="T3948" t="s">
        <v>203</v>
      </c>
      <c r="U3948" s="2">
        <v>308</v>
      </c>
      <c r="V3948" s="2">
        <v>253</v>
      </c>
      <c r="W3948" s="8">
        <v>6.2091864969562809E-2</v>
      </c>
      <c r="X3948" s="2">
        <v>11976</v>
      </c>
      <c r="Y3948" s="45"/>
      <c r="AC3948" s="1" t="str">
        <f>IF(Table13[[#This Row],[TCS MP]]&gt;=Table13[[#This Row],[BMP]],IF(Table13[[#This Row],[TCS MP]]&lt;=Table13[[#This Row],[EMP]],"Good","EMP"),"BMP")</f>
        <v>EMP</v>
      </c>
    </row>
    <row r="3949" spans="1:29" ht="24" customHeight="1" x14ac:dyDescent="0.25">
      <c r="A3949" t="s">
        <v>13553</v>
      </c>
      <c r="B3949" t="s">
        <v>20560</v>
      </c>
      <c r="C3949">
        <v>6775</v>
      </c>
      <c r="D3949" t="s">
        <v>17074</v>
      </c>
      <c r="E3949" t="s">
        <v>13554</v>
      </c>
      <c r="F3949" s="9">
        <f>Table13[[#This Row],[ToMeasure]]-Table13[[#This Row],[FromMeasure]]</f>
        <v>0.14269876000000001</v>
      </c>
      <c r="G3949" s="5" t="s">
        <v>6364</v>
      </c>
      <c r="H3949" s="35">
        <v>0</v>
      </c>
      <c r="I3949" s="56"/>
      <c r="J3949" t="s">
        <v>3074</v>
      </c>
      <c r="K3949" s="58" t="s">
        <v>203</v>
      </c>
      <c r="L3949" s="35">
        <v>0.14269876000000001</v>
      </c>
      <c r="M3949" s="56"/>
      <c r="N3949" t="s">
        <v>13555</v>
      </c>
      <c r="O3949" s="2">
        <v>6629</v>
      </c>
      <c r="P3949" s="2">
        <v>0</v>
      </c>
      <c r="Q3949" s="2">
        <v>6629</v>
      </c>
      <c r="R3949" t="s">
        <v>13556</v>
      </c>
      <c r="S3949">
        <v>12</v>
      </c>
      <c r="T3949" t="s">
        <v>203</v>
      </c>
      <c r="U3949" s="2">
        <v>225</v>
      </c>
      <c r="V3949" s="2">
        <v>186</v>
      </c>
      <c r="W3949" s="8">
        <v>6.2000301704631167E-2</v>
      </c>
      <c r="X3949" s="2">
        <v>10434</v>
      </c>
      <c r="Y3949" s="45"/>
      <c r="AC3949" s="1" t="str">
        <f>IF(Table13[[#This Row],[TCS MP]]&gt;=Table13[[#This Row],[BMP]],IF(Table13[[#This Row],[TCS MP]]&lt;=Table13[[#This Row],[EMP]],"Good","EMP"),"BMP")</f>
        <v>EMP</v>
      </c>
    </row>
    <row r="3950" spans="1:29" ht="24" customHeight="1" x14ac:dyDescent="0.25">
      <c r="A3950" t="s">
        <v>16218</v>
      </c>
      <c r="B3950" t="s">
        <v>20557</v>
      </c>
      <c r="C3950">
        <v>6772</v>
      </c>
      <c r="D3950" t="s">
        <v>17074</v>
      </c>
      <c r="E3950" t="s">
        <v>13554</v>
      </c>
      <c r="F3950" s="9">
        <f>Table13[[#This Row],[ToMeasure]]-Table13[[#This Row],[FromMeasure]]</f>
        <v>0.63054093</v>
      </c>
      <c r="G3950" s="5" t="s">
        <v>6364</v>
      </c>
      <c r="H3950" s="35">
        <v>0.14269876000000001</v>
      </c>
      <c r="I3950" s="56"/>
      <c r="J3950" t="s">
        <v>13555</v>
      </c>
      <c r="K3950" s="58" t="s">
        <v>203</v>
      </c>
      <c r="L3950" s="35">
        <v>0.77323969000000004</v>
      </c>
      <c r="M3950" s="56"/>
      <c r="N3950" t="s">
        <v>13555</v>
      </c>
      <c r="O3950" s="2">
        <v>7995</v>
      </c>
      <c r="P3950" s="2">
        <v>0</v>
      </c>
      <c r="Q3950" s="2">
        <v>7995</v>
      </c>
      <c r="R3950" t="s">
        <v>14090</v>
      </c>
      <c r="S3950">
        <v>10</v>
      </c>
      <c r="T3950" t="s">
        <v>203</v>
      </c>
      <c r="U3950" s="2">
        <v>296</v>
      </c>
      <c r="V3950" s="2">
        <v>210</v>
      </c>
      <c r="W3950" s="8">
        <v>6.32895559724828E-2</v>
      </c>
      <c r="X3950" s="2">
        <v>10598</v>
      </c>
      <c r="Y3950" s="45"/>
      <c r="AC3950" s="1" t="str">
        <f>IF(Table13[[#This Row],[TCS MP]]&gt;=Table13[[#This Row],[BMP]],IF(Table13[[#This Row],[TCS MP]]&lt;=Table13[[#This Row],[EMP]],"Good","EMP"),"BMP")</f>
        <v>EMP</v>
      </c>
    </row>
    <row r="3951" spans="1:29" ht="24" customHeight="1" x14ac:dyDescent="0.25">
      <c r="A3951" t="s">
        <v>14088</v>
      </c>
      <c r="B3951" t="s">
        <v>20557</v>
      </c>
      <c r="C3951">
        <v>6772</v>
      </c>
      <c r="D3951" t="s">
        <v>17074</v>
      </c>
      <c r="E3951" t="s">
        <v>13554</v>
      </c>
      <c r="F3951" s="9">
        <f>Table13[[#This Row],[ToMeasure]]-Table13[[#This Row],[FromMeasure]]</f>
        <v>0.22583617</v>
      </c>
      <c r="G3951" s="5" t="s">
        <v>6364</v>
      </c>
      <c r="H3951" s="35">
        <v>0.77323969000000004</v>
      </c>
      <c r="I3951" s="56"/>
      <c r="J3951" t="s">
        <v>13555</v>
      </c>
      <c r="K3951" s="58" t="s">
        <v>203</v>
      </c>
      <c r="L3951" s="35">
        <v>0.99907586000000004</v>
      </c>
      <c r="M3951" s="56"/>
      <c r="N3951" t="s">
        <v>14089</v>
      </c>
      <c r="O3951" s="2">
        <v>7995</v>
      </c>
      <c r="P3951" s="2">
        <v>0</v>
      </c>
      <c r="Q3951" s="2">
        <v>7995</v>
      </c>
      <c r="R3951" t="s">
        <v>14090</v>
      </c>
      <c r="S3951">
        <v>10</v>
      </c>
      <c r="T3951" t="s">
        <v>203</v>
      </c>
      <c r="U3951" s="2">
        <v>271</v>
      </c>
      <c r="V3951" s="2">
        <v>224</v>
      </c>
      <c r="W3951" s="8">
        <v>6.1913696060037521E-2</v>
      </c>
      <c r="X3951" s="2">
        <v>12584</v>
      </c>
      <c r="Y3951" s="45"/>
      <c r="AC3951" s="1" t="str">
        <f>IF(Table13[[#This Row],[TCS MP]]&gt;=Table13[[#This Row],[BMP]],IF(Table13[[#This Row],[TCS MP]]&lt;=Table13[[#This Row],[EMP]],"Good","EMP"),"BMP")</f>
        <v>EMP</v>
      </c>
    </row>
    <row r="3952" spans="1:29" ht="24" customHeight="1" x14ac:dyDescent="0.25">
      <c r="A3952" t="s">
        <v>13557</v>
      </c>
      <c r="B3952" t="s">
        <v>20556</v>
      </c>
      <c r="C3952">
        <v>6771</v>
      </c>
      <c r="D3952" t="s">
        <v>17074</v>
      </c>
      <c r="E3952" t="s">
        <v>13558</v>
      </c>
      <c r="F3952" s="9">
        <f>Table13[[#This Row],[ToMeasure]]-Table13[[#This Row],[FromMeasure]]</f>
        <v>0.24582032000000001</v>
      </c>
      <c r="G3952" s="5" t="s">
        <v>13551</v>
      </c>
      <c r="H3952" s="35">
        <v>0</v>
      </c>
      <c r="I3952" s="56"/>
      <c r="J3952" t="s">
        <v>6363</v>
      </c>
      <c r="K3952" s="58" t="s">
        <v>203</v>
      </c>
      <c r="L3952" s="35">
        <v>0.24582032000000001</v>
      </c>
      <c r="M3952" s="56"/>
      <c r="N3952" t="s">
        <v>298</v>
      </c>
      <c r="O3952" s="2">
        <v>7977</v>
      </c>
      <c r="P3952" s="2">
        <v>0</v>
      </c>
      <c r="Q3952" s="2">
        <v>7977</v>
      </c>
      <c r="R3952" t="s">
        <v>13559</v>
      </c>
      <c r="S3952">
        <v>11</v>
      </c>
      <c r="T3952" t="s">
        <v>203</v>
      </c>
      <c r="U3952" s="2">
        <v>247</v>
      </c>
      <c r="V3952" s="2">
        <v>964</v>
      </c>
      <c r="W3952" s="8">
        <v>0.15181145794158205</v>
      </c>
      <c r="X3952" s="2">
        <v>10574</v>
      </c>
      <c r="Y3952" s="45"/>
      <c r="AC3952" s="1" t="str">
        <f>IF(Table13[[#This Row],[TCS MP]]&gt;=Table13[[#This Row],[BMP]],IF(Table13[[#This Row],[TCS MP]]&lt;=Table13[[#This Row],[EMP]],"Good","EMP"),"BMP")</f>
        <v>EMP</v>
      </c>
    </row>
    <row r="3953" spans="1:29" ht="24" customHeight="1" x14ac:dyDescent="0.25">
      <c r="A3953" t="s">
        <v>16219</v>
      </c>
      <c r="B3953" t="s">
        <v>20558</v>
      </c>
      <c r="C3953">
        <v>6773</v>
      </c>
      <c r="D3953" t="s">
        <v>17074</v>
      </c>
      <c r="E3953" t="s">
        <v>16220</v>
      </c>
      <c r="F3953" s="9">
        <f>Table13[[#This Row],[ToMeasure]]-Table13[[#This Row],[FromMeasure]]</f>
        <v>0.22197742000000001</v>
      </c>
      <c r="G3953" s="5" t="s">
        <v>14089</v>
      </c>
      <c r="H3953" s="35">
        <v>0</v>
      </c>
      <c r="I3953" s="56"/>
      <c r="J3953" t="s">
        <v>6364</v>
      </c>
      <c r="K3953" s="58" t="s">
        <v>203</v>
      </c>
      <c r="L3953" s="35">
        <v>0.22197742000000001</v>
      </c>
      <c r="M3953" s="56"/>
      <c r="N3953" t="s">
        <v>3074</v>
      </c>
      <c r="O3953" s="2">
        <v>9578</v>
      </c>
      <c r="P3953" s="2">
        <v>0</v>
      </c>
      <c r="Q3953" s="2">
        <v>9578</v>
      </c>
      <c r="R3953" t="s">
        <v>16221</v>
      </c>
      <c r="S3953">
        <v>9</v>
      </c>
      <c r="T3953" t="s">
        <v>203</v>
      </c>
      <c r="U3953" s="2">
        <v>297</v>
      </c>
      <c r="V3953" s="2">
        <v>1154</v>
      </c>
      <c r="W3953" s="8">
        <v>0.1514930048026728</v>
      </c>
      <c r="X3953" s="2">
        <v>12696</v>
      </c>
      <c r="Y3953" s="45"/>
      <c r="AC3953" s="1" t="str">
        <f>IF(Table13[[#This Row],[TCS MP]]&gt;=Table13[[#This Row],[BMP]],IF(Table13[[#This Row],[TCS MP]]&lt;=Table13[[#This Row],[EMP]],"Good","EMP"),"BMP")</f>
        <v>EMP</v>
      </c>
    </row>
    <row r="3954" spans="1:29" ht="24" customHeight="1" x14ac:dyDescent="0.25">
      <c r="A3954" t="s">
        <v>16338</v>
      </c>
      <c r="B3954" t="s">
        <v>20562</v>
      </c>
      <c r="C3954">
        <v>6791</v>
      </c>
      <c r="D3954" t="s">
        <v>17074</v>
      </c>
      <c r="E3954" t="s">
        <v>16339</v>
      </c>
      <c r="F3954" s="9">
        <f>Table13[[#This Row],[ToMeasure]]-Table13[[#This Row],[FromMeasure]]</f>
        <v>1.1288515800000001</v>
      </c>
      <c r="G3954" s="5" t="s">
        <v>16340</v>
      </c>
      <c r="H3954" s="35">
        <v>0</v>
      </c>
      <c r="I3954" s="56"/>
      <c r="J3954" t="s">
        <v>298</v>
      </c>
      <c r="K3954" s="58" t="s">
        <v>203</v>
      </c>
      <c r="L3954" s="35">
        <v>1.1288515800000001</v>
      </c>
      <c r="M3954" s="56"/>
      <c r="N3954" t="s">
        <v>669</v>
      </c>
      <c r="O3954" s="2">
        <v>25422</v>
      </c>
      <c r="P3954" s="2">
        <v>0</v>
      </c>
      <c r="Q3954" s="2">
        <v>25422</v>
      </c>
      <c r="R3954" t="s">
        <v>16341</v>
      </c>
      <c r="S3954">
        <v>8</v>
      </c>
      <c r="T3954" t="s">
        <v>203</v>
      </c>
      <c r="U3954" s="2">
        <v>857</v>
      </c>
      <c r="V3954" s="2">
        <v>709</v>
      </c>
      <c r="W3954" s="8">
        <v>6.1600188812839275E-2</v>
      </c>
      <c r="X3954" s="2">
        <v>33698</v>
      </c>
      <c r="Y3954" s="45"/>
      <c r="AC3954" s="1" t="str">
        <f>IF(Table13[[#This Row],[TCS MP]]&gt;=Table13[[#This Row],[BMP]],IF(Table13[[#This Row],[TCS MP]]&lt;=Table13[[#This Row],[EMP]],"Good","EMP"),"BMP")</f>
        <v>EMP</v>
      </c>
    </row>
    <row r="3955" spans="1:29" ht="24" customHeight="1" x14ac:dyDescent="0.25">
      <c r="A3955" t="s">
        <v>14091</v>
      </c>
      <c r="B3955" t="s">
        <v>20561</v>
      </c>
      <c r="C3955">
        <v>6790</v>
      </c>
      <c r="D3955" t="s">
        <v>17074</v>
      </c>
      <c r="E3955" t="s">
        <v>14092</v>
      </c>
      <c r="F3955" s="9">
        <f>Table13[[#This Row],[ToMeasure]]-Table13[[#This Row],[FromMeasure]]</f>
        <v>0.33922893999999998</v>
      </c>
      <c r="G3955" s="5" t="s">
        <v>14093</v>
      </c>
      <c r="H3955" s="35">
        <v>0</v>
      </c>
      <c r="I3955" s="56"/>
      <c r="J3955" t="s">
        <v>298</v>
      </c>
      <c r="K3955" s="58" t="s">
        <v>203</v>
      </c>
      <c r="L3955" s="35">
        <v>0.33922893999999998</v>
      </c>
      <c r="M3955" s="56"/>
      <c r="N3955" t="s">
        <v>1930</v>
      </c>
      <c r="O3955" s="2">
        <v>17732</v>
      </c>
      <c r="P3955" s="2">
        <v>0</v>
      </c>
      <c r="Q3955" s="2">
        <v>17732</v>
      </c>
      <c r="R3955" t="s">
        <v>14094</v>
      </c>
      <c r="S3955">
        <v>7</v>
      </c>
      <c r="T3955" t="s">
        <v>203</v>
      </c>
      <c r="U3955" s="2">
        <v>596</v>
      </c>
      <c r="V3955" s="2">
        <v>496</v>
      </c>
      <c r="W3955" s="8">
        <v>6.1583577712609971E-2</v>
      </c>
      <c r="X3955" s="2">
        <v>23504</v>
      </c>
      <c r="Y3955" s="45"/>
      <c r="AC3955" s="1" t="str">
        <f>IF(Table13[[#This Row],[TCS MP]]&gt;=Table13[[#This Row],[BMP]],IF(Table13[[#This Row],[TCS MP]]&lt;=Table13[[#This Row],[EMP]],"Good","EMP"),"BMP")</f>
        <v>EMP</v>
      </c>
    </row>
    <row r="3956" spans="1:29" ht="24" customHeight="1" x14ac:dyDescent="0.25">
      <c r="A3956" t="s">
        <v>16342</v>
      </c>
      <c r="B3956" t="s">
        <v>20563</v>
      </c>
      <c r="C3956">
        <v>6792</v>
      </c>
      <c r="D3956" t="s">
        <v>17074</v>
      </c>
      <c r="E3956" t="s">
        <v>16343</v>
      </c>
      <c r="F3956" s="9">
        <f>Table13[[#This Row],[ToMeasure]]-Table13[[#This Row],[FromMeasure]]</f>
        <v>1.36535176</v>
      </c>
      <c r="G3956" s="5" t="s">
        <v>16344</v>
      </c>
      <c r="H3956" s="35">
        <v>0</v>
      </c>
      <c r="I3956" s="56"/>
      <c r="J3956" t="s">
        <v>3074</v>
      </c>
      <c r="K3956" s="58" t="s">
        <v>203</v>
      </c>
      <c r="L3956" s="35">
        <v>1.36535176</v>
      </c>
      <c r="M3956" s="56"/>
      <c r="N3956" t="s">
        <v>1930</v>
      </c>
      <c r="O3956" s="2">
        <v>46806</v>
      </c>
      <c r="P3956" s="2">
        <v>0</v>
      </c>
      <c r="Q3956" s="2">
        <v>46806</v>
      </c>
      <c r="R3956" t="s">
        <v>16345</v>
      </c>
      <c r="S3956">
        <v>9</v>
      </c>
      <c r="T3956" t="s">
        <v>203</v>
      </c>
      <c r="U3956" s="2">
        <v>1459</v>
      </c>
      <c r="V3956" s="2">
        <v>5649</v>
      </c>
      <c r="W3956" s="8">
        <v>0.15186087253770883</v>
      </c>
      <c r="X3956" s="2">
        <v>62043</v>
      </c>
      <c r="Y3956" s="45"/>
      <c r="AC3956" s="1" t="str">
        <f>IF(Table13[[#This Row],[TCS MP]]&gt;=Table13[[#This Row],[BMP]],IF(Table13[[#This Row],[TCS MP]]&lt;=Table13[[#This Row],[EMP]],"Good","EMP"),"BMP")</f>
        <v>EMP</v>
      </c>
    </row>
    <row r="3957" spans="1:29" ht="24" customHeight="1" x14ac:dyDescent="0.25">
      <c r="A3957" t="s">
        <v>13560</v>
      </c>
      <c r="B3957" t="s">
        <v>20564</v>
      </c>
      <c r="C3957">
        <v>6793</v>
      </c>
      <c r="D3957" t="s">
        <v>17074</v>
      </c>
      <c r="E3957" t="s">
        <v>13561</v>
      </c>
      <c r="F3957" s="9">
        <f>Table13[[#This Row],[ToMeasure]]-Table13[[#This Row],[FromMeasure]]</f>
        <v>0.44516748</v>
      </c>
      <c r="G3957" s="5" t="s">
        <v>13562</v>
      </c>
      <c r="H3957" s="35">
        <v>0</v>
      </c>
      <c r="I3957" s="56"/>
      <c r="J3957" t="s">
        <v>3074</v>
      </c>
      <c r="K3957" s="58" t="s">
        <v>203</v>
      </c>
      <c r="L3957" s="35">
        <v>0.44516748</v>
      </c>
      <c r="M3957" s="56"/>
      <c r="N3957" t="s">
        <v>669</v>
      </c>
      <c r="O3957" s="2">
        <v>19894</v>
      </c>
      <c r="P3957" s="2">
        <v>0</v>
      </c>
      <c r="Q3957" s="2">
        <v>19894</v>
      </c>
      <c r="R3957" t="s">
        <v>13563</v>
      </c>
      <c r="S3957">
        <v>7</v>
      </c>
      <c r="T3957" t="s">
        <v>203</v>
      </c>
      <c r="U3957" s="2">
        <v>671</v>
      </c>
      <c r="V3957" s="2">
        <v>557</v>
      </c>
      <c r="W3957" s="8">
        <v>6.1727153915753494E-2</v>
      </c>
      <c r="X3957" s="2">
        <v>26370</v>
      </c>
      <c r="Y3957" s="45"/>
      <c r="AC3957" s="1" t="str">
        <f>IF(Table13[[#This Row],[TCS MP]]&gt;=Table13[[#This Row],[BMP]],IF(Table13[[#This Row],[TCS MP]]&lt;=Table13[[#This Row],[EMP]],"Good","EMP"),"BMP")</f>
        <v>EMP</v>
      </c>
    </row>
    <row r="3958" spans="1:29" ht="24" customHeight="1" x14ac:dyDescent="0.25">
      <c r="A3958" t="s">
        <v>16222</v>
      </c>
      <c r="B3958" t="s">
        <v>20565</v>
      </c>
      <c r="C3958">
        <v>6800</v>
      </c>
      <c r="D3958" t="s">
        <v>17074</v>
      </c>
      <c r="E3958" t="s">
        <v>16223</v>
      </c>
      <c r="F3958" s="9">
        <f>Table13[[#This Row],[ToMeasure]]-Table13[[#This Row],[FromMeasure]]</f>
        <v>0.79856753999999996</v>
      </c>
      <c r="G3958" s="5" t="s">
        <v>6294</v>
      </c>
      <c r="H3958" s="35">
        <v>0</v>
      </c>
      <c r="I3958" s="56"/>
      <c r="J3958" t="s">
        <v>298</v>
      </c>
      <c r="K3958" s="58" t="s">
        <v>203</v>
      </c>
      <c r="L3958" s="35">
        <v>0.79856753999999996</v>
      </c>
      <c r="M3958" s="56"/>
      <c r="N3958" t="s">
        <v>16224</v>
      </c>
      <c r="O3958" s="2">
        <v>7910</v>
      </c>
      <c r="P3958" s="2">
        <v>0</v>
      </c>
      <c r="Q3958" s="2">
        <v>7910</v>
      </c>
      <c r="R3958" t="s">
        <v>16225</v>
      </c>
      <c r="S3958">
        <v>8</v>
      </c>
      <c r="T3958" t="s">
        <v>203</v>
      </c>
      <c r="U3958" s="2">
        <v>267</v>
      </c>
      <c r="V3958" s="2">
        <v>221</v>
      </c>
      <c r="W3958" s="8">
        <v>6.1694058154235148E-2</v>
      </c>
      <c r="X3958" s="2">
        <v>10485</v>
      </c>
      <c r="Y3958" s="45"/>
      <c r="AC3958" s="1" t="str">
        <f>IF(Table13[[#This Row],[TCS MP]]&gt;=Table13[[#This Row],[BMP]],IF(Table13[[#This Row],[TCS MP]]&lt;=Table13[[#This Row],[EMP]],"Good","EMP"),"BMP")</f>
        <v>EMP</v>
      </c>
    </row>
    <row r="3959" spans="1:29" ht="24" customHeight="1" x14ac:dyDescent="0.25">
      <c r="A3959" t="s">
        <v>14095</v>
      </c>
      <c r="B3959" t="s">
        <v>20567</v>
      </c>
      <c r="C3959">
        <v>6802</v>
      </c>
      <c r="D3959" t="s">
        <v>17074</v>
      </c>
      <c r="E3959" t="s">
        <v>14096</v>
      </c>
      <c r="F3959" s="9">
        <f>Table13[[#This Row],[ToMeasure]]-Table13[[#This Row],[FromMeasure]]</f>
        <v>0.25353867000000002</v>
      </c>
      <c r="G3959" s="5" t="s">
        <v>6295</v>
      </c>
      <c r="H3959" s="35">
        <v>0</v>
      </c>
      <c r="I3959" s="56"/>
      <c r="J3959" t="s">
        <v>3074</v>
      </c>
      <c r="K3959" s="58" t="s">
        <v>203</v>
      </c>
      <c r="L3959" s="35">
        <v>0.25353867000000002</v>
      </c>
      <c r="M3959" s="56"/>
      <c r="N3959" t="s">
        <v>14097</v>
      </c>
      <c r="O3959" s="2">
        <v>17575</v>
      </c>
      <c r="P3959" s="2">
        <v>0</v>
      </c>
      <c r="Q3959" s="2">
        <v>17575</v>
      </c>
      <c r="R3959" t="s">
        <v>14098</v>
      </c>
      <c r="S3959">
        <v>10</v>
      </c>
      <c r="T3959" t="s">
        <v>203</v>
      </c>
      <c r="U3959" s="2">
        <v>453</v>
      </c>
      <c r="V3959" s="2">
        <v>377</v>
      </c>
      <c r="W3959" s="8">
        <v>4.7226173541963012E-2</v>
      </c>
      <c r="X3959" s="2">
        <v>23296</v>
      </c>
      <c r="Y3959" s="45"/>
      <c r="AC3959" s="1" t="str">
        <f>IF(Table13[[#This Row],[TCS MP]]&gt;=Table13[[#This Row],[BMP]],IF(Table13[[#This Row],[TCS MP]]&lt;=Table13[[#This Row],[EMP]],"Good","EMP"),"BMP")</f>
        <v>EMP</v>
      </c>
    </row>
    <row r="3960" spans="1:29" ht="24" customHeight="1" x14ac:dyDescent="0.25">
      <c r="A3960" t="s">
        <v>16226</v>
      </c>
      <c r="B3960" t="s">
        <v>20566</v>
      </c>
      <c r="C3960">
        <v>6801</v>
      </c>
      <c r="D3960" t="s">
        <v>17074</v>
      </c>
      <c r="E3960" t="s">
        <v>16227</v>
      </c>
      <c r="F3960" s="9">
        <f>Table13[[#This Row],[ToMeasure]]-Table13[[#This Row],[FromMeasure]]</f>
        <v>0.20370542</v>
      </c>
      <c r="G3960" s="5" t="s">
        <v>16224</v>
      </c>
      <c r="H3960" s="35">
        <v>0</v>
      </c>
      <c r="I3960" s="56"/>
      <c r="J3960" t="s">
        <v>6294</v>
      </c>
      <c r="K3960" s="58" t="s">
        <v>203</v>
      </c>
      <c r="L3960" s="35">
        <v>0.20370542</v>
      </c>
      <c r="M3960" s="56"/>
      <c r="N3960" t="s">
        <v>298</v>
      </c>
      <c r="O3960" s="2">
        <v>13768</v>
      </c>
      <c r="P3960" s="2">
        <v>0</v>
      </c>
      <c r="Q3960" s="2">
        <v>13768</v>
      </c>
      <c r="R3960" t="s">
        <v>16228</v>
      </c>
      <c r="S3960">
        <v>10</v>
      </c>
      <c r="T3960" t="s">
        <v>203</v>
      </c>
      <c r="U3960" s="2">
        <v>428</v>
      </c>
      <c r="V3960" s="2">
        <v>1659</v>
      </c>
      <c r="W3960" s="8">
        <v>0.15158338175479372</v>
      </c>
      <c r="X3960" s="2">
        <v>18250</v>
      </c>
      <c r="Y3960" s="45"/>
      <c r="AC3960" s="1" t="str">
        <f>IF(Table13[[#This Row],[TCS MP]]&gt;=Table13[[#This Row],[BMP]],IF(Table13[[#This Row],[TCS MP]]&lt;=Table13[[#This Row],[EMP]],"Good","EMP"),"BMP")</f>
        <v>EMP</v>
      </c>
    </row>
    <row r="3961" spans="1:29" ht="24" customHeight="1" x14ac:dyDescent="0.25">
      <c r="A3961" t="s">
        <v>14099</v>
      </c>
      <c r="B3961" t="s">
        <v>20568</v>
      </c>
      <c r="C3961">
        <v>6803</v>
      </c>
      <c r="D3961" t="s">
        <v>17074</v>
      </c>
      <c r="E3961" t="s">
        <v>14100</v>
      </c>
      <c r="F3961" s="9">
        <f>Table13[[#This Row],[ToMeasure]]-Table13[[#This Row],[FromMeasure]]</f>
        <v>0.21457615999999999</v>
      </c>
      <c r="G3961" s="5" t="s">
        <v>14097</v>
      </c>
      <c r="H3961" s="35">
        <v>0</v>
      </c>
      <c r="I3961" s="56"/>
      <c r="J3961" t="s">
        <v>6295</v>
      </c>
      <c r="K3961" s="58" t="s">
        <v>203</v>
      </c>
      <c r="L3961" s="35">
        <v>0.21457615999999999</v>
      </c>
      <c r="M3961" s="56"/>
      <c r="N3961" t="s">
        <v>3074</v>
      </c>
      <c r="O3961" s="2">
        <v>11082</v>
      </c>
      <c r="P3961" s="2">
        <v>0</v>
      </c>
      <c r="Q3961" s="2">
        <v>11082</v>
      </c>
      <c r="R3961" t="s">
        <v>14101</v>
      </c>
      <c r="S3961">
        <v>8</v>
      </c>
      <c r="T3961" t="s">
        <v>203</v>
      </c>
      <c r="U3961" s="2">
        <v>344</v>
      </c>
      <c r="V3961" s="2">
        <v>1336</v>
      </c>
      <c r="W3961" s="8">
        <v>0.15159718462371413</v>
      </c>
      <c r="X3961" s="2">
        <v>14690</v>
      </c>
      <c r="Y3961" s="45"/>
      <c r="AC3961" s="1" t="str">
        <f>IF(Table13[[#This Row],[TCS MP]]&gt;=Table13[[#This Row],[BMP]],IF(Table13[[#This Row],[TCS MP]]&lt;=Table13[[#This Row],[EMP]],"Good","EMP"),"BMP")</f>
        <v>EMP</v>
      </c>
    </row>
    <row r="3962" spans="1:29" ht="24" customHeight="1" x14ac:dyDescent="0.25">
      <c r="A3962" t="s">
        <v>14102</v>
      </c>
      <c r="B3962" t="s">
        <v>20570</v>
      </c>
      <c r="C3962">
        <v>6810</v>
      </c>
      <c r="D3962" t="s">
        <v>17074</v>
      </c>
      <c r="E3962" t="s">
        <v>14103</v>
      </c>
      <c r="F3962" s="9">
        <f>Table13[[#This Row],[ToMeasure]]-Table13[[#This Row],[FromMeasure]]</f>
        <v>0.23078198999999999</v>
      </c>
      <c r="G3962" s="5" t="s">
        <v>10463</v>
      </c>
      <c r="H3962" s="35">
        <v>0</v>
      </c>
      <c r="I3962" s="56"/>
      <c r="J3962" t="s">
        <v>298</v>
      </c>
      <c r="K3962" s="58" t="s">
        <v>203</v>
      </c>
      <c r="L3962" s="35">
        <v>0.23078198999999999</v>
      </c>
      <c r="M3962" s="56"/>
      <c r="N3962" t="s">
        <v>14104</v>
      </c>
      <c r="O3962" s="2">
        <v>16519</v>
      </c>
      <c r="P3962" s="2">
        <v>0</v>
      </c>
      <c r="Q3962" s="2">
        <v>16519</v>
      </c>
      <c r="R3962" t="s">
        <v>14105</v>
      </c>
      <c r="S3962">
        <v>8</v>
      </c>
      <c r="T3962" t="s">
        <v>203</v>
      </c>
      <c r="U3962" s="2">
        <v>563</v>
      </c>
      <c r="V3962" s="2">
        <v>464</v>
      </c>
      <c r="W3962" s="8">
        <v>6.217083358556813E-2</v>
      </c>
      <c r="X3962" s="2">
        <v>21896</v>
      </c>
      <c r="Y3962" s="45"/>
      <c r="AC3962" s="1" t="str">
        <f>IF(Table13[[#This Row],[TCS MP]]&gt;=Table13[[#This Row],[BMP]],IF(Table13[[#This Row],[TCS MP]]&lt;=Table13[[#This Row],[EMP]],"Good","EMP"),"BMP")</f>
        <v>EMP</v>
      </c>
    </row>
    <row r="3963" spans="1:29" ht="24" customHeight="1" x14ac:dyDescent="0.25">
      <c r="A3963" t="s">
        <v>13564</v>
      </c>
      <c r="B3963" t="s">
        <v>20572</v>
      </c>
      <c r="C3963">
        <v>6812</v>
      </c>
      <c r="D3963" t="s">
        <v>17074</v>
      </c>
      <c r="E3963" t="s">
        <v>13565</v>
      </c>
      <c r="F3963" s="9">
        <f>Table13[[#This Row],[ToMeasure]]-Table13[[#This Row],[FromMeasure]]</f>
        <v>0.31500519999999999</v>
      </c>
      <c r="G3963" s="5" t="s">
        <v>10464</v>
      </c>
      <c r="H3963" s="35">
        <v>0</v>
      </c>
      <c r="I3963" s="56"/>
      <c r="J3963" t="s">
        <v>3074</v>
      </c>
      <c r="K3963" s="58" t="s">
        <v>203</v>
      </c>
      <c r="L3963" s="35">
        <v>0.31500519999999999</v>
      </c>
      <c r="M3963" s="56"/>
      <c r="N3963" t="s">
        <v>13566</v>
      </c>
      <c r="O3963" s="2">
        <v>12023</v>
      </c>
      <c r="P3963" s="2">
        <v>0</v>
      </c>
      <c r="Q3963" s="2">
        <v>12023</v>
      </c>
      <c r="R3963" t="s">
        <v>13567</v>
      </c>
      <c r="S3963">
        <v>9</v>
      </c>
      <c r="T3963" t="s">
        <v>203</v>
      </c>
      <c r="U3963" s="2">
        <v>407</v>
      </c>
      <c r="V3963" s="2">
        <v>338</v>
      </c>
      <c r="W3963" s="8">
        <v>6.1964567911502955E-2</v>
      </c>
      <c r="X3963" s="2">
        <v>15937</v>
      </c>
      <c r="Y3963" s="45"/>
      <c r="AC3963" s="1" t="str">
        <f>IF(Table13[[#This Row],[TCS MP]]&gt;=Table13[[#This Row],[BMP]],IF(Table13[[#This Row],[TCS MP]]&lt;=Table13[[#This Row],[EMP]],"Good","EMP"),"BMP")</f>
        <v>EMP</v>
      </c>
    </row>
    <row r="3964" spans="1:29" ht="24" customHeight="1" x14ac:dyDescent="0.25">
      <c r="A3964" t="s">
        <v>14106</v>
      </c>
      <c r="B3964" t="s">
        <v>20571</v>
      </c>
      <c r="C3964">
        <v>6811</v>
      </c>
      <c r="D3964" t="s">
        <v>17074</v>
      </c>
      <c r="E3964" t="s">
        <v>14107</v>
      </c>
      <c r="F3964" s="9">
        <f>Table13[[#This Row],[ToMeasure]]-Table13[[#This Row],[FromMeasure]]</f>
        <v>0.24810007000000001</v>
      </c>
      <c r="G3964" s="5" t="s">
        <v>14104</v>
      </c>
      <c r="H3964" s="35">
        <v>0</v>
      </c>
      <c r="I3964" s="56"/>
      <c r="J3964" t="s">
        <v>10463</v>
      </c>
      <c r="K3964" s="58" t="s">
        <v>203</v>
      </c>
      <c r="L3964" s="35">
        <v>0.24810007000000001</v>
      </c>
      <c r="M3964" s="56"/>
      <c r="N3964" t="s">
        <v>298</v>
      </c>
      <c r="O3964" s="2">
        <v>15374</v>
      </c>
      <c r="P3964" s="2">
        <v>0</v>
      </c>
      <c r="Q3964" s="2">
        <v>15374</v>
      </c>
      <c r="R3964" t="s">
        <v>14108</v>
      </c>
      <c r="S3964">
        <v>12</v>
      </c>
      <c r="T3964" t="s">
        <v>203</v>
      </c>
      <c r="U3964" s="2">
        <v>477</v>
      </c>
      <c r="V3964" s="2">
        <v>1855</v>
      </c>
      <c r="W3964" s="8">
        <v>0.15168466241706777</v>
      </c>
      <c r="X3964" s="2">
        <v>20379</v>
      </c>
      <c r="Y3964" s="45"/>
      <c r="AC3964" s="1" t="str">
        <f>IF(Table13[[#This Row],[TCS MP]]&gt;=Table13[[#This Row],[BMP]],IF(Table13[[#This Row],[TCS MP]]&lt;=Table13[[#This Row],[EMP]],"Good","EMP"),"BMP")</f>
        <v>EMP</v>
      </c>
    </row>
    <row r="3965" spans="1:29" ht="24" customHeight="1" x14ac:dyDescent="0.25">
      <c r="A3965" t="s">
        <v>16346</v>
      </c>
      <c r="B3965" t="s">
        <v>20573</v>
      </c>
      <c r="C3965">
        <v>6813</v>
      </c>
      <c r="D3965" t="s">
        <v>17074</v>
      </c>
      <c r="E3965" t="s">
        <v>16347</v>
      </c>
      <c r="F3965" s="9">
        <f>Table13[[#This Row],[ToMeasure]]-Table13[[#This Row],[FromMeasure]]</f>
        <v>0.28215897000000001</v>
      </c>
      <c r="G3965" s="5" t="s">
        <v>13566</v>
      </c>
      <c r="H3965" s="35">
        <v>0</v>
      </c>
      <c r="I3965" s="56"/>
      <c r="J3965" t="s">
        <v>10464</v>
      </c>
      <c r="K3965" s="58" t="s">
        <v>203</v>
      </c>
      <c r="L3965" s="35">
        <v>0.28215897000000001</v>
      </c>
      <c r="M3965" s="56"/>
      <c r="N3965" t="s">
        <v>3074</v>
      </c>
      <c r="O3965" s="2">
        <v>15417</v>
      </c>
      <c r="P3965" s="2">
        <v>0</v>
      </c>
      <c r="Q3965" s="2">
        <v>15417</v>
      </c>
      <c r="R3965" t="s">
        <v>16348</v>
      </c>
      <c r="S3965">
        <v>8</v>
      </c>
      <c r="T3965" t="s">
        <v>203</v>
      </c>
      <c r="U3965" s="2">
        <v>478</v>
      </c>
      <c r="V3965" s="2">
        <v>1859</v>
      </c>
      <c r="W3965" s="8">
        <v>0.15158591165596419</v>
      </c>
      <c r="X3965" s="2">
        <v>20436</v>
      </c>
      <c r="Y3965" s="45"/>
      <c r="AC3965" s="1" t="str">
        <f>IF(Table13[[#This Row],[TCS MP]]&gt;=Table13[[#This Row],[BMP]],IF(Table13[[#This Row],[TCS MP]]&lt;=Table13[[#This Row],[EMP]],"Good","EMP"),"BMP")</f>
        <v>EMP</v>
      </c>
    </row>
    <row r="3966" spans="1:29" ht="24" customHeight="1" x14ac:dyDescent="0.25">
      <c r="A3966" t="s">
        <v>16229</v>
      </c>
      <c r="B3966" t="s">
        <v>20575</v>
      </c>
      <c r="C3966">
        <v>6820</v>
      </c>
      <c r="D3966" t="s">
        <v>17074</v>
      </c>
      <c r="E3966" t="s">
        <v>16230</v>
      </c>
      <c r="F3966" s="9">
        <f>Table13[[#This Row],[ToMeasure]]-Table13[[#This Row],[FromMeasure]]</f>
        <v>0.23519694999999999</v>
      </c>
      <c r="G3966" s="5" t="s">
        <v>16231</v>
      </c>
      <c r="H3966" s="35">
        <v>0</v>
      </c>
      <c r="I3966" s="56"/>
      <c r="J3966" t="s">
        <v>298</v>
      </c>
      <c r="K3966" s="58" t="s">
        <v>203</v>
      </c>
      <c r="L3966" s="35">
        <v>0.23519694999999999</v>
      </c>
      <c r="M3966" s="56"/>
      <c r="N3966" t="s">
        <v>1449</v>
      </c>
      <c r="O3966" s="2">
        <v>23098</v>
      </c>
      <c r="P3966" s="2">
        <v>0</v>
      </c>
      <c r="Q3966" s="2">
        <v>23098</v>
      </c>
      <c r="R3966" t="s">
        <v>16232</v>
      </c>
      <c r="S3966">
        <v>9</v>
      </c>
      <c r="T3966" t="s">
        <v>203</v>
      </c>
      <c r="U3966" s="2">
        <v>787</v>
      </c>
      <c r="V3966" s="2">
        <v>652</v>
      </c>
      <c r="W3966" s="8">
        <v>6.2299766213524982E-2</v>
      </c>
      <c r="X3966" s="2">
        <v>30617</v>
      </c>
      <c r="Y3966" s="45"/>
      <c r="AC3966" s="1" t="str">
        <f>IF(Table13[[#This Row],[TCS MP]]&gt;=Table13[[#This Row],[BMP]],IF(Table13[[#This Row],[TCS MP]]&lt;=Table13[[#This Row],[EMP]],"Good","EMP"),"BMP")</f>
        <v>EMP</v>
      </c>
    </row>
    <row r="3967" spans="1:29" ht="24" customHeight="1" x14ac:dyDescent="0.25">
      <c r="A3967" t="s">
        <v>13568</v>
      </c>
      <c r="B3967" t="s">
        <v>20577</v>
      </c>
      <c r="C3967">
        <v>6822</v>
      </c>
      <c r="D3967" t="s">
        <v>17074</v>
      </c>
      <c r="E3967" t="s">
        <v>13569</v>
      </c>
      <c r="F3967" s="9">
        <f>Table13[[#This Row],[ToMeasure]]-Table13[[#This Row],[FromMeasure]]</f>
        <v>0.24168802</v>
      </c>
      <c r="G3967" s="5" t="s">
        <v>13570</v>
      </c>
      <c r="H3967" s="35">
        <v>0</v>
      </c>
      <c r="I3967" s="56"/>
      <c r="J3967" t="s">
        <v>3074</v>
      </c>
      <c r="K3967" s="58" t="s">
        <v>203</v>
      </c>
      <c r="L3967" s="35">
        <v>0.24168802</v>
      </c>
      <c r="M3967" s="56"/>
      <c r="N3967" t="s">
        <v>13571</v>
      </c>
      <c r="O3967" s="2">
        <v>19691</v>
      </c>
      <c r="P3967" s="2">
        <v>0</v>
      </c>
      <c r="Q3967" s="2">
        <v>19691</v>
      </c>
      <c r="R3967" t="s">
        <v>13572</v>
      </c>
      <c r="S3967">
        <v>9</v>
      </c>
      <c r="T3967" t="s">
        <v>203</v>
      </c>
      <c r="U3967" s="2">
        <v>673</v>
      </c>
      <c r="V3967" s="2">
        <v>559</v>
      </c>
      <c r="W3967" s="8">
        <v>6.2566654816921433E-2</v>
      </c>
      <c r="X3967" s="2">
        <v>26101</v>
      </c>
      <c r="Y3967" s="45"/>
      <c r="AC3967" s="1" t="str">
        <f>IF(Table13[[#This Row],[TCS MP]]&gt;=Table13[[#This Row],[BMP]],IF(Table13[[#This Row],[TCS MP]]&lt;=Table13[[#This Row],[EMP]],"Good","EMP"),"BMP")</f>
        <v>EMP</v>
      </c>
    </row>
    <row r="3968" spans="1:29" ht="24" customHeight="1" x14ac:dyDescent="0.25">
      <c r="A3968" t="s">
        <v>16349</v>
      </c>
      <c r="B3968" t="s">
        <v>20576</v>
      </c>
      <c r="C3968">
        <v>6821</v>
      </c>
      <c r="D3968" t="s">
        <v>17074</v>
      </c>
      <c r="E3968" t="s">
        <v>1451</v>
      </c>
      <c r="F3968" s="9">
        <f>Table13[[#This Row],[ToMeasure]]-Table13[[#This Row],[FromMeasure]]</f>
        <v>0.20754218999999999</v>
      </c>
      <c r="G3968" s="5" t="s">
        <v>1449</v>
      </c>
      <c r="H3968" s="35">
        <v>0</v>
      </c>
      <c r="I3968" s="56"/>
      <c r="J3968" t="s">
        <v>16231</v>
      </c>
      <c r="K3968" s="58" t="s">
        <v>203</v>
      </c>
      <c r="L3968" s="35">
        <v>0.20754218999999999</v>
      </c>
      <c r="M3968" s="56"/>
      <c r="N3968" t="s">
        <v>298</v>
      </c>
      <c r="O3968" s="2">
        <v>15054</v>
      </c>
      <c r="P3968" s="2">
        <v>0</v>
      </c>
      <c r="Q3968" s="2">
        <v>15054</v>
      </c>
      <c r="R3968" t="s">
        <v>16350</v>
      </c>
      <c r="S3968">
        <v>14</v>
      </c>
      <c r="T3968" t="s">
        <v>203</v>
      </c>
      <c r="U3968" s="2">
        <v>467</v>
      </c>
      <c r="V3968" s="2">
        <v>1817</v>
      </c>
      <c r="W3968" s="8">
        <v>0.15172047296399627</v>
      </c>
      <c r="X3968" s="2">
        <v>19955</v>
      </c>
      <c r="Y3968" s="45"/>
      <c r="AC3968" s="1" t="str">
        <f>IF(Table13[[#This Row],[TCS MP]]&gt;=Table13[[#This Row],[BMP]],IF(Table13[[#This Row],[TCS MP]]&lt;=Table13[[#This Row],[EMP]],"Good","EMP"),"BMP")</f>
        <v>EMP</v>
      </c>
    </row>
    <row r="3969" spans="1:29" ht="24" customHeight="1" x14ac:dyDescent="0.25">
      <c r="A3969" t="s">
        <v>13573</v>
      </c>
      <c r="B3969" t="s">
        <v>20578</v>
      </c>
      <c r="C3969">
        <v>6823</v>
      </c>
      <c r="D3969" t="s">
        <v>17074</v>
      </c>
      <c r="E3969" t="s">
        <v>13574</v>
      </c>
      <c r="F3969" s="9">
        <f>Table13[[#This Row],[ToMeasure]]-Table13[[#This Row],[FromMeasure]]</f>
        <v>0.21676145999999999</v>
      </c>
      <c r="G3969" s="5" t="s">
        <v>13571</v>
      </c>
      <c r="H3969" s="35">
        <v>0</v>
      </c>
      <c r="I3969" s="56"/>
      <c r="J3969" t="s">
        <v>13570</v>
      </c>
      <c r="K3969" s="58" t="s">
        <v>203</v>
      </c>
      <c r="L3969" s="35">
        <v>0.21676145999999999</v>
      </c>
      <c r="M3969" s="56"/>
      <c r="N3969" t="s">
        <v>3074</v>
      </c>
      <c r="O3969" s="2">
        <v>20353</v>
      </c>
      <c r="P3969" s="2">
        <v>0</v>
      </c>
      <c r="Q3969" s="2">
        <v>20353</v>
      </c>
      <c r="R3969" t="s">
        <v>13575</v>
      </c>
      <c r="S3969">
        <v>8</v>
      </c>
      <c r="T3969" t="s">
        <v>203</v>
      </c>
      <c r="U3969" s="2">
        <v>634</v>
      </c>
      <c r="V3969" s="2">
        <v>2457</v>
      </c>
      <c r="W3969" s="8">
        <v>0.15186950326733159</v>
      </c>
      <c r="X3969" s="2">
        <v>26979</v>
      </c>
      <c r="Y3969" s="45"/>
      <c r="AC3969" s="1" t="str">
        <f>IF(Table13[[#This Row],[TCS MP]]&gt;=Table13[[#This Row],[BMP]],IF(Table13[[#This Row],[TCS MP]]&lt;=Table13[[#This Row],[EMP]],"Good","EMP"),"BMP")</f>
        <v>EMP</v>
      </c>
    </row>
    <row r="3970" spans="1:29" ht="24" customHeight="1" x14ac:dyDescent="0.25">
      <c r="A3970" t="s">
        <v>16351</v>
      </c>
      <c r="B3970" t="s">
        <v>20580</v>
      </c>
      <c r="C3970">
        <v>6830</v>
      </c>
      <c r="D3970" t="s">
        <v>17074</v>
      </c>
      <c r="E3970" t="s">
        <v>16352</v>
      </c>
      <c r="F3970" s="9">
        <f>Table13[[#This Row],[ToMeasure]]-Table13[[#This Row],[FromMeasure]]</f>
        <v>0.20088552000000001</v>
      </c>
      <c r="G3970" s="5" t="s">
        <v>14234</v>
      </c>
      <c r="H3970" s="35">
        <v>0</v>
      </c>
      <c r="I3970" s="56"/>
      <c r="J3970" t="s">
        <v>298</v>
      </c>
      <c r="K3970" s="58" t="s">
        <v>203</v>
      </c>
      <c r="L3970" s="35">
        <v>0.20088552000000001</v>
      </c>
      <c r="M3970" s="56"/>
      <c r="N3970" t="s">
        <v>16235</v>
      </c>
      <c r="O3970" s="2">
        <v>21380</v>
      </c>
      <c r="P3970" s="2">
        <v>0</v>
      </c>
      <c r="Q3970" s="2">
        <v>21380</v>
      </c>
      <c r="R3970" t="s">
        <v>16353</v>
      </c>
      <c r="S3970">
        <v>8</v>
      </c>
      <c r="T3970" t="s">
        <v>203</v>
      </c>
      <c r="U3970" s="2">
        <v>728</v>
      </c>
      <c r="V3970" s="2">
        <v>602</v>
      </c>
      <c r="W3970" s="8">
        <v>6.2207670720299348E-2</v>
      </c>
      <c r="X3970" s="2">
        <v>28340</v>
      </c>
      <c r="Y3970" s="45"/>
      <c r="AC3970" s="1" t="str">
        <f>IF(Table13[[#This Row],[TCS MP]]&gt;=Table13[[#This Row],[BMP]],IF(Table13[[#This Row],[TCS MP]]&lt;=Table13[[#This Row],[EMP]],"Good","EMP"),"BMP")</f>
        <v>EMP</v>
      </c>
    </row>
    <row r="3971" spans="1:29" ht="24" customHeight="1" x14ac:dyDescent="0.25">
      <c r="A3971" t="s">
        <v>16354</v>
      </c>
      <c r="B3971" t="s">
        <v>20582</v>
      </c>
      <c r="C3971">
        <v>6832</v>
      </c>
      <c r="D3971" t="s">
        <v>17074</v>
      </c>
      <c r="E3971" t="s">
        <v>16355</v>
      </c>
      <c r="F3971" s="9">
        <f>Table13[[#This Row],[ToMeasure]]-Table13[[#This Row],[FromMeasure]]</f>
        <v>0.21480408000000001</v>
      </c>
      <c r="G3971" s="5" t="s">
        <v>16239</v>
      </c>
      <c r="H3971" s="35">
        <v>0</v>
      </c>
      <c r="I3971" s="56"/>
      <c r="J3971" t="s">
        <v>3074</v>
      </c>
      <c r="K3971" s="58" t="s">
        <v>203</v>
      </c>
      <c r="L3971" s="35">
        <v>0.21480408000000001</v>
      </c>
      <c r="M3971" s="56"/>
      <c r="N3971" t="s">
        <v>14235</v>
      </c>
      <c r="O3971" s="2">
        <v>14289</v>
      </c>
      <c r="P3971" s="2">
        <v>0</v>
      </c>
      <c r="Q3971" s="2">
        <v>14289</v>
      </c>
      <c r="R3971" t="s">
        <v>16356</v>
      </c>
      <c r="S3971">
        <v>9</v>
      </c>
      <c r="T3971" t="s">
        <v>203</v>
      </c>
      <c r="U3971" s="2">
        <v>487</v>
      </c>
      <c r="V3971" s="2">
        <v>404</v>
      </c>
      <c r="W3971" s="8">
        <v>6.2355658198614321E-2</v>
      </c>
      <c r="X3971" s="2">
        <v>18941</v>
      </c>
      <c r="Y3971" s="45"/>
      <c r="AC3971" s="1" t="str">
        <f>IF(Table13[[#This Row],[TCS MP]]&gt;=Table13[[#This Row],[BMP]],IF(Table13[[#This Row],[TCS MP]]&lt;=Table13[[#This Row],[EMP]],"Good","EMP"),"BMP")</f>
        <v>EMP</v>
      </c>
    </row>
    <row r="3972" spans="1:29" ht="24" customHeight="1" x14ac:dyDescent="0.25">
      <c r="A3972" t="s">
        <v>16233</v>
      </c>
      <c r="B3972" t="s">
        <v>20581</v>
      </c>
      <c r="C3972">
        <v>6831</v>
      </c>
      <c r="D3972" t="s">
        <v>17074</v>
      </c>
      <c r="E3972" t="s">
        <v>16234</v>
      </c>
      <c r="F3972" s="9">
        <f>Table13[[#This Row],[ToMeasure]]-Table13[[#This Row],[FromMeasure]]</f>
        <v>0.20915117</v>
      </c>
      <c r="G3972" s="5" t="s">
        <v>16235</v>
      </c>
      <c r="H3972" s="35">
        <v>0</v>
      </c>
      <c r="I3972" s="56"/>
      <c r="J3972" t="s">
        <v>14234</v>
      </c>
      <c r="K3972" s="58" t="s">
        <v>203</v>
      </c>
      <c r="L3972" s="35">
        <v>0.20915117</v>
      </c>
      <c r="M3972" s="56"/>
      <c r="N3972" t="s">
        <v>298</v>
      </c>
      <c r="O3972" s="2">
        <v>14304</v>
      </c>
      <c r="P3972" s="2">
        <v>0</v>
      </c>
      <c r="Q3972" s="2">
        <v>14304</v>
      </c>
      <c r="R3972" t="s">
        <v>16236</v>
      </c>
      <c r="S3972">
        <v>11</v>
      </c>
      <c r="T3972" t="s">
        <v>203</v>
      </c>
      <c r="U3972" s="2">
        <v>445</v>
      </c>
      <c r="V3972" s="2">
        <v>1724</v>
      </c>
      <c r="W3972" s="8">
        <v>0.15163590604026847</v>
      </c>
      <c r="X3972" s="2">
        <v>18960</v>
      </c>
      <c r="Y3972" s="45"/>
      <c r="AC3972" s="1" t="str">
        <f>IF(Table13[[#This Row],[TCS MP]]&gt;=Table13[[#This Row],[BMP]],IF(Table13[[#This Row],[TCS MP]]&lt;=Table13[[#This Row],[EMP]],"Good","EMP"),"BMP")</f>
        <v>EMP</v>
      </c>
    </row>
    <row r="3973" spans="1:29" ht="24" customHeight="1" x14ac:dyDescent="0.25">
      <c r="A3973" t="s">
        <v>16237</v>
      </c>
      <c r="B3973" t="s">
        <v>20583</v>
      </c>
      <c r="C3973">
        <v>6833</v>
      </c>
      <c r="D3973" t="s">
        <v>17074</v>
      </c>
      <c r="E3973" t="s">
        <v>16238</v>
      </c>
      <c r="F3973" s="9">
        <f>Table13[[#This Row],[ToMeasure]]-Table13[[#This Row],[FromMeasure]]</f>
        <v>0.19693516</v>
      </c>
      <c r="G3973" s="5" t="s">
        <v>14235</v>
      </c>
      <c r="H3973" s="35">
        <v>0</v>
      </c>
      <c r="I3973" s="56"/>
      <c r="J3973" t="s">
        <v>16239</v>
      </c>
      <c r="K3973" s="58" t="s">
        <v>203</v>
      </c>
      <c r="L3973" s="35">
        <v>0.19693516</v>
      </c>
      <c r="M3973" s="56"/>
      <c r="N3973" t="s">
        <v>3074</v>
      </c>
      <c r="O3973" s="2">
        <v>19336</v>
      </c>
      <c r="P3973" s="2">
        <v>0</v>
      </c>
      <c r="Q3973" s="2">
        <v>19336</v>
      </c>
      <c r="R3973" t="s">
        <v>16240</v>
      </c>
      <c r="S3973">
        <v>9</v>
      </c>
      <c r="T3973" t="s">
        <v>203</v>
      </c>
      <c r="U3973" s="2">
        <v>602</v>
      </c>
      <c r="V3973" s="2">
        <v>2335</v>
      </c>
      <c r="W3973" s="8">
        <v>0.15189284236657014</v>
      </c>
      <c r="X3973" s="2">
        <v>25630</v>
      </c>
      <c r="Y3973" s="45"/>
      <c r="AC3973" s="1" t="str">
        <f>IF(Table13[[#This Row],[TCS MP]]&gt;=Table13[[#This Row],[BMP]],IF(Table13[[#This Row],[TCS MP]]&lt;=Table13[[#This Row],[EMP]],"Good","EMP"),"BMP")</f>
        <v>EMP</v>
      </c>
    </row>
    <row r="3974" spans="1:29" ht="24" customHeight="1" x14ac:dyDescent="0.25">
      <c r="A3974" t="s">
        <v>13576</v>
      </c>
      <c r="B3974" t="s">
        <v>20585</v>
      </c>
      <c r="C3974">
        <v>6840</v>
      </c>
      <c r="D3974" t="s">
        <v>17074</v>
      </c>
      <c r="E3974" t="s">
        <v>13577</v>
      </c>
      <c r="F3974" s="9">
        <f>Table13[[#This Row],[ToMeasure]]-Table13[[#This Row],[FromMeasure]]</f>
        <v>0.19884474999999999</v>
      </c>
      <c r="G3974" s="5" t="s">
        <v>13578</v>
      </c>
      <c r="H3974" s="35">
        <v>0</v>
      </c>
      <c r="I3974" s="56"/>
      <c r="J3974" t="s">
        <v>298</v>
      </c>
      <c r="K3974" s="58" t="s">
        <v>203</v>
      </c>
      <c r="L3974" s="35">
        <v>0.19884474999999999</v>
      </c>
      <c r="M3974" s="56"/>
      <c r="N3974" t="s">
        <v>13579</v>
      </c>
      <c r="O3974" s="2">
        <v>19483</v>
      </c>
      <c r="P3974" s="2">
        <v>0</v>
      </c>
      <c r="Q3974" s="2">
        <v>19483</v>
      </c>
      <c r="R3974" t="s">
        <v>13580</v>
      </c>
      <c r="S3974">
        <v>8</v>
      </c>
      <c r="T3974" t="s">
        <v>203</v>
      </c>
      <c r="U3974" s="2">
        <v>662</v>
      </c>
      <c r="V3974" s="2">
        <v>551</v>
      </c>
      <c r="W3974" s="8">
        <v>6.2259405635682392E-2</v>
      </c>
      <c r="X3974" s="2">
        <v>25825</v>
      </c>
      <c r="Y3974" s="45"/>
      <c r="AC3974" s="1" t="str">
        <f>IF(Table13[[#This Row],[TCS MP]]&gt;=Table13[[#This Row],[BMP]],IF(Table13[[#This Row],[TCS MP]]&lt;=Table13[[#This Row],[EMP]],"Good","EMP"),"BMP")</f>
        <v>EMP</v>
      </c>
    </row>
    <row r="3975" spans="1:29" ht="24" customHeight="1" x14ac:dyDescent="0.25">
      <c r="A3975" t="s">
        <v>14111</v>
      </c>
      <c r="B3975" t="s">
        <v>20586</v>
      </c>
      <c r="C3975">
        <v>6841</v>
      </c>
      <c r="D3975" t="s">
        <v>17074</v>
      </c>
      <c r="E3975" t="s">
        <v>14112</v>
      </c>
      <c r="F3975" s="9">
        <f>Table13[[#This Row],[ToMeasure]]-Table13[[#This Row],[FromMeasure]]</f>
        <v>0.20056532999999999</v>
      </c>
      <c r="G3975" s="5" t="s">
        <v>13579</v>
      </c>
      <c r="H3975" s="35">
        <v>0</v>
      </c>
      <c r="I3975" s="56"/>
      <c r="J3975" t="s">
        <v>13578</v>
      </c>
      <c r="K3975" s="58" t="s">
        <v>203</v>
      </c>
      <c r="L3975" s="35">
        <v>0.20056532999999999</v>
      </c>
      <c r="M3975" s="56"/>
      <c r="N3975" t="s">
        <v>298</v>
      </c>
      <c r="O3975" s="2">
        <v>11865</v>
      </c>
      <c r="P3975" s="2">
        <v>0</v>
      </c>
      <c r="Q3975" s="2">
        <v>11865</v>
      </c>
      <c r="R3975" t="s">
        <v>14113</v>
      </c>
      <c r="S3975">
        <v>9</v>
      </c>
      <c r="T3975" t="s">
        <v>203</v>
      </c>
      <c r="U3975" s="2">
        <v>368</v>
      </c>
      <c r="V3975" s="2">
        <v>1431</v>
      </c>
      <c r="W3975" s="8">
        <v>0.15162241887905606</v>
      </c>
      <c r="X3975" s="2">
        <v>15727</v>
      </c>
      <c r="Y3975" s="45"/>
      <c r="AC3975" s="1" t="str">
        <f>IF(Table13[[#This Row],[TCS MP]]&gt;=Table13[[#This Row],[BMP]],IF(Table13[[#This Row],[TCS MP]]&lt;=Table13[[#This Row],[EMP]],"Good","EMP"),"BMP")</f>
        <v>EMP</v>
      </c>
    </row>
    <row r="3976" spans="1:29" ht="24" customHeight="1" x14ac:dyDescent="0.25">
      <c r="A3976" t="s">
        <v>13581</v>
      </c>
      <c r="B3976" t="s">
        <v>20588</v>
      </c>
      <c r="C3976">
        <v>6843</v>
      </c>
      <c r="D3976" t="s">
        <v>17074</v>
      </c>
      <c r="E3976" t="s">
        <v>13582</v>
      </c>
      <c r="F3976" s="9">
        <f>Table13[[#This Row],[ToMeasure]]-Table13[[#This Row],[FromMeasure]]</f>
        <v>0.19893827</v>
      </c>
      <c r="G3976" s="5" t="s">
        <v>13583</v>
      </c>
      <c r="H3976" s="35">
        <v>0</v>
      </c>
      <c r="I3976" s="56"/>
      <c r="J3976" t="s">
        <v>13584</v>
      </c>
      <c r="K3976" s="58" t="s">
        <v>203</v>
      </c>
      <c r="L3976" s="35">
        <v>0.19893827</v>
      </c>
      <c r="M3976" s="56"/>
      <c r="N3976" t="s">
        <v>3074</v>
      </c>
      <c r="O3976" s="2">
        <v>17899</v>
      </c>
      <c r="P3976" s="2">
        <v>0</v>
      </c>
      <c r="Q3976" s="2">
        <v>17899</v>
      </c>
      <c r="R3976" t="s">
        <v>13585</v>
      </c>
      <c r="S3976">
        <v>9</v>
      </c>
      <c r="T3976" t="s">
        <v>203</v>
      </c>
      <c r="U3976" s="2">
        <v>557</v>
      </c>
      <c r="V3976" s="2">
        <v>2160</v>
      </c>
      <c r="W3976" s="8">
        <v>0.1517961897312699</v>
      </c>
      <c r="X3976" s="2">
        <v>23726</v>
      </c>
      <c r="Y3976" s="45"/>
      <c r="AC3976" s="1" t="str">
        <f>IF(Table13[[#This Row],[TCS MP]]&gt;=Table13[[#This Row],[BMP]],IF(Table13[[#This Row],[TCS MP]]&lt;=Table13[[#This Row],[EMP]],"Good","EMP"),"BMP")</f>
        <v>EMP</v>
      </c>
    </row>
    <row r="3977" spans="1:29" ht="24" customHeight="1" x14ac:dyDescent="0.25">
      <c r="A3977" t="s">
        <v>13586</v>
      </c>
      <c r="B3977" t="s">
        <v>20590</v>
      </c>
      <c r="C3977">
        <v>6850</v>
      </c>
      <c r="D3977" t="s">
        <v>17074</v>
      </c>
      <c r="E3977" t="s">
        <v>13587</v>
      </c>
      <c r="F3977" s="9">
        <f>Table13[[#This Row],[ToMeasure]]-Table13[[#This Row],[FromMeasure]]</f>
        <v>0.20910972</v>
      </c>
      <c r="G3977" s="5" t="s">
        <v>13588</v>
      </c>
      <c r="H3977" s="35">
        <v>0</v>
      </c>
      <c r="I3977" s="56"/>
      <c r="J3977" t="s">
        <v>298</v>
      </c>
      <c r="K3977" s="58" t="s">
        <v>203</v>
      </c>
      <c r="L3977" s="35">
        <v>0.20910972</v>
      </c>
      <c r="M3977" s="56"/>
      <c r="N3977" t="s">
        <v>13589</v>
      </c>
      <c r="O3977" s="2">
        <v>27682</v>
      </c>
      <c r="P3977" s="2">
        <v>0</v>
      </c>
      <c r="Q3977" s="2">
        <v>27682</v>
      </c>
      <c r="R3977" t="s">
        <v>13590</v>
      </c>
      <c r="S3977">
        <v>9</v>
      </c>
      <c r="T3977" t="s">
        <v>203</v>
      </c>
      <c r="U3977" s="2">
        <v>936</v>
      </c>
      <c r="V3977" s="2">
        <v>776</v>
      </c>
      <c r="W3977" s="8">
        <v>6.1845242395780653E-2</v>
      </c>
      <c r="X3977" s="2">
        <v>36693</v>
      </c>
      <c r="Y3977" s="45"/>
      <c r="AC3977" s="1" t="str">
        <f>IF(Table13[[#This Row],[TCS MP]]&gt;=Table13[[#This Row],[BMP]],IF(Table13[[#This Row],[TCS MP]]&lt;=Table13[[#This Row],[EMP]],"Good","EMP"),"BMP")</f>
        <v>EMP</v>
      </c>
    </row>
    <row r="3978" spans="1:29" ht="24" customHeight="1" x14ac:dyDescent="0.25">
      <c r="A3978" t="s">
        <v>16357</v>
      </c>
      <c r="B3978" t="s">
        <v>20592</v>
      </c>
      <c r="C3978">
        <v>6852</v>
      </c>
      <c r="D3978" t="s">
        <v>17074</v>
      </c>
      <c r="E3978" t="s">
        <v>16358</v>
      </c>
      <c r="F3978" s="9">
        <f>Table13[[#This Row],[ToMeasure]]-Table13[[#This Row],[FromMeasure]]</f>
        <v>0.20423780999999999</v>
      </c>
      <c r="G3978" s="5" t="s">
        <v>16359</v>
      </c>
      <c r="H3978" s="35">
        <v>0</v>
      </c>
      <c r="I3978" s="56"/>
      <c r="J3978" t="s">
        <v>3074</v>
      </c>
      <c r="K3978" s="58" t="s">
        <v>203</v>
      </c>
      <c r="L3978" s="35">
        <v>0.20423780999999999</v>
      </c>
      <c r="M3978" s="56"/>
      <c r="N3978" t="s">
        <v>14827</v>
      </c>
      <c r="O3978" s="2">
        <v>13615</v>
      </c>
      <c r="P3978" s="2">
        <v>0</v>
      </c>
      <c r="Q3978" s="2">
        <v>13615</v>
      </c>
      <c r="R3978" t="s">
        <v>16360</v>
      </c>
      <c r="S3978">
        <v>8</v>
      </c>
      <c r="T3978" t="s">
        <v>203</v>
      </c>
      <c r="U3978" s="2">
        <v>460</v>
      </c>
      <c r="V3978" s="2">
        <v>382</v>
      </c>
      <c r="W3978" s="8">
        <v>6.184355490268087E-2</v>
      </c>
      <c r="X3978" s="2">
        <v>18047</v>
      </c>
      <c r="Y3978" s="45"/>
      <c r="AC3978" s="1" t="str">
        <f>IF(Table13[[#This Row],[TCS MP]]&gt;=Table13[[#This Row],[BMP]],IF(Table13[[#This Row],[TCS MP]]&lt;=Table13[[#This Row],[EMP]],"Good","EMP"),"BMP")</f>
        <v>EMP</v>
      </c>
    </row>
    <row r="3979" spans="1:29" ht="24" customHeight="1" x14ac:dyDescent="0.25">
      <c r="A3979" t="s">
        <v>16361</v>
      </c>
      <c r="B3979" t="s">
        <v>20591</v>
      </c>
      <c r="C3979">
        <v>6851</v>
      </c>
      <c r="D3979" t="s">
        <v>17074</v>
      </c>
      <c r="E3979" t="s">
        <v>16362</v>
      </c>
      <c r="F3979" s="9">
        <f>Table13[[#This Row],[ToMeasure]]-Table13[[#This Row],[FromMeasure]]</f>
        <v>0.19731798</v>
      </c>
      <c r="G3979" s="5" t="s">
        <v>13589</v>
      </c>
      <c r="H3979" s="35">
        <v>0</v>
      </c>
      <c r="I3979" s="56"/>
      <c r="J3979" t="s">
        <v>13588</v>
      </c>
      <c r="K3979" s="58" t="s">
        <v>203</v>
      </c>
      <c r="L3979" s="35">
        <v>0.19731798</v>
      </c>
      <c r="M3979" s="56"/>
      <c r="N3979" t="s">
        <v>298</v>
      </c>
      <c r="O3979" s="2">
        <v>13766</v>
      </c>
      <c r="P3979" s="2">
        <v>0</v>
      </c>
      <c r="Q3979" s="2">
        <v>13766</v>
      </c>
      <c r="R3979" t="s">
        <v>16363</v>
      </c>
      <c r="S3979">
        <v>11</v>
      </c>
      <c r="T3979" t="s">
        <v>203</v>
      </c>
      <c r="U3979" s="2">
        <v>428</v>
      </c>
      <c r="V3979" s="2">
        <v>1659</v>
      </c>
      <c r="W3979" s="8">
        <v>0.15160540462007846</v>
      </c>
      <c r="X3979" s="2">
        <v>18247</v>
      </c>
      <c r="Y3979" s="45"/>
      <c r="AC3979" s="1" t="str">
        <f>IF(Table13[[#This Row],[TCS MP]]&gt;=Table13[[#This Row],[BMP]],IF(Table13[[#This Row],[TCS MP]]&lt;=Table13[[#This Row],[EMP]],"Good","EMP"),"BMP")</f>
        <v>EMP</v>
      </c>
    </row>
    <row r="3980" spans="1:29" ht="24" customHeight="1" x14ac:dyDescent="0.25">
      <c r="A3980" t="s">
        <v>16364</v>
      </c>
      <c r="B3980" t="s">
        <v>20593</v>
      </c>
      <c r="C3980">
        <v>6853</v>
      </c>
      <c r="D3980" t="s">
        <v>17074</v>
      </c>
      <c r="E3980" t="s">
        <v>16365</v>
      </c>
      <c r="F3980" s="9">
        <f>Table13[[#This Row],[ToMeasure]]-Table13[[#This Row],[FromMeasure]]</f>
        <v>0.21544714000000001</v>
      </c>
      <c r="G3980" s="5" t="s">
        <v>14827</v>
      </c>
      <c r="H3980" s="35">
        <v>0</v>
      </c>
      <c r="I3980" s="56"/>
      <c r="J3980" t="s">
        <v>16359</v>
      </c>
      <c r="K3980" s="58" t="s">
        <v>203</v>
      </c>
      <c r="L3980" s="35">
        <v>0.21544714000000001</v>
      </c>
      <c r="M3980" s="56"/>
      <c r="N3980" t="s">
        <v>3074</v>
      </c>
      <c r="O3980" s="2">
        <v>24955</v>
      </c>
      <c r="P3980" s="2">
        <v>0</v>
      </c>
      <c r="Q3980" s="2">
        <v>24955</v>
      </c>
      <c r="R3980" t="s">
        <v>16366</v>
      </c>
      <c r="S3980">
        <v>7</v>
      </c>
      <c r="T3980" t="s">
        <v>203</v>
      </c>
      <c r="U3980" s="2">
        <v>778</v>
      </c>
      <c r="V3980" s="2">
        <v>3012</v>
      </c>
      <c r="W3980" s="8">
        <v>0.15187337206972551</v>
      </c>
      <c r="X3980" s="2">
        <v>33079</v>
      </c>
      <c r="Y3980" s="45"/>
      <c r="AC3980" s="1" t="str">
        <f>IF(Table13[[#This Row],[TCS MP]]&gt;=Table13[[#This Row],[BMP]],IF(Table13[[#This Row],[TCS MP]]&lt;=Table13[[#This Row],[EMP]],"Good","EMP"),"BMP")</f>
        <v>EMP</v>
      </c>
    </row>
    <row r="3981" spans="1:29" ht="24" customHeight="1" x14ac:dyDescent="0.25">
      <c r="A3981" t="s">
        <v>13591</v>
      </c>
      <c r="B3981" t="s">
        <v>20595</v>
      </c>
      <c r="C3981">
        <v>6860</v>
      </c>
      <c r="D3981" t="s">
        <v>17074</v>
      </c>
      <c r="E3981" t="s">
        <v>13592</v>
      </c>
      <c r="F3981" s="9">
        <f>Table13[[#This Row],[ToMeasure]]-Table13[[#This Row],[FromMeasure]]</f>
        <v>0.23222555</v>
      </c>
      <c r="G3981" s="5" t="s">
        <v>13593</v>
      </c>
      <c r="H3981" s="35">
        <v>0</v>
      </c>
      <c r="I3981" s="56"/>
      <c r="J3981" t="s">
        <v>298</v>
      </c>
      <c r="K3981" s="58" t="s">
        <v>203</v>
      </c>
      <c r="L3981" s="35">
        <v>0.23222555</v>
      </c>
      <c r="M3981" s="56"/>
      <c r="N3981" t="s">
        <v>13594</v>
      </c>
      <c r="O3981" s="2">
        <v>23417</v>
      </c>
      <c r="P3981" s="2">
        <v>0</v>
      </c>
      <c r="Q3981" s="2">
        <v>23417</v>
      </c>
      <c r="R3981" t="s">
        <v>13595</v>
      </c>
      <c r="S3981">
        <v>10</v>
      </c>
      <c r="T3981" t="s">
        <v>203</v>
      </c>
      <c r="U3981" s="2">
        <v>791</v>
      </c>
      <c r="V3981" s="2">
        <v>656</v>
      </c>
      <c r="W3981" s="8">
        <v>6.1792714694452751E-2</v>
      </c>
      <c r="X3981" s="2">
        <v>31040</v>
      </c>
      <c r="Y3981" s="45"/>
      <c r="AC3981" s="1" t="str">
        <f>IF(Table13[[#This Row],[TCS MP]]&gt;=Table13[[#This Row],[BMP]],IF(Table13[[#This Row],[TCS MP]]&lt;=Table13[[#This Row],[EMP]],"Good","EMP"),"BMP")</f>
        <v>EMP</v>
      </c>
    </row>
    <row r="3982" spans="1:29" ht="24" customHeight="1" x14ac:dyDescent="0.25">
      <c r="A3982" t="s">
        <v>13596</v>
      </c>
      <c r="B3982" t="s">
        <v>20597</v>
      </c>
      <c r="C3982">
        <v>6862</v>
      </c>
      <c r="D3982" t="s">
        <v>17074</v>
      </c>
      <c r="E3982" t="s">
        <v>13597</v>
      </c>
      <c r="F3982" s="9">
        <f>Table13[[#This Row],[ToMeasure]]-Table13[[#This Row],[FromMeasure]]</f>
        <v>0.21143345999999999</v>
      </c>
      <c r="G3982" s="5" t="s">
        <v>13598</v>
      </c>
      <c r="H3982" s="35">
        <v>0</v>
      </c>
      <c r="I3982" s="56"/>
      <c r="J3982" t="s">
        <v>3074</v>
      </c>
      <c r="K3982" s="58" t="s">
        <v>203</v>
      </c>
      <c r="L3982" s="35">
        <v>0.21143345999999999</v>
      </c>
      <c r="M3982" s="56"/>
      <c r="N3982" t="s">
        <v>13599</v>
      </c>
      <c r="O3982" s="2">
        <v>12067</v>
      </c>
      <c r="P3982" s="2">
        <v>0</v>
      </c>
      <c r="Q3982" s="2">
        <v>12067</v>
      </c>
      <c r="R3982" t="s">
        <v>13600</v>
      </c>
      <c r="S3982">
        <v>8</v>
      </c>
      <c r="T3982" t="s">
        <v>203</v>
      </c>
      <c r="U3982" s="2">
        <v>408</v>
      </c>
      <c r="V3982" s="2">
        <v>338</v>
      </c>
      <c r="W3982" s="8">
        <v>6.1821496643739121E-2</v>
      </c>
      <c r="X3982" s="2">
        <v>15995</v>
      </c>
      <c r="Y3982" s="45"/>
      <c r="AC3982" s="1" t="str">
        <f>IF(Table13[[#This Row],[TCS MP]]&gt;=Table13[[#This Row],[BMP]],IF(Table13[[#This Row],[TCS MP]]&lt;=Table13[[#This Row],[EMP]],"Good","EMP"),"BMP")</f>
        <v>EMP</v>
      </c>
    </row>
    <row r="3983" spans="1:29" ht="24" customHeight="1" x14ac:dyDescent="0.25">
      <c r="A3983" t="s">
        <v>14114</v>
      </c>
      <c r="B3983" t="s">
        <v>20596</v>
      </c>
      <c r="C3983">
        <v>6861</v>
      </c>
      <c r="D3983" t="s">
        <v>17074</v>
      </c>
      <c r="E3983" t="s">
        <v>14115</v>
      </c>
      <c r="F3983" s="9">
        <f>Table13[[#This Row],[ToMeasure]]-Table13[[#This Row],[FromMeasure]]</f>
        <v>0.1998684</v>
      </c>
      <c r="G3983" s="5" t="s">
        <v>13594</v>
      </c>
      <c r="H3983" s="35">
        <v>0</v>
      </c>
      <c r="I3983" s="56"/>
      <c r="J3983" t="s">
        <v>13593</v>
      </c>
      <c r="K3983" s="58" t="s">
        <v>203</v>
      </c>
      <c r="L3983" s="35">
        <v>0.1998684</v>
      </c>
      <c r="M3983" s="56"/>
      <c r="N3983" t="s">
        <v>298</v>
      </c>
      <c r="O3983" s="2">
        <v>14877</v>
      </c>
      <c r="P3983" s="2">
        <v>0</v>
      </c>
      <c r="Q3983" s="2">
        <v>14877</v>
      </c>
      <c r="R3983" t="s">
        <v>14116</v>
      </c>
      <c r="S3983">
        <v>9</v>
      </c>
      <c r="T3983" t="s">
        <v>203</v>
      </c>
      <c r="U3983" s="2">
        <v>461</v>
      </c>
      <c r="V3983" s="2">
        <v>1792</v>
      </c>
      <c r="W3983" s="8">
        <v>0.15144182294817504</v>
      </c>
      <c r="X3983" s="2">
        <v>19720</v>
      </c>
      <c r="Y3983" s="45"/>
      <c r="AC3983" s="1" t="str">
        <f>IF(Table13[[#This Row],[TCS MP]]&gt;=Table13[[#This Row],[BMP]],IF(Table13[[#This Row],[TCS MP]]&lt;=Table13[[#This Row],[EMP]],"Good","EMP"),"BMP")</f>
        <v>EMP</v>
      </c>
    </row>
    <row r="3984" spans="1:29" ht="24" customHeight="1" x14ac:dyDescent="0.25">
      <c r="A3984" t="s">
        <v>14117</v>
      </c>
      <c r="B3984" t="s">
        <v>20598</v>
      </c>
      <c r="C3984">
        <v>6863</v>
      </c>
      <c r="D3984" t="s">
        <v>17074</v>
      </c>
      <c r="E3984" t="s">
        <v>14118</v>
      </c>
      <c r="F3984" s="9">
        <f>Table13[[#This Row],[ToMeasure]]-Table13[[#This Row],[FromMeasure]]</f>
        <v>0.23994291000000001</v>
      </c>
      <c r="G3984" s="5" t="s">
        <v>13599</v>
      </c>
      <c r="H3984" s="35">
        <v>0</v>
      </c>
      <c r="I3984" s="56"/>
      <c r="J3984" t="s">
        <v>13598</v>
      </c>
      <c r="K3984" s="58" t="s">
        <v>203</v>
      </c>
      <c r="L3984" s="35">
        <v>0.23994291000000001</v>
      </c>
      <c r="M3984" s="56"/>
      <c r="N3984" t="s">
        <v>3074</v>
      </c>
      <c r="O3984" s="2">
        <v>20387</v>
      </c>
      <c r="P3984" s="2">
        <v>0</v>
      </c>
      <c r="Q3984" s="2">
        <v>20387</v>
      </c>
      <c r="R3984" t="s">
        <v>14119</v>
      </c>
      <c r="S3984">
        <v>10</v>
      </c>
      <c r="T3984" t="s">
        <v>203</v>
      </c>
      <c r="U3984" s="2">
        <v>636</v>
      </c>
      <c r="V3984" s="2">
        <v>2462</v>
      </c>
      <c r="W3984" s="8">
        <v>0.15195958208662383</v>
      </c>
      <c r="X3984" s="2">
        <v>27024</v>
      </c>
      <c r="Y3984" s="45"/>
      <c r="AC3984" s="1" t="str">
        <f>IF(Table13[[#This Row],[TCS MP]]&gt;=Table13[[#This Row],[BMP]],IF(Table13[[#This Row],[TCS MP]]&lt;=Table13[[#This Row],[EMP]],"Good","EMP"),"BMP")</f>
        <v>EMP</v>
      </c>
    </row>
    <row r="3985" spans="1:29" ht="24" customHeight="1" x14ac:dyDescent="0.25">
      <c r="A3985" t="s">
        <v>16241</v>
      </c>
      <c r="B3985" t="s">
        <v>20600</v>
      </c>
      <c r="C3985">
        <v>6870</v>
      </c>
      <c r="D3985" t="s">
        <v>17074</v>
      </c>
      <c r="E3985" t="s">
        <v>16242</v>
      </c>
      <c r="F3985" s="9">
        <f>Table13[[#This Row],[ToMeasure]]-Table13[[#This Row],[FromMeasure]]</f>
        <v>0.33213345</v>
      </c>
      <c r="G3985" s="5" t="s">
        <v>16243</v>
      </c>
      <c r="H3985" s="35">
        <v>0</v>
      </c>
      <c r="I3985" s="56"/>
      <c r="J3985" t="s">
        <v>298</v>
      </c>
      <c r="K3985" s="58" t="s">
        <v>203</v>
      </c>
      <c r="L3985" s="35">
        <v>0.33213345</v>
      </c>
      <c r="M3985" s="56"/>
      <c r="N3985" t="s">
        <v>1944</v>
      </c>
      <c r="O3985" s="2">
        <v>15901</v>
      </c>
      <c r="P3985" s="2">
        <v>0</v>
      </c>
      <c r="Q3985" s="2">
        <v>15901</v>
      </c>
      <c r="R3985" t="s">
        <v>16244</v>
      </c>
      <c r="S3985">
        <v>9</v>
      </c>
      <c r="T3985" t="s">
        <v>203</v>
      </c>
      <c r="U3985" s="2">
        <v>543</v>
      </c>
      <c r="V3985" s="2">
        <v>450</v>
      </c>
      <c r="W3985" s="8">
        <v>6.2448902584743095E-2</v>
      </c>
      <c r="X3985" s="2">
        <v>21077</v>
      </c>
      <c r="Y3985" s="45"/>
      <c r="AC3985" s="1" t="str">
        <f>IF(Table13[[#This Row],[TCS MP]]&gt;=Table13[[#This Row],[BMP]],IF(Table13[[#This Row],[TCS MP]]&lt;=Table13[[#This Row],[EMP]],"Good","EMP"),"BMP")</f>
        <v>EMP</v>
      </c>
    </row>
    <row r="3986" spans="1:29" ht="24" customHeight="1" x14ac:dyDescent="0.25">
      <c r="A3986" t="s">
        <v>14120</v>
      </c>
      <c r="B3986" t="s">
        <v>20602</v>
      </c>
      <c r="C3986">
        <v>6872</v>
      </c>
      <c r="D3986" t="s">
        <v>17074</v>
      </c>
      <c r="E3986" t="s">
        <v>14121</v>
      </c>
      <c r="F3986" s="9">
        <f>Table13[[#This Row],[ToMeasure]]-Table13[[#This Row],[FromMeasure]]</f>
        <v>0.26378194999999999</v>
      </c>
      <c r="G3986" s="5" t="s">
        <v>14122</v>
      </c>
      <c r="H3986" s="35">
        <v>0</v>
      </c>
      <c r="I3986" s="56"/>
      <c r="J3986" t="s">
        <v>3074</v>
      </c>
      <c r="K3986" s="58" t="s">
        <v>203</v>
      </c>
      <c r="L3986" s="35">
        <v>0.26378194999999999</v>
      </c>
      <c r="M3986" s="56"/>
      <c r="N3986" t="s">
        <v>14123</v>
      </c>
      <c r="O3986" s="2">
        <v>11886</v>
      </c>
      <c r="P3986" s="2">
        <v>0</v>
      </c>
      <c r="Q3986" s="2">
        <v>11886</v>
      </c>
      <c r="R3986" t="s">
        <v>14124</v>
      </c>
      <c r="S3986">
        <v>16</v>
      </c>
      <c r="T3986" t="s">
        <v>203</v>
      </c>
      <c r="U3986" s="2">
        <v>401</v>
      </c>
      <c r="V3986" s="2">
        <v>334</v>
      </c>
      <c r="W3986" s="8">
        <v>6.1837455830388695E-2</v>
      </c>
      <c r="X3986" s="2">
        <v>15755</v>
      </c>
      <c r="Y3986" s="45"/>
      <c r="AC3986" s="1" t="str">
        <f>IF(Table13[[#This Row],[TCS MP]]&gt;=Table13[[#This Row],[BMP]],IF(Table13[[#This Row],[TCS MP]]&lt;=Table13[[#This Row],[EMP]],"Good","EMP"),"BMP")</f>
        <v>EMP</v>
      </c>
    </row>
    <row r="3987" spans="1:29" ht="24" customHeight="1" x14ac:dyDescent="0.25">
      <c r="A3987" t="s">
        <v>14125</v>
      </c>
      <c r="B3987" t="s">
        <v>20601</v>
      </c>
      <c r="C3987">
        <v>6871</v>
      </c>
      <c r="D3987" t="s">
        <v>17074</v>
      </c>
      <c r="E3987" t="s">
        <v>14126</v>
      </c>
      <c r="F3987" s="9">
        <f>Table13[[#This Row],[ToMeasure]]-Table13[[#This Row],[FromMeasure]]</f>
        <v>0.18626064000000001</v>
      </c>
      <c r="G3987" s="5" t="s">
        <v>14127</v>
      </c>
      <c r="H3987" s="35">
        <v>0</v>
      </c>
      <c r="I3987" s="56"/>
      <c r="J3987" t="s">
        <v>1944</v>
      </c>
      <c r="K3987" s="58" t="s">
        <v>203</v>
      </c>
      <c r="L3987" s="35">
        <v>0.18626064000000001</v>
      </c>
      <c r="M3987" s="56"/>
      <c r="N3987" t="s">
        <v>298</v>
      </c>
      <c r="O3987" s="2">
        <v>7836</v>
      </c>
      <c r="P3987" s="2">
        <v>0</v>
      </c>
      <c r="Q3987" s="2">
        <v>7836</v>
      </c>
      <c r="R3987" t="s">
        <v>14128</v>
      </c>
      <c r="S3987">
        <v>12</v>
      </c>
      <c r="T3987" t="s">
        <v>203</v>
      </c>
      <c r="U3987" s="2">
        <v>243</v>
      </c>
      <c r="V3987" s="2">
        <v>944</v>
      </c>
      <c r="W3987" s="8">
        <v>0.15148034711587544</v>
      </c>
      <c r="X3987" s="2">
        <v>10387</v>
      </c>
      <c r="Y3987" s="45"/>
      <c r="AC3987" s="1" t="str">
        <f>IF(Table13[[#This Row],[TCS MP]]&gt;=Table13[[#This Row],[BMP]],IF(Table13[[#This Row],[TCS MP]]&lt;=Table13[[#This Row],[EMP]],"Good","EMP"),"BMP")</f>
        <v>EMP</v>
      </c>
    </row>
    <row r="3988" spans="1:29" ht="24" customHeight="1" x14ac:dyDescent="0.25">
      <c r="A3988" t="s">
        <v>14129</v>
      </c>
      <c r="B3988" t="s">
        <v>20603</v>
      </c>
      <c r="C3988">
        <v>6873</v>
      </c>
      <c r="D3988" t="s">
        <v>17074</v>
      </c>
      <c r="E3988" t="s">
        <v>14130</v>
      </c>
      <c r="F3988" s="9">
        <f>Table13[[#This Row],[ToMeasure]]-Table13[[#This Row],[FromMeasure]]</f>
        <v>0.26098386000000001</v>
      </c>
      <c r="G3988" s="5" t="s">
        <v>14123</v>
      </c>
      <c r="H3988" s="35">
        <v>0</v>
      </c>
      <c r="I3988" s="56"/>
      <c r="J3988" t="s">
        <v>14122</v>
      </c>
      <c r="K3988" s="58" t="s">
        <v>203</v>
      </c>
      <c r="L3988" s="35">
        <v>0.26098386000000001</v>
      </c>
      <c r="M3988" s="56"/>
      <c r="N3988" t="s">
        <v>3074</v>
      </c>
      <c r="O3988" s="2">
        <v>16961</v>
      </c>
      <c r="P3988" s="2">
        <v>0</v>
      </c>
      <c r="Q3988" s="2">
        <v>16961</v>
      </c>
      <c r="R3988" t="s">
        <v>14131</v>
      </c>
      <c r="S3988">
        <v>12</v>
      </c>
      <c r="T3988" t="s">
        <v>203</v>
      </c>
      <c r="U3988" s="2">
        <v>527</v>
      </c>
      <c r="V3988" s="2">
        <v>2047</v>
      </c>
      <c r="W3988" s="8">
        <v>0.15175991981604858</v>
      </c>
      <c r="X3988" s="2">
        <v>22482</v>
      </c>
      <c r="Y3988" s="45"/>
      <c r="AC3988" s="1" t="str">
        <f>IF(Table13[[#This Row],[TCS MP]]&gt;=Table13[[#This Row],[BMP]],IF(Table13[[#This Row],[TCS MP]]&lt;=Table13[[#This Row],[EMP]],"Good","EMP"),"BMP")</f>
        <v>EMP</v>
      </c>
    </row>
    <row r="3989" spans="1:29" ht="24" customHeight="1" x14ac:dyDescent="0.25">
      <c r="A3989" t="s">
        <v>13601</v>
      </c>
      <c r="B3989" t="s">
        <v>20605</v>
      </c>
      <c r="C3989">
        <v>6880</v>
      </c>
      <c r="D3989" t="s">
        <v>17074</v>
      </c>
      <c r="E3989" t="s">
        <v>13602</v>
      </c>
      <c r="F3989" s="9">
        <f>Table13[[#This Row],[ToMeasure]]-Table13[[#This Row],[FromMeasure]]</f>
        <v>0.22213594</v>
      </c>
      <c r="G3989" s="5" t="s">
        <v>10588</v>
      </c>
      <c r="H3989" s="35">
        <v>0</v>
      </c>
      <c r="I3989" s="56"/>
      <c r="J3989" t="s">
        <v>298</v>
      </c>
      <c r="K3989" s="58" t="s">
        <v>203</v>
      </c>
      <c r="L3989" s="35">
        <v>0.22213594</v>
      </c>
      <c r="M3989" s="56"/>
      <c r="N3989" t="s">
        <v>13603</v>
      </c>
      <c r="O3989" s="2">
        <v>27328</v>
      </c>
      <c r="P3989" s="2">
        <v>0</v>
      </c>
      <c r="Q3989" s="2">
        <v>27328</v>
      </c>
      <c r="R3989" t="s">
        <v>13604</v>
      </c>
      <c r="S3989">
        <v>8</v>
      </c>
      <c r="T3989" t="s">
        <v>203</v>
      </c>
      <c r="U3989" s="2">
        <v>930</v>
      </c>
      <c r="V3989" s="2">
        <v>771</v>
      </c>
      <c r="W3989" s="8">
        <v>6.2243852459016397E-2</v>
      </c>
      <c r="X3989" s="2">
        <v>36224</v>
      </c>
      <c r="Y3989" s="45"/>
      <c r="AC3989" s="1" t="str">
        <f>IF(Table13[[#This Row],[TCS MP]]&gt;=Table13[[#This Row],[BMP]],IF(Table13[[#This Row],[TCS MP]]&lt;=Table13[[#This Row],[EMP]],"Good","EMP"),"BMP")</f>
        <v>EMP</v>
      </c>
    </row>
    <row r="3990" spans="1:29" ht="24" customHeight="1" x14ac:dyDescent="0.25">
      <c r="A3990" t="s">
        <v>16367</v>
      </c>
      <c r="B3990" t="s">
        <v>20607</v>
      </c>
      <c r="C3990">
        <v>6882</v>
      </c>
      <c r="D3990" t="s">
        <v>17074</v>
      </c>
      <c r="E3990" t="s">
        <v>16368</v>
      </c>
      <c r="F3990" s="9">
        <f>Table13[[#This Row],[ToMeasure]]-Table13[[#This Row],[FromMeasure]]</f>
        <v>0.21180280000000001</v>
      </c>
      <c r="G3990" s="5" t="s">
        <v>14134</v>
      </c>
      <c r="H3990" s="35">
        <v>0</v>
      </c>
      <c r="I3990" s="56"/>
      <c r="J3990" t="s">
        <v>3074</v>
      </c>
      <c r="K3990" s="58" t="s">
        <v>203</v>
      </c>
      <c r="L3990" s="35">
        <v>0.21180280000000001</v>
      </c>
      <c r="M3990" s="56"/>
      <c r="N3990" t="s">
        <v>10589</v>
      </c>
      <c r="O3990" s="2">
        <v>9480</v>
      </c>
      <c r="P3990" s="2">
        <v>0</v>
      </c>
      <c r="Q3990" s="2">
        <v>9480</v>
      </c>
      <c r="R3990" t="s">
        <v>16369</v>
      </c>
      <c r="S3990">
        <v>8</v>
      </c>
      <c r="T3990" t="s">
        <v>203</v>
      </c>
      <c r="U3990" s="2">
        <v>320</v>
      </c>
      <c r="V3990" s="2">
        <v>266</v>
      </c>
      <c r="W3990" s="8">
        <v>6.181434599156118E-2</v>
      </c>
      <c r="X3990" s="2">
        <v>12566</v>
      </c>
      <c r="Y3990" s="45"/>
      <c r="AC3990" s="1" t="str">
        <f>IF(Table13[[#This Row],[TCS MP]]&gt;=Table13[[#This Row],[BMP]],IF(Table13[[#This Row],[TCS MP]]&lt;=Table13[[#This Row],[EMP]],"Good","EMP"),"BMP")</f>
        <v>EMP</v>
      </c>
    </row>
    <row r="3991" spans="1:29" ht="24" customHeight="1" x14ac:dyDescent="0.25">
      <c r="A3991" t="s">
        <v>16370</v>
      </c>
      <c r="B3991" t="s">
        <v>20606</v>
      </c>
      <c r="C3991">
        <v>6881</v>
      </c>
      <c r="D3991" t="s">
        <v>17074</v>
      </c>
      <c r="E3991" t="s">
        <v>16371</v>
      </c>
      <c r="F3991" s="9">
        <f>Table13[[#This Row],[ToMeasure]]-Table13[[#This Row],[FromMeasure]]</f>
        <v>0.21064152</v>
      </c>
      <c r="G3991" s="5" t="s">
        <v>13603</v>
      </c>
      <c r="H3991" s="35">
        <v>0</v>
      </c>
      <c r="I3991" s="56"/>
      <c r="J3991" t="s">
        <v>10588</v>
      </c>
      <c r="K3991" s="58" t="s">
        <v>203</v>
      </c>
      <c r="L3991" s="35">
        <v>0.21064152</v>
      </c>
      <c r="M3991" s="56"/>
      <c r="N3991" t="s">
        <v>298</v>
      </c>
      <c r="O3991" s="2">
        <v>8031</v>
      </c>
      <c r="P3991" s="2">
        <v>0</v>
      </c>
      <c r="Q3991" s="2">
        <v>8031</v>
      </c>
      <c r="R3991" t="s">
        <v>16372</v>
      </c>
      <c r="S3991">
        <v>9</v>
      </c>
      <c r="T3991" t="s">
        <v>203</v>
      </c>
      <c r="U3991" s="2">
        <v>249</v>
      </c>
      <c r="V3991" s="2">
        <v>968</v>
      </c>
      <c r="W3991" s="8">
        <v>0.15153779105964388</v>
      </c>
      <c r="X3991" s="2">
        <v>10645</v>
      </c>
      <c r="Y3991" s="45"/>
      <c r="AC3991" s="1" t="str">
        <f>IF(Table13[[#This Row],[TCS MP]]&gt;=Table13[[#This Row],[BMP]],IF(Table13[[#This Row],[TCS MP]]&lt;=Table13[[#This Row],[EMP]],"Good","EMP"),"BMP")</f>
        <v>EMP</v>
      </c>
    </row>
    <row r="3992" spans="1:29" ht="24" customHeight="1" x14ac:dyDescent="0.25">
      <c r="A3992" t="s">
        <v>14132</v>
      </c>
      <c r="B3992" t="s">
        <v>20608</v>
      </c>
      <c r="C3992">
        <v>6883</v>
      </c>
      <c r="D3992" t="s">
        <v>17074</v>
      </c>
      <c r="E3992" t="s">
        <v>14133</v>
      </c>
      <c r="F3992" s="9">
        <f>Table13[[#This Row],[ToMeasure]]-Table13[[#This Row],[FromMeasure]]</f>
        <v>0.21784407</v>
      </c>
      <c r="G3992" s="5" t="s">
        <v>10589</v>
      </c>
      <c r="H3992" s="35">
        <v>0</v>
      </c>
      <c r="I3992" s="56"/>
      <c r="J3992" t="s">
        <v>14134</v>
      </c>
      <c r="K3992" s="58" t="s">
        <v>203</v>
      </c>
      <c r="L3992" s="35">
        <v>0.21784407</v>
      </c>
      <c r="M3992" s="56"/>
      <c r="N3992" t="s">
        <v>3074</v>
      </c>
      <c r="O3992" s="2">
        <v>26880</v>
      </c>
      <c r="P3992" s="2">
        <v>0</v>
      </c>
      <c r="Q3992" s="2">
        <v>26880</v>
      </c>
      <c r="R3992" t="s">
        <v>14135</v>
      </c>
      <c r="S3992">
        <v>13</v>
      </c>
      <c r="T3992" t="s">
        <v>203</v>
      </c>
      <c r="U3992" s="2">
        <v>837</v>
      </c>
      <c r="V3992" s="2">
        <v>3245</v>
      </c>
      <c r="W3992" s="8">
        <v>0.15186011904761904</v>
      </c>
      <c r="X3992" s="2">
        <v>35630</v>
      </c>
      <c r="Y3992" s="45"/>
      <c r="AC3992" s="1" t="str">
        <f>IF(Table13[[#This Row],[TCS MP]]&gt;=Table13[[#This Row],[BMP]],IF(Table13[[#This Row],[TCS MP]]&lt;=Table13[[#This Row],[EMP]],"Good","EMP"),"BMP")</f>
        <v>EMP</v>
      </c>
    </row>
    <row r="3993" spans="1:29" ht="24" customHeight="1" x14ac:dyDescent="0.25">
      <c r="A3993" t="s">
        <v>16373</v>
      </c>
      <c r="B3993" t="s">
        <v>20610</v>
      </c>
      <c r="C3993">
        <v>6890</v>
      </c>
      <c r="D3993" t="s">
        <v>17074</v>
      </c>
      <c r="E3993" t="s">
        <v>16374</v>
      </c>
      <c r="F3993" s="9">
        <f>Table13[[#This Row],[ToMeasure]]-Table13[[#This Row],[FromMeasure]]</f>
        <v>0.21196883</v>
      </c>
      <c r="G3993" s="5" t="s">
        <v>10754</v>
      </c>
      <c r="H3993" s="35">
        <v>0</v>
      </c>
      <c r="I3993" s="56"/>
      <c r="J3993" t="s">
        <v>298</v>
      </c>
      <c r="K3993" s="58" t="s">
        <v>203</v>
      </c>
      <c r="L3993" s="35">
        <v>0.21196883</v>
      </c>
      <c r="M3993" s="56"/>
      <c r="N3993" t="s">
        <v>2663</v>
      </c>
      <c r="O3993" s="2">
        <v>11630</v>
      </c>
      <c r="P3993" s="2">
        <v>0</v>
      </c>
      <c r="Q3993" s="2">
        <v>11630</v>
      </c>
      <c r="R3993" t="s">
        <v>16375</v>
      </c>
      <c r="S3993">
        <v>10</v>
      </c>
      <c r="T3993" t="s">
        <v>203</v>
      </c>
      <c r="U3993" s="2">
        <v>360</v>
      </c>
      <c r="V3993" s="2">
        <v>1402</v>
      </c>
      <c r="W3993" s="8">
        <v>0.15150472914875324</v>
      </c>
      <c r="X3993" s="2">
        <v>15416</v>
      </c>
      <c r="Y3993" s="45"/>
      <c r="AC3993" s="1" t="str">
        <f>IF(Table13[[#This Row],[TCS MP]]&gt;=Table13[[#This Row],[BMP]],IF(Table13[[#This Row],[TCS MP]]&lt;=Table13[[#This Row],[EMP]],"Good","EMP"),"BMP")</f>
        <v>EMP</v>
      </c>
    </row>
    <row r="3994" spans="1:29" ht="24" customHeight="1" x14ac:dyDescent="0.25">
      <c r="A3994" t="s">
        <v>16245</v>
      </c>
      <c r="B3994" t="s">
        <v>20612</v>
      </c>
      <c r="C3994">
        <v>6893</v>
      </c>
      <c r="D3994" t="s">
        <v>17074</v>
      </c>
      <c r="E3994" t="s">
        <v>16246</v>
      </c>
      <c r="F3994" s="9">
        <f>Table13[[#This Row],[ToMeasure]]-Table13[[#This Row],[FromMeasure]]</f>
        <v>0.14638212</v>
      </c>
      <c r="G3994" s="5" t="s">
        <v>16247</v>
      </c>
      <c r="H3994" s="35">
        <v>0</v>
      </c>
      <c r="I3994" s="56"/>
      <c r="J3994" t="s">
        <v>10753</v>
      </c>
      <c r="K3994" s="58" t="s">
        <v>203</v>
      </c>
      <c r="L3994" s="35">
        <v>0.14638212</v>
      </c>
      <c r="M3994" s="56"/>
      <c r="N3994" t="s">
        <v>3074</v>
      </c>
      <c r="O3994" s="2">
        <v>7972</v>
      </c>
      <c r="P3994" s="2">
        <v>0</v>
      </c>
      <c r="Q3994" s="2">
        <v>7972</v>
      </c>
      <c r="R3994" t="s">
        <v>16248</v>
      </c>
      <c r="S3994">
        <v>9</v>
      </c>
      <c r="T3994" t="s">
        <v>203</v>
      </c>
      <c r="U3994" s="2">
        <v>247</v>
      </c>
      <c r="V3994" s="2">
        <v>963</v>
      </c>
      <c r="W3994" s="8">
        <v>0.15178123432012042</v>
      </c>
      <c r="X3994" s="2">
        <v>10567</v>
      </c>
      <c r="Y3994" s="45"/>
      <c r="AC3994" s="1" t="str">
        <f>IF(Table13[[#This Row],[TCS MP]]&gt;=Table13[[#This Row],[BMP]],IF(Table13[[#This Row],[TCS MP]]&lt;=Table13[[#This Row],[EMP]],"Good","EMP"),"BMP")</f>
        <v>EMP</v>
      </c>
    </row>
    <row r="3995" spans="1:29" ht="24" customHeight="1" x14ac:dyDescent="0.25">
      <c r="A3995" t="s">
        <v>13605</v>
      </c>
      <c r="B3995" t="s">
        <v>20614</v>
      </c>
      <c r="C3995">
        <v>6900</v>
      </c>
      <c r="D3995" t="s">
        <v>17074</v>
      </c>
      <c r="E3995" t="s">
        <v>13606</v>
      </c>
      <c r="F3995" s="9">
        <f>Table13[[#This Row],[ToMeasure]]-Table13[[#This Row],[FromMeasure]]</f>
        <v>0.19085307000000001</v>
      </c>
      <c r="G3995" s="5" t="s">
        <v>13607</v>
      </c>
      <c r="H3995" s="35">
        <v>0</v>
      </c>
      <c r="I3995" s="56"/>
      <c r="J3995" t="s">
        <v>298</v>
      </c>
      <c r="K3995" s="58" t="s">
        <v>203</v>
      </c>
      <c r="L3995" s="35">
        <v>0.19085307000000001</v>
      </c>
      <c r="M3995" s="56"/>
      <c r="N3995" t="s">
        <v>13608</v>
      </c>
      <c r="O3995" s="2">
        <v>14377</v>
      </c>
      <c r="P3995" s="2">
        <v>0</v>
      </c>
      <c r="Q3995" s="2">
        <v>14377</v>
      </c>
      <c r="R3995" t="s">
        <v>13609</v>
      </c>
      <c r="S3995">
        <v>7</v>
      </c>
      <c r="T3995" t="s">
        <v>203</v>
      </c>
      <c r="U3995" s="2">
        <v>487</v>
      </c>
      <c r="V3995" s="2">
        <v>404</v>
      </c>
      <c r="W3995" s="8">
        <v>6.1973986228003063E-2</v>
      </c>
      <c r="X3995" s="2">
        <v>19057</v>
      </c>
      <c r="Y3995" s="45"/>
      <c r="AC3995" s="1" t="str">
        <f>IF(Table13[[#This Row],[TCS MP]]&gt;=Table13[[#This Row],[BMP]],IF(Table13[[#This Row],[TCS MP]]&lt;=Table13[[#This Row],[EMP]],"Good","EMP"),"BMP")</f>
        <v>EMP</v>
      </c>
    </row>
    <row r="3996" spans="1:29" ht="24" customHeight="1" x14ac:dyDescent="0.25">
      <c r="A3996" t="s">
        <v>13610</v>
      </c>
      <c r="B3996" t="s">
        <v>20616</v>
      </c>
      <c r="C3996">
        <v>6902</v>
      </c>
      <c r="D3996" t="s">
        <v>17074</v>
      </c>
      <c r="E3996" t="s">
        <v>13611</v>
      </c>
      <c r="F3996" s="9">
        <f>Table13[[#This Row],[ToMeasure]]-Table13[[#This Row],[FromMeasure]]</f>
        <v>0.21490778999999999</v>
      </c>
      <c r="G3996" s="5" t="s">
        <v>13612</v>
      </c>
      <c r="H3996" s="35">
        <v>0</v>
      </c>
      <c r="I3996" s="56"/>
      <c r="J3996" t="s">
        <v>3074</v>
      </c>
      <c r="K3996" s="58" t="s">
        <v>203</v>
      </c>
      <c r="L3996" s="35">
        <v>0.21490778999999999</v>
      </c>
      <c r="M3996" s="56"/>
      <c r="N3996" t="s">
        <v>13613</v>
      </c>
      <c r="O3996" s="2">
        <v>14800</v>
      </c>
      <c r="P3996" s="2">
        <v>0</v>
      </c>
      <c r="Q3996" s="2">
        <v>14800</v>
      </c>
      <c r="R3996" t="s">
        <v>13614</v>
      </c>
      <c r="S3996">
        <v>8</v>
      </c>
      <c r="T3996" t="s">
        <v>203</v>
      </c>
      <c r="U3996" s="2">
        <v>500</v>
      </c>
      <c r="V3996" s="2">
        <v>416</v>
      </c>
      <c r="W3996" s="8">
        <v>6.1891891891891891E-2</v>
      </c>
      <c r="X3996" s="2">
        <v>19618</v>
      </c>
      <c r="Y3996" s="45"/>
      <c r="AC3996" s="1" t="str">
        <f>IF(Table13[[#This Row],[TCS MP]]&gt;=Table13[[#This Row],[BMP]],IF(Table13[[#This Row],[TCS MP]]&lt;=Table13[[#This Row],[EMP]],"Good","EMP"),"BMP")</f>
        <v>EMP</v>
      </c>
    </row>
    <row r="3997" spans="1:29" ht="24" customHeight="1" x14ac:dyDescent="0.25">
      <c r="A3997" t="s">
        <v>16376</v>
      </c>
      <c r="B3997" t="s">
        <v>20615</v>
      </c>
      <c r="C3997">
        <v>6901</v>
      </c>
      <c r="D3997" t="s">
        <v>17074</v>
      </c>
      <c r="E3997" t="s">
        <v>16377</v>
      </c>
      <c r="F3997" s="9">
        <f>Table13[[#This Row],[ToMeasure]]-Table13[[#This Row],[FromMeasure]]</f>
        <v>0.22253933000000001</v>
      </c>
      <c r="G3997" s="5" t="s">
        <v>13608</v>
      </c>
      <c r="H3997" s="35">
        <v>0</v>
      </c>
      <c r="I3997" s="56"/>
      <c r="J3997" t="s">
        <v>13607</v>
      </c>
      <c r="K3997" s="58" t="s">
        <v>203</v>
      </c>
      <c r="L3997" s="35">
        <v>0.22253933000000001</v>
      </c>
      <c r="M3997" s="56"/>
      <c r="N3997" t="s">
        <v>298</v>
      </c>
      <c r="O3997" s="2">
        <v>12292</v>
      </c>
      <c r="P3997" s="2">
        <v>0</v>
      </c>
      <c r="Q3997" s="2">
        <v>12292</v>
      </c>
      <c r="R3997" t="s">
        <v>16378</v>
      </c>
      <c r="S3997">
        <v>10</v>
      </c>
      <c r="T3997" t="s">
        <v>203</v>
      </c>
      <c r="U3997" s="2">
        <v>382</v>
      </c>
      <c r="V3997" s="2">
        <v>1481</v>
      </c>
      <c r="W3997" s="8">
        <v>0.15156199153921249</v>
      </c>
      <c r="X3997" s="2">
        <v>16293</v>
      </c>
      <c r="Y3997" s="45"/>
      <c r="AC3997" s="1" t="str">
        <f>IF(Table13[[#This Row],[TCS MP]]&gt;=Table13[[#This Row],[BMP]],IF(Table13[[#This Row],[TCS MP]]&lt;=Table13[[#This Row],[EMP]],"Good","EMP"),"BMP")</f>
        <v>EMP</v>
      </c>
    </row>
    <row r="3998" spans="1:29" ht="24" customHeight="1" x14ac:dyDescent="0.25">
      <c r="A3998" t="s">
        <v>13615</v>
      </c>
      <c r="B3998" t="s">
        <v>20617</v>
      </c>
      <c r="C3998">
        <v>6903</v>
      </c>
      <c r="D3998" t="s">
        <v>17074</v>
      </c>
      <c r="E3998" t="s">
        <v>13616</v>
      </c>
      <c r="F3998" s="9">
        <f>Table13[[#This Row],[ToMeasure]]-Table13[[#This Row],[FromMeasure]]</f>
        <v>0.20772929000000001</v>
      </c>
      <c r="G3998" s="5" t="s">
        <v>13613</v>
      </c>
      <c r="H3998" s="35">
        <v>0</v>
      </c>
      <c r="I3998" s="56"/>
      <c r="J3998" t="s">
        <v>13612</v>
      </c>
      <c r="K3998" s="58" t="s">
        <v>203</v>
      </c>
      <c r="L3998" s="35">
        <v>0.20772929000000001</v>
      </c>
      <c r="M3998" s="56"/>
      <c r="N3998" t="s">
        <v>3074</v>
      </c>
      <c r="O3998" s="2">
        <v>15535</v>
      </c>
      <c r="P3998" s="2">
        <v>0</v>
      </c>
      <c r="Q3998" s="2">
        <v>15535</v>
      </c>
      <c r="R3998" t="s">
        <v>13617</v>
      </c>
      <c r="S3998">
        <v>8</v>
      </c>
      <c r="T3998" t="s">
        <v>203</v>
      </c>
      <c r="U3998" s="2">
        <v>484</v>
      </c>
      <c r="V3998" s="2">
        <v>1875</v>
      </c>
      <c r="W3998" s="8">
        <v>0.15185065980045059</v>
      </c>
      <c r="X3998" s="2">
        <v>20592</v>
      </c>
      <c r="Y3998" s="45"/>
      <c r="AC3998" s="1" t="str">
        <f>IF(Table13[[#This Row],[TCS MP]]&gt;=Table13[[#This Row],[BMP]],IF(Table13[[#This Row],[TCS MP]]&lt;=Table13[[#This Row],[EMP]],"Good","EMP"),"BMP")</f>
        <v>EMP</v>
      </c>
    </row>
    <row r="3999" spans="1:29" ht="24" customHeight="1" x14ac:dyDescent="0.25">
      <c r="A3999" t="s">
        <v>14136</v>
      </c>
      <c r="B3999" t="s">
        <v>20619</v>
      </c>
      <c r="C3999">
        <v>6905</v>
      </c>
      <c r="D3999" t="s">
        <v>17074</v>
      </c>
      <c r="E3999" t="s">
        <v>14137</v>
      </c>
      <c r="F3999" s="9">
        <f>Table13[[#This Row],[ToMeasure]]-Table13[[#This Row],[FromMeasure]]</f>
        <v>7.4012460000000002E-2</v>
      </c>
      <c r="G3999" s="5" t="s">
        <v>10753</v>
      </c>
      <c r="H3999" s="35">
        <v>0</v>
      </c>
      <c r="I3999" s="56"/>
      <c r="J3999" t="s">
        <v>13613</v>
      </c>
      <c r="K3999" s="58" t="s">
        <v>203</v>
      </c>
      <c r="L3999" s="35">
        <v>7.4012460000000002E-2</v>
      </c>
      <c r="M3999" s="56"/>
      <c r="N3999" t="s">
        <v>14138</v>
      </c>
      <c r="O3999" s="2">
        <v>1405</v>
      </c>
      <c r="P3999" s="2">
        <v>0</v>
      </c>
      <c r="Q3999" s="2">
        <v>1405</v>
      </c>
      <c r="R3999" t="s">
        <v>14139</v>
      </c>
      <c r="S3999">
        <v>12</v>
      </c>
      <c r="T3999" t="s">
        <v>203</v>
      </c>
      <c r="U3999" s="2">
        <v>116</v>
      </c>
      <c r="V3999" s="2">
        <v>18</v>
      </c>
      <c r="W3999" s="8">
        <v>9.5373665480427042E-2</v>
      </c>
      <c r="X3999" s="2">
        <v>2212</v>
      </c>
      <c r="Y3999" s="45"/>
      <c r="AC3999" s="1" t="str">
        <f>IF(Table13[[#This Row],[TCS MP]]&gt;=Table13[[#This Row],[BMP]],IF(Table13[[#This Row],[TCS MP]]&lt;=Table13[[#This Row],[EMP]],"Good","EMP"),"BMP")</f>
        <v>EMP</v>
      </c>
    </row>
    <row r="4000" spans="1:29" ht="24" customHeight="1" x14ac:dyDescent="0.25">
      <c r="A4000" t="s">
        <v>16379</v>
      </c>
      <c r="B4000" t="s">
        <v>20611</v>
      </c>
      <c r="C4000">
        <v>6892</v>
      </c>
      <c r="D4000" t="s">
        <v>17074</v>
      </c>
      <c r="E4000" t="s">
        <v>14137</v>
      </c>
      <c r="F4000" s="9">
        <f>Table13[[#This Row],[ToMeasure]]-Table13[[#This Row],[FromMeasure]]</f>
        <v>0.35358032</v>
      </c>
      <c r="G4000" s="5" t="s">
        <v>10753</v>
      </c>
      <c r="H4000" s="35">
        <v>7.4012460000000002E-2</v>
      </c>
      <c r="I4000" s="56"/>
      <c r="J4000" t="s">
        <v>14138</v>
      </c>
      <c r="K4000" s="58" t="s">
        <v>203</v>
      </c>
      <c r="L4000" s="35">
        <v>0.42759278000000001</v>
      </c>
      <c r="M4000" s="56"/>
      <c r="N4000" t="s">
        <v>16247</v>
      </c>
      <c r="O4000" s="2">
        <v>2013</v>
      </c>
      <c r="P4000" s="2">
        <v>0</v>
      </c>
      <c r="Q4000" s="2">
        <v>2013</v>
      </c>
      <c r="R4000" t="s">
        <v>16380</v>
      </c>
      <c r="S4000">
        <v>13</v>
      </c>
      <c r="T4000" t="s">
        <v>203</v>
      </c>
      <c r="U4000" s="2">
        <v>165</v>
      </c>
      <c r="V4000" s="2">
        <v>26</v>
      </c>
      <c r="W4000" s="8">
        <v>9.4883258817685043E-2</v>
      </c>
      <c r="X4000" s="2">
        <v>3169</v>
      </c>
      <c r="Y4000" s="45"/>
      <c r="AC4000" s="1" t="str">
        <f>IF(Table13[[#This Row],[TCS MP]]&gt;=Table13[[#This Row],[BMP]],IF(Table13[[#This Row],[TCS MP]]&lt;=Table13[[#This Row],[EMP]],"Good","EMP"),"BMP")</f>
        <v>EMP</v>
      </c>
    </row>
    <row r="4001" spans="1:29" ht="24" customHeight="1" x14ac:dyDescent="0.25">
      <c r="A4001" t="s">
        <v>14140</v>
      </c>
      <c r="B4001" t="s">
        <v>20620</v>
      </c>
      <c r="C4001">
        <v>6906</v>
      </c>
      <c r="D4001" t="s">
        <v>17074</v>
      </c>
      <c r="E4001" t="s">
        <v>14141</v>
      </c>
      <c r="F4001" s="9">
        <f>Table13[[#This Row],[ToMeasure]]-Table13[[#This Row],[FromMeasure]]</f>
        <v>0.27277349000000001</v>
      </c>
      <c r="G4001" s="5" t="s">
        <v>14138</v>
      </c>
      <c r="H4001" s="35">
        <v>0</v>
      </c>
      <c r="I4001" s="56"/>
      <c r="J4001" t="s">
        <v>10753</v>
      </c>
      <c r="K4001" s="58" t="s">
        <v>203</v>
      </c>
      <c r="L4001" s="35">
        <v>0.27277349000000001</v>
      </c>
      <c r="M4001" s="56"/>
      <c r="N4001" t="s">
        <v>10753</v>
      </c>
      <c r="O4001" s="2">
        <v>1547</v>
      </c>
      <c r="P4001" s="2">
        <v>0</v>
      </c>
      <c r="Q4001" s="2">
        <v>1547</v>
      </c>
      <c r="R4001" t="s">
        <v>14142</v>
      </c>
      <c r="S4001">
        <v>10</v>
      </c>
      <c r="T4001" t="s">
        <v>203</v>
      </c>
      <c r="U4001" s="2">
        <v>127</v>
      </c>
      <c r="V4001" s="2">
        <v>20</v>
      </c>
      <c r="W4001" s="8">
        <v>9.5022624434389136E-2</v>
      </c>
      <c r="X4001" s="2">
        <v>2435</v>
      </c>
      <c r="Y4001" s="45"/>
      <c r="AC4001" s="1" t="str">
        <f>IF(Table13[[#This Row],[TCS MP]]&gt;=Table13[[#This Row],[BMP]],IF(Table13[[#This Row],[TCS MP]]&lt;=Table13[[#This Row],[EMP]],"Good","EMP"),"BMP")</f>
        <v>EMP</v>
      </c>
    </row>
    <row r="4002" spans="1:29" ht="24" customHeight="1" x14ac:dyDescent="0.25">
      <c r="A4002" t="s">
        <v>16381</v>
      </c>
      <c r="B4002" t="s">
        <v>20621</v>
      </c>
      <c r="C4002">
        <v>6910</v>
      </c>
      <c r="D4002" t="s">
        <v>17074</v>
      </c>
      <c r="E4002" t="s">
        <v>16382</v>
      </c>
      <c r="F4002" s="9">
        <f>Table13[[#This Row],[ToMeasure]]-Table13[[#This Row],[FromMeasure]]</f>
        <v>0.24512432000000001</v>
      </c>
      <c r="G4002" s="5" t="s">
        <v>16383</v>
      </c>
      <c r="H4002" s="35">
        <v>0</v>
      </c>
      <c r="I4002" s="56"/>
      <c r="J4002" t="s">
        <v>298</v>
      </c>
      <c r="K4002" s="58" t="s">
        <v>203</v>
      </c>
      <c r="L4002" s="35">
        <v>0.24512432000000001</v>
      </c>
      <c r="M4002" s="56"/>
      <c r="N4002" t="s">
        <v>196</v>
      </c>
      <c r="O4002" s="2">
        <v>9934</v>
      </c>
      <c r="P4002" s="2">
        <v>0</v>
      </c>
      <c r="Q4002" s="2">
        <v>9934</v>
      </c>
      <c r="R4002" t="s">
        <v>16384</v>
      </c>
      <c r="S4002">
        <v>9</v>
      </c>
      <c r="T4002" t="s">
        <v>203</v>
      </c>
      <c r="U4002" s="2">
        <v>338</v>
      </c>
      <c r="V4002" s="2">
        <v>279</v>
      </c>
      <c r="W4002" s="8">
        <v>6.2109925508355146E-2</v>
      </c>
      <c r="X4002" s="2">
        <v>13168</v>
      </c>
      <c r="Y4002" s="45"/>
      <c r="AC4002" s="1" t="str">
        <f>IF(Table13[[#This Row],[TCS MP]]&gt;=Table13[[#This Row],[BMP]],IF(Table13[[#This Row],[TCS MP]]&lt;=Table13[[#This Row],[EMP]],"Good","EMP"),"BMP")</f>
        <v>EMP</v>
      </c>
    </row>
    <row r="4003" spans="1:29" ht="24" customHeight="1" x14ac:dyDescent="0.25">
      <c r="A4003" t="s">
        <v>13618</v>
      </c>
      <c r="B4003" t="s">
        <v>20622</v>
      </c>
      <c r="C4003">
        <v>6913</v>
      </c>
      <c r="D4003" t="s">
        <v>17074</v>
      </c>
      <c r="E4003" t="s">
        <v>13619</v>
      </c>
      <c r="F4003" s="9">
        <f>Table13[[#This Row],[ToMeasure]]-Table13[[#This Row],[FromMeasure]]</f>
        <v>0.25159825000000002</v>
      </c>
      <c r="G4003" s="5" t="s">
        <v>13620</v>
      </c>
      <c r="H4003" s="35">
        <v>0</v>
      </c>
      <c r="I4003" s="56"/>
      <c r="J4003" t="s">
        <v>196</v>
      </c>
      <c r="K4003" s="58" t="s">
        <v>203</v>
      </c>
      <c r="L4003" s="35">
        <v>0.25159825000000002</v>
      </c>
      <c r="M4003" s="56"/>
      <c r="N4003" t="s">
        <v>3074</v>
      </c>
      <c r="O4003" s="2">
        <v>10745</v>
      </c>
      <c r="P4003" s="2">
        <v>0</v>
      </c>
      <c r="Q4003" s="2">
        <v>10745</v>
      </c>
      <c r="R4003" t="s">
        <v>13621</v>
      </c>
      <c r="S4003">
        <v>11</v>
      </c>
      <c r="T4003" t="s">
        <v>203</v>
      </c>
      <c r="U4003" s="2">
        <v>334</v>
      </c>
      <c r="V4003" s="2">
        <v>1295</v>
      </c>
      <c r="W4003" s="8">
        <v>0.15160539785946953</v>
      </c>
      <c r="X4003" s="2">
        <v>14243</v>
      </c>
      <c r="Y4003" s="45"/>
      <c r="AC4003" s="1" t="str">
        <f>IF(Table13[[#This Row],[TCS MP]]&gt;=Table13[[#This Row],[BMP]],IF(Table13[[#This Row],[TCS MP]]&lt;=Table13[[#This Row],[EMP]],"Good","EMP"),"BMP")</f>
        <v>EMP</v>
      </c>
    </row>
    <row r="4004" spans="1:29" ht="24" customHeight="1" x14ac:dyDescent="0.25">
      <c r="A4004" t="s">
        <v>14143</v>
      </c>
      <c r="B4004" t="s">
        <v>21198</v>
      </c>
      <c r="C4004">
        <v>8120</v>
      </c>
      <c r="D4004" t="s">
        <v>17074</v>
      </c>
      <c r="E4004" t="s">
        <v>14144</v>
      </c>
      <c r="F4004" s="9">
        <f>Table13[[#This Row],[ToMeasure]]-Table13[[#This Row],[FromMeasure]]</f>
        <v>1.0290756599999999</v>
      </c>
      <c r="G4004" s="5" t="s">
        <v>14145</v>
      </c>
      <c r="H4004" s="35">
        <v>0</v>
      </c>
      <c r="I4004" s="56"/>
      <c r="J4004" t="s">
        <v>298</v>
      </c>
      <c r="K4004" s="58" t="s">
        <v>203</v>
      </c>
      <c r="L4004" s="35">
        <v>1.0290756599999999</v>
      </c>
      <c r="M4004" s="56"/>
      <c r="N4004" t="s">
        <v>923</v>
      </c>
      <c r="O4004" s="2">
        <v>14208</v>
      </c>
      <c r="P4004" s="2">
        <v>0</v>
      </c>
      <c r="Q4004" s="2">
        <v>14208</v>
      </c>
      <c r="R4004" t="s">
        <v>14146</v>
      </c>
      <c r="S4004">
        <v>10</v>
      </c>
      <c r="T4004" t="s">
        <v>203</v>
      </c>
      <c r="U4004" s="2">
        <v>482</v>
      </c>
      <c r="V4004" s="2">
        <v>397</v>
      </c>
      <c r="W4004" s="8">
        <v>6.1866554054054057E-2</v>
      </c>
      <c r="X4004" s="2">
        <v>18833</v>
      </c>
      <c r="Y4004" s="45"/>
      <c r="AC4004" s="1" t="str">
        <f>IF(Table13[[#This Row],[TCS MP]]&gt;=Table13[[#This Row],[BMP]],IF(Table13[[#This Row],[TCS MP]]&lt;=Table13[[#This Row],[EMP]],"Good","EMP"),"BMP")</f>
        <v>EMP</v>
      </c>
    </row>
    <row r="4005" spans="1:29" ht="24" customHeight="1" x14ac:dyDescent="0.25">
      <c r="A4005" t="s">
        <v>16249</v>
      </c>
      <c r="B4005" t="s">
        <v>21200</v>
      </c>
      <c r="C4005">
        <v>8124</v>
      </c>
      <c r="D4005" t="s">
        <v>17074</v>
      </c>
      <c r="E4005" t="s">
        <v>16250</v>
      </c>
      <c r="F4005" s="9">
        <f>Table13[[#This Row],[ToMeasure]]-Table13[[#This Row],[FromMeasure]]</f>
        <v>0.36108543999999998</v>
      </c>
      <c r="G4005" s="5" t="s">
        <v>16251</v>
      </c>
      <c r="H4005" s="35">
        <v>0</v>
      </c>
      <c r="I4005" s="56"/>
      <c r="J4005" t="s">
        <v>298</v>
      </c>
      <c r="K4005" s="58" t="s">
        <v>203</v>
      </c>
      <c r="L4005" s="35">
        <v>0.36108543999999998</v>
      </c>
      <c r="M4005" s="56"/>
      <c r="N4005" t="s">
        <v>205</v>
      </c>
      <c r="O4005" s="2">
        <v>24116</v>
      </c>
      <c r="P4005" s="2">
        <v>0</v>
      </c>
      <c r="Q4005" s="2">
        <v>24116</v>
      </c>
      <c r="R4005" t="s">
        <v>16252</v>
      </c>
      <c r="S4005">
        <v>10</v>
      </c>
      <c r="T4005" t="s">
        <v>203</v>
      </c>
      <c r="U4005" s="2">
        <v>819</v>
      </c>
      <c r="V4005" s="2">
        <v>678</v>
      </c>
      <c r="W4005" s="8">
        <v>6.207497097362747E-2</v>
      </c>
      <c r="X4005" s="2">
        <v>31966</v>
      </c>
      <c r="Y4005" s="45"/>
      <c r="AC4005" s="1" t="str">
        <f>IF(Table13[[#This Row],[TCS MP]]&gt;=Table13[[#This Row],[BMP]],IF(Table13[[#This Row],[TCS MP]]&lt;=Table13[[#This Row],[EMP]],"Good","EMP"),"BMP")</f>
        <v>EMP</v>
      </c>
    </row>
    <row r="4006" spans="1:29" ht="24" customHeight="1" x14ac:dyDescent="0.25">
      <c r="A4006" t="s">
        <v>16385</v>
      </c>
      <c r="B4006" t="s">
        <v>21199</v>
      </c>
      <c r="C4006">
        <v>8122</v>
      </c>
      <c r="D4006" t="s">
        <v>17074</v>
      </c>
      <c r="E4006" t="s">
        <v>16386</v>
      </c>
      <c r="F4006" s="9">
        <f>Table13[[#This Row],[ToMeasure]]-Table13[[#This Row],[FromMeasure]]</f>
        <v>1.3024364900000001</v>
      </c>
      <c r="G4006" s="5" t="s">
        <v>16387</v>
      </c>
      <c r="H4006" s="35">
        <v>0</v>
      </c>
      <c r="I4006" s="56"/>
      <c r="J4006" t="s">
        <v>3074</v>
      </c>
      <c r="K4006" s="58" t="s">
        <v>203</v>
      </c>
      <c r="L4006" s="35">
        <v>1.3024364900000001</v>
      </c>
      <c r="M4006" s="56"/>
      <c r="N4006" t="s">
        <v>205</v>
      </c>
      <c r="O4006" s="2">
        <v>7817</v>
      </c>
      <c r="P4006" s="2">
        <v>0</v>
      </c>
      <c r="Q4006" s="2">
        <v>7817</v>
      </c>
      <c r="R4006" t="s">
        <v>16388</v>
      </c>
      <c r="S4006">
        <v>10</v>
      </c>
      <c r="T4006" t="s">
        <v>203</v>
      </c>
      <c r="U4006" s="2">
        <v>264</v>
      </c>
      <c r="V4006" s="2">
        <v>216</v>
      </c>
      <c r="W4006" s="8">
        <v>6.1404630932582832E-2</v>
      </c>
      <c r="X4006" s="2">
        <v>10362</v>
      </c>
      <c r="Y4006" s="45"/>
      <c r="AC4006" s="1" t="str">
        <f>IF(Table13[[#This Row],[TCS MP]]&gt;=Table13[[#This Row],[BMP]],IF(Table13[[#This Row],[TCS MP]]&lt;=Table13[[#This Row],[EMP]],"Good","EMP"),"BMP")</f>
        <v>EMP</v>
      </c>
    </row>
    <row r="4007" spans="1:29" ht="24" customHeight="1" x14ac:dyDescent="0.25">
      <c r="A4007" t="s">
        <v>16389</v>
      </c>
      <c r="B4007" t="s">
        <v>21201</v>
      </c>
      <c r="C4007">
        <v>8125</v>
      </c>
      <c r="D4007" t="s">
        <v>17074</v>
      </c>
      <c r="E4007" t="s">
        <v>16390</v>
      </c>
      <c r="F4007" s="9">
        <f>Table13[[#This Row],[ToMeasure]]-Table13[[#This Row],[FromMeasure]]</f>
        <v>0.40971067999999999</v>
      </c>
      <c r="G4007" s="5" t="s">
        <v>5707</v>
      </c>
      <c r="H4007" s="35">
        <v>0</v>
      </c>
      <c r="I4007" s="56"/>
      <c r="J4007" t="s">
        <v>16387</v>
      </c>
      <c r="K4007" s="58" t="s">
        <v>203</v>
      </c>
      <c r="L4007" s="35">
        <v>0.40971067999999999</v>
      </c>
      <c r="M4007" s="56"/>
      <c r="N4007" t="s">
        <v>923</v>
      </c>
      <c r="O4007" s="2">
        <v>10958</v>
      </c>
      <c r="P4007" s="2">
        <v>0</v>
      </c>
      <c r="Q4007" s="2">
        <v>10958</v>
      </c>
      <c r="R4007" t="s">
        <v>16391</v>
      </c>
      <c r="S4007">
        <v>15</v>
      </c>
      <c r="T4007" t="s">
        <v>203</v>
      </c>
      <c r="U4007" s="2">
        <v>331</v>
      </c>
      <c r="V4007" s="2">
        <v>1282</v>
      </c>
      <c r="W4007" s="8">
        <v>0.14719839386749406</v>
      </c>
      <c r="X4007" s="2">
        <v>14525</v>
      </c>
      <c r="Y4007" s="45"/>
      <c r="AC4007" s="1" t="str">
        <f>IF(Table13[[#This Row],[TCS MP]]&gt;=Table13[[#This Row],[BMP]],IF(Table13[[#This Row],[TCS MP]]&lt;=Table13[[#This Row],[EMP]],"Good","EMP"),"BMP")</f>
        <v>EMP</v>
      </c>
    </row>
    <row r="4008" spans="1:29" ht="24" customHeight="1" x14ac:dyDescent="0.25">
      <c r="A4008" t="s">
        <v>16253</v>
      </c>
      <c r="B4008" t="s">
        <v>20624</v>
      </c>
      <c r="C4008">
        <v>6920</v>
      </c>
      <c r="D4008" t="s">
        <v>17074</v>
      </c>
      <c r="E4008" t="s">
        <v>16254</v>
      </c>
      <c r="F4008" s="9">
        <f>Table13[[#This Row],[ToMeasure]]-Table13[[#This Row],[FromMeasure]]</f>
        <v>0.89331638999999996</v>
      </c>
      <c r="G4008" s="5" t="s">
        <v>16255</v>
      </c>
      <c r="H4008" s="35">
        <v>0</v>
      </c>
      <c r="I4008" s="56"/>
      <c r="J4008" t="s">
        <v>298</v>
      </c>
      <c r="K4008" s="58" t="s">
        <v>203</v>
      </c>
      <c r="L4008" s="35">
        <v>0.89331638999999996</v>
      </c>
      <c r="M4008" s="56"/>
      <c r="N4008" t="s">
        <v>16256</v>
      </c>
      <c r="O4008" s="2">
        <v>6130</v>
      </c>
      <c r="P4008" s="2">
        <v>0</v>
      </c>
      <c r="Q4008" s="2">
        <v>6130</v>
      </c>
      <c r="R4008" t="s">
        <v>16257</v>
      </c>
      <c r="S4008">
        <v>11</v>
      </c>
      <c r="T4008" t="s">
        <v>203</v>
      </c>
      <c r="U4008" s="2">
        <v>206</v>
      </c>
      <c r="V4008" s="2">
        <v>172</v>
      </c>
      <c r="W4008" s="8">
        <v>6.1663947797716147E-2</v>
      </c>
      <c r="X4008" s="2">
        <v>8126</v>
      </c>
      <c r="Y4008" s="45"/>
      <c r="AC4008" s="1" t="str">
        <f>IF(Table13[[#This Row],[TCS MP]]&gt;=Table13[[#This Row],[BMP]],IF(Table13[[#This Row],[TCS MP]]&lt;=Table13[[#This Row],[EMP]],"Good","EMP"),"BMP")</f>
        <v>EMP</v>
      </c>
    </row>
    <row r="4009" spans="1:29" ht="24" customHeight="1" x14ac:dyDescent="0.25">
      <c r="A4009" t="s">
        <v>14147</v>
      </c>
      <c r="B4009" t="s">
        <v>20626</v>
      </c>
      <c r="C4009">
        <v>6922</v>
      </c>
      <c r="D4009" t="s">
        <v>17074</v>
      </c>
      <c r="E4009" t="s">
        <v>14148</v>
      </c>
      <c r="F4009" s="9">
        <f>Table13[[#This Row],[ToMeasure]]-Table13[[#This Row],[FromMeasure]]</f>
        <v>0.21902741000000001</v>
      </c>
      <c r="G4009" s="5" t="s">
        <v>14149</v>
      </c>
      <c r="H4009" s="35">
        <v>0</v>
      </c>
      <c r="I4009" s="56"/>
      <c r="J4009" t="s">
        <v>3074</v>
      </c>
      <c r="K4009" s="58" t="s">
        <v>203</v>
      </c>
      <c r="L4009" s="35">
        <v>0.21902741000000001</v>
      </c>
      <c r="M4009" s="56"/>
      <c r="N4009" t="s">
        <v>14150</v>
      </c>
      <c r="O4009" s="2">
        <v>3241</v>
      </c>
      <c r="P4009" s="2">
        <v>0</v>
      </c>
      <c r="Q4009" s="2">
        <v>3241</v>
      </c>
      <c r="R4009" t="s">
        <v>14151</v>
      </c>
      <c r="S4009">
        <v>8</v>
      </c>
      <c r="T4009" t="s">
        <v>203</v>
      </c>
      <c r="U4009" s="2">
        <v>110</v>
      </c>
      <c r="V4009" s="2">
        <v>90</v>
      </c>
      <c r="W4009" s="8">
        <v>6.1709348966368406E-2</v>
      </c>
      <c r="X4009" s="2">
        <v>4296</v>
      </c>
      <c r="Y4009" s="45"/>
      <c r="AC4009" s="1" t="str">
        <f>IF(Table13[[#This Row],[TCS MP]]&gt;=Table13[[#This Row],[BMP]],IF(Table13[[#This Row],[TCS MP]]&lt;=Table13[[#This Row],[EMP]],"Good","EMP"),"BMP")</f>
        <v>EMP</v>
      </c>
    </row>
    <row r="4010" spans="1:29" ht="24" customHeight="1" x14ac:dyDescent="0.25">
      <c r="A4010" t="s">
        <v>16258</v>
      </c>
      <c r="B4010" t="s">
        <v>20625</v>
      </c>
      <c r="C4010">
        <v>6921</v>
      </c>
      <c r="D4010" t="s">
        <v>17074</v>
      </c>
      <c r="E4010" t="s">
        <v>16259</v>
      </c>
      <c r="F4010" s="9">
        <f>Table13[[#This Row],[ToMeasure]]-Table13[[#This Row],[FromMeasure]]</f>
        <v>0.24314073</v>
      </c>
      <c r="G4010" s="5" t="s">
        <v>16256</v>
      </c>
      <c r="H4010" s="35">
        <v>0</v>
      </c>
      <c r="I4010" s="56"/>
      <c r="J4010" t="s">
        <v>16255</v>
      </c>
      <c r="K4010" s="58" t="s">
        <v>203</v>
      </c>
      <c r="L4010" s="35">
        <v>0.24314073</v>
      </c>
      <c r="M4010" s="56"/>
      <c r="N4010" t="s">
        <v>298</v>
      </c>
      <c r="O4010" s="2">
        <v>3361</v>
      </c>
      <c r="P4010" s="2">
        <v>0</v>
      </c>
      <c r="Q4010" s="2">
        <v>3361</v>
      </c>
      <c r="R4010" t="s">
        <v>16260</v>
      </c>
      <c r="S4010">
        <v>9</v>
      </c>
      <c r="T4010" t="s">
        <v>203</v>
      </c>
      <c r="U4010" s="2">
        <v>103</v>
      </c>
      <c r="V4010" s="2">
        <v>406</v>
      </c>
      <c r="W4010" s="8">
        <v>0.15144302290984826</v>
      </c>
      <c r="X4010" s="2">
        <v>4455</v>
      </c>
      <c r="Y4010" s="45"/>
      <c r="AC4010" s="1" t="str">
        <f>IF(Table13[[#This Row],[TCS MP]]&gt;=Table13[[#This Row],[BMP]],IF(Table13[[#This Row],[TCS MP]]&lt;=Table13[[#This Row],[EMP]],"Good","EMP"),"BMP")</f>
        <v>EMP</v>
      </c>
    </row>
    <row r="4011" spans="1:29" ht="24" customHeight="1" x14ac:dyDescent="0.25">
      <c r="A4011" t="s">
        <v>14152</v>
      </c>
      <c r="B4011" t="s">
        <v>20627</v>
      </c>
      <c r="C4011">
        <v>6923</v>
      </c>
      <c r="D4011" t="s">
        <v>17074</v>
      </c>
      <c r="E4011" t="s">
        <v>14153</v>
      </c>
      <c r="F4011" s="9">
        <f>Table13[[#This Row],[ToMeasure]]-Table13[[#This Row],[FromMeasure]]</f>
        <v>0.36527534</v>
      </c>
      <c r="G4011" s="5" t="s">
        <v>14150</v>
      </c>
      <c r="H4011" s="35">
        <v>0</v>
      </c>
      <c r="I4011" s="56"/>
      <c r="J4011" t="s">
        <v>14149</v>
      </c>
      <c r="K4011" s="58" t="s">
        <v>203</v>
      </c>
      <c r="L4011" s="35">
        <v>0.36527534</v>
      </c>
      <c r="M4011" s="56"/>
      <c r="N4011" t="s">
        <v>3074</v>
      </c>
      <c r="O4011" s="2">
        <v>6678</v>
      </c>
      <c r="P4011" s="2">
        <v>0</v>
      </c>
      <c r="Q4011" s="2">
        <v>6678</v>
      </c>
      <c r="R4011" t="s">
        <v>14154</v>
      </c>
      <c r="S4011">
        <v>10</v>
      </c>
      <c r="T4011" t="s">
        <v>203</v>
      </c>
      <c r="U4011" s="2">
        <v>206</v>
      </c>
      <c r="V4011" s="2">
        <v>804</v>
      </c>
      <c r="W4011" s="8">
        <v>0.1512428870919437</v>
      </c>
      <c r="X4011" s="2">
        <v>8852</v>
      </c>
      <c r="Y4011" s="45"/>
      <c r="AC4011" s="1" t="str">
        <f>IF(Table13[[#This Row],[TCS MP]]&gt;=Table13[[#This Row],[BMP]],IF(Table13[[#This Row],[TCS MP]]&lt;=Table13[[#This Row],[EMP]],"Good","EMP"),"BMP")</f>
        <v>EMP</v>
      </c>
    </row>
    <row r="4012" spans="1:29" ht="24" customHeight="1" x14ac:dyDescent="0.25">
      <c r="A4012" t="s">
        <v>16392</v>
      </c>
      <c r="B4012" t="s">
        <v>20629</v>
      </c>
      <c r="C4012">
        <v>6930</v>
      </c>
      <c r="D4012" t="s">
        <v>17074</v>
      </c>
      <c r="E4012" t="s">
        <v>16393</v>
      </c>
      <c r="F4012" s="9">
        <f>Table13[[#This Row],[ToMeasure]]-Table13[[#This Row],[FromMeasure]]</f>
        <v>0.25956806999999998</v>
      </c>
      <c r="G4012" s="5" t="s">
        <v>16394</v>
      </c>
      <c r="H4012" s="35">
        <v>0</v>
      </c>
      <c r="I4012" s="56"/>
      <c r="J4012" t="s">
        <v>298</v>
      </c>
      <c r="K4012" s="58" t="s">
        <v>203</v>
      </c>
      <c r="L4012" s="35">
        <v>0.25956806999999998</v>
      </c>
      <c r="M4012" s="56"/>
      <c r="N4012" t="s">
        <v>16395</v>
      </c>
      <c r="O4012" s="2">
        <v>13097</v>
      </c>
      <c r="P4012" s="2">
        <v>0</v>
      </c>
      <c r="Q4012" s="2">
        <v>13097</v>
      </c>
      <c r="R4012" t="s">
        <v>16396</v>
      </c>
      <c r="S4012">
        <v>12</v>
      </c>
      <c r="T4012" t="s">
        <v>203</v>
      </c>
      <c r="U4012" s="2">
        <v>449</v>
      </c>
      <c r="V4012" s="2">
        <v>372</v>
      </c>
      <c r="W4012" s="8">
        <v>6.2686111323203786E-2</v>
      </c>
      <c r="X4012" s="2">
        <v>17360</v>
      </c>
      <c r="Y4012" s="45"/>
      <c r="AC4012" s="1" t="str">
        <f>IF(Table13[[#This Row],[TCS MP]]&gt;=Table13[[#This Row],[BMP]],IF(Table13[[#This Row],[TCS MP]]&lt;=Table13[[#This Row],[EMP]],"Good","EMP"),"BMP")</f>
        <v>EMP</v>
      </c>
    </row>
    <row r="4013" spans="1:29" ht="24" customHeight="1" x14ac:dyDescent="0.25">
      <c r="A4013" t="s">
        <v>14155</v>
      </c>
      <c r="B4013" t="s">
        <v>20631</v>
      </c>
      <c r="C4013">
        <v>6932</v>
      </c>
      <c r="D4013" t="s">
        <v>17074</v>
      </c>
      <c r="E4013" t="s">
        <v>14156</v>
      </c>
      <c r="F4013" s="9">
        <f>Table13[[#This Row],[ToMeasure]]-Table13[[#This Row],[FromMeasure]]</f>
        <v>0.25348590999999998</v>
      </c>
      <c r="G4013" s="5" t="s">
        <v>14157</v>
      </c>
      <c r="H4013" s="35">
        <v>0</v>
      </c>
      <c r="I4013" s="56"/>
      <c r="J4013" t="s">
        <v>3074</v>
      </c>
      <c r="K4013" s="58" t="s">
        <v>203</v>
      </c>
      <c r="L4013" s="35">
        <v>0.25348590999999998</v>
      </c>
      <c r="M4013" s="56"/>
      <c r="N4013" t="s">
        <v>14158</v>
      </c>
      <c r="O4013" s="2">
        <v>3180</v>
      </c>
      <c r="P4013" s="2">
        <v>0</v>
      </c>
      <c r="Q4013" s="2">
        <v>3180</v>
      </c>
      <c r="R4013" t="s">
        <v>14159</v>
      </c>
      <c r="S4013">
        <v>9</v>
      </c>
      <c r="T4013" t="s">
        <v>203</v>
      </c>
      <c r="U4013" s="2">
        <v>108</v>
      </c>
      <c r="V4013" s="2">
        <v>90</v>
      </c>
      <c r="W4013" s="8">
        <v>6.2264150943396226E-2</v>
      </c>
      <c r="X4013" s="2">
        <v>4215</v>
      </c>
      <c r="Y4013" s="45"/>
      <c r="AC4013" s="1" t="str">
        <f>IF(Table13[[#This Row],[TCS MP]]&gt;=Table13[[#This Row],[BMP]],IF(Table13[[#This Row],[TCS MP]]&lt;=Table13[[#This Row],[EMP]],"Good","EMP"),"BMP")</f>
        <v>EMP</v>
      </c>
    </row>
    <row r="4014" spans="1:29" ht="24" customHeight="1" x14ac:dyDescent="0.25">
      <c r="A4014" t="s">
        <v>16397</v>
      </c>
      <c r="B4014" t="s">
        <v>20630</v>
      </c>
      <c r="C4014">
        <v>6931</v>
      </c>
      <c r="D4014" t="s">
        <v>17074</v>
      </c>
      <c r="E4014" t="s">
        <v>16398</v>
      </c>
      <c r="F4014" s="9">
        <f>Table13[[#This Row],[ToMeasure]]-Table13[[#This Row],[FromMeasure]]</f>
        <v>0.23770137999999999</v>
      </c>
      <c r="G4014" s="5" t="s">
        <v>16395</v>
      </c>
      <c r="H4014" s="35">
        <v>0</v>
      </c>
      <c r="I4014" s="56"/>
      <c r="J4014" t="s">
        <v>16394</v>
      </c>
      <c r="K4014" s="58" t="s">
        <v>203</v>
      </c>
      <c r="L4014" s="35">
        <v>0.23770137999999999</v>
      </c>
      <c r="M4014" s="56"/>
      <c r="N4014" t="s">
        <v>298</v>
      </c>
      <c r="O4014" s="2">
        <v>2892</v>
      </c>
      <c r="P4014" s="2">
        <v>0</v>
      </c>
      <c r="Q4014" s="2">
        <v>2892</v>
      </c>
      <c r="R4014" t="s">
        <v>16399</v>
      </c>
      <c r="S4014">
        <v>8</v>
      </c>
      <c r="T4014" t="s">
        <v>203</v>
      </c>
      <c r="U4014" s="2">
        <v>89</v>
      </c>
      <c r="V4014" s="2">
        <v>346</v>
      </c>
      <c r="W4014" s="8">
        <v>0.15041493775933609</v>
      </c>
      <c r="X4014" s="2">
        <v>3833</v>
      </c>
      <c r="Y4014" s="45"/>
      <c r="AC4014" s="1" t="str">
        <f>IF(Table13[[#This Row],[TCS MP]]&gt;=Table13[[#This Row],[BMP]],IF(Table13[[#This Row],[TCS MP]]&lt;=Table13[[#This Row],[EMP]],"Good","EMP"),"BMP")</f>
        <v>EMP</v>
      </c>
    </row>
    <row r="4015" spans="1:29" ht="24" customHeight="1" x14ac:dyDescent="0.25">
      <c r="A4015" t="s">
        <v>16400</v>
      </c>
      <c r="B4015" t="s">
        <v>20632</v>
      </c>
      <c r="C4015">
        <v>6933</v>
      </c>
      <c r="D4015" t="s">
        <v>17074</v>
      </c>
      <c r="E4015" t="s">
        <v>16401</v>
      </c>
      <c r="F4015" s="9">
        <f>Table13[[#This Row],[ToMeasure]]-Table13[[#This Row],[FromMeasure]]</f>
        <v>0.24346308999999999</v>
      </c>
      <c r="G4015" s="5" t="s">
        <v>14158</v>
      </c>
      <c r="H4015" s="35">
        <v>0</v>
      </c>
      <c r="I4015" s="56"/>
      <c r="J4015" t="s">
        <v>14157</v>
      </c>
      <c r="K4015" s="58" t="s">
        <v>203</v>
      </c>
      <c r="L4015" s="35">
        <v>0.24346308999999999</v>
      </c>
      <c r="M4015" s="56"/>
      <c r="N4015" t="s">
        <v>3074</v>
      </c>
      <c r="O4015" s="2">
        <v>11656</v>
      </c>
      <c r="P4015" s="2">
        <v>0</v>
      </c>
      <c r="Q4015" s="2">
        <v>11656</v>
      </c>
      <c r="R4015" t="s">
        <v>16402</v>
      </c>
      <c r="S4015">
        <v>12</v>
      </c>
      <c r="T4015" t="s">
        <v>203</v>
      </c>
      <c r="U4015" s="2">
        <v>352</v>
      </c>
      <c r="V4015" s="2">
        <v>1364</v>
      </c>
      <c r="W4015" s="8">
        <v>0.14722031571722718</v>
      </c>
      <c r="X4015" s="2">
        <v>15450</v>
      </c>
      <c r="Y4015" s="45"/>
      <c r="AC4015" s="1" t="str">
        <f>IF(Table13[[#This Row],[TCS MP]]&gt;=Table13[[#This Row],[BMP]],IF(Table13[[#This Row],[TCS MP]]&lt;=Table13[[#This Row],[EMP]],"Good","EMP"),"BMP")</f>
        <v>EMP</v>
      </c>
    </row>
    <row r="4016" spans="1:29" ht="24" customHeight="1" x14ac:dyDescent="0.25">
      <c r="A4016" t="s">
        <v>16261</v>
      </c>
      <c r="B4016" t="s">
        <v>20634</v>
      </c>
      <c r="C4016">
        <v>6940</v>
      </c>
      <c r="D4016" t="s">
        <v>17074</v>
      </c>
      <c r="E4016" t="s">
        <v>16262</v>
      </c>
      <c r="F4016" s="9">
        <f>Table13[[#This Row],[ToMeasure]]-Table13[[#This Row],[FromMeasure]]</f>
        <v>0.28921307000000002</v>
      </c>
      <c r="G4016" s="5" t="s">
        <v>13630</v>
      </c>
      <c r="H4016" s="35">
        <v>0</v>
      </c>
      <c r="I4016" s="56"/>
      <c r="J4016" t="s">
        <v>298</v>
      </c>
      <c r="K4016" s="58" t="s">
        <v>203</v>
      </c>
      <c r="L4016" s="35">
        <v>0.28921307000000002</v>
      </c>
      <c r="M4016" s="56"/>
      <c r="N4016" t="s">
        <v>13629</v>
      </c>
      <c r="O4016" s="2">
        <v>11891</v>
      </c>
      <c r="P4016" s="2">
        <v>0</v>
      </c>
      <c r="Q4016" s="2">
        <v>11891</v>
      </c>
      <c r="R4016" t="s">
        <v>16263</v>
      </c>
      <c r="S4016">
        <v>10</v>
      </c>
      <c r="T4016" t="s">
        <v>203</v>
      </c>
      <c r="U4016" s="2">
        <v>407</v>
      </c>
      <c r="V4016" s="2">
        <v>338</v>
      </c>
      <c r="W4016" s="8">
        <v>6.2652426204692621E-2</v>
      </c>
      <c r="X4016" s="2">
        <v>15762</v>
      </c>
      <c r="Y4016" s="45"/>
      <c r="AC4016" s="1" t="str">
        <f>IF(Table13[[#This Row],[TCS MP]]&gt;=Table13[[#This Row],[BMP]],IF(Table13[[#This Row],[TCS MP]]&lt;=Table13[[#This Row],[EMP]],"Good","EMP"),"BMP")</f>
        <v>EMP</v>
      </c>
    </row>
    <row r="4017" spans="1:29" ht="24" customHeight="1" x14ac:dyDescent="0.25">
      <c r="A4017" t="s">
        <v>13622</v>
      </c>
      <c r="B4017" t="s">
        <v>20636</v>
      </c>
      <c r="C4017">
        <v>6942</v>
      </c>
      <c r="D4017" t="s">
        <v>17074</v>
      </c>
      <c r="E4017" t="s">
        <v>13623</v>
      </c>
      <c r="F4017" s="9">
        <f>Table13[[#This Row],[ToMeasure]]-Table13[[#This Row],[FromMeasure]]</f>
        <v>0.24511867000000001</v>
      </c>
      <c r="G4017" s="5" t="s">
        <v>13624</v>
      </c>
      <c r="H4017" s="35">
        <v>0</v>
      </c>
      <c r="I4017" s="56"/>
      <c r="J4017" t="s">
        <v>3074</v>
      </c>
      <c r="K4017" s="58" t="s">
        <v>203</v>
      </c>
      <c r="L4017" s="35">
        <v>0.24511867000000001</v>
      </c>
      <c r="M4017" s="56"/>
      <c r="N4017" t="s">
        <v>13625</v>
      </c>
      <c r="O4017" s="2">
        <v>4482</v>
      </c>
      <c r="P4017" s="2">
        <v>0</v>
      </c>
      <c r="Q4017" s="2">
        <v>4482</v>
      </c>
      <c r="R4017" t="s">
        <v>13626</v>
      </c>
      <c r="S4017">
        <v>8</v>
      </c>
      <c r="T4017" t="s">
        <v>203</v>
      </c>
      <c r="U4017" s="2">
        <v>150</v>
      </c>
      <c r="V4017" s="2">
        <v>125</v>
      </c>
      <c r="W4017" s="8">
        <v>6.1356537260151715E-2</v>
      </c>
      <c r="X4017" s="2">
        <v>5941</v>
      </c>
      <c r="Y4017" s="45"/>
      <c r="AC4017" s="1" t="str">
        <f>IF(Table13[[#This Row],[TCS MP]]&gt;=Table13[[#This Row],[BMP]],IF(Table13[[#This Row],[TCS MP]]&lt;=Table13[[#This Row],[EMP]],"Good","EMP"),"BMP")</f>
        <v>EMP</v>
      </c>
    </row>
    <row r="4018" spans="1:29" ht="24" customHeight="1" x14ac:dyDescent="0.25">
      <c r="A4018" t="s">
        <v>13627</v>
      </c>
      <c r="B4018" t="s">
        <v>20635</v>
      </c>
      <c r="C4018">
        <v>6941</v>
      </c>
      <c r="D4018" t="s">
        <v>17074</v>
      </c>
      <c r="E4018" t="s">
        <v>13628</v>
      </c>
      <c r="F4018" s="9">
        <f>Table13[[#This Row],[ToMeasure]]-Table13[[#This Row],[FromMeasure]]</f>
        <v>0.23796956</v>
      </c>
      <c r="G4018" s="5" t="s">
        <v>13629</v>
      </c>
      <c r="H4018" s="35">
        <v>0</v>
      </c>
      <c r="I4018" s="56"/>
      <c r="J4018" t="s">
        <v>13630</v>
      </c>
      <c r="K4018" s="58" t="s">
        <v>203</v>
      </c>
      <c r="L4018" s="35">
        <v>0.23796956</v>
      </c>
      <c r="M4018" s="56"/>
      <c r="N4018" t="s">
        <v>298</v>
      </c>
      <c r="O4018" s="2">
        <v>5371</v>
      </c>
      <c r="P4018" s="2">
        <v>0</v>
      </c>
      <c r="Q4018" s="2">
        <v>5371</v>
      </c>
      <c r="R4018" t="s">
        <v>13631</v>
      </c>
      <c r="S4018">
        <v>10</v>
      </c>
      <c r="T4018" t="s">
        <v>203</v>
      </c>
      <c r="U4018" s="2">
        <v>161</v>
      </c>
      <c r="V4018" s="2">
        <v>627</v>
      </c>
      <c r="W4018" s="8">
        <v>0.14671383355054923</v>
      </c>
      <c r="X4018" s="2">
        <v>7119</v>
      </c>
      <c r="Y4018" s="45"/>
      <c r="AC4018" s="1" t="str">
        <f>IF(Table13[[#This Row],[TCS MP]]&gt;=Table13[[#This Row],[BMP]],IF(Table13[[#This Row],[TCS MP]]&lt;=Table13[[#This Row],[EMP]],"Good","EMP"),"BMP")</f>
        <v>EMP</v>
      </c>
    </row>
    <row r="4019" spans="1:29" ht="24" customHeight="1" x14ac:dyDescent="0.25">
      <c r="A4019" t="s">
        <v>14160</v>
      </c>
      <c r="B4019" t="s">
        <v>20637</v>
      </c>
      <c r="C4019">
        <v>6943</v>
      </c>
      <c r="D4019" t="s">
        <v>17074</v>
      </c>
      <c r="E4019" t="s">
        <v>14161</v>
      </c>
      <c r="F4019" s="9">
        <f>Table13[[#This Row],[ToMeasure]]-Table13[[#This Row],[FromMeasure]]</f>
        <v>0.23792748999999999</v>
      </c>
      <c r="G4019" s="5" t="s">
        <v>13625</v>
      </c>
      <c r="H4019" s="35">
        <v>0</v>
      </c>
      <c r="I4019" s="56"/>
      <c r="J4019" t="s">
        <v>13624</v>
      </c>
      <c r="K4019" s="58" t="s">
        <v>203</v>
      </c>
      <c r="L4019" s="35">
        <v>0.23792748999999999</v>
      </c>
      <c r="M4019" s="56"/>
      <c r="N4019" t="s">
        <v>3074</v>
      </c>
      <c r="O4019" s="2">
        <v>10784</v>
      </c>
      <c r="P4019" s="2">
        <v>0</v>
      </c>
      <c r="Q4019" s="2">
        <v>10784</v>
      </c>
      <c r="R4019" t="s">
        <v>14162</v>
      </c>
      <c r="S4019">
        <v>10</v>
      </c>
      <c r="T4019" t="s">
        <v>203</v>
      </c>
      <c r="U4019" s="2">
        <v>324</v>
      </c>
      <c r="V4019" s="2">
        <v>1262</v>
      </c>
      <c r="W4019" s="8">
        <v>0.14706973293768547</v>
      </c>
      <c r="X4019" s="2">
        <v>14295</v>
      </c>
      <c r="Y4019" s="45"/>
      <c r="AC4019" s="1" t="str">
        <f>IF(Table13[[#This Row],[TCS MP]]&gt;=Table13[[#This Row],[BMP]],IF(Table13[[#This Row],[TCS MP]]&lt;=Table13[[#This Row],[EMP]],"Good","EMP"),"BMP")</f>
        <v>EMP</v>
      </c>
    </row>
    <row r="4020" spans="1:29" ht="24" customHeight="1" x14ac:dyDescent="0.25">
      <c r="A4020" t="s">
        <v>16403</v>
      </c>
      <c r="B4020" t="s">
        <v>20639</v>
      </c>
      <c r="C4020">
        <v>6945</v>
      </c>
      <c r="D4020" t="s">
        <v>17074</v>
      </c>
      <c r="E4020" t="s">
        <v>16404</v>
      </c>
      <c r="F4020" s="9">
        <f>Table13[[#This Row],[ToMeasure]]-Table13[[#This Row],[FromMeasure]]</f>
        <v>0.34745220999999998</v>
      </c>
      <c r="G4020" s="5" t="s">
        <v>10642</v>
      </c>
      <c r="H4020" s="35">
        <v>0</v>
      </c>
      <c r="I4020" s="56"/>
      <c r="J4020" t="s">
        <v>298</v>
      </c>
      <c r="K4020" s="58" t="s">
        <v>203</v>
      </c>
      <c r="L4020" s="35">
        <v>0.34745220999999998</v>
      </c>
      <c r="M4020" s="56"/>
      <c r="N4020" t="s">
        <v>14165</v>
      </c>
      <c r="O4020" s="2">
        <v>5769</v>
      </c>
      <c r="P4020" s="2">
        <v>0</v>
      </c>
      <c r="Q4020" s="2">
        <v>5769</v>
      </c>
      <c r="R4020" t="s">
        <v>16405</v>
      </c>
      <c r="S4020">
        <v>13</v>
      </c>
      <c r="T4020" t="s">
        <v>203</v>
      </c>
      <c r="U4020" s="2">
        <v>219</v>
      </c>
      <c r="V4020" s="2">
        <v>323</v>
      </c>
      <c r="W4020" s="8">
        <v>9.3950424683654013E-2</v>
      </c>
      <c r="X4020" s="2">
        <v>7647</v>
      </c>
      <c r="Y4020" s="45"/>
      <c r="AC4020" s="1" t="str">
        <f>IF(Table13[[#This Row],[TCS MP]]&gt;=Table13[[#This Row],[BMP]],IF(Table13[[#This Row],[TCS MP]]&lt;=Table13[[#This Row],[EMP]],"Good","EMP"),"BMP")</f>
        <v>EMP</v>
      </c>
    </row>
    <row r="4021" spans="1:29" ht="24" customHeight="1" x14ac:dyDescent="0.25">
      <c r="A4021" t="s">
        <v>14163</v>
      </c>
      <c r="B4021" t="s">
        <v>20640</v>
      </c>
      <c r="C4021">
        <v>6946</v>
      </c>
      <c r="D4021" t="s">
        <v>17074</v>
      </c>
      <c r="E4021" t="s">
        <v>14164</v>
      </c>
      <c r="F4021" s="9">
        <f>Table13[[#This Row],[ToMeasure]]-Table13[[#This Row],[FromMeasure]]</f>
        <v>0.37987516999999998</v>
      </c>
      <c r="G4021" s="5" t="s">
        <v>10643</v>
      </c>
      <c r="H4021" s="35">
        <v>0</v>
      </c>
      <c r="I4021" s="56"/>
      <c r="J4021" t="s">
        <v>14165</v>
      </c>
      <c r="K4021" s="58" t="s">
        <v>203</v>
      </c>
      <c r="L4021" s="35">
        <v>0.37987516999999998</v>
      </c>
      <c r="M4021" s="56"/>
      <c r="N4021" t="s">
        <v>3074</v>
      </c>
      <c r="O4021" s="2">
        <v>5077</v>
      </c>
      <c r="P4021" s="2">
        <v>0</v>
      </c>
      <c r="Q4021" s="2">
        <v>5077</v>
      </c>
      <c r="R4021" t="s">
        <v>14166</v>
      </c>
      <c r="S4021">
        <v>18</v>
      </c>
      <c r="T4021" t="s">
        <v>203</v>
      </c>
      <c r="U4021" s="2">
        <v>193</v>
      </c>
      <c r="V4021" s="2">
        <v>285</v>
      </c>
      <c r="W4021" s="8">
        <v>9.4150088635020682E-2</v>
      </c>
      <c r="X4021" s="2">
        <v>7580</v>
      </c>
      <c r="Y4021" s="45"/>
      <c r="AC4021" s="1" t="str">
        <f>IF(Table13[[#This Row],[TCS MP]]&gt;=Table13[[#This Row],[BMP]],IF(Table13[[#This Row],[TCS MP]]&lt;=Table13[[#This Row],[EMP]],"Good","EMP"),"BMP")</f>
        <v>EMP</v>
      </c>
    </row>
    <row r="4022" spans="1:29" ht="24" customHeight="1" x14ac:dyDescent="0.25">
      <c r="A4022" t="s">
        <v>16406</v>
      </c>
      <c r="B4022" t="s">
        <v>20642</v>
      </c>
      <c r="C4022">
        <v>6950</v>
      </c>
      <c r="D4022" t="s">
        <v>17074</v>
      </c>
      <c r="E4022" t="s">
        <v>16407</v>
      </c>
      <c r="F4022" s="9">
        <f>Table13[[#This Row],[ToMeasure]]-Table13[[#This Row],[FromMeasure]]</f>
        <v>0.28819402</v>
      </c>
      <c r="G4022" s="5" t="s">
        <v>16408</v>
      </c>
      <c r="H4022" s="35">
        <v>0</v>
      </c>
      <c r="I4022" s="56"/>
      <c r="J4022" t="s">
        <v>298</v>
      </c>
      <c r="K4022" s="58" t="s">
        <v>203</v>
      </c>
      <c r="L4022" s="35">
        <v>0.28819402</v>
      </c>
      <c r="M4022" s="56"/>
      <c r="N4022" t="s">
        <v>16409</v>
      </c>
      <c r="O4022" s="2">
        <v>17130</v>
      </c>
      <c r="P4022" s="2">
        <v>0</v>
      </c>
      <c r="Q4022" s="2">
        <v>17130</v>
      </c>
      <c r="R4022" t="s">
        <v>16410</v>
      </c>
      <c r="S4022">
        <v>12</v>
      </c>
      <c r="T4022" t="s">
        <v>203</v>
      </c>
      <c r="U4022" s="2">
        <v>517</v>
      </c>
      <c r="V4022" s="2">
        <v>2007</v>
      </c>
      <c r="W4022" s="8">
        <v>0.14734384121424401</v>
      </c>
      <c r="X4022" s="2">
        <v>25575</v>
      </c>
      <c r="Y4022" s="45"/>
      <c r="AC4022" s="1" t="str">
        <f>IF(Table13[[#This Row],[TCS MP]]&gt;=Table13[[#This Row],[BMP]],IF(Table13[[#This Row],[TCS MP]]&lt;=Table13[[#This Row],[EMP]],"Good","EMP"),"BMP")</f>
        <v>EMP</v>
      </c>
    </row>
    <row r="4023" spans="1:29" ht="24" customHeight="1" x14ac:dyDescent="0.25">
      <c r="A4023" t="s">
        <v>16264</v>
      </c>
      <c r="B4023" t="s">
        <v>20644</v>
      </c>
      <c r="C4023">
        <v>6952</v>
      </c>
      <c r="D4023" t="s">
        <v>17074</v>
      </c>
      <c r="E4023" t="s">
        <v>16265</v>
      </c>
      <c r="F4023" s="9">
        <f>Table13[[#This Row],[ToMeasure]]-Table13[[#This Row],[FromMeasure]]</f>
        <v>0.24467612999999999</v>
      </c>
      <c r="G4023" s="5" t="s">
        <v>16266</v>
      </c>
      <c r="H4023" s="35">
        <v>0</v>
      </c>
      <c r="I4023" s="56"/>
      <c r="J4023" t="s">
        <v>3074</v>
      </c>
      <c r="K4023" s="58" t="s">
        <v>203</v>
      </c>
      <c r="L4023" s="35">
        <v>0.24467612999999999</v>
      </c>
      <c r="M4023" s="56"/>
      <c r="N4023" t="s">
        <v>16267</v>
      </c>
      <c r="O4023" s="2">
        <v>2135</v>
      </c>
      <c r="P4023" s="2">
        <v>0</v>
      </c>
      <c r="Q4023" s="2">
        <v>2135</v>
      </c>
      <c r="R4023" t="s">
        <v>16268</v>
      </c>
      <c r="S4023">
        <v>12</v>
      </c>
      <c r="T4023" t="s">
        <v>203</v>
      </c>
      <c r="U4023" s="2">
        <v>64</v>
      </c>
      <c r="V4023" s="2">
        <v>249</v>
      </c>
      <c r="W4023" s="8">
        <v>0.14660421545667449</v>
      </c>
      <c r="X4023" s="2">
        <v>3188</v>
      </c>
      <c r="Y4023" s="45"/>
      <c r="AC4023" s="1" t="str">
        <f>IF(Table13[[#This Row],[TCS MP]]&gt;=Table13[[#This Row],[BMP]],IF(Table13[[#This Row],[TCS MP]]&lt;=Table13[[#This Row],[EMP]],"Good","EMP"),"BMP")</f>
        <v>EMP</v>
      </c>
    </row>
    <row r="4024" spans="1:29" ht="24" customHeight="1" x14ac:dyDescent="0.25">
      <c r="A4024" t="s">
        <v>16411</v>
      </c>
      <c r="B4024" t="s">
        <v>20643</v>
      </c>
      <c r="C4024">
        <v>6951</v>
      </c>
      <c r="D4024" t="s">
        <v>17074</v>
      </c>
      <c r="E4024" t="s">
        <v>16412</v>
      </c>
      <c r="F4024" s="9">
        <f>Table13[[#This Row],[ToMeasure]]-Table13[[#This Row],[FromMeasure]]</f>
        <v>0.23644626999999999</v>
      </c>
      <c r="G4024" s="5" t="s">
        <v>16409</v>
      </c>
      <c r="H4024" s="35">
        <v>0</v>
      </c>
      <c r="I4024" s="56"/>
      <c r="J4024" t="s">
        <v>16408</v>
      </c>
      <c r="K4024" s="58" t="s">
        <v>203</v>
      </c>
      <c r="L4024" s="35">
        <v>0.23644626999999999</v>
      </c>
      <c r="M4024" s="56"/>
      <c r="N4024" t="s">
        <v>298</v>
      </c>
      <c r="O4024" s="2">
        <v>2165</v>
      </c>
      <c r="P4024" s="2">
        <v>0</v>
      </c>
      <c r="Q4024" s="2">
        <v>2165</v>
      </c>
      <c r="R4024" t="s">
        <v>16413</v>
      </c>
      <c r="S4024">
        <v>12</v>
      </c>
      <c r="T4024" t="s">
        <v>203</v>
      </c>
      <c r="U4024" s="2">
        <v>64</v>
      </c>
      <c r="V4024" s="2">
        <v>253</v>
      </c>
      <c r="W4024" s="8">
        <v>0.14642032332563509</v>
      </c>
      <c r="X4024" s="2">
        <v>3232</v>
      </c>
      <c r="Y4024" s="45"/>
      <c r="AC4024" s="1" t="str">
        <f>IF(Table13[[#This Row],[TCS MP]]&gt;=Table13[[#This Row],[BMP]],IF(Table13[[#This Row],[TCS MP]]&lt;=Table13[[#This Row],[EMP]],"Good","EMP"),"BMP")</f>
        <v>EMP</v>
      </c>
    </row>
    <row r="4025" spans="1:29" ht="24" customHeight="1" x14ac:dyDescent="0.25">
      <c r="A4025" t="s">
        <v>16414</v>
      </c>
      <c r="B4025" t="s">
        <v>20645</v>
      </c>
      <c r="C4025">
        <v>6953</v>
      </c>
      <c r="D4025" t="s">
        <v>17074</v>
      </c>
      <c r="E4025" t="s">
        <v>16415</v>
      </c>
      <c r="F4025" s="9">
        <f>Table13[[#This Row],[ToMeasure]]-Table13[[#This Row],[FromMeasure]]</f>
        <v>0.23848952000000001</v>
      </c>
      <c r="G4025" s="5" t="s">
        <v>16267</v>
      </c>
      <c r="H4025" s="35">
        <v>0</v>
      </c>
      <c r="I4025" s="56"/>
      <c r="J4025" t="s">
        <v>16266</v>
      </c>
      <c r="K4025" s="58" t="s">
        <v>203</v>
      </c>
      <c r="L4025" s="35">
        <v>0.23848952000000001</v>
      </c>
      <c r="M4025" s="56"/>
      <c r="N4025" t="s">
        <v>3074</v>
      </c>
      <c r="O4025" s="2">
        <v>18119</v>
      </c>
      <c r="P4025" s="2">
        <v>0</v>
      </c>
      <c r="Q4025" s="2">
        <v>18119</v>
      </c>
      <c r="R4025" t="s">
        <v>16416</v>
      </c>
      <c r="S4025">
        <v>11</v>
      </c>
      <c r="T4025" t="s">
        <v>203</v>
      </c>
      <c r="U4025" s="2">
        <v>548</v>
      </c>
      <c r="V4025" s="2">
        <v>2122</v>
      </c>
      <c r="W4025" s="8">
        <v>0.14735912577956842</v>
      </c>
      <c r="X4025" s="2">
        <v>27052</v>
      </c>
      <c r="Y4025" s="45"/>
      <c r="AC4025" s="1" t="str">
        <f>IF(Table13[[#This Row],[TCS MP]]&gt;=Table13[[#This Row],[BMP]],IF(Table13[[#This Row],[TCS MP]]&lt;=Table13[[#This Row],[EMP]],"Good","EMP"),"BMP")</f>
        <v>EMP</v>
      </c>
    </row>
    <row r="4026" spans="1:29" ht="24" customHeight="1" x14ac:dyDescent="0.25">
      <c r="A4026" t="s">
        <v>13632</v>
      </c>
      <c r="B4026" t="s">
        <v>20647</v>
      </c>
      <c r="C4026">
        <v>6960</v>
      </c>
      <c r="D4026" t="s">
        <v>17074</v>
      </c>
      <c r="E4026" t="s">
        <v>13633</v>
      </c>
      <c r="F4026" s="9">
        <f>Table13[[#This Row],[ToMeasure]]-Table13[[#This Row],[FromMeasure]]</f>
        <v>0.28604265000000001</v>
      </c>
      <c r="G4026" s="5" t="s">
        <v>13634</v>
      </c>
      <c r="H4026" s="35">
        <v>0</v>
      </c>
      <c r="I4026" s="56"/>
      <c r="J4026" t="s">
        <v>298</v>
      </c>
      <c r="K4026" s="58" t="s">
        <v>203</v>
      </c>
      <c r="L4026" s="35">
        <v>0.28604265000000001</v>
      </c>
      <c r="M4026" s="56"/>
      <c r="N4026" t="s">
        <v>9403</v>
      </c>
      <c r="O4026" s="2">
        <v>6889</v>
      </c>
      <c r="P4026" s="2">
        <v>0</v>
      </c>
      <c r="Q4026" s="2">
        <v>6889</v>
      </c>
      <c r="R4026" t="s">
        <v>13635</v>
      </c>
      <c r="S4026">
        <v>10</v>
      </c>
      <c r="T4026" t="s">
        <v>203</v>
      </c>
      <c r="U4026" s="2">
        <v>236</v>
      </c>
      <c r="V4026" s="2">
        <v>195</v>
      </c>
      <c r="W4026" s="8">
        <v>6.2563507040209035E-2</v>
      </c>
      <c r="X4026" s="2">
        <v>10285</v>
      </c>
      <c r="Y4026" s="45"/>
      <c r="AC4026" s="1" t="str">
        <f>IF(Table13[[#This Row],[TCS MP]]&gt;=Table13[[#This Row],[BMP]],IF(Table13[[#This Row],[TCS MP]]&lt;=Table13[[#This Row],[EMP]],"Good","EMP"),"BMP")</f>
        <v>EMP</v>
      </c>
    </row>
    <row r="4027" spans="1:29" ht="24" customHeight="1" x14ac:dyDescent="0.25">
      <c r="A4027" t="s">
        <v>16269</v>
      </c>
      <c r="B4027" t="s">
        <v>20649</v>
      </c>
      <c r="C4027">
        <v>6962</v>
      </c>
      <c r="D4027" t="s">
        <v>17074</v>
      </c>
      <c r="E4027" t="s">
        <v>16270</v>
      </c>
      <c r="F4027" s="9">
        <f>Table13[[#This Row],[ToMeasure]]-Table13[[#This Row],[FromMeasure]]</f>
        <v>0.25123860999999997</v>
      </c>
      <c r="G4027" s="5" t="s">
        <v>16271</v>
      </c>
      <c r="H4027" s="35">
        <v>0</v>
      </c>
      <c r="I4027" s="56"/>
      <c r="J4027" t="s">
        <v>3074</v>
      </c>
      <c r="K4027" s="58" t="s">
        <v>203</v>
      </c>
      <c r="L4027" s="35">
        <v>0.25123860999999997</v>
      </c>
      <c r="M4027" s="56"/>
      <c r="N4027" t="s">
        <v>1479</v>
      </c>
      <c r="O4027" s="2">
        <v>982</v>
      </c>
      <c r="P4027" s="2">
        <v>0</v>
      </c>
      <c r="Q4027" s="2">
        <v>982</v>
      </c>
      <c r="R4027" t="s">
        <v>16272</v>
      </c>
      <c r="S4027">
        <v>9</v>
      </c>
      <c r="T4027" t="s">
        <v>203</v>
      </c>
      <c r="U4027" s="2">
        <v>33</v>
      </c>
      <c r="V4027" s="2">
        <v>26</v>
      </c>
      <c r="W4027" s="8">
        <v>6.008146639511202E-2</v>
      </c>
      <c r="X4027" s="2">
        <v>1466</v>
      </c>
      <c r="Y4027" s="45"/>
      <c r="AC4027" s="1" t="str">
        <f>IF(Table13[[#This Row],[TCS MP]]&gt;=Table13[[#This Row],[BMP]],IF(Table13[[#This Row],[TCS MP]]&lt;=Table13[[#This Row],[EMP]],"Good","EMP"),"BMP")</f>
        <v>EMP</v>
      </c>
    </row>
    <row r="4028" spans="1:29" ht="24" customHeight="1" x14ac:dyDescent="0.25">
      <c r="A4028" t="s">
        <v>16273</v>
      </c>
      <c r="B4028" t="s">
        <v>20648</v>
      </c>
      <c r="C4028">
        <v>6961</v>
      </c>
      <c r="D4028" t="s">
        <v>17074</v>
      </c>
      <c r="E4028" t="s">
        <v>16274</v>
      </c>
      <c r="F4028" s="9">
        <f>Table13[[#This Row],[ToMeasure]]-Table13[[#This Row],[FromMeasure]]</f>
        <v>0.23306012000000001</v>
      </c>
      <c r="G4028" s="5" t="s">
        <v>9403</v>
      </c>
      <c r="H4028" s="35">
        <v>0</v>
      </c>
      <c r="I4028" s="56"/>
      <c r="J4028" t="s">
        <v>13634</v>
      </c>
      <c r="K4028" s="58" t="s">
        <v>203</v>
      </c>
      <c r="L4028" s="35">
        <v>0.23306012000000001</v>
      </c>
      <c r="M4028" s="56"/>
      <c r="N4028" t="s">
        <v>298</v>
      </c>
      <c r="O4028" s="2">
        <v>1123</v>
      </c>
      <c r="P4028" s="2">
        <v>0</v>
      </c>
      <c r="Q4028" s="2">
        <v>1123</v>
      </c>
      <c r="R4028" t="s">
        <v>16275</v>
      </c>
      <c r="S4028">
        <v>10</v>
      </c>
      <c r="T4028" t="s">
        <v>203</v>
      </c>
      <c r="U4028" s="2">
        <v>33</v>
      </c>
      <c r="V4028" s="2">
        <v>132</v>
      </c>
      <c r="W4028" s="8">
        <v>0.14692787177203917</v>
      </c>
      <c r="X4028" s="2">
        <v>1677</v>
      </c>
      <c r="Y4028" s="45"/>
      <c r="AC4028" s="1" t="str">
        <f>IF(Table13[[#This Row],[TCS MP]]&gt;=Table13[[#This Row],[BMP]],IF(Table13[[#This Row],[TCS MP]]&lt;=Table13[[#This Row],[EMP]],"Good","EMP"),"BMP")</f>
        <v>EMP</v>
      </c>
    </row>
    <row r="4029" spans="1:29" ht="24" customHeight="1" x14ac:dyDescent="0.25">
      <c r="A4029" t="s">
        <v>16417</v>
      </c>
      <c r="B4029" t="s">
        <v>20650</v>
      </c>
      <c r="C4029">
        <v>6963</v>
      </c>
      <c r="D4029" t="s">
        <v>17074</v>
      </c>
      <c r="E4029" t="s">
        <v>1482</v>
      </c>
      <c r="F4029" s="9">
        <f>Table13[[#This Row],[ToMeasure]]-Table13[[#This Row],[FromMeasure]]</f>
        <v>0.26396128000000002</v>
      </c>
      <c r="G4029" s="5" t="s">
        <v>1479</v>
      </c>
      <c r="H4029" s="35">
        <v>0</v>
      </c>
      <c r="I4029" s="56"/>
      <c r="J4029" t="s">
        <v>16271</v>
      </c>
      <c r="K4029" s="58" t="s">
        <v>203</v>
      </c>
      <c r="L4029" s="35">
        <v>0.26396128000000002</v>
      </c>
      <c r="M4029" s="56"/>
      <c r="N4029" t="s">
        <v>3074</v>
      </c>
      <c r="O4029" s="2">
        <v>7030</v>
      </c>
      <c r="P4029" s="2">
        <v>0</v>
      </c>
      <c r="Q4029" s="2">
        <v>7030</v>
      </c>
      <c r="R4029" t="s">
        <v>16418</v>
      </c>
      <c r="S4029">
        <v>9</v>
      </c>
      <c r="T4029" t="s">
        <v>203</v>
      </c>
      <c r="U4029" s="2">
        <v>211</v>
      </c>
      <c r="V4029" s="2">
        <v>823</v>
      </c>
      <c r="W4029" s="8">
        <v>0.14708392603129444</v>
      </c>
      <c r="X4029" s="2">
        <v>10496</v>
      </c>
      <c r="Y4029" s="45"/>
      <c r="AC4029" s="1" t="str">
        <f>IF(Table13[[#This Row],[TCS MP]]&gt;=Table13[[#This Row],[BMP]],IF(Table13[[#This Row],[TCS MP]]&lt;=Table13[[#This Row],[EMP]],"Good","EMP"),"BMP")</f>
        <v>EMP</v>
      </c>
    </row>
    <row r="4030" spans="1:29" ht="24" customHeight="1" x14ac:dyDescent="0.25">
      <c r="A4030" t="s">
        <v>14167</v>
      </c>
      <c r="B4030" t="s">
        <v>20652</v>
      </c>
      <c r="C4030">
        <v>6970</v>
      </c>
      <c r="D4030" t="s">
        <v>17074</v>
      </c>
      <c r="E4030" t="s">
        <v>14168</v>
      </c>
      <c r="F4030" s="9">
        <f>Table13[[#This Row],[ToMeasure]]-Table13[[#This Row],[FromMeasure]]</f>
        <v>0.26362866000000001</v>
      </c>
      <c r="G4030" s="5" t="s">
        <v>14169</v>
      </c>
      <c r="H4030" s="35">
        <v>0</v>
      </c>
      <c r="I4030" s="56"/>
      <c r="J4030" t="s">
        <v>298</v>
      </c>
      <c r="K4030" s="58" t="s">
        <v>203</v>
      </c>
      <c r="L4030" s="35">
        <v>0.26362866000000001</v>
      </c>
      <c r="M4030" s="56"/>
      <c r="N4030" t="s">
        <v>14170</v>
      </c>
      <c r="O4030" s="2">
        <v>5002</v>
      </c>
      <c r="P4030" s="2">
        <v>0</v>
      </c>
      <c r="Q4030" s="2">
        <v>5002</v>
      </c>
      <c r="R4030" t="s">
        <v>14171</v>
      </c>
      <c r="S4030">
        <v>10</v>
      </c>
      <c r="T4030" t="s">
        <v>203</v>
      </c>
      <c r="U4030" s="2">
        <v>171</v>
      </c>
      <c r="V4030" s="2">
        <v>139</v>
      </c>
      <c r="W4030" s="8">
        <v>6.1975209916033586E-2</v>
      </c>
      <c r="X4030" s="2">
        <v>7468</v>
      </c>
      <c r="Y4030" s="45"/>
      <c r="AC4030" s="1" t="str">
        <f>IF(Table13[[#This Row],[TCS MP]]&gt;=Table13[[#This Row],[BMP]],IF(Table13[[#This Row],[TCS MP]]&lt;=Table13[[#This Row],[EMP]],"Good","EMP"),"BMP")</f>
        <v>EMP</v>
      </c>
    </row>
    <row r="4031" spans="1:29" ht="24" customHeight="1" x14ac:dyDescent="0.25">
      <c r="A4031" t="s">
        <v>16276</v>
      </c>
      <c r="B4031" t="s">
        <v>20654</v>
      </c>
      <c r="C4031">
        <v>6972</v>
      </c>
      <c r="D4031" t="s">
        <v>17074</v>
      </c>
      <c r="E4031" t="s">
        <v>16277</v>
      </c>
      <c r="F4031" s="9">
        <f>Table13[[#This Row],[ToMeasure]]-Table13[[#This Row],[FromMeasure]]</f>
        <v>0.26352724999999999</v>
      </c>
      <c r="G4031" s="5" t="s">
        <v>16278</v>
      </c>
      <c r="H4031" s="35">
        <v>0</v>
      </c>
      <c r="I4031" s="56"/>
      <c r="J4031" t="s">
        <v>3074</v>
      </c>
      <c r="K4031" s="58" t="s">
        <v>203</v>
      </c>
      <c r="L4031" s="35">
        <v>0.26352724999999999</v>
      </c>
      <c r="M4031" s="56"/>
      <c r="N4031" t="s">
        <v>16279</v>
      </c>
      <c r="O4031" s="2">
        <v>1211</v>
      </c>
      <c r="P4031" s="2">
        <v>0</v>
      </c>
      <c r="Q4031" s="2">
        <v>1211</v>
      </c>
      <c r="R4031" t="s">
        <v>16280</v>
      </c>
      <c r="S4031">
        <v>11</v>
      </c>
      <c r="T4031" t="s">
        <v>203</v>
      </c>
      <c r="U4031" s="2">
        <v>40</v>
      </c>
      <c r="V4031" s="2">
        <v>34</v>
      </c>
      <c r="W4031" s="8">
        <v>6.1106523534269201E-2</v>
      </c>
      <c r="X4031" s="2">
        <v>1808</v>
      </c>
      <c r="Y4031" s="45"/>
      <c r="AC4031" s="1" t="str">
        <f>IF(Table13[[#This Row],[TCS MP]]&gt;=Table13[[#This Row],[BMP]],IF(Table13[[#This Row],[TCS MP]]&lt;=Table13[[#This Row],[EMP]],"Good","EMP"),"BMP")</f>
        <v>EMP</v>
      </c>
    </row>
    <row r="4032" spans="1:29" ht="24" customHeight="1" x14ac:dyDescent="0.25">
      <c r="A4032" t="s">
        <v>16419</v>
      </c>
      <c r="B4032" t="s">
        <v>20653</v>
      </c>
      <c r="C4032">
        <v>6971</v>
      </c>
      <c r="D4032" t="s">
        <v>17074</v>
      </c>
      <c r="E4032" t="s">
        <v>16420</v>
      </c>
      <c r="F4032" s="9">
        <f>Table13[[#This Row],[ToMeasure]]-Table13[[#This Row],[FromMeasure]]</f>
        <v>0.25482937999999999</v>
      </c>
      <c r="G4032" s="5" t="s">
        <v>14170</v>
      </c>
      <c r="H4032" s="35">
        <v>0</v>
      </c>
      <c r="I4032" s="56"/>
      <c r="J4032" t="s">
        <v>14169</v>
      </c>
      <c r="K4032" s="58" t="s">
        <v>203</v>
      </c>
      <c r="L4032" s="35">
        <v>0.25482937999999999</v>
      </c>
      <c r="M4032" s="56"/>
      <c r="N4032" t="s">
        <v>298</v>
      </c>
      <c r="O4032" s="2">
        <v>1132</v>
      </c>
      <c r="P4032" s="2">
        <v>0</v>
      </c>
      <c r="Q4032" s="2">
        <v>1132</v>
      </c>
      <c r="R4032" t="s">
        <v>16421</v>
      </c>
      <c r="S4032">
        <v>11</v>
      </c>
      <c r="T4032" t="s">
        <v>203</v>
      </c>
      <c r="U4032" s="2">
        <v>33</v>
      </c>
      <c r="V4032" s="2">
        <v>133</v>
      </c>
      <c r="W4032" s="8">
        <v>0.14664310954063603</v>
      </c>
      <c r="X4032" s="2">
        <v>1690</v>
      </c>
      <c r="Y4032" s="45"/>
      <c r="AC4032" s="1" t="str">
        <f>IF(Table13[[#This Row],[TCS MP]]&gt;=Table13[[#This Row],[BMP]],IF(Table13[[#This Row],[TCS MP]]&lt;=Table13[[#This Row],[EMP]],"Good","EMP"),"BMP")</f>
        <v>EMP</v>
      </c>
    </row>
    <row r="4033" spans="1:29" ht="24" customHeight="1" x14ac:dyDescent="0.25">
      <c r="A4033" t="s">
        <v>16281</v>
      </c>
      <c r="B4033" t="s">
        <v>20655</v>
      </c>
      <c r="C4033">
        <v>6973</v>
      </c>
      <c r="D4033" t="s">
        <v>17074</v>
      </c>
      <c r="E4033" t="s">
        <v>16282</v>
      </c>
      <c r="F4033" s="9">
        <f>Table13[[#This Row],[ToMeasure]]-Table13[[#This Row],[FromMeasure]]</f>
        <v>0.24307107</v>
      </c>
      <c r="G4033" s="5" t="s">
        <v>16279</v>
      </c>
      <c r="H4033" s="35">
        <v>0</v>
      </c>
      <c r="I4033" s="56"/>
      <c r="J4033" t="s">
        <v>16278</v>
      </c>
      <c r="K4033" s="58" t="s">
        <v>203</v>
      </c>
      <c r="L4033" s="35">
        <v>0.24307107</v>
      </c>
      <c r="M4033" s="56"/>
      <c r="N4033" t="s">
        <v>3074</v>
      </c>
      <c r="O4033" s="2">
        <v>5653</v>
      </c>
      <c r="P4033" s="2">
        <v>0</v>
      </c>
      <c r="Q4033" s="2">
        <v>5653</v>
      </c>
      <c r="R4033" t="s">
        <v>16283</v>
      </c>
      <c r="S4033">
        <v>11</v>
      </c>
      <c r="T4033" t="s">
        <v>203</v>
      </c>
      <c r="U4033" s="2">
        <v>169</v>
      </c>
      <c r="V4033" s="2">
        <v>660</v>
      </c>
      <c r="W4033" s="8">
        <v>0.14664779762957722</v>
      </c>
      <c r="X4033" s="2">
        <v>8440</v>
      </c>
      <c r="Y4033" s="45"/>
      <c r="AC4033" s="1" t="str">
        <f>IF(Table13[[#This Row],[TCS MP]]&gt;=Table13[[#This Row],[BMP]],IF(Table13[[#This Row],[TCS MP]]&lt;=Table13[[#This Row],[EMP]],"Good","EMP"),"BMP")</f>
        <v>EMP</v>
      </c>
    </row>
    <row r="4034" spans="1:29" ht="24" customHeight="1" x14ac:dyDescent="0.25">
      <c r="A4034" t="s">
        <v>16422</v>
      </c>
      <c r="B4034" t="s">
        <v>20657</v>
      </c>
      <c r="C4034">
        <v>6980</v>
      </c>
      <c r="D4034" t="s">
        <v>17074</v>
      </c>
      <c r="E4034" t="s">
        <v>16423</v>
      </c>
      <c r="F4034" s="9">
        <f>Table13[[#This Row],[ToMeasure]]-Table13[[#This Row],[FromMeasure]]</f>
        <v>0.27776010000000001</v>
      </c>
      <c r="G4034" s="5" t="s">
        <v>16287</v>
      </c>
      <c r="H4034" s="35">
        <v>0</v>
      </c>
      <c r="I4034" s="56"/>
      <c r="J4034" t="s">
        <v>298</v>
      </c>
      <c r="K4034" s="58" t="s">
        <v>203</v>
      </c>
      <c r="L4034" s="35">
        <v>0.27776010000000001</v>
      </c>
      <c r="M4034" s="56"/>
      <c r="N4034" t="s">
        <v>16286</v>
      </c>
      <c r="O4034" s="2">
        <v>1376</v>
      </c>
      <c r="P4034" s="2">
        <v>0</v>
      </c>
      <c r="Q4034" s="2">
        <v>1376</v>
      </c>
      <c r="R4034" t="s">
        <v>16424</v>
      </c>
      <c r="S4034">
        <v>12</v>
      </c>
      <c r="T4034" t="s">
        <v>203</v>
      </c>
      <c r="U4034" s="2">
        <v>46</v>
      </c>
      <c r="V4034" s="2">
        <v>38</v>
      </c>
      <c r="W4034" s="8">
        <v>6.1046511627906974E-2</v>
      </c>
      <c r="X4034" s="2">
        <v>2054</v>
      </c>
      <c r="Y4034" s="45"/>
      <c r="AC4034" s="1" t="str">
        <f>IF(Table13[[#This Row],[TCS MP]]&gt;=Table13[[#This Row],[BMP]],IF(Table13[[#This Row],[TCS MP]]&lt;=Table13[[#This Row],[EMP]],"Good","EMP"),"BMP")</f>
        <v>EMP</v>
      </c>
    </row>
    <row r="4035" spans="1:29" ht="24" customHeight="1" x14ac:dyDescent="0.25">
      <c r="A4035" t="s">
        <v>14172</v>
      </c>
      <c r="B4035" t="s">
        <v>20659</v>
      </c>
      <c r="C4035">
        <v>6982</v>
      </c>
      <c r="D4035" t="s">
        <v>17074</v>
      </c>
      <c r="E4035" t="s">
        <v>14173</v>
      </c>
      <c r="F4035" s="9">
        <f>Table13[[#This Row],[ToMeasure]]-Table13[[#This Row],[FromMeasure]]</f>
        <v>0.26839233000000001</v>
      </c>
      <c r="G4035" s="5" t="s">
        <v>13639</v>
      </c>
      <c r="H4035" s="35">
        <v>0</v>
      </c>
      <c r="I4035" s="56"/>
      <c r="J4035" t="s">
        <v>3074</v>
      </c>
      <c r="K4035" s="58" t="s">
        <v>203</v>
      </c>
      <c r="L4035" s="35">
        <v>0.26839233000000001</v>
      </c>
      <c r="M4035" s="56"/>
      <c r="N4035" t="s">
        <v>13638</v>
      </c>
      <c r="O4035" s="2">
        <v>380</v>
      </c>
      <c r="P4035" s="2">
        <v>0</v>
      </c>
      <c r="Q4035" s="2">
        <v>380</v>
      </c>
      <c r="R4035" t="s">
        <v>14174</v>
      </c>
      <c r="S4035">
        <v>12</v>
      </c>
      <c r="T4035" t="s">
        <v>203</v>
      </c>
      <c r="U4035" s="2">
        <v>12</v>
      </c>
      <c r="V4035" s="2">
        <v>9</v>
      </c>
      <c r="W4035" s="8">
        <v>5.526315789473684E-2</v>
      </c>
      <c r="X4035" s="2">
        <v>567</v>
      </c>
      <c r="Y4035" s="45"/>
      <c r="AC4035" s="1" t="str">
        <f>IF(Table13[[#This Row],[TCS MP]]&gt;=Table13[[#This Row],[BMP]],IF(Table13[[#This Row],[TCS MP]]&lt;=Table13[[#This Row],[EMP]],"Good","EMP"),"BMP")</f>
        <v>EMP</v>
      </c>
    </row>
    <row r="4036" spans="1:29" ht="24" customHeight="1" x14ac:dyDescent="0.25">
      <c r="A4036" t="s">
        <v>16284</v>
      </c>
      <c r="B4036" t="s">
        <v>20658</v>
      </c>
      <c r="C4036">
        <v>6981</v>
      </c>
      <c r="D4036" t="s">
        <v>17074</v>
      </c>
      <c r="E4036" t="s">
        <v>16285</v>
      </c>
      <c r="F4036" s="9">
        <f>Table13[[#This Row],[ToMeasure]]-Table13[[#This Row],[FromMeasure]]</f>
        <v>0.22485002000000001</v>
      </c>
      <c r="G4036" s="5" t="s">
        <v>16286</v>
      </c>
      <c r="H4036" s="35">
        <v>0</v>
      </c>
      <c r="I4036" s="56"/>
      <c r="J4036" t="s">
        <v>16287</v>
      </c>
      <c r="K4036" s="58" t="s">
        <v>203</v>
      </c>
      <c r="L4036" s="35">
        <v>0.22485002000000001</v>
      </c>
      <c r="M4036" s="56"/>
      <c r="N4036" t="s">
        <v>298</v>
      </c>
      <c r="O4036" s="2">
        <v>2579</v>
      </c>
      <c r="P4036" s="2">
        <v>0</v>
      </c>
      <c r="Q4036" s="2">
        <v>2579</v>
      </c>
      <c r="R4036" t="s">
        <v>16288</v>
      </c>
      <c r="S4036">
        <v>10</v>
      </c>
      <c r="T4036" t="s">
        <v>203</v>
      </c>
      <c r="U4036" s="2">
        <v>77</v>
      </c>
      <c r="V4036" s="2">
        <v>301</v>
      </c>
      <c r="W4036" s="8">
        <v>0.14656843737882899</v>
      </c>
      <c r="X4036" s="2">
        <v>3850</v>
      </c>
      <c r="Y4036" s="45"/>
      <c r="AC4036" s="1" t="str">
        <f>IF(Table13[[#This Row],[TCS MP]]&gt;=Table13[[#This Row],[BMP]],IF(Table13[[#This Row],[TCS MP]]&lt;=Table13[[#This Row],[EMP]],"Good","EMP"),"BMP")</f>
        <v>EMP</v>
      </c>
    </row>
    <row r="4037" spans="1:29" ht="24" customHeight="1" x14ac:dyDescent="0.25">
      <c r="A4037" t="s">
        <v>13636</v>
      </c>
      <c r="B4037" t="s">
        <v>20660</v>
      </c>
      <c r="C4037">
        <v>6983</v>
      </c>
      <c r="D4037" t="s">
        <v>17074</v>
      </c>
      <c r="E4037" t="s">
        <v>13637</v>
      </c>
      <c r="F4037" s="9">
        <f>Table13[[#This Row],[ToMeasure]]-Table13[[#This Row],[FromMeasure]]</f>
        <v>0.26580220999999998</v>
      </c>
      <c r="G4037" s="5" t="s">
        <v>13638</v>
      </c>
      <c r="H4037" s="35">
        <v>0</v>
      </c>
      <c r="I4037" s="56"/>
      <c r="J4037" t="s">
        <v>13639</v>
      </c>
      <c r="K4037" s="58" t="s">
        <v>203</v>
      </c>
      <c r="L4037" s="35">
        <v>0.26580220999999998</v>
      </c>
      <c r="M4037" s="56"/>
      <c r="N4037" t="s">
        <v>3074</v>
      </c>
      <c r="O4037" s="2">
        <v>1290</v>
      </c>
      <c r="P4037" s="2">
        <v>0</v>
      </c>
      <c r="Q4037" s="2">
        <v>1290</v>
      </c>
      <c r="R4037" t="s">
        <v>13640</v>
      </c>
      <c r="S4037">
        <v>11</v>
      </c>
      <c r="T4037" t="s">
        <v>203</v>
      </c>
      <c r="U4037" s="2">
        <v>38</v>
      </c>
      <c r="V4037" s="2">
        <v>149</v>
      </c>
      <c r="W4037" s="8">
        <v>0.14496124031007751</v>
      </c>
      <c r="X4037" s="2">
        <v>1926</v>
      </c>
      <c r="Y4037" s="45"/>
      <c r="AC4037" s="1" t="str">
        <f>IF(Table13[[#This Row],[TCS MP]]&gt;=Table13[[#This Row],[BMP]],IF(Table13[[#This Row],[TCS MP]]&lt;=Table13[[#This Row],[EMP]],"Good","EMP"),"BMP")</f>
        <v>EMP</v>
      </c>
    </row>
    <row r="4038" spans="1:29" ht="24" customHeight="1" x14ac:dyDescent="0.25">
      <c r="A4038" t="s">
        <v>14175</v>
      </c>
      <c r="C4038" t="s">
        <v>203</v>
      </c>
      <c r="D4038" t="s">
        <v>17074</v>
      </c>
      <c r="E4038" t="s">
        <v>14176</v>
      </c>
      <c r="F4038" s="9">
        <f>Table13[[#This Row],[ToMeasure]]-Table13[[#This Row],[FromMeasure]]</f>
        <v>4.0756489999999999E-2</v>
      </c>
      <c r="G4038" s="5" t="s">
        <v>14177</v>
      </c>
      <c r="H4038" s="35">
        <v>0</v>
      </c>
      <c r="I4038" s="56"/>
      <c r="J4038" t="s">
        <v>14178</v>
      </c>
      <c r="K4038" s="58" t="s">
        <v>203</v>
      </c>
      <c r="L4038" s="35">
        <v>4.0756489999999999E-2</v>
      </c>
      <c r="M4038" s="56"/>
      <c r="N4038" t="s">
        <v>3074</v>
      </c>
      <c r="O4038" s="2" t="s">
        <v>203</v>
      </c>
      <c r="P4038" s="2" t="s">
        <v>203</v>
      </c>
      <c r="Q4038" s="2" t="s">
        <v>203</v>
      </c>
      <c r="R4038" t="s">
        <v>203</v>
      </c>
      <c r="S4038" t="s">
        <v>203</v>
      </c>
      <c r="T4038" t="s">
        <v>203</v>
      </c>
      <c r="U4038" s="2" t="s">
        <v>203</v>
      </c>
      <c r="V4038" s="2" t="s">
        <v>203</v>
      </c>
      <c r="W4038" s="8" t="s">
        <v>203</v>
      </c>
      <c r="X4038" s="2" t="s">
        <v>203</v>
      </c>
      <c r="Y4038" s="45"/>
      <c r="AC4038" s="1" t="str">
        <f>IF(Table13[[#This Row],[TCS MP]]&gt;=Table13[[#This Row],[BMP]],IF(Table13[[#This Row],[TCS MP]]&lt;=Table13[[#This Row],[EMP]],"Good","EMP"),"BMP")</f>
        <v>EMP</v>
      </c>
    </row>
    <row r="4039" spans="1:29" ht="24" customHeight="1" x14ac:dyDescent="0.25">
      <c r="A4039" t="s">
        <v>16425</v>
      </c>
      <c r="C4039" t="s">
        <v>203</v>
      </c>
      <c r="D4039" t="s">
        <v>17074</v>
      </c>
      <c r="E4039" t="s">
        <v>16426</v>
      </c>
      <c r="F4039" s="9">
        <f>Table13[[#This Row],[ToMeasure]]-Table13[[#This Row],[FromMeasure]]</f>
        <v>0.44162549000000001</v>
      </c>
      <c r="G4039" s="5" t="s">
        <v>13644</v>
      </c>
      <c r="H4039" s="35">
        <v>0</v>
      </c>
      <c r="I4039" s="56"/>
      <c r="J4039" t="s">
        <v>298</v>
      </c>
      <c r="K4039" s="58" t="s">
        <v>203</v>
      </c>
      <c r="L4039" s="35">
        <v>0.44162549000000001</v>
      </c>
      <c r="M4039" s="56"/>
      <c r="N4039" t="s">
        <v>14181</v>
      </c>
      <c r="O4039" s="2" t="s">
        <v>203</v>
      </c>
      <c r="P4039" s="2" t="s">
        <v>203</v>
      </c>
      <c r="Q4039" s="2" t="s">
        <v>203</v>
      </c>
      <c r="R4039" t="s">
        <v>203</v>
      </c>
      <c r="S4039" t="s">
        <v>203</v>
      </c>
      <c r="T4039" t="s">
        <v>203</v>
      </c>
      <c r="U4039" s="2" t="s">
        <v>203</v>
      </c>
      <c r="V4039" s="2" t="s">
        <v>203</v>
      </c>
      <c r="W4039" s="8" t="s">
        <v>203</v>
      </c>
      <c r="X4039" s="2" t="s">
        <v>203</v>
      </c>
      <c r="Y4039" s="45"/>
      <c r="AC4039" s="1" t="str">
        <f>IF(Table13[[#This Row],[TCS MP]]&gt;=Table13[[#This Row],[BMP]],IF(Table13[[#This Row],[TCS MP]]&lt;=Table13[[#This Row],[EMP]],"Good","EMP"),"BMP")</f>
        <v>EMP</v>
      </c>
    </row>
    <row r="4040" spans="1:29" ht="24" customHeight="1" x14ac:dyDescent="0.25">
      <c r="A4040" t="s">
        <v>16289</v>
      </c>
      <c r="C4040" t="s">
        <v>203</v>
      </c>
      <c r="D4040" t="s">
        <v>17074</v>
      </c>
      <c r="E4040" t="s">
        <v>16290</v>
      </c>
      <c r="F4040" s="9">
        <f>Table13[[#This Row],[ToMeasure]]-Table13[[#This Row],[FromMeasure]]</f>
        <v>0.43613084000000002</v>
      </c>
      <c r="G4040" s="5" t="s">
        <v>16291</v>
      </c>
      <c r="H4040" s="35">
        <v>0</v>
      </c>
      <c r="I4040" s="56"/>
      <c r="J4040" t="s">
        <v>3074</v>
      </c>
      <c r="K4040" s="58" t="s">
        <v>203</v>
      </c>
      <c r="L4040" s="35">
        <v>0.43613084000000002</v>
      </c>
      <c r="M4040" s="56"/>
      <c r="N4040" t="s">
        <v>16292</v>
      </c>
      <c r="O4040" s="2" t="s">
        <v>203</v>
      </c>
      <c r="P4040" s="2" t="s">
        <v>203</v>
      </c>
      <c r="Q4040" s="2" t="s">
        <v>203</v>
      </c>
      <c r="R4040" t="s">
        <v>203</v>
      </c>
      <c r="S4040" t="s">
        <v>203</v>
      </c>
      <c r="T4040" t="s">
        <v>203</v>
      </c>
      <c r="U4040" s="2" t="s">
        <v>203</v>
      </c>
      <c r="V4040" s="2" t="s">
        <v>203</v>
      </c>
      <c r="W4040" s="8" t="s">
        <v>203</v>
      </c>
      <c r="X4040" s="2" t="s">
        <v>203</v>
      </c>
      <c r="Y4040" s="45"/>
      <c r="AC4040" s="1" t="str">
        <f>IF(Table13[[#This Row],[TCS MP]]&gt;=Table13[[#This Row],[BMP]],IF(Table13[[#This Row],[TCS MP]]&lt;=Table13[[#This Row],[EMP]],"Good","EMP"),"BMP")</f>
        <v>EMP</v>
      </c>
    </row>
    <row r="4041" spans="1:29" ht="24" customHeight="1" x14ac:dyDescent="0.25">
      <c r="A4041" t="s">
        <v>14179</v>
      </c>
      <c r="C4041" t="s">
        <v>203</v>
      </c>
      <c r="D4041" t="s">
        <v>17074</v>
      </c>
      <c r="E4041" t="s">
        <v>14180</v>
      </c>
      <c r="F4041" s="9">
        <f>Table13[[#This Row],[ToMeasure]]-Table13[[#This Row],[FromMeasure]]</f>
        <v>0.50729491000000004</v>
      </c>
      <c r="G4041" s="5" t="s">
        <v>14181</v>
      </c>
      <c r="H4041" s="35">
        <v>0</v>
      </c>
      <c r="I4041" s="56"/>
      <c r="J4041" t="s">
        <v>13644</v>
      </c>
      <c r="K4041" s="58" t="s">
        <v>203</v>
      </c>
      <c r="L4041" s="35">
        <v>0.50729491000000004</v>
      </c>
      <c r="M4041" s="56"/>
      <c r="N4041" t="s">
        <v>298</v>
      </c>
      <c r="O4041" s="2" t="s">
        <v>203</v>
      </c>
      <c r="P4041" s="2" t="s">
        <v>203</v>
      </c>
      <c r="Q4041" s="2" t="s">
        <v>203</v>
      </c>
      <c r="R4041" t="s">
        <v>203</v>
      </c>
      <c r="S4041" t="s">
        <v>203</v>
      </c>
      <c r="T4041" t="s">
        <v>203</v>
      </c>
      <c r="U4041" s="2" t="s">
        <v>203</v>
      </c>
      <c r="V4041" s="2" t="s">
        <v>203</v>
      </c>
      <c r="W4041" s="8" t="s">
        <v>203</v>
      </c>
      <c r="X4041" s="2" t="s">
        <v>203</v>
      </c>
      <c r="Y4041" s="45"/>
      <c r="AC4041" s="1" t="str">
        <f>IF(Table13[[#This Row],[TCS MP]]&gt;=Table13[[#This Row],[BMP]],IF(Table13[[#This Row],[TCS MP]]&lt;=Table13[[#This Row],[EMP]],"Good","EMP"),"BMP")</f>
        <v>EMP</v>
      </c>
    </row>
    <row r="4042" spans="1:29" ht="24" customHeight="1" x14ac:dyDescent="0.25">
      <c r="A4042" t="s">
        <v>16293</v>
      </c>
      <c r="C4042" t="s">
        <v>203</v>
      </c>
      <c r="D4042" t="s">
        <v>17074</v>
      </c>
      <c r="E4042" t="s">
        <v>16294</v>
      </c>
      <c r="F4042" s="9">
        <f>Table13[[#This Row],[ToMeasure]]-Table13[[#This Row],[FromMeasure]]</f>
        <v>0.40253708999999999</v>
      </c>
      <c r="G4042" s="5" t="s">
        <v>16292</v>
      </c>
      <c r="H4042" s="35">
        <v>0</v>
      </c>
      <c r="I4042" s="56"/>
      <c r="J4042" t="s">
        <v>16291</v>
      </c>
      <c r="K4042" s="58" t="s">
        <v>203</v>
      </c>
      <c r="L4042" s="35">
        <v>0.40253708999999999</v>
      </c>
      <c r="M4042" s="56"/>
      <c r="N4042" t="s">
        <v>3074</v>
      </c>
      <c r="O4042" s="2" t="s">
        <v>203</v>
      </c>
      <c r="P4042" s="2" t="s">
        <v>203</v>
      </c>
      <c r="Q4042" s="2" t="s">
        <v>203</v>
      </c>
      <c r="R4042" t="s">
        <v>203</v>
      </c>
      <c r="S4042" t="s">
        <v>203</v>
      </c>
      <c r="T4042" t="s">
        <v>203</v>
      </c>
      <c r="U4042" s="2" t="s">
        <v>203</v>
      </c>
      <c r="V4042" s="2" t="s">
        <v>203</v>
      </c>
      <c r="W4042" s="8" t="s">
        <v>203</v>
      </c>
      <c r="X4042" s="2" t="s">
        <v>203</v>
      </c>
      <c r="Y4042" s="45"/>
      <c r="AC4042" s="1" t="str">
        <f>IF(Table13[[#This Row],[TCS MP]]&gt;=Table13[[#This Row],[BMP]],IF(Table13[[#This Row],[TCS MP]]&lt;=Table13[[#This Row],[EMP]],"Good","EMP"),"BMP")</f>
        <v>EMP</v>
      </c>
    </row>
    <row r="4043" spans="1:29" ht="24" customHeight="1" x14ac:dyDescent="0.25">
      <c r="A4043" t="s">
        <v>13641</v>
      </c>
      <c r="C4043" t="s">
        <v>203</v>
      </c>
      <c r="D4043" t="s">
        <v>17074</v>
      </c>
      <c r="E4043" t="s">
        <v>13642</v>
      </c>
      <c r="F4043" s="9">
        <f>Table13[[#This Row],[ToMeasure]]-Table13[[#This Row],[FromMeasure]]</f>
        <v>3.9036670000000002E-2</v>
      </c>
      <c r="G4043" s="5" t="s">
        <v>13643</v>
      </c>
      <c r="H4043" s="35">
        <v>0</v>
      </c>
      <c r="I4043" s="56"/>
      <c r="J4043" t="s">
        <v>13644</v>
      </c>
      <c r="K4043" s="58" t="s">
        <v>203</v>
      </c>
      <c r="L4043" s="35">
        <v>3.9036670000000002E-2</v>
      </c>
      <c r="M4043" s="56"/>
      <c r="N4043" t="s">
        <v>1147</v>
      </c>
      <c r="O4043" s="2" t="s">
        <v>203</v>
      </c>
      <c r="P4043" s="2" t="s">
        <v>203</v>
      </c>
      <c r="Q4043" s="2" t="s">
        <v>203</v>
      </c>
      <c r="R4043" t="s">
        <v>203</v>
      </c>
      <c r="S4043" t="s">
        <v>203</v>
      </c>
      <c r="T4043" t="s">
        <v>203</v>
      </c>
      <c r="U4043" s="2" t="s">
        <v>203</v>
      </c>
      <c r="V4043" s="2" t="s">
        <v>203</v>
      </c>
      <c r="W4043" s="8" t="s">
        <v>203</v>
      </c>
      <c r="X4043" s="2" t="s">
        <v>203</v>
      </c>
      <c r="Y4043" s="45"/>
      <c r="AC4043" s="1" t="str">
        <f>IF(Table13[[#This Row],[TCS MP]]&gt;=Table13[[#This Row],[BMP]],IF(Table13[[#This Row],[TCS MP]]&lt;=Table13[[#This Row],[EMP]],"Good","EMP"),"BMP")</f>
        <v>EMP</v>
      </c>
    </row>
    <row r="4044" spans="1:29" ht="24" customHeight="1" x14ac:dyDescent="0.25">
      <c r="A4044" t="s">
        <v>13645</v>
      </c>
      <c r="C4044" t="s">
        <v>203</v>
      </c>
      <c r="D4044" t="s">
        <v>17074</v>
      </c>
      <c r="E4044" t="s">
        <v>13646</v>
      </c>
      <c r="F4044" s="9">
        <f>Table13[[#This Row],[ToMeasure]]-Table13[[#This Row],[FromMeasure]]</f>
        <v>0.12293279</v>
      </c>
      <c r="G4044" s="5" t="s">
        <v>13647</v>
      </c>
      <c r="H4044" s="35">
        <v>0</v>
      </c>
      <c r="I4044" s="56"/>
      <c r="J4044" t="s">
        <v>298</v>
      </c>
      <c r="K4044" s="58" t="s">
        <v>203</v>
      </c>
      <c r="L4044" s="35">
        <v>0.12293279</v>
      </c>
      <c r="M4044" s="56"/>
      <c r="N4044" t="s">
        <v>1824</v>
      </c>
      <c r="O4044" s="2" t="s">
        <v>203</v>
      </c>
      <c r="P4044" s="2" t="s">
        <v>203</v>
      </c>
      <c r="Q4044" s="2" t="s">
        <v>203</v>
      </c>
      <c r="R4044" t="s">
        <v>203</v>
      </c>
      <c r="S4044" t="s">
        <v>203</v>
      </c>
      <c r="T4044" t="s">
        <v>203</v>
      </c>
      <c r="U4044" s="2" t="s">
        <v>203</v>
      </c>
      <c r="V4044" s="2" t="s">
        <v>203</v>
      </c>
      <c r="W4044" s="8" t="s">
        <v>203</v>
      </c>
      <c r="X4044" s="2" t="s">
        <v>203</v>
      </c>
      <c r="Y4044" s="45"/>
      <c r="AC4044" s="1" t="str">
        <f>IF(Table13[[#This Row],[TCS MP]]&gt;=Table13[[#This Row],[BMP]],IF(Table13[[#This Row],[TCS MP]]&lt;=Table13[[#This Row],[EMP]],"Good","EMP"),"BMP")</f>
        <v>EMP</v>
      </c>
    </row>
    <row r="4045" spans="1:29" ht="24" customHeight="1" x14ac:dyDescent="0.25">
      <c r="A4045" t="s">
        <v>14182</v>
      </c>
      <c r="C4045" t="s">
        <v>203</v>
      </c>
      <c r="D4045" t="s">
        <v>17074</v>
      </c>
      <c r="E4045" t="s">
        <v>14183</v>
      </c>
      <c r="F4045" s="9">
        <f>Table13[[#This Row],[ToMeasure]]-Table13[[#This Row],[FromMeasure]]</f>
        <v>9.8900249999999995E-2</v>
      </c>
      <c r="G4045" s="5" t="s">
        <v>14184</v>
      </c>
      <c r="H4045" s="35">
        <v>0</v>
      </c>
      <c r="I4045" s="56"/>
      <c r="J4045" t="s">
        <v>298</v>
      </c>
      <c r="K4045" s="58" t="s">
        <v>203</v>
      </c>
      <c r="L4045" s="35">
        <v>9.8900249999999995E-2</v>
      </c>
      <c r="M4045" s="56"/>
      <c r="N4045" t="s">
        <v>1824</v>
      </c>
      <c r="O4045" s="2" t="s">
        <v>203</v>
      </c>
      <c r="P4045" s="2" t="s">
        <v>203</v>
      </c>
      <c r="Q4045" s="2" t="s">
        <v>203</v>
      </c>
      <c r="R4045" t="s">
        <v>203</v>
      </c>
      <c r="S4045" t="s">
        <v>203</v>
      </c>
      <c r="T4045" t="s">
        <v>203</v>
      </c>
      <c r="U4045" s="2" t="s">
        <v>203</v>
      </c>
      <c r="V4045" s="2" t="s">
        <v>203</v>
      </c>
      <c r="W4045" s="8" t="s">
        <v>203</v>
      </c>
      <c r="X4045" s="2" t="s">
        <v>203</v>
      </c>
      <c r="Y4045" s="45"/>
      <c r="AC4045" s="1" t="str">
        <f>IF(Table13[[#This Row],[TCS MP]]&gt;=Table13[[#This Row],[BMP]],IF(Table13[[#This Row],[TCS MP]]&lt;=Table13[[#This Row],[EMP]],"Good","EMP"),"BMP")</f>
        <v>EMP</v>
      </c>
    </row>
    <row r="4046" spans="1:29" ht="24" customHeight="1" x14ac:dyDescent="0.25">
      <c r="A4046" t="s">
        <v>14185</v>
      </c>
      <c r="C4046" t="s">
        <v>203</v>
      </c>
      <c r="D4046" t="s">
        <v>17074</v>
      </c>
      <c r="E4046" t="s">
        <v>14186</v>
      </c>
      <c r="F4046" s="9">
        <f>Table13[[#This Row],[ToMeasure]]-Table13[[#This Row],[FromMeasure]]</f>
        <v>0.19207903000000001</v>
      </c>
      <c r="G4046" s="5" t="s">
        <v>14187</v>
      </c>
      <c r="H4046" s="35">
        <v>0</v>
      </c>
      <c r="I4046" s="56"/>
      <c r="J4046" t="s">
        <v>1824</v>
      </c>
      <c r="K4046" s="58" t="s">
        <v>203</v>
      </c>
      <c r="L4046" s="35">
        <v>0.19207903000000001</v>
      </c>
      <c r="M4046" s="56"/>
      <c r="N4046" t="s">
        <v>298</v>
      </c>
      <c r="O4046" s="2" t="s">
        <v>203</v>
      </c>
      <c r="P4046" s="2" t="s">
        <v>203</v>
      </c>
      <c r="Q4046" s="2" t="s">
        <v>203</v>
      </c>
      <c r="R4046" t="s">
        <v>203</v>
      </c>
      <c r="S4046" t="s">
        <v>203</v>
      </c>
      <c r="T4046" t="s">
        <v>203</v>
      </c>
      <c r="U4046" s="2" t="s">
        <v>203</v>
      </c>
      <c r="V4046" s="2" t="s">
        <v>203</v>
      </c>
      <c r="W4046" s="8" t="s">
        <v>203</v>
      </c>
      <c r="X4046" s="2" t="s">
        <v>203</v>
      </c>
      <c r="Y4046" s="45"/>
      <c r="AC4046" s="1" t="str">
        <f>IF(Table13[[#This Row],[TCS MP]]&gt;=Table13[[#This Row],[BMP]],IF(Table13[[#This Row],[TCS MP]]&lt;=Table13[[#This Row],[EMP]],"Good","EMP"),"BMP")</f>
        <v>EMP</v>
      </c>
    </row>
    <row r="4047" spans="1:29" ht="24" customHeight="1" x14ac:dyDescent="0.25">
      <c r="A4047" t="s">
        <v>16295</v>
      </c>
      <c r="C4047" t="s">
        <v>203</v>
      </c>
      <c r="D4047" t="s">
        <v>17074</v>
      </c>
      <c r="E4047" t="s">
        <v>16296</v>
      </c>
      <c r="F4047" s="9">
        <f>Table13[[#This Row],[ToMeasure]]-Table13[[#This Row],[FromMeasure]]</f>
        <v>9.1415789999999997E-2</v>
      </c>
      <c r="G4047" s="5" t="s">
        <v>16297</v>
      </c>
      <c r="H4047" s="35">
        <v>0</v>
      </c>
      <c r="I4047" s="56"/>
      <c r="J4047" t="s">
        <v>1824</v>
      </c>
      <c r="K4047" s="58" t="s">
        <v>203</v>
      </c>
      <c r="L4047" s="35">
        <v>9.1415789999999997E-2</v>
      </c>
      <c r="M4047" s="56"/>
      <c r="N4047" t="s">
        <v>298</v>
      </c>
      <c r="O4047" s="2" t="s">
        <v>203</v>
      </c>
      <c r="P4047" s="2" t="s">
        <v>203</v>
      </c>
      <c r="Q4047" s="2" t="s">
        <v>203</v>
      </c>
      <c r="R4047" t="s">
        <v>203</v>
      </c>
      <c r="S4047" t="s">
        <v>203</v>
      </c>
      <c r="T4047" t="s">
        <v>203</v>
      </c>
      <c r="U4047" s="2" t="s">
        <v>203</v>
      </c>
      <c r="V4047" s="2" t="s">
        <v>203</v>
      </c>
      <c r="W4047" s="8" t="s">
        <v>203</v>
      </c>
      <c r="X4047" s="2" t="s">
        <v>203</v>
      </c>
      <c r="Y4047" s="45"/>
      <c r="AC4047" s="1" t="str">
        <f>IF(Table13[[#This Row],[TCS MP]]&gt;=Table13[[#This Row],[BMP]],IF(Table13[[#This Row],[TCS MP]]&lt;=Table13[[#This Row],[EMP]],"Good","EMP"),"BMP")</f>
        <v>EMP</v>
      </c>
    </row>
    <row r="4048" spans="1:29" ht="24" customHeight="1" x14ac:dyDescent="0.25">
      <c r="A4048" t="s">
        <v>14188</v>
      </c>
      <c r="C4048" t="s">
        <v>203</v>
      </c>
      <c r="D4048" t="s">
        <v>17074</v>
      </c>
      <c r="E4048" t="s">
        <v>1837</v>
      </c>
      <c r="F4048" s="9">
        <f>Table13[[#This Row],[ToMeasure]]-Table13[[#This Row],[FromMeasure]]</f>
        <v>1.9103120000000001E-2</v>
      </c>
      <c r="G4048" s="5" t="s">
        <v>1835</v>
      </c>
      <c r="H4048" s="35">
        <v>0</v>
      </c>
      <c r="I4048" s="56"/>
      <c r="J4048" t="s">
        <v>14184</v>
      </c>
      <c r="K4048" s="58" t="s">
        <v>203</v>
      </c>
      <c r="L4048" s="35">
        <v>1.9103120000000001E-2</v>
      </c>
      <c r="M4048" s="56"/>
      <c r="N4048" t="s">
        <v>1824</v>
      </c>
      <c r="O4048" s="2" t="s">
        <v>203</v>
      </c>
      <c r="P4048" s="2" t="s">
        <v>203</v>
      </c>
      <c r="Q4048" s="2" t="s">
        <v>203</v>
      </c>
      <c r="R4048" t="s">
        <v>203</v>
      </c>
      <c r="S4048" t="s">
        <v>203</v>
      </c>
      <c r="T4048" t="s">
        <v>203</v>
      </c>
      <c r="U4048" s="2" t="s">
        <v>203</v>
      </c>
      <c r="V4048" s="2" t="s">
        <v>203</v>
      </c>
      <c r="W4048" s="8" t="s">
        <v>203</v>
      </c>
      <c r="X4048" s="2" t="s">
        <v>203</v>
      </c>
      <c r="Y4048" s="45"/>
      <c r="AC4048" s="1" t="str">
        <f>IF(Table13[[#This Row],[TCS MP]]&gt;=Table13[[#This Row],[BMP]],IF(Table13[[#This Row],[TCS MP]]&lt;=Table13[[#This Row],[EMP]],"Good","EMP"),"BMP")</f>
        <v>EMP</v>
      </c>
    </row>
    <row r="4049" spans="1:29" ht="24" customHeight="1" x14ac:dyDescent="0.25">
      <c r="A4049" t="s">
        <v>16427</v>
      </c>
      <c r="C4049" t="s">
        <v>203</v>
      </c>
      <c r="D4049" t="s">
        <v>17074</v>
      </c>
      <c r="E4049" t="s">
        <v>16428</v>
      </c>
      <c r="F4049" s="9">
        <f>Table13[[#This Row],[ToMeasure]]-Table13[[#This Row],[FromMeasure]]</f>
        <v>0.19557150000000001</v>
      </c>
      <c r="G4049" s="5" t="s">
        <v>16429</v>
      </c>
      <c r="H4049" s="35">
        <v>0</v>
      </c>
      <c r="I4049" s="56"/>
      <c r="J4049" t="s">
        <v>298</v>
      </c>
      <c r="K4049" s="58" t="s">
        <v>203</v>
      </c>
      <c r="L4049" s="35">
        <v>0.19557150000000001</v>
      </c>
      <c r="M4049" s="56"/>
      <c r="N4049" t="s">
        <v>16430</v>
      </c>
      <c r="O4049" s="2" t="s">
        <v>203</v>
      </c>
      <c r="P4049" s="2" t="s">
        <v>203</v>
      </c>
      <c r="Q4049" s="2" t="s">
        <v>203</v>
      </c>
      <c r="R4049" t="s">
        <v>203</v>
      </c>
      <c r="S4049" t="s">
        <v>203</v>
      </c>
      <c r="T4049" t="s">
        <v>203</v>
      </c>
      <c r="U4049" s="2" t="s">
        <v>203</v>
      </c>
      <c r="V4049" s="2" t="s">
        <v>203</v>
      </c>
      <c r="W4049" s="8" t="s">
        <v>203</v>
      </c>
      <c r="X4049" s="2" t="s">
        <v>203</v>
      </c>
      <c r="Y4049" s="45"/>
      <c r="AC4049" s="1" t="str">
        <f>IF(Table13[[#This Row],[TCS MP]]&gt;=Table13[[#This Row],[BMP]],IF(Table13[[#This Row],[TCS MP]]&lt;=Table13[[#This Row],[EMP]],"Good","EMP"),"BMP")</f>
        <v>EMP</v>
      </c>
    </row>
    <row r="4050" spans="1:29" ht="24" customHeight="1" x14ac:dyDescent="0.25">
      <c r="A4050" t="s">
        <v>14189</v>
      </c>
      <c r="C4050" t="s">
        <v>203</v>
      </c>
      <c r="D4050" t="s">
        <v>17074</v>
      </c>
      <c r="E4050" t="s">
        <v>14190</v>
      </c>
      <c r="F4050" s="9">
        <f>Table13[[#This Row],[ToMeasure]]-Table13[[#This Row],[FromMeasure]]</f>
        <v>1.8389289999999999E-2</v>
      </c>
      <c r="G4050" s="5" t="s">
        <v>14191</v>
      </c>
      <c r="H4050" s="35">
        <v>0</v>
      </c>
      <c r="I4050" s="56"/>
      <c r="J4050" t="s">
        <v>3074</v>
      </c>
      <c r="K4050" s="58" t="s">
        <v>203</v>
      </c>
      <c r="L4050" s="35">
        <v>1.8389289999999999E-2</v>
      </c>
      <c r="M4050" s="56"/>
      <c r="N4050" t="s">
        <v>2525</v>
      </c>
      <c r="O4050" s="2" t="s">
        <v>203</v>
      </c>
      <c r="P4050" s="2" t="s">
        <v>203</v>
      </c>
      <c r="Q4050" s="2" t="s">
        <v>203</v>
      </c>
      <c r="R4050" t="s">
        <v>203</v>
      </c>
      <c r="S4050" t="s">
        <v>203</v>
      </c>
      <c r="T4050" t="s">
        <v>203</v>
      </c>
      <c r="U4050" s="2" t="s">
        <v>203</v>
      </c>
      <c r="V4050" s="2" t="s">
        <v>203</v>
      </c>
      <c r="W4050" s="8" t="s">
        <v>203</v>
      </c>
      <c r="X4050" s="2" t="s">
        <v>203</v>
      </c>
      <c r="Y4050" s="45"/>
      <c r="AC4050" s="1" t="str">
        <f>IF(Table13[[#This Row],[TCS MP]]&gt;=Table13[[#This Row],[BMP]],IF(Table13[[#This Row],[TCS MP]]&lt;=Table13[[#This Row],[EMP]],"Good","EMP"),"BMP")</f>
        <v>EMP</v>
      </c>
    </row>
    <row r="4051" spans="1:29" ht="24" customHeight="1" x14ac:dyDescent="0.25">
      <c r="A4051" t="s">
        <v>16431</v>
      </c>
      <c r="C4051" t="s">
        <v>203</v>
      </c>
      <c r="D4051" t="s">
        <v>17074</v>
      </c>
      <c r="E4051" t="s">
        <v>16432</v>
      </c>
      <c r="F4051" s="9">
        <f>Table13[[#This Row],[ToMeasure]]-Table13[[#This Row],[FromMeasure]]</f>
        <v>1.8690399999999999E-2</v>
      </c>
      <c r="G4051" s="5" t="s">
        <v>16433</v>
      </c>
      <c r="H4051" s="35">
        <v>0</v>
      </c>
      <c r="I4051" s="56"/>
      <c r="J4051" t="s">
        <v>16434</v>
      </c>
      <c r="K4051" s="58" t="s">
        <v>203</v>
      </c>
      <c r="L4051" s="35">
        <v>1.8690399999999999E-2</v>
      </c>
      <c r="M4051" s="56"/>
      <c r="N4051" t="s">
        <v>298</v>
      </c>
      <c r="O4051" s="2" t="s">
        <v>203</v>
      </c>
      <c r="P4051" s="2" t="s">
        <v>203</v>
      </c>
      <c r="Q4051" s="2" t="s">
        <v>203</v>
      </c>
      <c r="R4051" t="s">
        <v>203</v>
      </c>
      <c r="S4051" t="s">
        <v>203</v>
      </c>
      <c r="T4051" t="s">
        <v>203</v>
      </c>
      <c r="U4051" s="2" t="s">
        <v>203</v>
      </c>
      <c r="V4051" s="2" t="s">
        <v>203</v>
      </c>
      <c r="W4051" s="8" t="s">
        <v>203</v>
      </c>
      <c r="X4051" s="2" t="s">
        <v>203</v>
      </c>
      <c r="Y4051" s="45"/>
      <c r="AC4051" s="1" t="str">
        <f>IF(Table13[[#This Row],[TCS MP]]&gt;=Table13[[#This Row],[BMP]],IF(Table13[[#This Row],[TCS MP]]&lt;=Table13[[#This Row],[EMP]],"Good","EMP"),"BMP")</f>
        <v>EMP</v>
      </c>
    </row>
    <row r="4052" spans="1:29" ht="24" customHeight="1" x14ac:dyDescent="0.25">
      <c r="A4052" t="s">
        <v>16435</v>
      </c>
      <c r="C4052" t="s">
        <v>203</v>
      </c>
      <c r="D4052" t="s">
        <v>17074</v>
      </c>
      <c r="E4052" t="s">
        <v>16436</v>
      </c>
      <c r="F4052" s="9">
        <f>Table13[[#This Row],[ToMeasure]]-Table13[[#This Row],[FromMeasure]]</f>
        <v>3.4241309999999997E-2</v>
      </c>
      <c r="G4052" s="5" t="s">
        <v>16437</v>
      </c>
      <c r="H4052" s="35">
        <v>0</v>
      </c>
      <c r="I4052" s="56"/>
      <c r="J4052" t="s">
        <v>16438</v>
      </c>
      <c r="K4052" s="58" t="s">
        <v>203</v>
      </c>
      <c r="L4052" s="35">
        <v>3.4241309999999997E-2</v>
      </c>
      <c r="M4052" s="56"/>
      <c r="N4052" t="s">
        <v>298</v>
      </c>
      <c r="O4052" s="2" t="s">
        <v>203</v>
      </c>
      <c r="P4052" s="2" t="s">
        <v>203</v>
      </c>
      <c r="Q4052" s="2" t="s">
        <v>203</v>
      </c>
      <c r="R4052" t="s">
        <v>203</v>
      </c>
      <c r="S4052" t="s">
        <v>203</v>
      </c>
      <c r="T4052" t="s">
        <v>203</v>
      </c>
      <c r="U4052" s="2" t="s">
        <v>203</v>
      </c>
      <c r="V4052" s="2" t="s">
        <v>203</v>
      </c>
      <c r="W4052" s="8" t="s">
        <v>203</v>
      </c>
      <c r="X4052" s="2" t="s">
        <v>203</v>
      </c>
      <c r="Y4052" s="45"/>
      <c r="AC4052" s="1" t="str">
        <f>IF(Table13[[#This Row],[TCS MP]]&gt;=Table13[[#This Row],[BMP]],IF(Table13[[#This Row],[TCS MP]]&lt;=Table13[[#This Row],[EMP]],"Good","EMP"),"BMP")</f>
        <v>EMP</v>
      </c>
    </row>
    <row r="4053" spans="1:29" ht="24" customHeight="1" x14ac:dyDescent="0.25">
      <c r="A4053" t="s">
        <v>16439</v>
      </c>
      <c r="C4053" t="s">
        <v>203</v>
      </c>
      <c r="D4053" t="s">
        <v>17074</v>
      </c>
      <c r="E4053" t="s">
        <v>16440</v>
      </c>
      <c r="F4053" s="9">
        <f>Table13[[#This Row],[ToMeasure]]-Table13[[#This Row],[FromMeasure]]</f>
        <v>3.4885230000000003E-2</v>
      </c>
      <c r="G4053" s="5" t="s">
        <v>16438</v>
      </c>
      <c r="H4053" s="35">
        <v>0</v>
      </c>
      <c r="I4053" s="56"/>
      <c r="J4053" t="s">
        <v>298</v>
      </c>
      <c r="K4053" s="58" t="s">
        <v>203</v>
      </c>
      <c r="L4053" s="35">
        <v>3.4885230000000003E-2</v>
      </c>
      <c r="M4053" s="56"/>
      <c r="N4053" t="s">
        <v>16437</v>
      </c>
      <c r="O4053" s="2" t="s">
        <v>203</v>
      </c>
      <c r="P4053" s="2" t="s">
        <v>203</v>
      </c>
      <c r="Q4053" s="2" t="s">
        <v>203</v>
      </c>
      <c r="R4053" t="s">
        <v>203</v>
      </c>
      <c r="S4053" t="s">
        <v>203</v>
      </c>
      <c r="T4053" t="s">
        <v>203</v>
      </c>
      <c r="U4053" s="2" t="s">
        <v>203</v>
      </c>
      <c r="V4053" s="2" t="s">
        <v>203</v>
      </c>
      <c r="W4053" s="8" t="s">
        <v>203</v>
      </c>
      <c r="X4053" s="2" t="s">
        <v>203</v>
      </c>
      <c r="Y4053" s="45"/>
      <c r="AC4053" s="1" t="str">
        <f>IF(Table13[[#This Row],[TCS MP]]&gt;=Table13[[#This Row],[BMP]],IF(Table13[[#This Row],[TCS MP]]&lt;=Table13[[#This Row],[EMP]],"Good","EMP"),"BMP")</f>
        <v>EMP</v>
      </c>
    </row>
    <row r="4054" spans="1:29" ht="24" customHeight="1" x14ac:dyDescent="0.25">
      <c r="A4054" t="s">
        <v>16441</v>
      </c>
      <c r="C4054" t="s">
        <v>203</v>
      </c>
      <c r="D4054" t="s">
        <v>17074</v>
      </c>
      <c r="E4054" t="s">
        <v>16442</v>
      </c>
      <c r="F4054" s="9">
        <f>Table13[[#This Row],[ToMeasure]]-Table13[[#This Row],[FromMeasure]]</f>
        <v>3.0578270000000001E-2</v>
      </c>
      <c r="G4054" s="5" t="s">
        <v>16443</v>
      </c>
      <c r="H4054" s="35">
        <v>0</v>
      </c>
      <c r="I4054" s="56"/>
      <c r="J4054" t="s">
        <v>3074</v>
      </c>
      <c r="K4054" s="58" t="s">
        <v>203</v>
      </c>
      <c r="L4054" s="35">
        <v>3.0578270000000001E-2</v>
      </c>
      <c r="M4054" s="56"/>
      <c r="N4054" t="s">
        <v>1475</v>
      </c>
      <c r="O4054" s="2" t="s">
        <v>203</v>
      </c>
      <c r="P4054" s="2" t="s">
        <v>203</v>
      </c>
      <c r="Q4054" s="2" t="s">
        <v>203</v>
      </c>
      <c r="R4054" t="s">
        <v>203</v>
      </c>
      <c r="S4054" t="s">
        <v>203</v>
      </c>
      <c r="T4054" t="s">
        <v>203</v>
      </c>
      <c r="U4054" s="2" t="s">
        <v>203</v>
      </c>
      <c r="V4054" s="2" t="s">
        <v>203</v>
      </c>
      <c r="W4054" s="8" t="s">
        <v>203</v>
      </c>
      <c r="X4054" s="2" t="s">
        <v>203</v>
      </c>
      <c r="Y4054" s="45"/>
      <c r="AC4054" s="1" t="str">
        <f>IF(Table13[[#This Row],[TCS MP]]&gt;=Table13[[#This Row],[BMP]],IF(Table13[[#This Row],[TCS MP]]&lt;=Table13[[#This Row],[EMP]],"Good","EMP"),"BMP")</f>
        <v>EMP</v>
      </c>
    </row>
    <row r="4055" spans="1:29" ht="24" customHeight="1" x14ac:dyDescent="0.25">
      <c r="A4055" t="s">
        <v>14192</v>
      </c>
      <c r="C4055" t="s">
        <v>203</v>
      </c>
      <c r="D4055" t="s">
        <v>17074</v>
      </c>
      <c r="E4055" t="s">
        <v>14193</v>
      </c>
      <c r="F4055" s="9">
        <f>Table13[[#This Row],[ToMeasure]]-Table13[[#This Row],[FromMeasure]]</f>
        <v>9.7816280000000005E-2</v>
      </c>
      <c r="G4055" s="5" t="s">
        <v>13651</v>
      </c>
      <c r="H4055" s="35">
        <v>0</v>
      </c>
      <c r="I4055" s="56"/>
      <c r="J4055" t="s">
        <v>13652</v>
      </c>
      <c r="K4055" s="58" t="s">
        <v>203</v>
      </c>
      <c r="L4055" s="35">
        <v>9.7816280000000005E-2</v>
      </c>
      <c r="M4055" s="56"/>
      <c r="N4055" t="s">
        <v>13650</v>
      </c>
      <c r="O4055" s="2" t="s">
        <v>203</v>
      </c>
      <c r="P4055" s="2" t="s">
        <v>203</v>
      </c>
      <c r="Q4055" s="2">
        <v>3380</v>
      </c>
      <c r="R4055" t="s">
        <v>12566</v>
      </c>
      <c r="S4055" t="s">
        <v>203</v>
      </c>
      <c r="T4055" t="s">
        <v>203</v>
      </c>
      <c r="U4055" s="2" t="s">
        <v>203</v>
      </c>
      <c r="V4055" s="2" t="s">
        <v>203</v>
      </c>
      <c r="W4055" s="8" t="s">
        <v>203</v>
      </c>
      <c r="X4055" s="2">
        <v>4481</v>
      </c>
      <c r="Y4055" s="45"/>
      <c r="AC4055" s="1" t="str">
        <f>IF(Table13[[#This Row],[TCS MP]]&gt;=Table13[[#This Row],[BMP]],IF(Table13[[#This Row],[TCS MP]]&lt;=Table13[[#This Row],[EMP]],"Good","EMP"),"BMP")</f>
        <v>EMP</v>
      </c>
    </row>
    <row r="4056" spans="1:29" ht="24" customHeight="1" x14ac:dyDescent="0.25">
      <c r="A4056" t="s">
        <v>13648</v>
      </c>
      <c r="C4056" t="s">
        <v>203</v>
      </c>
      <c r="D4056" t="s">
        <v>17074</v>
      </c>
      <c r="E4056" t="s">
        <v>13649</v>
      </c>
      <c r="F4056" s="9">
        <f>Table13[[#This Row],[ToMeasure]]-Table13[[#This Row],[FromMeasure]]</f>
        <v>0.16977154</v>
      </c>
      <c r="G4056" s="5" t="s">
        <v>13650</v>
      </c>
      <c r="H4056" s="35">
        <v>0</v>
      </c>
      <c r="I4056" s="56"/>
      <c r="J4056" t="s">
        <v>13651</v>
      </c>
      <c r="K4056" s="58" t="s">
        <v>203</v>
      </c>
      <c r="L4056" s="35">
        <v>0.16977154</v>
      </c>
      <c r="M4056" s="56"/>
      <c r="N4056" t="s">
        <v>13652</v>
      </c>
      <c r="O4056" s="2" t="s">
        <v>203</v>
      </c>
      <c r="P4056" s="2" t="s">
        <v>203</v>
      </c>
      <c r="Q4056" s="2">
        <v>3380</v>
      </c>
      <c r="R4056" t="s">
        <v>12566</v>
      </c>
      <c r="S4056" t="s">
        <v>203</v>
      </c>
      <c r="T4056" t="s">
        <v>203</v>
      </c>
      <c r="U4056" s="2" t="s">
        <v>203</v>
      </c>
      <c r="V4056" s="2" t="s">
        <v>203</v>
      </c>
      <c r="W4056" s="8" t="s">
        <v>203</v>
      </c>
      <c r="X4056" s="2">
        <v>4481</v>
      </c>
      <c r="Y4056" s="45"/>
      <c r="AC4056" s="1" t="str">
        <f>IF(Table13[[#This Row],[TCS MP]]&gt;=Table13[[#This Row],[BMP]],IF(Table13[[#This Row],[TCS MP]]&lt;=Table13[[#This Row],[EMP]],"Good","EMP"),"BMP")</f>
        <v>EMP</v>
      </c>
    </row>
    <row r="4057" spans="1:29" ht="24" customHeight="1" x14ac:dyDescent="0.25">
      <c r="A4057" t="s">
        <v>16444</v>
      </c>
      <c r="C4057" t="s">
        <v>203</v>
      </c>
      <c r="D4057" t="s">
        <v>17074</v>
      </c>
      <c r="E4057" t="s">
        <v>16445</v>
      </c>
      <c r="F4057" s="9">
        <f>Table13[[#This Row],[ToMeasure]]-Table13[[#This Row],[FromMeasure]]</f>
        <v>7.3586819999999997E-2</v>
      </c>
      <c r="G4057" s="5" t="s">
        <v>16446</v>
      </c>
      <c r="H4057" s="35">
        <v>0</v>
      </c>
      <c r="I4057" s="56"/>
      <c r="J4057" t="s">
        <v>13652</v>
      </c>
      <c r="K4057" s="58" t="s">
        <v>203</v>
      </c>
      <c r="L4057" s="35">
        <v>7.3586819999999997E-2</v>
      </c>
      <c r="M4057" s="56"/>
      <c r="N4057" t="s">
        <v>16447</v>
      </c>
      <c r="O4057" s="2" t="s">
        <v>203</v>
      </c>
      <c r="P4057" s="2" t="s">
        <v>203</v>
      </c>
      <c r="Q4057" s="2">
        <v>3380</v>
      </c>
      <c r="R4057" t="s">
        <v>12566</v>
      </c>
      <c r="S4057" t="s">
        <v>203</v>
      </c>
      <c r="T4057" t="s">
        <v>203</v>
      </c>
      <c r="U4057" s="2" t="s">
        <v>203</v>
      </c>
      <c r="V4057" s="2" t="s">
        <v>203</v>
      </c>
      <c r="W4057" s="8" t="s">
        <v>203</v>
      </c>
      <c r="X4057" s="2">
        <v>4481</v>
      </c>
      <c r="Y4057" s="45"/>
      <c r="AC4057" s="1" t="str">
        <f>IF(Table13[[#This Row],[TCS MP]]&gt;=Table13[[#This Row],[BMP]],IF(Table13[[#This Row],[TCS MP]]&lt;=Table13[[#This Row],[EMP]],"Good","EMP"),"BMP")</f>
        <v>EMP</v>
      </c>
    </row>
    <row r="4058" spans="1:29" ht="24" customHeight="1" x14ac:dyDescent="0.25">
      <c r="A4058" t="s">
        <v>14203</v>
      </c>
      <c r="C4058" t="s">
        <v>203</v>
      </c>
      <c r="D4058" t="s">
        <v>17074</v>
      </c>
      <c r="E4058" t="s">
        <v>14204</v>
      </c>
      <c r="F4058" s="9">
        <f>Table13[[#This Row],[ToMeasure]]-Table13[[#This Row],[FromMeasure]]</f>
        <v>7.0451079999999999E-2</v>
      </c>
      <c r="G4058" s="5" t="s">
        <v>14205</v>
      </c>
      <c r="H4058" s="35">
        <v>0</v>
      </c>
      <c r="I4058" s="56"/>
      <c r="J4058" t="s">
        <v>1107</v>
      </c>
      <c r="K4058" s="58" t="s">
        <v>203</v>
      </c>
      <c r="L4058" s="35">
        <v>7.0451079999999999E-2</v>
      </c>
      <c r="M4058" s="56"/>
      <c r="N4058" t="s">
        <v>349</v>
      </c>
      <c r="O4058" s="2" t="s">
        <v>203</v>
      </c>
      <c r="P4058" s="2" t="s">
        <v>203</v>
      </c>
      <c r="Q4058" s="2">
        <v>3391</v>
      </c>
      <c r="R4058" t="s">
        <v>9331</v>
      </c>
      <c r="S4058" t="s">
        <v>203</v>
      </c>
      <c r="T4058" t="s">
        <v>203</v>
      </c>
      <c r="U4058" s="2" t="s">
        <v>203</v>
      </c>
      <c r="V4058" s="2" t="s">
        <v>203</v>
      </c>
      <c r="W4058" s="8" t="s">
        <v>203</v>
      </c>
      <c r="X4058" s="2">
        <v>4495</v>
      </c>
      <c r="Y4058" s="45"/>
      <c r="AC4058" s="1" t="str">
        <f>IF(Table13[[#This Row],[TCS MP]]&gt;=Table13[[#This Row],[BMP]],IF(Table13[[#This Row],[TCS MP]]&lt;=Table13[[#This Row],[EMP]],"Good","EMP"),"BMP")</f>
        <v>EMP</v>
      </c>
    </row>
    <row r="4059" spans="1:29" ht="24" customHeight="1" x14ac:dyDescent="0.25">
      <c r="A4059" t="s">
        <v>16459</v>
      </c>
      <c r="C4059" t="s">
        <v>203</v>
      </c>
      <c r="D4059" t="s">
        <v>17074</v>
      </c>
      <c r="E4059" t="s">
        <v>2773</v>
      </c>
      <c r="F4059" s="9">
        <f>Table13[[#This Row],[ToMeasure]]-Table13[[#This Row],[FromMeasure]]</f>
        <v>0.24866917999999999</v>
      </c>
      <c r="G4059" s="5" t="s">
        <v>2771</v>
      </c>
      <c r="H4059" s="35">
        <v>0</v>
      </c>
      <c r="I4059" s="56"/>
      <c r="J4059" t="s">
        <v>1706</v>
      </c>
      <c r="K4059" s="58" t="s">
        <v>203</v>
      </c>
      <c r="L4059" s="35">
        <v>0.24866917999999999</v>
      </c>
      <c r="M4059" s="56"/>
      <c r="N4059" t="s">
        <v>16460</v>
      </c>
      <c r="O4059" s="2" t="s">
        <v>203</v>
      </c>
      <c r="P4059" s="2" t="s">
        <v>203</v>
      </c>
      <c r="Q4059" s="2" t="s">
        <v>203</v>
      </c>
      <c r="R4059" t="s">
        <v>203</v>
      </c>
      <c r="S4059" t="s">
        <v>203</v>
      </c>
      <c r="T4059" t="s">
        <v>203</v>
      </c>
      <c r="U4059" s="2" t="s">
        <v>203</v>
      </c>
      <c r="V4059" s="2" t="s">
        <v>203</v>
      </c>
      <c r="W4059" s="8" t="s">
        <v>203</v>
      </c>
      <c r="X4059" s="2" t="s">
        <v>203</v>
      </c>
      <c r="Y4059" s="45"/>
      <c r="AC4059" s="1" t="str">
        <f>IF(Table13[[#This Row],[TCS MP]]&gt;=Table13[[#This Row],[BMP]],IF(Table13[[#This Row],[TCS MP]]&lt;=Table13[[#This Row],[EMP]],"Good","EMP"),"BMP")</f>
        <v>EMP</v>
      </c>
    </row>
    <row r="4060" spans="1:29" ht="24" customHeight="1" x14ac:dyDescent="0.25">
      <c r="A4060" t="s">
        <v>10273</v>
      </c>
      <c r="B4060" t="s">
        <v>20132</v>
      </c>
      <c r="C4060">
        <v>5814</v>
      </c>
      <c r="D4060" t="s">
        <v>17074</v>
      </c>
      <c r="E4060" t="s">
        <v>10274</v>
      </c>
      <c r="F4060" s="9">
        <f>Table13[[#This Row],[ToMeasure]]-Table13[[#This Row],[FromMeasure]]</f>
        <v>0.34094482000000426</v>
      </c>
      <c r="G4060" s="5" t="s">
        <v>786</v>
      </c>
      <c r="H4060" s="35">
        <v>94.785973639999995</v>
      </c>
      <c r="I4060" s="56"/>
      <c r="J4060" t="s">
        <v>8156</v>
      </c>
      <c r="K4060" s="58" t="s">
        <v>203</v>
      </c>
      <c r="L4060" s="35">
        <v>95.126918459999999</v>
      </c>
      <c r="M4060" s="56"/>
      <c r="N4060" t="s">
        <v>2791</v>
      </c>
      <c r="O4060" s="2">
        <v>5487</v>
      </c>
      <c r="P4060" s="2">
        <v>139</v>
      </c>
      <c r="Q4060" s="2">
        <v>5626</v>
      </c>
      <c r="R4060" t="s">
        <v>10275</v>
      </c>
      <c r="S4060">
        <v>9</v>
      </c>
      <c r="T4060">
        <v>98</v>
      </c>
      <c r="U4060" s="2">
        <v>234</v>
      </c>
      <c r="V4060" s="2">
        <v>722</v>
      </c>
      <c r="W4060" s="8">
        <v>0.16992534660504799</v>
      </c>
      <c r="X4060" s="2">
        <v>8232</v>
      </c>
      <c r="Y4060" s="45"/>
      <c r="AC4060" s="1" t="str">
        <f>IF(Table13[[#This Row],[TCS MP]]&gt;=Table13[[#This Row],[BMP]],IF(Table13[[#This Row],[TCS MP]]&lt;=Table13[[#This Row],[EMP]],"Good","EMP"),"BMP")</f>
        <v>EMP</v>
      </c>
    </row>
    <row r="4061" spans="1:29" ht="24" customHeight="1" x14ac:dyDescent="0.25">
      <c r="A4061" t="s">
        <v>14210</v>
      </c>
      <c r="B4061" t="s">
        <v>21436</v>
      </c>
      <c r="C4061">
        <v>8803</v>
      </c>
      <c r="D4061" t="s">
        <v>17074</v>
      </c>
      <c r="E4061" t="s">
        <v>14211</v>
      </c>
      <c r="F4061" s="9">
        <f>Table13[[#This Row],[ToMeasure]]-Table13[[#This Row],[FromMeasure]]</f>
        <v>0.22926150000000001</v>
      </c>
      <c r="G4061" s="5" t="s">
        <v>14212</v>
      </c>
      <c r="H4061" s="35">
        <v>0</v>
      </c>
      <c r="I4061" s="56"/>
      <c r="J4061" t="s">
        <v>773</v>
      </c>
      <c r="K4061" s="58" t="s">
        <v>203</v>
      </c>
      <c r="L4061" s="35">
        <v>0.22926150000000001</v>
      </c>
      <c r="M4061" s="56"/>
      <c r="N4061" t="s">
        <v>2579</v>
      </c>
      <c r="O4061" s="2">
        <v>545</v>
      </c>
      <c r="P4061" s="2">
        <v>0</v>
      </c>
      <c r="Q4061" s="2">
        <v>545</v>
      </c>
      <c r="R4061" t="s">
        <v>14213</v>
      </c>
      <c r="S4061">
        <v>15</v>
      </c>
      <c r="T4061" t="s">
        <v>203</v>
      </c>
      <c r="U4061" s="2">
        <v>21</v>
      </c>
      <c r="V4061" s="2">
        <v>204</v>
      </c>
      <c r="W4061" s="8">
        <v>0.41284403669724773</v>
      </c>
      <c r="X4061" s="2">
        <v>797</v>
      </c>
      <c r="Y4061" s="45"/>
      <c r="AC4061" s="1" t="str">
        <f>IF(Table13[[#This Row],[TCS MP]]&gt;=Table13[[#This Row],[BMP]],IF(Table13[[#This Row],[TCS MP]]&lt;=Table13[[#This Row],[EMP]],"Good","EMP"),"BMP")</f>
        <v>EMP</v>
      </c>
    </row>
    <row r="4062" spans="1:29" ht="24" customHeight="1" x14ac:dyDescent="0.25">
      <c r="A4062" t="s">
        <v>16466</v>
      </c>
      <c r="B4062" t="s">
        <v>21434</v>
      </c>
      <c r="C4062">
        <v>8801</v>
      </c>
      <c r="D4062" t="s">
        <v>17074</v>
      </c>
      <c r="E4062" t="s">
        <v>16467</v>
      </c>
      <c r="F4062" s="9">
        <f>Table13[[#This Row],[ToMeasure]]-Table13[[#This Row],[FromMeasure]]</f>
        <v>0.25970737999999999</v>
      </c>
      <c r="G4062" s="5" t="s">
        <v>10279</v>
      </c>
      <c r="H4062" s="35">
        <v>0</v>
      </c>
      <c r="I4062" s="56"/>
      <c r="J4062" t="s">
        <v>786</v>
      </c>
      <c r="K4062" s="58" t="s">
        <v>203</v>
      </c>
      <c r="L4062" s="35">
        <v>0.25970737999999999</v>
      </c>
      <c r="M4062" s="56"/>
      <c r="N4062" t="s">
        <v>10278</v>
      </c>
      <c r="O4062" s="2">
        <v>181</v>
      </c>
      <c r="P4062" s="2">
        <v>0</v>
      </c>
      <c r="Q4062" s="2">
        <v>181</v>
      </c>
      <c r="R4062" t="s">
        <v>16468</v>
      </c>
      <c r="S4062">
        <v>17</v>
      </c>
      <c r="T4062" t="s">
        <v>203</v>
      </c>
      <c r="U4062" s="2">
        <v>7</v>
      </c>
      <c r="V4062" s="2">
        <v>67</v>
      </c>
      <c r="W4062" s="8">
        <v>0.40883977900552487</v>
      </c>
      <c r="X4062" s="2">
        <v>265</v>
      </c>
      <c r="Y4062" s="45"/>
      <c r="AC4062" s="1" t="str">
        <f>IF(Table13[[#This Row],[TCS MP]]&gt;=Table13[[#This Row],[BMP]],IF(Table13[[#This Row],[TCS MP]]&lt;=Table13[[#This Row],[EMP]],"Good","EMP"),"BMP")</f>
        <v>EMP</v>
      </c>
    </row>
    <row r="4063" spans="1:29" ht="24" customHeight="1" x14ac:dyDescent="0.25">
      <c r="A4063" t="s">
        <v>16469</v>
      </c>
      <c r="B4063" t="s">
        <v>21437</v>
      </c>
      <c r="C4063">
        <v>8804</v>
      </c>
      <c r="D4063" t="s">
        <v>17074</v>
      </c>
      <c r="E4063" t="s">
        <v>16470</v>
      </c>
      <c r="F4063" s="9">
        <f>Table13[[#This Row],[ToMeasure]]-Table13[[#This Row],[FromMeasure]]</f>
        <v>0.24368951999999999</v>
      </c>
      <c r="G4063" s="5" t="s">
        <v>13470</v>
      </c>
      <c r="H4063" s="35">
        <v>0</v>
      </c>
      <c r="I4063" s="56"/>
      <c r="J4063" t="s">
        <v>2579</v>
      </c>
      <c r="K4063" s="58" t="s">
        <v>203</v>
      </c>
      <c r="L4063" s="35">
        <v>0.24368951999999999</v>
      </c>
      <c r="M4063" s="56"/>
      <c r="N4063" t="s">
        <v>773</v>
      </c>
      <c r="O4063" s="2">
        <v>50</v>
      </c>
      <c r="P4063" s="2">
        <v>0</v>
      </c>
      <c r="Q4063" s="2">
        <v>50</v>
      </c>
      <c r="R4063" t="s">
        <v>16471</v>
      </c>
      <c r="S4063">
        <v>18</v>
      </c>
      <c r="T4063" t="s">
        <v>203</v>
      </c>
      <c r="U4063" s="2">
        <v>1</v>
      </c>
      <c r="V4063" s="2">
        <v>6</v>
      </c>
      <c r="W4063" s="8">
        <v>0.14000000000000001</v>
      </c>
      <c r="X4063" s="2">
        <v>73</v>
      </c>
      <c r="Y4063" s="45"/>
      <c r="AC4063" s="1" t="str">
        <f>IF(Table13[[#This Row],[TCS MP]]&gt;=Table13[[#This Row],[BMP]],IF(Table13[[#This Row],[TCS MP]]&lt;=Table13[[#This Row],[EMP]],"Good","EMP"),"BMP")</f>
        <v>EMP</v>
      </c>
    </row>
    <row r="4064" spans="1:29" ht="24" customHeight="1" x14ac:dyDescent="0.25">
      <c r="A4064" t="s">
        <v>10276</v>
      </c>
      <c r="B4064" t="s">
        <v>21435</v>
      </c>
      <c r="C4064">
        <v>8802</v>
      </c>
      <c r="D4064" t="s">
        <v>17074</v>
      </c>
      <c r="E4064" t="s">
        <v>10277</v>
      </c>
      <c r="F4064" s="9">
        <f>Table13[[#This Row],[ToMeasure]]-Table13[[#This Row],[FromMeasure]]</f>
        <v>0.22212867</v>
      </c>
      <c r="G4064" s="5" t="s">
        <v>10278</v>
      </c>
      <c r="H4064" s="35">
        <v>0</v>
      </c>
      <c r="I4064" s="56"/>
      <c r="J4064" t="s">
        <v>10279</v>
      </c>
      <c r="K4064" s="58" t="s">
        <v>203</v>
      </c>
      <c r="L4064" s="35">
        <v>0.22212867</v>
      </c>
      <c r="M4064" s="56"/>
      <c r="N4064" t="s">
        <v>786</v>
      </c>
      <c r="O4064" s="2">
        <v>626</v>
      </c>
      <c r="P4064" s="2">
        <v>0</v>
      </c>
      <c r="Q4064" s="2">
        <v>626</v>
      </c>
      <c r="R4064" t="s">
        <v>10280</v>
      </c>
      <c r="S4064">
        <v>13</v>
      </c>
      <c r="T4064" t="s">
        <v>203</v>
      </c>
      <c r="U4064" s="2">
        <v>24</v>
      </c>
      <c r="V4064" s="2">
        <v>235</v>
      </c>
      <c r="W4064" s="8">
        <v>0.41373801916932906</v>
      </c>
      <c r="X4064" s="2">
        <v>916</v>
      </c>
      <c r="Y4064" s="45"/>
      <c r="AC4064" s="1" t="str">
        <f>IF(Table13[[#This Row],[TCS MP]]&gt;=Table13[[#This Row],[BMP]],IF(Table13[[#This Row],[TCS MP]]&lt;=Table13[[#This Row],[EMP]],"Good","EMP"),"BMP")</f>
        <v>EMP</v>
      </c>
    </row>
    <row r="4065" spans="1:29" ht="24" customHeight="1" x14ac:dyDescent="0.25">
      <c r="A4065" t="s">
        <v>16472</v>
      </c>
      <c r="C4065" t="s">
        <v>203</v>
      </c>
      <c r="D4065" t="s">
        <v>17074</v>
      </c>
      <c r="E4065" t="s">
        <v>16473</v>
      </c>
      <c r="F4065" s="9">
        <f>Table13[[#This Row],[ToMeasure]]-Table13[[#This Row],[FromMeasure]]</f>
        <v>0.38177147</v>
      </c>
      <c r="G4065" s="5" t="s">
        <v>16474</v>
      </c>
      <c r="H4065" s="35">
        <v>0</v>
      </c>
      <c r="I4065" s="56"/>
      <c r="J4065" t="s">
        <v>773</v>
      </c>
      <c r="K4065" s="58" t="s">
        <v>203</v>
      </c>
      <c r="L4065" s="35">
        <v>0.38177147</v>
      </c>
      <c r="M4065" s="56"/>
      <c r="N4065" t="s">
        <v>998</v>
      </c>
      <c r="O4065" s="2" t="s">
        <v>203</v>
      </c>
      <c r="P4065" s="2" t="s">
        <v>203</v>
      </c>
      <c r="Q4065" s="2" t="s">
        <v>203</v>
      </c>
      <c r="R4065" t="s">
        <v>203</v>
      </c>
      <c r="S4065" t="s">
        <v>203</v>
      </c>
      <c r="T4065" t="s">
        <v>203</v>
      </c>
      <c r="U4065" s="2" t="s">
        <v>203</v>
      </c>
      <c r="V4065" s="2" t="s">
        <v>203</v>
      </c>
      <c r="W4065" s="8" t="s">
        <v>203</v>
      </c>
      <c r="X4065" s="2" t="s">
        <v>203</v>
      </c>
      <c r="Y4065" s="45"/>
      <c r="AC4065" s="1" t="str">
        <f>IF(Table13[[#This Row],[TCS MP]]&gt;=Table13[[#This Row],[BMP]],IF(Table13[[#This Row],[TCS MP]]&lt;=Table13[[#This Row],[EMP]],"Good","EMP"),"BMP")</f>
        <v>EMP</v>
      </c>
    </row>
    <row r="4066" spans="1:29" ht="24" customHeight="1" x14ac:dyDescent="0.25">
      <c r="A4066" t="s">
        <v>14214</v>
      </c>
      <c r="C4066" t="s">
        <v>203</v>
      </c>
      <c r="D4066" t="s">
        <v>17074</v>
      </c>
      <c r="E4066" t="s">
        <v>1011</v>
      </c>
      <c r="F4066" s="9">
        <f>Table13[[#This Row],[ToMeasure]]-Table13[[#This Row],[FromMeasure]]</f>
        <v>0.57054260000000001</v>
      </c>
      <c r="G4066" s="5" t="s">
        <v>1009</v>
      </c>
      <c r="H4066" s="35">
        <v>0</v>
      </c>
      <c r="I4066" s="56"/>
      <c r="J4066" t="s">
        <v>786</v>
      </c>
      <c r="K4066" s="58" t="s">
        <v>203</v>
      </c>
      <c r="L4066" s="35">
        <v>0.57054260000000001</v>
      </c>
      <c r="M4066" s="56"/>
      <c r="N4066" t="s">
        <v>5034</v>
      </c>
      <c r="O4066" s="2" t="s">
        <v>203</v>
      </c>
      <c r="P4066" s="2" t="s">
        <v>203</v>
      </c>
      <c r="Q4066" s="2" t="s">
        <v>203</v>
      </c>
      <c r="R4066" t="s">
        <v>203</v>
      </c>
      <c r="S4066" t="s">
        <v>203</v>
      </c>
      <c r="T4066" t="s">
        <v>203</v>
      </c>
      <c r="U4066" s="2" t="s">
        <v>203</v>
      </c>
      <c r="V4066" s="2" t="s">
        <v>203</v>
      </c>
      <c r="W4066" s="8" t="s">
        <v>203</v>
      </c>
      <c r="X4066" s="2" t="s">
        <v>203</v>
      </c>
      <c r="Y4066" s="45"/>
      <c r="AC4066" s="1" t="str">
        <f>IF(Table13[[#This Row],[TCS MP]]&gt;=Table13[[#This Row],[BMP]],IF(Table13[[#This Row],[TCS MP]]&lt;=Table13[[#This Row],[EMP]],"Good","EMP"),"BMP")</f>
        <v>EMP</v>
      </c>
    </row>
    <row r="4067" spans="1:29" ht="24" customHeight="1" x14ac:dyDescent="0.25">
      <c r="A4067" t="s">
        <v>14215</v>
      </c>
      <c r="C4067" t="s">
        <v>203</v>
      </c>
      <c r="D4067" t="s">
        <v>17074</v>
      </c>
      <c r="E4067" t="s">
        <v>14216</v>
      </c>
      <c r="F4067" s="9">
        <f>Table13[[#This Row],[ToMeasure]]-Table13[[#This Row],[FromMeasure]]</f>
        <v>0.18367132999999999</v>
      </c>
      <c r="G4067" s="5" t="s">
        <v>14217</v>
      </c>
      <c r="H4067" s="35">
        <v>0</v>
      </c>
      <c r="I4067" s="56"/>
      <c r="J4067" t="s">
        <v>773</v>
      </c>
      <c r="K4067" s="58" t="s">
        <v>203</v>
      </c>
      <c r="L4067" s="35">
        <v>0.18367132999999999</v>
      </c>
      <c r="M4067" s="56"/>
      <c r="N4067" t="s">
        <v>14218</v>
      </c>
      <c r="O4067" s="2" t="s">
        <v>203</v>
      </c>
      <c r="P4067" s="2" t="s">
        <v>203</v>
      </c>
      <c r="Q4067" s="2" t="s">
        <v>203</v>
      </c>
      <c r="R4067" t="s">
        <v>203</v>
      </c>
      <c r="S4067" t="s">
        <v>203</v>
      </c>
      <c r="T4067" t="s">
        <v>203</v>
      </c>
      <c r="U4067" s="2" t="s">
        <v>203</v>
      </c>
      <c r="V4067" s="2" t="s">
        <v>203</v>
      </c>
      <c r="W4067" s="8" t="s">
        <v>203</v>
      </c>
      <c r="X4067" s="2" t="s">
        <v>203</v>
      </c>
      <c r="Y4067" s="45"/>
      <c r="AC4067" s="1" t="str">
        <f>IF(Table13[[#This Row],[TCS MP]]&gt;=Table13[[#This Row],[BMP]],IF(Table13[[#This Row],[TCS MP]]&lt;=Table13[[#This Row],[EMP]],"Good","EMP"),"BMP")</f>
        <v>EMP</v>
      </c>
    </row>
    <row r="4068" spans="1:29" ht="24" customHeight="1" x14ac:dyDescent="0.25">
      <c r="A4068" t="s">
        <v>13675</v>
      </c>
      <c r="C4068" t="s">
        <v>203</v>
      </c>
      <c r="D4068" t="s">
        <v>17074</v>
      </c>
      <c r="E4068" t="s">
        <v>13676</v>
      </c>
      <c r="F4068" s="9">
        <f>Table13[[#This Row],[ToMeasure]]-Table13[[#This Row],[FromMeasure]]</f>
        <v>0.22115423000000001</v>
      </c>
      <c r="G4068" s="5" t="s">
        <v>10284</v>
      </c>
      <c r="H4068" s="35">
        <v>0</v>
      </c>
      <c r="I4068" s="56"/>
      <c r="J4068" t="s">
        <v>773</v>
      </c>
      <c r="K4068" s="58" t="s">
        <v>203</v>
      </c>
      <c r="L4068" s="35">
        <v>0.22115423000000001</v>
      </c>
      <c r="M4068" s="56"/>
      <c r="N4068" t="s">
        <v>10283</v>
      </c>
      <c r="O4068" s="2" t="s">
        <v>203</v>
      </c>
      <c r="P4068" s="2" t="s">
        <v>203</v>
      </c>
      <c r="Q4068" s="2" t="s">
        <v>203</v>
      </c>
      <c r="R4068" t="s">
        <v>203</v>
      </c>
      <c r="S4068" t="s">
        <v>203</v>
      </c>
      <c r="T4068" t="s">
        <v>203</v>
      </c>
      <c r="U4068" s="2" t="s">
        <v>203</v>
      </c>
      <c r="V4068" s="2" t="s">
        <v>203</v>
      </c>
      <c r="W4068" s="8" t="s">
        <v>203</v>
      </c>
      <c r="X4068" s="2" t="s">
        <v>203</v>
      </c>
      <c r="Y4068" s="45"/>
      <c r="AC4068" s="1" t="str">
        <f>IF(Table13[[#This Row],[TCS MP]]&gt;=Table13[[#This Row],[BMP]],IF(Table13[[#This Row],[TCS MP]]&lt;=Table13[[#This Row],[EMP]],"Good","EMP"),"BMP")</f>
        <v>EMP</v>
      </c>
    </row>
    <row r="4069" spans="1:29" ht="24" customHeight="1" x14ac:dyDescent="0.25">
      <c r="A4069" t="s">
        <v>14219</v>
      </c>
      <c r="C4069" t="s">
        <v>203</v>
      </c>
      <c r="D4069" t="s">
        <v>17074</v>
      </c>
      <c r="E4069" t="s">
        <v>14220</v>
      </c>
      <c r="F4069" s="9">
        <f>Table13[[#This Row],[ToMeasure]]-Table13[[#This Row],[FromMeasure]]</f>
        <v>0.25611647999999998</v>
      </c>
      <c r="G4069" s="5" t="s">
        <v>14218</v>
      </c>
      <c r="H4069" s="35">
        <v>0</v>
      </c>
      <c r="I4069" s="56"/>
      <c r="J4069" t="s">
        <v>14217</v>
      </c>
      <c r="K4069" s="58" t="s">
        <v>203</v>
      </c>
      <c r="L4069" s="35">
        <v>0.25611647999999998</v>
      </c>
      <c r="M4069" s="56"/>
      <c r="N4069" t="s">
        <v>773</v>
      </c>
      <c r="O4069" s="2" t="s">
        <v>203</v>
      </c>
      <c r="P4069" s="2" t="s">
        <v>203</v>
      </c>
      <c r="Q4069" s="2" t="s">
        <v>203</v>
      </c>
      <c r="R4069" t="s">
        <v>203</v>
      </c>
      <c r="S4069" t="s">
        <v>203</v>
      </c>
      <c r="T4069" t="s">
        <v>203</v>
      </c>
      <c r="U4069" s="2" t="s">
        <v>203</v>
      </c>
      <c r="V4069" s="2" t="s">
        <v>203</v>
      </c>
      <c r="W4069" s="8" t="s">
        <v>203</v>
      </c>
      <c r="X4069" s="2" t="s">
        <v>203</v>
      </c>
      <c r="Y4069" s="45"/>
      <c r="AC4069" s="1" t="str">
        <f>IF(Table13[[#This Row],[TCS MP]]&gt;=Table13[[#This Row],[BMP]],IF(Table13[[#This Row],[TCS MP]]&lt;=Table13[[#This Row],[EMP]],"Good","EMP"),"BMP")</f>
        <v>EMP</v>
      </c>
    </row>
    <row r="4070" spans="1:29" ht="24" customHeight="1" x14ac:dyDescent="0.25">
      <c r="A4070" t="s">
        <v>10281</v>
      </c>
      <c r="C4070" t="s">
        <v>203</v>
      </c>
      <c r="D4070" t="s">
        <v>17074</v>
      </c>
      <c r="E4070" t="s">
        <v>10282</v>
      </c>
      <c r="F4070" s="9">
        <f>Table13[[#This Row],[ToMeasure]]-Table13[[#This Row],[FromMeasure]]</f>
        <v>0.22026187999999999</v>
      </c>
      <c r="G4070" s="5" t="s">
        <v>10283</v>
      </c>
      <c r="H4070" s="35">
        <v>0</v>
      </c>
      <c r="I4070" s="56"/>
      <c r="J4070" t="s">
        <v>10284</v>
      </c>
      <c r="K4070" s="58" t="s">
        <v>203</v>
      </c>
      <c r="L4070" s="35">
        <v>0.22026187999999999</v>
      </c>
      <c r="M4070" s="56"/>
      <c r="N4070" t="s">
        <v>773</v>
      </c>
      <c r="O4070" s="2" t="s">
        <v>203</v>
      </c>
      <c r="P4070" s="2" t="s">
        <v>203</v>
      </c>
      <c r="Q4070" s="2" t="s">
        <v>203</v>
      </c>
      <c r="R4070" t="s">
        <v>203</v>
      </c>
      <c r="S4070" t="s">
        <v>203</v>
      </c>
      <c r="T4070" t="s">
        <v>203</v>
      </c>
      <c r="U4070" s="2" t="s">
        <v>203</v>
      </c>
      <c r="V4070" s="2" t="s">
        <v>203</v>
      </c>
      <c r="W4070" s="8" t="s">
        <v>203</v>
      </c>
      <c r="X4070" s="2" t="s">
        <v>203</v>
      </c>
      <c r="Y4070" s="45"/>
      <c r="AC4070" s="1" t="str">
        <f>IF(Table13[[#This Row],[TCS MP]]&gt;=Table13[[#This Row],[BMP]],IF(Table13[[#This Row],[TCS MP]]&lt;=Table13[[#This Row],[EMP]],"Good","EMP"),"BMP")</f>
        <v>EMP</v>
      </c>
    </row>
    <row r="4071" spans="1:29" ht="24" customHeight="1" x14ac:dyDescent="0.25">
      <c r="A4071" t="s">
        <v>10285</v>
      </c>
      <c r="C4071" t="s">
        <v>203</v>
      </c>
      <c r="D4071" t="s">
        <v>17074</v>
      </c>
      <c r="E4071" t="s">
        <v>10286</v>
      </c>
      <c r="F4071" s="9">
        <f>Table13[[#This Row],[ToMeasure]]-Table13[[#This Row],[FromMeasure]]</f>
        <v>6.1447929999999998E-2</v>
      </c>
      <c r="G4071" s="5" t="s">
        <v>10287</v>
      </c>
      <c r="H4071" s="35">
        <v>0</v>
      </c>
      <c r="I4071" s="56"/>
      <c r="J4071" t="s">
        <v>786</v>
      </c>
      <c r="K4071" s="58" t="s">
        <v>203</v>
      </c>
      <c r="L4071" s="35">
        <v>6.1447929999999998E-2</v>
      </c>
      <c r="M4071" s="56"/>
      <c r="N4071" t="s">
        <v>810</v>
      </c>
      <c r="O4071" s="2" t="s">
        <v>203</v>
      </c>
      <c r="P4071" s="2" t="s">
        <v>203</v>
      </c>
      <c r="Q4071" s="2" t="s">
        <v>203</v>
      </c>
      <c r="R4071" t="s">
        <v>203</v>
      </c>
      <c r="S4071" t="s">
        <v>203</v>
      </c>
      <c r="T4071" t="s">
        <v>203</v>
      </c>
      <c r="U4071" s="2" t="s">
        <v>203</v>
      </c>
      <c r="V4071" s="2" t="s">
        <v>203</v>
      </c>
      <c r="W4071" s="8" t="s">
        <v>203</v>
      </c>
      <c r="X4071" s="2" t="s">
        <v>203</v>
      </c>
      <c r="Y4071" s="45"/>
      <c r="AC4071" s="1" t="str">
        <f>IF(Table13[[#This Row],[TCS MP]]&gt;=Table13[[#This Row],[BMP]],IF(Table13[[#This Row],[TCS MP]]&lt;=Table13[[#This Row],[EMP]],"Good","EMP"),"BMP")</f>
        <v>EMP</v>
      </c>
    </row>
    <row r="4072" spans="1:29" ht="24" customHeight="1" x14ac:dyDescent="0.25">
      <c r="A4072" t="s">
        <v>10288</v>
      </c>
      <c r="C4072" t="s">
        <v>203</v>
      </c>
      <c r="D4072" t="s">
        <v>17074</v>
      </c>
      <c r="E4072" t="s">
        <v>10289</v>
      </c>
      <c r="F4072" s="9">
        <f>Table13[[#This Row],[ToMeasure]]-Table13[[#This Row],[FromMeasure]]</f>
        <v>2.8401550000000001E-2</v>
      </c>
      <c r="G4072" s="5" t="s">
        <v>10290</v>
      </c>
      <c r="H4072" s="35">
        <v>0</v>
      </c>
      <c r="I4072" s="56"/>
      <c r="J4072" t="s">
        <v>5131</v>
      </c>
      <c r="K4072" s="58" t="s">
        <v>203</v>
      </c>
      <c r="L4072" s="35">
        <v>2.8401550000000001E-2</v>
      </c>
      <c r="M4072" s="56"/>
      <c r="N4072" t="s">
        <v>786</v>
      </c>
      <c r="O4072" s="2" t="s">
        <v>203</v>
      </c>
      <c r="P4072" s="2" t="s">
        <v>203</v>
      </c>
      <c r="Q4072" s="2" t="s">
        <v>203</v>
      </c>
      <c r="R4072" t="s">
        <v>203</v>
      </c>
      <c r="S4072" t="s">
        <v>203</v>
      </c>
      <c r="T4072" t="s">
        <v>203</v>
      </c>
      <c r="U4072" s="2" t="s">
        <v>203</v>
      </c>
      <c r="V4072" s="2" t="s">
        <v>203</v>
      </c>
      <c r="W4072" s="8" t="s">
        <v>203</v>
      </c>
      <c r="X4072" s="2" t="s">
        <v>203</v>
      </c>
      <c r="Y4072" s="45"/>
      <c r="AC4072" s="1" t="str">
        <f>IF(Table13[[#This Row],[TCS MP]]&gt;=Table13[[#This Row],[BMP]],IF(Table13[[#This Row],[TCS MP]]&lt;=Table13[[#This Row],[EMP]],"Good","EMP"),"BMP")</f>
        <v>EMP</v>
      </c>
    </row>
    <row r="4073" spans="1:29" ht="24" customHeight="1" x14ac:dyDescent="0.25">
      <c r="A4073" t="s">
        <v>13677</v>
      </c>
      <c r="C4073" t="s">
        <v>203</v>
      </c>
      <c r="D4073" t="s">
        <v>17074</v>
      </c>
      <c r="E4073" t="s">
        <v>13678</v>
      </c>
      <c r="F4073" s="9">
        <f>Table13[[#This Row],[ToMeasure]]-Table13[[#This Row],[FromMeasure]]</f>
        <v>4.192709E-2</v>
      </c>
      <c r="G4073" s="5" t="s">
        <v>13679</v>
      </c>
      <c r="H4073" s="35">
        <v>0</v>
      </c>
      <c r="I4073" s="56"/>
      <c r="J4073" t="s">
        <v>786</v>
      </c>
      <c r="K4073" s="58" t="s">
        <v>203</v>
      </c>
      <c r="L4073" s="35">
        <v>4.192709E-2</v>
      </c>
      <c r="M4073" s="56"/>
      <c r="N4073" t="s">
        <v>13680</v>
      </c>
      <c r="O4073" s="2" t="s">
        <v>203</v>
      </c>
      <c r="P4073" s="2" t="s">
        <v>203</v>
      </c>
      <c r="Q4073" s="2" t="s">
        <v>203</v>
      </c>
      <c r="R4073" t="s">
        <v>203</v>
      </c>
      <c r="S4073" t="s">
        <v>203</v>
      </c>
      <c r="T4073" t="s">
        <v>203</v>
      </c>
      <c r="U4073" s="2" t="s">
        <v>203</v>
      </c>
      <c r="V4073" s="2" t="s">
        <v>203</v>
      </c>
      <c r="W4073" s="8" t="s">
        <v>203</v>
      </c>
      <c r="X4073" s="2" t="s">
        <v>203</v>
      </c>
      <c r="Y4073" s="45"/>
      <c r="AC4073" s="1" t="str">
        <f>IF(Table13[[#This Row],[TCS MP]]&gt;=Table13[[#This Row],[BMP]],IF(Table13[[#This Row],[TCS MP]]&lt;=Table13[[#This Row],[EMP]],"Good","EMP"),"BMP")</f>
        <v>EMP</v>
      </c>
    </row>
    <row r="4074" spans="1:29" ht="24" customHeight="1" x14ac:dyDescent="0.25">
      <c r="A4074" t="s">
        <v>10302</v>
      </c>
      <c r="C4074" t="s">
        <v>203</v>
      </c>
      <c r="D4074" t="s">
        <v>17074</v>
      </c>
      <c r="E4074" t="s">
        <v>10303</v>
      </c>
      <c r="F4074" s="9">
        <f>Table13[[#This Row],[ToMeasure]]-Table13[[#This Row],[FromMeasure]]</f>
        <v>4.4230510000000001E-2</v>
      </c>
      <c r="G4074" s="5" t="s">
        <v>10304</v>
      </c>
      <c r="H4074" s="35">
        <v>0</v>
      </c>
      <c r="I4074" s="56"/>
      <c r="J4074" t="s">
        <v>222</v>
      </c>
      <c r="K4074" s="58" t="s">
        <v>203</v>
      </c>
      <c r="L4074" s="35">
        <v>4.4230510000000001E-2</v>
      </c>
      <c r="M4074" s="56"/>
      <c r="N4074" t="s">
        <v>2874</v>
      </c>
      <c r="O4074" s="2" t="s">
        <v>203</v>
      </c>
      <c r="P4074" s="2" t="s">
        <v>203</v>
      </c>
      <c r="Q4074" s="2" t="s">
        <v>203</v>
      </c>
      <c r="R4074" t="s">
        <v>203</v>
      </c>
      <c r="S4074" t="s">
        <v>203</v>
      </c>
      <c r="T4074" t="s">
        <v>203</v>
      </c>
      <c r="U4074" s="2" t="s">
        <v>203</v>
      </c>
      <c r="V4074" s="2" t="s">
        <v>203</v>
      </c>
      <c r="W4074" s="8" t="s">
        <v>203</v>
      </c>
      <c r="X4074" s="2" t="s">
        <v>203</v>
      </c>
      <c r="Y4074" s="45"/>
      <c r="AC4074" s="1" t="str">
        <f>IF(Table13[[#This Row],[TCS MP]]&gt;=Table13[[#This Row],[BMP]],IF(Table13[[#This Row],[TCS MP]]&lt;=Table13[[#This Row],[EMP]],"Good","EMP"),"BMP")</f>
        <v>EMP</v>
      </c>
    </row>
    <row r="4075" spans="1:29" ht="24" customHeight="1" x14ac:dyDescent="0.25">
      <c r="A4075" t="s">
        <v>16503</v>
      </c>
      <c r="C4075" t="s">
        <v>203</v>
      </c>
      <c r="D4075" t="s">
        <v>17074</v>
      </c>
      <c r="E4075" t="s">
        <v>16504</v>
      </c>
      <c r="F4075" s="9">
        <f>Table13[[#This Row],[ToMeasure]]-Table13[[#This Row],[FromMeasure]]</f>
        <v>0.13185393000000001</v>
      </c>
      <c r="G4075" s="5" t="s">
        <v>16505</v>
      </c>
      <c r="H4075" s="35">
        <v>0</v>
      </c>
      <c r="I4075" s="56"/>
      <c r="J4075" t="s">
        <v>442</v>
      </c>
      <c r="K4075" s="58" t="s">
        <v>203</v>
      </c>
      <c r="L4075" s="35">
        <v>0.13185393000000001</v>
      </c>
      <c r="M4075" s="56"/>
      <c r="N4075" t="s">
        <v>442</v>
      </c>
      <c r="O4075" s="2" t="s">
        <v>203</v>
      </c>
      <c r="P4075" s="2" t="s">
        <v>203</v>
      </c>
      <c r="Q4075" s="2" t="s">
        <v>203</v>
      </c>
      <c r="R4075" t="s">
        <v>203</v>
      </c>
      <c r="S4075" t="s">
        <v>203</v>
      </c>
      <c r="T4075" t="s">
        <v>203</v>
      </c>
      <c r="U4075" s="2" t="s">
        <v>203</v>
      </c>
      <c r="V4075" s="2" t="s">
        <v>203</v>
      </c>
      <c r="W4075" s="8" t="s">
        <v>203</v>
      </c>
      <c r="X4075" s="2" t="s">
        <v>203</v>
      </c>
      <c r="Y4075" s="45"/>
      <c r="AC4075" s="1" t="str">
        <f>IF(Table13[[#This Row],[TCS MP]]&gt;=Table13[[#This Row],[BMP]],IF(Table13[[#This Row],[TCS MP]]&lt;=Table13[[#This Row],[EMP]],"Good","EMP"),"BMP")</f>
        <v>EMP</v>
      </c>
    </row>
    <row r="4076" spans="1:29" ht="24" customHeight="1" x14ac:dyDescent="0.25">
      <c r="A4076" t="s">
        <v>16506</v>
      </c>
      <c r="C4076" t="s">
        <v>203</v>
      </c>
      <c r="D4076" t="s">
        <v>17074</v>
      </c>
      <c r="E4076" t="s">
        <v>16507</v>
      </c>
      <c r="F4076" s="9">
        <f>Table13[[#This Row],[ToMeasure]]-Table13[[#This Row],[FromMeasure]]</f>
        <v>0.17418381999999999</v>
      </c>
      <c r="G4076" s="5" t="s">
        <v>16508</v>
      </c>
      <c r="H4076" s="35">
        <v>0</v>
      </c>
      <c r="I4076" s="56"/>
      <c r="J4076" t="s">
        <v>442</v>
      </c>
      <c r="K4076" s="58" t="s">
        <v>203</v>
      </c>
      <c r="L4076" s="35">
        <v>0.17418381999999999</v>
      </c>
      <c r="M4076" s="56"/>
      <c r="N4076" t="s">
        <v>442</v>
      </c>
      <c r="O4076" s="2" t="s">
        <v>203</v>
      </c>
      <c r="P4076" s="2" t="s">
        <v>203</v>
      </c>
      <c r="Q4076" s="2">
        <v>2890</v>
      </c>
      <c r="R4076" t="s">
        <v>16509</v>
      </c>
      <c r="S4076" t="s">
        <v>203</v>
      </c>
      <c r="T4076" t="s">
        <v>203</v>
      </c>
      <c r="U4076" s="2" t="s">
        <v>203</v>
      </c>
      <c r="V4076" s="2" t="s">
        <v>203</v>
      </c>
      <c r="W4076" s="8" t="s">
        <v>203</v>
      </c>
      <c r="X4076" s="2">
        <v>4841</v>
      </c>
      <c r="Y4076" s="45"/>
      <c r="AC4076" s="1" t="str">
        <f>IF(Table13[[#This Row],[TCS MP]]&gt;=Table13[[#This Row],[BMP]],IF(Table13[[#This Row],[TCS MP]]&lt;=Table13[[#This Row],[EMP]],"Good","EMP"),"BMP")</f>
        <v>EMP</v>
      </c>
    </row>
    <row r="4077" spans="1:29" ht="24" customHeight="1" x14ac:dyDescent="0.25">
      <c r="A4077" t="s">
        <v>14518</v>
      </c>
      <c r="B4077" t="s">
        <v>19427</v>
      </c>
      <c r="C4077">
        <v>4611</v>
      </c>
      <c r="D4077" t="s">
        <v>17074</v>
      </c>
      <c r="E4077" t="s">
        <v>963</v>
      </c>
      <c r="F4077" s="9">
        <f>Table13[[#This Row],[ToMeasure]]-Table13[[#This Row],[FromMeasure]]</f>
        <v>0.34389298000000679</v>
      </c>
      <c r="G4077" s="5" t="s">
        <v>442</v>
      </c>
      <c r="H4077" s="35">
        <v>66.648211459999999</v>
      </c>
      <c r="I4077" s="56"/>
      <c r="J4077" t="s">
        <v>3091</v>
      </c>
      <c r="K4077" s="58" t="s">
        <v>203</v>
      </c>
      <c r="L4077" s="35">
        <v>66.992104440000006</v>
      </c>
      <c r="M4077" s="56"/>
      <c r="N4077" t="s">
        <v>156</v>
      </c>
      <c r="O4077" s="2">
        <v>706</v>
      </c>
      <c r="P4077" s="2">
        <v>0</v>
      </c>
      <c r="Q4077" s="2">
        <v>706</v>
      </c>
      <c r="R4077" t="s">
        <v>14519</v>
      </c>
      <c r="S4077">
        <v>11</v>
      </c>
      <c r="T4077" t="s">
        <v>203</v>
      </c>
      <c r="U4077" s="2">
        <v>67</v>
      </c>
      <c r="V4077" s="2">
        <v>32</v>
      </c>
      <c r="W4077" s="8">
        <v>0.14022662889518414</v>
      </c>
      <c r="X4077" s="2">
        <v>1150</v>
      </c>
      <c r="Y4077" s="45"/>
      <c r="AC4077" s="1" t="str">
        <f>IF(Table13[[#This Row],[TCS MP]]&gt;=Table13[[#This Row],[BMP]],IF(Table13[[#This Row],[TCS MP]]&lt;=Table13[[#This Row],[EMP]],"Good","EMP"),"BMP")</f>
        <v>EMP</v>
      </c>
    </row>
    <row r="4078" spans="1:29" ht="24" customHeight="1" x14ac:dyDescent="0.25">
      <c r="A4078" t="s">
        <v>6025</v>
      </c>
      <c r="B4078" t="s">
        <v>19451</v>
      </c>
      <c r="C4078">
        <v>4654</v>
      </c>
      <c r="D4078" t="s">
        <v>17074</v>
      </c>
      <c r="E4078" t="s">
        <v>963</v>
      </c>
      <c r="F4078" s="9">
        <f>Table13[[#This Row],[ToMeasure]]-Table13[[#This Row],[FromMeasure]]</f>
        <v>0.10859695999999985</v>
      </c>
      <c r="G4078" s="5" t="s">
        <v>442</v>
      </c>
      <c r="H4078" s="35">
        <v>87.578275529999999</v>
      </c>
      <c r="I4078" s="56"/>
      <c r="J4078" t="s">
        <v>6026</v>
      </c>
      <c r="K4078" s="58" t="s">
        <v>203</v>
      </c>
      <c r="L4078" s="35">
        <v>87.686872489999999</v>
      </c>
      <c r="M4078" s="56"/>
      <c r="N4078" t="s">
        <v>2968</v>
      </c>
      <c r="O4078" s="2">
        <v>1448</v>
      </c>
      <c r="P4078" s="2">
        <v>0</v>
      </c>
      <c r="Q4078" s="2">
        <v>1448</v>
      </c>
      <c r="R4078" t="s">
        <v>6027</v>
      </c>
      <c r="S4078">
        <v>10</v>
      </c>
      <c r="T4078">
        <v>57</v>
      </c>
      <c r="U4078" s="2">
        <v>342</v>
      </c>
      <c r="V4078" s="2">
        <v>183</v>
      </c>
      <c r="W4078" s="8">
        <v>0.36256906077348067</v>
      </c>
      <c r="X4078" s="2">
        <v>2542</v>
      </c>
      <c r="Y4078" s="45"/>
      <c r="AC4078" s="1" t="str">
        <f>IF(Table13[[#This Row],[TCS MP]]&gt;=Table13[[#This Row],[BMP]],IF(Table13[[#This Row],[TCS MP]]&lt;=Table13[[#This Row],[EMP]],"Good","EMP"),"BMP")</f>
        <v>EMP</v>
      </c>
    </row>
    <row r="4079" spans="1:29" ht="24" customHeight="1" x14ac:dyDescent="0.25">
      <c r="A4079" t="s">
        <v>10316</v>
      </c>
      <c r="B4079" t="s">
        <v>20424</v>
      </c>
      <c r="C4079">
        <v>6474</v>
      </c>
      <c r="D4079" t="s">
        <v>17074</v>
      </c>
      <c r="E4079" t="s">
        <v>963</v>
      </c>
      <c r="F4079" s="9">
        <f>Table13[[#This Row],[ToMeasure]]-Table13[[#This Row],[FromMeasure]]</f>
        <v>6.8236420000005182E-2</v>
      </c>
      <c r="G4079" s="5" t="s">
        <v>442</v>
      </c>
      <c r="H4079" s="35">
        <v>366.41822728</v>
      </c>
      <c r="I4079" s="56"/>
      <c r="J4079" t="s">
        <v>2991</v>
      </c>
      <c r="K4079" s="58" t="s">
        <v>203</v>
      </c>
      <c r="L4079" s="35">
        <v>366.4864637</v>
      </c>
      <c r="M4079" s="56"/>
      <c r="N4079" t="s">
        <v>9280</v>
      </c>
      <c r="O4079" s="2">
        <v>2749</v>
      </c>
      <c r="P4079" s="2">
        <v>992</v>
      </c>
      <c r="Q4079" s="2">
        <v>3741</v>
      </c>
      <c r="R4079" t="s">
        <v>10317</v>
      </c>
      <c r="S4079">
        <v>12</v>
      </c>
      <c r="T4079">
        <v>60</v>
      </c>
      <c r="U4079" s="2">
        <v>38</v>
      </c>
      <c r="V4079" s="2">
        <v>31</v>
      </c>
      <c r="W4079" s="8">
        <v>1.8444266238973536E-2</v>
      </c>
      <c r="X4079" s="2">
        <v>6370</v>
      </c>
      <c r="Y4079" s="45"/>
      <c r="AC4079" s="1" t="str">
        <f>IF(Table13[[#This Row],[TCS MP]]&gt;=Table13[[#This Row],[BMP]],IF(Table13[[#This Row],[TCS MP]]&lt;=Table13[[#This Row],[EMP]],"Good","EMP"),"BMP")</f>
        <v>EMP</v>
      </c>
    </row>
    <row r="4080" spans="1:29" ht="24" customHeight="1" x14ac:dyDescent="0.25">
      <c r="A4080" t="s">
        <v>14529</v>
      </c>
      <c r="B4080" t="s">
        <v>19430</v>
      </c>
      <c r="C4080">
        <v>4614</v>
      </c>
      <c r="D4080" t="s">
        <v>17074</v>
      </c>
      <c r="E4080" t="s">
        <v>3092</v>
      </c>
      <c r="F4080" s="9">
        <f>Table13[[#This Row],[ToMeasure]]-Table13[[#This Row],[FromMeasure]]</f>
        <v>0.55989136000000883</v>
      </c>
      <c r="G4080" s="5" t="s">
        <v>434</v>
      </c>
      <c r="H4080" s="35">
        <v>66.692424669999994</v>
      </c>
      <c r="I4080" s="56"/>
      <c r="J4080" t="s">
        <v>3011</v>
      </c>
      <c r="K4080" s="58" t="s">
        <v>203</v>
      </c>
      <c r="L4080" s="35">
        <v>67.252316030000003</v>
      </c>
      <c r="M4080" s="56"/>
      <c r="N4080" t="s">
        <v>3833</v>
      </c>
      <c r="O4080" s="2">
        <v>214</v>
      </c>
      <c r="P4080" s="2">
        <v>586</v>
      </c>
      <c r="Q4080" s="2">
        <v>800</v>
      </c>
      <c r="R4080" t="s">
        <v>14530</v>
      </c>
      <c r="S4080">
        <v>12</v>
      </c>
      <c r="T4080">
        <v>80</v>
      </c>
      <c r="U4080" s="2">
        <v>101</v>
      </c>
      <c r="V4080" s="2">
        <v>52</v>
      </c>
      <c r="W4080" s="8">
        <v>0.19125</v>
      </c>
      <c r="X4080" s="2">
        <v>1303</v>
      </c>
      <c r="Y4080" s="45"/>
      <c r="AC4080" s="1" t="str">
        <f>IF(Table13[[#This Row],[TCS MP]]&gt;=Table13[[#This Row],[BMP]],IF(Table13[[#This Row],[TCS MP]]&lt;=Table13[[#This Row],[EMP]],"Good","EMP"),"BMP")</f>
        <v>EMP</v>
      </c>
    </row>
    <row r="4081" spans="1:29" ht="24" customHeight="1" x14ac:dyDescent="0.25">
      <c r="A4081" t="s">
        <v>14531</v>
      </c>
      <c r="C4081" t="s">
        <v>203</v>
      </c>
      <c r="D4081" t="s">
        <v>17074</v>
      </c>
      <c r="E4081" t="s">
        <v>14532</v>
      </c>
      <c r="F4081" s="9">
        <f>Table13[[#This Row],[ToMeasure]]-Table13[[#This Row],[FromMeasure]]</f>
        <v>6.7057220000000001E-2</v>
      </c>
      <c r="G4081" s="5" t="s">
        <v>14533</v>
      </c>
      <c r="H4081" s="35">
        <v>0</v>
      </c>
      <c r="I4081" s="56"/>
      <c r="J4081" t="s">
        <v>2126</v>
      </c>
      <c r="K4081" s="58" t="s">
        <v>203</v>
      </c>
      <c r="L4081" s="35">
        <v>6.7057220000000001E-2</v>
      </c>
      <c r="M4081" s="56"/>
      <c r="N4081" t="s">
        <v>442</v>
      </c>
      <c r="O4081" s="2" t="s">
        <v>203</v>
      </c>
      <c r="P4081" s="2" t="s">
        <v>203</v>
      </c>
      <c r="Q4081" s="2">
        <v>3391</v>
      </c>
      <c r="R4081" t="s">
        <v>9331</v>
      </c>
      <c r="S4081" t="s">
        <v>203</v>
      </c>
      <c r="T4081" t="s">
        <v>203</v>
      </c>
      <c r="U4081" s="2" t="s">
        <v>203</v>
      </c>
      <c r="V4081" s="2" t="s">
        <v>203</v>
      </c>
      <c r="W4081" s="8" t="s">
        <v>203</v>
      </c>
      <c r="X4081" s="2">
        <v>4730</v>
      </c>
      <c r="Y4081" s="45"/>
      <c r="AC4081" s="1" t="str">
        <f>IF(Table13[[#This Row],[TCS MP]]&gt;=Table13[[#This Row],[BMP]],IF(Table13[[#This Row],[TCS MP]]&lt;=Table13[[#This Row],[EMP]],"Good","EMP"),"BMP")</f>
        <v>EMP</v>
      </c>
    </row>
    <row r="4082" spans="1:29" ht="24" customHeight="1" x14ac:dyDescent="0.25">
      <c r="A4082" t="s">
        <v>14534</v>
      </c>
      <c r="C4082" t="s">
        <v>203</v>
      </c>
      <c r="D4082" t="s">
        <v>17074</v>
      </c>
      <c r="E4082" t="s">
        <v>14535</v>
      </c>
      <c r="F4082" s="9">
        <f>Table13[[#This Row],[ToMeasure]]-Table13[[#This Row],[FromMeasure]]</f>
        <v>2.2992800000000001E-2</v>
      </c>
      <c r="G4082" s="5" t="s">
        <v>14536</v>
      </c>
      <c r="H4082" s="35">
        <v>7.17748E-3</v>
      </c>
      <c r="I4082" s="56"/>
      <c r="J4082" t="s">
        <v>2345</v>
      </c>
      <c r="K4082" s="58" t="s">
        <v>203</v>
      </c>
      <c r="L4082" s="35">
        <v>3.0170280000000001E-2</v>
      </c>
      <c r="M4082" s="56"/>
      <c r="N4082" t="s">
        <v>442</v>
      </c>
      <c r="O4082" s="2" t="s">
        <v>203</v>
      </c>
      <c r="P4082" s="2" t="s">
        <v>203</v>
      </c>
      <c r="Q4082" s="2">
        <v>3342</v>
      </c>
      <c r="R4082" t="s">
        <v>12599</v>
      </c>
      <c r="S4082" t="s">
        <v>203</v>
      </c>
      <c r="T4082" t="s">
        <v>203</v>
      </c>
      <c r="U4082" s="2" t="s">
        <v>203</v>
      </c>
      <c r="V4082" s="2" t="s">
        <v>203</v>
      </c>
      <c r="W4082" s="8" t="s">
        <v>203</v>
      </c>
      <c r="X4082" s="2">
        <v>4442</v>
      </c>
      <c r="Y4082" s="45"/>
      <c r="AC4082" s="1" t="str">
        <f>IF(Table13[[#This Row],[TCS MP]]&gt;=Table13[[#This Row],[BMP]],IF(Table13[[#This Row],[TCS MP]]&lt;=Table13[[#This Row],[EMP]],"Good","EMP"),"BMP")</f>
        <v>EMP</v>
      </c>
    </row>
    <row r="4083" spans="1:29" ht="24" customHeight="1" x14ac:dyDescent="0.25">
      <c r="A4083" t="s">
        <v>10327</v>
      </c>
      <c r="C4083" t="s">
        <v>203</v>
      </c>
      <c r="D4083" t="s">
        <v>17074</v>
      </c>
      <c r="E4083" t="s">
        <v>10328</v>
      </c>
      <c r="F4083" s="9">
        <f>Table13[[#This Row],[ToMeasure]]-Table13[[#This Row],[FromMeasure]]</f>
        <v>0.27481137</v>
      </c>
      <c r="G4083" s="5" t="s">
        <v>10329</v>
      </c>
      <c r="H4083" s="35">
        <v>3.9246000000000003E-3</v>
      </c>
      <c r="I4083" s="56"/>
      <c r="J4083" t="s">
        <v>10330</v>
      </c>
      <c r="K4083" s="58" t="s">
        <v>203</v>
      </c>
      <c r="L4083" s="35">
        <v>0.27873597</v>
      </c>
      <c r="M4083" s="56"/>
      <c r="N4083" t="s">
        <v>10331</v>
      </c>
      <c r="O4083" s="2" t="s">
        <v>203</v>
      </c>
      <c r="P4083" s="2" t="s">
        <v>203</v>
      </c>
      <c r="Q4083" s="2">
        <v>1489</v>
      </c>
      <c r="R4083" t="s">
        <v>10332</v>
      </c>
      <c r="S4083" t="s">
        <v>203</v>
      </c>
      <c r="T4083" t="s">
        <v>203</v>
      </c>
      <c r="U4083" s="2" t="s">
        <v>203</v>
      </c>
      <c r="V4083" s="2" t="s">
        <v>203</v>
      </c>
      <c r="W4083" s="8" t="s">
        <v>203</v>
      </c>
      <c r="X4083" s="2">
        <v>2190</v>
      </c>
      <c r="Y4083" s="45"/>
      <c r="AC4083" s="1" t="str">
        <f>IF(Table13[[#This Row],[TCS MP]]&gt;=Table13[[#This Row],[BMP]],IF(Table13[[#This Row],[TCS MP]]&lt;=Table13[[#This Row],[EMP]],"Good","EMP"),"BMP")</f>
        <v>EMP</v>
      </c>
    </row>
    <row r="4084" spans="1:29" ht="24" customHeight="1" x14ac:dyDescent="0.25">
      <c r="A4084" t="s">
        <v>10339</v>
      </c>
      <c r="B4084" t="s">
        <v>21049</v>
      </c>
      <c r="C4084">
        <v>7721</v>
      </c>
      <c r="D4084" t="s">
        <v>17074</v>
      </c>
      <c r="E4084" t="s">
        <v>10340</v>
      </c>
      <c r="F4084" s="9">
        <f>Table13[[#This Row],[ToMeasure]]-Table13[[#This Row],[FromMeasure]]</f>
        <v>0.17621912000000001</v>
      </c>
      <c r="G4084" s="5" t="s">
        <v>10341</v>
      </c>
      <c r="H4084" s="35">
        <v>0</v>
      </c>
      <c r="I4084" s="56"/>
      <c r="J4084" t="s">
        <v>129</v>
      </c>
      <c r="K4084" s="58" t="s">
        <v>203</v>
      </c>
      <c r="L4084" s="35">
        <v>0.17621912000000001</v>
      </c>
      <c r="M4084" s="56"/>
      <c r="N4084" t="s">
        <v>2696</v>
      </c>
      <c r="O4084" s="2">
        <v>1956</v>
      </c>
      <c r="P4084" s="2">
        <v>0</v>
      </c>
      <c r="Q4084" s="2">
        <v>1956</v>
      </c>
      <c r="R4084" t="s">
        <v>10342</v>
      </c>
      <c r="S4084">
        <v>11</v>
      </c>
      <c r="T4084" t="s">
        <v>203</v>
      </c>
      <c r="U4084" s="2">
        <v>60</v>
      </c>
      <c r="V4084" s="2">
        <v>234</v>
      </c>
      <c r="W4084" s="8">
        <v>0.15030674846625766</v>
      </c>
      <c r="X4084" s="2">
        <v>3603</v>
      </c>
      <c r="Y4084" s="45"/>
      <c r="AC4084" s="1" t="str">
        <f>IF(Table13[[#This Row],[TCS MP]]&gt;=Table13[[#This Row],[BMP]],IF(Table13[[#This Row],[TCS MP]]&lt;=Table13[[#This Row],[EMP]],"Good","EMP"),"BMP")</f>
        <v>EMP</v>
      </c>
    </row>
    <row r="4085" spans="1:29" ht="24" customHeight="1" x14ac:dyDescent="0.25">
      <c r="A4085" t="s">
        <v>6035</v>
      </c>
      <c r="C4085" t="s">
        <v>203</v>
      </c>
      <c r="D4085" t="s">
        <v>17074</v>
      </c>
      <c r="E4085" t="s">
        <v>6036</v>
      </c>
      <c r="F4085" s="9">
        <f>Table13[[#This Row],[ToMeasure]]-Table13[[#This Row],[FromMeasure]]</f>
        <v>2.3020479999999999E-2</v>
      </c>
      <c r="G4085" s="5" t="s">
        <v>6037</v>
      </c>
      <c r="H4085" s="35">
        <v>0</v>
      </c>
      <c r="I4085" s="56"/>
      <c r="J4085" t="s">
        <v>510</v>
      </c>
      <c r="K4085" s="58" t="s">
        <v>203</v>
      </c>
      <c r="L4085" s="35">
        <v>2.3020479999999999E-2</v>
      </c>
      <c r="M4085" s="56"/>
      <c r="N4085" t="s">
        <v>6038</v>
      </c>
      <c r="O4085" s="2" t="s">
        <v>203</v>
      </c>
      <c r="P4085" s="2" t="s">
        <v>203</v>
      </c>
      <c r="Q4085" s="2">
        <v>21137</v>
      </c>
      <c r="R4085" t="s">
        <v>4019</v>
      </c>
      <c r="S4085" t="s">
        <v>203</v>
      </c>
      <c r="T4085" t="s">
        <v>203</v>
      </c>
      <c r="U4085" s="2" t="s">
        <v>203</v>
      </c>
      <c r="V4085" s="2" t="s">
        <v>203</v>
      </c>
      <c r="W4085" s="8" t="s">
        <v>203</v>
      </c>
      <c r="X4085" s="2">
        <v>38931</v>
      </c>
      <c r="Y4085" s="45"/>
      <c r="AC4085" s="1" t="str">
        <f>IF(Table13[[#This Row],[TCS MP]]&gt;=Table13[[#This Row],[BMP]],IF(Table13[[#This Row],[TCS MP]]&lt;=Table13[[#This Row],[EMP]],"Good","EMP"),"BMP")</f>
        <v>EMP</v>
      </c>
    </row>
    <row r="4086" spans="1:29" ht="24" customHeight="1" x14ac:dyDescent="0.25">
      <c r="A4086" t="s">
        <v>16523</v>
      </c>
      <c r="C4086" t="s">
        <v>203</v>
      </c>
      <c r="D4086" t="s">
        <v>17074</v>
      </c>
      <c r="E4086" t="s">
        <v>16524</v>
      </c>
      <c r="F4086" s="9">
        <f>Table13[[#This Row],[ToMeasure]]-Table13[[#This Row],[FromMeasure]]</f>
        <v>0.15067056000000001</v>
      </c>
      <c r="G4086" s="5" t="s">
        <v>16525</v>
      </c>
      <c r="H4086" s="35">
        <v>0</v>
      </c>
      <c r="I4086" s="56"/>
      <c r="J4086" t="s">
        <v>442</v>
      </c>
      <c r="K4086" s="58" t="s">
        <v>203</v>
      </c>
      <c r="L4086" s="35">
        <v>0.15067056000000001</v>
      </c>
      <c r="M4086" s="56"/>
      <c r="N4086" t="s">
        <v>442</v>
      </c>
      <c r="O4086" s="2" t="s">
        <v>203</v>
      </c>
      <c r="P4086" s="2" t="s">
        <v>203</v>
      </c>
      <c r="Q4086" s="2">
        <v>25</v>
      </c>
      <c r="R4086" t="s">
        <v>16526</v>
      </c>
      <c r="S4086" t="s">
        <v>203</v>
      </c>
      <c r="T4086" t="s">
        <v>203</v>
      </c>
      <c r="U4086" s="2" t="s">
        <v>203</v>
      </c>
      <c r="V4086" s="2" t="s">
        <v>203</v>
      </c>
      <c r="W4086" s="8" t="s">
        <v>203</v>
      </c>
      <c r="X4086" s="2">
        <v>33</v>
      </c>
      <c r="Y4086" s="45"/>
      <c r="AC4086" s="1" t="str">
        <f>IF(Table13[[#This Row],[TCS MP]]&gt;=Table13[[#This Row],[BMP]],IF(Table13[[#This Row],[TCS MP]]&lt;=Table13[[#This Row],[EMP]],"Good","EMP"),"BMP")</f>
        <v>EMP</v>
      </c>
    </row>
    <row r="4087" spans="1:29" ht="24" customHeight="1" x14ac:dyDescent="0.25">
      <c r="A4087" t="s">
        <v>14541</v>
      </c>
      <c r="B4087" t="s">
        <v>19456</v>
      </c>
      <c r="C4087">
        <v>4664</v>
      </c>
      <c r="D4087" t="s">
        <v>17074</v>
      </c>
      <c r="E4087" t="s">
        <v>445</v>
      </c>
      <c r="F4087" s="9">
        <f>Table13[[#This Row],[ToMeasure]]-Table13[[#This Row],[FromMeasure]]</f>
        <v>0.18413990999999999</v>
      </c>
      <c r="G4087" s="5" t="s">
        <v>2969</v>
      </c>
      <c r="H4087" s="35">
        <v>0</v>
      </c>
      <c r="I4087" s="56"/>
      <c r="J4087" t="s">
        <v>3294</v>
      </c>
      <c r="K4087" s="58" t="s">
        <v>203</v>
      </c>
      <c r="L4087" s="35">
        <v>0.18413990999999999</v>
      </c>
      <c r="M4087" s="56"/>
      <c r="N4087" t="s">
        <v>3041</v>
      </c>
      <c r="O4087" s="2">
        <v>22</v>
      </c>
      <c r="P4087" s="2">
        <v>135</v>
      </c>
      <c r="Q4087" s="2">
        <v>157</v>
      </c>
      <c r="R4087" t="s">
        <v>14542</v>
      </c>
      <c r="S4087">
        <v>16</v>
      </c>
      <c r="T4087">
        <v>62</v>
      </c>
      <c r="U4087" s="2">
        <v>4</v>
      </c>
      <c r="V4087" s="2">
        <v>32</v>
      </c>
      <c r="W4087" s="8">
        <v>0.22929936305732485</v>
      </c>
      <c r="X4087" s="2">
        <v>276</v>
      </c>
      <c r="Y4087" s="45"/>
      <c r="AC4087" s="1" t="str">
        <f>IF(Table13[[#This Row],[TCS MP]]&gt;=Table13[[#This Row],[BMP]],IF(Table13[[#This Row],[TCS MP]]&lt;=Table13[[#This Row],[EMP]],"Good","EMP"),"BMP")</f>
        <v>EMP</v>
      </c>
    </row>
    <row r="4088" spans="1:29" ht="24" customHeight="1" x14ac:dyDescent="0.25">
      <c r="A4088" t="s">
        <v>16528</v>
      </c>
      <c r="C4088" t="s">
        <v>203</v>
      </c>
      <c r="D4088" t="s">
        <v>17074</v>
      </c>
      <c r="E4088" t="s">
        <v>16529</v>
      </c>
      <c r="F4088" s="9">
        <f>Table13[[#This Row],[ToMeasure]]-Table13[[#This Row],[FromMeasure]]</f>
        <v>0.17299803</v>
      </c>
      <c r="G4088" s="5" t="s">
        <v>16530</v>
      </c>
      <c r="H4088" s="35">
        <v>5.6069600000000002E-3</v>
      </c>
      <c r="I4088" s="56"/>
      <c r="J4088" t="s">
        <v>16531</v>
      </c>
      <c r="K4088" s="58" t="s">
        <v>203</v>
      </c>
      <c r="L4088" s="35">
        <v>0.17860498999999999</v>
      </c>
      <c r="M4088" s="56"/>
      <c r="N4088" t="s">
        <v>16532</v>
      </c>
      <c r="O4088" s="2" t="s">
        <v>203</v>
      </c>
      <c r="P4088" s="2" t="s">
        <v>203</v>
      </c>
      <c r="Q4088" s="2">
        <v>151</v>
      </c>
      <c r="R4088" t="s">
        <v>16533</v>
      </c>
      <c r="S4088" t="s">
        <v>203</v>
      </c>
      <c r="T4088" t="s">
        <v>203</v>
      </c>
      <c r="U4088" s="2" t="s">
        <v>203</v>
      </c>
      <c r="V4088" s="2" t="s">
        <v>203</v>
      </c>
      <c r="W4088" s="8" t="s">
        <v>203</v>
      </c>
      <c r="X4088" s="2">
        <v>265</v>
      </c>
      <c r="Y4088" s="45"/>
      <c r="AC4088" s="1" t="str">
        <f>IF(Table13[[#This Row],[TCS MP]]&gt;=Table13[[#This Row],[BMP]],IF(Table13[[#This Row],[TCS MP]]&lt;=Table13[[#This Row],[EMP]],"Good","EMP"),"BMP")</f>
        <v>EMP</v>
      </c>
    </row>
    <row r="4089" spans="1:29" ht="24" customHeight="1" x14ac:dyDescent="0.25">
      <c r="A4089" t="s">
        <v>10373</v>
      </c>
      <c r="B4089" t="s">
        <v>19414</v>
      </c>
      <c r="C4089">
        <v>4574</v>
      </c>
      <c r="D4089" t="s">
        <v>17074</v>
      </c>
      <c r="E4089" t="s">
        <v>10374</v>
      </c>
      <c r="F4089" s="9">
        <f>Table13[[#This Row],[ToMeasure]]-Table13[[#This Row],[FromMeasure]]</f>
        <v>8.1112199999999746E-2</v>
      </c>
      <c r="G4089" s="5" t="s">
        <v>427</v>
      </c>
      <c r="H4089" s="35">
        <v>9.4552180000000003</v>
      </c>
      <c r="I4089" s="56"/>
      <c r="J4089" t="s">
        <v>3805</v>
      </c>
      <c r="K4089" s="58" t="s">
        <v>203</v>
      </c>
      <c r="L4089" s="35">
        <v>9.5363302000000001</v>
      </c>
      <c r="M4089" s="56"/>
      <c r="N4089" t="s">
        <v>1114</v>
      </c>
      <c r="O4089" s="2">
        <v>86</v>
      </c>
      <c r="P4089" s="2">
        <v>52</v>
      </c>
      <c r="Q4089" s="2">
        <v>138</v>
      </c>
      <c r="R4089" t="s">
        <v>10375</v>
      </c>
      <c r="S4089">
        <v>24</v>
      </c>
      <c r="T4089">
        <v>100</v>
      </c>
      <c r="U4089" s="2">
        <v>8</v>
      </c>
      <c r="V4089" s="2">
        <v>5</v>
      </c>
      <c r="W4089" s="8">
        <v>9.420289855072464E-2</v>
      </c>
      <c r="X4089" s="2">
        <v>242</v>
      </c>
      <c r="Y4089" s="45"/>
      <c r="AC4089" s="1" t="str">
        <f>IF(Table13[[#This Row],[TCS MP]]&gt;=Table13[[#This Row],[BMP]],IF(Table13[[#This Row],[TCS MP]]&lt;=Table13[[#This Row],[EMP]],"Good","EMP"),"BMP")</f>
        <v>EMP</v>
      </c>
    </row>
    <row r="4090" spans="1:29" ht="24" customHeight="1" x14ac:dyDescent="0.25">
      <c r="A4090" t="s">
        <v>10722</v>
      </c>
      <c r="B4090" t="s">
        <v>19740</v>
      </c>
      <c r="C4090">
        <v>5062</v>
      </c>
      <c r="D4090" t="s">
        <v>17074</v>
      </c>
      <c r="E4090" t="s">
        <v>10723</v>
      </c>
      <c r="F4090" s="9">
        <f>Table13[[#This Row],[ToMeasure]]-Table13[[#This Row],[FromMeasure]]</f>
        <v>0.32508090000000001</v>
      </c>
      <c r="G4090" s="5" t="s">
        <v>10724</v>
      </c>
      <c r="H4090" s="35">
        <v>0</v>
      </c>
      <c r="I4090" s="56"/>
      <c r="J4090" t="s">
        <v>10725</v>
      </c>
      <c r="K4090" s="58" t="s">
        <v>203</v>
      </c>
      <c r="L4090" s="35">
        <v>0.32508090000000001</v>
      </c>
      <c r="M4090" s="56"/>
      <c r="N4090" t="s">
        <v>10726</v>
      </c>
      <c r="O4090" s="2">
        <v>2831</v>
      </c>
      <c r="P4090" s="2">
        <v>0</v>
      </c>
      <c r="Q4090" s="2">
        <v>2831</v>
      </c>
      <c r="R4090" t="s">
        <v>10727</v>
      </c>
      <c r="S4090">
        <v>9</v>
      </c>
      <c r="T4090" t="s">
        <v>203</v>
      </c>
      <c r="U4090" s="2">
        <v>100</v>
      </c>
      <c r="V4090" s="2">
        <v>137</v>
      </c>
      <c r="W4090" s="8">
        <v>8.3716001412928287E-2</v>
      </c>
      <c r="X4090" s="2">
        <v>3886</v>
      </c>
      <c r="Y4090" s="45"/>
      <c r="AC4090" s="1" t="str">
        <f>IF(Table13[[#This Row],[TCS MP]]&gt;=Table13[[#This Row],[BMP]],IF(Table13[[#This Row],[TCS MP]]&lt;=Table13[[#This Row],[EMP]],"Good","EMP"),"BMP")</f>
        <v>EMP</v>
      </c>
    </row>
    <row r="4091" spans="1:29" ht="24" customHeight="1" x14ac:dyDescent="0.25">
      <c r="A4091" t="s">
        <v>10735</v>
      </c>
      <c r="B4091" t="s">
        <v>21027</v>
      </c>
      <c r="C4091">
        <v>7671</v>
      </c>
      <c r="D4091" t="s">
        <v>17074</v>
      </c>
      <c r="E4091" t="s">
        <v>10736</v>
      </c>
      <c r="F4091" s="9">
        <f>Table13[[#This Row],[ToMeasure]]-Table13[[#This Row],[FromMeasure]]</f>
        <v>0.32258169999999975</v>
      </c>
      <c r="G4091" s="5" t="s">
        <v>5488</v>
      </c>
      <c r="H4091" s="35">
        <v>3.9603795000000002</v>
      </c>
      <c r="I4091" s="56"/>
      <c r="J4091" t="s">
        <v>10240</v>
      </c>
      <c r="K4091" s="58" t="s">
        <v>203</v>
      </c>
      <c r="L4091" s="35">
        <v>4.2829611999999999</v>
      </c>
      <c r="M4091" s="56"/>
      <c r="N4091" t="s">
        <v>10239</v>
      </c>
      <c r="O4091" s="2">
        <v>29502</v>
      </c>
      <c r="P4091" s="2">
        <v>0</v>
      </c>
      <c r="Q4091" s="2">
        <v>29502</v>
      </c>
      <c r="R4091" t="s">
        <v>10241</v>
      </c>
      <c r="S4091">
        <v>9</v>
      </c>
      <c r="T4091" t="s">
        <v>203</v>
      </c>
      <c r="U4091" s="2">
        <v>2719</v>
      </c>
      <c r="V4091" s="2">
        <v>442</v>
      </c>
      <c r="W4091" s="8">
        <v>0.10714527828621788</v>
      </c>
      <c r="X4091" s="2">
        <v>54339</v>
      </c>
      <c r="Y4091" s="45"/>
      <c r="AC4091" s="1" t="str">
        <f>IF(Table13[[#This Row],[TCS MP]]&gt;=Table13[[#This Row],[BMP]],IF(Table13[[#This Row],[TCS MP]]&lt;=Table13[[#This Row],[EMP]],"Good","EMP"),"BMP")</f>
        <v>EMP</v>
      </c>
    </row>
    <row r="4092" spans="1:29" ht="24" customHeight="1" x14ac:dyDescent="0.25">
      <c r="A4092" t="s">
        <v>10737</v>
      </c>
      <c r="B4092" t="s">
        <v>21031</v>
      </c>
      <c r="C4092">
        <v>7682</v>
      </c>
      <c r="D4092" t="s">
        <v>17074</v>
      </c>
      <c r="E4092" t="s">
        <v>10738</v>
      </c>
      <c r="F4092" s="9">
        <f>Table13[[#This Row],[ToMeasure]]-Table13[[#This Row],[FromMeasure]]</f>
        <v>0.24616024000000003</v>
      </c>
      <c r="G4092" s="5" t="s">
        <v>6468</v>
      </c>
      <c r="H4092" s="35">
        <v>3.6513470099999998</v>
      </c>
      <c r="I4092" s="56"/>
      <c r="J4092" t="s">
        <v>10240</v>
      </c>
      <c r="K4092" s="58" t="s">
        <v>203</v>
      </c>
      <c r="L4092" s="35">
        <v>3.8975072499999999</v>
      </c>
      <c r="M4092" s="56"/>
      <c r="N4092" t="s">
        <v>10240</v>
      </c>
      <c r="O4092" s="2">
        <v>4533</v>
      </c>
      <c r="P4092" s="2">
        <v>0</v>
      </c>
      <c r="Q4092" s="2">
        <v>4533</v>
      </c>
      <c r="R4092" t="s">
        <v>10739</v>
      </c>
      <c r="S4092">
        <v>11</v>
      </c>
      <c r="T4092" t="s">
        <v>203</v>
      </c>
      <c r="U4092" s="2">
        <v>417</v>
      </c>
      <c r="V4092" s="2">
        <v>67</v>
      </c>
      <c r="W4092" s="8">
        <v>0.10677255680564747</v>
      </c>
      <c r="X4092" s="2">
        <v>6009</v>
      </c>
      <c r="Y4092" s="45"/>
      <c r="AC4092" s="1" t="str">
        <f>IF(Table13[[#This Row],[TCS MP]]&gt;=Table13[[#This Row],[BMP]],IF(Table13[[#This Row],[TCS MP]]&lt;=Table13[[#This Row],[EMP]],"Good","EMP"),"BMP")</f>
        <v>EMP</v>
      </c>
    </row>
    <row r="4093" spans="1:29" ht="24" customHeight="1" x14ac:dyDescent="0.25">
      <c r="A4093" t="s">
        <v>10741</v>
      </c>
      <c r="B4093" t="s">
        <v>21028</v>
      </c>
      <c r="C4093">
        <v>7672</v>
      </c>
      <c r="D4093" t="s">
        <v>17074</v>
      </c>
      <c r="E4093" t="s">
        <v>3057</v>
      </c>
      <c r="F4093" s="9">
        <f>Table13[[#This Row],[ToMeasure]]-Table13[[#This Row],[FromMeasure]]</f>
        <v>0.66764760000000001</v>
      </c>
      <c r="G4093" s="5" t="s">
        <v>3058</v>
      </c>
      <c r="H4093" s="35">
        <v>3.7659047999999999</v>
      </c>
      <c r="I4093" s="56"/>
      <c r="J4093" t="s">
        <v>3060</v>
      </c>
      <c r="K4093" s="58" t="s">
        <v>203</v>
      </c>
      <c r="L4093" s="35">
        <v>4.4335523999999999</v>
      </c>
      <c r="M4093" s="56"/>
      <c r="N4093" t="s">
        <v>3059</v>
      </c>
      <c r="O4093" s="2">
        <v>31717</v>
      </c>
      <c r="P4093" s="2">
        <v>0</v>
      </c>
      <c r="Q4093" s="2">
        <v>31717</v>
      </c>
      <c r="R4093" t="s">
        <v>10742</v>
      </c>
      <c r="S4093">
        <v>9</v>
      </c>
      <c r="T4093">
        <v>74</v>
      </c>
      <c r="U4093" s="2">
        <v>1563</v>
      </c>
      <c r="V4093" s="2">
        <v>4060</v>
      </c>
      <c r="W4093" s="8">
        <v>0.17728662862187469</v>
      </c>
      <c r="X4093" s="2">
        <v>58418</v>
      </c>
      <c r="Y4093" s="45"/>
      <c r="AC4093" s="1" t="str">
        <f>IF(Table13[[#This Row],[TCS MP]]&gt;=Table13[[#This Row],[BMP]],IF(Table13[[#This Row],[TCS MP]]&lt;=Table13[[#This Row],[EMP]],"Good","EMP"),"BMP")</f>
        <v>EMP</v>
      </c>
    </row>
    <row r="4094" spans="1:29" ht="24" customHeight="1" x14ac:dyDescent="0.25">
      <c r="A4094" t="s">
        <v>14377</v>
      </c>
      <c r="C4094">
        <v>35306</v>
      </c>
      <c r="D4094" t="s">
        <v>17074</v>
      </c>
      <c r="E4094" t="s">
        <v>14378</v>
      </c>
      <c r="F4094" s="9">
        <f>Table13[[#This Row],[ToMeasure]]-Table13[[#This Row],[FromMeasure]]</f>
        <v>2.6356760000000007E-2</v>
      </c>
      <c r="G4094" s="5" t="s">
        <v>203</v>
      </c>
      <c r="H4094" s="35">
        <v>0.1822703</v>
      </c>
      <c r="I4094" s="56"/>
      <c r="J4094" t="s">
        <v>203</v>
      </c>
      <c r="K4094" s="58" t="s">
        <v>203</v>
      </c>
      <c r="L4094" s="35">
        <v>0.20862706</v>
      </c>
      <c r="M4094" s="56"/>
      <c r="N4094" t="s">
        <v>203</v>
      </c>
      <c r="O4094" s="2">
        <v>0</v>
      </c>
      <c r="P4094" s="2">
        <v>10000</v>
      </c>
      <c r="Q4094" s="2">
        <v>10000</v>
      </c>
      <c r="R4094" t="s">
        <v>17056</v>
      </c>
      <c r="S4094">
        <v>9</v>
      </c>
      <c r="T4094" t="s">
        <v>203</v>
      </c>
      <c r="U4094" s="2">
        <v>369</v>
      </c>
      <c r="V4094" s="2">
        <v>307</v>
      </c>
      <c r="W4094" s="8">
        <v>6.7599999999999993E-2</v>
      </c>
      <c r="X4094" s="2">
        <v>16814</v>
      </c>
      <c r="Y4094" s="45"/>
      <c r="AC4094" s="1" t="str">
        <f>IF(Table13[[#This Row],[TCS MP]]&gt;=Table13[[#This Row],[BMP]],IF(Table13[[#This Row],[TCS MP]]&lt;=Table13[[#This Row],[EMP]],"Good","EMP"),"BMP")</f>
        <v>EMP</v>
      </c>
    </row>
    <row r="4095" spans="1:29" ht="24" customHeight="1" x14ac:dyDescent="0.25">
      <c r="A4095" t="s">
        <v>14380</v>
      </c>
      <c r="B4095" t="s">
        <v>20587</v>
      </c>
      <c r="C4095">
        <v>6842</v>
      </c>
      <c r="D4095" t="s">
        <v>17074</v>
      </c>
      <c r="E4095" t="s">
        <v>14381</v>
      </c>
      <c r="F4095" s="9">
        <f>Table13[[#This Row],[ToMeasure]]-Table13[[#This Row],[FromMeasure]]</f>
        <v>0.18474786000000001</v>
      </c>
      <c r="G4095" s="5" t="s">
        <v>14109</v>
      </c>
      <c r="H4095" s="35">
        <v>0</v>
      </c>
      <c r="I4095" s="56"/>
      <c r="J4095" t="s">
        <v>13583</v>
      </c>
      <c r="K4095" s="58" t="s">
        <v>203</v>
      </c>
      <c r="L4095" s="35">
        <v>0.18474786000000001</v>
      </c>
      <c r="M4095" s="56"/>
      <c r="N4095" t="s">
        <v>13584</v>
      </c>
      <c r="O4095" s="2">
        <v>10629</v>
      </c>
      <c r="P4095" s="2">
        <v>0</v>
      </c>
      <c r="Q4095" s="2">
        <v>10629</v>
      </c>
      <c r="R4095" t="s">
        <v>14110</v>
      </c>
      <c r="S4095">
        <v>8</v>
      </c>
      <c r="T4095" t="s">
        <v>203</v>
      </c>
      <c r="U4095" s="2">
        <v>878</v>
      </c>
      <c r="V4095" s="2">
        <v>145</v>
      </c>
      <c r="W4095" s="8">
        <v>9.6246119108100478E-2</v>
      </c>
      <c r="X4095" s="2">
        <v>14089</v>
      </c>
      <c r="Y4095" s="45"/>
      <c r="AC4095" s="1" t="str">
        <f>IF(Table13[[#This Row],[TCS MP]]&gt;=Table13[[#This Row],[BMP]],IF(Table13[[#This Row],[TCS MP]]&lt;=Table13[[#This Row],[EMP]],"Good","EMP"),"BMP")</f>
        <v>EMP</v>
      </c>
    </row>
    <row r="4096" spans="1:29" ht="24" customHeight="1" x14ac:dyDescent="0.25">
      <c r="A4096" t="s">
        <v>15072</v>
      </c>
      <c r="B4096" t="s">
        <v>19266</v>
      </c>
      <c r="C4096">
        <v>4348</v>
      </c>
      <c r="D4096" t="s">
        <v>17074</v>
      </c>
      <c r="E4096" t="s">
        <v>10887</v>
      </c>
      <c r="F4096" s="9">
        <f>Table13[[#This Row],[ToMeasure]]-Table13[[#This Row],[FromMeasure]]</f>
        <v>0.24427693</v>
      </c>
      <c r="G4096" s="5" t="s">
        <v>3309</v>
      </c>
      <c r="H4096" s="35">
        <v>0.15864677999999999</v>
      </c>
      <c r="I4096" s="56"/>
      <c r="J4096" t="s">
        <v>1114</v>
      </c>
      <c r="K4096" s="58" t="s">
        <v>203</v>
      </c>
      <c r="L4096" s="35">
        <v>0.40292370999999999</v>
      </c>
      <c r="M4096" s="56"/>
      <c r="N4096" t="s">
        <v>747</v>
      </c>
      <c r="O4096" s="2">
        <v>7222</v>
      </c>
      <c r="P4096" s="2">
        <v>0</v>
      </c>
      <c r="Q4096" s="2">
        <v>7222</v>
      </c>
      <c r="R4096" t="s">
        <v>3310</v>
      </c>
      <c r="S4096">
        <v>12</v>
      </c>
      <c r="T4096" t="s">
        <v>203</v>
      </c>
      <c r="U4096" s="2">
        <v>664</v>
      </c>
      <c r="V4096" s="2">
        <v>107</v>
      </c>
      <c r="W4096" s="8">
        <v>0.10675713098864581</v>
      </c>
      <c r="X4096" s="2">
        <v>11009</v>
      </c>
      <c r="Y4096" s="45"/>
      <c r="AC4096" s="1" t="str">
        <f>IF(Table13[[#This Row],[TCS MP]]&gt;=Table13[[#This Row],[BMP]],IF(Table13[[#This Row],[TCS MP]]&lt;=Table13[[#This Row],[EMP]],"Good","EMP"),"BMP")</f>
        <v>EMP</v>
      </c>
    </row>
    <row r="4097" spans="1:29" ht="24" customHeight="1" x14ac:dyDescent="0.25">
      <c r="A4097" t="s">
        <v>10886</v>
      </c>
      <c r="B4097" t="s">
        <v>19267</v>
      </c>
      <c r="C4097">
        <v>4348</v>
      </c>
      <c r="D4097" t="s">
        <v>17074</v>
      </c>
      <c r="E4097" t="s">
        <v>10887</v>
      </c>
      <c r="F4097" s="9">
        <f>Table13[[#This Row],[ToMeasure]]-Table13[[#This Row],[FromMeasure]]</f>
        <v>0.10779246000000003</v>
      </c>
      <c r="G4097" s="5" t="s">
        <v>203</v>
      </c>
      <c r="H4097" s="35">
        <v>0.40292370999999999</v>
      </c>
      <c r="I4097" s="56"/>
      <c r="J4097" t="s">
        <v>203</v>
      </c>
      <c r="K4097" s="58" t="s">
        <v>203</v>
      </c>
      <c r="L4097" s="35">
        <v>0.51071617000000002</v>
      </c>
      <c r="M4097" s="56"/>
      <c r="N4097" t="s">
        <v>203</v>
      </c>
      <c r="O4097" s="2">
        <v>12754</v>
      </c>
      <c r="P4097" s="2">
        <v>0</v>
      </c>
      <c r="Q4097" s="2">
        <v>12754</v>
      </c>
      <c r="R4097" t="s">
        <v>10888</v>
      </c>
      <c r="S4097">
        <v>11</v>
      </c>
      <c r="T4097" t="s">
        <v>203</v>
      </c>
      <c r="U4097" s="2" t="s">
        <v>203</v>
      </c>
      <c r="V4097" s="2" t="s">
        <v>203</v>
      </c>
      <c r="W4097" s="8" t="s">
        <v>203</v>
      </c>
      <c r="X4097" s="2">
        <v>19441</v>
      </c>
      <c r="Y4097" s="45"/>
      <c r="AC4097" s="1" t="str">
        <f>IF(Table13[[#This Row],[TCS MP]]&gt;=Table13[[#This Row],[BMP]],IF(Table13[[#This Row],[TCS MP]]&lt;=Table13[[#This Row],[EMP]],"Good","EMP"),"BMP")</f>
        <v>EMP</v>
      </c>
    </row>
    <row r="4098" spans="1:29" ht="24" customHeight="1" x14ac:dyDescent="0.25">
      <c r="A4098" t="s">
        <v>14439</v>
      </c>
      <c r="B4098" t="s">
        <v>19268</v>
      </c>
      <c r="C4098">
        <v>4348</v>
      </c>
      <c r="D4098" t="s">
        <v>17074</v>
      </c>
      <c r="E4098" t="s">
        <v>10887</v>
      </c>
      <c r="F4098" s="9">
        <f>Table13[[#This Row],[ToMeasure]]-Table13[[#This Row],[FromMeasure]]</f>
        <v>0.10042326999999995</v>
      </c>
      <c r="G4098" s="5" t="s">
        <v>203</v>
      </c>
      <c r="H4098" s="35">
        <v>0.51071617000000002</v>
      </c>
      <c r="I4098" s="56"/>
      <c r="J4098" t="s">
        <v>203</v>
      </c>
      <c r="K4098" s="58" t="s">
        <v>203</v>
      </c>
      <c r="L4098" s="35">
        <v>0.61113943999999998</v>
      </c>
      <c r="M4098" s="56"/>
      <c r="N4098" t="s">
        <v>203</v>
      </c>
      <c r="O4098" s="2">
        <v>16370</v>
      </c>
      <c r="P4098" s="2">
        <v>0</v>
      </c>
      <c r="Q4098" s="2">
        <v>16370</v>
      </c>
      <c r="R4098" t="s">
        <v>14440</v>
      </c>
      <c r="S4098">
        <v>11</v>
      </c>
      <c r="T4098" t="s">
        <v>203</v>
      </c>
      <c r="U4098" s="2" t="s">
        <v>203</v>
      </c>
      <c r="V4098" s="2" t="s">
        <v>203</v>
      </c>
      <c r="W4098" s="8" t="s">
        <v>203</v>
      </c>
      <c r="X4098" s="2">
        <v>24953</v>
      </c>
      <c r="Y4098" s="45"/>
      <c r="AC4098" s="1" t="str">
        <f>IF(Table13[[#This Row],[TCS MP]]&gt;=Table13[[#This Row],[BMP]],IF(Table13[[#This Row],[TCS MP]]&lt;=Table13[[#This Row],[EMP]],"Good","EMP"),"BMP")</f>
        <v>EMP</v>
      </c>
    </row>
    <row r="4099" spans="1:29" ht="24" customHeight="1" x14ac:dyDescent="0.25">
      <c r="A4099" t="s">
        <v>14451</v>
      </c>
      <c r="B4099" t="s">
        <v>19268</v>
      </c>
      <c r="C4099">
        <v>4348</v>
      </c>
      <c r="D4099" t="s">
        <v>17074</v>
      </c>
      <c r="E4099" t="s">
        <v>14452</v>
      </c>
      <c r="F4099" s="9">
        <f>Table13[[#This Row],[ToMeasure]]-Table13[[#This Row],[FromMeasure]]</f>
        <v>3.74115E-2</v>
      </c>
      <c r="G4099" s="5" t="s">
        <v>203</v>
      </c>
      <c r="H4099" s="35">
        <v>0</v>
      </c>
      <c r="I4099" s="56"/>
      <c r="J4099" t="s">
        <v>203</v>
      </c>
      <c r="K4099" s="58" t="s">
        <v>203</v>
      </c>
      <c r="L4099" s="35">
        <v>3.74115E-2</v>
      </c>
      <c r="M4099" s="56"/>
      <c r="N4099" t="s">
        <v>203</v>
      </c>
      <c r="O4099" s="2">
        <v>16370</v>
      </c>
      <c r="P4099" s="2">
        <v>0</v>
      </c>
      <c r="Q4099" s="2">
        <v>16370</v>
      </c>
      <c r="R4099" t="s">
        <v>14440</v>
      </c>
      <c r="S4099">
        <v>11</v>
      </c>
      <c r="T4099" t="s">
        <v>203</v>
      </c>
      <c r="U4099" s="2" t="s">
        <v>203</v>
      </c>
      <c r="V4099" s="2" t="s">
        <v>203</v>
      </c>
      <c r="W4099" s="8" t="s">
        <v>203</v>
      </c>
      <c r="X4099" s="2">
        <v>24953</v>
      </c>
      <c r="Y4099" s="45"/>
      <c r="AC4099" s="1" t="str">
        <f>IF(Table13[[#This Row],[TCS MP]]&gt;=Table13[[#This Row],[BMP]],IF(Table13[[#This Row],[TCS MP]]&lt;=Table13[[#This Row],[EMP]],"Good","EMP"),"BMP")</f>
        <v>EMP</v>
      </c>
    </row>
    <row r="4100" spans="1:29" ht="24" customHeight="1" x14ac:dyDescent="0.25">
      <c r="A4100" t="s">
        <v>15103</v>
      </c>
      <c r="B4100" t="s">
        <v>19275</v>
      </c>
      <c r="C4100">
        <v>4354</v>
      </c>
      <c r="D4100" t="s">
        <v>17074</v>
      </c>
      <c r="E4100" t="s">
        <v>15104</v>
      </c>
      <c r="F4100" s="9">
        <f>Table13[[#This Row],[ToMeasure]]-Table13[[#This Row],[FromMeasure]]</f>
        <v>0.12416369999999688</v>
      </c>
      <c r="G4100" s="5" t="s">
        <v>10959</v>
      </c>
      <c r="H4100" s="35">
        <v>47.724660440000001</v>
      </c>
      <c r="I4100" s="56"/>
      <c r="J4100" t="s">
        <v>15105</v>
      </c>
      <c r="K4100" s="58" t="s">
        <v>203</v>
      </c>
      <c r="L4100" s="35">
        <v>47.848824139999998</v>
      </c>
      <c r="M4100" s="56"/>
      <c r="N4100" t="s">
        <v>15106</v>
      </c>
      <c r="O4100" s="2">
        <v>13810</v>
      </c>
      <c r="P4100" s="2">
        <v>17297</v>
      </c>
      <c r="Q4100" s="2">
        <v>31107</v>
      </c>
      <c r="R4100" t="s">
        <v>15107</v>
      </c>
      <c r="S4100">
        <v>10</v>
      </c>
      <c r="T4100" t="s">
        <v>203</v>
      </c>
      <c r="U4100" s="2" t="s">
        <v>203</v>
      </c>
      <c r="V4100" s="2" t="s">
        <v>203</v>
      </c>
      <c r="W4100" s="8" t="s">
        <v>203</v>
      </c>
      <c r="X4100" s="2">
        <v>47016</v>
      </c>
      <c r="Y4100" s="45"/>
      <c r="AC4100" s="1" t="str">
        <f>IF(Table13[[#This Row],[TCS MP]]&gt;=Table13[[#This Row],[BMP]],IF(Table13[[#This Row],[TCS MP]]&lt;=Table13[[#This Row],[EMP]],"Good","EMP"),"BMP")</f>
        <v>EMP</v>
      </c>
    </row>
    <row r="4101" spans="1:29" ht="24" customHeight="1" x14ac:dyDescent="0.25">
      <c r="A4101" t="s">
        <v>10958</v>
      </c>
      <c r="B4101" t="s">
        <v>20017</v>
      </c>
      <c r="C4101">
        <v>5574</v>
      </c>
      <c r="D4101" t="s">
        <v>17074</v>
      </c>
      <c r="E4101" t="s">
        <v>10954</v>
      </c>
      <c r="F4101" s="9">
        <f>Table13[[#This Row],[ToMeasure]]-Table13[[#This Row],[FromMeasure]]</f>
        <v>3.5784200000000155E-2</v>
      </c>
      <c r="G4101" s="5" t="s">
        <v>10959</v>
      </c>
      <c r="H4101" s="35">
        <v>13.2352936</v>
      </c>
      <c r="I4101" s="56"/>
      <c r="J4101" t="s">
        <v>8007</v>
      </c>
      <c r="K4101" s="58" t="s">
        <v>203</v>
      </c>
      <c r="L4101" s="35">
        <v>13.2710778</v>
      </c>
      <c r="M4101" s="56"/>
      <c r="N4101" t="s">
        <v>4429</v>
      </c>
      <c r="O4101" s="2">
        <v>12187</v>
      </c>
      <c r="P4101" s="2">
        <v>10969</v>
      </c>
      <c r="Q4101" s="2">
        <v>23156</v>
      </c>
      <c r="R4101" t="s">
        <v>10960</v>
      </c>
      <c r="S4101">
        <v>10</v>
      </c>
      <c r="T4101">
        <v>55</v>
      </c>
      <c r="U4101" s="2" t="s">
        <v>203</v>
      </c>
      <c r="V4101" s="2" t="s">
        <v>203</v>
      </c>
      <c r="W4101" s="8" t="s">
        <v>203</v>
      </c>
      <c r="X4101" s="2">
        <v>35298</v>
      </c>
      <c r="Y4101" s="45"/>
      <c r="AC4101" s="1" t="str">
        <f>IF(Table13[[#This Row],[TCS MP]]&gt;=Table13[[#This Row],[BMP]],IF(Table13[[#This Row],[TCS MP]]&lt;=Table13[[#This Row],[EMP]],"Good","EMP"),"BMP")</f>
        <v>EMP</v>
      </c>
    </row>
    <row r="4102" spans="1:29" ht="24" customHeight="1" x14ac:dyDescent="0.25">
      <c r="A4102" t="s">
        <v>14472</v>
      </c>
      <c r="B4102" t="s">
        <v>20017</v>
      </c>
      <c r="C4102">
        <v>5574</v>
      </c>
      <c r="D4102" t="s">
        <v>17074</v>
      </c>
      <c r="E4102" t="s">
        <v>14473</v>
      </c>
      <c r="F4102" s="9">
        <f>Table13[[#This Row],[ToMeasure]]-Table13[[#This Row],[FromMeasure]]</f>
        <v>4.9928749999999411E-2</v>
      </c>
      <c r="G4102" s="5" t="s">
        <v>10959</v>
      </c>
      <c r="H4102" s="35">
        <v>7.6981397200000004</v>
      </c>
      <c r="I4102" s="56"/>
      <c r="J4102" t="s">
        <v>8007</v>
      </c>
      <c r="K4102" s="58" t="s">
        <v>203</v>
      </c>
      <c r="L4102" s="35">
        <v>7.7480684699999998</v>
      </c>
      <c r="M4102" s="56"/>
      <c r="N4102" t="s">
        <v>4429</v>
      </c>
      <c r="O4102" s="2">
        <v>12187</v>
      </c>
      <c r="P4102" s="2">
        <v>10969</v>
      </c>
      <c r="Q4102" s="2">
        <v>23156</v>
      </c>
      <c r="R4102" t="s">
        <v>10960</v>
      </c>
      <c r="S4102">
        <v>10</v>
      </c>
      <c r="T4102">
        <v>55</v>
      </c>
      <c r="U4102" s="2" t="s">
        <v>203</v>
      </c>
      <c r="V4102" s="2" t="s">
        <v>203</v>
      </c>
      <c r="W4102" s="8" t="s">
        <v>203</v>
      </c>
      <c r="X4102" s="2">
        <v>35298</v>
      </c>
      <c r="Y4102" s="45"/>
      <c r="AC4102" s="1" t="str">
        <f>IF(Table13[[#This Row],[TCS MP]]&gt;=Table13[[#This Row],[BMP]],IF(Table13[[#This Row],[TCS MP]]&lt;=Table13[[#This Row],[EMP]],"Good","EMP"),"BMP")</f>
        <v>EMP</v>
      </c>
    </row>
    <row r="4103" spans="1:29" ht="24" customHeight="1" x14ac:dyDescent="0.25">
      <c r="A4103" t="s">
        <v>6976</v>
      </c>
      <c r="B4103" t="s">
        <v>18707</v>
      </c>
      <c r="C4103">
        <v>3264</v>
      </c>
      <c r="D4103" t="s">
        <v>17075</v>
      </c>
      <c r="E4103" t="s">
        <v>278</v>
      </c>
      <c r="F4103" s="9">
        <f>Table13[[#This Row],[ToMeasure]]-Table13[[#This Row],[FromMeasure]]</f>
        <v>6.4094619999999991E-2</v>
      </c>
      <c r="G4103" s="5" t="s">
        <v>6977</v>
      </c>
      <c r="H4103" s="35">
        <v>0.31647226000000001</v>
      </c>
      <c r="I4103" s="56"/>
      <c r="J4103" t="s">
        <v>6978</v>
      </c>
      <c r="K4103" s="58" t="s">
        <v>203</v>
      </c>
      <c r="L4103" s="35">
        <v>0.38056688</v>
      </c>
      <c r="M4103" s="56"/>
      <c r="N4103" t="s">
        <v>3208</v>
      </c>
      <c r="O4103" s="2">
        <v>11</v>
      </c>
      <c r="P4103" s="2">
        <v>13</v>
      </c>
      <c r="Q4103" s="2">
        <v>24</v>
      </c>
      <c r="R4103" t="s">
        <v>6979</v>
      </c>
      <c r="S4103">
        <v>26</v>
      </c>
      <c r="T4103">
        <v>50</v>
      </c>
      <c r="U4103" s="2">
        <v>4</v>
      </c>
      <c r="V4103" s="2">
        <v>2</v>
      </c>
      <c r="W4103" s="8">
        <v>0.25</v>
      </c>
      <c r="X4103" s="2">
        <v>41</v>
      </c>
      <c r="Y4103" s="45"/>
      <c r="AC4103" s="1" t="str">
        <f>IF(Table13[[#This Row],[TCS MP]]&gt;=Table13[[#This Row],[BMP]],IF(Table13[[#This Row],[TCS MP]]&lt;=Table13[[#This Row],[EMP]],"Good","EMP"),"BMP")</f>
        <v>EMP</v>
      </c>
    </row>
    <row r="4104" spans="1:29" ht="24" customHeight="1" x14ac:dyDescent="0.25">
      <c r="A4104" t="s">
        <v>7061</v>
      </c>
      <c r="B4104" t="s">
        <v>18749</v>
      </c>
      <c r="C4104">
        <v>3364</v>
      </c>
      <c r="D4104" t="s">
        <v>17075</v>
      </c>
      <c r="E4104" t="s">
        <v>7062</v>
      </c>
      <c r="F4104" s="9">
        <f>Table13[[#This Row],[ToMeasure]]-Table13[[#This Row],[FromMeasure]]</f>
        <v>2.4121400000000001E-2</v>
      </c>
      <c r="G4104" s="5" t="s">
        <v>287</v>
      </c>
      <c r="H4104" s="35">
        <v>3.5464799999999998E-2</v>
      </c>
      <c r="I4104" s="56"/>
      <c r="J4104" t="s">
        <v>3294</v>
      </c>
      <c r="K4104" s="58" t="s">
        <v>203</v>
      </c>
      <c r="L4104" s="35">
        <v>5.9586199999999999E-2</v>
      </c>
      <c r="M4104" s="56"/>
      <c r="N4104" t="s">
        <v>3317</v>
      </c>
      <c r="O4104" s="2">
        <v>6923</v>
      </c>
      <c r="P4104" s="2">
        <v>0</v>
      </c>
      <c r="Q4104" s="2">
        <v>6923</v>
      </c>
      <c r="R4104" t="s">
        <v>7063</v>
      </c>
      <c r="S4104">
        <v>8</v>
      </c>
      <c r="T4104" t="s">
        <v>203</v>
      </c>
      <c r="U4104" s="2">
        <v>323</v>
      </c>
      <c r="V4104" s="2">
        <v>997</v>
      </c>
      <c r="W4104" s="8">
        <v>0.19066878520872454</v>
      </c>
      <c r="X4104" s="2">
        <v>10943</v>
      </c>
      <c r="Y4104" s="45"/>
      <c r="AC4104" s="1" t="str">
        <f>IF(Table13[[#This Row],[TCS MP]]&gt;=Table13[[#This Row],[BMP]],IF(Table13[[#This Row],[TCS MP]]&lt;=Table13[[#This Row],[EMP]],"Good","EMP"),"BMP")</f>
        <v>EMP</v>
      </c>
    </row>
    <row r="4105" spans="1:29" ht="24" customHeight="1" x14ac:dyDescent="0.25">
      <c r="A4105" t="s">
        <v>7600</v>
      </c>
      <c r="B4105" t="s">
        <v>18999</v>
      </c>
      <c r="C4105">
        <v>3910</v>
      </c>
      <c r="D4105" t="s">
        <v>17075</v>
      </c>
      <c r="E4105" t="s">
        <v>537</v>
      </c>
      <c r="F4105" s="9">
        <f>Table13[[#This Row],[ToMeasure]]-Table13[[#This Row],[FromMeasure]]</f>
        <v>0.28031349999999999</v>
      </c>
      <c r="G4105" s="5" t="s">
        <v>535</v>
      </c>
      <c r="H4105" s="35">
        <v>0</v>
      </c>
      <c r="I4105" s="56"/>
      <c r="J4105" t="s">
        <v>156</v>
      </c>
      <c r="K4105" s="58" t="s">
        <v>203</v>
      </c>
      <c r="L4105" s="35">
        <v>0.28031349999999999</v>
      </c>
      <c r="M4105" s="56"/>
      <c r="N4105" t="s">
        <v>3070</v>
      </c>
      <c r="O4105" s="2">
        <v>14614</v>
      </c>
      <c r="P4105" s="2">
        <v>0</v>
      </c>
      <c r="Q4105" s="2">
        <v>14614</v>
      </c>
      <c r="R4105" t="s">
        <v>7601</v>
      </c>
      <c r="S4105">
        <v>11</v>
      </c>
      <c r="T4105" t="s">
        <v>203</v>
      </c>
      <c r="U4105" s="2">
        <v>515</v>
      </c>
      <c r="V4105" s="2">
        <v>688</v>
      </c>
      <c r="W4105" s="8">
        <v>8.2318324893937325E-2</v>
      </c>
      <c r="X4105" s="2">
        <v>20060</v>
      </c>
      <c r="Y4105" s="45"/>
      <c r="AC4105" s="1" t="str">
        <f>IF(Table13[[#This Row],[TCS MP]]&gt;=Table13[[#This Row],[BMP]],IF(Table13[[#This Row],[TCS MP]]&lt;=Table13[[#This Row],[EMP]],"Good","EMP"),"BMP")</f>
        <v>EMP</v>
      </c>
    </row>
    <row r="4106" spans="1:29" ht="24" customHeight="1" x14ac:dyDescent="0.25">
      <c r="A4106" t="s">
        <v>3649</v>
      </c>
      <c r="B4106" t="s">
        <v>19120</v>
      </c>
      <c r="C4106">
        <v>4184</v>
      </c>
      <c r="D4106" t="s">
        <v>17075</v>
      </c>
      <c r="E4106" t="s">
        <v>327</v>
      </c>
      <c r="F4106" s="9">
        <f>Table13[[#This Row],[ToMeasure]]-Table13[[#This Row],[FromMeasure]]</f>
        <v>1.3861210000000013E-2</v>
      </c>
      <c r="G4106" s="5" t="s">
        <v>3650</v>
      </c>
      <c r="H4106" s="35">
        <v>0.28883236000000001</v>
      </c>
      <c r="I4106" s="56"/>
      <c r="J4106" t="s">
        <v>3651</v>
      </c>
      <c r="K4106" s="58" t="s">
        <v>203</v>
      </c>
      <c r="L4106" s="35">
        <v>0.30269357000000002</v>
      </c>
      <c r="M4106" s="56"/>
      <c r="N4106" t="s">
        <v>3652</v>
      </c>
      <c r="O4106" s="2">
        <v>1531</v>
      </c>
      <c r="P4106" s="2">
        <v>0</v>
      </c>
      <c r="Q4106" s="2">
        <v>1531</v>
      </c>
      <c r="R4106" t="s">
        <v>3653</v>
      </c>
      <c r="S4106">
        <v>14</v>
      </c>
      <c r="T4106" t="s">
        <v>203</v>
      </c>
      <c r="U4106" s="2">
        <v>40</v>
      </c>
      <c r="V4106" s="2">
        <v>153</v>
      </c>
      <c r="W4106" s="8">
        <v>0.12606139777922926</v>
      </c>
      <c r="X4106" s="2">
        <v>3982</v>
      </c>
      <c r="Y4106" s="45"/>
      <c r="AC4106" s="1" t="str">
        <f>IF(Table13[[#This Row],[TCS MP]]&gt;=Table13[[#This Row],[BMP]],IF(Table13[[#This Row],[TCS MP]]&lt;=Table13[[#This Row],[EMP]],"Good","EMP"),"BMP")</f>
        <v>EMP</v>
      </c>
    </row>
    <row r="4107" spans="1:29" ht="24" customHeight="1" x14ac:dyDescent="0.25">
      <c r="A4107" t="s">
        <v>11766</v>
      </c>
      <c r="B4107" t="s">
        <v>19504</v>
      </c>
      <c r="C4107">
        <v>4754</v>
      </c>
      <c r="D4107" t="s">
        <v>17075</v>
      </c>
      <c r="E4107" t="s">
        <v>569</v>
      </c>
      <c r="F4107" s="9">
        <f>Table13[[#This Row],[ToMeasure]]-Table13[[#This Row],[FromMeasure]]</f>
        <v>7.3212170000000021E-2</v>
      </c>
      <c r="G4107" s="5" t="s">
        <v>11767</v>
      </c>
      <c r="H4107" s="35">
        <v>0.18881092999999999</v>
      </c>
      <c r="I4107" s="56"/>
      <c r="J4107" t="s">
        <v>3915</v>
      </c>
      <c r="K4107" s="58" t="s">
        <v>203</v>
      </c>
      <c r="L4107" s="35">
        <v>0.26202310000000001</v>
      </c>
      <c r="M4107" s="56"/>
      <c r="N4107" t="s">
        <v>3910</v>
      </c>
      <c r="O4107" s="2">
        <v>29</v>
      </c>
      <c r="P4107" s="2">
        <v>42</v>
      </c>
      <c r="Q4107" s="2">
        <v>71</v>
      </c>
      <c r="R4107" t="s">
        <v>11768</v>
      </c>
      <c r="S4107">
        <v>14</v>
      </c>
      <c r="T4107" t="s">
        <v>203</v>
      </c>
      <c r="U4107" s="2">
        <v>10</v>
      </c>
      <c r="V4107" s="2">
        <v>32</v>
      </c>
      <c r="W4107" s="8">
        <v>0.59154929577464788</v>
      </c>
      <c r="X4107" s="2">
        <v>110</v>
      </c>
      <c r="Y4107" s="45"/>
      <c r="AC4107" s="1" t="str">
        <f>IF(Table13[[#This Row],[TCS MP]]&gt;=Table13[[#This Row],[BMP]],IF(Table13[[#This Row],[TCS MP]]&lt;=Table13[[#This Row],[EMP]],"Good","EMP"),"BMP")</f>
        <v>EMP</v>
      </c>
    </row>
    <row r="4108" spans="1:29" ht="24" customHeight="1" x14ac:dyDescent="0.25">
      <c r="A4108" t="s">
        <v>11775</v>
      </c>
      <c r="B4108" t="s">
        <v>19509</v>
      </c>
      <c r="C4108">
        <v>4764</v>
      </c>
      <c r="D4108" t="s">
        <v>17075</v>
      </c>
      <c r="E4108" t="s">
        <v>571</v>
      </c>
      <c r="F4108" s="9">
        <f>Table13[[#This Row],[ToMeasure]]-Table13[[#This Row],[FromMeasure]]</f>
        <v>0.31761911999999998</v>
      </c>
      <c r="G4108" s="5" t="s">
        <v>11776</v>
      </c>
      <c r="H4108" s="35">
        <v>0</v>
      </c>
      <c r="I4108" s="56"/>
      <c r="J4108" t="s">
        <v>11777</v>
      </c>
      <c r="K4108" s="58" t="s">
        <v>203</v>
      </c>
      <c r="L4108" s="35">
        <v>0.31761911999999998</v>
      </c>
      <c r="M4108" s="56"/>
      <c r="N4108" t="s">
        <v>3926</v>
      </c>
      <c r="O4108" s="2">
        <v>228</v>
      </c>
      <c r="P4108" s="2">
        <v>522</v>
      </c>
      <c r="Q4108" s="2">
        <v>750</v>
      </c>
      <c r="R4108" t="s">
        <v>11778</v>
      </c>
      <c r="S4108">
        <v>11</v>
      </c>
      <c r="T4108">
        <v>60</v>
      </c>
      <c r="U4108" s="2">
        <v>38</v>
      </c>
      <c r="V4108" s="2">
        <v>122</v>
      </c>
      <c r="W4108" s="8">
        <v>0.21333333333333335</v>
      </c>
      <c r="X4108" s="2">
        <v>1160</v>
      </c>
      <c r="Y4108" s="45"/>
      <c r="AC4108" s="1" t="str">
        <f>IF(Table13[[#This Row],[TCS MP]]&gt;=Table13[[#This Row],[BMP]],IF(Table13[[#This Row],[TCS MP]]&lt;=Table13[[#This Row],[EMP]],"Good","EMP"),"BMP")</f>
        <v>EMP</v>
      </c>
    </row>
    <row r="4109" spans="1:29" ht="24" customHeight="1" x14ac:dyDescent="0.25">
      <c r="A4109" t="s">
        <v>8447</v>
      </c>
      <c r="B4109" t="s">
        <v>19815</v>
      </c>
      <c r="C4109">
        <v>5209</v>
      </c>
      <c r="D4109" t="s">
        <v>17075</v>
      </c>
      <c r="E4109" t="s">
        <v>8448</v>
      </c>
      <c r="F4109" s="9">
        <f>Table13[[#This Row],[ToMeasure]]-Table13[[#This Row],[FromMeasure]]</f>
        <v>4.7235100000000002E-2</v>
      </c>
      <c r="G4109" s="5" t="s">
        <v>5049</v>
      </c>
      <c r="H4109" s="35">
        <v>0.1757909</v>
      </c>
      <c r="I4109" s="56"/>
      <c r="J4109" t="s">
        <v>5052</v>
      </c>
      <c r="K4109" s="58" t="s">
        <v>203</v>
      </c>
      <c r="L4109" s="35">
        <v>0.223026</v>
      </c>
      <c r="M4109" s="56"/>
      <c r="N4109" t="s">
        <v>8449</v>
      </c>
      <c r="O4109" s="2">
        <v>3926</v>
      </c>
      <c r="P4109" s="2">
        <v>4438</v>
      </c>
      <c r="Q4109" s="2">
        <v>8364</v>
      </c>
      <c r="R4109" t="s">
        <v>17012</v>
      </c>
      <c r="S4109" t="s">
        <v>203</v>
      </c>
      <c r="T4109" t="s">
        <v>203</v>
      </c>
      <c r="U4109" s="2" t="s">
        <v>203</v>
      </c>
      <c r="V4109" s="2" t="s">
        <v>203</v>
      </c>
      <c r="W4109" s="8" t="s">
        <v>203</v>
      </c>
      <c r="X4109" s="2">
        <v>13854</v>
      </c>
      <c r="Y4109" s="45"/>
      <c r="AC4109" s="1" t="str">
        <f>IF(Table13[[#This Row],[TCS MP]]&gt;=Table13[[#This Row],[BMP]],IF(Table13[[#This Row],[TCS MP]]&lt;=Table13[[#This Row],[EMP]],"Good","EMP"),"BMP")</f>
        <v>EMP</v>
      </c>
    </row>
    <row r="4110" spans="1:29" ht="24" customHeight="1" x14ac:dyDescent="0.25">
      <c r="A4110" t="s">
        <v>12016</v>
      </c>
      <c r="C4110" t="s">
        <v>203</v>
      </c>
      <c r="D4110" t="s">
        <v>17075</v>
      </c>
      <c r="E4110" t="s">
        <v>12017</v>
      </c>
      <c r="F4110" s="9">
        <f>Table13[[#This Row],[ToMeasure]]-Table13[[#This Row],[FromMeasure]]</f>
        <v>0.82122589999999995</v>
      </c>
      <c r="G4110" s="5" t="s">
        <v>203</v>
      </c>
      <c r="H4110" s="35">
        <v>0</v>
      </c>
      <c r="I4110" s="56"/>
      <c r="J4110" t="s">
        <v>203</v>
      </c>
      <c r="K4110" s="58" t="s">
        <v>203</v>
      </c>
      <c r="L4110" s="35">
        <v>0.82122589999999995</v>
      </c>
      <c r="M4110" s="56"/>
      <c r="N4110" t="s">
        <v>203</v>
      </c>
      <c r="O4110" s="2" t="s">
        <v>203</v>
      </c>
      <c r="P4110" s="2" t="s">
        <v>203</v>
      </c>
      <c r="Q4110" s="2">
        <v>5000</v>
      </c>
      <c r="R4110" t="s">
        <v>17072</v>
      </c>
      <c r="S4110" t="s">
        <v>203</v>
      </c>
      <c r="T4110" t="s">
        <v>203</v>
      </c>
      <c r="U4110" s="2" t="s">
        <v>203</v>
      </c>
      <c r="V4110" s="2" t="s">
        <v>203</v>
      </c>
      <c r="W4110" s="8" t="s">
        <v>203</v>
      </c>
      <c r="X4110" s="2">
        <v>7350</v>
      </c>
      <c r="Y4110" s="45"/>
      <c r="AC4110" s="1" t="str">
        <f>IF(Table13[[#This Row],[TCS MP]]&gt;=Table13[[#This Row],[BMP]],IF(Table13[[#This Row],[TCS MP]]&lt;=Table13[[#This Row],[EMP]],"Good","EMP"),"BMP")</f>
        <v>EMP</v>
      </c>
    </row>
    <row r="4111" spans="1:29" ht="24" customHeight="1" x14ac:dyDescent="0.25">
      <c r="A4111" t="s">
        <v>12018</v>
      </c>
      <c r="C4111" t="s">
        <v>203</v>
      </c>
      <c r="D4111" t="s">
        <v>17075</v>
      </c>
      <c r="E4111" t="s">
        <v>12019</v>
      </c>
      <c r="F4111" s="9">
        <f>Table13[[#This Row],[ToMeasure]]-Table13[[#This Row],[FromMeasure]]</f>
        <v>0.91739660000000001</v>
      </c>
      <c r="G4111" s="5" t="s">
        <v>203</v>
      </c>
      <c r="H4111" s="35">
        <v>0</v>
      </c>
      <c r="I4111" s="56"/>
      <c r="J4111" t="s">
        <v>203</v>
      </c>
      <c r="K4111" s="58" t="s">
        <v>203</v>
      </c>
      <c r="L4111" s="35">
        <v>0.91739660000000001</v>
      </c>
      <c r="M4111" s="56"/>
      <c r="N4111" t="s">
        <v>203</v>
      </c>
      <c r="O4111" s="2" t="s">
        <v>203</v>
      </c>
      <c r="P4111" s="2" t="s">
        <v>203</v>
      </c>
      <c r="Q4111" s="2">
        <v>5000</v>
      </c>
      <c r="R4111" t="s">
        <v>17072</v>
      </c>
      <c r="S4111" t="s">
        <v>203</v>
      </c>
      <c r="T4111" t="s">
        <v>203</v>
      </c>
      <c r="U4111" s="2" t="s">
        <v>203</v>
      </c>
      <c r="V4111" s="2" t="s">
        <v>203</v>
      </c>
      <c r="W4111" s="8" t="s">
        <v>203</v>
      </c>
      <c r="X4111" s="2">
        <v>7332</v>
      </c>
      <c r="Y4111" s="45"/>
      <c r="AC4111" s="1" t="str">
        <f>IF(Table13[[#This Row],[TCS MP]]&gt;=Table13[[#This Row],[BMP]],IF(Table13[[#This Row],[TCS MP]]&lt;=Table13[[#This Row],[EMP]],"Good","EMP"),"BMP")</f>
        <v>EMP</v>
      </c>
    </row>
    <row r="4112" spans="1:29" ht="24" customHeight="1" x14ac:dyDescent="0.25">
      <c r="A4112" t="s">
        <v>12066</v>
      </c>
      <c r="B4112" t="s">
        <v>20034</v>
      </c>
      <c r="C4112">
        <v>5604</v>
      </c>
      <c r="D4112" t="s">
        <v>17075</v>
      </c>
      <c r="E4112" t="s">
        <v>737</v>
      </c>
      <c r="F4112" s="9">
        <f>Table13[[#This Row],[ToMeasure]]-Table13[[#This Row],[FromMeasure]]</f>
        <v>0.13298631</v>
      </c>
      <c r="G4112" s="5" t="s">
        <v>12067</v>
      </c>
      <c r="H4112" s="35">
        <v>0</v>
      </c>
      <c r="I4112" s="56"/>
      <c r="J4112" t="s">
        <v>12068</v>
      </c>
      <c r="K4112" s="58" t="s">
        <v>203</v>
      </c>
      <c r="L4112" s="35">
        <v>0.13298631</v>
      </c>
      <c r="M4112" s="56"/>
      <c r="N4112" t="s">
        <v>12069</v>
      </c>
      <c r="O4112" s="2">
        <v>41</v>
      </c>
      <c r="P4112" s="2">
        <v>26</v>
      </c>
      <c r="Q4112" s="2">
        <v>67</v>
      </c>
      <c r="R4112" t="s">
        <v>12070</v>
      </c>
      <c r="S4112">
        <v>40</v>
      </c>
      <c r="T4112">
        <v>60</v>
      </c>
      <c r="U4112" s="2">
        <v>5</v>
      </c>
      <c r="V4112" s="2">
        <v>1</v>
      </c>
      <c r="W4112" s="8">
        <v>8.9552238805970144E-2</v>
      </c>
      <c r="X4112" s="2">
        <v>95</v>
      </c>
      <c r="Y4112" s="45"/>
      <c r="AC4112" s="1" t="str">
        <f>IF(Table13[[#This Row],[TCS MP]]&gt;=Table13[[#This Row],[BMP]],IF(Table13[[#This Row],[TCS MP]]&lt;=Table13[[#This Row],[EMP]],"Good","EMP"),"BMP")</f>
        <v>EMP</v>
      </c>
    </row>
    <row r="4113" spans="1:29" ht="24" customHeight="1" x14ac:dyDescent="0.25">
      <c r="A4113" t="s">
        <v>12113</v>
      </c>
      <c r="B4113" t="s">
        <v>20065</v>
      </c>
      <c r="C4113">
        <v>5664</v>
      </c>
      <c r="D4113" t="s">
        <v>17075</v>
      </c>
      <c r="E4113" t="s">
        <v>755</v>
      </c>
      <c r="F4113" s="9">
        <f>Table13[[#This Row],[ToMeasure]]-Table13[[#This Row],[FromMeasure]]</f>
        <v>7.9050960000000003E-2</v>
      </c>
      <c r="G4113" s="5" t="s">
        <v>12114</v>
      </c>
      <c r="H4113" s="35">
        <v>0</v>
      </c>
      <c r="I4113" s="56"/>
      <c r="J4113" t="s">
        <v>12115</v>
      </c>
      <c r="K4113" s="58" t="s">
        <v>203</v>
      </c>
      <c r="L4113" s="35">
        <v>7.9050960000000003E-2</v>
      </c>
      <c r="M4113" s="56"/>
      <c r="N4113" t="s">
        <v>4483</v>
      </c>
      <c r="O4113" s="2">
        <v>52</v>
      </c>
      <c r="P4113" s="2">
        <v>71</v>
      </c>
      <c r="Q4113" s="2">
        <v>123</v>
      </c>
      <c r="R4113" t="s">
        <v>12117</v>
      </c>
      <c r="S4113">
        <v>13</v>
      </c>
      <c r="T4113">
        <v>75</v>
      </c>
      <c r="U4113" s="2">
        <v>5</v>
      </c>
      <c r="V4113" s="2">
        <v>19</v>
      </c>
      <c r="W4113" s="8">
        <v>0.1951219512195122</v>
      </c>
      <c r="X4113" s="2">
        <v>190</v>
      </c>
      <c r="Y4113" s="45"/>
      <c r="AC4113" s="1" t="str">
        <f>IF(Table13[[#This Row],[TCS MP]]&gt;=Table13[[#This Row],[BMP]],IF(Table13[[#This Row],[TCS MP]]&lt;=Table13[[#This Row],[EMP]],"Good","EMP"),"BMP")</f>
        <v>EMP</v>
      </c>
    </row>
    <row r="4114" spans="1:29" ht="24" customHeight="1" x14ac:dyDescent="0.25">
      <c r="A4114" t="s">
        <v>8187</v>
      </c>
      <c r="B4114" t="s">
        <v>20162</v>
      </c>
      <c r="C4114">
        <v>5874</v>
      </c>
      <c r="D4114" t="s">
        <v>17075</v>
      </c>
      <c r="E4114" t="s">
        <v>800</v>
      </c>
      <c r="F4114" s="9">
        <f>Table13[[#This Row],[ToMeasure]]-Table13[[#This Row],[FromMeasure]]</f>
        <v>2.0651100000000006E-2</v>
      </c>
      <c r="G4114" s="5" t="s">
        <v>8188</v>
      </c>
      <c r="H4114" s="35">
        <v>0.13985238999999999</v>
      </c>
      <c r="I4114" s="56"/>
      <c r="J4114" t="s">
        <v>632</v>
      </c>
      <c r="K4114" s="58" t="s">
        <v>203</v>
      </c>
      <c r="L4114" s="35">
        <v>0.16050349</v>
      </c>
      <c r="M4114" s="56"/>
      <c r="N4114" t="s">
        <v>4488</v>
      </c>
      <c r="O4114" s="2">
        <v>27</v>
      </c>
      <c r="P4114" s="2">
        <v>208</v>
      </c>
      <c r="Q4114" s="2">
        <v>235</v>
      </c>
      <c r="R4114" t="s">
        <v>8189</v>
      </c>
      <c r="S4114">
        <v>16</v>
      </c>
      <c r="T4114" t="s">
        <v>203</v>
      </c>
      <c r="U4114" s="2">
        <v>5</v>
      </c>
      <c r="V4114" s="2">
        <v>3</v>
      </c>
      <c r="W4114" s="8">
        <v>3.4042553191489362E-2</v>
      </c>
      <c r="X4114" s="2">
        <v>379</v>
      </c>
      <c r="Y4114" s="45"/>
      <c r="AC4114" s="1" t="str">
        <f>IF(Table13[[#This Row],[TCS MP]]&gt;=Table13[[#This Row],[BMP]],IF(Table13[[#This Row],[TCS MP]]&lt;=Table13[[#This Row],[EMP]],"Good","EMP"),"BMP")</f>
        <v>EMP</v>
      </c>
    </row>
    <row r="4115" spans="1:29" ht="24" customHeight="1" x14ac:dyDescent="0.25">
      <c r="A4115" t="s">
        <v>12386</v>
      </c>
      <c r="B4115" t="s">
        <v>20429</v>
      </c>
      <c r="C4115">
        <v>6484</v>
      </c>
      <c r="D4115" t="s">
        <v>17075</v>
      </c>
      <c r="E4115" t="s">
        <v>12387</v>
      </c>
      <c r="F4115" s="9">
        <f>Table13[[#This Row],[ToMeasure]]-Table13[[#This Row],[FromMeasure]]</f>
        <v>2.4127179999999998E-2</v>
      </c>
      <c r="G4115" s="5" t="s">
        <v>12388</v>
      </c>
      <c r="H4115" s="35">
        <v>9.5016379999999998E-2</v>
      </c>
      <c r="I4115" s="56"/>
      <c r="J4115" t="s">
        <v>8783</v>
      </c>
      <c r="K4115" s="58" t="s">
        <v>203</v>
      </c>
      <c r="L4115" s="35">
        <v>0.11914356</v>
      </c>
      <c r="M4115" s="56"/>
      <c r="N4115" t="s">
        <v>4653</v>
      </c>
      <c r="O4115" s="2">
        <v>168</v>
      </c>
      <c r="P4115" s="2">
        <v>216</v>
      </c>
      <c r="Q4115" s="2">
        <v>384</v>
      </c>
      <c r="R4115" t="s">
        <v>12389</v>
      </c>
      <c r="S4115">
        <v>12</v>
      </c>
      <c r="T4115">
        <v>52</v>
      </c>
      <c r="U4115" s="2">
        <v>44</v>
      </c>
      <c r="V4115" s="2">
        <v>22</v>
      </c>
      <c r="W4115" s="8">
        <v>0.171875</v>
      </c>
      <c r="X4115" s="2">
        <v>654</v>
      </c>
      <c r="Y4115" s="45"/>
      <c r="AC4115" s="1" t="str">
        <f>IF(Table13[[#This Row],[TCS MP]]&gt;=Table13[[#This Row],[BMP]],IF(Table13[[#This Row],[TCS MP]]&lt;=Table13[[#This Row],[EMP]],"Good","EMP"),"BMP")</f>
        <v>EMP</v>
      </c>
    </row>
    <row r="4116" spans="1:29" ht="24" customHeight="1" x14ac:dyDescent="0.25">
      <c r="A4116" t="s">
        <v>8933</v>
      </c>
      <c r="B4116" t="s">
        <v>20117</v>
      </c>
      <c r="C4116">
        <v>5784</v>
      </c>
      <c r="D4116" t="s">
        <v>17075</v>
      </c>
      <c r="E4116" t="s">
        <v>780</v>
      </c>
      <c r="F4116" s="9">
        <f>Table13[[#This Row],[ToMeasure]]-Table13[[#This Row],[FromMeasure]]</f>
        <v>0.14615360000000002</v>
      </c>
      <c r="G4116" s="5" t="s">
        <v>778</v>
      </c>
      <c r="H4116" s="35">
        <v>0.15213699999999999</v>
      </c>
      <c r="I4116" s="56"/>
      <c r="J4116" t="s">
        <v>8934</v>
      </c>
      <c r="K4116" s="58" t="s">
        <v>203</v>
      </c>
      <c r="L4116" s="35">
        <v>0.29829060000000002</v>
      </c>
      <c r="M4116" s="56"/>
      <c r="N4116" t="s">
        <v>4558</v>
      </c>
      <c r="O4116" s="2">
        <v>6885</v>
      </c>
      <c r="P4116" s="2">
        <v>7380</v>
      </c>
      <c r="Q4116" s="2">
        <v>14265</v>
      </c>
      <c r="R4116" t="s">
        <v>8935</v>
      </c>
      <c r="S4116">
        <v>9</v>
      </c>
      <c r="T4116">
        <v>55</v>
      </c>
      <c r="U4116" s="2">
        <v>665</v>
      </c>
      <c r="V4116" s="2">
        <v>470</v>
      </c>
      <c r="W4116" s="8">
        <v>7.9565369786189971E-2</v>
      </c>
      <c r="X4116" s="2">
        <v>23227</v>
      </c>
      <c r="Y4116" s="45"/>
      <c r="AC4116" s="1" t="str">
        <f>IF(Table13[[#This Row],[TCS MP]]&gt;=Table13[[#This Row],[BMP]],IF(Table13[[#This Row],[TCS MP]]&lt;=Table13[[#This Row],[EMP]],"Good","EMP"),"BMP")</f>
        <v>EMP</v>
      </c>
    </row>
    <row r="4117" spans="1:29" ht="24" customHeight="1" x14ac:dyDescent="0.25">
      <c r="A4117" t="s">
        <v>12624</v>
      </c>
      <c r="B4117" t="s">
        <v>21277</v>
      </c>
      <c r="C4117">
        <v>8444</v>
      </c>
      <c r="D4117" t="s">
        <v>17075</v>
      </c>
      <c r="E4117" t="s">
        <v>318</v>
      </c>
      <c r="F4117" s="9">
        <f>Table13[[#This Row],[ToMeasure]]-Table13[[#This Row],[FromMeasure]]</f>
        <v>7.8074200000003202E-2</v>
      </c>
      <c r="G4117" s="5" t="s">
        <v>319</v>
      </c>
      <c r="H4117" s="35">
        <v>50.03600368</v>
      </c>
      <c r="I4117" s="56"/>
      <c r="J4117" t="s">
        <v>12625</v>
      </c>
      <c r="K4117" s="58" t="s">
        <v>203</v>
      </c>
      <c r="L4117" s="35">
        <v>50.114077880000004</v>
      </c>
      <c r="M4117" s="56"/>
      <c r="N4117" t="s">
        <v>12626</v>
      </c>
      <c r="O4117" s="2">
        <v>19465</v>
      </c>
      <c r="P4117" s="2">
        <v>20172</v>
      </c>
      <c r="Q4117" s="2">
        <v>39637</v>
      </c>
      <c r="R4117" t="s">
        <v>12627</v>
      </c>
      <c r="S4117">
        <v>8</v>
      </c>
      <c r="T4117">
        <v>53</v>
      </c>
      <c r="U4117" s="2">
        <v>1486</v>
      </c>
      <c r="V4117" s="2">
        <v>5757</v>
      </c>
      <c r="W4117" s="8">
        <v>0.18273330474052021</v>
      </c>
      <c r="X4117" s="2">
        <v>62390</v>
      </c>
      <c r="Y4117" s="45"/>
      <c r="AC4117" s="1" t="str">
        <f>IF(Table13[[#This Row],[TCS MP]]&gt;=Table13[[#This Row],[BMP]],IF(Table13[[#This Row],[TCS MP]]&lt;=Table13[[#This Row],[EMP]],"Good","EMP"),"BMP")</f>
        <v>EMP</v>
      </c>
    </row>
    <row r="4118" spans="1:29" ht="24" customHeight="1" x14ac:dyDescent="0.25">
      <c r="A4118" t="s">
        <v>12655</v>
      </c>
      <c r="B4118" t="s">
        <v>21405</v>
      </c>
      <c r="C4118">
        <v>8688</v>
      </c>
      <c r="D4118" t="s">
        <v>17075</v>
      </c>
      <c r="E4118" t="s">
        <v>812</v>
      </c>
      <c r="F4118" s="9">
        <f>Table13[[#This Row],[ToMeasure]]-Table13[[#This Row],[FromMeasure]]</f>
        <v>6.9524619999995707E-2</v>
      </c>
      <c r="G4118" s="5" t="s">
        <v>810</v>
      </c>
      <c r="H4118" s="35">
        <v>61.056434420000002</v>
      </c>
      <c r="I4118" s="56"/>
      <c r="J4118" t="s">
        <v>1560</v>
      </c>
      <c r="K4118" s="58" t="s">
        <v>203</v>
      </c>
      <c r="L4118" s="35">
        <v>61.125959039999998</v>
      </c>
      <c r="M4118" s="56"/>
      <c r="N4118" t="s">
        <v>1528</v>
      </c>
      <c r="O4118" s="2">
        <v>4847</v>
      </c>
      <c r="P4118" s="2">
        <v>15435</v>
      </c>
      <c r="Q4118" s="2">
        <v>20282</v>
      </c>
      <c r="R4118" t="s">
        <v>12656</v>
      </c>
      <c r="S4118">
        <v>8</v>
      </c>
      <c r="T4118">
        <v>68</v>
      </c>
      <c r="U4118" s="2">
        <v>2249</v>
      </c>
      <c r="V4118" s="2">
        <v>697</v>
      </c>
      <c r="W4118" s="8">
        <v>0.14525194753969037</v>
      </c>
      <c r="X4118" s="2">
        <v>34839</v>
      </c>
      <c r="Y4118" s="45"/>
      <c r="AC4118" s="1" t="str">
        <f>IF(Table13[[#This Row],[TCS MP]]&gt;=Table13[[#This Row],[BMP]],IF(Table13[[#This Row],[TCS MP]]&lt;=Table13[[#This Row],[EMP]],"Good","EMP"),"BMP")</f>
        <v>EMP</v>
      </c>
    </row>
    <row r="4119" spans="1:29" ht="24" customHeight="1" x14ac:dyDescent="0.25">
      <c r="A4119" t="s">
        <v>5479</v>
      </c>
      <c r="C4119">
        <v>7590</v>
      </c>
      <c r="D4119" t="s">
        <v>17075</v>
      </c>
      <c r="E4119" t="s">
        <v>5480</v>
      </c>
      <c r="F4119" s="9">
        <f>Table13[[#This Row],[ToMeasure]]-Table13[[#This Row],[FromMeasure]]</f>
        <v>0.13819180999999997</v>
      </c>
      <c r="G4119" s="5" t="s">
        <v>5481</v>
      </c>
      <c r="H4119" s="35">
        <v>0.30635137000000001</v>
      </c>
      <c r="I4119" s="56"/>
      <c r="J4119" t="s">
        <v>5482</v>
      </c>
      <c r="K4119" s="58" t="s">
        <v>203</v>
      </c>
      <c r="L4119" s="35">
        <v>0.44454317999999998</v>
      </c>
      <c r="M4119" s="56"/>
      <c r="N4119" t="s">
        <v>5483</v>
      </c>
      <c r="O4119" s="2">
        <v>63</v>
      </c>
      <c r="P4119" s="2">
        <v>0</v>
      </c>
      <c r="Q4119" s="2">
        <v>63</v>
      </c>
      <c r="R4119" t="s">
        <v>5484</v>
      </c>
      <c r="S4119" t="s">
        <v>203</v>
      </c>
      <c r="T4119" t="s">
        <v>203</v>
      </c>
      <c r="U4119" s="2">
        <v>2</v>
      </c>
      <c r="V4119" s="2">
        <v>2</v>
      </c>
      <c r="W4119" s="8">
        <v>6.3492063492063489E-2</v>
      </c>
      <c r="X4119" s="2">
        <v>99</v>
      </c>
      <c r="Y4119" s="45"/>
      <c r="AC4119" s="1" t="str">
        <f>IF(Table13[[#This Row],[TCS MP]]&gt;=Table13[[#This Row],[BMP]],IF(Table13[[#This Row],[TCS MP]]&lt;=Table13[[#This Row],[EMP]],"Good","EMP"),"BMP")</f>
        <v>EMP</v>
      </c>
    </row>
    <row r="4120" spans="1:29" ht="24" customHeight="1" x14ac:dyDescent="0.25">
      <c r="A4120" t="s">
        <v>16044</v>
      </c>
      <c r="C4120" t="s">
        <v>203</v>
      </c>
      <c r="D4120" t="s">
        <v>17075</v>
      </c>
      <c r="E4120" t="s">
        <v>16045</v>
      </c>
      <c r="F4120" s="9">
        <f>Table13[[#This Row],[ToMeasure]]-Table13[[#This Row],[FromMeasure]]</f>
        <v>0.15134629999999999</v>
      </c>
      <c r="G4120" s="5" t="s">
        <v>203</v>
      </c>
      <c r="H4120" s="35">
        <v>0</v>
      </c>
      <c r="I4120" s="56"/>
      <c r="J4120" t="s">
        <v>203</v>
      </c>
      <c r="K4120" s="58" t="s">
        <v>203</v>
      </c>
      <c r="L4120" s="35">
        <v>0.15134629999999999</v>
      </c>
      <c r="M4120" s="56"/>
      <c r="N4120" t="s">
        <v>203</v>
      </c>
      <c r="O4120" s="2" t="s">
        <v>203</v>
      </c>
      <c r="P4120" s="2" t="s">
        <v>203</v>
      </c>
      <c r="Q4120" s="2">
        <v>210</v>
      </c>
      <c r="R4120" t="s">
        <v>16046</v>
      </c>
      <c r="S4120" t="s">
        <v>203</v>
      </c>
      <c r="T4120" t="s">
        <v>203</v>
      </c>
      <c r="U4120" s="2" t="s">
        <v>203</v>
      </c>
      <c r="V4120" s="2" t="s">
        <v>203</v>
      </c>
      <c r="W4120" s="8" t="s">
        <v>203</v>
      </c>
      <c r="X4120" s="2">
        <v>387</v>
      </c>
      <c r="Y4120" s="45"/>
      <c r="AC4120" s="1" t="str">
        <f>IF(Table13[[#This Row],[TCS MP]]&gt;=Table13[[#This Row],[BMP]],IF(Table13[[#This Row],[TCS MP]]&lt;=Table13[[#This Row],[EMP]],"Good","EMP"),"BMP")</f>
        <v>EMP</v>
      </c>
    </row>
    <row r="4121" spans="1:29" ht="24" customHeight="1" x14ac:dyDescent="0.25">
      <c r="A4121" t="s">
        <v>5833</v>
      </c>
      <c r="B4121" t="s">
        <v>19830</v>
      </c>
      <c r="C4121">
        <v>5234</v>
      </c>
      <c r="D4121" t="s">
        <v>17075</v>
      </c>
      <c r="E4121" t="s">
        <v>600</v>
      </c>
      <c r="F4121" s="9">
        <f>Table13[[#This Row],[ToMeasure]]-Table13[[#This Row],[FromMeasure]]</f>
        <v>0.17277658000000073</v>
      </c>
      <c r="G4121" s="5" t="s">
        <v>598</v>
      </c>
      <c r="H4121" s="35">
        <v>12.230014949999999</v>
      </c>
      <c r="I4121" s="56"/>
      <c r="J4121" t="s">
        <v>2021</v>
      </c>
      <c r="K4121" s="58" t="s">
        <v>203</v>
      </c>
      <c r="L4121" s="35">
        <v>12.40279153</v>
      </c>
      <c r="M4121" s="56"/>
      <c r="N4121" t="s">
        <v>2024</v>
      </c>
      <c r="O4121" s="2">
        <v>10846</v>
      </c>
      <c r="P4121" s="2">
        <v>0</v>
      </c>
      <c r="Q4121" s="2">
        <v>10846</v>
      </c>
      <c r="R4121" t="s">
        <v>5834</v>
      </c>
      <c r="S4121">
        <v>8</v>
      </c>
      <c r="T4121">
        <v>62</v>
      </c>
      <c r="U4121" s="2">
        <v>6145</v>
      </c>
      <c r="V4121" s="2">
        <v>411</v>
      </c>
      <c r="W4121" s="8">
        <v>0.60446247464503045</v>
      </c>
      <c r="X4121" s="2">
        <v>18630</v>
      </c>
      <c r="Y4121" s="45"/>
      <c r="AC4121" s="1" t="str">
        <f>IF(Table13[[#This Row],[TCS MP]]&gt;=Table13[[#This Row],[BMP]],IF(Table13[[#This Row],[TCS MP]]&lt;=Table13[[#This Row],[EMP]],"Good","EMP"),"BMP")</f>
        <v>EMP</v>
      </c>
    </row>
    <row r="4122" spans="1:29" ht="24" customHeight="1" x14ac:dyDescent="0.25">
      <c r="A4122" t="s">
        <v>13447</v>
      </c>
      <c r="B4122" t="s">
        <v>20265</v>
      </c>
      <c r="C4122">
        <v>6124</v>
      </c>
      <c r="D4122" t="s">
        <v>17075</v>
      </c>
      <c r="E4122" t="s">
        <v>2439</v>
      </c>
      <c r="F4122" s="9">
        <f>Table13[[#This Row],[ToMeasure]]-Table13[[#This Row],[FromMeasure]]</f>
        <v>0.20448880000000003</v>
      </c>
      <c r="G4122" s="5" t="s">
        <v>2440</v>
      </c>
      <c r="H4122" s="35">
        <v>9.6449154999999998</v>
      </c>
      <c r="I4122" s="56"/>
      <c r="J4122" t="s">
        <v>8626</v>
      </c>
      <c r="K4122" s="58" t="s">
        <v>203</v>
      </c>
      <c r="L4122" s="35">
        <v>9.8494042999999998</v>
      </c>
      <c r="M4122" s="56"/>
      <c r="N4122" t="s">
        <v>8621</v>
      </c>
      <c r="O4122" s="2">
        <v>7080</v>
      </c>
      <c r="P4122" s="2">
        <v>5983</v>
      </c>
      <c r="Q4122" s="2">
        <v>13063</v>
      </c>
      <c r="R4122" t="s">
        <v>13448</v>
      </c>
      <c r="S4122">
        <v>9</v>
      </c>
      <c r="T4122">
        <v>52</v>
      </c>
      <c r="U4122" s="2">
        <v>666</v>
      </c>
      <c r="V4122" s="2">
        <v>651</v>
      </c>
      <c r="W4122" s="8">
        <v>0.10081910740258745</v>
      </c>
      <c r="X4122" s="2">
        <v>22463</v>
      </c>
      <c r="Y4122" s="45"/>
      <c r="AC4122" s="1" t="str">
        <f>IF(Table13[[#This Row],[TCS MP]]&gt;=Table13[[#This Row],[BMP]],IF(Table13[[#This Row],[TCS MP]]&lt;=Table13[[#This Row],[EMP]],"Good","EMP"),"BMP")</f>
        <v>EMP</v>
      </c>
    </row>
    <row r="4123" spans="1:29" ht="24" customHeight="1" x14ac:dyDescent="0.25">
      <c r="A4123" t="s">
        <v>13669</v>
      </c>
      <c r="B4123" t="s">
        <v>20108</v>
      </c>
      <c r="C4123">
        <v>5764</v>
      </c>
      <c r="D4123" t="s">
        <v>17075</v>
      </c>
      <c r="E4123" t="s">
        <v>1058</v>
      </c>
      <c r="F4123" s="9">
        <f>Table13[[#This Row],[ToMeasure]]-Table13[[#This Row],[FromMeasure]]</f>
        <v>8.5762660000000324E-2</v>
      </c>
      <c r="G4123" s="5" t="s">
        <v>773</v>
      </c>
      <c r="H4123" s="35">
        <v>72.168360500000006</v>
      </c>
      <c r="I4123" s="56"/>
      <c r="J4123" t="s">
        <v>2788</v>
      </c>
      <c r="K4123" s="58" t="s">
        <v>203</v>
      </c>
      <c r="L4123" s="35">
        <v>72.254123160000006</v>
      </c>
      <c r="M4123" s="56"/>
      <c r="N4123" t="s">
        <v>9052</v>
      </c>
      <c r="O4123" s="2">
        <v>15224</v>
      </c>
      <c r="P4123" s="2">
        <v>4303</v>
      </c>
      <c r="Q4123" s="2">
        <v>19527</v>
      </c>
      <c r="R4123" t="s">
        <v>13670</v>
      </c>
      <c r="S4123">
        <v>8</v>
      </c>
      <c r="T4123">
        <v>53</v>
      </c>
      <c r="U4123" s="2">
        <v>1087</v>
      </c>
      <c r="V4123" s="2">
        <v>8158</v>
      </c>
      <c r="W4123" s="8">
        <v>0.47344702207200284</v>
      </c>
      <c r="X4123" s="2">
        <v>26652</v>
      </c>
      <c r="Y4123" s="45"/>
      <c r="AC4123" s="1" t="str">
        <f>IF(Table13[[#This Row],[TCS MP]]&gt;=Table13[[#This Row],[BMP]],IF(Table13[[#This Row],[TCS MP]]&lt;=Table13[[#This Row],[EMP]],"Good","EMP"),"BMP")</f>
        <v>EMP</v>
      </c>
    </row>
    <row r="4124" spans="1:29" ht="24" customHeight="1" x14ac:dyDescent="0.25">
      <c r="A4124" t="s">
        <v>16481</v>
      </c>
      <c r="B4124" t="s">
        <v>18597</v>
      </c>
      <c r="C4124">
        <v>3014</v>
      </c>
      <c r="D4124" t="s">
        <v>17075</v>
      </c>
      <c r="E4124" t="s">
        <v>2348</v>
      </c>
      <c r="F4124" s="9">
        <f>Table13[[#This Row],[ToMeasure]]-Table13[[#This Row],[FromMeasure]]</f>
        <v>0.12601245999999833</v>
      </c>
      <c r="G4124" s="5" t="s">
        <v>222</v>
      </c>
      <c r="H4124" s="35">
        <v>24.027190090000001</v>
      </c>
      <c r="I4124" s="56"/>
      <c r="J4124" t="s">
        <v>16482</v>
      </c>
      <c r="K4124" s="58" t="s">
        <v>203</v>
      </c>
      <c r="L4124" s="35">
        <v>24.15320255</v>
      </c>
      <c r="M4124" s="56"/>
      <c r="N4124" t="s">
        <v>2848</v>
      </c>
      <c r="O4124" s="2">
        <v>20480</v>
      </c>
      <c r="P4124" s="2">
        <v>15291</v>
      </c>
      <c r="Q4124" s="2">
        <v>35771</v>
      </c>
      <c r="R4124" t="s">
        <v>16483</v>
      </c>
      <c r="S4124">
        <v>11</v>
      </c>
      <c r="T4124">
        <v>56</v>
      </c>
      <c r="U4124" s="2">
        <v>1337</v>
      </c>
      <c r="V4124" s="2">
        <v>5179</v>
      </c>
      <c r="W4124" s="8">
        <v>0.18215873193368931</v>
      </c>
      <c r="X4124" s="2">
        <v>38202</v>
      </c>
      <c r="Y4124" s="45"/>
      <c r="AC4124" s="1" t="str">
        <f>IF(Table13[[#This Row],[TCS MP]]&gt;=Table13[[#This Row],[BMP]],IF(Table13[[#This Row],[TCS MP]]&lt;=Table13[[#This Row],[EMP]],"Good","EMP"),"BMP")</f>
        <v>EMP</v>
      </c>
    </row>
    <row r="4125" spans="1:29" ht="24" customHeight="1" x14ac:dyDescent="0.25">
      <c r="A4125" t="s">
        <v>16519</v>
      </c>
      <c r="B4125" t="s">
        <v>20419</v>
      </c>
      <c r="C4125">
        <v>6464</v>
      </c>
      <c r="D4125" t="s">
        <v>17075</v>
      </c>
      <c r="E4125" t="s">
        <v>3092</v>
      </c>
      <c r="F4125" s="9">
        <f>Table13[[#This Row],[ToMeasure]]-Table13[[#This Row],[FromMeasure]]</f>
        <v>7.5153209999996307E-2</v>
      </c>
      <c r="G4125" s="5" t="s">
        <v>434</v>
      </c>
      <c r="H4125" s="35">
        <v>372.68845733000001</v>
      </c>
      <c r="I4125" s="56"/>
      <c r="J4125" t="s">
        <v>4483</v>
      </c>
      <c r="K4125" s="58" t="s">
        <v>203</v>
      </c>
      <c r="L4125" s="35">
        <v>372.76361054</v>
      </c>
      <c r="M4125" s="56"/>
      <c r="N4125" t="s">
        <v>9266</v>
      </c>
      <c r="O4125" s="2">
        <v>604</v>
      </c>
      <c r="P4125" s="2">
        <v>1026</v>
      </c>
      <c r="Q4125" s="2">
        <v>1630</v>
      </c>
      <c r="R4125" t="s">
        <v>16520</v>
      </c>
      <c r="S4125">
        <v>11</v>
      </c>
      <c r="T4125">
        <v>71</v>
      </c>
      <c r="U4125" s="2">
        <v>46</v>
      </c>
      <c r="V4125" s="2">
        <v>34</v>
      </c>
      <c r="W4125" s="8">
        <v>4.9079754601226995E-2</v>
      </c>
      <c r="X4125" s="2">
        <v>2775</v>
      </c>
      <c r="Y4125" s="45"/>
      <c r="AC4125" s="1" t="str">
        <f>IF(Table13[[#This Row],[TCS MP]]&gt;=Table13[[#This Row],[BMP]],IF(Table13[[#This Row],[TCS MP]]&lt;=Table13[[#This Row],[EMP]],"Good","EMP"),"BMP")</f>
        <v>EMP</v>
      </c>
    </row>
    <row r="4126" spans="1:29" ht="24" customHeight="1" x14ac:dyDescent="0.25">
      <c r="A4126" t="s">
        <v>16521</v>
      </c>
      <c r="C4126" t="s">
        <v>203</v>
      </c>
      <c r="D4126" t="s">
        <v>17075</v>
      </c>
      <c r="E4126" t="s">
        <v>10323</v>
      </c>
      <c r="F4126" s="9">
        <f>Table13[[#This Row],[ToMeasure]]-Table13[[#This Row],[FromMeasure]]</f>
        <v>0.42555738999999981</v>
      </c>
      <c r="G4126" s="5" t="s">
        <v>10324</v>
      </c>
      <c r="H4126" s="35">
        <v>6.9232045900000001</v>
      </c>
      <c r="I4126" s="56"/>
      <c r="J4126" t="s">
        <v>442</v>
      </c>
      <c r="K4126" s="58" t="s">
        <v>203</v>
      </c>
      <c r="L4126" s="35">
        <v>7.3487619799999999</v>
      </c>
      <c r="M4126" s="56"/>
      <c r="N4126" t="s">
        <v>16522</v>
      </c>
      <c r="O4126" s="2" t="s">
        <v>203</v>
      </c>
      <c r="P4126" s="2" t="s">
        <v>203</v>
      </c>
      <c r="Q4126" s="2">
        <v>1814</v>
      </c>
      <c r="R4126" t="s">
        <v>10326</v>
      </c>
      <c r="S4126" t="s">
        <v>203</v>
      </c>
      <c r="T4126" t="s">
        <v>203</v>
      </c>
      <c r="U4126" s="2" t="s">
        <v>203</v>
      </c>
      <c r="V4126" s="2" t="s">
        <v>203</v>
      </c>
      <c r="W4126" s="8" t="s">
        <v>203</v>
      </c>
      <c r="X4126" s="2">
        <v>2347</v>
      </c>
      <c r="Y4126" s="45"/>
      <c r="AC4126" s="1" t="str">
        <f>IF(Table13[[#This Row],[TCS MP]]&gt;=Table13[[#This Row],[BMP]],IF(Table13[[#This Row],[TCS MP]]&lt;=Table13[[#This Row],[EMP]],"Good","EMP"),"BMP")</f>
        <v>EMP</v>
      </c>
    </row>
    <row r="4127" spans="1:29" ht="24" customHeight="1" x14ac:dyDescent="0.25">
      <c r="A4127" t="s">
        <v>10322</v>
      </c>
      <c r="C4127" t="s">
        <v>203</v>
      </c>
      <c r="D4127" t="s">
        <v>17075</v>
      </c>
      <c r="E4127" t="s">
        <v>10323</v>
      </c>
      <c r="F4127" s="9">
        <f>Table13[[#This Row],[ToMeasure]]-Table13[[#This Row],[FromMeasure]]</f>
        <v>6.1306220000000522E-2</v>
      </c>
      <c r="G4127" s="5" t="s">
        <v>10324</v>
      </c>
      <c r="H4127" s="35">
        <v>7.6007619799999997</v>
      </c>
      <c r="I4127" s="56"/>
      <c r="J4127" t="s">
        <v>10325</v>
      </c>
      <c r="K4127" s="58" t="s">
        <v>203</v>
      </c>
      <c r="L4127" s="35">
        <v>7.6620682000000002</v>
      </c>
      <c r="M4127" s="56"/>
      <c r="N4127" t="s">
        <v>442</v>
      </c>
      <c r="O4127" s="2" t="s">
        <v>203</v>
      </c>
      <c r="P4127" s="2" t="s">
        <v>203</v>
      </c>
      <c r="Q4127" s="2">
        <v>1814</v>
      </c>
      <c r="R4127" t="s">
        <v>10326</v>
      </c>
      <c r="S4127" t="s">
        <v>203</v>
      </c>
      <c r="T4127" t="s">
        <v>203</v>
      </c>
      <c r="U4127" s="2" t="s">
        <v>203</v>
      </c>
      <c r="V4127" s="2" t="s">
        <v>203</v>
      </c>
      <c r="W4127" s="8" t="s">
        <v>203</v>
      </c>
      <c r="X4127" s="2">
        <v>2347</v>
      </c>
      <c r="Y4127" s="45"/>
      <c r="AC4127" s="1" t="str">
        <f>IF(Table13[[#This Row],[TCS MP]]&gt;=Table13[[#This Row],[BMP]],IF(Table13[[#This Row],[TCS MP]]&lt;=Table13[[#This Row],[EMP]],"Good","EMP"),"BMP")</f>
        <v>EMP</v>
      </c>
    </row>
    <row r="4128" spans="1:29" ht="24" customHeight="1" x14ac:dyDescent="0.25">
      <c r="A4128" t="s">
        <v>14547</v>
      </c>
      <c r="B4128" t="s">
        <v>20394</v>
      </c>
      <c r="C4128">
        <v>6404</v>
      </c>
      <c r="D4128" t="s">
        <v>17075</v>
      </c>
      <c r="E4128" t="s">
        <v>14548</v>
      </c>
      <c r="F4128" s="9">
        <f>Table13[[#This Row],[ToMeasure]]-Table13[[#This Row],[FromMeasure]]</f>
        <v>6.0875549999999994E-2</v>
      </c>
      <c r="G4128" s="5" t="s">
        <v>896</v>
      </c>
      <c r="H4128" s="35">
        <v>4.8315770000000001E-2</v>
      </c>
      <c r="I4128" s="56"/>
      <c r="J4128" t="s">
        <v>4831</v>
      </c>
      <c r="K4128" s="58" t="s">
        <v>203</v>
      </c>
      <c r="L4128" s="35">
        <v>0.10919131999999999</v>
      </c>
      <c r="M4128" s="56"/>
      <c r="N4128" t="s">
        <v>4826</v>
      </c>
      <c r="O4128" s="2">
        <v>131</v>
      </c>
      <c r="P4128" s="2">
        <v>36</v>
      </c>
      <c r="Q4128" s="2">
        <v>167</v>
      </c>
      <c r="R4128" t="s">
        <v>14549</v>
      </c>
      <c r="S4128">
        <v>13</v>
      </c>
      <c r="T4128">
        <v>78</v>
      </c>
      <c r="U4128" s="2">
        <v>9</v>
      </c>
      <c r="V4128" s="2">
        <v>4</v>
      </c>
      <c r="W4128" s="8">
        <v>7.7844311377245512E-2</v>
      </c>
      <c r="X4128" s="2">
        <v>262</v>
      </c>
      <c r="Y4128" s="45"/>
      <c r="AC4128" s="1" t="str">
        <f>IF(Table13[[#This Row],[TCS MP]]&gt;=Table13[[#This Row],[BMP]],IF(Table13[[#This Row],[TCS MP]]&lt;=Table13[[#This Row],[EMP]],"Good","EMP"),"BMP")</f>
        <v>EMP</v>
      </c>
    </row>
    <row r="4129" spans="1:29" ht="24" customHeight="1" x14ac:dyDescent="0.25">
      <c r="A4129" t="s">
        <v>6040</v>
      </c>
      <c r="B4129" t="s">
        <v>20404</v>
      </c>
      <c r="C4129">
        <v>6434</v>
      </c>
      <c r="D4129" t="s">
        <v>17075</v>
      </c>
      <c r="E4129" t="s">
        <v>6041</v>
      </c>
      <c r="F4129" s="9">
        <f>Table13[[#This Row],[ToMeasure]]-Table13[[#This Row],[FromMeasure]]</f>
        <v>6.4222409999999994E-2</v>
      </c>
      <c r="G4129" s="5" t="s">
        <v>900</v>
      </c>
      <c r="H4129" s="35">
        <v>0</v>
      </c>
      <c r="I4129" s="56"/>
      <c r="J4129" t="s">
        <v>4483</v>
      </c>
      <c r="K4129" s="58" t="s">
        <v>203</v>
      </c>
      <c r="L4129" s="35">
        <v>6.4222409999999994E-2</v>
      </c>
      <c r="M4129" s="56"/>
      <c r="N4129" t="s">
        <v>4653</v>
      </c>
      <c r="O4129" s="2">
        <v>18</v>
      </c>
      <c r="P4129" s="2">
        <v>28</v>
      </c>
      <c r="Q4129" s="2">
        <v>46</v>
      </c>
      <c r="R4129" t="s">
        <v>6042</v>
      </c>
      <c r="S4129">
        <v>23</v>
      </c>
      <c r="T4129">
        <v>50</v>
      </c>
      <c r="U4129" s="2">
        <v>1</v>
      </c>
      <c r="V4129" s="2">
        <v>0</v>
      </c>
      <c r="W4129" s="8">
        <v>2.1739130434782608E-2</v>
      </c>
      <c r="X4129" s="2">
        <v>78</v>
      </c>
      <c r="Y4129" s="45"/>
      <c r="AC4129" s="1" t="str">
        <f>IF(Table13[[#This Row],[TCS MP]]&gt;=Table13[[#This Row],[BMP]],IF(Table13[[#This Row],[TCS MP]]&lt;=Table13[[#This Row],[EMP]],"Good","EMP"),"BMP")</f>
        <v>EMP</v>
      </c>
    </row>
    <row r="4130" spans="1:29" ht="24" customHeight="1" x14ac:dyDescent="0.25">
      <c r="A4130" t="s">
        <v>6043</v>
      </c>
      <c r="B4130" t="s">
        <v>20409</v>
      </c>
      <c r="C4130">
        <v>6444</v>
      </c>
      <c r="D4130" t="s">
        <v>17075</v>
      </c>
      <c r="E4130" t="s">
        <v>6044</v>
      </c>
      <c r="F4130" s="9">
        <f>Table13[[#This Row],[ToMeasure]]-Table13[[#This Row],[FromMeasure]]</f>
        <v>6.9219210000000003E-2</v>
      </c>
      <c r="G4130" s="5" t="s">
        <v>902</v>
      </c>
      <c r="H4130" s="35">
        <v>0</v>
      </c>
      <c r="I4130" s="56"/>
      <c r="J4130" t="s">
        <v>4483</v>
      </c>
      <c r="K4130" s="58" t="s">
        <v>203</v>
      </c>
      <c r="L4130" s="35">
        <v>6.9219210000000003E-2</v>
      </c>
      <c r="M4130" s="56"/>
      <c r="N4130" t="s">
        <v>4653</v>
      </c>
      <c r="O4130" s="2">
        <v>1046</v>
      </c>
      <c r="P4130" s="2">
        <v>685</v>
      </c>
      <c r="Q4130" s="2">
        <v>1731</v>
      </c>
      <c r="R4130" t="s">
        <v>6045</v>
      </c>
      <c r="S4130">
        <v>11</v>
      </c>
      <c r="T4130">
        <v>57</v>
      </c>
      <c r="U4130" s="2">
        <v>48</v>
      </c>
      <c r="V4130" s="2">
        <v>24</v>
      </c>
      <c r="W4130" s="8">
        <v>4.1594454072790298E-2</v>
      </c>
      <c r="X4130" s="2">
        <v>3384</v>
      </c>
      <c r="Y4130" s="45"/>
      <c r="AC4130" s="1" t="str">
        <f>IF(Table13[[#This Row],[TCS MP]]&gt;=Table13[[#This Row],[BMP]],IF(Table13[[#This Row],[TCS MP]]&lt;=Table13[[#This Row],[EMP]],"Good","EMP"),"BMP")</f>
        <v>EMP</v>
      </c>
    </row>
    <row r="4131" spans="1:29" ht="24" customHeight="1" x14ac:dyDescent="0.25">
      <c r="A4131" t="s">
        <v>10345</v>
      </c>
      <c r="B4131" t="s">
        <v>20414</v>
      </c>
      <c r="C4131">
        <v>6454</v>
      </c>
      <c r="D4131" t="s">
        <v>17075</v>
      </c>
      <c r="E4131" t="s">
        <v>10346</v>
      </c>
      <c r="F4131" s="9">
        <f>Table13[[#This Row],[ToMeasure]]-Table13[[#This Row],[FromMeasure]]</f>
        <v>6.9667010000000751E-2</v>
      </c>
      <c r="G4131" s="5" t="s">
        <v>904</v>
      </c>
      <c r="H4131" s="35">
        <v>4.0823681599999997</v>
      </c>
      <c r="I4131" s="56"/>
      <c r="J4131" t="s">
        <v>4483</v>
      </c>
      <c r="K4131" s="58" t="s">
        <v>203</v>
      </c>
      <c r="L4131" s="35">
        <v>4.1520351700000004</v>
      </c>
      <c r="M4131" s="56"/>
      <c r="N4131" t="s">
        <v>4653</v>
      </c>
      <c r="O4131" s="2">
        <v>39</v>
      </c>
      <c r="P4131" s="2">
        <v>29</v>
      </c>
      <c r="Q4131" s="2">
        <v>68</v>
      </c>
      <c r="R4131" t="s">
        <v>10347</v>
      </c>
      <c r="S4131">
        <v>21</v>
      </c>
      <c r="T4131" t="s">
        <v>203</v>
      </c>
      <c r="U4131" s="2">
        <v>0</v>
      </c>
      <c r="V4131" s="2">
        <v>0</v>
      </c>
      <c r="W4131" s="8">
        <v>0</v>
      </c>
      <c r="X4131" s="2">
        <v>116</v>
      </c>
      <c r="Y4131" s="45"/>
      <c r="AC4131" s="1" t="str">
        <f>IF(Table13[[#This Row],[TCS MP]]&gt;=Table13[[#This Row],[BMP]],IF(Table13[[#This Row],[TCS MP]]&lt;=Table13[[#This Row],[EMP]],"Good","EMP"),"BMP")</f>
        <v>EMP</v>
      </c>
    </row>
    <row r="4132" spans="1:29" ht="24" customHeight="1" x14ac:dyDescent="0.25">
      <c r="A4132" t="s">
        <v>10348</v>
      </c>
      <c r="B4132" t="s">
        <v>20399</v>
      </c>
      <c r="C4132">
        <v>6420</v>
      </c>
      <c r="D4132" t="s">
        <v>17075</v>
      </c>
      <c r="E4132" t="s">
        <v>10349</v>
      </c>
      <c r="F4132" s="9">
        <f>Table13[[#This Row],[ToMeasure]]-Table13[[#This Row],[FromMeasure]]</f>
        <v>0.14733241000000064</v>
      </c>
      <c r="G4132" s="5" t="s">
        <v>898</v>
      </c>
      <c r="H4132" s="35">
        <v>25.297745490000001</v>
      </c>
      <c r="I4132" s="56"/>
      <c r="J4132" t="s">
        <v>4839</v>
      </c>
      <c r="K4132" s="58" t="s">
        <v>203</v>
      </c>
      <c r="L4132" s="35">
        <v>25.445077900000001</v>
      </c>
      <c r="M4132" s="56"/>
      <c r="N4132" t="s">
        <v>4844</v>
      </c>
      <c r="O4132" s="2">
        <v>285</v>
      </c>
      <c r="P4132" s="2">
        <v>230</v>
      </c>
      <c r="Q4132" s="2">
        <v>515</v>
      </c>
      <c r="R4132" t="s">
        <v>10350</v>
      </c>
      <c r="S4132">
        <v>16</v>
      </c>
      <c r="T4132">
        <v>50</v>
      </c>
      <c r="U4132" s="2">
        <v>40</v>
      </c>
      <c r="V4132" s="2">
        <v>20</v>
      </c>
      <c r="W4132" s="8">
        <v>0.11650485436893204</v>
      </c>
      <c r="X4132" s="2">
        <v>877</v>
      </c>
      <c r="Y4132" s="45"/>
      <c r="AC4132" s="1" t="str">
        <f>IF(Table13[[#This Row],[TCS MP]]&gt;=Table13[[#This Row],[BMP]],IF(Table13[[#This Row],[TCS MP]]&lt;=Table13[[#This Row],[EMP]],"Good","EMP"),"BMP")</f>
        <v>EMP</v>
      </c>
    </row>
    <row r="4133" spans="1:29" ht="24" customHeight="1" x14ac:dyDescent="0.25">
      <c r="A4133" t="s">
        <v>14550</v>
      </c>
      <c r="B4133" t="s">
        <v>20429</v>
      </c>
      <c r="C4133">
        <v>6484</v>
      </c>
      <c r="D4133" t="s">
        <v>17075</v>
      </c>
      <c r="E4133" t="s">
        <v>913</v>
      </c>
      <c r="F4133" s="9">
        <f>Table13[[#This Row],[ToMeasure]]-Table13[[#This Row],[FromMeasure]]</f>
        <v>9.5016419999979007E-2</v>
      </c>
      <c r="G4133" s="5" t="s">
        <v>911</v>
      </c>
      <c r="H4133" s="35">
        <v>566.65721302999998</v>
      </c>
      <c r="I4133" s="56"/>
      <c r="J4133" t="s">
        <v>4483</v>
      </c>
      <c r="K4133" s="58" t="s">
        <v>203</v>
      </c>
      <c r="L4133" s="35">
        <v>566.75222944999996</v>
      </c>
      <c r="M4133" s="56"/>
      <c r="N4133" t="s">
        <v>8783</v>
      </c>
      <c r="O4133" s="2">
        <v>168</v>
      </c>
      <c r="P4133" s="2">
        <v>216</v>
      </c>
      <c r="Q4133" s="2">
        <v>384</v>
      </c>
      <c r="R4133" t="s">
        <v>12389</v>
      </c>
      <c r="S4133">
        <v>12</v>
      </c>
      <c r="T4133">
        <v>52</v>
      </c>
      <c r="U4133" s="2">
        <v>42</v>
      </c>
      <c r="V4133" s="2">
        <v>21</v>
      </c>
      <c r="W4133" s="8">
        <v>0.1640625</v>
      </c>
      <c r="X4133" s="2">
        <v>654</v>
      </c>
      <c r="Y4133" s="45"/>
      <c r="AC4133" s="1" t="str">
        <f>IF(Table13[[#This Row],[TCS MP]]&gt;=Table13[[#This Row],[BMP]],IF(Table13[[#This Row],[TCS MP]]&lt;=Table13[[#This Row],[EMP]],"Good","EMP"),"BMP")</f>
        <v>EMP</v>
      </c>
    </row>
    <row r="4134" spans="1:29" ht="24" customHeight="1" x14ac:dyDescent="0.25">
      <c r="A4134" t="s">
        <v>16534</v>
      </c>
      <c r="B4134" t="s">
        <v>20434</v>
      </c>
      <c r="C4134">
        <v>6494</v>
      </c>
      <c r="D4134" t="s">
        <v>17075</v>
      </c>
      <c r="E4134" t="s">
        <v>913</v>
      </c>
      <c r="F4134" s="9">
        <f>Table13[[#This Row],[ToMeasure]]-Table13[[#This Row],[FromMeasure]]</f>
        <v>0.14289800000005926</v>
      </c>
      <c r="G4134" s="5" t="s">
        <v>911</v>
      </c>
      <c r="H4134" s="35">
        <v>571.21511285999998</v>
      </c>
      <c r="I4134" s="56"/>
      <c r="J4134" t="s">
        <v>9298</v>
      </c>
      <c r="K4134" s="58" t="s">
        <v>203</v>
      </c>
      <c r="L4134" s="35">
        <v>571.35801086000004</v>
      </c>
      <c r="M4134" s="56"/>
      <c r="N4134" t="s">
        <v>12393</v>
      </c>
      <c r="O4134" s="2">
        <v>72</v>
      </c>
      <c r="P4134" s="2">
        <v>87</v>
      </c>
      <c r="Q4134" s="2">
        <v>159</v>
      </c>
      <c r="R4134" t="s">
        <v>16535</v>
      </c>
      <c r="S4134">
        <v>14</v>
      </c>
      <c r="T4134">
        <v>86</v>
      </c>
      <c r="U4134" s="2">
        <v>17</v>
      </c>
      <c r="V4134" s="2">
        <v>6</v>
      </c>
      <c r="W4134" s="8">
        <v>0.14465408805031446</v>
      </c>
      <c r="X4134" s="2">
        <v>271</v>
      </c>
      <c r="Y4134" s="45"/>
      <c r="AC4134" s="1" t="str">
        <f>IF(Table13[[#This Row],[TCS MP]]&gt;=Table13[[#This Row],[BMP]],IF(Table13[[#This Row],[TCS MP]]&lt;=Table13[[#This Row],[EMP]],"Good","EMP"),"BMP")</f>
        <v>EMP</v>
      </c>
    </row>
    <row r="4135" spans="1:29" ht="24" customHeight="1" x14ac:dyDescent="0.25">
      <c r="A4135" t="s">
        <v>10351</v>
      </c>
      <c r="B4135" t="s">
        <v>20439</v>
      </c>
      <c r="C4135">
        <v>6504</v>
      </c>
      <c r="D4135" t="s">
        <v>17075</v>
      </c>
      <c r="E4135" t="s">
        <v>913</v>
      </c>
      <c r="F4135" s="9">
        <f>Table13[[#This Row],[ToMeasure]]-Table13[[#This Row],[FromMeasure]]</f>
        <v>0.10701718000007077</v>
      </c>
      <c r="G4135" s="5" t="s">
        <v>911</v>
      </c>
      <c r="H4135" s="35">
        <v>574.95029195999996</v>
      </c>
      <c r="I4135" s="56"/>
      <c r="J4135" t="s">
        <v>8787</v>
      </c>
      <c r="K4135" s="58" t="s">
        <v>203</v>
      </c>
      <c r="L4135" s="35">
        <v>575.05730914000003</v>
      </c>
      <c r="M4135" s="56"/>
      <c r="N4135" t="s">
        <v>4855</v>
      </c>
      <c r="O4135" s="2">
        <v>93</v>
      </c>
      <c r="P4135" s="2">
        <v>126</v>
      </c>
      <c r="Q4135" s="2">
        <v>219</v>
      </c>
      <c r="R4135" t="s">
        <v>10352</v>
      </c>
      <c r="S4135">
        <v>11</v>
      </c>
      <c r="T4135">
        <v>68</v>
      </c>
      <c r="U4135" s="2">
        <v>21</v>
      </c>
      <c r="V4135" s="2">
        <v>9</v>
      </c>
      <c r="W4135" s="8">
        <v>0.13698630136986301</v>
      </c>
      <c r="X4135" s="2">
        <v>353</v>
      </c>
      <c r="Y4135" s="45"/>
      <c r="AC4135" s="1" t="str">
        <f>IF(Table13[[#This Row],[TCS MP]]&gt;=Table13[[#This Row],[BMP]],IF(Table13[[#This Row],[TCS MP]]&lt;=Table13[[#This Row],[EMP]],"Good","EMP"),"BMP")</f>
        <v>EMP</v>
      </c>
    </row>
    <row r="4136" spans="1:29" ht="24" customHeight="1" x14ac:dyDescent="0.25">
      <c r="A4136" t="s">
        <v>10353</v>
      </c>
      <c r="B4136" t="s">
        <v>20444</v>
      </c>
      <c r="C4136">
        <v>6514</v>
      </c>
      <c r="D4136" t="s">
        <v>17075</v>
      </c>
      <c r="E4136" t="s">
        <v>913</v>
      </c>
      <c r="F4136" s="9">
        <f>Table13[[#This Row],[ToMeasure]]-Table13[[#This Row],[FromMeasure]]</f>
        <v>0.11850147000006928</v>
      </c>
      <c r="G4136" s="5" t="s">
        <v>911</v>
      </c>
      <c r="H4136" s="35">
        <v>576.99859834999995</v>
      </c>
      <c r="I4136" s="56"/>
      <c r="J4136" t="s">
        <v>4864</v>
      </c>
      <c r="K4136" s="58" t="s">
        <v>203</v>
      </c>
      <c r="L4136" s="35">
        <v>577.11709982000002</v>
      </c>
      <c r="M4136" s="56"/>
      <c r="N4136" t="s">
        <v>4859</v>
      </c>
      <c r="O4136" s="2">
        <v>193</v>
      </c>
      <c r="P4136" s="2">
        <v>81</v>
      </c>
      <c r="Q4136" s="2">
        <v>274</v>
      </c>
      <c r="R4136" t="s">
        <v>10354</v>
      </c>
      <c r="S4136">
        <v>9</v>
      </c>
      <c r="T4136">
        <v>64</v>
      </c>
      <c r="U4136" s="2">
        <v>31</v>
      </c>
      <c r="V4136" s="2">
        <v>15</v>
      </c>
      <c r="W4136" s="8">
        <v>0.16788321167883211</v>
      </c>
      <c r="X4136" s="2">
        <v>467</v>
      </c>
      <c r="Y4136" s="45"/>
      <c r="AC4136" s="1" t="str">
        <f>IF(Table13[[#This Row],[TCS MP]]&gt;=Table13[[#This Row],[BMP]],IF(Table13[[#This Row],[TCS MP]]&lt;=Table13[[#This Row],[EMP]],"Good","EMP"),"BMP")</f>
        <v>EMP</v>
      </c>
    </row>
    <row r="4137" spans="1:29" ht="24" customHeight="1" x14ac:dyDescent="0.25">
      <c r="A4137" t="s">
        <v>16536</v>
      </c>
      <c r="B4137" t="s">
        <v>20449</v>
      </c>
      <c r="C4137">
        <v>6524</v>
      </c>
      <c r="D4137" t="s">
        <v>17075</v>
      </c>
      <c r="E4137" t="s">
        <v>913</v>
      </c>
      <c r="F4137" s="9">
        <f>Table13[[#This Row],[ToMeasure]]-Table13[[#This Row],[FromMeasure]]</f>
        <v>8.3591039999987515E-2</v>
      </c>
      <c r="G4137" s="5" t="s">
        <v>911</v>
      </c>
      <c r="H4137" s="35">
        <v>581.61821300999998</v>
      </c>
      <c r="I4137" s="56"/>
      <c r="J4137" t="s">
        <v>4872</v>
      </c>
      <c r="K4137" s="58" t="s">
        <v>203</v>
      </c>
      <c r="L4137" s="35">
        <v>581.70180404999996</v>
      </c>
      <c r="M4137" s="56"/>
      <c r="N4137" t="s">
        <v>4653</v>
      </c>
      <c r="O4137" s="2">
        <v>604</v>
      </c>
      <c r="P4137" s="2">
        <v>0</v>
      </c>
      <c r="Q4137" s="2">
        <v>604</v>
      </c>
      <c r="R4137" t="s">
        <v>16537</v>
      </c>
      <c r="S4137">
        <v>15</v>
      </c>
      <c r="T4137" t="s">
        <v>203</v>
      </c>
      <c r="U4137" s="2">
        <v>2</v>
      </c>
      <c r="V4137" s="2">
        <v>3</v>
      </c>
      <c r="W4137" s="8">
        <v>8.2781456953642391E-3</v>
      </c>
      <c r="X4137" s="2">
        <v>1028</v>
      </c>
      <c r="Y4137" s="45"/>
      <c r="AC4137" s="1" t="str">
        <f>IF(Table13[[#This Row],[TCS MP]]&gt;=Table13[[#This Row],[BMP]],IF(Table13[[#This Row],[TCS MP]]&lt;=Table13[[#This Row],[EMP]],"Good","EMP"),"BMP")</f>
        <v>EMP</v>
      </c>
    </row>
    <row r="4138" spans="1:29" ht="24" customHeight="1" x14ac:dyDescent="0.25">
      <c r="A4138" t="s">
        <v>14551</v>
      </c>
      <c r="B4138" t="s">
        <v>20454</v>
      </c>
      <c r="C4138">
        <v>6534</v>
      </c>
      <c r="D4138" t="s">
        <v>17075</v>
      </c>
      <c r="E4138" t="s">
        <v>913</v>
      </c>
      <c r="F4138" s="9">
        <f>Table13[[#This Row],[ToMeasure]]-Table13[[#This Row],[FromMeasure]]</f>
        <v>6.0644150000030095E-2</v>
      </c>
      <c r="G4138" s="5" t="s">
        <v>911</v>
      </c>
      <c r="H4138" s="35">
        <v>584.95912585999997</v>
      </c>
      <c r="I4138" s="56"/>
      <c r="J4138" t="s">
        <v>4881</v>
      </c>
      <c r="K4138" s="58" t="s">
        <v>203</v>
      </c>
      <c r="L4138" s="35">
        <v>585.01977001</v>
      </c>
      <c r="M4138" s="56"/>
      <c r="N4138" t="s">
        <v>4887</v>
      </c>
      <c r="O4138" s="2">
        <v>40</v>
      </c>
      <c r="P4138" s="2">
        <v>88</v>
      </c>
      <c r="Q4138" s="2">
        <v>128</v>
      </c>
      <c r="R4138" t="s">
        <v>14552</v>
      </c>
      <c r="S4138">
        <v>14</v>
      </c>
      <c r="T4138" t="s">
        <v>203</v>
      </c>
      <c r="U4138" s="2">
        <v>15</v>
      </c>
      <c r="V4138" s="2">
        <v>5</v>
      </c>
      <c r="W4138" s="8">
        <v>0.15625</v>
      </c>
      <c r="X4138" s="2">
        <v>218</v>
      </c>
      <c r="Y4138" s="45"/>
      <c r="AC4138" s="1" t="str">
        <f>IF(Table13[[#This Row],[TCS MP]]&gt;=Table13[[#This Row],[BMP]],IF(Table13[[#This Row],[TCS MP]]&lt;=Table13[[#This Row],[EMP]],"Good","EMP"),"BMP")</f>
        <v>EMP</v>
      </c>
    </row>
    <row r="4139" spans="1:29" ht="24" customHeight="1" x14ac:dyDescent="0.25">
      <c r="A4139" t="s">
        <v>6051</v>
      </c>
      <c r="B4139" t="s">
        <v>20459</v>
      </c>
      <c r="C4139">
        <v>6544</v>
      </c>
      <c r="D4139" t="s">
        <v>17075</v>
      </c>
      <c r="E4139" t="s">
        <v>913</v>
      </c>
      <c r="F4139" s="9">
        <f>Table13[[#This Row],[ToMeasure]]-Table13[[#This Row],[FromMeasure]]</f>
        <v>6.3998989999959122E-2</v>
      </c>
      <c r="G4139" s="5" t="s">
        <v>911</v>
      </c>
      <c r="H4139" s="35">
        <v>587.94949254000005</v>
      </c>
      <c r="I4139" s="56"/>
      <c r="J4139" t="s">
        <v>6052</v>
      </c>
      <c r="K4139" s="58" t="s">
        <v>203</v>
      </c>
      <c r="L4139" s="35">
        <v>588.01349153000001</v>
      </c>
      <c r="M4139" s="56"/>
      <c r="N4139" t="s">
        <v>4891</v>
      </c>
      <c r="O4139" s="2">
        <v>847</v>
      </c>
      <c r="P4139" s="2">
        <v>247</v>
      </c>
      <c r="Q4139" s="2">
        <v>1094</v>
      </c>
      <c r="R4139" t="s">
        <v>6053</v>
      </c>
      <c r="S4139">
        <v>10</v>
      </c>
      <c r="T4139">
        <v>93</v>
      </c>
      <c r="U4139" s="2">
        <v>77</v>
      </c>
      <c r="V4139" s="2">
        <v>38</v>
      </c>
      <c r="W4139" s="8">
        <v>0.10511882998171847</v>
      </c>
      <c r="X4139" s="2">
        <v>2139</v>
      </c>
      <c r="Y4139" s="45"/>
      <c r="AC4139" s="1" t="str">
        <f>IF(Table13[[#This Row],[TCS MP]]&gt;=Table13[[#This Row],[BMP]],IF(Table13[[#This Row],[TCS MP]]&lt;=Table13[[#This Row],[EMP]],"Good","EMP"),"BMP")</f>
        <v>EMP</v>
      </c>
    </row>
    <row r="4140" spans="1:29" ht="24" customHeight="1" x14ac:dyDescent="0.25">
      <c r="A4140" t="s">
        <v>6054</v>
      </c>
      <c r="B4140" t="s">
        <v>20464</v>
      </c>
      <c r="C4140">
        <v>6564</v>
      </c>
      <c r="D4140" t="s">
        <v>17075</v>
      </c>
      <c r="E4140" t="s">
        <v>913</v>
      </c>
      <c r="F4140" s="9">
        <f>Table13[[#This Row],[ToMeasure]]-Table13[[#This Row],[FromMeasure]]</f>
        <v>6.188124000004791E-2</v>
      </c>
      <c r="G4140" s="5" t="s">
        <v>911</v>
      </c>
      <c r="H4140" s="35">
        <v>590.22774091999997</v>
      </c>
      <c r="I4140" s="56"/>
      <c r="J4140" t="s">
        <v>4896</v>
      </c>
      <c r="K4140" s="58" t="s">
        <v>203</v>
      </c>
      <c r="L4140" s="35">
        <v>590.28962216000002</v>
      </c>
      <c r="M4140" s="56"/>
      <c r="N4140" t="s">
        <v>6055</v>
      </c>
      <c r="O4140" s="2">
        <v>943</v>
      </c>
      <c r="P4140" s="2">
        <v>839</v>
      </c>
      <c r="Q4140" s="2">
        <v>1782</v>
      </c>
      <c r="R4140" t="s">
        <v>6056</v>
      </c>
      <c r="S4140">
        <v>9</v>
      </c>
      <c r="T4140">
        <v>57</v>
      </c>
      <c r="U4140" s="2">
        <v>198</v>
      </c>
      <c r="V4140" s="2">
        <v>99</v>
      </c>
      <c r="W4140" s="8">
        <v>0.16666666666666666</v>
      </c>
      <c r="X4140" s="2">
        <v>3034</v>
      </c>
      <c r="Y4140" s="45"/>
      <c r="AC4140" s="1" t="str">
        <f>IF(Table13[[#This Row],[TCS MP]]&gt;=Table13[[#This Row],[BMP]],IF(Table13[[#This Row],[TCS MP]]&lt;=Table13[[#This Row],[EMP]],"Good","EMP"),"BMP")</f>
        <v>EMP</v>
      </c>
    </row>
    <row r="4141" spans="1:29" ht="24" customHeight="1" x14ac:dyDescent="0.25">
      <c r="A4141" t="s">
        <v>16543</v>
      </c>
      <c r="B4141" t="s">
        <v>19420</v>
      </c>
      <c r="C4141">
        <v>4584</v>
      </c>
      <c r="D4141" t="s">
        <v>17075</v>
      </c>
      <c r="E4141" t="s">
        <v>431</v>
      </c>
      <c r="F4141" s="9">
        <f>Table13[[#This Row],[ToMeasure]]-Table13[[#This Row],[FromMeasure]]</f>
        <v>9.7511550000000002E-2</v>
      </c>
      <c r="G4141" s="5" t="s">
        <v>429</v>
      </c>
      <c r="H4141" s="35">
        <v>8.6277350000000003E-2</v>
      </c>
      <c r="I4141" s="56"/>
      <c r="J4141" t="s">
        <v>16544</v>
      </c>
      <c r="K4141" s="58" t="s">
        <v>203</v>
      </c>
      <c r="L4141" s="35">
        <v>0.18378890000000001</v>
      </c>
      <c r="M4141" s="56"/>
      <c r="N4141" t="s">
        <v>3815</v>
      </c>
      <c r="O4141" s="2">
        <v>774</v>
      </c>
      <c r="P4141" s="2">
        <v>56</v>
      </c>
      <c r="Q4141" s="2">
        <v>830</v>
      </c>
      <c r="R4141" t="s">
        <v>16545</v>
      </c>
      <c r="S4141">
        <v>13</v>
      </c>
      <c r="T4141">
        <v>95</v>
      </c>
      <c r="U4141" s="2">
        <v>79</v>
      </c>
      <c r="V4141" s="2">
        <v>37</v>
      </c>
      <c r="W4141" s="8">
        <v>0.13975903614457832</v>
      </c>
      <c r="X4141" s="2">
        <v>2490</v>
      </c>
      <c r="Y4141" s="45"/>
      <c r="AC4141" s="1" t="str">
        <f>IF(Table13[[#This Row],[TCS MP]]&gt;=Table13[[#This Row],[BMP]],IF(Table13[[#This Row],[TCS MP]]&lt;=Table13[[#This Row],[EMP]],"Good","EMP"),"BMP")</f>
        <v>EMP</v>
      </c>
    </row>
    <row r="4142" spans="1:29" ht="24" customHeight="1" x14ac:dyDescent="0.25">
      <c r="A4142" t="s">
        <v>14553</v>
      </c>
      <c r="B4142" t="s">
        <v>19490</v>
      </c>
      <c r="C4142">
        <v>4724</v>
      </c>
      <c r="D4142" t="s">
        <v>17075</v>
      </c>
      <c r="E4142" t="s">
        <v>14554</v>
      </c>
      <c r="F4142" s="9">
        <f>Table13[[#This Row],[ToMeasure]]-Table13[[#This Row],[FromMeasure]]</f>
        <v>8.5804599999999898E-2</v>
      </c>
      <c r="G4142" s="5" t="s">
        <v>453</v>
      </c>
      <c r="H4142" s="35">
        <v>2.3412026400000001</v>
      </c>
      <c r="I4142" s="56"/>
      <c r="J4142" t="s">
        <v>7203</v>
      </c>
      <c r="K4142" s="58" t="s">
        <v>203</v>
      </c>
      <c r="L4142" s="35">
        <v>2.42700724</v>
      </c>
      <c r="M4142" s="56"/>
      <c r="N4142" t="s">
        <v>7207</v>
      </c>
      <c r="O4142" s="2">
        <v>18</v>
      </c>
      <c r="P4142" s="2">
        <v>23</v>
      </c>
      <c r="Q4142" s="2">
        <v>41</v>
      </c>
      <c r="R4142" t="s">
        <v>14555</v>
      </c>
      <c r="S4142">
        <v>32</v>
      </c>
      <c r="T4142">
        <v>50</v>
      </c>
      <c r="U4142" s="2">
        <v>2</v>
      </c>
      <c r="V4142" s="2">
        <v>1</v>
      </c>
      <c r="W4142" s="8">
        <v>7.3170731707317069E-2</v>
      </c>
      <c r="X4142" s="2">
        <v>72</v>
      </c>
      <c r="Y4142" s="45"/>
      <c r="AC4142" s="1" t="str">
        <f>IF(Table13[[#This Row],[TCS MP]]&gt;=Table13[[#This Row],[BMP]],IF(Table13[[#This Row],[TCS MP]]&lt;=Table13[[#This Row],[EMP]],"Good","EMP"),"BMP")</f>
        <v>EMP</v>
      </c>
    </row>
    <row r="4143" spans="1:29" ht="24" customHeight="1" x14ac:dyDescent="0.25">
      <c r="A4143" t="s">
        <v>6065</v>
      </c>
      <c r="B4143" t="s">
        <v>19425</v>
      </c>
      <c r="C4143">
        <v>4604</v>
      </c>
      <c r="D4143" t="s">
        <v>17075</v>
      </c>
      <c r="E4143" t="s">
        <v>6066</v>
      </c>
      <c r="F4143" s="9">
        <f>Table13[[#This Row],[ToMeasure]]-Table13[[#This Row],[FromMeasure]]</f>
        <v>8.0969660000000054E-2</v>
      </c>
      <c r="G4143" s="5" t="s">
        <v>432</v>
      </c>
      <c r="H4143" s="35">
        <v>4.0316556800000001</v>
      </c>
      <c r="I4143" s="56"/>
      <c r="J4143" t="s">
        <v>6067</v>
      </c>
      <c r="K4143" s="58" t="s">
        <v>203</v>
      </c>
      <c r="L4143" s="35">
        <v>4.1126253400000001</v>
      </c>
      <c r="M4143" s="56"/>
      <c r="N4143" t="s">
        <v>3829</v>
      </c>
      <c r="O4143" s="2">
        <v>646</v>
      </c>
      <c r="P4143" s="2">
        <v>381</v>
      </c>
      <c r="Q4143" s="2">
        <v>1027</v>
      </c>
      <c r="R4143" t="s">
        <v>6068</v>
      </c>
      <c r="S4143">
        <v>16</v>
      </c>
      <c r="T4143">
        <v>59</v>
      </c>
      <c r="U4143" s="2">
        <v>93</v>
      </c>
      <c r="V4143" s="2">
        <v>15</v>
      </c>
      <c r="W4143" s="8">
        <v>0.10516066212268745</v>
      </c>
      <c r="X4143" s="2">
        <v>1803</v>
      </c>
      <c r="Y4143" s="45"/>
      <c r="AC4143" s="1" t="str">
        <f>IF(Table13[[#This Row],[TCS MP]]&gt;=Table13[[#This Row],[BMP]],IF(Table13[[#This Row],[TCS MP]]&lt;=Table13[[#This Row],[EMP]],"Good","EMP"),"BMP")</f>
        <v>EMP</v>
      </c>
    </row>
    <row r="4144" spans="1:29" ht="24" customHeight="1" x14ac:dyDescent="0.25">
      <c r="A4144" t="s">
        <v>14560</v>
      </c>
      <c r="B4144" t="s">
        <v>21112</v>
      </c>
      <c r="C4144">
        <v>7892</v>
      </c>
      <c r="D4144" t="s">
        <v>17075</v>
      </c>
      <c r="E4144" t="s">
        <v>14561</v>
      </c>
      <c r="F4144" s="9">
        <f>Table13[[#This Row],[ToMeasure]]-Table13[[#This Row],[FromMeasure]]</f>
        <v>2.7154399999999999E-2</v>
      </c>
      <c r="G4144" s="5" t="s">
        <v>14562</v>
      </c>
      <c r="H4144" s="35">
        <v>0</v>
      </c>
      <c r="I4144" s="56"/>
      <c r="J4144" t="s">
        <v>1212</v>
      </c>
      <c r="K4144" s="58" t="s">
        <v>203</v>
      </c>
      <c r="L4144" s="35">
        <v>2.7154399999999999E-2</v>
      </c>
      <c r="M4144" s="56"/>
      <c r="N4144" t="s">
        <v>1261</v>
      </c>
      <c r="O4144" s="2">
        <v>137</v>
      </c>
      <c r="P4144" s="2">
        <v>0</v>
      </c>
      <c r="Q4144" s="2">
        <v>137</v>
      </c>
      <c r="R4144" t="s">
        <v>14563</v>
      </c>
      <c r="S4144">
        <v>16</v>
      </c>
      <c r="T4144" t="s">
        <v>203</v>
      </c>
      <c r="U4144" s="2">
        <v>15</v>
      </c>
      <c r="V4144" s="2">
        <v>2</v>
      </c>
      <c r="W4144" s="8">
        <v>0.12408759124087591</v>
      </c>
      <c r="X4144" s="2">
        <v>269</v>
      </c>
      <c r="Y4144" s="45"/>
      <c r="AC4144" s="1" t="str">
        <f>IF(Table13[[#This Row],[TCS MP]]&gt;=Table13[[#This Row],[BMP]],IF(Table13[[#This Row],[TCS MP]]&lt;=Table13[[#This Row],[EMP]],"Good","EMP"),"BMP")</f>
        <v>EMP</v>
      </c>
    </row>
    <row r="4145" spans="1:29" ht="24" customHeight="1" x14ac:dyDescent="0.25">
      <c r="A4145" t="s">
        <v>14564</v>
      </c>
      <c r="B4145" t="s">
        <v>19379</v>
      </c>
      <c r="C4145">
        <v>4504</v>
      </c>
      <c r="D4145" t="s">
        <v>17075</v>
      </c>
      <c r="E4145" t="s">
        <v>14565</v>
      </c>
      <c r="F4145" s="9">
        <f>Table13[[#This Row],[ToMeasure]]-Table13[[#This Row],[FromMeasure]]</f>
        <v>3.2768700000000095E-2</v>
      </c>
      <c r="G4145" s="5" t="s">
        <v>414</v>
      </c>
      <c r="H4145" s="35">
        <v>2.4092731000000001</v>
      </c>
      <c r="I4145" s="56"/>
      <c r="J4145" t="s">
        <v>3784</v>
      </c>
      <c r="K4145" s="58" t="s">
        <v>203</v>
      </c>
      <c r="L4145" s="35">
        <v>2.4420418000000002</v>
      </c>
      <c r="M4145" s="56"/>
      <c r="N4145" t="s">
        <v>6079</v>
      </c>
      <c r="O4145" s="2">
        <v>1148</v>
      </c>
      <c r="P4145" s="2">
        <v>1766</v>
      </c>
      <c r="Q4145" s="2">
        <v>2914</v>
      </c>
      <c r="R4145" t="s">
        <v>14566</v>
      </c>
      <c r="S4145">
        <v>10</v>
      </c>
      <c r="T4145">
        <v>60</v>
      </c>
      <c r="U4145" s="2">
        <v>282</v>
      </c>
      <c r="V4145" s="2">
        <v>131</v>
      </c>
      <c r="W4145" s="8">
        <v>0.1417295813315031</v>
      </c>
      <c r="X4145" s="2">
        <v>8742</v>
      </c>
      <c r="Y4145" s="45"/>
      <c r="AC4145" s="1" t="str">
        <f>IF(Table13[[#This Row],[TCS MP]]&gt;=Table13[[#This Row],[BMP]],IF(Table13[[#This Row],[TCS MP]]&lt;=Table13[[#This Row],[EMP]],"Good","EMP"),"BMP")</f>
        <v>EMP</v>
      </c>
    </row>
    <row r="4146" spans="1:29" ht="24" customHeight="1" x14ac:dyDescent="0.25">
      <c r="A4146" t="s">
        <v>10380</v>
      </c>
      <c r="B4146" t="s">
        <v>19386</v>
      </c>
      <c r="C4146">
        <v>4514</v>
      </c>
      <c r="D4146" t="s">
        <v>17075</v>
      </c>
      <c r="E4146" t="s">
        <v>10381</v>
      </c>
      <c r="F4146" s="9">
        <f>Table13[[#This Row],[ToMeasure]]-Table13[[#This Row],[FromMeasure]]</f>
        <v>8.4873599999999993E-2</v>
      </c>
      <c r="G4146" s="5" t="s">
        <v>416</v>
      </c>
      <c r="H4146" s="35">
        <v>0</v>
      </c>
      <c r="I4146" s="56"/>
      <c r="J4146" t="s">
        <v>3294</v>
      </c>
      <c r="K4146" s="58" t="s">
        <v>203</v>
      </c>
      <c r="L4146" s="35">
        <v>8.4873599999999993E-2</v>
      </c>
      <c r="M4146" s="56"/>
      <c r="N4146" t="s">
        <v>10382</v>
      </c>
      <c r="O4146" s="2">
        <v>111</v>
      </c>
      <c r="P4146" s="2">
        <v>207</v>
      </c>
      <c r="Q4146" s="2">
        <v>318</v>
      </c>
      <c r="R4146" t="s">
        <v>10383</v>
      </c>
      <c r="S4146">
        <v>13</v>
      </c>
      <c r="T4146">
        <v>68</v>
      </c>
      <c r="U4146" s="2">
        <v>21</v>
      </c>
      <c r="V4146" s="2">
        <v>11</v>
      </c>
      <c r="W4146" s="8">
        <v>0.10062893081761007</v>
      </c>
      <c r="X4146" s="2">
        <v>558</v>
      </c>
      <c r="Y4146" s="45"/>
      <c r="AC4146" s="1" t="str">
        <f>IF(Table13[[#This Row],[TCS MP]]&gt;=Table13[[#This Row],[BMP]],IF(Table13[[#This Row],[TCS MP]]&lt;=Table13[[#This Row],[EMP]],"Good","EMP"),"BMP")</f>
        <v>EMP</v>
      </c>
    </row>
    <row r="4147" spans="1:29" ht="24" customHeight="1" x14ac:dyDescent="0.25">
      <c r="A4147" t="s">
        <v>10384</v>
      </c>
      <c r="B4147" t="s">
        <v>20247</v>
      </c>
      <c r="C4147">
        <v>6064</v>
      </c>
      <c r="D4147" t="s">
        <v>17075</v>
      </c>
      <c r="E4147" t="s">
        <v>10385</v>
      </c>
      <c r="F4147" s="9">
        <f>Table13[[#This Row],[ToMeasure]]-Table13[[#This Row],[FromMeasure]]</f>
        <v>0.101419</v>
      </c>
      <c r="G4147" s="5" t="s">
        <v>836</v>
      </c>
      <c r="H4147" s="35">
        <v>0</v>
      </c>
      <c r="I4147" s="56"/>
      <c r="J4147" t="s">
        <v>8589</v>
      </c>
      <c r="K4147" s="58" t="s">
        <v>203</v>
      </c>
      <c r="L4147" s="35">
        <v>0.101419</v>
      </c>
      <c r="M4147" s="56"/>
      <c r="N4147" t="s">
        <v>10386</v>
      </c>
      <c r="O4147" s="2">
        <v>83</v>
      </c>
      <c r="P4147" s="2">
        <v>193</v>
      </c>
      <c r="Q4147" s="2">
        <v>276</v>
      </c>
      <c r="R4147" t="s">
        <v>10387</v>
      </c>
      <c r="S4147">
        <v>12</v>
      </c>
      <c r="T4147">
        <v>70</v>
      </c>
      <c r="U4147" s="2">
        <v>17</v>
      </c>
      <c r="V4147" s="2">
        <v>6</v>
      </c>
      <c r="W4147" s="8">
        <v>8.3333333333333329E-2</v>
      </c>
      <c r="X4147" s="2">
        <v>290</v>
      </c>
      <c r="Y4147" s="45"/>
      <c r="AC4147" s="1" t="str">
        <f>IF(Table13[[#This Row],[TCS MP]]&gt;=Table13[[#This Row],[BMP]],IF(Table13[[#This Row],[TCS MP]]&lt;=Table13[[#This Row],[EMP]],"Good","EMP"),"BMP")</f>
        <v>EMP</v>
      </c>
    </row>
    <row r="4148" spans="1:29" ht="24" customHeight="1" x14ac:dyDescent="0.25">
      <c r="A4148" t="s">
        <v>6090</v>
      </c>
      <c r="B4148" t="s">
        <v>20290</v>
      </c>
      <c r="C4148">
        <v>6184</v>
      </c>
      <c r="D4148" t="s">
        <v>17075</v>
      </c>
      <c r="E4148" t="s">
        <v>6091</v>
      </c>
      <c r="F4148" s="9">
        <f>Table13[[#This Row],[ToMeasure]]-Table13[[#This Row],[FromMeasure]]</f>
        <v>0.15891829999999985</v>
      </c>
      <c r="G4148" s="5" t="s">
        <v>856</v>
      </c>
      <c r="H4148" s="35">
        <v>11.494619500000001</v>
      </c>
      <c r="I4148" s="56"/>
      <c r="J4148" t="s">
        <v>6092</v>
      </c>
      <c r="K4148" s="58" t="s">
        <v>203</v>
      </c>
      <c r="L4148" s="35">
        <v>11.653537800000001</v>
      </c>
      <c r="M4148" s="56"/>
      <c r="N4148" t="s">
        <v>6093</v>
      </c>
      <c r="O4148" s="2">
        <v>24</v>
      </c>
      <c r="P4148" s="2">
        <v>8</v>
      </c>
      <c r="Q4148" s="2">
        <v>32</v>
      </c>
      <c r="R4148" t="s">
        <v>6094</v>
      </c>
      <c r="S4148">
        <v>35</v>
      </c>
      <c r="T4148">
        <v>71</v>
      </c>
      <c r="U4148" s="2">
        <v>3</v>
      </c>
      <c r="V4148" s="2">
        <v>1</v>
      </c>
      <c r="W4148" s="8">
        <v>0.125</v>
      </c>
      <c r="X4148" s="2">
        <v>49</v>
      </c>
      <c r="Y4148" s="45"/>
      <c r="AC4148" s="1" t="str">
        <f>IF(Table13[[#This Row],[TCS MP]]&gt;=Table13[[#This Row],[BMP]],IF(Table13[[#This Row],[TCS MP]]&lt;=Table13[[#This Row],[EMP]],"Good","EMP"),"BMP")</f>
        <v>EMP</v>
      </c>
    </row>
    <row r="4149" spans="1:29" ht="24" customHeight="1" x14ac:dyDescent="0.25">
      <c r="A4149" t="s">
        <v>14578</v>
      </c>
      <c r="B4149" t="s">
        <v>20295</v>
      </c>
      <c r="C4149">
        <v>6194</v>
      </c>
      <c r="D4149" t="s">
        <v>17075</v>
      </c>
      <c r="E4149" t="s">
        <v>14579</v>
      </c>
      <c r="F4149" s="9">
        <f>Table13[[#This Row],[ToMeasure]]-Table13[[#This Row],[FromMeasure]]</f>
        <v>0.21541138000000001</v>
      </c>
      <c r="G4149" s="5" t="s">
        <v>858</v>
      </c>
      <c r="H4149" s="35">
        <v>3.3176770000000001E-2</v>
      </c>
      <c r="I4149" s="56"/>
      <c r="J4149" t="s">
        <v>9165</v>
      </c>
      <c r="K4149" s="58" t="s">
        <v>203</v>
      </c>
      <c r="L4149" s="35">
        <v>0.24858815000000001</v>
      </c>
      <c r="M4149" s="56"/>
      <c r="N4149" t="s">
        <v>4733</v>
      </c>
      <c r="O4149" s="2">
        <v>29</v>
      </c>
      <c r="P4149" s="2">
        <v>14</v>
      </c>
      <c r="Q4149" s="2">
        <v>43</v>
      </c>
      <c r="R4149" t="s">
        <v>14580</v>
      </c>
      <c r="S4149">
        <v>28</v>
      </c>
      <c r="T4149">
        <v>89</v>
      </c>
      <c r="U4149" s="2">
        <v>4</v>
      </c>
      <c r="V4149" s="2">
        <v>1</v>
      </c>
      <c r="W4149" s="8">
        <v>0.11627906976744186</v>
      </c>
      <c r="X4149" s="2">
        <v>66</v>
      </c>
      <c r="Y4149" s="45"/>
      <c r="AC4149" s="1" t="str">
        <f>IF(Table13[[#This Row],[TCS MP]]&gt;=Table13[[#This Row],[BMP]],IF(Table13[[#This Row],[TCS MP]]&lt;=Table13[[#This Row],[EMP]],"Good","EMP"),"BMP")</f>
        <v>EMP</v>
      </c>
    </row>
    <row r="4150" spans="1:29" ht="24" customHeight="1" x14ac:dyDescent="0.25">
      <c r="A4150" t="s">
        <v>10388</v>
      </c>
      <c r="B4150" t="s">
        <v>20227</v>
      </c>
      <c r="C4150">
        <v>6014</v>
      </c>
      <c r="D4150" t="s">
        <v>17075</v>
      </c>
      <c r="E4150" t="s">
        <v>10389</v>
      </c>
      <c r="F4150" s="9">
        <f>Table13[[#This Row],[ToMeasure]]-Table13[[#This Row],[FromMeasure]]</f>
        <v>7.42419E-2</v>
      </c>
      <c r="G4150" s="5" t="s">
        <v>828</v>
      </c>
      <c r="H4150" s="35">
        <v>0</v>
      </c>
      <c r="I4150" s="56"/>
      <c r="J4150" t="s">
        <v>4657</v>
      </c>
      <c r="K4150" s="58" t="s">
        <v>203</v>
      </c>
      <c r="L4150" s="35">
        <v>7.42419E-2</v>
      </c>
      <c r="M4150" s="56"/>
      <c r="N4150" t="s">
        <v>4653</v>
      </c>
      <c r="O4150" s="2">
        <v>879</v>
      </c>
      <c r="P4150" s="2">
        <v>548</v>
      </c>
      <c r="Q4150" s="2">
        <v>1427</v>
      </c>
      <c r="R4150" t="s">
        <v>10390</v>
      </c>
      <c r="S4150">
        <v>13</v>
      </c>
      <c r="T4150">
        <v>58</v>
      </c>
      <c r="U4150" s="2">
        <v>62</v>
      </c>
      <c r="V4150" s="2">
        <v>30</v>
      </c>
      <c r="W4150" s="8">
        <v>6.4470918009810793E-2</v>
      </c>
      <c r="X4150" s="2">
        <v>2181</v>
      </c>
      <c r="Y4150" s="45"/>
      <c r="AC4150" s="1" t="str">
        <f>IF(Table13[[#This Row],[TCS MP]]&gt;=Table13[[#This Row],[BMP]],IF(Table13[[#This Row],[TCS MP]]&lt;=Table13[[#This Row],[EMP]],"Good","EMP"),"BMP")</f>
        <v>EMP</v>
      </c>
    </row>
    <row r="4151" spans="1:29" ht="24" customHeight="1" x14ac:dyDescent="0.25">
      <c r="A4151" t="s">
        <v>10391</v>
      </c>
      <c r="B4151" t="s">
        <v>20202</v>
      </c>
      <c r="C4151">
        <v>5964</v>
      </c>
      <c r="D4151" t="s">
        <v>17075</v>
      </c>
      <c r="E4151" t="s">
        <v>10392</v>
      </c>
      <c r="F4151" s="9">
        <f>Table13[[#This Row],[ToMeasure]]-Table13[[#This Row],[FromMeasure]]</f>
        <v>0.25339345000000002</v>
      </c>
      <c r="G4151" s="5" t="s">
        <v>817</v>
      </c>
      <c r="H4151" s="35">
        <v>0</v>
      </c>
      <c r="I4151" s="56"/>
      <c r="J4151" t="s">
        <v>4637</v>
      </c>
      <c r="K4151" s="58" t="s">
        <v>203</v>
      </c>
      <c r="L4151" s="35">
        <v>0.25339345000000002</v>
      </c>
      <c r="M4151" s="56"/>
      <c r="N4151" t="s">
        <v>8213</v>
      </c>
      <c r="O4151" s="2">
        <v>16</v>
      </c>
      <c r="P4151" s="2">
        <v>21</v>
      </c>
      <c r="Q4151" s="2">
        <v>37</v>
      </c>
      <c r="R4151" t="s">
        <v>10393</v>
      </c>
      <c r="S4151">
        <v>20</v>
      </c>
      <c r="T4151">
        <v>86</v>
      </c>
      <c r="U4151" s="2">
        <v>2</v>
      </c>
      <c r="V4151" s="2">
        <v>1</v>
      </c>
      <c r="W4151" s="8">
        <v>8.1081081081081086E-2</v>
      </c>
      <c r="X4151" s="2">
        <v>57</v>
      </c>
      <c r="Y4151" s="45"/>
      <c r="AC4151" s="1" t="str">
        <f>IF(Table13[[#This Row],[TCS MP]]&gt;=Table13[[#This Row],[BMP]],IF(Table13[[#This Row],[TCS MP]]&lt;=Table13[[#This Row],[EMP]],"Good","EMP"),"BMP")</f>
        <v>EMP</v>
      </c>
    </row>
    <row r="4152" spans="1:29" ht="24" customHeight="1" x14ac:dyDescent="0.25">
      <c r="A4152" t="s">
        <v>14581</v>
      </c>
      <c r="B4152" t="s">
        <v>20192</v>
      </c>
      <c r="C4152">
        <v>5944</v>
      </c>
      <c r="D4152" t="s">
        <v>17075</v>
      </c>
      <c r="E4152" t="s">
        <v>14582</v>
      </c>
      <c r="F4152" s="9">
        <f>Table13[[#This Row],[ToMeasure]]-Table13[[#This Row],[FromMeasure]]</f>
        <v>0.14661689999999999</v>
      </c>
      <c r="G4152" s="5" t="s">
        <v>813</v>
      </c>
      <c r="H4152" s="35">
        <v>0.18944420000000001</v>
      </c>
      <c r="I4152" s="56"/>
      <c r="J4152" t="s">
        <v>4483</v>
      </c>
      <c r="K4152" s="58" t="s">
        <v>203</v>
      </c>
      <c r="L4152" s="35">
        <v>0.3360611</v>
      </c>
      <c r="M4152" s="56"/>
      <c r="N4152" t="s">
        <v>4653</v>
      </c>
      <c r="O4152" s="2">
        <v>39</v>
      </c>
      <c r="P4152" s="2">
        <v>12</v>
      </c>
      <c r="Q4152" s="2">
        <v>51</v>
      </c>
      <c r="R4152" t="s">
        <v>14583</v>
      </c>
      <c r="S4152">
        <v>23</v>
      </c>
      <c r="T4152">
        <v>86</v>
      </c>
      <c r="U4152" s="2">
        <v>1</v>
      </c>
      <c r="V4152" s="2">
        <v>1</v>
      </c>
      <c r="W4152" s="8">
        <v>3.9215686274509803E-2</v>
      </c>
      <c r="X4152" s="2">
        <v>78</v>
      </c>
      <c r="Y4152" s="45"/>
      <c r="AC4152" s="1" t="str">
        <f>IF(Table13[[#This Row],[TCS MP]]&gt;=Table13[[#This Row],[BMP]],IF(Table13[[#This Row],[TCS MP]]&lt;=Table13[[#This Row],[EMP]],"Good","EMP"),"BMP")</f>
        <v>EMP</v>
      </c>
    </row>
    <row r="4153" spans="1:29" ht="24" customHeight="1" x14ac:dyDescent="0.25">
      <c r="A4153" t="s">
        <v>16558</v>
      </c>
      <c r="B4153" t="s">
        <v>19861</v>
      </c>
      <c r="C4153">
        <v>5304</v>
      </c>
      <c r="D4153" t="s">
        <v>17075</v>
      </c>
      <c r="E4153" t="s">
        <v>16559</v>
      </c>
      <c r="F4153" s="9">
        <f>Table13[[#This Row],[ToMeasure]]-Table13[[#This Row],[FromMeasure]]</f>
        <v>7.391317E-2</v>
      </c>
      <c r="G4153" s="5" t="s">
        <v>612</v>
      </c>
      <c r="H4153" s="35">
        <v>0</v>
      </c>
      <c r="I4153" s="56"/>
      <c r="J4153" t="s">
        <v>2205</v>
      </c>
      <c r="K4153" s="58" t="s">
        <v>203</v>
      </c>
      <c r="L4153" s="35">
        <v>7.391317E-2</v>
      </c>
      <c r="M4153" s="56"/>
      <c r="N4153" t="s">
        <v>3958</v>
      </c>
      <c r="O4153" s="2">
        <v>89</v>
      </c>
      <c r="P4153" s="2">
        <v>47</v>
      </c>
      <c r="Q4153" s="2">
        <v>136</v>
      </c>
      <c r="R4153" t="s">
        <v>16560</v>
      </c>
      <c r="S4153">
        <v>25</v>
      </c>
      <c r="T4153">
        <v>75</v>
      </c>
      <c r="U4153" s="2">
        <v>3</v>
      </c>
      <c r="V4153" s="2">
        <v>1</v>
      </c>
      <c r="W4153" s="8">
        <v>2.9411764705882353E-2</v>
      </c>
      <c r="X4153" s="2">
        <v>208</v>
      </c>
      <c r="Y4153" s="45"/>
      <c r="AC4153" s="1" t="str">
        <f>IF(Table13[[#This Row],[TCS MP]]&gt;=Table13[[#This Row],[BMP]],IF(Table13[[#This Row],[TCS MP]]&lt;=Table13[[#This Row],[EMP]],"Good","EMP"),"BMP")</f>
        <v>EMP</v>
      </c>
    </row>
    <row r="4154" spans="1:29" ht="24" customHeight="1" x14ac:dyDescent="0.25">
      <c r="A4154" t="s">
        <v>14584</v>
      </c>
      <c r="B4154" t="s">
        <v>19881</v>
      </c>
      <c r="C4154">
        <v>5354</v>
      </c>
      <c r="D4154" t="s">
        <v>17075</v>
      </c>
      <c r="E4154" t="s">
        <v>14585</v>
      </c>
      <c r="F4154" s="9">
        <f>Table13[[#This Row],[ToMeasure]]-Table13[[#This Row],[FromMeasure]]</f>
        <v>5.839982999999993E-2</v>
      </c>
      <c r="G4154" s="5" t="s">
        <v>6097</v>
      </c>
      <c r="H4154" s="35">
        <v>4.6483206099999999</v>
      </c>
      <c r="I4154" s="56"/>
      <c r="J4154" t="s">
        <v>14586</v>
      </c>
      <c r="K4154" s="58" t="s">
        <v>203</v>
      </c>
      <c r="L4154" s="35">
        <v>4.7067204399999998</v>
      </c>
      <c r="M4154" s="56"/>
      <c r="N4154" t="s">
        <v>620</v>
      </c>
      <c r="O4154" s="2">
        <v>66</v>
      </c>
      <c r="P4154" s="2">
        <v>24</v>
      </c>
      <c r="Q4154" s="2">
        <v>90</v>
      </c>
      <c r="R4154" t="s">
        <v>6099</v>
      </c>
      <c r="S4154">
        <v>15</v>
      </c>
      <c r="T4154">
        <v>67</v>
      </c>
      <c r="U4154" s="2">
        <v>3</v>
      </c>
      <c r="V4154" s="2">
        <v>2</v>
      </c>
      <c r="W4154" s="8">
        <v>5.5555555555555552E-2</v>
      </c>
      <c r="X4154" s="2">
        <v>138</v>
      </c>
      <c r="Y4154" s="45"/>
      <c r="AC4154" s="1" t="str">
        <f>IF(Table13[[#This Row],[TCS MP]]&gt;=Table13[[#This Row],[BMP]],IF(Table13[[#This Row],[TCS MP]]&lt;=Table13[[#This Row],[EMP]],"Good","EMP"),"BMP")</f>
        <v>EMP</v>
      </c>
    </row>
    <row r="4155" spans="1:29" ht="24" customHeight="1" x14ac:dyDescent="0.25">
      <c r="A4155" t="s">
        <v>6095</v>
      </c>
      <c r="B4155" t="s">
        <v>19881</v>
      </c>
      <c r="C4155">
        <v>5354</v>
      </c>
      <c r="D4155" t="s">
        <v>17075</v>
      </c>
      <c r="E4155" t="s">
        <v>6096</v>
      </c>
      <c r="F4155" s="9">
        <f>Table13[[#This Row],[ToMeasure]]-Table13[[#This Row],[FromMeasure]]</f>
        <v>3.7050299999999758E-2</v>
      </c>
      <c r="G4155" s="5" t="s">
        <v>620</v>
      </c>
      <c r="H4155" s="35">
        <v>2.5994858700000001</v>
      </c>
      <c r="I4155" s="56"/>
      <c r="J4155" t="s">
        <v>4310</v>
      </c>
      <c r="K4155" s="58" t="s">
        <v>203</v>
      </c>
      <c r="L4155" s="35">
        <v>2.6365361699999998</v>
      </c>
      <c r="M4155" s="56"/>
      <c r="N4155" t="s">
        <v>6097</v>
      </c>
      <c r="O4155" s="2">
        <v>66</v>
      </c>
      <c r="P4155" s="2">
        <v>24</v>
      </c>
      <c r="Q4155" s="2">
        <v>90</v>
      </c>
      <c r="R4155" t="s">
        <v>6099</v>
      </c>
      <c r="S4155">
        <v>15</v>
      </c>
      <c r="T4155">
        <v>67</v>
      </c>
      <c r="U4155" s="2">
        <v>3</v>
      </c>
      <c r="V4155" s="2">
        <v>2</v>
      </c>
      <c r="W4155" s="8">
        <v>5.5555555555555552E-2</v>
      </c>
      <c r="X4155" s="2">
        <v>138</v>
      </c>
      <c r="Y4155" s="45"/>
      <c r="AC4155" s="1" t="str">
        <f>IF(Table13[[#This Row],[TCS MP]]&gt;=Table13[[#This Row],[BMP]],IF(Table13[[#This Row],[TCS MP]]&lt;=Table13[[#This Row],[EMP]],"Good","EMP"),"BMP")</f>
        <v>EMP</v>
      </c>
    </row>
    <row r="4156" spans="1:29" ht="24" customHeight="1" x14ac:dyDescent="0.25">
      <c r="A4156" t="s">
        <v>6100</v>
      </c>
      <c r="B4156" t="s">
        <v>20242</v>
      </c>
      <c r="C4156">
        <v>6054</v>
      </c>
      <c r="D4156" t="s">
        <v>17075</v>
      </c>
      <c r="E4156" t="s">
        <v>6101</v>
      </c>
      <c r="F4156" s="9">
        <f>Table13[[#This Row],[ToMeasure]]-Table13[[#This Row],[FromMeasure]]</f>
        <v>0.11130300000000004</v>
      </c>
      <c r="G4156" s="5" t="s">
        <v>834</v>
      </c>
      <c r="H4156" s="35">
        <v>0.82501150000000001</v>
      </c>
      <c r="I4156" s="56"/>
      <c r="J4156" t="s">
        <v>6102</v>
      </c>
      <c r="K4156" s="58" t="s">
        <v>203</v>
      </c>
      <c r="L4156" s="35">
        <v>0.93631450000000005</v>
      </c>
      <c r="M4156" s="56"/>
      <c r="N4156" t="s">
        <v>6103</v>
      </c>
      <c r="O4156" s="2">
        <v>2972</v>
      </c>
      <c r="P4156" s="2">
        <v>4284</v>
      </c>
      <c r="Q4156" s="2">
        <v>7256</v>
      </c>
      <c r="R4156" t="s">
        <v>6104</v>
      </c>
      <c r="S4156">
        <v>9</v>
      </c>
      <c r="T4156">
        <v>58</v>
      </c>
      <c r="U4156" s="2">
        <v>416</v>
      </c>
      <c r="V4156" s="2">
        <v>207</v>
      </c>
      <c r="W4156" s="8">
        <v>8.585997794928335E-2</v>
      </c>
      <c r="X4156" s="2">
        <v>7637</v>
      </c>
      <c r="Y4156" s="45"/>
      <c r="AC4156" s="1" t="str">
        <f>IF(Table13[[#This Row],[TCS MP]]&gt;=Table13[[#This Row],[BMP]],IF(Table13[[#This Row],[TCS MP]]&lt;=Table13[[#This Row],[EMP]],"Good","EMP"),"BMP")</f>
        <v>EMP</v>
      </c>
    </row>
    <row r="4157" spans="1:29" ht="24" customHeight="1" x14ac:dyDescent="0.25">
      <c r="A4157" t="s">
        <v>16561</v>
      </c>
      <c r="B4157" t="s">
        <v>20300</v>
      </c>
      <c r="C4157">
        <v>6204</v>
      </c>
      <c r="D4157" t="s">
        <v>17075</v>
      </c>
      <c r="E4157" t="s">
        <v>16562</v>
      </c>
      <c r="F4157" s="9">
        <f>Table13[[#This Row],[ToMeasure]]-Table13[[#This Row],[FromMeasure]]</f>
        <v>0.20834003000000001</v>
      </c>
      <c r="G4157" s="5" t="s">
        <v>860</v>
      </c>
      <c r="H4157" s="35">
        <v>0</v>
      </c>
      <c r="I4157" s="56"/>
      <c r="J4157" t="s">
        <v>8647</v>
      </c>
      <c r="K4157" s="58" t="s">
        <v>203</v>
      </c>
      <c r="L4157" s="35">
        <v>0.20834003000000001</v>
      </c>
      <c r="M4157" s="56"/>
      <c r="N4157" t="s">
        <v>9173</v>
      </c>
      <c r="O4157" s="2">
        <v>233</v>
      </c>
      <c r="P4157" s="2">
        <v>213</v>
      </c>
      <c r="Q4157" s="2">
        <v>446</v>
      </c>
      <c r="R4157" t="s">
        <v>16563</v>
      </c>
      <c r="S4157">
        <v>13</v>
      </c>
      <c r="T4157">
        <v>59</v>
      </c>
      <c r="U4157" s="2">
        <v>46</v>
      </c>
      <c r="V4157" s="2">
        <v>23</v>
      </c>
      <c r="W4157" s="8">
        <v>0.1547085201793722</v>
      </c>
      <c r="X4157" s="2">
        <v>469</v>
      </c>
      <c r="Y4157" s="45"/>
      <c r="AC4157" s="1" t="str">
        <f>IF(Table13[[#This Row],[TCS MP]]&gt;=Table13[[#This Row],[BMP]],IF(Table13[[#This Row],[TCS MP]]&lt;=Table13[[#This Row],[EMP]],"Good","EMP"),"BMP")</f>
        <v>EMP</v>
      </c>
    </row>
    <row r="4158" spans="1:29" ht="24" customHeight="1" x14ac:dyDescent="0.25">
      <c r="A4158" t="s">
        <v>10394</v>
      </c>
      <c r="B4158" t="s">
        <v>19891</v>
      </c>
      <c r="C4158">
        <v>5374</v>
      </c>
      <c r="D4158" t="s">
        <v>17075</v>
      </c>
      <c r="E4158" t="s">
        <v>10395</v>
      </c>
      <c r="F4158" s="9">
        <f>Table13[[#This Row],[ToMeasure]]-Table13[[#This Row],[FromMeasure]]</f>
        <v>6.9067480000000001E-2</v>
      </c>
      <c r="G4158" s="5" t="s">
        <v>625</v>
      </c>
      <c r="H4158" s="35">
        <v>0</v>
      </c>
      <c r="I4158" s="56"/>
      <c r="J4158" t="s">
        <v>8513</v>
      </c>
      <c r="K4158" s="58" t="s">
        <v>203</v>
      </c>
      <c r="L4158" s="35">
        <v>6.9067480000000001E-2</v>
      </c>
      <c r="M4158" s="56"/>
      <c r="N4158" t="s">
        <v>8507</v>
      </c>
      <c r="O4158" s="2">
        <v>3677</v>
      </c>
      <c r="P4158" s="2">
        <v>630</v>
      </c>
      <c r="Q4158" s="2">
        <v>4307</v>
      </c>
      <c r="R4158" t="s">
        <v>10396</v>
      </c>
      <c r="S4158">
        <v>11</v>
      </c>
      <c r="T4158">
        <v>88</v>
      </c>
      <c r="U4158" s="2">
        <v>271</v>
      </c>
      <c r="V4158" s="2">
        <v>135</v>
      </c>
      <c r="W4158" s="8">
        <v>9.4265149756210823E-2</v>
      </c>
      <c r="X4158" s="2">
        <v>7367</v>
      </c>
      <c r="Y4158" s="45"/>
      <c r="AC4158" s="1" t="str">
        <f>IF(Table13[[#This Row],[TCS MP]]&gt;=Table13[[#This Row],[BMP]],IF(Table13[[#This Row],[TCS MP]]&lt;=Table13[[#This Row],[EMP]],"Good","EMP"),"BMP")</f>
        <v>EMP</v>
      </c>
    </row>
    <row r="4159" spans="1:29" ht="24" customHeight="1" x14ac:dyDescent="0.25">
      <c r="A4159" t="s">
        <v>14589</v>
      </c>
      <c r="B4159" t="s">
        <v>19886</v>
      </c>
      <c r="C4159">
        <v>5364</v>
      </c>
      <c r="D4159" t="s">
        <v>17075</v>
      </c>
      <c r="E4159" t="s">
        <v>624</v>
      </c>
      <c r="F4159" s="9">
        <f>Table13[[#This Row],[ToMeasure]]-Table13[[#This Row],[FromMeasure]]</f>
        <v>7.1699319999999997E-2</v>
      </c>
      <c r="G4159" s="5" t="s">
        <v>622</v>
      </c>
      <c r="H4159" s="35">
        <v>1.504613E-2</v>
      </c>
      <c r="I4159" s="56"/>
      <c r="J4159" t="s">
        <v>4315</v>
      </c>
      <c r="K4159" s="58" t="s">
        <v>203</v>
      </c>
      <c r="L4159" s="35">
        <v>8.6745450000000002E-2</v>
      </c>
      <c r="M4159" s="56"/>
      <c r="N4159" t="s">
        <v>4320</v>
      </c>
      <c r="O4159" s="2">
        <v>169</v>
      </c>
      <c r="P4159" s="2">
        <v>58</v>
      </c>
      <c r="Q4159" s="2">
        <v>227</v>
      </c>
      <c r="R4159" t="s">
        <v>14590</v>
      </c>
      <c r="S4159">
        <v>28</v>
      </c>
      <c r="T4159">
        <v>71</v>
      </c>
      <c r="U4159" s="2">
        <v>3</v>
      </c>
      <c r="V4159" s="2">
        <v>1</v>
      </c>
      <c r="W4159" s="8">
        <v>1.7621145374449341E-2</v>
      </c>
      <c r="X4159" s="2">
        <v>347</v>
      </c>
      <c r="Y4159" s="45"/>
      <c r="AC4159" s="1" t="str">
        <f>IF(Table13[[#This Row],[TCS MP]]&gt;=Table13[[#This Row],[BMP]],IF(Table13[[#This Row],[TCS MP]]&lt;=Table13[[#This Row],[EMP]],"Good","EMP"),"BMP")</f>
        <v>EMP</v>
      </c>
    </row>
    <row r="4160" spans="1:29" ht="24" customHeight="1" x14ac:dyDescent="0.25">
      <c r="A4160" t="s">
        <v>16564</v>
      </c>
      <c r="B4160" t="s">
        <v>20207</v>
      </c>
      <c r="C4160">
        <v>5974</v>
      </c>
      <c r="D4160" t="s">
        <v>17075</v>
      </c>
      <c r="E4160" t="s">
        <v>16565</v>
      </c>
      <c r="F4160" s="9">
        <f>Table13[[#This Row],[ToMeasure]]-Table13[[#This Row],[FromMeasure]]</f>
        <v>0.25840311999999999</v>
      </c>
      <c r="G4160" s="5" t="s">
        <v>819</v>
      </c>
      <c r="H4160" s="35">
        <v>0</v>
      </c>
      <c r="I4160" s="56"/>
      <c r="J4160" t="s">
        <v>6108</v>
      </c>
      <c r="K4160" s="58" t="s">
        <v>203</v>
      </c>
      <c r="L4160" s="35">
        <v>0.25840311999999999</v>
      </c>
      <c r="M4160" s="56"/>
      <c r="N4160" t="s">
        <v>6106</v>
      </c>
      <c r="O4160" s="2">
        <v>30</v>
      </c>
      <c r="P4160" s="2">
        <v>44</v>
      </c>
      <c r="Q4160" s="2">
        <v>74</v>
      </c>
      <c r="R4160" t="s">
        <v>6109</v>
      </c>
      <c r="S4160">
        <v>16</v>
      </c>
      <c r="T4160">
        <v>78</v>
      </c>
      <c r="U4160" s="2">
        <v>3</v>
      </c>
      <c r="V4160" s="2">
        <v>1</v>
      </c>
      <c r="W4160" s="8">
        <v>5.4054054054054057E-2</v>
      </c>
      <c r="X4160" s="2">
        <v>113</v>
      </c>
      <c r="Y4160" s="45"/>
      <c r="AC4160" s="1" t="str">
        <f>IF(Table13[[#This Row],[TCS MP]]&gt;=Table13[[#This Row],[BMP]],IF(Table13[[#This Row],[TCS MP]]&lt;=Table13[[#This Row],[EMP]],"Good","EMP"),"BMP")</f>
        <v>EMP</v>
      </c>
    </row>
    <row r="4161" spans="1:29" ht="24" customHeight="1" x14ac:dyDescent="0.25">
      <c r="A4161" t="s">
        <v>14591</v>
      </c>
      <c r="B4161" t="s">
        <v>20305</v>
      </c>
      <c r="C4161">
        <v>6224</v>
      </c>
      <c r="D4161" t="s">
        <v>17075</v>
      </c>
      <c r="E4161" t="s">
        <v>14592</v>
      </c>
      <c r="F4161" s="9">
        <f>Table13[[#This Row],[ToMeasure]]-Table13[[#This Row],[FromMeasure]]</f>
        <v>0.196469</v>
      </c>
      <c r="G4161" s="5" t="s">
        <v>862</v>
      </c>
      <c r="H4161" s="35">
        <v>0</v>
      </c>
      <c r="I4161" s="56"/>
      <c r="J4161" t="s">
        <v>4483</v>
      </c>
      <c r="K4161" s="58" t="s">
        <v>203</v>
      </c>
      <c r="L4161" s="35">
        <v>0.196469</v>
      </c>
      <c r="M4161" s="56"/>
      <c r="N4161" t="s">
        <v>4653</v>
      </c>
      <c r="O4161" s="2">
        <v>19</v>
      </c>
      <c r="P4161" s="2">
        <v>18</v>
      </c>
      <c r="Q4161" s="2">
        <v>37</v>
      </c>
      <c r="R4161" t="s">
        <v>14593</v>
      </c>
      <c r="S4161">
        <v>28</v>
      </c>
      <c r="T4161">
        <v>57</v>
      </c>
      <c r="U4161" s="2">
        <v>3</v>
      </c>
      <c r="V4161" s="2">
        <v>1</v>
      </c>
      <c r="W4161" s="8">
        <v>0.10810810810810811</v>
      </c>
      <c r="X4161" s="2">
        <v>57</v>
      </c>
      <c r="Y4161" s="45"/>
      <c r="AC4161" s="1" t="str">
        <f>IF(Table13[[#This Row],[TCS MP]]&gt;=Table13[[#This Row],[BMP]],IF(Table13[[#This Row],[TCS MP]]&lt;=Table13[[#This Row],[EMP]],"Good","EMP"),"BMP")</f>
        <v>EMP</v>
      </c>
    </row>
    <row r="4162" spans="1:29" ht="24" customHeight="1" x14ac:dyDescent="0.25">
      <c r="A4162" t="s">
        <v>16566</v>
      </c>
      <c r="B4162" t="s">
        <v>20197</v>
      </c>
      <c r="C4162">
        <v>5954</v>
      </c>
      <c r="D4162" t="s">
        <v>17075</v>
      </c>
      <c r="E4162" t="s">
        <v>16567</v>
      </c>
      <c r="F4162" s="9">
        <f>Table13[[#This Row],[ToMeasure]]-Table13[[#This Row],[FromMeasure]]</f>
        <v>0.19479490999999999</v>
      </c>
      <c r="G4162" s="5" t="s">
        <v>815</v>
      </c>
      <c r="H4162" s="35">
        <v>0</v>
      </c>
      <c r="I4162" s="56"/>
      <c r="J4162" t="s">
        <v>9106</v>
      </c>
      <c r="K4162" s="58" t="s">
        <v>203</v>
      </c>
      <c r="L4162" s="35">
        <v>0.19479490999999999</v>
      </c>
      <c r="M4162" s="56"/>
      <c r="N4162" t="s">
        <v>4630</v>
      </c>
      <c r="O4162" s="2">
        <v>30</v>
      </c>
      <c r="P4162" s="2">
        <v>9</v>
      </c>
      <c r="Q4162" s="2">
        <v>39</v>
      </c>
      <c r="R4162" t="s">
        <v>16568</v>
      </c>
      <c r="S4162">
        <v>40</v>
      </c>
      <c r="T4162">
        <v>75</v>
      </c>
      <c r="U4162" s="2">
        <v>1</v>
      </c>
      <c r="V4162" s="2">
        <v>0</v>
      </c>
      <c r="W4162" s="8">
        <v>2.564102564102564E-2</v>
      </c>
      <c r="X4162" s="2">
        <v>60</v>
      </c>
      <c r="Y4162" s="45"/>
      <c r="AC4162" s="1" t="str">
        <f>IF(Table13[[#This Row],[TCS MP]]&gt;=Table13[[#This Row],[BMP]],IF(Table13[[#This Row],[TCS MP]]&lt;=Table13[[#This Row],[EMP]],"Good","EMP"),"BMP")</f>
        <v>EMP</v>
      </c>
    </row>
    <row r="4163" spans="1:29" ht="24" customHeight="1" x14ac:dyDescent="0.25">
      <c r="A4163" t="s">
        <v>16569</v>
      </c>
      <c r="B4163" t="s">
        <v>20285</v>
      </c>
      <c r="C4163">
        <v>6174</v>
      </c>
      <c r="D4163" t="s">
        <v>17075</v>
      </c>
      <c r="E4163" t="s">
        <v>16570</v>
      </c>
      <c r="F4163" s="9">
        <f>Table13[[#This Row],[ToMeasure]]-Table13[[#This Row],[FromMeasure]]</f>
        <v>2.7099239999998304E-2</v>
      </c>
      <c r="G4163" s="5" t="s">
        <v>16571</v>
      </c>
      <c r="H4163" s="35">
        <v>16.07917338</v>
      </c>
      <c r="I4163" s="56"/>
      <c r="J4163" t="s">
        <v>4483</v>
      </c>
      <c r="K4163" s="58" t="s">
        <v>203</v>
      </c>
      <c r="L4163" s="35">
        <v>16.106272619999999</v>
      </c>
      <c r="M4163" s="56"/>
      <c r="N4163" t="s">
        <v>4483</v>
      </c>
      <c r="O4163" s="2">
        <v>1300</v>
      </c>
      <c r="P4163" s="2">
        <v>647</v>
      </c>
      <c r="Q4163" s="2">
        <v>1947</v>
      </c>
      <c r="R4163" t="s">
        <v>10399</v>
      </c>
      <c r="S4163">
        <v>10</v>
      </c>
      <c r="T4163">
        <v>63</v>
      </c>
      <c r="U4163" s="2">
        <v>155</v>
      </c>
      <c r="V4163" s="2">
        <v>77</v>
      </c>
      <c r="W4163" s="8">
        <v>0.11915767847971238</v>
      </c>
      <c r="X4163" s="2">
        <v>2049</v>
      </c>
      <c r="Y4163" s="45"/>
      <c r="AC4163" s="1" t="str">
        <f>IF(Table13[[#This Row],[TCS MP]]&gt;=Table13[[#This Row],[BMP]],IF(Table13[[#This Row],[TCS MP]]&lt;=Table13[[#This Row],[EMP]],"Good","EMP"),"BMP")</f>
        <v>EMP</v>
      </c>
    </row>
    <row r="4164" spans="1:29" ht="24" customHeight="1" x14ac:dyDescent="0.25">
      <c r="A4164" t="s">
        <v>6110</v>
      </c>
      <c r="B4164" t="s">
        <v>19856</v>
      </c>
      <c r="C4164">
        <v>5294</v>
      </c>
      <c r="D4164" t="s">
        <v>17075</v>
      </c>
      <c r="E4164" t="s">
        <v>6111</v>
      </c>
      <c r="F4164" s="9">
        <f>Table13[[#This Row],[ToMeasure]]-Table13[[#This Row],[FromMeasure]]</f>
        <v>6.4079300000000006E-2</v>
      </c>
      <c r="G4164" s="5" t="s">
        <v>610</v>
      </c>
      <c r="H4164" s="35">
        <v>0</v>
      </c>
      <c r="I4164" s="56"/>
      <c r="J4164" t="s">
        <v>6112</v>
      </c>
      <c r="K4164" s="58" t="s">
        <v>203</v>
      </c>
      <c r="L4164" s="35">
        <v>6.4079300000000006E-2</v>
      </c>
      <c r="M4164" s="56"/>
      <c r="N4164" t="s">
        <v>6113</v>
      </c>
      <c r="O4164" s="2">
        <v>24</v>
      </c>
      <c r="P4164" s="2">
        <v>31</v>
      </c>
      <c r="Q4164" s="2">
        <v>55</v>
      </c>
      <c r="R4164" t="s">
        <v>6114</v>
      </c>
      <c r="S4164">
        <v>30</v>
      </c>
      <c r="T4164">
        <v>63</v>
      </c>
      <c r="U4164" s="2">
        <v>1</v>
      </c>
      <c r="V4164" s="2">
        <v>0</v>
      </c>
      <c r="W4164" s="8">
        <v>1.8181818181818181E-2</v>
      </c>
      <c r="X4164" s="2">
        <v>84</v>
      </c>
      <c r="Y4164" s="45"/>
      <c r="AC4164" s="1" t="str">
        <f>IF(Table13[[#This Row],[TCS MP]]&gt;=Table13[[#This Row],[BMP]],IF(Table13[[#This Row],[TCS MP]]&lt;=Table13[[#This Row],[EMP]],"Good","EMP"),"BMP")</f>
        <v>EMP</v>
      </c>
    </row>
    <row r="4165" spans="1:29" ht="24" customHeight="1" x14ac:dyDescent="0.25">
      <c r="A4165" t="s">
        <v>14594</v>
      </c>
      <c r="B4165" t="s">
        <v>19866</v>
      </c>
      <c r="C4165">
        <v>5314</v>
      </c>
      <c r="D4165" t="s">
        <v>17075</v>
      </c>
      <c r="E4165" t="s">
        <v>1853</v>
      </c>
      <c r="F4165" s="9">
        <f>Table13[[#This Row],[ToMeasure]]-Table13[[#This Row],[FromMeasure]]</f>
        <v>8.267649999999982E-2</v>
      </c>
      <c r="G4165" s="5" t="s">
        <v>121</v>
      </c>
      <c r="H4165" s="35">
        <v>11.981528900000001</v>
      </c>
      <c r="I4165" s="56"/>
      <c r="J4165" t="s">
        <v>7893</v>
      </c>
      <c r="K4165" s="58" t="s">
        <v>203</v>
      </c>
      <c r="L4165" s="35">
        <v>12.064205400000001</v>
      </c>
      <c r="M4165" s="56"/>
      <c r="N4165" t="s">
        <v>7491</v>
      </c>
      <c r="O4165" s="2">
        <v>164</v>
      </c>
      <c r="P4165" s="2">
        <v>78</v>
      </c>
      <c r="Q4165" s="2">
        <v>242</v>
      </c>
      <c r="R4165" t="s">
        <v>14595</v>
      </c>
      <c r="S4165">
        <v>15</v>
      </c>
      <c r="T4165" t="s">
        <v>203</v>
      </c>
      <c r="U4165" s="2">
        <v>4</v>
      </c>
      <c r="V4165" s="2">
        <v>3</v>
      </c>
      <c r="W4165" s="8">
        <v>2.8925619834710745E-2</v>
      </c>
      <c r="X4165" s="2">
        <v>370</v>
      </c>
      <c r="Y4165" s="45"/>
      <c r="AC4165" s="1" t="str">
        <f>IF(Table13[[#This Row],[TCS MP]]&gt;=Table13[[#This Row],[BMP]],IF(Table13[[#This Row],[TCS MP]]&lt;=Table13[[#This Row],[EMP]],"Good","EMP"),"BMP")</f>
        <v>EMP</v>
      </c>
    </row>
    <row r="4166" spans="1:29" ht="24" customHeight="1" x14ac:dyDescent="0.25">
      <c r="A4166" t="s">
        <v>10397</v>
      </c>
      <c r="B4166" t="s">
        <v>20285</v>
      </c>
      <c r="C4166">
        <v>6174</v>
      </c>
      <c r="D4166" t="s">
        <v>17075</v>
      </c>
      <c r="E4166" t="s">
        <v>10398</v>
      </c>
      <c r="F4166" s="9">
        <f>Table13[[#This Row],[ToMeasure]]-Table13[[#This Row],[FromMeasure]]</f>
        <v>3.0280600000000001E-2</v>
      </c>
      <c r="G4166" s="5" t="s">
        <v>203</v>
      </c>
      <c r="H4166" s="35">
        <v>0</v>
      </c>
      <c r="I4166" s="56"/>
      <c r="J4166" t="s">
        <v>203</v>
      </c>
      <c r="K4166" s="58" t="s">
        <v>203</v>
      </c>
      <c r="L4166" s="35">
        <v>3.0280600000000001E-2</v>
      </c>
      <c r="M4166" s="56"/>
      <c r="N4166" t="s">
        <v>203</v>
      </c>
      <c r="O4166" s="2">
        <v>1300</v>
      </c>
      <c r="P4166" s="2">
        <v>647</v>
      </c>
      <c r="Q4166" s="2">
        <v>1947</v>
      </c>
      <c r="R4166" t="s">
        <v>10399</v>
      </c>
      <c r="S4166" t="s">
        <v>203</v>
      </c>
      <c r="T4166" t="s">
        <v>203</v>
      </c>
      <c r="U4166" s="2" t="s">
        <v>203</v>
      </c>
      <c r="V4166" s="2" t="s">
        <v>203</v>
      </c>
      <c r="W4166" s="8" t="s">
        <v>203</v>
      </c>
      <c r="X4166" s="2">
        <v>2049</v>
      </c>
      <c r="Y4166" s="45"/>
      <c r="AC4166" s="1" t="str">
        <f>IF(Table13[[#This Row],[TCS MP]]&gt;=Table13[[#This Row],[BMP]],IF(Table13[[#This Row],[TCS MP]]&lt;=Table13[[#This Row],[EMP]],"Good","EMP"),"BMP")</f>
        <v>EMP</v>
      </c>
    </row>
    <row r="4167" spans="1:29" ht="24" customHeight="1" x14ac:dyDescent="0.25">
      <c r="A4167" t="s">
        <v>16572</v>
      </c>
      <c r="B4167" t="s">
        <v>20285</v>
      </c>
      <c r="C4167">
        <v>6174</v>
      </c>
      <c r="D4167" t="s">
        <v>17075</v>
      </c>
      <c r="E4167" t="s">
        <v>16573</v>
      </c>
      <c r="F4167" s="9">
        <f>Table13[[#This Row],[ToMeasure]]-Table13[[#This Row],[FromMeasure]]</f>
        <v>0.30141372999999999</v>
      </c>
      <c r="G4167" s="5" t="s">
        <v>854</v>
      </c>
      <c r="H4167" s="35">
        <v>0</v>
      </c>
      <c r="I4167" s="56"/>
      <c r="J4167" t="s">
        <v>4483</v>
      </c>
      <c r="K4167" s="58" t="s">
        <v>203</v>
      </c>
      <c r="L4167" s="35">
        <v>0.30141372999999999</v>
      </c>
      <c r="M4167" s="56"/>
      <c r="N4167" t="s">
        <v>4722</v>
      </c>
      <c r="O4167" s="2">
        <v>1300</v>
      </c>
      <c r="P4167" s="2">
        <v>647</v>
      </c>
      <c r="Q4167" s="2">
        <v>1947</v>
      </c>
      <c r="R4167" t="s">
        <v>10399</v>
      </c>
      <c r="S4167">
        <v>10</v>
      </c>
      <c r="T4167">
        <v>63</v>
      </c>
      <c r="U4167" s="2">
        <v>152</v>
      </c>
      <c r="V4167" s="2">
        <v>76</v>
      </c>
      <c r="W4167" s="8">
        <v>0.11710323574730354</v>
      </c>
      <c r="X4167" s="2">
        <v>2049</v>
      </c>
      <c r="Y4167" s="45"/>
      <c r="AC4167" s="1" t="str">
        <f>IF(Table13[[#This Row],[TCS MP]]&gt;=Table13[[#This Row],[BMP]],IF(Table13[[#This Row],[TCS MP]]&lt;=Table13[[#This Row],[EMP]],"Good","EMP"),"BMP")</f>
        <v>EMP</v>
      </c>
    </row>
    <row r="4168" spans="1:29" ht="24" customHeight="1" x14ac:dyDescent="0.25">
      <c r="A4168" t="s">
        <v>14596</v>
      </c>
      <c r="B4168" t="s">
        <v>19876</v>
      </c>
      <c r="C4168">
        <v>5344</v>
      </c>
      <c r="D4168" t="s">
        <v>17075</v>
      </c>
      <c r="E4168" t="s">
        <v>14597</v>
      </c>
      <c r="F4168" s="9">
        <f>Table13[[#This Row],[ToMeasure]]-Table13[[#This Row],[FromMeasure]]</f>
        <v>8.2164589999999996E-2</v>
      </c>
      <c r="G4168" s="5" t="s">
        <v>618</v>
      </c>
      <c r="H4168" s="35">
        <v>0</v>
      </c>
      <c r="I4168" s="56"/>
      <c r="J4168" t="s">
        <v>4302</v>
      </c>
      <c r="K4168" s="58" t="s">
        <v>203</v>
      </c>
      <c r="L4168" s="35">
        <v>8.2164589999999996E-2</v>
      </c>
      <c r="M4168" s="56"/>
      <c r="N4168" t="s">
        <v>14587</v>
      </c>
      <c r="O4168" s="2">
        <v>194</v>
      </c>
      <c r="P4168" s="2">
        <v>175</v>
      </c>
      <c r="Q4168" s="2">
        <v>369</v>
      </c>
      <c r="R4168" t="s">
        <v>14588</v>
      </c>
      <c r="S4168">
        <v>23</v>
      </c>
      <c r="T4168">
        <v>75</v>
      </c>
      <c r="U4168" s="2">
        <v>4</v>
      </c>
      <c r="V4168" s="2">
        <v>2</v>
      </c>
      <c r="W4168" s="8">
        <v>1.6260162601626018E-2</v>
      </c>
      <c r="X4168" s="2">
        <v>388</v>
      </c>
      <c r="Y4168" s="45"/>
      <c r="AC4168" s="1" t="str">
        <f>IF(Table13[[#This Row],[TCS MP]]&gt;=Table13[[#This Row],[BMP]],IF(Table13[[#This Row],[TCS MP]]&lt;=Table13[[#This Row],[EMP]],"Good","EMP"),"BMP")</f>
        <v>EMP</v>
      </c>
    </row>
    <row r="4169" spans="1:29" ht="24" customHeight="1" x14ac:dyDescent="0.25">
      <c r="A4169" t="s">
        <v>6115</v>
      </c>
      <c r="B4169" t="s">
        <v>20280</v>
      </c>
      <c r="C4169">
        <v>6164</v>
      </c>
      <c r="D4169" t="s">
        <v>17075</v>
      </c>
      <c r="E4169" t="s">
        <v>6116</v>
      </c>
      <c r="F4169" s="9">
        <f>Table13[[#This Row],[ToMeasure]]-Table13[[#This Row],[FromMeasure]]</f>
        <v>8.7981669999999998E-2</v>
      </c>
      <c r="G4169" s="5" t="s">
        <v>852</v>
      </c>
      <c r="H4169" s="35">
        <v>0</v>
      </c>
      <c r="I4169" s="56"/>
      <c r="J4169" t="s">
        <v>4711</v>
      </c>
      <c r="K4169" s="58" t="s">
        <v>203</v>
      </c>
      <c r="L4169" s="35">
        <v>8.7981669999999998E-2</v>
      </c>
      <c r="M4169" s="56"/>
      <c r="N4169" t="s">
        <v>4706</v>
      </c>
      <c r="O4169" s="2">
        <v>414</v>
      </c>
      <c r="P4169" s="2">
        <v>2457</v>
      </c>
      <c r="Q4169" s="2">
        <v>2871</v>
      </c>
      <c r="R4169" t="s">
        <v>6117</v>
      </c>
      <c r="S4169">
        <v>12</v>
      </c>
      <c r="T4169">
        <v>91</v>
      </c>
      <c r="U4169" s="2">
        <v>124</v>
      </c>
      <c r="V4169" s="2">
        <v>62</v>
      </c>
      <c r="W4169" s="8">
        <v>6.4785788923719959E-2</v>
      </c>
      <c r="X4169" s="2">
        <v>3809</v>
      </c>
      <c r="Y4169" s="45"/>
      <c r="AC4169" s="1" t="str">
        <f>IF(Table13[[#This Row],[TCS MP]]&gt;=Table13[[#This Row],[BMP]],IF(Table13[[#This Row],[TCS MP]]&lt;=Table13[[#This Row],[EMP]],"Good","EMP"),"BMP")</f>
        <v>EMP</v>
      </c>
    </row>
    <row r="4170" spans="1:29" ht="24" customHeight="1" x14ac:dyDescent="0.25">
      <c r="A4170" t="s">
        <v>14598</v>
      </c>
      <c r="B4170" t="s">
        <v>20232</v>
      </c>
      <c r="C4170">
        <v>6024</v>
      </c>
      <c r="D4170" t="s">
        <v>17075</v>
      </c>
      <c r="E4170" t="s">
        <v>14599</v>
      </c>
      <c r="F4170" s="9">
        <f>Table13[[#This Row],[ToMeasure]]-Table13[[#This Row],[FromMeasure]]</f>
        <v>8.3013299999999957E-2</v>
      </c>
      <c r="G4170" s="5" t="s">
        <v>830</v>
      </c>
      <c r="H4170" s="35">
        <v>0.49197869999999999</v>
      </c>
      <c r="I4170" s="56"/>
      <c r="J4170" t="s">
        <v>4667</v>
      </c>
      <c r="K4170" s="58" t="s">
        <v>203</v>
      </c>
      <c r="L4170" s="35">
        <v>0.57499199999999995</v>
      </c>
      <c r="M4170" s="56"/>
      <c r="N4170" t="s">
        <v>4662</v>
      </c>
      <c r="O4170" s="2">
        <v>478</v>
      </c>
      <c r="P4170" s="2">
        <v>261</v>
      </c>
      <c r="Q4170" s="2">
        <v>739</v>
      </c>
      <c r="R4170" t="s">
        <v>14600</v>
      </c>
      <c r="S4170">
        <v>10</v>
      </c>
      <c r="T4170">
        <v>64</v>
      </c>
      <c r="U4170" s="2">
        <v>54</v>
      </c>
      <c r="V4170" s="2">
        <v>20</v>
      </c>
      <c r="W4170" s="8">
        <v>0.10013531799729364</v>
      </c>
      <c r="X4170" s="2">
        <v>1144</v>
      </c>
      <c r="Y4170" s="45"/>
      <c r="AC4170" s="1" t="str">
        <f>IF(Table13[[#This Row],[TCS MP]]&gt;=Table13[[#This Row],[BMP]],IF(Table13[[#This Row],[TCS MP]]&lt;=Table13[[#This Row],[EMP]],"Good","EMP"),"BMP")</f>
        <v>EMP</v>
      </c>
    </row>
    <row r="4171" spans="1:29" ht="24" customHeight="1" x14ac:dyDescent="0.25">
      <c r="A4171" t="s">
        <v>10400</v>
      </c>
      <c r="B4171" t="s">
        <v>20275</v>
      </c>
      <c r="C4171">
        <v>6144</v>
      </c>
      <c r="D4171" t="s">
        <v>17075</v>
      </c>
      <c r="E4171" t="s">
        <v>10401</v>
      </c>
      <c r="F4171" s="9">
        <f>Table13[[#This Row],[ToMeasure]]-Table13[[#This Row],[FromMeasure]]</f>
        <v>0.12202565999999999</v>
      </c>
      <c r="G4171" s="5" t="s">
        <v>850</v>
      </c>
      <c r="H4171" s="35">
        <v>0</v>
      </c>
      <c r="I4171" s="56"/>
      <c r="J4171" t="s">
        <v>4702</v>
      </c>
      <c r="K4171" s="58" t="s">
        <v>203</v>
      </c>
      <c r="L4171" s="35">
        <v>0.12202565999999999</v>
      </c>
      <c r="M4171" s="56"/>
      <c r="N4171" t="s">
        <v>8639</v>
      </c>
      <c r="O4171" s="2">
        <v>866</v>
      </c>
      <c r="P4171" s="2">
        <v>48</v>
      </c>
      <c r="Q4171" s="2">
        <v>914</v>
      </c>
      <c r="R4171" t="s">
        <v>10402</v>
      </c>
      <c r="S4171">
        <v>13</v>
      </c>
      <c r="T4171">
        <v>98</v>
      </c>
      <c r="U4171" s="2">
        <v>76</v>
      </c>
      <c r="V4171" s="2">
        <v>37</v>
      </c>
      <c r="W4171" s="8">
        <v>0.12363238512035012</v>
      </c>
      <c r="X4171" s="2">
        <v>962</v>
      </c>
      <c r="Y4171" s="45"/>
      <c r="AC4171" s="1" t="str">
        <f>IF(Table13[[#This Row],[TCS MP]]&gt;=Table13[[#This Row],[BMP]],IF(Table13[[#This Row],[TCS MP]]&lt;=Table13[[#This Row],[EMP]],"Good","EMP"),"BMP")</f>
        <v>EMP</v>
      </c>
    </row>
    <row r="4172" spans="1:29" ht="24" customHeight="1" x14ac:dyDescent="0.25">
      <c r="A4172" t="s">
        <v>10403</v>
      </c>
      <c r="B4172" t="s">
        <v>20217</v>
      </c>
      <c r="C4172">
        <v>5994</v>
      </c>
      <c r="D4172" t="s">
        <v>17075</v>
      </c>
      <c r="E4172" t="s">
        <v>10404</v>
      </c>
      <c r="F4172" s="9">
        <f>Table13[[#This Row],[ToMeasure]]-Table13[[#This Row],[FromMeasure]]</f>
        <v>8.5954599999999992E-2</v>
      </c>
      <c r="G4172" s="5" t="s">
        <v>823</v>
      </c>
      <c r="H4172" s="35">
        <v>0.60915779999999997</v>
      </c>
      <c r="I4172" s="56"/>
      <c r="J4172" t="s">
        <v>9121</v>
      </c>
      <c r="K4172" s="58" t="s">
        <v>203</v>
      </c>
      <c r="L4172" s="35">
        <v>0.69511239999999996</v>
      </c>
      <c r="M4172" s="56"/>
      <c r="N4172" t="s">
        <v>8229</v>
      </c>
      <c r="O4172" s="2">
        <v>2991</v>
      </c>
      <c r="P4172" s="2">
        <v>3693</v>
      </c>
      <c r="Q4172" s="2">
        <v>6684</v>
      </c>
      <c r="R4172" t="s">
        <v>10405</v>
      </c>
      <c r="S4172">
        <v>7</v>
      </c>
      <c r="T4172">
        <v>50</v>
      </c>
      <c r="U4172" s="2">
        <v>607</v>
      </c>
      <c r="V4172" s="2">
        <v>152</v>
      </c>
      <c r="W4172" s="8">
        <v>0.11355475763016158</v>
      </c>
      <c r="X4172" s="2">
        <v>10343</v>
      </c>
      <c r="Y4172" s="45"/>
      <c r="AC4172" s="1" t="str">
        <f>IF(Table13[[#This Row],[TCS MP]]&gt;=Table13[[#This Row],[BMP]],IF(Table13[[#This Row],[TCS MP]]&lt;=Table13[[#This Row],[EMP]],"Good","EMP"),"BMP")</f>
        <v>EMP</v>
      </c>
    </row>
    <row r="4173" spans="1:29" ht="24" customHeight="1" x14ac:dyDescent="0.25">
      <c r="A4173" t="s">
        <v>6118</v>
      </c>
      <c r="B4173" t="s">
        <v>20237</v>
      </c>
      <c r="C4173">
        <v>6034</v>
      </c>
      <c r="D4173" t="s">
        <v>17075</v>
      </c>
      <c r="E4173" t="s">
        <v>6119</v>
      </c>
      <c r="F4173" s="9">
        <f>Table13[[#This Row],[ToMeasure]]-Table13[[#This Row],[FromMeasure]]</f>
        <v>7.4863059999999995E-2</v>
      </c>
      <c r="G4173" s="5" t="s">
        <v>832</v>
      </c>
      <c r="H4173" s="35">
        <v>0</v>
      </c>
      <c r="I4173" s="56"/>
      <c r="J4173" t="s">
        <v>4672</v>
      </c>
      <c r="K4173" s="58" t="s">
        <v>203</v>
      </c>
      <c r="L4173" s="35">
        <v>7.4863059999999995E-2</v>
      </c>
      <c r="M4173" s="56"/>
      <c r="N4173" t="s">
        <v>6120</v>
      </c>
      <c r="O4173" s="2">
        <v>751</v>
      </c>
      <c r="P4173" s="2">
        <v>629</v>
      </c>
      <c r="Q4173" s="2">
        <v>1380</v>
      </c>
      <c r="R4173" t="s">
        <v>6121</v>
      </c>
      <c r="S4173">
        <v>13</v>
      </c>
      <c r="T4173">
        <v>54</v>
      </c>
      <c r="U4173" s="2">
        <v>58</v>
      </c>
      <c r="V4173" s="2">
        <v>29</v>
      </c>
      <c r="W4173" s="8">
        <v>6.3043478260869562E-2</v>
      </c>
      <c r="X4173" s="2">
        <v>2135</v>
      </c>
      <c r="Y4173" s="45"/>
      <c r="AC4173" s="1" t="str">
        <f>IF(Table13[[#This Row],[TCS MP]]&gt;=Table13[[#This Row],[BMP]],IF(Table13[[#This Row],[TCS MP]]&lt;=Table13[[#This Row],[EMP]],"Good","EMP"),"BMP")</f>
        <v>EMP</v>
      </c>
    </row>
    <row r="4174" spans="1:29" ht="24" customHeight="1" x14ac:dyDescent="0.25">
      <c r="A4174" t="s">
        <v>10406</v>
      </c>
      <c r="B4174" t="s">
        <v>20256</v>
      </c>
      <c r="C4174">
        <v>6084</v>
      </c>
      <c r="D4174" t="s">
        <v>17075</v>
      </c>
      <c r="E4174" t="s">
        <v>10407</v>
      </c>
      <c r="F4174" s="9">
        <f>Table13[[#This Row],[ToMeasure]]-Table13[[#This Row],[FromMeasure]]</f>
        <v>0.16548910000000006</v>
      </c>
      <c r="G4174" s="5" t="s">
        <v>841</v>
      </c>
      <c r="H4174" s="35">
        <v>1.6568092999999999</v>
      </c>
      <c r="I4174" s="56"/>
      <c r="J4174" t="s">
        <v>10408</v>
      </c>
      <c r="K4174" s="58" t="s">
        <v>203</v>
      </c>
      <c r="L4174" s="35">
        <v>1.8222984</v>
      </c>
      <c r="M4174" s="56"/>
      <c r="N4174" t="s">
        <v>10409</v>
      </c>
      <c r="O4174" s="2">
        <v>1546</v>
      </c>
      <c r="P4174" s="2">
        <v>2418</v>
      </c>
      <c r="Q4174" s="2">
        <v>3964</v>
      </c>
      <c r="R4174" t="s">
        <v>10410</v>
      </c>
      <c r="S4174">
        <v>10</v>
      </c>
      <c r="T4174">
        <v>82</v>
      </c>
      <c r="U4174" s="2">
        <v>238</v>
      </c>
      <c r="V4174" s="2">
        <v>39</v>
      </c>
      <c r="W4174" s="8">
        <v>6.9878910191725527E-2</v>
      </c>
      <c r="X4174" s="2">
        <v>6781</v>
      </c>
      <c r="Y4174" s="45"/>
      <c r="AC4174" s="1" t="str">
        <f>IF(Table13[[#This Row],[TCS MP]]&gt;=Table13[[#This Row],[BMP]],IF(Table13[[#This Row],[TCS MP]]&lt;=Table13[[#This Row],[EMP]],"Good","EMP"),"BMP")</f>
        <v>EMP</v>
      </c>
    </row>
    <row r="4175" spans="1:29" ht="24" customHeight="1" x14ac:dyDescent="0.25">
      <c r="A4175" t="s">
        <v>6122</v>
      </c>
      <c r="B4175" t="s">
        <v>19898</v>
      </c>
      <c r="C4175">
        <v>5394</v>
      </c>
      <c r="D4175" t="s">
        <v>17075</v>
      </c>
      <c r="E4175" t="s">
        <v>631</v>
      </c>
      <c r="F4175" s="9">
        <f>Table13[[#This Row],[ToMeasure]]-Table13[[#This Row],[FromMeasure]]</f>
        <v>5.5871719999999986E-2</v>
      </c>
      <c r="G4175" s="5" t="s">
        <v>629</v>
      </c>
      <c r="H4175" s="35">
        <v>9.9856730000000005E-2</v>
      </c>
      <c r="I4175" s="56"/>
      <c r="J4175" t="s">
        <v>4688</v>
      </c>
      <c r="K4175" s="58" t="s">
        <v>203</v>
      </c>
      <c r="L4175" s="35">
        <v>0.15572844999999999</v>
      </c>
      <c r="M4175" s="56"/>
      <c r="N4175" t="s">
        <v>6123</v>
      </c>
      <c r="O4175" s="2">
        <v>6965</v>
      </c>
      <c r="P4175" s="2">
        <v>8878</v>
      </c>
      <c r="Q4175" s="2">
        <v>15843</v>
      </c>
      <c r="R4175" t="s">
        <v>6124</v>
      </c>
      <c r="S4175">
        <v>10</v>
      </c>
      <c r="T4175">
        <v>54</v>
      </c>
      <c r="U4175" s="2">
        <v>827</v>
      </c>
      <c r="V4175" s="2">
        <v>1058</v>
      </c>
      <c r="W4175" s="8">
        <v>0.11897999116328978</v>
      </c>
      <c r="X4175" s="2">
        <v>27243</v>
      </c>
      <c r="Y4175" s="45"/>
      <c r="AC4175" s="1" t="str">
        <f>IF(Table13[[#This Row],[TCS MP]]&gt;=Table13[[#This Row],[BMP]],IF(Table13[[#This Row],[TCS MP]]&lt;=Table13[[#This Row],[EMP]],"Good","EMP"),"BMP")</f>
        <v>EMP</v>
      </c>
    </row>
    <row r="4176" spans="1:29" ht="24" customHeight="1" x14ac:dyDescent="0.25">
      <c r="A4176" t="s">
        <v>6125</v>
      </c>
      <c r="B4176" t="s">
        <v>19871</v>
      </c>
      <c r="C4176">
        <v>5324</v>
      </c>
      <c r="D4176" t="s">
        <v>17075</v>
      </c>
      <c r="E4176" t="s">
        <v>617</v>
      </c>
      <c r="F4176" s="9">
        <f>Table13[[#This Row],[ToMeasure]]-Table13[[#This Row],[FromMeasure]]</f>
        <v>9.3651819999999997E-2</v>
      </c>
      <c r="G4176" s="5" t="s">
        <v>615</v>
      </c>
      <c r="H4176" s="35">
        <v>0.40657289000000002</v>
      </c>
      <c r="I4176" s="56"/>
      <c r="J4176" t="s">
        <v>4292</v>
      </c>
      <c r="K4176" s="58" t="s">
        <v>203</v>
      </c>
      <c r="L4176" s="35">
        <v>0.50022471000000002</v>
      </c>
      <c r="M4176" s="56"/>
      <c r="N4176" t="s">
        <v>6126</v>
      </c>
      <c r="O4176" s="2">
        <v>2596</v>
      </c>
      <c r="P4176" s="2">
        <v>1333</v>
      </c>
      <c r="Q4176" s="2">
        <v>3929</v>
      </c>
      <c r="R4176" t="s">
        <v>6127</v>
      </c>
      <c r="S4176">
        <v>10</v>
      </c>
      <c r="T4176">
        <v>69</v>
      </c>
      <c r="U4176" s="2">
        <v>145</v>
      </c>
      <c r="V4176" s="2">
        <v>73</v>
      </c>
      <c r="W4176" s="8">
        <v>5.5484856197505726E-2</v>
      </c>
      <c r="X4176" s="2">
        <v>6080</v>
      </c>
      <c r="Y4176" s="45"/>
      <c r="AC4176" s="1" t="str">
        <f>IF(Table13[[#This Row],[TCS MP]]&gt;=Table13[[#This Row],[BMP]],IF(Table13[[#This Row],[TCS MP]]&lt;=Table13[[#This Row],[EMP]],"Good","EMP"),"BMP")</f>
        <v>EMP</v>
      </c>
    </row>
    <row r="4177" spans="1:29" ht="24" customHeight="1" x14ac:dyDescent="0.25">
      <c r="A4177" t="s">
        <v>10411</v>
      </c>
      <c r="B4177" t="s">
        <v>20207</v>
      </c>
      <c r="C4177">
        <v>5974</v>
      </c>
      <c r="D4177" t="s">
        <v>17075</v>
      </c>
      <c r="E4177" t="s">
        <v>10412</v>
      </c>
      <c r="F4177" s="9">
        <f>Table13[[#This Row],[ToMeasure]]-Table13[[#This Row],[FromMeasure]]</f>
        <v>2.9062349999999793E-2</v>
      </c>
      <c r="G4177" s="5" t="s">
        <v>10413</v>
      </c>
      <c r="H4177" s="35">
        <v>3.1924805200000002</v>
      </c>
      <c r="I4177" s="56"/>
      <c r="J4177" t="s">
        <v>6107</v>
      </c>
      <c r="K4177" s="58" t="s">
        <v>203</v>
      </c>
      <c r="L4177" s="35">
        <v>3.2215428699999999</v>
      </c>
      <c r="M4177" s="56"/>
      <c r="N4177" t="s">
        <v>6108</v>
      </c>
      <c r="O4177" s="2">
        <v>30</v>
      </c>
      <c r="P4177" s="2">
        <v>44</v>
      </c>
      <c r="Q4177" s="2">
        <v>74</v>
      </c>
      <c r="R4177" t="s">
        <v>6109</v>
      </c>
      <c r="S4177">
        <v>16</v>
      </c>
      <c r="T4177">
        <v>78</v>
      </c>
      <c r="U4177" s="2">
        <v>4</v>
      </c>
      <c r="V4177" s="2">
        <v>2</v>
      </c>
      <c r="W4177" s="8">
        <v>8.1081081081081086E-2</v>
      </c>
      <c r="X4177" s="2">
        <v>113</v>
      </c>
      <c r="Y4177" s="45"/>
      <c r="AC4177" s="1" t="str">
        <f>IF(Table13[[#This Row],[TCS MP]]&gt;=Table13[[#This Row],[BMP]],IF(Table13[[#This Row],[TCS MP]]&lt;=Table13[[#This Row],[EMP]],"Good","EMP"),"BMP")</f>
        <v>EMP</v>
      </c>
    </row>
    <row r="4178" spans="1:29" ht="24" customHeight="1" x14ac:dyDescent="0.25">
      <c r="A4178" t="s">
        <v>16574</v>
      </c>
      <c r="B4178" t="s">
        <v>19115</v>
      </c>
      <c r="C4178">
        <v>4171</v>
      </c>
      <c r="D4178" t="s">
        <v>17075</v>
      </c>
      <c r="E4178" t="s">
        <v>1398</v>
      </c>
      <c r="F4178" s="9">
        <f>Table13[[#This Row],[ToMeasure]]-Table13[[#This Row],[FromMeasure]]</f>
        <v>3.7985119999999997E-2</v>
      </c>
      <c r="G4178" s="5" t="s">
        <v>1395</v>
      </c>
      <c r="H4178" s="35">
        <v>0</v>
      </c>
      <c r="I4178" s="56"/>
      <c r="J4178" t="s">
        <v>16575</v>
      </c>
      <c r="K4178" s="58" t="s">
        <v>203</v>
      </c>
      <c r="L4178" s="35">
        <v>3.7985119999999997E-2</v>
      </c>
      <c r="M4178" s="56"/>
      <c r="N4178" t="s">
        <v>1394</v>
      </c>
      <c r="O4178" s="2">
        <v>278</v>
      </c>
      <c r="P4178" s="2">
        <v>253</v>
      </c>
      <c r="Q4178" s="2">
        <v>531</v>
      </c>
      <c r="R4178" t="s">
        <v>16576</v>
      </c>
      <c r="S4178">
        <v>11</v>
      </c>
      <c r="T4178">
        <v>58</v>
      </c>
      <c r="U4178" s="2">
        <v>104</v>
      </c>
      <c r="V4178" s="2">
        <v>4</v>
      </c>
      <c r="W4178" s="8">
        <v>0.20338983050847459</v>
      </c>
      <c r="X4178" s="2">
        <v>804</v>
      </c>
      <c r="Y4178" s="45"/>
      <c r="AC4178" s="1" t="str">
        <f>IF(Table13[[#This Row],[TCS MP]]&gt;=Table13[[#This Row],[BMP]],IF(Table13[[#This Row],[TCS MP]]&lt;=Table13[[#This Row],[EMP]],"Good","EMP"),"BMP")</f>
        <v>EMP</v>
      </c>
    </row>
    <row r="4179" spans="1:29" ht="24" customHeight="1" x14ac:dyDescent="0.25">
      <c r="A4179" t="s">
        <v>10414</v>
      </c>
      <c r="B4179" t="s">
        <v>21291</v>
      </c>
      <c r="C4179">
        <v>8511</v>
      </c>
      <c r="D4179" t="s">
        <v>17075</v>
      </c>
      <c r="E4179" t="s">
        <v>2617</v>
      </c>
      <c r="F4179" s="9">
        <f>Table13[[#This Row],[ToMeasure]]-Table13[[#This Row],[FromMeasure]]</f>
        <v>7.6305490000000198E-2</v>
      </c>
      <c r="G4179" s="5" t="s">
        <v>2615</v>
      </c>
      <c r="H4179" s="35">
        <v>5.1073780299999996</v>
      </c>
      <c r="I4179" s="56"/>
      <c r="J4179" t="s">
        <v>3294</v>
      </c>
      <c r="K4179" s="58" t="s">
        <v>203</v>
      </c>
      <c r="L4179" s="35">
        <v>5.1836835199999998</v>
      </c>
      <c r="M4179" s="56"/>
      <c r="N4179" t="s">
        <v>1114</v>
      </c>
      <c r="O4179" s="2">
        <v>15462</v>
      </c>
      <c r="P4179" s="2">
        <v>11285</v>
      </c>
      <c r="Q4179" s="2">
        <v>26747</v>
      </c>
      <c r="R4179" t="s">
        <v>10415</v>
      </c>
      <c r="S4179">
        <v>9</v>
      </c>
      <c r="T4179">
        <v>59</v>
      </c>
      <c r="U4179" s="2">
        <v>737</v>
      </c>
      <c r="V4179" s="2">
        <v>2855</v>
      </c>
      <c r="W4179" s="8">
        <v>0.13429543500205632</v>
      </c>
      <c r="X4179" s="2">
        <v>42101</v>
      </c>
      <c r="Y4179" s="45"/>
      <c r="AC4179" s="1" t="str">
        <f>IF(Table13[[#This Row],[TCS MP]]&gt;=Table13[[#This Row],[BMP]],IF(Table13[[#This Row],[TCS MP]]&lt;=Table13[[#This Row],[EMP]],"Good","EMP"),"BMP")</f>
        <v>EMP</v>
      </c>
    </row>
    <row r="4180" spans="1:29" ht="24" customHeight="1" x14ac:dyDescent="0.25">
      <c r="A4180" t="s">
        <v>16577</v>
      </c>
      <c r="B4180" t="s">
        <v>19512</v>
      </c>
      <c r="C4180">
        <v>4774</v>
      </c>
      <c r="D4180" t="s">
        <v>17075</v>
      </c>
      <c r="E4180" t="s">
        <v>10417</v>
      </c>
      <c r="F4180" s="9">
        <f>Table13[[#This Row],[ToMeasure]]-Table13[[#This Row],[FromMeasure]]</f>
        <v>7.1686890000000503E-2</v>
      </c>
      <c r="G4180" s="5" t="s">
        <v>524</v>
      </c>
      <c r="H4180" s="35">
        <v>14.34918356</v>
      </c>
      <c r="I4180" s="56"/>
      <c r="J4180" t="s">
        <v>16578</v>
      </c>
      <c r="K4180" s="58" t="s">
        <v>203</v>
      </c>
      <c r="L4180" s="35">
        <v>14.420870450000001</v>
      </c>
      <c r="M4180" s="56"/>
      <c r="N4180" t="s">
        <v>16579</v>
      </c>
      <c r="O4180" s="2">
        <v>19684</v>
      </c>
      <c r="P4180" s="2">
        <v>8189</v>
      </c>
      <c r="Q4180" s="2">
        <v>27873</v>
      </c>
      <c r="R4180" t="s">
        <v>16580</v>
      </c>
      <c r="S4180">
        <v>9</v>
      </c>
      <c r="T4180">
        <v>62</v>
      </c>
      <c r="U4180" s="2">
        <v>860</v>
      </c>
      <c r="V4180" s="2">
        <v>3329</v>
      </c>
      <c r="W4180" s="8">
        <v>0.15028880995945898</v>
      </c>
      <c r="X4180" s="2">
        <v>51338</v>
      </c>
      <c r="Y4180" s="45"/>
      <c r="AC4180" s="1" t="str">
        <f>IF(Table13[[#This Row],[TCS MP]]&gt;=Table13[[#This Row],[BMP]],IF(Table13[[#This Row],[TCS MP]]&lt;=Table13[[#This Row],[EMP]],"Good","EMP"),"BMP")</f>
        <v>EMP</v>
      </c>
    </row>
    <row r="4181" spans="1:29" ht="24" customHeight="1" x14ac:dyDescent="0.25">
      <c r="A4181" t="s">
        <v>14601</v>
      </c>
      <c r="B4181" t="s">
        <v>18963</v>
      </c>
      <c r="C4181">
        <v>3804</v>
      </c>
      <c r="D4181" t="s">
        <v>17075</v>
      </c>
      <c r="E4181" t="s">
        <v>10417</v>
      </c>
      <c r="F4181" s="9">
        <f>Table13[[#This Row],[ToMeasure]]-Table13[[#This Row],[FromMeasure]]</f>
        <v>7.1408389999998434E-2</v>
      </c>
      <c r="G4181" s="5" t="s">
        <v>524</v>
      </c>
      <c r="H4181" s="35">
        <v>16.7456198</v>
      </c>
      <c r="I4181" s="56"/>
      <c r="J4181" t="s">
        <v>3527</v>
      </c>
      <c r="K4181" s="58" t="s">
        <v>203</v>
      </c>
      <c r="L4181" s="35">
        <v>16.817028189999998</v>
      </c>
      <c r="M4181" s="56"/>
      <c r="N4181" t="s">
        <v>7584</v>
      </c>
      <c r="O4181" s="2">
        <v>18114</v>
      </c>
      <c r="P4181" s="2">
        <v>10265</v>
      </c>
      <c r="Q4181" s="2">
        <v>28379</v>
      </c>
      <c r="R4181" t="s">
        <v>14602</v>
      </c>
      <c r="S4181">
        <v>11</v>
      </c>
      <c r="T4181">
        <v>65</v>
      </c>
      <c r="U4181" s="2">
        <v>875</v>
      </c>
      <c r="V4181" s="2">
        <v>3389</v>
      </c>
      <c r="W4181" s="8">
        <v>0.15025194686211635</v>
      </c>
      <c r="X4181" s="2">
        <v>52270</v>
      </c>
      <c r="Y4181" s="45"/>
      <c r="AC4181" s="1" t="str">
        <f>IF(Table13[[#This Row],[TCS MP]]&gt;=Table13[[#This Row],[BMP]],IF(Table13[[#This Row],[TCS MP]]&lt;=Table13[[#This Row],[EMP]],"Good","EMP"),"BMP")</f>
        <v>EMP</v>
      </c>
    </row>
    <row r="4182" spans="1:29" ht="24" customHeight="1" x14ac:dyDescent="0.25">
      <c r="A4182" t="s">
        <v>10416</v>
      </c>
      <c r="B4182" t="s">
        <v>20802</v>
      </c>
      <c r="C4182">
        <v>7234</v>
      </c>
      <c r="D4182" t="s">
        <v>17075</v>
      </c>
      <c r="E4182" t="s">
        <v>10417</v>
      </c>
      <c r="F4182" s="9">
        <f>Table13[[#This Row],[ToMeasure]]-Table13[[#This Row],[FromMeasure]]</f>
        <v>6.4094310000001542E-2</v>
      </c>
      <c r="G4182" s="5" t="s">
        <v>524</v>
      </c>
      <c r="H4182" s="35">
        <v>31.25123893</v>
      </c>
      <c r="I4182" s="56"/>
      <c r="J4182" t="s">
        <v>5275</v>
      </c>
      <c r="K4182" s="58" t="s">
        <v>203</v>
      </c>
      <c r="L4182" s="35">
        <v>31.315333240000001</v>
      </c>
      <c r="M4182" s="56"/>
      <c r="N4182" t="s">
        <v>5195</v>
      </c>
      <c r="O4182" s="2">
        <v>2113</v>
      </c>
      <c r="P4182" s="2">
        <v>2553</v>
      </c>
      <c r="Q4182" s="2">
        <v>4666</v>
      </c>
      <c r="R4182" t="s">
        <v>10418</v>
      </c>
      <c r="S4182">
        <v>12</v>
      </c>
      <c r="T4182">
        <v>55</v>
      </c>
      <c r="U4182" s="2">
        <v>143</v>
      </c>
      <c r="V4182" s="2">
        <v>555</v>
      </c>
      <c r="W4182" s="8">
        <v>0.14959279897128161</v>
      </c>
      <c r="X4182" s="2">
        <v>8594</v>
      </c>
      <c r="Y4182" s="45"/>
      <c r="AC4182" s="1" t="str">
        <f>IF(Table13[[#This Row],[TCS MP]]&gt;=Table13[[#This Row],[BMP]],IF(Table13[[#This Row],[TCS MP]]&lt;=Table13[[#This Row],[EMP]],"Good","EMP"),"BMP")</f>
        <v>EMP</v>
      </c>
    </row>
    <row r="4183" spans="1:29" ht="24" customHeight="1" x14ac:dyDescent="0.25">
      <c r="A4183" t="s">
        <v>10419</v>
      </c>
      <c r="B4183" t="s">
        <v>19536</v>
      </c>
      <c r="C4183">
        <v>4804</v>
      </c>
      <c r="D4183" t="s">
        <v>17075</v>
      </c>
      <c r="E4183" t="s">
        <v>10420</v>
      </c>
      <c r="F4183" s="9">
        <f>Table13[[#This Row],[ToMeasure]]-Table13[[#This Row],[FromMeasure]]</f>
        <v>8.994190000000124E-2</v>
      </c>
      <c r="G4183" s="5" t="s">
        <v>515</v>
      </c>
      <c r="H4183" s="35">
        <v>8.6358476999999993</v>
      </c>
      <c r="I4183" s="56"/>
      <c r="J4183" t="s">
        <v>10421</v>
      </c>
      <c r="K4183" s="58" t="s">
        <v>203</v>
      </c>
      <c r="L4183" s="35">
        <v>8.7257896000000006</v>
      </c>
      <c r="M4183" s="56"/>
      <c r="N4183" t="s">
        <v>10422</v>
      </c>
      <c r="O4183" s="2">
        <v>14830</v>
      </c>
      <c r="P4183" s="2">
        <v>18803</v>
      </c>
      <c r="Q4183" s="2">
        <v>33633</v>
      </c>
      <c r="R4183" t="s">
        <v>10423</v>
      </c>
      <c r="S4183">
        <v>9</v>
      </c>
      <c r="T4183">
        <v>51</v>
      </c>
      <c r="U4183" s="2">
        <v>1044</v>
      </c>
      <c r="V4183" s="2">
        <v>4051</v>
      </c>
      <c r="W4183" s="8">
        <v>0.15148812178515147</v>
      </c>
      <c r="X4183" s="2">
        <v>52940</v>
      </c>
      <c r="Y4183" s="45"/>
      <c r="AC4183" s="1" t="str">
        <f>IF(Table13[[#This Row],[TCS MP]]&gt;=Table13[[#This Row],[BMP]],IF(Table13[[#This Row],[TCS MP]]&lt;=Table13[[#This Row],[EMP]],"Good","EMP"),"BMP")</f>
        <v>EMP</v>
      </c>
    </row>
    <row r="4184" spans="1:29" ht="24" customHeight="1" x14ac:dyDescent="0.25">
      <c r="A4184" t="s">
        <v>16581</v>
      </c>
      <c r="B4184" t="s">
        <v>18941</v>
      </c>
      <c r="C4184">
        <v>3754</v>
      </c>
      <c r="D4184" t="s">
        <v>17075</v>
      </c>
      <c r="E4184" t="s">
        <v>10420</v>
      </c>
      <c r="F4184" s="9">
        <f>Table13[[#This Row],[ToMeasure]]-Table13[[#This Row],[FromMeasure]]</f>
        <v>7.5394199999999856E-2</v>
      </c>
      <c r="G4184" s="5" t="s">
        <v>515</v>
      </c>
      <c r="H4184" s="35">
        <v>10.9030822</v>
      </c>
      <c r="I4184" s="56"/>
      <c r="J4184" t="s">
        <v>6433</v>
      </c>
      <c r="K4184" s="58" t="s">
        <v>203</v>
      </c>
      <c r="L4184" s="35">
        <v>10.9784764</v>
      </c>
      <c r="M4184" s="56"/>
      <c r="N4184" t="s">
        <v>3499</v>
      </c>
      <c r="O4184" s="2">
        <v>7465</v>
      </c>
      <c r="P4184" s="2">
        <v>19915</v>
      </c>
      <c r="Q4184" s="2">
        <v>27380</v>
      </c>
      <c r="R4184" t="s">
        <v>16582</v>
      </c>
      <c r="S4184">
        <v>10</v>
      </c>
      <c r="T4184">
        <v>85</v>
      </c>
      <c r="U4184" s="2">
        <v>847</v>
      </c>
      <c r="V4184" s="2">
        <v>3282</v>
      </c>
      <c r="W4184" s="8">
        <v>0.15080350620891161</v>
      </c>
      <c r="X4184" s="2">
        <v>43097</v>
      </c>
      <c r="Y4184" s="45"/>
      <c r="AC4184" s="1" t="str">
        <f>IF(Table13[[#This Row],[TCS MP]]&gt;=Table13[[#This Row],[BMP]],IF(Table13[[#This Row],[TCS MP]]&lt;=Table13[[#This Row],[EMP]],"Good","EMP"),"BMP")</f>
        <v>EMP</v>
      </c>
    </row>
    <row r="4185" spans="1:29" ht="24" customHeight="1" x14ac:dyDescent="0.25">
      <c r="A4185" t="s">
        <v>16583</v>
      </c>
      <c r="B4185" t="s">
        <v>20776</v>
      </c>
      <c r="C4185">
        <v>7204</v>
      </c>
      <c r="D4185" t="s">
        <v>17075</v>
      </c>
      <c r="E4185" t="s">
        <v>10420</v>
      </c>
      <c r="F4185" s="9">
        <f>Table13[[#This Row],[ToMeasure]]-Table13[[#This Row],[FromMeasure]]</f>
        <v>0.10457900000000109</v>
      </c>
      <c r="G4185" s="5" t="s">
        <v>515</v>
      </c>
      <c r="H4185" s="35">
        <v>25.208940999999999</v>
      </c>
      <c r="I4185" s="56"/>
      <c r="J4185" t="s">
        <v>16584</v>
      </c>
      <c r="K4185" s="58" t="s">
        <v>203</v>
      </c>
      <c r="L4185" s="35">
        <v>25.31352</v>
      </c>
      <c r="M4185" s="56"/>
      <c r="N4185" t="s">
        <v>5195</v>
      </c>
      <c r="O4185" s="2">
        <v>11325</v>
      </c>
      <c r="P4185" s="2">
        <v>15850</v>
      </c>
      <c r="Q4185" s="2">
        <v>27175</v>
      </c>
      <c r="R4185" t="s">
        <v>16585</v>
      </c>
      <c r="S4185">
        <v>10</v>
      </c>
      <c r="T4185">
        <v>64</v>
      </c>
      <c r="U4185" s="2">
        <v>842</v>
      </c>
      <c r="V4185" s="2">
        <v>3263</v>
      </c>
      <c r="W4185" s="8">
        <v>0.15105795768169272</v>
      </c>
      <c r="X4185" s="2">
        <v>42774</v>
      </c>
      <c r="Y4185" s="45"/>
      <c r="AC4185" s="1" t="str">
        <f>IF(Table13[[#This Row],[TCS MP]]&gt;=Table13[[#This Row],[BMP]],IF(Table13[[#This Row],[TCS MP]]&lt;=Table13[[#This Row],[EMP]],"Good","EMP"),"BMP")</f>
        <v>EMP</v>
      </c>
    </row>
    <row r="4186" spans="1:29" ht="24" customHeight="1" x14ac:dyDescent="0.25">
      <c r="A4186" t="s">
        <v>14606</v>
      </c>
      <c r="B4186" t="s">
        <v>18987</v>
      </c>
      <c r="C4186">
        <v>3884</v>
      </c>
      <c r="D4186" t="s">
        <v>17075</v>
      </c>
      <c r="E4186" t="s">
        <v>10429</v>
      </c>
      <c r="F4186" s="9">
        <f>Table13[[#This Row],[ToMeasure]]-Table13[[#This Row],[FromMeasure]]</f>
        <v>6.4339750000000251E-2</v>
      </c>
      <c r="G4186" s="5" t="s">
        <v>153</v>
      </c>
      <c r="H4186" s="35">
        <v>9.4729242199999995</v>
      </c>
      <c r="I4186" s="56"/>
      <c r="J4186" t="s">
        <v>11517</v>
      </c>
      <c r="K4186" s="58" t="s">
        <v>203</v>
      </c>
      <c r="L4186" s="35">
        <v>9.5372639699999997</v>
      </c>
      <c r="M4186" s="56"/>
      <c r="N4186" t="s">
        <v>11513</v>
      </c>
      <c r="O4186" s="2">
        <v>8514</v>
      </c>
      <c r="P4186" s="2">
        <v>17373</v>
      </c>
      <c r="Q4186" s="2">
        <v>25887</v>
      </c>
      <c r="R4186" t="s">
        <v>14607</v>
      </c>
      <c r="S4186">
        <v>11</v>
      </c>
      <c r="T4186">
        <v>70</v>
      </c>
      <c r="U4186" s="2">
        <v>799</v>
      </c>
      <c r="V4186" s="2">
        <v>3091</v>
      </c>
      <c r="W4186" s="8">
        <v>0.1502684745238923</v>
      </c>
      <c r="X4186" s="2">
        <v>40747</v>
      </c>
      <c r="Y4186" s="45"/>
      <c r="AC4186" s="1" t="str">
        <f>IF(Table13[[#This Row],[TCS MP]]&gt;=Table13[[#This Row],[BMP]],IF(Table13[[#This Row],[TCS MP]]&lt;=Table13[[#This Row],[EMP]],"Good","EMP"),"BMP")</f>
        <v>EMP</v>
      </c>
    </row>
    <row r="4187" spans="1:29" ht="24" customHeight="1" x14ac:dyDescent="0.25">
      <c r="A4187" t="s">
        <v>10428</v>
      </c>
      <c r="C4187">
        <v>6574</v>
      </c>
      <c r="D4187" t="s">
        <v>17075</v>
      </c>
      <c r="E4187" t="s">
        <v>10429</v>
      </c>
      <c r="F4187" s="9">
        <f>Table13[[#This Row],[ToMeasure]]-Table13[[#This Row],[FromMeasure]]</f>
        <v>7.4131610000000236E-2</v>
      </c>
      <c r="G4187" s="5" t="s">
        <v>153</v>
      </c>
      <c r="H4187" s="35">
        <v>12.152609350000001</v>
      </c>
      <c r="I4187" s="56"/>
      <c r="J4187" t="s">
        <v>10430</v>
      </c>
      <c r="K4187" s="58" t="s">
        <v>203</v>
      </c>
      <c r="L4187" s="35">
        <v>12.226740960000001</v>
      </c>
      <c r="M4187" s="56"/>
      <c r="N4187" t="s">
        <v>5565</v>
      </c>
      <c r="O4187" s="2">
        <v>28844</v>
      </c>
      <c r="P4187" s="2">
        <v>0</v>
      </c>
      <c r="Q4187" s="2">
        <v>28844</v>
      </c>
      <c r="R4187" t="s">
        <v>10431</v>
      </c>
      <c r="S4187">
        <v>11</v>
      </c>
      <c r="T4187">
        <v>56</v>
      </c>
      <c r="U4187" s="2">
        <v>893</v>
      </c>
      <c r="V4187" s="2">
        <v>3461</v>
      </c>
      <c r="W4187" s="8">
        <v>0.15094993759534045</v>
      </c>
      <c r="X4187" s="2">
        <v>45401</v>
      </c>
      <c r="Y4187" s="45"/>
      <c r="AC4187" s="1" t="str">
        <f>IF(Table13[[#This Row],[TCS MP]]&gt;=Table13[[#This Row],[BMP]],IF(Table13[[#This Row],[TCS MP]]&lt;=Table13[[#This Row],[EMP]],"Good","EMP"),"BMP")</f>
        <v>EMP</v>
      </c>
    </row>
    <row r="4188" spans="1:29" ht="24" customHeight="1" x14ac:dyDescent="0.25">
      <c r="A4188" t="s">
        <v>16592</v>
      </c>
      <c r="B4188" t="s">
        <v>18934</v>
      </c>
      <c r="C4188">
        <v>3734</v>
      </c>
      <c r="D4188" t="s">
        <v>17075</v>
      </c>
      <c r="E4188" t="s">
        <v>10433</v>
      </c>
      <c r="F4188" s="9">
        <f>Table13[[#This Row],[ToMeasure]]-Table13[[#This Row],[FromMeasure]]</f>
        <v>8.4890899999999547E-2</v>
      </c>
      <c r="G4188" s="5" t="s">
        <v>510</v>
      </c>
      <c r="H4188" s="35">
        <v>11.7442548</v>
      </c>
      <c r="I4188" s="56"/>
      <c r="J4188" t="s">
        <v>7555</v>
      </c>
      <c r="K4188" s="58" t="s">
        <v>203</v>
      </c>
      <c r="L4188" s="35">
        <v>11.8291457</v>
      </c>
      <c r="M4188" s="56"/>
      <c r="N4188" t="s">
        <v>3491</v>
      </c>
      <c r="O4188" s="2">
        <v>16739</v>
      </c>
      <c r="P4188" s="2">
        <v>8181</v>
      </c>
      <c r="Q4188" s="2">
        <v>24920</v>
      </c>
      <c r="R4188" t="s">
        <v>16593</v>
      </c>
      <c r="S4188">
        <v>11</v>
      </c>
      <c r="T4188">
        <v>74</v>
      </c>
      <c r="U4188" s="2">
        <v>778</v>
      </c>
      <c r="V4188" s="2">
        <v>3009</v>
      </c>
      <c r="W4188" s="8">
        <v>0.15196629213483145</v>
      </c>
      <c r="X4188" s="2">
        <v>45899</v>
      </c>
      <c r="Y4188" s="45"/>
      <c r="AC4188" s="1" t="str">
        <f>IF(Table13[[#This Row],[TCS MP]]&gt;=Table13[[#This Row],[BMP]],IF(Table13[[#This Row],[TCS MP]]&lt;=Table13[[#This Row],[EMP]],"Good","EMP"),"BMP")</f>
        <v>EMP</v>
      </c>
    </row>
    <row r="4189" spans="1:29" ht="24" customHeight="1" x14ac:dyDescent="0.25">
      <c r="A4189" t="s">
        <v>10432</v>
      </c>
      <c r="B4189" t="s">
        <v>20767</v>
      </c>
      <c r="C4189">
        <v>7184</v>
      </c>
      <c r="D4189" t="s">
        <v>17075</v>
      </c>
      <c r="E4189" t="s">
        <v>10433</v>
      </c>
      <c r="F4189" s="9">
        <f>Table13[[#This Row],[ToMeasure]]-Table13[[#This Row],[FromMeasure]]</f>
        <v>0.12794229999999729</v>
      </c>
      <c r="G4189" s="5" t="s">
        <v>510</v>
      </c>
      <c r="H4189" s="35">
        <v>26.029945900000001</v>
      </c>
      <c r="I4189" s="56"/>
      <c r="J4189" t="s">
        <v>5275</v>
      </c>
      <c r="K4189" s="58" t="s">
        <v>203</v>
      </c>
      <c r="L4189" s="35">
        <v>26.157888199999999</v>
      </c>
      <c r="M4189" s="56"/>
      <c r="N4189" t="s">
        <v>5195</v>
      </c>
      <c r="O4189" s="2">
        <v>10809</v>
      </c>
      <c r="P4189" s="2">
        <v>10568</v>
      </c>
      <c r="Q4189" s="2">
        <v>21377</v>
      </c>
      <c r="R4189" t="s">
        <v>10434</v>
      </c>
      <c r="S4189">
        <v>9</v>
      </c>
      <c r="T4189">
        <v>54</v>
      </c>
      <c r="U4189" s="2">
        <v>662</v>
      </c>
      <c r="V4189" s="2">
        <v>2566</v>
      </c>
      <c r="W4189" s="8">
        <v>0.15100341488515695</v>
      </c>
      <c r="X4189" s="2">
        <v>38273</v>
      </c>
      <c r="Y4189" s="45"/>
      <c r="AC4189" s="1" t="str">
        <f>IF(Table13[[#This Row],[TCS MP]]&gt;=Table13[[#This Row],[BMP]],IF(Table13[[#This Row],[TCS MP]]&lt;=Table13[[#This Row],[EMP]],"Good","EMP"),"BMP")</f>
        <v>EMP</v>
      </c>
    </row>
    <row r="4190" spans="1:29" ht="24" customHeight="1" x14ac:dyDescent="0.25">
      <c r="A4190" t="s">
        <v>16594</v>
      </c>
      <c r="B4190" t="s">
        <v>20474</v>
      </c>
      <c r="C4190">
        <v>6584</v>
      </c>
      <c r="D4190" t="s">
        <v>17075</v>
      </c>
      <c r="E4190" t="s">
        <v>14609</v>
      </c>
      <c r="F4190" s="9">
        <f>Table13[[#This Row],[ToMeasure]]-Table13[[#This Row],[FromMeasure]]</f>
        <v>0.13826989999999917</v>
      </c>
      <c r="G4190" s="5" t="s">
        <v>942</v>
      </c>
      <c r="H4190" s="35">
        <v>11.7536047</v>
      </c>
      <c r="I4190" s="56"/>
      <c r="J4190" t="s">
        <v>5559</v>
      </c>
      <c r="K4190" s="58" t="s">
        <v>203</v>
      </c>
      <c r="L4190" s="35">
        <v>11.8918746</v>
      </c>
      <c r="M4190" s="56"/>
      <c r="N4190" t="s">
        <v>13077</v>
      </c>
      <c r="O4190" s="2">
        <v>32823</v>
      </c>
      <c r="P4190" s="2">
        <v>0</v>
      </c>
      <c r="Q4190" s="2">
        <v>32823</v>
      </c>
      <c r="R4190" t="s">
        <v>16595</v>
      </c>
      <c r="S4190">
        <v>10</v>
      </c>
      <c r="T4190" t="s">
        <v>203</v>
      </c>
      <c r="U4190" s="2">
        <v>3020</v>
      </c>
      <c r="V4190" s="2">
        <v>490</v>
      </c>
      <c r="W4190" s="8">
        <v>0.10693720866465588</v>
      </c>
      <c r="X4190" s="2">
        <v>60455</v>
      </c>
      <c r="Y4190" s="45"/>
      <c r="AC4190" s="1" t="str">
        <f>IF(Table13[[#This Row],[TCS MP]]&gt;=Table13[[#This Row],[BMP]],IF(Table13[[#This Row],[TCS MP]]&lt;=Table13[[#This Row],[EMP]],"Good","EMP"),"BMP")</f>
        <v>EMP</v>
      </c>
    </row>
    <row r="4191" spans="1:29" ht="24" customHeight="1" x14ac:dyDescent="0.25">
      <c r="A4191" t="s">
        <v>14608</v>
      </c>
      <c r="B4191" t="s">
        <v>20508</v>
      </c>
      <c r="C4191">
        <v>6664</v>
      </c>
      <c r="D4191" t="s">
        <v>17075</v>
      </c>
      <c r="E4191" t="s">
        <v>14609</v>
      </c>
      <c r="F4191" s="9">
        <f>Table13[[#This Row],[ToMeasure]]-Table13[[#This Row],[FromMeasure]]</f>
        <v>8.3724799999998822E-2</v>
      </c>
      <c r="G4191" s="5" t="s">
        <v>942</v>
      </c>
      <c r="H4191" s="35">
        <v>19.767902500000002</v>
      </c>
      <c r="I4191" s="56"/>
      <c r="J4191" t="s">
        <v>12467</v>
      </c>
      <c r="K4191" s="58" t="s">
        <v>203</v>
      </c>
      <c r="L4191" s="35">
        <v>19.851627300000001</v>
      </c>
      <c r="M4191" s="56"/>
      <c r="N4191" t="s">
        <v>8887</v>
      </c>
      <c r="O4191" s="2">
        <v>8403</v>
      </c>
      <c r="P4191" s="2">
        <v>2083</v>
      </c>
      <c r="Q4191" s="2">
        <v>10486</v>
      </c>
      <c r="R4191" t="s">
        <v>14610</v>
      </c>
      <c r="S4191">
        <v>12</v>
      </c>
      <c r="T4191">
        <v>80</v>
      </c>
      <c r="U4191" s="2">
        <v>324</v>
      </c>
      <c r="V4191" s="2">
        <v>1254</v>
      </c>
      <c r="W4191" s="8">
        <v>0.15048636276940683</v>
      </c>
      <c r="X4191" s="2">
        <v>19314</v>
      </c>
      <c r="Y4191" s="45"/>
      <c r="AC4191" s="1" t="str">
        <f>IF(Table13[[#This Row],[TCS MP]]&gt;=Table13[[#This Row],[BMP]],IF(Table13[[#This Row],[TCS MP]]&lt;=Table13[[#This Row],[EMP]],"Good","EMP"),"BMP")</f>
        <v>EMP</v>
      </c>
    </row>
    <row r="4192" spans="1:29" ht="24" customHeight="1" x14ac:dyDescent="0.25">
      <c r="A4192" t="s">
        <v>14611</v>
      </c>
      <c r="B4192" t="s">
        <v>18827</v>
      </c>
      <c r="C4192">
        <v>3524</v>
      </c>
      <c r="D4192" t="s">
        <v>17075</v>
      </c>
      <c r="E4192" t="s">
        <v>14612</v>
      </c>
      <c r="F4192" s="9">
        <f>Table13[[#This Row],[ToMeasure]]-Table13[[#This Row],[FromMeasure]]</f>
        <v>0.11307778000000113</v>
      </c>
      <c r="G4192" s="5" t="s">
        <v>464</v>
      </c>
      <c r="H4192" s="35">
        <v>9.8418231699999996</v>
      </c>
      <c r="I4192" s="56"/>
      <c r="J4192" t="s">
        <v>3405</v>
      </c>
      <c r="K4192" s="58" t="s">
        <v>203</v>
      </c>
      <c r="L4192" s="35">
        <v>9.9549009500000007</v>
      </c>
      <c r="M4192" s="56"/>
      <c r="N4192" t="s">
        <v>3409</v>
      </c>
      <c r="O4192" s="2">
        <v>2374</v>
      </c>
      <c r="P4192" s="2">
        <v>4353</v>
      </c>
      <c r="Q4192" s="2">
        <v>6727</v>
      </c>
      <c r="R4192" t="s">
        <v>14613</v>
      </c>
      <c r="S4192">
        <v>7</v>
      </c>
      <c r="T4192">
        <v>65</v>
      </c>
      <c r="U4192" s="2">
        <v>550</v>
      </c>
      <c r="V4192" s="2">
        <v>516</v>
      </c>
      <c r="W4192" s="8">
        <v>0.15846588375204401</v>
      </c>
      <c r="X4192" s="2">
        <v>12288</v>
      </c>
      <c r="Y4192" s="45"/>
      <c r="AC4192" s="1" t="str">
        <f>IF(Table13[[#This Row],[TCS MP]]&gt;=Table13[[#This Row],[BMP]],IF(Table13[[#This Row],[TCS MP]]&lt;=Table13[[#This Row],[EMP]],"Good","EMP"),"BMP")</f>
        <v>EMP</v>
      </c>
    </row>
    <row r="4193" spans="1:29" ht="24" customHeight="1" x14ac:dyDescent="0.25">
      <c r="A4193" t="s">
        <v>6128</v>
      </c>
      <c r="B4193" t="s">
        <v>21459</v>
      </c>
      <c r="C4193" t="s">
        <v>203</v>
      </c>
      <c r="D4193" t="s">
        <v>17075</v>
      </c>
      <c r="E4193" t="s">
        <v>6129</v>
      </c>
      <c r="F4193" s="9">
        <f>Table13[[#This Row],[ToMeasure]]-Table13[[#This Row],[FromMeasure]]</f>
        <v>0.50268900000000016</v>
      </c>
      <c r="G4193" s="5" t="s">
        <v>508</v>
      </c>
      <c r="H4193" s="35">
        <v>11.531563999999999</v>
      </c>
      <c r="I4193" s="56"/>
      <c r="J4193" t="s">
        <v>6130</v>
      </c>
      <c r="K4193" s="58" t="s">
        <v>203</v>
      </c>
      <c r="L4193" s="35">
        <v>12.034253</v>
      </c>
      <c r="M4193" s="56"/>
      <c r="N4193" t="s">
        <v>6131</v>
      </c>
      <c r="O4193" s="2" t="s">
        <v>203</v>
      </c>
      <c r="P4193" s="2" t="s">
        <v>203</v>
      </c>
      <c r="Q4193" s="2">
        <v>48393</v>
      </c>
      <c r="R4193" t="s">
        <v>6132</v>
      </c>
      <c r="S4193">
        <v>11</v>
      </c>
      <c r="T4193">
        <v>64</v>
      </c>
      <c r="U4193" s="2" t="s">
        <v>203</v>
      </c>
      <c r="V4193" s="2" t="s">
        <v>203</v>
      </c>
      <c r="W4193" s="8" t="s">
        <v>203</v>
      </c>
      <c r="X4193" s="2">
        <v>40544</v>
      </c>
      <c r="Y4193" s="45"/>
      <c r="AC4193" s="1" t="str">
        <f>IF(Table13[[#This Row],[TCS MP]]&gt;=Table13[[#This Row],[BMP]],IF(Table13[[#This Row],[TCS MP]]&lt;=Table13[[#This Row],[EMP]],"Good","EMP"),"BMP")</f>
        <v>EMP</v>
      </c>
    </row>
    <row r="4194" spans="1:29" ht="24" customHeight="1" x14ac:dyDescent="0.25">
      <c r="A4194" t="s">
        <v>10435</v>
      </c>
      <c r="B4194" t="s">
        <v>20758</v>
      </c>
      <c r="C4194">
        <v>7174</v>
      </c>
      <c r="D4194" t="s">
        <v>17075</v>
      </c>
      <c r="E4194" t="s">
        <v>6129</v>
      </c>
      <c r="F4194" s="9">
        <f>Table13[[#This Row],[ToMeasure]]-Table13[[#This Row],[FromMeasure]]</f>
        <v>0.99384799999999984</v>
      </c>
      <c r="G4194" s="5" t="s">
        <v>508</v>
      </c>
      <c r="H4194" s="35">
        <v>22.019037000000001</v>
      </c>
      <c r="I4194" s="56"/>
      <c r="J4194" t="s">
        <v>5275</v>
      </c>
      <c r="K4194" s="58" t="s">
        <v>203</v>
      </c>
      <c r="L4194" s="35">
        <v>23.012885000000001</v>
      </c>
      <c r="M4194" s="56"/>
      <c r="N4194" t="s">
        <v>5195</v>
      </c>
      <c r="O4194" s="2">
        <v>15380</v>
      </c>
      <c r="P4194" s="2">
        <v>10581</v>
      </c>
      <c r="Q4194" s="2">
        <v>25961</v>
      </c>
      <c r="R4194" t="s">
        <v>17066</v>
      </c>
      <c r="S4194">
        <v>10</v>
      </c>
      <c r="T4194">
        <v>62</v>
      </c>
      <c r="U4194" s="2">
        <v>966</v>
      </c>
      <c r="V4194" s="2">
        <v>378</v>
      </c>
      <c r="W4194" s="8">
        <v>5.1769962636262087E-2</v>
      </c>
      <c r="X4194" s="2">
        <v>40864</v>
      </c>
      <c r="Y4194" s="45"/>
      <c r="AC4194" s="1" t="str">
        <f>IF(Table13[[#This Row],[TCS MP]]&gt;=Table13[[#This Row],[BMP]],IF(Table13[[#This Row],[TCS MP]]&lt;=Table13[[#This Row],[EMP]],"Good","EMP"),"BMP")</f>
        <v>EMP</v>
      </c>
    </row>
    <row r="4195" spans="1:29" ht="24" customHeight="1" x14ac:dyDescent="0.25">
      <c r="A4195" t="s">
        <v>16596</v>
      </c>
      <c r="B4195" t="s">
        <v>21460</v>
      </c>
      <c r="C4195" t="s">
        <v>203</v>
      </c>
      <c r="D4195" t="s">
        <v>17075</v>
      </c>
      <c r="E4195" t="s">
        <v>6129</v>
      </c>
      <c r="F4195" s="9">
        <f>Table13[[#This Row],[ToMeasure]]-Table13[[#This Row],[FromMeasure]]</f>
        <v>0.50086900000000156</v>
      </c>
      <c r="G4195" s="5" t="s">
        <v>203</v>
      </c>
      <c r="H4195" s="35">
        <v>25.797981</v>
      </c>
      <c r="I4195" s="56"/>
      <c r="J4195" t="s">
        <v>5275</v>
      </c>
      <c r="K4195" s="58" t="s">
        <v>203</v>
      </c>
      <c r="L4195" s="35">
        <v>26.298850000000002</v>
      </c>
      <c r="M4195" s="56"/>
      <c r="N4195" t="s">
        <v>5195</v>
      </c>
      <c r="O4195" s="2" t="s">
        <v>203</v>
      </c>
      <c r="P4195" s="2" t="s">
        <v>203</v>
      </c>
      <c r="Q4195" s="2">
        <v>23496</v>
      </c>
      <c r="R4195" t="s">
        <v>16597</v>
      </c>
      <c r="S4195" t="s">
        <v>203</v>
      </c>
      <c r="T4195" t="s">
        <v>203</v>
      </c>
      <c r="U4195" s="2" t="s">
        <v>203</v>
      </c>
      <c r="V4195" s="2" t="s">
        <v>203</v>
      </c>
      <c r="W4195" s="8" t="s">
        <v>203</v>
      </c>
      <c r="X4195" s="2" t="s">
        <v>203</v>
      </c>
      <c r="Y4195" s="45"/>
      <c r="AC4195" s="1" t="str">
        <f>IF(Table13[[#This Row],[TCS MP]]&gt;=Table13[[#This Row],[BMP]],IF(Table13[[#This Row],[TCS MP]]&lt;=Table13[[#This Row],[EMP]],"Good","EMP"),"BMP")</f>
        <v>EMP</v>
      </c>
    </row>
    <row r="4196" spans="1:29" ht="24" customHeight="1" x14ac:dyDescent="0.25">
      <c r="A4196" t="s">
        <v>10436</v>
      </c>
      <c r="B4196" t="s">
        <v>18951</v>
      </c>
      <c r="C4196">
        <v>3774</v>
      </c>
      <c r="D4196" t="s">
        <v>17075</v>
      </c>
      <c r="E4196" t="s">
        <v>520</v>
      </c>
      <c r="F4196" s="9">
        <f>Table13[[#This Row],[ToMeasure]]-Table13[[#This Row],[FromMeasure]]</f>
        <v>0.13553061</v>
      </c>
      <c r="G4196" s="5" t="s">
        <v>68</v>
      </c>
      <c r="H4196" s="35">
        <v>10.290219820000001</v>
      </c>
      <c r="I4196" s="56"/>
      <c r="J4196" t="s">
        <v>6149</v>
      </c>
      <c r="K4196" s="58" t="s">
        <v>203</v>
      </c>
      <c r="L4196" s="35">
        <v>10.425750430000001</v>
      </c>
      <c r="M4196" s="56"/>
      <c r="N4196" t="s">
        <v>10437</v>
      </c>
      <c r="O4196" s="2">
        <v>5939</v>
      </c>
      <c r="P4196" s="2">
        <v>0</v>
      </c>
      <c r="Q4196" s="2">
        <v>5939</v>
      </c>
      <c r="R4196" t="s">
        <v>10438</v>
      </c>
      <c r="S4196">
        <v>18</v>
      </c>
      <c r="T4196" t="s">
        <v>203</v>
      </c>
      <c r="U4196" s="2">
        <v>184</v>
      </c>
      <c r="V4196" s="2">
        <v>714</v>
      </c>
      <c r="W4196" s="8">
        <v>0.15120390638154571</v>
      </c>
      <c r="X4196" s="2">
        <v>10633</v>
      </c>
      <c r="Y4196" s="45"/>
      <c r="AC4196" s="1" t="str">
        <f>IF(Table13[[#This Row],[TCS MP]]&gt;=Table13[[#This Row],[BMP]],IF(Table13[[#This Row],[TCS MP]]&lt;=Table13[[#This Row],[EMP]],"Good","EMP"),"BMP")</f>
        <v>EMP</v>
      </c>
    </row>
    <row r="4197" spans="1:29" ht="24" customHeight="1" x14ac:dyDescent="0.25">
      <c r="A4197" t="s">
        <v>6133</v>
      </c>
      <c r="B4197" t="s">
        <v>18955</v>
      </c>
      <c r="C4197">
        <v>3785</v>
      </c>
      <c r="D4197" t="s">
        <v>17075</v>
      </c>
      <c r="E4197" t="s">
        <v>6134</v>
      </c>
      <c r="F4197" s="9">
        <f>Table13[[#This Row],[ToMeasure]]-Table13[[#This Row],[FromMeasure]]</f>
        <v>4.305022000000136E-2</v>
      </c>
      <c r="G4197" s="5" t="s">
        <v>3523</v>
      </c>
      <c r="H4197" s="35">
        <v>11.673100079999999</v>
      </c>
      <c r="I4197" s="56"/>
      <c r="J4197" t="s">
        <v>3515</v>
      </c>
      <c r="K4197" s="58" t="s">
        <v>203</v>
      </c>
      <c r="L4197" s="35">
        <v>11.716150300000001</v>
      </c>
      <c r="M4197" s="56"/>
      <c r="N4197" t="s">
        <v>6135</v>
      </c>
      <c r="O4197" s="2">
        <v>8262</v>
      </c>
      <c r="P4197" s="2">
        <v>8504</v>
      </c>
      <c r="Q4197" s="2">
        <v>16766</v>
      </c>
      <c r="R4197" t="s">
        <v>6136</v>
      </c>
      <c r="S4197">
        <v>10</v>
      </c>
      <c r="T4197">
        <v>57</v>
      </c>
      <c r="U4197" s="2">
        <v>518</v>
      </c>
      <c r="V4197" s="2">
        <v>2012</v>
      </c>
      <c r="W4197" s="8">
        <v>0.1509006322318979</v>
      </c>
      <c r="X4197" s="2">
        <v>30018</v>
      </c>
      <c r="Y4197" s="45"/>
      <c r="AC4197" s="1" t="str">
        <f>IF(Table13[[#This Row],[TCS MP]]&gt;=Table13[[#This Row],[BMP]],IF(Table13[[#This Row],[TCS MP]]&lt;=Table13[[#This Row],[EMP]],"Good","EMP"),"BMP")</f>
        <v>EMP</v>
      </c>
    </row>
    <row r="4198" spans="1:29" ht="24" customHeight="1" x14ac:dyDescent="0.25">
      <c r="A4198" t="s">
        <v>14614</v>
      </c>
      <c r="B4198" t="s">
        <v>18997</v>
      </c>
      <c r="C4198">
        <v>3904</v>
      </c>
      <c r="D4198" t="s">
        <v>17075</v>
      </c>
      <c r="E4198" t="s">
        <v>1986</v>
      </c>
      <c r="F4198" s="9">
        <f>Table13[[#This Row],[ToMeasure]]-Table13[[#This Row],[FromMeasure]]</f>
        <v>0.14229086000000102</v>
      </c>
      <c r="G4198" s="5" t="s">
        <v>206</v>
      </c>
      <c r="H4198" s="35">
        <v>9.0260802499999997</v>
      </c>
      <c r="I4198" s="56"/>
      <c r="J4198" t="s">
        <v>7591</v>
      </c>
      <c r="K4198" s="58" t="s">
        <v>203</v>
      </c>
      <c r="L4198" s="35">
        <v>9.1683711100000007</v>
      </c>
      <c r="M4198" s="56"/>
      <c r="N4198" t="s">
        <v>3546</v>
      </c>
      <c r="O4198" s="2">
        <v>16338</v>
      </c>
      <c r="P4198" s="2">
        <v>13021</v>
      </c>
      <c r="Q4198" s="2">
        <v>29359</v>
      </c>
      <c r="R4198" t="s">
        <v>14615</v>
      </c>
      <c r="S4198">
        <v>9</v>
      </c>
      <c r="T4198">
        <v>61</v>
      </c>
      <c r="U4198" s="2">
        <v>906</v>
      </c>
      <c r="V4198" s="2">
        <v>3507</v>
      </c>
      <c r="W4198" s="8">
        <v>0.15031165911645492</v>
      </c>
      <c r="X4198" s="2">
        <v>54075</v>
      </c>
      <c r="Y4198" s="45"/>
      <c r="AC4198" s="1" t="str">
        <f>IF(Table13[[#This Row],[TCS MP]]&gt;=Table13[[#This Row],[BMP]],IF(Table13[[#This Row],[TCS MP]]&lt;=Table13[[#This Row],[EMP]],"Good","EMP"),"BMP")</f>
        <v>EMP</v>
      </c>
    </row>
    <row r="4199" spans="1:29" ht="24" customHeight="1" x14ac:dyDescent="0.25">
      <c r="A4199" t="s">
        <v>14616</v>
      </c>
      <c r="B4199" t="s">
        <v>21016</v>
      </c>
      <c r="C4199">
        <v>7654</v>
      </c>
      <c r="D4199" t="s">
        <v>17075</v>
      </c>
      <c r="E4199" t="s">
        <v>1986</v>
      </c>
      <c r="F4199" s="9">
        <f>Table13[[#This Row],[ToMeasure]]-Table13[[#This Row],[FromMeasure]]</f>
        <v>0.14530090000000051</v>
      </c>
      <c r="G4199" s="5" t="s">
        <v>206</v>
      </c>
      <c r="H4199" s="35">
        <v>12.38113424</v>
      </c>
      <c r="I4199" s="56"/>
      <c r="J4199" t="s">
        <v>10701</v>
      </c>
      <c r="K4199" s="58" t="s">
        <v>203</v>
      </c>
      <c r="L4199" s="35">
        <v>12.52643514</v>
      </c>
      <c r="M4199" s="56"/>
      <c r="N4199" t="s">
        <v>14617</v>
      </c>
      <c r="O4199" s="2">
        <v>11622</v>
      </c>
      <c r="P4199" s="2">
        <v>5601</v>
      </c>
      <c r="Q4199" s="2">
        <v>17223</v>
      </c>
      <c r="R4199" t="s">
        <v>14618</v>
      </c>
      <c r="S4199">
        <v>9</v>
      </c>
      <c r="T4199">
        <v>65</v>
      </c>
      <c r="U4199" s="2">
        <v>532</v>
      </c>
      <c r="V4199" s="2">
        <v>2060</v>
      </c>
      <c r="W4199" s="8">
        <v>0.1504964291935203</v>
      </c>
      <c r="X4199" s="2">
        <v>31722</v>
      </c>
      <c r="Y4199" s="45"/>
      <c r="AC4199" s="1" t="str">
        <f>IF(Table13[[#This Row],[TCS MP]]&gt;=Table13[[#This Row],[BMP]],IF(Table13[[#This Row],[TCS MP]]&lt;=Table13[[#This Row],[EMP]],"Good","EMP"),"BMP")</f>
        <v>EMP</v>
      </c>
    </row>
    <row r="4200" spans="1:29" ht="24" customHeight="1" x14ac:dyDescent="0.25">
      <c r="A4200" t="s">
        <v>10439</v>
      </c>
      <c r="B4200" t="s">
        <v>18816</v>
      </c>
      <c r="C4200">
        <v>3504</v>
      </c>
      <c r="D4200" t="s">
        <v>17075</v>
      </c>
      <c r="E4200" t="s">
        <v>10440</v>
      </c>
      <c r="F4200" s="9">
        <f>Table13[[#This Row],[ToMeasure]]-Table13[[#This Row],[FromMeasure]]</f>
        <v>0.28257226999999929</v>
      </c>
      <c r="G4200" s="5" t="s">
        <v>460</v>
      </c>
      <c r="H4200" s="35">
        <v>11.898619780000001</v>
      </c>
      <c r="I4200" s="56"/>
      <c r="J4200" t="s">
        <v>7107</v>
      </c>
      <c r="K4200" s="58" t="s">
        <v>203</v>
      </c>
      <c r="L4200" s="35">
        <v>12.18119205</v>
      </c>
      <c r="M4200" s="56"/>
      <c r="N4200" t="s">
        <v>7111</v>
      </c>
      <c r="O4200" s="2">
        <v>1059</v>
      </c>
      <c r="P4200" s="2">
        <v>1392</v>
      </c>
      <c r="Q4200" s="2">
        <v>2451</v>
      </c>
      <c r="R4200" t="s">
        <v>10441</v>
      </c>
      <c r="S4200">
        <v>8</v>
      </c>
      <c r="T4200">
        <v>54</v>
      </c>
      <c r="U4200" s="2">
        <v>202</v>
      </c>
      <c r="V4200" s="2">
        <v>187</v>
      </c>
      <c r="W4200" s="8">
        <v>0.1587107303141575</v>
      </c>
      <c r="X4200" s="2">
        <v>4136</v>
      </c>
      <c r="Y4200" s="45"/>
      <c r="AC4200" s="1" t="str">
        <f>IF(Table13[[#This Row],[TCS MP]]&gt;=Table13[[#This Row],[BMP]],IF(Table13[[#This Row],[TCS MP]]&lt;=Table13[[#This Row],[EMP]],"Good","EMP"),"BMP")</f>
        <v>EMP</v>
      </c>
    </row>
    <row r="4201" spans="1:29" ht="24" customHeight="1" x14ac:dyDescent="0.25">
      <c r="A4201" t="s">
        <v>16598</v>
      </c>
      <c r="B4201" t="s">
        <v>18927</v>
      </c>
      <c r="C4201">
        <v>3714</v>
      </c>
      <c r="D4201" t="s">
        <v>17075</v>
      </c>
      <c r="E4201" t="s">
        <v>2638</v>
      </c>
      <c r="F4201" s="9">
        <f>Table13[[#This Row],[ToMeasure]]-Table13[[#This Row],[FromMeasure]]</f>
        <v>8.4320400000001072E-2</v>
      </c>
      <c r="G4201" s="5" t="s">
        <v>506</v>
      </c>
      <c r="H4201" s="35">
        <v>10.425588899999999</v>
      </c>
      <c r="I4201" s="56"/>
      <c r="J4201" t="s">
        <v>6413</v>
      </c>
      <c r="K4201" s="58" t="s">
        <v>203</v>
      </c>
      <c r="L4201" s="35">
        <v>10.5099093</v>
      </c>
      <c r="M4201" s="56"/>
      <c r="N4201" t="s">
        <v>3487</v>
      </c>
      <c r="O4201" s="2">
        <v>29277</v>
      </c>
      <c r="P4201" s="2">
        <v>28531</v>
      </c>
      <c r="Q4201" s="2">
        <v>57808</v>
      </c>
      <c r="R4201" t="s">
        <v>16599</v>
      </c>
      <c r="S4201">
        <v>9</v>
      </c>
      <c r="T4201">
        <v>51</v>
      </c>
      <c r="U4201" s="2">
        <v>2248</v>
      </c>
      <c r="V4201" s="2">
        <v>8709</v>
      </c>
      <c r="W4201" s="8">
        <v>0.1895412399667866</v>
      </c>
      <c r="X4201" s="2">
        <v>106474</v>
      </c>
      <c r="Y4201" s="45"/>
      <c r="AC4201" s="1" t="str">
        <f>IF(Table13[[#This Row],[TCS MP]]&gt;=Table13[[#This Row],[BMP]],IF(Table13[[#This Row],[TCS MP]]&lt;=Table13[[#This Row],[EMP]],"Good","EMP"),"BMP")</f>
        <v>EMP</v>
      </c>
    </row>
    <row r="4202" spans="1:29" ht="24" customHeight="1" x14ac:dyDescent="0.25">
      <c r="A4202" t="s">
        <v>6137</v>
      </c>
      <c r="B4202" t="s">
        <v>21005</v>
      </c>
      <c r="C4202">
        <v>7634</v>
      </c>
      <c r="D4202" t="s">
        <v>17075</v>
      </c>
      <c r="E4202" t="s">
        <v>6138</v>
      </c>
      <c r="F4202" s="9">
        <f>Table13[[#This Row],[ToMeasure]]-Table13[[#This Row],[FromMeasure]]</f>
        <v>8.5673299999999841E-2</v>
      </c>
      <c r="G4202" s="5" t="s">
        <v>5578</v>
      </c>
      <c r="H4202" s="35">
        <v>12.480910700000001</v>
      </c>
      <c r="I4202" s="56"/>
      <c r="J4202" t="s">
        <v>5577</v>
      </c>
      <c r="K4202" s="58" t="s">
        <v>203</v>
      </c>
      <c r="L4202" s="35">
        <v>12.566584000000001</v>
      </c>
      <c r="M4202" s="56"/>
      <c r="N4202" t="s">
        <v>6139</v>
      </c>
      <c r="O4202" s="2">
        <v>30634</v>
      </c>
      <c r="P4202" s="2">
        <v>0</v>
      </c>
      <c r="Q4202" s="2">
        <v>30634</v>
      </c>
      <c r="R4202" t="s">
        <v>6140</v>
      </c>
      <c r="S4202">
        <v>9</v>
      </c>
      <c r="T4202">
        <v>52</v>
      </c>
      <c r="U4202" s="2">
        <v>2817</v>
      </c>
      <c r="V4202" s="2">
        <v>459</v>
      </c>
      <c r="W4202" s="8">
        <v>0.10694000130573872</v>
      </c>
      <c r="X4202" s="2">
        <v>48219</v>
      </c>
      <c r="Y4202" s="45"/>
      <c r="AC4202" s="1" t="str">
        <f>IF(Table13[[#This Row],[TCS MP]]&gt;=Table13[[#This Row],[BMP]],IF(Table13[[#This Row],[TCS MP]]&lt;=Table13[[#This Row],[EMP]],"Good","EMP"),"BMP")</f>
        <v>EMP</v>
      </c>
    </row>
    <row r="4203" spans="1:29" ht="24" customHeight="1" x14ac:dyDescent="0.25">
      <c r="A4203" t="s">
        <v>14619</v>
      </c>
      <c r="B4203" t="s">
        <v>18922</v>
      </c>
      <c r="C4203">
        <v>3704</v>
      </c>
      <c r="D4203" t="s">
        <v>17075</v>
      </c>
      <c r="E4203" t="s">
        <v>14620</v>
      </c>
      <c r="F4203" s="9">
        <f>Table13[[#This Row],[ToMeasure]]-Table13[[#This Row],[FromMeasure]]</f>
        <v>9.4983919999998889E-2</v>
      </c>
      <c r="G4203" s="5" t="s">
        <v>504</v>
      </c>
      <c r="H4203" s="35">
        <v>13.35566408</v>
      </c>
      <c r="I4203" s="56"/>
      <c r="J4203" t="s">
        <v>3294</v>
      </c>
      <c r="K4203" s="58" t="s">
        <v>203</v>
      </c>
      <c r="L4203" s="35">
        <v>13.450647999999999</v>
      </c>
      <c r="M4203" s="56"/>
      <c r="N4203" t="s">
        <v>1114</v>
      </c>
      <c r="O4203" s="2">
        <v>60898</v>
      </c>
      <c r="P4203" s="2">
        <v>0</v>
      </c>
      <c r="Q4203" s="2">
        <v>60898</v>
      </c>
      <c r="R4203" t="s">
        <v>14621</v>
      </c>
      <c r="S4203">
        <v>7</v>
      </c>
      <c r="T4203" t="s">
        <v>203</v>
      </c>
      <c r="U4203" s="2">
        <v>5159</v>
      </c>
      <c r="V4203" s="2">
        <v>839</v>
      </c>
      <c r="W4203" s="8">
        <v>9.8492561332063452E-2</v>
      </c>
      <c r="X4203" s="2">
        <v>77305</v>
      </c>
      <c r="Y4203" s="45"/>
      <c r="AC4203" s="1" t="str">
        <f>IF(Table13[[#This Row],[TCS MP]]&gt;=Table13[[#This Row],[BMP]],IF(Table13[[#This Row],[TCS MP]]&lt;=Table13[[#This Row],[EMP]],"Good","EMP"),"BMP")</f>
        <v>EMP</v>
      </c>
    </row>
    <row r="4204" spans="1:29" ht="24" customHeight="1" x14ac:dyDescent="0.25">
      <c r="A4204" t="s">
        <v>14622</v>
      </c>
      <c r="B4204" t="s">
        <v>20751</v>
      </c>
      <c r="C4204">
        <v>7164</v>
      </c>
      <c r="D4204" t="s">
        <v>17075</v>
      </c>
      <c r="E4204" t="s">
        <v>14620</v>
      </c>
      <c r="F4204" s="9">
        <f>Table13[[#This Row],[ToMeasure]]-Table13[[#This Row],[FromMeasure]]</f>
        <v>0.12047873999999936</v>
      </c>
      <c r="G4204" s="5" t="s">
        <v>504</v>
      </c>
      <c r="H4204" s="35">
        <v>27.534565650000001</v>
      </c>
      <c r="I4204" s="56"/>
      <c r="J4204" t="s">
        <v>5275</v>
      </c>
      <c r="K4204" s="58" t="s">
        <v>203</v>
      </c>
      <c r="L4204" s="35">
        <v>27.65504439</v>
      </c>
      <c r="M4204" s="56"/>
      <c r="N4204" t="s">
        <v>14623</v>
      </c>
      <c r="O4204" s="2">
        <v>8003</v>
      </c>
      <c r="P4204" s="2">
        <v>10450</v>
      </c>
      <c r="Q4204" s="2">
        <v>18453</v>
      </c>
      <c r="R4204" t="s">
        <v>14624</v>
      </c>
      <c r="S4204">
        <v>9</v>
      </c>
      <c r="T4204">
        <v>58</v>
      </c>
      <c r="U4204" s="2">
        <v>1697</v>
      </c>
      <c r="V4204" s="2">
        <v>275</v>
      </c>
      <c r="W4204" s="8">
        <v>0.10686609223432504</v>
      </c>
      <c r="X4204" s="2">
        <v>23424</v>
      </c>
      <c r="Y4204" s="45"/>
      <c r="AC4204" s="1" t="str">
        <f>IF(Table13[[#This Row],[TCS MP]]&gt;=Table13[[#This Row],[BMP]],IF(Table13[[#This Row],[TCS MP]]&lt;=Table13[[#This Row],[EMP]],"Good","EMP"),"BMP")</f>
        <v>EMP</v>
      </c>
    </row>
    <row r="4205" spans="1:29" ht="24" customHeight="1" x14ac:dyDescent="0.25">
      <c r="A4205" t="s">
        <v>6141</v>
      </c>
      <c r="B4205" t="s">
        <v>21023</v>
      </c>
      <c r="C4205">
        <v>7664</v>
      </c>
      <c r="D4205" t="s">
        <v>17075</v>
      </c>
      <c r="E4205" t="s">
        <v>6142</v>
      </c>
      <c r="F4205" s="9">
        <f>Table13[[#This Row],[ToMeasure]]-Table13[[#This Row],[FromMeasure]]</f>
        <v>9.540986000000018E-2</v>
      </c>
      <c r="G4205" s="5" t="s">
        <v>5591</v>
      </c>
      <c r="H4205" s="35">
        <v>8.4736297199999999</v>
      </c>
      <c r="I4205" s="56"/>
      <c r="J4205" t="s">
        <v>6143</v>
      </c>
      <c r="K4205" s="58" t="s">
        <v>203</v>
      </c>
      <c r="L4205" s="35">
        <v>8.5690395800000001</v>
      </c>
      <c r="M4205" s="56"/>
      <c r="N4205" t="s">
        <v>6144</v>
      </c>
      <c r="O4205" s="2">
        <v>15317</v>
      </c>
      <c r="P4205" s="2">
        <v>0</v>
      </c>
      <c r="Q4205" s="2">
        <v>15317</v>
      </c>
      <c r="R4205" t="s">
        <v>6145</v>
      </c>
      <c r="S4205">
        <v>9</v>
      </c>
      <c r="T4205" t="s">
        <v>203</v>
      </c>
      <c r="U4205" s="2">
        <v>1301</v>
      </c>
      <c r="V4205" s="2">
        <v>213</v>
      </c>
      <c r="W4205" s="8">
        <v>9.8844421231311611E-2</v>
      </c>
      <c r="X4205" s="2">
        <v>24109</v>
      </c>
      <c r="Y4205" s="45"/>
      <c r="AC4205" s="1" t="str">
        <f>IF(Table13[[#This Row],[TCS MP]]&gt;=Table13[[#This Row],[BMP]],IF(Table13[[#This Row],[TCS MP]]&lt;=Table13[[#This Row],[EMP]],"Good","EMP"),"BMP")</f>
        <v>EMP</v>
      </c>
    </row>
    <row r="4206" spans="1:29" ht="24" customHeight="1" x14ac:dyDescent="0.25">
      <c r="A4206" t="s">
        <v>10442</v>
      </c>
      <c r="B4206" t="s">
        <v>20826</v>
      </c>
      <c r="C4206">
        <v>7274</v>
      </c>
      <c r="D4206" t="s">
        <v>17075</v>
      </c>
      <c r="E4206" t="s">
        <v>10443</v>
      </c>
      <c r="F4206" s="9">
        <f>Table13[[#This Row],[ToMeasure]]-Table13[[#This Row],[FromMeasure]]</f>
        <v>0.10945869999999758</v>
      </c>
      <c r="G4206" s="5" t="s">
        <v>112</v>
      </c>
      <c r="H4206" s="35">
        <v>27.260577000000001</v>
      </c>
      <c r="I4206" s="56"/>
      <c r="J4206" t="s">
        <v>9694</v>
      </c>
      <c r="K4206" s="58" t="s">
        <v>203</v>
      </c>
      <c r="L4206" s="35">
        <v>27.370035699999999</v>
      </c>
      <c r="M4206" s="56"/>
      <c r="N4206" t="s">
        <v>9690</v>
      </c>
      <c r="O4206" s="2">
        <v>9690</v>
      </c>
      <c r="P4206" s="2">
        <v>12669</v>
      </c>
      <c r="Q4206" s="2">
        <v>22359</v>
      </c>
      <c r="R4206" t="s">
        <v>10444</v>
      </c>
      <c r="S4206">
        <v>12</v>
      </c>
      <c r="T4206">
        <v>77</v>
      </c>
      <c r="U4206" s="2">
        <v>684</v>
      </c>
      <c r="V4206" s="2">
        <v>2651</v>
      </c>
      <c r="W4206" s="8">
        <v>0.14915693904020752</v>
      </c>
      <c r="X4206" s="2">
        <v>41182</v>
      </c>
      <c r="Y4206" s="45"/>
      <c r="AC4206" s="1" t="str">
        <f>IF(Table13[[#This Row],[TCS MP]]&gt;=Table13[[#This Row],[BMP]],IF(Table13[[#This Row],[TCS MP]]&lt;=Table13[[#This Row],[EMP]],"Good","EMP"),"BMP")</f>
        <v>EMP</v>
      </c>
    </row>
    <row r="4207" spans="1:29" ht="24" customHeight="1" x14ac:dyDescent="0.25">
      <c r="A4207" t="s">
        <v>10445</v>
      </c>
      <c r="B4207" t="s">
        <v>18919</v>
      </c>
      <c r="C4207">
        <v>3694</v>
      </c>
      <c r="D4207" t="s">
        <v>17075</v>
      </c>
      <c r="E4207" t="s">
        <v>10446</v>
      </c>
      <c r="F4207" s="9">
        <f>Table13[[#This Row],[ToMeasure]]-Table13[[#This Row],[FromMeasure]]</f>
        <v>8.2167999999999353E-2</v>
      </c>
      <c r="G4207" s="5" t="s">
        <v>502</v>
      </c>
      <c r="H4207" s="35">
        <v>8.1253834000000005</v>
      </c>
      <c r="I4207" s="56"/>
      <c r="J4207" t="s">
        <v>10447</v>
      </c>
      <c r="K4207" s="58" t="s">
        <v>203</v>
      </c>
      <c r="L4207" s="35">
        <v>8.2075513999999998</v>
      </c>
      <c r="M4207" s="56"/>
      <c r="N4207" t="s">
        <v>1114</v>
      </c>
      <c r="O4207" s="2">
        <v>21762</v>
      </c>
      <c r="P4207" s="2">
        <v>20846</v>
      </c>
      <c r="Q4207" s="2">
        <v>42608</v>
      </c>
      <c r="R4207" t="s">
        <v>10448</v>
      </c>
      <c r="S4207">
        <v>7</v>
      </c>
      <c r="T4207">
        <v>55</v>
      </c>
      <c r="U4207" s="2">
        <v>1790</v>
      </c>
      <c r="V4207" s="2">
        <v>6925</v>
      </c>
      <c r="W4207" s="8">
        <v>0.2045390536988359</v>
      </c>
      <c r="X4207" s="2">
        <v>78478</v>
      </c>
      <c r="Y4207" s="45"/>
      <c r="AC4207" s="1" t="str">
        <f>IF(Table13[[#This Row],[TCS MP]]&gt;=Table13[[#This Row],[BMP]],IF(Table13[[#This Row],[TCS MP]]&lt;=Table13[[#This Row],[EMP]],"Good","EMP"),"BMP")</f>
        <v>EMP</v>
      </c>
    </row>
    <row r="4208" spans="1:29" ht="24" customHeight="1" x14ac:dyDescent="0.25">
      <c r="A4208" t="s">
        <v>16600</v>
      </c>
      <c r="B4208" t="s">
        <v>20742</v>
      </c>
      <c r="C4208">
        <v>7154</v>
      </c>
      <c r="D4208" t="s">
        <v>17075</v>
      </c>
      <c r="E4208" t="s">
        <v>10446</v>
      </c>
      <c r="F4208" s="9">
        <f>Table13[[#This Row],[ToMeasure]]-Table13[[#This Row],[FromMeasure]]</f>
        <v>8.1818800000000635E-2</v>
      </c>
      <c r="G4208" s="5" t="s">
        <v>502</v>
      </c>
      <c r="H4208" s="35">
        <v>22.274715799999999</v>
      </c>
      <c r="I4208" s="56"/>
      <c r="J4208" t="s">
        <v>5275</v>
      </c>
      <c r="K4208" s="58" t="s">
        <v>203</v>
      </c>
      <c r="L4208" s="35">
        <v>22.3565346</v>
      </c>
      <c r="M4208" s="56"/>
      <c r="N4208" t="s">
        <v>5195</v>
      </c>
      <c r="O4208" s="2">
        <v>19007</v>
      </c>
      <c r="P4208" s="2">
        <v>19019</v>
      </c>
      <c r="Q4208" s="2">
        <v>38026</v>
      </c>
      <c r="R4208" t="s">
        <v>16601</v>
      </c>
      <c r="S4208">
        <v>10</v>
      </c>
      <c r="T4208">
        <v>57</v>
      </c>
      <c r="U4208" s="2">
        <v>1173</v>
      </c>
      <c r="V4208" s="2">
        <v>4544</v>
      </c>
      <c r="W4208" s="8">
        <v>0.15034450113080525</v>
      </c>
      <c r="X4208" s="2">
        <v>70039</v>
      </c>
      <c r="Y4208" s="45"/>
      <c r="AC4208" s="1" t="str">
        <f>IF(Table13[[#This Row],[TCS MP]]&gt;=Table13[[#This Row],[BMP]],IF(Table13[[#This Row],[TCS MP]]&lt;=Table13[[#This Row],[EMP]],"Good","EMP"),"BMP")</f>
        <v>EMP</v>
      </c>
    </row>
    <row r="4209" spans="1:29" ht="24" customHeight="1" x14ac:dyDescent="0.25">
      <c r="A4209" t="s">
        <v>6146</v>
      </c>
      <c r="B4209" t="s">
        <v>18952</v>
      </c>
      <c r="C4209">
        <v>3775</v>
      </c>
      <c r="D4209" t="s">
        <v>17075</v>
      </c>
      <c r="E4209" t="s">
        <v>6147</v>
      </c>
      <c r="F4209" s="9">
        <f>Table13[[#This Row],[ToMeasure]]-Table13[[#This Row],[FromMeasure]]</f>
        <v>0.15678935000000038</v>
      </c>
      <c r="G4209" s="5" t="s">
        <v>6148</v>
      </c>
      <c r="H4209" s="35">
        <v>10.4874478</v>
      </c>
      <c r="I4209" s="56"/>
      <c r="J4209" t="s">
        <v>6149</v>
      </c>
      <c r="K4209" s="58" t="s">
        <v>203</v>
      </c>
      <c r="L4209" s="35">
        <v>10.64423715</v>
      </c>
      <c r="M4209" s="56"/>
      <c r="N4209" t="s">
        <v>6150</v>
      </c>
      <c r="O4209" s="2">
        <v>4600</v>
      </c>
      <c r="P4209" s="2">
        <v>0</v>
      </c>
      <c r="Q4209" s="2">
        <v>4600</v>
      </c>
      <c r="R4209" t="s">
        <v>6151</v>
      </c>
      <c r="S4209">
        <v>13</v>
      </c>
      <c r="T4209" t="s">
        <v>203</v>
      </c>
      <c r="U4209" s="2">
        <v>142</v>
      </c>
      <c r="V4209" s="2">
        <v>547</v>
      </c>
      <c r="W4209" s="8">
        <v>0.14978260869565219</v>
      </c>
      <c r="X4209" s="2">
        <v>8236</v>
      </c>
      <c r="Y4209" s="45"/>
      <c r="AC4209" s="1" t="str">
        <f>IF(Table13[[#This Row],[TCS MP]]&gt;=Table13[[#This Row],[BMP]],IF(Table13[[#This Row],[TCS MP]]&lt;=Table13[[#This Row],[EMP]],"Good","EMP"),"BMP")</f>
        <v>EMP</v>
      </c>
    </row>
    <row r="4210" spans="1:29" ht="24" customHeight="1" x14ac:dyDescent="0.25">
      <c r="A4210" t="s">
        <v>10449</v>
      </c>
      <c r="B4210" t="s">
        <v>18914</v>
      </c>
      <c r="C4210">
        <v>3684</v>
      </c>
      <c r="D4210" t="s">
        <v>17075</v>
      </c>
      <c r="E4210" t="s">
        <v>10450</v>
      </c>
      <c r="F4210" s="9">
        <f>Table13[[#This Row],[ToMeasure]]-Table13[[#This Row],[FromMeasure]]</f>
        <v>9.4839500000000854E-2</v>
      </c>
      <c r="G4210" s="5" t="s">
        <v>500</v>
      </c>
      <c r="H4210" s="35">
        <v>10.0098287</v>
      </c>
      <c r="I4210" s="56"/>
      <c r="J4210" t="s">
        <v>3294</v>
      </c>
      <c r="K4210" s="58" t="s">
        <v>203</v>
      </c>
      <c r="L4210" s="35">
        <v>10.104668200000001</v>
      </c>
      <c r="M4210" s="56"/>
      <c r="N4210" t="s">
        <v>1114</v>
      </c>
      <c r="O4210" s="2">
        <v>28616</v>
      </c>
      <c r="P4210" s="2">
        <v>23028</v>
      </c>
      <c r="Q4210" s="2">
        <v>51644</v>
      </c>
      <c r="R4210" t="s">
        <v>10451</v>
      </c>
      <c r="S4210">
        <v>8</v>
      </c>
      <c r="T4210">
        <v>52</v>
      </c>
      <c r="U4210" s="2">
        <v>1958</v>
      </c>
      <c r="V4210" s="2">
        <v>7584</v>
      </c>
      <c r="W4210" s="8">
        <v>0.18476492913019907</v>
      </c>
      <c r="X4210" s="2">
        <v>95121</v>
      </c>
      <c r="Y4210" s="45"/>
      <c r="AC4210" s="1" t="str">
        <f>IF(Table13[[#This Row],[TCS MP]]&gt;=Table13[[#This Row],[BMP]],IF(Table13[[#This Row],[TCS MP]]&lt;=Table13[[#This Row],[EMP]],"Good","EMP"),"BMP")</f>
        <v>EMP</v>
      </c>
    </row>
    <row r="4211" spans="1:29" ht="24" customHeight="1" x14ac:dyDescent="0.25">
      <c r="A4211" t="s">
        <v>14625</v>
      </c>
      <c r="C4211">
        <v>7144</v>
      </c>
      <c r="D4211" t="s">
        <v>17075</v>
      </c>
      <c r="E4211" t="s">
        <v>10450</v>
      </c>
      <c r="F4211" s="9">
        <f>Table13[[#This Row],[ToMeasure]]-Table13[[#This Row],[FromMeasure]]</f>
        <v>0.15507320000000036</v>
      </c>
      <c r="G4211" s="5" t="s">
        <v>500</v>
      </c>
      <c r="H4211" s="35">
        <v>24.126003900000001</v>
      </c>
      <c r="I4211" s="56"/>
      <c r="J4211" t="s">
        <v>14626</v>
      </c>
      <c r="K4211" s="58" t="s">
        <v>203</v>
      </c>
      <c r="L4211" s="35">
        <v>24.281077100000001</v>
      </c>
      <c r="M4211" s="56"/>
      <c r="N4211" t="s">
        <v>14627</v>
      </c>
      <c r="O4211" s="2">
        <v>34995</v>
      </c>
      <c r="P4211" s="2">
        <v>0</v>
      </c>
      <c r="Q4211" s="2">
        <v>34995</v>
      </c>
      <c r="R4211" t="s">
        <v>14628</v>
      </c>
      <c r="S4211">
        <v>9</v>
      </c>
      <c r="T4211">
        <v>55</v>
      </c>
      <c r="U4211" s="2">
        <v>1085</v>
      </c>
      <c r="V4211" s="2">
        <v>4199</v>
      </c>
      <c r="W4211" s="8">
        <v>0.15099299899985713</v>
      </c>
      <c r="X4211" s="2">
        <v>64456</v>
      </c>
      <c r="Y4211" s="45"/>
      <c r="AC4211" s="1" t="str">
        <f>IF(Table13[[#This Row],[TCS MP]]&gt;=Table13[[#This Row],[BMP]],IF(Table13[[#This Row],[TCS MP]]&lt;=Table13[[#This Row],[EMP]],"Good","EMP"),"BMP")</f>
        <v>EMP</v>
      </c>
    </row>
    <row r="4212" spans="1:29" ht="24" customHeight="1" x14ac:dyDescent="0.25">
      <c r="A4212" t="s">
        <v>6158</v>
      </c>
      <c r="B4212" t="s">
        <v>18909</v>
      </c>
      <c r="C4212">
        <v>3674</v>
      </c>
      <c r="D4212" t="s">
        <v>17075</v>
      </c>
      <c r="E4212" t="s">
        <v>6159</v>
      </c>
      <c r="F4212" s="9">
        <f>Table13[[#This Row],[ToMeasure]]-Table13[[#This Row],[FromMeasure]]</f>
        <v>9.5182999999998685E-2</v>
      </c>
      <c r="G4212" s="5" t="s">
        <v>498</v>
      </c>
      <c r="H4212" s="35">
        <v>28.125251420000001</v>
      </c>
      <c r="I4212" s="56"/>
      <c r="J4212" t="s">
        <v>3474</v>
      </c>
      <c r="K4212" s="58" t="s">
        <v>203</v>
      </c>
      <c r="L4212" s="35">
        <v>28.22043442</v>
      </c>
      <c r="M4212" s="56"/>
      <c r="N4212" t="s">
        <v>6160</v>
      </c>
      <c r="O4212" s="2">
        <v>22517</v>
      </c>
      <c r="P4212" s="2">
        <v>23766</v>
      </c>
      <c r="Q4212" s="2">
        <v>46283</v>
      </c>
      <c r="R4212" t="s">
        <v>6161</v>
      </c>
      <c r="S4212">
        <v>7</v>
      </c>
      <c r="T4212">
        <v>50</v>
      </c>
      <c r="U4212" s="2">
        <v>1434</v>
      </c>
      <c r="V4212" s="2">
        <v>5554</v>
      </c>
      <c r="W4212" s="8">
        <v>0.15098416265151351</v>
      </c>
      <c r="X4212" s="2">
        <v>72851</v>
      </c>
      <c r="Y4212" s="45"/>
      <c r="AC4212" s="1" t="str">
        <f>IF(Table13[[#This Row],[TCS MP]]&gt;=Table13[[#This Row],[BMP]],IF(Table13[[#This Row],[TCS MP]]&lt;=Table13[[#This Row],[EMP]],"Good","EMP"),"BMP")</f>
        <v>EMP</v>
      </c>
    </row>
    <row r="4213" spans="1:29" ht="24" customHeight="1" x14ac:dyDescent="0.25">
      <c r="A4213" t="s">
        <v>16602</v>
      </c>
      <c r="B4213" t="s">
        <v>20726</v>
      </c>
      <c r="C4213">
        <v>7134</v>
      </c>
      <c r="D4213" t="s">
        <v>17075</v>
      </c>
      <c r="E4213" t="s">
        <v>6159</v>
      </c>
      <c r="F4213" s="9">
        <f>Table13[[#This Row],[ToMeasure]]-Table13[[#This Row],[FromMeasure]]</f>
        <v>7.7391259999998852E-2</v>
      </c>
      <c r="G4213" s="5" t="s">
        <v>498</v>
      </c>
      <c r="H4213" s="35">
        <v>42.280684340000001</v>
      </c>
      <c r="I4213" s="56"/>
      <c r="J4213" t="s">
        <v>5275</v>
      </c>
      <c r="K4213" s="58" t="s">
        <v>203</v>
      </c>
      <c r="L4213" s="35">
        <v>42.358075599999999</v>
      </c>
      <c r="M4213" s="56"/>
      <c r="N4213" t="s">
        <v>5195</v>
      </c>
      <c r="O4213" s="2">
        <v>11640</v>
      </c>
      <c r="P4213" s="2">
        <v>25040</v>
      </c>
      <c r="Q4213" s="2">
        <v>36680</v>
      </c>
      <c r="R4213" t="s">
        <v>16603</v>
      </c>
      <c r="S4213">
        <v>10</v>
      </c>
      <c r="T4213">
        <v>59</v>
      </c>
      <c r="U4213" s="2">
        <v>1131</v>
      </c>
      <c r="V4213" s="2">
        <v>4384</v>
      </c>
      <c r="W4213" s="8">
        <v>0.15035441657579063</v>
      </c>
      <c r="X4213" s="2">
        <v>67559</v>
      </c>
      <c r="Y4213" s="45"/>
      <c r="AC4213" s="1" t="str">
        <f>IF(Table13[[#This Row],[TCS MP]]&gt;=Table13[[#This Row],[BMP]],IF(Table13[[#This Row],[TCS MP]]&lt;=Table13[[#This Row],[EMP]],"Good","EMP"),"BMP")</f>
        <v>EMP</v>
      </c>
    </row>
    <row r="4214" spans="1:29" ht="24" customHeight="1" x14ac:dyDescent="0.25">
      <c r="A4214" t="s">
        <v>6162</v>
      </c>
      <c r="B4214" t="s">
        <v>19529</v>
      </c>
      <c r="C4214">
        <v>4794</v>
      </c>
      <c r="D4214" t="s">
        <v>17075</v>
      </c>
      <c r="E4214" t="s">
        <v>6163</v>
      </c>
      <c r="F4214" s="9">
        <f>Table13[[#This Row],[ToMeasure]]-Table13[[#This Row],[FromMeasure]]</f>
        <v>9.3179520000000515E-2</v>
      </c>
      <c r="G4214" s="5" t="s">
        <v>517</v>
      </c>
      <c r="H4214" s="35">
        <v>5.0839023799999996</v>
      </c>
      <c r="I4214" s="56"/>
      <c r="J4214" t="s">
        <v>2205</v>
      </c>
      <c r="K4214" s="58" t="s">
        <v>203</v>
      </c>
      <c r="L4214" s="35">
        <v>5.1770819000000001</v>
      </c>
      <c r="M4214" s="56"/>
      <c r="N4214" t="s">
        <v>6164</v>
      </c>
      <c r="O4214" s="2">
        <v>9256</v>
      </c>
      <c r="P4214" s="2">
        <v>14354</v>
      </c>
      <c r="Q4214" s="2">
        <v>23610</v>
      </c>
      <c r="R4214" t="s">
        <v>6165</v>
      </c>
      <c r="S4214">
        <v>9</v>
      </c>
      <c r="T4214">
        <v>59</v>
      </c>
      <c r="U4214" s="2">
        <v>731</v>
      </c>
      <c r="V4214" s="2">
        <v>2833</v>
      </c>
      <c r="W4214" s="8">
        <v>0.15095298602287166</v>
      </c>
      <c r="X4214" s="2">
        <v>37163</v>
      </c>
      <c r="Y4214" s="45"/>
      <c r="AC4214" s="1" t="str">
        <f>IF(Table13[[#This Row],[TCS MP]]&gt;=Table13[[#This Row],[BMP]],IF(Table13[[#This Row],[TCS MP]]&lt;=Table13[[#This Row],[EMP]],"Good","EMP"),"BMP")</f>
        <v>EMP</v>
      </c>
    </row>
    <row r="4215" spans="1:29" ht="24" customHeight="1" x14ac:dyDescent="0.25">
      <c r="A4215" t="s">
        <v>10452</v>
      </c>
      <c r="B4215" t="s">
        <v>18946</v>
      </c>
      <c r="C4215">
        <v>3764</v>
      </c>
      <c r="D4215" t="s">
        <v>17075</v>
      </c>
      <c r="E4215" t="s">
        <v>6163</v>
      </c>
      <c r="F4215" s="9">
        <f>Table13[[#This Row],[ToMeasure]]-Table13[[#This Row],[FromMeasure]]</f>
        <v>0.10376697999999962</v>
      </c>
      <c r="G4215" s="5" t="s">
        <v>517</v>
      </c>
      <c r="H4215" s="35">
        <v>7.2588937400000004</v>
      </c>
      <c r="I4215" s="56"/>
      <c r="J4215" t="s">
        <v>3508</v>
      </c>
      <c r="K4215" s="58" t="s">
        <v>203</v>
      </c>
      <c r="L4215" s="35">
        <v>7.36266072</v>
      </c>
      <c r="M4215" s="56"/>
      <c r="N4215" t="s">
        <v>3511</v>
      </c>
      <c r="O4215" s="2">
        <v>26123</v>
      </c>
      <c r="P4215" s="2">
        <v>24853</v>
      </c>
      <c r="Q4215" s="2">
        <v>50976</v>
      </c>
      <c r="R4215" t="s">
        <v>10453</v>
      </c>
      <c r="S4215">
        <v>14</v>
      </c>
      <c r="T4215">
        <v>63</v>
      </c>
      <c r="U4215" s="2">
        <v>1579</v>
      </c>
      <c r="V4215" s="2">
        <v>6116</v>
      </c>
      <c r="W4215" s="8">
        <v>0.15095338983050846</v>
      </c>
      <c r="X4215" s="2">
        <v>80238</v>
      </c>
      <c r="Y4215" s="45"/>
      <c r="AC4215" s="1" t="str">
        <f>IF(Table13[[#This Row],[TCS MP]]&gt;=Table13[[#This Row],[BMP]],IF(Table13[[#This Row],[TCS MP]]&lt;=Table13[[#This Row],[EMP]],"Good","EMP"),"BMP")</f>
        <v>EMP</v>
      </c>
    </row>
    <row r="4216" spans="1:29" ht="24" customHeight="1" x14ac:dyDescent="0.25">
      <c r="A4216" t="s">
        <v>16604</v>
      </c>
      <c r="B4216" t="s">
        <v>20784</v>
      </c>
      <c r="C4216">
        <v>7214</v>
      </c>
      <c r="D4216" t="s">
        <v>17075</v>
      </c>
      <c r="E4216" t="s">
        <v>6163</v>
      </c>
      <c r="F4216" s="9">
        <f>Table13[[#This Row],[ToMeasure]]-Table13[[#This Row],[FromMeasure]]</f>
        <v>0.14237535999999906</v>
      </c>
      <c r="G4216" s="5" t="s">
        <v>517</v>
      </c>
      <c r="H4216" s="35">
        <v>21.66864313</v>
      </c>
      <c r="I4216" s="56"/>
      <c r="J4216" t="s">
        <v>16605</v>
      </c>
      <c r="K4216" s="58" t="s">
        <v>203</v>
      </c>
      <c r="L4216" s="35">
        <v>21.811018489999999</v>
      </c>
      <c r="M4216" s="56"/>
      <c r="N4216" t="s">
        <v>16606</v>
      </c>
      <c r="O4216" s="2">
        <v>12086</v>
      </c>
      <c r="P4216" s="2">
        <v>9793</v>
      </c>
      <c r="Q4216" s="2">
        <v>21879</v>
      </c>
      <c r="R4216" t="s">
        <v>16607</v>
      </c>
      <c r="S4216">
        <v>10</v>
      </c>
      <c r="T4216">
        <v>51</v>
      </c>
      <c r="U4216" s="2">
        <v>674</v>
      </c>
      <c r="V4216" s="2">
        <v>2613</v>
      </c>
      <c r="W4216" s="8">
        <v>0.15023538552950319</v>
      </c>
      <c r="X4216" s="2">
        <v>40298</v>
      </c>
      <c r="Y4216" s="45"/>
      <c r="AC4216" s="1" t="str">
        <f>IF(Table13[[#This Row],[TCS MP]]&gt;=Table13[[#This Row],[BMP]],IF(Table13[[#This Row],[TCS MP]]&lt;=Table13[[#This Row],[EMP]],"Good","EMP"),"BMP")</f>
        <v>EMP</v>
      </c>
    </row>
    <row r="4217" spans="1:29" ht="24" customHeight="1" x14ac:dyDescent="0.25">
      <c r="A4217" t="s">
        <v>6166</v>
      </c>
      <c r="B4217" t="s">
        <v>19520</v>
      </c>
      <c r="C4217">
        <v>4784</v>
      </c>
      <c r="D4217" t="s">
        <v>17075</v>
      </c>
      <c r="E4217" t="s">
        <v>6167</v>
      </c>
      <c r="F4217" s="9">
        <f>Table13[[#This Row],[ToMeasure]]-Table13[[#This Row],[FromMeasure]]</f>
        <v>5.8574800000000593E-2</v>
      </c>
      <c r="G4217" s="5" t="s">
        <v>92</v>
      </c>
      <c r="H4217" s="35">
        <v>8.7966053500000001</v>
      </c>
      <c r="I4217" s="56"/>
      <c r="J4217" t="s">
        <v>6168</v>
      </c>
      <c r="K4217" s="58" t="s">
        <v>203</v>
      </c>
      <c r="L4217" s="35">
        <v>8.8551801500000007</v>
      </c>
      <c r="M4217" s="56"/>
      <c r="N4217" t="s">
        <v>3958</v>
      </c>
      <c r="O4217" s="2">
        <v>12346</v>
      </c>
      <c r="P4217" s="2">
        <v>13624</v>
      </c>
      <c r="Q4217" s="2">
        <v>25970</v>
      </c>
      <c r="R4217" t="s">
        <v>6169</v>
      </c>
      <c r="S4217">
        <v>9</v>
      </c>
      <c r="T4217">
        <v>53</v>
      </c>
      <c r="U4217" s="2">
        <v>800</v>
      </c>
      <c r="V4217" s="2">
        <v>3101</v>
      </c>
      <c r="W4217" s="8">
        <v>0.15021178282633807</v>
      </c>
      <c r="X4217" s="2">
        <v>40878</v>
      </c>
      <c r="Y4217" s="45"/>
      <c r="AC4217" s="1" t="str">
        <f>IF(Table13[[#This Row],[TCS MP]]&gt;=Table13[[#This Row],[BMP]],IF(Table13[[#This Row],[TCS MP]]&lt;=Table13[[#This Row],[EMP]],"Good","EMP"),"BMP")</f>
        <v>EMP</v>
      </c>
    </row>
    <row r="4218" spans="1:29" ht="24" customHeight="1" x14ac:dyDescent="0.25">
      <c r="A4218" t="s">
        <v>16608</v>
      </c>
      <c r="B4218" t="s">
        <v>18960</v>
      </c>
      <c r="C4218">
        <v>3794</v>
      </c>
      <c r="D4218" t="s">
        <v>17075</v>
      </c>
      <c r="E4218" t="s">
        <v>6167</v>
      </c>
      <c r="F4218" s="9">
        <f>Table13[[#This Row],[ToMeasure]]-Table13[[#This Row],[FromMeasure]]</f>
        <v>0.13001762000000028</v>
      </c>
      <c r="G4218" s="5" t="s">
        <v>92</v>
      </c>
      <c r="H4218" s="35">
        <v>11.06511152</v>
      </c>
      <c r="I4218" s="56"/>
      <c r="J4218" t="s">
        <v>3519</v>
      </c>
      <c r="K4218" s="58" t="s">
        <v>203</v>
      </c>
      <c r="L4218" s="35">
        <v>11.195129140000001</v>
      </c>
      <c r="M4218" s="56"/>
      <c r="N4218" t="s">
        <v>7581</v>
      </c>
      <c r="O4218" s="2">
        <v>31892</v>
      </c>
      <c r="P4218" s="2">
        <v>29834</v>
      </c>
      <c r="Q4218" s="2">
        <v>61726</v>
      </c>
      <c r="R4218" t="s">
        <v>16609</v>
      </c>
      <c r="S4218">
        <v>9</v>
      </c>
      <c r="T4218">
        <v>61</v>
      </c>
      <c r="U4218" s="2">
        <v>1913</v>
      </c>
      <c r="V4218" s="2">
        <v>7406</v>
      </c>
      <c r="W4218" s="8">
        <v>0.15097365777792179</v>
      </c>
      <c r="X4218" s="2">
        <v>78356</v>
      </c>
      <c r="Y4218" s="45"/>
      <c r="AC4218" s="1" t="str">
        <f>IF(Table13[[#This Row],[TCS MP]]&gt;=Table13[[#This Row],[BMP]],IF(Table13[[#This Row],[TCS MP]]&lt;=Table13[[#This Row],[EMP]],"Good","EMP"),"BMP")</f>
        <v>EMP</v>
      </c>
    </row>
    <row r="4219" spans="1:29" ht="24" customHeight="1" x14ac:dyDescent="0.25">
      <c r="A4219" t="s">
        <v>6170</v>
      </c>
      <c r="B4219" t="s">
        <v>20793</v>
      </c>
      <c r="C4219">
        <v>7224</v>
      </c>
      <c r="D4219" t="s">
        <v>17075</v>
      </c>
      <c r="E4219" t="s">
        <v>6167</v>
      </c>
      <c r="F4219" s="9">
        <f>Table13[[#This Row],[ToMeasure]]-Table13[[#This Row],[FromMeasure]]</f>
        <v>7.6314740000000825E-2</v>
      </c>
      <c r="G4219" s="5" t="s">
        <v>92</v>
      </c>
      <c r="H4219" s="35">
        <v>25.380967989999998</v>
      </c>
      <c r="I4219" s="56"/>
      <c r="J4219" t="s">
        <v>5275</v>
      </c>
      <c r="K4219" s="58" t="s">
        <v>203</v>
      </c>
      <c r="L4219" s="35">
        <v>25.457282729999999</v>
      </c>
      <c r="M4219" s="56"/>
      <c r="N4219" t="s">
        <v>5195</v>
      </c>
      <c r="O4219" s="2">
        <v>16052</v>
      </c>
      <c r="P4219" s="2">
        <v>15665</v>
      </c>
      <c r="Q4219" s="2">
        <v>31717</v>
      </c>
      <c r="R4219" t="s">
        <v>6171</v>
      </c>
      <c r="S4219">
        <v>9</v>
      </c>
      <c r="T4219">
        <v>53</v>
      </c>
      <c r="U4219" s="2">
        <v>977</v>
      </c>
      <c r="V4219" s="2">
        <v>3788</v>
      </c>
      <c r="W4219" s="8">
        <v>0.15023488980672825</v>
      </c>
      <c r="X4219" s="2">
        <v>40262</v>
      </c>
      <c r="Y4219" s="45"/>
      <c r="AC4219" s="1" t="str">
        <f>IF(Table13[[#This Row],[TCS MP]]&gt;=Table13[[#This Row],[BMP]],IF(Table13[[#This Row],[TCS MP]]&lt;=Table13[[#This Row],[EMP]],"Good","EMP"),"BMP")</f>
        <v>EMP</v>
      </c>
    </row>
    <row r="4220" spans="1:29" ht="24" customHeight="1" x14ac:dyDescent="0.25">
      <c r="A4220" t="s">
        <v>6172</v>
      </c>
      <c r="B4220" t="s">
        <v>18902</v>
      </c>
      <c r="C4220">
        <v>3654</v>
      </c>
      <c r="D4220" t="s">
        <v>17075</v>
      </c>
      <c r="E4220" t="s">
        <v>6173</v>
      </c>
      <c r="F4220" s="9">
        <f>Table13[[#This Row],[ToMeasure]]-Table13[[#This Row],[FromMeasure]]</f>
        <v>9.2256730000002563E-2</v>
      </c>
      <c r="G4220" s="5" t="s">
        <v>494</v>
      </c>
      <c r="H4220" s="35">
        <v>30.891827299999999</v>
      </c>
      <c r="I4220" s="56"/>
      <c r="J4220" t="s">
        <v>3468</v>
      </c>
      <c r="K4220" s="58" t="s">
        <v>203</v>
      </c>
      <c r="L4220" s="35">
        <v>30.984084030000002</v>
      </c>
      <c r="M4220" s="56"/>
      <c r="N4220" t="s">
        <v>6174</v>
      </c>
      <c r="O4220" s="2">
        <v>15855</v>
      </c>
      <c r="P4220" s="2">
        <v>22886</v>
      </c>
      <c r="Q4220" s="2">
        <v>38741</v>
      </c>
      <c r="R4220" t="s">
        <v>6175</v>
      </c>
      <c r="S4220">
        <v>10</v>
      </c>
      <c r="T4220">
        <v>58</v>
      </c>
      <c r="U4220" s="2">
        <v>1200</v>
      </c>
      <c r="V4220" s="2">
        <v>4647</v>
      </c>
      <c r="W4220" s="8">
        <v>0.15092537621641156</v>
      </c>
      <c r="X4220" s="2">
        <v>71355</v>
      </c>
      <c r="Y4220" s="45"/>
      <c r="AC4220" s="1" t="str">
        <f>IF(Table13[[#This Row],[TCS MP]]&gt;=Table13[[#This Row],[BMP]],IF(Table13[[#This Row],[TCS MP]]&lt;=Table13[[#This Row],[EMP]],"Good","EMP"),"BMP")</f>
        <v>EMP</v>
      </c>
    </row>
    <row r="4221" spans="1:29" ht="24" customHeight="1" x14ac:dyDescent="0.25">
      <c r="A4221" t="s">
        <v>6176</v>
      </c>
      <c r="B4221" t="s">
        <v>21189</v>
      </c>
      <c r="C4221">
        <v>8075</v>
      </c>
      <c r="D4221" t="s">
        <v>17075</v>
      </c>
      <c r="E4221" t="s">
        <v>6177</v>
      </c>
      <c r="F4221" s="9">
        <f>Table13[[#This Row],[ToMeasure]]-Table13[[#This Row],[FromMeasure]]</f>
        <v>0.4450142200000009</v>
      </c>
      <c r="G4221" s="5" t="s">
        <v>6178</v>
      </c>
      <c r="H4221" s="35">
        <v>8.3529828699999999</v>
      </c>
      <c r="I4221" s="56"/>
      <c r="J4221" t="s">
        <v>6179</v>
      </c>
      <c r="K4221" s="58" t="s">
        <v>203</v>
      </c>
      <c r="L4221" s="35">
        <v>8.7979970900000009</v>
      </c>
      <c r="M4221" s="56"/>
      <c r="N4221" t="s">
        <v>6180</v>
      </c>
      <c r="O4221" s="2">
        <v>437</v>
      </c>
      <c r="P4221" s="2">
        <v>0</v>
      </c>
      <c r="Q4221" s="2">
        <v>437</v>
      </c>
      <c r="R4221" t="s">
        <v>6181</v>
      </c>
      <c r="S4221">
        <v>14</v>
      </c>
      <c r="T4221" t="s">
        <v>203</v>
      </c>
      <c r="U4221" s="2">
        <v>14</v>
      </c>
      <c r="V4221" s="2">
        <v>11</v>
      </c>
      <c r="W4221" s="8">
        <v>5.7208237986270026E-2</v>
      </c>
      <c r="X4221" s="2">
        <v>688</v>
      </c>
      <c r="Y4221" s="45"/>
      <c r="AC4221" s="1" t="str">
        <f>IF(Table13[[#This Row],[TCS MP]]&gt;=Table13[[#This Row],[BMP]],IF(Table13[[#This Row],[TCS MP]]&lt;=Table13[[#This Row],[EMP]],"Good","EMP"),"BMP")</f>
        <v>EMP</v>
      </c>
    </row>
    <row r="4222" spans="1:29" ht="24" customHeight="1" x14ac:dyDescent="0.25">
      <c r="A4222" t="s">
        <v>6182</v>
      </c>
      <c r="B4222" t="s">
        <v>18896</v>
      </c>
      <c r="C4222">
        <v>3644</v>
      </c>
      <c r="D4222" t="s">
        <v>17075</v>
      </c>
      <c r="E4222" t="s">
        <v>2627</v>
      </c>
      <c r="F4222" s="9">
        <f>Table13[[#This Row],[ToMeasure]]-Table13[[#This Row],[FromMeasure]]</f>
        <v>9.5812200000004566E-2</v>
      </c>
      <c r="G4222" s="5" t="s">
        <v>492</v>
      </c>
      <c r="H4222" s="35">
        <v>40.398789639999997</v>
      </c>
      <c r="I4222" s="56"/>
      <c r="J4222" t="s">
        <v>3464</v>
      </c>
      <c r="K4222" s="58" t="s">
        <v>203</v>
      </c>
      <c r="L4222" s="35">
        <v>40.494601840000001</v>
      </c>
      <c r="M4222" s="56"/>
      <c r="N4222" t="s">
        <v>1114</v>
      </c>
      <c r="O4222" s="2">
        <v>11184</v>
      </c>
      <c r="P4222" s="2">
        <v>15068</v>
      </c>
      <c r="Q4222" s="2">
        <v>26252</v>
      </c>
      <c r="R4222" t="s">
        <v>6183</v>
      </c>
      <c r="S4222">
        <v>10</v>
      </c>
      <c r="T4222">
        <v>59</v>
      </c>
      <c r="U4222" s="2">
        <v>820</v>
      </c>
      <c r="V4222" s="2">
        <v>3177</v>
      </c>
      <c r="W4222" s="8">
        <v>0.15225506628066432</v>
      </c>
      <c r="X4222" s="2">
        <v>48352</v>
      </c>
      <c r="Y4222" s="45"/>
      <c r="AC4222" s="1" t="str">
        <f>IF(Table13[[#This Row],[TCS MP]]&gt;=Table13[[#This Row],[BMP]],IF(Table13[[#This Row],[TCS MP]]&lt;=Table13[[#This Row],[EMP]],"Good","EMP"),"BMP")</f>
        <v>EMP</v>
      </c>
    </row>
    <row r="4223" spans="1:29" ht="24" customHeight="1" x14ac:dyDescent="0.25">
      <c r="A4223" t="s">
        <v>14629</v>
      </c>
      <c r="B4223" t="s">
        <v>18891</v>
      </c>
      <c r="C4223">
        <v>3633</v>
      </c>
      <c r="D4223" t="s">
        <v>17075</v>
      </c>
      <c r="E4223" t="s">
        <v>2620</v>
      </c>
      <c r="F4223" s="9">
        <f>Table13[[#This Row],[ToMeasure]]-Table13[[#This Row],[FromMeasure]]</f>
        <v>0.10225207999999952</v>
      </c>
      <c r="G4223" s="5" t="s">
        <v>169</v>
      </c>
      <c r="H4223" s="35">
        <v>38.620895930000003</v>
      </c>
      <c r="I4223" s="56"/>
      <c r="J4223" t="s">
        <v>9542</v>
      </c>
      <c r="K4223" s="58" t="s">
        <v>203</v>
      </c>
      <c r="L4223" s="35">
        <v>38.723148010000003</v>
      </c>
      <c r="M4223" s="56"/>
      <c r="N4223" t="s">
        <v>1114</v>
      </c>
      <c r="O4223" s="2">
        <v>17767</v>
      </c>
      <c r="P4223" s="2">
        <v>22312</v>
      </c>
      <c r="Q4223" s="2">
        <v>40079</v>
      </c>
      <c r="R4223" t="s">
        <v>14630</v>
      </c>
      <c r="S4223">
        <v>8</v>
      </c>
      <c r="T4223">
        <v>57</v>
      </c>
      <c r="U4223" s="2">
        <v>3685</v>
      </c>
      <c r="V4223" s="2">
        <v>601</v>
      </c>
      <c r="W4223" s="8">
        <v>0.10693879587814067</v>
      </c>
      <c r="X4223" s="2">
        <v>63086</v>
      </c>
      <c r="Y4223" s="45"/>
      <c r="AC4223" s="1" t="str">
        <f>IF(Table13[[#This Row],[TCS MP]]&gt;=Table13[[#This Row],[BMP]],IF(Table13[[#This Row],[TCS MP]]&lt;=Table13[[#This Row],[EMP]],"Good","EMP"),"BMP")</f>
        <v>EMP</v>
      </c>
    </row>
    <row r="4224" spans="1:29" ht="24" customHeight="1" x14ac:dyDescent="0.25">
      <c r="A4224" t="s">
        <v>10454</v>
      </c>
      <c r="B4224" t="s">
        <v>19560</v>
      </c>
      <c r="C4224">
        <v>4844</v>
      </c>
      <c r="D4224" t="s">
        <v>17075</v>
      </c>
      <c r="E4224" t="s">
        <v>10455</v>
      </c>
      <c r="F4224" s="9">
        <f>Table13[[#This Row],[ToMeasure]]-Table13[[#This Row],[FromMeasure]]</f>
        <v>5.7765899999999704E-2</v>
      </c>
      <c r="G4224" s="5" t="s">
        <v>645</v>
      </c>
      <c r="H4224" s="35">
        <v>28.200160180000001</v>
      </c>
      <c r="I4224" s="56"/>
      <c r="J4224" t="s">
        <v>2205</v>
      </c>
      <c r="K4224" s="58" t="s">
        <v>203</v>
      </c>
      <c r="L4224" s="35">
        <v>28.257926080000001</v>
      </c>
      <c r="M4224" s="56"/>
      <c r="N4224" t="s">
        <v>3958</v>
      </c>
      <c r="O4224" s="2">
        <v>0</v>
      </c>
      <c r="P4224" s="2">
        <v>6602</v>
      </c>
      <c r="Q4224" s="2">
        <v>6602</v>
      </c>
      <c r="R4224" t="s">
        <v>10456</v>
      </c>
      <c r="S4224">
        <v>26</v>
      </c>
      <c r="T4224" t="s">
        <v>203</v>
      </c>
      <c r="U4224" s="2">
        <v>349</v>
      </c>
      <c r="V4224" s="2">
        <v>1353</v>
      </c>
      <c r="W4224" s="8">
        <v>0.25780066646470767</v>
      </c>
      <c r="X4224" s="2">
        <v>10392</v>
      </c>
      <c r="Y4224" s="45"/>
      <c r="AC4224" s="1" t="str">
        <f>IF(Table13[[#This Row],[TCS MP]]&gt;=Table13[[#This Row],[BMP]],IF(Table13[[#This Row],[TCS MP]]&lt;=Table13[[#This Row],[EMP]],"Good","EMP"),"BMP")</f>
        <v>EMP</v>
      </c>
    </row>
    <row r="4225" spans="1:29" ht="24" customHeight="1" x14ac:dyDescent="0.25">
      <c r="A4225" t="s">
        <v>14631</v>
      </c>
      <c r="B4225" t="s">
        <v>18677</v>
      </c>
      <c r="C4225">
        <v>3184</v>
      </c>
      <c r="D4225" t="s">
        <v>17075</v>
      </c>
      <c r="E4225" t="s">
        <v>14632</v>
      </c>
      <c r="F4225" s="9">
        <f>Table13[[#This Row],[ToMeasure]]-Table13[[#This Row],[FromMeasure]]</f>
        <v>2.0832759999999999E-2</v>
      </c>
      <c r="G4225" s="5" t="s">
        <v>14633</v>
      </c>
      <c r="H4225" s="35">
        <v>0</v>
      </c>
      <c r="I4225" s="56"/>
      <c r="J4225" t="s">
        <v>3119</v>
      </c>
      <c r="K4225" s="58" t="s">
        <v>203</v>
      </c>
      <c r="L4225" s="35">
        <v>2.0832759999999999E-2</v>
      </c>
      <c r="M4225" s="56"/>
      <c r="N4225" t="s">
        <v>3181</v>
      </c>
      <c r="O4225" s="2">
        <v>75</v>
      </c>
      <c r="P4225" s="2">
        <v>210</v>
      </c>
      <c r="Q4225" s="2">
        <v>285</v>
      </c>
      <c r="R4225" t="s">
        <v>10730</v>
      </c>
      <c r="S4225">
        <v>14</v>
      </c>
      <c r="T4225">
        <v>69</v>
      </c>
      <c r="U4225" s="2">
        <v>11</v>
      </c>
      <c r="V4225" s="2">
        <v>5</v>
      </c>
      <c r="W4225" s="8">
        <v>5.6140350877192984E-2</v>
      </c>
      <c r="X4225" s="2">
        <v>481</v>
      </c>
      <c r="Y4225" s="45"/>
      <c r="AC4225" s="1" t="str">
        <f>IF(Table13[[#This Row],[TCS MP]]&gt;=Table13[[#This Row],[BMP]],IF(Table13[[#This Row],[TCS MP]]&lt;=Table13[[#This Row],[EMP]],"Good","EMP"),"BMP")</f>
        <v>EMP</v>
      </c>
    </row>
    <row r="4226" spans="1:29" ht="24" customHeight="1" x14ac:dyDescent="0.25">
      <c r="A4226" t="s">
        <v>6184</v>
      </c>
      <c r="B4226" t="s">
        <v>21284</v>
      </c>
      <c r="C4226">
        <v>8464</v>
      </c>
      <c r="D4226" t="s">
        <v>17075</v>
      </c>
      <c r="E4226" t="s">
        <v>6185</v>
      </c>
      <c r="F4226" s="9">
        <f>Table13[[#This Row],[ToMeasure]]-Table13[[#This Row],[FromMeasure]]</f>
        <v>7.485276999999968E-2</v>
      </c>
      <c r="G4226" s="5" t="s">
        <v>1935</v>
      </c>
      <c r="H4226" s="35">
        <v>6.6676695500000003</v>
      </c>
      <c r="I4226" s="56"/>
      <c r="J4226" t="s">
        <v>6186</v>
      </c>
      <c r="K4226" s="58" t="s">
        <v>203</v>
      </c>
      <c r="L4226" s="35">
        <v>6.74252232</v>
      </c>
      <c r="M4226" s="56"/>
      <c r="N4226" t="s">
        <v>6187</v>
      </c>
      <c r="O4226" s="2">
        <v>21301</v>
      </c>
      <c r="P4226" s="2">
        <v>12641</v>
      </c>
      <c r="Q4226" s="2">
        <v>33942</v>
      </c>
      <c r="R4226" t="s">
        <v>6188</v>
      </c>
      <c r="S4226">
        <v>9</v>
      </c>
      <c r="T4226">
        <v>58</v>
      </c>
      <c r="U4226" s="2">
        <v>1322</v>
      </c>
      <c r="V4226" s="2">
        <v>5126</v>
      </c>
      <c r="W4226" s="8">
        <v>0.18997112721701725</v>
      </c>
      <c r="X4226" s="2">
        <v>53426</v>
      </c>
      <c r="Y4226" s="45"/>
      <c r="AC4226" s="1" t="str">
        <f>IF(Table13[[#This Row],[TCS MP]]&gt;=Table13[[#This Row],[BMP]],IF(Table13[[#This Row],[TCS MP]]&lt;=Table13[[#This Row],[EMP]],"Good","EMP"),"BMP")</f>
        <v>EMP</v>
      </c>
    </row>
    <row r="4227" spans="1:29" ht="24" customHeight="1" x14ac:dyDescent="0.25">
      <c r="A4227" t="s">
        <v>10462</v>
      </c>
      <c r="B4227" t="s">
        <v>20574</v>
      </c>
      <c r="C4227">
        <v>6814</v>
      </c>
      <c r="D4227" t="s">
        <v>17075</v>
      </c>
      <c r="E4227" t="s">
        <v>6185</v>
      </c>
      <c r="F4227" s="9">
        <f>Table13[[#This Row],[ToMeasure]]-Table13[[#This Row],[FromMeasure]]</f>
        <v>8.1251209999999574E-2</v>
      </c>
      <c r="G4227" s="5" t="s">
        <v>1935</v>
      </c>
      <c r="H4227" s="35">
        <v>13.48693681</v>
      </c>
      <c r="I4227" s="56"/>
      <c r="J4227" t="s">
        <v>10463</v>
      </c>
      <c r="K4227" s="58" t="s">
        <v>203</v>
      </c>
      <c r="L4227" s="35">
        <v>13.568188019999999</v>
      </c>
      <c r="M4227" s="56"/>
      <c r="N4227" t="s">
        <v>10464</v>
      </c>
      <c r="O4227" s="2">
        <v>22343</v>
      </c>
      <c r="P4227" s="2">
        <v>21264</v>
      </c>
      <c r="Q4227" s="2">
        <v>43607</v>
      </c>
      <c r="R4227" t="s">
        <v>10465</v>
      </c>
      <c r="S4227">
        <v>9</v>
      </c>
      <c r="T4227">
        <v>58</v>
      </c>
      <c r="U4227" s="2">
        <v>1388</v>
      </c>
      <c r="V4227" s="2">
        <v>5379</v>
      </c>
      <c r="W4227" s="8">
        <v>0.15518150755612631</v>
      </c>
      <c r="X4227" s="2">
        <v>68639</v>
      </c>
      <c r="Y4227" s="45"/>
      <c r="AC4227" s="1" t="str">
        <f>IF(Table13[[#This Row],[TCS MP]]&gt;=Table13[[#This Row],[BMP]],IF(Table13[[#This Row],[TCS MP]]&lt;=Table13[[#This Row],[EMP]],"Good","EMP"),"BMP")</f>
        <v>EMP</v>
      </c>
    </row>
    <row r="4228" spans="1:29" ht="24" customHeight="1" x14ac:dyDescent="0.25">
      <c r="A4228" t="s">
        <v>16612</v>
      </c>
      <c r="B4228" t="s">
        <v>21076</v>
      </c>
      <c r="C4228">
        <v>7794</v>
      </c>
      <c r="D4228" t="s">
        <v>17075</v>
      </c>
      <c r="E4228" t="s">
        <v>6185</v>
      </c>
      <c r="F4228" s="9">
        <f>Table13[[#This Row],[ToMeasure]]-Table13[[#This Row],[FromMeasure]]</f>
        <v>6.4867050000000148E-2</v>
      </c>
      <c r="G4228" s="5" t="s">
        <v>1935</v>
      </c>
      <c r="H4228" s="35">
        <v>17.600351010000001</v>
      </c>
      <c r="I4228" s="56"/>
      <c r="J4228" t="s">
        <v>16613</v>
      </c>
      <c r="K4228" s="58" t="s">
        <v>203</v>
      </c>
      <c r="L4228" s="35">
        <v>17.665218060000001</v>
      </c>
      <c r="M4228" s="56"/>
      <c r="N4228" t="s">
        <v>13111</v>
      </c>
      <c r="O4228" s="2">
        <v>11434</v>
      </c>
      <c r="P4228" s="2">
        <v>8896</v>
      </c>
      <c r="Q4228" s="2">
        <v>20330</v>
      </c>
      <c r="R4228" t="s">
        <v>16614</v>
      </c>
      <c r="S4228">
        <v>9</v>
      </c>
      <c r="T4228">
        <v>67</v>
      </c>
      <c r="U4228" s="2">
        <v>527</v>
      </c>
      <c r="V4228" s="2">
        <v>2047</v>
      </c>
      <c r="W4228" s="8">
        <v>0.1266109198229218</v>
      </c>
      <c r="X4228" s="2">
        <v>34307</v>
      </c>
      <c r="Y4228" s="45"/>
      <c r="AC4228" s="1" t="str">
        <f>IF(Table13[[#This Row],[TCS MP]]&gt;=Table13[[#This Row],[BMP]],IF(Table13[[#This Row],[TCS MP]]&lt;=Table13[[#This Row],[EMP]],"Good","EMP"),"BMP")</f>
        <v>EMP</v>
      </c>
    </row>
    <row r="4229" spans="1:29" ht="24" customHeight="1" x14ac:dyDescent="0.25">
      <c r="A4229" t="s">
        <v>14640</v>
      </c>
      <c r="B4229" t="s">
        <v>18887</v>
      </c>
      <c r="C4229">
        <v>3614</v>
      </c>
      <c r="D4229" t="s">
        <v>17075</v>
      </c>
      <c r="E4229" t="s">
        <v>14641</v>
      </c>
      <c r="F4229" s="9">
        <f>Table13[[#This Row],[ToMeasure]]-Table13[[#This Row],[FromMeasure]]</f>
        <v>9.5141739999999864E-2</v>
      </c>
      <c r="G4229" s="5" t="s">
        <v>489</v>
      </c>
      <c r="H4229" s="35">
        <v>5.6679665200000002</v>
      </c>
      <c r="I4229" s="56"/>
      <c r="J4229" t="s">
        <v>7524</v>
      </c>
      <c r="K4229" s="58" t="s">
        <v>203</v>
      </c>
      <c r="L4229" s="35">
        <v>5.7631082600000001</v>
      </c>
      <c r="M4229" s="56"/>
      <c r="N4229" t="s">
        <v>6372</v>
      </c>
      <c r="O4229" s="2">
        <v>20653</v>
      </c>
      <c r="P4229" s="2">
        <v>11398</v>
      </c>
      <c r="Q4229" s="2">
        <v>32051</v>
      </c>
      <c r="R4229" t="s">
        <v>14642</v>
      </c>
      <c r="S4229">
        <v>8</v>
      </c>
      <c r="T4229">
        <v>59</v>
      </c>
      <c r="U4229" s="2">
        <v>2947</v>
      </c>
      <c r="V4229" s="2">
        <v>480</v>
      </c>
      <c r="W4229" s="8">
        <v>0.10692334092540014</v>
      </c>
      <c r="X4229" s="2">
        <v>59033</v>
      </c>
      <c r="Y4229" s="45"/>
      <c r="AC4229" s="1" t="str">
        <f>IF(Table13[[#This Row],[TCS MP]]&gt;=Table13[[#This Row],[BMP]],IF(Table13[[#This Row],[TCS MP]]&lt;=Table13[[#This Row],[EMP]],"Good","EMP"),"BMP")</f>
        <v>EMP</v>
      </c>
    </row>
    <row r="4230" spans="1:29" ht="24" customHeight="1" x14ac:dyDescent="0.25">
      <c r="A4230" t="s">
        <v>16616</v>
      </c>
      <c r="B4230" t="s">
        <v>19015</v>
      </c>
      <c r="C4230">
        <v>3944</v>
      </c>
      <c r="D4230" t="s">
        <v>17075</v>
      </c>
      <c r="E4230" t="s">
        <v>16617</v>
      </c>
      <c r="F4230" s="9">
        <f>Table13[[#This Row],[ToMeasure]]-Table13[[#This Row],[FromMeasure]]</f>
        <v>0.1411717699999997</v>
      </c>
      <c r="G4230" s="5" t="s">
        <v>72</v>
      </c>
      <c r="H4230" s="35">
        <v>72.921527429999998</v>
      </c>
      <c r="I4230" s="56"/>
      <c r="J4230" t="s">
        <v>1447</v>
      </c>
      <c r="K4230" s="58" t="s">
        <v>203</v>
      </c>
      <c r="L4230" s="35">
        <v>73.062699199999997</v>
      </c>
      <c r="M4230" s="56"/>
      <c r="N4230" t="s">
        <v>1447</v>
      </c>
      <c r="O4230" s="2">
        <v>46627</v>
      </c>
      <c r="P4230" s="2">
        <v>18598</v>
      </c>
      <c r="Q4230" s="2">
        <v>65225</v>
      </c>
      <c r="R4230" t="s">
        <v>16618</v>
      </c>
      <c r="S4230">
        <v>8</v>
      </c>
      <c r="T4230">
        <v>51</v>
      </c>
      <c r="U4230" s="2">
        <v>2088</v>
      </c>
      <c r="V4230" s="2">
        <v>8083</v>
      </c>
      <c r="W4230" s="8">
        <v>0.15593714066692219</v>
      </c>
      <c r="X4230" s="2">
        <v>82797</v>
      </c>
      <c r="Y4230" s="45"/>
      <c r="AC4230" s="1" t="str">
        <f>IF(Table13[[#This Row],[TCS MP]]&gt;=Table13[[#This Row],[BMP]],IF(Table13[[#This Row],[TCS MP]]&lt;=Table13[[#This Row],[EMP]],"Good","EMP"),"BMP")</f>
        <v>EMP</v>
      </c>
    </row>
    <row r="4231" spans="1:29" ht="24" customHeight="1" x14ac:dyDescent="0.25">
      <c r="A4231" t="s">
        <v>16619</v>
      </c>
      <c r="B4231" t="s">
        <v>20943</v>
      </c>
      <c r="C4231">
        <v>7494</v>
      </c>
      <c r="D4231" t="s">
        <v>17075</v>
      </c>
      <c r="E4231" t="s">
        <v>16617</v>
      </c>
      <c r="F4231" s="9">
        <f>Table13[[#This Row],[ToMeasure]]-Table13[[#This Row],[FromMeasure]]</f>
        <v>6.410984999999414E-2</v>
      </c>
      <c r="G4231" s="5" t="s">
        <v>72</v>
      </c>
      <c r="H4231" s="35">
        <v>77.29375675</v>
      </c>
      <c r="I4231" s="56"/>
      <c r="J4231" t="s">
        <v>5275</v>
      </c>
      <c r="K4231" s="58" t="s">
        <v>203</v>
      </c>
      <c r="L4231" s="35">
        <v>77.357866599999994</v>
      </c>
      <c r="M4231" s="56"/>
      <c r="N4231" t="s">
        <v>5195</v>
      </c>
      <c r="O4231" s="2">
        <v>13875</v>
      </c>
      <c r="P4231" s="2">
        <v>10100</v>
      </c>
      <c r="Q4231" s="2">
        <v>23975</v>
      </c>
      <c r="R4231" t="s">
        <v>16620</v>
      </c>
      <c r="S4231">
        <v>11</v>
      </c>
      <c r="T4231">
        <v>77</v>
      </c>
      <c r="U4231" s="2">
        <v>741</v>
      </c>
      <c r="V4231" s="2">
        <v>2873</v>
      </c>
      <c r="W4231" s="8">
        <v>0.15074035453597498</v>
      </c>
      <c r="X4231" s="2">
        <v>37737</v>
      </c>
      <c r="Y4231" s="45"/>
      <c r="AC4231" s="1" t="str">
        <f>IF(Table13[[#This Row],[TCS MP]]&gt;=Table13[[#This Row],[BMP]],IF(Table13[[#This Row],[TCS MP]]&lt;=Table13[[#This Row],[EMP]],"Good","EMP"),"BMP")</f>
        <v>EMP</v>
      </c>
    </row>
    <row r="4232" spans="1:29" ht="24" customHeight="1" x14ac:dyDescent="0.25">
      <c r="A4232" t="s">
        <v>14754</v>
      </c>
      <c r="B4232" t="s">
        <v>21377</v>
      </c>
      <c r="C4232">
        <v>8656</v>
      </c>
      <c r="D4232" t="s">
        <v>17075</v>
      </c>
      <c r="E4232" t="s">
        <v>6200</v>
      </c>
      <c r="F4232" s="9">
        <f>Table13[[#This Row],[ToMeasure]]-Table13[[#This Row],[FromMeasure]]</f>
        <v>0.11296523999999941</v>
      </c>
      <c r="G4232" s="5" t="s">
        <v>139</v>
      </c>
      <c r="H4232" s="35">
        <v>15.800241590000001</v>
      </c>
      <c r="I4232" s="56"/>
      <c r="J4232" t="s">
        <v>5913</v>
      </c>
      <c r="K4232" s="58" t="s">
        <v>203</v>
      </c>
      <c r="L4232" s="35">
        <v>15.91320683</v>
      </c>
      <c r="M4232" s="56"/>
      <c r="N4232" t="s">
        <v>10107</v>
      </c>
      <c r="O4232" s="2">
        <v>23297</v>
      </c>
      <c r="P4232" s="2">
        <v>22408</v>
      </c>
      <c r="Q4232" s="2">
        <v>45705</v>
      </c>
      <c r="R4232" t="s">
        <v>14755</v>
      </c>
      <c r="S4232">
        <v>10</v>
      </c>
      <c r="T4232">
        <v>59</v>
      </c>
      <c r="U4232" s="2">
        <v>1895</v>
      </c>
      <c r="V4232" s="2">
        <v>2792</v>
      </c>
      <c r="W4232" s="8">
        <v>0.10254895525653648</v>
      </c>
      <c r="X4232" s="2">
        <v>58018</v>
      </c>
      <c r="Y4232" s="45"/>
      <c r="AC4232" s="1" t="str">
        <f>IF(Table13[[#This Row],[TCS MP]]&gt;=Table13[[#This Row],[BMP]],IF(Table13[[#This Row],[TCS MP]]&lt;=Table13[[#This Row],[EMP]],"Good","EMP"),"BMP")</f>
        <v>EMP</v>
      </c>
    </row>
    <row r="4233" spans="1:29" ht="24" customHeight="1" x14ac:dyDescent="0.25">
      <c r="A4233" t="s">
        <v>6199</v>
      </c>
      <c r="B4233" t="s">
        <v>20716</v>
      </c>
      <c r="C4233">
        <v>7114</v>
      </c>
      <c r="D4233" t="s">
        <v>17075</v>
      </c>
      <c r="E4233" t="s">
        <v>6200</v>
      </c>
      <c r="F4233" s="9">
        <f>Table13[[#This Row],[ToMeasure]]-Table13[[#This Row],[FromMeasure]]</f>
        <v>0.1166318199999985</v>
      </c>
      <c r="G4233" s="5" t="s">
        <v>139</v>
      </c>
      <c r="H4233" s="35">
        <v>26.20104087</v>
      </c>
      <c r="I4233" s="56"/>
      <c r="J4233" t="s">
        <v>6201</v>
      </c>
      <c r="K4233" s="58" t="s">
        <v>203</v>
      </c>
      <c r="L4233" s="35">
        <v>26.317672689999998</v>
      </c>
      <c r="M4233" s="56"/>
      <c r="N4233" t="s">
        <v>6202</v>
      </c>
      <c r="O4233" s="2">
        <v>47199</v>
      </c>
      <c r="P4233" s="2">
        <v>0</v>
      </c>
      <c r="Q4233" s="2">
        <v>47199</v>
      </c>
      <c r="R4233" t="s">
        <v>6203</v>
      </c>
      <c r="S4233">
        <v>12</v>
      </c>
      <c r="T4233">
        <v>54</v>
      </c>
      <c r="U4233" s="2">
        <v>3675</v>
      </c>
      <c r="V4233" s="2">
        <v>5505</v>
      </c>
      <c r="W4233" s="8">
        <v>0.19449564609419692</v>
      </c>
      <c r="X4233" s="2">
        <v>59915</v>
      </c>
      <c r="Y4233" s="45"/>
      <c r="AC4233" s="1" t="str">
        <f>IF(Table13[[#This Row],[TCS MP]]&gt;=Table13[[#This Row],[BMP]],IF(Table13[[#This Row],[TCS MP]]&lt;=Table13[[#This Row],[EMP]],"Good","EMP"),"BMP")</f>
        <v>EMP</v>
      </c>
    </row>
    <row r="4234" spans="1:29" ht="24" customHeight="1" x14ac:dyDescent="0.25">
      <c r="A4234" t="s">
        <v>14756</v>
      </c>
      <c r="B4234" t="s">
        <v>19681</v>
      </c>
      <c r="C4234">
        <v>4984</v>
      </c>
      <c r="D4234" t="s">
        <v>17075</v>
      </c>
      <c r="E4234" t="s">
        <v>6200</v>
      </c>
      <c r="F4234" s="9">
        <f>Table13[[#This Row],[ToMeasure]]-Table13[[#This Row],[FromMeasure]]</f>
        <v>0.19334546999999702</v>
      </c>
      <c r="G4234" s="5" t="s">
        <v>139</v>
      </c>
      <c r="H4234" s="35">
        <v>33.192557290000003</v>
      </c>
      <c r="I4234" s="56"/>
      <c r="J4234" t="s">
        <v>2205</v>
      </c>
      <c r="K4234" s="58" t="s">
        <v>203</v>
      </c>
      <c r="L4234" s="35">
        <v>33.38590276</v>
      </c>
      <c r="M4234" s="56"/>
      <c r="N4234" t="s">
        <v>3958</v>
      </c>
      <c r="O4234" s="2">
        <v>21728</v>
      </c>
      <c r="P4234" s="2">
        <v>25502</v>
      </c>
      <c r="Q4234" s="2">
        <v>47230</v>
      </c>
      <c r="R4234" t="s">
        <v>14757</v>
      </c>
      <c r="S4234">
        <v>9</v>
      </c>
      <c r="T4234">
        <v>65</v>
      </c>
      <c r="U4234" s="2">
        <v>4376</v>
      </c>
      <c r="V4234" s="2">
        <v>712</v>
      </c>
      <c r="W4234" s="8">
        <v>0.10772813889477027</v>
      </c>
      <c r="X4234" s="2">
        <v>59954</v>
      </c>
      <c r="Y4234" s="45"/>
      <c r="AC4234" s="1" t="str">
        <f>IF(Table13[[#This Row],[TCS MP]]&gt;=Table13[[#This Row],[BMP]],IF(Table13[[#This Row],[TCS MP]]&lt;=Table13[[#This Row],[EMP]],"Good","EMP"),"BMP")</f>
        <v>EMP</v>
      </c>
    </row>
    <row r="4235" spans="1:29" ht="24" customHeight="1" x14ac:dyDescent="0.25">
      <c r="A4235" t="s">
        <v>16623</v>
      </c>
      <c r="B4235" t="s">
        <v>20531</v>
      </c>
      <c r="C4235">
        <v>6714</v>
      </c>
      <c r="D4235" t="s">
        <v>17075</v>
      </c>
      <c r="E4235" t="s">
        <v>6200</v>
      </c>
      <c r="F4235" s="9">
        <f>Table13[[#This Row],[ToMeasure]]-Table13[[#This Row],[FromMeasure]]</f>
        <v>0.11703056999999717</v>
      </c>
      <c r="G4235" s="5" t="s">
        <v>139</v>
      </c>
      <c r="H4235" s="35">
        <v>39.732119650000001</v>
      </c>
      <c r="I4235" s="56"/>
      <c r="J4235" t="s">
        <v>4992</v>
      </c>
      <c r="K4235" s="58" t="s">
        <v>203</v>
      </c>
      <c r="L4235" s="35">
        <v>39.849150219999999</v>
      </c>
      <c r="M4235" s="56"/>
      <c r="N4235" t="s">
        <v>4997</v>
      </c>
      <c r="O4235" s="2">
        <v>43763</v>
      </c>
      <c r="P4235" s="2">
        <v>0</v>
      </c>
      <c r="Q4235" s="2">
        <v>43763</v>
      </c>
      <c r="R4235" t="s">
        <v>16624</v>
      </c>
      <c r="S4235">
        <v>12</v>
      </c>
      <c r="T4235" t="s">
        <v>203</v>
      </c>
      <c r="U4235" s="2">
        <v>1646</v>
      </c>
      <c r="V4235" s="2">
        <v>1364</v>
      </c>
      <c r="W4235" s="8">
        <v>6.8779562644242856E-2</v>
      </c>
      <c r="X4235" s="2">
        <v>55553</v>
      </c>
      <c r="Y4235" s="45"/>
      <c r="AC4235" s="1" t="str">
        <f>IF(Table13[[#This Row],[TCS MP]]&gt;=Table13[[#This Row],[BMP]],IF(Table13[[#This Row],[TCS MP]]&lt;=Table13[[#This Row],[EMP]],"Good","EMP"),"BMP")</f>
        <v>EMP</v>
      </c>
    </row>
    <row r="4236" spans="1:29" ht="24" customHeight="1" x14ac:dyDescent="0.25">
      <c r="A4236" t="s">
        <v>10473</v>
      </c>
      <c r="B4236" t="s">
        <v>20843</v>
      </c>
      <c r="C4236">
        <v>7315</v>
      </c>
      <c r="D4236" t="s">
        <v>17075</v>
      </c>
      <c r="E4236" t="s">
        <v>6200</v>
      </c>
      <c r="F4236" s="9">
        <f>Table13[[#This Row],[ToMeasure]]-Table13[[#This Row],[FromMeasure]]</f>
        <v>7.8354810000000441E-2</v>
      </c>
      <c r="G4236" s="5" t="s">
        <v>139</v>
      </c>
      <c r="H4236" s="35">
        <v>46.263311539999997</v>
      </c>
      <c r="I4236" s="56"/>
      <c r="J4236" t="s">
        <v>5275</v>
      </c>
      <c r="K4236" s="58" t="s">
        <v>203</v>
      </c>
      <c r="L4236" s="35">
        <v>46.341666349999997</v>
      </c>
      <c r="M4236" s="56"/>
      <c r="N4236" t="s">
        <v>5195</v>
      </c>
      <c r="O4236" s="2">
        <v>7091</v>
      </c>
      <c r="P4236" s="2">
        <v>11771</v>
      </c>
      <c r="Q4236" s="2">
        <v>18862</v>
      </c>
      <c r="R4236" t="s">
        <v>10474</v>
      </c>
      <c r="S4236">
        <v>10</v>
      </c>
      <c r="T4236">
        <v>63</v>
      </c>
      <c r="U4236" s="2">
        <v>1716</v>
      </c>
      <c r="V4236" s="2">
        <v>279</v>
      </c>
      <c r="W4236" s="8">
        <v>0.10576821121832256</v>
      </c>
      <c r="X4236" s="2">
        <v>29689</v>
      </c>
      <c r="Y4236" s="45"/>
      <c r="AC4236" s="1" t="str">
        <f>IF(Table13[[#This Row],[TCS MP]]&gt;=Table13[[#This Row],[BMP]],IF(Table13[[#This Row],[TCS MP]]&lt;=Table13[[#This Row],[EMP]],"Good","EMP"),"BMP")</f>
        <v>EMP</v>
      </c>
    </row>
    <row r="4237" spans="1:29" ht="24" customHeight="1" x14ac:dyDescent="0.25">
      <c r="A4237" t="s">
        <v>16625</v>
      </c>
      <c r="B4237" t="s">
        <v>21341</v>
      </c>
      <c r="C4237">
        <v>8618</v>
      </c>
      <c r="D4237" t="s">
        <v>17075</v>
      </c>
      <c r="E4237" t="s">
        <v>6205</v>
      </c>
      <c r="F4237" s="9">
        <f>Table13[[#This Row],[ToMeasure]]-Table13[[#This Row],[FromMeasure]]</f>
        <v>7.8272999999995818E-2</v>
      </c>
      <c r="G4237" s="5" t="s">
        <v>132</v>
      </c>
      <c r="H4237" s="35">
        <v>32.945341200000001</v>
      </c>
      <c r="I4237" s="56"/>
      <c r="J4237" t="s">
        <v>9942</v>
      </c>
      <c r="K4237" s="58" t="s">
        <v>203</v>
      </c>
      <c r="L4237" s="35">
        <v>33.023614199999997</v>
      </c>
      <c r="M4237" s="56"/>
      <c r="N4237" t="s">
        <v>10074</v>
      </c>
      <c r="O4237" s="2">
        <v>675</v>
      </c>
      <c r="P4237" s="2">
        <v>737</v>
      </c>
      <c r="Q4237" s="2">
        <v>1412</v>
      </c>
      <c r="R4237" t="s">
        <v>16626</v>
      </c>
      <c r="S4237">
        <v>11</v>
      </c>
      <c r="T4237">
        <v>74</v>
      </c>
      <c r="U4237" s="2">
        <v>42</v>
      </c>
      <c r="V4237" s="2">
        <v>170</v>
      </c>
      <c r="W4237" s="8">
        <v>0.1501416430594901</v>
      </c>
      <c r="X4237" s="2">
        <v>2528</v>
      </c>
      <c r="Y4237" s="45"/>
      <c r="AC4237" s="1" t="str">
        <f>IF(Table13[[#This Row],[TCS MP]]&gt;=Table13[[#This Row],[BMP]],IF(Table13[[#This Row],[TCS MP]]&lt;=Table13[[#This Row],[EMP]],"Good","EMP"),"BMP")</f>
        <v>EMP</v>
      </c>
    </row>
    <row r="4238" spans="1:29" ht="24" customHeight="1" x14ac:dyDescent="0.25">
      <c r="A4238" t="s">
        <v>16627</v>
      </c>
      <c r="B4238" t="s">
        <v>19608</v>
      </c>
      <c r="C4238">
        <v>4904</v>
      </c>
      <c r="D4238" t="s">
        <v>17075</v>
      </c>
      <c r="E4238" t="s">
        <v>6205</v>
      </c>
      <c r="F4238" s="9">
        <f>Table13[[#This Row],[ToMeasure]]-Table13[[#This Row],[FromMeasure]]</f>
        <v>0.16841409999999968</v>
      </c>
      <c r="G4238" s="5" t="s">
        <v>132</v>
      </c>
      <c r="H4238" s="35">
        <v>50.631683000000002</v>
      </c>
      <c r="I4238" s="56"/>
      <c r="J4238" t="s">
        <v>16628</v>
      </c>
      <c r="K4238" s="58" t="s">
        <v>203</v>
      </c>
      <c r="L4238" s="35">
        <v>50.800097100000002</v>
      </c>
      <c r="M4238" s="56"/>
      <c r="N4238" t="s">
        <v>16629</v>
      </c>
      <c r="O4238" s="2">
        <v>22242</v>
      </c>
      <c r="P4238" s="2">
        <v>24912</v>
      </c>
      <c r="Q4238" s="2">
        <v>47154</v>
      </c>
      <c r="R4238" t="s">
        <v>16630</v>
      </c>
      <c r="S4238">
        <v>8</v>
      </c>
      <c r="T4238">
        <v>60</v>
      </c>
      <c r="U4238" s="2">
        <v>1508</v>
      </c>
      <c r="V4238" s="2">
        <v>5845</v>
      </c>
      <c r="W4238" s="8">
        <v>0.15593586970352463</v>
      </c>
      <c r="X4238" s="2">
        <v>86851</v>
      </c>
      <c r="Y4238" s="45"/>
      <c r="AC4238" s="1" t="str">
        <f>IF(Table13[[#This Row],[TCS MP]]&gt;=Table13[[#This Row],[BMP]],IF(Table13[[#This Row],[TCS MP]]&lt;=Table13[[#This Row],[EMP]],"Good","EMP"),"BMP")</f>
        <v>EMP</v>
      </c>
    </row>
    <row r="4239" spans="1:29" ht="24" customHeight="1" x14ac:dyDescent="0.25">
      <c r="A4239" t="s">
        <v>6204</v>
      </c>
      <c r="C4239">
        <v>6634</v>
      </c>
      <c r="D4239" t="s">
        <v>17075</v>
      </c>
      <c r="E4239" t="s">
        <v>6205</v>
      </c>
      <c r="F4239" s="9">
        <f>Table13[[#This Row],[ToMeasure]]-Table13[[#This Row],[FromMeasure]]</f>
        <v>8.9071099999998182E-2</v>
      </c>
      <c r="G4239" s="5" t="s">
        <v>132</v>
      </c>
      <c r="H4239" s="35">
        <v>54.614229999999999</v>
      </c>
      <c r="I4239" s="56"/>
      <c r="J4239" t="s">
        <v>6206</v>
      </c>
      <c r="K4239" s="58" t="s">
        <v>203</v>
      </c>
      <c r="L4239" s="35">
        <v>54.703301099999997</v>
      </c>
      <c r="M4239" s="56"/>
      <c r="N4239" t="s">
        <v>6207</v>
      </c>
      <c r="O4239" s="2">
        <v>39660</v>
      </c>
      <c r="P4239" s="2">
        <v>0</v>
      </c>
      <c r="Q4239" s="2">
        <v>39660</v>
      </c>
      <c r="R4239" t="s">
        <v>6208</v>
      </c>
      <c r="S4239">
        <v>9</v>
      </c>
      <c r="T4239">
        <v>50</v>
      </c>
      <c r="U4239" s="2">
        <v>1228</v>
      </c>
      <c r="V4239" s="2">
        <v>4759</v>
      </c>
      <c r="W4239" s="8">
        <v>0.15095814422592033</v>
      </c>
      <c r="X4239" s="2">
        <v>62426</v>
      </c>
      <c r="Y4239" s="45"/>
      <c r="AC4239" s="1" t="str">
        <f>IF(Table13[[#This Row],[TCS MP]]&gt;=Table13[[#This Row],[BMP]],IF(Table13[[#This Row],[TCS MP]]&lt;=Table13[[#This Row],[EMP]],"Good","EMP"),"BMP")</f>
        <v>EMP</v>
      </c>
    </row>
    <row r="4240" spans="1:29" ht="24" customHeight="1" x14ac:dyDescent="0.25">
      <c r="A4240" t="s">
        <v>14797</v>
      </c>
      <c r="B4240" t="s">
        <v>19008</v>
      </c>
      <c r="C4240">
        <v>3924</v>
      </c>
      <c r="D4240" t="s">
        <v>17075</v>
      </c>
      <c r="E4240" t="s">
        <v>6270</v>
      </c>
      <c r="F4240" s="9">
        <f>Table13[[#This Row],[ToMeasure]]-Table13[[#This Row],[FromMeasure]]</f>
        <v>0.17084181000000598</v>
      </c>
      <c r="G4240" s="5" t="s">
        <v>74</v>
      </c>
      <c r="H4240" s="35">
        <v>53.111614609999997</v>
      </c>
      <c r="I4240" s="56"/>
      <c r="J4240" t="s">
        <v>3294</v>
      </c>
      <c r="K4240" s="58" t="s">
        <v>203</v>
      </c>
      <c r="L4240" s="35">
        <v>53.282456420000003</v>
      </c>
      <c r="M4240" s="56"/>
      <c r="N4240" t="s">
        <v>1802</v>
      </c>
      <c r="O4240" s="2">
        <v>17259</v>
      </c>
      <c r="P4240" s="2">
        <v>19845</v>
      </c>
      <c r="Q4240" s="2">
        <v>37104</v>
      </c>
      <c r="R4240" t="s">
        <v>14798</v>
      </c>
      <c r="S4240">
        <v>9</v>
      </c>
      <c r="T4240">
        <v>57</v>
      </c>
      <c r="U4240" s="2">
        <v>1144</v>
      </c>
      <c r="V4240" s="2">
        <v>4435</v>
      </c>
      <c r="W4240" s="8">
        <v>0.15036114704614056</v>
      </c>
      <c r="X4240" s="2">
        <v>58403</v>
      </c>
      <c r="Y4240" s="45"/>
      <c r="AC4240" s="1" t="str">
        <f>IF(Table13[[#This Row],[TCS MP]]&gt;=Table13[[#This Row],[BMP]],IF(Table13[[#This Row],[TCS MP]]&lt;=Table13[[#This Row],[EMP]],"Good","EMP"),"BMP")</f>
        <v>EMP</v>
      </c>
    </row>
    <row r="4241" spans="1:29" ht="24" customHeight="1" x14ac:dyDescent="0.25">
      <c r="A4241" t="s">
        <v>10526</v>
      </c>
      <c r="B4241" t="s">
        <v>20925</v>
      </c>
      <c r="C4241">
        <v>7464</v>
      </c>
      <c r="D4241" t="s">
        <v>17075</v>
      </c>
      <c r="E4241" t="s">
        <v>6270</v>
      </c>
      <c r="F4241" s="9">
        <f>Table13[[#This Row],[ToMeasure]]-Table13[[#This Row],[FromMeasure]]</f>
        <v>0.16289778000000155</v>
      </c>
      <c r="G4241" s="5" t="s">
        <v>74</v>
      </c>
      <c r="H4241" s="35">
        <v>57.836178279999999</v>
      </c>
      <c r="I4241" s="56"/>
      <c r="J4241" t="s">
        <v>10527</v>
      </c>
      <c r="K4241" s="58" t="s">
        <v>203</v>
      </c>
      <c r="L4241" s="35">
        <v>57.99907606</v>
      </c>
      <c r="M4241" s="56"/>
      <c r="N4241" t="s">
        <v>10528</v>
      </c>
      <c r="O4241" s="2">
        <v>25188</v>
      </c>
      <c r="P4241" s="2">
        <v>22234</v>
      </c>
      <c r="Q4241" s="2">
        <v>47422</v>
      </c>
      <c r="R4241" t="s">
        <v>10529</v>
      </c>
      <c r="S4241">
        <v>9</v>
      </c>
      <c r="T4241">
        <v>58</v>
      </c>
      <c r="U4241" s="2">
        <v>1465</v>
      </c>
      <c r="V4241" s="2">
        <v>5683</v>
      </c>
      <c r="W4241" s="8">
        <v>0.15073172789000885</v>
      </c>
      <c r="X4241" s="2">
        <v>74644</v>
      </c>
      <c r="Y4241" s="45"/>
      <c r="AC4241" s="1" t="str">
        <f>IF(Table13[[#This Row],[TCS MP]]&gt;=Table13[[#This Row],[BMP]],IF(Table13[[#This Row],[TCS MP]]&lt;=Table13[[#This Row],[EMP]],"Good","EMP"),"BMP")</f>
        <v>EMP</v>
      </c>
    </row>
    <row r="4242" spans="1:29" ht="24" customHeight="1" x14ac:dyDescent="0.25">
      <c r="A4242" t="s">
        <v>6269</v>
      </c>
      <c r="B4242" t="s">
        <v>21188</v>
      </c>
      <c r="C4242">
        <v>8074</v>
      </c>
      <c r="D4242" t="s">
        <v>17075</v>
      </c>
      <c r="E4242" t="s">
        <v>6270</v>
      </c>
      <c r="F4242" s="9">
        <f>Table13[[#This Row],[ToMeasure]]-Table13[[#This Row],[FromMeasure]]</f>
        <v>8.0416079999992007E-2</v>
      </c>
      <c r="G4242" s="5" t="s">
        <v>74</v>
      </c>
      <c r="H4242" s="35">
        <v>72.385355070000003</v>
      </c>
      <c r="I4242" s="56"/>
      <c r="J4242" t="s">
        <v>5697</v>
      </c>
      <c r="K4242" s="58" t="s">
        <v>203</v>
      </c>
      <c r="L4242" s="35">
        <v>72.465771149999995</v>
      </c>
      <c r="M4242" s="56"/>
      <c r="N4242" t="s">
        <v>5530</v>
      </c>
      <c r="O4242" s="2">
        <v>1236</v>
      </c>
      <c r="P4242" s="2">
        <v>10151</v>
      </c>
      <c r="Q4242" s="2">
        <v>11387</v>
      </c>
      <c r="R4242" t="s">
        <v>6271</v>
      </c>
      <c r="S4242">
        <v>10</v>
      </c>
      <c r="T4242">
        <v>89</v>
      </c>
      <c r="U4242" s="2">
        <v>1043</v>
      </c>
      <c r="V4242" s="2">
        <v>169</v>
      </c>
      <c r="W4242" s="8">
        <v>0.10643716518837271</v>
      </c>
      <c r="X4242" s="2">
        <v>20973</v>
      </c>
      <c r="Y4242" s="45"/>
      <c r="AC4242" s="1" t="str">
        <f>IF(Table13[[#This Row],[TCS MP]]&gt;=Table13[[#This Row],[BMP]],IF(Table13[[#This Row],[TCS MP]]&lt;=Table13[[#This Row],[EMP]],"Good","EMP"),"BMP")</f>
        <v>EMP</v>
      </c>
    </row>
    <row r="4243" spans="1:29" ht="24" customHeight="1" x14ac:dyDescent="0.25">
      <c r="A4243" t="s">
        <v>14799</v>
      </c>
      <c r="B4243" t="s">
        <v>21165</v>
      </c>
      <c r="C4243">
        <v>8034</v>
      </c>
      <c r="D4243" t="s">
        <v>17075</v>
      </c>
      <c r="E4243" t="s">
        <v>14800</v>
      </c>
      <c r="F4243" s="9">
        <f>Table13[[#This Row],[ToMeasure]]-Table13[[#This Row],[FromMeasure]]</f>
        <v>0.22971767999999848</v>
      </c>
      <c r="G4243" s="5" t="s">
        <v>1988</v>
      </c>
      <c r="H4243" s="35">
        <v>11.130102900000001</v>
      </c>
      <c r="I4243" s="56"/>
      <c r="J4243" t="s">
        <v>5688</v>
      </c>
      <c r="K4243" s="58" t="s">
        <v>203</v>
      </c>
      <c r="L4243" s="35">
        <v>11.359820579999999</v>
      </c>
      <c r="M4243" s="56"/>
      <c r="N4243" t="s">
        <v>9800</v>
      </c>
      <c r="O4243" s="2">
        <v>7368</v>
      </c>
      <c r="P4243" s="2">
        <v>6718</v>
      </c>
      <c r="Q4243" s="2">
        <v>14086</v>
      </c>
      <c r="R4243" t="s">
        <v>14801</v>
      </c>
      <c r="S4243">
        <v>10</v>
      </c>
      <c r="T4243">
        <v>60</v>
      </c>
      <c r="U4243" s="2">
        <v>444</v>
      </c>
      <c r="V4243" s="2">
        <v>1721</v>
      </c>
      <c r="W4243" s="8">
        <v>0.1536987079369587</v>
      </c>
      <c r="X4243" s="2">
        <v>25944</v>
      </c>
      <c r="Y4243" s="45"/>
      <c r="AC4243" s="1" t="str">
        <f>IF(Table13[[#This Row],[TCS MP]]&gt;=Table13[[#This Row],[BMP]],IF(Table13[[#This Row],[TCS MP]]&lt;=Table13[[#This Row],[EMP]],"Good","EMP"),"BMP")</f>
        <v>EMP</v>
      </c>
    </row>
    <row r="4244" spans="1:29" ht="24" customHeight="1" x14ac:dyDescent="0.25">
      <c r="A4244" t="s">
        <v>14802</v>
      </c>
      <c r="B4244" t="s">
        <v>19542</v>
      </c>
      <c r="C4244">
        <v>4814</v>
      </c>
      <c r="D4244" t="s">
        <v>17075</v>
      </c>
      <c r="E4244" t="s">
        <v>14803</v>
      </c>
      <c r="F4244" s="9">
        <f>Table13[[#This Row],[ToMeasure]]-Table13[[#This Row],[FromMeasure]]</f>
        <v>5.712341000000265E-2</v>
      </c>
      <c r="G4244" s="5" t="s">
        <v>529</v>
      </c>
      <c r="H4244" s="35">
        <v>65.365000749999993</v>
      </c>
      <c r="I4244" s="56"/>
      <c r="J4244" t="s">
        <v>2205</v>
      </c>
      <c r="K4244" s="58" t="s">
        <v>203</v>
      </c>
      <c r="L4244" s="35">
        <v>65.422124159999996</v>
      </c>
      <c r="M4244" s="56"/>
      <c r="N4244" t="s">
        <v>3958</v>
      </c>
      <c r="O4244" s="2">
        <v>14166</v>
      </c>
      <c r="P4244" s="2">
        <v>15081</v>
      </c>
      <c r="Q4244" s="2">
        <v>29247</v>
      </c>
      <c r="R4244" t="s">
        <v>14804</v>
      </c>
      <c r="S4244">
        <v>9</v>
      </c>
      <c r="T4244">
        <v>67</v>
      </c>
      <c r="U4244" s="2">
        <v>912</v>
      </c>
      <c r="V4244" s="2">
        <v>3534</v>
      </c>
      <c r="W4244" s="8">
        <v>0.15201559134270182</v>
      </c>
      <c r="X4244" s="2">
        <v>46036</v>
      </c>
      <c r="Y4244" s="45"/>
      <c r="AC4244" s="1" t="str">
        <f>IF(Table13[[#This Row],[TCS MP]]&gt;=Table13[[#This Row],[BMP]],IF(Table13[[#This Row],[TCS MP]]&lt;=Table13[[#This Row],[EMP]],"Good","EMP"),"BMP")</f>
        <v>EMP</v>
      </c>
    </row>
    <row r="4245" spans="1:29" ht="24" customHeight="1" x14ac:dyDescent="0.25">
      <c r="A4245" t="s">
        <v>16677</v>
      </c>
      <c r="B4245" t="s">
        <v>18982</v>
      </c>
      <c r="C4245">
        <v>3854</v>
      </c>
      <c r="D4245" t="s">
        <v>17075</v>
      </c>
      <c r="E4245" t="s">
        <v>14803</v>
      </c>
      <c r="F4245" s="9">
        <f>Table13[[#This Row],[ToMeasure]]-Table13[[#This Row],[FromMeasure]]</f>
        <v>8.1472410000003492E-2</v>
      </c>
      <c r="G4245" s="5" t="s">
        <v>529</v>
      </c>
      <c r="H4245" s="35">
        <v>69.429956349999998</v>
      </c>
      <c r="I4245" s="56"/>
      <c r="J4245" t="s">
        <v>11509</v>
      </c>
      <c r="K4245" s="58" t="s">
        <v>203</v>
      </c>
      <c r="L4245" s="35">
        <v>69.511428760000001</v>
      </c>
      <c r="M4245" s="56"/>
      <c r="N4245" t="s">
        <v>11505</v>
      </c>
      <c r="O4245" s="2">
        <v>6711</v>
      </c>
      <c r="P4245" s="2">
        <v>11781</v>
      </c>
      <c r="Q4245" s="2">
        <v>18492</v>
      </c>
      <c r="R4245" t="s">
        <v>16678</v>
      </c>
      <c r="S4245">
        <v>11</v>
      </c>
      <c r="T4245">
        <v>50</v>
      </c>
      <c r="U4245" s="2">
        <v>571</v>
      </c>
      <c r="V4245" s="2">
        <v>2208</v>
      </c>
      <c r="W4245" s="8">
        <v>0.15028120268224096</v>
      </c>
      <c r="X4245" s="2">
        <v>34060</v>
      </c>
      <c r="Y4245" s="45"/>
      <c r="AC4245" s="1" t="str">
        <f>IF(Table13[[#This Row],[TCS MP]]&gt;=Table13[[#This Row],[BMP]],IF(Table13[[#This Row],[TCS MP]]&lt;=Table13[[#This Row],[EMP]],"Good","EMP"),"BMP")</f>
        <v>EMP</v>
      </c>
    </row>
    <row r="4246" spans="1:29" ht="24" customHeight="1" x14ac:dyDescent="0.25">
      <c r="A4246" t="s">
        <v>6272</v>
      </c>
      <c r="B4246" t="s">
        <v>21056</v>
      </c>
      <c r="C4246">
        <v>7734</v>
      </c>
      <c r="D4246" t="s">
        <v>17075</v>
      </c>
      <c r="E4246" t="s">
        <v>6273</v>
      </c>
      <c r="F4246" s="9">
        <f>Table13[[#This Row],[ToMeasure]]-Table13[[#This Row],[FromMeasure]]</f>
        <v>9.4978399999998686E-2</v>
      </c>
      <c r="G4246" s="5" t="s">
        <v>483</v>
      </c>
      <c r="H4246" s="35">
        <v>25.214646500000001</v>
      </c>
      <c r="I4246" s="56"/>
      <c r="J4246" t="s">
        <v>3447</v>
      </c>
      <c r="K4246" s="58" t="s">
        <v>203</v>
      </c>
      <c r="L4246" s="35">
        <v>25.309624899999999</v>
      </c>
      <c r="M4246" s="56"/>
      <c r="N4246" t="s">
        <v>6274</v>
      </c>
      <c r="O4246" s="2">
        <v>6952</v>
      </c>
      <c r="P4246" s="2">
        <v>10449</v>
      </c>
      <c r="Q4246" s="2">
        <v>17401</v>
      </c>
      <c r="R4246" t="s">
        <v>6275</v>
      </c>
      <c r="S4246">
        <v>8</v>
      </c>
      <c r="T4246">
        <v>55</v>
      </c>
      <c r="U4246" s="2">
        <v>1600</v>
      </c>
      <c r="V4246" s="2">
        <v>260</v>
      </c>
      <c r="W4246" s="8">
        <v>0.10689040859720705</v>
      </c>
      <c r="X4246" s="2">
        <v>32050</v>
      </c>
      <c r="Y4246" s="45"/>
      <c r="AC4246" s="1" t="str">
        <f>IF(Table13[[#This Row],[TCS MP]]&gt;=Table13[[#This Row],[BMP]],IF(Table13[[#This Row],[TCS MP]]&lt;=Table13[[#This Row],[EMP]],"Good","EMP"),"BMP")</f>
        <v>EMP</v>
      </c>
    </row>
    <row r="4247" spans="1:29" ht="24" customHeight="1" x14ac:dyDescent="0.25">
      <c r="A4247" t="s">
        <v>10530</v>
      </c>
      <c r="B4247" t="s">
        <v>21362</v>
      </c>
      <c r="C4247">
        <v>8641</v>
      </c>
      <c r="D4247" t="s">
        <v>17075</v>
      </c>
      <c r="E4247" t="s">
        <v>10531</v>
      </c>
      <c r="F4247" s="9">
        <f>Table13[[#This Row],[ToMeasure]]-Table13[[#This Row],[FromMeasure]]</f>
        <v>0.32500800000000041</v>
      </c>
      <c r="G4247" s="5" t="s">
        <v>136</v>
      </c>
      <c r="H4247" s="35">
        <v>2.6999749999999998</v>
      </c>
      <c r="I4247" s="56"/>
      <c r="J4247" t="s">
        <v>10532</v>
      </c>
      <c r="K4247" s="58" t="s">
        <v>203</v>
      </c>
      <c r="L4247" s="35">
        <v>3.0249830000000002</v>
      </c>
      <c r="M4247" s="56"/>
      <c r="N4247" t="s">
        <v>10533</v>
      </c>
      <c r="O4247" s="2">
        <v>10941</v>
      </c>
      <c r="P4247" s="2">
        <v>0</v>
      </c>
      <c r="Q4247" s="2">
        <v>10941</v>
      </c>
      <c r="R4247" t="s">
        <v>10534</v>
      </c>
      <c r="S4247">
        <v>10</v>
      </c>
      <c r="T4247">
        <v>50</v>
      </c>
      <c r="U4247" s="2">
        <v>1519</v>
      </c>
      <c r="V4247" s="2">
        <v>1259</v>
      </c>
      <c r="W4247" s="8">
        <v>0.25390732108582398</v>
      </c>
      <c r="X4247" s="2">
        <v>20152</v>
      </c>
      <c r="Y4247" s="45"/>
      <c r="AC4247" s="1" t="str">
        <f>IF(Table13[[#This Row],[TCS MP]]&gt;=Table13[[#This Row],[BMP]],IF(Table13[[#This Row],[TCS MP]]&lt;=Table13[[#This Row],[EMP]],"Good","EMP"),"BMP")</f>
        <v>EMP</v>
      </c>
    </row>
    <row r="4248" spans="1:29" ht="24" customHeight="1" x14ac:dyDescent="0.25">
      <c r="A4248" t="s">
        <v>10535</v>
      </c>
      <c r="B4248" t="s">
        <v>19653</v>
      </c>
      <c r="C4248">
        <v>4954</v>
      </c>
      <c r="D4248" t="s">
        <v>17075</v>
      </c>
      <c r="E4248" t="s">
        <v>10531</v>
      </c>
      <c r="F4248" s="9">
        <f>Table13[[#This Row],[ToMeasure]]-Table13[[#This Row],[FromMeasure]]</f>
        <v>7.8554050000001041E-2</v>
      </c>
      <c r="G4248" s="5" t="s">
        <v>136</v>
      </c>
      <c r="H4248" s="35">
        <v>20.208230619999998</v>
      </c>
      <c r="I4248" s="56"/>
      <c r="J4248" t="s">
        <v>2205</v>
      </c>
      <c r="K4248" s="58" t="s">
        <v>203</v>
      </c>
      <c r="L4248" s="35">
        <v>20.286784669999999</v>
      </c>
      <c r="M4248" s="56"/>
      <c r="N4248" t="s">
        <v>10536</v>
      </c>
      <c r="O4248" s="2">
        <v>18043</v>
      </c>
      <c r="P4248" s="2">
        <v>17964</v>
      </c>
      <c r="Q4248" s="2">
        <v>36007</v>
      </c>
      <c r="R4248" t="s">
        <v>10537</v>
      </c>
      <c r="S4248">
        <v>10</v>
      </c>
      <c r="T4248">
        <v>71</v>
      </c>
      <c r="U4248" s="2">
        <v>1327</v>
      </c>
      <c r="V4248" s="2">
        <v>5139</v>
      </c>
      <c r="W4248" s="8">
        <v>0.17957619351792706</v>
      </c>
      <c r="X4248" s="2">
        <v>66320</v>
      </c>
      <c r="Y4248" s="45"/>
      <c r="AC4248" s="1" t="str">
        <f>IF(Table13[[#This Row],[TCS MP]]&gt;=Table13[[#This Row],[BMP]],IF(Table13[[#This Row],[TCS MP]]&lt;=Table13[[#This Row],[EMP]],"Good","EMP"),"BMP")</f>
        <v>EMP</v>
      </c>
    </row>
    <row r="4249" spans="1:29" ht="24" customHeight="1" x14ac:dyDescent="0.25">
      <c r="A4249" t="s">
        <v>16679</v>
      </c>
      <c r="B4249" t="s">
        <v>20519</v>
      </c>
      <c r="C4249">
        <v>6684</v>
      </c>
      <c r="D4249" t="s">
        <v>17075</v>
      </c>
      <c r="E4249" t="s">
        <v>10531</v>
      </c>
      <c r="F4249" s="9">
        <f>Table13[[#This Row],[ToMeasure]]-Table13[[#This Row],[FromMeasure]]</f>
        <v>8.8667690000001187E-2</v>
      </c>
      <c r="G4249" s="5" t="s">
        <v>136</v>
      </c>
      <c r="H4249" s="35">
        <v>26.389749989999999</v>
      </c>
      <c r="I4249" s="56"/>
      <c r="J4249" t="s">
        <v>8905</v>
      </c>
      <c r="K4249" s="58" t="s">
        <v>203</v>
      </c>
      <c r="L4249" s="35">
        <v>26.47841768</v>
      </c>
      <c r="M4249" s="56"/>
      <c r="N4249" t="s">
        <v>12489</v>
      </c>
      <c r="O4249" s="2">
        <v>49233</v>
      </c>
      <c r="P4249" s="2">
        <v>0</v>
      </c>
      <c r="Q4249" s="2">
        <v>49233</v>
      </c>
      <c r="R4249" t="s">
        <v>16680</v>
      </c>
      <c r="S4249">
        <v>11</v>
      </c>
      <c r="T4249">
        <v>66</v>
      </c>
      <c r="U4249" s="2">
        <v>4184</v>
      </c>
      <c r="V4249" s="2">
        <v>687</v>
      </c>
      <c r="W4249" s="8">
        <v>9.8937704385270039E-2</v>
      </c>
      <c r="X4249" s="2">
        <v>62497</v>
      </c>
      <c r="Y4249" s="45"/>
      <c r="AC4249" s="1" t="str">
        <f>IF(Table13[[#This Row],[TCS MP]]&gt;=Table13[[#This Row],[BMP]],IF(Table13[[#This Row],[TCS MP]]&lt;=Table13[[#This Row],[EMP]],"Good","EMP"),"BMP")</f>
        <v>EMP</v>
      </c>
    </row>
    <row r="4250" spans="1:29" ht="24" customHeight="1" x14ac:dyDescent="0.25">
      <c r="A4250" t="s">
        <v>10538</v>
      </c>
      <c r="B4250" t="s">
        <v>20867</v>
      </c>
      <c r="C4250">
        <v>7344</v>
      </c>
      <c r="D4250" t="s">
        <v>17075</v>
      </c>
      <c r="E4250" t="s">
        <v>10531</v>
      </c>
      <c r="F4250" s="9">
        <f>Table13[[#This Row],[ToMeasure]]-Table13[[#This Row],[FromMeasure]]</f>
        <v>0.12304169000000087</v>
      </c>
      <c r="G4250" s="5" t="s">
        <v>136</v>
      </c>
      <c r="H4250" s="35">
        <v>33.24777881</v>
      </c>
      <c r="I4250" s="56"/>
      <c r="J4250" t="s">
        <v>5378</v>
      </c>
      <c r="K4250" s="58" t="s">
        <v>203</v>
      </c>
      <c r="L4250" s="35">
        <v>33.370820500000001</v>
      </c>
      <c r="M4250" s="56"/>
      <c r="N4250" t="s">
        <v>5383</v>
      </c>
      <c r="O4250" s="2">
        <v>19694</v>
      </c>
      <c r="P4250" s="2">
        <v>0</v>
      </c>
      <c r="Q4250" s="2">
        <v>19694</v>
      </c>
      <c r="R4250" t="s">
        <v>10539</v>
      </c>
      <c r="S4250">
        <v>12</v>
      </c>
      <c r="T4250" t="s">
        <v>203</v>
      </c>
      <c r="U4250" s="2">
        <v>706</v>
      </c>
      <c r="V4250" s="2">
        <v>585</v>
      </c>
      <c r="W4250" s="8">
        <v>6.5552960292474871E-2</v>
      </c>
      <c r="X4250" s="2">
        <v>36274</v>
      </c>
      <c r="Y4250" s="45"/>
      <c r="AC4250" s="1" t="str">
        <f>IF(Table13[[#This Row],[TCS MP]]&gt;=Table13[[#This Row],[BMP]],IF(Table13[[#This Row],[TCS MP]]&lt;=Table13[[#This Row],[EMP]],"Good","EMP"),"BMP")</f>
        <v>EMP</v>
      </c>
    </row>
    <row r="4251" spans="1:29" ht="24" customHeight="1" x14ac:dyDescent="0.25">
      <c r="A4251" t="s">
        <v>14805</v>
      </c>
      <c r="B4251" t="s">
        <v>21336</v>
      </c>
      <c r="C4251">
        <v>8612</v>
      </c>
      <c r="D4251" t="s">
        <v>17075</v>
      </c>
      <c r="E4251" t="s">
        <v>6277</v>
      </c>
      <c r="F4251" s="9">
        <f>Table13[[#This Row],[ToMeasure]]-Table13[[#This Row],[FromMeasure]]</f>
        <v>7.7979600000006144E-2</v>
      </c>
      <c r="G4251" s="5" t="s">
        <v>131</v>
      </c>
      <c r="H4251" s="35">
        <v>42.911345599999997</v>
      </c>
      <c r="I4251" s="56"/>
      <c r="J4251" t="s">
        <v>5881</v>
      </c>
      <c r="K4251" s="58" t="s">
        <v>203</v>
      </c>
      <c r="L4251" s="35">
        <v>42.989325200000003</v>
      </c>
      <c r="M4251" s="56"/>
      <c r="N4251" t="s">
        <v>9937</v>
      </c>
      <c r="O4251" s="2">
        <v>2879</v>
      </c>
      <c r="P4251" s="2">
        <v>3010</v>
      </c>
      <c r="Q4251" s="2">
        <v>5889</v>
      </c>
      <c r="R4251" t="s">
        <v>14806</v>
      </c>
      <c r="S4251">
        <v>11</v>
      </c>
      <c r="T4251">
        <v>57</v>
      </c>
      <c r="U4251" s="2">
        <v>310</v>
      </c>
      <c r="V4251" s="2">
        <v>1202</v>
      </c>
      <c r="W4251" s="8">
        <v>0.25674987264391236</v>
      </c>
      <c r="X4251" s="2">
        <v>10847</v>
      </c>
      <c r="Y4251" s="45"/>
      <c r="AC4251" s="1" t="str">
        <f>IF(Table13[[#This Row],[TCS MP]]&gt;=Table13[[#This Row],[BMP]],IF(Table13[[#This Row],[TCS MP]]&lt;=Table13[[#This Row],[EMP]],"Good","EMP"),"BMP")</f>
        <v>EMP</v>
      </c>
    </row>
    <row r="4252" spans="1:29" ht="24" customHeight="1" x14ac:dyDescent="0.25">
      <c r="A4252" t="s">
        <v>6276</v>
      </c>
      <c r="B4252" t="s">
        <v>20681</v>
      </c>
      <c r="C4252">
        <v>7044</v>
      </c>
      <c r="D4252" t="s">
        <v>17075</v>
      </c>
      <c r="E4252" t="s">
        <v>6277</v>
      </c>
      <c r="F4252" s="9">
        <f>Table13[[#This Row],[ToMeasure]]-Table13[[#This Row],[FromMeasure]]</f>
        <v>0.10759930000000395</v>
      </c>
      <c r="G4252" s="5" t="s">
        <v>131</v>
      </c>
      <c r="H4252" s="35">
        <v>51.526318799999999</v>
      </c>
      <c r="I4252" s="56"/>
      <c r="J4252" t="s">
        <v>5225</v>
      </c>
      <c r="K4252" s="58" t="s">
        <v>203</v>
      </c>
      <c r="L4252" s="35">
        <v>51.633918100000002</v>
      </c>
      <c r="M4252" s="56"/>
      <c r="N4252" t="s">
        <v>5229</v>
      </c>
      <c r="O4252" s="2">
        <v>26258</v>
      </c>
      <c r="P4252" s="2">
        <v>0</v>
      </c>
      <c r="Q4252" s="2">
        <v>26258</v>
      </c>
      <c r="R4252" t="s">
        <v>6278</v>
      </c>
      <c r="S4252">
        <v>13</v>
      </c>
      <c r="T4252" t="s">
        <v>203</v>
      </c>
      <c r="U4252" s="2">
        <v>2231</v>
      </c>
      <c r="V4252" s="2">
        <v>366</v>
      </c>
      <c r="W4252" s="8">
        <v>9.8903191408332702E-2</v>
      </c>
      <c r="X4252" s="2">
        <v>41331</v>
      </c>
      <c r="Y4252" s="45"/>
      <c r="AC4252" s="1" t="str">
        <f>IF(Table13[[#This Row],[TCS MP]]&gt;=Table13[[#This Row],[BMP]],IF(Table13[[#This Row],[TCS MP]]&lt;=Table13[[#This Row],[EMP]],"Good","EMP"),"BMP")</f>
        <v>EMP</v>
      </c>
    </row>
    <row r="4253" spans="1:29" ht="24" customHeight="1" x14ac:dyDescent="0.25">
      <c r="A4253" t="s">
        <v>14807</v>
      </c>
      <c r="B4253" t="s">
        <v>19599</v>
      </c>
      <c r="C4253">
        <v>4894</v>
      </c>
      <c r="D4253" t="s">
        <v>17075</v>
      </c>
      <c r="E4253" t="s">
        <v>6277</v>
      </c>
      <c r="F4253" s="9">
        <f>Table13[[#This Row],[ToMeasure]]-Table13[[#This Row],[FromMeasure]]</f>
        <v>0.16179819999999978</v>
      </c>
      <c r="G4253" s="5" t="s">
        <v>131</v>
      </c>
      <c r="H4253" s="35">
        <v>60.5508247</v>
      </c>
      <c r="I4253" s="56"/>
      <c r="J4253" t="s">
        <v>14808</v>
      </c>
      <c r="K4253" s="58" t="s">
        <v>203</v>
      </c>
      <c r="L4253" s="35">
        <v>60.7126229</v>
      </c>
      <c r="M4253" s="56"/>
      <c r="N4253" t="s">
        <v>14809</v>
      </c>
      <c r="O4253" s="2">
        <v>21972</v>
      </c>
      <c r="P4253" s="2">
        <v>22694</v>
      </c>
      <c r="Q4253" s="2">
        <v>44666</v>
      </c>
      <c r="R4253" t="s">
        <v>14810</v>
      </c>
      <c r="S4253">
        <v>7</v>
      </c>
      <c r="T4253">
        <v>62</v>
      </c>
      <c r="U4253" s="2">
        <v>1429</v>
      </c>
      <c r="V4253" s="2">
        <v>5533</v>
      </c>
      <c r="W4253" s="8">
        <v>0.15586799802982135</v>
      </c>
      <c r="X4253" s="2">
        <v>70306</v>
      </c>
      <c r="Y4253" s="45"/>
      <c r="AC4253" s="1" t="str">
        <f>IF(Table13[[#This Row],[TCS MP]]&gt;=Table13[[#This Row],[BMP]],IF(Table13[[#This Row],[TCS MP]]&lt;=Table13[[#This Row],[EMP]],"Good","EMP"),"BMP")</f>
        <v>EMP</v>
      </c>
    </row>
    <row r="4254" spans="1:29" ht="24" customHeight="1" x14ac:dyDescent="0.25">
      <c r="A4254" t="s">
        <v>10540</v>
      </c>
      <c r="B4254" t="s">
        <v>20807</v>
      </c>
      <c r="C4254">
        <v>7244</v>
      </c>
      <c r="D4254" t="s">
        <v>17075</v>
      </c>
      <c r="E4254" t="s">
        <v>10541</v>
      </c>
      <c r="F4254" s="9">
        <f>Table13[[#This Row],[ToMeasure]]-Table13[[#This Row],[FromMeasure]]</f>
        <v>5.6745179999999174E-2</v>
      </c>
      <c r="G4254" s="5" t="s">
        <v>1747</v>
      </c>
      <c r="H4254" s="35">
        <v>7.8817879700000004</v>
      </c>
      <c r="I4254" s="56"/>
      <c r="J4254" t="s">
        <v>5275</v>
      </c>
      <c r="K4254" s="58" t="s">
        <v>203</v>
      </c>
      <c r="L4254" s="35">
        <v>7.9385331499999996</v>
      </c>
      <c r="M4254" s="56"/>
      <c r="N4254" t="s">
        <v>5195</v>
      </c>
      <c r="O4254" s="2">
        <v>29540</v>
      </c>
      <c r="P4254" s="2">
        <v>0</v>
      </c>
      <c r="Q4254" s="2">
        <v>29540</v>
      </c>
      <c r="R4254" t="s">
        <v>10542</v>
      </c>
      <c r="S4254">
        <v>16</v>
      </c>
      <c r="T4254" t="s">
        <v>203</v>
      </c>
      <c r="U4254" s="2">
        <v>2716</v>
      </c>
      <c r="V4254" s="2">
        <v>442</v>
      </c>
      <c r="W4254" s="8">
        <v>0.1069058903182126</v>
      </c>
      <c r="X4254" s="2">
        <v>37498</v>
      </c>
      <c r="Y4254" s="45"/>
      <c r="AC4254" s="1" t="str">
        <f>IF(Table13[[#This Row],[TCS MP]]&gt;=Table13[[#This Row],[BMP]],IF(Table13[[#This Row],[TCS MP]]&lt;=Table13[[#This Row],[EMP]],"Good","EMP"),"BMP")</f>
        <v>EMP</v>
      </c>
    </row>
    <row r="4255" spans="1:29" ht="24" customHeight="1" x14ac:dyDescent="0.25">
      <c r="A4255" t="s">
        <v>16681</v>
      </c>
      <c r="B4255" t="s">
        <v>21037</v>
      </c>
      <c r="C4255">
        <v>7694</v>
      </c>
      <c r="D4255" t="s">
        <v>17075</v>
      </c>
      <c r="E4255" t="s">
        <v>16682</v>
      </c>
      <c r="F4255" s="9">
        <f>Table13[[#This Row],[ToMeasure]]-Table13[[#This Row],[FromMeasure]]</f>
        <v>0.16610055000000001</v>
      </c>
      <c r="G4255" s="5" t="s">
        <v>1923</v>
      </c>
      <c r="H4255" s="35">
        <v>0</v>
      </c>
      <c r="I4255" s="56"/>
      <c r="J4255" t="s">
        <v>5697</v>
      </c>
      <c r="K4255" s="58" t="s">
        <v>203</v>
      </c>
      <c r="L4255" s="35">
        <v>0.16610055000000001</v>
      </c>
      <c r="M4255" s="56"/>
      <c r="N4255" t="s">
        <v>16683</v>
      </c>
      <c r="O4255" s="2">
        <v>6565</v>
      </c>
      <c r="P4255" s="2">
        <v>0</v>
      </c>
      <c r="Q4255" s="2">
        <v>6565</v>
      </c>
      <c r="R4255" t="s">
        <v>16684</v>
      </c>
      <c r="S4255">
        <v>13</v>
      </c>
      <c r="T4255" t="s">
        <v>203</v>
      </c>
      <c r="U4255" s="2">
        <v>557</v>
      </c>
      <c r="V4255" s="2">
        <v>90</v>
      </c>
      <c r="W4255" s="8">
        <v>9.8552932216298558E-2</v>
      </c>
      <c r="X4255" s="2">
        <v>10334</v>
      </c>
      <c r="Y4255" s="45"/>
      <c r="AC4255" s="1" t="str">
        <f>IF(Table13[[#This Row],[TCS MP]]&gt;=Table13[[#This Row],[BMP]],IF(Table13[[#This Row],[TCS MP]]&lt;=Table13[[#This Row],[EMP]],"Good","EMP"),"BMP")</f>
        <v>EMP</v>
      </c>
    </row>
    <row r="4256" spans="1:29" ht="24" customHeight="1" x14ac:dyDescent="0.25">
      <c r="A4256" t="s">
        <v>10543</v>
      </c>
      <c r="B4256" t="s">
        <v>19039</v>
      </c>
      <c r="C4256">
        <v>3984</v>
      </c>
      <c r="D4256" t="s">
        <v>17075</v>
      </c>
      <c r="E4256" t="s">
        <v>10544</v>
      </c>
      <c r="F4256" s="9">
        <f>Table13[[#This Row],[ToMeasure]]-Table13[[#This Row],[FromMeasure]]</f>
        <v>0.13602779999999903</v>
      </c>
      <c r="G4256" s="5" t="s">
        <v>550</v>
      </c>
      <c r="H4256" s="35">
        <v>8.9963002000000003</v>
      </c>
      <c r="I4256" s="56"/>
      <c r="J4256" t="s">
        <v>10545</v>
      </c>
      <c r="K4256" s="58" t="s">
        <v>203</v>
      </c>
      <c r="L4256" s="35">
        <v>9.1323279999999993</v>
      </c>
      <c r="M4256" s="56"/>
      <c r="N4256" t="s">
        <v>10546</v>
      </c>
      <c r="O4256" s="2">
        <v>27893</v>
      </c>
      <c r="P4256" s="2">
        <v>17238</v>
      </c>
      <c r="Q4256" s="2">
        <v>45131</v>
      </c>
      <c r="R4256" t="s">
        <v>10547</v>
      </c>
      <c r="S4256">
        <v>9</v>
      </c>
      <c r="T4256">
        <v>53</v>
      </c>
      <c r="U4256" s="2">
        <v>1408</v>
      </c>
      <c r="V4256" s="2">
        <v>5458</v>
      </c>
      <c r="W4256" s="8">
        <v>0.15213489619108816</v>
      </c>
      <c r="X4256" s="2">
        <v>76159</v>
      </c>
      <c r="Y4256" s="45"/>
      <c r="AC4256" s="1" t="str">
        <f>IF(Table13[[#This Row],[TCS MP]]&gt;=Table13[[#This Row],[BMP]],IF(Table13[[#This Row],[TCS MP]]&lt;=Table13[[#This Row],[EMP]],"Good","EMP"),"BMP")</f>
        <v>EMP</v>
      </c>
    </row>
    <row r="4257" spans="1:29" ht="24" customHeight="1" x14ac:dyDescent="0.25">
      <c r="A4257" t="s">
        <v>16685</v>
      </c>
      <c r="B4257" t="s">
        <v>21229</v>
      </c>
      <c r="C4257">
        <v>8214</v>
      </c>
      <c r="D4257" t="s">
        <v>17075</v>
      </c>
      <c r="E4257" t="s">
        <v>10544</v>
      </c>
      <c r="F4257" s="9">
        <f>Table13[[#This Row],[ToMeasure]]-Table13[[#This Row],[FromMeasure]]</f>
        <v>7.6524299999999101E-2</v>
      </c>
      <c r="G4257" s="5" t="s">
        <v>550</v>
      </c>
      <c r="H4257" s="35">
        <v>13.5506323</v>
      </c>
      <c r="I4257" s="56"/>
      <c r="J4257" t="s">
        <v>5275</v>
      </c>
      <c r="K4257" s="58" t="s">
        <v>203</v>
      </c>
      <c r="L4257" s="35">
        <v>13.627156599999999</v>
      </c>
      <c r="M4257" s="56"/>
      <c r="N4257" t="s">
        <v>5195</v>
      </c>
      <c r="O4257" s="2">
        <v>22010</v>
      </c>
      <c r="P4257" s="2">
        <v>14694</v>
      </c>
      <c r="Q4257" s="2">
        <v>36704</v>
      </c>
      <c r="R4257" t="s">
        <v>16686</v>
      </c>
      <c r="S4257">
        <v>9</v>
      </c>
      <c r="T4257">
        <v>61</v>
      </c>
      <c r="U4257" s="2">
        <v>1707</v>
      </c>
      <c r="V4257" s="2">
        <v>6610</v>
      </c>
      <c r="W4257" s="8">
        <v>0.22659655623365302</v>
      </c>
      <c r="X4257" s="2">
        <v>57773</v>
      </c>
      <c r="Y4257" s="45"/>
      <c r="AC4257" s="1" t="str">
        <f>IF(Table13[[#This Row],[TCS MP]]&gt;=Table13[[#This Row],[BMP]],IF(Table13[[#This Row],[TCS MP]]&lt;=Table13[[#This Row],[EMP]],"Good","EMP"),"BMP")</f>
        <v>EMP</v>
      </c>
    </row>
    <row r="4258" spans="1:29" ht="24" customHeight="1" x14ac:dyDescent="0.25">
      <c r="A4258" t="s">
        <v>6279</v>
      </c>
      <c r="B4258" t="s">
        <v>20891</v>
      </c>
      <c r="C4258">
        <v>7394</v>
      </c>
      <c r="D4258" t="s">
        <v>17075</v>
      </c>
      <c r="E4258" t="s">
        <v>6280</v>
      </c>
      <c r="F4258" s="9">
        <f>Table13[[#This Row],[ToMeasure]]-Table13[[#This Row],[FromMeasure]]</f>
        <v>0.10866590000000009</v>
      </c>
      <c r="G4258" s="5" t="s">
        <v>1774</v>
      </c>
      <c r="H4258" s="35">
        <v>3.1271724999999999</v>
      </c>
      <c r="I4258" s="56"/>
      <c r="J4258" t="s">
        <v>6281</v>
      </c>
      <c r="K4258" s="58" t="s">
        <v>203</v>
      </c>
      <c r="L4258" s="35">
        <v>3.2358384</v>
      </c>
      <c r="M4258" s="56"/>
      <c r="N4258" t="s">
        <v>6282</v>
      </c>
      <c r="O4258" s="2">
        <v>14484</v>
      </c>
      <c r="P4258" s="2">
        <v>13035</v>
      </c>
      <c r="Q4258" s="2">
        <v>27519</v>
      </c>
      <c r="R4258" t="s">
        <v>6283</v>
      </c>
      <c r="S4258">
        <v>9</v>
      </c>
      <c r="T4258">
        <v>61</v>
      </c>
      <c r="U4258" s="2">
        <v>2530</v>
      </c>
      <c r="V4258" s="2">
        <v>411</v>
      </c>
      <c r="W4258" s="8">
        <v>0.10687161597441767</v>
      </c>
      <c r="X4258" s="2">
        <v>50686</v>
      </c>
      <c r="Y4258" s="45"/>
      <c r="AC4258" s="1" t="str">
        <f>IF(Table13[[#This Row],[TCS MP]]&gt;=Table13[[#This Row],[BMP]],IF(Table13[[#This Row],[TCS MP]]&lt;=Table13[[#This Row],[EMP]],"Good","EMP"),"BMP")</f>
        <v>EMP</v>
      </c>
    </row>
    <row r="4259" spans="1:29" ht="24" customHeight="1" x14ac:dyDescent="0.25">
      <c r="A4259" t="s">
        <v>10548</v>
      </c>
      <c r="B4259" t="s">
        <v>18862</v>
      </c>
      <c r="C4259">
        <v>3579</v>
      </c>
      <c r="D4259" t="s">
        <v>17075</v>
      </c>
      <c r="E4259" t="s">
        <v>10549</v>
      </c>
      <c r="F4259" s="9">
        <f>Table13[[#This Row],[ToMeasure]]-Table13[[#This Row],[FromMeasure]]</f>
        <v>9.8897900000000316E-2</v>
      </c>
      <c r="G4259" s="5" t="s">
        <v>10550</v>
      </c>
      <c r="H4259" s="35">
        <v>3.9645066999999998</v>
      </c>
      <c r="I4259" s="56"/>
      <c r="J4259" t="s">
        <v>3294</v>
      </c>
      <c r="K4259" s="58" t="s">
        <v>203</v>
      </c>
      <c r="L4259" s="35">
        <v>4.0634046000000001</v>
      </c>
      <c r="M4259" s="56"/>
      <c r="N4259" t="s">
        <v>1114</v>
      </c>
      <c r="O4259" s="2">
        <v>1185</v>
      </c>
      <c r="P4259" s="2">
        <v>1320</v>
      </c>
      <c r="Q4259" s="2">
        <v>2505</v>
      </c>
      <c r="R4259" t="s">
        <v>10551</v>
      </c>
      <c r="S4259">
        <v>9</v>
      </c>
      <c r="T4259">
        <v>58</v>
      </c>
      <c r="U4259" s="2">
        <v>229</v>
      </c>
      <c r="V4259" s="2">
        <v>35</v>
      </c>
      <c r="W4259" s="8">
        <v>0.10538922155688622</v>
      </c>
      <c r="X4259" s="2">
        <v>4614</v>
      </c>
      <c r="Y4259" s="45"/>
      <c r="AC4259" s="1" t="str">
        <f>IF(Table13[[#This Row],[TCS MP]]&gt;=Table13[[#This Row],[BMP]],IF(Table13[[#This Row],[TCS MP]]&lt;=Table13[[#This Row],[EMP]],"Good","EMP"),"BMP")</f>
        <v>EMP</v>
      </c>
    </row>
    <row r="4260" spans="1:29" ht="24" customHeight="1" x14ac:dyDescent="0.25">
      <c r="A4260" t="s">
        <v>6284</v>
      </c>
      <c r="B4260" t="s">
        <v>18694</v>
      </c>
      <c r="C4260">
        <v>3214</v>
      </c>
      <c r="D4260" t="s">
        <v>17075</v>
      </c>
      <c r="E4260" t="s">
        <v>269</v>
      </c>
      <c r="F4260" s="9">
        <f>Table13[[#This Row],[ToMeasure]]-Table13[[#This Row],[FromMeasure]]</f>
        <v>9.332849E-2</v>
      </c>
      <c r="G4260" s="5" t="s">
        <v>267</v>
      </c>
      <c r="H4260" s="35">
        <v>0</v>
      </c>
      <c r="I4260" s="56"/>
      <c r="J4260" t="s">
        <v>6285</v>
      </c>
      <c r="K4260" s="58" t="s">
        <v>203</v>
      </c>
      <c r="L4260" s="35">
        <v>9.332849E-2</v>
      </c>
      <c r="M4260" s="56"/>
      <c r="N4260" t="s">
        <v>6286</v>
      </c>
      <c r="O4260" s="2">
        <v>46</v>
      </c>
      <c r="P4260" s="2">
        <v>370</v>
      </c>
      <c r="Q4260" s="2">
        <v>416</v>
      </c>
      <c r="R4260" t="s">
        <v>6287</v>
      </c>
      <c r="S4260">
        <v>10</v>
      </c>
      <c r="T4260">
        <v>69</v>
      </c>
      <c r="U4260" s="2">
        <v>28</v>
      </c>
      <c r="V4260" s="2">
        <v>24</v>
      </c>
      <c r="W4260" s="8">
        <v>0.125</v>
      </c>
      <c r="X4260" s="2">
        <v>702</v>
      </c>
      <c r="Y4260" s="45"/>
      <c r="AC4260" s="1" t="str">
        <f>IF(Table13[[#This Row],[TCS MP]]&gt;=Table13[[#This Row],[BMP]],IF(Table13[[#This Row],[TCS MP]]&lt;=Table13[[#This Row],[EMP]],"Good","EMP"),"BMP")</f>
        <v>EMP</v>
      </c>
    </row>
    <row r="4261" spans="1:29" ht="24" customHeight="1" x14ac:dyDescent="0.25">
      <c r="A4261" t="s">
        <v>16687</v>
      </c>
      <c r="B4261" t="s">
        <v>20489</v>
      </c>
      <c r="C4261">
        <v>6624</v>
      </c>
      <c r="D4261" t="s">
        <v>17075</v>
      </c>
      <c r="E4261" t="s">
        <v>938</v>
      </c>
      <c r="F4261" s="9">
        <f>Table13[[#This Row],[ToMeasure]]-Table13[[#This Row],[FromMeasure]]</f>
        <v>3.8745499999997435E-2</v>
      </c>
      <c r="G4261" s="5" t="s">
        <v>936</v>
      </c>
      <c r="H4261" s="35">
        <v>54.7146446</v>
      </c>
      <c r="I4261" s="56"/>
      <c r="J4261" t="s">
        <v>4965</v>
      </c>
      <c r="K4261" s="58" t="s">
        <v>203</v>
      </c>
      <c r="L4261" s="35">
        <v>54.753390099999997</v>
      </c>
      <c r="M4261" s="56"/>
      <c r="N4261" t="s">
        <v>16688</v>
      </c>
      <c r="O4261" s="2">
        <v>12766</v>
      </c>
      <c r="P4261" s="2">
        <v>684</v>
      </c>
      <c r="Q4261" s="2">
        <v>13450</v>
      </c>
      <c r="R4261" t="s">
        <v>16689</v>
      </c>
      <c r="S4261">
        <v>10</v>
      </c>
      <c r="T4261">
        <v>98</v>
      </c>
      <c r="U4261" s="2">
        <v>422</v>
      </c>
      <c r="V4261" s="2">
        <v>1632</v>
      </c>
      <c r="W4261" s="8">
        <v>0.15271375464684014</v>
      </c>
      <c r="X4261" s="2">
        <v>24773</v>
      </c>
      <c r="Y4261" s="45"/>
      <c r="AC4261" s="1" t="str">
        <f>IF(Table13[[#This Row],[TCS MP]]&gt;=Table13[[#This Row],[BMP]],IF(Table13[[#This Row],[TCS MP]]&lt;=Table13[[#This Row],[EMP]],"Good","EMP"),"BMP")</f>
        <v>EMP</v>
      </c>
    </row>
    <row r="4262" spans="1:29" ht="24" customHeight="1" x14ac:dyDescent="0.25">
      <c r="A4262" t="s">
        <v>14811</v>
      </c>
      <c r="B4262" t="s">
        <v>21259</v>
      </c>
      <c r="C4262">
        <v>8404</v>
      </c>
      <c r="D4262" t="s">
        <v>17075</v>
      </c>
      <c r="E4262" t="s">
        <v>14812</v>
      </c>
      <c r="F4262" s="9">
        <f>Table13[[#This Row],[ToMeasure]]-Table13[[#This Row],[FromMeasure]]</f>
        <v>7.5725300000000217E-2</v>
      </c>
      <c r="G4262" s="5" t="s">
        <v>1968</v>
      </c>
      <c r="H4262" s="35">
        <v>5.34490249</v>
      </c>
      <c r="I4262" s="56"/>
      <c r="J4262" t="s">
        <v>14813</v>
      </c>
      <c r="K4262" s="58" t="s">
        <v>203</v>
      </c>
      <c r="L4262" s="35">
        <v>5.4206277900000002</v>
      </c>
      <c r="M4262" s="56"/>
      <c r="N4262" t="s">
        <v>14814</v>
      </c>
      <c r="O4262" s="2">
        <v>13439</v>
      </c>
      <c r="P4262" s="2">
        <v>8611</v>
      </c>
      <c r="Q4262" s="2">
        <v>22050</v>
      </c>
      <c r="R4262" t="s">
        <v>14815</v>
      </c>
      <c r="S4262">
        <v>11</v>
      </c>
      <c r="T4262">
        <v>66</v>
      </c>
      <c r="U4262" s="2">
        <v>716</v>
      </c>
      <c r="V4262" s="2">
        <v>2772</v>
      </c>
      <c r="W4262" s="8">
        <v>0.15818594104308389</v>
      </c>
      <c r="X4262" s="2">
        <v>34707</v>
      </c>
      <c r="Y4262" s="45"/>
      <c r="AC4262" s="1" t="str">
        <f>IF(Table13[[#This Row],[TCS MP]]&gt;=Table13[[#This Row],[BMP]],IF(Table13[[#This Row],[TCS MP]]&lt;=Table13[[#This Row],[EMP]],"Good","EMP"),"BMP")</f>
        <v>EMP</v>
      </c>
    </row>
    <row r="4263" spans="1:29" ht="24" customHeight="1" x14ac:dyDescent="0.25">
      <c r="A4263" t="s">
        <v>16693</v>
      </c>
      <c r="B4263" t="s">
        <v>20633</v>
      </c>
      <c r="C4263">
        <v>6934</v>
      </c>
      <c r="D4263" t="s">
        <v>17075</v>
      </c>
      <c r="E4263" t="s">
        <v>3052</v>
      </c>
      <c r="F4263" s="9">
        <f>Table13[[#This Row],[ToMeasure]]-Table13[[#This Row],[FromMeasure]]</f>
        <v>0.13791153999999928</v>
      </c>
      <c r="G4263" s="5" t="s">
        <v>199</v>
      </c>
      <c r="H4263" s="35">
        <v>12.507817620000001</v>
      </c>
      <c r="I4263" s="56"/>
      <c r="J4263" t="s">
        <v>16694</v>
      </c>
      <c r="K4263" s="58" t="s">
        <v>203</v>
      </c>
      <c r="L4263" s="35">
        <v>12.64572916</v>
      </c>
      <c r="M4263" s="56"/>
      <c r="N4263" t="s">
        <v>14157</v>
      </c>
      <c r="O4263" s="2">
        <v>13769</v>
      </c>
      <c r="P4263" s="2">
        <v>6552</v>
      </c>
      <c r="Q4263" s="2">
        <v>20321</v>
      </c>
      <c r="R4263" t="s">
        <v>16695</v>
      </c>
      <c r="S4263">
        <v>10</v>
      </c>
      <c r="T4263">
        <v>72</v>
      </c>
      <c r="U4263" s="2">
        <v>628</v>
      </c>
      <c r="V4263" s="2">
        <v>2431</v>
      </c>
      <c r="W4263" s="8">
        <v>0.15053393041681021</v>
      </c>
      <c r="X4263" s="2">
        <v>37428</v>
      </c>
      <c r="Y4263" s="45"/>
      <c r="AC4263" s="1" t="str">
        <f>IF(Table13[[#This Row],[TCS MP]]&gt;=Table13[[#This Row],[BMP]],IF(Table13[[#This Row],[TCS MP]]&lt;=Table13[[#This Row],[EMP]],"Good","EMP"),"BMP")</f>
        <v>EMP</v>
      </c>
    </row>
    <row r="4264" spans="1:29" ht="24" customHeight="1" x14ac:dyDescent="0.25">
      <c r="A4264" t="s">
        <v>6288</v>
      </c>
      <c r="B4264" t="s">
        <v>19712</v>
      </c>
      <c r="C4264">
        <v>5034</v>
      </c>
      <c r="D4264" t="s">
        <v>17075</v>
      </c>
      <c r="E4264" t="s">
        <v>2600</v>
      </c>
      <c r="F4264" s="9">
        <f>Table13[[#This Row],[ToMeasure]]-Table13[[#This Row],[FromMeasure]]</f>
        <v>0.33707368999999687</v>
      </c>
      <c r="G4264" s="5" t="s">
        <v>165</v>
      </c>
      <c r="H4264" s="35">
        <v>26.707109160000002</v>
      </c>
      <c r="I4264" s="56"/>
      <c r="J4264" t="s">
        <v>6289</v>
      </c>
      <c r="K4264" s="58" t="s">
        <v>203</v>
      </c>
      <c r="L4264" s="35">
        <v>27.044182849999999</v>
      </c>
      <c r="M4264" s="56"/>
      <c r="N4264" t="s">
        <v>6290</v>
      </c>
      <c r="O4264" s="2">
        <v>12063</v>
      </c>
      <c r="P4264" s="2">
        <v>14511</v>
      </c>
      <c r="Q4264" s="2">
        <v>26574</v>
      </c>
      <c r="R4264" t="s">
        <v>6291</v>
      </c>
      <c r="S4264">
        <v>11</v>
      </c>
      <c r="T4264">
        <v>72</v>
      </c>
      <c r="U4264" s="2">
        <v>824</v>
      </c>
      <c r="V4264" s="2">
        <v>3199</v>
      </c>
      <c r="W4264" s="8">
        <v>0.15138857529916461</v>
      </c>
      <c r="X4264" s="2">
        <v>48946</v>
      </c>
      <c r="Y4264" s="45"/>
      <c r="AC4264" s="1" t="str">
        <f>IF(Table13[[#This Row],[TCS MP]]&gt;=Table13[[#This Row],[BMP]],IF(Table13[[#This Row],[TCS MP]]&lt;=Table13[[#This Row],[EMP]],"Good","EMP"),"BMP")</f>
        <v>EMP</v>
      </c>
    </row>
    <row r="4265" spans="1:29" ht="24" customHeight="1" x14ac:dyDescent="0.25">
      <c r="A4265" t="s">
        <v>14816</v>
      </c>
      <c r="B4265" t="s">
        <v>21286</v>
      </c>
      <c r="C4265">
        <v>8484</v>
      </c>
      <c r="D4265" t="s">
        <v>17075</v>
      </c>
      <c r="E4265" t="s">
        <v>6293</v>
      </c>
      <c r="F4265" s="9">
        <f>Table13[[#This Row],[ToMeasure]]-Table13[[#This Row],[FromMeasure]]</f>
        <v>6.9282699999999586E-2</v>
      </c>
      <c r="G4265" s="5" t="s">
        <v>1933</v>
      </c>
      <c r="H4265" s="35">
        <v>6.0769099000000004</v>
      </c>
      <c r="I4265" s="56"/>
      <c r="J4265" t="s">
        <v>14817</v>
      </c>
      <c r="K4265" s="58" t="s">
        <v>203</v>
      </c>
      <c r="L4265" s="35">
        <v>6.1461926</v>
      </c>
      <c r="M4265" s="56"/>
      <c r="N4265" t="s">
        <v>14818</v>
      </c>
      <c r="O4265" s="2">
        <v>7896</v>
      </c>
      <c r="P4265" s="2">
        <v>16587</v>
      </c>
      <c r="Q4265" s="2">
        <v>24483</v>
      </c>
      <c r="R4265" t="s">
        <v>14819</v>
      </c>
      <c r="S4265">
        <v>10</v>
      </c>
      <c r="T4265">
        <v>73</v>
      </c>
      <c r="U4265" s="2">
        <v>940</v>
      </c>
      <c r="V4265" s="2">
        <v>3638</v>
      </c>
      <c r="W4265" s="8">
        <v>0.18698688886165912</v>
      </c>
      <c r="X4265" s="2">
        <v>38537</v>
      </c>
      <c r="Y4265" s="45"/>
      <c r="AC4265" s="1" t="str">
        <f>IF(Table13[[#This Row],[TCS MP]]&gt;=Table13[[#This Row],[BMP]],IF(Table13[[#This Row],[TCS MP]]&lt;=Table13[[#This Row],[EMP]],"Good","EMP"),"BMP")</f>
        <v>EMP</v>
      </c>
    </row>
    <row r="4266" spans="1:29" ht="24" customHeight="1" x14ac:dyDescent="0.25">
      <c r="A4266" t="s">
        <v>6292</v>
      </c>
      <c r="B4266" t="s">
        <v>20569</v>
      </c>
      <c r="C4266">
        <v>6804</v>
      </c>
      <c r="D4266" t="s">
        <v>17075</v>
      </c>
      <c r="E4266" t="s">
        <v>6293</v>
      </c>
      <c r="F4266" s="9">
        <f>Table13[[#This Row],[ToMeasure]]-Table13[[#This Row],[FromMeasure]]</f>
        <v>7.5558600000000808E-2</v>
      </c>
      <c r="G4266" s="5" t="s">
        <v>1933</v>
      </c>
      <c r="H4266" s="35">
        <v>12.9980701</v>
      </c>
      <c r="I4266" s="56"/>
      <c r="J4266" t="s">
        <v>6294</v>
      </c>
      <c r="K4266" s="58" t="s">
        <v>203</v>
      </c>
      <c r="L4266" s="35">
        <v>13.0736287</v>
      </c>
      <c r="M4266" s="56"/>
      <c r="N4266" t="s">
        <v>6295</v>
      </c>
      <c r="O4266" s="2">
        <v>16587</v>
      </c>
      <c r="P4266" s="2">
        <v>21041</v>
      </c>
      <c r="Q4266" s="2">
        <v>37628</v>
      </c>
      <c r="R4266" t="s">
        <v>6296</v>
      </c>
      <c r="S4266">
        <v>10</v>
      </c>
      <c r="T4266">
        <v>64</v>
      </c>
      <c r="U4266" s="2">
        <v>1198</v>
      </c>
      <c r="V4266" s="2">
        <v>4640</v>
      </c>
      <c r="W4266" s="8">
        <v>0.15515041990007442</v>
      </c>
      <c r="X4266" s="2">
        <v>59228</v>
      </c>
      <c r="Y4266" s="45"/>
      <c r="AC4266" s="1" t="str">
        <f>IF(Table13[[#This Row],[TCS MP]]&gt;=Table13[[#This Row],[BMP]],IF(Table13[[#This Row],[TCS MP]]&lt;=Table13[[#This Row],[EMP]],"Good","EMP"),"BMP")</f>
        <v>EMP</v>
      </c>
    </row>
    <row r="4267" spans="1:29" ht="24" customHeight="1" x14ac:dyDescent="0.25">
      <c r="A4267" t="s">
        <v>10552</v>
      </c>
      <c r="B4267" t="s">
        <v>21071</v>
      </c>
      <c r="C4267">
        <v>7784</v>
      </c>
      <c r="D4267" t="s">
        <v>17075</v>
      </c>
      <c r="E4267" t="s">
        <v>6293</v>
      </c>
      <c r="F4267" s="9">
        <f>Table13[[#This Row],[ToMeasure]]-Table13[[#This Row],[FromMeasure]]</f>
        <v>8.8008399999999654E-2</v>
      </c>
      <c r="G4267" s="5" t="s">
        <v>1933</v>
      </c>
      <c r="H4267" s="35">
        <v>16.689787800000001</v>
      </c>
      <c r="I4267" s="56"/>
      <c r="J4267" t="s">
        <v>5617</v>
      </c>
      <c r="K4267" s="58" t="s">
        <v>203</v>
      </c>
      <c r="L4267" s="35">
        <v>16.777796200000001</v>
      </c>
      <c r="M4267" s="56"/>
      <c r="N4267" t="s">
        <v>5622</v>
      </c>
      <c r="O4267" s="2">
        <v>7323</v>
      </c>
      <c r="P4267" s="2">
        <v>5459</v>
      </c>
      <c r="Q4267" s="2">
        <v>12782</v>
      </c>
      <c r="R4267" t="s">
        <v>10553</v>
      </c>
      <c r="S4267">
        <v>9</v>
      </c>
      <c r="T4267">
        <v>72</v>
      </c>
      <c r="U4267" s="2">
        <v>393</v>
      </c>
      <c r="V4267" s="2">
        <v>1527</v>
      </c>
      <c r="W4267" s="8">
        <v>0.15021123454858396</v>
      </c>
      <c r="X4267" s="2">
        <v>21570</v>
      </c>
      <c r="Y4267" s="45"/>
      <c r="AC4267" s="1" t="str">
        <f>IF(Table13[[#This Row],[TCS MP]]&gt;=Table13[[#This Row],[BMP]],IF(Table13[[#This Row],[TCS MP]]&lt;=Table13[[#This Row],[EMP]],"Good","EMP"),"BMP")</f>
        <v>EMP</v>
      </c>
    </row>
    <row r="4268" spans="1:29" ht="24" customHeight="1" x14ac:dyDescent="0.25">
      <c r="A4268" t="s">
        <v>10554</v>
      </c>
      <c r="B4268" t="s">
        <v>19635</v>
      </c>
      <c r="C4268">
        <v>4934</v>
      </c>
      <c r="D4268" t="s">
        <v>17075</v>
      </c>
      <c r="E4268" t="s">
        <v>10555</v>
      </c>
      <c r="F4268" s="9">
        <f>Table13[[#This Row],[ToMeasure]]-Table13[[#This Row],[FromMeasure]]</f>
        <v>0.16140482</v>
      </c>
      <c r="G4268" s="5" t="s">
        <v>656</v>
      </c>
      <c r="H4268" s="35">
        <v>1.8982076800000001</v>
      </c>
      <c r="I4268" s="56"/>
      <c r="J4268" t="s">
        <v>10556</v>
      </c>
      <c r="K4268" s="58" t="s">
        <v>203</v>
      </c>
      <c r="L4268" s="35">
        <v>2.0596125000000001</v>
      </c>
      <c r="M4268" s="56"/>
      <c r="N4268" t="s">
        <v>10557</v>
      </c>
      <c r="O4268" s="2">
        <v>23691</v>
      </c>
      <c r="P4268" s="2">
        <v>25426</v>
      </c>
      <c r="Q4268" s="2">
        <v>49117</v>
      </c>
      <c r="R4268" t="s">
        <v>10558</v>
      </c>
      <c r="S4268">
        <v>9</v>
      </c>
      <c r="T4268">
        <v>59</v>
      </c>
      <c r="U4268" s="2">
        <v>1571</v>
      </c>
      <c r="V4268" s="2">
        <v>6087</v>
      </c>
      <c r="W4268" s="8">
        <v>0.15591343119490197</v>
      </c>
      <c r="X4268" s="2">
        <v>77312</v>
      </c>
      <c r="Y4268" s="45"/>
      <c r="AC4268" s="1" t="str">
        <f>IF(Table13[[#This Row],[TCS MP]]&gt;=Table13[[#This Row],[BMP]],IF(Table13[[#This Row],[TCS MP]]&lt;=Table13[[#This Row],[EMP]],"Good","EMP"),"BMP")</f>
        <v>EMP</v>
      </c>
    </row>
    <row r="4269" spans="1:29" ht="24" customHeight="1" x14ac:dyDescent="0.25">
      <c r="A4269" t="s">
        <v>16696</v>
      </c>
      <c r="B4269" t="s">
        <v>18882</v>
      </c>
      <c r="C4269">
        <v>3604</v>
      </c>
      <c r="D4269" t="s">
        <v>17075</v>
      </c>
      <c r="E4269" t="s">
        <v>2610</v>
      </c>
      <c r="F4269" s="9">
        <f>Table13[[#This Row],[ToMeasure]]-Table13[[#This Row],[FromMeasure]]</f>
        <v>9.5084640000000498E-2</v>
      </c>
      <c r="G4269" s="5" t="s">
        <v>487</v>
      </c>
      <c r="H4269" s="35">
        <v>6.5067107499999999</v>
      </c>
      <c r="I4269" s="56"/>
      <c r="J4269" t="s">
        <v>3454</v>
      </c>
      <c r="K4269" s="58" t="s">
        <v>203</v>
      </c>
      <c r="L4269" s="35">
        <v>6.6017953900000004</v>
      </c>
      <c r="M4269" s="56"/>
      <c r="N4269" t="s">
        <v>13968</v>
      </c>
      <c r="O4269" s="2">
        <v>22988</v>
      </c>
      <c r="P4269" s="2">
        <v>35679</v>
      </c>
      <c r="Q4269" s="2">
        <v>58667</v>
      </c>
      <c r="R4269" t="s">
        <v>16697</v>
      </c>
      <c r="S4269">
        <v>8</v>
      </c>
      <c r="T4269">
        <v>61</v>
      </c>
      <c r="U4269" s="2">
        <v>1658</v>
      </c>
      <c r="V4269" s="2">
        <v>2524</v>
      </c>
      <c r="W4269" s="8">
        <v>7.128368588814836E-2</v>
      </c>
      <c r="X4269" s="2">
        <v>92344</v>
      </c>
      <c r="Y4269" s="45"/>
      <c r="AC4269" s="1" t="str">
        <f>IF(Table13[[#This Row],[TCS MP]]&gt;=Table13[[#This Row],[BMP]],IF(Table13[[#This Row],[TCS MP]]&lt;=Table13[[#This Row],[EMP]],"Good","EMP"),"BMP")</f>
        <v>EMP</v>
      </c>
    </row>
    <row r="4270" spans="1:29" ht="24" customHeight="1" x14ac:dyDescent="0.25">
      <c r="A4270" t="s">
        <v>14820</v>
      </c>
      <c r="B4270" t="s">
        <v>21386</v>
      </c>
      <c r="C4270">
        <v>8667</v>
      </c>
      <c r="D4270" t="s">
        <v>17075</v>
      </c>
      <c r="E4270" t="s">
        <v>2198</v>
      </c>
      <c r="F4270" s="9">
        <f>Table13[[#This Row],[ToMeasure]]-Table13[[#This Row],[FromMeasure]]</f>
        <v>8.2315179999998378E-2</v>
      </c>
      <c r="G4270" s="5" t="s">
        <v>140</v>
      </c>
      <c r="H4270" s="35">
        <v>22.971138310000001</v>
      </c>
      <c r="I4270" s="56"/>
      <c r="J4270" t="s">
        <v>10117</v>
      </c>
      <c r="K4270" s="58" t="s">
        <v>203</v>
      </c>
      <c r="L4270" s="35">
        <v>23.053453489999999</v>
      </c>
      <c r="M4270" s="56"/>
      <c r="N4270" t="s">
        <v>5922</v>
      </c>
      <c r="O4270" s="2">
        <v>4837</v>
      </c>
      <c r="P4270" s="2">
        <v>0</v>
      </c>
      <c r="Q4270" s="2">
        <v>4837</v>
      </c>
      <c r="R4270" t="s">
        <v>14821</v>
      </c>
      <c r="S4270" t="s">
        <v>203</v>
      </c>
      <c r="T4270" t="s">
        <v>203</v>
      </c>
      <c r="U4270" s="2">
        <v>436</v>
      </c>
      <c r="V4270" s="2">
        <v>70</v>
      </c>
      <c r="W4270" s="8">
        <v>0.10461029563779202</v>
      </c>
      <c r="X4270" s="2">
        <v>8162</v>
      </c>
      <c r="Y4270" s="45"/>
      <c r="AC4270" s="1" t="str">
        <f>IF(Table13[[#This Row],[TCS MP]]&gt;=Table13[[#This Row],[BMP]],IF(Table13[[#This Row],[TCS MP]]&lt;=Table13[[#This Row],[EMP]],"Good","EMP"),"BMP")</f>
        <v>EMP</v>
      </c>
    </row>
    <row r="4271" spans="1:29" ht="24" customHeight="1" x14ac:dyDescent="0.25">
      <c r="A4271" t="s">
        <v>10559</v>
      </c>
      <c r="B4271" t="s">
        <v>19024</v>
      </c>
      <c r="C4271">
        <v>3954</v>
      </c>
      <c r="D4271" t="s">
        <v>17075</v>
      </c>
      <c r="E4271" t="s">
        <v>6302</v>
      </c>
      <c r="F4271" s="9">
        <f>Table13[[#This Row],[ToMeasure]]-Table13[[#This Row],[FromMeasure]]</f>
        <v>0.17660335000000771</v>
      </c>
      <c r="G4271" s="5" t="s">
        <v>544</v>
      </c>
      <c r="H4271" s="35">
        <v>70.236156269999995</v>
      </c>
      <c r="I4271" s="56"/>
      <c r="J4271" t="s">
        <v>10560</v>
      </c>
      <c r="K4271" s="58" t="s">
        <v>203</v>
      </c>
      <c r="L4271" s="35">
        <v>70.412759620000003</v>
      </c>
      <c r="M4271" s="56"/>
      <c r="N4271" t="s">
        <v>10560</v>
      </c>
      <c r="O4271" s="2">
        <v>25318</v>
      </c>
      <c r="P4271" s="2">
        <v>15703</v>
      </c>
      <c r="Q4271" s="2">
        <v>41021</v>
      </c>
      <c r="R4271" t="s">
        <v>10561</v>
      </c>
      <c r="S4271">
        <v>9</v>
      </c>
      <c r="T4271">
        <v>70</v>
      </c>
      <c r="U4271" s="2">
        <v>3799</v>
      </c>
      <c r="V4271" s="2">
        <v>619</v>
      </c>
      <c r="W4271" s="8">
        <v>0.10770093366812121</v>
      </c>
      <c r="X4271" s="2">
        <v>52072</v>
      </c>
      <c r="Y4271" s="45"/>
      <c r="AC4271" s="1" t="str">
        <f>IF(Table13[[#This Row],[TCS MP]]&gt;=Table13[[#This Row],[BMP]],IF(Table13[[#This Row],[TCS MP]]&lt;=Table13[[#This Row],[EMP]],"Good","EMP"),"BMP")</f>
        <v>EMP</v>
      </c>
    </row>
    <row r="4272" spans="1:29" ht="24" customHeight="1" x14ac:dyDescent="0.25">
      <c r="A4272" t="s">
        <v>6301</v>
      </c>
      <c r="B4272" t="s">
        <v>20960</v>
      </c>
      <c r="C4272">
        <v>7514</v>
      </c>
      <c r="D4272" t="s">
        <v>17075</v>
      </c>
      <c r="E4272" t="s">
        <v>6302</v>
      </c>
      <c r="F4272" s="9">
        <f>Table13[[#This Row],[ToMeasure]]-Table13[[#This Row],[FromMeasure]]</f>
        <v>6.9696829999998045E-2</v>
      </c>
      <c r="G4272" s="5" t="s">
        <v>544</v>
      </c>
      <c r="H4272" s="35">
        <v>74.808586329999997</v>
      </c>
      <c r="I4272" s="56"/>
      <c r="J4272" t="s">
        <v>5275</v>
      </c>
      <c r="K4272" s="58" t="s">
        <v>203</v>
      </c>
      <c r="L4272" s="35">
        <v>74.878283159999995</v>
      </c>
      <c r="M4272" s="56"/>
      <c r="N4272" t="s">
        <v>5195</v>
      </c>
      <c r="O4272" s="2">
        <v>13732</v>
      </c>
      <c r="P4272" s="2">
        <v>13575</v>
      </c>
      <c r="Q4272" s="2">
        <v>27307</v>
      </c>
      <c r="R4272" t="s">
        <v>6303</v>
      </c>
      <c r="S4272">
        <v>10</v>
      </c>
      <c r="T4272">
        <v>59</v>
      </c>
      <c r="U4272" s="2">
        <v>1880</v>
      </c>
      <c r="V4272" s="2">
        <v>7284</v>
      </c>
      <c r="W4272" s="8">
        <v>0.33559160654777165</v>
      </c>
      <c r="X4272" s="2">
        <v>34664</v>
      </c>
      <c r="Y4272" s="45"/>
      <c r="AC4272" s="1" t="str">
        <f>IF(Table13[[#This Row],[TCS MP]]&gt;=Table13[[#This Row],[BMP]],IF(Table13[[#This Row],[TCS MP]]&lt;=Table13[[#This Row],[EMP]],"Good","EMP"),"BMP")</f>
        <v>EMP</v>
      </c>
    </row>
    <row r="4273" spans="1:29" ht="24" customHeight="1" x14ac:dyDescent="0.25">
      <c r="A4273" t="s">
        <v>10562</v>
      </c>
      <c r="C4273">
        <v>8154</v>
      </c>
      <c r="D4273" t="s">
        <v>17075</v>
      </c>
      <c r="E4273" t="s">
        <v>6302</v>
      </c>
      <c r="F4273" s="9">
        <f>Table13[[#This Row],[ToMeasure]]-Table13[[#This Row],[FromMeasure]]</f>
        <v>7.913245999999674E-2</v>
      </c>
      <c r="G4273" s="5" t="s">
        <v>544</v>
      </c>
      <c r="H4273" s="35">
        <v>89.254265380000007</v>
      </c>
      <c r="I4273" s="56"/>
      <c r="J4273" t="s">
        <v>5720</v>
      </c>
      <c r="K4273" s="58" t="s">
        <v>203</v>
      </c>
      <c r="L4273" s="35">
        <v>89.333397840000003</v>
      </c>
      <c r="M4273" s="56"/>
      <c r="N4273" t="s">
        <v>5727</v>
      </c>
      <c r="O4273" s="2">
        <v>15597</v>
      </c>
      <c r="P4273" s="2">
        <v>0</v>
      </c>
      <c r="Q4273" s="2">
        <v>15597</v>
      </c>
      <c r="R4273" t="s">
        <v>10563</v>
      </c>
      <c r="S4273">
        <v>10</v>
      </c>
      <c r="T4273">
        <v>59</v>
      </c>
      <c r="U4273" s="2">
        <v>570</v>
      </c>
      <c r="V4273" s="2">
        <v>91</v>
      </c>
      <c r="W4273" s="8">
        <v>4.2379944861191253E-2</v>
      </c>
      <c r="X4273" s="2">
        <v>26320</v>
      </c>
      <c r="Y4273" s="45"/>
      <c r="AC4273" s="1" t="str">
        <f>IF(Table13[[#This Row],[TCS MP]]&gt;=Table13[[#This Row],[BMP]],IF(Table13[[#This Row],[TCS MP]]&lt;=Table13[[#This Row],[EMP]],"Good","EMP"),"BMP")</f>
        <v>EMP</v>
      </c>
    </row>
    <row r="4274" spans="1:29" ht="24" customHeight="1" x14ac:dyDescent="0.25">
      <c r="A4274" t="s">
        <v>16706</v>
      </c>
      <c r="B4274" t="s">
        <v>20628</v>
      </c>
      <c r="C4274">
        <v>6924</v>
      </c>
      <c r="D4274" t="s">
        <v>17075</v>
      </c>
      <c r="E4274" t="s">
        <v>3050</v>
      </c>
      <c r="F4274" s="9">
        <f>Table13[[#This Row],[ToMeasure]]-Table13[[#This Row],[FromMeasure]]</f>
        <v>0.14910333999999992</v>
      </c>
      <c r="G4274" s="5" t="s">
        <v>198</v>
      </c>
      <c r="H4274" s="35">
        <v>12.528086740000001</v>
      </c>
      <c r="I4274" s="56"/>
      <c r="J4274" t="s">
        <v>16707</v>
      </c>
      <c r="K4274" s="58" t="s">
        <v>203</v>
      </c>
      <c r="L4274" s="35">
        <v>12.677190080000001</v>
      </c>
      <c r="M4274" s="56"/>
      <c r="N4274" t="s">
        <v>16708</v>
      </c>
      <c r="O4274" s="2">
        <v>10357</v>
      </c>
      <c r="P4274" s="2">
        <v>7378</v>
      </c>
      <c r="Q4274" s="2">
        <v>17735</v>
      </c>
      <c r="R4274" t="s">
        <v>16709</v>
      </c>
      <c r="S4274">
        <v>8</v>
      </c>
      <c r="T4274">
        <v>56</v>
      </c>
      <c r="U4274" s="2">
        <v>564</v>
      </c>
      <c r="V4274" s="2">
        <v>2184</v>
      </c>
      <c r="W4274" s="8">
        <v>0.15494784324781505</v>
      </c>
      <c r="X4274" s="2">
        <v>32665</v>
      </c>
      <c r="Y4274" s="45"/>
      <c r="AC4274" s="1" t="str">
        <f>IF(Table13[[#This Row],[TCS MP]]&gt;=Table13[[#This Row],[BMP]],IF(Table13[[#This Row],[TCS MP]]&lt;=Table13[[#This Row],[EMP]],"Good","EMP"),"BMP")</f>
        <v>EMP</v>
      </c>
    </row>
    <row r="4275" spans="1:29" ht="24" customHeight="1" x14ac:dyDescent="0.25">
      <c r="A4275" t="s">
        <v>10564</v>
      </c>
      <c r="B4275" t="s">
        <v>18867</v>
      </c>
      <c r="C4275">
        <v>3584</v>
      </c>
      <c r="D4275" t="s">
        <v>17075</v>
      </c>
      <c r="E4275" t="s">
        <v>10565</v>
      </c>
      <c r="F4275" s="9">
        <f>Table13[[#This Row],[ToMeasure]]-Table13[[#This Row],[FromMeasure]]</f>
        <v>9.4616499999998993E-2</v>
      </c>
      <c r="G4275" s="5" t="s">
        <v>481</v>
      </c>
      <c r="H4275" s="35">
        <v>13.19288268</v>
      </c>
      <c r="I4275" s="56"/>
      <c r="J4275" t="s">
        <v>7514</v>
      </c>
      <c r="K4275" s="58" t="s">
        <v>203</v>
      </c>
      <c r="L4275" s="35">
        <v>13.287499179999999</v>
      </c>
      <c r="M4275" s="56"/>
      <c r="N4275" t="s">
        <v>3438</v>
      </c>
      <c r="O4275" s="2">
        <v>21083</v>
      </c>
      <c r="P4275" s="2">
        <v>13123</v>
      </c>
      <c r="Q4275" s="2">
        <v>34206</v>
      </c>
      <c r="R4275" t="s">
        <v>10566</v>
      </c>
      <c r="S4275">
        <v>8</v>
      </c>
      <c r="T4275">
        <v>61</v>
      </c>
      <c r="U4275" s="2">
        <v>3146</v>
      </c>
      <c r="V4275" s="2">
        <v>511</v>
      </c>
      <c r="W4275" s="8">
        <v>0.10691106823364321</v>
      </c>
      <c r="X4275" s="2">
        <v>53841</v>
      </c>
      <c r="Y4275" s="45"/>
      <c r="AC4275" s="1" t="str">
        <f>IF(Table13[[#This Row],[TCS MP]]&gt;=Table13[[#This Row],[BMP]],IF(Table13[[#This Row],[TCS MP]]&lt;=Table13[[#This Row],[EMP]],"Good","EMP"),"BMP")</f>
        <v>EMP</v>
      </c>
    </row>
    <row r="4276" spans="1:29" ht="24" customHeight="1" x14ac:dyDescent="0.25">
      <c r="A4276" t="s">
        <v>14822</v>
      </c>
      <c r="B4276" t="s">
        <v>20850</v>
      </c>
      <c r="C4276">
        <v>7324</v>
      </c>
      <c r="D4276" t="s">
        <v>17075</v>
      </c>
      <c r="E4276" t="s">
        <v>14823</v>
      </c>
      <c r="F4276" s="9">
        <f>Table13[[#This Row],[ToMeasure]]-Table13[[#This Row],[FromMeasure]]</f>
        <v>7.0190510000000206E-2</v>
      </c>
      <c r="G4276" s="5" t="s">
        <v>1760</v>
      </c>
      <c r="H4276" s="35">
        <v>2.0761987899999998</v>
      </c>
      <c r="I4276" s="56"/>
      <c r="J4276" t="s">
        <v>5275</v>
      </c>
      <c r="K4276" s="58" t="s">
        <v>203</v>
      </c>
      <c r="L4276" s="35">
        <v>2.1463893000000001</v>
      </c>
      <c r="M4276" s="56"/>
      <c r="N4276" t="s">
        <v>5195</v>
      </c>
      <c r="O4276" s="2">
        <v>21881</v>
      </c>
      <c r="P4276" s="2">
        <v>0</v>
      </c>
      <c r="Q4276" s="2">
        <v>21881</v>
      </c>
      <c r="R4276" t="s">
        <v>14824</v>
      </c>
      <c r="S4276">
        <v>10</v>
      </c>
      <c r="T4276">
        <v>59</v>
      </c>
      <c r="U4276" s="2">
        <v>1860</v>
      </c>
      <c r="V4276" s="2">
        <v>305</v>
      </c>
      <c r="W4276" s="8">
        <v>9.8944289566290394E-2</v>
      </c>
      <c r="X4276" s="2">
        <v>34441</v>
      </c>
      <c r="Y4276" s="45"/>
      <c r="AC4276" s="1" t="str">
        <f>IF(Table13[[#This Row],[TCS MP]]&gt;=Table13[[#This Row],[BMP]],IF(Table13[[#This Row],[TCS MP]]&lt;=Table13[[#This Row],[EMP]],"Good","EMP"),"BMP")</f>
        <v>EMP</v>
      </c>
    </row>
    <row r="4277" spans="1:29" ht="24" customHeight="1" x14ac:dyDescent="0.25">
      <c r="A4277" t="s">
        <v>10567</v>
      </c>
      <c r="B4277" t="s">
        <v>21256</v>
      </c>
      <c r="C4277">
        <v>8384</v>
      </c>
      <c r="D4277" t="s">
        <v>17075</v>
      </c>
      <c r="E4277" t="s">
        <v>1467</v>
      </c>
      <c r="F4277" s="9">
        <f>Table13[[#This Row],[ToMeasure]]-Table13[[#This Row],[FromMeasure]]</f>
        <v>7.5710899999999803E-2</v>
      </c>
      <c r="G4277" s="5" t="s">
        <v>1939</v>
      </c>
      <c r="H4277" s="35">
        <v>7.8475381000000004</v>
      </c>
      <c r="I4277" s="56"/>
      <c r="J4277" t="s">
        <v>9833</v>
      </c>
      <c r="K4277" s="58" t="s">
        <v>203</v>
      </c>
      <c r="L4277" s="35">
        <v>7.9232490000000002</v>
      </c>
      <c r="M4277" s="56"/>
      <c r="N4277" t="s">
        <v>10568</v>
      </c>
      <c r="O4277" s="2">
        <v>28495</v>
      </c>
      <c r="P4277" s="2">
        <v>16589</v>
      </c>
      <c r="Q4277" s="2">
        <v>45084</v>
      </c>
      <c r="R4277" t="s">
        <v>10569</v>
      </c>
      <c r="S4277">
        <v>9</v>
      </c>
      <c r="T4277">
        <v>60</v>
      </c>
      <c r="U4277" s="2">
        <v>1742</v>
      </c>
      <c r="V4277" s="2">
        <v>6744</v>
      </c>
      <c r="W4277" s="8">
        <v>0.18822642179043564</v>
      </c>
      <c r="X4277" s="2">
        <v>70964</v>
      </c>
      <c r="Y4277" s="45"/>
      <c r="AC4277" s="1" t="str">
        <f>IF(Table13[[#This Row],[TCS MP]]&gt;=Table13[[#This Row],[BMP]],IF(Table13[[#This Row],[TCS MP]]&lt;=Table13[[#This Row],[EMP]],"Good","EMP"),"BMP")</f>
        <v>EMP</v>
      </c>
    </row>
    <row r="4278" spans="1:29" ht="24" customHeight="1" x14ac:dyDescent="0.25">
      <c r="A4278" t="s">
        <v>14825</v>
      </c>
      <c r="B4278" t="s">
        <v>20594</v>
      </c>
      <c r="C4278">
        <v>6854</v>
      </c>
      <c r="D4278" t="s">
        <v>17075</v>
      </c>
      <c r="E4278" t="s">
        <v>1467</v>
      </c>
      <c r="F4278" s="9">
        <f>Table13[[#This Row],[ToMeasure]]-Table13[[#This Row],[FromMeasure]]</f>
        <v>0.17699240000000138</v>
      </c>
      <c r="G4278" s="5" t="s">
        <v>1939</v>
      </c>
      <c r="H4278" s="35">
        <v>14.900972899999999</v>
      </c>
      <c r="I4278" s="56"/>
      <c r="J4278" t="s">
        <v>14826</v>
      </c>
      <c r="K4278" s="58" t="s">
        <v>203</v>
      </c>
      <c r="L4278" s="35">
        <v>15.077965300000001</v>
      </c>
      <c r="M4278" s="56"/>
      <c r="N4278" t="s">
        <v>14827</v>
      </c>
      <c r="O4278" s="2">
        <v>27598</v>
      </c>
      <c r="P4278" s="2">
        <v>17012</v>
      </c>
      <c r="Q4278" s="2">
        <v>44610</v>
      </c>
      <c r="R4278" t="s">
        <v>14828</v>
      </c>
      <c r="S4278">
        <v>8</v>
      </c>
      <c r="T4278">
        <v>56</v>
      </c>
      <c r="U4278" s="2">
        <v>1421</v>
      </c>
      <c r="V4278" s="2">
        <v>5504</v>
      </c>
      <c r="W4278" s="8">
        <v>0.15523425240977359</v>
      </c>
      <c r="X4278" s="2">
        <v>70218</v>
      </c>
      <c r="Y4278" s="45"/>
      <c r="AC4278" s="1" t="str">
        <f>IF(Table13[[#This Row],[TCS MP]]&gt;=Table13[[#This Row],[BMP]],IF(Table13[[#This Row],[TCS MP]]&lt;=Table13[[#This Row],[EMP]],"Good","EMP"),"BMP")</f>
        <v>EMP</v>
      </c>
    </row>
    <row r="4279" spans="1:29" ht="24" customHeight="1" x14ac:dyDescent="0.25">
      <c r="A4279" t="s">
        <v>10570</v>
      </c>
      <c r="B4279" t="s">
        <v>21108</v>
      </c>
      <c r="C4279">
        <v>7874</v>
      </c>
      <c r="D4279" t="s">
        <v>17075</v>
      </c>
      <c r="E4279" t="s">
        <v>1467</v>
      </c>
      <c r="F4279" s="9">
        <f>Table13[[#This Row],[ToMeasure]]-Table13[[#This Row],[FromMeasure]]</f>
        <v>8.6098899999999645E-2</v>
      </c>
      <c r="G4279" s="5" t="s">
        <v>1939</v>
      </c>
      <c r="H4279" s="35">
        <v>20.524426399999999</v>
      </c>
      <c r="I4279" s="56"/>
      <c r="J4279" t="s">
        <v>10571</v>
      </c>
      <c r="K4279" s="58" t="s">
        <v>203</v>
      </c>
      <c r="L4279" s="35">
        <v>20.610525299999999</v>
      </c>
      <c r="M4279" s="56"/>
      <c r="N4279" t="s">
        <v>10572</v>
      </c>
      <c r="O4279" s="2">
        <v>8169</v>
      </c>
      <c r="P4279" s="2">
        <v>9581</v>
      </c>
      <c r="Q4279" s="2">
        <v>17750</v>
      </c>
      <c r="R4279" t="s">
        <v>10573</v>
      </c>
      <c r="S4279">
        <v>9</v>
      </c>
      <c r="T4279">
        <v>54</v>
      </c>
      <c r="U4279" s="2">
        <v>561</v>
      </c>
      <c r="V4279" s="2">
        <v>2171</v>
      </c>
      <c r="W4279" s="8">
        <v>0.15391549295774648</v>
      </c>
      <c r="X4279" s="2">
        <v>27939</v>
      </c>
      <c r="Y4279" s="45"/>
      <c r="AC4279" s="1" t="str">
        <f>IF(Table13[[#This Row],[TCS MP]]&gt;=Table13[[#This Row],[BMP]],IF(Table13[[#This Row],[TCS MP]]&lt;=Table13[[#This Row],[EMP]],"Good","EMP"),"BMP")</f>
        <v>EMP</v>
      </c>
    </row>
    <row r="4280" spans="1:29" ht="24" customHeight="1" x14ac:dyDescent="0.25">
      <c r="A4280" t="s">
        <v>6307</v>
      </c>
      <c r="B4280" t="s">
        <v>21346</v>
      </c>
      <c r="C4280">
        <v>8623</v>
      </c>
      <c r="D4280" t="s">
        <v>17075</v>
      </c>
      <c r="E4280" t="s">
        <v>2635</v>
      </c>
      <c r="F4280" s="9">
        <f>Table13[[#This Row],[ToMeasure]]-Table13[[#This Row],[FromMeasure]]</f>
        <v>8.0986690000003136E-2</v>
      </c>
      <c r="G4280" s="5" t="s">
        <v>133</v>
      </c>
      <c r="H4280" s="35">
        <v>30.893076189999999</v>
      </c>
      <c r="I4280" s="56"/>
      <c r="J4280" t="s">
        <v>6308</v>
      </c>
      <c r="K4280" s="58" t="s">
        <v>203</v>
      </c>
      <c r="L4280" s="35">
        <v>30.974062880000002</v>
      </c>
      <c r="M4280" s="56"/>
      <c r="N4280" t="s">
        <v>5885</v>
      </c>
      <c r="O4280" s="2">
        <v>1424</v>
      </c>
      <c r="P4280" s="2">
        <v>1397</v>
      </c>
      <c r="Q4280" s="2">
        <v>2821</v>
      </c>
      <c r="R4280" t="s">
        <v>6309</v>
      </c>
      <c r="S4280">
        <v>10</v>
      </c>
      <c r="T4280">
        <v>63</v>
      </c>
      <c r="U4280" s="2">
        <v>133</v>
      </c>
      <c r="V4280" s="2">
        <v>518</v>
      </c>
      <c r="W4280" s="8">
        <v>0.23076923076923078</v>
      </c>
      <c r="X4280" s="2">
        <v>5051</v>
      </c>
      <c r="Y4280" s="45"/>
      <c r="AC4280" s="1" t="str">
        <f>IF(Table13[[#This Row],[TCS MP]]&gt;=Table13[[#This Row],[BMP]],IF(Table13[[#This Row],[TCS MP]]&lt;=Table13[[#This Row],[EMP]],"Good","EMP"),"BMP")</f>
        <v>EMP</v>
      </c>
    </row>
    <row r="4281" spans="1:29" ht="24" customHeight="1" x14ac:dyDescent="0.25">
      <c r="A4281" t="s">
        <v>14829</v>
      </c>
      <c r="B4281" t="s">
        <v>20686</v>
      </c>
      <c r="C4281">
        <v>7054</v>
      </c>
      <c r="D4281" t="s">
        <v>17075</v>
      </c>
      <c r="E4281" t="s">
        <v>2635</v>
      </c>
      <c r="F4281" s="9">
        <f>Table13[[#This Row],[ToMeasure]]-Table13[[#This Row],[FromMeasure]]</f>
        <v>0.11474665000000073</v>
      </c>
      <c r="G4281" s="5" t="s">
        <v>133</v>
      </c>
      <c r="H4281" s="35">
        <v>39.454764519999998</v>
      </c>
      <c r="I4281" s="56"/>
      <c r="J4281" t="s">
        <v>5251</v>
      </c>
      <c r="K4281" s="58" t="s">
        <v>203</v>
      </c>
      <c r="L4281" s="35">
        <v>39.569511169999998</v>
      </c>
      <c r="M4281" s="56"/>
      <c r="N4281" t="s">
        <v>14830</v>
      </c>
      <c r="O4281" s="2">
        <v>41575</v>
      </c>
      <c r="P4281" s="2">
        <v>0</v>
      </c>
      <c r="Q4281" s="2">
        <v>41575</v>
      </c>
      <c r="R4281" t="s">
        <v>14831</v>
      </c>
      <c r="S4281">
        <v>9</v>
      </c>
      <c r="T4281">
        <v>56</v>
      </c>
      <c r="U4281" s="2">
        <v>2312</v>
      </c>
      <c r="V4281" s="2">
        <v>8953</v>
      </c>
      <c r="W4281" s="8">
        <v>0.27095610342754056</v>
      </c>
      <c r="X4281" s="2">
        <v>65440</v>
      </c>
      <c r="Y4281" s="45"/>
      <c r="AC4281" s="1" t="str">
        <f>IF(Table13[[#This Row],[TCS MP]]&gt;=Table13[[#This Row],[BMP]],IF(Table13[[#This Row],[TCS MP]]&lt;=Table13[[#This Row],[EMP]],"Good","EMP"),"BMP")</f>
        <v>EMP</v>
      </c>
    </row>
    <row r="4282" spans="1:29" ht="24" customHeight="1" x14ac:dyDescent="0.25">
      <c r="A4282" t="s">
        <v>16710</v>
      </c>
      <c r="B4282" t="s">
        <v>19617</v>
      </c>
      <c r="C4282">
        <v>4914</v>
      </c>
      <c r="D4282" t="s">
        <v>17075</v>
      </c>
      <c r="E4282" t="s">
        <v>2635</v>
      </c>
      <c r="F4282" s="9">
        <f>Table13[[#This Row],[ToMeasure]]-Table13[[#This Row],[FromMeasure]]</f>
        <v>0.15269750000000215</v>
      </c>
      <c r="G4282" s="5" t="s">
        <v>133</v>
      </c>
      <c r="H4282" s="35">
        <v>48.52440197</v>
      </c>
      <c r="I4282" s="56"/>
      <c r="J4282" t="s">
        <v>16711</v>
      </c>
      <c r="K4282" s="58" t="s">
        <v>203</v>
      </c>
      <c r="L4282" s="35">
        <v>48.677099470000002</v>
      </c>
      <c r="M4282" s="56"/>
      <c r="N4282" t="s">
        <v>16712</v>
      </c>
      <c r="O4282" s="2">
        <v>24729</v>
      </c>
      <c r="P4282" s="2">
        <v>21856</v>
      </c>
      <c r="Q4282" s="2">
        <v>46585</v>
      </c>
      <c r="R4282" t="s">
        <v>16713</v>
      </c>
      <c r="S4282">
        <v>9</v>
      </c>
      <c r="T4282">
        <v>66</v>
      </c>
      <c r="U4282" s="2">
        <v>1489</v>
      </c>
      <c r="V4282" s="2">
        <v>5773</v>
      </c>
      <c r="W4282" s="8">
        <v>0.15588708811849308</v>
      </c>
      <c r="X4282" s="2">
        <v>73326</v>
      </c>
      <c r="Y4282" s="45"/>
      <c r="AC4282" s="1" t="str">
        <f>IF(Table13[[#This Row],[TCS MP]]&gt;=Table13[[#This Row],[BMP]],IF(Table13[[#This Row],[TCS MP]]&lt;=Table13[[#This Row],[EMP]],"Good","EMP"),"BMP")</f>
        <v>EMP</v>
      </c>
    </row>
    <row r="4283" spans="1:29" ht="24" customHeight="1" x14ac:dyDescent="0.25">
      <c r="A4283" t="s">
        <v>16714</v>
      </c>
      <c r="B4283" t="s">
        <v>20498</v>
      </c>
      <c r="C4283">
        <v>6644</v>
      </c>
      <c r="D4283" t="s">
        <v>17075</v>
      </c>
      <c r="E4283" t="s">
        <v>2635</v>
      </c>
      <c r="F4283" s="9">
        <f>Table13[[#This Row],[ToMeasure]]-Table13[[#This Row],[FromMeasure]]</f>
        <v>7.4392590000002201E-2</v>
      </c>
      <c r="G4283" s="5" t="s">
        <v>133</v>
      </c>
      <c r="H4283" s="35">
        <v>52.645870240000001</v>
      </c>
      <c r="I4283" s="56"/>
      <c r="J4283" t="s">
        <v>12463</v>
      </c>
      <c r="K4283" s="58" t="s">
        <v>203</v>
      </c>
      <c r="L4283" s="35">
        <v>52.720262830000003</v>
      </c>
      <c r="M4283" s="56"/>
      <c r="N4283" t="s">
        <v>4974</v>
      </c>
      <c r="O4283" s="2">
        <v>27352</v>
      </c>
      <c r="P4283" s="2">
        <v>0</v>
      </c>
      <c r="Q4283" s="2">
        <v>27352</v>
      </c>
      <c r="R4283" t="s">
        <v>16715</v>
      </c>
      <c r="S4283">
        <v>10</v>
      </c>
      <c r="T4283" t="s">
        <v>203</v>
      </c>
      <c r="U4283" s="2">
        <v>2515</v>
      </c>
      <c r="V4283" s="2">
        <v>408</v>
      </c>
      <c r="W4283" s="8">
        <v>0.1068660427025446</v>
      </c>
      <c r="X4283" s="2">
        <v>43053</v>
      </c>
      <c r="Y4283" s="45"/>
      <c r="AC4283" s="1" t="str">
        <f>IF(Table13[[#This Row],[TCS MP]]&gt;=Table13[[#This Row],[BMP]],IF(Table13[[#This Row],[TCS MP]]&lt;=Table13[[#This Row],[EMP]],"Good","EMP"),"BMP")</f>
        <v>EMP</v>
      </c>
    </row>
    <row r="4284" spans="1:29" ht="24" customHeight="1" x14ac:dyDescent="0.25">
      <c r="A4284" t="s">
        <v>16716</v>
      </c>
      <c r="B4284" t="s">
        <v>19551</v>
      </c>
      <c r="C4284">
        <v>4824</v>
      </c>
      <c r="D4284" t="s">
        <v>17075</v>
      </c>
      <c r="E4284" t="s">
        <v>16717</v>
      </c>
      <c r="F4284" s="9">
        <f>Table13[[#This Row],[ToMeasure]]-Table13[[#This Row],[FromMeasure]]</f>
        <v>5.7031879999996704E-2</v>
      </c>
      <c r="G4284" s="5" t="s">
        <v>643</v>
      </c>
      <c r="H4284" s="35">
        <v>36.579426470000001</v>
      </c>
      <c r="I4284" s="56"/>
      <c r="J4284" t="s">
        <v>2205</v>
      </c>
      <c r="K4284" s="58" t="s">
        <v>203</v>
      </c>
      <c r="L4284" s="35">
        <v>36.636458349999998</v>
      </c>
      <c r="M4284" s="56"/>
      <c r="N4284" t="s">
        <v>3958</v>
      </c>
      <c r="O4284" s="2">
        <v>4524</v>
      </c>
      <c r="P4284" s="2">
        <v>1614</v>
      </c>
      <c r="Q4284" s="2">
        <v>6138</v>
      </c>
      <c r="R4284" t="s">
        <v>16718</v>
      </c>
      <c r="S4284">
        <v>10</v>
      </c>
      <c r="T4284">
        <v>87</v>
      </c>
      <c r="U4284" s="2">
        <v>190</v>
      </c>
      <c r="V4284" s="2">
        <v>740</v>
      </c>
      <c r="W4284" s="8">
        <v>0.15151515151515152</v>
      </c>
      <c r="X4284" s="2">
        <v>10989</v>
      </c>
      <c r="Y4284" s="45"/>
      <c r="AC4284" s="1" t="str">
        <f>IF(Table13[[#This Row],[TCS MP]]&gt;=Table13[[#This Row],[BMP]],IF(Table13[[#This Row],[TCS MP]]&lt;=Table13[[#This Row],[EMP]],"Good","EMP"),"BMP")</f>
        <v>EMP</v>
      </c>
    </row>
    <row r="4285" spans="1:29" ht="24" customHeight="1" x14ac:dyDescent="0.25">
      <c r="A4285" t="s">
        <v>6310</v>
      </c>
      <c r="B4285" t="s">
        <v>20604</v>
      </c>
      <c r="C4285">
        <v>6874</v>
      </c>
      <c r="D4285" t="s">
        <v>17075</v>
      </c>
      <c r="E4285" t="s">
        <v>6311</v>
      </c>
      <c r="F4285" s="9">
        <f>Table13[[#This Row],[ToMeasure]]-Table13[[#This Row],[FromMeasure]]</f>
        <v>0.24571478000000013</v>
      </c>
      <c r="G4285" s="5" t="s">
        <v>1944</v>
      </c>
      <c r="H4285" s="35">
        <v>10.54968695</v>
      </c>
      <c r="I4285" s="56"/>
      <c r="J4285" t="s">
        <v>6312</v>
      </c>
      <c r="K4285" s="58" t="s">
        <v>203</v>
      </c>
      <c r="L4285" s="35">
        <v>10.79540173</v>
      </c>
      <c r="M4285" s="56"/>
      <c r="N4285" t="s">
        <v>6313</v>
      </c>
      <c r="O4285" s="2">
        <v>21403</v>
      </c>
      <c r="P4285" s="2">
        <v>16258</v>
      </c>
      <c r="Q4285" s="2">
        <v>37661</v>
      </c>
      <c r="R4285" t="s">
        <v>6314</v>
      </c>
      <c r="S4285">
        <v>8</v>
      </c>
      <c r="T4285">
        <v>52</v>
      </c>
      <c r="U4285" s="2">
        <v>1199</v>
      </c>
      <c r="V4285" s="2">
        <v>4644</v>
      </c>
      <c r="W4285" s="8">
        <v>0.15514723453970952</v>
      </c>
      <c r="X4285" s="2">
        <v>59280</v>
      </c>
      <c r="Y4285" s="45"/>
      <c r="AC4285" s="1" t="str">
        <f>IF(Table13[[#This Row],[TCS MP]]&gt;=Table13[[#This Row],[BMP]],IF(Table13[[#This Row],[TCS MP]]&lt;=Table13[[#This Row],[EMP]],"Good","EMP"),"BMP")</f>
        <v>EMP</v>
      </c>
    </row>
    <row r="4286" spans="1:29" ht="24" customHeight="1" x14ac:dyDescent="0.25">
      <c r="A4286" t="s">
        <v>10578</v>
      </c>
      <c r="B4286" t="s">
        <v>21124</v>
      </c>
      <c r="C4286">
        <v>7924</v>
      </c>
      <c r="D4286" t="s">
        <v>17075</v>
      </c>
      <c r="E4286" t="s">
        <v>6311</v>
      </c>
      <c r="F4286" s="9">
        <f>Table13[[#This Row],[ToMeasure]]-Table13[[#This Row],[FromMeasure]]</f>
        <v>0.29385381000000166</v>
      </c>
      <c r="G4286" s="5" t="s">
        <v>1944</v>
      </c>
      <c r="H4286" s="35">
        <v>16.984114259999998</v>
      </c>
      <c r="I4286" s="56"/>
      <c r="J4286" t="s">
        <v>10579</v>
      </c>
      <c r="K4286" s="58" t="s">
        <v>203</v>
      </c>
      <c r="L4286" s="35">
        <v>17.27796807</v>
      </c>
      <c r="M4286" s="56"/>
      <c r="N4286" t="s">
        <v>10580</v>
      </c>
      <c r="O4286" s="2">
        <v>4485</v>
      </c>
      <c r="P4286" s="2">
        <v>1895</v>
      </c>
      <c r="Q4286" s="2">
        <v>6380</v>
      </c>
      <c r="R4286" t="s">
        <v>10581</v>
      </c>
      <c r="S4286">
        <v>12</v>
      </c>
      <c r="T4286">
        <v>62</v>
      </c>
      <c r="U4286" s="2">
        <v>201</v>
      </c>
      <c r="V4286" s="2">
        <v>781</v>
      </c>
      <c r="W4286" s="8">
        <v>0.15391849529780563</v>
      </c>
      <c r="X4286" s="2">
        <v>10042</v>
      </c>
      <c r="Y4286" s="45"/>
      <c r="AC4286" s="1" t="str">
        <f>IF(Table13[[#This Row],[TCS MP]]&gt;=Table13[[#This Row],[BMP]],IF(Table13[[#This Row],[TCS MP]]&lt;=Table13[[#This Row],[EMP]],"Good","EMP"),"BMP")</f>
        <v>EMP</v>
      </c>
    </row>
    <row r="4287" spans="1:29" ht="24" customHeight="1" x14ac:dyDescent="0.25">
      <c r="A4287" t="s">
        <v>16719</v>
      </c>
      <c r="B4287" t="s">
        <v>21372</v>
      </c>
      <c r="C4287">
        <v>8651</v>
      </c>
      <c r="D4287" t="s">
        <v>17075</v>
      </c>
      <c r="E4287" t="s">
        <v>2612</v>
      </c>
      <c r="F4287" s="9">
        <f>Table13[[#This Row],[ToMeasure]]-Table13[[#This Row],[FromMeasure]]</f>
        <v>7.8812639999999767E-2</v>
      </c>
      <c r="G4287" s="5" t="s">
        <v>138</v>
      </c>
      <c r="H4287" s="35">
        <v>2.9674520800000002</v>
      </c>
      <c r="I4287" s="56"/>
      <c r="J4287" t="s">
        <v>5909</v>
      </c>
      <c r="K4287" s="58" t="s">
        <v>203</v>
      </c>
      <c r="L4287" s="35">
        <v>3.0462647199999999</v>
      </c>
      <c r="M4287" s="56"/>
      <c r="N4287" t="s">
        <v>9981</v>
      </c>
      <c r="O4287" s="2">
        <v>11262</v>
      </c>
      <c r="P4287" s="2">
        <v>17883</v>
      </c>
      <c r="Q4287" s="2">
        <v>29145</v>
      </c>
      <c r="R4287" t="s">
        <v>16720</v>
      </c>
      <c r="S4287">
        <v>10</v>
      </c>
      <c r="T4287">
        <v>54</v>
      </c>
      <c r="U4287" s="2">
        <v>1144</v>
      </c>
      <c r="V4287" s="2">
        <v>1527</v>
      </c>
      <c r="W4287" s="8">
        <v>9.1645222165036885E-2</v>
      </c>
      <c r="X4287" s="2">
        <v>45875</v>
      </c>
      <c r="Y4287" s="45"/>
      <c r="AC4287" s="1" t="str">
        <f>IF(Table13[[#This Row],[TCS MP]]&gt;=Table13[[#This Row],[BMP]],IF(Table13[[#This Row],[TCS MP]]&lt;=Table13[[#This Row],[EMP]],"Good","EMP"),"BMP")</f>
        <v>EMP</v>
      </c>
    </row>
    <row r="4288" spans="1:29" ht="24" customHeight="1" x14ac:dyDescent="0.25">
      <c r="A4288" t="s">
        <v>10582</v>
      </c>
      <c r="B4288" t="s">
        <v>19672</v>
      </c>
      <c r="C4288">
        <v>4974</v>
      </c>
      <c r="D4288" t="s">
        <v>17075</v>
      </c>
      <c r="E4288" t="s">
        <v>2612</v>
      </c>
      <c r="F4288" s="9">
        <f>Table13[[#This Row],[ToMeasure]]-Table13[[#This Row],[FromMeasure]]</f>
        <v>7.5734080000000148E-2</v>
      </c>
      <c r="G4288" s="5" t="s">
        <v>138</v>
      </c>
      <c r="H4288" s="35">
        <v>20.39082565</v>
      </c>
      <c r="I4288" s="56"/>
      <c r="J4288" t="s">
        <v>2205</v>
      </c>
      <c r="K4288" s="58" t="s">
        <v>203</v>
      </c>
      <c r="L4288" s="35">
        <v>20.46655973</v>
      </c>
      <c r="M4288" s="56"/>
      <c r="N4288" t="s">
        <v>10536</v>
      </c>
      <c r="O4288" s="2">
        <v>13543</v>
      </c>
      <c r="P4288" s="2">
        <v>19948</v>
      </c>
      <c r="Q4288" s="2">
        <v>33491</v>
      </c>
      <c r="R4288" t="s">
        <v>10583</v>
      </c>
      <c r="S4288">
        <v>10</v>
      </c>
      <c r="T4288">
        <v>62</v>
      </c>
      <c r="U4288" s="2">
        <v>3106</v>
      </c>
      <c r="V4288" s="2">
        <v>505</v>
      </c>
      <c r="W4288" s="8">
        <v>0.10782001134633185</v>
      </c>
      <c r="X4288" s="2">
        <v>52716</v>
      </c>
      <c r="Y4288" s="45"/>
      <c r="AC4288" s="1" t="str">
        <f>IF(Table13[[#This Row],[TCS MP]]&gt;=Table13[[#This Row],[BMP]],IF(Table13[[#This Row],[TCS MP]]&lt;=Table13[[#This Row],[EMP]],"Good","EMP"),"BMP")</f>
        <v>EMP</v>
      </c>
    </row>
    <row r="4289" spans="1:29" ht="24" customHeight="1" x14ac:dyDescent="0.25">
      <c r="A4289" t="s">
        <v>6315</v>
      </c>
      <c r="C4289">
        <v>6704</v>
      </c>
      <c r="D4289" t="s">
        <v>17075</v>
      </c>
      <c r="E4289" t="s">
        <v>2612</v>
      </c>
      <c r="F4289" s="9">
        <f>Table13[[#This Row],[ToMeasure]]-Table13[[#This Row],[FromMeasure]]</f>
        <v>0.16964121000000176</v>
      </c>
      <c r="G4289" s="5" t="s">
        <v>138</v>
      </c>
      <c r="H4289" s="35">
        <v>26.700903289999999</v>
      </c>
      <c r="I4289" s="56"/>
      <c r="J4289" t="s">
        <v>6316</v>
      </c>
      <c r="K4289" s="58" t="s">
        <v>203</v>
      </c>
      <c r="L4289" s="35">
        <v>26.870544500000001</v>
      </c>
      <c r="M4289" s="56"/>
      <c r="N4289" t="s">
        <v>6317</v>
      </c>
      <c r="O4289" s="2">
        <v>38059</v>
      </c>
      <c r="P4289" s="2">
        <v>0</v>
      </c>
      <c r="Q4289" s="2">
        <v>38059</v>
      </c>
      <c r="R4289" t="s">
        <v>6318</v>
      </c>
      <c r="S4289">
        <v>11</v>
      </c>
      <c r="T4289">
        <v>60</v>
      </c>
      <c r="U4289" s="2">
        <v>1179</v>
      </c>
      <c r="V4289" s="2">
        <v>4566</v>
      </c>
      <c r="W4289" s="8">
        <v>0.15094984103628575</v>
      </c>
      <c r="X4289" s="2">
        <v>59906</v>
      </c>
      <c r="Y4289" s="45"/>
      <c r="AC4289" s="1" t="str">
        <f>IF(Table13[[#This Row],[TCS MP]]&gt;=Table13[[#This Row],[BMP]],IF(Table13[[#This Row],[TCS MP]]&lt;=Table13[[#This Row],[EMP]],"Good","EMP"),"BMP")</f>
        <v>EMP</v>
      </c>
    </row>
    <row r="4290" spans="1:29" ht="24" customHeight="1" x14ac:dyDescent="0.25">
      <c r="A4290" t="s">
        <v>16721</v>
      </c>
      <c r="B4290" t="s">
        <v>20952</v>
      </c>
      <c r="C4290">
        <v>7504</v>
      </c>
      <c r="D4290" t="s">
        <v>17075</v>
      </c>
      <c r="E4290" t="s">
        <v>14833</v>
      </c>
      <c r="F4290" s="9">
        <f>Table13[[#This Row],[ToMeasure]]-Table13[[#This Row],[FromMeasure]]</f>
        <v>6.8471240000000044E-2</v>
      </c>
      <c r="G4290" s="5" t="s">
        <v>1789</v>
      </c>
      <c r="H4290" s="35">
        <v>4.4133661599999998</v>
      </c>
      <c r="I4290" s="56"/>
      <c r="J4290" t="s">
        <v>5275</v>
      </c>
      <c r="K4290" s="58" t="s">
        <v>203</v>
      </c>
      <c r="L4290" s="35">
        <v>4.4818373999999999</v>
      </c>
      <c r="M4290" s="56"/>
      <c r="N4290" t="s">
        <v>5195</v>
      </c>
      <c r="O4290" s="2">
        <v>16489</v>
      </c>
      <c r="P4290" s="2">
        <v>0</v>
      </c>
      <c r="Q4290" s="2">
        <v>16489</v>
      </c>
      <c r="R4290" t="s">
        <v>16722</v>
      </c>
      <c r="S4290">
        <v>16</v>
      </c>
      <c r="T4290">
        <v>63</v>
      </c>
      <c r="U4290" s="2">
        <v>1491</v>
      </c>
      <c r="V4290" s="2">
        <v>243</v>
      </c>
      <c r="W4290" s="8">
        <v>0.10516101643519922</v>
      </c>
      <c r="X4290" s="2">
        <v>30370</v>
      </c>
      <c r="Y4290" s="45"/>
      <c r="AC4290" s="1" t="str">
        <f>IF(Table13[[#This Row],[TCS MP]]&gt;=Table13[[#This Row],[BMP]],IF(Table13[[#This Row],[TCS MP]]&lt;=Table13[[#This Row],[EMP]],"Good","EMP"),"BMP")</f>
        <v>EMP</v>
      </c>
    </row>
    <row r="4291" spans="1:29" ht="24" customHeight="1" x14ac:dyDescent="0.25">
      <c r="A4291" t="s">
        <v>14832</v>
      </c>
      <c r="B4291" t="s">
        <v>21206</v>
      </c>
      <c r="C4291">
        <v>8134</v>
      </c>
      <c r="D4291" t="s">
        <v>17075</v>
      </c>
      <c r="E4291" t="s">
        <v>14833</v>
      </c>
      <c r="F4291" s="9">
        <f>Table13[[#This Row],[ToMeasure]]-Table13[[#This Row],[FromMeasure]]</f>
        <v>0.14741156999999916</v>
      </c>
      <c r="G4291" s="5" t="s">
        <v>1789</v>
      </c>
      <c r="H4291" s="35">
        <v>18.854619700000001</v>
      </c>
      <c r="I4291" s="56"/>
      <c r="J4291" t="s">
        <v>14834</v>
      </c>
      <c r="K4291" s="58" t="s">
        <v>203</v>
      </c>
      <c r="L4291" s="35">
        <v>19.00203127</v>
      </c>
      <c r="M4291" s="56"/>
      <c r="N4291" t="s">
        <v>14835</v>
      </c>
      <c r="O4291" s="2">
        <v>15471</v>
      </c>
      <c r="P4291" s="2">
        <v>8249</v>
      </c>
      <c r="Q4291" s="2">
        <v>23720</v>
      </c>
      <c r="R4291" t="s">
        <v>14836</v>
      </c>
      <c r="S4291">
        <v>12</v>
      </c>
      <c r="T4291">
        <v>72</v>
      </c>
      <c r="U4291" s="2">
        <v>731</v>
      </c>
      <c r="V4291" s="2">
        <v>2834</v>
      </c>
      <c r="W4291" s="8">
        <v>0.15029510961214165</v>
      </c>
      <c r="X4291" s="2">
        <v>43689</v>
      </c>
      <c r="Y4291" s="45"/>
      <c r="AC4291" s="1" t="str">
        <f>IF(Table13[[#This Row],[TCS MP]]&gt;=Table13[[#This Row],[BMP]],IF(Table13[[#This Row],[TCS MP]]&lt;=Table13[[#This Row],[EMP]],"Good","EMP"),"BMP")</f>
        <v>EMP</v>
      </c>
    </row>
    <row r="4292" spans="1:29" ht="24" customHeight="1" x14ac:dyDescent="0.25">
      <c r="A4292" t="s">
        <v>10584</v>
      </c>
      <c r="B4292" t="s">
        <v>21391</v>
      </c>
      <c r="C4292">
        <v>8672</v>
      </c>
      <c r="D4292" t="s">
        <v>17075</v>
      </c>
      <c r="E4292" t="s">
        <v>10585</v>
      </c>
      <c r="F4292" s="9">
        <f>Table13[[#This Row],[ToMeasure]]-Table13[[#This Row],[FromMeasure]]</f>
        <v>6.4201649999999999E-2</v>
      </c>
      <c r="G4292" s="5" t="s">
        <v>2199</v>
      </c>
      <c r="H4292" s="35">
        <v>0</v>
      </c>
      <c r="I4292" s="56"/>
      <c r="J4292" t="s">
        <v>2602</v>
      </c>
      <c r="K4292" s="58" t="s">
        <v>203</v>
      </c>
      <c r="L4292" s="35">
        <v>6.4201649999999999E-2</v>
      </c>
      <c r="M4292" s="56"/>
      <c r="N4292" t="s">
        <v>10126</v>
      </c>
      <c r="O4292" s="2">
        <v>0</v>
      </c>
      <c r="P4292" s="2">
        <v>24800</v>
      </c>
      <c r="Q4292" s="2">
        <v>24800</v>
      </c>
      <c r="R4292" t="s">
        <v>10586</v>
      </c>
      <c r="S4292">
        <v>9</v>
      </c>
      <c r="T4292">
        <v>58</v>
      </c>
      <c r="U4292" s="2" t="s">
        <v>203</v>
      </c>
      <c r="V4292" s="2" t="s">
        <v>203</v>
      </c>
      <c r="W4292" s="8" t="s">
        <v>203</v>
      </c>
      <c r="X4292" s="2">
        <v>41850</v>
      </c>
      <c r="Y4292" s="45"/>
      <c r="AC4292" s="1" t="str">
        <f>IF(Table13[[#This Row],[TCS MP]]&gt;=Table13[[#This Row],[BMP]],IF(Table13[[#This Row],[TCS MP]]&lt;=Table13[[#This Row],[EMP]],"Good","EMP"),"BMP")</f>
        <v>EMP</v>
      </c>
    </row>
    <row r="4293" spans="1:29" ht="24" customHeight="1" x14ac:dyDescent="0.25">
      <c r="A4293" t="s">
        <v>14837</v>
      </c>
      <c r="B4293" t="s">
        <v>17120</v>
      </c>
      <c r="C4293" t="s">
        <v>26011</v>
      </c>
      <c r="D4293" t="s">
        <v>17075</v>
      </c>
      <c r="E4293" t="s">
        <v>2598</v>
      </c>
      <c r="F4293" s="9">
        <f>Table13[[#This Row],[ToMeasure]]-Table13[[#This Row],[FromMeasure]]</f>
        <v>2.2842100000001864E-2</v>
      </c>
      <c r="G4293" s="5" t="s">
        <v>164</v>
      </c>
      <c r="H4293" s="35">
        <v>22.786978999999999</v>
      </c>
      <c r="I4293" s="56"/>
      <c r="J4293" t="s">
        <v>682</v>
      </c>
      <c r="K4293" s="58" t="s">
        <v>203</v>
      </c>
      <c r="L4293" s="35">
        <v>22.809821100000001</v>
      </c>
      <c r="M4293" s="56"/>
      <c r="N4293" t="s">
        <v>14838</v>
      </c>
      <c r="O4293" s="2">
        <v>21889</v>
      </c>
      <c r="P4293" s="2">
        <v>19888</v>
      </c>
      <c r="Q4293" s="2">
        <v>41777</v>
      </c>
      <c r="R4293" t="s">
        <v>14839</v>
      </c>
      <c r="S4293">
        <v>9</v>
      </c>
      <c r="T4293">
        <v>65</v>
      </c>
      <c r="U4293" s="2" t="s">
        <v>203</v>
      </c>
      <c r="V4293" s="2" t="s">
        <v>203</v>
      </c>
      <c r="W4293" s="8" t="s">
        <v>203</v>
      </c>
      <c r="X4293" s="2">
        <v>65758</v>
      </c>
      <c r="Y4293" s="45"/>
      <c r="AC4293" s="1" t="str">
        <f>IF(Table13[[#This Row],[TCS MP]]&gt;=Table13[[#This Row],[BMP]],IF(Table13[[#This Row],[TCS MP]]&lt;=Table13[[#This Row],[EMP]],"Good","EMP"),"BMP")</f>
        <v>EMP</v>
      </c>
    </row>
    <row r="4294" spans="1:29" ht="24" customHeight="1" x14ac:dyDescent="0.25">
      <c r="A4294" t="s">
        <v>14840</v>
      </c>
      <c r="B4294" t="s">
        <v>17120</v>
      </c>
      <c r="C4294">
        <v>35473</v>
      </c>
      <c r="D4294" t="s">
        <v>17075</v>
      </c>
      <c r="E4294" t="s">
        <v>2598</v>
      </c>
      <c r="F4294" s="9">
        <f>Table13[[#This Row],[ToMeasure]]-Table13[[#This Row],[FromMeasure]]</f>
        <v>5.9507700000001051E-2</v>
      </c>
      <c r="G4294" s="5" t="s">
        <v>164</v>
      </c>
      <c r="H4294" s="35">
        <v>22.809821100000001</v>
      </c>
      <c r="I4294" s="56"/>
      <c r="J4294" t="s">
        <v>14838</v>
      </c>
      <c r="K4294" s="58" t="s">
        <v>203</v>
      </c>
      <c r="L4294" s="35">
        <v>22.869328800000002</v>
      </c>
      <c r="M4294" s="56"/>
      <c r="N4294" t="s">
        <v>2205</v>
      </c>
      <c r="O4294" s="2">
        <v>21812</v>
      </c>
      <c r="P4294" s="2">
        <v>19965</v>
      </c>
      <c r="Q4294" s="2">
        <v>41777</v>
      </c>
      <c r="R4294" t="s">
        <v>14839</v>
      </c>
      <c r="S4294">
        <v>9</v>
      </c>
      <c r="T4294">
        <v>65</v>
      </c>
      <c r="U4294" s="2" t="s">
        <v>203</v>
      </c>
      <c r="V4294" s="2" t="s">
        <v>203</v>
      </c>
      <c r="W4294" s="8" t="s">
        <v>203</v>
      </c>
      <c r="X4294" s="2">
        <v>65758</v>
      </c>
      <c r="Y4294" s="45"/>
      <c r="AC4294" s="1" t="str">
        <f>IF(Table13[[#This Row],[TCS MP]]&gt;=Table13[[#This Row],[BMP]],IF(Table13[[#This Row],[TCS MP]]&lt;=Table13[[#This Row],[EMP]],"Good","EMP"),"BMP")</f>
        <v>EMP</v>
      </c>
    </row>
    <row r="4295" spans="1:29" ht="24" customHeight="1" x14ac:dyDescent="0.25">
      <c r="A4295" t="s">
        <v>6319</v>
      </c>
      <c r="B4295" t="s">
        <v>19730</v>
      </c>
      <c r="C4295">
        <v>5054</v>
      </c>
      <c r="D4295" t="s">
        <v>17075</v>
      </c>
      <c r="E4295" t="s">
        <v>2598</v>
      </c>
      <c r="F4295" s="9">
        <f>Table13[[#This Row],[ToMeasure]]-Table13[[#This Row],[FromMeasure]]</f>
        <v>0.32462089999999932</v>
      </c>
      <c r="G4295" s="5" t="s">
        <v>164</v>
      </c>
      <c r="H4295" s="35">
        <v>22.869328800000002</v>
      </c>
      <c r="I4295" s="56"/>
      <c r="J4295" t="s">
        <v>2205</v>
      </c>
      <c r="K4295" s="58" t="s">
        <v>203</v>
      </c>
      <c r="L4295" s="35">
        <v>23.193949700000001</v>
      </c>
      <c r="M4295" s="56"/>
      <c r="N4295" t="s">
        <v>3958</v>
      </c>
      <c r="O4295" s="2">
        <v>11561</v>
      </c>
      <c r="P4295" s="2">
        <v>20336</v>
      </c>
      <c r="Q4295" s="2">
        <v>31897</v>
      </c>
      <c r="R4295" t="s">
        <v>6320</v>
      </c>
      <c r="S4295">
        <v>10</v>
      </c>
      <c r="T4295">
        <v>75</v>
      </c>
      <c r="U4295" s="2" t="s">
        <v>203</v>
      </c>
      <c r="V4295" s="2" t="s">
        <v>203</v>
      </c>
      <c r="W4295" s="8" t="s">
        <v>203</v>
      </c>
      <c r="X4295" s="2">
        <v>40490</v>
      </c>
      <c r="Y4295" s="45"/>
      <c r="AC4295" s="1" t="str">
        <f>IF(Table13[[#This Row],[TCS MP]]&gt;=Table13[[#This Row],[BMP]],IF(Table13[[#This Row],[TCS MP]]&lt;=Table13[[#This Row],[EMP]],"Good","EMP"),"BMP")</f>
        <v>EMP</v>
      </c>
    </row>
    <row r="4296" spans="1:29" ht="24" customHeight="1" x14ac:dyDescent="0.25">
      <c r="A4296" t="s">
        <v>16723</v>
      </c>
      <c r="B4296" t="s">
        <v>17120</v>
      </c>
      <c r="C4296">
        <v>35473</v>
      </c>
      <c r="D4296" t="s">
        <v>17075</v>
      </c>
      <c r="E4296" t="s">
        <v>2598</v>
      </c>
      <c r="F4296" s="9">
        <f>Table13[[#This Row],[ToMeasure]]-Table13[[#This Row],[FromMeasure]]</f>
        <v>0.17348949999999874</v>
      </c>
      <c r="G4296" s="5" t="s">
        <v>164</v>
      </c>
      <c r="H4296" s="35">
        <v>23.193949700000001</v>
      </c>
      <c r="I4296" s="56"/>
      <c r="J4296" t="s">
        <v>3958</v>
      </c>
      <c r="K4296" s="58" t="s">
        <v>203</v>
      </c>
      <c r="L4296" s="35">
        <v>23.3674392</v>
      </c>
      <c r="M4296" s="56"/>
      <c r="N4296" t="s">
        <v>16724</v>
      </c>
      <c r="O4296" s="2">
        <v>21812</v>
      </c>
      <c r="P4296" s="2">
        <v>19965</v>
      </c>
      <c r="Q4296" s="2">
        <v>41777</v>
      </c>
      <c r="R4296" t="s">
        <v>14839</v>
      </c>
      <c r="S4296">
        <v>9</v>
      </c>
      <c r="T4296">
        <v>65</v>
      </c>
      <c r="U4296" s="2" t="s">
        <v>203</v>
      </c>
      <c r="V4296" s="2" t="s">
        <v>203</v>
      </c>
      <c r="W4296" s="8" t="s">
        <v>203</v>
      </c>
      <c r="X4296" s="2">
        <v>76947</v>
      </c>
      <c r="Y4296" s="45"/>
      <c r="AC4296" s="1" t="str">
        <f>IF(Table13[[#This Row],[TCS MP]]&gt;=Table13[[#This Row],[BMP]],IF(Table13[[#This Row],[TCS MP]]&lt;=Table13[[#This Row],[EMP]],"Good","EMP"),"BMP")</f>
        <v>EMP</v>
      </c>
    </row>
    <row r="4297" spans="1:29" ht="24" customHeight="1" x14ac:dyDescent="0.25">
      <c r="A4297" t="s">
        <v>16725</v>
      </c>
      <c r="B4297" t="s">
        <v>21219</v>
      </c>
      <c r="C4297">
        <v>8184</v>
      </c>
      <c r="D4297" t="s">
        <v>17075</v>
      </c>
      <c r="E4297" t="s">
        <v>3048</v>
      </c>
      <c r="F4297" s="9">
        <f>Table13[[#This Row],[ToMeasure]]-Table13[[#This Row],[FromMeasure]]</f>
        <v>0.19789349000000023</v>
      </c>
      <c r="G4297" s="5" t="s">
        <v>197</v>
      </c>
      <c r="H4297" s="35">
        <v>8.6150757799999997</v>
      </c>
      <c r="I4297" s="56"/>
      <c r="J4297" t="s">
        <v>16726</v>
      </c>
      <c r="K4297" s="58" t="s">
        <v>203</v>
      </c>
      <c r="L4297" s="35">
        <v>8.81296927</v>
      </c>
      <c r="M4297" s="56"/>
      <c r="N4297" t="s">
        <v>16727</v>
      </c>
      <c r="O4297" s="2">
        <v>318</v>
      </c>
      <c r="P4297" s="2">
        <v>1727</v>
      </c>
      <c r="Q4297" s="2">
        <v>2045</v>
      </c>
      <c r="R4297" t="s">
        <v>16728</v>
      </c>
      <c r="S4297">
        <v>14</v>
      </c>
      <c r="T4297">
        <v>94</v>
      </c>
      <c r="U4297" s="2">
        <v>192</v>
      </c>
      <c r="V4297" s="2">
        <v>31</v>
      </c>
      <c r="W4297" s="8">
        <v>0.10904645476772616</v>
      </c>
      <c r="X4297" s="2">
        <v>3219</v>
      </c>
      <c r="Y4297" s="45"/>
      <c r="AC4297" s="1" t="str">
        <f>IF(Table13[[#This Row],[TCS MP]]&gt;=Table13[[#This Row],[BMP]],IF(Table13[[#This Row],[TCS MP]]&lt;=Table13[[#This Row],[EMP]],"Good","EMP"),"BMP")</f>
        <v>EMP</v>
      </c>
    </row>
    <row r="4298" spans="1:29" ht="24" customHeight="1" x14ac:dyDescent="0.25">
      <c r="A4298" t="s">
        <v>6321</v>
      </c>
      <c r="C4298">
        <v>34388</v>
      </c>
      <c r="D4298" t="s">
        <v>17075</v>
      </c>
      <c r="E4298" t="s">
        <v>6322</v>
      </c>
      <c r="F4298" s="9">
        <f>Table13[[#This Row],[ToMeasure]]-Table13[[#This Row],[FromMeasure]]</f>
        <v>4.1705529999999769E-2</v>
      </c>
      <c r="G4298" s="5" t="s">
        <v>203</v>
      </c>
      <c r="H4298" s="35">
        <v>15.2903108</v>
      </c>
      <c r="I4298" s="56"/>
      <c r="J4298" t="s">
        <v>203</v>
      </c>
      <c r="K4298" s="58" t="s">
        <v>203</v>
      </c>
      <c r="L4298" s="35">
        <v>15.33201633</v>
      </c>
      <c r="M4298" s="56"/>
      <c r="N4298" t="s">
        <v>203</v>
      </c>
      <c r="O4298" s="2">
        <v>9664</v>
      </c>
      <c r="P4298" s="2">
        <v>9333</v>
      </c>
      <c r="Q4298" s="2">
        <v>18997</v>
      </c>
      <c r="R4298" t="s">
        <v>17055</v>
      </c>
      <c r="S4298">
        <v>10</v>
      </c>
      <c r="T4298">
        <v>70</v>
      </c>
      <c r="U4298" s="2" t="s">
        <v>203</v>
      </c>
      <c r="V4298" s="2" t="s">
        <v>203</v>
      </c>
      <c r="W4298" s="8" t="s">
        <v>203</v>
      </c>
      <c r="X4298" s="2">
        <v>31465</v>
      </c>
      <c r="Y4298" s="45"/>
      <c r="AC4298" s="1" t="str">
        <f>IF(Table13[[#This Row],[TCS MP]]&gt;=Table13[[#This Row],[BMP]],IF(Table13[[#This Row],[TCS MP]]&lt;=Table13[[#This Row],[EMP]],"Good","EMP"),"BMP")</f>
        <v>EMP</v>
      </c>
    </row>
    <row r="4299" spans="1:29" ht="24" customHeight="1" x14ac:dyDescent="0.25">
      <c r="A4299" t="s">
        <v>14841</v>
      </c>
      <c r="B4299" t="s">
        <v>20836</v>
      </c>
      <c r="C4299">
        <v>7304</v>
      </c>
      <c r="D4299" t="s">
        <v>17075</v>
      </c>
      <c r="E4299" t="s">
        <v>6322</v>
      </c>
      <c r="F4299" s="9">
        <f>Table13[[#This Row],[ToMeasure]]-Table13[[#This Row],[FromMeasure]]</f>
        <v>8.0766099999999952E-2</v>
      </c>
      <c r="G4299" s="5" t="s">
        <v>1756</v>
      </c>
      <c r="H4299" s="35">
        <v>15.33201633</v>
      </c>
      <c r="I4299" s="56"/>
      <c r="J4299" t="s">
        <v>5339</v>
      </c>
      <c r="K4299" s="58" t="s">
        <v>203</v>
      </c>
      <c r="L4299" s="35">
        <v>15.41278243</v>
      </c>
      <c r="M4299" s="56"/>
      <c r="N4299" t="s">
        <v>6324</v>
      </c>
      <c r="O4299" s="2">
        <v>8588</v>
      </c>
      <c r="P4299" s="2">
        <v>9537</v>
      </c>
      <c r="Q4299" s="2">
        <v>18125</v>
      </c>
      <c r="R4299" t="s">
        <v>17070</v>
      </c>
      <c r="S4299">
        <v>12</v>
      </c>
      <c r="T4299">
        <v>61</v>
      </c>
      <c r="U4299" s="2" t="s">
        <v>203</v>
      </c>
      <c r="V4299" s="2" t="s">
        <v>203</v>
      </c>
      <c r="W4299" s="8" t="s">
        <v>203</v>
      </c>
      <c r="X4299" s="2">
        <v>33384</v>
      </c>
      <c r="Y4299" s="45"/>
      <c r="AC4299" s="1" t="str">
        <f>IF(Table13[[#This Row],[TCS MP]]&gt;=Table13[[#This Row],[BMP]],IF(Table13[[#This Row],[TCS MP]]&lt;=Table13[[#This Row],[EMP]],"Good","EMP"),"BMP")</f>
        <v>EMP</v>
      </c>
    </row>
    <row r="4300" spans="1:29" ht="24" customHeight="1" x14ac:dyDescent="0.25">
      <c r="A4300" t="s">
        <v>6323</v>
      </c>
      <c r="C4300">
        <v>32831</v>
      </c>
      <c r="D4300" t="s">
        <v>17075</v>
      </c>
      <c r="E4300" t="s">
        <v>6322</v>
      </c>
      <c r="F4300" s="9">
        <f>Table13[[#This Row],[ToMeasure]]-Table13[[#This Row],[FromMeasure]]</f>
        <v>4.1526069999999748E-2</v>
      </c>
      <c r="G4300" s="5" t="s">
        <v>1756</v>
      </c>
      <c r="H4300" s="35">
        <v>15.41278243</v>
      </c>
      <c r="I4300" s="56"/>
      <c r="J4300" t="s">
        <v>6324</v>
      </c>
      <c r="K4300" s="58" t="s">
        <v>203</v>
      </c>
      <c r="L4300" s="35">
        <v>15.4543085</v>
      </c>
      <c r="M4300" s="56"/>
      <c r="N4300" t="s">
        <v>203</v>
      </c>
      <c r="O4300" s="2">
        <v>13186</v>
      </c>
      <c r="P4300" s="2">
        <v>12026</v>
      </c>
      <c r="Q4300" s="2">
        <v>25212</v>
      </c>
      <c r="R4300" t="s">
        <v>17054</v>
      </c>
      <c r="S4300">
        <v>10</v>
      </c>
      <c r="T4300">
        <v>65</v>
      </c>
      <c r="U4300" s="2" t="s">
        <v>203</v>
      </c>
      <c r="V4300" s="2" t="s">
        <v>203</v>
      </c>
      <c r="W4300" s="8" t="s">
        <v>203</v>
      </c>
      <c r="X4300" s="2">
        <v>41759</v>
      </c>
      <c r="Y4300" s="45"/>
      <c r="AC4300" s="1" t="str">
        <f>IF(Table13[[#This Row],[TCS MP]]&gt;=Table13[[#This Row],[BMP]],IF(Table13[[#This Row],[TCS MP]]&lt;=Table13[[#This Row],[EMP]],"Good","EMP"),"BMP")</f>
        <v>EMP</v>
      </c>
    </row>
    <row r="4301" spans="1:29" ht="24" customHeight="1" x14ac:dyDescent="0.25">
      <c r="A4301" t="s">
        <v>6325</v>
      </c>
      <c r="B4301" t="s">
        <v>20486</v>
      </c>
      <c r="C4301">
        <v>6614</v>
      </c>
      <c r="D4301" t="s">
        <v>17075</v>
      </c>
      <c r="E4301" t="s">
        <v>6326</v>
      </c>
      <c r="F4301" s="9">
        <f>Table13[[#This Row],[ToMeasure]]-Table13[[#This Row],[FromMeasure]]</f>
        <v>6.6156700000000512E-2</v>
      </c>
      <c r="G4301" s="5" t="s">
        <v>934</v>
      </c>
      <c r="H4301" s="35">
        <v>62.455672079999999</v>
      </c>
      <c r="I4301" s="56"/>
      <c r="J4301" t="s">
        <v>6327</v>
      </c>
      <c r="K4301" s="58" t="s">
        <v>203</v>
      </c>
      <c r="L4301" s="35">
        <v>62.52182878</v>
      </c>
      <c r="M4301" s="56"/>
      <c r="N4301" t="s">
        <v>6328</v>
      </c>
      <c r="O4301" s="2">
        <v>6090</v>
      </c>
      <c r="P4301" s="2">
        <v>24645</v>
      </c>
      <c r="Q4301" s="2">
        <v>30735</v>
      </c>
      <c r="R4301" t="s">
        <v>6329</v>
      </c>
      <c r="S4301">
        <v>9</v>
      </c>
      <c r="T4301">
        <v>76</v>
      </c>
      <c r="U4301" s="2">
        <v>948</v>
      </c>
      <c r="V4301" s="2">
        <v>3677</v>
      </c>
      <c r="W4301" s="8">
        <v>0.15047990889864976</v>
      </c>
      <c r="X4301" s="2">
        <v>56610</v>
      </c>
      <c r="Y4301" s="45"/>
      <c r="AC4301" s="1" t="str">
        <f>IF(Table13[[#This Row],[TCS MP]]&gt;=Table13[[#This Row],[BMP]],IF(Table13[[#This Row],[TCS MP]]&lt;=Table13[[#This Row],[EMP]],"Good","EMP"),"BMP")</f>
        <v>EMP</v>
      </c>
    </row>
    <row r="4302" spans="1:29" ht="24" customHeight="1" x14ac:dyDescent="0.25">
      <c r="A4302" t="s">
        <v>14842</v>
      </c>
      <c r="B4302" t="s">
        <v>21240</v>
      </c>
      <c r="C4302">
        <v>8274</v>
      </c>
      <c r="D4302" t="s">
        <v>17075</v>
      </c>
      <c r="E4302" t="s">
        <v>6331</v>
      </c>
      <c r="F4302" s="9">
        <f>Table13[[#This Row],[ToMeasure]]-Table13[[#This Row],[FromMeasure]]</f>
        <v>0.11359489999999894</v>
      </c>
      <c r="G4302" s="5" t="s">
        <v>1946</v>
      </c>
      <c r="H4302" s="35">
        <v>8.3328044000000006</v>
      </c>
      <c r="I4302" s="56"/>
      <c r="J4302" t="s">
        <v>9825</v>
      </c>
      <c r="K4302" s="58" t="s">
        <v>203</v>
      </c>
      <c r="L4302" s="35">
        <v>8.4463992999999995</v>
      </c>
      <c r="M4302" s="56"/>
      <c r="N4302" t="s">
        <v>14843</v>
      </c>
      <c r="O4302" s="2">
        <v>17733</v>
      </c>
      <c r="P4302" s="2">
        <v>13935</v>
      </c>
      <c r="Q4302" s="2">
        <v>31668</v>
      </c>
      <c r="R4302" t="s">
        <v>14844</v>
      </c>
      <c r="S4302">
        <v>9</v>
      </c>
      <c r="T4302">
        <v>52</v>
      </c>
      <c r="U4302" s="2">
        <v>1009</v>
      </c>
      <c r="V4302" s="2">
        <v>3907</v>
      </c>
      <c r="W4302" s="8">
        <v>0.15523556902867247</v>
      </c>
      <c r="X4302" s="2">
        <v>49847</v>
      </c>
      <c r="Y4302" s="45"/>
      <c r="AC4302" s="1" t="str">
        <f>IF(Table13[[#This Row],[TCS MP]]&gt;=Table13[[#This Row],[BMP]],IF(Table13[[#This Row],[TCS MP]]&lt;=Table13[[#This Row],[EMP]],"Good","EMP"),"BMP")</f>
        <v>EMP</v>
      </c>
    </row>
    <row r="4303" spans="1:29" ht="24" customHeight="1" x14ac:dyDescent="0.25">
      <c r="A4303" t="s">
        <v>10587</v>
      </c>
      <c r="B4303" t="s">
        <v>20609</v>
      </c>
      <c r="C4303">
        <v>6884</v>
      </c>
      <c r="D4303" t="s">
        <v>17075</v>
      </c>
      <c r="E4303" t="s">
        <v>6331</v>
      </c>
      <c r="F4303" s="9">
        <f>Table13[[#This Row],[ToMeasure]]-Table13[[#This Row],[FromMeasure]]</f>
        <v>7.8238499999999433E-2</v>
      </c>
      <c r="G4303" s="5" t="s">
        <v>1946</v>
      </c>
      <c r="H4303" s="35">
        <v>12.4358331</v>
      </c>
      <c r="I4303" s="56"/>
      <c r="J4303" t="s">
        <v>10588</v>
      </c>
      <c r="K4303" s="58" t="s">
        <v>203</v>
      </c>
      <c r="L4303" s="35">
        <v>12.514071599999999</v>
      </c>
      <c r="M4303" s="56"/>
      <c r="N4303" t="s">
        <v>10589</v>
      </c>
      <c r="O4303" s="2">
        <v>26450</v>
      </c>
      <c r="P4303" s="2">
        <v>15505</v>
      </c>
      <c r="Q4303" s="2">
        <v>41955</v>
      </c>
      <c r="R4303" t="s">
        <v>10590</v>
      </c>
      <c r="S4303">
        <v>8</v>
      </c>
      <c r="T4303">
        <v>60</v>
      </c>
      <c r="U4303" s="2">
        <v>1336</v>
      </c>
      <c r="V4303" s="2">
        <v>5173</v>
      </c>
      <c r="W4303" s="8">
        <v>0.15514241449171731</v>
      </c>
      <c r="X4303" s="2">
        <v>66039</v>
      </c>
      <c r="Y4303" s="45"/>
      <c r="AC4303" s="1" t="str">
        <f>IF(Table13[[#This Row],[TCS MP]]&gt;=Table13[[#This Row],[BMP]],IF(Table13[[#This Row],[TCS MP]]&lt;=Table13[[#This Row],[EMP]],"Good","EMP"),"BMP")</f>
        <v>EMP</v>
      </c>
    </row>
    <row r="4304" spans="1:29" ht="24" customHeight="1" x14ac:dyDescent="0.25">
      <c r="A4304" t="s">
        <v>6330</v>
      </c>
      <c r="B4304" t="s">
        <v>21131</v>
      </c>
      <c r="C4304">
        <v>7944</v>
      </c>
      <c r="D4304" t="s">
        <v>17075</v>
      </c>
      <c r="E4304" t="s">
        <v>6331</v>
      </c>
      <c r="F4304" s="9">
        <f>Table13[[#This Row],[ToMeasure]]-Table13[[#This Row],[FromMeasure]]</f>
        <v>0.15828919999999869</v>
      </c>
      <c r="G4304" s="5" t="s">
        <v>1946</v>
      </c>
      <c r="H4304" s="35">
        <v>18.935969400000001</v>
      </c>
      <c r="I4304" s="56"/>
      <c r="J4304" t="s">
        <v>6332</v>
      </c>
      <c r="K4304" s="58" t="s">
        <v>203</v>
      </c>
      <c r="L4304" s="35">
        <v>19.0942586</v>
      </c>
      <c r="M4304" s="56"/>
      <c r="N4304" t="s">
        <v>6333</v>
      </c>
      <c r="O4304" s="2">
        <v>5317</v>
      </c>
      <c r="P4304" s="2">
        <v>1851</v>
      </c>
      <c r="Q4304" s="2">
        <v>7168</v>
      </c>
      <c r="R4304" t="s">
        <v>6334</v>
      </c>
      <c r="S4304">
        <v>13</v>
      </c>
      <c r="T4304">
        <v>74</v>
      </c>
      <c r="U4304" s="2">
        <v>226</v>
      </c>
      <c r="V4304" s="2">
        <v>875</v>
      </c>
      <c r="W4304" s="8">
        <v>0.15359933035714285</v>
      </c>
      <c r="X4304" s="2">
        <v>11283</v>
      </c>
      <c r="Y4304" s="45"/>
      <c r="AC4304" s="1" t="str">
        <f>IF(Table13[[#This Row],[TCS MP]]&gt;=Table13[[#This Row],[BMP]],IF(Table13[[#This Row],[TCS MP]]&lt;=Table13[[#This Row],[EMP]],"Good","EMP"),"BMP")</f>
        <v>EMP</v>
      </c>
    </row>
    <row r="4305" spans="1:29" ht="24" customHeight="1" x14ac:dyDescent="0.25">
      <c r="A4305" t="s">
        <v>16736</v>
      </c>
      <c r="B4305" t="s">
        <v>20881</v>
      </c>
      <c r="C4305">
        <v>7374</v>
      </c>
      <c r="D4305" t="s">
        <v>17075</v>
      </c>
      <c r="E4305" t="s">
        <v>16737</v>
      </c>
      <c r="F4305" s="9">
        <f>Table13[[#This Row],[ToMeasure]]-Table13[[#This Row],[FromMeasure]]</f>
        <v>0.15340810000000005</v>
      </c>
      <c r="G4305" s="5" t="s">
        <v>1770</v>
      </c>
      <c r="H4305" s="35">
        <v>5.9867622999999996</v>
      </c>
      <c r="I4305" s="56"/>
      <c r="J4305" t="s">
        <v>5410</v>
      </c>
      <c r="K4305" s="58" t="s">
        <v>203</v>
      </c>
      <c r="L4305" s="35">
        <v>6.1401703999999997</v>
      </c>
      <c r="M4305" s="56"/>
      <c r="N4305" t="s">
        <v>5410</v>
      </c>
      <c r="O4305" s="2">
        <v>7302</v>
      </c>
      <c r="P4305" s="2">
        <v>11025</v>
      </c>
      <c r="Q4305" s="2">
        <v>18327</v>
      </c>
      <c r="R4305" t="s">
        <v>16738</v>
      </c>
      <c r="S4305">
        <v>8</v>
      </c>
      <c r="T4305">
        <v>54</v>
      </c>
      <c r="U4305" s="2">
        <v>578</v>
      </c>
      <c r="V4305" s="2">
        <v>2239</v>
      </c>
      <c r="W4305" s="8">
        <v>0.15370764445899493</v>
      </c>
      <c r="X4305" s="2">
        <v>33756</v>
      </c>
      <c r="Y4305" s="45"/>
      <c r="AC4305" s="1" t="str">
        <f>IF(Table13[[#This Row],[TCS MP]]&gt;=Table13[[#This Row],[BMP]],IF(Table13[[#This Row],[TCS MP]]&lt;=Table13[[#This Row],[EMP]],"Good","EMP"),"BMP")</f>
        <v>EMP</v>
      </c>
    </row>
    <row r="4306" spans="1:29" ht="24" customHeight="1" x14ac:dyDescent="0.25">
      <c r="A4306" t="s">
        <v>14856</v>
      </c>
      <c r="B4306" t="s">
        <v>21331</v>
      </c>
      <c r="C4306">
        <v>8607</v>
      </c>
      <c r="D4306" t="s">
        <v>17075</v>
      </c>
      <c r="E4306" t="s">
        <v>10613</v>
      </c>
      <c r="F4306" s="9">
        <f>Table13[[#This Row],[ToMeasure]]-Table13[[#This Row],[FromMeasure]]</f>
        <v>0.10200367000000199</v>
      </c>
      <c r="G4306" s="5" t="s">
        <v>130</v>
      </c>
      <c r="H4306" s="35">
        <v>43.708756950000001</v>
      </c>
      <c r="I4306" s="56"/>
      <c r="J4306" t="s">
        <v>14857</v>
      </c>
      <c r="K4306" s="58" t="s">
        <v>203</v>
      </c>
      <c r="L4306" s="35">
        <v>43.810760620000003</v>
      </c>
      <c r="M4306" s="56"/>
      <c r="N4306" t="s">
        <v>13289</v>
      </c>
      <c r="O4306" s="2">
        <v>2926</v>
      </c>
      <c r="P4306" s="2">
        <v>4331</v>
      </c>
      <c r="Q4306" s="2">
        <v>7257</v>
      </c>
      <c r="R4306" t="s">
        <v>14858</v>
      </c>
      <c r="S4306">
        <v>12</v>
      </c>
      <c r="T4306">
        <v>57</v>
      </c>
      <c r="U4306" s="2">
        <v>222</v>
      </c>
      <c r="V4306" s="2">
        <v>861</v>
      </c>
      <c r="W4306" s="8">
        <v>0.14923522116577098</v>
      </c>
      <c r="X4306" s="2">
        <v>11423</v>
      </c>
      <c r="Y4306" s="45"/>
      <c r="AC4306" s="1" t="str">
        <f>IF(Table13[[#This Row],[TCS MP]]&gt;=Table13[[#This Row],[BMP]],IF(Table13[[#This Row],[TCS MP]]&lt;=Table13[[#This Row],[EMP]],"Good","EMP"),"BMP")</f>
        <v>EMP</v>
      </c>
    </row>
    <row r="4307" spans="1:29" ht="24" customHeight="1" x14ac:dyDescent="0.25">
      <c r="A4307" t="s">
        <v>14859</v>
      </c>
      <c r="B4307" t="s">
        <v>20676</v>
      </c>
      <c r="C4307">
        <v>7034</v>
      </c>
      <c r="D4307" t="s">
        <v>17075</v>
      </c>
      <c r="E4307" t="s">
        <v>10613</v>
      </c>
      <c r="F4307" s="9">
        <f>Table13[[#This Row],[ToMeasure]]-Table13[[#This Row],[FromMeasure]]</f>
        <v>0.15451798999999511</v>
      </c>
      <c r="G4307" s="5" t="s">
        <v>130</v>
      </c>
      <c r="H4307" s="35">
        <v>53.042141970000003</v>
      </c>
      <c r="I4307" s="56"/>
      <c r="J4307" t="s">
        <v>10615</v>
      </c>
      <c r="K4307" s="58" t="s">
        <v>203</v>
      </c>
      <c r="L4307" s="35">
        <v>53.196659959999998</v>
      </c>
      <c r="M4307" s="56"/>
      <c r="N4307" t="s">
        <v>10615</v>
      </c>
      <c r="O4307" s="2">
        <v>15919</v>
      </c>
      <c r="P4307" s="2">
        <v>15181</v>
      </c>
      <c r="Q4307" s="2">
        <v>31100</v>
      </c>
      <c r="R4307" t="s">
        <v>14860</v>
      </c>
      <c r="S4307">
        <v>9</v>
      </c>
      <c r="T4307">
        <v>53</v>
      </c>
      <c r="U4307" s="2">
        <v>964</v>
      </c>
      <c r="V4307" s="2">
        <v>3732</v>
      </c>
      <c r="W4307" s="8">
        <v>0.15099678456591639</v>
      </c>
      <c r="X4307" s="2">
        <v>48952</v>
      </c>
      <c r="Y4307" s="45"/>
      <c r="AC4307" s="1" t="str">
        <f>IF(Table13[[#This Row],[TCS MP]]&gt;=Table13[[#This Row],[BMP]],IF(Table13[[#This Row],[TCS MP]]&lt;=Table13[[#This Row],[EMP]],"Good","EMP"),"BMP")</f>
        <v>EMP</v>
      </c>
    </row>
    <row r="4308" spans="1:29" ht="24" customHeight="1" x14ac:dyDescent="0.25">
      <c r="A4308" t="s">
        <v>14861</v>
      </c>
      <c r="B4308" t="s">
        <v>19590</v>
      </c>
      <c r="C4308">
        <v>4884</v>
      </c>
      <c r="D4308" t="s">
        <v>17075</v>
      </c>
      <c r="E4308" t="s">
        <v>10613</v>
      </c>
      <c r="F4308" s="9">
        <f>Table13[[#This Row],[ToMeasure]]-Table13[[#This Row],[FromMeasure]]</f>
        <v>4.8655880000005425E-2</v>
      </c>
      <c r="G4308" s="5" t="s">
        <v>130</v>
      </c>
      <c r="H4308" s="35">
        <v>61.815256079999997</v>
      </c>
      <c r="I4308" s="56"/>
      <c r="J4308" t="s">
        <v>2205</v>
      </c>
      <c r="K4308" s="58" t="s">
        <v>203</v>
      </c>
      <c r="L4308" s="35">
        <v>61.863911960000003</v>
      </c>
      <c r="M4308" s="56"/>
      <c r="N4308" t="s">
        <v>3958</v>
      </c>
      <c r="O4308" s="2">
        <v>28813</v>
      </c>
      <c r="P4308" s="2">
        <v>27655</v>
      </c>
      <c r="Q4308" s="2">
        <v>56468</v>
      </c>
      <c r="R4308" t="s">
        <v>14862</v>
      </c>
      <c r="S4308">
        <v>9</v>
      </c>
      <c r="T4308">
        <v>61</v>
      </c>
      <c r="U4308" s="2">
        <v>5237</v>
      </c>
      <c r="V4308" s="2">
        <v>853</v>
      </c>
      <c r="W4308" s="8">
        <v>0.10784869306509881</v>
      </c>
      <c r="X4308" s="2">
        <v>88883</v>
      </c>
      <c r="Y4308" s="45"/>
      <c r="AC4308" s="1" t="str">
        <f>IF(Table13[[#This Row],[TCS MP]]&gt;=Table13[[#This Row],[BMP]],IF(Table13[[#This Row],[TCS MP]]&lt;=Table13[[#This Row],[EMP]],"Good","EMP"),"BMP")</f>
        <v>EMP</v>
      </c>
    </row>
    <row r="4309" spans="1:29" ht="24" customHeight="1" x14ac:dyDescent="0.25">
      <c r="A4309" t="s">
        <v>14863</v>
      </c>
      <c r="B4309" t="s">
        <v>20483</v>
      </c>
      <c r="C4309">
        <v>6604</v>
      </c>
      <c r="D4309" t="s">
        <v>17075</v>
      </c>
      <c r="E4309" t="s">
        <v>10613</v>
      </c>
      <c r="F4309" s="9">
        <f>Table13[[#This Row],[ToMeasure]]-Table13[[#This Row],[FromMeasure]]</f>
        <v>0.10162539000000947</v>
      </c>
      <c r="G4309" s="5" t="s">
        <v>130</v>
      </c>
      <c r="H4309" s="35">
        <v>65.768915359999994</v>
      </c>
      <c r="I4309" s="56"/>
      <c r="J4309" t="s">
        <v>14864</v>
      </c>
      <c r="K4309" s="58" t="s">
        <v>203</v>
      </c>
      <c r="L4309" s="35">
        <v>65.870540750000004</v>
      </c>
      <c r="M4309" s="56"/>
      <c r="N4309" t="s">
        <v>8854</v>
      </c>
      <c r="O4309" s="2">
        <v>26258</v>
      </c>
      <c r="P4309" s="2">
        <v>0</v>
      </c>
      <c r="Q4309" s="2">
        <v>26258</v>
      </c>
      <c r="R4309" t="s">
        <v>14865</v>
      </c>
      <c r="S4309">
        <v>10</v>
      </c>
      <c r="T4309" t="s">
        <v>203</v>
      </c>
      <c r="U4309" s="2">
        <v>813</v>
      </c>
      <c r="V4309" s="2">
        <v>3150</v>
      </c>
      <c r="W4309" s="8">
        <v>0.15092543224921928</v>
      </c>
      <c r="X4309" s="2">
        <v>33332</v>
      </c>
      <c r="Y4309" s="45"/>
      <c r="AC4309" s="1" t="str">
        <f>IF(Table13[[#This Row],[TCS MP]]&gt;=Table13[[#This Row],[BMP]],IF(Table13[[#This Row],[TCS MP]]&lt;=Table13[[#This Row],[EMP]],"Good","EMP"),"BMP")</f>
        <v>EMP</v>
      </c>
    </row>
    <row r="4310" spans="1:29" ht="24" customHeight="1" x14ac:dyDescent="0.25">
      <c r="A4310" t="s">
        <v>10612</v>
      </c>
      <c r="B4310" t="s">
        <v>20896</v>
      </c>
      <c r="C4310">
        <v>7404</v>
      </c>
      <c r="D4310" t="s">
        <v>17075</v>
      </c>
      <c r="E4310" t="s">
        <v>10613</v>
      </c>
      <c r="F4310" s="9">
        <f>Table13[[#This Row],[ToMeasure]]-Table13[[#This Row],[FromMeasure]]</f>
        <v>0.1382905999999906</v>
      </c>
      <c r="G4310" s="5" t="s">
        <v>130</v>
      </c>
      <c r="H4310" s="35">
        <v>74.997522900000007</v>
      </c>
      <c r="I4310" s="56"/>
      <c r="J4310" t="s">
        <v>10614</v>
      </c>
      <c r="K4310" s="58" t="s">
        <v>203</v>
      </c>
      <c r="L4310" s="35">
        <v>75.135813499999998</v>
      </c>
      <c r="M4310" s="56"/>
      <c r="N4310" t="s">
        <v>10615</v>
      </c>
      <c r="O4310" s="2">
        <v>8740</v>
      </c>
      <c r="P4310" s="2">
        <v>11080</v>
      </c>
      <c r="Q4310" s="2">
        <v>19820</v>
      </c>
      <c r="R4310" t="s">
        <v>10616</v>
      </c>
      <c r="S4310">
        <v>10</v>
      </c>
      <c r="T4310">
        <v>51</v>
      </c>
      <c r="U4310" s="2">
        <v>614</v>
      </c>
      <c r="V4310" s="2">
        <v>2377</v>
      </c>
      <c r="W4310" s="8">
        <v>0.15090817356205852</v>
      </c>
      <c r="X4310" s="2">
        <v>25160</v>
      </c>
      <c r="Y4310" s="45"/>
      <c r="AC4310" s="1" t="str">
        <f>IF(Table13[[#This Row],[TCS MP]]&gt;=Table13[[#This Row],[BMP]],IF(Table13[[#This Row],[TCS MP]]&lt;=Table13[[#This Row],[EMP]],"Good","EMP"),"BMP")</f>
        <v>EMP</v>
      </c>
    </row>
    <row r="4311" spans="1:29" ht="24" customHeight="1" x14ac:dyDescent="0.25">
      <c r="A4311" t="s">
        <v>14866</v>
      </c>
      <c r="B4311" t="s">
        <v>18848</v>
      </c>
      <c r="C4311">
        <v>3564</v>
      </c>
      <c r="D4311" t="s">
        <v>17075</v>
      </c>
      <c r="E4311" t="s">
        <v>14867</v>
      </c>
      <c r="F4311" s="9">
        <f>Table13[[#This Row],[ToMeasure]]-Table13[[#This Row],[FromMeasure]]</f>
        <v>8.9396370000000225E-2</v>
      </c>
      <c r="G4311" s="5" t="s">
        <v>476</v>
      </c>
      <c r="H4311" s="35">
        <v>6.8648051299999997</v>
      </c>
      <c r="I4311" s="56"/>
      <c r="J4311" t="s">
        <v>7138</v>
      </c>
      <c r="K4311" s="58" t="s">
        <v>203</v>
      </c>
      <c r="L4311" s="35">
        <v>6.9542014999999999</v>
      </c>
      <c r="M4311" s="56"/>
      <c r="N4311" t="s">
        <v>7497</v>
      </c>
      <c r="O4311" s="2">
        <v>2763</v>
      </c>
      <c r="P4311" s="2">
        <v>7827</v>
      </c>
      <c r="Q4311" s="2">
        <v>10590</v>
      </c>
      <c r="R4311" t="s">
        <v>14868</v>
      </c>
      <c r="S4311">
        <v>8</v>
      </c>
      <c r="T4311">
        <v>76</v>
      </c>
      <c r="U4311" s="2">
        <v>974</v>
      </c>
      <c r="V4311" s="2">
        <v>159</v>
      </c>
      <c r="W4311" s="8">
        <v>0.10698772426817753</v>
      </c>
      <c r="X4311" s="2">
        <v>16669</v>
      </c>
      <c r="Y4311" s="45"/>
      <c r="AC4311" s="1" t="str">
        <f>IF(Table13[[#This Row],[TCS MP]]&gt;=Table13[[#This Row],[BMP]],IF(Table13[[#This Row],[TCS MP]]&lt;=Table13[[#This Row],[EMP]],"Good","EMP"),"BMP")</f>
        <v>EMP</v>
      </c>
    </row>
    <row r="4312" spans="1:29" ht="24" customHeight="1" x14ac:dyDescent="0.25">
      <c r="A4312" t="s">
        <v>10617</v>
      </c>
      <c r="B4312" t="s">
        <v>19556</v>
      </c>
      <c r="C4312">
        <v>4834</v>
      </c>
      <c r="D4312" t="s">
        <v>17075</v>
      </c>
      <c r="E4312" t="s">
        <v>10618</v>
      </c>
      <c r="F4312" s="9">
        <f>Table13[[#This Row],[ToMeasure]]-Table13[[#This Row],[FromMeasure]]</f>
        <v>5.8154999999999291E-2</v>
      </c>
      <c r="G4312" s="5" t="s">
        <v>187</v>
      </c>
      <c r="H4312" s="35">
        <v>43.908278899999999</v>
      </c>
      <c r="I4312" s="56"/>
      <c r="J4312" t="s">
        <v>2205</v>
      </c>
      <c r="K4312" s="58" t="s">
        <v>203</v>
      </c>
      <c r="L4312" s="35">
        <v>43.966433899999998</v>
      </c>
      <c r="M4312" s="56"/>
      <c r="N4312" t="s">
        <v>3958</v>
      </c>
      <c r="O4312" s="2">
        <v>10351</v>
      </c>
      <c r="P4312" s="2">
        <v>0</v>
      </c>
      <c r="Q4312" s="2">
        <v>10351</v>
      </c>
      <c r="R4312" t="s">
        <v>10619</v>
      </c>
      <c r="S4312">
        <v>23</v>
      </c>
      <c r="T4312" t="s">
        <v>203</v>
      </c>
      <c r="U4312" s="2">
        <v>322</v>
      </c>
      <c r="V4312" s="2">
        <v>1249</v>
      </c>
      <c r="W4312" s="8">
        <v>0.15177277557723892</v>
      </c>
      <c r="X4312" s="2">
        <v>19065</v>
      </c>
      <c r="Y4312" s="45"/>
      <c r="AC4312" s="1" t="str">
        <f>IF(Table13[[#This Row],[TCS MP]]&gt;=Table13[[#This Row],[BMP]],IF(Table13[[#This Row],[TCS MP]]&lt;=Table13[[#This Row],[EMP]],"Good","EMP"),"BMP")</f>
        <v>EMP</v>
      </c>
    </row>
    <row r="4313" spans="1:29" ht="24" customHeight="1" x14ac:dyDescent="0.25">
      <c r="A4313" t="s">
        <v>10620</v>
      </c>
      <c r="B4313" t="s">
        <v>18967</v>
      </c>
      <c r="C4313">
        <v>3839</v>
      </c>
      <c r="D4313" t="s">
        <v>17075</v>
      </c>
      <c r="E4313" t="s">
        <v>10618</v>
      </c>
      <c r="F4313" s="9">
        <f>Table13[[#This Row],[ToMeasure]]-Table13[[#This Row],[FromMeasure]]</f>
        <v>8.9394400000003316E-2</v>
      </c>
      <c r="G4313" s="5" t="s">
        <v>187</v>
      </c>
      <c r="H4313" s="35">
        <v>48.011636799999998</v>
      </c>
      <c r="I4313" s="56"/>
      <c r="J4313" t="s">
        <v>3294</v>
      </c>
      <c r="K4313" s="58" t="s">
        <v>203</v>
      </c>
      <c r="L4313" s="35">
        <v>48.101031200000001</v>
      </c>
      <c r="M4313" s="56"/>
      <c r="N4313" t="s">
        <v>1114</v>
      </c>
      <c r="O4313" s="2">
        <v>11400</v>
      </c>
      <c r="P4313" s="2">
        <v>0</v>
      </c>
      <c r="Q4313" s="2">
        <v>11400</v>
      </c>
      <c r="R4313" t="s">
        <v>10621</v>
      </c>
      <c r="S4313">
        <v>13</v>
      </c>
      <c r="T4313" t="s">
        <v>203</v>
      </c>
      <c r="U4313" s="2">
        <v>353</v>
      </c>
      <c r="V4313" s="2">
        <v>1376</v>
      </c>
      <c r="W4313" s="8">
        <v>0.15166666666666667</v>
      </c>
      <c r="X4313" s="2">
        <v>20997</v>
      </c>
      <c r="Y4313" s="45"/>
      <c r="AC4313" s="1" t="str">
        <f>IF(Table13[[#This Row],[TCS MP]]&gt;=Table13[[#This Row],[BMP]],IF(Table13[[#This Row],[TCS MP]]&lt;=Table13[[#This Row],[EMP]],"Good","EMP"),"BMP")</f>
        <v>EMP</v>
      </c>
    </row>
    <row r="4314" spans="1:29" ht="24" customHeight="1" x14ac:dyDescent="0.25">
      <c r="A4314" t="s">
        <v>16739</v>
      </c>
      <c r="B4314" t="s">
        <v>17094</v>
      </c>
      <c r="C4314">
        <v>35042</v>
      </c>
      <c r="D4314" t="s">
        <v>17075</v>
      </c>
      <c r="E4314" t="s">
        <v>14870</v>
      </c>
      <c r="F4314" s="9">
        <f>Table13[[#This Row],[ToMeasure]]-Table13[[#This Row],[FromMeasure]]</f>
        <v>6.1520409999999998E-2</v>
      </c>
      <c r="G4314" s="5" t="s">
        <v>1982</v>
      </c>
      <c r="H4314" s="35">
        <v>0.17346117</v>
      </c>
      <c r="I4314" s="56"/>
      <c r="J4314" t="s">
        <v>16740</v>
      </c>
      <c r="K4314" s="58" t="s">
        <v>203</v>
      </c>
      <c r="L4314" s="35">
        <v>0.23498158</v>
      </c>
      <c r="M4314" s="56"/>
      <c r="N4314" t="s">
        <v>14875</v>
      </c>
      <c r="O4314" s="2">
        <v>11534</v>
      </c>
      <c r="P4314" s="2">
        <v>0</v>
      </c>
      <c r="Q4314" s="2">
        <v>11534</v>
      </c>
      <c r="R4314" t="s">
        <v>16741</v>
      </c>
      <c r="S4314">
        <v>14</v>
      </c>
      <c r="T4314">
        <v>82</v>
      </c>
      <c r="U4314" s="2">
        <v>759</v>
      </c>
      <c r="V4314" s="2">
        <v>2938</v>
      </c>
      <c r="W4314" s="8">
        <v>0.32053060516733139</v>
      </c>
      <c r="X4314" s="2">
        <v>18155</v>
      </c>
      <c r="Y4314" s="45"/>
      <c r="AC4314" s="1" t="str">
        <f>IF(Table13[[#This Row],[TCS MP]]&gt;=Table13[[#This Row],[BMP]],IF(Table13[[#This Row],[TCS MP]]&lt;=Table13[[#This Row],[EMP]],"Good","EMP"),"BMP")</f>
        <v>EMP</v>
      </c>
    </row>
    <row r="4315" spans="1:29" ht="24" customHeight="1" x14ac:dyDescent="0.25">
      <c r="A4315" t="s">
        <v>14869</v>
      </c>
      <c r="B4315" t="s">
        <v>21305</v>
      </c>
      <c r="C4315">
        <v>8554</v>
      </c>
      <c r="D4315" t="s">
        <v>17075</v>
      </c>
      <c r="E4315" t="s">
        <v>14870</v>
      </c>
      <c r="F4315" s="9">
        <f>Table13[[#This Row],[ToMeasure]]-Table13[[#This Row],[FromMeasure]]</f>
        <v>7.9582699999999978E-2</v>
      </c>
      <c r="G4315" s="5" t="s">
        <v>1982</v>
      </c>
      <c r="H4315" s="35">
        <v>0.23498158</v>
      </c>
      <c r="I4315" s="56"/>
      <c r="J4315" t="s">
        <v>14871</v>
      </c>
      <c r="K4315" s="58" t="s">
        <v>203</v>
      </c>
      <c r="L4315" s="35">
        <v>0.31456427999999997</v>
      </c>
      <c r="M4315" s="56"/>
      <c r="N4315" t="s">
        <v>14872</v>
      </c>
      <c r="O4315" s="2">
        <v>5569</v>
      </c>
      <c r="P4315" s="2">
        <v>12990</v>
      </c>
      <c r="Q4315" s="2">
        <v>18559</v>
      </c>
      <c r="R4315" t="s">
        <v>14873</v>
      </c>
      <c r="S4315">
        <v>9</v>
      </c>
      <c r="T4315">
        <v>82</v>
      </c>
      <c r="U4315" s="2">
        <v>759</v>
      </c>
      <c r="V4315" s="2">
        <v>2938</v>
      </c>
      <c r="W4315" s="8">
        <v>0.19920254324047632</v>
      </c>
      <c r="X4315" s="2">
        <v>34183</v>
      </c>
      <c r="Y4315" s="45"/>
      <c r="AC4315" s="1" t="str">
        <f>IF(Table13[[#This Row],[TCS MP]]&gt;=Table13[[#This Row],[BMP]],IF(Table13[[#This Row],[TCS MP]]&lt;=Table13[[#This Row],[EMP]],"Good","EMP"),"BMP")</f>
        <v>EMP</v>
      </c>
    </row>
    <row r="4316" spans="1:29" ht="24" customHeight="1" x14ac:dyDescent="0.25">
      <c r="A4316" t="s">
        <v>14874</v>
      </c>
      <c r="B4316" t="s">
        <v>17093</v>
      </c>
      <c r="C4316">
        <v>35041</v>
      </c>
      <c r="D4316" t="s">
        <v>17075</v>
      </c>
      <c r="E4316" t="s">
        <v>14870</v>
      </c>
      <c r="F4316" s="9">
        <f>Table13[[#This Row],[ToMeasure]]-Table13[[#This Row],[FromMeasure]]</f>
        <v>5.6519070000000005E-2</v>
      </c>
      <c r="G4316" s="5" t="s">
        <v>1982</v>
      </c>
      <c r="H4316" s="35">
        <v>0.31456427999999997</v>
      </c>
      <c r="I4316" s="56"/>
      <c r="J4316" t="s">
        <v>14875</v>
      </c>
      <c r="K4316" s="58" t="s">
        <v>203</v>
      </c>
      <c r="L4316" s="35">
        <v>0.37108334999999998</v>
      </c>
      <c r="M4316" s="56"/>
      <c r="N4316" t="s">
        <v>14876</v>
      </c>
      <c r="O4316" s="2">
        <v>0</v>
      </c>
      <c r="P4316" s="2">
        <v>25348</v>
      </c>
      <c r="Q4316" s="2">
        <v>25348</v>
      </c>
      <c r="R4316" t="s">
        <v>14877</v>
      </c>
      <c r="S4316">
        <v>11</v>
      </c>
      <c r="T4316">
        <v>82</v>
      </c>
      <c r="U4316" s="2">
        <v>759</v>
      </c>
      <c r="V4316" s="2">
        <v>2938</v>
      </c>
      <c r="W4316" s="8">
        <v>0.14584977118510337</v>
      </c>
      <c r="X4316" s="2">
        <v>39899</v>
      </c>
      <c r="Y4316" s="45"/>
      <c r="AC4316" s="1" t="str">
        <f>IF(Table13[[#This Row],[TCS MP]]&gt;=Table13[[#This Row],[BMP]],IF(Table13[[#This Row],[TCS MP]]&lt;=Table13[[#This Row],[EMP]],"Good","EMP"),"BMP")</f>
        <v>EMP</v>
      </c>
    </row>
    <row r="4317" spans="1:29" ht="24" customHeight="1" x14ac:dyDescent="0.25">
      <c r="A4317" t="s">
        <v>6340</v>
      </c>
      <c r="B4317" t="s">
        <v>21400</v>
      </c>
      <c r="C4317">
        <v>8683</v>
      </c>
      <c r="D4317" t="s">
        <v>17075</v>
      </c>
      <c r="E4317" t="s">
        <v>6341</v>
      </c>
      <c r="F4317" s="9">
        <f>Table13[[#This Row],[ToMeasure]]-Table13[[#This Row],[FromMeasure]]</f>
        <v>0.10620300000000071</v>
      </c>
      <c r="G4317" s="5" t="s">
        <v>2203</v>
      </c>
      <c r="H4317" s="35">
        <v>9.3030706999999992</v>
      </c>
      <c r="I4317" s="56"/>
      <c r="J4317" t="s">
        <v>5941</v>
      </c>
      <c r="K4317" s="58" t="s">
        <v>203</v>
      </c>
      <c r="L4317" s="35">
        <v>9.4092737</v>
      </c>
      <c r="M4317" s="56"/>
      <c r="N4317" t="s">
        <v>6342</v>
      </c>
      <c r="O4317" s="2">
        <v>1471</v>
      </c>
      <c r="P4317" s="2">
        <v>2502</v>
      </c>
      <c r="Q4317" s="2">
        <v>3973</v>
      </c>
      <c r="R4317" t="s">
        <v>6343</v>
      </c>
      <c r="S4317">
        <v>10</v>
      </c>
      <c r="T4317">
        <v>68</v>
      </c>
      <c r="U4317" s="2">
        <v>602</v>
      </c>
      <c r="V4317" s="2">
        <v>276</v>
      </c>
      <c r="W4317" s="8">
        <v>0.22099169393405488</v>
      </c>
      <c r="X4317" s="2">
        <v>6254</v>
      </c>
      <c r="Y4317" s="45"/>
      <c r="AC4317" s="1" t="str">
        <f>IF(Table13[[#This Row],[TCS MP]]&gt;=Table13[[#This Row],[BMP]],IF(Table13[[#This Row],[TCS MP]]&lt;=Table13[[#This Row],[EMP]],"Good","EMP"),"BMP")</f>
        <v>EMP</v>
      </c>
    </row>
    <row r="4318" spans="1:29" ht="24" customHeight="1" x14ac:dyDescent="0.25">
      <c r="A4318" t="s">
        <v>6344</v>
      </c>
      <c r="B4318" t="s">
        <v>18877</v>
      </c>
      <c r="C4318">
        <v>3594</v>
      </c>
      <c r="D4318" t="s">
        <v>17075</v>
      </c>
      <c r="E4318" t="s">
        <v>6345</v>
      </c>
      <c r="F4318" s="9">
        <f>Table13[[#This Row],[ToMeasure]]-Table13[[#This Row],[FromMeasure]]</f>
        <v>9.467689999999962E-2</v>
      </c>
      <c r="G4318" s="5" t="s">
        <v>485</v>
      </c>
      <c r="H4318" s="35">
        <v>6.2646969700000001</v>
      </c>
      <c r="I4318" s="56"/>
      <c r="J4318" t="s">
        <v>6346</v>
      </c>
      <c r="K4318" s="58" t="s">
        <v>203</v>
      </c>
      <c r="L4318" s="35">
        <v>6.3593738699999998</v>
      </c>
      <c r="M4318" s="56"/>
      <c r="N4318" t="s">
        <v>6347</v>
      </c>
      <c r="O4318" s="2">
        <v>13807</v>
      </c>
      <c r="P4318" s="2">
        <v>17392</v>
      </c>
      <c r="Q4318" s="2">
        <v>31199</v>
      </c>
      <c r="R4318" t="s">
        <v>6348</v>
      </c>
      <c r="S4318">
        <v>9</v>
      </c>
      <c r="T4318">
        <v>53</v>
      </c>
      <c r="U4318" s="2">
        <v>2869</v>
      </c>
      <c r="V4318" s="2">
        <v>467</v>
      </c>
      <c r="W4318" s="8">
        <v>0.10692650405461714</v>
      </c>
      <c r="X4318" s="2">
        <v>57464</v>
      </c>
      <c r="Y4318" s="45"/>
      <c r="AC4318" s="1" t="str">
        <f>IF(Table13[[#This Row],[TCS MP]]&gt;=Table13[[#This Row],[BMP]],IF(Table13[[#This Row],[TCS MP]]&lt;=Table13[[#This Row],[EMP]],"Good","EMP"),"BMP")</f>
        <v>EMP</v>
      </c>
    </row>
    <row r="4319" spans="1:29" ht="24" customHeight="1" x14ac:dyDescent="0.25">
      <c r="A4319" t="s">
        <v>6349</v>
      </c>
      <c r="B4319" t="s">
        <v>17121</v>
      </c>
      <c r="C4319">
        <v>35548</v>
      </c>
      <c r="D4319" t="s">
        <v>17075</v>
      </c>
      <c r="E4319" t="s">
        <v>6350</v>
      </c>
      <c r="F4319" s="9">
        <f>Table13[[#This Row],[ToMeasure]]-Table13[[#This Row],[FromMeasure]]</f>
        <v>0.16270335999999963</v>
      </c>
      <c r="G4319" s="5" t="s">
        <v>2201</v>
      </c>
      <c r="H4319" s="35">
        <v>2.7636372100000002</v>
      </c>
      <c r="I4319" s="56"/>
      <c r="J4319" t="s">
        <v>6351</v>
      </c>
      <c r="K4319" s="58" t="s">
        <v>203</v>
      </c>
      <c r="L4319" s="35">
        <v>2.9263405699999998</v>
      </c>
      <c r="M4319" s="56"/>
      <c r="N4319" t="s">
        <v>6351</v>
      </c>
      <c r="O4319" s="2">
        <v>5332</v>
      </c>
      <c r="P4319" s="2">
        <v>5403</v>
      </c>
      <c r="Q4319" s="2">
        <v>10735</v>
      </c>
      <c r="R4319" t="s">
        <v>6352</v>
      </c>
      <c r="S4319">
        <v>11</v>
      </c>
      <c r="T4319">
        <v>68</v>
      </c>
      <c r="U4319" s="2" t="s">
        <v>203</v>
      </c>
      <c r="V4319" s="2" t="s">
        <v>203</v>
      </c>
      <c r="W4319" s="8" t="s">
        <v>203</v>
      </c>
      <c r="X4319" s="2">
        <v>16897</v>
      </c>
      <c r="Y4319" s="45"/>
      <c r="AC4319" s="1" t="str">
        <f>IF(Table13[[#This Row],[TCS MP]]&gt;=Table13[[#This Row],[BMP]],IF(Table13[[#This Row],[TCS MP]]&lt;=Table13[[#This Row],[EMP]],"Good","EMP"),"BMP")</f>
        <v>EMP</v>
      </c>
    </row>
    <row r="4320" spans="1:29" ht="24" customHeight="1" x14ac:dyDescent="0.25">
      <c r="A4320" t="s">
        <v>6358</v>
      </c>
      <c r="B4320" t="s">
        <v>17123</v>
      </c>
      <c r="C4320">
        <v>36483</v>
      </c>
      <c r="D4320" t="s">
        <v>17075</v>
      </c>
      <c r="E4320" t="s">
        <v>6359</v>
      </c>
      <c r="F4320" s="9">
        <f>Table13[[#This Row],[ToMeasure]]-Table13[[#This Row],[FromMeasure]]</f>
        <v>7.8130340000000006E-2</v>
      </c>
      <c r="G4320" s="5" t="s">
        <v>1928</v>
      </c>
      <c r="H4320" s="35">
        <v>0</v>
      </c>
      <c r="I4320" s="56"/>
      <c r="J4320" t="s">
        <v>5530</v>
      </c>
      <c r="K4320" s="58" t="s">
        <v>203</v>
      </c>
      <c r="L4320" s="35">
        <v>7.8130340000000006E-2</v>
      </c>
      <c r="M4320" s="56"/>
      <c r="N4320" t="s">
        <v>6360</v>
      </c>
      <c r="O4320" s="2">
        <v>5874</v>
      </c>
      <c r="P4320" s="2">
        <v>0</v>
      </c>
      <c r="Q4320" s="2">
        <v>5874</v>
      </c>
      <c r="R4320" t="s">
        <v>6361</v>
      </c>
      <c r="S4320">
        <v>10</v>
      </c>
      <c r="T4320">
        <v>63</v>
      </c>
      <c r="U4320" s="2">
        <v>116</v>
      </c>
      <c r="V4320" s="2">
        <v>452</v>
      </c>
      <c r="W4320" s="8">
        <v>9.6697310180456242E-2</v>
      </c>
      <c r="X4320" s="2">
        <v>10819</v>
      </c>
      <c r="Y4320" s="45"/>
      <c r="AC4320" s="1" t="str">
        <f>IF(Table13[[#This Row],[TCS MP]]&gt;=Table13[[#This Row],[BMP]],IF(Table13[[#This Row],[TCS MP]]&lt;=Table13[[#This Row],[EMP]],"Good","EMP"),"BMP")</f>
        <v>EMP</v>
      </c>
    </row>
    <row r="4321" spans="1:29" ht="24" customHeight="1" x14ac:dyDescent="0.25">
      <c r="A4321" t="s">
        <v>6362</v>
      </c>
      <c r="B4321" t="s">
        <v>20559</v>
      </c>
      <c r="C4321">
        <v>6774</v>
      </c>
      <c r="D4321" t="s">
        <v>17075</v>
      </c>
      <c r="E4321" t="s">
        <v>6359</v>
      </c>
      <c r="F4321" s="9">
        <f>Table13[[#This Row],[ToMeasure]]-Table13[[#This Row],[FromMeasure]]</f>
        <v>7.5196519999999545E-2</v>
      </c>
      <c r="G4321" s="5" t="s">
        <v>1928</v>
      </c>
      <c r="H4321" s="35">
        <v>6.4996713100000001</v>
      </c>
      <c r="I4321" s="56"/>
      <c r="J4321" t="s">
        <v>6363</v>
      </c>
      <c r="K4321" s="58" t="s">
        <v>203</v>
      </c>
      <c r="L4321" s="35">
        <v>6.5748678299999996</v>
      </c>
      <c r="M4321" s="56"/>
      <c r="N4321" t="s">
        <v>6364</v>
      </c>
      <c r="O4321" s="2">
        <v>17952</v>
      </c>
      <c r="P4321" s="2">
        <v>20646</v>
      </c>
      <c r="Q4321" s="2">
        <v>38598</v>
      </c>
      <c r="R4321" t="s">
        <v>6365</v>
      </c>
      <c r="S4321">
        <v>10</v>
      </c>
      <c r="T4321">
        <v>63</v>
      </c>
      <c r="U4321" s="2">
        <v>1228</v>
      </c>
      <c r="V4321" s="2">
        <v>4761</v>
      </c>
      <c r="W4321" s="8">
        <v>0.1551634799730556</v>
      </c>
      <c r="X4321" s="2">
        <v>60755</v>
      </c>
      <c r="Y4321" s="45"/>
      <c r="AC4321" s="1" t="str">
        <f>IF(Table13[[#This Row],[TCS MP]]&gt;=Table13[[#This Row],[BMP]],IF(Table13[[#This Row],[TCS MP]]&lt;=Table13[[#This Row],[EMP]],"Good","EMP"),"BMP")</f>
        <v>EMP</v>
      </c>
    </row>
    <row r="4322" spans="1:29" ht="24" customHeight="1" x14ac:dyDescent="0.25">
      <c r="A4322" t="s">
        <v>10634</v>
      </c>
      <c r="B4322" t="s">
        <v>21060</v>
      </c>
      <c r="C4322">
        <v>7754</v>
      </c>
      <c r="D4322" t="s">
        <v>17075</v>
      </c>
      <c r="E4322" t="s">
        <v>6359</v>
      </c>
      <c r="F4322" s="9">
        <f>Table13[[#This Row],[ToMeasure]]-Table13[[#This Row],[FromMeasure]]</f>
        <v>2.0241809999999916E-2</v>
      </c>
      <c r="G4322" s="5" t="s">
        <v>1928</v>
      </c>
      <c r="H4322" s="35">
        <v>10.04779737</v>
      </c>
      <c r="I4322" s="56"/>
      <c r="J4322" t="s">
        <v>9763</v>
      </c>
      <c r="K4322" s="58" t="s">
        <v>203</v>
      </c>
      <c r="L4322" s="35">
        <v>10.06803918</v>
      </c>
      <c r="M4322" s="56"/>
      <c r="N4322" t="s">
        <v>10635</v>
      </c>
      <c r="O4322" s="2">
        <v>16373</v>
      </c>
      <c r="P4322" s="2">
        <v>15908</v>
      </c>
      <c r="Q4322" s="2">
        <v>32281</v>
      </c>
      <c r="R4322" t="s">
        <v>10636</v>
      </c>
      <c r="S4322">
        <v>12</v>
      </c>
      <c r="T4322">
        <v>68</v>
      </c>
      <c r="U4322" s="2">
        <v>955</v>
      </c>
      <c r="V4322" s="2">
        <v>3699</v>
      </c>
      <c r="W4322" s="8">
        <v>0.14417149406771784</v>
      </c>
      <c r="X4322" s="2">
        <v>54474</v>
      </c>
      <c r="Y4322" s="45"/>
      <c r="AC4322" s="1" t="str">
        <f>IF(Table13[[#This Row],[TCS MP]]&gt;=Table13[[#This Row],[BMP]],IF(Table13[[#This Row],[TCS MP]]&lt;=Table13[[#This Row],[EMP]],"Good","EMP"),"BMP")</f>
        <v>EMP</v>
      </c>
    </row>
    <row r="4323" spans="1:29" ht="24" customHeight="1" x14ac:dyDescent="0.25">
      <c r="A4323" t="s">
        <v>14884</v>
      </c>
      <c r="B4323" t="s">
        <v>20886</v>
      </c>
      <c r="C4323">
        <v>7384</v>
      </c>
      <c r="D4323" t="s">
        <v>17075</v>
      </c>
      <c r="E4323" t="s">
        <v>14885</v>
      </c>
      <c r="F4323" s="9">
        <f>Table13[[#This Row],[ToMeasure]]-Table13[[#This Row],[FromMeasure]]</f>
        <v>7.4421200000000631E-2</v>
      </c>
      <c r="G4323" s="5" t="s">
        <v>1772</v>
      </c>
      <c r="H4323" s="35">
        <v>6.2770685999999998</v>
      </c>
      <c r="I4323" s="56"/>
      <c r="J4323" t="s">
        <v>5419</v>
      </c>
      <c r="K4323" s="58" t="s">
        <v>203</v>
      </c>
      <c r="L4323" s="35">
        <v>6.3514898000000004</v>
      </c>
      <c r="M4323" s="56"/>
      <c r="N4323" t="s">
        <v>12917</v>
      </c>
      <c r="O4323" s="2">
        <v>5480</v>
      </c>
      <c r="P4323" s="2">
        <v>5948</v>
      </c>
      <c r="Q4323" s="2">
        <v>11428</v>
      </c>
      <c r="R4323" t="s">
        <v>14886</v>
      </c>
      <c r="S4323">
        <v>9</v>
      </c>
      <c r="T4323">
        <v>54</v>
      </c>
      <c r="U4323" s="2">
        <v>351</v>
      </c>
      <c r="V4323" s="2">
        <v>1365</v>
      </c>
      <c r="W4323" s="8">
        <v>0.15015750787539378</v>
      </c>
      <c r="X4323" s="2">
        <v>21049</v>
      </c>
      <c r="Y4323" s="45"/>
      <c r="AC4323" s="1" t="str">
        <f>IF(Table13[[#This Row],[TCS MP]]&gt;=Table13[[#This Row],[BMP]],IF(Table13[[#This Row],[TCS MP]]&lt;=Table13[[#This Row],[EMP]],"Good","EMP"),"BMP")</f>
        <v>EMP</v>
      </c>
    </row>
    <row r="4324" spans="1:29" ht="24" customHeight="1" x14ac:dyDescent="0.25">
      <c r="A4324" t="s">
        <v>14887</v>
      </c>
      <c r="B4324" t="s">
        <v>20664</v>
      </c>
      <c r="C4324">
        <v>7014</v>
      </c>
      <c r="D4324" t="s">
        <v>17075</v>
      </c>
      <c r="E4324" t="s">
        <v>1459</v>
      </c>
      <c r="F4324" s="9">
        <f>Table13[[#This Row],[ToMeasure]]-Table13[[#This Row],[FromMeasure]]</f>
        <v>0.21775834999999688</v>
      </c>
      <c r="G4324" s="5" t="s">
        <v>114</v>
      </c>
      <c r="H4324" s="35">
        <v>38.658467250000001</v>
      </c>
      <c r="I4324" s="56"/>
      <c r="J4324" t="s">
        <v>14888</v>
      </c>
      <c r="K4324" s="58" t="s">
        <v>203</v>
      </c>
      <c r="L4324" s="35">
        <v>38.876225599999998</v>
      </c>
      <c r="M4324" s="56"/>
      <c r="N4324" t="s">
        <v>14889</v>
      </c>
      <c r="O4324" s="2">
        <v>24306</v>
      </c>
      <c r="P4324" s="2">
        <v>8657</v>
      </c>
      <c r="Q4324" s="2">
        <v>32963</v>
      </c>
      <c r="R4324" t="s">
        <v>14890</v>
      </c>
      <c r="S4324">
        <v>11</v>
      </c>
      <c r="T4324">
        <v>72</v>
      </c>
      <c r="U4324" s="2">
        <v>1022</v>
      </c>
      <c r="V4324" s="2">
        <v>3956</v>
      </c>
      <c r="W4324" s="8">
        <v>0.15101780784515972</v>
      </c>
      <c r="X4324" s="2">
        <v>60713</v>
      </c>
      <c r="Y4324" s="45"/>
      <c r="AC4324" s="1" t="str">
        <f>IF(Table13[[#This Row],[TCS MP]]&gt;=Table13[[#This Row],[BMP]],IF(Table13[[#This Row],[TCS MP]]&lt;=Table13[[#This Row],[EMP]],"Good","EMP"),"BMP")</f>
        <v>EMP</v>
      </c>
    </row>
    <row r="4325" spans="1:29" ht="24" customHeight="1" x14ac:dyDescent="0.25">
      <c r="A4325" t="s">
        <v>14891</v>
      </c>
      <c r="B4325" t="s">
        <v>19571</v>
      </c>
      <c r="C4325">
        <v>4864</v>
      </c>
      <c r="D4325" t="s">
        <v>17075</v>
      </c>
      <c r="E4325" t="s">
        <v>1459</v>
      </c>
      <c r="F4325" s="9">
        <f>Table13[[#This Row],[ToMeasure]]-Table13[[#This Row],[FromMeasure]]</f>
        <v>0.24478192000000121</v>
      </c>
      <c r="G4325" s="5" t="s">
        <v>114</v>
      </c>
      <c r="H4325" s="35">
        <v>47.768234450000001</v>
      </c>
      <c r="I4325" s="56"/>
      <c r="J4325" t="s">
        <v>14892</v>
      </c>
      <c r="K4325" s="58" t="s">
        <v>203</v>
      </c>
      <c r="L4325" s="35">
        <v>48.013016370000003</v>
      </c>
      <c r="M4325" s="56"/>
      <c r="N4325" t="s">
        <v>14893</v>
      </c>
      <c r="O4325" s="2">
        <v>13991</v>
      </c>
      <c r="P4325" s="2">
        <v>15684</v>
      </c>
      <c r="Q4325" s="2">
        <v>29675</v>
      </c>
      <c r="R4325" t="s">
        <v>14894</v>
      </c>
      <c r="S4325">
        <v>10</v>
      </c>
      <c r="T4325">
        <v>73</v>
      </c>
      <c r="U4325" s="2">
        <v>918</v>
      </c>
      <c r="V4325" s="2">
        <v>3554</v>
      </c>
      <c r="W4325" s="8">
        <v>0.15069924178601515</v>
      </c>
      <c r="X4325" s="2">
        <v>46709</v>
      </c>
      <c r="Y4325" s="45"/>
      <c r="AC4325" s="1" t="str">
        <f>IF(Table13[[#This Row],[TCS MP]]&gt;=Table13[[#This Row],[BMP]],IF(Table13[[#This Row],[TCS MP]]&lt;=Table13[[#This Row],[EMP]],"Good","EMP"),"BMP")</f>
        <v>EMP</v>
      </c>
    </row>
    <row r="4326" spans="1:29" ht="24" customHeight="1" x14ac:dyDescent="0.25">
      <c r="A4326" t="s">
        <v>6366</v>
      </c>
      <c r="B4326" t="s">
        <v>21066</v>
      </c>
      <c r="C4326">
        <v>7774</v>
      </c>
      <c r="D4326" t="s">
        <v>17075</v>
      </c>
      <c r="E4326" t="s">
        <v>1459</v>
      </c>
      <c r="F4326" s="9">
        <f>Table13[[#This Row],[ToMeasure]]-Table13[[#This Row],[FromMeasure]]</f>
        <v>0.1076084700000024</v>
      </c>
      <c r="G4326" s="5" t="s">
        <v>114</v>
      </c>
      <c r="H4326" s="35">
        <v>52.01006357</v>
      </c>
      <c r="I4326" s="56"/>
      <c r="J4326" t="s">
        <v>6367</v>
      </c>
      <c r="K4326" s="58" t="s">
        <v>203</v>
      </c>
      <c r="L4326" s="35">
        <v>52.117672040000002</v>
      </c>
      <c r="M4326" s="56"/>
      <c r="N4326" t="s">
        <v>6368</v>
      </c>
      <c r="O4326" s="2">
        <v>24069</v>
      </c>
      <c r="P4326" s="2">
        <v>0</v>
      </c>
      <c r="Q4326" s="2">
        <v>24069</v>
      </c>
      <c r="R4326" t="s">
        <v>6369</v>
      </c>
      <c r="S4326">
        <v>10</v>
      </c>
      <c r="T4326" t="s">
        <v>203</v>
      </c>
      <c r="U4326" s="2">
        <v>2213</v>
      </c>
      <c r="V4326" s="2">
        <v>360</v>
      </c>
      <c r="W4326" s="8">
        <v>0.10690099297852008</v>
      </c>
      <c r="X4326" s="2">
        <v>37885</v>
      </c>
      <c r="Y4326" s="45"/>
      <c r="AC4326" s="1" t="str">
        <f>IF(Table13[[#This Row],[TCS MP]]&gt;=Table13[[#This Row],[BMP]],IF(Table13[[#This Row],[TCS MP]]&lt;=Table13[[#This Row],[EMP]],"Good","EMP"),"BMP")</f>
        <v>EMP</v>
      </c>
    </row>
    <row r="4327" spans="1:29" ht="24" customHeight="1" x14ac:dyDescent="0.25">
      <c r="A4327" t="s">
        <v>10637</v>
      </c>
      <c r="C4327">
        <v>7424</v>
      </c>
      <c r="D4327" t="s">
        <v>17075</v>
      </c>
      <c r="E4327" t="s">
        <v>1459</v>
      </c>
      <c r="F4327" s="9">
        <f>Table13[[#This Row],[ToMeasure]]-Table13[[#This Row],[FromMeasure]]</f>
        <v>0.10500772999999697</v>
      </c>
      <c r="G4327" s="5" t="s">
        <v>114</v>
      </c>
      <c r="H4327" s="35">
        <v>60.662118100000001</v>
      </c>
      <c r="I4327" s="56"/>
      <c r="J4327" t="s">
        <v>10638</v>
      </c>
      <c r="K4327" s="58" t="s">
        <v>203</v>
      </c>
      <c r="L4327" s="35">
        <v>60.767125829999998</v>
      </c>
      <c r="M4327" s="56"/>
      <c r="N4327" t="s">
        <v>114</v>
      </c>
      <c r="O4327" s="2">
        <v>21182</v>
      </c>
      <c r="P4327" s="2">
        <v>0</v>
      </c>
      <c r="Q4327" s="2">
        <v>21182</v>
      </c>
      <c r="R4327" t="s">
        <v>10639</v>
      </c>
      <c r="S4327">
        <v>14</v>
      </c>
      <c r="T4327">
        <v>90</v>
      </c>
      <c r="U4327" s="2">
        <v>657</v>
      </c>
      <c r="V4327" s="2">
        <v>2541</v>
      </c>
      <c r="W4327" s="8">
        <v>0.15097724483051647</v>
      </c>
      <c r="X4327" s="2">
        <v>35745</v>
      </c>
      <c r="Y4327" s="45"/>
      <c r="AC4327" s="1" t="str">
        <f>IF(Table13[[#This Row],[TCS MP]]&gt;=Table13[[#This Row],[BMP]],IF(Table13[[#This Row],[TCS MP]]&lt;=Table13[[#This Row],[EMP]],"Good","EMP"),"BMP")</f>
        <v>EMP</v>
      </c>
    </row>
    <row r="4328" spans="1:29" ht="24" customHeight="1" x14ac:dyDescent="0.25">
      <c r="A4328" t="s">
        <v>14895</v>
      </c>
      <c r="B4328" t="s">
        <v>21111</v>
      </c>
      <c r="C4328">
        <v>7884</v>
      </c>
      <c r="D4328" t="s">
        <v>17075</v>
      </c>
      <c r="E4328" t="s">
        <v>1459</v>
      </c>
      <c r="F4328" s="9">
        <f>Table13[[#This Row],[ToMeasure]]-Table13[[#This Row],[FromMeasure]]</f>
        <v>0.35956879999999103</v>
      </c>
      <c r="G4328" s="5" t="s">
        <v>114</v>
      </c>
      <c r="H4328" s="35">
        <v>66.579652600000003</v>
      </c>
      <c r="I4328" s="56"/>
      <c r="J4328" t="s">
        <v>1939</v>
      </c>
      <c r="K4328" s="58" t="s">
        <v>203</v>
      </c>
      <c r="L4328" s="35">
        <v>66.939221399999994</v>
      </c>
      <c r="M4328" s="56"/>
      <c r="N4328" t="s">
        <v>5635</v>
      </c>
      <c r="O4328" s="2">
        <v>7224</v>
      </c>
      <c r="P4328" s="2">
        <v>9088</v>
      </c>
      <c r="Q4328" s="2">
        <v>16312</v>
      </c>
      <c r="R4328" t="s">
        <v>14896</v>
      </c>
      <c r="S4328">
        <v>10</v>
      </c>
      <c r="T4328">
        <v>76</v>
      </c>
      <c r="U4328" s="2">
        <v>327</v>
      </c>
      <c r="V4328" s="2">
        <v>77</v>
      </c>
      <c r="W4328" s="8">
        <v>2.4767042667974498E-2</v>
      </c>
      <c r="X4328" s="2">
        <v>30044</v>
      </c>
      <c r="Y4328" s="45"/>
      <c r="AC4328" s="1" t="str">
        <f>IF(Table13[[#This Row],[TCS MP]]&gt;=Table13[[#This Row],[BMP]],IF(Table13[[#This Row],[TCS MP]]&lt;=Table13[[#This Row],[EMP]],"Good","EMP"),"BMP")</f>
        <v>EMP</v>
      </c>
    </row>
    <row r="4329" spans="1:29" ht="24" customHeight="1" x14ac:dyDescent="0.25">
      <c r="A4329" t="s">
        <v>14897</v>
      </c>
      <c r="B4329" t="s">
        <v>21150</v>
      </c>
      <c r="C4329">
        <v>7995</v>
      </c>
      <c r="D4329" t="s">
        <v>17075</v>
      </c>
      <c r="E4329" t="s">
        <v>1459</v>
      </c>
      <c r="F4329" s="9">
        <f>Table13[[#This Row],[ToMeasure]]-Table13[[#This Row],[FromMeasure]]</f>
        <v>6.5390100000001894E-2</v>
      </c>
      <c r="G4329" s="5" t="s">
        <v>114</v>
      </c>
      <c r="H4329" s="35">
        <v>72.8155182</v>
      </c>
      <c r="I4329" s="56"/>
      <c r="J4329" t="s">
        <v>5667</v>
      </c>
      <c r="K4329" s="58" t="s">
        <v>203</v>
      </c>
      <c r="L4329" s="35">
        <v>72.880908300000002</v>
      </c>
      <c r="M4329" s="56"/>
      <c r="N4329" t="s">
        <v>9786</v>
      </c>
      <c r="O4329" s="2">
        <v>6750</v>
      </c>
      <c r="P4329" s="2">
        <v>11381</v>
      </c>
      <c r="Q4329" s="2">
        <v>18131</v>
      </c>
      <c r="R4329" t="s">
        <v>14898</v>
      </c>
      <c r="S4329">
        <v>8</v>
      </c>
      <c r="T4329">
        <v>50</v>
      </c>
      <c r="U4329" s="2">
        <v>572</v>
      </c>
      <c r="V4329" s="2">
        <v>2217</v>
      </c>
      <c r="W4329" s="8">
        <v>0.15382494070928243</v>
      </c>
      <c r="X4329" s="2">
        <v>33395</v>
      </c>
      <c r="Y4329" s="45"/>
      <c r="AC4329" s="1" t="str">
        <f>IF(Table13[[#This Row],[TCS MP]]&gt;=Table13[[#This Row],[BMP]],IF(Table13[[#This Row],[TCS MP]]&lt;=Table13[[#This Row],[EMP]],"Good","EMP"),"BMP")</f>
        <v>EMP</v>
      </c>
    </row>
    <row r="4330" spans="1:29" ht="24" customHeight="1" x14ac:dyDescent="0.25">
      <c r="A4330" t="s">
        <v>14226</v>
      </c>
      <c r="B4330" t="s">
        <v>20910</v>
      </c>
      <c r="C4330">
        <v>7434</v>
      </c>
      <c r="D4330" t="s">
        <v>17075</v>
      </c>
      <c r="E4330" t="s">
        <v>1454</v>
      </c>
      <c r="F4330" s="9">
        <f>Table13[[#This Row],[ToMeasure]]-Table13[[#This Row],[FromMeasure]]</f>
        <v>7.3271999999999782E-2</v>
      </c>
      <c r="G4330" s="5" t="s">
        <v>80</v>
      </c>
      <c r="H4330" s="35">
        <v>2.7519504000000001</v>
      </c>
      <c r="I4330" s="56"/>
      <c r="J4330" t="s">
        <v>12950</v>
      </c>
      <c r="K4330" s="58" t="s">
        <v>203</v>
      </c>
      <c r="L4330" s="35">
        <v>2.8252223999999999</v>
      </c>
      <c r="M4330" s="56"/>
      <c r="N4330" t="s">
        <v>12950</v>
      </c>
      <c r="O4330" s="2">
        <v>10306</v>
      </c>
      <c r="P4330" s="2">
        <v>11458</v>
      </c>
      <c r="Q4330" s="2">
        <v>21764</v>
      </c>
      <c r="R4330" t="s">
        <v>14227</v>
      </c>
      <c r="S4330">
        <v>11</v>
      </c>
      <c r="T4330">
        <v>73</v>
      </c>
      <c r="U4330" s="2">
        <v>673</v>
      </c>
      <c r="V4330" s="2">
        <v>2610</v>
      </c>
      <c r="W4330" s="8">
        <v>0.15084543282484839</v>
      </c>
      <c r="X4330" s="2">
        <v>36727</v>
      </c>
      <c r="Y4330" s="45"/>
      <c r="AC4330" s="1" t="str">
        <f>IF(Table13[[#This Row],[TCS MP]]&gt;=Table13[[#This Row],[BMP]],IF(Table13[[#This Row],[TCS MP]]&lt;=Table13[[#This Row],[EMP]],"Good","EMP"),"BMP")</f>
        <v>EMP</v>
      </c>
    </row>
    <row r="4331" spans="1:29" ht="24" customHeight="1" x14ac:dyDescent="0.25">
      <c r="A4331" t="s">
        <v>14228</v>
      </c>
      <c r="B4331" t="s">
        <v>21079</v>
      </c>
      <c r="C4331">
        <v>7804</v>
      </c>
      <c r="D4331" t="s">
        <v>17075</v>
      </c>
      <c r="E4331" t="s">
        <v>1454</v>
      </c>
      <c r="F4331" s="9">
        <f>Table13[[#This Row],[ToMeasure]]-Table13[[#This Row],[FromMeasure]]</f>
        <v>5.5210900000000507E-2</v>
      </c>
      <c r="G4331" s="5" t="s">
        <v>80</v>
      </c>
      <c r="H4331" s="35">
        <v>5.3746245999999998</v>
      </c>
      <c r="I4331" s="56"/>
      <c r="J4331" t="s">
        <v>13123</v>
      </c>
      <c r="K4331" s="58" t="s">
        <v>203</v>
      </c>
      <c r="L4331" s="35">
        <v>5.4298355000000003</v>
      </c>
      <c r="M4331" s="56"/>
      <c r="N4331" t="s">
        <v>14229</v>
      </c>
      <c r="O4331" s="2">
        <v>5333</v>
      </c>
      <c r="P4331" s="2">
        <v>17261</v>
      </c>
      <c r="Q4331" s="2">
        <v>22594</v>
      </c>
      <c r="R4331" t="s">
        <v>14230</v>
      </c>
      <c r="S4331">
        <v>10</v>
      </c>
      <c r="T4331">
        <v>93</v>
      </c>
      <c r="U4331" s="2">
        <v>712</v>
      </c>
      <c r="V4331" s="2">
        <v>2763</v>
      </c>
      <c r="W4331" s="8">
        <v>0.15380189430822341</v>
      </c>
      <c r="X4331" s="2">
        <v>35564</v>
      </c>
      <c r="Y4331" s="45"/>
      <c r="AC4331" s="1" t="str">
        <f>IF(Table13[[#This Row],[TCS MP]]&gt;=Table13[[#This Row],[BMP]],IF(Table13[[#This Row],[TCS MP]]&lt;=Table13[[#This Row],[EMP]],"Good","EMP"),"BMP")</f>
        <v>EMP</v>
      </c>
    </row>
    <row r="4332" spans="1:29" ht="24" customHeight="1" x14ac:dyDescent="0.25">
      <c r="A4332" t="s">
        <v>14231</v>
      </c>
      <c r="B4332" t="s">
        <v>21159</v>
      </c>
      <c r="C4332">
        <v>8014</v>
      </c>
      <c r="D4332" t="s">
        <v>17075</v>
      </c>
      <c r="E4332" t="s">
        <v>1454</v>
      </c>
      <c r="F4332" s="9">
        <f>Table13[[#This Row],[ToMeasure]]-Table13[[#This Row],[FromMeasure]]</f>
        <v>0.17145280000000085</v>
      </c>
      <c r="G4332" s="5" t="s">
        <v>80</v>
      </c>
      <c r="H4332" s="35">
        <v>15.5969824</v>
      </c>
      <c r="I4332" s="56"/>
      <c r="J4332" t="s">
        <v>13159</v>
      </c>
      <c r="K4332" s="58" t="s">
        <v>203</v>
      </c>
      <c r="L4332" s="35">
        <v>15.768435200000001</v>
      </c>
      <c r="M4332" s="56"/>
      <c r="N4332" t="s">
        <v>5678</v>
      </c>
      <c r="O4332" s="2">
        <v>5195</v>
      </c>
      <c r="P4332" s="2">
        <v>9672</v>
      </c>
      <c r="Q4332" s="2">
        <v>14867</v>
      </c>
      <c r="R4332" t="s">
        <v>14232</v>
      </c>
      <c r="S4332">
        <v>11</v>
      </c>
      <c r="T4332">
        <v>80</v>
      </c>
      <c r="U4332" s="2">
        <v>459</v>
      </c>
      <c r="V4332" s="2">
        <v>1777</v>
      </c>
      <c r="W4332" s="8">
        <v>0.15040021524181071</v>
      </c>
      <c r="X4332" s="2">
        <v>23401</v>
      </c>
      <c r="Y4332" s="45"/>
      <c r="AC4332" s="1" t="str">
        <f>IF(Table13[[#This Row],[TCS MP]]&gt;=Table13[[#This Row],[BMP]],IF(Table13[[#This Row],[TCS MP]]&lt;=Table13[[#This Row],[EMP]],"Good","EMP"),"BMP")</f>
        <v>EMP</v>
      </c>
    </row>
    <row r="4333" spans="1:29" ht="24" customHeight="1" x14ac:dyDescent="0.25">
      <c r="A4333" t="s">
        <v>16750</v>
      </c>
      <c r="B4333" t="s">
        <v>21270</v>
      </c>
      <c r="C4333">
        <v>8424</v>
      </c>
      <c r="D4333" t="s">
        <v>17075</v>
      </c>
      <c r="E4333" t="s">
        <v>16751</v>
      </c>
      <c r="F4333" s="9">
        <f>Table13[[#This Row],[ToMeasure]]-Table13[[#This Row],[FromMeasure]]</f>
        <v>7.5721640000000257E-2</v>
      </c>
      <c r="G4333" s="5" t="s">
        <v>16752</v>
      </c>
      <c r="H4333" s="35">
        <v>5.3607594699999996</v>
      </c>
      <c r="I4333" s="56"/>
      <c r="J4333" t="s">
        <v>16753</v>
      </c>
      <c r="K4333" s="58" t="s">
        <v>203</v>
      </c>
      <c r="L4333" s="35">
        <v>5.4364811099999999</v>
      </c>
      <c r="M4333" s="56"/>
      <c r="N4333" t="s">
        <v>16754</v>
      </c>
      <c r="O4333" s="2">
        <v>18676</v>
      </c>
      <c r="P4333" s="2">
        <v>16726</v>
      </c>
      <c r="Q4333" s="2">
        <v>35402</v>
      </c>
      <c r="R4333" t="s">
        <v>16755</v>
      </c>
      <c r="S4333">
        <v>10</v>
      </c>
      <c r="T4333">
        <v>59</v>
      </c>
      <c r="U4333" s="2">
        <v>1005</v>
      </c>
      <c r="V4333" s="2">
        <v>3897</v>
      </c>
      <c r="W4333" s="8">
        <v>0.13846675329077454</v>
      </c>
      <c r="X4333" s="2">
        <v>59741</v>
      </c>
      <c r="Y4333" s="45"/>
      <c r="AC4333" s="1" t="str">
        <f>IF(Table13[[#This Row],[TCS MP]]&gt;=Table13[[#This Row],[BMP]],IF(Table13[[#This Row],[TCS MP]]&lt;=Table13[[#This Row],[EMP]],"Good","EMP"),"BMP")</f>
        <v>EMP</v>
      </c>
    </row>
    <row r="4334" spans="1:29" ht="24" customHeight="1" x14ac:dyDescent="0.25">
      <c r="A4334" t="s">
        <v>10640</v>
      </c>
      <c r="B4334" t="s">
        <v>20641</v>
      </c>
      <c r="C4334">
        <v>6947</v>
      </c>
      <c r="D4334" t="s">
        <v>17075</v>
      </c>
      <c r="E4334" t="s">
        <v>10641</v>
      </c>
      <c r="F4334" s="9">
        <f>Table13[[#This Row],[ToMeasure]]-Table13[[#This Row],[FromMeasure]]</f>
        <v>0.18326039999999999</v>
      </c>
      <c r="G4334" s="5" t="s">
        <v>201</v>
      </c>
      <c r="H4334" s="35">
        <v>12.4925429</v>
      </c>
      <c r="I4334" s="56"/>
      <c r="J4334" t="s">
        <v>10642</v>
      </c>
      <c r="K4334" s="58" t="s">
        <v>203</v>
      </c>
      <c r="L4334" s="35">
        <v>12.6758033</v>
      </c>
      <c r="M4334" s="56"/>
      <c r="N4334" t="s">
        <v>10643</v>
      </c>
      <c r="O4334" s="2">
        <v>6609</v>
      </c>
      <c r="P4334" s="2">
        <v>1457</v>
      </c>
      <c r="Q4334" s="2">
        <v>8066</v>
      </c>
      <c r="R4334" t="s">
        <v>10644</v>
      </c>
      <c r="S4334">
        <v>10</v>
      </c>
      <c r="T4334">
        <v>89</v>
      </c>
      <c r="U4334" s="2">
        <v>733</v>
      </c>
      <c r="V4334" s="2">
        <v>117</v>
      </c>
      <c r="W4334" s="8">
        <v>0.10538060996776594</v>
      </c>
      <c r="X4334" s="2">
        <v>22988</v>
      </c>
      <c r="Y4334" s="45"/>
      <c r="AC4334" s="1" t="str">
        <f>IF(Table13[[#This Row],[TCS MP]]&gt;=Table13[[#This Row],[BMP]],IF(Table13[[#This Row],[TCS MP]]&lt;=Table13[[#This Row],[EMP]],"Good","EMP"),"BMP")</f>
        <v>EMP</v>
      </c>
    </row>
    <row r="4335" spans="1:29" ht="24" customHeight="1" x14ac:dyDescent="0.25">
      <c r="A4335" t="s">
        <v>14233</v>
      </c>
      <c r="B4335" t="s">
        <v>20584</v>
      </c>
      <c r="C4335">
        <v>6834</v>
      </c>
      <c r="D4335" t="s">
        <v>17075</v>
      </c>
      <c r="E4335" t="s">
        <v>1464</v>
      </c>
      <c r="F4335" s="9">
        <f>Table13[[#This Row],[ToMeasure]]-Table13[[#This Row],[FromMeasure]]</f>
        <v>7.6141929999999969E-2</v>
      </c>
      <c r="G4335" s="5" t="s">
        <v>1462</v>
      </c>
      <c r="H4335" s="35">
        <v>0.49089160999999998</v>
      </c>
      <c r="I4335" s="56"/>
      <c r="J4335" t="s">
        <v>14234</v>
      </c>
      <c r="K4335" s="58" t="s">
        <v>203</v>
      </c>
      <c r="L4335" s="35">
        <v>0.56703353999999995</v>
      </c>
      <c r="M4335" s="56"/>
      <c r="N4335" t="s">
        <v>14235</v>
      </c>
      <c r="O4335" s="2">
        <v>27218</v>
      </c>
      <c r="P4335" s="2">
        <v>19347</v>
      </c>
      <c r="Q4335" s="2">
        <v>46565</v>
      </c>
      <c r="R4335" t="s">
        <v>14236</v>
      </c>
      <c r="S4335">
        <v>8</v>
      </c>
      <c r="T4335">
        <v>56</v>
      </c>
      <c r="U4335" s="2">
        <v>1471</v>
      </c>
      <c r="V4335" s="2">
        <v>5695</v>
      </c>
      <c r="W4335" s="8">
        <v>0.15389240846129068</v>
      </c>
      <c r="X4335" s="2">
        <v>73295</v>
      </c>
      <c r="Y4335" s="45"/>
      <c r="AC4335" s="1" t="str">
        <f>IF(Table13[[#This Row],[TCS MP]]&gt;=Table13[[#This Row],[BMP]],IF(Table13[[#This Row],[TCS MP]]&lt;=Table13[[#This Row],[EMP]],"Good","EMP"),"BMP")</f>
        <v>EMP</v>
      </c>
    </row>
    <row r="4336" spans="1:29" ht="24" customHeight="1" x14ac:dyDescent="0.25">
      <c r="A4336" t="s">
        <v>14899</v>
      </c>
      <c r="B4336" t="s">
        <v>20549</v>
      </c>
      <c r="C4336">
        <v>6754</v>
      </c>
      <c r="D4336" t="s">
        <v>17075</v>
      </c>
      <c r="E4336" t="s">
        <v>14900</v>
      </c>
      <c r="F4336" s="9">
        <f>Table13[[#This Row],[ToMeasure]]-Table13[[#This Row],[FromMeasure]]</f>
        <v>6.4596059999999511E-2</v>
      </c>
      <c r="G4336" s="5" t="s">
        <v>2645</v>
      </c>
      <c r="H4336" s="35">
        <v>4.8025499800000002</v>
      </c>
      <c r="I4336" s="56"/>
      <c r="J4336" t="s">
        <v>13539</v>
      </c>
      <c r="K4336" s="58" t="s">
        <v>203</v>
      </c>
      <c r="L4336" s="35">
        <v>4.8671460399999997</v>
      </c>
      <c r="M4336" s="56"/>
      <c r="N4336" t="s">
        <v>13534</v>
      </c>
      <c r="O4336" s="2">
        <v>12548</v>
      </c>
      <c r="P4336" s="2">
        <v>22500</v>
      </c>
      <c r="Q4336" s="2">
        <v>35048</v>
      </c>
      <c r="R4336" t="s">
        <v>14901</v>
      </c>
      <c r="S4336">
        <v>11</v>
      </c>
      <c r="T4336">
        <v>72</v>
      </c>
      <c r="U4336" s="2">
        <v>1089</v>
      </c>
      <c r="V4336" s="2">
        <v>4220</v>
      </c>
      <c r="W4336" s="8">
        <v>0.15147797306551017</v>
      </c>
      <c r="X4336" s="2">
        <v>64553</v>
      </c>
      <c r="Y4336" s="45"/>
      <c r="AC4336" s="1" t="str">
        <f>IF(Table13[[#This Row],[TCS MP]]&gt;=Table13[[#This Row],[BMP]],IF(Table13[[#This Row],[TCS MP]]&lt;=Table13[[#This Row],[EMP]],"Good","EMP"),"BMP")</f>
        <v>EMP</v>
      </c>
    </row>
    <row r="4337" spans="1:29" ht="24" customHeight="1" x14ac:dyDescent="0.25">
      <c r="A4337" t="s">
        <v>14237</v>
      </c>
      <c r="B4337" t="s">
        <v>18841</v>
      </c>
      <c r="C4337">
        <v>3554</v>
      </c>
      <c r="D4337" t="s">
        <v>17075</v>
      </c>
      <c r="E4337" t="s">
        <v>14238</v>
      </c>
      <c r="F4337" s="9">
        <f>Table13[[#This Row],[ToMeasure]]-Table13[[#This Row],[FromMeasure]]</f>
        <v>9.9436889999999778E-2</v>
      </c>
      <c r="G4337" s="5" t="s">
        <v>470</v>
      </c>
      <c r="H4337" s="35">
        <v>5.7862162599999998</v>
      </c>
      <c r="I4337" s="56"/>
      <c r="J4337" t="s">
        <v>3414</v>
      </c>
      <c r="K4337" s="58" t="s">
        <v>203</v>
      </c>
      <c r="L4337" s="35">
        <v>5.8856531499999996</v>
      </c>
      <c r="M4337" s="56"/>
      <c r="N4337" t="s">
        <v>7130</v>
      </c>
      <c r="O4337" s="2">
        <v>10268</v>
      </c>
      <c r="P4337" s="2">
        <v>10268</v>
      </c>
      <c r="Q4337" s="2">
        <v>20536</v>
      </c>
      <c r="R4337" t="s">
        <v>14239</v>
      </c>
      <c r="S4337">
        <v>8</v>
      </c>
      <c r="T4337">
        <v>50</v>
      </c>
      <c r="U4337" s="2">
        <v>1889</v>
      </c>
      <c r="V4337" s="2">
        <v>308</v>
      </c>
      <c r="W4337" s="8">
        <v>0.10698285936891312</v>
      </c>
      <c r="X4337" s="2">
        <v>37824</v>
      </c>
      <c r="Y4337" s="45"/>
      <c r="AC4337" s="1" t="str">
        <f>IF(Table13[[#This Row],[TCS MP]]&gt;=Table13[[#This Row],[BMP]],IF(Table13[[#This Row],[TCS MP]]&lt;=Table13[[#This Row],[EMP]],"Good","EMP"),"BMP")</f>
        <v>EMP</v>
      </c>
    </row>
    <row r="4338" spans="1:29" ht="24" customHeight="1" x14ac:dyDescent="0.25">
      <c r="A4338" t="s">
        <v>14240</v>
      </c>
      <c r="B4338" t="s">
        <v>21326</v>
      </c>
      <c r="C4338">
        <v>8602</v>
      </c>
      <c r="D4338" t="s">
        <v>17075</v>
      </c>
      <c r="E4338" t="s">
        <v>14241</v>
      </c>
      <c r="F4338" s="9">
        <f>Table13[[#This Row],[ToMeasure]]-Table13[[#This Row],[FromMeasure]]</f>
        <v>3.6146659999999997E-2</v>
      </c>
      <c r="G4338" s="5" t="s">
        <v>2182</v>
      </c>
      <c r="H4338" s="35">
        <v>0</v>
      </c>
      <c r="I4338" s="56"/>
      <c r="J4338" t="s">
        <v>129</v>
      </c>
      <c r="K4338" s="58" t="s">
        <v>203</v>
      </c>
      <c r="L4338" s="35">
        <v>3.6146659999999997E-2</v>
      </c>
      <c r="M4338" s="56"/>
      <c r="N4338" t="s">
        <v>14242</v>
      </c>
      <c r="O4338" s="2">
        <v>2204</v>
      </c>
      <c r="P4338" s="2">
        <v>0</v>
      </c>
      <c r="Q4338" s="2">
        <v>2204</v>
      </c>
      <c r="R4338" t="s">
        <v>10764</v>
      </c>
      <c r="S4338">
        <v>12</v>
      </c>
      <c r="T4338" t="s">
        <v>203</v>
      </c>
      <c r="U4338" s="2">
        <v>196</v>
      </c>
      <c r="V4338" s="2">
        <v>31</v>
      </c>
      <c r="W4338" s="8">
        <v>0.10299455535390199</v>
      </c>
      <c r="X4338" s="2">
        <v>3469</v>
      </c>
      <c r="Y4338" s="45"/>
      <c r="AC4338" s="1" t="str">
        <f>IF(Table13[[#This Row],[TCS MP]]&gt;=Table13[[#This Row],[BMP]],IF(Table13[[#This Row],[TCS MP]]&lt;=Table13[[#This Row],[EMP]],"Good","EMP"),"BMP")</f>
        <v>EMP</v>
      </c>
    </row>
    <row r="4339" spans="1:29" ht="24" customHeight="1" x14ac:dyDescent="0.25">
      <c r="A4339" t="s">
        <v>16760</v>
      </c>
      <c r="B4339" t="s">
        <v>21326</v>
      </c>
      <c r="C4339">
        <v>8602</v>
      </c>
      <c r="D4339" t="s">
        <v>17075</v>
      </c>
      <c r="E4339" t="s">
        <v>14241</v>
      </c>
      <c r="F4339" s="9">
        <f>Table13[[#This Row],[ToMeasure]]-Table13[[#This Row],[FromMeasure]]</f>
        <v>2.2031620000000002E-2</v>
      </c>
      <c r="G4339" s="5" t="s">
        <v>16761</v>
      </c>
      <c r="H4339" s="35">
        <v>3.6146659999999997E-2</v>
      </c>
      <c r="I4339" s="56"/>
      <c r="J4339" t="s">
        <v>10763</v>
      </c>
      <c r="K4339" s="58" t="s">
        <v>203</v>
      </c>
      <c r="L4339" s="35">
        <v>5.8178279999999999E-2</v>
      </c>
      <c r="M4339" s="56"/>
      <c r="N4339" t="s">
        <v>9930</v>
      </c>
      <c r="O4339" s="2">
        <v>2204</v>
      </c>
      <c r="P4339" s="2">
        <v>0</v>
      </c>
      <c r="Q4339" s="2">
        <v>2204</v>
      </c>
      <c r="R4339" t="s">
        <v>10764</v>
      </c>
      <c r="S4339">
        <v>12</v>
      </c>
      <c r="T4339" t="s">
        <v>203</v>
      </c>
      <c r="U4339" s="2" t="s">
        <v>203</v>
      </c>
      <c r="V4339" s="2" t="s">
        <v>203</v>
      </c>
      <c r="W4339" s="8" t="s">
        <v>203</v>
      </c>
      <c r="X4339" s="2">
        <v>3469</v>
      </c>
      <c r="Y4339" s="45"/>
      <c r="AC4339" s="1" t="str">
        <f>IF(Table13[[#This Row],[TCS MP]]&gt;=Table13[[#This Row],[BMP]],IF(Table13[[#This Row],[TCS MP]]&lt;=Table13[[#This Row],[EMP]],"Good","EMP"),"BMP")</f>
        <v>EMP</v>
      </c>
    </row>
    <row r="4340" spans="1:29" ht="24" customHeight="1" x14ac:dyDescent="0.25">
      <c r="A4340" t="s">
        <v>14903</v>
      </c>
      <c r="B4340" t="s">
        <v>20489</v>
      </c>
      <c r="C4340">
        <v>6624</v>
      </c>
      <c r="D4340" t="s">
        <v>17075</v>
      </c>
      <c r="E4340" t="s">
        <v>14904</v>
      </c>
      <c r="F4340" s="9">
        <f>Table13[[#This Row],[ToMeasure]]-Table13[[#This Row],[FromMeasure]]</f>
        <v>2.3316900000000002E-2</v>
      </c>
      <c r="G4340" s="5" t="s">
        <v>4970</v>
      </c>
      <c r="H4340" s="35">
        <v>0</v>
      </c>
      <c r="I4340" s="56"/>
      <c r="J4340" t="s">
        <v>936</v>
      </c>
      <c r="K4340" s="58" t="s">
        <v>203</v>
      </c>
      <c r="L4340" s="35">
        <v>2.3316900000000002E-2</v>
      </c>
      <c r="M4340" s="56"/>
      <c r="N4340" t="s">
        <v>4969</v>
      </c>
      <c r="O4340" s="2">
        <v>12766</v>
      </c>
      <c r="P4340" s="2">
        <v>684</v>
      </c>
      <c r="Q4340" s="2">
        <v>13450</v>
      </c>
      <c r="R4340" t="s">
        <v>16689</v>
      </c>
      <c r="S4340">
        <v>10</v>
      </c>
      <c r="T4340">
        <v>98</v>
      </c>
      <c r="U4340" s="2">
        <v>1187</v>
      </c>
      <c r="V4340" s="2">
        <v>192</v>
      </c>
      <c r="W4340" s="8">
        <v>0.10252788104089219</v>
      </c>
      <c r="X4340" s="2">
        <v>24773</v>
      </c>
      <c r="Y4340" s="45"/>
      <c r="AC4340" s="1" t="str">
        <f>IF(Table13[[#This Row],[TCS MP]]&gt;=Table13[[#This Row],[BMP]],IF(Table13[[#This Row],[TCS MP]]&lt;=Table13[[#This Row],[EMP]],"Good","EMP"),"BMP")</f>
        <v>EMP</v>
      </c>
    </row>
    <row r="4341" spans="1:29" ht="24" customHeight="1" x14ac:dyDescent="0.25">
      <c r="A4341" t="s">
        <v>14905</v>
      </c>
      <c r="B4341" t="s">
        <v>19763</v>
      </c>
      <c r="C4341">
        <v>5104</v>
      </c>
      <c r="D4341" t="s">
        <v>17075</v>
      </c>
      <c r="E4341" t="s">
        <v>1099</v>
      </c>
      <c r="F4341" s="9">
        <f>Table13[[#This Row],[ToMeasure]]-Table13[[#This Row],[FromMeasure]]</f>
        <v>0.11571238999999878</v>
      </c>
      <c r="G4341" s="5" t="s">
        <v>61</v>
      </c>
      <c r="H4341" s="35">
        <v>63.704311009999998</v>
      </c>
      <c r="I4341" s="56"/>
      <c r="J4341" t="s">
        <v>14906</v>
      </c>
      <c r="K4341" s="58" t="s">
        <v>203</v>
      </c>
      <c r="L4341" s="35">
        <v>63.820023399999997</v>
      </c>
      <c r="M4341" s="56"/>
      <c r="N4341" t="s">
        <v>14907</v>
      </c>
      <c r="O4341" s="2">
        <v>1610</v>
      </c>
      <c r="P4341" s="2">
        <v>4483</v>
      </c>
      <c r="Q4341" s="2">
        <v>6093</v>
      </c>
      <c r="R4341" t="s">
        <v>14908</v>
      </c>
      <c r="S4341">
        <v>17</v>
      </c>
      <c r="T4341" t="s">
        <v>203</v>
      </c>
      <c r="U4341" s="2" t="s">
        <v>203</v>
      </c>
      <c r="V4341" s="2" t="s">
        <v>203</v>
      </c>
      <c r="W4341" s="8" t="s">
        <v>203</v>
      </c>
      <c r="X4341" s="2">
        <v>10282</v>
      </c>
      <c r="Y4341" s="45"/>
      <c r="AC4341" s="1" t="str">
        <f>IF(Table13[[#This Row],[TCS MP]]&gt;=Table13[[#This Row],[BMP]],IF(Table13[[#This Row],[TCS MP]]&lt;=Table13[[#This Row],[EMP]],"Good","EMP"),"BMP")</f>
        <v>EMP</v>
      </c>
    </row>
    <row r="4342" spans="1:29" ht="24" customHeight="1" x14ac:dyDescent="0.25">
      <c r="A4342" t="s">
        <v>14909</v>
      </c>
      <c r="B4342" t="s">
        <v>21348</v>
      </c>
      <c r="C4342">
        <v>8627</v>
      </c>
      <c r="D4342" t="s">
        <v>17075</v>
      </c>
      <c r="E4342" t="s">
        <v>10653</v>
      </c>
      <c r="F4342" s="9">
        <f>Table13[[#This Row],[ToMeasure]]-Table13[[#This Row],[FromMeasure]]</f>
        <v>8.1818079999997906E-2</v>
      </c>
      <c r="G4342" s="5" t="s">
        <v>134</v>
      </c>
      <c r="H4342" s="35">
        <v>32.102004370000003</v>
      </c>
      <c r="I4342" s="56"/>
      <c r="J4342" t="s">
        <v>9950</v>
      </c>
      <c r="K4342" s="58" t="s">
        <v>203</v>
      </c>
      <c r="L4342" s="35">
        <v>32.183822450000001</v>
      </c>
      <c r="M4342" s="56"/>
      <c r="N4342" t="s">
        <v>10085</v>
      </c>
      <c r="O4342" s="2">
        <v>2669</v>
      </c>
      <c r="P4342" s="2">
        <v>0</v>
      </c>
      <c r="Q4342" s="2">
        <v>2669</v>
      </c>
      <c r="R4342" t="s">
        <v>14910</v>
      </c>
      <c r="S4342">
        <v>11</v>
      </c>
      <c r="T4342">
        <v>57</v>
      </c>
      <c r="U4342" s="2">
        <v>71</v>
      </c>
      <c r="V4342" s="2">
        <v>276</v>
      </c>
      <c r="W4342" s="8">
        <v>0.13001124016485574</v>
      </c>
      <c r="X4342" s="2">
        <v>4504</v>
      </c>
      <c r="Y4342" s="45"/>
      <c r="AC4342" s="1" t="str">
        <f>IF(Table13[[#This Row],[TCS MP]]&gt;=Table13[[#This Row],[BMP]],IF(Table13[[#This Row],[TCS MP]]&lt;=Table13[[#This Row],[EMP]],"Good","EMP"),"BMP")</f>
        <v>EMP</v>
      </c>
    </row>
    <row r="4343" spans="1:29" ht="24" customHeight="1" x14ac:dyDescent="0.25">
      <c r="A4343" t="s">
        <v>16762</v>
      </c>
      <c r="B4343" t="s">
        <v>20691</v>
      </c>
      <c r="C4343">
        <v>7064</v>
      </c>
      <c r="D4343" t="s">
        <v>17075</v>
      </c>
      <c r="E4343" t="s">
        <v>10653</v>
      </c>
      <c r="F4343" s="9">
        <f>Table13[[#This Row],[ToMeasure]]-Table13[[#This Row],[FromMeasure]]</f>
        <v>0.16179573000000147</v>
      </c>
      <c r="G4343" s="5" t="s">
        <v>134</v>
      </c>
      <c r="H4343" s="35">
        <v>40.826834869999999</v>
      </c>
      <c r="I4343" s="56"/>
      <c r="J4343" t="s">
        <v>9584</v>
      </c>
      <c r="K4343" s="58" t="s">
        <v>203</v>
      </c>
      <c r="L4343" s="35">
        <v>40.9886306</v>
      </c>
      <c r="M4343" s="56"/>
      <c r="N4343" t="s">
        <v>9589</v>
      </c>
      <c r="O4343" s="2">
        <v>18202</v>
      </c>
      <c r="P4343" s="2">
        <v>17873</v>
      </c>
      <c r="Q4343" s="2">
        <v>36075</v>
      </c>
      <c r="R4343" t="s">
        <v>16763</v>
      </c>
      <c r="S4343">
        <v>8</v>
      </c>
      <c r="T4343">
        <v>54</v>
      </c>
      <c r="U4343" s="2">
        <v>1117</v>
      </c>
      <c r="V4343" s="2">
        <v>4326</v>
      </c>
      <c r="W4343" s="8">
        <v>0.15088011088011088</v>
      </c>
      <c r="X4343" s="2">
        <v>45794</v>
      </c>
      <c r="Y4343" s="45"/>
      <c r="AC4343" s="1" t="str">
        <f>IF(Table13[[#This Row],[TCS MP]]&gt;=Table13[[#This Row],[BMP]],IF(Table13[[#This Row],[TCS MP]]&lt;=Table13[[#This Row],[EMP]],"Good","EMP"),"BMP")</f>
        <v>EMP</v>
      </c>
    </row>
    <row r="4344" spans="1:29" ht="24" customHeight="1" x14ac:dyDescent="0.25">
      <c r="A4344" t="s">
        <v>10652</v>
      </c>
      <c r="B4344" t="s">
        <v>19626</v>
      </c>
      <c r="C4344">
        <v>4924</v>
      </c>
      <c r="D4344" t="s">
        <v>17075</v>
      </c>
      <c r="E4344" t="s">
        <v>10653</v>
      </c>
      <c r="F4344" s="9">
        <f>Table13[[#This Row],[ToMeasure]]-Table13[[#This Row],[FromMeasure]]</f>
        <v>0.15171069999999531</v>
      </c>
      <c r="G4344" s="5" t="s">
        <v>134</v>
      </c>
      <c r="H4344" s="35">
        <v>49.715213550000001</v>
      </c>
      <c r="I4344" s="56"/>
      <c r="J4344" t="s">
        <v>8879</v>
      </c>
      <c r="K4344" s="58" t="s">
        <v>203</v>
      </c>
      <c r="L4344" s="35">
        <v>49.866924249999997</v>
      </c>
      <c r="M4344" s="56"/>
      <c r="N4344" t="s">
        <v>8879</v>
      </c>
      <c r="O4344" s="2">
        <v>12437</v>
      </c>
      <c r="P4344" s="2">
        <v>26569</v>
      </c>
      <c r="Q4344" s="2">
        <v>39006</v>
      </c>
      <c r="R4344" t="s">
        <v>10654</v>
      </c>
      <c r="S4344">
        <v>8</v>
      </c>
      <c r="T4344">
        <v>60</v>
      </c>
      <c r="U4344" s="2">
        <v>1247</v>
      </c>
      <c r="V4344" s="2">
        <v>4833</v>
      </c>
      <c r="W4344" s="8">
        <v>0.15587345536584116</v>
      </c>
      <c r="X4344" s="2">
        <v>61397</v>
      </c>
      <c r="Y4344" s="45"/>
      <c r="AC4344" s="1" t="str">
        <f>IF(Table13[[#This Row],[TCS MP]]&gt;=Table13[[#This Row],[BMP]],IF(Table13[[#This Row],[TCS MP]]&lt;=Table13[[#This Row],[EMP]],"Good","EMP"),"BMP")</f>
        <v>EMP</v>
      </c>
    </row>
    <row r="4345" spans="1:29" ht="24" customHeight="1" x14ac:dyDescent="0.25">
      <c r="A4345" t="s">
        <v>10655</v>
      </c>
      <c r="B4345" t="s">
        <v>20503</v>
      </c>
      <c r="C4345">
        <v>6654</v>
      </c>
      <c r="D4345" t="s">
        <v>17075</v>
      </c>
      <c r="E4345" t="s">
        <v>10653</v>
      </c>
      <c r="F4345" s="9">
        <f>Table13[[#This Row],[ToMeasure]]-Table13[[#This Row],[FromMeasure]]</f>
        <v>0.16426577000000009</v>
      </c>
      <c r="G4345" s="5" t="s">
        <v>134</v>
      </c>
      <c r="H4345" s="35">
        <v>54.086376100000003</v>
      </c>
      <c r="I4345" s="56"/>
      <c r="J4345" t="s">
        <v>4978</v>
      </c>
      <c r="K4345" s="58" t="s">
        <v>203</v>
      </c>
      <c r="L4345" s="35">
        <v>54.250641870000003</v>
      </c>
      <c r="M4345" s="56"/>
      <c r="N4345" t="s">
        <v>8878</v>
      </c>
      <c r="O4345" s="2">
        <v>11522</v>
      </c>
      <c r="P4345" s="2">
        <v>10651</v>
      </c>
      <c r="Q4345" s="2">
        <v>22173</v>
      </c>
      <c r="R4345" t="s">
        <v>10656</v>
      </c>
      <c r="S4345">
        <v>10</v>
      </c>
      <c r="T4345">
        <v>51</v>
      </c>
      <c r="U4345" s="2">
        <v>685</v>
      </c>
      <c r="V4345" s="2">
        <v>2651</v>
      </c>
      <c r="W4345" s="8">
        <v>0.15045325395751591</v>
      </c>
      <c r="X4345" s="2">
        <v>34901</v>
      </c>
      <c r="Y4345" s="45"/>
      <c r="AC4345" s="1" t="str">
        <f>IF(Table13[[#This Row],[TCS MP]]&gt;=Table13[[#This Row],[BMP]],IF(Table13[[#This Row],[TCS MP]]&lt;=Table13[[#This Row],[EMP]],"Good","EMP"),"BMP")</f>
        <v>EMP</v>
      </c>
    </row>
    <row r="4346" spans="1:29" ht="24" customHeight="1" x14ac:dyDescent="0.25">
      <c r="A4346" t="s">
        <v>10657</v>
      </c>
      <c r="B4346" t="s">
        <v>20696</v>
      </c>
      <c r="C4346">
        <v>7074</v>
      </c>
      <c r="D4346" t="s">
        <v>17075</v>
      </c>
      <c r="E4346" t="s">
        <v>10658</v>
      </c>
      <c r="F4346" s="9">
        <f>Table13[[#This Row],[ToMeasure]]-Table13[[#This Row],[FromMeasure]]</f>
        <v>7.9589659999996343E-2</v>
      </c>
      <c r="G4346" s="5" t="s">
        <v>1730</v>
      </c>
      <c r="H4346" s="35">
        <v>41.175135160000004</v>
      </c>
      <c r="I4346" s="56"/>
      <c r="J4346" t="s">
        <v>5256</v>
      </c>
      <c r="K4346" s="58" t="s">
        <v>203</v>
      </c>
      <c r="L4346" s="35">
        <v>41.25472482</v>
      </c>
      <c r="M4346" s="56"/>
      <c r="N4346" t="s">
        <v>9592</v>
      </c>
      <c r="O4346" s="2">
        <v>19531</v>
      </c>
      <c r="P4346" s="2">
        <v>23160</v>
      </c>
      <c r="Q4346" s="2">
        <v>42691</v>
      </c>
      <c r="R4346" t="s">
        <v>10659</v>
      </c>
      <c r="S4346">
        <v>8</v>
      </c>
      <c r="T4346">
        <v>61</v>
      </c>
      <c r="U4346" s="2">
        <v>1321</v>
      </c>
      <c r="V4346" s="2">
        <v>5120</v>
      </c>
      <c r="W4346" s="8">
        <v>0.15087489166334825</v>
      </c>
      <c r="X4346" s="2">
        <v>78631</v>
      </c>
      <c r="Y4346" s="45"/>
      <c r="AC4346" s="1" t="str">
        <f>IF(Table13[[#This Row],[TCS MP]]&gt;=Table13[[#This Row],[BMP]],IF(Table13[[#This Row],[TCS MP]]&lt;=Table13[[#This Row],[EMP]],"Good","EMP"),"BMP")</f>
        <v>EMP</v>
      </c>
    </row>
    <row r="4347" spans="1:29" ht="24" customHeight="1" x14ac:dyDescent="0.25">
      <c r="A4347" t="s">
        <v>16764</v>
      </c>
      <c r="B4347" t="s">
        <v>18682</v>
      </c>
      <c r="C4347">
        <v>3194</v>
      </c>
      <c r="D4347" t="s">
        <v>17075</v>
      </c>
      <c r="E4347" t="s">
        <v>16765</v>
      </c>
      <c r="F4347" s="9">
        <f>Table13[[#This Row],[ToMeasure]]-Table13[[#This Row],[FromMeasure]]</f>
        <v>9.9291160000000003E-2</v>
      </c>
      <c r="G4347" s="5" t="s">
        <v>263</v>
      </c>
      <c r="H4347" s="35">
        <v>0</v>
      </c>
      <c r="I4347" s="56"/>
      <c r="J4347" t="s">
        <v>6285</v>
      </c>
      <c r="K4347" s="58" t="s">
        <v>203</v>
      </c>
      <c r="L4347" s="35">
        <v>9.9291160000000003E-2</v>
      </c>
      <c r="M4347" s="56"/>
      <c r="N4347" t="s">
        <v>16766</v>
      </c>
      <c r="O4347" s="2">
        <v>167</v>
      </c>
      <c r="P4347" s="2">
        <v>205</v>
      </c>
      <c r="Q4347" s="2">
        <v>372</v>
      </c>
      <c r="R4347" t="s">
        <v>16767</v>
      </c>
      <c r="S4347">
        <v>18</v>
      </c>
      <c r="T4347">
        <v>57</v>
      </c>
      <c r="U4347" s="2">
        <v>49</v>
      </c>
      <c r="V4347" s="2">
        <v>48</v>
      </c>
      <c r="W4347" s="8">
        <v>0.260752688172043</v>
      </c>
      <c r="X4347" s="2">
        <v>628</v>
      </c>
      <c r="Y4347" s="45"/>
      <c r="AC4347" s="1" t="str">
        <f>IF(Table13[[#This Row],[TCS MP]]&gt;=Table13[[#This Row],[BMP]],IF(Table13[[#This Row],[TCS MP]]&lt;=Table13[[#This Row],[EMP]],"Good","EMP"),"BMP")</f>
        <v>EMP</v>
      </c>
    </row>
    <row r="4348" spans="1:29" ht="24" customHeight="1" x14ac:dyDescent="0.25">
      <c r="A4348" t="s">
        <v>10660</v>
      </c>
      <c r="B4348" t="s">
        <v>18832</v>
      </c>
      <c r="C4348">
        <v>3534</v>
      </c>
      <c r="D4348" t="s">
        <v>17075</v>
      </c>
      <c r="E4348" t="s">
        <v>10661</v>
      </c>
      <c r="F4348" s="9">
        <f>Table13[[#This Row],[ToMeasure]]-Table13[[#This Row],[FromMeasure]]</f>
        <v>7.5267529999999638E-2</v>
      </c>
      <c r="G4348" s="5" t="s">
        <v>466</v>
      </c>
      <c r="H4348" s="35">
        <v>7.30821728</v>
      </c>
      <c r="I4348" s="56"/>
      <c r="J4348" t="s">
        <v>10662</v>
      </c>
      <c r="K4348" s="58" t="s">
        <v>203</v>
      </c>
      <c r="L4348" s="35">
        <v>7.3834848099999997</v>
      </c>
      <c r="M4348" s="56"/>
      <c r="N4348" t="s">
        <v>647</v>
      </c>
      <c r="O4348" s="2">
        <v>671</v>
      </c>
      <c r="P4348" s="2">
        <v>4609</v>
      </c>
      <c r="Q4348" s="2">
        <v>5280</v>
      </c>
      <c r="R4348" t="s">
        <v>10663</v>
      </c>
      <c r="S4348">
        <v>9</v>
      </c>
      <c r="T4348" t="s">
        <v>203</v>
      </c>
      <c r="U4348" s="2">
        <v>433</v>
      </c>
      <c r="V4348" s="2">
        <v>405</v>
      </c>
      <c r="W4348" s="8">
        <v>0.15871212121212122</v>
      </c>
      <c r="X4348" s="2">
        <v>7515</v>
      </c>
      <c r="Y4348" s="45"/>
      <c r="AC4348" s="1" t="str">
        <f>IF(Table13[[#This Row],[TCS MP]]&gt;=Table13[[#This Row],[BMP]],IF(Table13[[#This Row],[TCS MP]]&lt;=Table13[[#This Row],[EMP]],"Good","EMP"),"BMP")</f>
        <v>EMP</v>
      </c>
    </row>
    <row r="4349" spans="1:29" ht="24" customHeight="1" x14ac:dyDescent="0.25">
      <c r="A4349" t="s">
        <v>10664</v>
      </c>
      <c r="B4349" t="s">
        <v>18689</v>
      </c>
      <c r="C4349">
        <v>3204</v>
      </c>
      <c r="D4349" t="s">
        <v>17075</v>
      </c>
      <c r="E4349" t="s">
        <v>10665</v>
      </c>
      <c r="F4349" s="9">
        <f>Table13[[#This Row],[ToMeasure]]-Table13[[#This Row],[FromMeasure]]</f>
        <v>8.7996389999999994E-2</v>
      </c>
      <c r="G4349" s="5" t="s">
        <v>265</v>
      </c>
      <c r="H4349" s="35">
        <v>0</v>
      </c>
      <c r="I4349" s="56"/>
      <c r="J4349" t="s">
        <v>6285</v>
      </c>
      <c r="K4349" s="58" t="s">
        <v>203</v>
      </c>
      <c r="L4349" s="35">
        <v>8.7996389999999994E-2</v>
      </c>
      <c r="M4349" s="56"/>
      <c r="N4349" t="s">
        <v>10666</v>
      </c>
      <c r="O4349" s="2">
        <v>101</v>
      </c>
      <c r="P4349" s="2">
        <v>262</v>
      </c>
      <c r="Q4349" s="2">
        <v>363</v>
      </c>
      <c r="R4349" t="s">
        <v>10667</v>
      </c>
      <c r="S4349">
        <v>12</v>
      </c>
      <c r="T4349">
        <v>77</v>
      </c>
      <c r="U4349" s="2">
        <v>39</v>
      </c>
      <c r="V4349" s="2">
        <v>36</v>
      </c>
      <c r="W4349" s="8">
        <v>0.20661157024793389</v>
      </c>
      <c r="X4349" s="2">
        <v>613</v>
      </c>
      <c r="Y4349" s="45"/>
      <c r="AC4349" s="1" t="str">
        <f>IF(Table13[[#This Row],[TCS MP]]&gt;=Table13[[#This Row],[BMP]],IF(Table13[[#This Row],[TCS MP]]&lt;=Table13[[#This Row],[EMP]],"Good","EMP"),"BMP")</f>
        <v>EMP</v>
      </c>
    </row>
    <row r="4350" spans="1:29" ht="24" customHeight="1" x14ac:dyDescent="0.25">
      <c r="A4350" t="s">
        <v>10668</v>
      </c>
      <c r="B4350" t="s">
        <v>21357</v>
      </c>
      <c r="C4350">
        <v>8636</v>
      </c>
      <c r="D4350" t="s">
        <v>17075</v>
      </c>
      <c r="E4350" t="s">
        <v>1733</v>
      </c>
      <c r="F4350" s="9">
        <f>Table13[[#This Row],[ToMeasure]]-Table13[[#This Row],[FromMeasure]]</f>
        <v>8.4764610000000573E-2</v>
      </c>
      <c r="G4350" s="5" t="s">
        <v>135</v>
      </c>
      <c r="H4350" s="35">
        <v>29.881288510000001</v>
      </c>
      <c r="I4350" s="56"/>
      <c r="J4350" t="s">
        <v>9955</v>
      </c>
      <c r="K4350" s="58" t="s">
        <v>203</v>
      </c>
      <c r="L4350" s="35">
        <v>29.966053120000002</v>
      </c>
      <c r="M4350" s="56"/>
      <c r="N4350" t="s">
        <v>9959</v>
      </c>
      <c r="O4350" s="2">
        <v>2860</v>
      </c>
      <c r="P4350" s="2">
        <v>2113</v>
      </c>
      <c r="Q4350" s="2">
        <v>4973</v>
      </c>
      <c r="R4350" t="s">
        <v>10669</v>
      </c>
      <c r="S4350">
        <v>11</v>
      </c>
      <c r="T4350">
        <v>59</v>
      </c>
      <c r="U4350" s="2">
        <v>151</v>
      </c>
      <c r="V4350" s="2">
        <v>586</v>
      </c>
      <c r="W4350" s="8">
        <v>0.14820028152020914</v>
      </c>
      <c r="X4350" s="2">
        <v>9160</v>
      </c>
      <c r="Y4350" s="45"/>
      <c r="AC4350" s="1" t="str">
        <f>IF(Table13[[#This Row],[TCS MP]]&gt;=Table13[[#This Row],[BMP]],IF(Table13[[#This Row],[TCS MP]]&lt;=Table13[[#This Row],[EMP]],"Good","EMP"),"BMP")</f>
        <v>EMP</v>
      </c>
    </row>
    <row r="4351" spans="1:29" ht="24" customHeight="1" x14ac:dyDescent="0.25">
      <c r="A4351" t="s">
        <v>14911</v>
      </c>
      <c r="B4351" t="s">
        <v>20701</v>
      </c>
      <c r="C4351">
        <v>7084</v>
      </c>
      <c r="D4351" t="s">
        <v>17075</v>
      </c>
      <c r="E4351" t="s">
        <v>1733</v>
      </c>
      <c r="F4351" s="9">
        <f>Table13[[#This Row],[ToMeasure]]-Table13[[#This Row],[FromMeasure]]</f>
        <v>7.8317659999996181E-2</v>
      </c>
      <c r="G4351" s="5" t="s">
        <v>135</v>
      </c>
      <c r="H4351" s="35">
        <v>39.060924280000002</v>
      </c>
      <c r="I4351" s="56"/>
      <c r="J4351" t="s">
        <v>12739</v>
      </c>
      <c r="K4351" s="58" t="s">
        <v>203</v>
      </c>
      <c r="L4351" s="35">
        <v>39.139241939999998</v>
      </c>
      <c r="M4351" s="56"/>
      <c r="N4351" t="s">
        <v>9597</v>
      </c>
      <c r="O4351" s="2">
        <v>10910</v>
      </c>
      <c r="P4351" s="2">
        <v>10376</v>
      </c>
      <c r="Q4351" s="2">
        <v>21286</v>
      </c>
      <c r="R4351" t="s">
        <v>14912</v>
      </c>
      <c r="S4351">
        <v>8</v>
      </c>
      <c r="T4351">
        <v>51</v>
      </c>
      <c r="U4351" s="2">
        <v>659</v>
      </c>
      <c r="V4351" s="2">
        <v>2552</v>
      </c>
      <c r="W4351" s="8">
        <v>0.15085032415672273</v>
      </c>
      <c r="X4351" s="2">
        <v>39206</v>
      </c>
      <c r="Y4351" s="45"/>
      <c r="AC4351" s="1" t="str">
        <f>IF(Table13[[#This Row],[TCS MP]]&gt;=Table13[[#This Row],[BMP]],IF(Table13[[#This Row],[TCS MP]]&lt;=Table13[[#This Row],[EMP]],"Good","EMP"),"BMP")</f>
        <v>EMP</v>
      </c>
    </row>
    <row r="4352" spans="1:29" ht="24" customHeight="1" x14ac:dyDescent="0.25">
      <c r="A4352" t="s">
        <v>14913</v>
      </c>
      <c r="B4352" t="s">
        <v>19644</v>
      </c>
      <c r="C4352">
        <v>4944</v>
      </c>
      <c r="D4352" t="s">
        <v>17075</v>
      </c>
      <c r="E4352" t="s">
        <v>1733</v>
      </c>
      <c r="F4352" s="9">
        <f>Table13[[#This Row],[ToMeasure]]-Table13[[#This Row],[FromMeasure]]</f>
        <v>0.21432204999999982</v>
      </c>
      <c r="G4352" s="5" t="s">
        <v>135</v>
      </c>
      <c r="H4352" s="35">
        <v>47.298164290000003</v>
      </c>
      <c r="I4352" s="56"/>
      <c r="J4352" t="s">
        <v>14914</v>
      </c>
      <c r="K4352" s="58" t="s">
        <v>203</v>
      </c>
      <c r="L4352" s="35">
        <v>47.512486340000002</v>
      </c>
      <c r="M4352" s="56"/>
      <c r="N4352" t="s">
        <v>14915</v>
      </c>
      <c r="O4352" s="2">
        <v>24593</v>
      </c>
      <c r="P4352" s="2">
        <v>26738</v>
      </c>
      <c r="Q4352" s="2">
        <v>51331</v>
      </c>
      <c r="R4352" t="s">
        <v>14916</v>
      </c>
      <c r="S4352">
        <v>9</v>
      </c>
      <c r="T4352">
        <v>53</v>
      </c>
      <c r="U4352" s="2">
        <v>1598</v>
      </c>
      <c r="V4352" s="2">
        <v>6188</v>
      </c>
      <c r="W4352" s="8">
        <v>0.15168221932165749</v>
      </c>
      <c r="X4352" s="2">
        <v>80797</v>
      </c>
      <c r="Y4352" s="45"/>
      <c r="AC4352" s="1" t="str">
        <f>IF(Table13[[#This Row],[TCS MP]]&gt;=Table13[[#This Row],[BMP]],IF(Table13[[#This Row],[TCS MP]]&lt;=Table13[[#This Row],[EMP]],"Good","EMP"),"BMP")</f>
        <v>EMP</v>
      </c>
    </row>
    <row r="4353" spans="1:29" ht="24" customHeight="1" x14ac:dyDescent="0.25">
      <c r="A4353" t="s">
        <v>14243</v>
      </c>
      <c r="B4353" t="s">
        <v>18853</v>
      </c>
      <c r="C4353">
        <v>3569</v>
      </c>
      <c r="D4353" t="s">
        <v>17075</v>
      </c>
      <c r="E4353" t="s">
        <v>14244</v>
      </c>
      <c r="F4353" s="9">
        <f>Table13[[#This Row],[ToMeasure]]-Table13[[#This Row],[FromMeasure]]</f>
        <v>7.972080000000048E-2</v>
      </c>
      <c r="G4353" s="5" t="s">
        <v>14245</v>
      </c>
      <c r="H4353" s="35">
        <v>5.7720089999999997</v>
      </c>
      <c r="I4353" s="56"/>
      <c r="J4353" t="s">
        <v>11429</v>
      </c>
      <c r="K4353" s="58" t="s">
        <v>203</v>
      </c>
      <c r="L4353" s="35">
        <v>5.8517298000000002</v>
      </c>
      <c r="M4353" s="56"/>
      <c r="N4353" t="s">
        <v>7501</v>
      </c>
      <c r="O4353" s="2">
        <v>2884</v>
      </c>
      <c r="P4353" s="2">
        <v>2885</v>
      </c>
      <c r="Q4353" s="2">
        <v>5769</v>
      </c>
      <c r="R4353" t="s">
        <v>14246</v>
      </c>
      <c r="S4353">
        <v>10</v>
      </c>
      <c r="T4353">
        <v>55</v>
      </c>
      <c r="U4353" s="2">
        <v>530</v>
      </c>
      <c r="V4353" s="2">
        <v>86</v>
      </c>
      <c r="W4353" s="8">
        <v>0.10677760443751083</v>
      </c>
      <c r="X4353" s="2">
        <v>9081</v>
      </c>
      <c r="Y4353" s="45"/>
      <c r="AC4353" s="1" t="str">
        <f>IF(Table13[[#This Row],[TCS MP]]&gt;=Table13[[#This Row],[BMP]],IF(Table13[[#This Row],[TCS MP]]&lt;=Table13[[#This Row],[EMP]],"Good","EMP"),"BMP")</f>
        <v>EMP</v>
      </c>
    </row>
    <row r="4354" spans="1:29" ht="24" customHeight="1" x14ac:dyDescent="0.25">
      <c r="A4354" t="s">
        <v>14252</v>
      </c>
      <c r="B4354" t="s">
        <v>19721</v>
      </c>
      <c r="C4354">
        <v>5044</v>
      </c>
      <c r="D4354" t="s">
        <v>17075</v>
      </c>
      <c r="E4354" t="s">
        <v>14253</v>
      </c>
      <c r="F4354" s="9">
        <f>Table13[[#This Row],[ToMeasure]]-Table13[[#This Row],[FromMeasure]]</f>
        <v>9.1307170000000326E-2</v>
      </c>
      <c r="G4354" s="5" t="s">
        <v>675</v>
      </c>
      <c r="H4354" s="35">
        <v>28.34123241</v>
      </c>
      <c r="I4354" s="56"/>
      <c r="J4354" t="s">
        <v>2205</v>
      </c>
      <c r="K4354" s="58" t="s">
        <v>203</v>
      </c>
      <c r="L4354" s="35">
        <v>28.43253958</v>
      </c>
      <c r="M4354" s="56"/>
      <c r="N4354" t="s">
        <v>3958</v>
      </c>
      <c r="O4354" s="2">
        <v>6068</v>
      </c>
      <c r="P4354" s="2">
        <v>14129</v>
      </c>
      <c r="Q4354" s="2">
        <v>20197</v>
      </c>
      <c r="R4354" t="s">
        <v>14254</v>
      </c>
      <c r="S4354">
        <v>10</v>
      </c>
      <c r="T4354">
        <v>77</v>
      </c>
      <c r="U4354" s="2" t="s">
        <v>203</v>
      </c>
      <c r="V4354" s="2" t="s">
        <v>203</v>
      </c>
      <c r="W4354" s="8" t="s">
        <v>203</v>
      </c>
      <c r="X4354" s="2">
        <v>37200</v>
      </c>
      <c r="Y4354" s="45"/>
      <c r="AC4354" s="1" t="str">
        <f>IF(Table13[[#This Row],[TCS MP]]&gt;=Table13[[#This Row],[BMP]],IF(Table13[[#This Row],[TCS MP]]&lt;=Table13[[#This Row],[EMP]],"Good","EMP"),"BMP")</f>
        <v>EMP</v>
      </c>
    </row>
    <row r="4355" spans="1:29" ht="24" customHeight="1" x14ac:dyDescent="0.25">
      <c r="A4355" t="s">
        <v>16770</v>
      </c>
      <c r="B4355" t="s">
        <v>21235</v>
      </c>
      <c r="C4355">
        <v>8234</v>
      </c>
      <c r="D4355" t="s">
        <v>17075</v>
      </c>
      <c r="E4355" t="s">
        <v>10678</v>
      </c>
      <c r="F4355" s="9">
        <f>Table13[[#This Row],[ToMeasure]]-Table13[[#This Row],[FromMeasure]]</f>
        <v>7.829223999999968E-2</v>
      </c>
      <c r="G4355" s="5" t="s">
        <v>1959</v>
      </c>
      <c r="H4355" s="35">
        <v>8.49069349</v>
      </c>
      <c r="I4355" s="56"/>
      <c r="J4355" t="s">
        <v>5744</v>
      </c>
      <c r="K4355" s="58" t="s">
        <v>203</v>
      </c>
      <c r="L4355" s="35">
        <v>8.5689857299999996</v>
      </c>
      <c r="M4355" s="56"/>
      <c r="N4355" t="s">
        <v>5740</v>
      </c>
      <c r="O4355" s="2">
        <v>17908</v>
      </c>
      <c r="P4355" s="2">
        <v>17121</v>
      </c>
      <c r="Q4355" s="2">
        <v>35029</v>
      </c>
      <c r="R4355" t="s">
        <v>16771</v>
      </c>
      <c r="S4355">
        <v>10</v>
      </c>
      <c r="T4355">
        <v>61</v>
      </c>
      <c r="U4355" s="2">
        <v>1128</v>
      </c>
      <c r="V4355" s="2">
        <v>4372</v>
      </c>
      <c r="W4355" s="8">
        <v>0.15701276085529134</v>
      </c>
      <c r="X4355" s="2">
        <v>59111</v>
      </c>
      <c r="Y4355" s="45"/>
      <c r="AC4355" s="1" t="str">
        <f>IF(Table13[[#This Row],[TCS MP]]&gt;=Table13[[#This Row],[BMP]],IF(Table13[[#This Row],[TCS MP]]&lt;=Table13[[#This Row],[EMP]],"Good","EMP"),"BMP")</f>
        <v>EMP</v>
      </c>
    </row>
    <row r="4356" spans="1:29" ht="24" customHeight="1" x14ac:dyDescent="0.25">
      <c r="A4356" t="s">
        <v>14255</v>
      </c>
      <c r="B4356" t="s">
        <v>20618</v>
      </c>
      <c r="C4356">
        <v>6904</v>
      </c>
      <c r="D4356" t="s">
        <v>17075</v>
      </c>
      <c r="E4356" t="s">
        <v>10678</v>
      </c>
      <c r="F4356" s="9">
        <f>Table13[[#This Row],[ToMeasure]]-Table13[[#This Row],[FromMeasure]]</f>
        <v>7.8221779999999796E-2</v>
      </c>
      <c r="G4356" s="5" t="s">
        <v>1959</v>
      </c>
      <c r="H4356" s="35">
        <v>12.56331848</v>
      </c>
      <c r="I4356" s="56"/>
      <c r="J4356" t="s">
        <v>13607</v>
      </c>
      <c r="K4356" s="58" t="s">
        <v>203</v>
      </c>
      <c r="L4356" s="35">
        <v>12.641540259999999</v>
      </c>
      <c r="M4356" s="56"/>
      <c r="N4356" t="s">
        <v>13613</v>
      </c>
      <c r="O4356" s="2">
        <v>22182</v>
      </c>
      <c r="P4356" s="2">
        <v>18422</v>
      </c>
      <c r="Q4356" s="2">
        <v>40604</v>
      </c>
      <c r="R4356" t="s">
        <v>14256</v>
      </c>
      <c r="S4356">
        <v>8</v>
      </c>
      <c r="T4356">
        <v>52</v>
      </c>
      <c r="U4356" s="2">
        <v>1293</v>
      </c>
      <c r="V4356" s="2">
        <v>5005</v>
      </c>
      <c r="W4356" s="8">
        <v>0.15510787114569993</v>
      </c>
      <c r="X4356" s="2">
        <v>51543</v>
      </c>
      <c r="Y4356" s="45"/>
      <c r="AC4356" s="1" t="str">
        <f>IF(Table13[[#This Row],[TCS MP]]&gt;=Table13[[#This Row],[BMP]],IF(Table13[[#This Row],[TCS MP]]&lt;=Table13[[#This Row],[EMP]],"Good","EMP"),"BMP")</f>
        <v>EMP</v>
      </c>
    </row>
    <row r="4357" spans="1:29" ht="24" customHeight="1" x14ac:dyDescent="0.25">
      <c r="A4357" t="s">
        <v>10677</v>
      </c>
      <c r="B4357" t="s">
        <v>21149</v>
      </c>
      <c r="C4357">
        <v>7984</v>
      </c>
      <c r="D4357" t="s">
        <v>17075</v>
      </c>
      <c r="E4357" t="s">
        <v>10678</v>
      </c>
      <c r="F4357" s="9">
        <f>Table13[[#This Row],[ToMeasure]]-Table13[[#This Row],[FromMeasure]]</f>
        <v>8.8359690000000768E-2</v>
      </c>
      <c r="G4357" s="5" t="s">
        <v>1959</v>
      </c>
      <c r="H4357" s="35">
        <v>18.62746752</v>
      </c>
      <c r="I4357" s="56"/>
      <c r="J4357" t="s">
        <v>10679</v>
      </c>
      <c r="K4357" s="58" t="s">
        <v>203</v>
      </c>
      <c r="L4357" s="35">
        <v>18.71582721</v>
      </c>
      <c r="M4357" s="56"/>
      <c r="N4357" t="s">
        <v>10680</v>
      </c>
      <c r="O4357" s="2">
        <v>21881</v>
      </c>
      <c r="P4357" s="2">
        <v>0</v>
      </c>
      <c r="Q4357" s="2">
        <v>21881</v>
      </c>
      <c r="R4357" t="s">
        <v>10681</v>
      </c>
      <c r="S4357">
        <v>17</v>
      </c>
      <c r="T4357">
        <v>60</v>
      </c>
      <c r="U4357" s="2">
        <v>693</v>
      </c>
      <c r="V4357" s="2">
        <v>2687</v>
      </c>
      <c r="W4357" s="8">
        <v>0.1544719162743933</v>
      </c>
      <c r="X4357" s="2">
        <v>34441</v>
      </c>
      <c r="Y4357" s="45"/>
      <c r="AC4357" s="1" t="str">
        <f>IF(Table13[[#This Row],[TCS MP]]&gt;=Table13[[#This Row],[BMP]],IF(Table13[[#This Row],[TCS MP]]&lt;=Table13[[#This Row],[EMP]],"Good","EMP"),"BMP")</f>
        <v>EMP</v>
      </c>
    </row>
    <row r="4358" spans="1:29" ht="24" customHeight="1" x14ac:dyDescent="0.25">
      <c r="A4358" t="s">
        <v>14922</v>
      </c>
      <c r="B4358" t="s">
        <v>21300</v>
      </c>
      <c r="C4358">
        <v>8524</v>
      </c>
      <c r="D4358" t="s">
        <v>17075</v>
      </c>
      <c r="E4358" t="s">
        <v>1799</v>
      </c>
      <c r="F4358" s="9">
        <f>Table13[[#This Row],[ToMeasure]]-Table13[[#This Row],[FromMeasure]]</f>
        <v>7.4129060000000635E-2</v>
      </c>
      <c r="G4358" s="5" t="s">
        <v>1797</v>
      </c>
      <c r="H4358" s="35">
        <v>5.6942185299999997</v>
      </c>
      <c r="I4358" s="56"/>
      <c r="J4358" t="s">
        <v>5794</v>
      </c>
      <c r="K4358" s="58" t="s">
        <v>203</v>
      </c>
      <c r="L4358" s="35">
        <v>5.7683475900000003</v>
      </c>
      <c r="M4358" s="56"/>
      <c r="N4358" t="s">
        <v>5195</v>
      </c>
      <c r="O4358" s="2">
        <v>21202</v>
      </c>
      <c r="P4358" s="2">
        <v>20902</v>
      </c>
      <c r="Q4358" s="2">
        <v>42104</v>
      </c>
      <c r="R4358" t="s">
        <v>14923</v>
      </c>
      <c r="S4358">
        <v>8</v>
      </c>
      <c r="T4358">
        <v>52</v>
      </c>
      <c r="U4358" s="2">
        <v>2190</v>
      </c>
      <c r="V4358" s="2">
        <v>1816</v>
      </c>
      <c r="W4358" s="8">
        <v>9.5145354360630818E-2</v>
      </c>
      <c r="X4358" s="2">
        <v>66273</v>
      </c>
      <c r="Y4358" s="45"/>
      <c r="AC4358" s="1" t="str">
        <f>IF(Table13[[#This Row],[TCS MP]]&gt;=Table13[[#This Row],[BMP]],IF(Table13[[#This Row],[TCS MP]]&lt;=Table13[[#This Row],[EMP]],"Good","EMP"),"BMP")</f>
        <v>EMP</v>
      </c>
    </row>
    <row r="4359" spans="1:29" ht="24" customHeight="1" x14ac:dyDescent="0.25">
      <c r="A4359" t="s">
        <v>16784</v>
      </c>
      <c r="B4359" t="s">
        <v>20544</v>
      </c>
      <c r="C4359">
        <v>6744</v>
      </c>
      <c r="D4359" t="s">
        <v>17075</v>
      </c>
      <c r="E4359" t="s">
        <v>10700</v>
      </c>
      <c r="F4359" s="9">
        <f>Table13[[#This Row],[ToMeasure]]-Table13[[#This Row],[FromMeasure]]</f>
        <v>8.8230000000000253E-2</v>
      </c>
      <c r="G4359" s="5" t="s">
        <v>1921</v>
      </c>
      <c r="H4359" s="35">
        <v>4.66920001</v>
      </c>
      <c r="I4359" s="56"/>
      <c r="J4359" t="s">
        <v>16331</v>
      </c>
      <c r="K4359" s="58" t="s">
        <v>203</v>
      </c>
      <c r="L4359" s="35">
        <v>4.7574300100000002</v>
      </c>
      <c r="M4359" s="56"/>
      <c r="N4359" t="s">
        <v>14075</v>
      </c>
      <c r="O4359" s="2">
        <v>9094</v>
      </c>
      <c r="P4359" s="2">
        <v>21587</v>
      </c>
      <c r="Q4359" s="2">
        <v>30681</v>
      </c>
      <c r="R4359" t="s">
        <v>16785</v>
      </c>
      <c r="S4359">
        <v>10</v>
      </c>
      <c r="T4359">
        <v>80</v>
      </c>
      <c r="U4359" s="2">
        <v>958</v>
      </c>
      <c r="V4359" s="2">
        <v>3711</v>
      </c>
      <c r="W4359" s="8">
        <v>0.15217887291809262</v>
      </c>
      <c r="X4359" s="2">
        <v>48293</v>
      </c>
      <c r="Y4359" s="45"/>
      <c r="AC4359" s="1" t="str">
        <f>IF(Table13[[#This Row],[TCS MP]]&gt;=Table13[[#This Row],[BMP]],IF(Table13[[#This Row],[TCS MP]]&lt;=Table13[[#This Row],[EMP]],"Good","EMP"),"BMP")</f>
        <v>EMP</v>
      </c>
    </row>
    <row r="4360" spans="1:29" ht="24" customHeight="1" x14ac:dyDescent="0.25">
      <c r="A4360" t="s">
        <v>10699</v>
      </c>
      <c r="B4360" t="s">
        <v>21033</v>
      </c>
      <c r="C4360">
        <v>7684</v>
      </c>
      <c r="D4360" t="s">
        <v>17075</v>
      </c>
      <c r="E4360" t="s">
        <v>10700</v>
      </c>
      <c r="F4360" s="9">
        <f>Table13[[#This Row],[ToMeasure]]-Table13[[#This Row],[FromMeasure]]</f>
        <v>0.1551081700000001</v>
      </c>
      <c r="G4360" s="5" t="s">
        <v>1921</v>
      </c>
      <c r="H4360" s="35">
        <v>8.1080890399999994</v>
      </c>
      <c r="I4360" s="56"/>
      <c r="J4360" t="s">
        <v>10701</v>
      </c>
      <c r="K4360" s="58" t="s">
        <v>203</v>
      </c>
      <c r="L4360" s="35">
        <v>8.2631972099999995</v>
      </c>
      <c r="M4360" s="56"/>
      <c r="N4360" t="s">
        <v>10702</v>
      </c>
      <c r="O4360" s="2">
        <v>18743</v>
      </c>
      <c r="P4360" s="2">
        <v>16140</v>
      </c>
      <c r="Q4360" s="2">
        <v>34883</v>
      </c>
      <c r="R4360" t="s">
        <v>10703</v>
      </c>
      <c r="S4360">
        <v>11</v>
      </c>
      <c r="T4360">
        <v>52</v>
      </c>
      <c r="U4360" s="2">
        <v>1077</v>
      </c>
      <c r="V4360" s="2">
        <v>4170</v>
      </c>
      <c r="W4360" s="8">
        <v>0.15041710862024482</v>
      </c>
      <c r="X4360" s="2">
        <v>54907</v>
      </c>
      <c r="Y4360" s="45"/>
      <c r="AC4360" s="1" t="str">
        <f>IF(Table13[[#This Row],[TCS MP]]&gt;=Table13[[#This Row],[BMP]],IF(Table13[[#This Row],[TCS MP]]&lt;=Table13[[#This Row],[EMP]],"Good","EMP"),"BMP")</f>
        <v>EMP</v>
      </c>
    </row>
    <row r="4361" spans="1:29" ht="24" customHeight="1" x14ac:dyDescent="0.25">
      <c r="A4361" t="s">
        <v>10704</v>
      </c>
      <c r="B4361" t="s">
        <v>20842</v>
      </c>
      <c r="C4361">
        <v>7314</v>
      </c>
      <c r="D4361" t="s">
        <v>17075</v>
      </c>
      <c r="E4361" t="s">
        <v>10705</v>
      </c>
      <c r="F4361" s="9">
        <f>Table13[[#This Row],[ToMeasure]]-Table13[[#This Row],[FromMeasure]]</f>
        <v>8.489553999999977E-2</v>
      </c>
      <c r="G4361" s="5" t="s">
        <v>1758</v>
      </c>
      <c r="H4361" s="35">
        <v>2.5723999200000001</v>
      </c>
      <c r="I4361" s="56"/>
      <c r="J4361" t="s">
        <v>5275</v>
      </c>
      <c r="K4361" s="58" t="s">
        <v>203</v>
      </c>
      <c r="L4361" s="35">
        <v>2.6572954599999998</v>
      </c>
      <c r="M4361" s="56"/>
      <c r="N4361" t="s">
        <v>5195</v>
      </c>
      <c r="O4361" s="2">
        <v>8134</v>
      </c>
      <c r="P4361" s="2">
        <v>19475</v>
      </c>
      <c r="Q4361" s="2">
        <v>27609</v>
      </c>
      <c r="R4361" t="s">
        <v>10706</v>
      </c>
      <c r="S4361">
        <v>10</v>
      </c>
      <c r="T4361">
        <v>77</v>
      </c>
      <c r="U4361" s="2">
        <v>852</v>
      </c>
      <c r="V4361" s="2">
        <v>3299</v>
      </c>
      <c r="W4361" s="8">
        <v>0.15034952370603788</v>
      </c>
      <c r="X4361" s="2">
        <v>50852</v>
      </c>
      <c r="Y4361" s="45"/>
      <c r="AC4361" s="1" t="str">
        <f>IF(Table13[[#This Row],[TCS MP]]&gt;=Table13[[#This Row],[BMP]],IF(Table13[[#This Row],[TCS MP]]&lt;=Table13[[#This Row],[EMP]],"Good","EMP"),"BMP")</f>
        <v>EMP</v>
      </c>
    </row>
    <row r="4362" spans="1:29" ht="24" customHeight="1" x14ac:dyDescent="0.25">
      <c r="A4362" t="s">
        <v>10707</v>
      </c>
      <c r="B4362" t="s">
        <v>20860</v>
      </c>
      <c r="C4362">
        <v>7334</v>
      </c>
      <c r="D4362" t="s">
        <v>17075</v>
      </c>
      <c r="E4362" t="s">
        <v>10708</v>
      </c>
      <c r="F4362" s="9">
        <f>Table13[[#This Row],[ToMeasure]]-Table13[[#This Row],[FromMeasure]]</f>
        <v>7.5517140000002314E-2</v>
      </c>
      <c r="G4362" s="5" t="s">
        <v>1762</v>
      </c>
      <c r="H4362" s="35">
        <v>21.969520899999999</v>
      </c>
      <c r="I4362" s="56"/>
      <c r="J4362" t="s">
        <v>5275</v>
      </c>
      <c r="K4362" s="58" t="s">
        <v>203</v>
      </c>
      <c r="L4362" s="35">
        <v>22.045038040000001</v>
      </c>
      <c r="M4362" s="56"/>
      <c r="N4362" t="s">
        <v>5195</v>
      </c>
      <c r="O4362" s="2">
        <v>19786</v>
      </c>
      <c r="P4362" s="2">
        <v>0</v>
      </c>
      <c r="Q4362" s="2">
        <v>19786</v>
      </c>
      <c r="R4362" t="s">
        <v>10709</v>
      </c>
      <c r="S4362">
        <v>13</v>
      </c>
      <c r="T4362" t="s">
        <v>203</v>
      </c>
      <c r="U4362" s="2">
        <v>1787</v>
      </c>
      <c r="V4362" s="2">
        <v>294</v>
      </c>
      <c r="W4362" s="8">
        <v>0.10517537652885879</v>
      </c>
      <c r="X4362" s="2">
        <v>36443</v>
      </c>
      <c r="Y4362" s="45"/>
      <c r="AC4362" s="1" t="str">
        <f>IF(Table13[[#This Row],[TCS MP]]&gt;=Table13[[#This Row],[BMP]],IF(Table13[[#This Row],[TCS MP]]&lt;=Table13[[#This Row],[EMP]],"Good","EMP"),"BMP")</f>
        <v>EMP</v>
      </c>
    </row>
    <row r="4363" spans="1:29" ht="24" customHeight="1" x14ac:dyDescent="0.25">
      <c r="A4363" t="s">
        <v>14958</v>
      </c>
      <c r="B4363" t="s">
        <v>19034</v>
      </c>
      <c r="C4363">
        <v>3974</v>
      </c>
      <c r="D4363" t="s">
        <v>17075</v>
      </c>
      <c r="E4363" t="s">
        <v>14959</v>
      </c>
      <c r="F4363" s="9">
        <f>Table13[[#This Row],[ToMeasure]]-Table13[[#This Row],[FromMeasure]]</f>
        <v>0.12688130000000086</v>
      </c>
      <c r="G4363" s="5" t="s">
        <v>548</v>
      </c>
      <c r="H4363" s="35">
        <v>47.391262099999999</v>
      </c>
      <c r="I4363" s="56"/>
      <c r="J4363" t="s">
        <v>6500</v>
      </c>
      <c r="K4363" s="58" t="s">
        <v>203</v>
      </c>
      <c r="L4363" s="35">
        <v>47.5181434</v>
      </c>
      <c r="M4363" s="56"/>
      <c r="N4363" t="s">
        <v>6505</v>
      </c>
      <c r="O4363" s="2">
        <v>18085</v>
      </c>
      <c r="P4363" s="2">
        <v>17621</v>
      </c>
      <c r="Q4363" s="2">
        <v>35706</v>
      </c>
      <c r="R4363" t="s">
        <v>14960</v>
      </c>
      <c r="S4363">
        <v>9</v>
      </c>
      <c r="T4363">
        <v>56</v>
      </c>
      <c r="U4363" s="2">
        <v>1113</v>
      </c>
      <c r="V4363" s="2">
        <v>4314</v>
      </c>
      <c r="W4363" s="8">
        <v>0.15199126197277768</v>
      </c>
      <c r="X4363" s="2">
        <v>60254</v>
      </c>
      <c r="Y4363" s="45"/>
      <c r="AC4363" s="1" t="str">
        <f>IF(Table13[[#This Row],[TCS MP]]&gt;=Table13[[#This Row],[BMP]],IF(Table13[[#This Row],[TCS MP]]&lt;=Table13[[#This Row],[EMP]],"Good","EMP"),"BMP")</f>
        <v>EMP</v>
      </c>
    </row>
    <row r="4364" spans="1:29" ht="24" customHeight="1" x14ac:dyDescent="0.25">
      <c r="A4364" t="s">
        <v>14961</v>
      </c>
      <c r="B4364" t="s">
        <v>21264</v>
      </c>
      <c r="C4364">
        <v>8414</v>
      </c>
      <c r="D4364" t="s">
        <v>17075</v>
      </c>
      <c r="E4364" t="s">
        <v>14959</v>
      </c>
      <c r="F4364" s="9">
        <f>Table13[[#This Row],[ToMeasure]]-Table13[[#This Row],[FromMeasure]]</f>
        <v>7.4212899999999138E-2</v>
      </c>
      <c r="G4364" s="5" t="s">
        <v>548</v>
      </c>
      <c r="H4364" s="35">
        <v>51.947729199999998</v>
      </c>
      <c r="I4364" s="56"/>
      <c r="J4364" t="s">
        <v>14962</v>
      </c>
      <c r="K4364" s="58" t="s">
        <v>203</v>
      </c>
      <c r="L4364" s="35">
        <v>52.021942099999997</v>
      </c>
      <c r="M4364" s="56"/>
      <c r="N4364" t="s">
        <v>14963</v>
      </c>
      <c r="O4364" s="2">
        <v>22226</v>
      </c>
      <c r="P4364" s="2">
        <v>16689</v>
      </c>
      <c r="Q4364" s="2">
        <v>38915</v>
      </c>
      <c r="R4364" t="s">
        <v>14964</v>
      </c>
      <c r="S4364">
        <v>10</v>
      </c>
      <c r="T4364">
        <v>64</v>
      </c>
      <c r="U4364" s="2">
        <v>1565</v>
      </c>
      <c r="V4364" s="2">
        <v>6063</v>
      </c>
      <c r="W4364" s="8">
        <v>0.19601696004111524</v>
      </c>
      <c r="X4364" s="2">
        <v>61254</v>
      </c>
      <c r="Y4364" s="45"/>
      <c r="AC4364" s="1" t="str">
        <f>IF(Table13[[#This Row],[TCS MP]]&gt;=Table13[[#This Row],[BMP]],IF(Table13[[#This Row],[TCS MP]]&lt;=Table13[[#This Row],[EMP]],"Good","EMP"),"BMP")</f>
        <v>EMP</v>
      </c>
    </row>
    <row r="4365" spans="1:29" ht="24" customHeight="1" x14ac:dyDescent="0.25">
      <c r="A4365" t="s">
        <v>16791</v>
      </c>
      <c r="B4365" t="s">
        <v>21140</v>
      </c>
      <c r="C4365">
        <v>7964</v>
      </c>
      <c r="D4365" t="s">
        <v>17075</v>
      </c>
      <c r="E4365" t="s">
        <v>16792</v>
      </c>
      <c r="F4365" s="9">
        <f>Table13[[#This Row],[ToMeasure]]-Table13[[#This Row],[FromMeasure]]</f>
        <v>6.8638599999999883E-2</v>
      </c>
      <c r="G4365" s="5" t="s">
        <v>1948</v>
      </c>
      <c r="H4365" s="35">
        <v>18.820353399999998</v>
      </c>
      <c r="I4365" s="56"/>
      <c r="J4365" t="s">
        <v>5657</v>
      </c>
      <c r="K4365" s="58" t="s">
        <v>203</v>
      </c>
      <c r="L4365" s="35">
        <v>18.888991999999998</v>
      </c>
      <c r="M4365" s="56"/>
      <c r="N4365" t="s">
        <v>5662</v>
      </c>
      <c r="O4365" s="2">
        <v>7829</v>
      </c>
      <c r="P4365" s="2">
        <v>3022</v>
      </c>
      <c r="Q4365" s="2">
        <v>10851</v>
      </c>
      <c r="R4365" t="s">
        <v>16793</v>
      </c>
      <c r="S4365">
        <v>10</v>
      </c>
      <c r="T4365">
        <v>81</v>
      </c>
      <c r="U4365" s="2">
        <v>342</v>
      </c>
      <c r="V4365" s="2">
        <v>1325</v>
      </c>
      <c r="W4365" s="8">
        <v>0.15362639388074831</v>
      </c>
      <c r="X4365" s="2">
        <v>19986</v>
      </c>
      <c r="Y4365" s="45"/>
      <c r="AC4365" s="1" t="str">
        <f>IF(Table13[[#This Row],[TCS MP]]&gt;=Table13[[#This Row],[BMP]],IF(Table13[[#This Row],[TCS MP]]&lt;=Table13[[#This Row],[EMP]],"Good","EMP"),"BMP")</f>
        <v>EMP</v>
      </c>
    </row>
    <row r="4366" spans="1:29" ht="24" customHeight="1" x14ac:dyDescent="0.25">
      <c r="A4366" t="s">
        <v>10710</v>
      </c>
      <c r="B4366" t="s">
        <v>17124</v>
      </c>
      <c r="C4366" t="s">
        <v>26012</v>
      </c>
      <c r="D4366" t="s">
        <v>17075</v>
      </c>
      <c r="E4366" t="s">
        <v>1443</v>
      </c>
      <c r="F4366" s="9">
        <f>Table13[[#This Row],[ToMeasure]]-Table13[[#This Row],[FromMeasure]]</f>
        <v>3.828623450000002</v>
      </c>
      <c r="G4366" s="5" t="s">
        <v>77</v>
      </c>
      <c r="H4366" s="35">
        <v>39.297921049999999</v>
      </c>
      <c r="I4366" s="56"/>
      <c r="J4366" t="s">
        <v>10711</v>
      </c>
      <c r="K4366" s="58" t="s">
        <v>203</v>
      </c>
      <c r="L4366" s="35">
        <v>43.126544500000001</v>
      </c>
      <c r="M4366" s="56"/>
      <c r="N4366" t="s">
        <v>10712</v>
      </c>
      <c r="O4366" s="2" t="s">
        <v>203</v>
      </c>
      <c r="P4366" s="2" t="s">
        <v>203</v>
      </c>
      <c r="Q4366" s="2">
        <v>4264</v>
      </c>
      <c r="R4366" t="s">
        <v>10713</v>
      </c>
      <c r="S4366">
        <v>8</v>
      </c>
      <c r="T4366">
        <v>70</v>
      </c>
      <c r="U4366" s="2">
        <v>883</v>
      </c>
      <c r="V4366" s="2">
        <v>1133</v>
      </c>
      <c r="W4366" s="8">
        <v>0.4727954971857411</v>
      </c>
      <c r="X4366" s="2">
        <v>7789</v>
      </c>
      <c r="Y4366" s="45"/>
      <c r="AC4366" s="1" t="str">
        <f>IF(Table13[[#This Row],[TCS MP]]&gt;=Table13[[#This Row],[BMP]],IF(Table13[[#This Row],[TCS MP]]&lt;=Table13[[#This Row],[EMP]],"Good","EMP"),"BMP")</f>
        <v>EMP</v>
      </c>
    </row>
    <row r="4367" spans="1:29" ht="24" customHeight="1" x14ac:dyDescent="0.25">
      <c r="A4367" t="s">
        <v>14965</v>
      </c>
      <c r="B4367" t="s">
        <v>17125</v>
      </c>
      <c r="C4367" t="s">
        <v>26013</v>
      </c>
      <c r="D4367" t="s">
        <v>17075</v>
      </c>
      <c r="E4367" t="s">
        <v>1443</v>
      </c>
      <c r="F4367" s="9">
        <f>Table13[[#This Row],[ToMeasure]]-Table13[[#This Row],[FromMeasure]]</f>
        <v>0.30355824000000098</v>
      </c>
      <c r="G4367" s="5" t="s">
        <v>77</v>
      </c>
      <c r="H4367" s="35">
        <v>43.126544500000001</v>
      </c>
      <c r="I4367" s="56"/>
      <c r="J4367" t="s">
        <v>10715</v>
      </c>
      <c r="K4367" s="58" t="s">
        <v>203</v>
      </c>
      <c r="L4367" s="35">
        <v>43.430102740000002</v>
      </c>
      <c r="M4367" s="56"/>
      <c r="N4367" t="s">
        <v>10715</v>
      </c>
      <c r="O4367" s="2" t="s">
        <v>203</v>
      </c>
      <c r="P4367" s="2" t="s">
        <v>203</v>
      </c>
      <c r="Q4367" s="2">
        <v>14292</v>
      </c>
      <c r="R4367" t="s">
        <v>14966</v>
      </c>
      <c r="S4367">
        <v>9</v>
      </c>
      <c r="T4367">
        <v>70</v>
      </c>
      <c r="U4367" s="2">
        <v>902</v>
      </c>
      <c r="V4367" s="2">
        <v>1157</v>
      </c>
      <c r="W4367" s="8">
        <v>0.14406661069129584</v>
      </c>
      <c r="X4367" s="2">
        <v>18142</v>
      </c>
      <c r="Y4367" s="45"/>
      <c r="AC4367" s="1" t="str">
        <f>IF(Table13[[#This Row],[TCS MP]]&gt;=Table13[[#This Row],[BMP]],IF(Table13[[#This Row],[TCS MP]]&lt;=Table13[[#This Row],[EMP]],"Good","EMP"),"BMP")</f>
        <v>EMP</v>
      </c>
    </row>
    <row r="4368" spans="1:29" ht="24" customHeight="1" x14ac:dyDescent="0.25">
      <c r="A4368" t="s">
        <v>10714</v>
      </c>
      <c r="B4368" t="s">
        <v>17091</v>
      </c>
      <c r="C4368">
        <v>34476</v>
      </c>
      <c r="D4368" t="s">
        <v>17075</v>
      </c>
      <c r="E4368" t="s">
        <v>1443</v>
      </c>
      <c r="F4368" s="9">
        <f>Table13[[#This Row],[ToMeasure]]-Table13[[#This Row],[FromMeasure]]</f>
        <v>1.4203386099999946</v>
      </c>
      <c r="G4368" s="5" t="s">
        <v>77</v>
      </c>
      <c r="H4368" s="35">
        <v>43.430102740000002</v>
      </c>
      <c r="I4368" s="56"/>
      <c r="J4368" t="s">
        <v>10715</v>
      </c>
      <c r="K4368" s="58" t="s">
        <v>203</v>
      </c>
      <c r="L4368" s="35">
        <v>44.850441349999997</v>
      </c>
      <c r="M4368" s="56"/>
      <c r="N4368" t="s">
        <v>10716</v>
      </c>
      <c r="O4368" s="2">
        <v>7371</v>
      </c>
      <c r="P4368" s="2">
        <v>7737</v>
      </c>
      <c r="Q4368" s="2">
        <v>15108</v>
      </c>
      <c r="R4368" t="s">
        <v>10717</v>
      </c>
      <c r="S4368">
        <v>8</v>
      </c>
      <c r="T4368">
        <v>73</v>
      </c>
      <c r="U4368" s="2">
        <v>897</v>
      </c>
      <c r="V4368" s="2">
        <v>1150</v>
      </c>
      <c r="W4368" s="8">
        <v>0.13549113052687317</v>
      </c>
      <c r="X4368" s="2">
        <v>25495</v>
      </c>
      <c r="Y4368" s="45"/>
      <c r="AC4368" s="1" t="str">
        <f>IF(Table13[[#This Row],[TCS MP]]&gt;=Table13[[#This Row],[BMP]],IF(Table13[[#This Row],[TCS MP]]&lt;=Table13[[#This Row],[EMP]],"Good","EMP"),"BMP")</f>
        <v>EMP</v>
      </c>
    </row>
    <row r="4369" spans="1:29" ht="24" customHeight="1" x14ac:dyDescent="0.25">
      <c r="A4369" t="s">
        <v>14967</v>
      </c>
      <c r="B4369" t="s">
        <v>21063</v>
      </c>
      <c r="C4369">
        <v>7764</v>
      </c>
      <c r="D4369" t="s">
        <v>17075</v>
      </c>
      <c r="E4369" t="s">
        <v>14968</v>
      </c>
      <c r="F4369" s="9">
        <f>Table13[[#This Row],[ToMeasure]]-Table13[[#This Row],[FromMeasure]]</f>
        <v>0.29005337999999981</v>
      </c>
      <c r="G4369" s="5" t="s">
        <v>672</v>
      </c>
      <c r="H4369" s="35">
        <v>28.825592830000001</v>
      </c>
      <c r="I4369" s="56"/>
      <c r="J4369" t="s">
        <v>14969</v>
      </c>
      <c r="K4369" s="58" t="s">
        <v>203</v>
      </c>
      <c r="L4369" s="35">
        <v>29.115646210000001</v>
      </c>
      <c r="M4369" s="56"/>
      <c r="N4369" t="s">
        <v>14970</v>
      </c>
      <c r="O4369" s="2">
        <v>3689</v>
      </c>
      <c r="P4369" s="2">
        <v>8039</v>
      </c>
      <c r="Q4369" s="2">
        <v>11728</v>
      </c>
      <c r="R4369" t="s">
        <v>14971</v>
      </c>
      <c r="S4369">
        <v>12</v>
      </c>
      <c r="T4369">
        <v>79</v>
      </c>
      <c r="U4369" s="2">
        <v>363</v>
      </c>
      <c r="V4369" s="2">
        <v>1404</v>
      </c>
      <c r="W4369" s="8">
        <v>0.15066507503410642</v>
      </c>
      <c r="X4369" s="2">
        <v>20998</v>
      </c>
      <c r="Y4369" s="45"/>
      <c r="AC4369" s="1" t="str">
        <f>IF(Table13[[#This Row],[TCS MP]]&gt;=Table13[[#This Row],[BMP]],IF(Table13[[#This Row],[TCS MP]]&lt;=Table13[[#This Row],[EMP]],"Good","EMP"),"BMP")</f>
        <v>EMP</v>
      </c>
    </row>
    <row r="4370" spans="1:29" ht="24" customHeight="1" x14ac:dyDescent="0.25">
      <c r="A4370" t="s">
        <v>14285</v>
      </c>
      <c r="B4370" t="s">
        <v>20554</v>
      </c>
      <c r="C4370">
        <v>6764</v>
      </c>
      <c r="D4370" t="s">
        <v>17075</v>
      </c>
      <c r="E4370" t="s">
        <v>14286</v>
      </c>
      <c r="F4370" s="9">
        <f>Table13[[#This Row],[ToMeasure]]-Table13[[#This Row],[FromMeasure]]</f>
        <v>7.9945949999999932E-2</v>
      </c>
      <c r="G4370" s="5" t="s">
        <v>2647</v>
      </c>
      <c r="H4370" s="35">
        <v>5.66811913</v>
      </c>
      <c r="I4370" s="56"/>
      <c r="J4370" t="s">
        <v>14082</v>
      </c>
      <c r="K4370" s="58" t="s">
        <v>203</v>
      </c>
      <c r="L4370" s="35">
        <v>5.7480650799999999</v>
      </c>
      <c r="M4370" s="56"/>
      <c r="N4370" t="s">
        <v>13547</v>
      </c>
      <c r="O4370" s="2">
        <v>17389</v>
      </c>
      <c r="P4370" s="2">
        <v>23984</v>
      </c>
      <c r="Q4370" s="2">
        <v>41373</v>
      </c>
      <c r="R4370" t="s">
        <v>14287</v>
      </c>
      <c r="S4370">
        <v>9</v>
      </c>
      <c r="T4370">
        <v>68</v>
      </c>
      <c r="U4370" s="2">
        <v>3912</v>
      </c>
      <c r="V4370" s="2">
        <v>638</v>
      </c>
      <c r="W4370" s="8">
        <v>0.1099751045367752</v>
      </c>
      <c r="X4370" s="2">
        <v>52519</v>
      </c>
      <c r="Y4370" s="45"/>
      <c r="AC4370" s="1" t="str">
        <f>IF(Table13[[#This Row],[TCS MP]]&gt;=Table13[[#This Row],[BMP]],IF(Table13[[#This Row],[TCS MP]]&lt;=Table13[[#This Row],[EMP]],"Good","EMP"),"BMP")</f>
        <v>EMP</v>
      </c>
    </row>
    <row r="4371" spans="1:29" ht="24" customHeight="1" x14ac:dyDescent="0.25">
      <c r="A4371" t="s">
        <v>14972</v>
      </c>
      <c r="B4371" t="s">
        <v>18810</v>
      </c>
      <c r="C4371">
        <v>3484</v>
      </c>
      <c r="D4371" t="s">
        <v>17075</v>
      </c>
      <c r="E4371" t="s">
        <v>14973</v>
      </c>
      <c r="F4371" s="9">
        <f>Table13[[#This Row],[ToMeasure]]-Table13[[#This Row],[FromMeasure]]</f>
        <v>0.31323184000000026</v>
      </c>
      <c r="G4371" s="5" t="s">
        <v>458</v>
      </c>
      <c r="H4371" s="35">
        <v>11.882536679999999</v>
      </c>
      <c r="I4371" s="56"/>
      <c r="J4371" t="s">
        <v>3385</v>
      </c>
      <c r="K4371" s="58" t="s">
        <v>203</v>
      </c>
      <c r="L4371" s="35">
        <v>12.19576852</v>
      </c>
      <c r="M4371" s="56"/>
      <c r="N4371" t="s">
        <v>3389</v>
      </c>
      <c r="O4371" s="2">
        <v>164</v>
      </c>
      <c r="P4371" s="2">
        <v>272</v>
      </c>
      <c r="Q4371" s="2">
        <v>436</v>
      </c>
      <c r="R4371" t="s">
        <v>14974</v>
      </c>
      <c r="S4371">
        <v>13</v>
      </c>
      <c r="T4371">
        <v>64</v>
      </c>
      <c r="U4371" s="2">
        <v>79</v>
      </c>
      <c r="V4371" s="2">
        <v>74</v>
      </c>
      <c r="W4371" s="8">
        <v>0.35091743119266056</v>
      </c>
      <c r="X4371" s="2">
        <v>796</v>
      </c>
      <c r="Y4371" s="45"/>
      <c r="AC4371" s="1" t="str">
        <f>IF(Table13[[#This Row],[TCS MP]]&gt;=Table13[[#This Row],[BMP]],IF(Table13[[#This Row],[TCS MP]]&lt;=Table13[[#This Row],[EMP]],"Good","EMP"),"BMP")</f>
        <v>EMP</v>
      </c>
    </row>
    <row r="4372" spans="1:29" ht="24" customHeight="1" x14ac:dyDescent="0.25">
      <c r="A4372" t="s">
        <v>14975</v>
      </c>
      <c r="B4372" t="s">
        <v>21248</v>
      </c>
      <c r="C4372">
        <v>8324</v>
      </c>
      <c r="D4372" t="s">
        <v>17075</v>
      </c>
      <c r="E4372" t="s">
        <v>14976</v>
      </c>
      <c r="F4372" s="9">
        <f>Table13[[#This Row],[ToMeasure]]-Table13[[#This Row],[FromMeasure]]</f>
        <v>0.15099533000000004</v>
      </c>
      <c r="G4372" s="5" t="s">
        <v>1964</v>
      </c>
      <c r="H4372" s="35">
        <v>0.35241572999999998</v>
      </c>
      <c r="I4372" s="56"/>
      <c r="J4372" t="s">
        <v>14977</v>
      </c>
      <c r="K4372" s="58" t="s">
        <v>203</v>
      </c>
      <c r="L4372" s="35">
        <v>0.50341106000000002</v>
      </c>
      <c r="M4372" s="56"/>
      <c r="N4372" t="s">
        <v>14978</v>
      </c>
      <c r="O4372" s="2">
        <v>23368</v>
      </c>
      <c r="P4372" s="2">
        <v>7848</v>
      </c>
      <c r="Q4372" s="2">
        <v>31216</v>
      </c>
      <c r="R4372" t="s">
        <v>14979</v>
      </c>
      <c r="S4372">
        <v>8</v>
      </c>
      <c r="T4372">
        <v>90</v>
      </c>
      <c r="U4372" s="2">
        <v>971</v>
      </c>
      <c r="V4372" s="2">
        <v>3761</v>
      </c>
      <c r="W4372" s="8">
        <v>0.15158892875448488</v>
      </c>
      <c r="X4372" s="2">
        <v>57495</v>
      </c>
      <c r="Y4372" s="45"/>
      <c r="AC4372" s="1" t="str">
        <f>IF(Table13[[#This Row],[TCS MP]]&gt;=Table13[[#This Row],[BMP]],IF(Table13[[#This Row],[TCS MP]]&lt;=Table13[[#This Row],[EMP]],"Good","EMP"),"BMP")</f>
        <v>EMP</v>
      </c>
    </row>
    <row r="4373" spans="1:29" ht="24" customHeight="1" x14ac:dyDescent="0.25">
      <c r="A4373" t="s">
        <v>10718</v>
      </c>
      <c r="B4373" t="s">
        <v>18872</v>
      </c>
      <c r="C4373">
        <v>3589</v>
      </c>
      <c r="D4373" t="s">
        <v>17075</v>
      </c>
      <c r="E4373" t="s">
        <v>10719</v>
      </c>
      <c r="F4373" s="9">
        <f>Table13[[#This Row],[ToMeasure]]-Table13[[#This Row],[FromMeasure]]</f>
        <v>8.8946400000001091E-2</v>
      </c>
      <c r="G4373" s="5" t="s">
        <v>10720</v>
      </c>
      <c r="H4373" s="35">
        <v>17.758417999999999</v>
      </c>
      <c r="I4373" s="56"/>
      <c r="J4373" t="s">
        <v>3294</v>
      </c>
      <c r="K4373" s="58" t="s">
        <v>203</v>
      </c>
      <c r="L4373" s="35">
        <v>17.8473644</v>
      </c>
      <c r="M4373" s="56"/>
      <c r="N4373" t="s">
        <v>1114</v>
      </c>
      <c r="O4373" s="2">
        <v>9393</v>
      </c>
      <c r="P4373" s="2">
        <v>3171</v>
      </c>
      <c r="Q4373" s="2">
        <v>12564</v>
      </c>
      <c r="R4373" t="s">
        <v>10721</v>
      </c>
      <c r="S4373">
        <v>8</v>
      </c>
      <c r="T4373">
        <v>88</v>
      </c>
      <c r="U4373" s="2">
        <v>1154</v>
      </c>
      <c r="V4373" s="2">
        <v>187</v>
      </c>
      <c r="W4373" s="8">
        <v>0.10673352435530085</v>
      </c>
      <c r="X4373" s="2">
        <v>23141</v>
      </c>
      <c r="Y4373" s="45"/>
      <c r="AC4373" s="1" t="str">
        <f>IF(Table13[[#This Row],[TCS MP]]&gt;=Table13[[#This Row],[BMP]],IF(Table13[[#This Row],[TCS MP]]&lt;=Table13[[#This Row],[EMP]],"Good","EMP"),"BMP")</f>
        <v>EMP</v>
      </c>
    </row>
    <row r="4374" spans="1:29" ht="24" customHeight="1" x14ac:dyDescent="0.25">
      <c r="A4374" t="s">
        <v>14288</v>
      </c>
      <c r="B4374" t="s">
        <v>19772</v>
      </c>
      <c r="C4374">
        <v>5124</v>
      </c>
      <c r="D4374" t="s">
        <v>17075</v>
      </c>
      <c r="E4374" t="s">
        <v>14289</v>
      </c>
      <c r="F4374" s="9">
        <f>Table13[[#This Row],[ToMeasure]]-Table13[[#This Row],[FromMeasure]]</f>
        <v>2.7928900000000006E-2</v>
      </c>
      <c r="G4374" s="5" t="s">
        <v>14290</v>
      </c>
      <c r="H4374" s="35">
        <v>0.24957019999999999</v>
      </c>
      <c r="I4374" s="56"/>
      <c r="J4374" t="s">
        <v>4144</v>
      </c>
      <c r="K4374" s="58" t="s">
        <v>203</v>
      </c>
      <c r="L4374" s="35">
        <v>0.2774991</v>
      </c>
      <c r="M4374" s="56"/>
      <c r="N4374" t="s">
        <v>7422</v>
      </c>
      <c r="O4374" s="2">
        <v>618</v>
      </c>
      <c r="P4374" s="2">
        <v>2457</v>
      </c>
      <c r="Q4374" s="2">
        <v>3075</v>
      </c>
      <c r="R4374" t="s">
        <v>14291</v>
      </c>
      <c r="S4374">
        <v>8</v>
      </c>
      <c r="T4374" t="s">
        <v>203</v>
      </c>
      <c r="U4374" s="2">
        <v>215</v>
      </c>
      <c r="V4374" s="2">
        <v>116</v>
      </c>
      <c r="W4374" s="8">
        <v>0.10764227642276422</v>
      </c>
      <c r="X4374" s="2">
        <v>5189</v>
      </c>
      <c r="Y4374" s="45"/>
      <c r="AC4374" s="1" t="str">
        <f>IF(Table13[[#This Row],[TCS MP]]&gt;=Table13[[#This Row],[BMP]],IF(Table13[[#This Row],[TCS MP]]&lt;=Table13[[#This Row],[EMP]],"Good","EMP"),"BMP")</f>
        <v>EMP</v>
      </c>
    </row>
    <row r="4375" spans="1:29" ht="24" customHeight="1" x14ac:dyDescent="0.25">
      <c r="A4375" t="s">
        <v>16794</v>
      </c>
      <c r="C4375">
        <v>7704</v>
      </c>
      <c r="D4375" t="s">
        <v>17075</v>
      </c>
      <c r="E4375" t="s">
        <v>16795</v>
      </c>
      <c r="F4375" s="9">
        <f>Table13[[#This Row],[ToMeasure]]-Table13[[#This Row],[FromMeasure]]</f>
        <v>8.3969139999999998E-2</v>
      </c>
      <c r="G4375" s="5" t="s">
        <v>113</v>
      </c>
      <c r="H4375" s="35">
        <v>0.45439675000000002</v>
      </c>
      <c r="I4375" s="56"/>
      <c r="J4375" t="s">
        <v>5599</v>
      </c>
      <c r="K4375" s="58" t="s">
        <v>203</v>
      </c>
      <c r="L4375" s="35">
        <v>0.53836589000000001</v>
      </c>
      <c r="M4375" s="56"/>
      <c r="N4375" t="s">
        <v>5603</v>
      </c>
      <c r="O4375" s="2">
        <v>42064</v>
      </c>
      <c r="P4375" s="2">
        <v>0</v>
      </c>
      <c r="Q4375" s="2">
        <v>42064</v>
      </c>
      <c r="R4375" t="s">
        <v>16796</v>
      </c>
      <c r="S4375">
        <v>12</v>
      </c>
      <c r="T4375" t="s">
        <v>203</v>
      </c>
      <c r="U4375" s="2">
        <v>1303</v>
      </c>
      <c r="V4375" s="2">
        <v>5048</v>
      </c>
      <c r="W4375" s="8">
        <v>0.15098421453023964</v>
      </c>
      <c r="X4375" s="2">
        <v>53396</v>
      </c>
      <c r="Y4375" s="45"/>
      <c r="AC4375" s="1" t="str">
        <f>IF(Table13[[#This Row],[TCS MP]]&gt;=Table13[[#This Row],[BMP]],IF(Table13[[#This Row],[TCS MP]]&lt;=Table13[[#This Row],[EMP]],"Good","EMP"),"BMP")</f>
        <v>EMP</v>
      </c>
    </row>
    <row r="4376" spans="1:29" ht="24" customHeight="1" x14ac:dyDescent="0.25">
      <c r="A4376" t="s">
        <v>16797</v>
      </c>
      <c r="B4376" t="s">
        <v>20831</v>
      </c>
      <c r="C4376">
        <v>7294</v>
      </c>
      <c r="D4376" t="s">
        <v>17075</v>
      </c>
      <c r="E4376" t="s">
        <v>16795</v>
      </c>
      <c r="F4376" s="9">
        <f>Table13[[#This Row],[ToMeasure]]-Table13[[#This Row],[FromMeasure]]</f>
        <v>8.0553899999999956E-2</v>
      </c>
      <c r="G4376" s="5" t="s">
        <v>113</v>
      </c>
      <c r="H4376" s="35">
        <v>15.7663949</v>
      </c>
      <c r="I4376" s="56"/>
      <c r="J4376" t="s">
        <v>5331</v>
      </c>
      <c r="K4376" s="58" t="s">
        <v>203</v>
      </c>
      <c r="L4376" s="35">
        <v>15.8469488</v>
      </c>
      <c r="M4376" s="56"/>
      <c r="N4376" t="s">
        <v>5336</v>
      </c>
      <c r="O4376" s="2">
        <v>19665</v>
      </c>
      <c r="P4376" s="2">
        <v>16621</v>
      </c>
      <c r="Q4376" s="2">
        <v>36286</v>
      </c>
      <c r="R4376" t="s">
        <v>16798</v>
      </c>
      <c r="S4376">
        <v>9</v>
      </c>
      <c r="T4376">
        <v>56</v>
      </c>
      <c r="U4376" s="2" t="s">
        <v>203</v>
      </c>
      <c r="V4376" s="2" t="s">
        <v>203</v>
      </c>
      <c r="W4376" s="8" t="s">
        <v>203</v>
      </c>
      <c r="X4376" s="2">
        <v>46062</v>
      </c>
      <c r="Y4376" s="45"/>
      <c r="AC4376" s="1" t="str">
        <f>IF(Table13[[#This Row],[TCS MP]]&gt;=Table13[[#This Row],[BMP]],IF(Table13[[#This Row],[TCS MP]]&lt;=Table13[[#This Row],[EMP]],"Good","EMP"),"BMP")</f>
        <v>EMP</v>
      </c>
    </row>
    <row r="4377" spans="1:29" ht="24" customHeight="1" x14ac:dyDescent="0.25">
      <c r="A4377" t="s">
        <v>10728</v>
      </c>
      <c r="B4377" t="s">
        <v>18677</v>
      </c>
      <c r="C4377">
        <v>3184</v>
      </c>
      <c r="D4377" t="s">
        <v>17075</v>
      </c>
      <c r="E4377" t="s">
        <v>10729</v>
      </c>
      <c r="F4377" s="9">
        <f>Table13[[#This Row],[ToMeasure]]-Table13[[#This Row],[FromMeasure]]</f>
        <v>3.8785040000000048E-2</v>
      </c>
      <c r="G4377" s="5" t="s">
        <v>261</v>
      </c>
      <c r="H4377" s="35">
        <v>1.1782120899999999</v>
      </c>
      <c r="I4377" s="56"/>
      <c r="J4377" t="s">
        <v>3175</v>
      </c>
      <c r="K4377" s="58" t="s">
        <v>203</v>
      </c>
      <c r="L4377" s="35">
        <v>1.21699713</v>
      </c>
      <c r="M4377" s="56"/>
      <c r="N4377" t="s">
        <v>3119</v>
      </c>
      <c r="O4377" s="2">
        <v>75</v>
      </c>
      <c r="P4377" s="2">
        <v>210</v>
      </c>
      <c r="Q4377" s="2">
        <v>285</v>
      </c>
      <c r="R4377" t="s">
        <v>10730</v>
      </c>
      <c r="S4377">
        <v>14</v>
      </c>
      <c r="T4377">
        <v>69</v>
      </c>
      <c r="U4377" s="2">
        <v>11</v>
      </c>
      <c r="V4377" s="2">
        <v>5</v>
      </c>
      <c r="W4377" s="8">
        <v>5.6140350877192984E-2</v>
      </c>
      <c r="X4377" s="2">
        <v>481</v>
      </c>
      <c r="Y4377" s="45"/>
      <c r="AC4377" s="1" t="str">
        <f>IF(Table13[[#This Row],[TCS MP]]&gt;=Table13[[#This Row],[BMP]],IF(Table13[[#This Row],[TCS MP]]&lt;=Table13[[#This Row],[EMP]],"Good","EMP"),"BMP")</f>
        <v>EMP</v>
      </c>
    </row>
    <row r="4378" spans="1:29" ht="24" customHeight="1" x14ac:dyDescent="0.25">
      <c r="A4378" t="s">
        <v>10731</v>
      </c>
      <c r="C4378">
        <v>6674</v>
      </c>
      <c r="D4378" t="s">
        <v>17075</v>
      </c>
      <c r="E4378" t="s">
        <v>1470</v>
      </c>
      <c r="F4378" s="9">
        <f>Table13[[#This Row],[ToMeasure]]-Table13[[#This Row],[FromMeasure]]</f>
        <v>0.1174022600000002</v>
      </c>
      <c r="G4378" s="5" t="s">
        <v>81</v>
      </c>
      <c r="H4378" s="35">
        <v>1.5824262899999999</v>
      </c>
      <c r="I4378" s="56"/>
      <c r="J4378" t="s">
        <v>10732</v>
      </c>
      <c r="K4378" s="58" t="s">
        <v>203</v>
      </c>
      <c r="L4378" s="35">
        <v>1.6998285500000001</v>
      </c>
      <c r="M4378" s="56"/>
      <c r="N4378" t="s">
        <v>10733</v>
      </c>
      <c r="O4378" s="2">
        <v>26439</v>
      </c>
      <c r="P4378" s="2">
        <v>0</v>
      </c>
      <c r="Q4378" s="2">
        <v>26439</v>
      </c>
      <c r="R4378" t="s">
        <v>10734</v>
      </c>
      <c r="S4378">
        <v>9</v>
      </c>
      <c r="T4378" t="s">
        <v>203</v>
      </c>
      <c r="U4378" s="2">
        <v>819</v>
      </c>
      <c r="V4378" s="2">
        <v>3173</v>
      </c>
      <c r="W4378" s="8">
        <v>0.15098906917810809</v>
      </c>
      <c r="X4378" s="2">
        <v>33562</v>
      </c>
      <c r="Y4378" s="45"/>
      <c r="AC4378" s="1" t="str">
        <f>IF(Table13[[#This Row],[TCS MP]]&gt;=Table13[[#This Row],[BMP]],IF(Table13[[#This Row],[TCS MP]]&lt;=Table13[[#This Row],[EMP]],"Good","EMP"),"BMP")</f>
        <v>EMP</v>
      </c>
    </row>
    <row r="4379" spans="1:29" ht="24" customHeight="1" x14ac:dyDescent="0.25">
      <c r="A4379" t="s">
        <v>16799</v>
      </c>
      <c r="C4379">
        <v>7354</v>
      </c>
      <c r="D4379" t="s">
        <v>17075</v>
      </c>
      <c r="E4379" t="s">
        <v>1470</v>
      </c>
      <c r="F4379" s="9">
        <f>Table13[[#This Row],[ToMeasure]]-Table13[[#This Row],[FromMeasure]]</f>
        <v>6.9465609999999955E-2</v>
      </c>
      <c r="G4379" s="5" t="s">
        <v>81</v>
      </c>
      <c r="H4379" s="35">
        <v>8.4535923000000004</v>
      </c>
      <c r="I4379" s="56"/>
      <c r="J4379" t="s">
        <v>12899</v>
      </c>
      <c r="K4379" s="58" t="s">
        <v>203</v>
      </c>
      <c r="L4379" s="35">
        <v>8.5230579100000003</v>
      </c>
      <c r="M4379" s="56"/>
      <c r="N4379" t="s">
        <v>5386</v>
      </c>
      <c r="O4379" s="2">
        <v>46752</v>
      </c>
      <c r="P4379" s="2">
        <v>0</v>
      </c>
      <c r="Q4379" s="2">
        <v>46752</v>
      </c>
      <c r="R4379" t="s">
        <v>16800</v>
      </c>
      <c r="S4379">
        <v>10</v>
      </c>
      <c r="T4379">
        <v>59</v>
      </c>
      <c r="U4379" s="2">
        <v>1448</v>
      </c>
      <c r="V4379" s="2">
        <v>5609</v>
      </c>
      <c r="W4379" s="8">
        <v>0.15094541409993156</v>
      </c>
      <c r="X4379" s="2">
        <v>59347</v>
      </c>
      <c r="Y4379" s="45"/>
      <c r="AC4379" s="1" t="str">
        <f>IF(Table13[[#This Row],[TCS MP]]&gt;=Table13[[#This Row],[BMP]],IF(Table13[[#This Row],[TCS MP]]&lt;=Table13[[#This Row],[EMP]],"Good","EMP"),"BMP")</f>
        <v>EMP</v>
      </c>
    </row>
    <row r="4380" spans="1:29" ht="24" customHeight="1" x14ac:dyDescent="0.25">
      <c r="A4380" t="s">
        <v>14296</v>
      </c>
      <c r="B4380" t="s">
        <v>20638</v>
      </c>
      <c r="C4380">
        <v>6944</v>
      </c>
      <c r="D4380" t="s">
        <v>17075</v>
      </c>
      <c r="E4380" t="s">
        <v>3054</v>
      </c>
      <c r="F4380" s="9">
        <f>Table13[[#This Row],[ToMeasure]]-Table13[[#This Row],[FromMeasure]]</f>
        <v>0.16645270000000068</v>
      </c>
      <c r="G4380" s="5" t="s">
        <v>200</v>
      </c>
      <c r="H4380" s="35">
        <v>12.5017058</v>
      </c>
      <c r="I4380" s="56"/>
      <c r="J4380" t="s">
        <v>14297</v>
      </c>
      <c r="K4380" s="58" t="s">
        <v>203</v>
      </c>
      <c r="L4380" s="35">
        <v>12.668158500000001</v>
      </c>
      <c r="M4380" s="56"/>
      <c r="N4380" t="s">
        <v>14298</v>
      </c>
      <c r="O4380" s="2">
        <v>14836</v>
      </c>
      <c r="P4380" s="2">
        <v>10615</v>
      </c>
      <c r="Q4380" s="2">
        <v>25451</v>
      </c>
      <c r="R4380" t="s">
        <v>14299</v>
      </c>
      <c r="S4380">
        <v>9</v>
      </c>
      <c r="T4380">
        <v>59</v>
      </c>
      <c r="U4380" s="2">
        <v>786</v>
      </c>
      <c r="V4380" s="2">
        <v>3044</v>
      </c>
      <c r="W4380" s="8">
        <v>0.15048524615928646</v>
      </c>
      <c r="X4380" s="2">
        <v>46877</v>
      </c>
      <c r="Y4380" s="45"/>
      <c r="AC4380" s="1" t="str">
        <f>IF(Table13[[#This Row],[TCS MP]]&gt;=Table13[[#This Row],[BMP]],IF(Table13[[#This Row],[TCS MP]]&lt;=Table13[[#This Row],[EMP]],"Good","EMP"),"BMP")</f>
        <v>EMP</v>
      </c>
    </row>
    <row r="4381" spans="1:29" ht="24" customHeight="1" x14ac:dyDescent="0.25">
      <c r="A4381" t="s">
        <v>3061</v>
      </c>
      <c r="B4381" t="s">
        <v>18228</v>
      </c>
      <c r="C4381">
        <v>101812</v>
      </c>
      <c r="D4381" t="s">
        <v>17075</v>
      </c>
      <c r="E4381" t="s">
        <v>3057</v>
      </c>
      <c r="F4381" s="9">
        <f>Table13[[#This Row],[ToMeasure]]-Table13[[#This Row],[FromMeasure]]</f>
        <v>0.53786630000000013</v>
      </c>
      <c r="G4381" s="5" t="s">
        <v>3058</v>
      </c>
      <c r="H4381" s="35">
        <v>3.2280384999999998</v>
      </c>
      <c r="I4381" s="56"/>
      <c r="J4381" t="s">
        <v>3059</v>
      </c>
      <c r="K4381" s="58" t="s">
        <v>203</v>
      </c>
      <c r="L4381" s="35">
        <v>3.7659047999999999</v>
      </c>
      <c r="M4381" s="56"/>
      <c r="N4381" t="s">
        <v>3060</v>
      </c>
      <c r="O4381" s="2">
        <v>25798</v>
      </c>
      <c r="P4381" s="2">
        <v>25382</v>
      </c>
      <c r="Q4381" s="2">
        <v>51180</v>
      </c>
      <c r="R4381" t="s">
        <v>10740</v>
      </c>
      <c r="S4381">
        <v>8</v>
      </c>
      <c r="T4381">
        <v>75</v>
      </c>
      <c r="U4381" s="2">
        <v>1563</v>
      </c>
      <c r="V4381" s="2">
        <v>4060</v>
      </c>
      <c r="W4381" s="8">
        <v>0.10986713559984369</v>
      </c>
      <c r="X4381" s="2">
        <v>80559</v>
      </c>
      <c r="Y4381" s="45"/>
      <c r="AC4381" s="1" t="str">
        <f>IF(Table13[[#This Row],[TCS MP]]&gt;=Table13[[#This Row],[BMP]],IF(Table13[[#This Row],[TCS MP]]&lt;=Table13[[#This Row],[EMP]],"Good","EMP"),"BMP")</f>
        <v>EMP</v>
      </c>
    </row>
    <row r="4382" spans="1:29" ht="24" customHeight="1" x14ac:dyDescent="0.25">
      <c r="A4382" t="s">
        <v>14300</v>
      </c>
      <c r="B4382" t="s">
        <v>20623</v>
      </c>
      <c r="C4382">
        <v>6914</v>
      </c>
      <c r="D4382" t="s">
        <v>17075</v>
      </c>
      <c r="E4382" t="s">
        <v>3047</v>
      </c>
      <c r="F4382" s="9">
        <f>Table13[[#This Row],[ToMeasure]]-Table13[[#This Row],[FromMeasure]]</f>
        <v>9.8340870000001246E-2</v>
      </c>
      <c r="G4382" s="5" t="s">
        <v>196</v>
      </c>
      <c r="H4382" s="35">
        <v>13.212728179999999</v>
      </c>
      <c r="I4382" s="56"/>
      <c r="J4382" t="s">
        <v>14301</v>
      </c>
      <c r="K4382" s="58" t="s">
        <v>203</v>
      </c>
      <c r="L4382" s="35">
        <v>13.31106905</v>
      </c>
      <c r="M4382" s="56"/>
      <c r="N4382" t="s">
        <v>13620</v>
      </c>
      <c r="O4382" s="2">
        <v>13578</v>
      </c>
      <c r="P4382" s="2">
        <v>6151</v>
      </c>
      <c r="Q4382" s="2">
        <v>19729</v>
      </c>
      <c r="R4382" t="s">
        <v>14302</v>
      </c>
      <c r="S4382">
        <v>9</v>
      </c>
      <c r="T4382">
        <v>58</v>
      </c>
      <c r="U4382" s="2">
        <v>628</v>
      </c>
      <c r="V4382" s="2">
        <v>2433</v>
      </c>
      <c r="W4382" s="8">
        <v>0.15515231385270414</v>
      </c>
      <c r="X4382" s="2">
        <v>36338</v>
      </c>
      <c r="Y4382" s="45"/>
      <c r="AC4382" s="1" t="str">
        <f>IF(Table13[[#This Row],[TCS MP]]&gt;=Table13[[#This Row],[BMP]],IF(Table13[[#This Row],[TCS MP]]&lt;=Table13[[#This Row],[EMP]],"Good","EMP"),"BMP")</f>
        <v>EMP</v>
      </c>
    </row>
    <row r="4383" spans="1:29" ht="24" customHeight="1" x14ac:dyDescent="0.25">
      <c r="A4383" t="s">
        <v>14980</v>
      </c>
      <c r="B4383" t="s">
        <v>20932</v>
      </c>
      <c r="C4383">
        <v>7474</v>
      </c>
      <c r="D4383" t="s">
        <v>17075</v>
      </c>
      <c r="E4383" t="s">
        <v>14981</v>
      </c>
      <c r="F4383" s="9">
        <f>Table13[[#This Row],[ToMeasure]]-Table13[[#This Row],[FromMeasure]]</f>
        <v>0.15792035999999143</v>
      </c>
      <c r="G4383" s="5" t="s">
        <v>73</v>
      </c>
      <c r="H4383" s="35">
        <v>76.423825590000007</v>
      </c>
      <c r="I4383" s="56"/>
      <c r="J4383" t="s">
        <v>10527</v>
      </c>
      <c r="K4383" s="58" t="s">
        <v>203</v>
      </c>
      <c r="L4383" s="35">
        <v>76.581745949999998</v>
      </c>
      <c r="M4383" s="56"/>
      <c r="N4383" t="s">
        <v>10802</v>
      </c>
      <c r="O4383" s="2">
        <v>16221</v>
      </c>
      <c r="P4383" s="2">
        <v>13188</v>
      </c>
      <c r="Q4383" s="2">
        <v>29409</v>
      </c>
      <c r="R4383" t="s">
        <v>14982</v>
      </c>
      <c r="S4383">
        <v>10</v>
      </c>
      <c r="T4383">
        <v>61</v>
      </c>
      <c r="U4383" s="2">
        <v>909</v>
      </c>
      <c r="V4383" s="2">
        <v>3524</v>
      </c>
      <c r="W4383" s="8">
        <v>0.15073616919990479</v>
      </c>
      <c r="X4383" s="2">
        <v>46291</v>
      </c>
      <c r="Y4383" s="45"/>
      <c r="AC4383" s="1" t="str">
        <f>IF(Table13[[#This Row],[TCS MP]]&gt;=Table13[[#This Row],[BMP]],IF(Table13[[#This Row],[TCS MP]]&lt;=Table13[[#This Row],[EMP]],"Good","EMP"),"BMP")</f>
        <v>EMP</v>
      </c>
    </row>
    <row r="4384" spans="1:29" ht="24" customHeight="1" x14ac:dyDescent="0.25">
      <c r="A4384" t="s">
        <v>16815</v>
      </c>
      <c r="B4384" t="s">
        <v>20589</v>
      </c>
      <c r="C4384">
        <v>6844</v>
      </c>
      <c r="D4384" t="s">
        <v>17075</v>
      </c>
      <c r="E4384" t="s">
        <v>16816</v>
      </c>
      <c r="F4384" s="9">
        <f>Table13[[#This Row],[ToMeasure]]-Table13[[#This Row],[FromMeasure]]</f>
        <v>7.8798279999999998E-2</v>
      </c>
      <c r="G4384" s="5" t="s">
        <v>2657</v>
      </c>
      <c r="H4384" s="35">
        <v>0.47989722000000001</v>
      </c>
      <c r="I4384" s="56"/>
      <c r="J4384" t="s">
        <v>13579</v>
      </c>
      <c r="K4384" s="58" t="s">
        <v>203</v>
      </c>
      <c r="L4384" s="35">
        <v>0.55869550000000001</v>
      </c>
      <c r="M4384" s="56"/>
      <c r="N4384" t="s">
        <v>13584</v>
      </c>
      <c r="O4384" s="2">
        <v>18537</v>
      </c>
      <c r="P4384" s="2">
        <v>18171</v>
      </c>
      <c r="Q4384" s="2">
        <v>36708</v>
      </c>
      <c r="R4384" t="s">
        <v>16817</v>
      </c>
      <c r="S4384">
        <v>8</v>
      </c>
      <c r="T4384">
        <v>54</v>
      </c>
      <c r="U4384" s="2">
        <v>1168</v>
      </c>
      <c r="V4384" s="2">
        <v>4526</v>
      </c>
      <c r="W4384" s="8">
        <v>0.15511605099705786</v>
      </c>
      <c r="X4384" s="2">
        <v>57780</v>
      </c>
      <c r="Y4384" s="45"/>
      <c r="AC4384" s="1" t="str">
        <f>IF(Table13[[#This Row],[TCS MP]]&gt;=Table13[[#This Row],[BMP]],IF(Table13[[#This Row],[TCS MP]]&lt;=Table13[[#This Row],[EMP]],"Good","EMP"),"BMP")</f>
        <v>EMP</v>
      </c>
    </row>
    <row r="4385" spans="1:29" ht="24" customHeight="1" x14ac:dyDescent="0.25">
      <c r="A4385" t="s">
        <v>15001</v>
      </c>
      <c r="B4385" t="s">
        <v>18832</v>
      </c>
      <c r="C4385">
        <v>3534</v>
      </c>
      <c r="D4385" t="s">
        <v>17075</v>
      </c>
      <c r="E4385" t="s">
        <v>15002</v>
      </c>
      <c r="F4385" s="9">
        <f>Table13[[#This Row],[ToMeasure]]-Table13[[#This Row],[FromMeasure]]</f>
        <v>5.504788E-2</v>
      </c>
      <c r="G4385" s="5" t="s">
        <v>15003</v>
      </c>
      <c r="H4385" s="35">
        <v>0</v>
      </c>
      <c r="I4385" s="56"/>
      <c r="J4385" t="s">
        <v>647</v>
      </c>
      <c r="K4385" s="58" t="s">
        <v>203</v>
      </c>
      <c r="L4385" s="35">
        <v>5.504788E-2</v>
      </c>
      <c r="M4385" s="56"/>
      <c r="N4385" t="s">
        <v>7122</v>
      </c>
      <c r="O4385" s="2">
        <v>671</v>
      </c>
      <c r="P4385" s="2">
        <v>4609</v>
      </c>
      <c r="Q4385" s="2">
        <v>5280</v>
      </c>
      <c r="R4385" t="s">
        <v>10663</v>
      </c>
      <c r="S4385">
        <v>9</v>
      </c>
      <c r="T4385" t="s">
        <v>203</v>
      </c>
      <c r="U4385" s="2" t="s">
        <v>203</v>
      </c>
      <c r="V4385" s="2" t="s">
        <v>203</v>
      </c>
      <c r="W4385" s="8" t="s">
        <v>203</v>
      </c>
      <c r="X4385" s="2">
        <v>9645</v>
      </c>
      <c r="Y4385" s="45"/>
      <c r="AC4385" s="1" t="str">
        <f>IF(Table13[[#This Row],[TCS MP]]&gt;=Table13[[#This Row],[BMP]],IF(Table13[[#This Row],[TCS MP]]&lt;=Table13[[#This Row],[EMP]],"Good","EMP"),"BMP")</f>
        <v>EMP</v>
      </c>
    </row>
    <row r="4386" spans="1:29" ht="24" customHeight="1" x14ac:dyDescent="0.25">
      <c r="A4386" t="s">
        <v>10751</v>
      </c>
      <c r="B4386" t="s">
        <v>20613</v>
      </c>
      <c r="C4386">
        <v>6894</v>
      </c>
      <c r="D4386" t="s">
        <v>17075</v>
      </c>
      <c r="E4386" t="s">
        <v>10752</v>
      </c>
      <c r="F4386" s="9">
        <f>Table13[[#This Row],[ToMeasure]]-Table13[[#This Row],[FromMeasure]]</f>
        <v>7.5740589999999997E-2</v>
      </c>
      <c r="G4386" s="5" t="s">
        <v>2663</v>
      </c>
      <c r="H4386" s="35">
        <v>0.56978335000000002</v>
      </c>
      <c r="I4386" s="56"/>
      <c r="J4386" t="s">
        <v>10753</v>
      </c>
      <c r="K4386" s="58" t="s">
        <v>203</v>
      </c>
      <c r="L4386" s="35">
        <v>0.64552394000000002</v>
      </c>
      <c r="M4386" s="56"/>
      <c r="N4386" t="s">
        <v>10754</v>
      </c>
      <c r="O4386" s="2">
        <v>10721</v>
      </c>
      <c r="P4386" s="2">
        <v>3712</v>
      </c>
      <c r="Q4386" s="2">
        <v>14433</v>
      </c>
      <c r="R4386" t="s">
        <v>10755</v>
      </c>
      <c r="S4386">
        <v>9</v>
      </c>
      <c r="T4386">
        <v>69</v>
      </c>
      <c r="U4386" s="2">
        <v>1364</v>
      </c>
      <c r="V4386" s="2">
        <v>222</v>
      </c>
      <c r="W4386" s="8">
        <v>0.1098870643663826</v>
      </c>
      <c r="X4386" s="2">
        <v>22718</v>
      </c>
      <c r="Y4386" s="45"/>
      <c r="AC4386" s="1" t="str">
        <f>IF(Table13[[#This Row],[TCS MP]]&gt;=Table13[[#This Row],[BMP]],IF(Table13[[#This Row],[TCS MP]]&lt;=Table13[[#This Row],[EMP]],"Good","EMP"),"BMP")</f>
        <v>EMP</v>
      </c>
    </row>
    <row r="4387" spans="1:29" ht="24" customHeight="1" x14ac:dyDescent="0.25">
      <c r="A4387" t="s">
        <v>14343</v>
      </c>
      <c r="B4387" t="s">
        <v>21461</v>
      </c>
      <c r="C4387" t="s">
        <v>203</v>
      </c>
      <c r="D4387" t="s">
        <v>17075</v>
      </c>
      <c r="E4387" t="s">
        <v>14344</v>
      </c>
      <c r="F4387" s="9">
        <f>Table13[[#This Row],[ToMeasure]]-Table13[[#This Row],[FromMeasure]]</f>
        <v>0.11627111999999951</v>
      </c>
      <c r="G4387" s="5" t="s">
        <v>678</v>
      </c>
      <c r="H4387" s="35">
        <v>4.8600910700000002</v>
      </c>
      <c r="I4387" s="56"/>
      <c r="J4387" t="s">
        <v>2205</v>
      </c>
      <c r="K4387" s="58" t="s">
        <v>203</v>
      </c>
      <c r="L4387" s="35">
        <v>4.9763621899999997</v>
      </c>
      <c r="M4387" s="56"/>
      <c r="N4387" t="s">
        <v>11912</v>
      </c>
      <c r="O4387" s="2" t="s">
        <v>203</v>
      </c>
      <c r="P4387" s="2" t="s">
        <v>203</v>
      </c>
      <c r="Q4387" s="2">
        <v>481</v>
      </c>
      <c r="R4387" t="s">
        <v>14345</v>
      </c>
      <c r="S4387">
        <v>8</v>
      </c>
      <c r="T4387">
        <v>100</v>
      </c>
      <c r="U4387" s="2">
        <v>13</v>
      </c>
      <c r="V4387" s="2">
        <v>63</v>
      </c>
      <c r="W4387" s="8">
        <v>0.15800415800415801</v>
      </c>
      <c r="X4387" s="2">
        <v>812</v>
      </c>
      <c r="Y4387" s="45"/>
      <c r="AC4387" s="1" t="str">
        <f>IF(Table13[[#This Row],[TCS MP]]&gt;=Table13[[#This Row],[BMP]],IF(Table13[[#This Row],[TCS MP]]&lt;=Table13[[#This Row],[EMP]],"Good","EMP"),"BMP")</f>
        <v>EMP</v>
      </c>
    </row>
    <row r="4388" spans="1:29" ht="24" customHeight="1" x14ac:dyDescent="0.25">
      <c r="A4388" t="s">
        <v>10756</v>
      </c>
      <c r="B4388" t="s">
        <v>19772</v>
      </c>
      <c r="C4388">
        <v>5124</v>
      </c>
      <c r="D4388" t="s">
        <v>17075</v>
      </c>
      <c r="E4388" t="s">
        <v>10757</v>
      </c>
      <c r="F4388" s="9">
        <f>Table13[[#This Row],[ToMeasure]]-Table13[[#This Row],[FromMeasure]]</f>
        <v>9.1814499999999993E-2</v>
      </c>
      <c r="G4388" s="5" t="s">
        <v>7421</v>
      </c>
      <c r="H4388" s="35">
        <v>0</v>
      </c>
      <c r="I4388" s="56"/>
      <c r="J4388" t="s">
        <v>7422</v>
      </c>
      <c r="K4388" s="58" t="s">
        <v>203</v>
      </c>
      <c r="L4388" s="35">
        <v>9.1814499999999993E-2</v>
      </c>
      <c r="M4388" s="56"/>
      <c r="N4388" t="s">
        <v>2205</v>
      </c>
      <c r="O4388" s="2">
        <v>618</v>
      </c>
      <c r="P4388" s="2">
        <v>2457</v>
      </c>
      <c r="Q4388" s="2">
        <v>3075</v>
      </c>
      <c r="R4388" t="s">
        <v>14291</v>
      </c>
      <c r="S4388">
        <v>8</v>
      </c>
      <c r="T4388" t="s">
        <v>203</v>
      </c>
      <c r="U4388" s="2">
        <v>211</v>
      </c>
      <c r="V4388" s="2">
        <v>114</v>
      </c>
      <c r="W4388" s="8">
        <v>0.10569105691056911</v>
      </c>
      <c r="X4388" s="2">
        <v>5189</v>
      </c>
      <c r="Y4388" s="45"/>
      <c r="AC4388" s="1" t="str">
        <f>IF(Table13[[#This Row],[TCS MP]]&gt;=Table13[[#This Row],[BMP]],IF(Table13[[#This Row],[TCS MP]]&lt;=Table13[[#This Row],[EMP]],"Good","EMP"),"BMP")</f>
        <v>EMP</v>
      </c>
    </row>
    <row r="4389" spans="1:29" ht="24" customHeight="1" x14ac:dyDescent="0.25">
      <c r="A4389" t="s">
        <v>10758</v>
      </c>
      <c r="B4389" t="s">
        <v>20821</v>
      </c>
      <c r="C4389">
        <v>7264</v>
      </c>
      <c r="D4389" t="s">
        <v>17075</v>
      </c>
      <c r="E4389" t="s">
        <v>10759</v>
      </c>
      <c r="F4389" s="9">
        <f>Table13[[#This Row],[ToMeasure]]-Table13[[#This Row],[FromMeasure]]</f>
        <v>8.7947400000000897E-2</v>
      </c>
      <c r="G4389" s="5" t="s">
        <v>1752</v>
      </c>
      <c r="H4389" s="35">
        <v>10.32610201</v>
      </c>
      <c r="I4389" s="56"/>
      <c r="J4389" t="s">
        <v>5316</v>
      </c>
      <c r="K4389" s="58" t="s">
        <v>203</v>
      </c>
      <c r="L4389" s="35">
        <v>10.414049410000001</v>
      </c>
      <c r="M4389" s="56"/>
      <c r="N4389" t="s">
        <v>10760</v>
      </c>
      <c r="O4389" s="2">
        <v>41575</v>
      </c>
      <c r="P4389" s="2">
        <v>0</v>
      </c>
      <c r="Q4389" s="2">
        <v>41575</v>
      </c>
      <c r="R4389" t="s">
        <v>10761</v>
      </c>
      <c r="S4389">
        <v>11</v>
      </c>
      <c r="T4389" t="s">
        <v>203</v>
      </c>
      <c r="U4389" s="2">
        <v>1814</v>
      </c>
      <c r="V4389" s="2">
        <v>1501</v>
      </c>
      <c r="W4389" s="8">
        <v>7.9735417919422735E-2</v>
      </c>
      <c r="X4389" s="2">
        <v>65440</v>
      </c>
      <c r="Y4389" s="45"/>
      <c r="AC4389" s="1" t="str">
        <f>IF(Table13[[#This Row],[TCS MP]]&gt;=Table13[[#This Row],[BMP]],IF(Table13[[#This Row],[TCS MP]]&lt;=Table13[[#This Row],[EMP]],"Good","EMP"),"BMP")</f>
        <v>EMP</v>
      </c>
    </row>
    <row r="4390" spans="1:29" ht="24" customHeight="1" x14ac:dyDescent="0.25">
      <c r="A4390" t="s">
        <v>10762</v>
      </c>
      <c r="B4390" t="s">
        <v>21326</v>
      </c>
      <c r="C4390">
        <v>8602</v>
      </c>
      <c r="D4390" t="s">
        <v>17075</v>
      </c>
      <c r="E4390" t="s">
        <v>2698</v>
      </c>
      <c r="F4390" s="9">
        <f>Table13[[#This Row],[ToMeasure]]-Table13[[#This Row],[FromMeasure]]</f>
        <v>3.1574849999998378E-2</v>
      </c>
      <c r="G4390" s="5" t="s">
        <v>129</v>
      </c>
      <c r="H4390" s="35">
        <v>48.316328040000002</v>
      </c>
      <c r="I4390" s="56"/>
      <c r="J4390" t="s">
        <v>10070</v>
      </c>
      <c r="K4390" s="58" t="s">
        <v>203</v>
      </c>
      <c r="L4390" s="35">
        <v>48.34790289</v>
      </c>
      <c r="M4390" s="56"/>
      <c r="N4390" t="s">
        <v>2182</v>
      </c>
      <c r="O4390" s="2">
        <v>2204</v>
      </c>
      <c r="P4390" s="2">
        <v>0</v>
      </c>
      <c r="Q4390" s="2">
        <v>2204</v>
      </c>
      <c r="R4390" t="s">
        <v>10764</v>
      </c>
      <c r="S4390">
        <v>12</v>
      </c>
      <c r="T4390" t="s">
        <v>203</v>
      </c>
      <c r="U4390" s="2">
        <v>65</v>
      </c>
      <c r="V4390" s="2">
        <v>256</v>
      </c>
      <c r="W4390" s="8">
        <v>0.14564428312159711</v>
      </c>
      <c r="X4390" s="2">
        <v>3469</v>
      </c>
      <c r="Y4390" s="45"/>
      <c r="AC4390" s="1" t="str">
        <f>IF(Table13[[#This Row],[TCS MP]]&gt;=Table13[[#This Row],[BMP]],IF(Table13[[#This Row],[TCS MP]]&lt;=Table13[[#This Row],[EMP]],"Good","EMP"),"BMP")</f>
        <v>EMP</v>
      </c>
    </row>
    <row r="4391" spans="1:29" ht="24" customHeight="1" x14ac:dyDescent="0.25">
      <c r="A4391" t="s">
        <v>16818</v>
      </c>
      <c r="B4391" t="s">
        <v>20671</v>
      </c>
      <c r="C4391">
        <v>7024</v>
      </c>
      <c r="D4391" t="s">
        <v>17075</v>
      </c>
      <c r="E4391" t="s">
        <v>2698</v>
      </c>
      <c r="F4391" s="9">
        <f>Table13[[#This Row],[ToMeasure]]-Table13[[#This Row],[FromMeasure]]</f>
        <v>8.0834269999996877E-2</v>
      </c>
      <c r="G4391" s="5" t="s">
        <v>129</v>
      </c>
      <c r="H4391" s="35">
        <v>57.585543610000002</v>
      </c>
      <c r="I4391" s="56"/>
      <c r="J4391" t="s">
        <v>9568</v>
      </c>
      <c r="K4391" s="58" t="s">
        <v>203</v>
      </c>
      <c r="L4391" s="35">
        <v>57.666377879999999</v>
      </c>
      <c r="M4391" s="56"/>
      <c r="N4391" t="s">
        <v>5209</v>
      </c>
      <c r="O4391" s="2">
        <v>13646</v>
      </c>
      <c r="P4391" s="2">
        <v>11144</v>
      </c>
      <c r="Q4391" s="2">
        <v>24790</v>
      </c>
      <c r="R4391" t="s">
        <v>16819</v>
      </c>
      <c r="S4391">
        <v>8</v>
      </c>
      <c r="T4391">
        <v>51</v>
      </c>
      <c r="U4391" s="2">
        <v>768</v>
      </c>
      <c r="V4391" s="2">
        <v>2975</v>
      </c>
      <c r="W4391" s="8">
        <v>0.1509883017345704</v>
      </c>
      <c r="X4391" s="2">
        <v>39020</v>
      </c>
      <c r="Y4391" s="45"/>
      <c r="AC4391" s="1" t="str">
        <f>IF(Table13[[#This Row],[TCS MP]]&gt;=Table13[[#This Row],[BMP]],IF(Table13[[#This Row],[TCS MP]]&lt;=Table13[[#This Row],[EMP]],"Good","EMP"),"BMP")</f>
        <v>EMP</v>
      </c>
    </row>
    <row r="4392" spans="1:29" ht="24" customHeight="1" x14ac:dyDescent="0.25">
      <c r="A4392" t="s">
        <v>10765</v>
      </c>
      <c r="B4392" t="s">
        <v>19581</v>
      </c>
      <c r="C4392">
        <v>4874</v>
      </c>
      <c r="D4392" t="s">
        <v>17075</v>
      </c>
      <c r="E4392" t="s">
        <v>2698</v>
      </c>
      <c r="F4392" s="9">
        <f>Table13[[#This Row],[ToMeasure]]-Table13[[#This Row],[FromMeasure]]</f>
        <v>7.5801499999997191E-2</v>
      </c>
      <c r="G4392" s="5" t="s">
        <v>129</v>
      </c>
      <c r="H4392" s="35">
        <v>66.297533000000001</v>
      </c>
      <c r="I4392" s="56"/>
      <c r="J4392" t="s">
        <v>10766</v>
      </c>
      <c r="K4392" s="58" t="s">
        <v>203</v>
      </c>
      <c r="L4392" s="35">
        <v>66.373334499999999</v>
      </c>
      <c r="M4392" s="56"/>
      <c r="N4392" t="s">
        <v>10767</v>
      </c>
      <c r="O4392" s="2">
        <v>20617</v>
      </c>
      <c r="P4392" s="2">
        <v>20299</v>
      </c>
      <c r="Q4392" s="2">
        <v>40916</v>
      </c>
      <c r="R4392" t="s">
        <v>10768</v>
      </c>
      <c r="S4392">
        <v>8</v>
      </c>
      <c r="T4392">
        <v>58</v>
      </c>
      <c r="U4392" s="2">
        <v>1278</v>
      </c>
      <c r="V4392" s="2">
        <v>4950</v>
      </c>
      <c r="W4392" s="8">
        <v>0.15221429269723336</v>
      </c>
      <c r="X4392" s="2">
        <v>64403</v>
      </c>
      <c r="Y4392" s="45"/>
      <c r="AC4392" s="1" t="str">
        <f>IF(Table13[[#This Row],[TCS MP]]&gt;=Table13[[#This Row],[BMP]],IF(Table13[[#This Row],[TCS MP]]&lt;=Table13[[#This Row],[EMP]],"Good","EMP"),"BMP")</f>
        <v>EMP</v>
      </c>
    </row>
    <row r="4393" spans="1:29" ht="24" customHeight="1" x14ac:dyDescent="0.25">
      <c r="A4393" t="s">
        <v>14346</v>
      </c>
      <c r="C4393">
        <v>6594</v>
      </c>
      <c r="D4393" t="s">
        <v>17075</v>
      </c>
      <c r="E4393" t="s">
        <v>2698</v>
      </c>
      <c r="F4393" s="9">
        <f>Table13[[#This Row],[ToMeasure]]-Table13[[#This Row],[FromMeasure]]</f>
        <v>0.17460299999999052</v>
      </c>
      <c r="G4393" s="5" t="s">
        <v>129</v>
      </c>
      <c r="H4393" s="35">
        <v>70.555196100000003</v>
      </c>
      <c r="I4393" s="56"/>
      <c r="J4393" t="s">
        <v>14347</v>
      </c>
      <c r="K4393" s="58" t="s">
        <v>203</v>
      </c>
      <c r="L4393" s="35">
        <v>70.729799099999994</v>
      </c>
      <c r="M4393" s="56"/>
      <c r="N4393" t="s">
        <v>14348</v>
      </c>
      <c r="O4393" s="2">
        <v>51833</v>
      </c>
      <c r="P4393" s="2">
        <v>0</v>
      </c>
      <c r="Q4393" s="2">
        <v>51833</v>
      </c>
      <c r="R4393" t="s">
        <v>14349</v>
      </c>
      <c r="S4393">
        <v>8</v>
      </c>
      <c r="T4393">
        <v>57</v>
      </c>
      <c r="U4393" s="2">
        <v>1605</v>
      </c>
      <c r="V4393" s="2">
        <v>6220</v>
      </c>
      <c r="W4393" s="8">
        <v>0.15096560106495863</v>
      </c>
      <c r="X4393" s="2">
        <v>81587</v>
      </c>
      <c r="Y4393" s="45"/>
      <c r="AC4393" s="1" t="str">
        <f>IF(Table13[[#This Row],[TCS MP]]&gt;=Table13[[#This Row],[BMP]],IF(Table13[[#This Row],[TCS MP]]&lt;=Table13[[#This Row],[EMP]],"Good","EMP"),"BMP")</f>
        <v>EMP</v>
      </c>
    </row>
    <row r="4394" spans="1:29" ht="24" customHeight="1" x14ac:dyDescent="0.25">
      <c r="A4394" t="s">
        <v>14350</v>
      </c>
      <c r="B4394" t="s">
        <v>20901</v>
      </c>
      <c r="C4394">
        <v>7414</v>
      </c>
      <c r="D4394" t="s">
        <v>17075</v>
      </c>
      <c r="E4394" t="s">
        <v>2698</v>
      </c>
      <c r="F4394" s="9">
        <f>Table13[[#This Row],[ToMeasure]]-Table13[[#This Row],[FromMeasure]]</f>
        <v>0.14488440000000935</v>
      </c>
      <c r="G4394" s="5" t="s">
        <v>129</v>
      </c>
      <c r="H4394" s="35">
        <v>79.146001799999993</v>
      </c>
      <c r="I4394" s="56"/>
      <c r="J4394" t="s">
        <v>14351</v>
      </c>
      <c r="K4394" s="58" t="s">
        <v>203</v>
      </c>
      <c r="L4394" s="35">
        <v>79.290886200000003</v>
      </c>
      <c r="M4394" s="56"/>
      <c r="N4394" t="s">
        <v>14352</v>
      </c>
      <c r="O4394" s="2">
        <v>6450</v>
      </c>
      <c r="P4394" s="2">
        <v>7891</v>
      </c>
      <c r="Q4394" s="2">
        <v>14341</v>
      </c>
      <c r="R4394" t="s">
        <v>14353</v>
      </c>
      <c r="S4394">
        <v>9</v>
      </c>
      <c r="T4394">
        <v>51</v>
      </c>
      <c r="U4394" s="2">
        <v>451</v>
      </c>
      <c r="V4394" s="2">
        <v>1754</v>
      </c>
      <c r="W4394" s="8">
        <v>0.15375496827278431</v>
      </c>
      <c r="X4394" s="2">
        <v>24200</v>
      </c>
      <c r="Y4394" s="45"/>
      <c r="AC4394" s="1" t="str">
        <f>IF(Table13[[#This Row],[TCS MP]]&gt;=Table13[[#This Row],[BMP]],IF(Table13[[#This Row],[TCS MP]]&lt;=Table13[[#This Row],[EMP]],"Good","EMP"),"BMP")</f>
        <v>EMP</v>
      </c>
    </row>
    <row r="4395" spans="1:29" ht="24" customHeight="1" x14ac:dyDescent="0.25">
      <c r="A4395" t="s">
        <v>10769</v>
      </c>
      <c r="B4395" t="s">
        <v>21094</v>
      </c>
      <c r="C4395">
        <v>7839</v>
      </c>
      <c r="D4395" t="s">
        <v>17075</v>
      </c>
      <c r="E4395" t="s">
        <v>2698</v>
      </c>
      <c r="F4395" s="9">
        <f>Table13[[#This Row],[ToMeasure]]-Table13[[#This Row],[FromMeasure]]</f>
        <v>0.15607660000000578</v>
      </c>
      <c r="G4395" s="5" t="s">
        <v>129</v>
      </c>
      <c r="H4395" s="35">
        <v>86.125590799999998</v>
      </c>
      <c r="I4395" s="56"/>
      <c r="J4395" t="s">
        <v>10770</v>
      </c>
      <c r="K4395" s="58" t="s">
        <v>203</v>
      </c>
      <c r="L4395" s="35">
        <v>86.281667400000003</v>
      </c>
      <c r="M4395" s="56"/>
      <c r="N4395" t="s">
        <v>10771</v>
      </c>
      <c r="O4395" s="2">
        <v>51</v>
      </c>
      <c r="P4395" s="2">
        <v>96</v>
      </c>
      <c r="Q4395" s="2">
        <v>147</v>
      </c>
      <c r="R4395" t="s">
        <v>10772</v>
      </c>
      <c r="S4395">
        <v>29</v>
      </c>
      <c r="T4395">
        <v>68</v>
      </c>
      <c r="U4395" s="2">
        <v>12</v>
      </c>
      <c r="V4395" s="2">
        <v>2</v>
      </c>
      <c r="W4395" s="8">
        <v>9.5238095238095233E-2</v>
      </c>
      <c r="X4395" s="2">
        <v>231</v>
      </c>
      <c r="Y4395" s="45"/>
      <c r="AC4395" s="1" t="str">
        <f>IF(Table13[[#This Row],[TCS MP]]&gt;=Table13[[#This Row],[BMP]],IF(Table13[[#This Row],[TCS MP]]&lt;=Table13[[#This Row],[EMP]],"Good","EMP"),"BMP")</f>
        <v>EMP</v>
      </c>
    </row>
    <row r="4396" spans="1:29" ht="24" customHeight="1" x14ac:dyDescent="0.25">
      <c r="A4396" t="s">
        <v>15004</v>
      </c>
      <c r="B4396" t="s">
        <v>20711</v>
      </c>
      <c r="C4396">
        <v>7104</v>
      </c>
      <c r="D4396" t="s">
        <v>17075</v>
      </c>
      <c r="E4396" t="s">
        <v>10774</v>
      </c>
      <c r="F4396" s="9">
        <f>Table13[[#This Row],[ToMeasure]]-Table13[[#This Row],[FromMeasure]]</f>
        <v>0.16377690000000023</v>
      </c>
      <c r="G4396" s="5" t="s">
        <v>660</v>
      </c>
      <c r="H4396" s="35">
        <v>5.5930764999999996</v>
      </c>
      <c r="I4396" s="56"/>
      <c r="J4396" t="s">
        <v>12752</v>
      </c>
      <c r="K4396" s="58" t="s">
        <v>203</v>
      </c>
      <c r="L4396" s="35">
        <v>5.7568533999999998</v>
      </c>
      <c r="M4396" s="56"/>
      <c r="N4396" t="s">
        <v>9603</v>
      </c>
      <c r="O4396" s="2">
        <v>19942</v>
      </c>
      <c r="P4396" s="2">
        <v>26230</v>
      </c>
      <c r="Q4396" s="2">
        <v>46172</v>
      </c>
      <c r="R4396" t="s">
        <v>15005</v>
      </c>
      <c r="S4396">
        <v>9</v>
      </c>
      <c r="T4396">
        <v>56</v>
      </c>
      <c r="U4396" s="2">
        <v>1431</v>
      </c>
      <c r="V4396" s="2">
        <v>5537</v>
      </c>
      <c r="W4396" s="8">
        <v>0.15091397383695745</v>
      </c>
      <c r="X4396" s="2">
        <v>72676</v>
      </c>
      <c r="Y4396" s="45"/>
      <c r="AC4396" s="1" t="str">
        <f>IF(Table13[[#This Row],[TCS MP]]&gt;=Table13[[#This Row],[BMP]],IF(Table13[[#This Row],[TCS MP]]&lt;=Table13[[#This Row],[EMP]],"Good","EMP"),"BMP")</f>
        <v>EMP</v>
      </c>
    </row>
    <row r="4397" spans="1:29" ht="24" customHeight="1" x14ac:dyDescent="0.25">
      <c r="A4397" t="s">
        <v>10773</v>
      </c>
      <c r="B4397" t="s">
        <v>19662</v>
      </c>
      <c r="C4397">
        <v>4964</v>
      </c>
      <c r="D4397" t="s">
        <v>17075</v>
      </c>
      <c r="E4397" t="s">
        <v>10774</v>
      </c>
      <c r="F4397" s="9">
        <f>Table13[[#This Row],[ToMeasure]]-Table13[[#This Row],[FromMeasure]]</f>
        <v>0.13287530000000025</v>
      </c>
      <c r="G4397" s="5" t="s">
        <v>660</v>
      </c>
      <c r="H4397" s="35">
        <v>12.998393800000001</v>
      </c>
      <c r="I4397" s="56"/>
      <c r="J4397" t="s">
        <v>2205</v>
      </c>
      <c r="K4397" s="58" t="s">
        <v>203</v>
      </c>
      <c r="L4397" s="35">
        <v>13.131269100000001</v>
      </c>
      <c r="M4397" s="56"/>
      <c r="N4397" t="s">
        <v>3958</v>
      </c>
      <c r="O4397" s="2">
        <v>19006</v>
      </c>
      <c r="P4397" s="2">
        <v>26332</v>
      </c>
      <c r="Q4397" s="2">
        <v>45338</v>
      </c>
      <c r="R4397" t="s">
        <v>10775</v>
      </c>
      <c r="S4397">
        <v>11</v>
      </c>
      <c r="T4397">
        <v>71</v>
      </c>
      <c r="U4397" s="2">
        <v>4199</v>
      </c>
      <c r="V4397" s="2">
        <v>684</v>
      </c>
      <c r="W4397" s="8">
        <v>0.10770214830826239</v>
      </c>
      <c r="X4397" s="2">
        <v>57553</v>
      </c>
      <c r="Y4397" s="45"/>
      <c r="AC4397" s="1" t="str">
        <f>IF(Table13[[#This Row],[TCS MP]]&gt;=Table13[[#This Row],[BMP]],IF(Table13[[#This Row],[TCS MP]]&lt;=Table13[[#This Row],[EMP]],"Good","EMP"),"BMP")</f>
        <v>EMP</v>
      </c>
    </row>
    <row r="4398" spans="1:29" ht="24" customHeight="1" x14ac:dyDescent="0.25">
      <c r="A4398" t="s">
        <v>14354</v>
      </c>
      <c r="B4398" t="s">
        <v>20522</v>
      </c>
      <c r="C4398">
        <v>6694</v>
      </c>
      <c r="D4398" t="s">
        <v>17075</v>
      </c>
      <c r="E4398" t="s">
        <v>10774</v>
      </c>
      <c r="F4398" s="9">
        <f>Table13[[#This Row],[ToMeasure]]-Table13[[#This Row],[FromMeasure]]</f>
        <v>0.12050500000000142</v>
      </c>
      <c r="G4398" s="5" t="s">
        <v>660</v>
      </c>
      <c r="H4398" s="35">
        <v>19.8782727</v>
      </c>
      <c r="I4398" s="56"/>
      <c r="J4398" t="s">
        <v>14355</v>
      </c>
      <c r="K4398" s="58" t="s">
        <v>203</v>
      </c>
      <c r="L4398" s="35">
        <v>19.998777700000002</v>
      </c>
      <c r="M4398" s="56"/>
      <c r="N4398" t="s">
        <v>14355</v>
      </c>
      <c r="O4398" s="2">
        <v>12495</v>
      </c>
      <c r="P4398" s="2">
        <v>13203</v>
      </c>
      <c r="Q4398" s="2">
        <v>25698</v>
      </c>
      <c r="R4398" t="s">
        <v>14356</v>
      </c>
      <c r="S4398">
        <v>11</v>
      </c>
      <c r="T4398">
        <v>59</v>
      </c>
      <c r="U4398" s="2">
        <v>1293</v>
      </c>
      <c r="V4398" s="2">
        <v>334</v>
      </c>
      <c r="W4398" s="8">
        <v>6.3312320024904667E-2</v>
      </c>
      <c r="X4398" s="2">
        <v>47332</v>
      </c>
      <c r="Y4398" s="45"/>
      <c r="AC4398" s="1" t="str">
        <f>IF(Table13[[#This Row],[TCS MP]]&gt;=Table13[[#This Row],[BMP]],IF(Table13[[#This Row],[TCS MP]]&lt;=Table13[[#This Row],[EMP]],"Good","EMP"),"BMP")</f>
        <v>EMP</v>
      </c>
    </row>
    <row r="4399" spans="1:29" ht="24" customHeight="1" x14ac:dyDescent="0.25">
      <c r="A4399" t="s">
        <v>10776</v>
      </c>
      <c r="B4399" t="s">
        <v>17092</v>
      </c>
      <c r="C4399">
        <v>34822</v>
      </c>
      <c r="D4399" t="s">
        <v>17075</v>
      </c>
      <c r="E4399" t="s">
        <v>10777</v>
      </c>
      <c r="F4399" s="9">
        <f>Table13[[#This Row],[ToMeasure]]-Table13[[#This Row],[FromMeasure]]</f>
        <v>0.15517456999999979</v>
      </c>
      <c r="G4399" s="5" t="s">
        <v>664</v>
      </c>
      <c r="H4399" s="35">
        <v>15.161864680000001</v>
      </c>
      <c r="I4399" s="56"/>
      <c r="J4399" t="s">
        <v>5195</v>
      </c>
      <c r="K4399" s="58" t="s">
        <v>203</v>
      </c>
      <c r="L4399" s="35">
        <v>15.317039250000001</v>
      </c>
      <c r="M4399" s="56"/>
      <c r="N4399" t="s">
        <v>10778</v>
      </c>
      <c r="O4399" s="2">
        <v>8937</v>
      </c>
      <c r="P4399" s="2">
        <v>10267</v>
      </c>
      <c r="Q4399" s="2">
        <v>19204</v>
      </c>
      <c r="R4399" t="s">
        <v>10779</v>
      </c>
      <c r="S4399">
        <v>9</v>
      </c>
      <c r="T4399">
        <v>60</v>
      </c>
      <c r="U4399" s="2">
        <v>1804</v>
      </c>
      <c r="V4399" s="2">
        <v>6984</v>
      </c>
      <c r="W4399" s="8">
        <v>0.45761299729223076</v>
      </c>
      <c r="X4399" s="2">
        <v>30228</v>
      </c>
      <c r="Y4399" s="45"/>
      <c r="AC4399" s="1" t="str">
        <f>IF(Table13[[#This Row],[TCS MP]]&gt;=Table13[[#This Row],[BMP]],IF(Table13[[#This Row],[TCS MP]]&lt;=Table13[[#This Row],[EMP]],"Good","EMP"),"BMP")</f>
        <v>EMP</v>
      </c>
    </row>
    <row r="4400" spans="1:29" ht="24" customHeight="1" x14ac:dyDescent="0.25">
      <c r="A4400" t="s">
        <v>14357</v>
      </c>
      <c r="B4400" t="s">
        <v>19689</v>
      </c>
      <c r="C4400">
        <v>5004</v>
      </c>
      <c r="D4400" t="s">
        <v>17075</v>
      </c>
      <c r="E4400" t="s">
        <v>10777</v>
      </c>
      <c r="F4400" s="9">
        <f>Table13[[#This Row],[ToMeasure]]-Table13[[#This Row],[FromMeasure]]</f>
        <v>6.4929680000002321E-2</v>
      </c>
      <c r="G4400" s="5" t="s">
        <v>664</v>
      </c>
      <c r="H4400" s="35">
        <v>21.977735719999998</v>
      </c>
      <c r="I4400" s="56"/>
      <c r="J4400" t="s">
        <v>2205</v>
      </c>
      <c r="K4400" s="58" t="s">
        <v>203</v>
      </c>
      <c r="L4400" s="35">
        <v>22.042665400000001</v>
      </c>
      <c r="M4400" s="56"/>
      <c r="N4400" t="s">
        <v>3958</v>
      </c>
      <c r="O4400" s="2">
        <v>13894</v>
      </c>
      <c r="P4400" s="2">
        <v>16067</v>
      </c>
      <c r="Q4400" s="2">
        <v>29961</v>
      </c>
      <c r="R4400" t="s">
        <v>14358</v>
      </c>
      <c r="S4400">
        <v>11</v>
      </c>
      <c r="T4400">
        <v>70</v>
      </c>
      <c r="U4400" s="2">
        <v>2777</v>
      </c>
      <c r="V4400" s="2">
        <v>452</v>
      </c>
      <c r="W4400" s="8">
        <v>0.10777343880377825</v>
      </c>
      <c r="X4400" s="2">
        <v>55184</v>
      </c>
      <c r="Y4400" s="45"/>
      <c r="AC4400" s="1" t="str">
        <f>IF(Table13[[#This Row],[TCS MP]]&gt;=Table13[[#This Row],[BMP]],IF(Table13[[#This Row],[TCS MP]]&lt;=Table13[[#This Row],[EMP]],"Good","EMP"),"BMP")</f>
        <v>EMP</v>
      </c>
    </row>
    <row r="4401" spans="1:29" ht="24" customHeight="1" x14ac:dyDescent="0.25">
      <c r="A4401" t="s">
        <v>16820</v>
      </c>
      <c r="C4401">
        <v>6724</v>
      </c>
      <c r="D4401" t="s">
        <v>17075</v>
      </c>
      <c r="E4401" t="s">
        <v>10777</v>
      </c>
      <c r="F4401" s="9">
        <f>Table13[[#This Row],[ToMeasure]]-Table13[[#This Row],[FromMeasure]]</f>
        <v>8.5704939999999397E-2</v>
      </c>
      <c r="G4401" s="5" t="s">
        <v>664</v>
      </c>
      <c r="H4401" s="35">
        <v>28.558301660000001</v>
      </c>
      <c r="I4401" s="56"/>
      <c r="J4401" t="s">
        <v>5010</v>
      </c>
      <c r="K4401" s="58" t="s">
        <v>203</v>
      </c>
      <c r="L4401" s="35">
        <v>28.644006600000001</v>
      </c>
      <c r="M4401" s="56"/>
      <c r="N4401" t="s">
        <v>5007</v>
      </c>
      <c r="O4401" s="2">
        <v>26117</v>
      </c>
      <c r="P4401" s="2">
        <v>0</v>
      </c>
      <c r="Q4401" s="2">
        <v>26117</v>
      </c>
      <c r="R4401" t="s">
        <v>16821</v>
      </c>
      <c r="S4401">
        <v>11</v>
      </c>
      <c r="T4401" t="s">
        <v>203</v>
      </c>
      <c r="U4401" s="2">
        <v>818</v>
      </c>
      <c r="V4401" s="2">
        <v>3170</v>
      </c>
      <c r="W4401" s="8">
        <v>0.15269747673928857</v>
      </c>
      <c r="X4401" s="2">
        <v>48104</v>
      </c>
      <c r="Y4401" s="45"/>
      <c r="AC4401" s="1" t="str">
        <f>IF(Table13[[#This Row],[TCS MP]]&gt;=Table13[[#This Row],[BMP]],IF(Table13[[#This Row],[TCS MP]]&lt;=Table13[[#This Row],[EMP]],"Good","EMP"),"BMP")</f>
        <v>EMP</v>
      </c>
    </row>
    <row r="4402" spans="1:29" ht="24" customHeight="1" x14ac:dyDescent="0.25">
      <c r="A4402" t="s">
        <v>10780</v>
      </c>
      <c r="B4402" t="s">
        <v>18992</v>
      </c>
      <c r="C4402">
        <v>3894</v>
      </c>
      <c r="D4402" t="s">
        <v>17075</v>
      </c>
      <c r="E4402" t="s">
        <v>10781</v>
      </c>
      <c r="F4402" s="9">
        <f>Table13[[#This Row],[ToMeasure]]-Table13[[#This Row],[FromMeasure]]</f>
        <v>8.7581129999999993E-2</v>
      </c>
      <c r="G4402" s="5" t="s">
        <v>532</v>
      </c>
      <c r="H4402" s="35">
        <v>0</v>
      </c>
      <c r="I4402" s="56"/>
      <c r="J4402" t="s">
        <v>3540</v>
      </c>
      <c r="K4402" s="58" t="s">
        <v>203</v>
      </c>
      <c r="L4402" s="35">
        <v>8.7581129999999993E-2</v>
      </c>
      <c r="M4402" s="56"/>
      <c r="N4402" t="s">
        <v>6476</v>
      </c>
      <c r="O4402" s="2">
        <v>17874</v>
      </c>
      <c r="P4402" s="2">
        <v>13093</v>
      </c>
      <c r="Q4402" s="2">
        <v>30967</v>
      </c>
      <c r="R4402" t="s">
        <v>10782</v>
      </c>
      <c r="S4402">
        <v>8</v>
      </c>
      <c r="T4402">
        <v>51</v>
      </c>
      <c r="U4402" s="2">
        <v>956</v>
      </c>
      <c r="V4402" s="2">
        <v>3701</v>
      </c>
      <c r="W4402" s="8">
        <v>0.15038589466205962</v>
      </c>
      <c r="X4402" s="2">
        <v>57037</v>
      </c>
      <c r="Y4402" s="45"/>
      <c r="AC4402" s="1" t="str">
        <f>IF(Table13[[#This Row],[TCS MP]]&gt;=Table13[[#This Row],[BMP]],IF(Table13[[#This Row],[TCS MP]]&lt;=Table13[[#This Row],[EMP]],"Good","EMP"),"BMP")</f>
        <v>EMP</v>
      </c>
    </row>
    <row r="4403" spans="1:29" ht="24" customHeight="1" x14ac:dyDescent="0.25">
      <c r="A4403" t="s">
        <v>10783</v>
      </c>
      <c r="B4403" t="s">
        <v>20966</v>
      </c>
      <c r="C4403">
        <v>7524</v>
      </c>
      <c r="D4403" t="s">
        <v>17075</v>
      </c>
      <c r="E4403" t="s">
        <v>10781</v>
      </c>
      <c r="F4403" s="9">
        <f>Table13[[#This Row],[ToMeasure]]-Table13[[#This Row],[FromMeasure]]</f>
        <v>7.0346779999999942E-2</v>
      </c>
      <c r="G4403" s="5" t="s">
        <v>532</v>
      </c>
      <c r="H4403" s="35">
        <v>2.22952767</v>
      </c>
      <c r="I4403" s="56"/>
      <c r="J4403" t="s">
        <v>5469</v>
      </c>
      <c r="K4403" s="58" t="s">
        <v>203</v>
      </c>
      <c r="L4403" s="35">
        <v>2.2998744499999999</v>
      </c>
      <c r="M4403" s="56"/>
      <c r="N4403" t="s">
        <v>10784</v>
      </c>
      <c r="O4403" s="2">
        <v>34076</v>
      </c>
      <c r="P4403" s="2">
        <v>0</v>
      </c>
      <c r="Q4403" s="2">
        <v>34076</v>
      </c>
      <c r="R4403" t="s">
        <v>10785</v>
      </c>
      <c r="S4403">
        <v>14</v>
      </c>
      <c r="T4403" t="s">
        <v>203</v>
      </c>
      <c r="U4403" s="2">
        <v>1799</v>
      </c>
      <c r="V4403" s="2">
        <v>1491</v>
      </c>
      <c r="W4403" s="8">
        <v>9.6548890714872632E-2</v>
      </c>
      <c r="X4403" s="2">
        <v>53637</v>
      </c>
      <c r="Y4403" s="45"/>
      <c r="AC4403" s="1" t="str">
        <f>IF(Table13[[#This Row],[TCS MP]]&gt;=Table13[[#This Row],[BMP]],IF(Table13[[#This Row],[TCS MP]]&lt;=Table13[[#This Row],[EMP]],"Good","EMP"),"BMP")</f>
        <v>EMP</v>
      </c>
    </row>
    <row r="4404" spans="1:29" ht="24" customHeight="1" x14ac:dyDescent="0.25">
      <c r="A4404" t="s">
        <v>14359</v>
      </c>
      <c r="B4404" t="s">
        <v>20916</v>
      </c>
      <c r="C4404">
        <v>7454</v>
      </c>
      <c r="D4404" t="s">
        <v>17075</v>
      </c>
      <c r="E4404" t="s">
        <v>10781</v>
      </c>
      <c r="F4404" s="9">
        <f>Table13[[#This Row],[ToMeasure]]-Table13[[#This Row],[FromMeasure]]</f>
        <v>9.5187600000000039E-2</v>
      </c>
      <c r="G4404" s="5" t="s">
        <v>532</v>
      </c>
      <c r="H4404" s="35">
        <v>7.2461967300000003</v>
      </c>
      <c r="I4404" s="56"/>
      <c r="J4404" t="s">
        <v>5275</v>
      </c>
      <c r="K4404" s="58" t="s">
        <v>203</v>
      </c>
      <c r="L4404" s="35">
        <v>7.3413843300000003</v>
      </c>
      <c r="M4404" s="56"/>
      <c r="N4404" t="s">
        <v>5195</v>
      </c>
      <c r="O4404" s="2">
        <v>11557</v>
      </c>
      <c r="P4404" s="2">
        <v>26269</v>
      </c>
      <c r="Q4404" s="2">
        <v>37826</v>
      </c>
      <c r="R4404" t="s">
        <v>14360</v>
      </c>
      <c r="S4404">
        <v>9</v>
      </c>
      <c r="T4404">
        <v>85</v>
      </c>
      <c r="U4404" s="2">
        <v>1170</v>
      </c>
      <c r="V4404" s="2">
        <v>4533</v>
      </c>
      <c r="W4404" s="8">
        <v>0.15076931211336117</v>
      </c>
      <c r="X4404" s="2">
        <v>59539</v>
      </c>
      <c r="Y4404" s="45"/>
      <c r="AC4404" s="1" t="str">
        <f>IF(Table13[[#This Row],[TCS MP]]&gt;=Table13[[#This Row],[BMP]],IF(Table13[[#This Row],[TCS MP]]&lt;=Table13[[#This Row],[EMP]],"Good","EMP"),"BMP")</f>
        <v>EMP</v>
      </c>
    </row>
    <row r="4405" spans="1:29" ht="24" customHeight="1" x14ac:dyDescent="0.25">
      <c r="A4405" t="s">
        <v>10786</v>
      </c>
      <c r="B4405" t="s">
        <v>21172</v>
      </c>
      <c r="C4405">
        <v>8054</v>
      </c>
      <c r="D4405" t="s">
        <v>17075</v>
      </c>
      <c r="E4405" t="s">
        <v>10781</v>
      </c>
      <c r="F4405" s="9">
        <f>Table13[[#This Row],[ToMeasure]]-Table13[[#This Row],[FromMeasure]]</f>
        <v>8.0207919999999433E-2</v>
      </c>
      <c r="G4405" s="5" t="s">
        <v>532</v>
      </c>
      <c r="H4405" s="35">
        <v>21.989954149999999</v>
      </c>
      <c r="I4405" s="56"/>
      <c r="J4405" t="s">
        <v>5697</v>
      </c>
      <c r="K4405" s="58" t="s">
        <v>203</v>
      </c>
      <c r="L4405" s="35">
        <v>22.070162069999999</v>
      </c>
      <c r="M4405" s="56"/>
      <c r="N4405" t="s">
        <v>5530</v>
      </c>
      <c r="O4405" s="2">
        <v>8599</v>
      </c>
      <c r="P4405" s="2">
        <v>12737</v>
      </c>
      <c r="Q4405" s="2">
        <v>21336</v>
      </c>
      <c r="R4405" t="s">
        <v>10787</v>
      </c>
      <c r="S4405">
        <v>9</v>
      </c>
      <c r="T4405">
        <v>51</v>
      </c>
      <c r="U4405" s="2">
        <v>673</v>
      </c>
      <c r="V4405" s="2">
        <v>2608</v>
      </c>
      <c r="W4405" s="8">
        <v>0.15377765279340083</v>
      </c>
      <c r="X4405" s="2">
        <v>39298</v>
      </c>
      <c r="Y4405" s="45"/>
      <c r="AC4405" s="1" t="str">
        <f>IF(Table13[[#This Row],[TCS MP]]&gt;=Table13[[#This Row],[BMP]],IF(Table13[[#This Row],[TCS MP]]&lt;=Table13[[#This Row],[EMP]],"Good","EMP"),"BMP")</f>
        <v>EMP</v>
      </c>
    </row>
    <row r="4406" spans="1:29" ht="24" customHeight="1" x14ac:dyDescent="0.25">
      <c r="A4406" t="s">
        <v>16822</v>
      </c>
      <c r="B4406" t="s">
        <v>19697</v>
      </c>
      <c r="C4406">
        <v>5014</v>
      </c>
      <c r="D4406" t="s">
        <v>17075</v>
      </c>
      <c r="E4406" t="s">
        <v>16823</v>
      </c>
      <c r="F4406" s="9">
        <f>Table13[[#This Row],[ToMeasure]]-Table13[[#This Row],[FromMeasure]]</f>
        <v>2.9355569999999886E-2</v>
      </c>
      <c r="G4406" s="5" t="s">
        <v>14383</v>
      </c>
      <c r="H4406" s="35">
        <v>30.353438950000001</v>
      </c>
      <c r="I4406" s="56"/>
      <c r="J4406" t="s">
        <v>512</v>
      </c>
      <c r="K4406" s="58" t="s">
        <v>203</v>
      </c>
      <c r="L4406" s="35">
        <v>30.382794520000001</v>
      </c>
      <c r="M4406" s="56"/>
      <c r="N4406" t="s">
        <v>3958</v>
      </c>
      <c r="O4406" s="2">
        <v>4252</v>
      </c>
      <c r="P4406" s="2">
        <v>10959</v>
      </c>
      <c r="Q4406" s="2">
        <v>15211</v>
      </c>
      <c r="R4406" t="s">
        <v>14384</v>
      </c>
      <c r="S4406">
        <v>11</v>
      </c>
      <c r="T4406">
        <v>72</v>
      </c>
      <c r="U4406" s="2">
        <v>1363</v>
      </c>
      <c r="V4406" s="2">
        <v>221</v>
      </c>
      <c r="W4406" s="8">
        <v>0.10413516534087174</v>
      </c>
      <c r="X4406" s="2">
        <v>23943</v>
      </c>
      <c r="Y4406" s="45"/>
      <c r="AC4406" s="1" t="str">
        <f>IF(Table13[[#This Row],[TCS MP]]&gt;=Table13[[#This Row],[BMP]],IF(Table13[[#This Row],[TCS MP]]&lt;=Table13[[#This Row],[EMP]],"Good","EMP"),"BMP")</f>
        <v>EMP</v>
      </c>
    </row>
    <row r="4407" spans="1:29" ht="24" customHeight="1" x14ac:dyDescent="0.25">
      <c r="A4407" t="s">
        <v>15006</v>
      </c>
      <c r="B4407" t="s">
        <v>21253</v>
      </c>
      <c r="C4407">
        <v>8344</v>
      </c>
      <c r="D4407" t="s">
        <v>17075</v>
      </c>
      <c r="E4407" t="s">
        <v>14362</v>
      </c>
      <c r="F4407" s="9">
        <f>Table13[[#This Row],[ToMeasure]]-Table13[[#This Row],[FromMeasure]]</f>
        <v>0.20493855999999955</v>
      </c>
      <c r="G4407" s="5" t="s">
        <v>1942</v>
      </c>
      <c r="H4407" s="35">
        <v>5.6596795200000001</v>
      </c>
      <c r="I4407" s="56"/>
      <c r="J4407" t="s">
        <v>15007</v>
      </c>
      <c r="K4407" s="58" t="s">
        <v>203</v>
      </c>
      <c r="L4407" s="35">
        <v>5.8646180799999996</v>
      </c>
      <c r="M4407" s="56"/>
      <c r="N4407" t="s">
        <v>15008</v>
      </c>
      <c r="O4407" s="2">
        <v>31288</v>
      </c>
      <c r="P4407" s="2">
        <v>14922</v>
      </c>
      <c r="Q4407" s="2">
        <v>46210</v>
      </c>
      <c r="R4407" t="s">
        <v>15009</v>
      </c>
      <c r="S4407">
        <v>9</v>
      </c>
      <c r="T4407">
        <v>65</v>
      </c>
      <c r="U4407" s="2">
        <v>1437</v>
      </c>
      <c r="V4407" s="2">
        <v>5571</v>
      </c>
      <c r="W4407" s="8">
        <v>0.15165548582557889</v>
      </c>
      <c r="X4407" s="2">
        <v>72736</v>
      </c>
      <c r="Y4407" s="45"/>
      <c r="AC4407" s="1" t="str">
        <f>IF(Table13[[#This Row],[TCS MP]]&gt;=Table13[[#This Row],[BMP]],IF(Table13[[#This Row],[TCS MP]]&lt;=Table13[[#This Row],[EMP]],"Good","EMP"),"BMP")</f>
        <v>EMP</v>
      </c>
    </row>
    <row r="4408" spans="1:29" ht="24" customHeight="1" x14ac:dyDescent="0.25">
      <c r="A4408" t="s">
        <v>14361</v>
      </c>
      <c r="B4408" t="s">
        <v>20599</v>
      </c>
      <c r="C4408">
        <v>6864</v>
      </c>
      <c r="D4408" t="s">
        <v>17075</v>
      </c>
      <c r="E4408" t="s">
        <v>14362</v>
      </c>
      <c r="F4408" s="9">
        <f>Table13[[#This Row],[ToMeasure]]-Table13[[#This Row],[FromMeasure]]</f>
        <v>7.8219599999998835E-2</v>
      </c>
      <c r="G4408" s="5" t="s">
        <v>1942</v>
      </c>
      <c r="H4408" s="35">
        <v>12.55794481</v>
      </c>
      <c r="I4408" s="56"/>
      <c r="J4408" t="s">
        <v>13593</v>
      </c>
      <c r="K4408" s="58" t="s">
        <v>203</v>
      </c>
      <c r="L4408" s="35">
        <v>12.636164409999999</v>
      </c>
      <c r="M4408" s="56"/>
      <c r="N4408" t="s">
        <v>13599</v>
      </c>
      <c r="O4408" s="2">
        <v>25654</v>
      </c>
      <c r="P4408" s="2">
        <v>16990</v>
      </c>
      <c r="Q4408" s="2">
        <v>42644</v>
      </c>
      <c r="R4408" t="s">
        <v>14363</v>
      </c>
      <c r="S4408">
        <v>9</v>
      </c>
      <c r="T4408">
        <v>56</v>
      </c>
      <c r="U4408" s="2">
        <v>1327</v>
      </c>
      <c r="V4408" s="2">
        <v>5139</v>
      </c>
      <c r="W4408" s="8">
        <v>0.15162742707063126</v>
      </c>
      <c r="X4408" s="2">
        <v>67123</v>
      </c>
      <c r="Y4408" s="45"/>
      <c r="AC4408" s="1" t="str">
        <f>IF(Table13[[#This Row],[TCS MP]]&gt;=Table13[[#This Row],[BMP]],IF(Table13[[#This Row],[TCS MP]]&lt;=Table13[[#This Row],[EMP]],"Good","EMP"),"BMP")</f>
        <v>EMP</v>
      </c>
    </row>
    <row r="4409" spans="1:29" ht="24" customHeight="1" x14ac:dyDescent="0.25">
      <c r="A4409" t="s">
        <v>16824</v>
      </c>
      <c r="B4409" t="s">
        <v>21117</v>
      </c>
      <c r="C4409">
        <v>7904</v>
      </c>
      <c r="D4409" t="s">
        <v>17075</v>
      </c>
      <c r="E4409" t="s">
        <v>14362</v>
      </c>
      <c r="F4409" s="9">
        <f>Table13[[#This Row],[ToMeasure]]-Table13[[#This Row],[FromMeasure]]</f>
        <v>6.805443000000011E-2</v>
      </c>
      <c r="G4409" s="5" t="s">
        <v>1942</v>
      </c>
      <c r="H4409" s="35">
        <v>19.196338050000001</v>
      </c>
      <c r="I4409" s="56"/>
      <c r="J4409" t="s">
        <v>5639</v>
      </c>
      <c r="K4409" s="58" t="s">
        <v>203</v>
      </c>
      <c r="L4409" s="35">
        <v>19.264392480000001</v>
      </c>
      <c r="M4409" s="56"/>
      <c r="N4409" t="s">
        <v>5645</v>
      </c>
      <c r="O4409" s="2">
        <v>3206</v>
      </c>
      <c r="P4409" s="2">
        <v>1492</v>
      </c>
      <c r="Q4409" s="2">
        <v>4698</v>
      </c>
      <c r="R4409" t="s">
        <v>16825</v>
      </c>
      <c r="S4409">
        <v>14</v>
      </c>
      <c r="T4409">
        <v>74</v>
      </c>
      <c r="U4409" s="2">
        <v>147</v>
      </c>
      <c r="V4409" s="2">
        <v>573</v>
      </c>
      <c r="W4409" s="8">
        <v>0.1532567049808429</v>
      </c>
      <c r="X4409" s="2">
        <v>7395</v>
      </c>
      <c r="Y4409" s="45"/>
      <c r="AC4409" s="1" t="str">
        <f>IF(Table13[[#This Row],[TCS MP]]&gt;=Table13[[#This Row],[BMP]],IF(Table13[[#This Row],[TCS MP]]&lt;=Table13[[#This Row],[EMP]],"Good","EMP"),"BMP")</f>
        <v>EMP</v>
      </c>
    </row>
    <row r="4410" spans="1:29" ht="24" customHeight="1" x14ac:dyDescent="0.25">
      <c r="A4410" t="s">
        <v>15010</v>
      </c>
      <c r="B4410" t="s">
        <v>19567</v>
      </c>
      <c r="C4410">
        <v>4854</v>
      </c>
      <c r="D4410" t="s">
        <v>17075</v>
      </c>
      <c r="E4410" t="s">
        <v>14365</v>
      </c>
      <c r="F4410" s="9">
        <f>Table13[[#This Row],[ToMeasure]]-Table13[[#This Row],[FromMeasure]]</f>
        <v>4.5270800000011491E-2</v>
      </c>
      <c r="G4410" s="5" t="s">
        <v>1919</v>
      </c>
      <c r="H4410" s="35">
        <v>66.445767399999994</v>
      </c>
      <c r="I4410" s="56"/>
      <c r="J4410" t="s">
        <v>2205</v>
      </c>
      <c r="K4410" s="58" t="s">
        <v>203</v>
      </c>
      <c r="L4410" s="35">
        <v>66.491038200000006</v>
      </c>
      <c r="M4410" s="56"/>
      <c r="N4410" t="s">
        <v>3958</v>
      </c>
      <c r="O4410" s="2">
        <v>11476</v>
      </c>
      <c r="P4410" s="2">
        <v>9660</v>
      </c>
      <c r="Q4410" s="2">
        <v>21136</v>
      </c>
      <c r="R4410" t="s">
        <v>15011</v>
      </c>
      <c r="S4410">
        <v>9</v>
      </c>
      <c r="T4410">
        <v>80</v>
      </c>
      <c r="U4410" s="2">
        <v>1957</v>
      </c>
      <c r="V4410" s="2">
        <v>319</v>
      </c>
      <c r="W4410" s="8">
        <v>0.10768357305071916</v>
      </c>
      <c r="X4410" s="2">
        <v>33269</v>
      </c>
      <c r="Y4410" s="45"/>
      <c r="AC4410" s="1" t="str">
        <f>IF(Table13[[#This Row],[TCS MP]]&gt;=Table13[[#This Row],[BMP]],IF(Table13[[#This Row],[TCS MP]]&lt;=Table13[[#This Row],[EMP]],"Good","EMP"),"BMP")</f>
        <v>EMP</v>
      </c>
    </row>
    <row r="4411" spans="1:29" ht="24" customHeight="1" x14ac:dyDescent="0.25">
      <c r="A4411" t="s">
        <v>14364</v>
      </c>
      <c r="B4411" t="s">
        <v>21024</v>
      </c>
      <c r="C4411">
        <v>7665</v>
      </c>
      <c r="D4411" t="s">
        <v>17075</v>
      </c>
      <c r="E4411" t="s">
        <v>14365</v>
      </c>
      <c r="F4411" s="9">
        <f>Table13[[#This Row],[ToMeasure]]-Table13[[#This Row],[FromMeasure]]</f>
        <v>8.5260699999992084E-2</v>
      </c>
      <c r="G4411" s="5" t="s">
        <v>1919</v>
      </c>
      <c r="H4411" s="35">
        <v>74.465380600000003</v>
      </c>
      <c r="I4411" s="56"/>
      <c r="J4411" t="s">
        <v>13086</v>
      </c>
      <c r="K4411" s="58" t="s">
        <v>203</v>
      </c>
      <c r="L4411" s="35">
        <v>74.550641299999995</v>
      </c>
      <c r="M4411" s="56"/>
      <c r="N4411" t="s">
        <v>5530</v>
      </c>
      <c r="O4411" s="2">
        <v>8762</v>
      </c>
      <c r="P4411" s="2">
        <v>8503</v>
      </c>
      <c r="Q4411" s="2">
        <v>17265</v>
      </c>
      <c r="R4411" t="s">
        <v>14366</v>
      </c>
      <c r="S4411">
        <v>11</v>
      </c>
      <c r="T4411">
        <v>59</v>
      </c>
      <c r="U4411" s="2">
        <v>532</v>
      </c>
      <c r="V4411" s="2">
        <v>2065</v>
      </c>
      <c r="W4411" s="8">
        <v>0.15041992470315668</v>
      </c>
      <c r="X4411" s="2">
        <v>27176</v>
      </c>
      <c r="Y4411" s="45"/>
      <c r="AC4411" s="1" t="str">
        <f>IF(Table13[[#This Row],[TCS MP]]&gt;=Table13[[#This Row],[BMP]],IF(Table13[[#This Row],[TCS MP]]&lt;=Table13[[#This Row],[EMP]],"Good","EMP"),"BMP")</f>
        <v>EMP</v>
      </c>
    </row>
    <row r="4412" spans="1:29" ht="24" customHeight="1" x14ac:dyDescent="0.25">
      <c r="A4412" t="s">
        <v>10788</v>
      </c>
      <c r="B4412" t="s">
        <v>18712</v>
      </c>
      <c r="C4412">
        <v>3274</v>
      </c>
      <c r="D4412" t="s">
        <v>17075</v>
      </c>
      <c r="E4412" t="s">
        <v>10789</v>
      </c>
      <c r="F4412" s="9">
        <f>Table13[[#This Row],[ToMeasure]]-Table13[[#This Row],[FromMeasure]]</f>
        <v>0.34717355000000083</v>
      </c>
      <c r="G4412" s="5" t="s">
        <v>279</v>
      </c>
      <c r="H4412" s="35">
        <v>11.017671419999999</v>
      </c>
      <c r="I4412" s="56"/>
      <c r="J4412" t="s">
        <v>3212</v>
      </c>
      <c r="K4412" s="58" t="s">
        <v>203</v>
      </c>
      <c r="L4412" s="35">
        <v>11.36484497</v>
      </c>
      <c r="M4412" s="56"/>
      <c r="N4412" t="s">
        <v>10790</v>
      </c>
      <c r="O4412" s="2">
        <v>12</v>
      </c>
      <c r="P4412" s="2">
        <v>32</v>
      </c>
      <c r="Q4412" s="2">
        <v>44</v>
      </c>
      <c r="R4412" t="s">
        <v>10791</v>
      </c>
      <c r="S4412">
        <v>32</v>
      </c>
      <c r="T4412" t="s">
        <v>203</v>
      </c>
      <c r="U4412" s="2">
        <v>2</v>
      </c>
      <c r="V4412" s="2">
        <v>1</v>
      </c>
      <c r="W4412" s="8">
        <v>6.8181818181818177E-2</v>
      </c>
      <c r="X4412" s="2">
        <v>74</v>
      </c>
      <c r="Y4412" s="45"/>
      <c r="AC4412" s="1" t="str">
        <f>IF(Table13[[#This Row],[TCS MP]]&gt;=Table13[[#This Row],[BMP]],IF(Table13[[#This Row],[TCS MP]]&lt;=Table13[[#This Row],[EMP]],"Good","EMP"),"BMP")</f>
        <v>EMP</v>
      </c>
    </row>
    <row r="4413" spans="1:29" ht="24" customHeight="1" x14ac:dyDescent="0.25">
      <c r="A4413" t="s">
        <v>10792</v>
      </c>
      <c r="B4413" t="s">
        <v>21323</v>
      </c>
      <c r="C4413">
        <v>8594</v>
      </c>
      <c r="D4413" t="s">
        <v>17075</v>
      </c>
      <c r="E4413" t="s">
        <v>10793</v>
      </c>
      <c r="F4413" s="9">
        <f>Table13[[#This Row],[ToMeasure]]-Table13[[#This Row],[FromMeasure]]</f>
        <v>0.11144194999999968</v>
      </c>
      <c r="G4413" s="5" t="s">
        <v>474</v>
      </c>
      <c r="H4413" s="35">
        <v>6.7226847200000002</v>
      </c>
      <c r="I4413" s="56"/>
      <c r="J4413" t="s">
        <v>3430</v>
      </c>
      <c r="K4413" s="58" t="s">
        <v>203</v>
      </c>
      <c r="L4413" s="35">
        <v>6.8341266699999998</v>
      </c>
      <c r="M4413" s="56"/>
      <c r="N4413" t="s">
        <v>10794</v>
      </c>
      <c r="O4413" s="2">
        <v>8612</v>
      </c>
      <c r="P4413" s="2">
        <v>11514</v>
      </c>
      <c r="Q4413" s="2">
        <v>20126</v>
      </c>
      <c r="R4413" t="s">
        <v>10795</v>
      </c>
      <c r="S4413">
        <v>9</v>
      </c>
      <c r="T4413">
        <v>56</v>
      </c>
      <c r="U4413" s="2">
        <v>1851</v>
      </c>
      <c r="V4413" s="2">
        <v>300</v>
      </c>
      <c r="W4413" s="8">
        <v>0.10687667693530756</v>
      </c>
      <c r="X4413" s="2">
        <v>37069</v>
      </c>
      <c r="Y4413" s="45"/>
      <c r="AC4413" s="1" t="str">
        <f>IF(Table13[[#This Row],[TCS MP]]&gt;=Table13[[#This Row],[BMP]],IF(Table13[[#This Row],[TCS MP]]&lt;=Table13[[#This Row],[EMP]],"Good","EMP"),"BMP")</f>
        <v>EMP</v>
      </c>
    </row>
    <row r="4414" spans="1:29" ht="24" customHeight="1" x14ac:dyDescent="0.25">
      <c r="A4414" t="s">
        <v>10796</v>
      </c>
      <c r="B4414" t="s">
        <v>20876</v>
      </c>
      <c r="C4414">
        <v>7364</v>
      </c>
      <c r="D4414" t="s">
        <v>17075</v>
      </c>
      <c r="E4414" t="s">
        <v>10797</v>
      </c>
      <c r="F4414" s="9">
        <f>Table13[[#This Row],[ToMeasure]]-Table13[[#This Row],[FromMeasure]]</f>
        <v>6.9814599999999949E-2</v>
      </c>
      <c r="G4414" s="5" t="s">
        <v>1768</v>
      </c>
      <c r="H4414" s="35">
        <v>2.3691951000000002</v>
      </c>
      <c r="I4414" s="56"/>
      <c r="J4414" t="s">
        <v>1768</v>
      </c>
      <c r="K4414" s="58" t="s">
        <v>203</v>
      </c>
      <c r="L4414" s="35">
        <v>2.4390097000000002</v>
      </c>
      <c r="M4414" s="56"/>
      <c r="N4414" t="s">
        <v>5405</v>
      </c>
      <c r="O4414" s="2">
        <v>6231</v>
      </c>
      <c r="P4414" s="2">
        <v>14151</v>
      </c>
      <c r="Q4414" s="2">
        <v>20382</v>
      </c>
      <c r="R4414" t="s">
        <v>10798</v>
      </c>
      <c r="S4414">
        <v>13</v>
      </c>
      <c r="T4414">
        <v>81</v>
      </c>
      <c r="U4414" s="2">
        <v>630</v>
      </c>
      <c r="V4414" s="2">
        <v>2442</v>
      </c>
      <c r="W4414" s="8">
        <v>0.15072122460994997</v>
      </c>
      <c r="X4414" s="2">
        <v>37541</v>
      </c>
      <c r="Y4414" s="45"/>
      <c r="AC4414" s="1" t="str">
        <f>IF(Table13[[#This Row],[TCS MP]]&gt;=Table13[[#This Row],[BMP]],IF(Table13[[#This Row],[TCS MP]]&lt;=Table13[[#This Row],[EMP]],"Good","EMP"),"BMP")</f>
        <v>EMP</v>
      </c>
    </row>
    <row r="4415" spans="1:29" ht="24" customHeight="1" x14ac:dyDescent="0.25">
      <c r="A4415" t="s">
        <v>16826</v>
      </c>
      <c r="B4415" t="s">
        <v>21391</v>
      </c>
      <c r="C4415">
        <v>8672</v>
      </c>
      <c r="D4415" t="s">
        <v>17075</v>
      </c>
      <c r="E4415" t="s">
        <v>16827</v>
      </c>
      <c r="F4415" s="9">
        <f>Table13[[#This Row],[ToMeasure]]-Table13[[#This Row],[FromMeasure]]</f>
        <v>3.8564920000000003E-2</v>
      </c>
      <c r="G4415" s="5" t="s">
        <v>10132</v>
      </c>
      <c r="H4415" s="35">
        <v>0</v>
      </c>
      <c r="I4415" s="56"/>
      <c r="J4415" t="s">
        <v>2602</v>
      </c>
      <c r="K4415" s="58" t="s">
        <v>203</v>
      </c>
      <c r="L4415" s="35">
        <v>3.8564920000000003E-2</v>
      </c>
      <c r="M4415" s="56"/>
      <c r="N4415" t="s">
        <v>10121</v>
      </c>
      <c r="O4415" s="2">
        <v>0</v>
      </c>
      <c r="P4415" s="2">
        <v>24800</v>
      </c>
      <c r="Q4415" s="2">
        <v>24800</v>
      </c>
      <c r="R4415" t="s">
        <v>10586</v>
      </c>
      <c r="S4415">
        <v>11</v>
      </c>
      <c r="T4415" t="s">
        <v>203</v>
      </c>
      <c r="U4415" s="2">
        <v>898</v>
      </c>
      <c r="V4415" s="2">
        <v>746</v>
      </c>
      <c r="W4415" s="8">
        <v>6.6290322580645156E-2</v>
      </c>
      <c r="X4415" s="2">
        <v>31481</v>
      </c>
      <c r="Y4415" s="45"/>
      <c r="AC4415" s="1" t="str">
        <f>IF(Table13[[#This Row],[TCS MP]]&gt;=Table13[[#This Row],[BMP]],IF(Table13[[#This Row],[TCS MP]]&lt;=Table13[[#This Row],[EMP]],"Good","EMP"),"BMP")</f>
        <v>EMP</v>
      </c>
    </row>
    <row r="4416" spans="1:29" ht="24" customHeight="1" x14ac:dyDescent="0.25">
      <c r="A4416" t="s">
        <v>14367</v>
      </c>
      <c r="B4416" t="s">
        <v>21367</v>
      </c>
      <c r="C4416">
        <v>8646</v>
      </c>
      <c r="D4416" t="s">
        <v>17075</v>
      </c>
      <c r="E4416" t="s">
        <v>14368</v>
      </c>
      <c r="F4416" s="9">
        <f>Table13[[#This Row],[ToMeasure]]-Table13[[#This Row],[FromMeasure]]</f>
        <v>8.6694899999999908E-2</v>
      </c>
      <c r="G4416" s="5" t="s">
        <v>137</v>
      </c>
      <c r="H4416" s="35">
        <v>2.3276040199999999</v>
      </c>
      <c r="I4416" s="56"/>
      <c r="J4416" t="s">
        <v>5903</v>
      </c>
      <c r="K4416" s="58" t="s">
        <v>203</v>
      </c>
      <c r="L4416" s="35">
        <v>2.4142989199999998</v>
      </c>
      <c r="M4416" s="56"/>
      <c r="N4416" t="s">
        <v>9976</v>
      </c>
      <c r="O4416" s="2">
        <v>12927</v>
      </c>
      <c r="P4416" s="2">
        <v>7876</v>
      </c>
      <c r="Q4416" s="2">
        <v>20803</v>
      </c>
      <c r="R4416" t="s">
        <v>14369</v>
      </c>
      <c r="S4416">
        <v>10</v>
      </c>
      <c r="T4416">
        <v>60</v>
      </c>
      <c r="U4416" s="2">
        <v>817</v>
      </c>
      <c r="V4416" s="2">
        <v>1090</v>
      </c>
      <c r="W4416" s="8">
        <v>9.1669470749411147E-2</v>
      </c>
      <c r="X4416" s="2">
        <v>38316</v>
      </c>
      <c r="Y4416" s="45"/>
      <c r="AC4416" s="1" t="str">
        <f>IF(Table13[[#This Row],[TCS MP]]&gt;=Table13[[#This Row],[BMP]],IF(Table13[[#This Row],[TCS MP]]&lt;=Table13[[#This Row],[EMP]],"Good","EMP"),"BMP")</f>
        <v>EMP</v>
      </c>
    </row>
    <row r="4417" spans="1:29" ht="24" customHeight="1" x14ac:dyDescent="0.25">
      <c r="A4417" t="s">
        <v>16828</v>
      </c>
      <c r="B4417" t="s">
        <v>19029</v>
      </c>
      <c r="C4417">
        <v>3964</v>
      </c>
      <c r="D4417" t="s">
        <v>17075</v>
      </c>
      <c r="E4417" t="s">
        <v>10800</v>
      </c>
      <c r="F4417" s="9">
        <f>Table13[[#This Row],[ToMeasure]]-Table13[[#This Row],[FromMeasure]]</f>
        <v>0.12262282000000002</v>
      </c>
      <c r="G4417" s="5" t="s">
        <v>546</v>
      </c>
      <c r="H4417" s="35">
        <v>0.72463303000000001</v>
      </c>
      <c r="I4417" s="56"/>
      <c r="J4417" t="s">
        <v>16829</v>
      </c>
      <c r="K4417" s="58" t="s">
        <v>203</v>
      </c>
      <c r="L4417" s="35">
        <v>0.84725585000000003</v>
      </c>
      <c r="M4417" s="56"/>
      <c r="N4417" t="s">
        <v>16830</v>
      </c>
      <c r="O4417" s="2">
        <v>6881</v>
      </c>
      <c r="P4417" s="2">
        <v>13628</v>
      </c>
      <c r="Q4417" s="2">
        <v>20509</v>
      </c>
      <c r="R4417" t="s">
        <v>16831</v>
      </c>
      <c r="S4417">
        <v>10</v>
      </c>
      <c r="T4417">
        <v>76</v>
      </c>
      <c r="U4417" s="2">
        <v>642</v>
      </c>
      <c r="V4417" s="2">
        <v>2482</v>
      </c>
      <c r="W4417" s="8">
        <v>0.1523233702277049</v>
      </c>
      <c r="X4417" s="2">
        <v>32282</v>
      </c>
      <c r="Y4417" s="45"/>
      <c r="AC4417" s="1" t="str">
        <f>IF(Table13[[#This Row],[TCS MP]]&gt;=Table13[[#This Row],[BMP]],IF(Table13[[#This Row],[TCS MP]]&lt;=Table13[[#This Row],[EMP]],"Good","EMP"),"BMP")</f>
        <v>EMP</v>
      </c>
    </row>
    <row r="4418" spans="1:29" ht="24" customHeight="1" x14ac:dyDescent="0.25">
      <c r="A4418" t="s">
        <v>10799</v>
      </c>
      <c r="B4418" t="s">
        <v>21224</v>
      </c>
      <c r="C4418">
        <v>8204</v>
      </c>
      <c r="D4418" t="s">
        <v>17075</v>
      </c>
      <c r="E4418" t="s">
        <v>10800</v>
      </c>
      <c r="F4418" s="9">
        <f>Table13[[#This Row],[ToMeasure]]-Table13[[#This Row],[FromMeasure]]</f>
        <v>9.1051209999999827E-2</v>
      </c>
      <c r="G4418" s="5" t="s">
        <v>546</v>
      </c>
      <c r="H4418" s="35">
        <v>5.3055789000000004</v>
      </c>
      <c r="I4418" s="56"/>
      <c r="J4418" t="s">
        <v>10801</v>
      </c>
      <c r="K4418" s="58" t="s">
        <v>203</v>
      </c>
      <c r="L4418" s="35">
        <v>5.3966301100000003</v>
      </c>
      <c r="M4418" s="56"/>
      <c r="N4418" t="s">
        <v>10802</v>
      </c>
      <c r="O4418" s="2">
        <v>17622</v>
      </c>
      <c r="P4418" s="2">
        <v>12000</v>
      </c>
      <c r="Q4418" s="2">
        <v>29622</v>
      </c>
      <c r="R4418" t="s">
        <v>10803</v>
      </c>
      <c r="S4418">
        <v>10</v>
      </c>
      <c r="T4418">
        <v>63</v>
      </c>
      <c r="U4418" s="2">
        <v>1675</v>
      </c>
      <c r="V4418" s="2">
        <v>6481</v>
      </c>
      <c r="W4418" s="8">
        <v>0.27533589899399097</v>
      </c>
      <c r="X4418" s="2">
        <v>49987</v>
      </c>
      <c r="Y4418" s="45"/>
      <c r="AC4418" s="1" t="str">
        <f>IF(Table13[[#This Row],[TCS MP]]&gt;=Table13[[#This Row],[BMP]],IF(Table13[[#This Row],[TCS MP]]&lt;=Table13[[#This Row],[EMP]],"Good","EMP"),"BMP")</f>
        <v>EMP</v>
      </c>
    </row>
    <row r="4419" spans="1:29" ht="24" customHeight="1" x14ac:dyDescent="0.25">
      <c r="A4419" t="s">
        <v>15012</v>
      </c>
      <c r="B4419" t="s">
        <v>18972</v>
      </c>
      <c r="C4419">
        <v>3844</v>
      </c>
      <c r="D4419" t="s">
        <v>17075</v>
      </c>
      <c r="E4419" t="s">
        <v>14371</v>
      </c>
      <c r="F4419" s="9">
        <f>Table13[[#This Row],[ToMeasure]]-Table13[[#This Row],[FromMeasure]]</f>
        <v>8.732230000000385E-2</v>
      </c>
      <c r="G4419" s="5" t="s">
        <v>1808</v>
      </c>
      <c r="H4419" s="35">
        <v>50.752901199999997</v>
      </c>
      <c r="I4419" s="56"/>
      <c r="J4419" t="s">
        <v>3294</v>
      </c>
      <c r="K4419" s="58" t="s">
        <v>203</v>
      </c>
      <c r="L4419" s="35">
        <v>50.8402235</v>
      </c>
      <c r="M4419" s="56"/>
      <c r="N4419" t="s">
        <v>1114</v>
      </c>
      <c r="O4419" s="2">
        <v>13406</v>
      </c>
      <c r="P4419" s="2">
        <v>0</v>
      </c>
      <c r="Q4419" s="2">
        <v>13406</v>
      </c>
      <c r="R4419" t="s">
        <v>15013</v>
      </c>
      <c r="S4419">
        <v>16</v>
      </c>
      <c r="T4419" t="s">
        <v>203</v>
      </c>
      <c r="U4419" s="2">
        <v>414</v>
      </c>
      <c r="V4419" s="2">
        <v>1610</v>
      </c>
      <c r="W4419" s="8">
        <v>0.1509771743995226</v>
      </c>
      <c r="X4419" s="2">
        <v>21102</v>
      </c>
      <c r="Y4419" s="45"/>
      <c r="AC4419" s="1" t="str">
        <f>IF(Table13[[#This Row],[TCS MP]]&gt;=Table13[[#This Row],[BMP]],IF(Table13[[#This Row],[TCS MP]]&lt;=Table13[[#This Row],[EMP]],"Good","EMP"),"BMP")</f>
        <v>EMP</v>
      </c>
    </row>
    <row r="4420" spans="1:29" ht="24" customHeight="1" x14ac:dyDescent="0.25">
      <c r="A4420" t="s">
        <v>14370</v>
      </c>
      <c r="C4420">
        <v>7544</v>
      </c>
      <c r="D4420" t="s">
        <v>17075</v>
      </c>
      <c r="E4420" t="s">
        <v>14371</v>
      </c>
      <c r="F4420" s="9">
        <f>Table13[[#This Row],[ToMeasure]]-Table13[[#This Row],[FromMeasure]]</f>
        <v>0.13418109999999928</v>
      </c>
      <c r="G4420" s="5" t="s">
        <v>1808</v>
      </c>
      <c r="H4420" s="35">
        <v>53.948997599999998</v>
      </c>
      <c r="I4420" s="56"/>
      <c r="J4420" t="s">
        <v>13015</v>
      </c>
      <c r="K4420" s="58" t="s">
        <v>203</v>
      </c>
      <c r="L4420" s="35">
        <v>54.083178699999998</v>
      </c>
      <c r="M4420" s="56"/>
      <c r="N4420" t="s">
        <v>13012</v>
      </c>
      <c r="O4420" s="2">
        <v>28945</v>
      </c>
      <c r="P4420" s="2">
        <v>0</v>
      </c>
      <c r="Q4420" s="2">
        <v>28945</v>
      </c>
      <c r="R4420" t="s">
        <v>14372</v>
      </c>
      <c r="S4420">
        <v>11</v>
      </c>
      <c r="T4420">
        <v>53</v>
      </c>
      <c r="U4420" s="2">
        <v>897</v>
      </c>
      <c r="V4420" s="2">
        <v>3472</v>
      </c>
      <c r="W4420" s="8">
        <v>0.15094144066332699</v>
      </c>
      <c r="X4420" s="2">
        <v>45560</v>
      </c>
      <c r="Y4420" s="45"/>
      <c r="AC4420" s="1" t="str">
        <f>IF(Table13[[#This Row],[TCS MP]]&gt;=Table13[[#This Row],[BMP]],IF(Table13[[#This Row],[TCS MP]]&lt;=Table13[[#This Row],[EMP]],"Good","EMP"),"BMP")</f>
        <v>EMP</v>
      </c>
    </row>
    <row r="4421" spans="1:29" ht="24" customHeight="1" x14ac:dyDescent="0.25">
      <c r="A4421" t="s">
        <v>10804</v>
      </c>
      <c r="B4421" t="s">
        <v>17126</v>
      </c>
      <c r="C4421">
        <v>7505</v>
      </c>
      <c r="D4421" t="s">
        <v>17075</v>
      </c>
      <c r="E4421" t="s">
        <v>10805</v>
      </c>
      <c r="F4421" s="9">
        <f>Table13[[#This Row],[ToMeasure]]-Table13[[#This Row],[FromMeasure]]</f>
        <v>0.10748608000000015</v>
      </c>
      <c r="G4421" s="5" t="s">
        <v>472</v>
      </c>
      <c r="H4421" s="35">
        <v>6.3171929200000001</v>
      </c>
      <c r="I4421" s="56"/>
      <c r="J4421" t="s">
        <v>3419</v>
      </c>
      <c r="K4421" s="58" t="s">
        <v>203</v>
      </c>
      <c r="L4421" s="35">
        <v>6.4246790000000003</v>
      </c>
      <c r="M4421" s="56"/>
      <c r="N4421" t="s">
        <v>3425</v>
      </c>
      <c r="O4421" s="2">
        <v>14081</v>
      </c>
      <c r="P4421" s="2">
        <v>14113</v>
      </c>
      <c r="Q4421" s="2">
        <v>28194</v>
      </c>
      <c r="R4421" t="s">
        <v>10806</v>
      </c>
      <c r="S4421">
        <v>8</v>
      </c>
      <c r="T4421">
        <v>82</v>
      </c>
      <c r="U4421" s="2">
        <v>175</v>
      </c>
      <c r="V4421" s="2">
        <v>12</v>
      </c>
      <c r="W4421" s="8">
        <v>6.6326168688373415E-3</v>
      </c>
      <c r="X4421" s="2">
        <v>51929</v>
      </c>
      <c r="Y4421" s="45"/>
      <c r="AC4421" s="1" t="str">
        <f>IF(Table13[[#This Row],[TCS MP]]&gt;=Table13[[#This Row],[BMP]],IF(Table13[[#This Row],[TCS MP]]&lt;=Table13[[#This Row],[EMP]],"Good","EMP"),"BMP")</f>
        <v>EMP</v>
      </c>
    </row>
    <row r="4422" spans="1:29" ht="24" customHeight="1" x14ac:dyDescent="0.25">
      <c r="A4422" t="s">
        <v>10810</v>
      </c>
      <c r="B4422" t="s">
        <v>21245</v>
      </c>
      <c r="C4422">
        <v>8314</v>
      </c>
      <c r="D4422" t="s">
        <v>17075</v>
      </c>
      <c r="E4422" t="s">
        <v>10811</v>
      </c>
      <c r="F4422" s="9">
        <f>Table13[[#This Row],[ToMeasure]]-Table13[[#This Row],[FromMeasure]]</f>
        <v>0.11404934000000022</v>
      </c>
      <c r="G4422" s="5" t="s">
        <v>1962</v>
      </c>
      <c r="H4422" s="35">
        <v>2.8437249599999999</v>
      </c>
      <c r="I4422" s="56"/>
      <c r="J4422" t="s">
        <v>10812</v>
      </c>
      <c r="K4422" s="58" t="s">
        <v>203</v>
      </c>
      <c r="L4422" s="35">
        <v>2.9577743000000001</v>
      </c>
      <c r="M4422" s="56"/>
      <c r="N4422" t="s">
        <v>5760</v>
      </c>
      <c r="O4422" s="2">
        <v>14835</v>
      </c>
      <c r="P4422" s="2">
        <v>15481</v>
      </c>
      <c r="Q4422" s="2">
        <v>30316</v>
      </c>
      <c r="R4422" t="s">
        <v>10813</v>
      </c>
      <c r="S4422">
        <v>10</v>
      </c>
      <c r="T4422">
        <v>60</v>
      </c>
      <c r="U4422" s="2">
        <v>2866</v>
      </c>
      <c r="V4422" s="2">
        <v>467</v>
      </c>
      <c r="W4422" s="8">
        <v>0.10994194484760522</v>
      </c>
      <c r="X4422" s="2">
        <v>55838</v>
      </c>
      <c r="Y4422" s="45"/>
      <c r="AC4422" s="1" t="str">
        <f>IF(Table13[[#This Row],[TCS MP]]&gt;=Table13[[#This Row],[BMP]],IF(Table13[[#This Row],[TCS MP]]&lt;=Table13[[#This Row],[EMP]],"Good","EMP"),"BMP")</f>
        <v>EMP</v>
      </c>
    </row>
    <row r="4423" spans="1:29" ht="24" customHeight="1" x14ac:dyDescent="0.25">
      <c r="A4423" t="s">
        <v>10814</v>
      </c>
      <c r="B4423" t="s">
        <v>18822</v>
      </c>
      <c r="C4423">
        <v>3514</v>
      </c>
      <c r="D4423" t="s">
        <v>17075</v>
      </c>
      <c r="E4423" t="s">
        <v>10815</v>
      </c>
      <c r="F4423" s="9">
        <f>Table13[[#This Row],[ToMeasure]]-Table13[[#This Row],[FromMeasure]]</f>
        <v>0.28677199000000009</v>
      </c>
      <c r="G4423" s="5" t="s">
        <v>462</v>
      </c>
      <c r="H4423" s="35">
        <v>9.2657565000000002</v>
      </c>
      <c r="I4423" s="56"/>
      <c r="J4423" t="s">
        <v>7117</v>
      </c>
      <c r="K4423" s="58" t="s">
        <v>203</v>
      </c>
      <c r="L4423" s="35">
        <v>9.5525284900000003</v>
      </c>
      <c r="M4423" s="56"/>
      <c r="N4423" t="s">
        <v>3399</v>
      </c>
      <c r="O4423" s="2">
        <v>250</v>
      </c>
      <c r="P4423" s="2">
        <v>1699</v>
      </c>
      <c r="Q4423" s="2">
        <v>1949</v>
      </c>
      <c r="R4423" t="s">
        <v>10816</v>
      </c>
      <c r="S4423">
        <v>16</v>
      </c>
      <c r="T4423">
        <v>97</v>
      </c>
      <c r="U4423" s="2">
        <v>276</v>
      </c>
      <c r="V4423" s="2">
        <v>258</v>
      </c>
      <c r="W4423" s="8">
        <v>0.27398665982555154</v>
      </c>
      <c r="X4423" s="2">
        <v>3289</v>
      </c>
      <c r="Y4423" s="45"/>
      <c r="AC4423" s="1" t="str">
        <f>IF(Table13[[#This Row],[TCS MP]]&gt;=Table13[[#This Row],[BMP]],IF(Table13[[#This Row],[TCS MP]]&lt;=Table13[[#This Row],[EMP]],"Good","EMP"),"BMP")</f>
        <v>EMP</v>
      </c>
    </row>
    <row r="4424" spans="1:29" ht="24" customHeight="1" x14ac:dyDescent="0.25">
      <c r="A4424" t="s">
        <v>10817</v>
      </c>
      <c r="C4424" t="s">
        <v>203</v>
      </c>
      <c r="D4424" t="s">
        <v>17075</v>
      </c>
      <c r="E4424" t="s">
        <v>668</v>
      </c>
      <c r="F4424" s="9">
        <f>Table13[[#This Row],[ToMeasure]]-Table13[[#This Row],[FromMeasure]]</f>
        <v>7.0394139999997662E-2</v>
      </c>
      <c r="G4424" s="5" t="s">
        <v>203</v>
      </c>
      <c r="H4424" s="35">
        <v>21.951800850000001</v>
      </c>
      <c r="I4424" s="56"/>
      <c r="J4424" t="s">
        <v>203</v>
      </c>
      <c r="K4424" s="58" t="s">
        <v>203</v>
      </c>
      <c r="L4424" s="35">
        <v>22.022194989999999</v>
      </c>
      <c r="M4424" s="56"/>
      <c r="N4424" t="s">
        <v>203</v>
      </c>
      <c r="O4424" s="2" t="s">
        <v>203</v>
      </c>
      <c r="P4424" s="2" t="s">
        <v>203</v>
      </c>
      <c r="Q4424" s="2">
        <v>3458</v>
      </c>
      <c r="R4424" t="s">
        <v>10818</v>
      </c>
      <c r="S4424" t="s">
        <v>203</v>
      </c>
      <c r="T4424" t="s">
        <v>203</v>
      </c>
      <c r="U4424" s="2" t="s">
        <v>203</v>
      </c>
      <c r="V4424" s="2" t="s">
        <v>203</v>
      </c>
      <c r="W4424" s="8" t="s">
        <v>203</v>
      </c>
      <c r="X4424" s="2">
        <v>6191</v>
      </c>
      <c r="Y4424" s="45"/>
      <c r="AC4424" s="1" t="str">
        <f>IF(Table13[[#This Row],[TCS MP]]&gt;=Table13[[#This Row],[BMP]],IF(Table13[[#This Row],[TCS MP]]&lt;=Table13[[#This Row],[EMP]],"Good","EMP"),"BMP")</f>
        <v>EMP</v>
      </c>
    </row>
    <row r="4425" spans="1:29" ht="24" customHeight="1" x14ac:dyDescent="0.25">
      <c r="A4425" t="s">
        <v>14382</v>
      </c>
      <c r="B4425" t="s">
        <v>19697</v>
      </c>
      <c r="C4425">
        <v>5014</v>
      </c>
      <c r="D4425" t="s">
        <v>17075</v>
      </c>
      <c r="E4425" t="s">
        <v>668</v>
      </c>
      <c r="F4425" s="9">
        <f>Table13[[#This Row],[ToMeasure]]-Table13[[#This Row],[FromMeasure]]</f>
        <v>4.6760450000000731E-2</v>
      </c>
      <c r="G4425" s="5" t="s">
        <v>666</v>
      </c>
      <c r="H4425" s="35">
        <v>22.022194989999999</v>
      </c>
      <c r="I4425" s="56"/>
      <c r="J4425" t="s">
        <v>2205</v>
      </c>
      <c r="K4425" s="58" t="s">
        <v>203</v>
      </c>
      <c r="L4425" s="35">
        <v>22.06895544</v>
      </c>
      <c r="M4425" s="56"/>
      <c r="N4425" t="s">
        <v>512</v>
      </c>
      <c r="O4425" s="2">
        <v>4252</v>
      </c>
      <c r="P4425" s="2">
        <v>10959</v>
      </c>
      <c r="Q4425" s="2">
        <v>15211</v>
      </c>
      <c r="R4425" t="s">
        <v>14384</v>
      </c>
      <c r="S4425">
        <v>11</v>
      </c>
      <c r="T4425">
        <v>72</v>
      </c>
      <c r="U4425" s="2">
        <v>1363</v>
      </c>
      <c r="V4425" s="2">
        <v>221</v>
      </c>
      <c r="W4425" s="8">
        <v>0.10413516534087174</v>
      </c>
      <c r="X4425" s="2">
        <v>23943</v>
      </c>
      <c r="Y4425" s="45"/>
      <c r="AC4425" s="1" t="str">
        <f>IF(Table13[[#This Row],[TCS MP]]&gt;=Table13[[#This Row],[BMP]],IF(Table13[[#This Row],[TCS MP]]&lt;=Table13[[#This Row],[EMP]],"Good","EMP"),"BMP")</f>
        <v>EMP</v>
      </c>
    </row>
    <row r="4426" spans="1:29" ht="24" customHeight="1" x14ac:dyDescent="0.25">
      <c r="A4426" t="s">
        <v>14385</v>
      </c>
      <c r="B4426" t="s">
        <v>20074</v>
      </c>
      <c r="C4426">
        <v>5684</v>
      </c>
      <c r="D4426" t="s">
        <v>17075</v>
      </c>
      <c r="E4426" t="s">
        <v>14386</v>
      </c>
      <c r="F4426" s="9">
        <f>Table13[[#This Row],[ToMeasure]]-Table13[[#This Row],[FromMeasure]]</f>
        <v>3.3008200000000001E-2</v>
      </c>
      <c r="G4426" s="5" t="s">
        <v>759</v>
      </c>
      <c r="H4426" s="35">
        <v>0</v>
      </c>
      <c r="I4426" s="56"/>
      <c r="J4426" t="s">
        <v>4483</v>
      </c>
      <c r="K4426" s="58" t="s">
        <v>203</v>
      </c>
      <c r="L4426" s="35">
        <v>3.3008200000000001E-2</v>
      </c>
      <c r="M4426" s="56"/>
      <c r="N4426" t="s">
        <v>14387</v>
      </c>
      <c r="O4426" s="2">
        <v>13</v>
      </c>
      <c r="P4426" s="2">
        <v>29</v>
      </c>
      <c r="Q4426" s="2">
        <v>42</v>
      </c>
      <c r="R4426" t="s">
        <v>14388</v>
      </c>
      <c r="S4426">
        <v>22</v>
      </c>
      <c r="T4426">
        <v>67</v>
      </c>
      <c r="U4426" s="2">
        <v>1</v>
      </c>
      <c r="V4426" s="2">
        <v>4</v>
      </c>
      <c r="W4426" s="8">
        <v>0.11904761904761904</v>
      </c>
      <c r="X4426" s="2">
        <v>65</v>
      </c>
      <c r="Y4426" s="45"/>
      <c r="AC4426" s="1" t="str">
        <f>IF(Table13[[#This Row],[TCS MP]]&gt;=Table13[[#This Row],[BMP]],IF(Table13[[#This Row],[TCS MP]]&lt;=Table13[[#This Row],[EMP]],"Good","EMP"),"BMP")</f>
        <v>EMP</v>
      </c>
    </row>
    <row r="4427" spans="1:29" ht="24" customHeight="1" x14ac:dyDescent="0.25">
      <c r="A4427" t="s">
        <v>15014</v>
      </c>
      <c r="B4427" t="s">
        <v>20147</v>
      </c>
      <c r="C4427">
        <v>5844</v>
      </c>
      <c r="D4427" t="s">
        <v>17075</v>
      </c>
      <c r="E4427" t="s">
        <v>15015</v>
      </c>
      <c r="F4427" s="9">
        <f>Table13[[#This Row],[ToMeasure]]-Table13[[#This Row],[FromMeasure]]</f>
        <v>0.11100618999999989</v>
      </c>
      <c r="G4427" s="5" t="s">
        <v>791</v>
      </c>
      <c r="H4427" s="35">
        <v>3.0618947200000002</v>
      </c>
      <c r="I4427" s="56"/>
      <c r="J4427" t="s">
        <v>9078</v>
      </c>
      <c r="K4427" s="58" t="s">
        <v>203</v>
      </c>
      <c r="L4427" s="35">
        <v>3.1729009100000001</v>
      </c>
      <c r="M4427" s="56"/>
      <c r="N4427" t="s">
        <v>8163</v>
      </c>
      <c r="O4427" s="2">
        <v>76</v>
      </c>
      <c r="P4427" s="2">
        <v>18</v>
      </c>
      <c r="Q4427" s="2">
        <v>94</v>
      </c>
      <c r="R4427" t="s">
        <v>15016</v>
      </c>
      <c r="S4427">
        <v>17</v>
      </c>
      <c r="T4427">
        <v>78</v>
      </c>
      <c r="U4427" s="2">
        <v>4</v>
      </c>
      <c r="V4427" s="2">
        <v>18</v>
      </c>
      <c r="W4427" s="8">
        <v>0.23404255319148937</v>
      </c>
      <c r="X4427" s="2">
        <v>145</v>
      </c>
      <c r="Y4427" s="45"/>
      <c r="AC4427" s="1" t="str">
        <f>IF(Table13[[#This Row],[TCS MP]]&gt;=Table13[[#This Row],[BMP]],IF(Table13[[#This Row],[TCS MP]]&lt;=Table13[[#This Row],[EMP]],"Good","EMP"),"BMP")</f>
        <v>EMP</v>
      </c>
    </row>
    <row r="4428" spans="1:29" ht="24" customHeight="1" x14ac:dyDescent="0.25">
      <c r="A4428" t="s">
        <v>16832</v>
      </c>
      <c r="B4428" t="s">
        <v>20065</v>
      </c>
      <c r="C4428">
        <v>5664</v>
      </c>
      <c r="D4428" t="s">
        <v>17075</v>
      </c>
      <c r="E4428" t="s">
        <v>16833</v>
      </c>
      <c r="F4428" s="9">
        <f>Table13[[#This Row],[ToMeasure]]-Table13[[#This Row],[FromMeasure]]</f>
        <v>0.27941141999999974</v>
      </c>
      <c r="G4428" s="5" t="s">
        <v>753</v>
      </c>
      <c r="H4428" s="35">
        <v>3.1931715500000002</v>
      </c>
      <c r="I4428" s="56"/>
      <c r="J4428" t="s">
        <v>12116</v>
      </c>
      <c r="K4428" s="58" t="s">
        <v>203</v>
      </c>
      <c r="L4428" s="35">
        <v>3.4725829699999999</v>
      </c>
      <c r="M4428" s="56"/>
      <c r="N4428" t="s">
        <v>4483</v>
      </c>
      <c r="O4428" s="2">
        <v>52</v>
      </c>
      <c r="P4428" s="2">
        <v>71</v>
      </c>
      <c r="Q4428" s="2">
        <v>123</v>
      </c>
      <c r="R4428" t="s">
        <v>12117</v>
      </c>
      <c r="S4428">
        <v>13</v>
      </c>
      <c r="T4428">
        <v>75</v>
      </c>
      <c r="U4428" s="2">
        <v>4</v>
      </c>
      <c r="V4428" s="2">
        <v>18</v>
      </c>
      <c r="W4428" s="8">
        <v>0.17886178861788618</v>
      </c>
      <c r="X4428" s="2">
        <v>190</v>
      </c>
      <c r="Y4428" s="45"/>
      <c r="AC4428" s="1" t="str">
        <f>IF(Table13[[#This Row],[TCS MP]]&gt;=Table13[[#This Row],[BMP]],IF(Table13[[#This Row],[TCS MP]]&lt;=Table13[[#This Row],[EMP]],"Good","EMP"),"BMP")</f>
        <v>EMP</v>
      </c>
    </row>
    <row r="4429" spans="1:29" ht="24" customHeight="1" x14ac:dyDescent="0.25">
      <c r="A4429" t="s">
        <v>15017</v>
      </c>
      <c r="B4429" t="s">
        <v>20088</v>
      </c>
      <c r="C4429">
        <v>5724</v>
      </c>
      <c r="D4429" t="s">
        <v>17075</v>
      </c>
      <c r="E4429" t="s">
        <v>15018</v>
      </c>
      <c r="F4429" s="9">
        <f>Table13[[#This Row],[ToMeasure]]-Table13[[#This Row],[FromMeasure]]</f>
        <v>0.2151526</v>
      </c>
      <c r="G4429" s="5" t="s">
        <v>765</v>
      </c>
      <c r="H4429" s="35">
        <v>0</v>
      </c>
      <c r="I4429" s="56"/>
      <c r="J4429" t="s">
        <v>4653</v>
      </c>
      <c r="K4429" s="58" t="s">
        <v>203</v>
      </c>
      <c r="L4429" s="35">
        <v>0.2151526</v>
      </c>
      <c r="M4429" s="56"/>
      <c r="N4429" t="s">
        <v>4483</v>
      </c>
      <c r="O4429" s="2">
        <v>275</v>
      </c>
      <c r="P4429" s="2">
        <v>54</v>
      </c>
      <c r="Q4429" s="2">
        <v>329</v>
      </c>
      <c r="R4429" t="s">
        <v>15019</v>
      </c>
      <c r="S4429">
        <v>16</v>
      </c>
      <c r="T4429">
        <v>98</v>
      </c>
      <c r="U4429" s="2">
        <v>17</v>
      </c>
      <c r="V4429" s="2">
        <v>53</v>
      </c>
      <c r="W4429" s="8">
        <v>0.21276595744680851</v>
      </c>
      <c r="X4429" s="2">
        <v>509</v>
      </c>
      <c r="Y4429" s="45"/>
      <c r="AC4429" s="1" t="str">
        <f>IF(Table13[[#This Row],[TCS MP]]&gt;=Table13[[#This Row],[BMP]],IF(Table13[[#This Row],[TCS MP]]&lt;=Table13[[#This Row],[EMP]],"Good","EMP"),"BMP")</f>
        <v>EMP</v>
      </c>
    </row>
    <row r="4430" spans="1:29" ht="24" customHeight="1" x14ac:dyDescent="0.25">
      <c r="A4430" t="s">
        <v>14389</v>
      </c>
      <c r="B4430" t="s">
        <v>20074</v>
      </c>
      <c r="C4430">
        <v>5684</v>
      </c>
      <c r="D4430" t="s">
        <v>17075</v>
      </c>
      <c r="E4430" t="s">
        <v>14390</v>
      </c>
      <c r="F4430" s="9">
        <f>Table13[[#This Row],[ToMeasure]]-Table13[[#This Row],[FromMeasure]]</f>
        <v>5.4280900000000187E-2</v>
      </c>
      <c r="G4430" s="5" t="s">
        <v>759</v>
      </c>
      <c r="H4430" s="35">
        <v>11.0636773</v>
      </c>
      <c r="I4430" s="56"/>
      <c r="J4430" t="s">
        <v>4483</v>
      </c>
      <c r="K4430" s="58" t="s">
        <v>203</v>
      </c>
      <c r="L4430" s="35">
        <v>11.1179582</v>
      </c>
      <c r="M4430" s="56"/>
      <c r="N4430" t="s">
        <v>14387</v>
      </c>
      <c r="O4430" s="2">
        <v>13</v>
      </c>
      <c r="P4430" s="2">
        <v>29</v>
      </c>
      <c r="Q4430" s="2">
        <v>42</v>
      </c>
      <c r="R4430" t="s">
        <v>14388</v>
      </c>
      <c r="S4430">
        <v>22</v>
      </c>
      <c r="T4430">
        <v>67</v>
      </c>
      <c r="U4430" s="2">
        <v>2</v>
      </c>
      <c r="V4430" s="2">
        <v>5</v>
      </c>
      <c r="W4430" s="8">
        <v>0.16666666666666666</v>
      </c>
      <c r="X4430" s="2">
        <v>65</v>
      </c>
      <c r="Y4430" s="45"/>
      <c r="AC4430" s="1" t="str">
        <f>IF(Table13[[#This Row],[TCS MP]]&gt;=Table13[[#This Row],[BMP]],IF(Table13[[#This Row],[TCS MP]]&lt;=Table13[[#This Row],[EMP]],"Good","EMP"),"BMP")</f>
        <v>EMP</v>
      </c>
    </row>
    <row r="4431" spans="1:29" ht="24" customHeight="1" x14ac:dyDescent="0.25">
      <c r="A4431" t="s">
        <v>14391</v>
      </c>
      <c r="B4431" t="s">
        <v>20074</v>
      </c>
      <c r="C4431">
        <v>5684</v>
      </c>
      <c r="D4431" t="s">
        <v>17075</v>
      </c>
      <c r="E4431" t="s">
        <v>14390</v>
      </c>
      <c r="F4431" s="9">
        <f>Table13[[#This Row],[ToMeasure]]-Table13[[#This Row],[FromMeasure]]</f>
        <v>0.12392119999999984</v>
      </c>
      <c r="G4431" s="5" t="s">
        <v>759</v>
      </c>
      <c r="H4431" s="35">
        <v>11.1509664</v>
      </c>
      <c r="I4431" s="56"/>
      <c r="J4431" t="s">
        <v>4483</v>
      </c>
      <c r="K4431" s="58" t="s">
        <v>203</v>
      </c>
      <c r="L4431" s="35">
        <v>11.2748876</v>
      </c>
      <c r="M4431" s="56"/>
      <c r="N4431" t="s">
        <v>14387</v>
      </c>
      <c r="O4431" s="2">
        <v>13</v>
      </c>
      <c r="P4431" s="2">
        <v>29</v>
      </c>
      <c r="Q4431" s="2">
        <v>42</v>
      </c>
      <c r="R4431" t="s">
        <v>14388</v>
      </c>
      <c r="S4431">
        <v>22</v>
      </c>
      <c r="T4431">
        <v>67</v>
      </c>
      <c r="U4431" s="2">
        <v>2</v>
      </c>
      <c r="V4431" s="2">
        <v>5</v>
      </c>
      <c r="W4431" s="8">
        <v>0.16666666666666666</v>
      </c>
      <c r="X4431" s="2">
        <v>65</v>
      </c>
      <c r="Y4431" s="45"/>
      <c r="AC4431" s="1" t="str">
        <f>IF(Table13[[#This Row],[TCS MP]]&gt;=Table13[[#This Row],[BMP]],IF(Table13[[#This Row],[TCS MP]]&lt;=Table13[[#This Row],[EMP]],"Good","EMP"),"BMP")</f>
        <v>EMP</v>
      </c>
    </row>
    <row r="4432" spans="1:29" ht="24" customHeight="1" x14ac:dyDescent="0.25">
      <c r="A4432" t="s">
        <v>15020</v>
      </c>
      <c r="B4432" t="s">
        <v>20074</v>
      </c>
      <c r="C4432">
        <v>5684</v>
      </c>
      <c r="D4432" t="s">
        <v>17075</v>
      </c>
      <c r="E4432" t="s">
        <v>15021</v>
      </c>
      <c r="F4432" s="9">
        <f>Table13[[#This Row],[ToMeasure]]-Table13[[#This Row],[FromMeasure]]</f>
        <v>5.4485400000000003E-2</v>
      </c>
      <c r="G4432" s="5" t="s">
        <v>759</v>
      </c>
      <c r="H4432" s="35">
        <v>0</v>
      </c>
      <c r="I4432" s="56"/>
      <c r="J4432" t="s">
        <v>4483</v>
      </c>
      <c r="K4432" s="58" t="s">
        <v>203</v>
      </c>
      <c r="L4432" s="35">
        <v>5.4485400000000003E-2</v>
      </c>
      <c r="M4432" s="56"/>
      <c r="N4432" t="s">
        <v>14387</v>
      </c>
      <c r="O4432" s="2">
        <v>13</v>
      </c>
      <c r="P4432" s="2">
        <v>29</v>
      </c>
      <c r="Q4432" s="2">
        <v>42</v>
      </c>
      <c r="R4432" t="s">
        <v>14388</v>
      </c>
      <c r="S4432">
        <v>22</v>
      </c>
      <c r="T4432">
        <v>67</v>
      </c>
      <c r="U4432" s="2">
        <v>2</v>
      </c>
      <c r="V4432" s="2">
        <v>5</v>
      </c>
      <c r="W4432" s="8">
        <v>0.16666666666666666</v>
      </c>
      <c r="X4432" s="2">
        <v>65</v>
      </c>
      <c r="Y4432" s="45"/>
      <c r="AC4432" s="1" t="str">
        <f>IF(Table13[[#This Row],[TCS MP]]&gt;=Table13[[#This Row],[BMP]],IF(Table13[[#This Row],[TCS MP]]&lt;=Table13[[#This Row],[EMP]],"Good","EMP"),"BMP")</f>
        <v>EMP</v>
      </c>
    </row>
    <row r="4433" spans="1:29" ht="24" customHeight="1" x14ac:dyDescent="0.25">
      <c r="A4433" t="s">
        <v>15022</v>
      </c>
      <c r="B4433" t="s">
        <v>19495</v>
      </c>
      <c r="C4433">
        <v>4734</v>
      </c>
      <c r="D4433" t="s">
        <v>17075</v>
      </c>
      <c r="E4433" t="s">
        <v>567</v>
      </c>
      <c r="F4433" s="9">
        <f>Table13[[#This Row],[ToMeasure]]-Table13[[#This Row],[FromMeasure]]</f>
        <v>0.28264450000000002</v>
      </c>
      <c r="G4433" s="5" t="s">
        <v>565</v>
      </c>
      <c r="H4433" s="35">
        <v>6.0757579999999999E-2</v>
      </c>
      <c r="I4433" s="56"/>
      <c r="J4433" t="s">
        <v>15023</v>
      </c>
      <c r="K4433" s="58" t="s">
        <v>203</v>
      </c>
      <c r="L4433" s="35">
        <v>0.34340208</v>
      </c>
      <c r="M4433" s="56"/>
      <c r="N4433" t="s">
        <v>15024</v>
      </c>
      <c r="O4433" s="2">
        <v>1475</v>
      </c>
      <c r="P4433" s="2">
        <v>879</v>
      </c>
      <c r="Q4433" s="2">
        <v>2354</v>
      </c>
      <c r="R4433" t="s">
        <v>15025</v>
      </c>
      <c r="S4433">
        <v>8</v>
      </c>
      <c r="T4433">
        <v>66</v>
      </c>
      <c r="U4433" s="2">
        <v>93</v>
      </c>
      <c r="V4433" s="2">
        <v>886</v>
      </c>
      <c r="W4433" s="8">
        <v>0.41588785046728971</v>
      </c>
      <c r="X4433" s="2">
        <v>3523</v>
      </c>
      <c r="Y4433" s="45"/>
      <c r="AC4433" s="1" t="str">
        <f>IF(Table13[[#This Row],[TCS MP]]&gt;=Table13[[#This Row],[BMP]],IF(Table13[[#This Row],[TCS MP]]&lt;=Table13[[#This Row],[EMP]],"Good","EMP"),"BMP")</f>
        <v>EMP</v>
      </c>
    </row>
    <row r="4434" spans="1:29" ht="24" customHeight="1" x14ac:dyDescent="0.25">
      <c r="A4434" t="s">
        <v>14392</v>
      </c>
      <c r="B4434" t="s">
        <v>20113</v>
      </c>
      <c r="C4434">
        <v>5774</v>
      </c>
      <c r="D4434" t="s">
        <v>17075</v>
      </c>
      <c r="E4434" t="s">
        <v>14393</v>
      </c>
      <c r="F4434" s="9">
        <f>Table13[[#This Row],[ToMeasure]]-Table13[[#This Row],[FromMeasure]]</f>
        <v>0.19090213999999994</v>
      </c>
      <c r="G4434" s="5" t="s">
        <v>776</v>
      </c>
      <c r="H4434" s="35">
        <v>1.50192624</v>
      </c>
      <c r="I4434" s="56"/>
      <c r="J4434" t="s">
        <v>14394</v>
      </c>
      <c r="K4434" s="58" t="s">
        <v>203</v>
      </c>
      <c r="L4434" s="35">
        <v>1.6928283799999999</v>
      </c>
      <c r="M4434" s="56"/>
      <c r="N4434" t="s">
        <v>4653</v>
      </c>
      <c r="O4434" s="2">
        <v>16574</v>
      </c>
      <c r="P4434" s="2">
        <v>11845</v>
      </c>
      <c r="Q4434" s="2">
        <v>28419</v>
      </c>
      <c r="R4434" t="s">
        <v>14395</v>
      </c>
      <c r="S4434">
        <v>9</v>
      </c>
      <c r="T4434">
        <v>57</v>
      </c>
      <c r="U4434" s="2">
        <v>2518</v>
      </c>
      <c r="V4434" s="2">
        <v>415</v>
      </c>
      <c r="W4434" s="8">
        <v>0.10320560188606215</v>
      </c>
      <c r="X4434" s="2">
        <v>40814</v>
      </c>
      <c r="Y4434" s="45"/>
      <c r="AC4434" s="1" t="str">
        <f>IF(Table13[[#This Row],[TCS MP]]&gt;=Table13[[#This Row],[BMP]],IF(Table13[[#This Row],[TCS MP]]&lt;=Table13[[#This Row],[EMP]],"Good","EMP"),"BMP")</f>
        <v>EMP</v>
      </c>
    </row>
    <row r="4435" spans="1:29" ht="24" customHeight="1" x14ac:dyDescent="0.25">
      <c r="A4435" t="s">
        <v>10822</v>
      </c>
      <c r="B4435" t="s">
        <v>20142</v>
      </c>
      <c r="C4435">
        <v>5834</v>
      </c>
      <c r="D4435" t="s">
        <v>17075</v>
      </c>
      <c r="E4435" t="s">
        <v>10823</v>
      </c>
      <c r="F4435" s="9">
        <f>Table13[[#This Row],[ToMeasure]]-Table13[[#This Row],[FromMeasure]]</f>
        <v>0.1717178199999998</v>
      </c>
      <c r="G4435" s="5" t="s">
        <v>789</v>
      </c>
      <c r="H4435" s="35">
        <v>1.6705561900000001</v>
      </c>
      <c r="I4435" s="56"/>
      <c r="J4435" t="s">
        <v>4590</v>
      </c>
      <c r="K4435" s="58" t="s">
        <v>203</v>
      </c>
      <c r="L4435" s="35">
        <v>1.8422740099999999</v>
      </c>
      <c r="M4435" s="56"/>
      <c r="N4435" t="s">
        <v>4599</v>
      </c>
      <c r="O4435" s="2">
        <v>61</v>
      </c>
      <c r="P4435" s="2">
        <v>18</v>
      </c>
      <c r="Q4435" s="2">
        <v>79</v>
      </c>
      <c r="R4435" t="s">
        <v>10824</v>
      </c>
      <c r="S4435">
        <v>17</v>
      </c>
      <c r="T4435">
        <v>82</v>
      </c>
      <c r="U4435" s="2">
        <v>2</v>
      </c>
      <c r="V4435" s="2">
        <v>38</v>
      </c>
      <c r="W4435" s="8">
        <v>0.50632911392405067</v>
      </c>
      <c r="X4435" s="2">
        <v>122</v>
      </c>
      <c r="Y4435" s="45"/>
      <c r="AC4435" s="1" t="str">
        <f>IF(Table13[[#This Row],[TCS MP]]&gt;=Table13[[#This Row],[BMP]],IF(Table13[[#This Row],[TCS MP]]&lt;=Table13[[#This Row],[EMP]],"Good","EMP"),"BMP")</f>
        <v>EMP</v>
      </c>
    </row>
    <row r="4436" spans="1:29" ht="24" customHeight="1" x14ac:dyDescent="0.25">
      <c r="A4436" t="s">
        <v>10825</v>
      </c>
      <c r="B4436" t="s">
        <v>20127</v>
      </c>
      <c r="C4436">
        <v>5804</v>
      </c>
      <c r="D4436" t="s">
        <v>17075</v>
      </c>
      <c r="E4436" t="s">
        <v>10826</v>
      </c>
      <c r="F4436" s="9">
        <f>Table13[[#This Row],[ToMeasure]]-Table13[[#This Row],[FromMeasure]]</f>
        <v>9.3339000000000283E-2</v>
      </c>
      <c r="G4436" s="5" t="s">
        <v>783</v>
      </c>
      <c r="H4436" s="35">
        <v>21.939806699999998</v>
      </c>
      <c r="I4436" s="56"/>
      <c r="J4436" t="s">
        <v>4571</v>
      </c>
      <c r="K4436" s="58" t="s">
        <v>203</v>
      </c>
      <c r="L4436" s="35">
        <v>22.033145699999999</v>
      </c>
      <c r="M4436" s="56"/>
      <c r="N4436" t="s">
        <v>8151</v>
      </c>
      <c r="O4436" s="2">
        <v>2692</v>
      </c>
      <c r="P4436" s="2">
        <v>2244</v>
      </c>
      <c r="Q4436" s="2">
        <v>4936</v>
      </c>
      <c r="R4436" t="s">
        <v>10827</v>
      </c>
      <c r="S4436">
        <v>10</v>
      </c>
      <c r="T4436">
        <v>62</v>
      </c>
      <c r="U4436" s="2">
        <v>282</v>
      </c>
      <c r="V4436" s="2">
        <v>869</v>
      </c>
      <c r="W4436" s="8">
        <v>0.23318476499189628</v>
      </c>
      <c r="X4436" s="2">
        <v>7636</v>
      </c>
      <c r="Y4436" s="45"/>
      <c r="AC4436" s="1" t="str">
        <f>IF(Table13[[#This Row],[TCS MP]]&gt;=Table13[[#This Row],[BMP]],IF(Table13[[#This Row],[TCS MP]]&lt;=Table13[[#This Row],[EMP]],"Good","EMP"),"BMP")</f>
        <v>EMP</v>
      </c>
    </row>
    <row r="4437" spans="1:29" ht="24" customHeight="1" x14ac:dyDescent="0.25">
      <c r="A4437" t="s">
        <v>16834</v>
      </c>
      <c r="B4437" t="s">
        <v>20122</v>
      </c>
      <c r="C4437">
        <v>5794</v>
      </c>
      <c r="D4437" t="s">
        <v>17075</v>
      </c>
      <c r="E4437" t="s">
        <v>16835</v>
      </c>
      <c r="F4437" s="9">
        <f>Table13[[#This Row],[ToMeasure]]-Table13[[#This Row],[FromMeasure]]</f>
        <v>0.12475194999999939</v>
      </c>
      <c r="G4437" s="5" t="s">
        <v>781</v>
      </c>
      <c r="H4437" s="35">
        <v>5.4294742300000003</v>
      </c>
      <c r="I4437" s="56"/>
      <c r="J4437" t="s">
        <v>4566</v>
      </c>
      <c r="K4437" s="58" t="s">
        <v>203</v>
      </c>
      <c r="L4437" s="35">
        <v>5.5542261799999997</v>
      </c>
      <c r="M4437" s="56"/>
      <c r="N4437" t="s">
        <v>4653</v>
      </c>
      <c r="O4437" s="2">
        <v>2240</v>
      </c>
      <c r="P4437" s="2">
        <v>955</v>
      </c>
      <c r="Q4437" s="2">
        <v>3195</v>
      </c>
      <c r="R4437" t="s">
        <v>16836</v>
      </c>
      <c r="S4437">
        <v>8</v>
      </c>
      <c r="T4437">
        <v>55</v>
      </c>
      <c r="U4437" s="2">
        <v>129</v>
      </c>
      <c r="V4437" s="2">
        <v>1227</v>
      </c>
      <c r="W4437" s="8">
        <v>0.42441314553990611</v>
      </c>
      <c r="X4437" s="2">
        <v>4942</v>
      </c>
      <c r="Y4437" s="45"/>
      <c r="AC4437" s="1" t="str">
        <f>IF(Table13[[#This Row],[TCS MP]]&gt;=Table13[[#This Row],[BMP]],IF(Table13[[#This Row],[TCS MP]]&lt;=Table13[[#This Row],[EMP]],"Good","EMP"),"BMP")</f>
        <v>EMP</v>
      </c>
    </row>
    <row r="4438" spans="1:29" ht="24" customHeight="1" x14ac:dyDescent="0.25">
      <c r="A4438" t="s">
        <v>14396</v>
      </c>
      <c r="B4438" t="s">
        <v>20060</v>
      </c>
      <c r="C4438">
        <v>5654</v>
      </c>
      <c r="D4438" t="s">
        <v>17075</v>
      </c>
      <c r="E4438" t="s">
        <v>14397</v>
      </c>
      <c r="F4438" s="9">
        <f>Table13[[#This Row],[ToMeasure]]-Table13[[#This Row],[FromMeasure]]</f>
        <v>4.5944660000000082E-2</v>
      </c>
      <c r="G4438" s="5" t="s">
        <v>751</v>
      </c>
      <c r="H4438" s="35">
        <v>0.50953512999999995</v>
      </c>
      <c r="I4438" s="56"/>
      <c r="J4438" t="s">
        <v>4489</v>
      </c>
      <c r="K4438" s="58" t="s">
        <v>203</v>
      </c>
      <c r="L4438" s="35">
        <v>0.55547979000000003</v>
      </c>
      <c r="M4438" s="56"/>
      <c r="N4438" t="s">
        <v>4483</v>
      </c>
      <c r="O4438" s="2">
        <v>117</v>
      </c>
      <c r="P4438" s="2">
        <v>542</v>
      </c>
      <c r="Q4438" s="2">
        <v>659</v>
      </c>
      <c r="R4438" t="s">
        <v>14398</v>
      </c>
      <c r="S4438">
        <v>11</v>
      </c>
      <c r="T4438">
        <v>82</v>
      </c>
      <c r="U4438" s="2">
        <v>34</v>
      </c>
      <c r="V4438" s="2">
        <v>107</v>
      </c>
      <c r="W4438" s="8">
        <v>0.21396054628224584</v>
      </c>
      <c r="X4438" s="2">
        <v>838</v>
      </c>
      <c r="Y4438" s="45"/>
      <c r="AC4438" s="1" t="str">
        <f>IF(Table13[[#This Row],[TCS MP]]&gt;=Table13[[#This Row],[BMP]],IF(Table13[[#This Row],[TCS MP]]&lt;=Table13[[#This Row],[EMP]],"Good","EMP"),"BMP")</f>
        <v>EMP</v>
      </c>
    </row>
    <row r="4439" spans="1:29" ht="24" customHeight="1" x14ac:dyDescent="0.25">
      <c r="A4439" t="s">
        <v>16837</v>
      </c>
      <c r="B4439" t="s">
        <v>20137</v>
      </c>
      <c r="C4439">
        <v>5824</v>
      </c>
      <c r="D4439" t="s">
        <v>17075</v>
      </c>
      <c r="E4439" t="s">
        <v>16838</v>
      </c>
      <c r="F4439" s="9">
        <f>Table13[[#This Row],[ToMeasure]]-Table13[[#This Row],[FromMeasure]]</f>
        <v>0.10926109999999989</v>
      </c>
      <c r="G4439" s="5" t="s">
        <v>787</v>
      </c>
      <c r="H4439" s="35">
        <v>1.4139419600000001</v>
      </c>
      <c r="I4439" s="56"/>
      <c r="J4439" t="s">
        <v>16839</v>
      </c>
      <c r="K4439" s="58" t="s">
        <v>203</v>
      </c>
      <c r="L4439" s="35">
        <v>1.5232030599999999</v>
      </c>
      <c r="M4439" s="56"/>
      <c r="N4439" t="s">
        <v>16840</v>
      </c>
      <c r="O4439" s="2">
        <v>120</v>
      </c>
      <c r="P4439" s="2">
        <v>10</v>
      </c>
      <c r="Q4439" s="2">
        <v>130</v>
      </c>
      <c r="R4439" t="s">
        <v>16841</v>
      </c>
      <c r="S4439">
        <v>17</v>
      </c>
      <c r="T4439">
        <v>95</v>
      </c>
      <c r="U4439" s="2">
        <v>18</v>
      </c>
      <c r="V4439" s="2">
        <v>60</v>
      </c>
      <c r="W4439" s="8">
        <v>0.6</v>
      </c>
      <c r="X4439" s="2">
        <v>201</v>
      </c>
      <c r="Y4439" s="45"/>
      <c r="AC4439" s="1" t="str">
        <f>IF(Table13[[#This Row],[TCS MP]]&gt;=Table13[[#This Row],[BMP]],IF(Table13[[#This Row],[TCS MP]]&lt;=Table13[[#This Row],[EMP]],"Good","EMP"),"BMP")</f>
        <v>EMP</v>
      </c>
    </row>
    <row r="4440" spans="1:29" ht="24" customHeight="1" x14ac:dyDescent="0.25">
      <c r="A4440" t="s">
        <v>10828</v>
      </c>
      <c r="B4440" t="s">
        <v>20093</v>
      </c>
      <c r="C4440">
        <v>5734</v>
      </c>
      <c r="D4440" t="s">
        <v>17075</v>
      </c>
      <c r="E4440" t="s">
        <v>10829</v>
      </c>
      <c r="F4440" s="9">
        <f>Table13[[#This Row],[ToMeasure]]-Table13[[#This Row],[FromMeasure]]</f>
        <v>0.21759368999999998</v>
      </c>
      <c r="G4440" s="5" t="s">
        <v>767</v>
      </c>
      <c r="H4440" s="35">
        <v>0.13036811000000001</v>
      </c>
      <c r="I4440" s="56"/>
      <c r="J4440" t="s">
        <v>8126</v>
      </c>
      <c r="K4440" s="58" t="s">
        <v>203</v>
      </c>
      <c r="L4440" s="35">
        <v>0.34796179999999999</v>
      </c>
      <c r="M4440" s="56"/>
      <c r="N4440" t="s">
        <v>4532</v>
      </c>
      <c r="O4440" s="2">
        <v>41</v>
      </c>
      <c r="P4440" s="2">
        <v>36</v>
      </c>
      <c r="Q4440" s="2">
        <v>77</v>
      </c>
      <c r="R4440" t="s">
        <v>10830</v>
      </c>
      <c r="S4440">
        <v>17</v>
      </c>
      <c r="T4440">
        <v>69</v>
      </c>
      <c r="U4440" s="2">
        <v>2</v>
      </c>
      <c r="V4440" s="2">
        <v>10</v>
      </c>
      <c r="W4440" s="8">
        <v>0.15584415584415584</v>
      </c>
      <c r="X4440" s="2">
        <v>119</v>
      </c>
      <c r="Y4440" s="45"/>
      <c r="AC4440" s="1" t="str">
        <f>IF(Table13[[#This Row],[TCS MP]]&gt;=Table13[[#This Row],[BMP]],IF(Table13[[#This Row],[TCS MP]]&lt;=Table13[[#This Row],[EMP]],"Good","EMP"),"BMP")</f>
        <v>EMP</v>
      </c>
    </row>
    <row r="4441" spans="1:29" ht="24" customHeight="1" x14ac:dyDescent="0.25">
      <c r="A4441" t="s">
        <v>10831</v>
      </c>
      <c r="B4441" t="s">
        <v>20098</v>
      </c>
      <c r="C4441">
        <v>5744</v>
      </c>
      <c r="D4441" t="s">
        <v>17075</v>
      </c>
      <c r="E4441" t="s">
        <v>10832</v>
      </c>
      <c r="F4441" s="9">
        <f>Table13[[#This Row],[ToMeasure]]-Table13[[#This Row],[FromMeasure]]</f>
        <v>0.22634350000000003</v>
      </c>
      <c r="G4441" s="5" t="s">
        <v>769</v>
      </c>
      <c r="H4441" s="35">
        <v>1.2249592</v>
      </c>
      <c r="I4441" s="56"/>
      <c r="J4441" t="s">
        <v>4537</v>
      </c>
      <c r="K4441" s="58" t="s">
        <v>203</v>
      </c>
      <c r="L4441" s="35">
        <v>1.4513027000000001</v>
      </c>
      <c r="M4441" s="56"/>
      <c r="N4441" t="s">
        <v>4542</v>
      </c>
      <c r="O4441" s="2">
        <v>521</v>
      </c>
      <c r="P4441" s="2">
        <v>106</v>
      </c>
      <c r="Q4441" s="2">
        <v>627</v>
      </c>
      <c r="R4441" t="s">
        <v>10833</v>
      </c>
      <c r="S4441">
        <v>26</v>
      </c>
      <c r="T4441">
        <v>92</v>
      </c>
      <c r="U4441" s="2">
        <v>32</v>
      </c>
      <c r="V4441" s="2">
        <v>101</v>
      </c>
      <c r="W4441" s="8">
        <v>0.21212121212121213</v>
      </c>
      <c r="X4441" s="2">
        <v>970</v>
      </c>
      <c r="Y4441" s="45"/>
      <c r="AC4441" s="1" t="str">
        <f>IF(Table13[[#This Row],[TCS MP]]&gt;=Table13[[#This Row],[BMP]],IF(Table13[[#This Row],[TCS MP]]&lt;=Table13[[#This Row],[EMP]],"Good","EMP"),"BMP")</f>
        <v>EMP</v>
      </c>
    </row>
    <row r="4442" spans="1:29" ht="24" customHeight="1" x14ac:dyDescent="0.25">
      <c r="A4442" t="s">
        <v>16846</v>
      </c>
      <c r="B4442" t="s">
        <v>20084</v>
      </c>
      <c r="C4442">
        <v>5714</v>
      </c>
      <c r="D4442" t="s">
        <v>17075</v>
      </c>
      <c r="E4442" t="s">
        <v>16847</v>
      </c>
      <c r="F4442" s="9">
        <f>Table13[[#This Row],[ToMeasure]]-Table13[[#This Row],[FromMeasure]]</f>
        <v>0.11550829</v>
      </c>
      <c r="G4442" s="5" t="s">
        <v>763</v>
      </c>
      <c r="H4442" s="35">
        <v>0</v>
      </c>
      <c r="I4442" s="56"/>
      <c r="J4442" t="s">
        <v>4526</v>
      </c>
      <c r="K4442" s="58" t="s">
        <v>203</v>
      </c>
      <c r="L4442" s="35">
        <v>0.11550829</v>
      </c>
      <c r="M4442" s="56"/>
      <c r="N4442" t="s">
        <v>632</v>
      </c>
      <c r="O4442" s="2">
        <v>186</v>
      </c>
      <c r="P4442" s="2">
        <v>288</v>
      </c>
      <c r="Q4442" s="2">
        <v>474</v>
      </c>
      <c r="R4442" t="s">
        <v>14401</v>
      </c>
      <c r="S4442">
        <v>12</v>
      </c>
      <c r="T4442">
        <v>61</v>
      </c>
      <c r="U4442" s="2">
        <v>23</v>
      </c>
      <c r="V4442" s="2">
        <v>76</v>
      </c>
      <c r="W4442" s="8">
        <v>0.20886075949367089</v>
      </c>
      <c r="X4442" s="2">
        <v>733</v>
      </c>
      <c r="Y4442" s="45"/>
      <c r="AC4442" s="1" t="str">
        <f>IF(Table13[[#This Row],[TCS MP]]&gt;=Table13[[#This Row],[BMP]],IF(Table13[[#This Row],[TCS MP]]&lt;=Table13[[#This Row],[EMP]],"Good","EMP"),"BMP")</f>
        <v>EMP</v>
      </c>
    </row>
    <row r="4443" spans="1:29" ht="24" customHeight="1" x14ac:dyDescent="0.25">
      <c r="A4443" t="s">
        <v>14399</v>
      </c>
      <c r="B4443" t="s">
        <v>20084</v>
      </c>
      <c r="C4443">
        <v>5714</v>
      </c>
      <c r="D4443" t="s">
        <v>17075</v>
      </c>
      <c r="E4443" t="s">
        <v>14400</v>
      </c>
      <c r="F4443" s="9">
        <f>Table13[[#This Row],[ToMeasure]]-Table13[[#This Row],[FromMeasure]]</f>
        <v>8.6584949999999994E-2</v>
      </c>
      <c r="G4443" s="5" t="s">
        <v>12143</v>
      </c>
      <c r="H4443" s="35">
        <v>0</v>
      </c>
      <c r="I4443" s="56"/>
      <c r="J4443" t="s">
        <v>632</v>
      </c>
      <c r="K4443" s="58" t="s">
        <v>203</v>
      </c>
      <c r="L4443" s="35">
        <v>8.6584949999999994E-2</v>
      </c>
      <c r="M4443" s="56"/>
      <c r="N4443" t="s">
        <v>12142</v>
      </c>
      <c r="O4443" s="2">
        <v>186</v>
      </c>
      <c r="P4443" s="2">
        <v>288</v>
      </c>
      <c r="Q4443" s="2">
        <v>474</v>
      </c>
      <c r="R4443" t="s">
        <v>14401</v>
      </c>
      <c r="S4443">
        <v>12</v>
      </c>
      <c r="T4443">
        <v>61</v>
      </c>
      <c r="U4443" s="2">
        <v>24</v>
      </c>
      <c r="V4443" s="2">
        <v>77</v>
      </c>
      <c r="W4443" s="8">
        <v>0.21308016877637131</v>
      </c>
      <c r="X4443" s="2">
        <v>733</v>
      </c>
      <c r="Y4443" s="45"/>
      <c r="AC4443" s="1" t="str">
        <f>IF(Table13[[#This Row],[TCS MP]]&gt;=Table13[[#This Row],[BMP]],IF(Table13[[#This Row],[TCS MP]]&lt;=Table13[[#This Row],[EMP]],"Good","EMP"),"BMP")</f>
        <v>EMP</v>
      </c>
    </row>
    <row r="4444" spans="1:29" ht="24" customHeight="1" x14ac:dyDescent="0.25">
      <c r="A4444" t="s">
        <v>15026</v>
      </c>
      <c r="B4444" t="s">
        <v>20079</v>
      </c>
      <c r="C4444">
        <v>5694</v>
      </c>
      <c r="D4444" t="s">
        <v>17075</v>
      </c>
      <c r="E4444" t="s">
        <v>15027</v>
      </c>
      <c r="F4444" s="9">
        <f>Table13[[#This Row],[ToMeasure]]-Table13[[#This Row],[FromMeasure]]</f>
        <v>0.22712781000000001</v>
      </c>
      <c r="G4444" s="5" t="s">
        <v>761</v>
      </c>
      <c r="H4444" s="35">
        <v>2.6938839999999999E-2</v>
      </c>
      <c r="I4444" s="56"/>
      <c r="J4444" t="s">
        <v>12138</v>
      </c>
      <c r="K4444" s="58" t="s">
        <v>203</v>
      </c>
      <c r="L4444" s="35">
        <v>0.25406665</v>
      </c>
      <c r="M4444" s="56"/>
      <c r="N4444" t="s">
        <v>9035</v>
      </c>
      <c r="O4444" s="2">
        <v>63</v>
      </c>
      <c r="P4444" s="2">
        <v>131</v>
      </c>
      <c r="Q4444" s="2">
        <v>194</v>
      </c>
      <c r="R4444" t="s">
        <v>15028</v>
      </c>
      <c r="S4444">
        <v>12</v>
      </c>
      <c r="T4444">
        <v>74</v>
      </c>
      <c r="U4444" s="2">
        <v>10</v>
      </c>
      <c r="V4444" s="2">
        <v>30</v>
      </c>
      <c r="W4444" s="8">
        <v>0.20618556701030927</v>
      </c>
      <c r="X4444" s="2">
        <v>300</v>
      </c>
      <c r="Y4444" s="45"/>
      <c r="AC4444" s="1" t="str">
        <f>IF(Table13[[#This Row],[TCS MP]]&gt;=Table13[[#This Row],[BMP]],IF(Table13[[#This Row],[TCS MP]]&lt;=Table13[[#This Row],[EMP]],"Good","EMP"),"BMP")</f>
        <v>EMP</v>
      </c>
    </row>
    <row r="4445" spans="1:29" ht="24" customHeight="1" x14ac:dyDescent="0.25">
      <c r="A4445" t="s">
        <v>15029</v>
      </c>
      <c r="B4445" t="s">
        <v>17079</v>
      </c>
      <c r="C4445" t="s">
        <v>26020</v>
      </c>
      <c r="D4445" t="s">
        <v>17075</v>
      </c>
      <c r="E4445" t="s">
        <v>15030</v>
      </c>
      <c r="F4445" s="9">
        <f>Table13[[#This Row],[ToMeasure]]-Table13[[#This Row],[FromMeasure]]</f>
        <v>0.30595851999999901</v>
      </c>
      <c r="G4445" s="5" t="s">
        <v>771</v>
      </c>
      <c r="H4445" s="35">
        <v>12.7333148</v>
      </c>
      <c r="I4445" s="56"/>
      <c r="J4445" t="s">
        <v>4653</v>
      </c>
      <c r="K4445" s="58" t="s">
        <v>203</v>
      </c>
      <c r="L4445" s="35">
        <v>13.03927332</v>
      </c>
      <c r="M4445" s="56"/>
      <c r="N4445" t="s">
        <v>15031</v>
      </c>
      <c r="O4445" s="2" t="s">
        <v>203</v>
      </c>
      <c r="P4445" s="2" t="s">
        <v>203</v>
      </c>
      <c r="Q4445" s="2">
        <v>3418</v>
      </c>
      <c r="R4445" t="s">
        <v>15032</v>
      </c>
      <c r="S4445">
        <v>10</v>
      </c>
      <c r="T4445">
        <v>51</v>
      </c>
      <c r="U4445" s="2">
        <v>149</v>
      </c>
      <c r="V4445" s="2">
        <v>465</v>
      </c>
      <c r="W4445" s="8">
        <v>0.17963721474546518</v>
      </c>
      <c r="X4445" s="2">
        <v>5287</v>
      </c>
      <c r="Y4445" s="45"/>
      <c r="AC4445" s="1" t="str">
        <f>IF(Table13[[#This Row],[TCS MP]]&gt;=Table13[[#This Row],[BMP]],IF(Table13[[#This Row],[TCS MP]]&lt;=Table13[[#This Row],[EMP]],"Good","EMP"),"BMP")</f>
        <v>EMP</v>
      </c>
    </row>
    <row r="4446" spans="1:29" ht="24" customHeight="1" x14ac:dyDescent="0.25">
      <c r="A4446" t="s">
        <v>16848</v>
      </c>
      <c r="B4446" t="s">
        <v>20103</v>
      </c>
      <c r="C4446">
        <v>5754</v>
      </c>
      <c r="D4446" t="s">
        <v>17075</v>
      </c>
      <c r="E4446" t="s">
        <v>15030</v>
      </c>
      <c r="F4446" s="9">
        <f>Table13[[#This Row],[ToMeasure]]-Table13[[#This Row],[FromMeasure]]</f>
        <v>0.14071718000000111</v>
      </c>
      <c r="G4446" s="5" t="s">
        <v>771</v>
      </c>
      <c r="H4446" s="35">
        <v>13.03927332</v>
      </c>
      <c r="I4446" s="56"/>
      <c r="J4446" t="s">
        <v>4653</v>
      </c>
      <c r="K4446" s="58" t="s">
        <v>203</v>
      </c>
      <c r="L4446" s="35">
        <v>13.179990500000001</v>
      </c>
      <c r="M4446" s="56"/>
      <c r="N4446" t="s">
        <v>4483</v>
      </c>
      <c r="O4446" s="2">
        <v>1508</v>
      </c>
      <c r="P4446" s="2">
        <v>1337</v>
      </c>
      <c r="Q4446" s="2">
        <v>2845</v>
      </c>
      <c r="R4446" t="s">
        <v>16849</v>
      </c>
      <c r="S4446">
        <v>10</v>
      </c>
      <c r="T4446">
        <v>51</v>
      </c>
      <c r="U4446" s="2">
        <v>149</v>
      </c>
      <c r="V4446" s="2">
        <v>465</v>
      </c>
      <c r="W4446" s="8">
        <v>0.21581722319859403</v>
      </c>
      <c r="X4446" s="2">
        <v>4401</v>
      </c>
      <c r="Y4446" s="45"/>
      <c r="AC4446" s="1" t="str">
        <f>IF(Table13[[#This Row],[TCS MP]]&gt;=Table13[[#This Row],[BMP]],IF(Table13[[#This Row],[TCS MP]]&lt;=Table13[[#This Row],[EMP]],"Good","EMP"),"BMP")</f>
        <v>EMP</v>
      </c>
    </row>
    <row r="4447" spans="1:29" ht="24" customHeight="1" x14ac:dyDescent="0.25">
      <c r="A4447" t="s">
        <v>14402</v>
      </c>
      <c r="B4447" t="s">
        <v>20385</v>
      </c>
      <c r="C4447">
        <v>6384</v>
      </c>
      <c r="D4447" t="s">
        <v>17075</v>
      </c>
      <c r="E4447" t="s">
        <v>14403</v>
      </c>
      <c r="F4447" s="9">
        <f>Table13[[#This Row],[ToMeasure]]-Table13[[#This Row],[FromMeasure]]</f>
        <v>3.6597289999999998E-2</v>
      </c>
      <c r="G4447" s="5" t="s">
        <v>10841</v>
      </c>
      <c r="H4447" s="35">
        <v>0</v>
      </c>
      <c r="I4447" s="56"/>
      <c r="J4447" t="s">
        <v>891</v>
      </c>
      <c r="K4447" s="58" t="s">
        <v>203</v>
      </c>
      <c r="L4447" s="35">
        <v>3.6597289999999998E-2</v>
      </c>
      <c r="M4447" s="56"/>
      <c r="N4447" t="s">
        <v>8745</v>
      </c>
      <c r="O4447" s="2">
        <v>434</v>
      </c>
      <c r="P4447" s="2">
        <v>116</v>
      </c>
      <c r="Q4447" s="2">
        <v>550</v>
      </c>
      <c r="R4447" t="s">
        <v>10842</v>
      </c>
      <c r="S4447">
        <v>15</v>
      </c>
      <c r="T4447">
        <v>55</v>
      </c>
      <c r="U4447" s="2">
        <v>55</v>
      </c>
      <c r="V4447" s="2">
        <v>29</v>
      </c>
      <c r="W4447" s="8">
        <v>0.15272727272727274</v>
      </c>
      <c r="X4447" s="2">
        <v>864</v>
      </c>
      <c r="Y4447" s="45"/>
      <c r="AC4447" s="1" t="str">
        <f>IF(Table13[[#This Row],[TCS MP]]&gt;=Table13[[#This Row],[BMP]],IF(Table13[[#This Row],[TCS MP]]&lt;=Table13[[#This Row],[EMP]],"Good","EMP"),"BMP")</f>
        <v>EMP</v>
      </c>
    </row>
    <row r="4448" spans="1:29" ht="24" customHeight="1" x14ac:dyDescent="0.25">
      <c r="A4448" t="s">
        <v>16850</v>
      </c>
      <c r="B4448" t="s">
        <v>20335</v>
      </c>
      <c r="C4448">
        <v>6284</v>
      </c>
      <c r="D4448" t="s">
        <v>17075</v>
      </c>
      <c r="E4448" t="s">
        <v>16851</v>
      </c>
      <c r="F4448" s="9">
        <f>Table13[[#This Row],[ToMeasure]]-Table13[[#This Row],[FromMeasure]]</f>
        <v>0.11060133</v>
      </c>
      <c r="G4448" s="5" t="s">
        <v>874</v>
      </c>
      <c r="H4448" s="35">
        <v>0</v>
      </c>
      <c r="I4448" s="56"/>
      <c r="J4448" t="s">
        <v>8701</v>
      </c>
      <c r="K4448" s="58" t="s">
        <v>203</v>
      </c>
      <c r="L4448" s="35">
        <v>0.11060133</v>
      </c>
      <c r="M4448" s="56"/>
      <c r="N4448" t="s">
        <v>16852</v>
      </c>
      <c r="O4448" s="2">
        <v>18</v>
      </c>
      <c r="P4448" s="2">
        <v>9</v>
      </c>
      <c r="Q4448" s="2">
        <v>27</v>
      </c>
      <c r="R4448" t="s">
        <v>16853</v>
      </c>
      <c r="S4448">
        <v>57</v>
      </c>
      <c r="T4448" t="s">
        <v>203</v>
      </c>
      <c r="U4448" s="2">
        <v>1</v>
      </c>
      <c r="V4448" s="2">
        <v>0</v>
      </c>
      <c r="W4448" s="8">
        <v>3.7037037037037035E-2</v>
      </c>
      <c r="X4448" s="2">
        <v>42</v>
      </c>
      <c r="Y4448" s="45"/>
      <c r="AC4448" s="1" t="str">
        <f>IF(Table13[[#This Row],[TCS MP]]&gt;=Table13[[#This Row],[BMP]],IF(Table13[[#This Row],[TCS MP]]&lt;=Table13[[#This Row],[EMP]],"Good","EMP"),"BMP")</f>
        <v>EMP</v>
      </c>
    </row>
    <row r="4449" spans="1:29" ht="24" customHeight="1" x14ac:dyDescent="0.25">
      <c r="A4449" t="s">
        <v>10834</v>
      </c>
      <c r="B4449" t="s">
        <v>20355</v>
      </c>
      <c r="C4449">
        <v>6324</v>
      </c>
      <c r="D4449" t="s">
        <v>17075</v>
      </c>
      <c r="E4449" t="s">
        <v>10835</v>
      </c>
      <c r="F4449" s="9">
        <f>Table13[[#This Row],[ToMeasure]]-Table13[[#This Row],[FromMeasure]]</f>
        <v>9.8080200000000006E-2</v>
      </c>
      <c r="G4449" s="5" t="s">
        <v>880</v>
      </c>
      <c r="H4449" s="35">
        <v>0.49881320000000001</v>
      </c>
      <c r="I4449" s="56"/>
      <c r="J4449" t="s">
        <v>9222</v>
      </c>
      <c r="K4449" s="58" t="s">
        <v>203</v>
      </c>
      <c r="L4449" s="35">
        <v>0.59689340000000002</v>
      </c>
      <c r="M4449" s="56"/>
      <c r="N4449" t="s">
        <v>8720</v>
      </c>
      <c r="O4449" s="2">
        <v>51</v>
      </c>
      <c r="P4449" s="2">
        <v>48</v>
      </c>
      <c r="Q4449" s="2">
        <v>99</v>
      </c>
      <c r="R4449" t="s">
        <v>10836</v>
      </c>
      <c r="S4449">
        <v>15</v>
      </c>
      <c r="T4449">
        <v>50</v>
      </c>
      <c r="U4449" s="2">
        <v>4</v>
      </c>
      <c r="V4449" s="2">
        <v>2</v>
      </c>
      <c r="W4449" s="8">
        <v>6.0606060606060608E-2</v>
      </c>
      <c r="X4449" s="2">
        <v>156</v>
      </c>
      <c r="Y4449" s="45"/>
      <c r="AC4449" s="1" t="str">
        <f>IF(Table13[[#This Row],[TCS MP]]&gt;=Table13[[#This Row],[BMP]],IF(Table13[[#This Row],[TCS MP]]&lt;=Table13[[#This Row],[EMP]],"Good","EMP"),"BMP")</f>
        <v>EMP</v>
      </c>
    </row>
    <row r="4450" spans="1:29" ht="24" customHeight="1" x14ac:dyDescent="0.25">
      <c r="A4450" t="s">
        <v>10837</v>
      </c>
      <c r="B4450" t="s">
        <v>20320</v>
      </c>
      <c r="C4450">
        <v>6254</v>
      </c>
      <c r="D4450" t="s">
        <v>17075</v>
      </c>
      <c r="E4450" t="s">
        <v>871</v>
      </c>
      <c r="F4450" s="9">
        <f>Table13[[#This Row],[ToMeasure]]-Table13[[#This Row],[FromMeasure]]</f>
        <v>0.10357572000000004</v>
      </c>
      <c r="G4450" s="5" t="s">
        <v>869</v>
      </c>
      <c r="H4450" s="35">
        <v>0.55425159000000002</v>
      </c>
      <c r="I4450" s="56"/>
      <c r="J4450" t="s">
        <v>4757</v>
      </c>
      <c r="K4450" s="58" t="s">
        <v>203</v>
      </c>
      <c r="L4450" s="35">
        <v>0.65782731000000005</v>
      </c>
      <c r="M4450" s="56"/>
      <c r="N4450" t="s">
        <v>9196</v>
      </c>
      <c r="O4450" s="2">
        <v>3190</v>
      </c>
      <c r="P4450" s="2">
        <v>1302</v>
      </c>
      <c r="Q4450" s="2">
        <v>4492</v>
      </c>
      <c r="R4450" t="s">
        <v>10838</v>
      </c>
      <c r="S4450">
        <v>9</v>
      </c>
      <c r="T4450">
        <v>55</v>
      </c>
      <c r="U4450" s="2">
        <v>359</v>
      </c>
      <c r="V4450" s="2">
        <v>58</v>
      </c>
      <c r="W4450" s="8">
        <v>9.2831700801424749E-2</v>
      </c>
      <c r="X4450" s="2">
        <v>9901</v>
      </c>
      <c r="Y4450" s="45"/>
      <c r="AC4450" s="1" t="str">
        <f>IF(Table13[[#This Row],[TCS MP]]&gt;=Table13[[#This Row],[BMP]],IF(Table13[[#This Row],[TCS MP]]&lt;=Table13[[#This Row],[EMP]],"Good","EMP"),"BMP")</f>
        <v>EMP</v>
      </c>
    </row>
    <row r="4451" spans="1:29" ht="24" customHeight="1" x14ac:dyDescent="0.25">
      <c r="A4451" t="s">
        <v>15033</v>
      </c>
      <c r="B4451" t="s">
        <v>20340</v>
      </c>
      <c r="C4451">
        <v>6294</v>
      </c>
      <c r="D4451" t="s">
        <v>17075</v>
      </c>
      <c r="E4451" t="s">
        <v>15034</v>
      </c>
      <c r="F4451" s="9">
        <f>Table13[[#This Row],[ToMeasure]]-Table13[[#This Row],[FromMeasure]]</f>
        <v>0.12546127000000001</v>
      </c>
      <c r="G4451" s="5" t="s">
        <v>15035</v>
      </c>
      <c r="H4451" s="35">
        <v>0</v>
      </c>
      <c r="I4451" s="56"/>
      <c r="J4451" t="s">
        <v>4483</v>
      </c>
      <c r="K4451" s="58" t="s">
        <v>203</v>
      </c>
      <c r="L4451" s="35">
        <v>0.12546127000000001</v>
      </c>
      <c r="M4451" s="56"/>
      <c r="N4451" t="s">
        <v>4653</v>
      </c>
      <c r="O4451" s="2">
        <v>57</v>
      </c>
      <c r="P4451" s="2">
        <v>52</v>
      </c>
      <c r="Q4451" s="2">
        <v>109</v>
      </c>
      <c r="R4451" t="s">
        <v>15036</v>
      </c>
      <c r="S4451">
        <v>14</v>
      </c>
      <c r="T4451">
        <v>57</v>
      </c>
      <c r="U4451" s="2">
        <v>6</v>
      </c>
      <c r="V4451" s="2">
        <v>3</v>
      </c>
      <c r="W4451" s="8">
        <v>8.2568807339449546E-2</v>
      </c>
      <c r="X4451" s="2">
        <v>171</v>
      </c>
      <c r="Y4451" s="45"/>
      <c r="AC4451" s="1" t="str">
        <f>IF(Table13[[#This Row],[TCS MP]]&gt;=Table13[[#This Row],[BMP]],IF(Table13[[#This Row],[TCS MP]]&lt;=Table13[[#This Row],[EMP]],"Good","EMP"),"BMP")</f>
        <v>EMP</v>
      </c>
    </row>
    <row r="4452" spans="1:29" ht="24" customHeight="1" x14ac:dyDescent="0.25">
      <c r="A4452" t="s">
        <v>15037</v>
      </c>
      <c r="B4452" t="s">
        <v>20360</v>
      </c>
      <c r="C4452">
        <v>6334</v>
      </c>
      <c r="D4452" t="s">
        <v>17075</v>
      </c>
      <c r="E4452" t="s">
        <v>15034</v>
      </c>
      <c r="F4452" s="9">
        <f>Table13[[#This Row],[ToMeasure]]-Table13[[#This Row],[FromMeasure]]</f>
        <v>8.9387239999998869E-2</v>
      </c>
      <c r="G4452" s="5" t="s">
        <v>15035</v>
      </c>
      <c r="H4452" s="35">
        <v>13.42218708</v>
      </c>
      <c r="I4452" s="56"/>
      <c r="J4452" t="s">
        <v>8724</v>
      </c>
      <c r="K4452" s="58" t="s">
        <v>203</v>
      </c>
      <c r="L4452" s="35">
        <v>13.511574319999999</v>
      </c>
      <c r="M4452" s="56"/>
      <c r="N4452" t="s">
        <v>4792</v>
      </c>
      <c r="O4452" s="2">
        <v>1159</v>
      </c>
      <c r="P4452" s="2">
        <v>852</v>
      </c>
      <c r="Q4452" s="2">
        <v>2011</v>
      </c>
      <c r="R4452" t="s">
        <v>15038</v>
      </c>
      <c r="S4452">
        <v>9</v>
      </c>
      <c r="T4452">
        <v>56</v>
      </c>
      <c r="U4452" s="2">
        <v>254</v>
      </c>
      <c r="V4452" s="2">
        <v>94</v>
      </c>
      <c r="W4452" s="8">
        <v>0.17304823470909994</v>
      </c>
      <c r="X4452" s="2">
        <v>2952</v>
      </c>
      <c r="Y4452" s="45"/>
      <c r="AC4452" s="1" t="str">
        <f>IF(Table13[[#This Row],[TCS MP]]&gt;=Table13[[#This Row],[BMP]],IF(Table13[[#This Row],[TCS MP]]&lt;=Table13[[#This Row],[EMP]],"Good","EMP"),"BMP")</f>
        <v>EMP</v>
      </c>
    </row>
    <row r="4453" spans="1:29" ht="24" customHeight="1" x14ac:dyDescent="0.25">
      <c r="A4453" t="s">
        <v>10839</v>
      </c>
      <c r="B4453" t="s">
        <v>20385</v>
      </c>
      <c r="C4453">
        <v>6384</v>
      </c>
      <c r="D4453" t="s">
        <v>17075</v>
      </c>
      <c r="E4453" t="s">
        <v>10840</v>
      </c>
      <c r="F4453" s="9">
        <f>Table13[[#This Row],[ToMeasure]]-Table13[[#This Row],[FromMeasure]]</f>
        <v>3.639891999999989E-2</v>
      </c>
      <c r="G4453" s="5" t="s">
        <v>891</v>
      </c>
      <c r="H4453" s="35">
        <v>3.3460837300000001</v>
      </c>
      <c r="I4453" s="56"/>
      <c r="J4453" t="s">
        <v>8739</v>
      </c>
      <c r="K4453" s="58" t="s">
        <v>203</v>
      </c>
      <c r="L4453" s="35">
        <v>3.38248265</v>
      </c>
      <c r="M4453" s="56"/>
      <c r="N4453" t="s">
        <v>10841</v>
      </c>
      <c r="O4453" s="2">
        <v>434</v>
      </c>
      <c r="P4453" s="2">
        <v>116</v>
      </c>
      <c r="Q4453" s="2">
        <v>550</v>
      </c>
      <c r="R4453" t="s">
        <v>10842</v>
      </c>
      <c r="S4453">
        <v>15</v>
      </c>
      <c r="T4453">
        <v>55</v>
      </c>
      <c r="U4453" s="2">
        <v>57</v>
      </c>
      <c r="V4453" s="2">
        <v>30</v>
      </c>
      <c r="W4453" s="8">
        <v>0.15818181818181817</v>
      </c>
      <c r="X4453" s="2">
        <v>864</v>
      </c>
      <c r="Y4453" s="45"/>
      <c r="AC4453" s="1" t="str">
        <f>IF(Table13[[#This Row],[TCS MP]]&gt;=Table13[[#This Row],[BMP]],IF(Table13[[#This Row],[TCS MP]]&lt;=Table13[[#This Row],[EMP]],"Good","EMP"),"BMP")</f>
        <v>EMP</v>
      </c>
    </row>
    <row r="4454" spans="1:29" ht="24" customHeight="1" x14ac:dyDescent="0.25">
      <c r="A4454" t="s">
        <v>14404</v>
      </c>
      <c r="B4454" t="s">
        <v>19295</v>
      </c>
      <c r="C4454">
        <v>4379</v>
      </c>
      <c r="D4454" t="s">
        <v>17075</v>
      </c>
      <c r="E4454" t="s">
        <v>14405</v>
      </c>
      <c r="F4454" s="9">
        <f>Table13[[#This Row],[ToMeasure]]-Table13[[#This Row],[FromMeasure]]</f>
        <v>0.33232313000000002</v>
      </c>
      <c r="G4454" s="5" t="s">
        <v>14406</v>
      </c>
      <c r="H4454" s="35">
        <v>1.24300948</v>
      </c>
      <c r="I4454" s="56"/>
      <c r="J4454" t="s">
        <v>379</v>
      </c>
      <c r="K4454" s="58" t="s">
        <v>203</v>
      </c>
      <c r="L4454" s="35">
        <v>1.57533261</v>
      </c>
      <c r="M4454" s="56"/>
      <c r="N4454" t="s">
        <v>11661</v>
      </c>
      <c r="O4454" s="2">
        <v>10870</v>
      </c>
      <c r="P4454" s="2">
        <v>16002</v>
      </c>
      <c r="Q4454" s="2">
        <v>26872</v>
      </c>
      <c r="R4454" t="s">
        <v>14407</v>
      </c>
      <c r="S4454">
        <v>9</v>
      </c>
      <c r="T4454">
        <v>53</v>
      </c>
      <c r="U4454" s="2">
        <v>831</v>
      </c>
      <c r="V4454" s="2">
        <v>3221</v>
      </c>
      <c r="W4454" s="8">
        <v>0.15078892527537957</v>
      </c>
      <c r="X4454" s="2">
        <v>36064</v>
      </c>
      <c r="Y4454" s="45"/>
      <c r="AC4454" s="1" t="str">
        <f>IF(Table13[[#This Row],[TCS MP]]&gt;=Table13[[#This Row],[BMP]],IF(Table13[[#This Row],[TCS MP]]&lt;=Table13[[#This Row],[EMP]],"Good","EMP"),"BMP")</f>
        <v>EMP</v>
      </c>
    </row>
    <row r="4455" spans="1:29" ht="24" customHeight="1" x14ac:dyDescent="0.25">
      <c r="A4455" t="s">
        <v>15039</v>
      </c>
      <c r="B4455" t="s">
        <v>21287</v>
      </c>
      <c r="C4455">
        <v>8490</v>
      </c>
      <c r="D4455" t="s">
        <v>17075</v>
      </c>
      <c r="E4455" t="s">
        <v>15040</v>
      </c>
      <c r="F4455" s="9">
        <f>Table13[[#This Row],[ToMeasure]]-Table13[[#This Row],[FromMeasure]]</f>
        <v>0.25696149000000001</v>
      </c>
      <c r="G4455" s="5" t="s">
        <v>15041</v>
      </c>
      <c r="H4455" s="35">
        <v>0</v>
      </c>
      <c r="I4455" s="56"/>
      <c r="J4455" t="s">
        <v>15042</v>
      </c>
      <c r="K4455" s="58" t="s">
        <v>203</v>
      </c>
      <c r="L4455" s="35">
        <v>0.25696149000000001</v>
      </c>
      <c r="M4455" s="56"/>
      <c r="N4455" t="s">
        <v>15043</v>
      </c>
      <c r="O4455" s="2">
        <v>2800</v>
      </c>
      <c r="P4455" s="2">
        <v>0</v>
      </c>
      <c r="Q4455" s="2">
        <v>2800</v>
      </c>
      <c r="R4455" t="s">
        <v>15044</v>
      </c>
      <c r="S4455">
        <v>10</v>
      </c>
      <c r="T4455" t="s">
        <v>203</v>
      </c>
      <c r="U4455" s="2">
        <v>89</v>
      </c>
      <c r="V4455" s="2">
        <v>74</v>
      </c>
      <c r="W4455" s="8">
        <v>5.8214285714285711E-2</v>
      </c>
      <c r="X4455" s="2">
        <v>3968</v>
      </c>
      <c r="Y4455" s="45"/>
      <c r="AC4455" s="1" t="str">
        <f>IF(Table13[[#This Row],[TCS MP]]&gt;=Table13[[#This Row],[BMP]],IF(Table13[[#This Row],[TCS MP]]&lt;=Table13[[#This Row],[EMP]],"Good","EMP"),"BMP")</f>
        <v>EMP</v>
      </c>
    </row>
    <row r="4456" spans="1:29" ht="24" customHeight="1" x14ac:dyDescent="0.25">
      <c r="A4456" t="s">
        <v>15045</v>
      </c>
      <c r="B4456" t="s">
        <v>21287</v>
      </c>
      <c r="C4456">
        <v>8490</v>
      </c>
      <c r="D4456" t="s">
        <v>17075</v>
      </c>
      <c r="E4456" t="s">
        <v>15046</v>
      </c>
      <c r="F4456" s="9">
        <f>Table13[[#This Row],[ToMeasure]]-Table13[[#This Row],[FromMeasure]]</f>
        <v>0.26083709999999999</v>
      </c>
      <c r="G4456" s="5" t="s">
        <v>15041</v>
      </c>
      <c r="H4456" s="35">
        <v>0</v>
      </c>
      <c r="I4456" s="56"/>
      <c r="J4456" t="s">
        <v>15042</v>
      </c>
      <c r="K4456" s="58" t="s">
        <v>203</v>
      </c>
      <c r="L4456" s="35">
        <v>0.26083709999999999</v>
      </c>
      <c r="M4456" s="56"/>
      <c r="N4456" t="s">
        <v>15043</v>
      </c>
      <c r="O4456" s="2">
        <v>2800</v>
      </c>
      <c r="P4456" s="2">
        <v>0</v>
      </c>
      <c r="Q4456" s="2">
        <v>2800</v>
      </c>
      <c r="R4456" t="s">
        <v>15044</v>
      </c>
      <c r="S4456">
        <v>10</v>
      </c>
      <c r="T4456" t="s">
        <v>203</v>
      </c>
      <c r="U4456" s="2">
        <v>89</v>
      </c>
      <c r="V4456" s="2">
        <v>74</v>
      </c>
      <c r="W4456" s="8">
        <v>5.8214285714285711E-2</v>
      </c>
      <c r="X4456" s="2">
        <v>4268</v>
      </c>
      <c r="Y4456" s="45"/>
      <c r="AC4456" s="1" t="str">
        <f>IF(Table13[[#This Row],[TCS MP]]&gt;=Table13[[#This Row],[BMP]],IF(Table13[[#This Row],[TCS MP]]&lt;=Table13[[#This Row],[EMP]],"Good","EMP"),"BMP")</f>
        <v>EMP</v>
      </c>
    </row>
    <row r="4457" spans="1:29" ht="24" customHeight="1" x14ac:dyDescent="0.25">
      <c r="A4457" t="s">
        <v>15053</v>
      </c>
      <c r="B4457" t="s">
        <v>19355</v>
      </c>
      <c r="C4457">
        <v>4464</v>
      </c>
      <c r="D4457" t="s">
        <v>17075</v>
      </c>
      <c r="E4457" t="s">
        <v>15054</v>
      </c>
      <c r="F4457" s="9">
        <f>Table13[[#This Row],[ToMeasure]]-Table13[[#This Row],[FromMeasure]]</f>
        <v>4.0748230000000003E-2</v>
      </c>
      <c r="G4457" s="5" t="s">
        <v>15055</v>
      </c>
      <c r="H4457" s="35">
        <v>0</v>
      </c>
      <c r="I4457" s="56"/>
      <c r="J4457" t="s">
        <v>647</v>
      </c>
      <c r="K4457" s="58" t="s">
        <v>203</v>
      </c>
      <c r="L4457" s="35">
        <v>4.0748230000000003E-2</v>
      </c>
      <c r="M4457" s="56"/>
      <c r="N4457" t="s">
        <v>6772</v>
      </c>
      <c r="O4457" s="2">
        <v>5466</v>
      </c>
      <c r="P4457" s="2">
        <v>1834</v>
      </c>
      <c r="Q4457" s="2">
        <v>7300</v>
      </c>
      <c r="R4457" t="s">
        <v>10963</v>
      </c>
      <c r="S4457">
        <v>10</v>
      </c>
      <c r="T4457">
        <v>79</v>
      </c>
      <c r="U4457" s="2">
        <v>228</v>
      </c>
      <c r="V4457" s="2">
        <v>882</v>
      </c>
      <c r="W4457" s="8">
        <v>0.15205479452054796</v>
      </c>
      <c r="X4457" s="2">
        <v>10345</v>
      </c>
      <c r="Y4457" s="45"/>
      <c r="AC4457" s="1" t="str">
        <f>IF(Table13[[#This Row],[TCS MP]]&gt;=Table13[[#This Row],[BMP]],IF(Table13[[#This Row],[TCS MP]]&lt;=Table13[[#This Row],[EMP]],"Good","EMP"),"BMP")</f>
        <v>EMP</v>
      </c>
    </row>
    <row r="4458" spans="1:29" ht="24" customHeight="1" x14ac:dyDescent="0.25">
      <c r="A4458" t="s">
        <v>16856</v>
      </c>
      <c r="B4458" t="s">
        <v>20004</v>
      </c>
      <c r="C4458">
        <v>5554</v>
      </c>
      <c r="D4458" t="s">
        <v>17075</v>
      </c>
      <c r="E4458" t="s">
        <v>16857</v>
      </c>
      <c r="F4458" s="9">
        <f>Table13[[#This Row],[ToMeasure]]-Table13[[#This Row],[FromMeasure]]</f>
        <v>9.3382049999999994E-2</v>
      </c>
      <c r="G4458" s="5" t="s">
        <v>726</v>
      </c>
      <c r="H4458" s="35">
        <v>0</v>
      </c>
      <c r="I4458" s="56"/>
      <c r="J4458" t="s">
        <v>4417</v>
      </c>
      <c r="K4458" s="58" t="s">
        <v>203</v>
      </c>
      <c r="L4458" s="35">
        <v>9.3382049999999994E-2</v>
      </c>
      <c r="M4458" s="56"/>
      <c r="N4458" t="s">
        <v>2414</v>
      </c>
      <c r="O4458" s="2">
        <v>8315</v>
      </c>
      <c r="P4458" s="2">
        <v>4848</v>
      </c>
      <c r="Q4458" s="2">
        <v>13163</v>
      </c>
      <c r="R4458" t="s">
        <v>16858</v>
      </c>
      <c r="S4458">
        <v>11</v>
      </c>
      <c r="T4458" t="s">
        <v>203</v>
      </c>
      <c r="U4458" s="2">
        <v>403</v>
      </c>
      <c r="V4458" s="2">
        <v>1560</v>
      </c>
      <c r="W4458" s="8">
        <v>0.14913013750664741</v>
      </c>
      <c r="X4458" s="2">
        <v>19895</v>
      </c>
      <c r="Y4458" s="45"/>
      <c r="AC4458" s="1" t="str">
        <f>IF(Table13[[#This Row],[TCS MP]]&gt;=Table13[[#This Row],[BMP]],IF(Table13[[#This Row],[TCS MP]]&lt;=Table13[[#This Row],[EMP]],"Good","EMP"),"BMP")</f>
        <v>EMP</v>
      </c>
    </row>
    <row r="4459" spans="1:29" ht="24" customHeight="1" x14ac:dyDescent="0.25">
      <c r="A4459" t="s">
        <v>10858</v>
      </c>
      <c r="B4459" t="s">
        <v>19339</v>
      </c>
      <c r="C4459">
        <v>4438</v>
      </c>
      <c r="D4459" t="s">
        <v>17075</v>
      </c>
      <c r="E4459" t="s">
        <v>10859</v>
      </c>
      <c r="F4459" s="9">
        <f>Table13[[#This Row],[ToMeasure]]-Table13[[#This Row],[FromMeasure]]</f>
        <v>0.21657940000000001</v>
      </c>
      <c r="G4459" s="5" t="s">
        <v>10860</v>
      </c>
      <c r="H4459" s="35">
        <v>0</v>
      </c>
      <c r="I4459" s="56"/>
      <c r="J4459" t="s">
        <v>398</v>
      </c>
      <c r="K4459" s="58" t="s">
        <v>203</v>
      </c>
      <c r="L4459" s="35">
        <v>0.21657940000000001</v>
      </c>
      <c r="M4459" s="56"/>
      <c r="N4459" t="s">
        <v>3294</v>
      </c>
      <c r="O4459" s="2">
        <v>907</v>
      </c>
      <c r="P4459" s="2">
        <v>0</v>
      </c>
      <c r="Q4459" s="2">
        <v>907</v>
      </c>
      <c r="R4459" t="s">
        <v>10861</v>
      </c>
      <c r="S4459">
        <v>11</v>
      </c>
      <c r="T4459" t="s">
        <v>203</v>
      </c>
      <c r="U4459" s="2">
        <v>27</v>
      </c>
      <c r="V4459" s="2">
        <v>109</v>
      </c>
      <c r="W4459" s="8">
        <v>0.14994487320837926</v>
      </c>
      <c r="X4459" s="2">
        <v>1660</v>
      </c>
      <c r="Y4459" s="45"/>
      <c r="AC4459" s="1" t="str">
        <f>IF(Table13[[#This Row],[TCS MP]]&gt;=Table13[[#This Row],[BMP]],IF(Table13[[#This Row],[TCS MP]]&lt;=Table13[[#This Row],[EMP]],"Good","EMP"),"BMP")</f>
        <v>EMP</v>
      </c>
    </row>
    <row r="4460" spans="1:29" ht="24" customHeight="1" x14ac:dyDescent="0.25">
      <c r="A4460" t="s">
        <v>10884</v>
      </c>
      <c r="B4460" t="s">
        <v>19368</v>
      </c>
      <c r="C4460">
        <v>4484</v>
      </c>
      <c r="D4460" t="s">
        <v>17075</v>
      </c>
      <c r="E4460" t="s">
        <v>10881</v>
      </c>
      <c r="F4460" s="9">
        <f>Table13[[#This Row],[ToMeasure]]-Table13[[#This Row],[FromMeasure]]</f>
        <v>9.2219699999999349E-2</v>
      </c>
      <c r="G4460" s="5" t="s">
        <v>409</v>
      </c>
      <c r="H4460" s="35">
        <v>10.988122600000001</v>
      </c>
      <c r="I4460" s="56"/>
      <c r="J4460" t="s">
        <v>3773</v>
      </c>
      <c r="K4460" s="58" t="s">
        <v>203</v>
      </c>
      <c r="L4460" s="35">
        <v>11.0803423</v>
      </c>
      <c r="M4460" s="56"/>
      <c r="N4460" t="s">
        <v>6779</v>
      </c>
      <c r="O4460" s="2">
        <v>161</v>
      </c>
      <c r="P4460" s="2">
        <v>24</v>
      </c>
      <c r="Q4460" s="2">
        <v>185</v>
      </c>
      <c r="R4460" t="s">
        <v>10885</v>
      </c>
      <c r="S4460">
        <v>12</v>
      </c>
      <c r="T4460">
        <v>90</v>
      </c>
      <c r="U4460" s="2">
        <v>16</v>
      </c>
      <c r="V4460" s="2">
        <v>2</v>
      </c>
      <c r="W4460" s="8">
        <v>9.7297297297297303E-2</v>
      </c>
      <c r="X4460" s="2">
        <v>262</v>
      </c>
      <c r="Y4460" s="45"/>
      <c r="AC4460" s="1" t="str">
        <f>IF(Table13[[#This Row],[TCS MP]]&gt;=Table13[[#This Row],[BMP]],IF(Table13[[#This Row],[TCS MP]]&lt;=Table13[[#This Row],[EMP]],"Good","EMP"),"BMP")</f>
        <v>EMP</v>
      </c>
    </row>
    <row r="4461" spans="1:29" ht="24" customHeight="1" x14ac:dyDescent="0.25">
      <c r="A4461" t="s">
        <v>15091</v>
      </c>
      <c r="B4461" t="s">
        <v>19152</v>
      </c>
      <c r="C4461">
        <v>4224</v>
      </c>
      <c r="D4461" t="s">
        <v>17075</v>
      </c>
      <c r="E4461" t="s">
        <v>15092</v>
      </c>
      <c r="F4461" s="9">
        <f>Table13[[#This Row],[ToMeasure]]-Table13[[#This Row],[FromMeasure]]</f>
        <v>8.6785250000000147E-2</v>
      </c>
      <c r="G4461" s="5" t="s">
        <v>336</v>
      </c>
      <c r="H4461" s="35">
        <v>1.7611527899999999</v>
      </c>
      <c r="I4461" s="56"/>
      <c r="J4461" t="s">
        <v>3294</v>
      </c>
      <c r="K4461" s="58" t="s">
        <v>203</v>
      </c>
      <c r="L4461" s="35">
        <v>1.8479380400000001</v>
      </c>
      <c r="M4461" s="56"/>
      <c r="N4461" t="s">
        <v>1114</v>
      </c>
      <c r="O4461" s="2">
        <v>16698</v>
      </c>
      <c r="P4461" s="2">
        <v>13139</v>
      </c>
      <c r="Q4461" s="2">
        <v>29837</v>
      </c>
      <c r="R4461" t="s">
        <v>15093</v>
      </c>
      <c r="S4461">
        <v>9</v>
      </c>
      <c r="T4461">
        <v>56</v>
      </c>
      <c r="U4461" s="2">
        <v>918</v>
      </c>
      <c r="V4461" s="2">
        <v>3558</v>
      </c>
      <c r="W4461" s="8">
        <v>0.15001508194523577</v>
      </c>
      <c r="X4461" s="2">
        <v>45097</v>
      </c>
      <c r="Y4461" s="45"/>
      <c r="AC4461" s="1" t="str">
        <f>IF(Table13[[#This Row],[TCS MP]]&gt;=Table13[[#This Row],[BMP]],IF(Table13[[#This Row],[TCS MP]]&lt;=Table13[[#This Row],[EMP]],"Good","EMP"),"BMP")</f>
        <v>EMP</v>
      </c>
    </row>
    <row r="4462" spans="1:29" ht="24" customHeight="1" x14ac:dyDescent="0.25">
      <c r="A4462" t="s">
        <v>10918</v>
      </c>
      <c r="B4462" t="s">
        <v>19125</v>
      </c>
      <c r="C4462">
        <v>4194</v>
      </c>
      <c r="D4462" t="s">
        <v>17075</v>
      </c>
      <c r="E4462" t="s">
        <v>10919</v>
      </c>
      <c r="F4462" s="9">
        <f>Table13[[#This Row],[ToMeasure]]-Table13[[#This Row],[FromMeasure]]</f>
        <v>0.1345971999999982</v>
      </c>
      <c r="G4462" s="5" t="s">
        <v>328</v>
      </c>
      <c r="H4462" s="35">
        <v>16.657338200000002</v>
      </c>
      <c r="I4462" s="56"/>
      <c r="J4462" t="s">
        <v>10920</v>
      </c>
      <c r="K4462" s="58" t="s">
        <v>203</v>
      </c>
      <c r="L4462" s="35">
        <v>16.7919354</v>
      </c>
      <c r="M4462" s="56"/>
      <c r="N4462" t="s">
        <v>3661</v>
      </c>
      <c r="O4462" s="2">
        <v>10877</v>
      </c>
      <c r="P4462" s="2">
        <v>0</v>
      </c>
      <c r="Q4462" s="2">
        <v>10877</v>
      </c>
      <c r="R4462" t="s">
        <v>10921</v>
      </c>
      <c r="S4462">
        <v>11</v>
      </c>
      <c r="T4462">
        <v>72</v>
      </c>
      <c r="U4462" s="2">
        <v>657</v>
      </c>
      <c r="V4462" s="2">
        <v>1263</v>
      </c>
      <c r="W4462" s="8">
        <v>0.1765192608255953</v>
      </c>
      <c r="X4462" s="2">
        <v>16580</v>
      </c>
      <c r="Y4462" s="45"/>
      <c r="AC4462" s="1" t="str">
        <f>IF(Table13[[#This Row],[TCS MP]]&gt;=Table13[[#This Row],[BMP]],IF(Table13[[#This Row],[TCS MP]]&lt;=Table13[[#This Row],[EMP]],"Good","EMP"),"BMP")</f>
        <v>EMP</v>
      </c>
    </row>
    <row r="4463" spans="1:29" ht="24" customHeight="1" x14ac:dyDescent="0.25">
      <c r="A4463" t="s">
        <v>16902</v>
      </c>
      <c r="B4463" t="s">
        <v>19307</v>
      </c>
      <c r="C4463">
        <v>4394</v>
      </c>
      <c r="D4463" t="s">
        <v>17075</v>
      </c>
      <c r="E4463" t="s">
        <v>16903</v>
      </c>
      <c r="F4463" s="9">
        <f>Table13[[#This Row],[ToMeasure]]-Table13[[#This Row],[FromMeasure]]</f>
        <v>0.28469151999999909</v>
      </c>
      <c r="G4463" s="5" t="s">
        <v>390</v>
      </c>
      <c r="H4463" s="35">
        <v>15.281532950000001</v>
      </c>
      <c r="I4463" s="56"/>
      <c r="J4463" t="s">
        <v>3294</v>
      </c>
      <c r="K4463" s="58" t="s">
        <v>203</v>
      </c>
      <c r="L4463" s="35">
        <v>15.56622447</v>
      </c>
      <c r="M4463" s="56"/>
      <c r="N4463" t="s">
        <v>6726</v>
      </c>
      <c r="O4463" s="2">
        <v>10778</v>
      </c>
      <c r="P4463" s="2">
        <v>13865</v>
      </c>
      <c r="Q4463" s="2">
        <v>24643</v>
      </c>
      <c r="R4463" t="s">
        <v>16904</v>
      </c>
      <c r="S4463">
        <v>11</v>
      </c>
      <c r="T4463">
        <v>60</v>
      </c>
      <c r="U4463" s="2">
        <v>1274</v>
      </c>
      <c r="V4463" s="2">
        <v>0</v>
      </c>
      <c r="W4463" s="8">
        <v>5.1698251024631742E-2</v>
      </c>
      <c r="X4463" s="2">
        <v>33072</v>
      </c>
      <c r="Y4463" s="45"/>
      <c r="AC4463" s="1" t="str">
        <f>IF(Table13[[#This Row],[TCS MP]]&gt;=Table13[[#This Row],[BMP]],IF(Table13[[#This Row],[TCS MP]]&lt;=Table13[[#This Row],[EMP]],"Good","EMP"),"BMP")</f>
        <v>EMP</v>
      </c>
    </row>
    <row r="4464" spans="1:29" ht="24" customHeight="1" x14ac:dyDescent="0.25">
      <c r="A4464" t="s">
        <v>10922</v>
      </c>
      <c r="B4464" t="s">
        <v>19374</v>
      </c>
      <c r="C4464">
        <v>4494</v>
      </c>
      <c r="D4464" t="s">
        <v>17075</v>
      </c>
      <c r="E4464" t="s">
        <v>413</v>
      </c>
      <c r="F4464" s="9">
        <f>Table13[[#This Row],[ToMeasure]]-Table13[[#This Row],[FromMeasure]]</f>
        <v>0.12353533999999999</v>
      </c>
      <c r="G4464" s="5" t="s">
        <v>411</v>
      </c>
      <c r="H4464" s="35">
        <v>0</v>
      </c>
      <c r="I4464" s="56"/>
      <c r="J4464" t="s">
        <v>156</v>
      </c>
      <c r="K4464" s="58" t="s">
        <v>203</v>
      </c>
      <c r="L4464" s="35">
        <v>0.12353533999999999</v>
      </c>
      <c r="M4464" s="56"/>
      <c r="N4464" t="s">
        <v>6785</v>
      </c>
      <c r="O4464" s="2">
        <v>17</v>
      </c>
      <c r="P4464" s="2">
        <v>31</v>
      </c>
      <c r="Q4464" s="2">
        <v>48</v>
      </c>
      <c r="R4464" t="s">
        <v>10923</v>
      </c>
      <c r="S4464">
        <v>47</v>
      </c>
      <c r="T4464">
        <v>75</v>
      </c>
      <c r="U4464" s="2">
        <v>3</v>
      </c>
      <c r="V4464" s="2">
        <v>2</v>
      </c>
      <c r="W4464" s="8">
        <v>0.10416666666666667</v>
      </c>
      <c r="X4464" s="2">
        <v>68</v>
      </c>
      <c r="Y4464" s="45"/>
      <c r="AC4464" s="1" t="str">
        <f>IF(Table13[[#This Row],[TCS MP]]&gt;=Table13[[#This Row],[BMP]],IF(Table13[[#This Row],[TCS MP]]&lt;=Table13[[#This Row],[EMP]],"Good","EMP"),"BMP")</f>
        <v>EMP</v>
      </c>
    </row>
    <row r="4465" spans="1:29" ht="24" customHeight="1" x14ac:dyDescent="0.25">
      <c r="A4465" t="s">
        <v>16905</v>
      </c>
      <c r="B4465" t="s">
        <v>19320</v>
      </c>
      <c r="C4465">
        <v>4414</v>
      </c>
      <c r="D4465" t="s">
        <v>17075</v>
      </c>
      <c r="E4465" t="s">
        <v>16906</v>
      </c>
      <c r="F4465" s="9">
        <f>Table13[[#This Row],[ToMeasure]]-Table13[[#This Row],[FromMeasure]]</f>
        <v>7.7198199999999773E-2</v>
      </c>
      <c r="G4465" s="5" t="s">
        <v>394</v>
      </c>
      <c r="H4465" s="35">
        <v>2.1704158100000002</v>
      </c>
      <c r="I4465" s="56"/>
      <c r="J4465" t="s">
        <v>3294</v>
      </c>
      <c r="K4465" s="58" t="s">
        <v>203</v>
      </c>
      <c r="L4465" s="35">
        <v>2.2476140099999999</v>
      </c>
      <c r="M4465" s="56"/>
      <c r="N4465" t="s">
        <v>1114</v>
      </c>
      <c r="O4465" s="2">
        <v>3801</v>
      </c>
      <c r="P4465" s="2">
        <v>5222</v>
      </c>
      <c r="Q4465" s="2">
        <v>9023</v>
      </c>
      <c r="R4465" t="s">
        <v>16907</v>
      </c>
      <c r="S4465">
        <v>9</v>
      </c>
      <c r="T4465">
        <v>62</v>
      </c>
      <c r="U4465" s="2">
        <v>358</v>
      </c>
      <c r="V4465" s="2">
        <v>1390</v>
      </c>
      <c r="W4465" s="8">
        <v>0.19372714174886402</v>
      </c>
      <c r="X4465" s="2">
        <v>13754</v>
      </c>
      <c r="Y4465" s="45"/>
      <c r="AC4465" s="1" t="str">
        <f>IF(Table13[[#This Row],[TCS MP]]&gt;=Table13[[#This Row],[BMP]],IF(Table13[[#This Row],[TCS MP]]&lt;=Table13[[#This Row],[EMP]],"Good","EMP"),"BMP")</f>
        <v>EMP</v>
      </c>
    </row>
    <row r="4466" spans="1:29" ht="24" customHeight="1" x14ac:dyDescent="0.25">
      <c r="A4466" t="s">
        <v>10924</v>
      </c>
      <c r="B4466" t="s">
        <v>19374</v>
      </c>
      <c r="C4466">
        <v>4494</v>
      </c>
      <c r="D4466" t="s">
        <v>17075</v>
      </c>
      <c r="E4466" t="s">
        <v>10925</v>
      </c>
      <c r="F4466" s="9">
        <f>Table13[[#This Row],[ToMeasure]]-Table13[[#This Row],[FromMeasure]]</f>
        <v>0.13413339000000013</v>
      </c>
      <c r="G4466" s="5" t="s">
        <v>6789</v>
      </c>
      <c r="H4466" s="35">
        <v>2.5032346699999999</v>
      </c>
      <c r="I4466" s="56"/>
      <c r="J4466" t="s">
        <v>3779</v>
      </c>
      <c r="K4466" s="58" t="s">
        <v>203</v>
      </c>
      <c r="L4466" s="35">
        <v>2.63736806</v>
      </c>
      <c r="M4466" s="56"/>
      <c r="N4466" t="s">
        <v>156</v>
      </c>
      <c r="O4466" s="2">
        <v>17</v>
      </c>
      <c r="P4466" s="2">
        <v>31</v>
      </c>
      <c r="Q4466" s="2">
        <v>48</v>
      </c>
      <c r="R4466" t="s">
        <v>10923</v>
      </c>
      <c r="S4466">
        <v>47</v>
      </c>
      <c r="T4466">
        <v>75</v>
      </c>
      <c r="U4466" s="2">
        <v>3</v>
      </c>
      <c r="V4466" s="2">
        <v>2</v>
      </c>
      <c r="W4466" s="8">
        <v>0.10416666666666667</v>
      </c>
      <c r="X4466" s="2">
        <v>68</v>
      </c>
      <c r="Y4466" s="45"/>
      <c r="AC4466" s="1" t="str">
        <f>IF(Table13[[#This Row],[TCS MP]]&gt;=Table13[[#This Row],[BMP]],IF(Table13[[#This Row],[TCS MP]]&lt;=Table13[[#This Row],[EMP]],"Good","EMP"),"BMP")</f>
        <v>EMP</v>
      </c>
    </row>
    <row r="4467" spans="1:29" ht="24" customHeight="1" x14ac:dyDescent="0.25">
      <c r="A4467" t="s">
        <v>16910</v>
      </c>
      <c r="B4467" t="s">
        <v>19350</v>
      </c>
      <c r="C4467">
        <v>4454</v>
      </c>
      <c r="D4467" t="s">
        <v>17075</v>
      </c>
      <c r="E4467" t="s">
        <v>16911</v>
      </c>
      <c r="F4467" s="9">
        <f>Table13[[#This Row],[ToMeasure]]-Table13[[#This Row],[FromMeasure]]</f>
        <v>0.13619190000000003</v>
      </c>
      <c r="G4467" s="5" t="s">
        <v>402</v>
      </c>
      <c r="H4467" s="35">
        <v>10.239122099999999</v>
      </c>
      <c r="I4467" s="56"/>
      <c r="J4467" t="s">
        <v>6756</v>
      </c>
      <c r="K4467" s="58" t="s">
        <v>203</v>
      </c>
      <c r="L4467" s="35">
        <v>10.375313999999999</v>
      </c>
      <c r="M4467" s="56"/>
      <c r="N4467" t="s">
        <v>16912</v>
      </c>
      <c r="O4467" s="2">
        <v>4520</v>
      </c>
      <c r="P4467" s="2">
        <v>7387</v>
      </c>
      <c r="Q4467" s="2">
        <v>11907</v>
      </c>
      <c r="R4467" t="s">
        <v>16913</v>
      </c>
      <c r="S4467">
        <v>11</v>
      </c>
      <c r="T4467">
        <v>57</v>
      </c>
      <c r="U4467" s="2" t="s">
        <v>203</v>
      </c>
      <c r="V4467" s="2" t="s">
        <v>203</v>
      </c>
      <c r="W4467" s="8" t="s">
        <v>203</v>
      </c>
      <c r="X4467" s="2">
        <v>18150</v>
      </c>
      <c r="Y4467" s="45"/>
      <c r="AC4467" s="1" t="str">
        <f>IF(Table13[[#This Row],[TCS MP]]&gt;=Table13[[#This Row],[BMP]],IF(Table13[[#This Row],[TCS MP]]&lt;=Table13[[#This Row],[EMP]],"Good","EMP"),"BMP")</f>
        <v>EMP</v>
      </c>
    </row>
    <row r="4468" spans="1:29" ht="24" customHeight="1" x14ac:dyDescent="0.25">
      <c r="A4468" t="s">
        <v>10945</v>
      </c>
      <c r="B4468" t="s">
        <v>19291</v>
      </c>
      <c r="C4468">
        <v>4374</v>
      </c>
      <c r="D4468" t="s">
        <v>17075</v>
      </c>
      <c r="E4468" t="s">
        <v>10946</v>
      </c>
      <c r="F4468" s="9">
        <f>Table13[[#This Row],[ToMeasure]]-Table13[[#This Row],[FromMeasure]]</f>
        <v>0.46309696</v>
      </c>
      <c r="G4468" s="5" t="s">
        <v>1996</v>
      </c>
      <c r="H4468" s="35">
        <v>0.23318966999999999</v>
      </c>
      <c r="I4468" s="56"/>
      <c r="J4468" t="s">
        <v>3740</v>
      </c>
      <c r="K4468" s="58" t="s">
        <v>203</v>
      </c>
      <c r="L4468" s="35">
        <v>0.69628663000000002</v>
      </c>
      <c r="M4468" s="56"/>
      <c r="N4468" t="s">
        <v>10947</v>
      </c>
      <c r="O4468" s="2">
        <v>15137</v>
      </c>
      <c r="P4468" s="2">
        <v>18638</v>
      </c>
      <c r="Q4468" s="2">
        <v>33775</v>
      </c>
      <c r="R4468" t="s">
        <v>10948</v>
      </c>
      <c r="S4468">
        <v>9</v>
      </c>
      <c r="T4468">
        <v>54</v>
      </c>
      <c r="U4468" s="2">
        <v>1118</v>
      </c>
      <c r="V4468" s="2">
        <v>4329</v>
      </c>
      <c r="W4468" s="8">
        <v>0.16127313101406365</v>
      </c>
      <c r="X4468" s="2">
        <v>45328</v>
      </c>
      <c r="Y4468" s="45"/>
      <c r="AC4468" s="1" t="str">
        <f>IF(Table13[[#This Row],[TCS MP]]&gt;=Table13[[#This Row],[BMP]],IF(Table13[[#This Row],[TCS MP]]&lt;=Table13[[#This Row],[EMP]],"Good","EMP"),"BMP")</f>
        <v>EMP</v>
      </c>
    </row>
    <row r="4469" spans="1:29" ht="24" customHeight="1" x14ac:dyDescent="0.25">
      <c r="A4469" t="s">
        <v>10949</v>
      </c>
      <c r="B4469" t="s">
        <v>19337</v>
      </c>
      <c r="C4469">
        <v>4434</v>
      </c>
      <c r="D4469" t="s">
        <v>17075</v>
      </c>
      <c r="E4469" t="s">
        <v>10950</v>
      </c>
      <c r="F4469" s="9">
        <f>Table13[[#This Row],[ToMeasure]]-Table13[[#This Row],[FromMeasure]]</f>
        <v>0.2737466700000013</v>
      </c>
      <c r="G4469" s="5" t="s">
        <v>398</v>
      </c>
      <c r="H4469" s="35">
        <v>12.522670379999999</v>
      </c>
      <c r="I4469" s="56"/>
      <c r="J4469" t="s">
        <v>3294</v>
      </c>
      <c r="K4469" s="58" t="s">
        <v>203</v>
      </c>
      <c r="L4469" s="35">
        <v>12.796417050000001</v>
      </c>
      <c r="M4469" s="56"/>
      <c r="N4469" t="s">
        <v>10951</v>
      </c>
      <c r="O4469" s="2">
        <v>4974</v>
      </c>
      <c r="P4469" s="2">
        <v>4841</v>
      </c>
      <c r="Q4469" s="2">
        <v>9815</v>
      </c>
      <c r="R4469" t="s">
        <v>10952</v>
      </c>
      <c r="S4469">
        <v>9</v>
      </c>
      <c r="T4469">
        <v>68</v>
      </c>
      <c r="U4469" s="2">
        <v>303</v>
      </c>
      <c r="V4469" s="2">
        <v>1177</v>
      </c>
      <c r="W4469" s="8">
        <v>0.15078960774325012</v>
      </c>
      <c r="X4469" s="2">
        <v>13909</v>
      </c>
      <c r="Y4469" s="45"/>
      <c r="AC4469" s="1" t="str">
        <f>IF(Table13[[#This Row],[TCS MP]]&gt;=Table13[[#This Row],[BMP]],IF(Table13[[#This Row],[TCS MP]]&lt;=Table13[[#This Row],[EMP]],"Good","EMP"),"BMP")</f>
        <v>EMP</v>
      </c>
    </row>
    <row r="4470" spans="1:29" ht="24" customHeight="1" x14ac:dyDescent="0.25">
      <c r="A4470" t="s">
        <v>16918</v>
      </c>
      <c r="B4470" t="s">
        <v>19300</v>
      </c>
      <c r="C4470">
        <v>4384</v>
      </c>
      <c r="D4470" t="s">
        <v>17075</v>
      </c>
      <c r="E4470" t="s">
        <v>16919</v>
      </c>
      <c r="F4470" s="9">
        <f>Table13[[#This Row],[ToMeasure]]-Table13[[#This Row],[FromMeasure]]</f>
        <v>0.11345737000000078</v>
      </c>
      <c r="G4470" s="5" t="s">
        <v>6712</v>
      </c>
      <c r="H4470" s="35">
        <v>15.558331389999999</v>
      </c>
      <c r="I4470" s="56"/>
      <c r="J4470" t="s">
        <v>6718</v>
      </c>
      <c r="K4470" s="58" t="s">
        <v>203</v>
      </c>
      <c r="L4470" s="35">
        <v>15.67178876</v>
      </c>
      <c r="M4470" s="56"/>
      <c r="N4470" t="s">
        <v>385</v>
      </c>
      <c r="O4470" s="2">
        <v>9964</v>
      </c>
      <c r="P4470" s="2">
        <v>12805</v>
      </c>
      <c r="Q4470" s="2">
        <v>22769</v>
      </c>
      <c r="R4470" t="s">
        <v>16920</v>
      </c>
      <c r="S4470">
        <v>11</v>
      </c>
      <c r="T4470">
        <v>53</v>
      </c>
      <c r="U4470" s="2">
        <v>706</v>
      </c>
      <c r="V4470" s="2">
        <v>2730</v>
      </c>
      <c r="W4470" s="8">
        <v>0.15090693486758311</v>
      </c>
      <c r="X4470" s="2">
        <v>32265</v>
      </c>
      <c r="Y4470" s="45"/>
      <c r="AC4470" s="1" t="str">
        <f>IF(Table13[[#This Row],[TCS MP]]&gt;=Table13[[#This Row],[BMP]],IF(Table13[[#This Row],[TCS MP]]&lt;=Table13[[#This Row],[EMP]],"Good","EMP"),"BMP")</f>
        <v>EMP</v>
      </c>
    </row>
    <row r="4471" spans="1:29" ht="24" customHeight="1" x14ac:dyDescent="0.25">
      <c r="A4471" t="s">
        <v>14458</v>
      </c>
      <c r="B4471" t="s">
        <v>19286</v>
      </c>
      <c r="C4471">
        <v>4364</v>
      </c>
      <c r="D4471" t="s">
        <v>17075</v>
      </c>
      <c r="E4471" t="s">
        <v>14459</v>
      </c>
      <c r="F4471" s="9">
        <f>Table13[[#This Row],[ToMeasure]]-Table13[[#This Row],[FromMeasure]]</f>
        <v>0.12855309999999953</v>
      </c>
      <c r="G4471" s="5" t="s">
        <v>3733</v>
      </c>
      <c r="H4471" s="35">
        <v>4.0990764000000004</v>
      </c>
      <c r="I4471" s="56"/>
      <c r="J4471" t="s">
        <v>376</v>
      </c>
      <c r="K4471" s="58" t="s">
        <v>203</v>
      </c>
      <c r="L4471" s="35">
        <v>4.2276294999999999</v>
      </c>
      <c r="M4471" s="56"/>
      <c r="N4471" t="s">
        <v>1114</v>
      </c>
      <c r="O4471" s="2">
        <v>20228</v>
      </c>
      <c r="P4471" s="2">
        <v>13586</v>
      </c>
      <c r="Q4471" s="2">
        <v>33814</v>
      </c>
      <c r="R4471" t="s">
        <v>14460</v>
      </c>
      <c r="S4471">
        <v>9</v>
      </c>
      <c r="T4471">
        <v>53</v>
      </c>
      <c r="U4471" s="2">
        <v>1048</v>
      </c>
      <c r="V4471" s="2">
        <v>4061</v>
      </c>
      <c r="W4471" s="8">
        <v>0.15109126397350209</v>
      </c>
      <c r="X4471" s="2">
        <v>51544</v>
      </c>
      <c r="Y4471" s="45"/>
      <c r="AC4471" s="1" t="str">
        <f>IF(Table13[[#This Row],[TCS MP]]&gt;=Table13[[#This Row],[BMP]],IF(Table13[[#This Row],[TCS MP]]&lt;=Table13[[#This Row],[EMP]],"Good","EMP"),"BMP")</f>
        <v>EMP</v>
      </c>
    </row>
    <row r="4472" spans="1:29" ht="24" customHeight="1" x14ac:dyDescent="0.25">
      <c r="A4472" t="s">
        <v>16921</v>
      </c>
      <c r="B4472" t="s">
        <v>19345</v>
      </c>
      <c r="C4472">
        <v>4444</v>
      </c>
      <c r="D4472" t="s">
        <v>17075</v>
      </c>
      <c r="E4472" t="s">
        <v>16922</v>
      </c>
      <c r="F4472" s="9">
        <f>Table13[[#This Row],[ToMeasure]]-Table13[[#This Row],[FromMeasure]]</f>
        <v>0.20248290999999996</v>
      </c>
      <c r="G4472" s="5" t="s">
        <v>400</v>
      </c>
      <c r="H4472" s="35">
        <v>0.88653773999999996</v>
      </c>
      <c r="I4472" s="56"/>
      <c r="J4472" t="s">
        <v>11677</v>
      </c>
      <c r="K4472" s="58" t="s">
        <v>203</v>
      </c>
      <c r="L4472" s="35">
        <v>1.0890206499999999</v>
      </c>
      <c r="M4472" s="56"/>
      <c r="N4472" t="s">
        <v>6750</v>
      </c>
      <c r="O4472" s="2">
        <v>5540</v>
      </c>
      <c r="P4472" s="2">
        <v>2033</v>
      </c>
      <c r="Q4472" s="2">
        <v>7573</v>
      </c>
      <c r="R4472" t="s">
        <v>16923</v>
      </c>
      <c r="S4472">
        <v>12</v>
      </c>
      <c r="T4472">
        <v>95</v>
      </c>
      <c r="U4472" s="2">
        <v>233</v>
      </c>
      <c r="V4472" s="2">
        <v>905</v>
      </c>
      <c r="W4472" s="8">
        <v>0.15027069853426647</v>
      </c>
      <c r="X4472" s="2">
        <v>11544</v>
      </c>
      <c r="Y4472" s="45"/>
      <c r="AC4472" s="1" t="str">
        <f>IF(Table13[[#This Row],[TCS MP]]&gt;=Table13[[#This Row],[BMP]],IF(Table13[[#This Row],[TCS MP]]&lt;=Table13[[#This Row],[EMP]],"Good","EMP"),"BMP")</f>
        <v>EMP</v>
      </c>
    </row>
    <row r="4473" spans="1:29" ht="24" customHeight="1" x14ac:dyDescent="0.25">
      <c r="A4473" t="s">
        <v>10961</v>
      </c>
      <c r="B4473" t="s">
        <v>19355</v>
      </c>
      <c r="C4473">
        <v>4464</v>
      </c>
      <c r="D4473" t="s">
        <v>17075</v>
      </c>
      <c r="E4473" t="s">
        <v>10962</v>
      </c>
      <c r="F4473" s="9">
        <f>Table13[[#This Row],[ToMeasure]]-Table13[[#This Row],[FromMeasure]]</f>
        <v>0.17051622000000055</v>
      </c>
      <c r="G4473" s="5" t="s">
        <v>404</v>
      </c>
      <c r="H4473" s="35">
        <v>5.4218997299999998</v>
      </c>
      <c r="I4473" s="56"/>
      <c r="J4473" t="s">
        <v>6767</v>
      </c>
      <c r="K4473" s="58" t="s">
        <v>203</v>
      </c>
      <c r="L4473" s="35">
        <v>5.5924159500000004</v>
      </c>
      <c r="M4473" s="56"/>
      <c r="N4473" t="s">
        <v>647</v>
      </c>
      <c r="O4473" s="2">
        <v>5466</v>
      </c>
      <c r="P4473" s="2">
        <v>1834</v>
      </c>
      <c r="Q4473" s="2">
        <v>7300</v>
      </c>
      <c r="R4473" t="s">
        <v>10963</v>
      </c>
      <c r="S4473">
        <v>10</v>
      </c>
      <c r="T4473">
        <v>79</v>
      </c>
      <c r="U4473" s="2">
        <v>230</v>
      </c>
      <c r="V4473" s="2">
        <v>892</v>
      </c>
      <c r="W4473" s="8">
        <v>0.15369863013698631</v>
      </c>
      <c r="X4473" s="2">
        <v>13357</v>
      </c>
      <c r="Y4473" s="45"/>
      <c r="AC4473" s="1" t="str">
        <f>IF(Table13[[#This Row],[TCS MP]]&gt;=Table13[[#This Row],[BMP]],IF(Table13[[#This Row],[TCS MP]]&lt;=Table13[[#This Row],[EMP]],"Good","EMP"),"BMP")</f>
        <v>EMP</v>
      </c>
    </row>
    <row r="4474" spans="1:29" ht="24" customHeight="1" x14ac:dyDescent="0.25">
      <c r="A4474" t="s">
        <v>14461</v>
      </c>
      <c r="B4474" t="s">
        <v>19328</v>
      </c>
      <c r="C4474">
        <v>4424</v>
      </c>
      <c r="D4474" t="s">
        <v>17075</v>
      </c>
      <c r="E4474" t="s">
        <v>14462</v>
      </c>
      <c r="F4474" s="9">
        <f>Table13[[#This Row],[ToMeasure]]-Table13[[#This Row],[FromMeasure]]</f>
        <v>8.0879010000000306E-2</v>
      </c>
      <c r="G4474" s="5" t="s">
        <v>396</v>
      </c>
      <c r="H4474" s="35">
        <v>13.39207742</v>
      </c>
      <c r="I4474" s="56"/>
      <c r="J4474" t="s">
        <v>3294</v>
      </c>
      <c r="K4474" s="58" t="s">
        <v>203</v>
      </c>
      <c r="L4474" s="35">
        <v>13.47295643</v>
      </c>
      <c r="M4474" s="56"/>
      <c r="N4474" t="s">
        <v>1114</v>
      </c>
      <c r="O4474" s="2">
        <v>6678</v>
      </c>
      <c r="P4474" s="2">
        <v>3595</v>
      </c>
      <c r="Q4474" s="2">
        <v>10273</v>
      </c>
      <c r="R4474" t="s">
        <v>14463</v>
      </c>
      <c r="S4474">
        <v>10</v>
      </c>
      <c r="T4474">
        <v>73</v>
      </c>
      <c r="U4474" s="2">
        <v>317</v>
      </c>
      <c r="V4474" s="2">
        <v>1232</v>
      </c>
      <c r="W4474" s="8">
        <v>0.15078360751484474</v>
      </c>
      <c r="X4474" s="2">
        <v>15660</v>
      </c>
      <c r="Y4474" s="45"/>
      <c r="AC4474" s="1" t="str">
        <f>IF(Table13[[#This Row],[TCS MP]]&gt;=Table13[[#This Row],[BMP]],IF(Table13[[#This Row],[TCS MP]]&lt;=Table13[[#This Row],[EMP]],"Good","EMP"),"BMP")</f>
        <v>EMP</v>
      </c>
    </row>
    <row r="4475" spans="1:29" ht="24" customHeight="1" x14ac:dyDescent="0.25">
      <c r="A4475" t="s">
        <v>16924</v>
      </c>
      <c r="B4475" t="s">
        <v>19253</v>
      </c>
      <c r="C4475">
        <v>4334</v>
      </c>
      <c r="D4475" t="s">
        <v>17075</v>
      </c>
      <c r="E4475" t="s">
        <v>363</v>
      </c>
      <c r="F4475" s="9">
        <f>Table13[[#This Row],[ToMeasure]]-Table13[[#This Row],[FromMeasure]]</f>
        <v>3.9520840000000002E-2</v>
      </c>
      <c r="G4475" s="5" t="s">
        <v>361</v>
      </c>
      <c r="H4475" s="35">
        <v>0</v>
      </c>
      <c r="I4475" s="56"/>
      <c r="J4475" t="s">
        <v>156</v>
      </c>
      <c r="K4475" s="58" t="s">
        <v>203</v>
      </c>
      <c r="L4475" s="35">
        <v>3.9520840000000002E-2</v>
      </c>
      <c r="M4475" s="56"/>
      <c r="N4475" t="s">
        <v>1114</v>
      </c>
      <c r="O4475" s="2">
        <v>14978</v>
      </c>
      <c r="P4475" s="2">
        <v>14936</v>
      </c>
      <c r="Q4475" s="2">
        <v>29914</v>
      </c>
      <c r="R4475" t="s">
        <v>14648</v>
      </c>
      <c r="S4475">
        <v>10</v>
      </c>
      <c r="T4475">
        <v>55</v>
      </c>
      <c r="U4475" s="2">
        <v>920</v>
      </c>
      <c r="V4475" s="2">
        <v>3563</v>
      </c>
      <c r="W4475" s="8">
        <v>0.14986294042923046</v>
      </c>
      <c r="X4475" s="2">
        <v>45599</v>
      </c>
      <c r="Y4475" s="45"/>
      <c r="AC4475" s="1" t="str">
        <f>IF(Table13[[#This Row],[TCS MP]]&gt;=Table13[[#This Row],[BMP]],IF(Table13[[#This Row],[TCS MP]]&lt;=Table13[[#This Row],[EMP]],"Good","EMP"),"BMP")</f>
        <v>EMP</v>
      </c>
    </row>
    <row r="4476" spans="1:29" ht="24" customHeight="1" x14ac:dyDescent="0.25">
      <c r="A4476" t="s">
        <v>14464</v>
      </c>
      <c r="B4476" t="s">
        <v>19984</v>
      </c>
      <c r="C4476">
        <v>5524</v>
      </c>
      <c r="D4476" t="s">
        <v>17075</v>
      </c>
      <c r="E4476" t="s">
        <v>14465</v>
      </c>
      <c r="F4476" s="9">
        <f>Table13[[#This Row],[ToMeasure]]-Table13[[#This Row],[FromMeasure]]</f>
        <v>0.28607344000000268</v>
      </c>
      <c r="G4476" s="5" t="s">
        <v>10955</v>
      </c>
      <c r="H4476" s="35">
        <v>23.018652419999999</v>
      </c>
      <c r="I4476" s="56"/>
      <c r="J4476" t="s">
        <v>2172</v>
      </c>
      <c r="K4476" s="58" t="s">
        <v>203</v>
      </c>
      <c r="L4476" s="35">
        <v>23.304725860000001</v>
      </c>
      <c r="M4476" s="56"/>
      <c r="N4476" t="s">
        <v>2414</v>
      </c>
      <c r="O4476" s="2">
        <v>2478</v>
      </c>
      <c r="P4476" s="2">
        <v>0</v>
      </c>
      <c r="Q4476" s="2">
        <v>2478</v>
      </c>
      <c r="R4476" t="s">
        <v>14466</v>
      </c>
      <c r="S4476">
        <v>10</v>
      </c>
      <c r="T4476" t="s">
        <v>203</v>
      </c>
      <c r="U4476" s="2">
        <v>240</v>
      </c>
      <c r="V4476" s="2">
        <v>110</v>
      </c>
      <c r="W4476" s="8">
        <v>0.14124293785310735</v>
      </c>
      <c r="X4476" s="2">
        <v>3491</v>
      </c>
      <c r="Y4476" s="45"/>
      <c r="AC4476" s="1" t="str">
        <f>IF(Table13[[#This Row],[TCS MP]]&gt;=Table13[[#This Row],[BMP]],IF(Table13[[#This Row],[TCS MP]]&lt;=Table13[[#This Row],[EMP]],"Good","EMP"),"BMP")</f>
        <v>EMP</v>
      </c>
    </row>
    <row r="4477" spans="1:29" ht="24" customHeight="1" x14ac:dyDescent="0.25">
      <c r="A4477" t="s">
        <v>14467</v>
      </c>
      <c r="B4477" t="s">
        <v>19143</v>
      </c>
      <c r="C4477">
        <v>4214</v>
      </c>
      <c r="D4477" t="s">
        <v>17075</v>
      </c>
      <c r="E4477" t="s">
        <v>14468</v>
      </c>
      <c r="F4477" s="9">
        <f>Table13[[#This Row],[ToMeasure]]-Table13[[#This Row],[FromMeasure]]</f>
        <v>1.3032925900000016</v>
      </c>
      <c r="G4477" s="5" t="s">
        <v>332</v>
      </c>
      <c r="H4477" s="35">
        <v>21.430997829999999</v>
      </c>
      <c r="I4477" s="56"/>
      <c r="J4477" t="s">
        <v>10892</v>
      </c>
      <c r="K4477" s="58" t="s">
        <v>203</v>
      </c>
      <c r="L4477" s="35">
        <v>22.734290420000001</v>
      </c>
      <c r="M4477" s="56"/>
      <c r="N4477" t="s">
        <v>1114</v>
      </c>
      <c r="O4477" s="2">
        <v>4807</v>
      </c>
      <c r="P4477" s="2">
        <v>0</v>
      </c>
      <c r="Q4477" s="2">
        <v>4807</v>
      </c>
      <c r="R4477" t="s">
        <v>14469</v>
      </c>
      <c r="S4477">
        <v>10</v>
      </c>
      <c r="T4477">
        <v>59</v>
      </c>
      <c r="U4477" s="2">
        <v>403</v>
      </c>
      <c r="V4477" s="2">
        <v>65</v>
      </c>
      <c r="W4477" s="8">
        <v>9.7358019554815892E-2</v>
      </c>
      <c r="X4477" s="2">
        <v>6812</v>
      </c>
      <c r="Y4477" s="45"/>
      <c r="AC4477" s="1" t="str">
        <f>IF(Table13[[#This Row],[TCS MP]]&gt;=Table13[[#This Row],[BMP]],IF(Table13[[#This Row],[TCS MP]]&lt;=Table13[[#This Row],[EMP]],"Good","EMP"),"BMP")</f>
        <v>EMP</v>
      </c>
    </row>
    <row r="4478" spans="1:29" ht="24" customHeight="1" x14ac:dyDescent="0.25">
      <c r="A4478" t="s">
        <v>10964</v>
      </c>
      <c r="B4478" t="s">
        <v>19995</v>
      </c>
      <c r="C4478">
        <v>5544</v>
      </c>
      <c r="D4478" t="s">
        <v>17075</v>
      </c>
      <c r="E4478" t="s">
        <v>10965</v>
      </c>
      <c r="F4478" s="9">
        <f>Table13[[#This Row],[ToMeasure]]-Table13[[#This Row],[FromMeasure]]</f>
        <v>0.10138509000000007</v>
      </c>
      <c r="G4478" s="5" t="s">
        <v>724</v>
      </c>
      <c r="H4478" s="35">
        <v>0.59198768999999996</v>
      </c>
      <c r="I4478" s="56"/>
      <c r="J4478" t="s">
        <v>2172</v>
      </c>
      <c r="K4478" s="58" t="s">
        <v>203</v>
      </c>
      <c r="L4478" s="35">
        <v>0.69337278000000002</v>
      </c>
      <c r="M4478" s="56"/>
      <c r="N4478" t="s">
        <v>2414</v>
      </c>
      <c r="O4478" s="2">
        <v>1700</v>
      </c>
      <c r="P4478" s="2">
        <v>730</v>
      </c>
      <c r="Q4478" s="2">
        <v>2430</v>
      </c>
      <c r="R4478" t="s">
        <v>10939</v>
      </c>
      <c r="S4478">
        <v>11</v>
      </c>
      <c r="T4478">
        <v>78</v>
      </c>
      <c r="U4478" s="2">
        <v>74</v>
      </c>
      <c r="V4478" s="2">
        <v>291</v>
      </c>
      <c r="W4478" s="8">
        <v>0.15020576131687244</v>
      </c>
      <c r="X4478" s="2">
        <v>4446</v>
      </c>
      <c r="Y4478" s="45"/>
      <c r="AC4478" s="1" t="str">
        <f>IF(Table13[[#This Row],[TCS MP]]&gt;=Table13[[#This Row],[BMP]],IF(Table13[[#This Row],[TCS MP]]&lt;=Table13[[#This Row],[EMP]],"Good","EMP"),"BMP")</f>
        <v>EMP</v>
      </c>
    </row>
    <row r="4479" spans="1:29" ht="24" customHeight="1" x14ac:dyDescent="0.25">
      <c r="A4479" t="s">
        <v>14470</v>
      </c>
      <c r="B4479" t="s">
        <v>19244</v>
      </c>
      <c r="C4479">
        <v>4324</v>
      </c>
      <c r="D4479" t="s">
        <v>17075</v>
      </c>
      <c r="E4479" t="s">
        <v>360</v>
      </c>
      <c r="F4479" s="9">
        <f>Table13[[#This Row],[ToMeasure]]-Table13[[#This Row],[FromMeasure]]</f>
        <v>6.1952000000000007E-2</v>
      </c>
      <c r="G4479" s="5" t="s">
        <v>358</v>
      </c>
      <c r="H4479" s="35">
        <v>0.75737109999999996</v>
      </c>
      <c r="I4479" s="56"/>
      <c r="J4479" t="s">
        <v>3294</v>
      </c>
      <c r="K4479" s="58" t="s">
        <v>203</v>
      </c>
      <c r="L4479" s="35">
        <v>0.81932309999999997</v>
      </c>
      <c r="M4479" s="56"/>
      <c r="N4479" t="s">
        <v>1114</v>
      </c>
      <c r="O4479" s="2">
        <v>8025</v>
      </c>
      <c r="P4479" s="2">
        <v>17284</v>
      </c>
      <c r="Q4479" s="2">
        <v>25309</v>
      </c>
      <c r="R4479" t="s">
        <v>14471</v>
      </c>
      <c r="S4479">
        <v>12</v>
      </c>
      <c r="T4479">
        <v>63</v>
      </c>
      <c r="U4479" s="2">
        <v>1319</v>
      </c>
      <c r="V4479" s="2">
        <v>1248</v>
      </c>
      <c r="W4479" s="8">
        <v>0.10142637006598443</v>
      </c>
      <c r="X4479" s="2">
        <v>38579</v>
      </c>
      <c r="Y4479" s="45"/>
      <c r="AC4479" s="1" t="str">
        <f>IF(Table13[[#This Row],[TCS MP]]&gt;=Table13[[#This Row],[BMP]],IF(Table13[[#This Row],[TCS MP]]&lt;=Table13[[#This Row],[EMP]],"Good","EMP"),"BMP")</f>
        <v>EMP</v>
      </c>
    </row>
    <row r="4480" spans="1:29" ht="24" customHeight="1" x14ac:dyDescent="0.25">
      <c r="A4480" t="s">
        <v>16925</v>
      </c>
      <c r="C4480">
        <v>4264</v>
      </c>
      <c r="D4480" t="s">
        <v>17075</v>
      </c>
      <c r="E4480" t="s">
        <v>346</v>
      </c>
      <c r="F4480" s="9">
        <f>Table13[[#This Row],[ToMeasure]]-Table13[[#This Row],[FromMeasure]]</f>
        <v>0.34985290000000013</v>
      </c>
      <c r="G4480" s="5" t="s">
        <v>344</v>
      </c>
      <c r="H4480" s="35">
        <v>5.3427050999999999</v>
      </c>
      <c r="I4480" s="56"/>
      <c r="J4480" t="s">
        <v>203</v>
      </c>
      <c r="K4480" s="58" t="s">
        <v>203</v>
      </c>
      <c r="L4480" s="35">
        <v>5.692558</v>
      </c>
      <c r="M4480" s="56"/>
      <c r="N4480" t="s">
        <v>15149</v>
      </c>
      <c r="O4480" s="2">
        <v>11270</v>
      </c>
      <c r="P4480" s="2">
        <v>0</v>
      </c>
      <c r="Q4480" s="2">
        <v>11270</v>
      </c>
      <c r="R4480" t="s">
        <v>16926</v>
      </c>
      <c r="S4480">
        <v>11</v>
      </c>
      <c r="T4480">
        <v>52</v>
      </c>
      <c r="U4480" s="2">
        <v>130</v>
      </c>
      <c r="V4480" s="2">
        <v>0</v>
      </c>
      <c r="W4480" s="8">
        <v>1.1535048802129548E-2</v>
      </c>
      <c r="X4480" s="2">
        <v>17179</v>
      </c>
      <c r="Y4480" s="45"/>
      <c r="AC4480" s="1" t="str">
        <f>IF(Table13[[#This Row],[TCS MP]]&gt;=Table13[[#This Row],[BMP]],IF(Table13[[#This Row],[TCS MP]]&lt;=Table13[[#This Row],[EMP]],"Good","EMP"),"BMP")</f>
        <v>EMP</v>
      </c>
    </row>
    <row r="4481" spans="1:29" ht="24" customHeight="1" x14ac:dyDescent="0.25">
      <c r="A4481" t="s">
        <v>16927</v>
      </c>
      <c r="B4481" t="s">
        <v>19193</v>
      </c>
      <c r="C4481">
        <v>4264</v>
      </c>
      <c r="D4481" t="s">
        <v>17075</v>
      </c>
      <c r="E4481" t="s">
        <v>346</v>
      </c>
      <c r="F4481" s="9">
        <f>Table13[[#This Row],[ToMeasure]]-Table13[[#This Row],[FromMeasure]]</f>
        <v>4.2233999999999661E-2</v>
      </c>
      <c r="G4481" s="5" t="s">
        <v>344</v>
      </c>
      <c r="H4481" s="35">
        <v>5.692558</v>
      </c>
      <c r="I4481" s="56"/>
      <c r="J4481" t="s">
        <v>15149</v>
      </c>
      <c r="K4481" s="58" t="s">
        <v>203</v>
      </c>
      <c r="L4481" s="35">
        <v>5.7347919999999997</v>
      </c>
      <c r="M4481" s="56"/>
      <c r="N4481" t="s">
        <v>15147</v>
      </c>
      <c r="O4481" s="2">
        <v>24687</v>
      </c>
      <c r="P4481" s="2">
        <v>0</v>
      </c>
      <c r="Q4481" s="2">
        <v>24687</v>
      </c>
      <c r="R4481" t="s">
        <v>16928</v>
      </c>
      <c r="S4481">
        <v>11</v>
      </c>
      <c r="T4481">
        <v>52</v>
      </c>
      <c r="U4481" s="2">
        <v>640</v>
      </c>
      <c r="V4481" s="2">
        <v>2475</v>
      </c>
      <c r="W4481" s="8">
        <v>0.12617977072953376</v>
      </c>
      <c r="X4481" s="2">
        <v>18466</v>
      </c>
      <c r="Y4481" s="45"/>
      <c r="AC4481" s="1" t="str">
        <f>IF(Table13[[#This Row],[TCS MP]]&gt;=Table13[[#This Row],[BMP]],IF(Table13[[#This Row],[TCS MP]]&lt;=Table13[[#This Row],[EMP]],"Good","EMP"),"BMP")</f>
        <v>EMP</v>
      </c>
    </row>
    <row r="4482" spans="1:29" ht="24" customHeight="1" x14ac:dyDescent="0.25">
      <c r="A4482" t="s">
        <v>15125</v>
      </c>
      <c r="B4482" t="s">
        <v>20012</v>
      </c>
      <c r="C4482">
        <v>5564</v>
      </c>
      <c r="D4482" t="s">
        <v>17075</v>
      </c>
      <c r="E4482" t="s">
        <v>15126</v>
      </c>
      <c r="F4482" s="9">
        <f>Table13[[#This Row],[ToMeasure]]-Table13[[#This Row],[FromMeasure]]</f>
        <v>9.1229800000000028E-2</v>
      </c>
      <c r="G4482" s="5" t="s">
        <v>728</v>
      </c>
      <c r="H4482" s="35">
        <v>1.2483253999999999</v>
      </c>
      <c r="I4482" s="56"/>
      <c r="J4482" t="s">
        <v>8002</v>
      </c>
      <c r="K4482" s="58" t="s">
        <v>203</v>
      </c>
      <c r="L4482" s="35">
        <v>1.3395551999999999</v>
      </c>
      <c r="M4482" s="56"/>
      <c r="N4482" t="s">
        <v>4425</v>
      </c>
      <c r="O4482" s="2">
        <v>3495</v>
      </c>
      <c r="P4482" s="2">
        <v>2995</v>
      </c>
      <c r="Q4482" s="2">
        <v>6490</v>
      </c>
      <c r="R4482" t="s">
        <v>15127</v>
      </c>
      <c r="S4482">
        <v>14</v>
      </c>
      <c r="T4482">
        <v>51</v>
      </c>
      <c r="U4482" s="2">
        <v>234</v>
      </c>
      <c r="V4482" s="2">
        <v>913</v>
      </c>
      <c r="W4482" s="8">
        <v>0.17673343605546996</v>
      </c>
      <c r="X4482" s="2">
        <v>9809</v>
      </c>
      <c r="Y4482" s="45"/>
      <c r="AC4482" s="1" t="str">
        <f>IF(Table13[[#This Row],[TCS MP]]&gt;=Table13[[#This Row],[BMP]],IF(Table13[[#This Row],[TCS MP]]&lt;=Table13[[#This Row],[EMP]],"Good","EMP"),"BMP")</f>
        <v>EMP</v>
      </c>
    </row>
    <row r="4483" spans="1:29" ht="24" customHeight="1" x14ac:dyDescent="0.25">
      <c r="A4483" t="s">
        <v>10966</v>
      </c>
      <c r="B4483" t="s">
        <v>19221</v>
      </c>
      <c r="C4483">
        <v>4294</v>
      </c>
      <c r="D4483" t="s">
        <v>17075</v>
      </c>
      <c r="E4483" t="s">
        <v>10967</v>
      </c>
      <c r="F4483" s="9">
        <f>Table13[[#This Row],[ToMeasure]]-Table13[[#This Row],[FromMeasure]]</f>
        <v>8.419307999999992E-2</v>
      </c>
      <c r="G4483" s="5" t="s">
        <v>352</v>
      </c>
      <c r="H4483" s="35">
        <v>1.16247652</v>
      </c>
      <c r="I4483" s="56"/>
      <c r="J4483" t="s">
        <v>3294</v>
      </c>
      <c r="K4483" s="58" t="s">
        <v>203</v>
      </c>
      <c r="L4483" s="35">
        <v>1.2466695999999999</v>
      </c>
      <c r="M4483" s="56"/>
      <c r="N4483" t="s">
        <v>1114</v>
      </c>
      <c r="O4483" s="2">
        <v>7920</v>
      </c>
      <c r="P4483" s="2">
        <v>17755</v>
      </c>
      <c r="Q4483" s="2">
        <v>25675</v>
      </c>
      <c r="R4483" t="s">
        <v>10968</v>
      </c>
      <c r="S4483">
        <v>9</v>
      </c>
      <c r="T4483">
        <v>57</v>
      </c>
      <c r="U4483" s="2">
        <v>788</v>
      </c>
      <c r="V4483" s="2">
        <v>3055</v>
      </c>
      <c r="W4483" s="8">
        <v>0.14967867575462512</v>
      </c>
      <c r="X4483" s="2">
        <v>39137</v>
      </c>
      <c r="Y4483" s="45"/>
      <c r="AC4483" s="1" t="str">
        <f>IF(Table13[[#This Row],[TCS MP]]&gt;=Table13[[#This Row],[BMP]],IF(Table13[[#This Row],[TCS MP]]&lt;=Table13[[#This Row],[EMP]],"Good","EMP"),"BMP")</f>
        <v>EMP</v>
      </c>
    </row>
    <row r="4484" spans="1:29" ht="24" customHeight="1" x14ac:dyDescent="0.25">
      <c r="A4484" t="s">
        <v>14494</v>
      </c>
      <c r="B4484" t="s">
        <v>19161</v>
      </c>
      <c r="C4484">
        <v>4234</v>
      </c>
      <c r="D4484" t="s">
        <v>17075</v>
      </c>
      <c r="E4484" t="s">
        <v>1129</v>
      </c>
      <c r="F4484" s="9">
        <f>Table13[[#This Row],[ToMeasure]]-Table13[[#This Row],[FromMeasure]]</f>
        <v>0.35942670000000021</v>
      </c>
      <c r="G4484" s="5" t="s">
        <v>337</v>
      </c>
      <c r="H4484" s="35">
        <v>9.5022144999999991</v>
      </c>
      <c r="I4484" s="56"/>
      <c r="J4484" t="s">
        <v>14495</v>
      </c>
      <c r="K4484" s="58" t="s">
        <v>203</v>
      </c>
      <c r="L4484" s="35">
        <v>9.8616411999999993</v>
      </c>
      <c r="M4484" s="56"/>
      <c r="N4484" t="s">
        <v>14496</v>
      </c>
      <c r="O4484" s="2">
        <v>11505</v>
      </c>
      <c r="P4484" s="2">
        <v>0</v>
      </c>
      <c r="Q4484" s="2">
        <v>11505</v>
      </c>
      <c r="R4484" t="s">
        <v>14497</v>
      </c>
      <c r="S4484">
        <v>8</v>
      </c>
      <c r="T4484">
        <v>56</v>
      </c>
      <c r="U4484" s="2">
        <v>1167</v>
      </c>
      <c r="V4484" s="2">
        <v>190</v>
      </c>
      <c r="W4484" s="8">
        <v>0.11794871794871795</v>
      </c>
      <c r="X4484" s="2">
        <v>17538</v>
      </c>
      <c r="Y4484" s="45"/>
      <c r="AC4484" s="1" t="str">
        <f>IF(Table13[[#This Row],[TCS MP]]&gt;=Table13[[#This Row],[BMP]],IF(Table13[[#This Row],[TCS MP]]&lt;=Table13[[#This Row],[EMP]],"Good","EMP"),"BMP")</f>
        <v>EMP</v>
      </c>
    </row>
    <row r="4485" spans="1:29" ht="24" customHeight="1" x14ac:dyDescent="0.25">
      <c r="A4485" t="s">
        <v>15137</v>
      </c>
      <c r="B4485" t="s">
        <v>20050</v>
      </c>
      <c r="C4485">
        <v>5634</v>
      </c>
      <c r="D4485" t="s">
        <v>17075</v>
      </c>
      <c r="E4485" t="s">
        <v>15138</v>
      </c>
      <c r="F4485" s="9">
        <f>Table13[[#This Row],[ToMeasure]]-Table13[[#This Row],[FromMeasure]]</f>
        <v>0.15038119999999999</v>
      </c>
      <c r="G4485" s="5" t="s">
        <v>743</v>
      </c>
      <c r="H4485" s="35">
        <v>7.8917076000000002</v>
      </c>
      <c r="I4485" s="56"/>
      <c r="J4485" t="s">
        <v>8066</v>
      </c>
      <c r="K4485" s="58" t="s">
        <v>203</v>
      </c>
      <c r="L4485" s="35">
        <v>8.0420888000000001</v>
      </c>
      <c r="M4485" s="56"/>
      <c r="N4485" t="s">
        <v>8058</v>
      </c>
      <c r="O4485" s="2">
        <v>10608</v>
      </c>
      <c r="P4485" s="2">
        <v>14838</v>
      </c>
      <c r="Q4485" s="2">
        <v>25446</v>
      </c>
      <c r="R4485" t="s">
        <v>15139</v>
      </c>
      <c r="S4485">
        <v>12</v>
      </c>
      <c r="T4485">
        <v>57</v>
      </c>
      <c r="U4485" s="2">
        <v>785</v>
      </c>
      <c r="V4485" s="2">
        <v>3040</v>
      </c>
      <c r="W4485" s="8">
        <v>0.15031832115067201</v>
      </c>
      <c r="X4485" s="2">
        <v>38788</v>
      </c>
      <c r="Y4485" s="45"/>
      <c r="AC4485" s="1" t="str">
        <f>IF(Table13[[#This Row],[TCS MP]]&gt;=Table13[[#This Row],[BMP]],IF(Table13[[#This Row],[TCS MP]]&lt;=Table13[[#This Row],[EMP]],"Good","EMP"),"BMP")</f>
        <v>EMP</v>
      </c>
    </row>
    <row r="4486" spans="1:29" ht="24" customHeight="1" x14ac:dyDescent="0.25">
      <c r="A4486" t="s">
        <v>10992</v>
      </c>
      <c r="B4486" t="s">
        <v>19173</v>
      </c>
      <c r="C4486">
        <v>4244</v>
      </c>
      <c r="D4486" t="s">
        <v>17075</v>
      </c>
      <c r="E4486" t="s">
        <v>1127</v>
      </c>
      <c r="F4486" s="9">
        <f>Table13[[#This Row],[ToMeasure]]-Table13[[#This Row],[FromMeasure]]</f>
        <v>9.1297300000000803E-2</v>
      </c>
      <c r="G4486" s="5" t="s">
        <v>339</v>
      </c>
      <c r="H4486" s="35">
        <v>15.1794011</v>
      </c>
      <c r="I4486" s="56"/>
      <c r="J4486" t="s">
        <v>3294</v>
      </c>
      <c r="K4486" s="58" t="s">
        <v>203</v>
      </c>
      <c r="L4486" s="35">
        <v>15.270698400000001</v>
      </c>
      <c r="M4486" s="56"/>
      <c r="N4486" t="s">
        <v>1114</v>
      </c>
      <c r="O4486" s="2">
        <v>941</v>
      </c>
      <c r="P4486" s="2">
        <v>20133</v>
      </c>
      <c r="Q4486" s="2">
        <v>21074</v>
      </c>
      <c r="R4486" t="s">
        <v>10993</v>
      </c>
      <c r="S4486">
        <v>9</v>
      </c>
      <c r="T4486">
        <v>51</v>
      </c>
      <c r="U4486" s="2">
        <v>647</v>
      </c>
      <c r="V4486" s="2">
        <v>2509</v>
      </c>
      <c r="W4486" s="8">
        <v>0.14975799563443104</v>
      </c>
      <c r="X4486" s="2">
        <v>32124</v>
      </c>
      <c r="Y4486" s="45"/>
      <c r="AC4486" s="1" t="str">
        <f>IF(Table13[[#This Row],[TCS MP]]&gt;=Table13[[#This Row],[BMP]],IF(Table13[[#This Row],[TCS MP]]&lt;=Table13[[#This Row],[EMP]],"Good","EMP"),"BMP")</f>
        <v>EMP</v>
      </c>
    </row>
    <row r="4487" spans="1:29" ht="24" customHeight="1" x14ac:dyDescent="0.25">
      <c r="A4487" t="s">
        <v>15140</v>
      </c>
      <c r="B4487" t="s">
        <v>20029</v>
      </c>
      <c r="C4487">
        <v>5594</v>
      </c>
      <c r="D4487" t="s">
        <v>17075</v>
      </c>
      <c r="E4487" t="s">
        <v>15141</v>
      </c>
      <c r="F4487" s="9">
        <f>Table13[[#This Row],[ToMeasure]]-Table13[[#This Row],[FromMeasure]]</f>
        <v>0.21398744000000036</v>
      </c>
      <c r="G4487" s="5" t="s">
        <v>734</v>
      </c>
      <c r="H4487" s="35">
        <v>8.0612505500000005</v>
      </c>
      <c r="I4487" s="56"/>
      <c r="J4487" t="s">
        <v>15142</v>
      </c>
      <c r="K4487" s="58" t="s">
        <v>203</v>
      </c>
      <c r="L4487" s="35">
        <v>8.2752379900000008</v>
      </c>
      <c r="M4487" s="56"/>
      <c r="N4487" t="s">
        <v>15143</v>
      </c>
      <c r="O4487" s="2">
        <v>4567</v>
      </c>
      <c r="P4487" s="2">
        <v>0</v>
      </c>
      <c r="Q4487" s="2">
        <v>4567</v>
      </c>
      <c r="R4487" t="s">
        <v>15144</v>
      </c>
      <c r="S4487">
        <v>12</v>
      </c>
      <c r="T4487">
        <v>85</v>
      </c>
      <c r="U4487" s="2">
        <v>138</v>
      </c>
      <c r="V4487" s="2">
        <v>542</v>
      </c>
      <c r="W4487" s="8">
        <v>0.14889424129625575</v>
      </c>
      <c r="X4487" s="2">
        <v>6903</v>
      </c>
      <c r="Y4487" s="45"/>
      <c r="AC4487" s="1" t="str">
        <f>IF(Table13[[#This Row],[TCS MP]]&gt;=Table13[[#This Row],[BMP]],IF(Table13[[#This Row],[TCS MP]]&lt;=Table13[[#This Row],[EMP]],"Good","EMP"),"BMP")</f>
        <v>EMP</v>
      </c>
    </row>
    <row r="4488" spans="1:29" ht="24" customHeight="1" x14ac:dyDescent="0.25">
      <c r="A4488" t="s">
        <v>16947</v>
      </c>
      <c r="B4488" t="s">
        <v>19202</v>
      </c>
      <c r="C4488">
        <v>4274</v>
      </c>
      <c r="D4488" t="s">
        <v>17075</v>
      </c>
      <c r="E4488" t="s">
        <v>1119</v>
      </c>
      <c r="F4488" s="9">
        <f>Table13[[#This Row],[ToMeasure]]-Table13[[#This Row],[FromMeasure]]</f>
        <v>6.7563910000000005E-2</v>
      </c>
      <c r="G4488" s="5" t="s">
        <v>347</v>
      </c>
      <c r="H4488" s="35">
        <v>0.18247141</v>
      </c>
      <c r="I4488" s="56"/>
      <c r="J4488" t="s">
        <v>3294</v>
      </c>
      <c r="K4488" s="58" t="s">
        <v>203</v>
      </c>
      <c r="L4488" s="35">
        <v>0.25003532000000001</v>
      </c>
      <c r="M4488" s="56"/>
      <c r="N4488" t="s">
        <v>1114</v>
      </c>
      <c r="O4488" s="2">
        <v>7490</v>
      </c>
      <c r="P4488" s="2">
        <v>7227</v>
      </c>
      <c r="Q4488" s="2">
        <v>14717</v>
      </c>
      <c r="R4488" t="s">
        <v>16948</v>
      </c>
      <c r="S4488">
        <v>10</v>
      </c>
      <c r="T4488">
        <v>51</v>
      </c>
      <c r="U4488" s="2">
        <v>1332</v>
      </c>
      <c r="V4488" s="2">
        <v>216</v>
      </c>
      <c r="W4488" s="8">
        <v>0.10518448053271727</v>
      </c>
      <c r="X4488" s="2">
        <v>22434</v>
      </c>
      <c r="Y4488" s="45"/>
      <c r="AC4488" s="1" t="str">
        <f>IF(Table13[[#This Row],[TCS MP]]&gt;=Table13[[#This Row],[BMP]],IF(Table13[[#This Row],[TCS MP]]&lt;=Table13[[#This Row],[EMP]],"Good","EMP"),"BMP")</f>
        <v>EMP</v>
      </c>
    </row>
    <row r="4489" spans="1:29" ht="24" customHeight="1" x14ac:dyDescent="0.25">
      <c r="A4489" t="s">
        <v>16949</v>
      </c>
      <c r="B4489" t="s">
        <v>19193</v>
      </c>
      <c r="C4489">
        <v>4264</v>
      </c>
      <c r="D4489" t="s">
        <v>17075</v>
      </c>
      <c r="E4489" t="s">
        <v>15146</v>
      </c>
      <c r="F4489" s="9">
        <f>Table13[[#This Row],[ToMeasure]]-Table13[[#This Row],[FromMeasure]]</f>
        <v>4.1329999999999999E-2</v>
      </c>
      <c r="G4489" s="5" t="s">
        <v>16950</v>
      </c>
      <c r="H4489" s="35">
        <v>0</v>
      </c>
      <c r="I4489" s="56"/>
      <c r="J4489" t="s">
        <v>15149</v>
      </c>
      <c r="K4489" s="58" t="s">
        <v>203</v>
      </c>
      <c r="L4489" s="35">
        <v>4.1329999999999999E-2</v>
      </c>
      <c r="M4489" s="56"/>
      <c r="N4489" t="s">
        <v>15147</v>
      </c>
      <c r="O4489" s="2">
        <v>24687</v>
      </c>
      <c r="P4489" s="2">
        <v>0</v>
      </c>
      <c r="Q4489" s="2">
        <v>24687</v>
      </c>
      <c r="R4489" t="s">
        <v>16951</v>
      </c>
      <c r="S4489">
        <v>11</v>
      </c>
      <c r="T4489">
        <v>52</v>
      </c>
      <c r="U4489" s="2">
        <v>647</v>
      </c>
      <c r="V4489" s="2">
        <v>2502</v>
      </c>
      <c r="W4489" s="8">
        <v>0.12755701381293799</v>
      </c>
      <c r="X4489" s="2">
        <v>18746</v>
      </c>
      <c r="Y4489" s="45"/>
      <c r="AC4489" s="1" t="str">
        <f>IF(Table13[[#This Row],[TCS MP]]&gt;=Table13[[#This Row],[BMP]],IF(Table13[[#This Row],[TCS MP]]&lt;=Table13[[#This Row],[EMP]],"Good","EMP"),"BMP")</f>
        <v>EMP</v>
      </c>
    </row>
    <row r="4490" spans="1:29" ht="24" customHeight="1" x14ac:dyDescent="0.25">
      <c r="A4490" t="s">
        <v>15145</v>
      </c>
      <c r="B4490" t="s">
        <v>19193</v>
      </c>
      <c r="C4490">
        <v>4264</v>
      </c>
      <c r="D4490" t="s">
        <v>17075</v>
      </c>
      <c r="E4490" t="s">
        <v>15146</v>
      </c>
      <c r="F4490" s="9">
        <f>Table13[[#This Row],[ToMeasure]]-Table13[[#This Row],[FromMeasure]]</f>
        <v>0.34046280000000001</v>
      </c>
      <c r="G4490" s="5" t="s">
        <v>10975</v>
      </c>
      <c r="H4490" s="35">
        <v>4.1329999999999999E-2</v>
      </c>
      <c r="I4490" s="56"/>
      <c r="J4490" t="s">
        <v>15147</v>
      </c>
      <c r="K4490" s="58" t="s">
        <v>203</v>
      </c>
      <c r="L4490" s="35">
        <v>0.38179279999999999</v>
      </c>
      <c r="M4490" s="56"/>
      <c r="N4490" t="s">
        <v>15148</v>
      </c>
      <c r="O4490" s="2">
        <v>24687</v>
      </c>
      <c r="P4490" s="2">
        <v>0</v>
      </c>
      <c r="Q4490" s="2">
        <v>24687</v>
      </c>
      <c r="R4490" t="s">
        <v>16951</v>
      </c>
      <c r="S4490">
        <v>11</v>
      </c>
      <c r="T4490">
        <v>52</v>
      </c>
      <c r="U4490" s="2">
        <v>640</v>
      </c>
      <c r="V4490" s="2">
        <v>2475</v>
      </c>
      <c r="W4490" s="8">
        <v>0.12617977072953376</v>
      </c>
      <c r="X4490" s="2">
        <v>37313</v>
      </c>
      <c r="Y4490" s="45"/>
      <c r="AC4490" s="1" t="str">
        <f>IF(Table13[[#This Row],[TCS MP]]&gt;=Table13[[#This Row],[BMP]],IF(Table13[[#This Row],[TCS MP]]&lt;=Table13[[#This Row],[EMP]],"Good","EMP"),"BMP")</f>
        <v>EMP</v>
      </c>
    </row>
    <row r="4491" spans="1:29" ht="24" customHeight="1" x14ac:dyDescent="0.25">
      <c r="A4491" t="s">
        <v>16952</v>
      </c>
      <c r="B4491" t="s">
        <v>20024</v>
      </c>
      <c r="C4491">
        <v>5584</v>
      </c>
      <c r="D4491" t="s">
        <v>17075</v>
      </c>
      <c r="E4491" t="s">
        <v>16953</v>
      </c>
      <c r="F4491" s="9">
        <f>Table13[[#This Row],[ToMeasure]]-Table13[[#This Row],[FromMeasure]]</f>
        <v>0.26425272999999999</v>
      </c>
      <c r="G4491" s="5" t="s">
        <v>732</v>
      </c>
      <c r="H4491" s="35">
        <v>0.31130277000000001</v>
      </c>
      <c r="I4491" s="56"/>
      <c r="J4491" t="s">
        <v>8014</v>
      </c>
      <c r="K4491" s="58" t="s">
        <v>203</v>
      </c>
      <c r="L4491" s="35">
        <v>0.5755555</v>
      </c>
      <c r="M4491" s="56"/>
      <c r="N4491" t="s">
        <v>4434</v>
      </c>
      <c r="O4491" s="2">
        <v>13862</v>
      </c>
      <c r="P4491" s="2">
        <v>0</v>
      </c>
      <c r="Q4491" s="2">
        <v>13862</v>
      </c>
      <c r="R4491" t="s">
        <v>16954</v>
      </c>
      <c r="S4491">
        <v>9</v>
      </c>
      <c r="T4491">
        <v>65</v>
      </c>
      <c r="U4491" s="2">
        <v>230</v>
      </c>
      <c r="V4491" s="2">
        <v>895</v>
      </c>
      <c r="W4491" s="8">
        <v>8.1157120184677536E-2</v>
      </c>
      <c r="X4491" s="2">
        <v>18604</v>
      </c>
      <c r="Y4491" s="45"/>
      <c r="AC4491" s="1" t="str">
        <f>IF(Table13[[#This Row],[TCS MP]]&gt;=Table13[[#This Row],[BMP]],IF(Table13[[#This Row],[TCS MP]]&lt;=Table13[[#This Row],[EMP]],"Good","EMP"),"BMP")</f>
        <v>EMP</v>
      </c>
    </row>
    <row r="4492" spans="1:29" ht="24" customHeight="1" x14ac:dyDescent="0.25">
      <c r="A4492" t="s">
        <v>14498</v>
      </c>
      <c r="B4492" t="s">
        <v>19237</v>
      </c>
      <c r="C4492">
        <v>4314</v>
      </c>
      <c r="D4492" t="s">
        <v>17075</v>
      </c>
      <c r="E4492" t="s">
        <v>14499</v>
      </c>
      <c r="F4492" s="9">
        <f>Table13[[#This Row],[ToMeasure]]-Table13[[#This Row],[FromMeasure]]</f>
        <v>5.9078110000000184E-2</v>
      </c>
      <c r="G4492" s="5" t="s">
        <v>356</v>
      </c>
      <c r="H4492" s="35">
        <v>1.3963948399999999</v>
      </c>
      <c r="I4492" s="56"/>
      <c r="J4492" t="s">
        <v>3294</v>
      </c>
      <c r="K4492" s="58" t="s">
        <v>203</v>
      </c>
      <c r="L4492" s="35">
        <v>1.4554729500000001</v>
      </c>
      <c r="M4492" s="56"/>
      <c r="N4492" t="s">
        <v>1114</v>
      </c>
      <c r="O4492" s="2">
        <v>29440</v>
      </c>
      <c r="P4492" s="2">
        <v>0</v>
      </c>
      <c r="Q4492" s="2">
        <v>29440</v>
      </c>
      <c r="R4492" t="s">
        <v>14500</v>
      </c>
      <c r="S4492">
        <v>9</v>
      </c>
      <c r="T4492">
        <v>54</v>
      </c>
      <c r="U4492" s="2">
        <v>912</v>
      </c>
      <c r="V4492" s="2">
        <v>3531</v>
      </c>
      <c r="W4492" s="8">
        <v>0.15091711956521739</v>
      </c>
      <c r="X4492" s="2">
        <v>44877</v>
      </c>
      <c r="Y4492" s="45"/>
      <c r="AC4492" s="1" t="str">
        <f>IF(Table13[[#This Row],[TCS MP]]&gt;=Table13[[#This Row],[BMP]],IF(Table13[[#This Row],[TCS MP]]&lt;=Table13[[#This Row],[EMP]],"Good","EMP"),"BMP")</f>
        <v>EMP</v>
      </c>
    </row>
    <row r="4493" spans="1:29" ht="24" customHeight="1" x14ac:dyDescent="0.25">
      <c r="A4493" t="s">
        <v>15150</v>
      </c>
      <c r="B4493" t="s">
        <v>20039</v>
      </c>
      <c r="C4493">
        <v>5614</v>
      </c>
      <c r="D4493" t="s">
        <v>17075</v>
      </c>
      <c r="E4493" t="s">
        <v>15151</v>
      </c>
      <c r="F4493" s="9">
        <f>Table13[[#This Row],[ToMeasure]]-Table13[[#This Row],[FromMeasure]]</f>
        <v>0.21461609000000001</v>
      </c>
      <c r="G4493" s="5" t="s">
        <v>739</v>
      </c>
      <c r="H4493" s="35">
        <v>0.17912868000000001</v>
      </c>
      <c r="I4493" s="56"/>
      <c r="J4493" t="s">
        <v>4440</v>
      </c>
      <c r="K4493" s="58" t="s">
        <v>203</v>
      </c>
      <c r="L4493" s="35">
        <v>0.39374477000000002</v>
      </c>
      <c r="M4493" s="56"/>
      <c r="N4493" t="s">
        <v>4440</v>
      </c>
      <c r="O4493" s="2">
        <v>5312</v>
      </c>
      <c r="P4493" s="2">
        <v>0</v>
      </c>
      <c r="Q4493" s="2">
        <v>5312</v>
      </c>
      <c r="R4493" t="s">
        <v>15152</v>
      </c>
      <c r="S4493">
        <v>15</v>
      </c>
      <c r="T4493">
        <v>82</v>
      </c>
      <c r="U4493" s="2">
        <v>162</v>
      </c>
      <c r="V4493" s="2">
        <v>629</v>
      </c>
      <c r="W4493" s="8">
        <v>0.14890813253012047</v>
      </c>
      <c r="X4493" s="2">
        <v>8029</v>
      </c>
      <c r="Y4493" s="45"/>
      <c r="AC4493" s="1" t="str">
        <f>IF(Table13[[#This Row],[TCS MP]]&gt;=Table13[[#This Row],[BMP]],IF(Table13[[#This Row],[TCS MP]]&lt;=Table13[[#This Row],[EMP]],"Good","EMP"),"BMP")</f>
        <v>EMP</v>
      </c>
    </row>
    <row r="4494" spans="1:29" ht="24" customHeight="1" x14ac:dyDescent="0.25">
      <c r="A4494" t="s">
        <v>14643</v>
      </c>
      <c r="B4494" t="s">
        <v>19230</v>
      </c>
      <c r="C4494">
        <v>4304</v>
      </c>
      <c r="D4494" t="s">
        <v>17075</v>
      </c>
      <c r="E4494" t="s">
        <v>14644</v>
      </c>
      <c r="F4494" s="9">
        <f>Table13[[#This Row],[ToMeasure]]-Table13[[#This Row],[FromMeasure]]</f>
        <v>5.778850000000002E-2</v>
      </c>
      <c r="G4494" s="5" t="s">
        <v>354</v>
      </c>
      <c r="H4494" s="35">
        <v>4.7206542000000002</v>
      </c>
      <c r="I4494" s="56"/>
      <c r="J4494" t="s">
        <v>3294</v>
      </c>
      <c r="K4494" s="58" t="s">
        <v>203</v>
      </c>
      <c r="L4494" s="35">
        <v>4.7784427000000003</v>
      </c>
      <c r="M4494" s="56"/>
      <c r="N4494" t="s">
        <v>1114</v>
      </c>
      <c r="O4494" s="2">
        <v>13483</v>
      </c>
      <c r="P4494" s="2">
        <v>18945</v>
      </c>
      <c r="Q4494" s="2">
        <v>32428</v>
      </c>
      <c r="R4494" t="s">
        <v>14645</v>
      </c>
      <c r="S4494">
        <v>10</v>
      </c>
      <c r="T4494">
        <v>61</v>
      </c>
      <c r="U4494" s="2">
        <v>1004</v>
      </c>
      <c r="V4494" s="2">
        <v>3889</v>
      </c>
      <c r="W4494" s="8">
        <v>0.15088812137658814</v>
      </c>
      <c r="X4494" s="2">
        <v>49431</v>
      </c>
      <c r="Y4494" s="45"/>
      <c r="AC4494" s="1" t="str">
        <f>IF(Table13[[#This Row],[TCS MP]]&gt;=Table13[[#This Row],[BMP]],IF(Table13[[#This Row],[TCS MP]]&lt;=Table13[[#This Row],[EMP]],"Good","EMP"),"BMP")</f>
        <v>EMP</v>
      </c>
    </row>
    <row r="4495" spans="1:29" ht="24" customHeight="1" x14ac:dyDescent="0.25">
      <c r="A4495" t="s">
        <v>14646</v>
      </c>
      <c r="B4495" t="s">
        <v>19253</v>
      </c>
      <c r="C4495">
        <v>4334</v>
      </c>
      <c r="D4495" t="s">
        <v>17075</v>
      </c>
      <c r="E4495" t="s">
        <v>14647</v>
      </c>
      <c r="F4495" s="9">
        <f>Table13[[#This Row],[ToMeasure]]-Table13[[#This Row],[FromMeasure]]</f>
        <v>2.2056899999999935E-2</v>
      </c>
      <c r="G4495" s="5" t="s">
        <v>10930</v>
      </c>
      <c r="H4495" s="35">
        <v>5.0136092999999997</v>
      </c>
      <c r="I4495" s="56"/>
      <c r="J4495" t="s">
        <v>3294</v>
      </c>
      <c r="K4495" s="58" t="s">
        <v>203</v>
      </c>
      <c r="L4495" s="35">
        <v>5.0356661999999996</v>
      </c>
      <c r="M4495" s="56"/>
      <c r="N4495" t="s">
        <v>156</v>
      </c>
      <c r="O4495" s="2">
        <v>14978</v>
      </c>
      <c r="P4495" s="2">
        <v>14936</v>
      </c>
      <c r="Q4495" s="2">
        <v>29914</v>
      </c>
      <c r="R4495" t="s">
        <v>14648</v>
      </c>
      <c r="S4495">
        <v>10</v>
      </c>
      <c r="T4495">
        <v>55</v>
      </c>
      <c r="U4495" s="2">
        <v>910</v>
      </c>
      <c r="V4495" s="2">
        <v>3525</v>
      </c>
      <c r="W4495" s="8">
        <v>0.14825834057631879</v>
      </c>
      <c r="X4495" s="2">
        <v>45599</v>
      </c>
      <c r="Y4495" s="45"/>
      <c r="AC4495" s="1" t="str">
        <f>IF(Table13[[#This Row],[TCS MP]]&gt;=Table13[[#This Row],[BMP]],IF(Table13[[#This Row],[TCS MP]]&lt;=Table13[[#This Row],[EMP]],"Good","EMP"),"BMP")</f>
        <v>EMP</v>
      </c>
    </row>
    <row r="4496" spans="1:29" ht="24" customHeight="1" x14ac:dyDescent="0.25">
      <c r="A4496" t="s">
        <v>14649</v>
      </c>
      <c r="B4496" t="s">
        <v>19183</v>
      </c>
      <c r="C4496">
        <v>4254</v>
      </c>
      <c r="D4496" t="s">
        <v>17075</v>
      </c>
      <c r="E4496" t="s">
        <v>343</v>
      </c>
      <c r="F4496" s="9">
        <f>Table13[[#This Row],[ToMeasure]]-Table13[[#This Row],[FromMeasure]]</f>
        <v>6.780109999999695E-2</v>
      </c>
      <c r="G4496" s="5" t="s">
        <v>341</v>
      </c>
      <c r="H4496" s="35">
        <v>18.666840700000002</v>
      </c>
      <c r="I4496" s="56"/>
      <c r="J4496" t="s">
        <v>3294</v>
      </c>
      <c r="K4496" s="58" t="s">
        <v>203</v>
      </c>
      <c r="L4496" s="35">
        <v>18.734641799999999</v>
      </c>
      <c r="M4496" s="56"/>
      <c r="N4496" t="s">
        <v>1114</v>
      </c>
      <c r="O4496" s="2">
        <v>695</v>
      </c>
      <c r="P4496" s="2">
        <v>0</v>
      </c>
      <c r="Q4496" s="2">
        <v>695</v>
      </c>
      <c r="R4496" t="s">
        <v>14650</v>
      </c>
      <c r="S4496">
        <v>12</v>
      </c>
      <c r="T4496">
        <v>53</v>
      </c>
      <c r="U4496" s="2">
        <v>63</v>
      </c>
      <c r="V4496" s="2">
        <v>9</v>
      </c>
      <c r="W4496" s="8">
        <v>0.10359712230215827</v>
      </c>
      <c r="X4496" s="2">
        <v>1059</v>
      </c>
      <c r="Y4496" s="45"/>
      <c r="AC4496" s="1" t="str">
        <f>IF(Table13[[#This Row],[TCS MP]]&gt;=Table13[[#This Row],[BMP]],IF(Table13[[#This Row],[TCS MP]]&lt;=Table13[[#This Row],[EMP]],"Good","EMP"),"BMP")</f>
        <v>EMP</v>
      </c>
    </row>
    <row r="4497" spans="1:29" ht="24" customHeight="1" x14ac:dyDescent="0.25">
      <c r="A4497" t="s">
        <v>16955</v>
      </c>
      <c r="B4497" t="s">
        <v>19134</v>
      </c>
      <c r="C4497">
        <v>4204</v>
      </c>
      <c r="D4497" t="s">
        <v>17075</v>
      </c>
      <c r="E4497" t="s">
        <v>16956</v>
      </c>
      <c r="F4497" s="9">
        <f>Table13[[#This Row],[ToMeasure]]-Table13[[#This Row],[FromMeasure]]</f>
        <v>0.28229510000000024</v>
      </c>
      <c r="G4497" s="5" t="s">
        <v>330</v>
      </c>
      <c r="H4497" s="35">
        <v>2.5967414999999998</v>
      </c>
      <c r="I4497" s="56"/>
      <c r="J4497" t="s">
        <v>11321</v>
      </c>
      <c r="K4497" s="58" t="s">
        <v>203</v>
      </c>
      <c r="L4497" s="35">
        <v>2.8790366000000001</v>
      </c>
      <c r="M4497" s="56"/>
      <c r="N4497" t="s">
        <v>16957</v>
      </c>
      <c r="O4497" s="2">
        <v>4607</v>
      </c>
      <c r="P4497" s="2">
        <v>3028</v>
      </c>
      <c r="Q4497" s="2">
        <v>7635</v>
      </c>
      <c r="R4497" t="s">
        <v>16958</v>
      </c>
      <c r="S4497">
        <v>13</v>
      </c>
      <c r="T4497">
        <v>72</v>
      </c>
      <c r="U4497" s="2">
        <v>637</v>
      </c>
      <c r="V4497" s="2">
        <v>104</v>
      </c>
      <c r="W4497" s="8">
        <v>9.7053045186640471E-2</v>
      </c>
      <c r="X4497" s="2">
        <v>13969</v>
      </c>
      <c r="Y4497" s="45"/>
      <c r="AC4497" s="1" t="str">
        <f>IF(Table13[[#This Row],[TCS MP]]&gt;=Table13[[#This Row],[BMP]],IF(Table13[[#This Row],[TCS MP]]&lt;=Table13[[#This Row],[EMP]],"Good","EMP"),"BMP")</f>
        <v>EMP</v>
      </c>
    </row>
    <row r="4498" spans="1:29" ht="24" customHeight="1" x14ac:dyDescent="0.25">
      <c r="A4498" t="s">
        <v>14651</v>
      </c>
      <c r="B4498" t="s">
        <v>21179</v>
      </c>
      <c r="C4498">
        <v>8064</v>
      </c>
      <c r="D4498" t="s">
        <v>17075</v>
      </c>
      <c r="E4498" t="s">
        <v>14652</v>
      </c>
      <c r="F4498" s="9">
        <f>Table13[[#This Row],[ToMeasure]]-Table13[[#This Row],[FromMeasure]]</f>
        <v>0.51714577000000084</v>
      </c>
      <c r="G4498" s="5" t="s">
        <v>334</v>
      </c>
      <c r="H4498" s="35">
        <v>8.4820746499999995</v>
      </c>
      <c r="I4498" s="56"/>
      <c r="J4498" t="s">
        <v>14653</v>
      </c>
      <c r="K4498" s="58" t="s">
        <v>203</v>
      </c>
      <c r="L4498" s="35">
        <v>8.9992204200000003</v>
      </c>
      <c r="M4498" s="56"/>
      <c r="N4498" t="s">
        <v>14654</v>
      </c>
      <c r="O4498" s="2">
        <v>8463</v>
      </c>
      <c r="P4498" s="2">
        <v>11247</v>
      </c>
      <c r="Q4498" s="2">
        <v>19710</v>
      </c>
      <c r="R4498" t="s">
        <v>14655</v>
      </c>
      <c r="S4498">
        <v>13</v>
      </c>
      <c r="T4498">
        <v>54</v>
      </c>
      <c r="U4498" s="2">
        <v>801</v>
      </c>
      <c r="V4498" s="2">
        <v>0</v>
      </c>
      <c r="W4498" s="8">
        <v>4.0639269406392696E-2</v>
      </c>
      <c r="X4498" s="2">
        <v>29790</v>
      </c>
      <c r="Y4498" s="45"/>
      <c r="AC4498" s="1" t="str">
        <f>IF(Table13[[#This Row],[TCS MP]]&gt;=Table13[[#This Row],[BMP]],IF(Table13[[#This Row],[TCS MP]]&lt;=Table13[[#This Row],[EMP]],"Good","EMP"),"BMP")</f>
        <v>EMP</v>
      </c>
    </row>
    <row r="4499" spans="1:29" ht="24" customHeight="1" x14ac:dyDescent="0.25">
      <c r="A4499" t="s">
        <v>14656</v>
      </c>
      <c r="B4499" t="s">
        <v>20044</v>
      </c>
      <c r="C4499">
        <v>5624</v>
      </c>
      <c r="D4499" t="s">
        <v>17075</v>
      </c>
      <c r="E4499" t="s">
        <v>14657</v>
      </c>
      <c r="F4499" s="9">
        <f>Table13[[#This Row],[ToMeasure]]-Table13[[#This Row],[FromMeasure]]</f>
        <v>0.11722126000000088</v>
      </c>
      <c r="G4499" s="5" t="s">
        <v>1350</v>
      </c>
      <c r="H4499" s="35">
        <v>16.41542368</v>
      </c>
      <c r="I4499" s="56"/>
      <c r="J4499" t="s">
        <v>8991</v>
      </c>
      <c r="K4499" s="58" t="s">
        <v>203</v>
      </c>
      <c r="L4499" s="35">
        <v>16.532644940000001</v>
      </c>
      <c r="M4499" s="56"/>
      <c r="N4499" t="s">
        <v>8053</v>
      </c>
      <c r="O4499" s="2">
        <v>30596</v>
      </c>
      <c r="P4499" s="2">
        <v>27734</v>
      </c>
      <c r="Q4499" s="2">
        <v>58330</v>
      </c>
      <c r="R4499" t="s">
        <v>14658</v>
      </c>
      <c r="S4499">
        <v>8</v>
      </c>
      <c r="T4499">
        <v>60</v>
      </c>
      <c r="U4499" s="2">
        <v>2484</v>
      </c>
      <c r="V4499" s="2">
        <v>0</v>
      </c>
      <c r="W4499" s="8">
        <v>4.2585290588033599E-2</v>
      </c>
      <c r="X4499" s="2">
        <v>88915</v>
      </c>
      <c r="Y4499" s="45"/>
      <c r="AC4499" s="1" t="str">
        <f>IF(Table13[[#This Row],[TCS MP]]&gt;=Table13[[#This Row],[BMP]],IF(Table13[[#This Row],[TCS MP]]&lt;=Table13[[#This Row],[EMP]],"Good","EMP"),"BMP")</f>
        <v>EMP</v>
      </c>
    </row>
    <row r="4500" spans="1:29" ht="24" customHeight="1" x14ac:dyDescent="0.25">
      <c r="A4500" t="s">
        <v>16965</v>
      </c>
      <c r="C4500" t="s">
        <v>203</v>
      </c>
      <c r="D4500" t="s">
        <v>17075</v>
      </c>
      <c r="E4500" t="s">
        <v>16966</v>
      </c>
      <c r="F4500" s="9">
        <f>Table13[[#This Row],[ToMeasure]]-Table13[[#This Row],[FromMeasure]]</f>
        <v>6.3035960000000002E-2</v>
      </c>
      <c r="G4500" s="5" t="s">
        <v>16967</v>
      </c>
      <c r="H4500" s="35">
        <v>0</v>
      </c>
      <c r="I4500" s="56"/>
      <c r="J4500" t="s">
        <v>16968</v>
      </c>
      <c r="K4500" s="58" t="s">
        <v>203</v>
      </c>
      <c r="L4500" s="35">
        <v>6.3035960000000002E-2</v>
      </c>
      <c r="M4500" s="56"/>
      <c r="N4500" t="s">
        <v>1147</v>
      </c>
      <c r="O4500" s="2" t="s">
        <v>203</v>
      </c>
      <c r="P4500" s="2" t="s">
        <v>203</v>
      </c>
      <c r="Q4500" s="2">
        <v>50</v>
      </c>
      <c r="R4500" t="s">
        <v>17072</v>
      </c>
      <c r="S4500" t="s">
        <v>203</v>
      </c>
      <c r="T4500" t="s">
        <v>203</v>
      </c>
      <c r="U4500" s="2" t="s">
        <v>203</v>
      </c>
      <c r="V4500" s="2" t="s">
        <v>203</v>
      </c>
      <c r="W4500" s="8" t="s">
        <v>203</v>
      </c>
      <c r="X4500" s="2" t="s">
        <v>203</v>
      </c>
      <c r="Y4500" s="45"/>
      <c r="AC4500" s="1" t="str">
        <f>IF(Table13[[#This Row],[TCS MP]]&gt;=Table13[[#This Row],[BMP]],IF(Table13[[#This Row],[TCS MP]]&lt;=Table13[[#This Row],[EMP]],"Good","EMP"),"BMP")</f>
        <v>EMP</v>
      </c>
    </row>
    <row r="4501" spans="1:29" ht="24" customHeight="1" x14ac:dyDescent="0.25">
      <c r="A4501" t="s">
        <v>15155</v>
      </c>
      <c r="B4501" t="s">
        <v>19110</v>
      </c>
      <c r="C4501">
        <v>4164</v>
      </c>
      <c r="D4501" t="s">
        <v>17075</v>
      </c>
      <c r="E4501" t="s">
        <v>15156</v>
      </c>
      <c r="F4501" s="9">
        <f>Table13[[#This Row],[ToMeasure]]-Table13[[#This Row],[FromMeasure]]</f>
        <v>0.22708937000000001</v>
      </c>
      <c r="G4501" s="5" t="s">
        <v>323</v>
      </c>
      <c r="H4501" s="35">
        <v>0</v>
      </c>
      <c r="I4501" s="56"/>
      <c r="J4501" t="s">
        <v>3294</v>
      </c>
      <c r="K4501" s="58" t="s">
        <v>203</v>
      </c>
      <c r="L4501" s="35">
        <v>0.22708937000000001</v>
      </c>
      <c r="M4501" s="56"/>
      <c r="N4501" t="s">
        <v>3643</v>
      </c>
      <c r="O4501" s="2">
        <v>165</v>
      </c>
      <c r="P4501" s="2">
        <v>610</v>
      </c>
      <c r="Q4501" s="2">
        <v>775</v>
      </c>
      <c r="R4501" t="s">
        <v>15157</v>
      </c>
      <c r="S4501">
        <v>11</v>
      </c>
      <c r="T4501">
        <v>95</v>
      </c>
      <c r="U4501" s="2">
        <v>120</v>
      </c>
      <c r="V4501" s="2">
        <v>25</v>
      </c>
      <c r="W4501" s="8">
        <v>0.18709677419354839</v>
      </c>
      <c r="X4501" s="2">
        <v>1349</v>
      </c>
      <c r="Y4501" s="45"/>
      <c r="AC4501" s="1" t="str">
        <f>IF(Table13[[#This Row],[TCS MP]]&gt;=Table13[[#This Row],[BMP]],IF(Table13[[#This Row],[TCS MP]]&lt;=Table13[[#This Row],[EMP]],"Good","EMP"),"BMP")</f>
        <v>EMP</v>
      </c>
    </row>
    <row r="4502" spans="1:29" ht="24" customHeight="1" x14ac:dyDescent="0.25">
      <c r="A4502" t="s">
        <v>15158</v>
      </c>
      <c r="B4502" t="s">
        <v>17088</v>
      </c>
      <c r="C4502" t="s">
        <v>26015</v>
      </c>
      <c r="D4502" t="s">
        <v>17075</v>
      </c>
      <c r="E4502" t="s">
        <v>15159</v>
      </c>
      <c r="F4502" s="9">
        <f>Table13[[#This Row],[ToMeasure]]-Table13[[#This Row],[FromMeasure]]</f>
        <v>0.30303690999999988</v>
      </c>
      <c r="G4502" s="5" t="s">
        <v>15160</v>
      </c>
      <c r="H4502" s="35">
        <v>2.5519113600000001</v>
      </c>
      <c r="I4502" s="56"/>
      <c r="J4502" t="s">
        <v>15161</v>
      </c>
      <c r="K4502" s="58" t="s">
        <v>203</v>
      </c>
      <c r="L4502" s="35">
        <v>2.85494827</v>
      </c>
      <c r="M4502" s="56"/>
      <c r="N4502" t="s">
        <v>6555</v>
      </c>
      <c r="O4502" s="2">
        <v>5898</v>
      </c>
      <c r="P4502" s="2">
        <v>5776</v>
      </c>
      <c r="Q4502" s="2">
        <v>11674</v>
      </c>
      <c r="R4502" t="s">
        <v>15162</v>
      </c>
      <c r="S4502">
        <v>9</v>
      </c>
      <c r="T4502">
        <v>55</v>
      </c>
      <c r="U4502" s="2">
        <v>596</v>
      </c>
      <c r="V4502" s="2">
        <v>61</v>
      </c>
      <c r="W4502" s="8">
        <v>5.6278910399177658E-2</v>
      </c>
      <c r="X4502" s="2">
        <v>33271</v>
      </c>
      <c r="Y4502" s="45"/>
      <c r="AC4502" s="1" t="str">
        <f>IF(Table13[[#This Row],[TCS MP]]&gt;=Table13[[#This Row],[BMP]],IF(Table13[[#This Row],[TCS MP]]&lt;=Table13[[#This Row],[EMP]],"Good","EMP"),"BMP")</f>
        <v>EMP</v>
      </c>
    </row>
    <row r="4503" spans="1:29" ht="24" customHeight="1" x14ac:dyDescent="0.25">
      <c r="A4503" t="s">
        <v>14659</v>
      </c>
      <c r="B4503" t="s">
        <v>19101</v>
      </c>
      <c r="C4503">
        <v>4154</v>
      </c>
      <c r="D4503" t="s">
        <v>17075</v>
      </c>
      <c r="E4503" t="s">
        <v>14660</v>
      </c>
      <c r="F4503" s="9">
        <f>Table13[[#This Row],[ToMeasure]]-Table13[[#This Row],[FromMeasure]]</f>
        <v>0.17884449999999985</v>
      </c>
      <c r="G4503" s="5" t="s">
        <v>321</v>
      </c>
      <c r="H4503" s="35">
        <v>2.5421938800000001</v>
      </c>
      <c r="I4503" s="56"/>
      <c r="J4503" t="s">
        <v>3294</v>
      </c>
      <c r="K4503" s="58" t="s">
        <v>203</v>
      </c>
      <c r="L4503" s="35">
        <v>2.72103838</v>
      </c>
      <c r="M4503" s="56"/>
      <c r="N4503" t="s">
        <v>3643</v>
      </c>
      <c r="O4503" s="2">
        <v>948</v>
      </c>
      <c r="P4503" s="2">
        <v>618</v>
      </c>
      <c r="Q4503" s="2">
        <v>1566</v>
      </c>
      <c r="R4503" t="s">
        <v>14661</v>
      </c>
      <c r="S4503">
        <v>9</v>
      </c>
      <c r="T4503">
        <v>57</v>
      </c>
      <c r="U4503" s="2">
        <v>143</v>
      </c>
      <c r="V4503" s="2">
        <v>23</v>
      </c>
      <c r="W4503" s="8">
        <v>0.10600255427841634</v>
      </c>
      <c r="X4503" s="2">
        <v>2725</v>
      </c>
      <c r="Y4503" s="45"/>
      <c r="AC4503" s="1" t="str">
        <f>IF(Table13[[#This Row],[TCS MP]]&gt;=Table13[[#This Row],[BMP]],IF(Table13[[#This Row],[TCS MP]]&lt;=Table13[[#This Row],[EMP]],"Good","EMP"),"BMP")</f>
        <v>EMP</v>
      </c>
    </row>
    <row r="4504" spans="1:29" ht="24" customHeight="1" x14ac:dyDescent="0.25">
      <c r="A4504" t="s">
        <v>14662</v>
      </c>
      <c r="B4504" t="s">
        <v>17087</v>
      </c>
      <c r="C4504" t="s">
        <v>26016</v>
      </c>
      <c r="D4504" t="s">
        <v>17075</v>
      </c>
      <c r="E4504" t="s">
        <v>14663</v>
      </c>
      <c r="F4504" s="9">
        <f>Table13[[#This Row],[ToMeasure]]-Table13[[#This Row],[FromMeasure]]</f>
        <v>1.1584140000000001</v>
      </c>
      <c r="G4504" s="5" t="s">
        <v>325</v>
      </c>
      <c r="H4504" s="35">
        <v>2.6786486200000001</v>
      </c>
      <c r="I4504" s="56"/>
      <c r="J4504" t="s">
        <v>14664</v>
      </c>
      <c r="K4504" s="58" t="s">
        <v>203</v>
      </c>
      <c r="L4504" s="35">
        <v>3.8370626200000002</v>
      </c>
      <c r="M4504" s="56"/>
      <c r="N4504" t="s">
        <v>3651</v>
      </c>
      <c r="O4504" s="2">
        <v>396</v>
      </c>
      <c r="P4504" s="2">
        <v>1067</v>
      </c>
      <c r="Q4504" s="2">
        <v>1463</v>
      </c>
      <c r="R4504" t="s">
        <v>14665</v>
      </c>
      <c r="S4504">
        <v>21</v>
      </c>
      <c r="T4504">
        <v>95</v>
      </c>
      <c r="U4504" s="2">
        <v>116</v>
      </c>
      <c r="V4504" s="2">
        <v>77</v>
      </c>
      <c r="W4504" s="8">
        <v>0.1319207108680793</v>
      </c>
      <c r="X4504" s="2">
        <v>3805</v>
      </c>
      <c r="Y4504" s="45"/>
      <c r="AC4504" s="1" t="str">
        <f>IF(Table13[[#This Row],[TCS MP]]&gt;=Table13[[#This Row],[BMP]],IF(Table13[[#This Row],[TCS MP]]&lt;=Table13[[#This Row],[EMP]],"Good","EMP"),"BMP")</f>
        <v>EMP</v>
      </c>
    </row>
    <row r="4505" spans="1:29" ht="24" customHeight="1" x14ac:dyDescent="0.25">
      <c r="A4505" t="s">
        <v>15164</v>
      </c>
      <c r="B4505" t="s">
        <v>19081</v>
      </c>
      <c r="C4505">
        <v>4084</v>
      </c>
      <c r="D4505" t="s">
        <v>17075</v>
      </c>
      <c r="E4505" t="s">
        <v>15165</v>
      </c>
      <c r="F4505" s="9">
        <f>Table13[[#This Row],[ToMeasure]]-Table13[[#This Row],[FromMeasure]]</f>
        <v>0.26989430000000025</v>
      </c>
      <c r="G4505" s="5" t="s">
        <v>311</v>
      </c>
      <c r="H4505" s="35">
        <v>2.0455198999999999</v>
      </c>
      <c r="I4505" s="56"/>
      <c r="J4505" t="s">
        <v>3611</v>
      </c>
      <c r="K4505" s="58" t="s">
        <v>203</v>
      </c>
      <c r="L4505" s="35">
        <v>2.3154142000000002</v>
      </c>
      <c r="M4505" s="56"/>
      <c r="N4505" t="s">
        <v>3615</v>
      </c>
      <c r="O4505" s="2">
        <v>7912</v>
      </c>
      <c r="P4505" s="2">
        <v>5568</v>
      </c>
      <c r="Q4505" s="2">
        <v>13480</v>
      </c>
      <c r="R4505" t="s">
        <v>15166</v>
      </c>
      <c r="S4505">
        <v>7</v>
      </c>
      <c r="T4505">
        <v>76</v>
      </c>
      <c r="U4505" s="2">
        <v>862</v>
      </c>
      <c r="V4505" s="2">
        <v>1103</v>
      </c>
      <c r="W4505" s="8">
        <v>0.14577151335311572</v>
      </c>
      <c r="X4505" s="2">
        <v>31213</v>
      </c>
      <c r="Y4505" s="45"/>
      <c r="AC4505" s="1" t="str">
        <f>IF(Table13[[#This Row],[TCS MP]]&gt;=Table13[[#This Row],[BMP]],IF(Table13[[#This Row],[TCS MP]]&lt;=Table13[[#This Row],[EMP]],"Good","EMP"),"BMP")</f>
        <v>EMP</v>
      </c>
    </row>
    <row r="4506" spans="1:29" ht="24" customHeight="1" x14ac:dyDescent="0.25">
      <c r="A4506" t="s">
        <v>15167</v>
      </c>
      <c r="B4506" t="s">
        <v>19086</v>
      </c>
      <c r="C4506">
        <v>4094</v>
      </c>
      <c r="D4506" t="s">
        <v>17075</v>
      </c>
      <c r="E4506" t="s">
        <v>15168</v>
      </c>
      <c r="F4506" s="9">
        <f>Table13[[#This Row],[ToMeasure]]-Table13[[#This Row],[FromMeasure]]</f>
        <v>0.13434590000000013</v>
      </c>
      <c r="G4506" s="5" t="s">
        <v>15169</v>
      </c>
      <c r="H4506" s="35">
        <v>0.91501555999999995</v>
      </c>
      <c r="I4506" s="56"/>
      <c r="J4506" t="s">
        <v>3628</v>
      </c>
      <c r="K4506" s="58" t="s">
        <v>203</v>
      </c>
      <c r="L4506" s="35">
        <v>1.0493614600000001</v>
      </c>
      <c r="M4506" s="56"/>
      <c r="N4506" t="s">
        <v>3624</v>
      </c>
      <c r="O4506" s="2">
        <v>1503</v>
      </c>
      <c r="P4506" s="2">
        <v>2097</v>
      </c>
      <c r="Q4506" s="2">
        <v>3600</v>
      </c>
      <c r="R4506" t="s">
        <v>15170</v>
      </c>
      <c r="S4506">
        <v>10</v>
      </c>
      <c r="T4506" t="s">
        <v>203</v>
      </c>
      <c r="U4506" s="2">
        <v>229</v>
      </c>
      <c r="V4506" s="2">
        <v>296</v>
      </c>
      <c r="W4506" s="8">
        <v>0.14583333333333334</v>
      </c>
      <c r="X4506" s="2">
        <v>9969</v>
      </c>
      <c r="Y4506" s="45"/>
      <c r="AC4506" s="1" t="str">
        <f>IF(Table13[[#This Row],[TCS MP]]&gt;=Table13[[#This Row],[BMP]],IF(Table13[[#This Row],[TCS MP]]&lt;=Table13[[#This Row],[EMP]],"Good","EMP"),"BMP")</f>
        <v>EMP</v>
      </c>
    </row>
    <row r="4507" spans="1:29" ht="24" customHeight="1" x14ac:dyDescent="0.25">
      <c r="A4507" t="s">
        <v>15171</v>
      </c>
      <c r="B4507" t="s">
        <v>18732</v>
      </c>
      <c r="C4507">
        <v>3324</v>
      </c>
      <c r="D4507" t="s">
        <v>17075</v>
      </c>
      <c r="E4507" t="s">
        <v>15172</v>
      </c>
      <c r="F4507" s="9">
        <f>Table13[[#This Row],[ToMeasure]]-Table13[[#This Row],[FromMeasure]]</f>
        <v>0.39290614000000001</v>
      </c>
      <c r="G4507" s="5" t="s">
        <v>252</v>
      </c>
      <c r="H4507" s="35">
        <v>1.8861858499999999</v>
      </c>
      <c r="I4507" s="56"/>
      <c r="J4507" t="s">
        <v>15173</v>
      </c>
      <c r="K4507" s="58" t="s">
        <v>203</v>
      </c>
      <c r="L4507" s="35">
        <v>2.27909199</v>
      </c>
      <c r="M4507" s="56"/>
      <c r="N4507" t="s">
        <v>15174</v>
      </c>
      <c r="O4507" s="2">
        <v>64</v>
      </c>
      <c r="P4507" s="2">
        <v>21</v>
      </c>
      <c r="Q4507" s="2">
        <v>85</v>
      </c>
      <c r="R4507" t="s">
        <v>15175</v>
      </c>
      <c r="S4507">
        <v>20</v>
      </c>
      <c r="T4507">
        <v>65</v>
      </c>
      <c r="U4507" s="2">
        <v>12</v>
      </c>
      <c r="V4507" s="2">
        <v>6</v>
      </c>
      <c r="W4507" s="8">
        <v>0.21176470588235294</v>
      </c>
      <c r="X4507" s="2">
        <v>195</v>
      </c>
      <c r="Y4507" s="45"/>
      <c r="AC4507" s="1" t="str">
        <f>IF(Table13[[#This Row],[TCS MP]]&gt;=Table13[[#This Row],[BMP]],IF(Table13[[#This Row],[TCS MP]]&lt;=Table13[[#This Row],[EMP]],"Good","EMP"),"BMP")</f>
        <v>EMP</v>
      </c>
    </row>
    <row r="4508" spans="1:29" ht="24" customHeight="1" x14ac:dyDescent="0.25">
      <c r="A4508" t="s">
        <v>11011</v>
      </c>
      <c r="B4508" t="s">
        <v>20661</v>
      </c>
      <c r="C4508">
        <v>6984</v>
      </c>
      <c r="D4508" t="s">
        <v>17075</v>
      </c>
      <c r="E4508" t="s">
        <v>11012</v>
      </c>
      <c r="F4508" s="9">
        <f>Table13[[#This Row],[ToMeasure]]-Table13[[#This Row],[FromMeasure]]</f>
        <v>0.16867516000000005</v>
      </c>
      <c r="G4508" s="5" t="s">
        <v>2676</v>
      </c>
      <c r="H4508" s="35">
        <v>0.49743377</v>
      </c>
      <c r="I4508" s="56"/>
      <c r="J4508" t="s">
        <v>11013</v>
      </c>
      <c r="K4508" s="58" t="s">
        <v>203</v>
      </c>
      <c r="L4508" s="35">
        <v>0.66610893000000004</v>
      </c>
      <c r="M4508" s="56"/>
      <c r="N4508" t="s">
        <v>11014</v>
      </c>
      <c r="O4508" s="2">
        <v>1410</v>
      </c>
      <c r="P4508" s="2">
        <v>2419</v>
      </c>
      <c r="Q4508" s="2">
        <v>3829</v>
      </c>
      <c r="R4508" t="s">
        <v>11015</v>
      </c>
      <c r="S4508">
        <v>10</v>
      </c>
      <c r="T4508">
        <v>62</v>
      </c>
      <c r="U4508" s="2">
        <v>116</v>
      </c>
      <c r="V4508" s="2">
        <v>455</v>
      </c>
      <c r="W4508" s="8">
        <v>0.14912509793679812</v>
      </c>
      <c r="X4508" s="2">
        <v>10913</v>
      </c>
      <c r="Y4508" s="45"/>
      <c r="AC4508" s="1" t="str">
        <f>IF(Table13[[#This Row],[TCS MP]]&gt;=Table13[[#This Row],[BMP]],IF(Table13[[#This Row],[TCS MP]]&lt;=Table13[[#This Row],[EMP]],"Good","EMP"),"BMP")</f>
        <v>EMP</v>
      </c>
    </row>
    <row r="4509" spans="1:29" ht="24" customHeight="1" x14ac:dyDescent="0.25">
      <c r="A4509" t="s">
        <v>15176</v>
      </c>
      <c r="B4509" t="s">
        <v>20646</v>
      </c>
      <c r="C4509">
        <v>6954</v>
      </c>
      <c r="D4509" t="s">
        <v>17075</v>
      </c>
      <c r="E4509" t="s">
        <v>15177</v>
      </c>
      <c r="F4509" s="9">
        <f>Table13[[#This Row],[ToMeasure]]-Table13[[#This Row],[FromMeasure]]</f>
        <v>0.16856238000000001</v>
      </c>
      <c r="G4509" s="5" t="s">
        <v>2671</v>
      </c>
      <c r="H4509" s="35">
        <v>3.38038214</v>
      </c>
      <c r="I4509" s="56"/>
      <c r="J4509" t="s">
        <v>15178</v>
      </c>
      <c r="K4509" s="58" t="s">
        <v>203</v>
      </c>
      <c r="L4509" s="35">
        <v>3.54894452</v>
      </c>
      <c r="M4509" s="56"/>
      <c r="N4509" t="s">
        <v>15179</v>
      </c>
      <c r="O4509" s="2">
        <v>18704</v>
      </c>
      <c r="P4509" s="2">
        <v>3949</v>
      </c>
      <c r="Q4509" s="2">
        <v>22653</v>
      </c>
      <c r="R4509" t="s">
        <v>15180</v>
      </c>
      <c r="S4509">
        <v>9</v>
      </c>
      <c r="T4509">
        <v>92</v>
      </c>
      <c r="U4509" s="2">
        <v>699</v>
      </c>
      <c r="V4509" s="2">
        <v>2712</v>
      </c>
      <c r="W4509" s="8">
        <v>0.15057608263806119</v>
      </c>
      <c r="X4509" s="2">
        <v>64562</v>
      </c>
      <c r="Y4509" s="45"/>
      <c r="AC4509" s="1" t="str">
        <f>IF(Table13[[#This Row],[TCS MP]]&gt;=Table13[[#This Row],[BMP]],IF(Table13[[#This Row],[TCS MP]]&lt;=Table13[[#This Row],[EMP]],"Good","EMP"),"BMP")</f>
        <v>EMP</v>
      </c>
    </row>
    <row r="4510" spans="1:29" ht="24" customHeight="1" x14ac:dyDescent="0.25">
      <c r="A4510" t="s">
        <v>16974</v>
      </c>
      <c r="B4510" t="s">
        <v>18727</v>
      </c>
      <c r="C4510">
        <v>3314</v>
      </c>
      <c r="D4510" t="s">
        <v>17075</v>
      </c>
      <c r="E4510" t="s">
        <v>16975</v>
      </c>
      <c r="F4510" s="9">
        <f>Table13[[#This Row],[ToMeasure]]-Table13[[#This Row],[FromMeasure]]</f>
        <v>0.39942847000000015</v>
      </c>
      <c r="G4510" s="5" t="s">
        <v>250</v>
      </c>
      <c r="H4510" s="35">
        <v>2.2611786399999998</v>
      </c>
      <c r="I4510" s="56"/>
      <c r="J4510" t="s">
        <v>16976</v>
      </c>
      <c r="K4510" s="58" t="s">
        <v>203</v>
      </c>
      <c r="L4510" s="35">
        <v>2.6606071099999999</v>
      </c>
      <c r="M4510" s="56"/>
      <c r="N4510" t="s">
        <v>16977</v>
      </c>
      <c r="O4510" s="2">
        <v>177</v>
      </c>
      <c r="P4510" s="2">
        <v>607</v>
      </c>
      <c r="Q4510" s="2">
        <v>784</v>
      </c>
      <c r="R4510" t="s">
        <v>16978</v>
      </c>
      <c r="S4510">
        <v>13</v>
      </c>
      <c r="T4510">
        <v>79</v>
      </c>
      <c r="U4510" s="2">
        <v>21</v>
      </c>
      <c r="V4510" s="2">
        <v>9</v>
      </c>
      <c r="W4510" s="8">
        <v>3.826530612244898E-2</v>
      </c>
      <c r="X4510" s="2">
        <v>2039</v>
      </c>
      <c r="Y4510" s="45"/>
      <c r="AC4510" s="1" t="str">
        <f>IF(Table13[[#This Row],[TCS MP]]&gt;=Table13[[#This Row],[BMP]],IF(Table13[[#This Row],[TCS MP]]&lt;=Table13[[#This Row],[EMP]],"Good","EMP"),"BMP")</f>
        <v>EMP</v>
      </c>
    </row>
    <row r="4511" spans="1:29" ht="24" customHeight="1" x14ac:dyDescent="0.25">
      <c r="A4511" t="s">
        <v>14666</v>
      </c>
      <c r="B4511" t="s">
        <v>18722</v>
      </c>
      <c r="C4511">
        <v>3304</v>
      </c>
      <c r="D4511" t="s">
        <v>17075</v>
      </c>
      <c r="E4511" t="s">
        <v>1289</v>
      </c>
      <c r="F4511" s="9">
        <f>Table13[[#This Row],[ToMeasure]]-Table13[[#This Row],[FromMeasure]]</f>
        <v>0.35918432999999972</v>
      </c>
      <c r="G4511" s="5" t="s">
        <v>249</v>
      </c>
      <c r="H4511" s="35">
        <v>4.0862365</v>
      </c>
      <c r="I4511" s="56"/>
      <c r="J4511" t="s">
        <v>14667</v>
      </c>
      <c r="K4511" s="58" t="s">
        <v>203</v>
      </c>
      <c r="L4511" s="35">
        <v>4.4454208299999998</v>
      </c>
      <c r="M4511" s="56"/>
      <c r="N4511" t="s">
        <v>14668</v>
      </c>
      <c r="O4511" s="2">
        <v>96</v>
      </c>
      <c r="P4511" s="2">
        <v>500</v>
      </c>
      <c r="Q4511" s="2">
        <v>596</v>
      </c>
      <c r="R4511" t="s">
        <v>14669</v>
      </c>
      <c r="S4511">
        <v>11</v>
      </c>
      <c r="T4511">
        <v>76</v>
      </c>
      <c r="U4511" s="2">
        <v>65</v>
      </c>
      <c r="V4511" s="2">
        <v>30</v>
      </c>
      <c r="W4511" s="8">
        <v>0.15939597315436241</v>
      </c>
      <c r="X4511" s="2">
        <v>1550</v>
      </c>
      <c r="Y4511" s="45"/>
      <c r="AC4511" s="1" t="str">
        <f>IF(Table13[[#This Row],[TCS MP]]&gt;=Table13[[#This Row],[BMP]],IF(Table13[[#This Row],[TCS MP]]&lt;=Table13[[#This Row],[EMP]],"Good","EMP"),"BMP")</f>
        <v>EMP</v>
      </c>
    </row>
    <row r="4512" spans="1:29" ht="24" customHeight="1" x14ac:dyDescent="0.25">
      <c r="A4512" t="s">
        <v>16979</v>
      </c>
      <c r="B4512" t="s">
        <v>19092</v>
      </c>
      <c r="C4512">
        <v>4104</v>
      </c>
      <c r="D4512" t="s">
        <v>17075</v>
      </c>
      <c r="E4512" t="s">
        <v>16980</v>
      </c>
      <c r="F4512" s="9">
        <f>Table13[[#This Row],[ToMeasure]]-Table13[[#This Row],[FromMeasure]]</f>
        <v>0.1874037400000006</v>
      </c>
      <c r="G4512" s="5" t="s">
        <v>315</v>
      </c>
      <c r="H4512" s="35">
        <v>9.0436273099999998</v>
      </c>
      <c r="I4512" s="56"/>
      <c r="J4512" t="s">
        <v>6588</v>
      </c>
      <c r="K4512" s="58" t="s">
        <v>203</v>
      </c>
      <c r="L4512" s="35">
        <v>9.2310310500000003</v>
      </c>
      <c r="M4512" s="56"/>
      <c r="N4512" t="s">
        <v>3633</v>
      </c>
      <c r="O4512" s="2">
        <v>4422</v>
      </c>
      <c r="P4512" s="2">
        <v>0</v>
      </c>
      <c r="Q4512" s="2">
        <v>4422</v>
      </c>
      <c r="R4512" t="s">
        <v>16981</v>
      </c>
      <c r="S4512">
        <v>9</v>
      </c>
      <c r="T4512">
        <v>51</v>
      </c>
      <c r="U4512" s="2" t="s">
        <v>203</v>
      </c>
      <c r="V4512" s="2" t="s">
        <v>203</v>
      </c>
      <c r="W4512" s="8" t="s">
        <v>203</v>
      </c>
      <c r="X4512" s="2">
        <v>11117</v>
      </c>
      <c r="Y4512" s="45"/>
      <c r="AC4512" s="1" t="str">
        <f>IF(Table13[[#This Row],[TCS MP]]&gt;=Table13[[#This Row],[BMP]],IF(Table13[[#This Row],[TCS MP]]&lt;=Table13[[#This Row],[EMP]],"Good","EMP"),"BMP")</f>
        <v>EMP</v>
      </c>
    </row>
    <row r="4513" spans="1:29" ht="24" customHeight="1" x14ac:dyDescent="0.25">
      <c r="A4513" t="s">
        <v>14670</v>
      </c>
      <c r="B4513" t="s">
        <v>18737</v>
      </c>
      <c r="C4513">
        <v>3334</v>
      </c>
      <c r="D4513" t="s">
        <v>17075</v>
      </c>
      <c r="E4513" t="s">
        <v>14671</v>
      </c>
      <c r="F4513" s="9">
        <f>Table13[[#This Row],[ToMeasure]]-Table13[[#This Row],[FromMeasure]]</f>
        <v>0.37596373999999955</v>
      </c>
      <c r="G4513" s="5" t="s">
        <v>254</v>
      </c>
      <c r="H4513" s="35">
        <v>10.95645796</v>
      </c>
      <c r="I4513" s="56"/>
      <c r="J4513" t="s">
        <v>14672</v>
      </c>
      <c r="K4513" s="58" t="s">
        <v>203</v>
      </c>
      <c r="L4513" s="35">
        <v>11.332421699999999</v>
      </c>
      <c r="M4513" s="56"/>
      <c r="N4513" t="s">
        <v>14673</v>
      </c>
      <c r="O4513" s="2">
        <v>902</v>
      </c>
      <c r="P4513" s="2">
        <v>1885</v>
      </c>
      <c r="Q4513" s="2">
        <v>2787</v>
      </c>
      <c r="R4513" t="s">
        <v>14674</v>
      </c>
      <c r="S4513">
        <v>8</v>
      </c>
      <c r="T4513">
        <v>57</v>
      </c>
      <c r="U4513" s="2">
        <v>247</v>
      </c>
      <c r="V4513" s="2">
        <v>113</v>
      </c>
      <c r="W4513" s="8">
        <v>0.12917115177610333</v>
      </c>
      <c r="X4513" s="2">
        <v>6453</v>
      </c>
      <c r="Y4513" s="45"/>
      <c r="AC4513" s="1" t="str">
        <f>IF(Table13[[#This Row],[TCS MP]]&gt;=Table13[[#This Row],[BMP]],IF(Table13[[#This Row],[TCS MP]]&lt;=Table13[[#This Row],[EMP]],"Good","EMP"),"BMP")</f>
        <v>EMP</v>
      </c>
    </row>
    <row r="4514" spans="1:29" ht="24" customHeight="1" x14ac:dyDescent="0.25">
      <c r="A4514" t="s">
        <v>11016</v>
      </c>
      <c r="B4514" t="s">
        <v>20656</v>
      </c>
      <c r="C4514">
        <v>6974</v>
      </c>
      <c r="D4514" t="s">
        <v>17075</v>
      </c>
      <c r="E4514" t="s">
        <v>11017</v>
      </c>
      <c r="F4514" s="9">
        <f>Table13[[#This Row],[ToMeasure]]-Table13[[#This Row],[FromMeasure]]</f>
        <v>0.25393084999999993</v>
      </c>
      <c r="G4514" s="5" t="s">
        <v>2674</v>
      </c>
      <c r="H4514" s="35">
        <v>1.0089845900000001</v>
      </c>
      <c r="I4514" s="56"/>
      <c r="J4514" t="s">
        <v>11018</v>
      </c>
      <c r="K4514" s="58" t="s">
        <v>203</v>
      </c>
      <c r="L4514" s="35">
        <v>1.26291544</v>
      </c>
      <c r="M4514" s="56"/>
      <c r="N4514" t="s">
        <v>11019</v>
      </c>
      <c r="O4514" s="2">
        <v>6051</v>
      </c>
      <c r="P4514" s="2">
        <v>2430</v>
      </c>
      <c r="Q4514" s="2">
        <v>8481</v>
      </c>
      <c r="R4514" t="s">
        <v>11020</v>
      </c>
      <c r="S4514">
        <v>9</v>
      </c>
      <c r="T4514">
        <v>74</v>
      </c>
      <c r="U4514" s="2">
        <v>262</v>
      </c>
      <c r="V4514" s="2">
        <v>1014</v>
      </c>
      <c r="W4514" s="8">
        <v>0.15045395590142671</v>
      </c>
      <c r="X4514" s="2">
        <v>21321</v>
      </c>
      <c r="Y4514" s="45"/>
      <c r="AC4514" s="1" t="str">
        <f>IF(Table13[[#This Row],[TCS MP]]&gt;=Table13[[#This Row],[BMP]],IF(Table13[[#This Row],[TCS MP]]&lt;=Table13[[#This Row],[EMP]],"Good","EMP"),"BMP")</f>
        <v>EMP</v>
      </c>
    </row>
    <row r="4515" spans="1:29" ht="24" customHeight="1" x14ac:dyDescent="0.25">
      <c r="A4515" t="s">
        <v>15181</v>
      </c>
      <c r="B4515" t="s">
        <v>18742</v>
      </c>
      <c r="C4515">
        <v>3344</v>
      </c>
      <c r="D4515" t="s">
        <v>17075</v>
      </c>
      <c r="E4515" t="s">
        <v>15182</v>
      </c>
      <c r="F4515" s="9">
        <f>Table13[[#This Row],[ToMeasure]]-Table13[[#This Row],[FromMeasure]]</f>
        <v>0.37881781999999831</v>
      </c>
      <c r="G4515" s="5" t="s">
        <v>256</v>
      </c>
      <c r="H4515" s="35">
        <v>22.095748660000002</v>
      </c>
      <c r="I4515" s="56"/>
      <c r="J4515" t="s">
        <v>15183</v>
      </c>
      <c r="K4515" s="58" t="s">
        <v>203</v>
      </c>
      <c r="L4515" s="35">
        <v>22.47456648</v>
      </c>
      <c r="M4515" s="56"/>
      <c r="N4515" t="s">
        <v>15184</v>
      </c>
      <c r="O4515" s="2">
        <v>1183</v>
      </c>
      <c r="P4515" s="2">
        <v>2463</v>
      </c>
      <c r="Q4515" s="2">
        <v>3646</v>
      </c>
      <c r="R4515" t="s">
        <v>15185</v>
      </c>
      <c r="S4515">
        <v>9</v>
      </c>
      <c r="T4515">
        <v>57</v>
      </c>
      <c r="U4515" s="2">
        <v>278</v>
      </c>
      <c r="V4515" s="2">
        <v>129</v>
      </c>
      <c r="W4515" s="8">
        <v>0.11162918266593527</v>
      </c>
      <c r="X4515" s="2">
        <v>8442</v>
      </c>
      <c r="Y4515" s="45"/>
      <c r="AC4515" s="1" t="str">
        <f>IF(Table13[[#This Row],[TCS MP]]&gt;=Table13[[#This Row],[BMP]],IF(Table13[[#This Row],[TCS MP]]&lt;=Table13[[#This Row],[EMP]],"Good","EMP"),"BMP")</f>
        <v>EMP</v>
      </c>
    </row>
    <row r="4516" spans="1:29" ht="24" customHeight="1" x14ac:dyDescent="0.25">
      <c r="A4516" t="s">
        <v>11026</v>
      </c>
      <c r="B4516" t="s">
        <v>19066</v>
      </c>
      <c r="C4516">
        <v>4054</v>
      </c>
      <c r="D4516" t="s">
        <v>17075</v>
      </c>
      <c r="E4516" t="s">
        <v>11027</v>
      </c>
      <c r="F4516" s="9">
        <f>Table13[[#This Row],[ToMeasure]]-Table13[[#This Row],[FromMeasure]]</f>
        <v>0.92342714000000026</v>
      </c>
      <c r="G4516" s="5" t="s">
        <v>305</v>
      </c>
      <c r="H4516" s="35">
        <v>6.0864897500000001</v>
      </c>
      <c r="I4516" s="56"/>
      <c r="J4516" t="s">
        <v>6555</v>
      </c>
      <c r="K4516" s="58" t="s">
        <v>203</v>
      </c>
      <c r="L4516" s="35">
        <v>7.0099168900000004</v>
      </c>
      <c r="M4516" s="56"/>
      <c r="N4516" t="s">
        <v>11028</v>
      </c>
      <c r="O4516" s="2">
        <v>4500</v>
      </c>
      <c r="P4516" s="2">
        <v>4057</v>
      </c>
      <c r="Q4516" s="2">
        <v>8557</v>
      </c>
      <c r="R4516" t="s">
        <v>11029</v>
      </c>
      <c r="S4516">
        <v>8</v>
      </c>
      <c r="T4516">
        <v>55</v>
      </c>
      <c r="U4516" s="2">
        <v>546</v>
      </c>
      <c r="V4516" s="2">
        <v>702</v>
      </c>
      <c r="W4516" s="8">
        <v>0.14584550660278134</v>
      </c>
      <c r="X4516" s="2">
        <v>24388</v>
      </c>
      <c r="Y4516" s="45"/>
      <c r="AC4516" s="1" t="str">
        <f>IF(Table13[[#This Row],[TCS MP]]&gt;=Table13[[#This Row],[BMP]],IF(Table13[[#This Row],[TCS MP]]&lt;=Table13[[#This Row],[EMP]],"Good","EMP"),"BMP")</f>
        <v>EMP</v>
      </c>
    </row>
    <row r="4517" spans="1:29" ht="24" customHeight="1" x14ac:dyDescent="0.25">
      <c r="A4517" t="s">
        <v>15189</v>
      </c>
      <c r="B4517" t="s">
        <v>19975</v>
      </c>
      <c r="C4517">
        <v>5514</v>
      </c>
      <c r="D4517" t="s">
        <v>17075</v>
      </c>
      <c r="E4517" t="s">
        <v>15190</v>
      </c>
      <c r="F4517" s="9">
        <f>Table13[[#This Row],[ToMeasure]]-Table13[[#This Row],[FromMeasure]]</f>
        <v>0.16720699000000006</v>
      </c>
      <c r="G4517" s="5" t="s">
        <v>720</v>
      </c>
      <c r="H4517" s="35">
        <v>0.7637195</v>
      </c>
      <c r="I4517" s="56"/>
      <c r="J4517" t="s">
        <v>2172</v>
      </c>
      <c r="K4517" s="58" t="s">
        <v>203</v>
      </c>
      <c r="L4517" s="35">
        <v>0.93092649000000005</v>
      </c>
      <c r="M4517" s="56"/>
      <c r="N4517" t="s">
        <v>2414</v>
      </c>
      <c r="O4517" s="2">
        <v>356</v>
      </c>
      <c r="P4517" s="2">
        <v>0</v>
      </c>
      <c r="Q4517" s="2">
        <v>356</v>
      </c>
      <c r="R4517" t="s">
        <v>15191</v>
      </c>
      <c r="S4517">
        <v>14</v>
      </c>
      <c r="T4517" t="s">
        <v>203</v>
      </c>
      <c r="U4517" s="2">
        <v>33</v>
      </c>
      <c r="V4517" s="2">
        <v>14</v>
      </c>
      <c r="W4517" s="8">
        <v>0.13202247191011235</v>
      </c>
      <c r="X4517" s="2">
        <v>513</v>
      </c>
      <c r="Y4517" s="45"/>
      <c r="AC4517" s="1" t="str">
        <f>IF(Table13[[#This Row],[TCS MP]]&gt;=Table13[[#This Row],[BMP]],IF(Table13[[#This Row],[TCS MP]]&lt;=Table13[[#This Row],[EMP]],"Good","EMP"),"BMP")</f>
        <v>EMP</v>
      </c>
    </row>
    <row r="4518" spans="1:29" ht="24" customHeight="1" x14ac:dyDescent="0.25">
      <c r="A4518" t="s">
        <v>11030</v>
      </c>
      <c r="B4518" t="s">
        <v>19966</v>
      </c>
      <c r="C4518">
        <v>5504</v>
      </c>
      <c r="D4518" t="s">
        <v>17075</v>
      </c>
      <c r="E4518" t="s">
        <v>11031</v>
      </c>
      <c r="F4518" s="9">
        <f>Table13[[#This Row],[ToMeasure]]-Table13[[#This Row],[FromMeasure]]</f>
        <v>0.26391168999999998</v>
      </c>
      <c r="G4518" s="5" t="s">
        <v>718</v>
      </c>
      <c r="H4518" s="35">
        <v>0</v>
      </c>
      <c r="I4518" s="56"/>
      <c r="J4518" t="s">
        <v>2172</v>
      </c>
      <c r="K4518" s="58" t="s">
        <v>203</v>
      </c>
      <c r="L4518" s="35">
        <v>0.26391168999999998</v>
      </c>
      <c r="M4518" s="56"/>
      <c r="N4518" t="s">
        <v>2414</v>
      </c>
      <c r="O4518" s="2">
        <v>1510</v>
      </c>
      <c r="P4518" s="2">
        <v>0</v>
      </c>
      <c r="Q4518" s="2">
        <v>1510</v>
      </c>
      <c r="R4518" t="s">
        <v>11032</v>
      </c>
      <c r="S4518">
        <v>11</v>
      </c>
      <c r="T4518" t="s">
        <v>203</v>
      </c>
      <c r="U4518" s="2">
        <v>145</v>
      </c>
      <c r="V4518" s="2">
        <v>66</v>
      </c>
      <c r="W4518" s="8">
        <v>0.13973509933774833</v>
      </c>
      <c r="X4518" s="2">
        <v>2174</v>
      </c>
      <c r="Y4518" s="45"/>
      <c r="AC4518" s="1" t="str">
        <f>IF(Table13[[#This Row],[TCS MP]]&gt;=Table13[[#This Row],[BMP]],IF(Table13[[#This Row],[TCS MP]]&lt;=Table13[[#This Row],[EMP]],"Good","EMP"),"BMP")</f>
        <v>EMP</v>
      </c>
    </row>
    <row r="4519" spans="1:29" ht="24" customHeight="1" x14ac:dyDescent="0.25">
      <c r="A4519" t="s">
        <v>15192</v>
      </c>
      <c r="B4519" t="s">
        <v>19957</v>
      </c>
      <c r="C4519">
        <v>5494</v>
      </c>
      <c r="D4519" t="s">
        <v>17075</v>
      </c>
      <c r="E4519" t="s">
        <v>15193</v>
      </c>
      <c r="F4519" s="9">
        <f>Table13[[#This Row],[ToMeasure]]-Table13[[#This Row],[FromMeasure]]</f>
        <v>8.9680899999999994E-2</v>
      </c>
      <c r="G4519" s="5" t="s">
        <v>716</v>
      </c>
      <c r="H4519" s="35">
        <v>8.8174199999999994E-2</v>
      </c>
      <c r="I4519" s="56"/>
      <c r="J4519" t="s">
        <v>4374</v>
      </c>
      <c r="K4519" s="58" t="s">
        <v>203</v>
      </c>
      <c r="L4519" s="35">
        <v>0.17785509999999999</v>
      </c>
      <c r="M4519" s="56"/>
      <c r="N4519" t="s">
        <v>7957</v>
      </c>
      <c r="O4519" s="2">
        <v>705</v>
      </c>
      <c r="P4519" s="2">
        <v>1120</v>
      </c>
      <c r="Q4519" s="2">
        <v>1825</v>
      </c>
      <c r="R4519" t="s">
        <v>15194</v>
      </c>
      <c r="S4519">
        <v>10</v>
      </c>
      <c r="T4519">
        <v>60</v>
      </c>
      <c r="U4519" s="2">
        <v>175</v>
      </c>
      <c r="V4519" s="2">
        <v>81</v>
      </c>
      <c r="W4519" s="8">
        <v>0.14027397260273972</v>
      </c>
      <c r="X4519" s="2">
        <v>3452</v>
      </c>
      <c r="Y4519" s="45"/>
      <c r="AC4519" s="1" t="str">
        <f>IF(Table13[[#This Row],[TCS MP]]&gt;=Table13[[#This Row],[BMP]],IF(Table13[[#This Row],[TCS MP]]&lt;=Table13[[#This Row],[EMP]],"Good","EMP"),"BMP")</f>
        <v>EMP</v>
      </c>
    </row>
    <row r="4520" spans="1:29" ht="24" customHeight="1" x14ac:dyDescent="0.25">
      <c r="A4520" t="s">
        <v>15195</v>
      </c>
      <c r="B4520" t="s">
        <v>19942</v>
      </c>
      <c r="C4520">
        <v>5474</v>
      </c>
      <c r="D4520" t="s">
        <v>17075</v>
      </c>
      <c r="E4520" t="s">
        <v>15196</v>
      </c>
      <c r="F4520" s="9">
        <f>Table13[[#This Row],[ToMeasure]]-Table13[[#This Row],[FromMeasure]]</f>
        <v>0.20441970000000001</v>
      </c>
      <c r="G4520" s="5" t="s">
        <v>712</v>
      </c>
      <c r="H4520" s="35">
        <v>0</v>
      </c>
      <c r="I4520" s="56"/>
      <c r="J4520" t="s">
        <v>2172</v>
      </c>
      <c r="K4520" s="58" t="s">
        <v>203</v>
      </c>
      <c r="L4520" s="35">
        <v>0.20441970000000001</v>
      </c>
      <c r="M4520" s="56"/>
      <c r="N4520" t="s">
        <v>8570</v>
      </c>
      <c r="O4520" s="2">
        <v>488</v>
      </c>
      <c r="P4520" s="2">
        <v>1183</v>
      </c>
      <c r="Q4520" s="2">
        <v>1671</v>
      </c>
      <c r="R4520" t="s">
        <v>15197</v>
      </c>
      <c r="S4520">
        <v>10</v>
      </c>
      <c r="T4520">
        <v>87</v>
      </c>
      <c r="U4520" s="2">
        <v>52</v>
      </c>
      <c r="V4520" s="2">
        <v>200</v>
      </c>
      <c r="W4520" s="8">
        <v>0.15080789946140036</v>
      </c>
      <c r="X4520" s="2">
        <v>3255</v>
      </c>
      <c r="Y4520" s="45"/>
      <c r="AC4520" s="1" t="str">
        <f>IF(Table13[[#This Row],[TCS MP]]&gt;=Table13[[#This Row],[BMP]],IF(Table13[[#This Row],[TCS MP]]&lt;=Table13[[#This Row],[EMP]],"Good","EMP"),"BMP")</f>
        <v>EMP</v>
      </c>
    </row>
    <row r="4521" spans="1:29" ht="24" customHeight="1" x14ac:dyDescent="0.25">
      <c r="A4521" t="s">
        <v>15198</v>
      </c>
      <c r="B4521" t="s">
        <v>19934</v>
      </c>
      <c r="C4521">
        <v>5464</v>
      </c>
      <c r="D4521" t="s">
        <v>17075</v>
      </c>
      <c r="E4521" t="s">
        <v>15199</v>
      </c>
      <c r="F4521" s="9">
        <f>Table13[[#This Row],[ToMeasure]]-Table13[[#This Row],[FromMeasure]]</f>
        <v>0.11447420000000008</v>
      </c>
      <c r="G4521" s="5" t="s">
        <v>710</v>
      </c>
      <c r="H4521" s="35">
        <v>2.6915247999999998</v>
      </c>
      <c r="I4521" s="56"/>
      <c r="J4521" t="s">
        <v>8561</v>
      </c>
      <c r="K4521" s="58" t="s">
        <v>203</v>
      </c>
      <c r="L4521" s="35">
        <v>2.8059989999999999</v>
      </c>
      <c r="M4521" s="56"/>
      <c r="N4521" t="s">
        <v>2414</v>
      </c>
      <c r="O4521" s="2">
        <v>1204</v>
      </c>
      <c r="P4521" s="2">
        <v>993</v>
      </c>
      <c r="Q4521" s="2">
        <v>2197</v>
      </c>
      <c r="R4521" t="s">
        <v>15200</v>
      </c>
      <c r="S4521">
        <v>9</v>
      </c>
      <c r="T4521">
        <v>63</v>
      </c>
      <c r="U4521" s="2">
        <v>68</v>
      </c>
      <c r="V4521" s="2">
        <v>262</v>
      </c>
      <c r="W4521" s="8">
        <v>0.15020482476103778</v>
      </c>
      <c r="X4521" s="2">
        <v>4280</v>
      </c>
      <c r="Y4521" s="45"/>
      <c r="AC4521" s="1" t="str">
        <f>IF(Table13[[#This Row],[TCS MP]]&gt;=Table13[[#This Row],[BMP]],IF(Table13[[#This Row],[TCS MP]]&lt;=Table13[[#This Row],[EMP]],"Good","EMP"),"BMP")</f>
        <v>EMP</v>
      </c>
    </row>
    <row r="4522" spans="1:29" ht="24" customHeight="1" x14ac:dyDescent="0.25">
      <c r="A4522" t="s">
        <v>16982</v>
      </c>
      <c r="B4522" t="s">
        <v>19926</v>
      </c>
      <c r="C4522">
        <v>5454</v>
      </c>
      <c r="D4522" t="s">
        <v>17075</v>
      </c>
      <c r="E4522" t="s">
        <v>16983</v>
      </c>
      <c r="F4522" s="9">
        <f>Table13[[#This Row],[ToMeasure]]-Table13[[#This Row],[FromMeasure]]</f>
        <v>0.12994249999999999</v>
      </c>
      <c r="G4522" s="5" t="s">
        <v>708</v>
      </c>
      <c r="H4522" s="35">
        <v>0</v>
      </c>
      <c r="I4522" s="56"/>
      <c r="J4522" t="s">
        <v>4349</v>
      </c>
      <c r="K4522" s="58" t="s">
        <v>203</v>
      </c>
      <c r="L4522" s="35">
        <v>0.12994249999999999</v>
      </c>
      <c r="M4522" s="56"/>
      <c r="N4522" t="s">
        <v>4343</v>
      </c>
      <c r="O4522" s="2">
        <v>3352</v>
      </c>
      <c r="P4522" s="2">
        <v>6005</v>
      </c>
      <c r="Q4522" s="2">
        <v>9357</v>
      </c>
      <c r="R4522" t="s">
        <v>16984</v>
      </c>
      <c r="S4522">
        <v>9</v>
      </c>
      <c r="T4522">
        <v>62</v>
      </c>
      <c r="U4522" s="2">
        <v>290</v>
      </c>
      <c r="V4522" s="2">
        <v>1122</v>
      </c>
      <c r="W4522" s="8">
        <v>0.15090306722240035</v>
      </c>
      <c r="X4522" s="2">
        <v>28071</v>
      </c>
      <c r="Y4522" s="45"/>
      <c r="AC4522" s="1" t="str">
        <f>IF(Table13[[#This Row],[TCS MP]]&gt;=Table13[[#This Row],[BMP]],IF(Table13[[#This Row],[TCS MP]]&lt;=Table13[[#This Row],[EMP]],"Good","EMP"),"BMP")</f>
        <v>EMP</v>
      </c>
    </row>
    <row r="4523" spans="1:29" ht="24" customHeight="1" x14ac:dyDescent="0.25">
      <c r="A4523" t="s">
        <v>16985</v>
      </c>
      <c r="B4523" t="s">
        <v>19950</v>
      </c>
      <c r="C4523">
        <v>5484</v>
      </c>
      <c r="D4523" t="s">
        <v>17075</v>
      </c>
      <c r="E4523" t="s">
        <v>16986</v>
      </c>
      <c r="F4523" s="9">
        <f>Table13[[#This Row],[ToMeasure]]-Table13[[#This Row],[FromMeasure]]</f>
        <v>9.6884719999999994E-2</v>
      </c>
      <c r="G4523" s="5" t="s">
        <v>714</v>
      </c>
      <c r="H4523" s="35">
        <v>0</v>
      </c>
      <c r="I4523" s="56"/>
      <c r="J4523" t="s">
        <v>2172</v>
      </c>
      <c r="K4523" s="58" t="s">
        <v>203</v>
      </c>
      <c r="L4523" s="35">
        <v>9.6884719999999994E-2</v>
      </c>
      <c r="M4523" s="56"/>
      <c r="N4523" t="s">
        <v>4369</v>
      </c>
      <c r="O4523" s="2">
        <v>49</v>
      </c>
      <c r="P4523" s="2">
        <v>167</v>
      </c>
      <c r="Q4523" s="2">
        <v>216</v>
      </c>
      <c r="R4523" t="s">
        <v>16987</v>
      </c>
      <c r="S4523">
        <v>14</v>
      </c>
      <c r="T4523">
        <v>74</v>
      </c>
      <c r="U4523" s="2">
        <v>14</v>
      </c>
      <c r="V4523" s="2">
        <v>6</v>
      </c>
      <c r="W4523" s="8">
        <v>9.2592592592592587E-2</v>
      </c>
      <c r="X4523" s="2">
        <v>366</v>
      </c>
      <c r="Y4523" s="45"/>
      <c r="AC4523" s="1" t="str">
        <f>IF(Table13[[#This Row],[TCS MP]]&gt;=Table13[[#This Row],[BMP]],IF(Table13[[#This Row],[TCS MP]]&lt;=Table13[[#This Row],[EMP]],"Good","EMP"),"BMP")</f>
        <v>EMP</v>
      </c>
    </row>
    <row r="4524" spans="1:29" ht="24" customHeight="1" x14ac:dyDescent="0.25">
      <c r="A4524" t="s">
        <v>14685</v>
      </c>
      <c r="B4524" t="s">
        <v>19903</v>
      </c>
      <c r="C4524">
        <v>5414</v>
      </c>
      <c r="D4524" t="s">
        <v>17075</v>
      </c>
      <c r="E4524" t="s">
        <v>14686</v>
      </c>
      <c r="F4524" s="9">
        <f>Table13[[#This Row],[ToMeasure]]-Table13[[#This Row],[FromMeasure]]</f>
        <v>9.2810019999999993E-2</v>
      </c>
      <c r="G4524" s="5" t="s">
        <v>699</v>
      </c>
      <c r="H4524" s="35">
        <v>0</v>
      </c>
      <c r="I4524" s="56"/>
      <c r="J4524" t="s">
        <v>4334</v>
      </c>
      <c r="K4524" s="58" t="s">
        <v>203</v>
      </c>
      <c r="L4524" s="35">
        <v>9.2810019999999993E-2</v>
      </c>
      <c r="M4524" s="56"/>
      <c r="N4524" t="s">
        <v>7939</v>
      </c>
      <c r="O4524" s="2">
        <v>6317</v>
      </c>
      <c r="P4524" s="2">
        <v>2167</v>
      </c>
      <c r="Q4524" s="2">
        <v>8484</v>
      </c>
      <c r="R4524" t="s">
        <v>14687</v>
      </c>
      <c r="S4524">
        <v>9</v>
      </c>
      <c r="T4524">
        <v>67</v>
      </c>
      <c r="U4524" s="2">
        <v>266</v>
      </c>
      <c r="V4524" s="2">
        <v>1037</v>
      </c>
      <c r="W4524" s="8">
        <v>0.15358321546440359</v>
      </c>
      <c r="X4524" s="2">
        <v>25452</v>
      </c>
      <c r="Y4524" s="45"/>
      <c r="AC4524" s="1" t="str">
        <f>IF(Table13[[#This Row],[TCS MP]]&gt;=Table13[[#This Row],[BMP]],IF(Table13[[#This Row],[TCS MP]]&lt;=Table13[[#This Row],[EMP]],"Good","EMP"),"BMP")</f>
        <v>EMP</v>
      </c>
    </row>
    <row r="4525" spans="1:29" ht="24" customHeight="1" x14ac:dyDescent="0.25">
      <c r="A4525" t="s">
        <v>11071</v>
      </c>
      <c r="B4525" t="s">
        <v>19794</v>
      </c>
      <c r="C4525">
        <v>5174</v>
      </c>
      <c r="D4525" t="s">
        <v>17075</v>
      </c>
      <c r="E4525" t="s">
        <v>11072</v>
      </c>
      <c r="F4525" s="9">
        <f>Table13[[#This Row],[ToMeasure]]-Table13[[#This Row],[FromMeasure]]</f>
        <v>0.52566794999999999</v>
      </c>
      <c r="G4525" s="5" t="s">
        <v>581</v>
      </c>
      <c r="H4525" s="35">
        <v>0</v>
      </c>
      <c r="I4525" s="56"/>
      <c r="J4525" t="s">
        <v>4178</v>
      </c>
      <c r="K4525" s="58" t="s">
        <v>203</v>
      </c>
      <c r="L4525" s="35">
        <v>0.52566794999999999</v>
      </c>
      <c r="M4525" s="56"/>
      <c r="N4525" t="s">
        <v>11073</v>
      </c>
      <c r="O4525" s="2">
        <v>48</v>
      </c>
      <c r="P4525" s="2">
        <v>0</v>
      </c>
      <c r="Q4525" s="2">
        <v>48</v>
      </c>
      <c r="R4525" t="s">
        <v>11074</v>
      </c>
      <c r="S4525" t="s">
        <v>203</v>
      </c>
      <c r="T4525" t="s">
        <v>203</v>
      </c>
      <c r="U4525" s="2">
        <v>1</v>
      </c>
      <c r="V4525" s="2">
        <v>1</v>
      </c>
      <c r="W4525" s="8">
        <v>4.1666666666666664E-2</v>
      </c>
      <c r="X4525" s="2">
        <v>77</v>
      </c>
      <c r="Y4525" s="45"/>
      <c r="AC4525" s="1" t="str">
        <f>IF(Table13[[#This Row],[TCS MP]]&gt;=Table13[[#This Row],[BMP]],IF(Table13[[#This Row],[TCS MP]]&lt;=Table13[[#This Row],[EMP]],"Good","EMP"),"BMP")</f>
        <v>EMP</v>
      </c>
    </row>
    <row r="4526" spans="1:29" ht="24" customHeight="1" x14ac:dyDescent="0.25">
      <c r="A4526" t="s">
        <v>17005</v>
      </c>
      <c r="B4526" t="s">
        <v>19782</v>
      </c>
      <c r="C4526">
        <v>5144</v>
      </c>
      <c r="D4526" t="s">
        <v>17075</v>
      </c>
      <c r="E4526" t="s">
        <v>17006</v>
      </c>
      <c r="F4526" s="9">
        <f>Table13[[#This Row],[ToMeasure]]-Table13[[#This Row],[FromMeasure]]</f>
        <v>0.36309587999999998</v>
      </c>
      <c r="G4526" s="5" t="s">
        <v>577</v>
      </c>
      <c r="H4526" s="35">
        <v>0</v>
      </c>
      <c r="I4526" s="56"/>
      <c r="J4526" t="s">
        <v>4165</v>
      </c>
      <c r="K4526" s="58" t="s">
        <v>203</v>
      </c>
      <c r="L4526" s="35">
        <v>0.36309587999999998</v>
      </c>
      <c r="M4526" s="56"/>
      <c r="N4526" t="s">
        <v>2205</v>
      </c>
      <c r="O4526" s="2">
        <v>229</v>
      </c>
      <c r="P4526" s="2">
        <v>0</v>
      </c>
      <c r="Q4526" s="2">
        <v>229</v>
      </c>
      <c r="R4526" t="s">
        <v>17007</v>
      </c>
      <c r="S4526">
        <v>16</v>
      </c>
      <c r="T4526" t="s">
        <v>203</v>
      </c>
      <c r="U4526" s="2">
        <v>9</v>
      </c>
      <c r="V4526" s="2">
        <v>3</v>
      </c>
      <c r="W4526" s="8">
        <v>5.2401746724890827E-2</v>
      </c>
      <c r="X4526" s="2">
        <v>353</v>
      </c>
      <c r="Y4526" s="45"/>
      <c r="AC4526" s="1" t="str">
        <f>IF(Table13[[#This Row],[TCS MP]]&gt;=Table13[[#This Row],[BMP]],IF(Table13[[#This Row],[TCS MP]]&lt;=Table13[[#This Row],[EMP]],"Good","EMP"),"BMP")</f>
        <v>EMP</v>
      </c>
    </row>
    <row r="4527" spans="1:29" ht="24" customHeight="1" x14ac:dyDescent="0.25">
      <c r="A4527" t="s">
        <v>11075</v>
      </c>
      <c r="B4527" t="s">
        <v>20152</v>
      </c>
      <c r="C4527">
        <v>5854</v>
      </c>
      <c r="D4527" t="s">
        <v>17075</v>
      </c>
      <c r="E4527" t="s">
        <v>795</v>
      </c>
      <c r="F4527" s="9">
        <f>Table13[[#This Row],[ToMeasure]]-Table13[[#This Row],[FromMeasure]]</f>
        <v>8.8109699999999957E-2</v>
      </c>
      <c r="G4527" s="5" t="s">
        <v>793</v>
      </c>
      <c r="H4527" s="35">
        <v>3.6915781000000001</v>
      </c>
      <c r="I4527" s="56"/>
      <c r="J4527" t="s">
        <v>8171</v>
      </c>
      <c r="K4527" s="58" t="s">
        <v>203</v>
      </c>
      <c r="L4527" s="35">
        <v>3.7796878</v>
      </c>
      <c r="M4527" s="56"/>
      <c r="N4527" t="s">
        <v>8180</v>
      </c>
      <c r="O4527" s="2">
        <v>12</v>
      </c>
      <c r="P4527" s="2">
        <v>8</v>
      </c>
      <c r="Q4527" s="2">
        <v>20</v>
      </c>
      <c r="R4527" t="s">
        <v>11076</v>
      </c>
      <c r="S4527">
        <v>40</v>
      </c>
      <c r="T4527">
        <v>67</v>
      </c>
      <c r="U4527" s="2">
        <v>0</v>
      </c>
      <c r="V4527" s="2">
        <v>0</v>
      </c>
      <c r="W4527" s="8">
        <v>0</v>
      </c>
      <c r="X4527" s="2">
        <v>32</v>
      </c>
      <c r="Y4527" s="45"/>
      <c r="AC4527" s="1" t="str">
        <f>IF(Table13[[#This Row],[TCS MP]]&gt;=Table13[[#This Row],[BMP]],IF(Table13[[#This Row],[TCS MP]]&lt;=Table13[[#This Row],[EMP]],"Good","EMP"),"BMP")</f>
        <v>EMP</v>
      </c>
    </row>
    <row r="4528" spans="1:29" ht="24" customHeight="1" x14ac:dyDescent="0.25">
      <c r="A4528" t="s">
        <v>17008</v>
      </c>
      <c r="B4528" t="s">
        <v>19825</v>
      </c>
      <c r="C4528">
        <v>5224</v>
      </c>
      <c r="D4528" t="s">
        <v>17075</v>
      </c>
      <c r="E4528" t="s">
        <v>597</v>
      </c>
      <c r="F4528" s="9">
        <f>Table13[[#This Row],[ToMeasure]]-Table13[[#This Row],[FromMeasure]]</f>
        <v>0.18932129999999997</v>
      </c>
      <c r="G4528" s="5" t="s">
        <v>595</v>
      </c>
      <c r="H4528" s="35">
        <v>0.15855214000000001</v>
      </c>
      <c r="I4528" s="56"/>
      <c r="J4528" t="s">
        <v>4217</v>
      </c>
      <c r="K4528" s="58" t="s">
        <v>203</v>
      </c>
      <c r="L4528" s="35">
        <v>0.34787343999999998</v>
      </c>
      <c r="M4528" s="56"/>
      <c r="N4528" t="s">
        <v>512</v>
      </c>
      <c r="O4528" s="2">
        <v>82</v>
      </c>
      <c r="P4528" s="2">
        <v>1053</v>
      </c>
      <c r="Q4528" s="2">
        <v>1135</v>
      </c>
      <c r="R4528" t="s">
        <v>17009</v>
      </c>
      <c r="S4528">
        <v>11</v>
      </c>
      <c r="T4528">
        <v>98</v>
      </c>
      <c r="U4528" s="2">
        <v>74</v>
      </c>
      <c r="V4528" s="2">
        <v>29</v>
      </c>
      <c r="W4528" s="8">
        <v>9.0748898678414097E-2</v>
      </c>
      <c r="X4528" s="2">
        <v>2088</v>
      </c>
      <c r="Y4528" s="45"/>
      <c r="AC4528" s="1" t="str">
        <f>IF(Table13[[#This Row],[TCS MP]]&gt;=Table13[[#This Row],[BMP]],IF(Table13[[#This Row],[TCS MP]]&lt;=Table13[[#This Row],[EMP]],"Good","EMP"),"BMP")</f>
        <v>EMP</v>
      </c>
    </row>
    <row r="4529" spans="1:29" ht="24" customHeight="1" x14ac:dyDescent="0.25">
      <c r="A4529" t="s">
        <v>15214</v>
      </c>
      <c r="B4529" t="s">
        <v>21410</v>
      </c>
      <c r="C4529">
        <v>8695</v>
      </c>
      <c r="D4529" t="s">
        <v>17075</v>
      </c>
      <c r="E4529" t="s">
        <v>15215</v>
      </c>
      <c r="F4529" s="9">
        <f>Table13[[#This Row],[ToMeasure]]-Table13[[#This Row],[FromMeasure]]</f>
        <v>7.3093100000000022E-2</v>
      </c>
      <c r="G4529" s="5" t="s">
        <v>2281</v>
      </c>
      <c r="H4529" s="35">
        <v>0.76041760000000003</v>
      </c>
      <c r="I4529" s="56"/>
      <c r="J4529" t="s">
        <v>1560</v>
      </c>
      <c r="K4529" s="58" t="s">
        <v>203</v>
      </c>
      <c r="L4529" s="35">
        <v>0.83351070000000005</v>
      </c>
      <c r="M4529" s="56"/>
      <c r="N4529" t="s">
        <v>1528</v>
      </c>
      <c r="O4529" s="2">
        <v>4008</v>
      </c>
      <c r="P4529" s="2">
        <v>3026</v>
      </c>
      <c r="Q4529" s="2">
        <v>7034</v>
      </c>
      <c r="R4529" t="s">
        <v>15216</v>
      </c>
      <c r="S4529">
        <v>11</v>
      </c>
      <c r="T4529">
        <v>71</v>
      </c>
      <c r="U4529" s="2">
        <v>126</v>
      </c>
      <c r="V4529" s="2">
        <v>104</v>
      </c>
      <c r="W4529" s="8">
        <v>3.2698322433892521E-2</v>
      </c>
      <c r="X4529" s="2">
        <v>11827</v>
      </c>
      <c r="Y4529" s="45"/>
      <c r="AC4529" s="1" t="str">
        <f>IF(Table13[[#This Row],[TCS MP]]&gt;=Table13[[#This Row],[BMP]],IF(Table13[[#This Row],[TCS MP]]&lt;=Table13[[#This Row],[EMP]],"Good","EMP"),"BMP")</f>
        <v>EMP</v>
      </c>
    </row>
    <row r="4530" spans="1:29" ht="24" customHeight="1" x14ac:dyDescent="0.25">
      <c r="A4530" t="s">
        <v>11081</v>
      </c>
      <c r="B4530" t="s">
        <v>19789</v>
      </c>
      <c r="C4530">
        <v>5164</v>
      </c>
      <c r="D4530" t="s">
        <v>17075</v>
      </c>
      <c r="E4530" t="s">
        <v>11082</v>
      </c>
      <c r="F4530" s="9">
        <f>Table13[[#This Row],[ToMeasure]]-Table13[[#This Row],[FromMeasure]]</f>
        <v>0.11362911999999997</v>
      </c>
      <c r="G4530" s="5" t="s">
        <v>579</v>
      </c>
      <c r="H4530" s="35">
        <v>0.32994853000000002</v>
      </c>
      <c r="I4530" s="56"/>
      <c r="J4530" t="s">
        <v>2205</v>
      </c>
      <c r="K4530" s="58" t="s">
        <v>203</v>
      </c>
      <c r="L4530" s="35">
        <v>0.44357764999999999</v>
      </c>
      <c r="M4530" s="56"/>
      <c r="N4530" t="s">
        <v>3958</v>
      </c>
      <c r="O4530" s="2">
        <v>1196</v>
      </c>
      <c r="P4530" s="2">
        <v>0</v>
      </c>
      <c r="Q4530" s="2">
        <v>1196</v>
      </c>
      <c r="R4530" t="s">
        <v>11083</v>
      </c>
      <c r="S4530">
        <v>15</v>
      </c>
      <c r="T4530" t="s">
        <v>203</v>
      </c>
      <c r="U4530" s="2">
        <v>103</v>
      </c>
      <c r="V4530" s="2">
        <v>51</v>
      </c>
      <c r="W4530" s="8">
        <v>0.12876254180602006</v>
      </c>
      <c r="X4530" s="2">
        <v>1930</v>
      </c>
      <c r="Y4530" s="45"/>
      <c r="AC4530" s="1" t="str">
        <f>IF(Table13[[#This Row],[TCS MP]]&gt;=Table13[[#This Row],[BMP]],IF(Table13[[#This Row],[TCS MP]]&lt;=Table13[[#This Row],[EMP]],"Good","EMP"),"BMP")</f>
        <v>EMP</v>
      </c>
    </row>
    <row r="4531" spans="1:29" ht="24" customHeight="1" x14ac:dyDescent="0.25">
      <c r="A4531" t="s">
        <v>14708</v>
      </c>
      <c r="B4531" t="s">
        <v>19851</v>
      </c>
      <c r="C4531">
        <v>5284</v>
      </c>
      <c r="D4531" t="s">
        <v>17075</v>
      </c>
      <c r="E4531" t="s">
        <v>14709</v>
      </c>
      <c r="F4531" s="9">
        <f>Table13[[#This Row],[ToMeasure]]-Table13[[#This Row],[FromMeasure]]</f>
        <v>8.2027479999993602E-2</v>
      </c>
      <c r="G4531" s="5" t="s">
        <v>608</v>
      </c>
      <c r="H4531" s="35">
        <v>179.33536321</v>
      </c>
      <c r="I4531" s="56"/>
      <c r="J4531" t="s">
        <v>4274</v>
      </c>
      <c r="K4531" s="58" t="s">
        <v>203</v>
      </c>
      <c r="L4531" s="35">
        <v>179.41739068999999</v>
      </c>
      <c r="M4531" s="56"/>
      <c r="N4531" t="s">
        <v>4267</v>
      </c>
      <c r="O4531" s="2">
        <v>15</v>
      </c>
      <c r="P4531" s="2">
        <v>90</v>
      </c>
      <c r="Q4531" s="2">
        <v>105</v>
      </c>
      <c r="R4531" t="s">
        <v>14710</v>
      </c>
      <c r="S4531">
        <v>13</v>
      </c>
      <c r="T4531">
        <v>92</v>
      </c>
      <c r="U4531" s="2">
        <v>5</v>
      </c>
      <c r="V4531" s="2">
        <v>3</v>
      </c>
      <c r="W4531" s="8">
        <v>7.6190476190476197E-2</v>
      </c>
      <c r="X4531" s="2">
        <v>174</v>
      </c>
      <c r="Y4531" s="45"/>
      <c r="AC4531" s="1" t="str">
        <f>IF(Table13[[#This Row],[TCS MP]]&gt;=Table13[[#This Row],[BMP]],IF(Table13[[#This Row],[TCS MP]]&lt;=Table13[[#This Row],[EMP]],"Good","EMP"),"BMP")</f>
        <v>EMP</v>
      </c>
    </row>
    <row r="4532" spans="1:29" ht="24" customHeight="1" x14ac:dyDescent="0.25">
      <c r="A4532" t="s">
        <v>14711</v>
      </c>
      <c r="B4532" t="s">
        <v>20162</v>
      </c>
      <c r="C4532">
        <v>5874</v>
      </c>
      <c r="D4532" t="s">
        <v>17075</v>
      </c>
      <c r="E4532" t="s">
        <v>14712</v>
      </c>
      <c r="F4532" s="9">
        <f>Table13[[#This Row],[ToMeasure]]-Table13[[#This Row],[FromMeasure]]</f>
        <v>6.009132000000017E-2</v>
      </c>
      <c r="G4532" s="5" t="s">
        <v>798</v>
      </c>
      <c r="H4532" s="35">
        <v>1.2669347099999999</v>
      </c>
      <c r="I4532" s="56"/>
      <c r="J4532" t="s">
        <v>632</v>
      </c>
      <c r="K4532" s="58" t="s">
        <v>203</v>
      </c>
      <c r="L4532" s="35">
        <v>1.3270260300000001</v>
      </c>
      <c r="M4532" s="56"/>
      <c r="N4532" t="s">
        <v>4612</v>
      </c>
      <c r="O4532" s="2">
        <v>27</v>
      </c>
      <c r="P4532" s="2">
        <v>208</v>
      </c>
      <c r="Q4532" s="2">
        <v>235</v>
      </c>
      <c r="R4532" t="s">
        <v>8189</v>
      </c>
      <c r="S4532">
        <v>16</v>
      </c>
      <c r="T4532" t="s">
        <v>203</v>
      </c>
      <c r="U4532" s="2">
        <v>6</v>
      </c>
      <c r="V4532" s="2">
        <v>4</v>
      </c>
      <c r="W4532" s="8">
        <v>4.2553191489361701E-2</v>
      </c>
      <c r="X4532" s="2">
        <v>379</v>
      </c>
      <c r="Y4532" s="45"/>
      <c r="AC4532" s="1" t="str">
        <f>IF(Table13[[#This Row],[TCS MP]]&gt;=Table13[[#This Row],[BMP]],IF(Table13[[#This Row],[TCS MP]]&lt;=Table13[[#This Row],[EMP]],"Good","EMP"),"BMP")</f>
        <v>EMP</v>
      </c>
    </row>
    <row r="4533" spans="1:29" ht="24" customHeight="1" x14ac:dyDescent="0.25">
      <c r="A4533" t="s">
        <v>14713</v>
      </c>
      <c r="B4533" t="s">
        <v>21432</v>
      </c>
      <c r="C4533">
        <v>8718</v>
      </c>
      <c r="D4533" t="s">
        <v>17075</v>
      </c>
      <c r="E4533" t="s">
        <v>14714</v>
      </c>
      <c r="F4533" s="9">
        <f>Table13[[#This Row],[ToMeasure]]-Table13[[#This Row],[FromMeasure]]</f>
        <v>9.1207410000000017E-2</v>
      </c>
      <c r="G4533" s="5" t="s">
        <v>5049</v>
      </c>
      <c r="H4533" s="35">
        <v>8.4583519999999995E-2</v>
      </c>
      <c r="I4533" s="56"/>
      <c r="J4533" t="s">
        <v>5048</v>
      </c>
      <c r="K4533" s="58" t="s">
        <v>203</v>
      </c>
      <c r="L4533" s="35">
        <v>0.17579093000000001</v>
      </c>
      <c r="M4533" s="56"/>
      <c r="N4533" t="s">
        <v>5052</v>
      </c>
      <c r="O4533" s="2">
        <v>1154</v>
      </c>
      <c r="P4533" s="2">
        <v>1086</v>
      </c>
      <c r="Q4533" s="2">
        <v>2240</v>
      </c>
      <c r="R4533" t="s">
        <v>14715</v>
      </c>
      <c r="S4533">
        <v>8</v>
      </c>
      <c r="T4533">
        <v>54</v>
      </c>
      <c r="U4533" s="2">
        <v>1028</v>
      </c>
      <c r="V4533" s="2">
        <v>382</v>
      </c>
      <c r="W4533" s="8">
        <v>0.6294642857142857</v>
      </c>
      <c r="X4533" s="2">
        <v>4122</v>
      </c>
      <c r="Y4533" s="45"/>
      <c r="AC4533" s="1" t="str">
        <f>IF(Table13[[#This Row],[TCS MP]]&gt;=Table13[[#This Row],[BMP]],IF(Table13[[#This Row],[TCS MP]]&lt;=Table13[[#This Row],[EMP]],"Good","EMP"),"BMP")</f>
        <v>EMP</v>
      </c>
    </row>
    <row r="4534" spans="1:29" ht="24" customHeight="1" x14ac:dyDescent="0.25">
      <c r="A4534" t="s">
        <v>14716</v>
      </c>
      <c r="B4534" t="s">
        <v>19815</v>
      </c>
      <c r="C4534">
        <v>5209</v>
      </c>
      <c r="D4534" t="s">
        <v>17075</v>
      </c>
      <c r="E4534" t="s">
        <v>14714</v>
      </c>
      <c r="F4534" s="9">
        <f>Table13[[#This Row],[ToMeasure]]-Table13[[#This Row],[FromMeasure]]</f>
        <v>0.22254640000000001</v>
      </c>
      <c r="G4534" s="5" t="s">
        <v>5049</v>
      </c>
      <c r="H4534" s="35">
        <v>0.24099770000000001</v>
      </c>
      <c r="I4534" s="56"/>
      <c r="J4534" t="s">
        <v>5052</v>
      </c>
      <c r="K4534" s="58" t="s">
        <v>203</v>
      </c>
      <c r="L4534" s="35">
        <v>0.46354410000000001</v>
      </c>
      <c r="M4534" s="56"/>
      <c r="N4534" t="s">
        <v>8449</v>
      </c>
      <c r="O4534" s="2">
        <v>3926</v>
      </c>
      <c r="P4534" s="2">
        <v>4438</v>
      </c>
      <c r="Q4534" s="2">
        <v>8364</v>
      </c>
      <c r="R4534" t="s">
        <v>17012</v>
      </c>
      <c r="S4534" t="s">
        <v>203</v>
      </c>
      <c r="T4534" t="s">
        <v>203</v>
      </c>
      <c r="U4534" s="2" t="s">
        <v>203</v>
      </c>
      <c r="V4534" s="2" t="s">
        <v>203</v>
      </c>
      <c r="W4534" s="8" t="s">
        <v>203</v>
      </c>
      <c r="X4534" s="2">
        <v>13497</v>
      </c>
      <c r="Y4534" s="45"/>
      <c r="AC4534" s="1" t="str">
        <f>IF(Table13[[#This Row],[TCS MP]]&gt;=Table13[[#This Row],[BMP]],IF(Table13[[#This Row],[TCS MP]]&lt;=Table13[[#This Row],[EMP]],"Good","EMP"),"BMP")</f>
        <v>EMP</v>
      </c>
    </row>
    <row r="4535" spans="1:29" ht="24" customHeight="1" x14ac:dyDescent="0.25">
      <c r="A4535" t="s">
        <v>17011</v>
      </c>
      <c r="B4535" t="s">
        <v>19815</v>
      </c>
      <c r="C4535">
        <v>5209</v>
      </c>
      <c r="D4535" t="s">
        <v>17075</v>
      </c>
      <c r="E4535" t="s">
        <v>14714</v>
      </c>
      <c r="F4535" s="9">
        <f>Table13[[#This Row],[ToMeasure]]-Table13[[#This Row],[FromMeasure]]</f>
        <v>0.23237509999999995</v>
      </c>
      <c r="G4535" s="5" t="s">
        <v>5049</v>
      </c>
      <c r="H4535" s="35">
        <v>0.46354410000000001</v>
      </c>
      <c r="I4535" s="56"/>
      <c r="J4535" t="s">
        <v>8449</v>
      </c>
      <c r="K4535" s="58" t="s">
        <v>203</v>
      </c>
      <c r="L4535" s="35">
        <v>0.69591919999999996</v>
      </c>
      <c r="M4535" s="56"/>
      <c r="N4535" t="s">
        <v>3958</v>
      </c>
      <c r="O4535" s="2">
        <v>3926</v>
      </c>
      <c r="P4535" s="2">
        <v>4438</v>
      </c>
      <c r="Q4535" s="2">
        <v>8364</v>
      </c>
      <c r="R4535" t="s">
        <v>17012</v>
      </c>
      <c r="S4535">
        <v>9</v>
      </c>
      <c r="T4535">
        <v>51</v>
      </c>
      <c r="U4535" s="2">
        <v>223</v>
      </c>
      <c r="V4535" s="2">
        <v>81</v>
      </c>
      <c r="W4535" s="8">
        <v>3.6346245815399331E-2</v>
      </c>
      <c r="X4535" s="2">
        <v>15390</v>
      </c>
      <c r="Y4535" s="45"/>
      <c r="AC4535" s="1" t="str">
        <f>IF(Table13[[#This Row],[TCS MP]]&gt;=Table13[[#This Row],[BMP]],IF(Table13[[#This Row],[TCS MP]]&lt;=Table13[[#This Row],[EMP]],"Good","EMP"),"BMP")</f>
        <v>EMP</v>
      </c>
    </row>
    <row r="4536" spans="1:29" ht="24" customHeight="1" x14ac:dyDescent="0.25">
      <c r="A4536" t="s">
        <v>11084</v>
      </c>
      <c r="B4536" t="s">
        <v>19799</v>
      </c>
      <c r="C4536">
        <v>5184</v>
      </c>
      <c r="D4536" t="s">
        <v>17075</v>
      </c>
      <c r="E4536" t="s">
        <v>11085</v>
      </c>
      <c r="F4536" s="9">
        <f>Table13[[#This Row],[ToMeasure]]-Table13[[#This Row],[FromMeasure]]</f>
        <v>5.6134559999999833E-2</v>
      </c>
      <c r="G4536" s="5" t="s">
        <v>583</v>
      </c>
      <c r="H4536" s="35">
        <v>3.3387002400000001</v>
      </c>
      <c r="I4536" s="56"/>
      <c r="J4536" t="s">
        <v>7434</v>
      </c>
      <c r="K4536" s="58" t="s">
        <v>203</v>
      </c>
      <c r="L4536" s="35">
        <v>3.3948347999999999</v>
      </c>
      <c r="M4536" s="56"/>
      <c r="N4536" t="s">
        <v>4183</v>
      </c>
      <c r="O4536" s="2">
        <v>0</v>
      </c>
      <c r="P4536" s="2">
        <v>155</v>
      </c>
      <c r="Q4536" s="2">
        <v>155</v>
      </c>
      <c r="R4536" t="s">
        <v>11086</v>
      </c>
      <c r="S4536">
        <v>16</v>
      </c>
      <c r="T4536" t="s">
        <v>203</v>
      </c>
      <c r="U4536" s="2">
        <v>4</v>
      </c>
      <c r="V4536" s="2">
        <v>1</v>
      </c>
      <c r="W4536" s="8">
        <v>3.2258064516129031E-2</v>
      </c>
      <c r="X4536" s="2">
        <v>250</v>
      </c>
      <c r="Y4536" s="45"/>
      <c r="AC4536" s="1" t="str">
        <f>IF(Table13[[#This Row],[TCS MP]]&gt;=Table13[[#This Row],[BMP]],IF(Table13[[#This Row],[TCS MP]]&lt;=Table13[[#This Row],[EMP]],"Good","EMP"),"BMP")</f>
        <v>EMP</v>
      </c>
    </row>
    <row r="4537" spans="1:29" ht="24" customHeight="1" x14ac:dyDescent="0.25">
      <c r="A4537" t="s">
        <v>14717</v>
      </c>
      <c r="B4537" t="s">
        <v>19839</v>
      </c>
      <c r="C4537">
        <v>5254</v>
      </c>
      <c r="D4537" t="s">
        <v>17075</v>
      </c>
      <c r="E4537" t="s">
        <v>2311</v>
      </c>
      <c r="F4537" s="9">
        <f>Table13[[#This Row],[ToMeasure]]-Table13[[#This Row],[FromMeasure]]</f>
        <v>0.16815532000000033</v>
      </c>
      <c r="G4537" s="5" t="s">
        <v>14718</v>
      </c>
      <c r="H4537" s="35">
        <v>12.493967939999999</v>
      </c>
      <c r="I4537" s="56"/>
      <c r="J4537" t="s">
        <v>7461</v>
      </c>
      <c r="K4537" s="58" t="s">
        <v>203</v>
      </c>
      <c r="L4537" s="35">
        <v>12.66212326</v>
      </c>
      <c r="M4537" s="56"/>
      <c r="N4537" t="s">
        <v>7465</v>
      </c>
      <c r="O4537" s="2">
        <v>2408</v>
      </c>
      <c r="P4537" s="2">
        <v>4291</v>
      </c>
      <c r="Q4537" s="2">
        <v>6699</v>
      </c>
      <c r="R4537" t="s">
        <v>14719</v>
      </c>
      <c r="S4537">
        <v>9</v>
      </c>
      <c r="T4537">
        <v>52</v>
      </c>
      <c r="U4537" s="2">
        <v>402</v>
      </c>
      <c r="V4537" s="2">
        <v>200</v>
      </c>
      <c r="W4537" s="8">
        <v>8.9864158829676077E-2</v>
      </c>
      <c r="X4537" s="2">
        <v>12326</v>
      </c>
      <c r="Y4537" s="45"/>
      <c r="AC4537" s="1" t="str">
        <f>IF(Table13[[#This Row],[TCS MP]]&gt;=Table13[[#This Row],[BMP]],IF(Table13[[#This Row],[TCS MP]]&lt;=Table13[[#This Row],[EMP]],"Good","EMP"),"BMP")</f>
        <v>EMP</v>
      </c>
    </row>
    <row r="4538" spans="1:29" ht="24" customHeight="1" x14ac:dyDescent="0.25">
      <c r="A4538" t="s">
        <v>11089</v>
      </c>
      <c r="B4538" t="s">
        <v>19810</v>
      </c>
      <c r="C4538">
        <v>5204</v>
      </c>
      <c r="D4538" t="s">
        <v>17075</v>
      </c>
      <c r="E4538" t="s">
        <v>11090</v>
      </c>
      <c r="F4538" s="9">
        <f>Table13[[#This Row],[ToMeasure]]-Table13[[#This Row],[FromMeasure]]</f>
        <v>9.7542619999999997E-2</v>
      </c>
      <c r="G4538" s="5" t="s">
        <v>11091</v>
      </c>
      <c r="H4538" s="35">
        <v>0</v>
      </c>
      <c r="I4538" s="56"/>
      <c r="J4538" t="s">
        <v>8459</v>
      </c>
      <c r="K4538" s="58" t="s">
        <v>203</v>
      </c>
      <c r="L4538" s="35">
        <v>9.7542619999999997E-2</v>
      </c>
      <c r="M4538" s="56"/>
      <c r="N4538" t="s">
        <v>11092</v>
      </c>
      <c r="O4538" s="2">
        <v>0</v>
      </c>
      <c r="P4538" s="2">
        <v>132</v>
      </c>
      <c r="Q4538" s="2">
        <v>132</v>
      </c>
      <c r="R4538" t="s">
        <v>11093</v>
      </c>
      <c r="S4538">
        <v>16</v>
      </c>
      <c r="T4538" t="s">
        <v>203</v>
      </c>
      <c r="U4538" s="2">
        <v>4</v>
      </c>
      <c r="V4538" s="2">
        <v>2</v>
      </c>
      <c r="W4538" s="8">
        <v>4.5454545454545456E-2</v>
      </c>
      <c r="X4538" s="2">
        <v>213</v>
      </c>
      <c r="Y4538" s="45"/>
      <c r="AC4538" s="1" t="str">
        <f>IF(Table13[[#This Row],[TCS MP]]&gt;=Table13[[#This Row],[BMP]],IF(Table13[[#This Row],[TCS MP]]&lt;=Table13[[#This Row],[EMP]],"Good","EMP"),"BMP")</f>
        <v>EMP</v>
      </c>
    </row>
    <row r="4539" spans="1:29" ht="24" customHeight="1" x14ac:dyDescent="0.25">
      <c r="A4539" t="s">
        <v>17014</v>
      </c>
      <c r="B4539" t="s">
        <v>21429</v>
      </c>
      <c r="C4539">
        <v>8715</v>
      </c>
      <c r="D4539" t="s">
        <v>17075</v>
      </c>
      <c r="E4539" t="s">
        <v>17015</v>
      </c>
      <c r="F4539" s="9">
        <f>Table13[[#This Row],[ToMeasure]]-Table13[[#This Row],[FromMeasure]]</f>
        <v>0.11106292000000018</v>
      </c>
      <c r="G4539" s="5" t="s">
        <v>2487</v>
      </c>
      <c r="H4539" s="35">
        <v>4.3277579099999999</v>
      </c>
      <c r="I4539" s="56"/>
      <c r="J4539" t="s">
        <v>17016</v>
      </c>
      <c r="K4539" s="58" t="s">
        <v>203</v>
      </c>
      <c r="L4539" s="35">
        <v>4.4388208300000001</v>
      </c>
      <c r="M4539" s="56"/>
      <c r="N4539" t="s">
        <v>10234</v>
      </c>
      <c r="O4539" s="2">
        <v>409</v>
      </c>
      <c r="P4539" s="2">
        <v>491</v>
      </c>
      <c r="Q4539" s="2">
        <v>900</v>
      </c>
      <c r="R4539" t="s">
        <v>17017</v>
      </c>
      <c r="S4539">
        <v>13</v>
      </c>
      <c r="T4539">
        <v>70</v>
      </c>
      <c r="U4539" s="2">
        <v>102</v>
      </c>
      <c r="V4539" s="2">
        <v>9</v>
      </c>
      <c r="W4539" s="8">
        <v>0.12333333333333334</v>
      </c>
      <c r="X4539" s="2">
        <v>1959</v>
      </c>
      <c r="Y4539" s="45"/>
      <c r="AC4539" s="1" t="str">
        <f>IF(Table13[[#This Row],[TCS MP]]&gt;=Table13[[#This Row],[BMP]],IF(Table13[[#This Row],[TCS MP]]&lt;=Table13[[#This Row],[EMP]],"Good","EMP"),"BMP")</f>
        <v>EMP</v>
      </c>
    </row>
    <row r="4540" spans="1:29" ht="24" customHeight="1" x14ac:dyDescent="0.25">
      <c r="A4540" t="s">
        <v>11094</v>
      </c>
      <c r="B4540" t="s">
        <v>21419</v>
      </c>
      <c r="C4540">
        <v>8705</v>
      </c>
      <c r="D4540" t="s">
        <v>17075</v>
      </c>
      <c r="E4540" t="s">
        <v>11095</v>
      </c>
      <c r="F4540" s="9">
        <f>Table13[[#This Row],[ToMeasure]]-Table13[[#This Row],[FromMeasure]]</f>
        <v>7.8484800000000021E-2</v>
      </c>
      <c r="G4540" s="5" t="s">
        <v>2283</v>
      </c>
      <c r="H4540" s="35">
        <v>3.8827243600000001</v>
      </c>
      <c r="I4540" s="56"/>
      <c r="J4540" t="s">
        <v>5986</v>
      </c>
      <c r="K4540" s="58" t="s">
        <v>203</v>
      </c>
      <c r="L4540" s="35">
        <v>3.9612091600000001</v>
      </c>
      <c r="M4540" s="56"/>
      <c r="N4540" t="s">
        <v>5991</v>
      </c>
      <c r="O4540" s="2">
        <v>8260</v>
      </c>
      <c r="P4540" s="2">
        <v>4222</v>
      </c>
      <c r="Q4540" s="2">
        <v>12482</v>
      </c>
      <c r="R4540" t="s">
        <v>11096</v>
      </c>
      <c r="S4540">
        <v>13</v>
      </c>
      <c r="T4540">
        <v>63</v>
      </c>
      <c r="U4540" s="2">
        <v>422</v>
      </c>
      <c r="V4540" s="2">
        <v>350</v>
      </c>
      <c r="W4540" s="8">
        <v>6.1849062650216315E-2</v>
      </c>
      <c r="X4540" s="2">
        <v>17326</v>
      </c>
      <c r="Y4540" s="45"/>
      <c r="AC4540" s="1" t="str">
        <f>IF(Table13[[#This Row],[TCS MP]]&gt;=Table13[[#This Row],[BMP]],IF(Table13[[#This Row],[TCS MP]]&lt;=Table13[[#This Row],[EMP]],"Good","EMP"),"BMP")</f>
        <v>EMP</v>
      </c>
    </row>
    <row r="4541" spans="1:29" ht="24" customHeight="1" x14ac:dyDescent="0.25">
      <c r="A4541" t="s">
        <v>11097</v>
      </c>
      <c r="B4541" t="s">
        <v>21424</v>
      </c>
      <c r="C4541">
        <v>8710</v>
      </c>
      <c r="D4541" t="s">
        <v>17075</v>
      </c>
      <c r="E4541" t="s">
        <v>11098</v>
      </c>
      <c r="F4541" s="9">
        <f>Table13[[#This Row],[ToMeasure]]-Table13[[#This Row],[FromMeasure]]</f>
        <v>7.5960900000000109E-2</v>
      </c>
      <c r="G4541" s="5" t="s">
        <v>11099</v>
      </c>
      <c r="H4541" s="35">
        <v>2.3013783999999999</v>
      </c>
      <c r="I4541" s="56"/>
      <c r="J4541" t="s">
        <v>6002</v>
      </c>
      <c r="K4541" s="58" t="s">
        <v>203</v>
      </c>
      <c r="L4541" s="35">
        <v>2.3773393</v>
      </c>
      <c r="M4541" s="56"/>
      <c r="N4541" t="s">
        <v>6006</v>
      </c>
      <c r="O4541" s="2">
        <v>9111</v>
      </c>
      <c r="P4541" s="2">
        <v>3402</v>
      </c>
      <c r="Q4541" s="2">
        <v>12513</v>
      </c>
      <c r="R4541" t="s">
        <v>11100</v>
      </c>
      <c r="S4541">
        <v>10</v>
      </c>
      <c r="T4541">
        <v>85</v>
      </c>
      <c r="U4541" s="2">
        <v>938</v>
      </c>
      <c r="V4541" s="2">
        <v>153</v>
      </c>
      <c r="W4541" s="8">
        <v>8.7189323103971872E-2</v>
      </c>
      <c r="X4541" s="2">
        <v>21040</v>
      </c>
      <c r="Y4541" s="45"/>
      <c r="AC4541" s="1" t="str">
        <f>IF(Table13[[#This Row],[TCS MP]]&gt;=Table13[[#This Row],[BMP]],IF(Table13[[#This Row],[TCS MP]]&lt;=Table13[[#This Row],[EMP]],"Good","EMP"),"BMP")</f>
        <v>EMP</v>
      </c>
    </row>
    <row r="4542" spans="1:29" ht="24" customHeight="1" x14ac:dyDescent="0.25">
      <c r="A4542" t="s">
        <v>14720</v>
      </c>
      <c r="B4542" t="s">
        <v>17080</v>
      </c>
      <c r="C4542" t="s">
        <v>26018</v>
      </c>
      <c r="D4542" t="s">
        <v>17075</v>
      </c>
      <c r="E4542" t="s">
        <v>14721</v>
      </c>
      <c r="F4542" s="9">
        <f>Table13[[#This Row],[ToMeasure]]-Table13[[#This Row],[FromMeasure]]</f>
        <v>3.6354740000000052E-2</v>
      </c>
      <c r="G4542" s="5" t="s">
        <v>14722</v>
      </c>
      <c r="H4542" s="35">
        <v>0.68447208999999998</v>
      </c>
      <c r="I4542" s="56"/>
      <c r="J4542" t="s">
        <v>14723</v>
      </c>
      <c r="K4542" s="58" t="s">
        <v>203</v>
      </c>
      <c r="L4542" s="35">
        <v>0.72082683000000003</v>
      </c>
      <c r="M4542" s="56"/>
      <c r="N4542" t="s">
        <v>4152</v>
      </c>
      <c r="O4542" s="2">
        <v>326</v>
      </c>
      <c r="P4542" s="2">
        <v>542</v>
      </c>
      <c r="Q4542" s="2">
        <v>868</v>
      </c>
      <c r="R4542" t="s">
        <v>14724</v>
      </c>
      <c r="S4542">
        <v>12</v>
      </c>
      <c r="T4542">
        <v>59</v>
      </c>
      <c r="U4542" s="2">
        <v>88</v>
      </c>
      <c r="V4542" s="2">
        <v>22</v>
      </c>
      <c r="W4542" s="8">
        <v>0.12672811059907835</v>
      </c>
      <c r="X4542" s="2">
        <v>1401</v>
      </c>
      <c r="Y4542" s="45"/>
      <c r="AC4542" s="1" t="str">
        <f>IF(Table13[[#This Row],[TCS MP]]&gt;=Table13[[#This Row],[BMP]],IF(Table13[[#This Row],[TCS MP]]&lt;=Table13[[#This Row],[EMP]],"Good","EMP"),"BMP")</f>
        <v>EMP</v>
      </c>
    </row>
    <row r="4543" spans="1:29" ht="24" customHeight="1" x14ac:dyDescent="0.25">
      <c r="A4543" t="s">
        <v>15218</v>
      </c>
      <c r="B4543" t="s">
        <v>19777</v>
      </c>
      <c r="C4543">
        <v>5134</v>
      </c>
      <c r="D4543" t="s">
        <v>17075</v>
      </c>
      <c r="E4543" t="s">
        <v>15219</v>
      </c>
      <c r="F4543" s="9">
        <f>Table13[[#This Row],[ToMeasure]]-Table13[[#This Row],[FromMeasure]]</f>
        <v>0.22138869999999988</v>
      </c>
      <c r="G4543" s="5" t="s">
        <v>575</v>
      </c>
      <c r="H4543" s="35">
        <v>2.5161880600000002</v>
      </c>
      <c r="I4543" s="56"/>
      <c r="J4543" t="s">
        <v>8435</v>
      </c>
      <c r="K4543" s="58" t="s">
        <v>203</v>
      </c>
      <c r="L4543" s="35">
        <v>2.7375767600000001</v>
      </c>
      <c r="M4543" s="56"/>
      <c r="N4543" t="s">
        <v>4153</v>
      </c>
      <c r="O4543" s="2">
        <v>1490</v>
      </c>
      <c r="P4543" s="2">
        <v>0</v>
      </c>
      <c r="Q4543" s="2">
        <v>1490</v>
      </c>
      <c r="R4543" t="s">
        <v>15220</v>
      </c>
      <c r="S4543">
        <v>9</v>
      </c>
      <c r="T4543">
        <v>100</v>
      </c>
      <c r="U4543" s="2">
        <v>108</v>
      </c>
      <c r="V4543" s="2">
        <v>53</v>
      </c>
      <c r="W4543" s="8">
        <v>0.10805369127516778</v>
      </c>
      <c r="X4543" s="2">
        <v>2742</v>
      </c>
      <c r="Y4543" s="45"/>
      <c r="AC4543" s="1" t="str">
        <f>IF(Table13[[#This Row],[TCS MP]]&gt;=Table13[[#This Row],[BMP]],IF(Table13[[#This Row],[TCS MP]]&lt;=Table13[[#This Row],[EMP]],"Good","EMP"),"BMP")</f>
        <v>EMP</v>
      </c>
    </row>
    <row r="4544" spans="1:29" ht="24" customHeight="1" x14ac:dyDescent="0.25">
      <c r="A4544" t="s">
        <v>14725</v>
      </c>
      <c r="B4544" t="s">
        <v>19810</v>
      </c>
      <c r="C4544">
        <v>5204</v>
      </c>
      <c r="D4544" t="s">
        <v>17075</v>
      </c>
      <c r="E4544" t="s">
        <v>14726</v>
      </c>
      <c r="F4544" s="9">
        <f>Table13[[#This Row],[ToMeasure]]-Table13[[#This Row],[FromMeasure]]</f>
        <v>0.11314522</v>
      </c>
      <c r="G4544" s="5" t="s">
        <v>589</v>
      </c>
      <c r="H4544" s="35">
        <v>0</v>
      </c>
      <c r="I4544" s="56"/>
      <c r="J4544" t="s">
        <v>8458</v>
      </c>
      <c r="K4544" s="58" t="s">
        <v>203</v>
      </c>
      <c r="L4544" s="35">
        <v>0.11314522</v>
      </c>
      <c r="M4544" s="56"/>
      <c r="N4544" t="s">
        <v>14727</v>
      </c>
      <c r="O4544" s="2">
        <v>0</v>
      </c>
      <c r="P4544" s="2">
        <v>132</v>
      </c>
      <c r="Q4544" s="2">
        <v>132</v>
      </c>
      <c r="R4544" t="s">
        <v>11093</v>
      </c>
      <c r="S4544">
        <v>16</v>
      </c>
      <c r="T4544" t="s">
        <v>203</v>
      </c>
      <c r="U4544" s="2">
        <v>3</v>
      </c>
      <c r="V4544" s="2">
        <v>1</v>
      </c>
      <c r="W4544" s="8">
        <v>3.0303030303030304E-2</v>
      </c>
      <c r="X4544" s="2">
        <v>213</v>
      </c>
      <c r="Y4544" s="45"/>
      <c r="AC4544" s="1" t="str">
        <f>IF(Table13[[#This Row],[TCS MP]]&gt;=Table13[[#This Row],[BMP]],IF(Table13[[#This Row],[TCS MP]]&lt;=Table13[[#This Row],[EMP]],"Good","EMP"),"BMP")</f>
        <v>EMP</v>
      </c>
    </row>
    <row r="4545" spans="1:29" ht="24" customHeight="1" x14ac:dyDescent="0.25">
      <c r="A4545" t="s">
        <v>14728</v>
      </c>
      <c r="B4545" t="s">
        <v>20157</v>
      </c>
      <c r="C4545">
        <v>5864</v>
      </c>
      <c r="D4545" t="s">
        <v>17075</v>
      </c>
      <c r="E4545" t="s">
        <v>14729</v>
      </c>
      <c r="F4545" s="9">
        <f>Table13[[#This Row],[ToMeasure]]-Table13[[#This Row],[FromMeasure]]</f>
        <v>0.1357016200000003</v>
      </c>
      <c r="G4545" s="5" t="s">
        <v>796</v>
      </c>
      <c r="H4545" s="35">
        <v>3.3111506099999999</v>
      </c>
      <c r="I4545" s="56"/>
      <c r="J4545" t="s">
        <v>14730</v>
      </c>
      <c r="K4545" s="58" t="s">
        <v>203</v>
      </c>
      <c r="L4545" s="35">
        <v>3.4468522300000002</v>
      </c>
      <c r="M4545" s="56"/>
      <c r="N4545" t="s">
        <v>4483</v>
      </c>
      <c r="O4545" s="2">
        <v>142</v>
      </c>
      <c r="P4545" s="2">
        <v>185</v>
      </c>
      <c r="Q4545" s="2">
        <v>327</v>
      </c>
      <c r="R4545" t="s">
        <v>14731</v>
      </c>
      <c r="S4545">
        <v>19</v>
      </c>
      <c r="T4545">
        <v>60</v>
      </c>
      <c r="U4545" s="2">
        <v>3</v>
      </c>
      <c r="V4545" s="2">
        <v>1</v>
      </c>
      <c r="W4545" s="8">
        <v>1.2232415902140673E-2</v>
      </c>
      <c r="X4545" s="2">
        <v>528</v>
      </c>
      <c r="Y4545" s="45"/>
      <c r="AC4545" s="1" t="str">
        <f>IF(Table13[[#This Row],[TCS MP]]&gt;=Table13[[#This Row],[BMP]],IF(Table13[[#This Row],[TCS MP]]&lt;=Table13[[#This Row],[EMP]],"Good","EMP"),"BMP")</f>
        <v>EMP</v>
      </c>
    </row>
    <row r="4546" spans="1:29" ht="24" customHeight="1" x14ac:dyDescent="0.25">
      <c r="A4546" t="s">
        <v>17022</v>
      </c>
      <c r="B4546" t="s">
        <v>19825</v>
      </c>
      <c r="C4546">
        <v>5224</v>
      </c>
      <c r="D4546" t="s">
        <v>17075</v>
      </c>
      <c r="E4546" t="s">
        <v>2029</v>
      </c>
      <c r="F4546" s="9">
        <f>Table13[[#This Row],[ToMeasure]]-Table13[[#This Row],[FromMeasure]]</f>
        <v>6.1609549999999999E-2</v>
      </c>
      <c r="G4546" s="5" t="s">
        <v>2027</v>
      </c>
      <c r="H4546" s="35">
        <v>0</v>
      </c>
      <c r="I4546" s="56"/>
      <c r="J4546" t="s">
        <v>512</v>
      </c>
      <c r="K4546" s="58" t="s">
        <v>203</v>
      </c>
      <c r="L4546" s="35">
        <v>6.1609549999999999E-2</v>
      </c>
      <c r="M4546" s="56"/>
      <c r="N4546" t="s">
        <v>7450</v>
      </c>
      <c r="O4546" s="2">
        <v>82</v>
      </c>
      <c r="P4546" s="2">
        <v>1053</v>
      </c>
      <c r="Q4546" s="2">
        <v>1135</v>
      </c>
      <c r="R4546" t="s">
        <v>17009</v>
      </c>
      <c r="S4546">
        <v>11</v>
      </c>
      <c r="T4546">
        <v>98</v>
      </c>
      <c r="U4546" s="2">
        <v>74</v>
      </c>
      <c r="V4546" s="2">
        <v>29</v>
      </c>
      <c r="W4546" s="8">
        <v>9.0748898678414097E-2</v>
      </c>
      <c r="X4546" s="2">
        <v>1950</v>
      </c>
      <c r="Y4546" s="45"/>
      <c r="AC4546" s="1" t="str">
        <f>IF(Table13[[#This Row],[TCS MP]]&gt;=Table13[[#This Row],[BMP]],IF(Table13[[#This Row],[TCS MP]]&lt;=Table13[[#This Row],[EMP]],"Good","EMP"),"BMP")</f>
        <v>EMP</v>
      </c>
    </row>
    <row r="4547" spans="1:29" ht="24" customHeight="1" x14ac:dyDescent="0.25">
      <c r="A4547" t="s">
        <v>15221</v>
      </c>
      <c r="B4547" t="s">
        <v>19835</v>
      </c>
      <c r="C4547">
        <v>5244</v>
      </c>
      <c r="D4547" t="s">
        <v>17075</v>
      </c>
      <c r="E4547" t="s">
        <v>15222</v>
      </c>
      <c r="F4547" s="9">
        <f>Table13[[#This Row],[ToMeasure]]-Table13[[#This Row],[FromMeasure]]</f>
        <v>0.10668689999999992</v>
      </c>
      <c r="G4547" s="5" t="s">
        <v>601</v>
      </c>
      <c r="H4547" s="35">
        <v>0.54216450000000005</v>
      </c>
      <c r="I4547" s="56"/>
      <c r="J4547" t="s">
        <v>4229</v>
      </c>
      <c r="K4547" s="58" t="s">
        <v>203</v>
      </c>
      <c r="L4547" s="35">
        <v>0.64885139999999997</v>
      </c>
      <c r="M4547" s="56"/>
      <c r="N4547" t="s">
        <v>4233</v>
      </c>
      <c r="O4547" s="2">
        <v>3409</v>
      </c>
      <c r="P4547" s="2">
        <v>3656</v>
      </c>
      <c r="Q4547" s="2">
        <v>7065</v>
      </c>
      <c r="R4547" t="s">
        <v>15223</v>
      </c>
      <c r="S4547">
        <v>10</v>
      </c>
      <c r="T4547">
        <v>53</v>
      </c>
      <c r="U4547" s="2" t="s">
        <v>203</v>
      </c>
      <c r="V4547" s="2" t="s">
        <v>203</v>
      </c>
      <c r="W4547" s="8" t="s">
        <v>203</v>
      </c>
      <c r="X4547" s="2">
        <v>15378</v>
      </c>
      <c r="Y4547" s="45"/>
      <c r="AC4547" s="1" t="str">
        <f>IF(Table13[[#This Row],[TCS MP]]&gt;=Table13[[#This Row],[BMP]],IF(Table13[[#This Row],[TCS MP]]&lt;=Table13[[#This Row],[EMP]],"Good","EMP"),"BMP")</f>
        <v>EMP</v>
      </c>
    </row>
    <row r="4548" spans="1:29" ht="24" customHeight="1" x14ac:dyDescent="0.25">
      <c r="A4548" t="s">
        <v>15224</v>
      </c>
      <c r="B4548" t="s">
        <v>20177</v>
      </c>
      <c r="C4548">
        <v>5914</v>
      </c>
      <c r="D4548" t="s">
        <v>17075</v>
      </c>
      <c r="E4548" t="s">
        <v>806</v>
      </c>
      <c r="F4548" s="9">
        <f>Table13[[#This Row],[ToMeasure]]-Table13[[#This Row],[FromMeasure]]</f>
        <v>8.3839900000000966E-2</v>
      </c>
      <c r="G4548" s="5" t="s">
        <v>804</v>
      </c>
      <c r="H4548" s="35">
        <v>40.263739399999999</v>
      </c>
      <c r="I4548" s="56"/>
      <c r="J4548" t="s">
        <v>4653</v>
      </c>
      <c r="K4548" s="58" t="s">
        <v>203</v>
      </c>
      <c r="L4548" s="35">
        <v>40.3475793</v>
      </c>
      <c r="M4548" s="56"/>
      <c r="N4548" t="s">
        <v>4483</v>
      </c>
      <c r="O4548" s="2">
        <v>143</v>
      </c>
      <c r="P4548" s="2">
        <v>331</v>
      </c>
      <c r="Q4548" s="2">
        <v>474</v>
      </c>
      <c r="R4548" t="s">
        <v>15225</v>
      </c>
      <c r="S4548">
        <v>12</v>
      </c>
      <c r="T4548">
        <v>63</v>
      </c>
      <c r="U4548" s="2">
        <v>38</v>
      </c>
      <c r="V4548" s="2">
        <v>13</v>
      </c>
      <c r="W4548" s="8">
        <v>0.10759493670886076</v>
      </c>
      <c r="X4548" s="2">
        <v>785</v>
      </c>
      <c r="Y4548" s="45"/>
      <c r="AC4548" s="1" t="str">
        <f>IF(Table13[[#This Row],[TCS MP]]&gt;=Table13[[#This Row],[BMP]],IF(Table13[[#This Row],[TCS MP]]&lt;=Table13[[#This Row],[EMP]],"Good","EMP"),"BMP")</f>
        <v>EMP</v>
      </c>
    </row>
    <row r="4549" spans="1:29" ht="24" customHeight="1" x14ac:dyDescent="0.25">
      <c r="A4549" t="s">
        <v>11105</v>
      </c>
      <c r="B4549" t="s">
        <v>18665</v>
      </c>
      <c r="C4549">
        <v>3154</v>
      </c>
      <c r="D4549" t="s">
        <v>17075</v>
      </c>
      <c r="E4549" t="s">
        <v>11106</v>
      </c>
      <c r="F4549" s="9">
        <f>Table13[[#This Row],[ToMeasure]]-Table13[[#This Row],[FromMeasure]]</f>
        <v>6.2292279999999978E-2</v>
      </c>
      <c r="G4549" s="5" t="s">
        <v>245</v>
      </c>
      <c r="H4549" s="35">
        <v>0.81332371000000003</v>
      </c>
      <c r="I4549" s="56"/>
      <c r="J4549" t="s">
        <v>6928</v>
      </c>
      <c r="K4549" s="58" t="s">
        <v>203</v>
      </c>
      <c r="L4549" s="35">
        <v>0.87561599000000001</v>
      </c>
      <c r="M4549" s="56"/>
      <c r="N4549" t="s">
        <v>6923</v>
      </c>
      <c r="O4549" s="2">
        <v>108</v>
      </c>
      <c r="P4549" s="2">
        <v>35</v>
      </c>
      <c r="Q4549" s="2">
        <v>143</v>
      </c>
      <c r="R4549" t="s">
        <v>11107</v>
      </c>
      <c r="S4549">
        <v>21</v>
      </c>
      <c r="T4549">
        <v>67</v>
      </c>
      <c r="U4549" s="2">
        <v>5</v>
      </c>
      <c r="V4549" s="2">
        <v>19</v>
      </c>
      <c r="W4549" s="8">
        <v>0.16783216783216784</v>
      </c>
      <c r="X4549" s="2">
        <v>214</v>
      </c>
      <c r="Y4549" s="45"/>
      <c r="AC4549" s="1" t="str">
        <f>IF(Table13[[#This Row],[TCS MP]]&gt;=Table13[[#This Row],[BMP]],IF(Table13[[#This Row],[TCS MP]]&lt;=Table13[[#This Row],[EMP]],"Good","EMP"),"BMP")</f>
        <v>EMP</v>
      </c>
    </row>
    <row r="4550" spans="1:29" ht="24" customHeight="1" x14ac:dyDescent="0.25">
      <c r="A4550" t="s">
        <v>17023</v>
      </c>
      <c r="B4550" t="s">
        <v>18652</v>
      </c>
      <c r="C4550">
        <v>3124</v>
      </c>
      <c r="D4550" t="s">
        <v>17075</v>
      </c>
      <c r="E4550" t="s">
        <v>17024</v>
      </c>
      <c r="F4550" s="9">
        <f>Table13[[#This Row],[ToMeasure]]-Table13[[#This Row],[FromMeasure]]</f>
        <v>0.15941647</v>
      </c>
      <c r="G4550" s="5" t="s">
        <v>241</v>
      </c>
      <c r="H4550" s="35">
        <v>0</v>
      </c>
      <c r="I4550" s="56"/>
      <c r="J4550" t="s">
        <v>3143</v>
      </c>
      <c r="K4550" s="58" t="s">
        <v>203</v>
      </c>
      <c r="L4550" s="35">
        <v>0.15941647</v>
      </c>
      <c r="M4550" s="56"/>
      <c r="N4550" t="s">
        <v>11198</v>
      </c>
      <c r="O4550" s="2">
        <v>40</v>
      </c>
      <c r="P4550" s="2">
        <v>87</v>
      </c>
      <c r="Q4550" s="2">
        <v>127</v>
      </c>
      <c r="R4550" t="s">
        <v>17025</v>
      </c>
      <c r="S4550">
        <v>16</v>
      </c>
      <c r="T4550">
        <v>53</v>
      </c>
      <c r="U4550" s="2">
        <v>3</v>
      </c>
      <c r="V4550" s="2">
        <v>41</v>
      </c>
      <c r="W4550" s="8">
        <v>0.34645669291338582</v>
      </c>
      <c r="X4550" s="2">
        <v>230</v>
      </c>
      <c r="Y4550" s="45"/>
      <c r="AC4550" s="1" t="str">
        <f>IF(Table13[[#This Row],[TCS MP]]&gt;=Table13[[#This Row],[BMP]],IF(Table13[[#This Row],[TCS MP]]&lt;=Table13[[#This Row],[EMP]],"Good","EMP"),"BMP")</f>
        <v>EMP</v>
      </c>
    </row>
    <row r="4551" spans="1:29" ht="24" customHeight="1" x14ac:dyDescent="0.25">
      <c r="A4551" t="s">
        <v>14741</v>
      </c>
      <c r="B4551" t="s">
        <v>18670</v>
      </c>
      <c r="C4551">
        <v>3164</v>
      </c>
      <c r="D4551" t="s">
        <v>17075</v>
      </c>
      <c r="E4551" t="s">
        <v>14742</v>
      </c>
      <c r="F4551" s="9">
        <f>Table13[[#This Row],[ToMeasure]]-Table13[[#This Row],[FromMeasure]]</f>
        <v>9.6636069999988194E-2</v>
      </c>
      <c r="G4551" s="5" t="s">
        <v>247</v>
      </c>
      <c r="H4551" s="35">
        <v>210.61478692</v>
      </c>
      <c r="I4551" s="56"/>
      <c r="J4551" t="s">
        <v>6285</v>
      </c>
      <c r="K4551" s="58" t="s">
        <v>203</v>
      </c>
      <c r="L4551" s="35">
        <v>210.71142298999999</v>
      </c>
      <c r="M4551" s="56"/>
      <c r="N4551" t="s">
        <v>3143</v>
      </c>
      <c r="O4551" s="2">
        <v>33</v>
      </c>
      <c r="P4551" s="2">
        <v>46</v>
      </c>
      <c r="Q4551" s="2">
        <v>79</v>
      </c>
      <c r="R4551" t="s">
        <v>14743</v>
      </c>
      <c r="S4551">
        <v>20</v>
      </c>
      <c r="T4551">
        <v>56</v>
      </c>
      <c r="U4551" s="2">
        <v>6</v>
      </c>
      <c r="V4551" s="2">
        <v>24</v>
      </c>
      <c r="W4551" s="8">
        <v>0.379746835443038</v>
      </c>
      <c r="X4551" s="2">
        <v>118</v>
      </c>
      <c r="Y4551" s="45"/>
      <c r="AC4551" s="1" t="str">
        <f>IF(Table13[[#This Row],[TCS MP]]&gt;=Table13[[#This Row],[BMP]],IF(Table13[[#This Row],[TCS MP]]&lt;=Table13[[#This Row],[EMP]],"Good","EMP"),"BMP")</f>
        <v>EMP</v>
      </c>
    </row>
    <row r="4552" spans="1:29" ht="24" customHeight="1" x14ac:dyDescent="0.25">
      <c r="A4552" t="s">
        <v>11108</v>
      </c>
      <c r="B4552" t="s">
        <v>18592</v>
      </c>
      <c r="C4552">
        <v>3004</v>
      </c>
      <c r="D4552" t="s">
        <v>17075</v>
      </c>
      <c r="E4552" t="s">
        <v>11109</v>
      </c>
      <c r="F4552" s="9">
        <f>Table13[[#This Row],[ToMeasure]]-Table13[[#This Row],[FromMeasure]]</f>
        <v>0.14775980000000002</v>
      </c>
      <c r="G4552" s="5" t="s">
        <v>220</v>
      </c>
      <c r="H4552" s="35">
        <v>0.19007209999999999</v>
      </c>
      <c r="I4552" s="56"/>
      <c r="J4552" t="s">
        <v>6285</v>
      </c>
      <c r="K4552" s="58" t="s">
        <v>203</v>
      </c>
      <c r="L4552" s="35">
        <v>0.33783190000000002</v>
      </c>
      <c r="M4552" s="56"/>
      <c r="N4552" t="s">
        <v>6856</v>
      </c>
      <c r="O4552" s="2">
        <v>6646</v>
      </c>
      <c r="P4552" s="2">
        <v>6933</v>
      </c>
      <c r="Q4552" s="2">
        <v>13579</v>
      </c>
      <c r="R4552" t="s">
        <v>11110</v>
      </c>
      <c r="S4552">
        <v>10</v>
      </c>
      <c r="T4552">
        <v>60</v>
      </c>
      <c r="U4552" s="2">
        <v>393</v>
      </c>
      <c r="V4552" s="2">
        <v>1524</v>
      </c>
      <c r="W4552" s="8">
        <v>0.14117387141910304</v>
      </c>
      <c r="X4552" s="2">
        <v>19931</v>
      </c>
      <c r="Y4552" s="45"/>
      <c r="AC4552" s="1" t="str">
        <f>IF(Table13[[#This Row],[TCS MP]]&gt;=Table13[[#This Row],[BMP]],IF(Table13[[#This Row],[TCS MP]]&lt;=Table13[[#This Row],[EMP]],"Good","EMP"),"BMP")</f>
        <v>EMP</v>
      </c>
    </row>
    <row r="4553" spans="1:29" ht="24" customHeight="1" x14ac:dyDescent="0.25">
      <c r="A4553" t="s">
        <v>14744</v>
      </c>
      <c r="B4553" t="s">
        <v>18632</v>
      </c>
      <c r="C4553">
        <v>3074</v>
      </c>
      <c r="D4553" t="s">
        <v>17075</v>
      </c>
      <c r="E4553" t="s">
        <v>14745</v>
      </c>
      <c r="F4553" s="9">
        <f>Table13[[#This Row],[ToMeasure]]-Table13[[#This Row],[FromMeasure]]</f>
        <v>0.43168810000000002</v>
      </c>
      <c r="G4553" s="5" t="s">
        <v>233</v>
      </c>
      <c r="H4553" s="35">
        <v>0</v>
      </c>
      <c r="I4553" s="56"/>
      <c r="J4553" t="s">
        <v>6877</v>
      </c>
      <c r="K4553" s="58" t="s">
        <v>203</v>
      </c>
      <c r="L4553" s="35">
        <v>0.43168810000000002</v>
      </c>
      <c r="M4553" s="56"/>
      <c r="N4553" t="s">
        <v>6883</v>
      </c>
      <c r="O4553" s="2">
        <v>1137</v>
      </c>
      <c r="P4553" s="2">
        <v>49</v>
      </c>
      <c r="Q4553" s="2">
        <v>1186</v>
      </c>
      <c r="R4553" t="s">
        <v>14746</v>
      </c>
      <c r="S4553">
        <v>10</v>
      </c>
      <c r="T4553">
        <v>57</v>
      </c>
      <c r="U4553" s="2">
        <v>300</v>
      </c>
      <c r="V4553" s="2">
        <v>76</v>
      </c>
      <c r="W4553" s="8">
        <v>0.31703204047217537</v>
      </c>
      <c r="X4553" s="2">
        <v>2146</v>
      </c>
      <c r="Y4553" s="45"/>
      <c r="AC4553" s="1" t="str">
        <f>IF(Table13[[#This Row],[TCS MP]]&gt;=Table13[[#This Row],[BMP]],IF(Table13[[#This Row],[TCS MP]]&lt;=Table13[[#This Row],[EMP]],"Good","EMP"),"BMP")</f>
        <v>EMP</v>
      </c>
    </row>
    <row r="4554" spans="1:29" ht="24" customHeight="1" x14ac:dyDescent="0.25">
      <c r="A4554" t="s">
        <v>11121</v>
      </c>
      <c r="B4554" t="s">
        <v>18602</v>
      </c>
      <c r="C4554">
        <v>3024</v>
      </c>
      <c r="D4554" t="s">
        <v>17075</v>
      </c>
      <c r="E4554" t="s">
        <v>11122</v>
      </c>
      <c r="F4554" s="9">
        <f>Table13[[#This Row],[ToMeasure]]-Table13[[#This Row],[FromMeasure]]</f>
        <v>7.8457700000001296E-2</v>
      </c>
      <c r="G4554" s="5" t="s">
        <v>2851</v>
      </c>
      <c r="H4554" s="35">
        <v>14.182503199999999</v>
      </c>
      <c r="I4554" s="56"/>
      <c r="J4554" t="s">
        <v>3127</v>
      </c>
      <c r="K4554" s="58" t="s">
        <v>203</v>
      </c>
      <c r="L4554" s="35">
        <v>14.260960900000001</v>
      </c>
      <c r="M4554" s="56"/>
      <c r="N4554" t="s">
        <v>6860</v>
      </c>
      <c r="O4554" s="2">
        <v>4329</v>
      </c>
      <c r="P4554" s="2">
        <v>8212</v>
      </c>
      <c r="Q4554" s="2">
        <v>12541</v>
      </c>
      <c r="R4554" t="s">
        <v>11123</v>
      </c>
      <c r="S4554">
        <v>10</v>
      </c>
      <c r="T4554">
        <v>60</v>
      </c>
      <c r="U4554" s="2">
        <v>349</v>
      </c>
      <c r="V4554" s="2">
        <v>234</v>
      </c>
      <c r="W4554" s="8">
        <v>4.6487520931345186E-2</v>
      </c>
      <c r="X4554" s="2">
        <v>13393</v>
      </c>
      <c r="Y4554" s="45"/>
      <c r="AC4554" s="1" t="str">
        <f>IF(Table13[[#This Row],[TCS MP]]&gt;=Table13[[#This Row],[BMP]],IF(Table13[[#This Row],[TCS MP]]&lt;=Table13[[#This Row],[EMP]],"Good","EMP"),"BMP")</f>
        <v>EMP</v>
      </c>
    </row>
    <row r="4555" spans="1:29" ht="24" customHeight="1" x14ac:dyDescent="0.25">
      <c r="A4555" t="s">
        <v>15236</v>
      </c>
      <c r="B4555" t="s">
        <v>18642</v>
      </c>
      <c r="C4555">
        <v>3104</v>
      </c>
      <c r="D4555" t="s">
        <v>17075</v>
      </c>
      <c r="E4555" t="s">
        <v>15237</v>
      </c>
      <c r="F4555" s="9">
        <f>Table13[[#This Row],[ToMeasure]]-Table13[[#This Row],[FromMeasure]]</f>
        <v>0.24613520000000033</v>
      </c>
      <c r="G4555" s="5" t="s">
        <v>237</v>
      </c>
      <c r="H4555" s="35">
        <v>2.1018656999999998</v>
      </c>
      <c r="I4555" s="56"/>
      <c r="J4555" t="s">
        <v>11189</v>
      </c>
      <c r="K4555" s="58" t="s">
        <v>203</v>
      </c>
      <c r="L4555" s="35">
        <v>2.3480009000000002</v>
      </c>
      <c r="M4555" s="56"/>
      <c r="N4555" t="s">
        <v>3152</v>
      </c>
      <c r="O4555" s="2">
        <v>911</v>
      </c>
      <c r="P4555" s="2">
        <v>235</v>
      </c>
      <c r="Q4555" s="2">
        <v>1146</v>
      </c>
      <c r="R4555" t="s">
        <v>15238</v>
      </c>
      <c r="S4555">
        <v>13</v>
      </c>
      <c r="T4555">
        <v>62</v>
      </c>
      <c r="U4555" s="2">
        <v>198</v>
      </c>
      <c r="V4555" s="2">
        <v>35</v>
      </c>
      <c r="W4555" s="8">
        <v>0.20331588132635253</v>
      </c>
      <c r="X4555" s="2">
        <v>1717</v>
      </c>
      <c r="Y4555" s="45"/>
      <c r="AC4555" s="1" t="str">
        <f>IF(Table13[[#This Row],[TCS MP]]&gt;=Table13[[#This Row],[BMP]],IF(Table13[[#This Row],[TCS MP]]&lt;=Table13[[#This Row],[EMP]],"Good","EMP"),"BMP")</f>
        <v>EMP</v>
      </c>
    </row>
    <row r="4556" spans="1:29" ht="24" customHeight="1" x14ac:dyDescent="0.25">
      <c r="A4556" t="s">
        <v>11124</v>
      </c>
      <c r="B4556" t="s">
        <v>18647</v>
      </c>
      <c r="C4556">
        <v>3114</v>
      </c>
      <c r="D4556" t="s">
        <v>17075</v>
      </c>
      <c r="E4556" t="s">
        <v>11125</v>
      </c>
      <c r="F4556" s="9">
        <f>Table13[[#This Row],[ToMeasure]]-Table13[[#This Row],[FromMeasure]]</f>
        <v>0.26470019999999983</v>
      </c>
      <c r="G4556" s="5" t="s">
        <v>239</v>
      </c>
      <c r="H4556" s="35">
        <v>1.8679702</v>
      </c>
      <c r="I4556" s="56"/>
      <c r="J4556" t="s">
        <v>11126</v>
      </c>
      <c r="K4556" s="58" t="s">
        <v>203</v>
      </c>
      <c r="L4556" s="35">
        <v>2.1326703999999999</v>
      </c>
      <c r="M4556" s="56"/>
      <c r="N4556" t="s">
        <v>6905</v>
      </c>
      <c r="O4556" s="2">
        <v>1404</v>
      </c>
      <c r="P4556" s="2">
        <v>550</v>
      </c>
      <c r="Q4556" s="2">
        <v>1954</v>
      </c>
      <c r="R4556" t="s">
        <v>11127</v>
      </c>
      <c r="S4556">
        <v>8</v>
      </c>
      <c r="T4556">
        <v>58</v>
      </c>
      <c r="U4556" s="2">
        <v>346</v>
      </c>
      <c r="V4556" s="2">
        <v>204</v>
      </c>
      <c r="W4556" s="8">
        <v>0.28147389969293757</v>
      </c>
      <c r="X4556" s="2">
        <v>3536</v>
      </c>
      <c r="Y4556" s="45"/>
      <c r="AC4556" s="1" t="str">
        <f>IF(Table13[[#This Row],[TCS MP]]&gt;=Table13[[#This Row],[BMP]],IF(Table13[[#This Row],[TCS MP]]&lt;=Table13[[#This Row],[EMP]],"Good","EMP"),"BMP")</f>
        <v>EMP</v>
      </c>
    </row>
    <row r="4557" spans="1:29" ht="24" customHeight="1" x14ac:dyDescent="0.25">
      <c r="A4557" t="s">
        <v>11128</v>
      </c>
      <c r="B4557" t="s">
        <v>18658</v>
      </c>
      <c r="C4557">
        <v>3144</v>
      </c>
      <c r="D4557" t="s">
        <v>17075</v>
      </c>
      <c r="E4557" t="s">
        <v>11129</v>
      </c>
      <c r="F4557" s="9">
        <f>Table13[[#This Row],[ToMeasure]]-Table13[[#This Row],[FromMeasure]]</f>
        <v>7.8241300000000014E-2</v>
      </c>
      <c r="G4557" s="5" t="s">
        <v>243</v>
      </c>
      <c r="H4557" s="35">
        <v>0.25808629999999999</v>
      </c>
      <c r="I4557" s="56"/>
      <c r="J4557" t="s">
        <v>11130</v>
      </c>
      <c r="K4557" s="58" t="s">
        <v>203</v>
      </c>
      <c r="L4557" s="35">
        <v>0.3363276</v>
      </c>
      <c r="M4557" s="56"/>
      <c r="N4557" t="s">
        <v>6917</v>
      </c>
      <c r="O4557" s="2">
        <v>776</v>
      </c>
      <c r="P4557" s="2">
        <v>662</v>
      </c>
      <c r="Q4557" s="2">
        <v>1438</v>
      </c>
      <c r="R4557" t="s">
        <v>11131</v>
      </c>
      <c r="S4557">
        <v>9</v>
      </c>
      <c r="T4557">
        <v>56</v>
      </c>
      <c r="U4557" s="2">
        <v>43</v>
      </c>
      <c r="V4557" s="2">
        <v>422</v>
      </c>
      <c r="W4557" s="8">
        <v>0.32336578581363007</v>
      </c>
      <c r="X4557" s="2">
        <v>2155</v>
      </c>
      <c r="Y4557" s="45"/>
      <c r="AC4557" s="1" t="str">
        <f>IF(Table13[[#This Row],[TCS MP]]&gt;=Table13[[#This Row],[BMP]],IF(Table13[[#This Row],[TCS MP]]&lt;=Table13[[#This Row],[EMP]],"Good","EMP"),"BMP")</f>
        <v>EMP</v>
      </c>
    </row>
    <row r="4558" spans="1:29" ht="24" customHeight="1" x14ac:dyDescent="0.25">
      <c r="A4558" t="s">
        <v>15239</v>
      </c>
      <c r="B4558" t="s">
        <v>18623</v>
      </c>
      <c r="C4558">
        <v>3064</v>
      </c>
      <c r="D4558" t="s">
        <v>17075</v>
      </c>
      <c r="E4558" t="s">
        <v>15240</v>
      </c>
      <c r="F4558" s="9">
        <f>Table13[[#This Row],[ToMeasure]]-Table13[[#This Row],[FromMeasure]]</f>
        <v>0.21608618000000002</v>
      </c>
      <c r="G4558" s="5" t="s">
        <v>231</v>
      </c>
      <c r="H4558" s="35">
        <v>2.8745829999999999</v>
      </c>
      <c r="I4558" s="56"/>
      <c r="J4558" t="s">
        <v>11118</v>
      </c>
      <c r="K4558" s="58" t="s">
        <v>203</v>
      </c>
      <c r="L4558" s="35">
        <v>3.0906691799999999</v>
      </c>
      <c r="M4558" s="56"/>
      <c r="N4558" t="s">
        <v>11113</v>
      </c>
      <c r="O4558" s="2">
        <v>5017</v>
      </c>
      <c r="P4558" s="2">
        <v>4901</v>
      </c>
      <c r="Q4558" s="2">
        <v>9918</v>
      </c>
      <c r="R4558" t="s">
        <v>15241</v>
      </c>
      <c r="S4558">
        <v>10</v>
      </c>
      <c r="T4558">
        <v>52</v>
      </c>
      <c r="U4558" s="2">
        <v>306</v>
      </c>
      <c r="V4558" s="2">
        <v>1188</v>
      </c>
      <c r="W4558" s="8">
        <v>0.15063520871143377</v>
      </c>
      <c r="X4558" s="2">
        <v>14557</v>
      </c>
      <c r="Y4558" s="45"/>
      <c r="AC4558" s="1" t="str">
        <f>IF(Table13[[#This Row],[TCS MP]]&gt;=Table13[[#This Row],[BMP]],IF(Table13[[#This Row],[TCS MP]]&lt;=Table13[[#This Row],[EMP]],"Good","EMP"),"BMP")</f>
        <v>EMP</v>
      </c>
    </row>
    <row r="4559" spans="1:29" ht="24" customHeight="1" x14ac:dyDescent="0.25">
      <c r="A4559" t="s">
        <v>15242</v>
      </c>
      <c r="B4559" t="s">
        <v>17085</v>
      </c>
      <c r="C4559">
        <v>19</v>
      </c>
      <c r="D4559" t="s">
        <v>17075</v>
      </c>
      <c r="E4559" t="s">
        <v>2865</v>
      </c>
      <c r="F4559" s="9">
        <f>Table13[[#This Row],[ToMeasure]]-Table13[[#This Row],[FromMeasure]]</f>
        <v>0.32640540000000007</v>
      </c>
      <c r="G4559" s="5" t="s">
        <v>2863</v>
      </c>
      <c r="H4559" s="35">
        <v>1.8579702</v>
      </c>
      <c r="I4559" s="56"/>
      <c r="J4559" t="s">
        <v>11118</v>
      </c>
      <c r="K4559" s="58" t="s">
        <v>203</v>
      </c>
      <c r="L4559" s="35">
        <v>2.1843756000000001</v>
      </c>
      <c r="M4559" s="56"/>
      <c r="N4559" t="s">
        <v>11113</v>
      </c>
      <c r="O4559" s="2">
        <v>8434</v>
      </c>
      <c r="P4559" s="2">
        <v>8906</v>
      </c>
      <c r="Q4559" s="2">
        <v>17340</v>
      </c>
      <c r="R4559" t="s">
        <v>15243</v>
      </c>
      <c r="S4559">
        <v>10</v>
      </c>
      <c r="T4559">
        <v>52</v>
      </c>
      <c r="U4559" s="2">
        <v>599</v>
      </c>
      <c r="V4559" s="2">
        <v>77</v>
      </c>
      <c r="W4559" s="8">
        <v>3.8985005767012686E-2</v>
      </c>
      <c r="X4559" s="2">
        <v>25451</v>
      </c>
      <c r="Y4559" s="45"/>
      <c r="AC4559" s="1" t="str">
        <f>IF(Table13[[#This Row],[TCS MP]]&gt;=Table13[[#This Row],[BMP]],IF(Table13[[#This Row],[TCS MP]]&lt;=Table13[[#This Row],[EMP]],"Good","EMP"),"BMP")</f>
        <v>EMP</v>
      </c>
    </row>
    <row r="4560" spans="1:29" ht="24" customHeight="1" x14ac:dyDescent="0.25">
      <c r="A4560" t="s">
        <v>17031</v>
      </c>
      <c r="B4560" t="s">
        <v>18637</v>
      </c>
      <c r="C4560">
        <v>3094</v>
      </c>
      <c r="D4560" t="s">
        <v>17075</v>
      </c>
      <c r="E4560" t="s">
        <v>17032</v>
      </c>
      <c r="F4560" s="9">
        <f>Table13[[#This Row],[ToMeasure]]-Table13[[#This Row],[FromMeasure]]</f>
        <v>0.25015089999999995</v>
      </c>
      <c r="G4560" s="5" t="s">
        <v>235</v>
      </c>
      <c r="H4560" s="35">
        <v>1.5686783</v>
      </c>
      <c r="I4560" s="56"/>
      <c r="J4560" t="s">
        <v>17033</v>
      </c>
      <c r="K4560" s="58" t="s">
        <v>203</v>
      </c>
      <c r="L4560" s="35">
        <v>1.8188291999999999</v>
      </c>
      <c r="M4560" s="56"/>
      <c r="N4560" t="s">
        <v>17034</v>
      </c>
      <c r="O4560" s="2">
        <v>3034</v>
      </c>
      <c r="P4560" s="2">
        <v>1815</v>
      </c>
      <c r="Q4560" s="2">
        <v>4849</v>
      </c>
      <c r="R4560" t="s">
        <v>17035</v>
      </c>
      <c r="S4560">
        <v>8</v>
      </c>
      <c r="T4560">
        <v>64</v>
      </c>
      <c r="U4560" s="2">
        <v>108</v>
      </c>
      <c r="V4560" s="2">
        <v>1037</v>
      </c>
      <c r="W4560" s="8">
        <v>0.23613116106413692</v>
      </c>
      <c r="X4560" s="2">
        <v>7266</v>
      </c>
      <c r="Y4560" s="45"/>
      <c r="AC4560" s="1" t="str">
        <f>IF(Table13[[#This Row],[TCS MP]]&gt;=Table13[[#This Row],[BMP]],IF(Table13[[#This Row],[TCS MP]]&lt;=Table13[[#This Row],[EMP]],"Good","EMP"),"BMP")</f>
        <v>EMP</v>
      </c>
    </row>
    <row r="4561" spans="1:29" ht="24" customHeight="1" x14ac:dyDescent="0.25">
      <c r="A4561" t="s">
        <v>15244</v>
      </c>
      <c r="B4561" t="s">
        <v>18805</v>
      </c>
      <c r="C4561">
        <v>3474</v>
      </c>
      <c r="D4561" t="s">
        <v>17075</v>
      </c>
      <c r="E4561" t="s">
        <v>15245</v>
      </c>
      <c r="F4561" s="9">
        <f>Table13[[#This Row],[ToMeasure]]-Table13[[#This Row],[FromMeasure]]</f>
        <v>0.33820954999999997</v>
      </c>
      <c r="G4561" s="5" t="s">
        <v>303</v>
      </c>
      <c r="H4561" s="35">
        <v>0.50364989000000004</v>
      </c>
      <c r="I4561" s="56"/>
      <c r="J4561" t="s">
        <v>15246</v>
      </c>
      <c r="K4561" s="58" t="s">
        <v>203</v>
      </c>
      <c r="L4561" s="35">
        <v>0.84185944000000001</v>
      </c>
      <c r="M4561" s="56"/>
      <c r="N4561" t="s">
        <v>11375</v>
      </c>
      <c r="O4561" s="2">
        <v>105</v>
      </c>
      <c r="P4561" s="2">
        <v>0</v>
      </c>
      <c r="Q4561" s="2">
        <v>105</v>
      </c>
      <c r="R4561" t="s">
        <v>15247</v>
      </c>
      <c r="S4561">
        <v>43</v>
      </c>
      <c r="T4561" t="s">
        <v>203</v>
      </c>
      <c r="U4561" s="2">
        <v>3</v>
      </c>
      <c r="V4561" s="2">
        <v>40</v>
      </c>
      <c r="W4561" s="8">
        <v>0.40952380952380951</v>
      </c>
      <c r="X4561" s="2">
        <v>134</v>
      </c>
      <c r="Y4561" s="45"/>
      <c r="AC4561" s="1" t="str">
        <f>IF(Table13[[#This Row],[TCS MP]]&gt;=Table13[[#This Row],[BMP]],IF(Table13[[#This Row],[TCS MP]]&lt;=Table13[[#This Row],[EMP]],"Good","EMP"),"BMP")</f>
        <v>EMP</v>
      </c>
    </row>
    <row r="4562" spans="1:29" ht="24" customHeight="1" x14ac:dyDescent="0.25">
      <c r="A4562" t="s">
        <v>11136</v>
      </c>
      <c r="B4562" t="s">
        <v>18785</v>
      </c>
      <c r="C4562">
        <v>3424</v>
      </c>
      <c r="D4562" t="s">
        <v>17075</v>
      </c>
      <c r="E4562" t="s">
        <v>11137</v>
      </c>
      <c r="F4562" s="9">
        <f>Table13[[#This Row],[ToMeasure]]-Table13[[#This Row],[FromMeasure]]</f>
        <v>6.3302939999999808E-2</v>
      </c>
      <c r="G4562" s="5" t="s">
        <v>296</v>
      </c>
      <c r="H4562" s="35">
        <v>3.8632414900000001</v>
      </c>
      <c r="I4562" s="56"/>
      <c r="J4562" t="s">
        <v>3351</v>
      </c>
      <c r="K4562" s="58" t="s">
        <v>203</v>
      </c>
      <c r="L4562" s="35">
        <v>3.9265444299999999</v>
      </c>
      <c r="M4562" s="56"/>
      <c r="N4562" t="s">
        <v>1114</v>
      </c>
      <c r="O4562" s="2">
        <v>68</v>
      </c>
      <c r="P4562" s="2">
        <v>0</v>
      </c>
      <c r="Q4562" s="2">
        <v>68</v>
      </c>
      <c r="R4562" t="s">
        <v>11138</v>
      </c>
      <c r="S4562">
        <v>16</v>
      </c>
      <c r="T4562" t="s">
        <v>203</v>
      </c>
      <c r="U4562" s="2">
        <v>3</v>
      </c>
      <c r="V4562" s="2">
        <v>11</v>
      </c>
      <c r="W4562" s="8">
        <v>0.20588235294117646</v>
      </c>
      <c r="X4562" s="2">
        <v>107</v>
      </c>
      <c r="Y4562" s="45"/>
      <c r="AC4562" s="1" t="str">
        <f>IF(Table13[[#This Row],[TCS MP]]&gt;=Table13[[#This Row],[BMP]],IF(Table13[[#This Row],[TCS MP]]&lt;=Table13[[#This Row],[EMP]],"Good","EMP"),"BMP")</f>
        <v>EMP</v>
      </c>
    </row>
    <row r="4563" spans="1:29" ht="24" customHeight="1" x14ac:dyDescent="0.25">
      <c r="A4563" t="s">
        <v>17037</v>
      </c>
      <c r="B4563" t="s">
        <v>18800</v>
      </c>
      <c r="C4563">
        <v>3464</v>
      </c>
      <c r="D4563" t="s">
        <v>17075</v>
      </c>
      <c r="E4563" t="s">
        <v>17038</v>
      </c>
      <c r="F4563" s="9">
        <f>Table13[[#This Row],[ToMeasure]]-Table13[[#This Row],[FromMeasure]]</f>
        <v>0.30096786000000009</v>
      </c>
      <c r="G4563" s="5" t="s">
        <v>301</v>
      </c>
      <c r="H4563" s="35">
        <v>18.98419067</v>
      </c>
      <c r="I4563" s="56"/>
      <c r="J4563" t="s">
        <v>7086</v>
      </c>
      <c r="K4563" s="58" t="s">
        <v>203</v>
      </c>
      <c r="L4563" s="35">
        <v>19.28515853</v>
      </c>
      <c r="M4563" s="56"/>
      <c r="N4563" t="s">
        <v>3380</v>
      </c>
      <c r="O4563" s="2">
        <v>60</v>
      </c>
      <c r="P4563" s="2">
        <v>0</v>
      </c>
      <c r="Q4563" s="2">
        <v>60</v>
      </c>
      <c r="R4563" t="s">
        <v>17039</v>
      </c>
      <c r="S4563">
        <v>25</v>
      </c>
      <c r="T4563" t="s">
        <v>203</v>
      </c>
      <c r="U4563" s="2">
        <v>3</v>
      </c>
      <c r="V4563" s="2">
        <v>8</v>
      </c>
      <c r="W4563" s="8">
        <v>0.18333333333333332</v>
      </c>
      <c r="X4563" s="2">
        <v>95</v>
      </c>
      <c r="Y4563" s="45"/>
      <c r="AC4563" s="1" t="str">
        <f>IF(Table13[[#This Row],[TCS MP]]&gt;=Table13[[#This Row],[BMP]],IF(Table13[[#This Row],[TCS MP]]&lt;=Table13[[#This Row],[EMP]],"Good","EMP"),"BMP")</f>
        <v>EMP</v>
      </c>
    </row>
    <row r="4564" spans="1:29" ht="24" customHeight="1" x14ac:dyDescent="0.25">
      <c r="A4564" t="s">
        <v>15256</v>
      </c>
      <c r="B4564" t="s">
        <v>18749</v>
      </c>
      <c r="C4564">
        <v>3364</v>
      </c>
      <c r="D4564" t="s">
        <v>17075</v>
      </c>
      <c r="E4564" t="s">
        <v>15257</v>
      </c>
      <c r="F4564" s="9">
        <f>Table13[[#This Row],[ToMeasure]]-Table13[[#This Row],[FromMeasure]]</f>
        <v>9.3135700000000002E-2</v>
      </c>
      <c r="G4564" s="5" t="s">
        <v>287</v>
      </c>
      <c r="H4564" s="35">
        <v>0</v>
      </c>
      <c r="I4564" s="56"/>
      <c r="J4564" t="s">
        <v>3294</v>
      </c>
      <c r="K4564" s="58" t="s">
        <v>203</v>
      </c>
      <c r="L4564" s="35">
        <v>9.3135700000000002E-2</v>
      </c>
      <c r="M4564" s="56"/>
      <c r="N4564" t="s">
        <v>3317</v>
      </c>
      <c r="O4564" s="2">
        <v>6923</v>
      </c>
      <c r="P4564" s="2">
        <v>0</v>
      </c>
      <c r="Q4564" s="2">
        <v>6923</v>
      </c>
      <c r="R4564" t="s">
        <v>7063</v>
      </c>
      <c r="S4564">
        <v>8</v>
      </c>
      <c r="T4564" t="s">
        <v>203</v>
      </c>
      <c r="U4564" s="2">
        <v>370</v>
      </c>
      <c r="V4564" s="2">
        <v>1144</v>
      </c>
      <c r="W4564" s="8">
        <v>0.21869131879243103</v>
      </c>
      <c r="X4564" s="2">
        <v>10943</v>
      </c>
      <c r="Y4564" s="45"/>
      <c r="AC4564" s="1" t="str">
        <f>IF(Table13[[#This Row],[TCS MP]]&gt;=Table13[[#This Row],[BMP]],IF(Table13[[#This Row],[TCS MP]]&lt;=Table13[[#This Row],[EMP]],"Good","EMP"),"BMP")</f>
        <v>EMP</v>
      </c>
    </row>
    <row r="4565" spans="1:29" ht="24" customHeight="1" x14ac:dyDescent="0.25">
      <c r="A4565" t="s">
        <v>17044</v>
      </c>
      <c r="B4565" t="s">
        <v>18759</v>
      </c>
      <c r="C4565">
        <v>3384</v>
      </c>
      <c r="D4565" t="s">
        <v>17075</v>
      </c>
      <c r="E4565" t="s">
        <v>15259</v>
      </c>
      <c r="F4565" s="9">
        <f>Table13[[#This Row],[ToMeasure]]-Table13[[#This Row],[FromMeasure]]</f>
        <v>7.5502419999999848E-2</v>
      </c>
      <c r="G4565" s="5" t="s">
        <v>288</v>
      </c>
      <c r="H4565" s="35">
        <v>2.3528435000000001</v>
      </c>
      <c r="I4565" s="56"/>
      <c r="J4565" t="s">
        <v>3294</v>
      </c>
      <c r="K4565" s="58" t="s">
        <v>203</v>
      </c>
      <c r="L4565" s="35">
        <v>2.4283459199999999</v>
      </c>
      <c r="M4565" s="56"/>
      <c r="N4565" t="s">
        <v>1114</v>
      </c>
      <c r="O4565" s="2">
        <v>1984</v>
      </c>
      <c r="P4565" s="2">
        <v>0</v>
      </c>
      <c r="Q4565" s="2">
        <v>1984</v>
      </c>
      <c r="R4565" t="s">
        <v>17045</v>
      </c>
      <c r="S4565">
        <v>9</v>
      </c>
      <c r="T4565" t="s">
        <v>203</v>
      </c>
      <c r="U4565" s="2">
        <v>107</v>
      </c>
      <c r="V4565" s="2">
        <v>335</v>
      </c>
      <c r="W4565" s="8">
        <v>0.22278225806451613</v>
      </c>
      <c r="X4565" s="2">
        <v>3136</v>
      </c>
      <c r="Y4565" s="45"/>
      <c r="AC4565" s="1" t="str">
        <f>IF(Table13[[#This Row],[TCS MP]]&gt;=Table13[[#This Row],[BMP]],IF(Table13[[#This Row],[TCS MP]]&lt;=Table13[[#This Row],[EMP]],"Good","EMP"),"BMP")</f>
        <v>EMP</v>
      </c>
    </row>
    <row r="4566" spans="1:29" ht="24" customHeight="1" x14ac:dyDescent="0.25">
      <c r="A4566" t="s">
        <v>14750</v>
      </c>
      <c r="B4566" t="s">
        <v>18794</v>
      </c>
      <c r="C4566">
        <v>3444</v>
      </c>
      <c r="D4566" t="s">
        <v>17075</v>
      </c>
      <c r="E4566" t="s">
        <v>1068</v>
      </c>
      <c r="F4566" s="9">
        <f>Table13[[#This Row],[ToMeasure]]-Table13[[#This Row],[FromMeasure]]</f>
        <v>0.30825311999999983</v>
      </c>
      <c r="G4566" s="5" t="s">
        <v>59</v>
      </c>
      <c r="H4566" s="35">
        <v>9.1322242800000009</v>
      </c>
      <c r="I4566" s="56"/>
      <c r="J4566" t="s">
        <v>3356</v>
      </c>
      <c r="K4566" s="58" t="s">
        <v>203</v>
      </c>
      <c r="L4566" s="35">
        <v>9.4404774000000007</v>
      </c>
      <c r="M4566" s="56"/>
      <c r="N4566" t="s">
        <v>13914</v>
      </c>
      <c r="O4566" s="2">
        <v>4078</v>
      </c>
      <c r="P4566" s="2">
        <v>0</v>
      </c>
      <c r="Q4566" s="2">
        <v>4078</v>
      </c>
      <c r="R4566" t="s">
        <v>14751</v>
      </c>
      <c r="S4566">
        <v>8</v>
      </c>
      <c r="T4566">
        <v>54</v>
      </c>
      <c r="U4566" s="2">
        <v>167</v>
      </c>
      <c r="V4566" s="2">
        <v>1577</v>
      </c>
      <c r="W4566" s="8">
        <v>0.42766061794997545</v>
      </c>
      <c r="X4566" s="2">
        <v>7540</v>
      </c>
      <c r="Y4566" s="45"/>
      <c r="AC4566" s="1" t="str">
        <f>IF(Table13[[#This Row],[TCS MP]]&gt;=Table13[[#This Row],[BMP]],IF(Table13[[#This Row],[TCS MP]]&lt;=Table13[[#This Row],[EMP]],"Good","EMP"),"BMP")</f>
        <v>EMP</v>
      </c>
    </row>
    <row r="4567" spans="1:29" ht="24" customHeight="1" x14ac:dyDescent="0.25">
      <c r="A4567" t="s">
        <v>11139</v>
      </c>
      <c r="B4567" t="s">
        <v>18766</v>
      </c>
      <c r="C4567">
        <v>3394</v>
      </c>
      <c r="D4567" t="s">
        <v>17075</v>
      </c>
      <c r="E4567" t="s">
        <v>11140</v>
      </c>
      <c r="F4567" s="9">
        <f>Table13[[#This Row],[ToMeasure]]-Table13[[#This Row],[FromMeasure]]</f>
        <v>5.233057E-2</v>
      </c>
      <c r="G4567" s="5" t="s">
        <v>290</v>
      </c>
      <c r="H4567" s="35">
        <v>0</v>
      </c>
      <c r="I4567" s="56"/>
      <c r="J4567" t="s">
        <v>1114</v>
      </c>
      <c r="K4567" s="58" t="s">
        <v>203</v>
      </c>
      <c r="L4567" s="35">
        <v>5.233057E-2</v>
      </c>
      <c r="M4567" s="56"/>
      <c r="N4567" t="s">
        <v>3294</v>
      </c>
      <c r="O4567" s="2">
        <v>85</v>
      </c>
      <c r="P4567" s="2">
        <v>0</v>
      </c>
      <c r="Q4567" s="2">
        <v>85</v>
      </c>
      <c r="R4567" t="s">
        <v>11141</v>
      </c>
      <c r="S4567">
        <v>21</v>
      </c>
      <c r="T4567" t="s">
        <v>203</v>
      </c>
      <c r="U4567" s="2">
        <v>3</v>
      </c>
      <c r="V4567" s="2">
        <v>12</v>
      </c>
      <c r="W4567" s="8">
        <v>0.17647058823529413</v>
      </c>
      <c r="X4567" s="2">
        <v>134</v>
      </c>
      <c r="Y4567" s="45"/>
      <c r="AC4567" s="1" t="str">
        <f>IF(Table13[[#This Row],[TCS MP]]&gt;=Table13[[#This Row],[BMP]],IF(Table13[[#This Row],[TCS MP]]&lt;=Table13[[#This Row],[EMP]],"Good","EMP"),"BMP")</f>
        <v>EMP</v>
      </c>
    </row>
    <row r="4568" spans="1:29" ht="24" customHeight="1" x14ac:dyDescent="0.25">
      <c r="A4568" t="s">
        <v>11316</v>
      </c>
      <c r="B4568" t="s">
        <v>18843</v>
      </c>
      <c r="C4568">
        <v>3559</v>
      </c>
      <c r="D4568" t="s">
        <v>17076</v>
      </c>
      <c r="E4568" t="s">
        <v>3293</v>
      </c>
      <c r="F4568" s="9">
        <f>Table13[[#This Row],[ToMeasure]]-Table13[[#This Row],[FromMeasure]]</f>
        <v>9.0257139999991409E-2</v>
      </c>
      <c r="G4568" s="5" t="s">
        <v>3294</v>
      </c>
      <c r="H4568" s="35">
        <v>114.06102923</v>
      </c>
      <c r="I4568" s="56"/>
      <c r="J4568" t="s">
        <v>11317</v>
      </c>
      <c r="K4568" s="58" t="s">
        <v>203</v>
      </c>
      <c r="L4568" s="35">
        <v>114.15128636999999</v>
      </c>
      <c r="M4568" s="56"/>
      <c r="N4568" t="s">
        <v>3295</v>
      </c>
      <c r="O4568" s="2">
        <v>141</v>
      </c>
      <c r="P4568" s="2">
        <v>141</v>
      </c>
      <c r="Q4568" s="2">
        <v>282</v>
      </c>
      <c r="R4568" t="s">
        <v>10821</v>
      </c>
      <c r="S4568">
        <v>9</v>
      </c>
      <c r="T4568">
        <v>52</v>
      </c>
      <c r="U4568" s="2">
        <v>22</v>
      </c>
      <c r="V4568" s="2">
        <v>4</v>
      </c>
      <c r="W4568" s="8">
        <v>9.2198581560283682E-2</v>
      </c>
      <c r="X4568" s="2">
        <v>444</v>
      </c>
      <c r="Y4568" s="45"/>
      <c r="AC4568" s="1" t="str">
        <f>IF(Table13[[#This Row],[TCS MP]]&gt;=Table13[[#This Row],[BMP]],IF(Table13[[#This Row],[TCS MP]]&lt;=Table13[[#This Row],[EMP]],"Good","EMP"),"BMP")</f>
        <v>EMP</v>
      </c>
    </row>
    <row r="4569" spans="1:29" ht="24" customHeight="1" x14ac:dyDescent="0.25">
      <c r="A4569" t="s">
        <v>3292</v>
      </c>
      <c r="B4569" t="s">
        <v>18842</v>
      </c>
      <c r="C4569">
        <v>3558</v>
      </c>
      <c r="D4569" t="s">
        <v>17076</v>
      </c>
      <c r="E4569" t="s">
        <v>3293</v>
      </c>
      <c r="F4569" s="9">
        <f>Table13[[#This Row],[ToMeasure]]-Table13[[#This Row],[FromMeasure]]</f>
        <v>0.34383120999999051</v>
      </c>
      <c r="G4569" s="5" t="s">
        <v>3294</v>
      </c>
      <c r="H4569" s="35">
        <v>114.32267973</v>
      </c>
      <c r="I4569" s="56"/>
      <c r="J4569" t="s">
        <v>470</v>
      </c>
      <c r="K4569" s="58" t="s">
        <v>203</v>
      </c>
      <c r="L4569" s="35">
        <v>114.66651093999999</v>
      </c>
      <c r="M4569" s="56"/>
      <c r="N4569" t="s">
        <v>3295</v>
      </c>
      <c r="O4569" s="2">
        <v>3582</v>
      </c>
      <c r="P4569" s="2">
        <v>0</v>
      </c>
      <c r="Q4569" s="2">
        <v>3582</v>
      </c>
      <c r="R4569" t="s">
        <v>3296</v>
      </c>
      <c r="S4569" t="s">
        <v>203</v>
      </c>
      <c r="T4569" t="s">
        <v>203</v>
      </c>
      <c r="U4569" s="2" t="s">
        <v>203</v>
      </c>
      <c r="V4569" s="2" t="s">
        <v>203</v>
      </c>
      <c r="W4569" s="8" t="s">
        <v>203</v>
      </c>
      <c r="X4569" s="2">
        <v>5638</v>
      </c>
      <c r="Y4569" s="45"/>
      <c r="AC4569" s="1" t="str">
        <f>IF(Table13[[#This Row],[TCS MP]]&gt;=Table13[[#This Row],[BMP]],IF(Table13[[#This Row],[TCS MP]]&lt;=Table13[[#This Row],[EMP]],"Good","EMP"),"BMP")</f>
        <v>EMP</v>
      </c>
    </row>
    <row r="4570" spans="1:29" ht="24" customHeight="1" x14ac:dyDescent="0.25">
      <c r="A4570" t="s">
        <v>13854</v>
      </c>
      <c r="B4570" t="s">
        <v>18911</v>
      </c>
      <c r="C4570">
        <v>3681</v>
      </c>
      <c r="D4570" t="s">
        <v>17076</v>
      </c>
      <c r="E4570" t="s">
        <v>3293</v>
      </c>
      <c r="F4570" s="9">
        <f>Table13[[#This Row],[ToMeasure]]-Table13[[#This Row],[FromMeasure]]</f>
        <v>0.73356474999999932</v>
      </c>
      <c r="G4570" s="5" t="s">
        <v>3294</v>
      </c>
      <c r="H4570" s="35">
        <v>136.84687331000001</v>
      </c>
      <c r="I4570" s="56"/>
      <c r="J4570" t="s">
        <v>500</v>
      </c>
      <c r="K4570" s="58" t="s">
        <v>203</v>
      </c>
      <c r="L4570" s="35">
        <v>137.58043806000001</v>
      </c>
      <c r="M4570" s="56"/>
      <c r="N4570" t="s">
        <v>3298</v>
      </c>
      <c r="O4570" s="2">
        <v>7795</v>
      </c>
      <c r="P4570" s="2">
        <v>0</v>
      </c>
      <c r="Q4570" s="2">
        <v>7795</v>
      </c>
      <c r="R4570" t="s">
        <v>13855</v>
      </c>
      <c r="S4570" t="s">
        <v>203</v>
      </c>
      <c r="T4570" t="s">
        <v>203</v>
      </c>
      <c r="U4570" s="2" t="s">
        <v>203</v>
      </c>
      <c r="V4570" s="2" t="s">
        <v>203</v>
      </c>
      <c r="W4570" s="8" t="s">
        <v>203</v>
      </c>
      <c r="X4570" s="2">
        <v>12270</v>
      </c>
      <c r="Y4570" s="45"/>
      <c r="AC4570" s="1" t="str">
        <f>IF(Table13[[#This Row],[TCS MP]]&gt;=Table13[[#This Row],[BMP]],IF(Table13[[#This Row],[TCS MP]]&lt;=Table13[[#This Row],[EMP]],"Good","EMP"),"BMP")</f>
        <v>EMP</v>
      </c>
    </row>
    <row r="4571" spans="1:29" ht="24" customHeight="1" x14ac:dyDescent="0.25">
      <c r="A4571" t="s">
        <v>3297</v>
      </c>
      <c r="B4571" t="s">
        <v>18915</v>
      </c>
      <c r="C4571">
        <v>3690</v>
      </c>
      <c r="D4571" t="s">
        <v>17076</v>
      </c>
      <c r="E4571" t="s">
        <v>3293</v>
      </c>
      <c r="F4571" s="9">
        <f>Table13[[#This Row],[ToMeasure]]-Table13[[#This Row],[FromMeasure]]</f>
        <v>0.24873349999998595</v>
      </c>
      <c r="G4571" s="5" t="s">
        <v>3294</v>
      </c>
      <c r="H4571" s="35">
        <v>137.58043806000001</v>
      </c>
      <c r="I4571" s="56"/>
      <c r="J4571" t="s">
        <v>3298</v>
      </c>
      <c r="K4571" s="58" t="s">
        <v>203</v>
      </c>
      <c r="L4571" s="35">
        <v>137.82917155999999</v>
      </c>
      <c r="M4571" s="56"/>
      <c r="N4571" t="s">
        <v>502</v>
      </c>
      <c r="O4571" s="2">
        <v>8097</v>
      </c>
      <c r="P4571" s="2">
        <v>0</v>
      </c>
      <c r="Q4571" s="2">
        <v>8097</v>
      </c>
      <c r="R4571" t="s">
        <v>3299</v>
      </c>
      <c r="S4571" t="s">
        <v>203</v>
      </c>
      <c r="T4571" t="s">
        <v>203</v>
      </c>
      <c r="U4571" s="2" t="s">
        <v>203</v>
      </c>
      <c r="V4571" s="2" t="s">
        <v>203</v>
      </c>
      <c r="W4571" s="8" t="s">
        <v>203</v>
      </c>
      <c r="X4571" s="2">
        <v>12745</v>
      </c>
      <c r="Y4571" s="45"/>
      <c r="AC4571" s="1" t="str">
        <f>IF(Table13[[#This Row],[TCS MP]]&gt;=Table13[[#This Row],[BMP]],IF(Table13[[#This Row],[TCS MP]]&lt;=Table13[[#This Row],[EMP]],"Good","EMP"),"BMP")</f>
        <v>EMP</v>
      </c>
    </row>
    <row r="4572" spans="1:29" ht="24" customHeight="1" x14ac:dyDescent="0.25">
      <c r="A4572" t="s">
        <v>11318</v>
      </c>
      <c r="B4572" t="s">
        <v>18916</v>
      </c>
      <c r="C4572">
        <v>3691</v>
      </c>
      <c r="D4572" t="s">
        <v>17076</v>
      </c>
      <c r="E4572" t="s">
        <v>3293</v>
      </c>
      <c r="F4572" s="9">
        <f>Table13[[#This Row],[ToMeasure]]-Table13[[#This Row],[FromMeasure]]</f>
        <v>1.0027665400000103</v>
      </c>
      <c r="G4572" s="5" t="s">
        <v>3294</v>
      </c>
      <c r="H4572" s="35">
        <v>137.82917155999999</v>
      </c>
      <c r="I4572" s="56"/>
      <c r="J4572" t="s">
        <v>502</v>
      </c>
      <c r="K4572" s="58" t="s">
        <v>203</v>
      </c>
      <c r="L4572" s="35">
        <v>138.8319381</v>
      </c>
      <c r="M4572" s="56"/>
      <c r="N4572" t="s">
        <v>504</v>
      </c>
      <c r="O4572" s="2">
        <v>7030</v>
      </c>
      <c r="P4572" s="2">
        <v>0</v>
      </c>
      <c r="Q4572" s="2">
        <v>7030</v>
      </c>
      <c r="R4572" t="s">
        <v>11319</v>
      </c>
      <c r="S4572" t="s">
        <v>203</v>
      </c>
      <c r="T4572" t="s">
        <v>203</v>
      </c>
      <c r="U4572" s="2" t="s">
        <v>203</v>
      </c>
      <c r="V4572" s="2" t="s">
        <v>203</v>
      </c>
      <c r="W4572" s="8" t="s">
        <v>203</v>
      </c>
      <c r="X4572" s="2">
        <v>11065</v>
      </c>
      <c r="Y4572" s="45"/>
      <c r="AC4572" s="1" t="str">
        <f>IF(Table13[[#This Row],[TCS MP]]&gt;=Table13[[#This Row],[BMP]],IF(Table13[[#This Row],[TCS MP]]&lt;=Table13[[#This Row],[EMP]],"Good","EMP"),"BMP")</f>
        <v>EMP</v>
      </c>
    </row>
    <row r="4573" spans="1:29" ht="24" customHeight="1" x14ac:dyDescent="0.25">
      <c r="A4573" t="s">
        <v>13856</v>
      </c>
      <c r="B4573" t="s">
        <v>19138</v>
      </c>
      <c r="C4573">
        <v>4209</v>
      </c>
      <c r="D4573" t="s">
        <v>17076</v>
      </c>
      <c r="E4573" t="s">
        <v>3293</v>
      </c>
      <c r="F4573" s="9">
        <f>Table13[[#This Row],[ToMeasure]]-Table13[[#This Row],[FromMeasure]]</f>
        <v>0.44390423999999484</v>
      </c>
      <c r="G4573" s="5" t="s">
        <v>3294</v>
      </c>
      <c r="H4573" s="35">
        <v>235.77444843000001</v>
      </c>
      <c r="I4573" s="56"/>
      <c r="J4573" t="s">
        <v>13857</v>
      </c>
      <c r="K4573" s="58" t="s">
        <v>203</v>
      </c>
      <c r="L4573" s="35">
        <v>236.21835267</v>
      </c>
      <c r="M4573" s="56"/>
      <c r="N4573" t="s">
        <v>330</v>
      </c>
      <c r="O4573" s="2">
        <v>1069</v>
      </c>
      <c r="P4573" s="2">
        <v>949</v>
      </c>
      <c r="Q4573" s="2">
        <v>2018</v>
      </c>
      <c r="R4573" t="s">
        <v>13858</v>
      </c>
      <c r="S4573">
        <v>11</v>
      </c>
      <c r="T4573">
        <v>60</v>
      </c>
      <c r="U4573" s="2">
        <v>186</v>
      </c>
      <c r="V4573" s="2">
        <v>29</v>
      </c>
      <c r="W4573" s="8">
        <v>0.10654112983151635</v>
      </c>
      <c r="X4573" s="2">
        <v>3076</v>
      </c>
      <c r="Y4573" s="45"/>
      <c r="AC4573" s="1" t="str">
        <f>IF(Table13[[#This Row],[TCS MP]]&gt;=Table13[[#This Row],[BMP]],IF(Table13[[#This Row],[TCS MP]]&lt;=Table13[[#This Row],[EMP]],"Good","EMP"),"BMP")</f>
        <v>EMP</v>
      </c>
    </row>
    <row r="4574" spans="1:29" ht="24" customHeight="1" x14ac:dyDescent="0.25">
      <c r="A4574" t="s">
        <v>11320</v>
      </c>
      <c r="B4574" t="s">
        <v>19137</v>
      </c>
      <c r="C4574">
        <v>4208</v>
      </c>
      <c r="D4574" t="s">
        <v>17076</v>
      </c>
      <c r="E4574" t="s">
        <v>3293</v>
      </c>
      <c r="F4574" s="9">
        <f>Table13[[#This Row],[ToMeasure]]-Table13[[#This Row],[FromMeasure]]</f>
        <v>0.50141881999999782</v>
      </c>
      <c r="G4574" s="5" t="s">
        <v>3294</v>
      </c>
      <c r="H4574" s="35">
        <v>236.21835267</v>
      </c>
      <c r="I4574" s="56"/>
      <c r="J4574" t="s">
        <v>330</v>
      </c>
      <c r="K4574" s="58" t="s">
        <v>203</v>
      </c>
      <c r="L4574" s="35">
        <v>236.71977149</v>
      </c>
      <c r="M4574" s="56"/>
      <c r="N4574" t="s">
        <v>11321</v>
      </c>
      <c r="O4574" s="2">
        <v>1071</v>
      </c>
      <c r="P4574" s="2">
        <v>1060</v>
      </c>
      <c r="Q4574" s="2">
        <v>2131</v>
      </c>
      <c r="R4574" t="s">
        <v>11322</v>
      </c>
      <c r="S4574">
        <v>11</v>
      </c>
      <c r="T4574">
        <v>54</v>
      </c>
      <c r="U4574" s="2">
        <v>194</v>
      </c>
      <c r="V4574" s="2">
        <v>31</v>
      </c>
      <c r="W4574" s="8">
        <v>0.10558423275457532</v>
      </c>
      <c r="X4574" s="2">
        <v>3248</v>
      </c>
      <c r="Y4574" s="45"/>
      <c r="AC4574" s="1" t="str">
        <f>IF(Table13[[#This Row],[TCS MP]]&gt;=Table13[[#This Row],[BMP]],IF(Table13[[#This Row],[TCS MP]]&lt;=Table13[[#This Row],[EMP]],"Good","EMP"),"BMP")</f>
        <v>EMP</v>
      </c>
    </row>
    <row r="4575" spans="1:29" ht="24" customHeight="1" x14ac:dyDescent="0.25">
      <c r="A4575" t="s">
        <v>3300</v>
      </c>
      <c r="B4575" t="s">
        <v>19251</v>
      </c>
      <c r="C4575">
        <v>4332</v>
      </c>
      <c r="D4575" t="s">
        <v>17076</v>
      </c>
      <c r="E4575" t="s">
        <v>3293</v>
      </c>
      <c r="F4575" s="9">
        <f>Table13[[#This Row],[ToMeasure]]-Table13[[#This Row],[FromMeasure]]</f>
        <v>0.16085699999999292</v>
      </c>
      <c r="G4575" s="5" t="s">
        <v>3294</v>
      </c>
      <c r="H4575" s="35">
        <v>255.64052100000001</v>
      </c>
      <c r="I4575" s="56"/>
      <c r="J4575" t="s">
        <v>203</v>
      </c>
      <c r="K4575" s="58" t="s">
        <v>203</v>
      </c>
      <c r="L4575" s="35">
        <v>255.801378</v>
      </c>
      <c r="M4575" s="56"/>
      <c r="N4575" t="s">
        <v>203</v>
      </c>
      <c r="O4575" s="2">
        <v>7875</v>
      </c>
      <c r="P4575" s="2">
        <v>0</v>
      </c>
      <c r="Q4575" s="2">
        <v>7875</v>
      </c>
      <c r="R4575" t="s">
        <v>3301</v>
      </c>
      <c r="S4575">
        <v>11</v>
      </c>
      <c r="T4575">
        <v>54</v>
      </c>
      <c r="U4575" s="2">
        <v>768</v>
      </c>
      <c r="V4575" s="2">
        <v>124</v>
      </c>
      <c r="W4575" s="8">
        <v>0.11326984126984127</v>
      </c>
      <c r="X4575" s="2">
        <v>13241</v>
      </c>
      <c r="Y4575" s="45"/>
      <c r="AC4575" s="1" t="str">
        <f>IF(Table13[[#This Row],[TCS MP]]&gt;=Table13[[#This Row],[BMP]],IF(Table13[[#This Row],[TCS MP]]&lt;=Table13[[#This Row],[EMP]],"Good","EMP"),"BMP")</f>
        <v>EMP</v>
      </c>
    </row>
    <row r="4576" spans="1:29" ht="24" customHeight="1" x14ac:dyDescent="0.25">
      <c r="A4576" t="s">
        <v>3302</v>
      </c>
      <c r="B4576" t="s">
        <v>19281</v>
      </c>
      <c r="C4576">
        <v>4359</v>
      </c>
      <c r="D4576" t="s">
        <v>17076</v>
      </c>
      <c r="E4576" t="s">
        <v>3293</v>
      </c>
      <c r="F4576" s="9">
        <f>Table13[[#This Row],[ToMeasure]]-Table13[[#This Row],[FromMeasure]]</f>
        <v>6.5545000000042819E-2</v>
      </c>
      <c r="G4576" s="5" t="s">
        <v>3303</v>
      </c>
      <c r="H4576" s="35">
        <v>257.11170099999998</v>
      </c>
      <c r="I4576" s="56"/>
      <c r="J4576" t="s">
        <v>370</v>
      </c>
      <c r="K4576" s="58" t="s">
        <v>203</v>
      </c>
      <c r="L4576" s="35">
        <v>257.17724600000003</v>
      </c>
      <c r="M4576" s="56"/>
      <c r="N4576" t="s">
        <v>3294</v>
      </c>
      <c r="O4576" s="2">
        <v>409</v>
      </c>
      <c r="P4576" s="2">
        <v>0</v>
      </c>
      <c r="Q4576" s="2">
        <v>409</v>
      </c>
      <c r="R4576" t="s">
        <v>3304</v>
      </c>
      <c r="S4576">
        <v>13</v>
      </c>
      <c r="T4576">
        <v>52</v>
      </c>
      <c r="U4576" s="2">
        <v>16</v>
      </c>
      <c r="V4576" s="2">
        <v>17</v>
      </c>
      <c r="W4576" s="8">
        <v>8.0684596577017112E-2</v>
      </c>
      <c r="X4576" s="2">
        <v>688</v>
      </c>
      <c r="Y4576" s="45"/>
      <c r="AC4576" s="1" t="str">
        <f>IF(Table13[[#This Row],[TCS MP]]&gt;=Table13[[#This Row],[BMP]],IF(Table13[[#This Row],[TCS MP]]&lt;=Table13[[#This Row],[EMP]],"Good","EMP"),"BMP")</f>
        <v>EMP</v>
      </c>
    </row>
    <row r="4577" spans="1:29" ht="24" customHeight="1" x14ac:dyDescent="0.25">
      <c r="A4577" t="s">
        <v>13859</v>
      </c>
      <c r="B4577" t="s">
        <v>19280</v>
      </c>
      <c r="C4577">
        <v>4358</v>
      </c>
      <c r="D4577" t="s">
        <v>17076</v>
      </c>
      <c r="E4577" t="s">
        <v>3293</v>
      </c>
      <c r="F4577" s="9">
        <f>Table13[[#This Row],[ToMeasure]]-Table13[[#This Row],[FromMeasure]]</f>
        <v>0.11314889999999878</v>
      </c>
      <c r="G4577" s="5" t="s">
        <v>3294</v>
      </c>
      <c r="H4577" s="35">
        <v>257.2724106</v>
      </c>
      <c r="I4577" s="56"/>
      <c r="J4577" t="s">
        <v>13421</v>
      </c>
      <c r="K4577" s="58" t="s">
        <v>203</v>
      </c>
      <c r="L4577" s="35">
        <v>257.3855595</v>
      </c>
      <c r="M4577" s="56"/>
      <c r="N4577" t="s">
        <v>373</v>
      </c>
      <c r="O4577" s="2">
        <v>9280</v>
      </c>
      <c r="P4577" s="2">
        <v>0</v>
      </c>
      <c r="Q4577" s="2">
        <v>9280</v>
      </c>
      <c r="R4577" t="s">
        <v>13422</v>
      </c>
      <c r="S4577">
        <v>9</v>
      </c>
      <c r="T4577">
        <v>52</v>
      </c>
      <c r="U4577" s="2">
        <v>607</v>
      </c>
      <c r="V4577" s="2">
        <v>145</v>
      </c>
      <c r="W4577" s="8">
        <v>8.1034482758620685E-2</v>
      </c>
      <c r="X4577" s="2">
        <v>14146</v>
      </c>
      <c r="Y4577" s="45"/>
      <c r="AC4577" s="1" t="str">
        <f>IF(Table13[[#This Row],[TCS MP]]&gt;=Table13[[#This Row],[BMP]],IF(Table13[[#This Row],[TCS MP]]&lt;=Table13[[#This Row],[EMP]],"Good","EMP"),"BMP")</f>
        <v>EMP</v>
      </c>
    </row>
    <row r="4578" spans="1:29" ht="24" customHeight="1" x14ac:dyDescent="0.25">
      <c r="A4578" t="s">
        <v>11323</v>
      </c>
      <c r="B4578" t="s">
        <v>19282</v>
      </c>
      <c r="C4578">
        <v>4360</v>
      </c>
      <c r="D4578" t="s">
        <v>17076</v>
      </c>
      <c r="E4578" t="s">
        <v>3293</v>
      </c>
      <c r="F4578" s="9">
        <f>Table13[[#This Row],[ToMeasure]]-Table13[[#This Row],[FromMeasure]]</f>
        <v>0.29133309999997437</v>
      </c>
      <c r="G4578" s="5" t="s">
        <v>3294</v>
      </c>
      <c r="H4578" s="35">
        <v>257.3855595</v>
      </c>
      <c r="I4578" s="56"/>
      <c r="J4578" t="s">
        <v>373</v>
      </c>
      <c r="K4578" s="58" t="s">
        <v>203</v>
      </c>
      <c r="L4578" s="35">
        <v>257.67689259999997</v>
      </c>
      <c r="M4578" s="56"/>
      <c r="N4578" t="s">
        <v>3733</v>
      </c>
      <c r="O4578" s="2">
        <v>7068</v>
      </c>
      <c r="P4578" s="2">
        <v>0</v>
      </c>
      <c r="Q4578" s="2">
        <v>7068</v>
      </c>
      <c r="R4578" t="s">
        <v>11324</v>
      </c>
      <c r="S4578">
        <v>10</v>
      </c>
      <c r="T4578">
        <v>52</v>
      </c>
      <c r="U4578" s="2">
        <v>607</v>
      </c>
      <c r="V4578" s="2">
        <v>145</v>
      </c>
      <c r="W4578" s="8">
        <v>0.10639501980758348</v>
      </c>
      <c r="X4578" s="2">
        <v>10683</v>
      </c>
      <c r="Y4578" s="45"/>
      <c r="AC4578" s="1" t="str">
        <f>IF(Table13[[#This Row],[TCS MP]]&gt;=Table13[[#This Row],[BMP]],IF(Table13[[#This Row],[TCS MP]]&lt;=Table13[[#This Row],[EMP]],"Good","EMP"),"BMP")</f>
        <v>EMP</v>
      </c>
    </row>
    <row r="4579" spans="1:29" ht="24" customHeight="1" x14ac:dyDescent="0.25">
      <c r="A4579" t="s">
        <v>7044</v>
      </c>
      <c r="B4579" t="s">
        <v>18767</v>
      </c>
      <c r="C4579">
        <v>3396</v>
      </c>
      <c r="D4579" t="s">
        <v>17076</v>
      </c>
      <c r="E4579" t="s">
        <v>3306</v>
      </c>
      <c r="F4579" s="9">
        <f>Table13[[#This Row],[ToMeasure]]-Table13[[#This Row],[FromMeasure]]</f>
        <v>0.40882601999999935</v>
      </c>
      <c r="G4579" s="5" t="s">
        <v>1114</v>
      </c>
      <c r="H4579" s="35">
        <v>11.780176900000001</v>
      </c>
      <c r="I4579" s="56"/>
      <c r="J4579" t="s">
        <v>7045</v>
      </c>
      <c r="K4579" s="58" t="s">
        <v>203</v>
      </c>
      <c r="L4579" s="35">
        <v>12.18900292</v>
      </c>
      <c r="M4579" s="56"/>
      <c r="N4579" t="s">
        <v>7046</v>
      </c>
      <c r="O4579" s="2">
        <v>25</v>
      </c>
      <c r="P4579" s="2">
        <v>0</v>
      </c>
      <c r="Q4579" s="2">
        <v>25</v>
      </c>
      <c r="R4579" t="s">
        <v>7048</v>
      </c>
      <c r="S4579">
        <v>26</v>
      </c>
      <c r="T4579" t="s">
        <v>203</v>
      </c>
      <c r="U4579" s="2" t="s">
        <v>203</v>
      </c>
      <c r="V4579" s="2" t="s">
        <v>203</v>
      </c>
      <c r="W4579" s="8" t="s">
        <v>203</v>
      </c>
      <c r="X4579" s="2">
        <v>40</v>
      </c>
      <c r="Y4579" s="45"/>
      <c r="AC4579" s="1" t="str">
        <f>IF(Table13[[#This Row],[TCS MP]]&gt;=Table13[[#This Row],[BMP]],IF(Table13[[#This Row],[TCS MP]]&lt;=Table13[[#This Row],[EMP]],"Good","EMP"),"BMP")</f>
        <v>EMP</v>
      </c>
    </row>
    <row r="4580" spans="1:29" ht="24" customHeight="1" x14ac:dyDescent="0.25">
      <c r="A4580" t="s">
        <v>3305</v>
      </c>
      <c r="B4580" t="s">
        <v>18912</v>
      </c>
      <c r="C4580">
        <v>3682</v>
      </c>
      <c r="D4580" t="s">
        <v>17076</v>
      </c>
      <c r="E4580" t="s">
        <v>3306</v>
      </c>
      <c r="F4580" s="9">
        <f>Table13[[#This Row],[ToMeasure]]-Table13[[#This Row],[FromMeasure]]</f>
        <v>0.79541456999999127</v>
      </c>
      <c r="G4580" s="5" t="s">
        <v>1114</v>
      </c>
      <c r="H4580" s="35">
        <v>136.28620418</v>
      </c>
      <c r="I4580" s="56"/>
      <c r="J4580" t="s">
        <v>500</v>
      </c>
      <c r="K4580" s="58" t="s">
        <v>203</v>
      </c>
      <c r="L4580" s="35">
        <v>137.08161874999999</v>
      </c>
      <c r="M4580" s="56"/>
      <c r="N4580" t="s">
        <v>3307</v>
      </c>
      <c r="O4580" s="2">
        <v>9056</v>
      </c>
      <c r="P4580" s="2">
        <v>0</v>
      </c>
      <c r="Q4580" s="2">
        <v>9056</v>
      </c>
      <c r="R4580" t="s">
        <v>3308</v>
      </c>
      <c r="S4580" t="s">
        <v>203</v>
      </c>
      <c r="T4580" t="s">
        <v>203</v>
      </c>
      <c r="U4580" s="2" t="s">
        <v>203</v>
      </c>
      <c r="V4580" s="2" t="s">
        <v>203</v>
      </c>
      <c r="W4580" s="8" t="s">
        <v>203</v>
      </c>
      <c r="X4580" s="2">
        <v>14254</v>
      </c>
      <c r="Y4580" s="45"/>
      <c r="AC4580" s="1" t="str">
        <f>IF(Table13[[#This Row],[TCS MP]]&gt;=Table13[[#This Row],[BMP]],IF(Table13[[#This Row],[TCS MP]]&lt;=Table13[[#This Row],[EMP]],"Good","EMP"),"BMP")</f>
        <v>EMP</v>
      </c>
    </row>
    <row r="4581" spans="1:29" ht="24" customHeight="1" x14ac:dyDescent="0.25">
      <c r="A4581" t="s">
        <v>7049</v>
      </c>
      <c r="B4581" t="s">
        <v>18918</v>
      </c>
      <c r="C4581">
        <v>3693</v>
      </c>
      <c r="D4581" t="s">
        <v>17076</v>
      </c>
      <c r="E4581" t="s">
        <v>3306</v>
      </c>
      <c r="F4581" s="9">
        <f>Table13[[#This Row],[ToMeasure]]-Table13[[#This Row],[FromMeasure]]</f>
        <v>0.18651667000000316</v>
      </c>
      <c r="G4581" s="5" t="s">
        <v>1114</v>
      </c>
      <c r="H4581" s="35">
        <v>137.08161874999999</v>
      </c>
      <c r="I4581" s="56"/>
      <c r="J4581" t="s">
        <v>3307</v>
      </c>
      <c r="K4581" s="58" t="s">
        <v>203</v>
      </c>
      <c r="L4581" s="35">
        <v>137.26813541999999</v>
      </c>
      <c r="M4581" s="56"/>
      <c r="N4581" t="s">
        <v>502</v>
      </c>
      <c r="O4581" s="2">
        <v>11789</v>
      </c>
      <c r="P4581" s="2">
        <v>0</v>
      </c>
      <c r="Q4581" s="2">
        <v>11789</v>
      </c>
      <c r="R4581" t="s">
        <v>7050</v>
      </c>
      <c r="S4581" t="s">
        <v>203</v>
      </c>
      <c r="T4581" t="s">
        <v>203</v>
      </c>
      <c r="U4581" s="2" t="s">
        <v>203</v>
      </c>
      <c r="V4581" s="2" t="s">
        <v>203</v>
      </c>
      <c r="W4581" s="8" t="s">
        <v>203</v>
      </c>
      <c r="X4581" s="2">
        <v>18556</v>
      </c>
      <c r="Y4581" s="45"/>
      <c r="AC4581" s="1" t="str">
        <f>IF(Table13[[#This Row],[TCS MP]]&gt;=Table13[[#This Row],[BMP]],IF(Table13[[#This Row],[TCS MP]]&lt;=Table13[[#This Row],[EMP]],"Good","EMP"),"BMP")</f>
        <v>EMP</v>
      </c>
    </row>
    <row r="4582" spans="1:29" ht="24" customHeight="1" x14ac:dyDescent="0.25">
      <c r="A4582" t="s">
        <v>7051</v>
      </c>
      <c r="B4582" t="s">
        <v>18917</v>
      </c>
      <c r="C4582">
        <v>3692</v>
      </c>
      <c r="D4582" t="s">
        <v>17076</v>
      </c>
      <c r="E4582" t="s">
        <v>3306</v>
      </c>
      <c r="F4582" s="9">
        <f>Table13[[#This Row],[ToMeasure]]-Table13[[#This Row],[FromMeasure]]</f>
        <v>0.99972447000001807</v>
      </c>
      <c r="G4582" s="5" t="s">
        <v>1114</v>
      </c>
      <c r="H4582" s="35">
        <v>137.26813541999999</v>
      </c>
      <c r="I4582" s="56"/>
      <c r="J4582" t="s">
        <v>502</v>
      </c>
      <c r="K4582" s="58" t="s">
        <v>203</v>
      </c>
      <c r="L4582" s="35">
        <v>138.26785989000001</v>
      </c>
      <c r="M4582" s="56"/>
      <c r="N4582" t="s">
        <v>504</v>
      </c>
      <c r="O4582" s="2">
        <v>13186</v>
      </c>
      <c r="P4582" s="2">
        <v>0</v>
      </c>
      <c r="Q4582" s="2">
        <v>13186</v>
      </c>
      <c r="R4582" t="s">
        <v>7052</v>
      </c>
      <c r="S4582" t="s">
        <v>203</v>
      </c>
      <c r="T4582" t="s">
        <v>203</v>
      </c>
      <c r="U4582" s="2" t="s">
        <v>203</v>
      </c>
      <c r="V4582" s="2" t="s">
        <v>203</v>
      </c>
      <c r="W4582" s="8" t="s">
        <v>203</v>
      </c>
      <c r="X4582" s="2">
        <v>20755</v>
      </c>
      <c r="Y4582" s="45"/>
      <c r="AC4582" s="1" t="str">
        <f>IF(Table13[[#This Row],[TCS MP]]&gt;=Table13[[#This Row],[BMP]],IF(Table13[[#This Row],[TCS MP]]&lt;=Table13[[#This Row],[EMP]],"Good","EMP"),"BMP")</f>
        <v>EMP</v>
      </c>
    </row>
    <row r="4583" spans="1:29" ht="24" customHeight="1" x14ac:dyDescent="0.25">
      <c r="A4583" t="s">
        <v>11325</v>
      </c>
      <c r="B4583" t="s">
        <v>19356</v>
      </c>
      <c r="C4583">
        <v>4466</v>
      </c>
      <c r="D4583" t="s">
        <v>17076</v>
      </c>
      <c r="E4583" t="s">
        <v>3306</v>
      </c>
      <c r="F4583" s="9">
        <f>Table13[[#This Row],[ToMeasure]]-Table13[[#This Row],[FromMeasure]]</f>
        <v>0.13134089999999787</v>
      </c>
      <c r="G4583" s="5" t="s">
        <v>10845</v>
      </c>
      <c r="H4583" s="35">
        <v>273.48450129999998</v>
      </c>
      <c r="I4583" s="56"/>
      <c r="J4583" t="s">
        <v>1114</v>
      </c>
      <c r="K4583" s="58" t="s">
        <v>203</v>
      </c>
      <c r="L4583" s="35">
        <v>273.61584219999997</v>
      </c>
      <c r="M4583" s="56"/>
      <c r="N4583" t="s">
        <v>1114</v>
      </c>
      <c r="O4583" s="2">
        <v>639</v>
      </c>
      <c r="P4583" s="2">
        <v>706</v>
      </c>
      <c r="Q4583" s="2">
        <v>1345</v>
      </c>
      <c r="R4583" t="s">
        <v>11326</v>
      </c>
      <c r="S4583">
        <v>15</v>
      </c>
      <c r="T4583">
        <v>80</v>
      </c>
      <c r="U4583" s="2">
        <v>42</v>
      </c>
      <c r="V4583" s="2">
        <v>163</v>
      </c>
      <c r="W4583" s="8">
        <v>0.15241635687732341</v>
      </c>
      <c r="X4583" s="2">
        <v>2050</v>
      </c>
      <c r="Y4583" s="45"/>
      <c r="AC4583" s="1" t="str">
        <f>IF(Table13[[#This Row],[TCS MP]]&gt;=Table13[[#This Row],[BMP]],IF(Table13[[#This Row],[TCS MP]]&lt;=Table13[[#This Row],[EMP]],"Good","EMP"),"BMP")</f>
        <v>EMP</v>
      </c>
    </row>
    <row r="4584" spans="1:29" ht="24" customHeight="1" x14ac:dyDescent="0.25">
      <c r="A4584" t="s">
        <v>13861</v>
      </c>
      <c r="C4584" t="s">
        <v>203</v>
      </c>
      <c r="D4584" t="s">
        <v>17076</v>
      </c>
      <c r="E4584" t="s">
        <v>3306</v>
      </c>
      <c r="F4584" s="9">
        <f>Table13[[#This Row],[ToMeasure]]-Table13[[#This Row],[FromMeasure]]</f>
        <v>0.1727130000000443</v>
      </c>
      <c r="G4584" s="5" t="s">
        <v>1114</v>
      </c>
      <c r="H4584" s="35">
        <v>285.15679799999998</v>
      </c>
      <c r="I4584" s="56"/>
      <c r="J4584" t="s">
        <v>13862</v>
      </c>
      <c r="K4584" s="58" t="s">
        <v>203</v>
      </c>
      <c r="L4584" s="35">
        <v>285.32951100000002</v>
      </c>
      <c r="M4584" s="56"/>
      <c r="N4584" t="s">
        <v>13863</v>
      </c>
      <c r="O4584" s="2" t="s">
        <v>203</v>
      </c>
      <c r="P4584" s="2" t="s">
        <v>203</v>
      </c>
      <c r="Q4584" s="2">
        <v>370</v>
      </c>
      <c r="R4584" t="s">
        <v>13864</v>
      </c>
      <c r="S4584" t="s">
        <v>203</v>
      </c>
      <c r="T4584" t="s">
        <v>203</v>
      </c>
      <c r="U4584" s="2" t="s">
        <v>203</v>
      </c>
      <c r="V4584" s="2" t="s">
        <v>203</v>
      </c>
      <c r="W4584" s="8" t="s">
        <v>203</v>
      </c>
      <c r="X4584" s="2">
        <v>524</v>
      </c>
      <c r="Y4584" s="45"/>
      <c r="AC4584" s="1" t="str">
        <f>IF(Table13[[#This Row],[TCS MP]]&gt;=Table13[[#This Row],[BMP]],IF(Table13[[#This Row],[TCS MP]]&lt;=Table13[[#This Row],[EMP]],"Good","EMP"),"BMP")</f>
        <v>EMP</v>
      </c>
    </row>
    <row r="4585" spans="1:29" ht="24" customHeight="1" x14ac:dyDescent="0.25">
      <c r="A4585" t="s">
        <v>13865</v>
      </c>
      <c r="C4585">
        <v>4536</v>
      </c>
      <c r="D4585" t="s">
        <v>17076</v>
      </c>
      <c r="E4585" t="s">
        <v>3306</v>
      </c>
      <c r="F4585" s="9">
        <f>Table13[[#This Row],[ToMeasure]]-Table13[[#This Row],[FromMeasure]]</f>
        <v>6.8991900000014539E-2</v>
      </c>
      <c r="G4585" s="5" t="s">
        <v>1114</v>
      </c>
      <c r="H4585" s="35">
        <v>299.0529871</v>
      </c>
      <c r="I4585" s="56"/>
      <c r="J4585" t="s">
        <v>13866</v>
      </c>
      <c r="K4585" s="58" t="s">
        <v>203</v>
      </c>
      <c r="L4585" s="35">
        <v>299.12197900000001</v>
      </c>
      <c r="M4585" s="56"/>
      <c r="N4585" t="s">
        <v>13867</v>
      </c>
      <c r="O4585" s="2">
        <v>19</v>
      </c>
      <c r="P4585" s="2">
        <v>0</v>
      </c>
      <c r="Q4585" s="2">
        <v>19</v>
      </c>
      <c r="R4585" t="s">
        <v>13868</v>
      </c>
      <c r="S4585">
        <v>11</v>
      </c>
      <c r="T4585" t="s">
        <v>203</v>
      </c>
      <c r="U4585" s="2">
        <v>1</v>
      </c>
      <c r="V4585" s="2">
        <v>1</v>
      </c>
      <c r="W4585" s="8">
        <v>0.10526315789473684</v>
      </c>
      <c r="X4585" s="2">
        <v>33</v>
      </c>
      <c r="Y4585" s="45"/>
      <c r="AC4585" s="1" t="str">
        <f>IF(Table13[[#This Row],[TCS MP]]&gt;=Table13[[#This Row],[BMP]],IF(Table13[[#This Row],[TCS MP]]&lt;=Table13[[#This Row],[EMP]],"Good","EMP"),"BMP")</f>
        <v>EMP</v>
      </c>
    </row>
    <row r="4586" spans="1:29" ht="24" customHeight="1" x14ac:dyDescent="0.25">
      <c r="A4586" t="s">
        <v>3311</v>
      </c>
      <c r="B4586" t="s">
        <v>19436</v>
      </c>
      <c r="C4586">
        <v>4626</v>
      </c>
      <c r="D4586" t="s">
        <v>17076</v>
      </c>
      <c r="E4586" t="s">
        <v>3306</v>
      </c>
      <c r="F4586" s="9">
        <f>Table13[[#This Row],[ToMeasure]]-Table13[[#This Row],[FromMeasure]]</f>
        <v>0.4207698000000164</v>
      </c>
      <c r="G4586" s="5" t="s">
        <v>3312</v>
      </c>
      <c r="H4586" s="35">
        <v>333.13826420999999</v>
      </c>
      <c r="I4586" s="56"/>
      <c r="J4586" t="s">
        <v>1114</v>
      </c>
      <c r="K4586" s="58" t="s">
        <v>203</v>
      </c>
      <c r="L4586" s="35">
        <v>333.55903401</v>
      </c>
      <c r="M4586" s="56"/>
      <c r="N4586" t="s">
        <v>1114</v>
      </c>
      <c r="O4586" s="2">
        <v>436</v>
      </c>
      <c r="P4586" s="2">
        <v>0</v>
      </c>
      <c r="Q4586" s="2">
        <v>436</v>
      </c>
      <c r="R4586" t="s">
        <v>3313</v>
      </c>
      <c r="S4586">
        <v>13</v>
      </c>
      <c r="T4586" t="s">
        <v>203</v>
      </c>
      <c r="U4586" s="2">
        <v>42</v>
      </c>
      <c r="V4586" s="2">
        <v>18</v>
      </c>
      <c r="W4586" s="8">
        <v>0.13761467889908258</v>
      </c>
      <c r="X4586" s="2">
        <v>765</v>
      </c>
      <c r="Y4586" s="45"/>
      <c r="AC4586" s="1" t="str">
        <f>IF(Table13[[#This Row],[TCS MP]]&gt;=Table13[[#This Row],[BMP]],IF(Table13[[#This Row],[TCS MP]]&lt;=Table13[[#This Row],[EMP]],"Good","EMP"),"BMP")</f>
        <v>EMP</v>
      </c>
    </row>
    <row r="4587" spans="1:29" ht="24" customHeight="1" x14ac:dyDescent="0.25">
      <c r="A4587" t="s">
        <v>11873</v>
      </c>
      <c r="B4587" t="s">
        <v>19725</v>
      </c>
      <c r="C4587">
        <v>5049</v>
      </c>
      <c r="D4587" t="s">
        <v>17076</v>
      </c>
      <c r="E4587" t="s">
        <v>11870</v>
      </c>
      <c r="F4587" s="9">
        <f>Table13[[#This Row],[ToMeasure]]-Table13[[#This Row],[FromMeasure]]</f>
        <v>0.13678757</v>
      </c>
      <c r="G4587" s="5" t="s">
        <v>6211</v>
      </c>
      <c r="H4587" s="35">
        <v>0.14712652000000001</v>
      </c>
      <c r="I4587" s="56"/>
      <c r="J4587" t="s">
        <v>10523</v>
      </c>
      <c r="K4587" s="58" t="s">
        <v>203</v>
      </c>
      <c r="L4587" s="35">
        <v>0.28391409000000001</v>
      </c>
      <c r="M4587" s="56"/>
      <c r="N4587" t="s">
        <v>675</v>
      </c>
      <c r="O4587" s="2">
        <v>2174</v>
      </c>
      <c r="P4587" s="2">
        <v>0</v>
      </c>
      <c r="Q4587" s="2">
        <v>2174</v>
      </c>
      <c r="R4587" t="s">
        <v>11874</v>
      </c>
      <c r="S4587">
        <v>13</v>
      </c>
      <c r="T4587" t="s">
        <v>203</v>
      </c>
      <c r="U4587" s="2" t="s">
        <v>203</v>
      </c>
      <c r="V4587" s="2" t="s">
        <v>203</v>
      </c>
      <c r="W4587" s="8" t="s">
        <v>203</v>
      </c>
      <c r="X4587" s="2">
        <v>3422</v>
      </c>
      <c r="Y4587" s="45"/>
      <c r="AC4587" s="1" t="str">
        <f>IF(Table13[[#This Row],[TCS MP]]&gt;=Table13[[#This Row],[BMP]],IF(Table13[[#This Row],[TCS MP]]&lt;=Table13[[#This Row],[EMP]],"Good","EMP"),"BMP")</f>
        <v>EMP</v>
      </c>
    </row>
    <row r="4588" spans="1:29" ht="24" customHeight="1" x14ac:dyDescent="0.25">
      <c r="A4588" t="s">
        <v>7340</v>
      </c>
      <c r="B4588" t="s">
        <v>19724</v>
      </c>
      <c r="C4588">
        <v>5048</v>
      </c>
      <c r="D4588" t="s">
        <v>17076</v>
      </c>
      <c r="E4588" t="s">
        <v>7341</v>
      </c>
      <c r="F4588" s="9">
        <f>Table13[[#This Row],[ToMeasure]]-Table13[[#This Row],[FromMeasure]]</f>
        <v>0.11663018</v>
      </c>
      <c r="G4588" s="5" t="s">
        <v>6211</v>
      </c>
      <c r="H4588" s="35">
        <v>0</v>
      </c>
      <c r="I4588" s="56"/>
      <c r="J4588" t="s">
        <v>675</v>
      </c>
      <c r="K4588" s="58" t="s">
        <v>203</v>
      </c>
      <c r="L4588" s="35">
        <v>0.11663018</v>
      </c>
      <c r="M4588" s="56"/>
      <c r="N4588" t="s">
        <v>7342</v>
      </c>
      <c r="O4588" s="2">
        <v>2547</v>
      </c>
      <c r="P4588" s="2">
        <v>0</v>
      </c>
      <c r="Q4588" s="2">
        <v>2547</v>
      </c>
      <c r="R4588" t="s">
        <v>7343</v>
      </c>
      <c r="S4588">
        <v>9</v>
      </c>
      <c r="T4588" t="s">
        <v>203</v>
      </c>
      <c r="U4588" s="2" t="s">
        <v>203</v>
      </c>
      <c r="V4588" s="2" t="s">
        <v>203</v>
      </c>
      <c r="W4588" s="8" t="s">
        <v>203</v>
      </c>
      <c r="X4588" s="2">
        <v>4009</v>
      </c>
      <c r="Y4588" s="45"/>
      <c r="AC4588" s="1" t="str">
        <f>IF(Table13[[#This Row],[TCS MP]]&gt;=Table13[[#This Row],[BMP]],IF(Table13[[#This Row],[TCS MP]]&lt;=Table13[[#This Row],[EMP]],"Good","EMP"),"BMP")</f>
        <v>EMP</v>
      </c>
    </row>
    <row r="4589" spans="1:29" ht="24" customHeight="1" x14ac:dyDescent="0.25">
      <c r="A4589" t="s">
        <v>11878</v>
      </c>
      <c r="B4589" t="s">
        <v>19722</v>
      </c>
      <c r="C4589">
        <v>5047</v>
      </c>
      <c r="D4589" t="s">
        <v>17076</v>
      </c>
      <c r="E4589" t="s">
        <v>8389</v>
      </c>
      <c r="F4589" s="9">
        <f>Table13[[#This Row],[ToMeasure]]-Table13[[#This Row],[FromMeasure]]</f>
        <v>0.1780544</v>
      </c>
      <c r="G4589" s="5" t="s">
        <v>682</v>
      </c>
      <c r="H4589" s="35">
        <v>0</v>
      </c>
      <c r="I4589" s="56"/>
      <c r="J4589" t="s">
        <v>10523</v>
      </c>
      <c r="K4589" s="58" t="s">
        <v>203</v>
      </c>
      <c r="L4589" s="35">
        <v>0.1780544</v>
      </c>
      <c r="M4589" s="56"/>
      <c r="N4589" t="s">
        <v>10524</v>
      </c>
      <c r="O4589" s="2">
        <v>12219</v>
      </c>
      <c r="P4589" s="2">
        <v>0</v>
      </c>
      <c r="Q4589" s="2">
        <v>12219</v>
      </c>
      <c r="R4589" t="s">
        <v>11879</v>
      </c>
      <c r="S4589">
        <v>14</v>
      </c>
      <c r="T4589" t="s">
        <v>203</v>
      </c>
      <c r="U4589" s="2" t="s">
        <v>203</v>
      </c>
      <c r="V4589" s="2" t="s">
        <v>203</v>
      </c>
      <c r="W4589" s="8" t="s">
        <v>203</v>
      </c>
      <c r="X4589" s="2">
        <v>19233</v>
      </c>
      <c r="Y4589" s="45"/>
      <c r="AC4589" s="1" t="str">
        <f>IF(Table13[[#This Row],[TCS MP]]&gt;=Table13[[#This Row],[BMP]],IF(Table13[[#This Row],[TCS MP]]&lt;=Table13[[#This Row],[EMP]],"Good","EMP"),"BMP")</f>
        <v>EMP</v>
      </c>
    </row>
    <row r="4590" spans="1:29" ht="24" customHeight="1" x14ac:dyDescent="0.25">
      <c r="A4590" t="s">
        <v>7934</v>
      </c>
      <c r="B4590" t="s">
        <v>20019</v>
      </c>
      <c r="C4590">
        <v>5578</v>
      </c>
      <c r="D4590" t="s">
        <v>17076</v>
      </c>
      <c r="E4590" t="s">
        <v>2416</v>
      </c>
      <c r="F4590" s="9">
        <f>Table13[[#This Row],[ToMeasure]]-Table13[[#This Row],[FromMeasure]]</f>
        <v>2.8093680000004895E-2</v>
      </c>
      <c r="G4590" s="5" t="s">
        <v>2414</v>
      </c>
      <c r="H4590" s="35">
        <v>38.864238319999998</v>
      </c>
      <c r="I4590" s="56"/>
      <c r="J4590" t="s">
        <v>730</v>
      </c>
      <c r="K4590" s="58" t="s">
        <v>203</v>
      </c>
      <c r="L4590" s="35">
        <v>38.892332000000003</v>
      </c>
      <c r="M4590" s="56"/>
      <c r="N4590" t="s">
        <v>7935</v>
      </c>
      <c r="O4590" s="2" t="s">
        <v>203</v>
      </c>
      <c r="P4590" s="2" t="s">
        <v>203</v>
      </c>
      <c r="Q4590" s="10">
        <v>1873</v>
      </c>
      <c r="R4590" t="s">
        <v>10917</v>
      </c>
      <c r="S4590">
        <v>11</v>
      </c>
      <c r="T4590" t="s">
        <v>203</v>
      </c>
      <c r="U4590" s="2">
        <v>168</v>
      </c>
      <c r="V4590" s="2">
        <v>27</v>
      </c>
      <c r="W4590" s="8">
        <v>0.10411105178857448</v>
      </c>
      <c r="X4590" s="2">
        <v>3427</v>
      </c>
      <c r="Y4590" s="45"/>
      <c r="AC4590" s="1" t="str">
        <f>IF(Table13[[#This Row],[TCS MP]]&gt;=Table13[[#This Row],[BMP]],IF(Table13[[#This Row],[TCS MP]]&lt;=Table13[[#This Row],[EMP]],"Good","EMP"),"BMP")</f>
        <v>EMP</v>
      </c>
    </row>
    <row r="4591" spans="1:29" ht="24" customHeight="1" x14ac:dyDescent="0.25">
      <c r="A4591" t="s">
        <v>12001</v>
      </c>
      <c r="B4591" t="s">
        <v>20045</v>
      </c>
      <c r="C4591">
        <v>5627</v>
      </c>
      <c r="D4591" t="s">
        <v>17076</v>
      </c>
      <c r="E4591" t="s">
        <v>2175</v>
      </c>
      <c r="F4591" s="9">
        <f>Table13[[#This Row],[ToMeasure]]-Table13[[#This Row],[FromMeasure]]</f>
        <v>3.760636999999889E-2</v>
      </c>
      <c r="G4591" s="5" t="s">
        <v>2172</v>
      </c>
      <c r="H4591" s="35">
        <v>54.297693770000002</v>
      </c>
      <c r="I4591" s="56"/>
      <c r="J4591" t="s">
        <v>12002</v>
      </c>
      <c r="K4591" s="58" t="s">
        <v>203</v>
      </c>
      <c r="L4591" s="35">
        <v>54.335300140000001</v>
      </c>
      <c r="M4591" s="56"/>
      <c r="N4591" t="s">
        <v>10938</v>
      </c>
      <c r="O4591" s="2">
        <v>463</v>
      </c>
      <c r="P4591" s="2">
        <v>0</v>
      </c>
      <c r="Q4591" s="2">
        <v>463</v>
      </c>
      <c r="R4591" t="s">
        <v>12004</v>
      </c>
      <c r="S4591">
        <v>11</v>
      </c>
      <c r="T4591" t="s">
        <v>203</v>
      </c>
      <c r="U4591" s="2">
        <v>42</v>
      </c>
      <c r="V4591" s="2">
        <v>6</v>
      </c>
      <c r="W4591" s="8">
        <v>0.10367170626349892</v>
      </c>
      <c r="X4591" s="2">
        <v>706</v>
      </c>
      <c r="Y4591" s="45"/>
      <c r="AC4591" s="1" t="str">
        <f>IF(Table13[[#This Row],[TCS MP]]&gt;=Table13[[#This Row],[BMP]],IF(Table13[[#This Row],[TCS MP]]&lt;=Table13[[#This Row],[EMP]],"Good","EMP"),"BMP")</f>
        <v>EMP</v>
      </c>
    </row>
    <row r="4592" spans="1:29" ht="24" customHeight="1" x14ac:dyDescent="0.25">
      <c r="A4592" t="s">
        <v>8949</v>
      </c>
      <c r="B4592" t="s">
        <v>19803</v>
      </c>
      <c r="C4592">
        <v>5195</v>
      </c>
      <c r="D4592" t="s">
        <v>17076</v>
      </c>
      <c r="E4592" t="s">
        <v>8950</v>
      </c>
      <c r="F4592" s="9">
        <f>Table13[[#This Row],[ToMeasure]]-Table13[[#This Row],[FromMeasure]]</f>
        <v>0.1051984</v>
      </c>
      <c r="G4592" s="5" t="s">
        <v>8951</v>
      </c>
      <c r="H4592" s="35">
        <v>6.1433500000000002E-2</v>
      </c>
      <c r="I4592" s="56"/>
      <c r="J4592" t="s">
        <v>5052</v>
      </c>
      <c r="K4592" s="58" t="s">
        <v>203</v>
      </c>
      <c r="L4592" s="35">
        <v>0.1666319</v>
      </c>
      <c r="M4592" s="56"/>
      <c r="N4592" t="s">
        <v>5052</v>
      </c>
      <c r="O4592" s="2" t="s">
        <v>203</v>
      </c>
      <c r="P4592" s="2" t="s">
        <v>203</v>
      </c>
      <c r="Q4592" s="10">
        <v>3483</v>
      </c>
      <c r="R4592" t="s">
        <v>14703</v>
      </c>
      <c r="S4592">
        <v>11</v>
      </c>
      <c r="T4592" t="s">
        <v>203</v>
      </c>
      <c r="U4592" s="2">
        <v>186</v>
      </c>
      <c r="V4592" s="2">
        <v>68</v>
      </c>
      <c r="W4592" s="8">
        <v>7.2925638817111685E-2</v>
      </c>
      <c r="X4592" s="2">
        <v>5856</v>
      </c>
      <c r="Y4592" s="45"/>
      <c r="AC4592" s="1" t="str">
        <f>IF(Table13[[#This Row],[TCS MP]]&gt;=Table13[[#This Row],[BMP]],IF(Table13[[#This Row],[TCS MP]]&lt;=Table13[[#This Row],[EMP]],"Good","EMP"),"BMP")</f>
        <v>EMP</v>
      </c>
    </row>
    <row r="4593" spans="1:29" ht="24" customHeight="1" x14ac:dyDescent="0.25">
      <c r="A4593" t="s">
        <v>12602</v>
      </c>
      <c r="B4593" t="s">
        <v>18697</v>
      </c>
      <c r="C4593">
        <v>3234</v>
      </c>
      <c r="D4593" t="s">
        <v>17076</v>
      </c>
      <c r="E4593" t="s">
        <v>1299</v>
      </c>
      <c r="F4593" s="9">
        <f>Table13[[#This Row],[ToMeasure]]-Table13[[#This Row],[FromMeasure]]</f>
        <v>0.13118542999999994</v>
      </c>
      <c r="G4593" s="5" t="s">
        <v>1300</v>
      </c>
      <c r="H4593" s="35">
        <v>0.51546033000000002</v>
      </c>
      <c r="I4593" s="56"/>
      <c r="J4593" t="s">
        <v>1313</v>
      </c>
      <c r="K4593" s="58" t="s">
        <v>203</v>
      </c>
      <c r="L4593" s="35">
        <v>0.64664575999999996</v>
      </c>
      <c r="M4593" s="56"/>
      <c r="N4593" t="s">
        <v>1317</v>
      </c>
      <c r="O4593" s="2">
        <v>1286</v>
      </c>
      <c r="P4593" s="2">
        <v>1742</v>
      </c>
      <c r="Q4593" s="2">
        <v>3028</v>
      </c>
      <c r="R4593" t="s">
        <v>12603</v>
      </c>
      <c r="S4593">
        <v>9</v>
      </c>
      <c r="T4593">
        <v>53</v>
      </c>
      <c r="U4593" s="2">
        <v>315</v>
      </c>
      <c r="V4593" s="2">
        <v>170</v>
      </c>
      <c r="W4593" s="8">
        <v>0.16017173051519154</v>
      </c>
      <c r="X4593" s="2">
        <v>4766</v>
      </c>
      <c r="Y4593" s="45"/>
      <c r="AC4593" s="1" t="str">
        <f>IF(Table13[[#This Row],[TCS MP]]&gt;=Table13[[#This Row],[BMP]],IF(Table13[[#This Row],[TCS MP]]&lt;=Table13[[#This Row],[EMP]],"Good","EMP"),"BMP")</f>
        <v>EMP</v>
      </c>
    </row>
    <row r="4594" spans="1:29" ht="24" customHeight="1" x14ac:dyDescent="0.25">
      <c r="A4594" t="s">
        <v>15483</v>
      </c>
      <c r="B4594" t="s">
        <v>18836</v>
      </c>
      <c r="C4594">
        <v>3543</v>
      </c>
      <c r="D4594" t="s">
        <v>17076</v>
      </c>
      <c r="E4594" t="s">
        <v>1322</v>
      </c>
      <c r="F4594" s="9">
        <f>Table13[[#This Row],[ToMeasure]]-Table13[[#This Row],[FromMeasure]]</f>
        <v>0.7412379900000019</v>
      </c>
      <c r="G4594" s="5" t="s">
        <v>1323</v>
      </c>
      <c r="H4594" s="35">
        <v>33.934477479999998</v>
      </c>
      <c r="I4594" s="56"/>
      <c r="J4594" t="s">
        <v>15484</v>
      </c>
      <c r="K4594" s="58" t="s">
        <v>203</v>
      </c>
      <c r="L4594" s="35">
        <v>34.67571547</v>
      </c>
      <c r="M4594" s="56"/>
      <c r="N4594" t="s">
        <v>647</v>
      </c>
      <c r="O4594" s="2">
        <v>3256</v>
      </c>
      <c r="P4594" s="2">
        <v>0</v>
      </c>
      <c r="Q4594" s="2">
        <v>3256</v>
      </c>
      <c r="R4594" t="s">
        <v>15485</v>
      </c>
      <c r="S4594">
        <v>11</v>
      </c>
      <c r="T4594">
        <v>53</v>
      </c>
      <c r="U4594" s="2" t="s">
        <v>203</v>
      </c>
      <c r="V4594" s="2" t="s">
        <v>203</v>
      </c>
      <c r="W4594" s="8" t="s">
        <v>203</v>
      </c>
      <c r="X4594" s="2">
        <v>4133</v>
      </c>
      <c r="Y4594" s="45"/>
      <c r="AC4594" s="1" t="str">
        <f>IF(Table13[[#This Row],[TCS MP]]&gt;=Table13[[#This Row],[BMP]],IF(Table13[[#This Row],[TCS MP]]&lt;=Table13[[#This Row],[EMP]],"Good","EMP"),"BMP")</f>
        <v>EMP</v>
      </c>
    </row>
    <row r="4595" spans="1:29" ht="24" customHeight="1" x14ac:dyDescent="0.25">
      <c r="A4595" t="s">
        <v>13060</v>
      </c>
      <c r="B4595" t="s">
        <v>17118</v>
      </c>
      <c r="C4595" t="s">
        <v>203</v>
      </c>
      <c r="D4595" t="s">
        <v>17076</v>
      </c>
      <c r="E4595" t="s">
        <v>13061</v>
      </c>
      <c r="F4595" s="9">
        <f>Table13[[#This Row],[ToMeasure]]-Table13[[#This Row],[FromMeasure]]</f>
        <v>0.60151300000000418</v>
      </c>
      <c r="G4595" s="5" t="s">
        <v>203</v>
      </c>
      <c r="H4595" s="35">
        <v>34.027391999999999</v>
      </c>
      <c r="I4595" s="56"/>
      <c r="J4595" t="s">
        <v>203</v>
      </c>
      <c r="K4595" s="58" t="s">
        <v>203</v>
      </c>
      <c r="L4595" s="35">
        <v>34.628905000000003</v>
      </c>
      <c r="M4595" s="56"/>
      <c r="N4595" t="s">
        <v>203</v>
      </c>
      <c r="O4595" s="2" t="s">
        <v>203</v>
      </c>
      <c r="P4595" s="2" t="s">
        <v>203</v>
      </c>
      <c r="Q4595" s="10">
        <v>10000</v>
      </c>
      <c r="R4595" t="s">
        <v>17057</v>
      </c>
      <c r="S4595" t="s">
        <v>203</v>
      </c>
      <c r="T4595" t="s">
        <v>203</v>
      </c>
      <c r="U4595" s="2" t="s">
        <v>203</v>
      </c>
      <c r="V4595" s="2" t="s">
        <v>203</v>
      </c>
      <c r="W4595" s="8" t="s">
        <v>203</v>
      </c>
      <c r="X4595" s="2">
        <v>16814</v>
      </c>
      <c r="Y4595" s="45"/>
      <c r="AC4595" s="1" t="str">
        <f>IF(Table13[[#This Row],[TCS MP]]&gt;=Table13[[#This Row],[BMP]],IF(Table13[[#This Row],[TCS MP]]&lt;=Table13[[#This Row],[EMP]],"Good","EMP"),"BMP")</f>
        <v>EMP</v>
      </c>
    </row>
    <row r="4596" spans="1:29" ht="24" customHeight="1" x14ac:dyDescent="0.25">
      <c r="A4596" t="s">
        <v>13062</v>
      </c>
      <c r="B4596" t="s">
        <v>21301</v>
      </c>
      <c r="C4596">
        <v>8546</v>
      </c>
      <c r="D4596" t="s">
        <v>17076</v>
      </c>
      <c r="E4596" t="s">
        <v>13061</v>
      </c>
      <c r="F4596" s="9">
        <f>Table13[[#This Row],[ToMeasure]]-Table13[[#This Row],[FromMeasure]]</f>
        <v>0.51396280000000161</v>
      </c>
      <c r="G4596" s="5" t="s">
        <v>5697</v>
      </c>
      <c r="H4596" s="35">
        <v>41.360463500000002</v>
      </c>
      <c r="I4596" s="56"/>
      <c r="J4596" t="s">
        <v>13063</v>
      </c>
      <c r="K4596" s="58" t="s">
        <v>203</v>
      </c>
      <c r="L4596" s="35">
        <v>41.874426300000003</v>
      </c>
      <c r="M4596" s="56"/>
      <c r="N4596" t="s">
        <v>9866</v>
      </c>
      <c r="O4596" s="2">
        <v>3393</v>
      </c>
      <c r="P4596" s="2">
        <v>0</v>
      </c>
      <c r="Q4596" s="2">
        <v>3393</v>
      </c>
      <c r="R4596" t="s">
        <v>13064</v>
      </c>
      <c r="S4596">
        <v>11</v>
      </c>
      <c r="T4596" t="s">
        <v>203</v>
      </c>
      <c r="U4596" s="2">
        <v>313</v>
      </c>
      <c r="V4596" s="2">
        <v>50</v>
      </c>
      <c r="W4596" s="8">
        <v>0.10698496905393456</v>
      </c>
      <c r="X4596" s="2">
        <v>5341</v>
      </c>
      <c r="Y4596" s="45"/>
      <c r="AC4596" s="1" t="str">
        <f>IF(Table13[[#This Row],[TCS MP]]&gt;=Table13[[#This Row],[BMP]],IF(Table13[[#This Row],[TCS MP]]&lt;=Table13[[#This Row],[EMP]],"Good","EMP"),"BMP")</f>
        <v>EMP</v>
      </c>
    </row>
    <row r="4597" spans="1:29" ht="24" customHeight="1" x14ac:dyDescent="0.25">
      <c r="A4597" t="s">
        <v>5528</v>
      </c>
      <c r="B4597" t="s">
        <v>21025</v>
      </c>
      <c r="C4597">
        <v>7666</v>
      </c>
      <c r="D4597" t="s">
        <v>17076</v>
      </c>
      <c r="E4597" t="s">
        <v>5529</v>
      </c>
      <c r="F4597" s="9">
        <f>Table13[[#This Row],[ToMeasure]]-Table13[[#This Row],[FromMeasure]]</f>
        <v>7.6032700000001618E-3</v>
      </c>
      <c r="G4597" s="5" t="s">
        <v>5530</v>
      </c>
      <c r="H4597" s="35">
        <v>1.5108530499999999</v>
      </c>
      <c r="I4597" s="56"/>
      <c r="J4597" t="s">
        <v>5531</v>
      </c>
      <c r="K4597" s="58" t="s">
        <v>203</v>
      </c>
      <c r="L4597" s="35">
        <v>1.5184563200000001</v>
      </c>
      <c r="M4597" s="56"/>
      <c r="N4597" t="s">
        <v>5532</v>
      </c>
      <c r="O4597" s="2">
        <v>8814</v>
      </c>
      <c r="P4597" s="2">
        <v>0</v>
      </c>
      <c r="Q4597" s="2">
        <v>8814</v>
      </c>
      <c r="R4597" t="s">
        <v>5534</v>
      </c>
      <c r="S4597">
        <v>12</v>
      </c>
      <c r="T4597" t="s">
        <v>203</v>
      </c>
      <c r="U4597" s="2">
        <v>782</v>
      </c>
      <c r="V4597" s="2">
        <v>127</v>
      </c>
      <c r="W4597" s="8">
        <v>0.10313138189244384</v>
      </c>
      <c r="X4597" s="2">
        <v>13874</v>
      </c>
      <c r="Y4597" s="45"/>
      <c r="AC4597" s="1" t="str">
        <f>IF(Table13[[#This Row],[TCS MP]]&gt;=Table13[[#This Row],[BMP]],IF(Table13[[#This Row],[TCS MP]]&lt;=Table13[[#This Row],[EMP]],"Good","EMP"),"BMP")</f>
        <v>EMP</v>
      </c>
    </row>
    <row r="4598" spans="1:29" ht="24" customHeight="1" x14ac:dyDescent="0.25">
      <c r="A4598" t="s">
        <v>5535</v>
      </c>
      <c r="B4598" t="s">
        <v>21038</v>
      </c>
      <c r="C4598">
        <v>7697</v>
      </c>
      <c r="D4598" t="s">
        <v>17076</v>
      </c>
      <c r="E4598" t="s">
        <v>5529</v>
      </c>
      <c r="F4598" s="9">
        <f>Table13[[#This Row],[ToMeasure]]-Table13[[#This Row],[FromMeasure]]</f>
        <v>0.20045687000000001</v>
      </c>
      <c r="G4598" s="5" t="s">
        <v>5530</v>
      </c>
      <c r="H4598" s="35">
        <v>3.25037157</v>
      </c>
      <c r="I4598" s="56"/>
      <c r="J4598" t="s">
        <v>5536</v>
      </c>
      <c r="K4598" s="58" t="s">
        <v>203</v>
      </c>
      <c r="L4598" s="35">
        <v>3.45082844</v>
      </c>
      <c r="M4598" s="56"/>
      <c r="N4598" t="s">
        <v>5537</v>
      </c>
      <c r="O4598" s="2">
        <v>1127</v>
      </c>
      <c r="P4598" s="2">
        <v>0</v>
      </c>
      <c r="Q4598" s="2">
        <v>1127</v>
      </c>
      <c r="R4598" t="s">
        <v>5538</v>
      </c>
      <c r="S4598">
        <v>13</v>
      </c>
      <c r="T4598" t="s">
        <v>203</v>
      </c>
      <c r="U4598" s="2">
        <v>33</v>
      </c>
      <c r="V4598" s="2">
        <v>134</v>
      </c>
      <c r="W4598" s="8">
        <v>0.14818101153504881</v>
      </c>
      <c r="X4598" s="2">
        <v>1774</v>
      </c>
      <c r="Y4598" s="45"/>
      <c r="AC4598" s="1" t="str">
        <f>IF(Table13[[#This Row],[TCS MP]]&gt;=Table13[[#This Row],[BMP]],IF(Table13[[#This Row],[TCS MP]]&lt;=Table13[[#This Row],[EMP]],"Good","EMP"),"BMP")</f>
        <v>EMP</v>
      </c>
    </row>
    <row r="4599" spans="1:29" ht="24" customHeight="1" x14ac:dyDescent="0.25">
      <c r="A4599" t="s">
        <v>15763</v>
      </c>
      <c r="B4599" t="s">
        <v>21302</v>
      </c>
      <c r="C4599">
        <v>8548</v>
      </c>
      <c r="D4599" t="s">
        <v>17076</v>
      </c>
      <c r="E4599" t="s">
        <v>5529</v>
      </c>
      <c r="F4599" s="9">
        <f>Table13[[#This Row],[ToMeasure]]-Table13[[#This Row],[FromMeasure]]</f>
        <v>0.50613372999999484</v>
      </c>
      <c r="G4599" s="5" t="s">
        <v>5530</v>
      </c>
      <c r="H4599" s="35">
        <v>39.874019850000003</v>
      </c>
      <c r="I4599" s="56"/>
      <c r="J4599" t="s">
        <v>13063</v>
      </c>
      <c r="K4599" s="58" t="s">
        <v>203</v>
      </c>
      <c r="L4599" s="35">
        <v>40.380153579999998</v>
      </c>
      <c r="M4599" s="56"/>
      <c r="N4599" t="s">
        <v>13240</v>
      </c>
      <c r="O4599" s="2">
        <v>3613</v>
      </c>
      <c r="P4599" s="2">
        <v>0</v>
      </c>
      <c r="Q4599" s="2">
        <v>3613</v>
      </c>
      <c r="R4599" t="s">
        <v>15764</v>
      </c>
      <c r="S4599">
        <v>11</v>
      </c>
      <c r="T4599" t="s">
        <v>203</v>
      </c>
      <c r="U4599" s="2">
        <v>333</v>
      </c>
      <c r="V4599" s="2">
        <v>52</v>
      </c>
      <c r="W4599" s="8">
        <v>0.10655964572377526</v>
      </c>
      <c r="X4599" s="2">
        <v>5687</v>
      </c>
      <c r="Y4599" s="45"/>
      <c r="AC4599" s="1" t="str">
        <f>IF(Table13[[#This Row],[TCS MP]]&gt;=Table13[[#This Row],[BMP]],IF(Table13[[#This Row],[TCS MP]]&lt;=Table13[[#This Row],[EMP]],"Good","EMP"),"BMP")</f>
        <v>EMP</v>
      </c>
    </row>
    <row r="4600" spans="1:29" ht="24" customHeight="1" x14ac:dyDescent="0.25">
      <c r="A4600" t="s">
        <v>13419</v>
      </c>
      <c r="B4600" t="s">
        <v>19280</v>
      </c>
      <c r="C4600">
        <v>4358</v>
      </c>
      <c r="D4600" t="s">
        <v>17076</v>
      </c>
      <c r="E4600" t="s">
        <v>13420</v>
      </c>
      <c r="F4600" s="9">
        <f>Table13[[#This Row],[ToMeasure]]-Table13[[#This Row],[FromMeasure]]</f>
        <v>9.516485999999999E-2</v>
      </c>
      <c r="G4600" s="5" t="s">
        <v>3294</v>
      </c>
      <c r="H4600" s="35">
        <v>7.3636279999999998E-2</v>
      </c>
      <c r="I4600" s="56"/>
      <c r="J4600" t="s">
        <v>13421</v>
      </c>
      <c r="K4600" s="58" t="s">
        <v>203</v>
      </c>
      <c r="L4600" s="35">
        <v>0.16880113999999999</v>
      </c>
      <c r="M4600" s="56"/>
      <c r="N4600" t="s">
        <v>373</v>
      </c>
      <c r="O4600" s="2">
        <v>9280</v>
      </c>
      <c r="P4600" s="2">
        <v>0</v>
      </c>
      <c r="Q4600" s="2">
        <v>9280</v>
      </c>
      <c r="R4600" t="s">
        <v>13422</v>
      </c>
      <c r="S4600">
        <v>9</v>
      </c>
      <c r="T4600" t="s">
        <v>203</v>
      </c>
      <c r="U4600" s="2">
        <v>290</v>
      </c>
      <c r="V4600" s="2">
        <v>1127</v>
      </c>
      <c r="W4600" s="8">
        <v>0.15269396551724138</v>
      </c>
      <c r="X4600" s="2">
        <v>16979</v>
      </c>
      <c r="Y4600" s="45"/>
      <c r="AC4600" s="1" t="str">
        <f>IF(Table13[[#This Row],[TCS MP]]&gt;=Table13[[#This Row],[BMP]],IF(Table13[[#This Row],[TCS MP]]&lt;=Table13[[#This Row],[EMP]],"Good","EMP"),"BMP")</f>
        <v>EMP</v>
      </c>
    </row>
    <row r="4601" spans="1:29" ht="24" customHeight="1" x14ac:dyDescent="0.25">
      <c r="A4601" t="s">
        <v>14543</v>
      </c>
      <c r="B4601" t="s">
        <v>20005</v>
      </c>
      <c r="C4601">
        <v>5557</v>
      </c>
      <c r="D4601" t="s">
        <v>17076</v>
      </c>
      <c r="E4601" t="s">
        <v>14544</v>
      </c>
      <c r="F4601" s="9">
        <f>Table13[[#This Row],[ToMeasure]]-Table13[[#This Row],[FromMeasure]]</f>
        <v>0.15667908999999999</v>
      </c>
      <c r="G4601" s="5" t="s">
        <v>11056</v>
      </c>
      <c r="H4601" s="35">
        <v>0</v>
      </c>
      <c r="I4601" s="56"/>
      <c r="J4601" t="s">
        <v>2172</v>
      </c>
      <c r="K4601" s="58" t="s">
        <v>203</v>
      </c>
      <c r="L4601" s="35">
        <v>0.15667908999999999</v>
      </c>
      <c r="M4601" s="56"/>
      <c r="N4601" t="s">
        <v>14545</v>
      </c>
      <c r="O4601" s="2">
        <v>2166</v>
      </c>
      <c r="P4601" s="2">
        <v>2197</v>
      </c>
      <c r="Q4601" s="2">
        <v>4363</v>
      </c>
      <c r="R4601" t="s">
        <v>14546</v>
      </c>
      <c r="S4601">
        <v>11</v>
      </c>
      <c r="T4601" t="s">
        <v>203</v>
      </c>
      <c r="U4601" s="2">
        <v>132</v>
      </c>
      <c r="V4601" s="2">
        <v>517</v>
      </c>
      <c r="W4601" s="8">
        <v>0.14875085950034381</v>
      </c>
      <c r="X4601" s="2">
        <v>7983</v>
      </c>
      <c r="Y4601" s="45"/>
      <c r="AC4601" s="1" t="str">
        <f>IF(Table13[[#This Row],[TCS MP]]&gt;=Table13[[#This Row],[BMP]],IF(Table13[[#This Row],[TCS MP]]&lt;=Table13[[#This Row],[EMP]],"Good","EMP"),"BMP")</f>
        <v>EMP</v>
      </c>
    </row>
    <row r="4602" spans="1:29" ht="24" customHeight="1" x14ac:dyDescent="0.25">
      <c r="A4602" t="s">
        <v>6046</v>
      </c>
      <c r="C4602">
        <v>900006</v>
      </c>
      <c r="D4602" t="s">
        <v>17076</v>
      </c>
      <c r="E4602" t="s">
        <v>6047</v>
      </c>
      <c r="F4602" s="9">
        <f>Table13[[#This Row],[ToMeasure]]-Table13[[#This Row],[FromMeasure]]</f>
        <v>7.1212230000000432E-2</v>
      </c>
      <c r="G4602" s="5" t="s">
        <v>6048</v>
      </c>
      <c r="H4602" s="35">
        <v>33.37997352</v>
      </c>
      <c r="I4602" s="56"/>
      <c r="J4602" t="s">
        <v>6049</v>
      </c>
      <c r="K4602" s="58" t="s">
        <v>203</v>
      </c>
      <c r="L4602" s="35">
        <v>33.45118575</v>
      </c>
      <c r="M4602" s="56"/>
      <c r="N4602" t="s">
        <v>4653</v>
      </c>
      <c r="O4602" s="2" t="s">
        <v>203</v>
      </c>
      <c r="P4602" s="2" t="s">
        <v>203</v>
      </c>
      <c r="Q4602" s="2">
        <v>501</v>
      </c>
      <c r="R4602" t="s">
        <v>6050</v>
      </c>
      <c r="S4602" t="s">
        <v>203</v>
      </c>
      <c r="T4602" t="s">
        <v>203</v>
      </c>
      <c r="U4602" s="2" t="s">
        <v>203</v>
      </c>
      <c r="V4602" s="2" t="s">
        <v>203</v>
      </c>
      <c r="W4602" s="8" t="s">
        <v>203</v>
      </c>
      <c r="X4602" s="2">
        <v>853</v>
      </c>
      <c r="Y4602" s="45"/>
      <c r="AC4602" s="1" t="str">
        <f>IF(Table13[[#This Row],[TCS MP]]&gt;=Table13[[#This Row],[BMP]],IF(Table13[[#This Row],[TCS MP]]&lt;=Table13[[#This Row],[EMP]],"Good","EMP"),"BMP")</f>
        <v>EMP</v>
      </c>
    </row>
    <row r="4603" spans="1:29" ht="24" customHeight="1" x14ac:dyDescent="0.25">
      <c r="A4603" t="s">
        <v>16538</v>
      </c>
      <c r="B4603" t="s">
        <v>19409</v>
      </c>
      <c r="C4603">
        <v>4568</v>
      </c>
      <c r="D4603" t="s">
        <v>17076</v>
      </c>
      <c r="E4603" t="s">
        <v>16539</v>
      </c>
      <c r="F4603" s="9">
        <f>Table13[[#This Row],[ToMeasure]]-Table13[[#This Row],[FromMeasure]]</f>
        <v>3.0717104000000002</v>
      </c>
      <c r="G4603" s="5" t="s">
        <v>16540</v>
      </c>
      <c r="H4603" s="35">
        <v>1.4235338</v>
      </c>
      <c r="I4603" s="56"/>
      <c r="J4603" t="s">
        <v>3294</v>
      </c>
      <c r="K4603" s="58" t="s">
        <v>203</v>
      </c>
      <c r="L4603" s="35">
        <v>4.4952442000000001</v>
      </c>
      <c r="M4603" s="56"/>
      <c r="N4603" t="s">
        <v>16541</v>
      </c>
      <c r="O4603" s="2">
        <v>755</v>
      </c>
      <c r="P4603" s="2">
        <v>0</v>
      </c>
      <c r="Q4603" s="2">
        <v>755</v>
      </c>
      <c r="R4603" t="s">
        <v>16542</v>
      </c>
      <c r="S4603">
        <v>10</v>
      </c>
      <c r="T4603" t="s">
        <v>203</v>
      </c>
      <c r="U4603" s="2">
        <v>45</v>
      </c>
      <c r="V4603" s="2">
        <v>25</v>
      </c>
      <c r="W4603" s="8">
        <v>9.2715231788079472E-2</v>
      </c>
      <c r="X4603" s="2">
        <v>1251</v>
      </c>
      <c r="Y4603" s="45"/>
      <c r="AC4603" s="1" t="str">
        <f>IF(Table13[[#This Row],[TCS MP]]&gt;=Table13[[#This Row],[BMP]],IF(Table13[[#This Row],[TCS MP]]&lt;=Table13[[#This Row],[EMP]],"Good","EMP"),"BMP")</f>
        <v>EMP</v>
      </c>
    </row>
    <row r="4604" spans="1:29" ht="24" customHeight="1" x14ac:dyDescent="0.25">
      <c r="A4604" t="s">
        <v>10355</v>
      </c>
      <c r="B4604" t="s">
        <v>19470</v>
      </c>
      <c r="C4604">
        <v>4688</v>
      </c>
      <c r="D4604" t="s">
        <v>17076</v>
      </c>
      <c r="E4604" t="s">
        <v>10356</v>
      </c>
      <c r="F4604" s="9">
        <f>Table13[[#This Row],[ToMeasure]]-Table13[[#This Row],[FromMeasure]]</f>
        <v>2.02664768</v>
      </c>
      <c r="G4604" s="5" t="s">
        <v>10357</v>
      </c>
      <c r="H4604" s="35">
        <v>6.1064229999999997E-2</v>
      </c>
      <c r="I4604" s="56"/>
      <c r="J4604" t="s">
        <v>3294</v>
      </c>
      <c r="K4604" s="58" t="s">
        <v>203</v>
      </c>
      <c r="L4604" s="35">
        <v>2.0877119099999999</v>
      </c>
      <c r="M4604" s="56"/>
      <c r="N4604" t="s">
        <v>10358</v>
      </c>
      <c r="O4604" s="2">
        <v>63</v>
      </c>
      <c r="P4604" s="2">
        <v>0</v>
      </c>
      <c r="Q4604" s="2">
        <v>63</v>
      </c>
      <c r="R4604" t="s">
        <v>10359</v>
      </c>
      <c r="S4604">
        <v>9</v>
      </c>
      <c r="T4604" t="s">
        <v>203</v>
      </c>
      <c r="U4604" s="2">
        <v>5</v>
      </c>
      <c r="V4604" s="2">
        <v>7</v>
      </c>
      <c r="W4604" s="8">
        <v>0.19047619047619047</v>
      </c>
      <c r="X4604" s="2">
        <v>111</v>
      </c>
      <c r="Y4604" s="45"/>
      <c r="AC4604" s="1" t="str">
        <f>IF(Table13[[#This Row],[TCS MP]]&gt;=Table13[[#This Row],[BMP]],IF(Table13[[#This Row],[TCS MP]]&lt;=Table13[[#This Row],[EMP]],"Good","EMP"),"BMP")</f>
        <v>EMP</v>
      </c>
    </row>
    <row r="4605" spans="1:29" ht="24" customHeight="1" x14ac:dyDescent="0.25">
      <c r="A4605" t="s">
        <v>6057</v>
      </c>
      <c r="B4605" t="s">
        <v>19469</v>
      </c>
      <c r="C4605">
        <v>4687</v>
      </c>
      <c r="D4605" t="s">
        <v>17076</v>
      </c>
      <c r="E4605" t="s">
        <v>6058</v>
      </c>
      <c r="F4605" s="9">
        <f>Table13[[#This Row],[ToMeasure]]-Table13[[#This Row],[FromMeasure]]</f>
        <v>3.3902708399999999</v>
      </c>
      <c r="G4605" s="5" t="s">
        <v>6059</v>
      </c>
      <c r="H4605" s="35">
        <v>0</v>
      </c>
      <c r="I4605" s="56"/>
      <c r="J4605" t="s">
        <v>3864</v>
      </c>
      <c r="K4605" s="58" t="s">
        <v>203</v>
      </c>
      <c r="L4605" s="35">
        <v>3.3902708399999999</v>
      </c>
      <c r="M4605" s="56"/>
      <c r="N4605" t="s">
        <v>6060</v>
      </c>
      <c r="O4605" s="2">
        <v>169</v>
      </c>
      <c r="P4605" s="2">
        <v>0</v>
      </c>
      <c r="Q4605" s="2">
        <v>169</v>
      </c>
      <c r="R4605" t="s">
        <v>6061</v>
      </c>
      <c r="S4605">
        <v>9</v>
      </c>
      <c r="T4605" t="s">
        <v>203</v>
      </c>
      <c r="U4605" s="2">
        <v>14</v>
      </c>
      <c r="V4605" s="2">
        <v>2</v>
      </c>
      <c r="W4605" s="8">
        <v>9.4674556213017749E-2</v>
      </c>
      <c r="X4605" s="2">
        <v>297</v>
      </c>
      <c r="Y4605" s="45"/>
      <c r="AC4605" s="1" t="str">
        <f>IF(Table13[[#This Row],[TCS MP]]&gt;=Table13[[#This Row],[BMP]],IF(Table13[[#This Row],[TCS MP]]&lt;=Table13[[#This Row],[EMP]],"Good","EMP"),"BMP")</f>
        <v>EMP</v>
      </c>
    </row>
    <row r="4606" spans="1:29" ht="24" customHeight="1" x14ac:dyDescent="0.25">
      <c r="A4606" t="s">
        <v>16546</v>
      </c>
      <c r="B4606" t="s">
        <v>19476</v>
      </c>
      <c r="C4606">
        <v>4696</v>
      </c>
      <c r="D4606" t="s">
        <v>17076</v>
      </c>
      <c r="E4606" t="s">
        <v>6058</v>
      </c>
      <c r="F4606" s="9">
        <f>Table13[[#This Row],[ToMeasure]]-Table13[[#This Row],[FromMeasure]]</f>
        <v>6.048260560000001</v>
      </c>
      <c r="G4606" s="5" t="s">
        <v>6059</v>
      </c>
      <c r="H4606" s="35">
        <v>3.3902708399999999</v>
      </c>
      <c r="I4606" s="56"/>
      <c r="J4606" t="s">
        <v>6060</v>
      </c>
      <c r="K4606" s="58" t="s">
        <v>203</v>
      </c>
      <c r="L4606" s="35">
        <v>9.4385314000000005</v>
      </c>
      <c r="M4606" s="56"/>
      <c r="N4606" t="s">
        <v>1114</v>
      </c>
      <c r="O4606" s="2">
        <v>101</v>
      </c>
      <c r="P4606" s="2">
        <v>0</v>
      </c>
      <c r="Q4606" s="2">
        <v>101</v>
      </c>
      <c r="R4606" t="s">
        <v>10379</v>
      </c>
      <c r="S4606">
        <v>11</v>
      </c>
      <c r="T4606" t="s">
        <v>203</v>
      </c>
      <c r="U4606" s="2">
        <v>9</v>
      </c>
      <c r="V4606" s="2">
        <v>2</v>
      </c>
      <c r="W4606" s="8">
        <v>0.10891089108910891</v>
      </c>
      <c r="X4606" s="2">
        <v>177</v>
      </c>
      <c r="Y4606" s="45"/>
      <c r="AC4606" s="1" t="str">
        <f>IF(Table13[[#This Row],[TCS MP]]&gt;=Table13[[#This Row],[BMP]],IF(Table13[[#This Row],[TCS MP]]&lt;=Table13[[#This Row],[EMP]],"Good","EMP"),"BMP")</f>
        <v>EMP</v>
      </c>
    </row>
    <row r="4607" spans="1:29" ht="24" customHeight="1" x14ac:dyDescent="0.25">
      <c r="A4607" t="s">
        <v>6062</v>
      </c>
      <c r="B4607" t="s">
        <v>19408</v>
      </c>
      <c r="C4607">
        <v>4566</v>
      </c>
      <c r="D4607" t="s">
        <v>17076</v>
      </c>
      <c r="E4607" t="s">
        <v>1595</v>
      </c>
      <c r="F4607" s="9">
        <f>Table13[[#This Row],[ToMeasure]]-Table13[[#This Row],[FromMeasure]]</f>
        <v>2.8642444199999986</v>
      </c>
      <c r="G4607" s="5" t="s">
        <v>1593</v>
      </c>
      <c r="H4607" s="35">
        <v>42.343918989999999</v>
      </c>
      <c r="I4607" s="56"/>
      <c r="J4607" t="s">
        <v>1154</v>
      </c>
      <c r="K4607" s="58" t="s">
        <v>203</v>
      </c>
      <c r="L4607" s="35">
        <v>45.208163409999997</v>
      </c>
      <c r="M4607" s="56"/>
      <c r="N4607" t="s">
        <v>6063</v>
      </c>
      <c r="O4607" s="2">
        <v>165</v>
      </c>
      <c r="P4607" s="2">
        <v>0</v>
      </c>
      <c r="Q4607" s="2">
        <v>165</v>
      </c>
      <c r="R4607" t="s">
        <v>6064</v>
      </c>
      <c r="S4607">
        <v>19</v>
      </c>
      <c r="T4607" t="s">
        <v>203</v>
      </c>
      <c r="U4607" s="2">
        <v>10</v>
      </c>
      <c r="V4607" s="2">
        <v>5</v>
      </c>
      <c r="W4607" s="8">
        <v>9.0909090909090912E-2</v>
      </c>
      <c r="X4607" s="2">
        <v>290</v>
      </c>
      <c r="Y4607" s="45"/>
      <c r="AC4607" s="1" t="str">
        <f>IF(Table13[[#This Row],[TCS MP]]&gt;=Table13[[#This Row],[BMP]],IF(Table13[[#This Row],[TCS MP]]&lt;=Table13[[#This Row],[EMP]],"Good","EMP"),"BMP")</f>
        <v>EMP</v>
      </c>
    </row>
    <row r="4608" spans="1:29" ht="24" customHeight="1" x14ac:dyDescent="0.25">
      <c r="A4608" t="s">
        <v>10361</v>
      </c>
      <c r="B4608" t="s">
        <v>19442</v>
      </c>
      <c r="C4608">
        <v>4636</v>
      </c>
      <c r="D4608" t="s">
        <v>17076</v>
      </c>
      <c r="E4608" t="s">
        <v>10362</v>
      </c>
      <c r="F4608" s="9">
        <f>Table13[[#This Row],[ToMeasure]]-Table13[[#This Row],[FromMeasure]]</f>
        <v>0.56980770999999997</v>
      </c>
      <c r="G4608" s="5" t="s">
        <v>10363</v>
      </c>
      <c r="H4608" s="35">
        <v>0</v>
      </c>
      <c r="I4608" s="56"/>
      <c r="J4608" t="s">
        <v>1114</v>
      </c>
      <c r="K4608" s="58" t="s">
        <v>203</v>
      </c>
      <c r="L4608" s="35">
        <v>0.56980770999999997</v>
      </c>
      <c r="M4608" s="56"/>
      <c r="N4608" t="s">
        <v>1114</v>
      </c>
      <c r="O4608" s="2">
        <v>1533</v>
      </c>
      <c r="P4608" s="2">
        <v>0</v>
      </c>
      <c r="Q4608" s="2">
        <v>1533</v>
      </c>
      <c r="R4608" t="s">
        <v>10364</v>
      </c>
      <c r="S4608">
        <v>13</v>
      </c>
      <c r="T4608" t="s">
        <v>203</v>
      </c>
      <c r="U4608" s="2">
        <v>47</v>
      </c>
      <c r="V4608" s="2">
        <v>182</v>
      </c>
      <c r="W4608" s="8">
        <v>0.14938030006523156</v>
      </c>
      <c r="X4608" s="2">
        <v>2691</v>
      </c>
      <c r="Y4608" s="45"/>
      <c r="AC4608" s="1" t="str">
        <f>IF(Table13[[#This Row],[TCS MP]]&gt;=Table13[[#This Row],[BMP]],IF(Table13[[#This Row],[TCS MP]]&lt;=Table13[[#This Row],[EMP]],"Good","EMP"),"BMP")</f>
        <v>EMP</v>
      </c>
    </row>
    <row r="4609" spans="1:29" ht="24" customHeight="1" x14ac:dyDescent="0.25">
      <c r="A4609" t="s">
        <v>10365</v>
      </c>
      <c r="B4609" t="s">
        <v>19444</v>
      </c>
      <c r="C4609">
        <v>4641</v>
      </c>
      <c r="D4609" t="s">
        <v>17076</v>
      </c>
      <c r="E4609" t="s">
        <v>10366</v>
      </c>
      <c r="F4609" s="9">
        <f>Table13[[#This Row],[ToMeasure]]-Table13[[#This Row],[FromMeasure]]</f>
        <v>0.58262429999999998</v>
      </c>
      <c r="G4609" s="5" t="s">
        <v>10367</v>
      </c>
      <c r="H4609" s="35">
        <v>4.4826312100000001</v>
      </c>
      <c r="I4609" s="56"/>
      <c r="J4609" t="s">
        <v>7161</v>
      </c>
      <c r="K4609" s="58" t="s">
        <v>203</v>
      </c>
      <c r="L4609" s="35">
        <v>5.0652555100000001</v>
      </c>
      <c r="M4609" s="56"/>
      <c r="N4609" t="s">
        <v>3294</v>
      </c>
      <c r="O4609" s="2">
        <v>420</v>
      </c>
      <c r="P4609" s="2">
        <v>0</v>
      </c>
      <c r="Q4609" s="2">
        <v>420</v>
      </c>
      <c r="R4609" t="s">
        <v>7162</v>
      </c>
      <c r="S4609">
        <v>12</v>
      </c>
      <c r="T4609" t="s">
        <v>203</v>
      </c>
      <c r="U4609" s="2">
        <v>27</v>
      </c>
      <c r="V4609" s="2">
        <v>14</v>
      </c>
      <c r="W4609" s="8">
        <v>9.7619047619047619E-2</v>
      </c>
      <c r="X4609" s="2">
        <v>737</v>
      </c>
      <c r="Y4609" s="45"/>
      <c r="AC4609" s="1" t="str">
        <f>IF(Table13[[#This Row],[TCS MP]]&gt;=Table13[[#This Row],[BMP]],IF(Table13[[#This Row],[TCS MP]]&lt;=Table13[[#This Row],[EMP]],"Good","EMP"),"BMP")</f>
        <v>EMP</v>
      </c>
    </row>
    <row r="4610" spans="1:29" ht="24" customHeight="1" x14ac:dyDescent="0.25">
      <c r="A4610" t="s">
        <v>16547</v>
      </c>
      <c r="B4610" t="s">
        <v>19379</v>
      </c>
      <c r="C4610">
        <v>4504</v>
      </c>
      <c r="D4610" t="s">
        <v>17076</v>
      </c>
      <c r="E4610" t="s">
        <v>16548</v>
      </c>
      <c r="F4610" s="9">
        <f>Table13[[#This Row],[ToMeasure]]-Table13[[#This Row],[FromMeasure]]</f>
        <v>3.6681110000000003E-2</v>
      </c>
      <c r="G4610" s="5" t="s">
        <v>6079</v>
      </c>
      <c r="H4610" s="35">
        <v>0</v>
      </c>
      <c r="I4610" s="56"/>
      <c r="J4610" t="s">
        <v>414</v>
      </c>
      <c r="K4610" s="58" t="s">
        <v>203</v>
      </c>
      <c r="L4610" s="35">
        <v>3.6681110000000003E-2</v>
      </c>
      <c r="M4610" s="56"/>
      <c r="N4610" t="s">
        <v>3788</v>
      </c>
      <c r="O4610" s="2">
        <v>1148</v>
      </c>
      <c r="P4610" s="2">
        <v>1766</v>
      </c>
      <c r="Q4610" s="2">
        <v>2914</v>
      </c>
      <c r="R4610" t="s">
        <v>14566</v>
      </c>
      <c r="S4610">
        <v>10</v>
      </c>
      <c r="T4610">
        <v>60</v>
      </c>
      <c r="U4610" s="2">
        <v>281</v>
      </c>
      <c r="V4610" s="2">
        <v>131</v>
      </c>
      <c r="W4610" s="8">
        <v>0.14138641043239533</v>
      </c>
      <c r="X4610" s="2">
        <v>8742</v>
      </c>
      <c r="Y4610" s="45"/>
      <c r="AC4610" s="1" t="str">
        <f>IF(Table13[[#This Row],[TCS MP]]&gt;=Table13[[#This Row],[BMP]],IF(Table13[[#This Row],[TCS MP]]&lt;=Table13[[#This Row],[EMP]],"Good","EMP"),"BMP")</f>
        <v>EMP</v>
      </c>
    </row>
    <row r="4611" spans="1:29" ht="24" customHeight="1" x14ac:dyDescent="0.25">
      <c r="A4611" t="s">
        <v>10368</v>
      </c>
      <c r="B4611" t="s">
        <v>19457</v>
      </c>
      <c r="C4611">
        <v>4668</v>
      </c>
      <c r="D4611" t="s">
        <v>17076</v>
      </c>
      <c r="E4611" t="s">
        <v>10369</v>
      </c>
      <c r="F4611" s="9">
        <f>Table13[[#This Row],[ToMeasure]]-Table13[[#This Row],[FromMeasure]]</f>
        <v>1.0774147000000003</v>
      </c>
      <c r="G4611" s="5" t="s">
        <v>10370</v>
      </c>
      <c r="H4611" s="35">
        <v>5.9441601999999998</v>
      </c>
      <c r="I4611" s="56"/>
      <c r="J4611" t="s">
        <v>10371</v>
      </c>
      <c r="K4611" s="58" t="s">
        <v>203</v>
      </c>
      <c r="L4611" s="35">
        <v>7.0215749000000001</v>
      </c>
      <c r="M4611" s="56"/>
      <c r="N4611" t="s">
        <v>3294</v>
      </c>
      <c r="O4611" s="2">
        <v>60</v>
      </c>
      <c r="P4611" s="2">
        <v>0</v>
      </c>
      <c r="Q4611" s="2">
        <v>60</v>
      </c>
      <c r="R4611" t="s">
        <v>10372</v>
      </c>
      <c r="S4611">
        <v>13</v>
      </c>
      <c r="T4611" t="s">
        <v>203</v>
      </c>
      <c r="U4611" s="2">
        <v>7</v>
      </c>
      <c r="V4611" s="2">
        <v>3</v>
      </c>
      <c r="W4611" s="8">
        <v>0.16666666666666666</v>
      </c>
      <c r="X4611" s="2">
        <v>105</v>
      </c>
      <c r="Y4611" s="45"/>
      <c r="AC4611" s="1" t="str">
        <f>IF(Table13[[#This Row],[TCS MP]]&gt;=Table13[[#This Row],[BMP]],IF(Table13[[#This Row],[TCS MP]]&lt;=Table13[[#This Row],[EMP]],"Good","EMP"),"BMP")</f>
        <v>EMP</v>
      </c>
    </row>
    <row r="4612" spans="1:29" ht="24" customHeight="1" x14ac:dyDescent="0.25">
      <c r="A4612" t="s">
        <v>16549</v>
      </c>
      <c r="B4612" t="s">
        <v>19442</v>
      </c>
      <c r="C4612">
        <v>4636</v>
      </c>
      <c r="D4612" t="s">
        <v>17076</v>
      </c>
      <c r="E4612" t="s">
        <v>16550</v>
      </c>
      <c r="F4612" s="9">
        <f>Table13[[#This Row],[ToMeasure]]-Table13[[#This Row],[FromMeasure]]</f>
        <v>0.21783564999999999</v>
      </c>
      <c r="G4612" s="5" t="s">
        <v>16551</v>
      </c>
      <c r="H4612" s="35">
        <v>0.18856096</v>
      </c>
      <c r="I4612" s="56"/>
      <c r="J4612" t="s">
        <v>1114</v>
      </c>
      <c r="K4612" s="58" t="s">
        <v>203</v>
      </c>
      <c r="L4612" s="35">
        <v>0.40639660999999999</v>
      </c>
      <c r="M4612" s="56"/>
      <c r="N4612" t="s">
        <v>1114</v>
      </c>
      <c r="O4612" s="2">
        <v>1533</v>
      </c>
      <c r="P4612" s="2">
        <v>0</v>
      </c>
      <c r="Q4612" s="2">
        <v>1533</v>
      </c>
      <c r="R4612" t="s">
        <v>10364</v>
      </c>
      <c r="S4612">
        <v>14</v>
      </c>
      <c r="T4612">
        <v>61</v>
      </c>
      <c r="U4612" s="2">
        <v>30</v>
      </c>
      <c r="V4612" s="2">
        <v>23</v>
      </c>
      <c r="W4612" s="8">
        <v>3.4572733202870187E-2</v>
      </c>
      <c r="X4612" s="2">
        <v>2691</v>
      </c>
      <c r="Y4612" s="45"/>
      <c r="AC4612" s="1" t="str">
        <f>IF(Table13[[#This Row],[TCS MP]]&gt;=Table13[[#This Row],[BMP]],IF(Table13[[#This Row],[TCS MP]]&lt;=Table13[[#This Row],[EMP]],"Good","EMP"),"BMP")</f>
        <v>EMP</v>
      </c>
    </row>
    <row r="4613" spans="1:29" ht="24" customHeight="1" x14ac:dyDescent="0.25">
      <c r="A4613" t="s">
        <v>14556</v>
      </c>
      <c r="B4613" t="s">
        <v>19415</v>
      </c>
      <c r="C4613">
        <v>4576</v>
      </c>
      <c r="D4613" t="s">
        <v>17076</v>
      </c>
      <c r="E4613" t="s">
        <v>14557</v>
      </c>
      <c r="F4613" s="9">
        <f>Table13[[#This Row],[ToMeasure]]-Table13[[#This Row],[FromMeasure]]</f>
        <v>0.94084380000000001</v>
      </c>
      <c r="G4613" s="5" t="s">
        <v>14558</v>
      </c>
      <c r="H4613" s="35">
        <v>0</v>
      </c>
      <c r="I4613" s="56"/>
      <c r="J4613" t="s">
        <v>1114</v>
      </c>
      <c r="K4613" s="58" t="s">
        <v>203</v>
      </c>
      <c r="L4613" s="35">
        <v>0.94084380000000001</v>
      </c>
      <c r="M4613" s="56"/>
      <c r="N4613" t="s">
        <v>1114</v>
      </c>
      <c r="O4613" s="2">
        <v>29</v>
      </c>
      <c r="P4613" s="2">
        <v>0</v>
      </c>
      <c r="Q4613" s="2">
        <v>29</v>
      </c>
      <c r="R4613" t="s">
        <v>14559</v>
      </c>
      <c r="S4613">
        <v>27</v>
      </c>
      <c r="T4613" t="s">
        <v>203</v>
      </c>
      <c r="U4613" s="2">
        <v>2</v>
      </c>
      <c r="V4613" s="2">
        <v>1</v>
      </c>
      <c r="W4613" s="8">
        <v>0.10344827586206896</v>
      </c>
      <c r="X4613" s="2">
        <v>51</v>
      </c>
      <c r="Y4613" s="45"/>
      <c r="AC4613" s="1" t="str">
        <f>IF(Table13[[#This Row],[TCS MP]]&gt;=Table13[[#This Row],[BMP]],IF(Table13[[#This Row],[TCS MP]]&lt;=Table13[[#This Row],[EMP]],"Good","EMP"),"BMP")</f>
        <v>EMP</v>
      </c>
    </row>
    <row r="4614" spans="1:29" ht="24" customHeight="1" x14ac:dyDescent="0.25">
      <c r="A4614" t="s">
        <v>6069</v>
      </c>
      <c r="B4614" t="s">
        <v>19463</v>
      </c>
      <c r="C4614">
        <v>4678</v>
      </c>
      <c r="D4614" t="s">
        <v>17076</v>
      </c>
      <c r="E4614" t="s">
        <v>6070</v>
      </c>
      <c r="F4614" s="9">
        <f>Table13[[#This Row],[ToMeasure]]-Table13[[#This Row],[FromMeasure]]</f>
        <v>1.0030574999999999</v>
      </c>
      <c r="G4614" s="5" t="s">
        <v>6071</v>
      </c>
      <c r="H4614" s="35">
        <v>0</v>
      </c>
      <c r="I4614" s="56"/>
      <c r="J4614" t="s">
        <v>6072</v>
      </c>
      <c r="K4614" s="58" t="s">
        <v>203</v>
      </c>
      <c r="L4614" s="35">
        <v>1.0030574999999999</v>
      </c>
      <c r="M4614" s="56"/>
      <c r="N4614" t="s">
        <v>6073</v>
      </c>
      <c r="O4614" s="2">
        <v>329</v>
      </c>
      <c r="P4614" s="2">
        <v>17</v>
      </c>
      <c r="Q4614" s="2">
        <v>346</v>
      </c>
      <c r="R4614" t="s">
        <v>6074</v>
      </c>
      <c r="S4614">
        <v>12</v>
      </c>
      <c r="T4614">
        <v>100</v>
      </c>
      <c r="U4614" s="2">
        <v>23</v>
      </c>
      <c r="V4614" s="2">
        <v>11</v>
      </c>
      <c r="W4614" s="8">
        <v>9.8265895953757232E-2</v>
      </c>
      <c r="X4614" s="2">
        <v>607</v>
      </c>
      <c r="Y4614" s="45"/>
      <c r="AC4614" s="1" t="str">
        <f>IF(Table13[[#This Row],[TCS MP]]&gt;=Table13[[#This Row],[BMP]],IF(Table13[[#This Row],[TCS MP]]&lt;=Table13[[#This Row],[EMP]],"Good","EMP"),"BMP")</f>
        <v>EMP</v>
      </c>
    </row>
    <row r="4615" spans="1:29" ht="24" customHeight="1" x14ac:dyDescent="0.25">
      <c r="A4615" t="s">
        <v>14567</v>
      </c>
      <c r="C4615">
        <v>4537</v>
      </c>
      <c r="D4615" t="s">
        <v>17076</v>
      </c>
      <c r="E4615" t="s">
        <v>14568</v>
      </c>
      <c r="F4615" s="9">
        <f>Table13[[#This Row],[ToMeasure]]-Table13[[#This Row],[FromMeasure]]</f>
        <v>0.87172873000000006</v>
      </c>
      <c r="G4615" s="5" t="s">
        <v>13866</v>
      </c>
      <c r="H4615" s="35">
        <v>0.13408222</v>
      </c>
      <c r="I4615" s="56"/>
      <c r="J4615" t="s">
        <v>14569</v>
      </c>
      <c r="K4615" s="58" t="s">
        <v>203</v>
      </c>
      <c r="L4615" s="35">
        <v>1.0058109500000001</v>
      </c>
      <c r="M4615" s="56"/>
      <c r="N4615" t="s">
        <v>1114</v>
      </c>
      <c r="O4615" s="2">
        <v>192</v>
      </c>
      <c r="P4615" s="2">
        <v>0</v>
      </c>
      <c r="Q4615" s="2">
        <v>192</v>
      </c>
      <c r="R4615" t="s">
        <v>14570</v>
      </c>
      <c r="S4615">
        <v>11</v>
      </c>
      <c r="T4615" t="s">
        <v>203</v>
      </c>
      <c r="U4615" s="2">
        <v>19</v>
      </c>
      <c r="V4615" s="2">
        <v>7</v>
      </c>
      <c r="W4615" s="8">
        <v>0.13541666666666666</v>
      </c>
      <c r="X4615" s="2">
        <v>337</v>
      </c>
      <c r="Y4615" s="45"/>
      <c r="AC4615" s="1" t="str">
        <f>IF(Table13[[#This Row],[TCS MP]]&gt;=Table13[[#This Row],[BMP]],IF(Table13[[#This Row],[TCS MP]]&lt;=Table13[[#This Row],[EMP]],"Good","EMP"),"BMP")</f>
        <v>EMP</v>
      </c>
    </row>
    <row r="4616" spans="1:29" ht="24" customHeight="1" x14ac:dyDescent="0.25">
      <c r="A4616" t="s">
        <v>14571</v>
      </c>
      <c r="B4616" t="s">
        <v>19482</v>
      </c>
      <c r="C4616">
        <v>4707</v>
      </c>
      <c r="D4616" t="s">
        <v>17076</v>
      </c>
      <c r="E4616" t="s">
        <v>2404</v>
      </c>
      <c r="F4616" s="9">
        <f>Table13[[#This Row],[ToMeasure]]-Table13[[#This Row],[FromMeasure]]</f>
        <v>1.07931267</v>
      </c>
      <c r="G4616" s="5" t="s">
        <v>11056</v>
      </c>
      <c r="H4616" s="35">
        <v>0</v>
      </c>
      <c r="I4616" s="56"/>
      <c r="J4616" t="s">
        <v>3873</v>
      </c>
      <c r="K4616" s="58" t="s">
        <v>203</v>
      </c>
      <c r="L4616" s="35">
        <v>1.07931267</v>
      </c>
      <c r="M4616" s="56"/>
      <c r="N4616" t="s">
        <v>14572</v>
      </c>
      <c r="O4616" s="2">
        <v>85</v>
      </c>
      <c r="P4616" s="2">
        <v>0</v>
      </c>
      <c r="Q4616" s="2">
        <v>85</v>
      </c>
      <c r="R4616" t="s">
        <v>14573</v>
      </c>
      <c r="S4616">
        <v>8</v>
      </c>
      <c r="T4616" t="s">
        <v>203</v>
      </c>
      <c r="U4616" s="2">
        <v>7</v>
      </c>
      <c r="V4616" s="2">
        <v>1</v>
      </c>
      <c r="W4616" s="8">
        <v>9.4117647058823528E-2</v>
      </c>
      <c r="X4616" s="2">
        <v>149</v>
      </c>
      <c r="Y4616" s="45"/>
      <c r="AC4616" s="1" t="str">
        <f>IF(Table13[[#This Row],[TCS MP]]&gt;=Table13[[#This Row],[BMP]],IF(Table13[[#This Row],[TCS MP]]&lt;=Table13[[#This Row],[EMP]],"Good","EMP"),"BMP")</f>
        <v>EMP</v>
      </c>
    </row>
    <row r="4617" spans="1:29" ht="24" customHeight="1" x14ac:dyDescent="0.25">
      <c r="A4617" t="s">
        <v>16552</v>
      </c>
      <c r="B4617" t="s">
        <v>19402</v>
      </c>
      <c r="C4617">
        <v>4558</v>
      </c>
      <c r="D4617" t="s">
        <v>17076</v>
      </c>
      <c r="E4617" t="s">
        <v>16553</v>
      </c>
      <c r="F4617" s="9">
        <f>Table13[[#This Row],[ToMeasure]]-Table13[[#This Row],[FromMeasure]]</f>
        <v>0.50409090000000001</v>
      </c>
      <c r="G4617" s="5" t="s">
        <v>16554</v>
      </c>
      <c r="H4617" s="35">
        <v>0</v>
      </c>
      <c r="I4617" s="56"/>
      <c r="J4617" t="s">
        <v>423</v>
      </c>
      <c r="K4617" s="58" t="s">
        <v>203</v>
      </c>
      <c r="L4617" s="35">
        <v>0.50409090000000001</v>
      </c>
      <c r="M4617" s="56"/>
      <c r="N4617" t="s">
        <v>16555</v>
      </c>
      <c r="O4617" s="2">
        <v>518</v>
      </c>
      <c r="P4617" s="2">
        <v>0</v>
      </c>
      <c r="Q4617" s="2">
        <v>518</v>
      </c>
      <c r="R4617" t="s">
        <v>16556</v>
      </c>
      <c r="S4617">
        <v>12</v>
      </c>
      <c r="T4617">
        <v>73</v>
      </c>
      <c r="U4617" s="2">
        <v>33</v>
      </c>
      <c r="V4617" s="2">
        <v>6</v>
      </c>
      <c r="W4617" s="8">
        <v>7.5289575289575292E-2</v>
      </c>
      <c r="X4617" s="2">
        <v>909</v>
      </c>
      <c r="Y4617" s="45"/>
      <c r="AC4617" s="1" t="str">
        <f>IF(Table13[[#This Row],[TCS MP]]&gt;=Table13[[#This Row],[BMP]],IF(Table13[[#This Row],[TCS MP]]&lt;=Table13[[#This Row],[EMP]],"Good","EMP"),"BMP")</f>
        <v>EMP</v>
      </c>
    </row>
    <row r="4618" spans="1:29" ht="24" customHeight="1" x14ac:dyDescent="0.25">
      <c r="A4618" t="s">
        <v>6075</v>
      </c>
      <c r="B4618" t="s">
        <v>19381</v>
      </c>
      <c r="C4618">
        <v>4507</v>
      </c>
      <c r="D4618" t="s">
        <v>17076</v>
      </c>
      <c r="E4618" t="s">
        <v>6076</v>
      </c>
      <c r="F4618" s="9">
        <f>Table13[[#This Row],[ToMeasure]]-Table13[[#This Row],[FromMeasure]]</f>
        <v>0.98808980000000002</v>
      </c>
      <c r="G4618" s="5" t="s">
        <v>6077</v>
      </c>
      <c r="H4618" s="35">
        <v>0</v>
      </c>
      <c r="I4618" s="56"/>
      <c r="J4618" t="s">
        <v>6078</v>
      </c>
      <c r="K4618" s="58" t="s">
        <v>203</v>
      </c>
      <c r="L4618" s="35">
        <v>0.98808980000000002</v>
      </c>
      <c r="M4618" s="56"/>
      <c r="N4618" t="s">
        <v>6079</v>
      </c>
      <c r="O4618" s="2">
        <v>467</v>
      </c>
      <c r="P4618" s="2">
        <v>0</v>
      </c>
      <c r="Q4618" s="2">
        <v>467</v>
      </c>
      <c r="R4618" t="s">
        <v>6080</v>
      </c>
      <c r="S4618">
        <v>8</v>
      </c>
      <c r="T4618" t="s">
        <v>203</v>
      </c>
      <c r="U4618" s="2">
        <v>13</v>
      </c>
      <c r="V4618" s="2">
        <v>55</v>
      </c>
      <c r="W4618" s="8">
        <v>0.145610278372591</v>
      </c>
      <c r="X4618" s="2">
        <v>820</v>
      </c>
      <c r="Y4618" s="45"/>
      <c r="AC4618" s="1" t="str">
        <f>IF(Table13[[#This Row],[TCS MP]]&gt;=Table13[[#This Row],[BMP]],IF(Table13[[#This Row],[TCS MP]]&lt;=Table13[[#This Row],[EMP]],"Good","EMP"),"BMP")</f>
        <v>EMP</v>
      </c>
    </row>
    <row r="4619" spans="1:29" ht="24" customHeight="1" x14ac:dyDescent="0.25">
      <c r="A4619" t="s">
        <v>6081</v>
      </c>
      <c r="B4619" t="s">
        <v>19380</v>
      </c>
      <c r="C4619">
        <v>4506</v>
      </c>
      <c r="D4619" t="s">
        <v>17076</v>
      </c>
      <c r="E4619" t="s">
        <v>6076</v>
      </c>
      <c r="F4619" s="9">
        <f>Table13[[#This Row],[ToMeasure]]-Table13[[#This Row],[FromMeasure]]</f>
        <v>0.12681249999999999</v>
      </c>
      <c r="G4619" s="5" t="s">
        <v>6077</v>
      </c>
      <c r="H4619" s="35">
        <v>0.98808980000000002</v>
      </c>
      <c r="I4619" s="56"/>
      <c r="J4619" t="s">
        <v>6079</v>
      </c>
      <c r="K4619" s="58" t="s">
        <v>203</v>
      </c>
      <c r="L4619" s="35">
        <v>1.1149023</v>
      </c>
      <c r="M4619" s="56"/>
      <c r="N4619" t="s">
        <v>6082</v>
      </c>
      <c r="O4619" s="2">
        <v>1856</v>
      </c>
      <c r="P4619" s="2">
        <v>0</v>
      </c>
      <c r="Q4619" s="2">
        <v>1856</v>
      </c>
      <c r="R4619" t="s">
        <v>6083</v>
      </c>
      <c r="S4619">
        <v>8</v>
      </c>
      <c r="T4619" t="s">
        <v>203</v>
      </c>
      <c r="U4619" s="2">
        <v>57</v>
      </c>
      <c r="V4619" s="2">
        <v>223</v>
      </c>
      <c r="W4619" s="8">
        <v>0.15086206896551724</v>
      </c>
      <c r="X4619" s="2">
        <v>3258</v>
      </c>
      <c r="Y4619" s="45"/>
      <c r="AC4619" s="1" t="str">
        <f>IF(Table13[[#This Row],[TCS MP]]&gt;=Table13[[#This Row],[BMP]],IF(Table13[[#This Row],[TCS MP]]&lt;=Table13[[#This Row],[EMP]],"Good","EMP"),"BMP")</f>
        <v>EMP</v>
      </c>
    </row>
    <row r="4620" spans="1:29" ht="24" customHeight="1" x14ac:dyDescent="0.25">
      <c r="A4620" t="s">
        <v>10376</v>
      </c>
      <c r="B4620" t="s">
        <v>19476</v>
      </c>
      <c r="C4620">
        <v>4696</v>
      </c>
      <c r="D4620" t="s">
        <v>17076</v>
      </c>
      <c r="E4620" t="s">
        <v>10377</v>
      </c>
      <c r="F4620" s="9">
        <f>Table13[[#This Row],[ToMeasure]]-Table13[[#This Row],[FromMeasure]]</f>
        <v>3.20686604</v>
      </c>
      <c r="G4620" s="5" t="s">
        <v>10378</v>
      </c>
      <c r="H4620" s="35">
        <v>0</v>
      </c>
      <c r="I4620" s="56"/>
      <c r="J4620" t="s">
        <v>1114</v>
      </c>
      <c r="K4620" s="58" t="s">
        <v>203</v>
      </c>
      <c r="L4620" s="35">
        <v>3.20686604</v>
      </c>
      <c r="M4620" s="56"/>
      <c r="N4620" t="s">
        <v>3873</v>
      </c>
      <c r="O4620" s="2">
        <v>101</v>
      </c>
      <c r="P4620" s="2">
        <v>0</v>
      </c>
      <c r="Q4620" s="2">
        <v>101</v>
      </c>
      <c r="R4620" t="s">
        <v>10379</v>
      </c>
      <c r="S4620">
        <v>11</v>
      </c>
      <c r="T4620" t="s">
        <v>203</v>
      </c>
      <c r="U4620" s="2">
        <v>9</v>
      </c>
      <c r="V4620" s="2">
        <v>2</v>
      </c>
      <c r="W4620" s="8">
        <v>0.10891089108910891</v>
      </c>
      <c r="X4620" s="2">
        <v>177</v>
      </c>
      <c r="Y4620" s="45"/>
      <c r="AC4620" s="1" t="str">
        <f>IF(Table13[[#This Row],[TCS MP]]&gt;=Table13[[#This Row],[BMP]],IF(Table13[[#This Row],[TCS MP]]&lt;=Table13[[#This Row],[EMP]],"Good","EMP"),"BMP")</f>
        <v>EMP</v>
      </c>
    </row>
    <row r="4621" spans="1:29" ht="24" customHeight="1" x14ac:dyDescent="0.25">
      <c r="A4621" t="s">
        <v>14574</v>
      </c>
      <c r="B4621" t="s">
        <v>19483</v>
      </c>
      <c r="C4621">
        <v>4708</v>
      </c>
      <c r="D4621" t="s">
        <v>17076</v>
      </c>
      <c r="E4621" t="s">
        <v>14575</v>
      </c>
      <c r="F4621" s="9">
        <f>Table13[[#This Row],[ToMeasure]]-Table13[[#This Row],[FromMeasure]]</f>
        <v>0.94510453000000005</v>
      </c>
      <c r="G4621" s="5" t="s">
        <v>14576</v>
      </c>
      <c r="H4621" s="35">
        <v>0</v>
      </c>
      <c r="I4621" s="56"/>
      <c r="J4621" t="s">
        <v>3873</v>
      </c>
      <c r="K4621" s="58" t="s">
        <v>203</v>
      </c>
      <c r="L4621" s="35">
        <v>0.94510453000000005</v>
      </c>
      <c r="M4621" s="56"/>
      <c r="N4621" t="s">
        <v>3294</v>
      </c>
      <c r="O4621" s="2">
        <v>611</v>
      </c>
      <c r="P4621" s="2">
        <v>0</v>
      </c>
      <c r="Q4621" s="2">
        <v>611</v>
      </c>
      <c r="R4621" t="s">
        <v>14577</v>
      </c>
      <c r="S4621">
        <v>10</v>
      </c>
      <c r="T4621" t="s">
        <v>203</v>
      </c>
      <c r="U4621" s="2">
        <v>19</v>
      </c>
      <c r="V4621" s="2">
        <v>72</v>
      </c>
      <c r="W4621" s="8">
        <v>0.14893617021276595</v>
      </c>
      <c r="X4621" s="2">
        <v>1073</v>
      </c>
      <c r="Y4621" s="45"/>
      <c r="AC4621" s="1" t="str">
        <f>IF(Table13[[#This Row],[TCS MP]]&gt;=Table13[[#This Row],[BMP]],IF(Table13[[#This Row],[TCS MP]]&lt;=Table13[[#This Row],[EMP]],"Good","EMP"),"BMP")</f>
        <v>EMP</v>
      </c>
    </row>
    <row r="4622" spans="1:29" ht="24" customHeight="1" x14ac:dyDescent="0.25">
      <c r="A4622" t="s">
        <v>16557</v>
      </c>
      <c r="B4622" t="s">
        <v>19483</v>
      </c>
      <c r="C4622">
        <v>4708</v>
      </c>
      <c r="D4622" t="s">
        <v>17076</v>
      </c>
      <c r="E4622" t="s">
        <v>14575</v>
      </c>
      <c r="F4622" s="9">
        <f>Table13[[#This Row],[ToMeasure]]-Table13[[#This Row],[FromMeasure]]</f>
        <v>0.76481804999999992</v>
      </c>
      <c r="G4622" s="5" t="s">
        <v>14576</v>
      </c>
      <c r="H4622" s="35">
        <v>0.94510453000000005</v>
      </c>
      <c r="I4622" s="56"/>
      <c r="J4622" t="s">
        <v>3873</v>
      </c>
      <c r="K4622" s="58" t="s">
        <v>203</v>
      </c>
      <c r="L4622" s="35">
        <v>1.70992258</v>
      </c>
      <c r="M4622" s="56"/>
      <c r="N4622" t="s">
        <v>3294</v>
      </c>
      <c r="O4622" s="2">
        <v>611</v>
      </c>
      <c r="P4622" s="2">
        <v>0</v>
      </c>
      <c r="Q4622" s="2">
        <v>611</v>
      </c>
      <c r="R4622" t="s">
        <v>14577</v>
      </c>
      <c r="S4622">
        <v>10</v>
      </c>
      <c r="T4622" t="s">
        <v>203</v>
      </c>
      <c r="U4622" s="2">
        <v>55</v>
      </c>
      <c r="V4622" s="2">
        <v>9</v>
      </c>
      <c r="W4622" s="8">
        <v>0.10474631751227496</v>
      </c>
      <c r="X4622" s="2">
        <v>1073</v>
      </c>
      <c r="Y4622" s="45"/>
      <c r="AC4622" s="1" t="str">
        <f>IF(Table13[[#This Row],[TCS MP]]&gt;=Table13[[#This Row],[BMP]],IF(Table13[[#This Row],[TCS MP]]&lt;=Table13[[#This Row],[EMP]],"Good","EMP"),"BMP")</f>
        <v>EMP</v>
      </c>
    </row>
    <row r="4623" spans="1:29" ht="24" customHeight="1" x14ac:dyDescent="0.25">
      <c r="A4623" t="s">
        <v>6084</v>
      </c>
      <c r="B4623" t="s">
        <v>19392</v>
      </c>
      <c r="C4623">
        <v>4539</v>
      </c>
      <c r="D4623" t="s">
        <v>17076</v>
      </c>
      <c r="E4623" t="s">
        <v>6085</v>
      </c>
      <c r="F4623" s="9">
        <f>Table13[[#This Row],[ToMeasure]]-Table13[[#This Row],[FromMeasure]]</f>
        <v>1.4029735699999999</v>
      </c>
      <c r="G4623" s="5" t="s">
        <v>6086</v>
      </c>
      <c r="H4623" s="35">
        <v>0.32909171999999998</v>
      </c>
      <c r="I4623" s="56"/>
      <c r="J4623" t="s">
        <v>6087</v>
      </c>
      <c r="K4623" s="58" t="s">
        <v>203</v>
      </c>
      <c r="L4623" s="35">
        <v>1.73206529</v>
      </c>
      <c r="M4623" s="56"/>
      <c r="N4623" t="s">
        <v>6088</v>
      </c>
      <c r="O4623" s="2">
        <v>92</v>
      </c>
      <c r="P4623" s="2">
        <v>0</v>
      </c>
      <c r="Q4623" s="2">
        <v>92</v>
      </c>
      <c r="R4623" t="s">
        <v>6089</v>
      </c>
      <c r="S4623">
        <v>15</v>
      </c>
      <c r="T4623" t="s">
        <v>203</v>
      </c>
      <c r="U4623" s="2">
        <v>7</v>
      </c>
      <c r="V4623" s="2">
        <v>3</v>
      </c>
      <c r="W4623" s="8">
        <v>0.10869565217391304</v>
      </c>
      <c r="X4623" s="2">
        <v>162</v>
      </c>
      <c r="Y4623" s="45"/>
      <c r="AC4623" s="1" t="str">
        <f>IF(Table13[[#This Row],[TCS MP]]&gt;=Table13[[#This Row],[BMP]],IF(Table13[[#This Row],[TCS MP]]&lt;=Table13[[#This Row],[EMP]],"Good","EMP"),"BMP")</f>
        <v>EMP</v>
      </c>
    </row>
    <row r="4624" spans="1:29" ht="24" customHeight="1" x14ac:dyDescent="0.25">
      <c r="A4624" t="s">
        <v>10424</v>
      </c>
      <c r="B4624" t="s">
        <v>19546</v>
      </c>
      <c r="C4624">
        <v>4819</v>
      </c>
      <c r="D4624" t="s">
        <v>17076</v>
      </c>
      <c r="E4624" t="s">
        <v>3032</v>
      </c>
      <c r="F4624" s="9">
        <f>Table13[[#This Row],[ToMeasure]]-Table13[[#This Row],[FromMeasure]]</f>
        <v>0.31927319999999959</v>
      </c>
      <c r="G4624" s="5" t="s">
        <v>3030</v>
      </c>
      <c r="H4624" s="35">
        <v>5.6050993</v>
      </c>
      <c r="I4624" s="56"/>
      <c r="J4624" t="s">
        <v>8286</v>
      </c>
      <c r="K4624" s="58" t="s">
        <v>203</v>
      </c>
      <c r="L4624" s="35">
        <v>5.9243724999999996</v>
      </c>
      <c r="M4624" s="56"/>
      <c r="N4624" t="s">
        <v>529</v>
      </c>
      <c r="O4624" s="2">
        <v>4094</v>
      </c>
      <c r="P4624" s="2">
        <v>0</v>
      </c>
      <c r="Q4624" s="2">
        <v>4094</v>
      </c>
      <c r="R4624" t="s">
        <v>10425</v>
      </c>
      <c r="S4624">
        <v>10</v>
      </c>
      <c r="T4624" t="s">
        <v>203</v>
      </c>
      <c r="U4624" s="2">
        <v>128</v>
      </c>
      <c r="V4624" s="2">
        <v>501</v>
      </c>
      <c r="W4624" s="8">
        <v>0.15363947239863215</v>
      </c>
      <c r="X4624" s="2">
        <v>6444</v>
      </c>
      <c r="Y4624" s="45"/>
      <c r="AC4624" s="1" t="str">
        <f>IF(Table13[[#This Row],[TCS MP]]&gt;=Table13[[#This Row],[BMP]],IF(Table13[[#This Row],[TCS MP]]&lt;=Table13[[#This Row],[EMP]],"Good","EMP"),"BMP")</f>
        <v>EMP</v>
      </c>
    </row>
    <row r="4625" spans="1:29" ht="24" customHeight="1" x14ac:dyDescent="0.25">
      <c r="A4625" t="s">
        <v>16586</v>
      </c>
      <c r="B4625" t="s">
        <v>19545</v>
      </c>
      <c r="C4625">
        <v>4817</v>
      </c>
      <c r="D4625" t="s">
        <v>17076</v>
      </c>
      <c r="E4625" t="s">
        <v>3032</v>
      </c>
      <c r="F4625" s="9">
        <f>Table13[[#This Row],[ToMeasure]]-Table13[[#This Row],[FromMeasure]]</f>
        <v>0.12384660000000025</v>
      </c>
      <c r="G4625" s="5" t="s">
        <v>3030</v>
      </c>
      <c r="H4625" s="35">
        <v>5.9243724999999996</v>
      </c>
      <c r="I4625" s="56"/>
      <c r="J4625" t="s">
        <v>529</v>
      </c>
      <c r="K4625" s="58" t="s">
        <v>203</v>
      </c>
      <c r="L4625" s="35">
        <v>6.0482190999999998</v>
      </c>
      <c r="M4625" s="56"/>
      <c r="N4625" t="s">
        <v>14604</v>
      </c>
      <c r="O4625" s="2">
        <v>6212</v>
      </c>
      <c r="P4625" s="2">
        <v>0</v>
      </c>
      <c r="Q4625" s="2">
        <v>6212</v>
      </c>
      <c r="R4625" t="s">
        <v>16587</v>
      </c>
      <c r="S4625">
        <v>9</v>
      </c>
      <c r="T4625" t="s">
        <v>203</v>
      </c>
      <c r="U4625" s="2">
        <v>196</v>
      </c>
      <c r="V4625" s="2">
        <v>759</v>
      </c>
      <c r="W4625" s="8">
        <v>0.15373470701867353</v>
      </c>
      <c r="X4625" s="2">
        <v>9778</v>
      </c>
      <c r="Y4625" s="45"/>
      <c r="AC4625" s="1" t="str">
        <f>IF(Table13[[#This Row],[TCS MP]]&gt;=Table13[[#This Row],[BMP]],IF(Table13[[#This Row],[TCS MP]]&lt;=Table13[[#This Row],[EMP]],"Good","EMP"),"BMP")</f>
        <v>EMP</v>
      </c>
    </row>
    <row r="4626" spans="1:29" ht="24" customHeight="1" x14ac:dyDescent="0.25">
      <c r="A4626" t="s">
        <v>14603</v>
      </c>
      <c r="B4626" t="s">
        <v>19553</v>
      </c>
      <c r="C4626">
        <v>4827</v>
      </c>
      <c r="D4626" t="s">
        <v>17076</v>
      </c>
      <c r="E4626" t="s">
        <v>3032</v>
      </c>
      <c r="F4626" s="9">
        <f>Table13[[#This Row],[ToMeasure]]-Table13[[#This Row],[FromMeasure]]</f>
        <v>0.1888772000000003</v>
      </c>
      <c r="G4626" s="5" t="s">
        <v>3030</v>
      </c>
      <c r="H4626" s="35">
        <v>6.0482190999999998</v>
      </c>
      <c r="I4626" s="56"/>
      <c r="J4626" t="s">
        <v>14604</v>
      </c>
      <c r="K4626" s="58" t="s">
        <v>203</v>
      </c>
      <c r="L4626" s="35">
        <v>6.2370963000000001</v>
      </c>
      <c r="M4626" s="56"/>
      <c r="N4626" t="s">
        <v>643</v>
      </c>
      <c r="O4626" s="2">
        <v>10434</v>
      </c>
      <c r="P4626" s="2">
        <v>0</v>
      </c>
      <c r="Q4626" s="2">
        <v>10434</v>
      </c>
      <c r="R4626" t="s">
        <v>14605</v>
      </c>
      <c r="S4626">
        <v>8</v>
      </c>
      <c r="T4626" t="s">
        <v>203</v>
      </c>
      <c r="U4626" s="2">
        <v>329</v>
      </c>
      <c r="V4626" s="2">
        <v>1275</v>
      </c>
      <c r="W4626" s="8">
        <v>0.15372819628138776</v>
      </c>
      <c r="X4626" s="2">
        <v>16423</v>
      </c>
      <c r="Y4626" s="45"/>
      <c r="AC4626" s="1" t="str">
        <f>IF(Table13[[#This Row],[TCS MP]]&gt;=Table13[[#This Row],[BMP]],IF(Table13[[#This Row],[TCS MP]]&lt;=Table13[[#This Row],[EMP]],"Good","EMP"),"BMP")</f>
        <v>EMP</v>
      </c>
    </row>
    <row r="4627" spans="1:29" ht="24" customHeight="1" x14ac:dyDescent="0.25">
      <c r="A4627" t="s">
        <v>16588</v>
      </c>
      <c r="B4627" t="s">
        <v>19552</v>
      </c>
      <c r="C4627">
        <v>4826</v>
      </c>
      <c r="D4627" t="s">
        <v>17076</v>
      </c>
      <c r="E4627" t="s">
        <v>3032</v>
      </c>
      <c r="F4627" s="9">
        <f>Table13[[#This Row],[ToMeasure]]-Table13[[#This Row],[FromMeasure]]</f>
        <v>6.8877299999999586E-2</v>
      </c>
      <c r="G4627" s="5" t="s">
        <v>3030</v>
      </c>
      <c r="H4627" s="35">
        <v>6.2370963000000001</v>
      </c>
      <c r="I4627" s="56"/>
      <c r="J4627" t="s">
        <v>643</v>
      </c>
      <c r="K4627" s="58" t="s">
        <v>203</v>
      </c>
      <c r="L4627" s="35">
        <v>6.3059735999999997</v>
      </c>
      <c r="M4627" s="56"/>
      <c r="N4627" t="s">
        <v>8302</v>
      </c>
      <c r="O4627" s="2">
        <v>5813</v>
      </c>
      <c r="P4627" s="2">
        <v>0</v>
      </c>
      <c r="Q4627" s="2">
        <v>5813</v>
      </c>
      <c r="R4627" t="s">
        <v>16589</v>
      </c>
      <c r="S4627">
        <v>10</v>
      </c>
      <c r="T4627" t="s">
        <v>203</v>
      </c>
      <c r="U4627" s="2">
        <v>183</v>
      </c>
      <c r="V4627" s="2">
        <v>710</v>
      </c>
      <c r="W4627" s="8">
        <v>0.15362119387579562</v>
      </c>
      <c r="X4627" s="2">
        <v>9150</v>
      </c>
      <c r="Y4627" s="45"/>
      <c r="AC4627" s="1" t="str">
        <f>IF(Table13[[#This Row],[TCS MP]]&gt;=Table13[[#This Row],[BMP]],IF(Table13[[#This Row],[TCS MP]]&lt;=Table13[[#This Row],[EMP]],"Good","EMP"),"BMP")</f>
        <v>EMP</v>
      </c>
    </row>
    <row r="4628" spans="1:29" ht="24" customHeight="1" x14ac:dyDescent="0.25">
      <c r="A4628" t="s">
        <v>10426</v>
      </c>
      <c r="B4628" t="s">
        <v>19564</v>
      </c>
      <c r="C4628">
        <v>4847</v>
      </c>
      <c r="D4628" t="s">
        <v>17076</v>
      </c>
      <c r="E4628" t="s">
        <v>3032</v>
      </c>
      <c r="F4628" s="9">
        <f>Table13[[#This Row],[ToMeasure]]-Table13[[#This Row],[FromMeasure]]</f>
        <v>0.15128119999999967</v>
      </c>
      <c r="G4628" s="5" t="s">
        <v>3030</v>
      </c>
      <c r="H4628" s="35">
        <v>6.6265406000000002</v>
      </c>
      <c r="I4628" s="56"/>
      <c r="J4628" t="s">
        <v>187</v>
      </c>
      <c r="K4628" s="58" t="s">
        <v>203</v>
      </c>
      <c r="L4628" s="35">
        <v>6.7778217999999999</v>
      </c>
      <c r="M4628" s="56"/>
      <c r="N4628" t="s">
        <v>645</v>
      </c>
      <c r="O4628" s="2">
        <v>3115</v>
      </c>
      <c r="P4628" s="2">
        <v>0</v>
      </c>
      <c r="Q4628" s="2">
        <v>3115</v>
      </c>
      <c r="R4628" t="s">
        <v>10427</v>
      </c>
      <c r="S4628">
        <v>13</v>
      </c>
      <c r="T4628" t="s">
        <v>203</v>
      </c>
      <c r="U4628" s="2">
        <v>97</v>
      </c>
      <c r="V4628" s="2">
        <v>380</v>
      </c>
      <c r="W4628" s="8">
        <v>0.15313001605136436</v>
      </c>
      <c r="X4628" s="2">
        <v>4903</v>
      </c>
      <c r="Y4628" s="45"/>
      <c r="AC4628" s="1" t="str">
        <f>IF(Table13[[#This Row],[TCS MP]]&gt;=Table13[[#This Row],[BMP]],IF(Table13[[#This Row],[TCS MP]]&lt;=Table13[[#This Row],[EMP]],"Good","EMP"),"BMP")</f>
        <v>EMP</v>
      </c>
    </row>
    <row r="4629" spans="1:29" ht="24" customHeight="1" x14ac:dyDescent="0.25">
      <c r="A4629" t="s">
        <v>16590</v>
      </c>
      <c r="B4629" t="s">
        <v>19562</v>
      </c>
      <c r="C4629">
        <v>4846</v>
      </c>
      <c r="D4629" t="s">
        <v>17076</v>
      </c>
      <c r="E4629" t="s">
        <v>3032</v>
      </c>
      <c r="F4629" s="9">
        <f>Table13[[#This Row],[ToMeasure]]-Table13[[#This Row],[FromMeasure]]</f>
        <v>6.9380200000000336E-2</v>
      </c>
      <c r="G4629" s="5" t="s">
        <v>3030</v>
      </c>
      <c r="H4629" s="35">
        <v>6.7778217999999999</v>
      </c>
      <c r="I4629" s="56"/>
      <c r="J4629" t="s">
        <v>645</v>
      </c>
      <c r="K4629" s="58" t="s">
        <v>203</v>
      </c>
      <c r="L4629" s="35">
        <v>6.8472020000000002</v>
      </c>
      <c r="M4629" s="56"/>
      <c r="N4629" t="s">
        <v>2205</v>
      </c>
      <c r="O4629" s="2">
        <v>5274</v>
      </c>
      <c r="P4629" s="2">
        <v>0</v>
      </c>
      <c r="Q4629" s="2">
        <v>5274</v>
      </c>
      <c r="R4629" t="s">
        <v>16591</v>
      </c>
      <c r="S4629">
        <v>12</v>
      </c>
      <c r="T4629" t="s">
        <v>203</v>
      </c>
      <c r="U4629" s="2">
        <v>102</v>
      </c>
      <c r="V4629" s="2">
        <v>137</v>
      </c>
      <c r="W4629" s="8">
        <v>4.5316647705726201E-2</v>
      </c>
      <c r="X4629" s="2">
        <v>8301</v>
      </c>
      <c r="Y4629" s="45"/>
      <c r="AC4629" s="1" t="str">
        <f>IF(Table13[[#This Row],[TCS MP]]&gt;=Table13[[#This Row],[BMP]],IF(Table13[[#This Row],[TCS MP]]&lt;=Table13[[#This Row],[EMP]],"Good","EMP"),"BMP")</f>
        <v>EMP</v>
      </c>
    </row>
    <row r="4630" spans="1:29" ht="24" customHeight="1" x14ac:dyDescent="0.25">
      <c r="A4630" t="s">
        <v>6152</v>
      </c>
      <c r="B4630" t="s">
        <v>21105</v>
      </c>
      <c r="C4630">
        <v>7856</v>
      </c>
      <c r="D4630" t="s">
        <v>17076</v>
      </c>
      <c r="E4630" t="s">
        <v>6153</v>
      </c>
      <c r="F4630" s="9">
        <f>Table13[[#This Row],[ToMeasure]]-Table13[[#This Row],[FromMeasure]]</f>
        <v>0.15604669999999998</v>
      </c>
      <c r="G4630" s="5" t="s">
        <v>6154</v>
      </c>
      <c r="H4630" s="35">
        <v>0.22656599999999999</v>
      </c>
      <c r="I4630" s="56"/>
      <c r="J4630" t="s">
        <v>6155</v>
      </c>
      <c r="K4630" s="58" t="s">
        <v>203</v>
      </c>
      <c r="L4630" s="35">
        <v>0.38261269999999997</v>
      </c>
      <c r="M4630" s="56"/>
      <c r="N4630" t="s">
        <v>6156</v>
      </c>
      <c r="O4630" s="2">
        <v>103</v>
      </c>
      <c r="P4630" s="2">
        <v>97</v>
      </c>
      <c r="Q4630" s="2">
        <v>200</v>
      </c>
      <c r="R4630" t="s">
        <v>6157</v>
      </c>
      <c r="S4630">
        <v>20</v>
      </c>
      <c r="T4630">
        <v>69</v>
      </c>
      <c r="U4630" s="2">
        <v>18</v>
      </c>
      <c r="V4630" s="2">
        <v>2</v>
      </c>
      <c r="W4630" s="8">
        <v>0.1</v>
      </c>
      <c r="X4630" s="2">
        <v>315</v>
      </c>
      <c r="Y4630" s="45"/>
      <c r="AC4630" s="1" t="str">
        <f>IF(Table13[[#This Row],[TCS MP]]&gt;=Table13[[#This Row],[BMP]],IF(Table13[[#This Row],[TCS MP]]&lt;=Table13[[#This Row],[EMP]],"Good","EMP"),"BMP")</f>
        <v>EMP</v>
      </c>
    </row>
    <row r="4631" spans="1:29" ht="24" customHeight="1" x14ac:dyDescent="0.25">
      <c r="A4631" t="s">
        <v>16610</v>
      </c>
      <c r="B4631" t="s">
        <v>20772</v>
      </c>
      <c r="C4631">
        <v>7189</v>
      </c>
      <c r="D4631" t="s">
        <v>17076</v>
      </c>
      <c r="E4631" t="s">
        <v>10458</v>
      </c>
      <c r="F4631" s="9">
        <f>Table13[[#This Row],[ToMeasure]]-Table13[[#This Row],[FromMeasure]]</f>
        <v>0.50035600000000002</v>
      </c>
      <c r="G4631" s="5" t="s">
        <v>10459</v>
      </c>
      <c r="H4631" s="35">
        <v>0</v>
      </c>
      <c r="I4631" s="56"/>
      <c r="J4631" t="s">
        <v>5275</v>
      </c>
      <c r="K4631" s="58" t="s">
        <v>203</v>
      </c>
      <c r="L4631" s="35">
        <v>0.50035600000000002</v>
      </c>
      <c r="M4631" s="56"/>
      <c r="N4631" t="s">
        <v>510</v>
      </c>
      <c r="O4631" s="2">
        <v>11952</v>
      </c>
      <c r="P4631" s="2">
        <v>0</v>
      </c>
      <c r="Q4631" s="2">
        <v>11952</v>
      </c>
      <c r="R4631" t="s">
        <v>16611</v>
      </c>
      <c r="S4631">
        <v>9</v>
      </c>
      <c r="T4631" t="s">
        <v>203</v>
      </c>
      <c r="U4631" s="2">
        <v>1108</v>
      </c>
      <c r="V4631" s="2">
        <v>180</v>
      </c>
      <c r="W4631" s="8">
        <v>0.10776439089692101</v>
      </c>
      <c r="X4631" s="2">
        <v>18813</v>
      </c>
      <c r="Y4631" s="45"/>
      <c r="AC4631" s="1" t="str">
        <f>IF(Table13[[#This Row],[TCS MP]]&gt;=Table13[[#This Row],[BMP]],IF(Table13[[#This Row],[TCS MP]]&lt;=Table13[[#This Row],[EMP]],"Good","EMP"),"BMP")</f>
        <v>EMP</v>
      </c>
    </row>
    <row r="4632" spans="1:29" ht="24" customHeight="1" x14ac:dyDescent="0.25">
      <c r="A4632" t="s">
        <v>10457</v>
      </c>
      <c r="B4632" t="s">
        <v>20771</v>
      </c>
      <c r="C4632">
        <v>7188</v>
      </c>
      <c r="D4632" t="s">
        <v>17076</v>
      </c>
      <c r="E4632" t="s">
        <v>10458</v>
      </c>
      <c r="F4632" s="9">
        <f>Table13[[#This Row],[ToMeasure]]-Table13[[#This Row],[FromMeasure]]</f>
        <v>0.10564279999999993</v>
      </c>
      <c r="G4632" s="5" t="s">
        <v>10459</v>
      </c>
      <c r="H4632" s="35">
        <v>0.50035600000000002</v>
      </c>
      <c r="I4632" s="56"/>
      <c r="J4632" t="s">
        <v>510</v>
      </c>
      <c r="K4632" s="58" t="s">
        <v>203</v>
      </c>
      <c r="L4632" s="35">
        <v>0.60599879999999995</v>
      </c>
      <c r="M4632" s="56"/>
      <c r="N4632" t="s">
        <v>5275</v>
      </c>
      <c r="O4632" s="2">
        <v>7591</v>
      </c>
      <c r="P4632" s="2">
        <v>0</v>
      </c>
      <c r="Q4632" s="2">
        <v>7591</v>
      </c>
      <c r="R4632" t="s">
        <v>10461</v>
      </c>
      <c r="S4632">
        <v>15</v>
      </c>
      <c r="T4632" t="s">
        <v>203</v>
      </c>
      <c r="U4632" s="2">
        <v>676</v>
      </c>
      <c r="V4632" s="2">
        <v>110</v>
      </c>
      <c r="W4632" s="8">
        <v>0.10354367013568699</v>
      </c>
      <c r="X4632" s="2">
        <v>11948</v>
      </c>
      <c r="Y4632" s="45"/>
      <c r="AC4632" s="1" t="str">
        <f>IF(Table13[[#This Row],[TCS MP]]&gt;=Table13[[#This Row],[BMP]],IF(Table13[[#This Row],[TCS MP]]&lt;=Table13[[#This Row],[EMP]],"Good","EMP"),"BMP")</f>
        <v>EMP</v>
      </c>
    </row>
    <row r="4633" spans="1:29" ht="24" customHeight="1" x14ac:dyDescent="0.25">
      <c r="A4633" t="s">
        <v>14634</v>
      </c>
      <c r="B4633" t="s">
        <v>20770</v>
      </c>
      <c r="C4633">
        <v>7187</v>
      </c>
      <c r="D4633" t="s">
        <v>17076</v>
      </c>
      <c r="E4633" t="s">
        <v>14635</v>
      </c>
      <c r="F4633" s="9">
        <f>Table13[[#This Row],[ToMeasure]]-Table13[[#This Row],[FromMeasure]]</f>
        <v>0.34368219999999999</v>
      </c>
      <c r="G4633" s="5" t="s">
        <v>14636</v>
      </c>
      <c r="H4633" s="35">
        <v>0</v>
      </c>
      <c r="I4633" s="56"/>
      <c r="J4633" t="s">
        <v>5195</v>
      </c>
      <c r="K4633" s="58" t="s">
        <v>203</v>
      </c>
      <c r="L4633" s="35">
        <v>0.34368219999999999</v>
      </c>
      <c r="M4633" s="56"/>
      <c r="N4633" t="s">
        <v>12805</v>
      </c>
      <c r="O4633" s="2">
        <v>7716</v>
      </c>
      <c r="P4633" s="2">
        <v>0</v>
      </c>
      <c r="Q4633" s="2">
        <v>7716</v>
      </c>
      <c r="R4633" t="s">
        <v>14637</v>
      </c>
      <c r="S4633">
        <v>15</v>
      </c>
      <c r="T4633" t="s">
        <v>203</v>
      </c>
      <c r="U4633" s="2">
        <v>241</v>
      </c>
      <c r="V4633" s="2">
        <v>932</v>
      </c>
      <c r="W4633" s="8">
        <v>0.15202177293934682</v>
      </c>
      <c r="X4633" s="2">
        <v>12145</v>
      </c>
      <c r="Y4633" s="45"/>
      <c r="AC4633" s="1" t="str">
        <f>IF(Table13[[#This Row],[TCS MP]]&gt;=Table13[[#This Row],[BMP]],IF(Table13[[#This Row],[TCS MP]]&lt;=Table13[[#This Row],[EMP]],"Good","EMP"),"BMP")</f>
        <v>EMP</v>
      </c>
    </row>
    <row r="4634" spans="1:29" ht="24" customHeight="1" x14ac:dyDescent="0.25">
      <c r="A4634" t="s">
        <v>16621</v>
      </c>
      <c r="B4634" t="s">
        <v>20778</v>
      </c>
      <c r="C4634">
        <v>7208</v>
      </c>
      <c r="D4634" t="s">
        <v>17076</v>
      </c>
      <c r="E4634" t="s">
        <v>10468</v>
      </c>
      <c r="F4634" s="9">
        <f>Table13[[#This Row],[ToMeasure]]-Table13[[#This Row],[FromMeasure]]</f>
        <v>0.35643491999999999</v>
      </c>
      <c r="G4634" s="5" t="s">
        <v>10469</v>
      </c>
      <c r="H4634" s="35">
        <v>0.12483950000000001</v>
      </c>
      <c r="I4634" s="56"/>
      <c r="J4634" t="s">
        <v>12809</v>
      </c>
      <c r="K4634" s="58" t="s">
        <v>203</v>
      </c>
      <c r="L4634" s="35">
        <v>0.48127441999999998</v>
      </c>
      <c r="M4634" s="56"/>
      <c r="N4634" t="s">
        <v>6194</v>
      </c>
      <c r="O4634" s="2">
        <v>2488</v>
      </c>
      <c r="P4634" s="2">
        <v>0</v>
      </c>
      <c r="Q4634" s="2">
        <v>2488</v>
      </c>
      <c r="R4634" t="s">
        <v>16622</v>
      </c>
      <c r="S4634">
        <v>22</v>
      </c>
      <c r="T4634" t="s">
        <v>203</v>
      </c>
      <c r="U4634" s="2" t="s">
        <v>203</v>
      </c>
      <c r="V4634" s="2" t="s">
        <v>203</v>
      </c>
      <c r="W4634" s="8" t="s">
        <v>203</v>
      </c>
      <c r="X4634" s="2">
        <v>3916</v>
      </c>
      <c r="Y4634" s="45"/>
      <c r="AC4634" s="1" t="str">
        <f>IF(Table13[[#This Row],[TCS MP]]&gt;=Table13[[#This Row],[BMP]],IF(Table13[[#This Row],[TCS MP]]&lt;=Table13[[#This Row],[EMP]],"Good","EMP"),"BMP")</f>
        <v>EMP</v>
      </c>
    </row>
    <row r="4635" spans="1:29" ht="24" customHeight="1" x14ac:dyDescent="0.25">
      <c r="A4635" t="s">
        <v>10467</v>
      </c>
      <c r="B4635" t="s">
        <v>20788</v>
      </c>
      <c r="C4635">
        <v>7219</v>
      </c>
      <c r="D4635" t="s">
        <v>17076</v>
      </c>
      <c r="E4635" t="s">
        <v>10468</v>
      </c>
      <c r="F4635" s="9">
        <f>Table13[[#This Row],[ToMeasure]]-Table13[[#This Row],[FromMeasure]]</f>
        <v>0.34579771000000004</v>
      </c>
      <c r="G4635" s="5" t="s">
        <v>10469</v>
      </c>
      <c r="H4635" s="35">
        <v>0.48127441999999998</v>
      </c>
      <c r="I4635" s="56"/>
      <c r="J4635" t="s">
        <v>6194</v>
      </c>
      <c r="K4635" s="58" t="s">
        <v>203</v>
      </c>
      <c r="L4635" s="35">
        <v>0.82707213000000002</v>
      </c>
      <c r="M4635" s="56"/>
      <c r="N4635" t="s">
        <v>9659</v>
      </c>
      <c r="O4635" s="2">
        <v>2810</v>
      </c>
      <c r="P4635" s="2">
        <v>0</v>
      </c>
      <c r="Q4635" s="2">
        <v>2810</v>
      </c>
      <c r="R4635" t="s">
        <v>10470</v>
      </c>
      <c r="S4635">
        <v>19</v>
      </c>
      <c r="T4635" t="s">
        <v>203</v>
      </c>
      <c r="U4635" s="2" t="s">
        <v>203</v>
      </c>
      <c r="V4635" s="2" t="s">
        <v>203</v>
      </c>
      <c r="W4635" s="8" t="s">
        <v>203</v>
      </c>
      <c r="X4635" s="2">
        <v>4423</v>
      </c>
      <c r="Y4635" s="45"/>
      <c r="AC4635" s="1" t="str">
        <f>IF(Table13[[#This Row],[TCS MP]]&gt;=Table13[[#This Row],[BMP]],IF(Table13[[#This Row],[TCS MP]]&lt;=Table13[[#This Row],[EMP]],"Good","EMP"),"BMP")</f>
        <v>EMP</v>
      </c>
    </row>
    <row r="4636" spans="1:29" ht="24" customHeight="1" x14ac:dyDescent="0.25">
      <c r="A4636" t="s">
        <v>5193</v>
      </c>
      <c r="B4636" t="s">
        <v>20760</v>
      </c>
      <c r="C4636">
        <v>7177</v>
      </c>
      <c r="D4636" t="s">
        <v>17076</v>
      </c>
      <c r="E4636" t="s">
        <v>6191</v>
      </c>
      <c r="F4636" s="9">
        <f>Table13[[#This Row],[ToMeasure]]-Table13[[#This Row],[FromMeasure]]</f>
        <v>0.30887710000000002</v>
      </c>
      <c r="G4636" s="5" t="s">
        <v>5194</v>
      </c>
      <c r="H4636" s="35">
        <v>0</v>
      </c>
      <c r="I4636" s="56"/>
      <c r="J4636" t="s">
        <v>5195</v>
      </c>
      <c r="K4636" s="58" t="s">
        <v>203</v>
      </c>
      <c r="L4636" s="35">
        <v>0.30887710000000002</v>
      </c>
      <c r="M4636" s="56"/>
      <c r="N4636" t="s">
        <v>5196</v>
      </c>
      <c r="O4636" s="2">
        <v>3600</v>
      </c>
      <c r="P4636" s="2">
        <v>0</v>
      </c>
      <c r="Q4636" s="2">
        <v>3600</v>
      </c>
      <c r="R4636" t="s">
        <v>5197</v>
      </c>
      <c r="S4636">
        <v>29</v>
      </c>
      <c r="T4636" t="s">
        <v>203</v>
      </c>
      <c r="U4636" s="2">
        <v>112</v>
      </c>
      <c r="V4636" s="2">
        <v>435</v>
      </c>
      <c r="W4636" s="8">
        <v>0.15194444444444444</v>
      </c>
      <c r="X4636" s="2">
        <v>5667</v>
      </c>
      <c r="Y4636" s="45"/>
      <c r="AC4636" s="1" t="str">
        <f>IF(Table13[[#This Row],[TCS MP]]&gt;=Table13[[#This Row],[BMP]],IF(Table13[[#This Row],[TCS MP]]&lt;=Table13[[#This Row],[EMP]],"Good","EMP"),"BMP")</f>
        <v>EMP</v>
      </c>
    </row>
    <row r="4637" spans="1:29" ht="24" customHeight="1" x14ac:dyDescent="0.25">
      <c r="A4637" t="s">
        <v>6190</v>
      </c>
      <c r="B4637" t="s">
        <v>20759</v>
      </c>
      <c r="C4637">
        <v>7176</v>
      </c>
      <c r="D4637" t="s">
        <v>17076</v>
      </c>
      <c r="E4637" t="s">
        <v>6191</v>
      </c>
      <c r="F4637" s="9">
        <f>Table13[[#This Row],[ToMeasure]]-Table13[[#This Row],[FromMeasure]]</f>
        <v>0.50478190000000001</v>
      </c>
      <c r="G4637" s="5" t="s">
        <v>5194</v>
      </c>
      <c r="H4637" s="35">
        <v>0.46393469999999998</v>
      </c>
      <c r="I4637" s="56"/>
      <c r="J4637" t="s">
        <v>508</v>
      </c>
      <c r="K4637" s="58" t="s">
        <v>203</v>
      </c>
      <c r="L4637" s="35">
        <v>0.96871660000000004</v>
      </c>
      <c r="M4637" s="56"/>
      <c r="N4637" t="s">
        <v>5195</v>
      </c>
      <c r="O4637" s="2">
        <v>9171</v>
      </c>
      <c r="P4637" s="2">
        <v>0</v>
      </c>
      <c r="Q4637" s="2">
        <v>9171</v>
      </c>
      <c r="R4637" t="s">
        <v>6192</v>
      </c>
      <c r="S4637">
        <v>19</v>
      </c>
      <c r="T4637" t="s">
        <v>203</v>
      </c>
      <c r="U4637" s="2">
        <v>285</v>
      </c>
      <c r="V4637" s="2">
        <v>1109</v>
      </c>
      <c r="W4637" s="8">
        <v>0.15200087231490569</v>
      </c>
      <c r="X4637" s="2">
        <v>14435</v>
      </c>
      <c r="Y4637" s="45"/>
      <c r="AC4637" s="1" t="str">
        <f>IF(Table13[[#This Row],[TCS MP]]&gt;=Table13[[#This Row],[BMP]],IF(Table13[[#This Row],[TCS MP]]&lt;=Table13[[#This Row],[EMP]],"Good","EMP"),"BMP")</f>
        <v>EMP</v>
      </c>
    </row>
    <row r="4638" spans="1:29" ht="24" customHeight="1" x14ac:dyDescent="0.25">
      <c r="A4638" t="s">
        <v>6193</v>
      </c>
      <c r="B4638" t="s">
        <v>20777</v>
      </c>
      <c r="C4638">
        <v>7206</v>
      </c>
      <c r="D4638" t="s">
        <v>17076</v>
      </c>
      <c r="E4638" t="s">
        <v>6191</v>
      </c>
      <c r="F4638" s="9">
        <f>Table13[[#This Row],[ToMeasure]]-Table13[[#This Row],[FromMeasure]]</f>
        <v>0.48144110000000007</v>
      </c>
      <c r="G4638" s="5" t="s">
        <v>5194</v>
      </c>
      <c r="H4638" s="35">
        <v>2.47171363</v>
      </c>
      <c r="I4638" s="56"/>
      <c r="J4638" t="s">
        <v>5195</v>
      </c>
      <c r="K4638" s="58" t="s">
        <v>203</v>
      </c>
      <c r="L4638" s="35">
        <v>2.9531547300000001</v>
      </c>
      <c r="M4638" s="56"/>
      <c r="N4638" t="s">
        <v>6194</v>
      </c>
      <c r="O4638" s="2">
        <v>3250</v>
      </c>
      <c r="P4638" s="2">
        <v>0</v>
      </c>
      <c r="Q4638" s="2">
        <v>3250</v>
      </c>
      <c r="R4638" t="s">
        <v>6195</v>
      </c>
      <c r="S4638">
        <v>22</v>
      </c>
      <c r="T4638" t="s">
        <v>203</v>
      </c>
      <c r="U4638" s="2">
        <v>301</v>
      </c>
      <c r="V4638" s="2">
        <v>48</v>
      </c>
      <c r="W4638" s="8">
        <v>0.10738461538461538</v>
      </c>
      <c r="X4638" s="2">
        <v>5116</v>
      </c>
      <c r="Y4638" s="45"/>
      <c r="AC4638" s="1" t="str">
        <f>IF(Table13[[#This Row],[TCS MP]]&gt;=Table13[[#This Row],[BMP]],IF(Table13[[#This Row],[TCS MP]]&lt;=Table13[[#This Row],[EMP]],"Good","EMP"),"BMP")</f>
        <v>EMP</v>
      </c>
    </row>
    <row r="4639" spans="1:29" ht="24" customHeight="1" x14ac:dyDescent="0.25">
      <c r="A4639" t="s">
        <v>14752</v>
      </c>
      <c r="B4639" t="s">
        <v>20786</v>
      </c>
      <c r="C4639">
        <v>7217</v>
      </c>
      <c r="D4639" t="s">
        <v>17076</v>
      </c>
      <c r="E4639" t="s">
        <v>6191</v>
      </c>
      <c r="F4639" s="9">
        <f>Table13[[#This Row],[ToMeasure]]-Table13[[#This Row],[FromMeasure]]</f>
        <v>0.36007819999999979</v>
      </c>
      <c r="G4639" s="5" t="s">
        <v>5194</v>
      </c>
      <c r="H4639" s="35">
        <v>2.9531548000000001</v>
      </c>
      <c r="I4639" s="56"/>
      <c r="J4639" t="s">
        <v>6194</v>
      </c>
      <c r="K4639" s="58" t="s">
        <v>203</v>
      </c>
      <c r="L4639" s="35">
        <v>3.3132329999999999</v>
      </c>
      <c r="M4639" s="56"/>
      <c r="N4639" t="s">
        <v>5287</v>
      </c>
      <c r="O4639" s="2">
        <v>2350</v>
      </c>
      <c r="P4639" s="2">
        <v>0</v>
      </c>
      <c r="Q4639" s="2">
        <v>2350</v>
      </c>
      <c r="R4639" t="s">
        <v>14753</v>
      </c>
      <c r="S4639">
        <v>18</v>
      </c>
      <c r="T4639">
        <v>90</v>
      </c>
      <c r="U4639" s="2">
        <v>373</v>
      </c>
      <c r="V4639" s="2">
        <v>61</v>
      </c>
      <c r="W4639" s="8">
        <v>0.18468085106382978</v>
      </c>
      <c r="X4639" s="2">
        <v>3699</v>
      </c>
      <c r="Y4639" s="45"/>
      <c r="AC4639" s="1" t="str">
        <f>IF(Table13[[#This Row],[TCS MP]]&gt;=Table13[[#This Row],[BMP]],IF(Table13[[#This Row],[TCS MP]]&lt;=Table13[[#This Row],[EMP]],"Good","EMP"),"BMP")</f>
        <v>EMP</v>
      </c>
    </row>
    <row r="4640" spans="1:29" ht="24" customHeight="1" x14ac:dyDescent="0.25">
      <c r="A4640" t="s">
        <v>6196</v>
      </c>
      <c r="B4640" t="s">
        <v>20785</v>
      </c>
      <c r="C4640">
        <v>7216</v>
      </c>
      <c r="D4640" t="s">
        <v>17076</v>
      </c>
      <c r="E4640" t="s">
        <v>6191</v>
      </c>
      <c r="F4640" s="9">
        <f>Table13[[#This Row],[ToMeasure]]-Table13[[#This Row],[FromMeasure]]</f>
        <v>0.19468630000000031</v>
      </c>
      <c r="G4640" s="5" t="s">
        <v>5194</v>
      </c>
      <c r="H4640" s="35">
        <v>3.4551615999999998</v>
      </c>
      <c r="I4640" s="56"/>
      <c r="J4640" t="s">
        <v>517</v>
      </c>
      <c r="K4640" s="58" t="s">
        <v>203</v>
      </c>
      <c r="L4640" s="35">
        <v>3.6498479000000001</v>
      </c>
      <c r="M4640" s="56"/>
      <c r="N4640" t="s">
        <v>6197</v>
      </c>
      <c r="O4640" s="2">
        <v>4231</v>
      </c>
      <c r="P4640" s="2">
        <v>0</v>
      </c>
      <c r="Q4640" s="2">
        <v>4231</v>
      </c>
      <c r="R4640" t="s">
        <v>6198</v>
      </c>
      <c r="S4640">
        <v>21</v>
      </c>
      <c r="T4640" t="s">
        <v>203</v>
      </c>
      <c r="U4640" s="2">
        <v>390</v>
      </c>
      <c r="V4640" s="2">
        <v>62</v>
      </c>
      <c r="W4640" s="8">
        <v>0.10683053651619002</v>
      </c>
      <c r="X4640" s="2">
        <v>6660</v>
      </c>
      <c r="Y4640" s="45"/>
      <c r="AC4640" s="1" t="str">
        <f>IF(Table13[[#This Row],[TCS MP]]&gt;=Table13[[#This Row],[BMP]],IF(Table13[[#This Row],[TCS MP]]&lt;=Table13[[#This Row],[EMP]],"Good","EMP"),"BMP")</f>
        <v>EMP</v>
      </c>
    </row>
    <row r="4641" spans="1:29" ht="24" customHeight="1" x14ac:dyDescent="0.25">
      <c r="A4641" t="s">
        <v>10471</v>
      </c>
      <c r="B4641" t="s">
        <v>20795</v>
      </c>
      <c r="C4641">
        <v>7227</v>
      </c>
      <c r="D4641" t="s">
        <v>17076</v>
      </c>
      <c r="E4641" t="s">
        <v>6191</v>
      </c>
      <c r="F4641" s="9">
        <f>Table13[[#This Row],[ToMeasure]]-Table13[[#This Row],[FromMeasure]]</f>
        <v>0.79929709999999954</v>
      </c>
      <c r="G4641" s="5" t="s">
        <v>5194</v>
      </c>
      <c r="H4641" s="35">
        <v>3.6498479000000001</v>
      </c>
      <c r="I4641" s="56"/>
      <c r="J4641" t="s">
        <v>6197</v>
      </c>
      <c r="K4641" s="58" t="s">
        <v>203</v>
      </c>
      <c r="L4641" s="35">
        <v>4.4491449999999997</v>
      </c>
      <c r="M4641" s="56"/>
      <c r="N4641" t="s">
        <v>5195</v>
      </c>
      <c r="O4641" s="2">
        <v>4241</v>
      </c>
      <c r="P4641" s="2">
        <v>0</v>
      </c>
      <c r="Q4641" s="2">
        <v>4241</v>
      </c>
      <c r="R4641" t="s">
        <v>10472</v>
      </c>
      <c r="S4641">
        <v>22</v>
      </c>
      <c r="T4641" t="s">
        <v>203</v>
      </c>
      <c r="U4641" s="2">
        <v>392</v>
      </c>
      <c r="V4641" s="2">
        <v>62</v>
      </c>
      <c r="W4641" s="8">
        <v>0.10705022400377269</v>
      </c>
      <c r="X4641" s="2">
        <v>6675</v>
      </c>
      <c r="Y4641" s="45"/>
      <c r="AC4641" s="1" t="str">
        <f>IF(Table13[[#This Row],[TCS MP]]&gt;=Table13[[#This Row],[BMP]],IF(Table13[[#This Row],[TCS MP]]&lt;=Table13[[#This Row],[EMP]],"Good","EMP"),"BMP")</f>
        <v>EMP</v>
      </c>
    </row>
    <row r="4642" spans="1:29" ht="24" customHeight="1" x14ac:dyDescent="0.25">
      <c r="A4642" t="s">
        <v>6209</v>
      </c>
      <c r="B4642" t="s">
        <v>19538</v>
      </c>
      <c r="C4642">
        <v>4807</v>
      </c>
      <c r="D4642" t="s">
        <v>17076</v>
      </c>
      <c r="E4642" t="s">
        <v>6210</v>
      </c>
      <c r="F4642" s="9">
        <f>Table13[[#This Row],[ToMeasure]]-Table13[[#This Row],[FromMeasure]]</f>
        <v>0.60432885000000003</v>
      </c>
      <c r="G4642" s="5" t="s">
        <v>6211</v>
      </c>
      <c r="H4642" s="35">
        <v>0</v>
      </c>
      <c r="I4642" s="56"/>
      <c r="J4642" t="s">
        <v>3958</v>
      </c>
      <c r="K4642" s="58" t="s">
        <v>203</v>
      </c>
      <c r="L4642" s="35">
        <v>0.60432885000000003</v>
      </c>
      <c r="M4642" s="56"/>
      <c r="N4642" t="s">
        <v>6212</v>
      </c>
      <c r="O4642" s="2">
        <v>5478</v>
      </c>
      <c r="P4642" s="2">
        <v>0</v>
      </c>
      <c r="Q4642" s="2">
        <v>5478</v>
      </c>
      <c r="R4642" t="s">
        <v>6213</v>
      </c>
      <c r="S4642">
        <v>9</v>
      </c>
      <c r="T4642" t="s">
        <v>203</v>
      </c>
      <c r="U4642" s="2" t="s">
        <v>203</v>
      </c>
      <c r="V4642" s="2" t="s">
        <v>203</v>
      </c>
      <c r="W4642" s="8" t="s">
        <v>203</v>
      </c>
      <c r="X4642" s="2">
        <v>8623</v>
      </c>
      <c r="Y4642" s="45"/>
      <c r="AC4642" s="1" t="str">
        <f>IF(Table13[[#This Row],[TCS MP]]&gt;=Table13[[#This Row],[BMP]],IF(Table13[[#This Row],[TCS MP]]&lt;=Table13[[#This Row],[EMP]],"Good","EMP"),"BMP")</f>
        <v>EMP</v>
      </c>
    </row>
    <row r="4643" spans="1:29" ht="24" customHeight="1" x14ac:dyDescent="0.25">
      <c r="A4643" t="s">
        <v>14758</v>
      </c>
      <c r="B4643" t="s">
        <v>19544</v>
      </c>
      <c r="C4643">
        <v>4816</v>
      </c>
      <c r="D4643" t="s">
        <v>17076</v>
      </c>
      <c r="E4643" t="s">
        <v>6210</v>
      </c>
      <c r="F4643" s="9">
        <f>Table13[[#This Row],[ToMeasure]]-Table13[[#This Row],[FromMeasure]]</f>
        <v>0.22523243999999987</v>
      </c>
      <c r="G4643" s="5" t="s">
        <v>6211</v>
      </c>
      <c r="H4643" s="35">
        <v>0.83191634000000003</v>
      </c>
      <c r="I4643" s="56"/>
      <c r="J4643" t="s">
        <v>529</v>
      </c>
      <c r="K4643" s="58" t="s">
        <v>203</v>
      </c>
      <c r="L4643" s="35">
        <v>1.0571487799999999</v>
      </c>
      <c r="M4643" s="56"/>
      <c r="N4643" t="s">
        <v>10476</v>
      </c>
      <c r="O4643" s="2">
        <v>11827</v>
      </c>
      <c r="P4643" s="2">
        <v>0</v>
      </c>
      <c r="Q4643" s="2">
        <v>11827</v>
      </c>
      <c r="R4643" t="s">
        <v>14759</v>
      </c>
      <c r="S4643">
        <v>9</v>
      </c>
      <c r="T4643" t="s">
        <v>203</v>
      </c>
      <c r="U4643" s="2">
        <v>367</v>
      </c>
      <c r="V4643" s="2">
        <v>1427</v>
      </c>
      <c r="W4643" s="8">
        <v>0.15168681829711678</v>
      </c>
      <c r="X4643" s="2">
        <v>18616</v>
      </c>
      <c r="Y4643" s="45"/>
      <c r="AC4643" s="1" t="str">
        <f>IF(Table13[[#This Row],[TCS MP]]&gt;=Table13[[#This Row],[BMP]],IF(Table13[[#This Row],[TCS MP]]&lt;=Table13[[#This Row],[EMP]],"Good","EMP"),"BMP")</f>
        <v>EMP</v>
      </c>
    </row>
    <row r="4644" spans="1:29" ht="24" customHeight="1" x14ac:dyDescent="0.25">
      <c r="A4644" t="s">
        <v>10475</v>
      </c>
      <c r="B4644" t="s">
        <v>19555</v>
      </c>
      <c r="C4644">
        <v>4829</v>
      </c>
      <c r="D4644" t="s">
        <v>17076</v>
      </c>
      <c r="E4644" t="s">
        <v>6210</v>
      </c>
      <c r="F4644" s="9">
        <f>Table13[[#This Row],[ToMeasure]]-Table13[[#This Row],[FromMeasure]]</f>
        <v>8.8723050000000026E-2</v>
      </c>
      <c r="G4644" s="5" t="s">
        <v>6211</v>
      </c>
      <c r="H4644" s="35">
        <v>1.0571487799999999</v>
      </c>
      <c r="I4644" s="56"/>
      <c r="J4644" t="s">
        <v>10476</v>
      </c>
      <c r="K4644" s="58" t="s">
        <v>203</v>
      </c>
      <c r="L4644" s="35">
        <v>1.1458718299999999</v>
      </c>
      <c r="M4644" s="56"/>
      <c r="N4644" t="s">
        <v>643</v>
      </c>
      <c r="O4644" s="2">
        <v>13632</v>
      </c>
      <c r="P4644" s="2">
        <v>0</v>
      </c>
      <c r="Q4644" s="2">
        <v>13632</v>
      </c>
      <c r="R4644" t="s">
        <v>10477</v>
      </c>
      <c r="S4644">
        <v>11</v>
      </c>
      <c r="T4644" t="s">
        <v>203</v>
      </c>
      <c r="U4644" s="2">
        <v>423</v>
      </c>
      <c r="V4644" s="2">
        <v>1642</v>
      </c>
      <c r="W4644" s="8">
        <v>0.15148180751173709</v>
      </c>
      <c r="X4644" s="2">
        <v>21457</v>
      </c>
      <c r="Y4644" s="45"/>
      <c r="AC4644" s="1" t="str">
        <f>IF(Table13[[#This Row],[TCS MP]]&gt;=Table13[[#This Row],[BMP]],IF(Table13[[#This Row],[TCS MP]]&lt;=Table13[[#This Row],[EMP]],"Good","EMP"),"BMP")</f>
        <v>EMP</v>
      </c>
    </row>
    <row r="4645" spans="1:29" ht="24" customHeight="1" x14ac:dyDescent="0.25">
      <c r="A4645" t="s">
        <v>6214</v>
      </c>
      <c r="B4645" t="s">
        <v>19554</v>
      </c>
      <c r="C4645">
        <v>4828</v>
      </c>
      <c r="D4645" t="s">
        <v>17076</v>
      </c>
      <c r="E4645" t="s">
        <v>6210</v>
      </c>
      <c r="F4645" s="9">
        <f>Table13[[#This Row],[ToMeasure]]-Table13[[#This Row],[FromMeasure]]</f>
        <v>0.38887606000000008</v>
      </c>
      <c r="G4645" s="5" t="s">
        <v>6211</v>
      </c>
      <c r="H4645" s="35">
        <v>1.1458718299999999</v>
      </c>
      <c r="I4645" s="56"/>
      <c r="J4645" t="s">
        <v>643</v>
      </c>
      <c r="K4645" s="58" t="s">
        <v>203</v>
      </c>
      <c r="L4645" s="35">
        <v>1.53474789</v>
      </c>
      <c r="M4645" s="56"/>
      <c r="N4645" t="s">
        <v>187</v>
      </c>
      <c r="O4645" s="2">
        <v>2598</v>
      </c>
      <c r="P4645" s="2">
        <v>0</v>
      </c>
      <c r="Q4645" s="2">
        <v>2598</v>
      </c>
      <c r="R4645" t="s">
        <v>6215</v>
      </c>
      <c r="S4645">
        <v>22</v>
      </c>
      <c r="T4645" t="s">
        <v>203</v>
      </c>
      <c r="U4645" s="2">
        <v>80</v>
      </c>
      <c r="V4645" s="2">
        <v>312</v>
      </c>
      <c r="W4645" s="8">
        <v>0.15088529638183218</v>
      </c>
      <c r="X4645" s="2">
        <v>4089</v>
      </c>
      <c r="Y4645" s="45"/>
      <c r="AC4645" s="1" t="str">
        <f>IF(Table13[[#This Row],[TCS MP]]&gt;=Table13[[#This Row],[BMP]],IF(Table13[[#This Row],[TCS MP]]&lt;=Table13[[#This Row],[EMP]],"Good","EMP"),"BMP")</f>
        <v>EMP</v>
      </c>
    </row>
    <row r="4646" spans="1:29" ht="24" customHeight="1" x14ac:dyDescent="0.25">
      <c r="A4646" t="s">
        <v>6216</v>
      </c>
      <c r="B4646" t="s">
        <v>19566</v>
      </c>
      <c r="C4646">
        <v>4849</v>
      </c>
      <c r="D4646" t="s">
        <v>17076</v>
      </c>
      <c r="E4646" t="s">
        <v>6210</v>
      </c>
      <c r="F4646" s="9">
        <f>Table13[[#This Row],[ToMeasure]]-Table13[[#This Row],[FromMeasure]]</f>
        <v>0.15085744000000001</v>
      </c>
      <c r="G4646" s="5" t="s">
        <v>6211</v>
      </c>
      <c r="H4646" s="35">
        <v>1.53474789</v>
      </c>
      <c r="I4646" s="56"/>
      <c r="J4646" t="s">
        <v>187</v>
      </c>
      <c r="K4646" s="58" t="s">
        <v>203</v>
      </c>
      <c r="L4646" s="35">
        <v>1.68560533</v>
      </c>
      <c r="M4646" s="56"/>
      <c r="N4646" t="s">
        <v>645</v>
      </c>
      <c r="O4646" s="2">
        <v>5587</v>
      </c>
      <c r="P4646" s="2">
        <v>0</v>
      </c>
      <c r="Q4646" s="2">
        <v>5587</v>
      </c>
      <c r="R4646" t="s">
        <v>6217</v>
      </c>
      <c r="S4646">
        <v>16</v>
      </c>
      <c r="T4646" t="s">
        <v>203</v>
      </c>
      <c r="U4646" s="2">
        <v>173</v>
      </c>
      <c r="V4646" s="2">
        <v>673</v>
      </c>
      <c r="W4646" s="8">
        <v>0.15142294612493287</v>
      </c>
      <c r="X4646" s="2">
        <v>8794</v>
      </c>
      <c r="Y4646" s="45"/>
      <c r="AC4646" s="1" t="str">
        <f>IF(Table13[[#This Row],[TCS MP]]&gt;=Table13[[#This Row],[BMP]],IF(Table13[[#This Row],[TCS MP]]&lt;=Table13[[#This Row],[EMP]],"Good","EMP"),"BMP")</f>
        <v>EMP</v>
      </c>
    </row>
    <row r="4647" spans="1:29" ht="24" customHeight="1" x14ac:dyDescent="0.25">
      <c r="A4647" t="s">
        <v>6218</v>
      </c>
      <c r="B4647" t="s">
        <v>19565</v>
      </c>
      <c r="C4647">
        <v>4848</v>
      </c>
      <c r="D4647" t="s">
        <v>17076</v>
      </c>
      <c r="E4647" t="s">
        <v>6210</v>
      </c>
      <c r="F4647" s="9">
        <f>Table13[[#This Row],[ToMeasure]]-Table13[[#This Row],[FromMeasure]]</f>
        <v>0.14106272000000009</v>
      </c>
      <c r="G4647" s="5" t="s">
        <v>6211</v>
      </c>
      <c r="H4647" s="35">
        <v>1.68560533</v>
      </c>
      <c r="I4647" s="56"/>
      <c r="J4647" t="s">
        <v>645</v>
      </c>
      <c r="K4647" s="58" t="s">
        <v>203</v>
      </c>
      <c r="L4647" s="35">
        <v>1.8266680500000001</v>
      </c>
      <c r="M4647" s="56"/>
      <c r="N4647" t="s">
        <v>1919</v>
      </c>
      <c r="O4647" s="2">
        <v>3842</v>
      </c>
      <c r="P4647" s="2">
        <v>0</v>
      </c>
      <c r="Q4647" s="2">
        <v>3842</v>
      </c>
      <c r="R4647" t="s">
        <v>6219</v>
      </c>
      <c r="S4647">
        <v>17</v>
      </c>
      <c r="T4647" t="s">
        <v>203</v>
      </c>
      <c r="U4647" s="2">
        <v>118</v>
      </c>
      <c r="V4647" s="2">
        <v>463</v>
      </c>
      <c r="W4647" s="8">
        <v>0.15122332118688184</v>
      </c>
      <c r="X4647" s="2">
        <v>6047</v>
      </c>
      <c r="Y4647" s="45"/>
      <c r="AC4647" s="1" t="str">
        <f>IF(Table13[[#This Row],[TCS MP]]&gt;=Table13[[#This Row],[BMP]],IF(Table13[[#This Row],[TCS MP]]&lt;=Table13[[#This Row],[EMP]],"Good","EMP"),"BMP")</f>
        <v>EMP</v>
      </c>
    </row>
    <row r="4648" spans="1:29" ht="24" customHeight="1" x14ac:dyDescent="0.25">
      <c r="A4648" t="s">
        <v>6220</v>
      </c>
      <c r="B4648" t="s">
        <v>19576</v>
      </c>
      <c r="C4648">
        <v>4869</v>
      </c>
      <c r="D4648" t="s">
        <v>17076</v>
      </c>
      <c r="E4648" t="s">
        <v>6210</v>
      </c>
      <c r="F4648" s="9">
        <f>Table13[[#This Row],[ToMeasure]]-Table13[[#This Row],[FromMeasure]]</f>
        <v>0.89738440999999969</v>
      </c>
      <c r="G4648" s="5" t="s">
        <v>6211</v>
      </c>
      <c r="H4648" s="35">
        <v>1.8266680500000001</v>
      </c>
      <c r="I4648" s="56"/>
      <c r="J4648" t="s">
        <v>1919</v>
      </c>
      <c r="K4648" s="58" t="s">
        <v>203</v>
      </c>
      <c r="L4648" s="35">
        <v>2.7240524599999998</v>
      </c>
      <c r="M4648" s="56"/>
      <c r="N4648" t="s">
        <v>6221</v>
      </c>
      <c r="O4648" s="2">
        <v>4281</v>
      </c>
      <c r="P4648" s="2">
        <v>0</v>
      </c>
      <c r="Q4648" s="2">
        <v>4281</v>
      </c>
      <c r="R4648" t="s">
        <v>6222</v>
      </c>
      <c r="S4648">
        <v>14</v>
      </c>
      <c r="T4648" t="s">
        <v>203</v>
      </c>
      <c r="U4648" s="2">
        <v>168</v>
      </c>
      <c r="V4648" s="2">
        <v>247</v>
      </c>
      <c r="W4648" s="8">
        <v>9.693996729736043E-2</v>
      </c>
      <c r="X4648" s="2">
        <v>6738</v>
      </c>
      <c r="Y4648" s="45"/>
      <c r="AC4648" s="1" t="str">
        <f>IF(Table13[[#This Row],[TCS MP]]&gt;=Table13[[#This Row],[BMP]],IF(Table13[[#This Row],[TCS MP]]&lt;=Table13[[#This Row],[EMP]],"Good","EMP"),"BMP")</f>
        <v>EMP</v>
      </c>
    </row>
    <row r="4649" spans="1:29" ht="24" customHeight="1" x14ac:dyDescent="0.25">
      <c r="A4649" t="s">
        <v>10478</v>
      </c>
      <c r="B4649" t="s">
        <v>19575</v>
      </c>
      <c r="C4649">
        <v>4868</v>
      </c>
      <c r="D4649" t="s">
        <v>17076</v>
      </c>
      <c r="E4649" t="s">
        <v>6210</v>
      </c>
      <c r="F4649" s="9">
        <f>Table13[[#This Row],[ToMeasure]]-Table13[[#This Row],[FromMeasure]]</f>
        <v>0.2849572100000004</v>
      </c>
      <c r="G4649" s="5" t="s">
        <v>6211</v>
      </c>
      <c r="H4649" s="35">
        <v>3.1356694799999998</v>
      </c>
      <c r="I4649" s="56"/>
      <c r="J4649" t="s">
        <v>3993</v>
      </c>
      <c r="K4649" s="58" t="s">
        <v>203</v>
      </c>
      <c r="L4649" s="35">
        <v>3.4206266900000002</v>
      </c>
      <c r="M4649" s="56"/>
      <c r="N4649" t="s">
        <v>194</v>
      </c>
      <c r="O4649" s="2">
        <v>4018</v>
      </c>
      <c r="P4649" s="2">
        <v>0</v>
      </c>
      <c r="Q4649" s="2">
        <v>4018</v>
      </c>
      <c r="R4649" t="s">
        <v>10479</v>
      </c>
      <c r="S4649">
        <v>17</v>
      </c>
      <c r="T4649" t="s">
        <v>203</v>
      </c>
      <c r="U4649" s="2">
        <v>125</v>
      </c>
      <c r="V4649" s="2">
        <v>484</v>
      </c>
      <c r="W4649" s="8">
        <v>0.15156794425087108</v>
      </c>
      <c r="X4649" s="2">
        <v>6324</v>
      </c>
      <c r="Y4649" s="45"/>
      <c r="AC4649" s="1" t="str">
        <f>IF(Table13[[#This Row],[TCS MP]]&gt;=Table13[[#This Row],[BMP]],IF(Table13[[#This Row],[TCS MP]]&lt;=Table13[[#This Row],[EMP]],"Good","EMP"),"BMP")</f>
        <v>EMP</v>
      </c>
    </row>
    <row r="4650" spans="1:29" ht="24" customHeight="1" x14ac:dyDescent="0.25">
      <c r="A4650" t="s">
        <v>16631</v>
      </c>
      <c r="B4650" t="s">
        <v>19585</v>
      </c>
      <c r="C4650">
        <v>4879</v>
      </c>
      <c r="D4650" t="s">
        <v>17076</v>
      </c>
      <c r="E4650" t="s">
        <v>6210</v>
      </c>
      <c r="F4650" s="9">
        <f>Table13[[#This Row],[ToMeasure]]-Table13[[#This Row],[FromMeasure]]</f>
        <v>0.18491869999999988</v>
      </c>
      <c r="G4650" s="5" t="s">
        <v>6211</v>
      </c>
      <c r="H4650" s="35">
        <v>3.4206266900000002</v>
      </c>
      <c r="I4650" s="56"/>
      <c r="J4650" t="s">
        <v>194</v>
      </c>
      <c r="K4650" s="58" t="s">
        <v>203</v>
      </c>
      <c r="L4650" s="35">
        <v>3.6055453900000001</v>
      </c>
      <c r="M4650" s="56"/>
      <c r="N4650" t="s">
        <v>11809</v>
      </c>
      <c r="O4650" s="2">
        <v>4027</v>
      </c>
      <c r="P4650" s="2">
        <v>0</v>
      </c>
      <c r="Q4650" s="2">
        <v>4027</v>
      </c>
      <c r="R4650" t="s">
        <v>16632</v>
      </c>
      <c r="S4650">
        <v>19</v>
      </c>
      <c r="T4650" t="s">
        <v>203</v>
      </c>
      <c r="U4650" s="2">
        <v>125</v>
      </c>
      <c r="V4650" s="2">
        <v>486</v>
      </c>
      <c r="W4650" s="8">
        <v>0.15172585050906381</v>
      </c>
      <c r="X4650" s="2">
        <v>6339</v>
      </c>
      <c r="Y4650" s="45"/>
      <c r="AC4650" s="1" t="str">
        <f>IF(Table13[[#This Row],[TCS MP]]&gt;=Table13[[#This Row],[BMP]],IF(Table13[[#This Row],[TCS MP]]&lt;=Table13[[#This Row],[EMP]],"Good","EMP"),"BMP")</f>
        <v>EMP</v>
      </c>
    </row>
    <row r="4651" spans="1:29" ht="24" customHeight="1" x14ac:dyDescent="0.25">
      <c r="A4651" t="s">
        <v>14760</v>
      </c>
      <c r="B4651" t="s">
        <v>19584</v>
      </c>
      <c r="C4651">
        <v>4878</v>
      </c>
      <c r="D4651" t="s">
        <v>17076</v>
      </c>
      <c r="E4651" t="s">
        <v>6210</v>
      </c>
      <c r="F4651" s="9">
        <f>Table13[[#This Row],[ToMeasure]]-Table13[[#This Row],[FromMeasure]]</f>
        <v>0.34571979999999947</v>
      </c>
      <c r="G4651" s="5" t="s">
        <v>6211</v>
      </c>
      <c r="H4651" s="35">
        <v>4.0724318400000001</v>
      </c>
      <c r="I4651" s="56"/>
      <c r="J4651" t="s">
        <v>4005</v>
      </c>
      <c r="K4651" s="58" t="s">
        <v>203</v>
      </c>
      <c r="L4651" s="35">
        <v>4.4181516399999996</v>
      </c>
      <c r="M4651" s="56"/>
      <c r="N4651" t="s">
        <v>10498</v>
      </c>
      <c r="O4651" s="2">
        <v>4052</v>
      </c>
      <c r="P4651" s="2">
        <v>0</v>
      </c>
      <c r="Q4651" s="2">
        <v>4052</v>
      </c>
      <c r="R4651" t="s">
        <v>14761</v>
      </c>
      <c r="S4651">
        <v>14</v>
      </c>
      <c r="T4651" t="s">
        <v>203</v>
      </c>
      <c r="U4651" s="2">
        <v>126</v>
      </c>
      <c r="V4651" s="2">
        <v>487</v>
      </c>
      <c r="W4651" s="8">
        <v>0.15128331688055283</v>
      </c>
      <c r="X4651" s="2">
        <v>6378</v>
      </c>
      <c r="Y4651" s="45"/>
      <c r="AC4651" s="1" t="str">
        <f>IF(Table13[[#This Row],[TCS MP]]&gt;=Table13[[#This Row],[BMP]],IF(Table13[[#This Row],[TCS MP]]&lt;=Table13[[#This Row],[EMP]],"Good","EMP"),"BMP")</f>
        <v>EMP</v>
      </c>
    </row>
    <row r="4652" spans="1:29" ht="24" customHeight="1" x14ac:dyDescent="0.25">
      <c r="A4652" t="s">
        <v>16633</v>
      </c>
      <c r="B4652" t="s">
        <v>19594</v>
      </c>
      <c r="C4652">
        <v>4889</v>
      </c>
      <c r="D4652" t="s">
        <v>17076</v>
      </c>
      <c r="E4652" t="s">
        <v>6210</v>
      </c>
      <c r="F4652" s="9">
        <f>Table13[[#This Row],[ToMeasure]]-Table13[[#This Row],[FromMeasure]]</f>
        <v>0.34486156000000001</v>
      </c>
      <c r="G4652" s="5" t="s">
        <v>6211</v>
      </c>
      <c r="H4652" s="35">
        <v>4.4181516399999996</v>
      </c>
      <c r="I4652" s="56"/>
      <c r="J4652" t="s">
        <v>10498</v>
      </c>
      <c r="K4652" s="58" t="s">
        <v>203</v>
      </c>
      <c r="L4652" s="35">
        <v>4.7630131999999996</v>
      </c>
      <c r="M4652" s="56"/>
      <c r="N4652" t="s">
        <v>11813</v>
      </c>
      <c r="O4652" s="2">
        <v>7355</v>
      </c>
      <c r="P4652" s="2">
        <v>0</v>
      </c>
      <c r="Q4652" s="2">
        <v>7355</v>
      </c>
      <c r="R4652" t="s">
        <v>16634</v>
      </c>
      <c r="S4652">
        <v>18</v>
      </c>
      <c r="T4652" t="s">
        <v>203</v>
      </c>
      <c r="U4652" s="2">
        <v>228</v>
      </c>
      <c r="V4652" s="2">
        <v>890</v>
      </c>
      <c r="W4652" s="8">
        <v>0.15200543847722639</v>
      </c>
      <c r="X4652" s="2">
        <v>11577</v>
      </c>
      <c r="Y4652" s="45"/>
      <c r="AC4652" s="1" t="str">
        <f>IF(Table13[[#This Row],[TCS MP]]&gt;=Table13[[#This Row],[BMP]],IF(Table13[[#This Row],[TCS MP]]&lt;=Table13[[#This Row],[EMP]],"Good","EMP"),"BMP")</f>
        <v>EMP</v>
      </c>
    </row>
    <row r="4653" spans="1:29" ht="24" customHeight="1" x14ac:dyDescent="0.25">
      <c r="A4653" t="s">
        <v>10480</v>
      </c>
      <c r="B4653" t="s">
        <v>19593</v>
      </c>
      <c r="C4653">
        <v>4888</v>
      </c>
      <c r="D4653" t="s">
        <v>17076</v>
      </c>
      <c r="E4653" t="s">
        <v>6210</v>
      </c>
      <c r="F4653" s="9">
        <f>Table13[[#This Row],[ToMeasure]]-Table13[[#This Row],[FromMeasure]]</f>
        <v>0.39019652999999987</v>
      </c>
      <c r="G4653" s="5" t="s">
        <v>6211</v>
      </c>
      <c r="H4653" s="35">
        <v>5.0268734799999999</v>
      </c>
      <c r="I4653" s="56"/>
      <c r="J4653" t="s">
        <v>4009</v>
      </c>
      <c r="K4653" s="58" t="s">
        <v>203</v>
      </c>
      <c r="L4653" s="35">
        <v>5.4170700099999998</v>
      </c>
      <c r="M4653" s="56"/>
      <c r="N4653" t="s">
        <v>10481</v>
      </c>
      <c r="O4653" s="2">
        <v>4792</v>
      </c>
      <c r="P4653" s="2">
        <v>0</v>
      </c>
      <c r="Q4653" s="2">
        <v>4792</v>
      </c>
      <c r="R4653" t="s">
        <v>10482</v>
      </c>
      <c r="S4653">
        <v>17</v>
      </c>
      <c r="T4653" t="s">
        <v>203</v>
      </c>
      <c r="U4653" s="2">
        <v>149</v>
      </c>
      <c r="V4653" s="2">
        <v>577</v>
      </c>
      <c r="W4653" s="8">
        <v>0.15150250417362271</v>
      </c>
      <c r="X4653" s="2">
        <v>7543</v>
      </c>
      <c r="Y4653" s="45"/>
      <c r="AC4653" s="1" t="str">
        <f>IF(Table13[[#This Row],[TCS MP]]&gt;=Table13[[#This Row],[BMP]],IF(Table13[[#This Row],[TCS MP]]&lt;=Table13[[#This Row],[EMP]],"Good","EMP"),"BMP")</f>
        <v>EMP</v>
      </c>
    </row>
    <row r="4654" spans="1:29" ht="24" customHeight="1" x14ac:dyDescent="0.25">
      <c r="A4654" t="s">
        <v>6223</v>
      </c>
      <c r="B4654" t="s">
        <v>19603</v>
      </c>
      <c r="C4654">
        <v>4899</v>
      </c>
      <c r="D4654" t="s">
        <v>17076</v>
      </c>
      <c r="E4654" t="s">
        <v>6210</v>
      </c>
      <c r="F4654" s="9">
        <f>Table13[[#This Row],[ToMeasure]]-Table13[[#This Row],[FromMeasure]]</f>
        <v>0.1997123399999996</v>
      </c>
      <c r="G4654" s="5" t="s">
        <v>6211</v>
      </c>
      <c r="H4654" s="35">
        <v>5.5427676200000002</v>
      </c>
      <c r="I4654" s="56"/>
      <c r="J4654" t="s">
        <v>6224</v>
      </c>
      <c r="K4654" s="58" t="s">
        <v>203</v>
      </c>
      <c r="L4654" s="35">
        <v>5.7424799599999998</v>
      </c>
      <c r="M4654" s="56"/>
      <c r="N4654" t="s">
        <v>6225</v>
      </c>
      <c r="O4654" s="2">
        <v>5767</v>
      </c>
      <c r="P4654" s="2">
        <v>0</v>
      </c>
      <c r="Q4654" s="2">
        <v>5767</v>
      </c>
      <c r="R4654" t="s">
        <v>6226</v>
      </c>
      <c r="S4654">
        <v>17</v>
      </c>
      <c r="T4654" t="s">
        <v>203</v>
      </c>
      <c r="U4654" s="2">
        <v>180</v>
      </c>
      <c r="V4654" s="2">
        <v>698</v>
      </c>
      <c r="W4654" s="8">
        <v>0.15224553494017687</v>
      </c>
      <c r="X4654" s="2">
        <v>9077</v>
      </c>
      <c r="Y4654" s="45"/>
      <c r="AC4654" s="1" t="str">
        <f>IF(Table13[[#This Row],[TCS MP]]&gt;=Table13[[#This Row],[BMP]],IF(Table13[[#This Row],[TCS MP]]&lt;=Table13[[#This Row],[EMP]],"Good","EMP"),"BMP")</f>
        <v>EMP</v>
      </c>
    </row>
    <row r="4655" spans="1:29" ht="24" customHeight="1" x14ac:dyDescent="0.25">
      <c r="A4655" t="s">
        <v>6227</v>
      </c>
      <c r="B4655" t="s">
        <v>19602</v>
      </c>
      <c r="C4655">
        <v>4898</v>
      </c>
      <c r="D4655" t="s">
        <v>17076</v>
      </c>
      <c r="E4655" t="s">
        <v>6210</v>
      </c>
      <c r="F4655" s="9">
        <f>Table13[[#This Row],[ToMeasure]]-Table13[[#This Row],[FromMeasure]]</f>
        <v>0.17947376000000048</v>
      </c>
      <c r="G4655" s="5" t="s">
        <v>6211</v>
      </c>
      <c r="H4655" s="35">
        <v>6.2421486399999999</v>
      </c>
      <c r="I4655" s="56"/>
      <c r="J4655" t="s">
        <v>6228</v>
      </c>
      <c r="K4655" s="58" t="s">
        <v>203</v>
      </c>
      <c r="L4655" s="35">
        <v>6.4216224000000004</v>
      </c>
      <c r="M4655" s="56"/>
      <c r="N4655" t="s">
        <v>6229</v>
      </c>
      <c r="O4655" s="2">
        <v>4566</v>
      </c>
      <c r="P4655" s="2">
        <v>0</v>
      </c>
      <c r="Q4655" s="2">
        <v>4566</v>
      </c>
      <c r="R4655" t="s">
        <v>6230</v>
      </c>
      <c r="S4655">
        <v>16</v>
      </c>
      <c r="T4655" t="s">
        <v>203</v>
      </c>
      <c r="U4655" s="2">
        <v>142</v>
      </c>
      <c r="V4655" s="2">
        <v>549</v>
      </c>
      <c r="W4655" s="8">
        <v>0.1513359614542269</v>
      </c>
      <c r="X4655" s="2">
        <v>7187</v>
      </c>
      <c r="Y4655" s="45"/>
      <c r="AC4655" s="1" t="str">
        <f>IF(Table13[[#This Row],[TCS MP]]&gt;=Table13[[#This Row],[BMP]],IF(Table13[[#This Row],[TCS MP]]&lt;=Table13[[#This Row],[EMP]],"Good","EMP"),"BMP")</f>
        <v>EMP</v>
      </c>
    </row>
    <row r="4656" spans="1:29" ht="24" customHeight="1" x14ac:dyDescent="0.25">
      <c r="A4656" t="s">
        <v>14762</v>
      </c>
      <c r="B4656" t="s">
        <v>19612</v>
      </c>
      <c r="C4656">
        <v>4909</v>
      </c>
      <c r="D4656" t="s">
        <v>17076</v>
      </c>
      <c r="E4656" t="s">
        <v>6210</v>
      </c>
      <c r="F4656" s="9">
        <f>Table13[[#This Row],[ToMeasure]]-Table13[[#This Row],[FromMeasure]]</f>
        <v>0.34402588999999928</v>
      </c>
      <c r="G4656" s="5" t="s">
        <v>6211</v>
      </c>
      <c r="H4656" s="35">
        <v>6.4216224000000004</v>
      </c>
      <c r="I4656" s="56"/>
      <c r="J4656" t="s">
        <v>6229</v>
      </c>
      <c r="K4656" s="58" t="s">
        <v>203</v>
      </c>
      <c r="L4656" s="35">
        <v>6.7656482899999997</v>
      </c>
      <c r="M4656" s="56"/>
      <c r="N4656" t="s">
        <v>11824</v>
      </c>
      <c r="O4656" s="2">
        <v>5754</v>
      </c>
      <c r="P4656" s="2">
        <v>0</v>
      </c>
      <c r="Q4656" s="2">
        <v>5754</v>
      </c>
      <c r="R4656" t="s">
        <v>14763</v>
      </c>
      <c r="S4656">
        <v>22</v>
      </c>
      <c r="T4656" t="s">
        <v>203</v>
      </c>
      <c r="U4656" s="2">
        <v>179</v>
      </c>
      <c r="V4656" s="2">
        <v>696</v>
      </c>
      <c r="W4656" s="8">
        <v>0.15206812652068127</v>
      </c>
      <c r="X4656" s="2">
        <v>9057</v>
      </c>
      <c r="Y4656" s="45"/>
      <c r="AC4656" s="1" t="str">
        <f>IF(Table13[[#This Row],[TCS MP]]&gt;=Table13[[#This Row],[BMP]],IF(Table13[[#This Row],[TCS MP]]&lt;=Table13[[#This Row],[EMP]],"Good","EMP"),"BMP")</f>
        <v>EMP</v>
      </c>
    </row>
    <row r="4657" spans="1:29" ht="24" customHeight="1" x14ac:dyDescent="0.25">
      <c r="A4657" t="s">
        <v>16635</v>
      </c>
      <c r="B4657" t="s">
        <v>19611</v>
      </c>
      <c r="C4657">
        <v>4908</v>
      </c>
      <c r="D4657" t="s">
        <v>17076</v>
      </c>
      <c r="E4657" t="s">
        <v>6210</v>
      </c>
      <c r="F4657" s="9">
        <f>Table13[[#This Row],[ToMeasure]]-Table13[[#This Row],[FromMeasure]]</f>
        <v>0.35740845000000032</v>
      </c>
      <c r="G4657" s="5" t="s">
        <v>6211</v>
      </c>
      <c r="H4657" s="35">
        <v>7.0675784699999999</v>
      </c>
      <c r="I4657" s="56"/>
      <c r="J4657" t="s">
        <v>7281</v>
      </c>
      <c r="K4657" s="58" t="s">
        <v>203</v>
      </c>
      <c r="L4657" s="35">
        <v>7.4249869200000003</v>
      </c>
      <c r="M4657" s="56"/>
      <c r="N4657" t="s">
        <v>10484</v>
      </c>
      <c r="O4657" s="2">
        <v>3091</v>
      </c>
      <c r="P4657" s="2">
        <v>0</v>
      </c>
      <c r="Q4657" s="2">
        <v>3091</v>
      </c>
      <c r="R4657" t="s">
        <v>16636</v>
      </c>
      <c r="S4657">
        <v>21</v>
      </c>
      <c r="T4657" t="s">
        <v>203</v>
      </c>
      <c r="U4657" s="2">
        <v>95</v>
      </c>
      <c r="V4657" s="2">
        <v>374</v>
      </c>
      <c r="W4657" s="8">
        <v>0.15173083144613395</v>
      </c>
      <c r="X4657" s="2">
        <v>4865</v>
      </c>
      <c r="Y4657" s="45"/>
      <c r="AC4657" s="1" t="str">
        <f>IF(Table13[[#This Row],[TCS MP]]&gt;=Table13[[#This Row],[BMP]],IF(Table13[[#This Row],[TCS MP]]&lt;=Table13[[#This Row],[EMP]],"Good","EMP"),"BMP")</f>
        <v>EMP</v>
      </c>
    </row>
    <row r="4658" spans="1:29" ht="24" customHeight="1" x14ac:dyDescent="0.25">
      <c r="A4658" t="s">
        <v>10483</v>
      </c>
      <c r="B4658" t="s">
        <v>19621</v>
      </c>
      <c r="C4658">
        <v>4919</v>
      </c>
      <c r="D4658" t="s">
        <v>17076</v>
      </c>
      <c r="E4658" t="s">
        <v>6210</v>
      </c>
      <c r="F4658" s="9">
        <f>Table13[[#This Row],[ToMeasure]]-Table13[[#This Row],[FromMeasure]]</f>
        <v>0.35809450999999992</v>
      </c>
      <c r="G4658" s="5" t="s">
        <v>6211</v>
      </c>
      <c r="H4658" s="35">
        <v>7.4249869200000003</v>
      </c>
      <c r="I4658" s="56"/>
      <c r="J4658" t="s">
        <v>10484</v>
      </c>
      <c r="K4658" s="58" t="s">
        <v>203</v>
      </c>
      <c r="L4658" s="35">
        <v>7.7830814300000002</v>
      </c>
      <c r="M4658" s="56"/>
      <c r="N4658" t="s">
        <v>8328</v>
      </c>
      <c r="O4658" s="2">
        <v>3895</v>
      </c>
      <c r="P4658" s="2">
        <v>0</v>
      </c>
      <c r="Q4658" s="2">
        <v>3895</v>
      </c>
      <c r="R4658" t="s">
        <v>10485</v>
      </c>
      <c r="S4658">
        <v>23</v>
      </c>
      <c r="T4658" t="s">
        <v>203</v>
      </c>
      <c r="U4658" s="2">
        <v>120</v>
      </c>
      <c r="V4658" s="2">
        <v>470</v>
      </c>
      <c r="W4658" s="8">
        <v>0.1514762516046213</v>
      </c>
      <c r="X4658" s="2">
        <v>6131</v>
      </c>
      <c r="Y4658" s="45"/>
      <c r="AC4658" s="1" t="str">
        <f>IF(Table13[[#This Row],[TCS MP]]&gt;=Table13[[#This Row],[BMP]],IF(Table13[[#This Row],[TCS MP]]&lt;=Table13[[#This Row],[EMP]],"Good","EMP"),"BMP")</f>
        <v>EMP</v>
      </c>
    </row>
    <row r="4659" spans="1:29" ht="24" customHeight="1" x14ac:dyDescent="0.25">
      <c r="A4659" t="s">
        <v>6231</v>
      </c>
      <c r="B4659" t="s">
        <v>19620</v>
      </c>
      <c r="C4659">
        <v>4918</v>
      </c>
      <c r="D4659" t="s">
        <v>17076</v>
      </c>
      <c r="E4659" t="s">
        <v>6210</v>
      </c>
      <c r="F4659" s="9">
        <f>Table13[[#This Row],[ToMeasure]]-Table13[[#This Row],[FromMeasure]]</f>
        <v>0.41233451000000088</v>
      </c>
      <c r="G4659" s="5" t="s">
        <v>6211</v>
      </c>
      <c r="H4659" s="35">
        <v>8.0940857899999994</v>
      </c>
      <c r="I4659" s="56"/>
      <c r="J4659" t="s">
        <v>6232</v>
      </c>
      <c r="K4659" s="58" t="s">
        <v>203</v>
      </c>
      <c r="L4659" s="35">
        <v>8.5064203000000003</v>
      </c>
      <c r="M4659" s="56"/>
      <c r="N4659" t="s">
        <v>6233</v>
      </c>
      <c r="O4659" s="2">
        <v>3709</v>
      </c>
      <c r="P4659" s="2">
        <v>0</v>
      </c>
      <c r="Q4659" s="2">
        <v>3709</v>
      </c>
      <c r="R4659" t="s">
        <v>6234</v>
      </c>
      <c r="S4659">
        <v>17</v>
      </c>
      <c r="T4659" t="s">
        <v>203</v>
      </c>
      <c r="U4659" s="2">
        <v>115</v>
      </c>
      <c r="V4659" s="2">
        <v>448</v>
      </c>
      <c r="W4659" s="8">
        <v>0.15179293610137504</v>
      </c>
      <c r="X4659" s="2">
        <v>5838</v>
      </c>
      <c r="Y4659" s="45"/>
      <c r="AC4659" s="1" t="str">
        <f>IF(Table13[[#This Row],[TCS MP]]&gt;=Table13[[#This Row],[BMP]],IF(Table13[[#This Row],[TCS MP]]&lt;=Table13[[#This Row],[EMP]],"Good","EMP"),"BMP")</f>
        <v>EMP</v>
      </c>
    </row>
    <row r="4660" spans="1:29" ht="24" customHeight="1" x14ac:dyDescent="0.25">
      <c r="A4660" t="s">
        <v>6235</v>
      </c>
      <c r="B4660" t="s">
        <v>19630</v>
      </c>
      <c r="C4660">
        <v>4929</v>
      </c>
      <c r="D4660" t="s">
        <v>17076</v>
      </c>
      <c r="E4660" t="s">
        <v>6210</v>
      </c>
      <c r="F4660" s="9">
        <f>Table13[[#This Row],[ToMeasure]]-Table13[[#This Row],[FromMeasure]]</f>
        <v>0.24995028999999924</v>
      </c>
      <c r="G4660" s="5" t="s">
        <v>6211</v>
      </c>
      <c r="H4660" s="35">
        <v>8.5064203000000003</v>
      </c>
      <c r="I4660" s="56"/>
      <c r="J4660" t="s">
        <v>6233</v>
      </c>
      <c r="K4660" s="58" t="s">
        <v>203</v>
      </c>
      <c r="L4660" s="35">
        <v>8.7563705899999995</v>
      </c>
      <c r="M4660" s="56"/>
      <c r="N4660" t="s">
        <v>6236</v>
      </c>
      <c r="O4660" s="2">
        <v>4136</v>
      </c>
      <c r="P4660" s="2">
        <v>0</v>
      </c>
      <c r="Q4660" s="2">
        <v>4136</v>
      </c>
      <c r="R4660" t="s">
        <v>6237</v>
      </c>
      <c r="S4660">
        <v>20</v>
      </c>
      <c r="T4660" t="s">
        <v>203</v>
      </c>
      <c r="U4660" s="2">
        <v>128</v>
      </c>
      <c r="V4660" s="2">
        <v>499</v>
      </c>
      <c r="W4660" s="8">
        <v>0.15159574468085107</v>
      </c>
      <c r="X4660" s="2">
        <v>6510</v>
      </c>
      <c r="Y4660" s="45"/>
      <c r="AC4660" s="1" t="str">
        <f>IF(Table13[[#This Row],[TCS MP]]&gt;=Table13[[#This Row],[BMP]],IF(Table13[[#This Row],[TCS MP]]&lt;=Table13[[#This Row],[EMP]],"Good","EMP"),"BMP")</f>
        <v>EMP</v>
      </c>
    </row>
    <row r="4661" spans="1:29" ht="24" customHeight="1" x14ac:dyDescent="0.25">
      <c r="A4661" t="s">
        <v>16637</v>
      </c>
      <c r="B4661" t="s">
        <v>19629</v>
      </c>
      <c r="C4661">
        <v>4928</v>
      </c>
      <c r="D4661" t="s">
        <v>17076</v>
      </c>
      <c r="E4661" t="s">
        <v>6210</v>
      </c>
      <c r="F4661" s="9">
        <f>Table13[[#This Row],[ToMeasure]]-Table13[[#This Row],[FromMeasure]]</f>
        <v>0.26869484000000021</v>
      </c>
      <c r="G4661" s="5" t="s">
        <v>6211</v>
      </c>
      <c r="H4661" s="35">
        <v>9.1847607399999998</v>
      </c>
      <c r="I4661" s="56"/>
      <c r="J4661" t="s">
        <v>8334</v>
      </c>
      <c r="K4661" s="58" t="s">
        <v>203</v>
      </c>
      <c r="L4661" s="35">
        <v>9.45345558</v>
      </c>
      <c r="M4661" s="56"/>
      <c r="N4661" t="s">
        <v>10515</v>
      </c>
      <c r="O4661" s="2">
        <v>4569</v>
      </c>
      <c r="P4661" s="2">
        <v>0</v>
      </c>
      <c r="Q4661" s="2">
        <v>4569</v>
      </c>
      <c r="R4661" t="s">
        <v>16638</v>
      </c>
      <c r="S4661">
        <v>17</v>
      </c>
      <c r="T4661" t="s">
        <v>203</v>
      </c>
      <c r="U4661" s="2">
        <v>142</v>
      </c>
      <c r="V4661" s="2">
        <v>548</v>
      </c>
      <c r="W4661" s="8">
        <v>0.15101772816808931</v>
      </c>
      <c r="X4661" s="2">
        <v>7192</v>
      </c>
      <c r="Y4661" s="45"/>
      <c r="AC4661" s="1" t="str">
        <f>IF(Table13[[#This Row],[TCS MP]]&gt;=Table13[[#This Row],[BMP]],IF(Table13[[#This Row],[TCS MP]]&lt;=Table13[[#This Row],[EMP]],"Good","EMP"),"BMP")</f>
        <v>EMP</v>
      </c>
    </row>
    <row r="4662" spans="1:29" ht="24" customHeight="1" x14ac:dyDescent="0.25">
      <c r="A4662" t="s">
        <v>14764</v>
      </c>
      <c r="B4662" t="s">
        <v>19639</v>
      </c>
      <c r="C4662">
        <v>4939</v>
      </c>
      <c r="D4662" t="s">
        <v>17076</v>
      </c>
      <c r="E4662" t="s">
        <v>6210</v>
      </c>
      <c r="F4662" s="9">
        <f>Table13[[#This Row],[ToMeasure]]-Table13[[#This Row],[FromMeasure]]</f>
        <v>0.52426436999999915</v>
      </c>
      <c r="G4662" s="5" t="s">
        <v>6211</v>
      </c>
      <c r="H4662" s="35">
        <v>9.45345558</v>
      </c>
      <c r="I4662" s="56"/>
      <c r="J4662" t="s">
        <v>10515</v>
      </c>
      <c r="K4662" s="58" t="s">
        <v>203</v>
      </c>
      <c r="L4662" s="35">
        <v>9.9777199499999991</v>
      </c>
      <c r="M4662" s="56"/>
      <c r="N4662" t="s">
        <v>656</v>
      </c>
      <c r="O4662" s="2">
        <v>4804</v>
      </c>
      <c r="P4662" s="2">
        <v>0</v>
      </c>
      <c r="Q4662" s="2">
        <v>4804</v>
      </c>
      <c r="R4662" t="s">
        <v>14765</v>
      </c>
      <c r="S4662">
        <v>17</v>
      </c>
      <c r="T4662" t="s">
        <v>203</v>
      </c>
      <c r="U4662" s="2">
        <v>149</v>
      </c>
      <c r="V4662" s="2">
        <v>578</v>
      </c>
      <c r="W4662" s="8">
        <v>0.15133222314737718</v>
      </c>
      <c r="X4662" s="2">
        <v>7562</v>
      </c>
      <c r="Y4662" s="45"/>
      <c r="AC4662" s="1" t="str">
        <f>IF(Table13[[#This Row],[TCS MP]]&gt;=Table13[[#This Row],[BMP]],IF(Table13[[#This Row],[TCS MP]]&lt;=Table13[[#This Row],[EMP]],"Good","EMP"),"BMP")</f>
        <v>EMP</v>
      </c>
    </row>
    <row r="4663" spans="1:29" ht="24" customHeight="1" x14ac:dyDescent="0.25">
      <c r="A4663" t="s">
        <v>6238</v>
      </c>
      <c r="B4663" t="s">
        <v>19638</v>
      </c>
      <c r="C4663">
        <v>4938</v>
      </c>
      <c r="D4663" t="s">
        <v>17076</v>
      </c>
      <c r="E4663" t="s">
        <v>6210</v>
      </c>
      <c r="F4663" s="9">
        <f>Table13[[#This Row],[ToMeasure]]-Table13[[#This Row],[FromMeasure]]</f>
        <v>0.49594139000000048</v>
      </c>
      <c r="G4663" s="5" t="s">
        <v>6211</v>
      </c>
      <c r="H4663" s="35">
        <v>9.9777199499999991</v>
      </c>
      <c r="I4663" s="56"/>
      <c r="J4663" t="s">
        <v>656</v>
      </c>
      <c r="K4663" s="58" t="s">
        <v>203</v>
      </c>
      <c r="L4663" s="35">
        <v>10.47366134</v>
      </c>
      <c r="M4663" s="56"/>
      <c r="N4663" t="s">
        <v>86</v>
      </c>
      <c r="O4663" s="2">
        <v>3113</v>
      </c>
      <c r="P4663" s="2">
        <v>0</v>
      </c>
      <c r="Q4663" s="2">
        <v>3113</v>
      </c>
      <c r="R4663" t="s">
        <v>6239</v>
      </c>
      <c r="S4663">
        <v>13</v>
      </c>
      <c r="T4663" t="s">
        <v>203</v>
      </c>
      <c r="U4663" s="2">
        <v>287</v>
      </c>
      <c r="V4663" s="2">
        <v>47</v>
      </c>
      <c r="W4663" s="8">
        <v>0.10729200128493414</v>
      </c>
      <c r="X4663" s="2">
        <v>4900</v>
      </c>
      <c r="Y4663" s="45"/>
      <c r="AC4663" s="1" t="str">
        <f>IF(Table13[[#This Row],[TCS MP]]&gt;=Table13[[#This Row],[BMP]],IF(Table13[[#This Row],[TCS MP]]&lt;=Table13[[#This Row],[EMP]],"Good","EMP"),"BMP")</f>
        <v>EMP</v>
      </c>
    </row>
    <row r="4664" spans="1:29" ht="24" customHeight="1" x14ac:dyDescent="0.25">
      <c r="A4664" t="s">
        <v>14766</v>
      </c>
      <c r="B4664" t="s">
        <v>19648</v>
      </c>
      <c r="C4664">
        <v>4949</v>
      </c>
      <c r="D4664" t="s">
        <v>17076</v>
      </c>
      <c r="E4664" t="s">
        <v>6210</v>
      </c>
      <c r="F4664" s="9">
        <f>Table13[[#This Row],[ToMeasure]]-Table13[[#This Row],[FromMeasure]]</f>
        <v>0.49679440999999969</v>
      </c>
      <c r="G4664" s="5" t="s">
        <v>6211</v>
      </c>
      <c r="H4664" s="35">
        <v>10.47366134</v>
      </c>
      <c r="I4664" s="56"/>
      <c r="J4664" t="s">
        <v>86</v>
      </c>
      <c r="K4664" s="58" t="s">
        <v>203</v>
      </c>
      <c r="L4664" s="35">
        <v>10.970455749999999</v>
      </c>
      <c r="M4664" s="56"/>
      <c r="N4664" t="s">
        <v>135</v>
      </c>
      <c r="O4664" s="2">
        <v>3988</v>
      </c>
      <c r="P4664" s="2">
        <v>0</v>
      </c>
      <c r="Q4664" s="2">
        <v>3988</v>
      </c>
      <c r="R4664" t="s">
        <v>14767</v>
      </c>
      <c r="S4664">
        <v>17</v>
      </c>
      <c r="T4664" t="s">
        <v>203</v>
      </c>
      <c r="U4664" s="2">
        <v>123</v>
      </c>
      <c r="V4664" s="2">
        <v>479</v>
      </c>
      <c r="W4664" s="8">
        <v>0.15095285857572718</v>
      </c>
      <c r="X4664" s="2">
        <v>6277</v>
      </c>
      <c r="Y4664" s="45"/>
      <c r="AC4664" s="1" t="str">
        <f>IF(Table13[[#This Row],[TCS MP]]&gt;=Table13[[#This Row],[BMP]],IF(Table13[[#This Row],[TCS MP]]&lt;=Table13[[#This Row],[EMP]],"Good","EMP"),"BMP")</f>
        <v>EMP</v>
      </c>
    </row>
    <row r="4665" spans="1:29" ht="24" customHeight="1" x14ac:dyDescent="0.25">
      <c r="A4665" t="s">
        <v>6240</v>
      </c>
      <c r="B4665" t="s">
        <v>19647</v>
      </c>
      <c r="C4665">
        <v>4948</v>
      </c>
      <c r="D4665" t="s">
        <v>17076</v>
      </c>
      <c r="E4665" t="s">
        <v>6210</v>
      </c>
      <c r="F4665" s="9">
        <f>Table13[[#This Row],[ToMeasure]]-Table13[[#This Row],[FromMeasure]]</f>
        <v>0.36003430000000058</v>
      </c>
      <c r="G4665" s="5" t="s">
        <v>6211</v>
      </c>
      <c r="H4665" s="35">
        <v>10.970455749999999</v>
      </c>
      <c r="I4665" s="56"/>
      <c r="J4665" t="s">
        <v>135</v>
      </c>
      <c r="K4665" s="58" t="s">
        <v>203</v>
      </c>
      <c r="L4665" s="35">
        <v>11.33049005</v>
      </c>
      <c r="M4665" s="56"/>
      <c r="N4665" t="s">
        <v>6241</v>
      </c>
      <c r="O4665" s="2">
        <v>3536</v>
      </c>
      <c r="P4665" s="2">
        <v>0</v>
      </c>
      <c r="Q4665" s="2">
        <v>3536</v>
      </c>
      <c r="R4665" t="s">
        <v>6242</v>
      </c>
      <c r="S4665">
        <v>13</v>
      </c>
      <c r="T4665" t="s">
        <v>203</v>
      </c>
      <c r="U4665" s="2">
        <v>327</v>
      </c>
      <c r="V4665" s="2">
        <v>52</v>
      </c>
      <c r="W4665" s="8">
        <v>0.10718325791855203</v>
      </c>
      <c r="X4665" s="2">
        <v>5566</v>
      </c>
      <c r="Y4665" s="45"/>
      <c r="AC4665" s="1" t="str">
        <f>IF(Table13[[#This Row],[TCS MP]]&gt;=Table13[[#This Row],[BMP]],IF(Table13[[#This Row],[TCS MP]]&lt;=Table13[[#This Row],[EMP]],"Good","EMP"),"BMP")</f>
        <v>EMP</v>
      </c>
    </row>
    <row r="4666" spans="1:29" ht="24" customHeight="1" x14ac:dyDescent="0.25">
      <c r="A4666" t="s">
        <v>16639</v>
      </c>
      <c r="B4666" t="s">
        <v>19657</v>
      </c>
      <c r="C4666">
        <v>4959</v>
      </c>
      <c r="D4666" t="s">
        <v>17076</v>
      </c>
      <c r="E4666" t="s">
        <v>6210</v>
      </c>
      <c r="F4666" s="9">
        <f>Table13[[#This Row],[ToMeasure]]-Table13[[#This Row],[FromMeasure]]</f>
        <v>0.63574118000000013</v>
      </c>
      <c r="G4666" s="5" t="s">
        <v>6211</v>
      </c>
      <c r="H4666" s="35">
        <v>11.33049005</v>
      </c>
      <c r="I4666" s="56"/>
      <c r="J4666" t="s">
        <v>6241</v>
      </c>
      <c r="K4666" s="58" t="s">
        <v>203</v>
      </c>
      <c r="L4666" s="35">
        <v>11.96623123</v>
      </c>
      <c r="M4666" s="56"/>
      <c r="N4666" t="s">
        <v>136</v>
      </c>
      <c r="O4666" s="2">
        <v>4164</v>
      </c>
      <c r="P4666" s="2">
        <v>0</v>
      </c>
      <c r="Q4666" s="2">
        <v>4164</v>
      </c>
      <c r="R4666" t="s">
        <v>16640</v>
      </c>
      <c r="S4666">
        <v>20</v>
      </c>
      <c r="T4666" t="s">
        <v>203</v>
      </c>
      <c r="U4666" s="2">
        <v>131</v>
      </c>
      <c r="V4666" s="2">
        <v>507</v>
      </c>
      <c r="W4666" s="8">
        <v>0.15321805955811718</v>
      </c>
      <c r="X4666" s="2">
        <v>6554</v>
      </c>
      <c r="Y4666" s="45"/>
      <c r="AC4666" s="1" t="str">
        <f>IF(Table13[[#This Row],[TCS MP]]&gt;=Table13[[#This Row],[BMP]],IF(Table13[[#This Row],[TCS MP]]&lt;=Table13[[#This Row],[EMP]],"Good","EMP"),"BMP")</f>
        <v>EMP</v>
      </c>
    </row>
    <row r="4667" spans="1:29" ht="24" customHeight="1" x14ac:dyDescent="0.25">
      <c r="A4667" t="s">
        <v>14768</v>
      </c>
      <c r="B4667" t="s">
        <v>19656</v>
      </c>
      <c r="C4667">
        <v>4958</v>
      </c>
      <c r="D4667" t="s">
        <v>17076</v>
      </c>
      <c r="E4667" t="s">
        <v>6210</v>
      </c>
      <c r="F4667" s="9">
        <f>Table13[[#This Row],[ToMeasure]]-Table13[[#This Row],[FromMeasure]]</f>
        <v>0.49771782999999914</v>
      </c>
      <c r="G4667" s="5" t="s">
        <v>6211</v>
      </c>
      <c r="H4667" s="35">
        <v>11.96623123</v>
      </c>
      <c r="I4667" s="56"/>
      <c r="J4667" t="s">
        <v>136</v>
      </c>
      <c r="K4667" s="58" t="s">
        <v>203</v>
      </c>
      <c r="L4667" s="35">
        <v>12.463949059999999</v>
      </c>
      <c r="M4667" s="56"/>
      <c r="N4667" t="s">
        <v>14769</v>
      </c>
      <c r="O4667" s="2">
        <v>2286</v>
      </c>
      <c r="P4667" s="2">
        <v>0</v>
      </c>
      <c r="Q4667" s="2">
        <v>2286</v>
      </c>
      <c r="R4667" t="s">
        <v>14770</v>
      </c>
      <c r="S4667">
        <v>16</v>
      </c>
      <c r="T4667" t="s">
        <v>203</v>
      </c>
      <c r="U4667" s="2">
        <v>71</v>
      </c>
      <c r="V4667" s="2">
        <v>275</v>
      </c>
      <c r="W4667" s="8">
        <v>0.15135608048993876</v>
      </c>
      <c r="X4667" s="2">
        <v>3598</v>
      </c>
      <c r="Y4667" s="45"/>
      <c r="AC4667" s="1" t="str">
        <f>IF(Table13[[#This Row],[TCS MP]]&gt;=Table13[[#This Row],[BMP]],IF(Table13[[#This Row],[TCS MP]]&lt;=Table13[[#This Row],[EMP]],"Good","EMP"),"BMP")</f>
        <v>EMP</v>
      </c>
    </row>
    <row r="4668" spans="1:29" ht="24" customHeight="1" x14ac:dyDescent="0.25">
      <c r="A4668" t="s">
        <v>16641</v>
      </c>
      <c r="B4668" t="s">
        <v>19667</v>
      </c>
      <c r="C4668">
        <v>4969</v>
      </c>
      <c r="D4668" t="s">
        <v>17076</v>
      </c>
      <c r="E4668" t="s">
        <v>6210</v>
      </c>
      <c r="F4668" s="9">
        <f>Table13[[#This Row],[ToMeasure]]-Table13[[#This Row],[FromMeasure]]</f>
        <v>0.30457467000000094</v>
      </c>
      <c r="G4668" s="5" t="s">
        <v>6211</v>
      </c>
      <c r="H4668" s="35">
        <v>12.463949059999999</v>
      </c>
      <c r="I4668" s="56"/>
      <c r="J4668" t="s">
        <v>14769</v>
      </c>
      <c r="K4668" s="58" t="s">
        <v>203</v>
      </c>
      <c r="L4668" s="35">
        <v>12.76852373</v>
      </c>
      <c r="M4668" s="56"/>
      <c r="N4668" t="s">
        <v>7318</v>
      </c>
      <c r="O4668" s="2">
        <v>2716</v>
      </c>
      <c r="P4668" s="2">
        <v>0</v>
      </c>
      <c r="Q4668" s="2">
        <v>2716</v>
      </c>
      <c r="R4668" t="s">
        <v>16642</v>
      </c>
      <c r="S4668">
        <v>15</v>
      </c>
      <c r="T4668" t="s">
        <v>203</v>
      </c>
      <c r="U4668" s="2">
        <v>85</v>
      </c>
      <c r="V4668" s="2">
        <v>329</v>
      </c>
      <c r="W4668" s="8">
        <v>0.15243004418262152</v>
      </c>
      <c r="X4668" s="2">
        <v>4275</v>
      </c>
      <c r="Y4668" s="45"/>
      <c r="AC4668" s="1" t="str">
        <f>IF(Table13[[#This Row],[TCS MP]]&gt;=Table13[[#This Row],[BMP]],IF(Table13[[#This Row],[TCS MP]]&lt;=Table13[[#This Row],[EMP]],"Good","EMP"),"BMP")</f>
        <v>EMP</v>
      </c>
    </row>
    <row r="4669" spans="1:29" ht="24" customHeight="1" x14ac:dyDescent="0.25">
      <c r="A4669" t="s">
        <v>6243</v>
      </c>
      <c r="B4669" t="s">
        <v>19663</v>
      </c>
      <c r="C4669">
        <v>4965</v>
      </c>
      <c r="D4669" t="s">
        <v>17076</v>
      </c>
      <c r="E4669" t="s">
        <v>6210</v>
      </c>
      <c r="F4669" s="9">
        <f>Table13[[#This Row],[ToMeasure]]-Table13[[#This Row],[FromMeasure]]</f>
        <v>0.20670201000000077</v>
      </c>
      <c r="G4669" s="5" t="s">
        <v>6211</v>
      </c>
      <c r="H4669" s="35">
        <v>12.98334586</v>
      </c>
      <c r="I4669" s="56"/>
      <c r="J4669" t="s">
        <v>660</v>
      </c>
      <c r="K4669" s="58" t="s">
        <v>203</v>
      </c>
      <c r="L4669" s="35">
        <v>13.190047870000001</v>
      </c>
      <c r="M4669" s="56"/>
      <c r="N4669" t="s">
        <v>4074</v>
      </c>
      <c r="O4669" s="2">
        <v>14011</v>
      </c>
      <c r="P4669" s="2">
        <v>0</v>
      </c>
      <c r="Q4669" s="2">
        <v>14011</v>
      </c>
      <c r="R4669" t="s">
        <v>6244</v>
      </c>
      <c r="S4669">
        <v>10</v>
      </c>
      <c r="T4669" t="s">
        <v>203</v>
      </c>
      <c r="U4669" s="2">
        <v>444</v>
      </c>
      <c r="V4669" s="2">
        <v>1721</v>
      </c>
      <c r="W4669" s="8">
        <v>0.15452144743415888</v>
      </c>
      <c r="X4669" s="2">
        <v>22054</v>
      </c>
      <c r="Y4669" s="45"/>
      <c r="AC4669" s="1" t="str">
        <f>IF(Table13[[#This Row],[TCS MP]]&gt;=Table13[[#This Row],[BMP]],IF(Table13[[#This Row],[TCS MP]]&lt;=Table13[[#This Row],[EMP]],"Good","EMP"),"BMP")</f>
        <v>EMP</v>
      </c>
    </row>
    <row r="4670" spans="1:29" ht="24" customHeight="1" x14ac:dyDescent="0.25">
      <c r="A4670" t="s">
        <v>16643</v>
      </c>
      <c r="B4670" t="s">
        <v>19666</v>
      </c>
      <c r="C4670">
        <v>4968</v>
      </c>
      <c r="D4670" t="s">
        <v>17076</v>
      </c>
      <c r="E4670" t="s">
        <v>6210</v>
      </c>
      <c r="F4670" s="9">
        <f>Table13[[#This Row],[ToMeasure]]-Table13[[#This Row],[FromMeasure]]</f>
        <v>0.30874299999999977</v>
      </c>
      <c r="G4670" s="5" t="s">
        <v>6211</v>
      </c>
      <c r="H4670" s="35">
        <v>13.190047870000001</v>
      </c>
      <c r="I4670" s="56"/>
      <c r="J4670" t="s">
        <v>4074</v>
      </c>
      <c r="K4670" s="58" t="s">
        <v>203</v>
      </c>
      <c r="L4670" s="35">
        <v>13.498790870000001</v>
      </c>
      <c r="M4670" s="56"/>
      <c r="N4670" t="s">
        <v>6246</v>
      </c>
      <c r="O4670" s="2">
        <v>1965</v>
      </c>
      <c r="P4670" s="2">
        <v>0</v>
      </c>
      <c r="Q4670" s="2">
        <v>1965</v>
      </c>
      <c r="R4670" t="s">
        <v>16644</v>
      </c>
      <c r="S4670">
        <v>17</v>
      </c>
      <c r="T4670" t="s">
        <v>203</v>
      </c>
      <c r="U4670" s="2">
        <v>61</v>
      </c>
      <c r="V4670" s="2">
        <v>236</v>
      </c>
      <c r="W4670" s="8">
        <v>0.15114503816793892</v>
      </c>
      <c r="X4670" s="2">
        <v>3093</v>
      </c>
      <c r="Y4670" s="45"/>
      <c r="AC4670" s="1" t="str">
        <f>IF(Table13[[#This Row],[TCS MP]]&gt;=Table13[[#This Row],[BMP]],IF(Table13[[#This Row],[TCS MP]]&lt;=Table13[[#This Row],[EMP]],"Good","EMP"),"BMP")</f>
        <v>EMP</v>
      </c>
    </row>
    <row r="4671" spans="1:29" ht="24" customHeight="1" x14ac:dyDescent="0.25">
      <c r="A4671" t="s">
        <v>6245</v>
      </c>
      <c r="B4671" t="s">
        <v>19676</v>
      </c>
      <c r="C4671">
        <v>4979</v>
      </c>
      <c r="D4671" t="s">
        <v>17076</v>
      </c>
      <c r="E4671" t="s">
        <v>6210</v>
      </c>
      <c r="F4671" s="9">
        <f>Table13[[#This Row],[ToMeasure]]-Table13[[#This Row],[FromMeasure]]</f>
        <v>0.49542186999999949</v>
      </c>
      <c r="G4671" s="5" t="s">
        <v>6211</v>
      </c>
      <c r="H4671" s="35">
        <v>13.498790870000001</v>
      </c>
      <c r="I4671" s="56"/>
      <c r="J4671" t="s">
        <v>6246</v>
      </c>
      <c r="K4671" s="58" t="s">
        <v>203</v>
      </c>
      <c r="L4671" s="35">
        <v>13.99421274</v>
      </c>
      <c r="M4671" s="56"/>
      <c r="N4671" t="s">
        <v>138</v>
      </c>
      <c r="O4671" s="2">
        <v>2491</v>
      </c>
      <c r="P4671" s="2">
        <v>0</v>
      </c>
      <c r="Q4671" s="2">
        <v>2491</v>
      </c>
      <c r="R4671" t="s">
        <v>6247</v>
      </c>
      <c r="S4671">
        <v>11</v>
      </c>
      <c r="T4671" t="s">
        <v>203</v>
      </c>
      <c r="U4671" s="2">
        <v>76</v>
      </c>
      <c r="V4671" s="2">
        <v>300</v>
      </c>
      <c r="W4671" s="8">
        <v>0.15094339622641509</v>
      </c>
      <c r="X4671" s="2">
        <v>3921</v>
      </c>
      <c r="Y4671" s="45"/>
      <c r="AC4671" s="1" t="str">
        <f>IF(Table13[[#This Row],[TCS MP]]&gt;=Table13[[#This Row],[BMP]],IF(Table13[[#This Row],[TCS MP]]&lt;=Table13[[#This Row],[EMP]],"Good","EMP"),"BMP")</f>
        <v>EMP</v>
      </c>
    </row>
    <row r="4672" spans="1:29" ht="24" customHeight="1" x14ac:dyDescent="0.25">
      <c r="A4672" t="s">
        <v>6248</v>
      </c>
      <c r="B4672" t="s">
        <v>19675</v>
      </c>
      <c r="C4672">
        <v>4978</v>
      </c>
      <c r="D4672" t="s">
        <v>17076</v>
      </c>
      <c r="E4672" t="s">
        <v>6210</v>
      </c>
      <c r="F4672" s="9">
        <f>Table13[[#This Row],[ToMeasure]]-Table13[[#This Row],[FromMeasure]]</f>
        <v>0.50079764999999909</v>
      </c>
      <c r="G4672" s="5" t="s">
        <v>6211</v>
      </c>
      <c r="H4672" s="35">
        <v>13.99421274</v>
      </c>
      <c r="I4672" s="56"/>
      <c r="J4672" t="s">
        <v>138</v>
      </c>
      <c r="K4672" s="58" t="s">
        <v>203</v>
      </c>
      <c r="L4672" s="35">
        <v>14.495010389999999</v>
      </c>
      <c r="M4672" s="56"/>
      <c r="N4672" t="s">
        <v>6249</v>
      </c>
      <c r="O4672" s="2">
        <v>2523</v>
      </c>
      <c r="P4672" s="2">
        <v>0</v>
      </c>
      <c r="Q4672" s="2">
        <v>2523</v>
      </c>
      <c r="R4672" t="s">
        <v>6250</v>
      </c>
      <c r="S4672">
        <v>10</v>
      </c>
      <c r="T4672" t="s">
        <v>203</v>
      </c>
      <c r="U4672" s="2">
        <v>77</v>
      </c>
      <c r="V4672" s="2">
        <v>305</v>
      </c>
      <c r="W4672" s="8">
        <v>0.15140705509314309</v>
      </c>
      <c r="X4672" s="2">
        <v>3971</v>
      </c>
      <c r="Y4672" s="45"/>
      <c r="AC4672" s="1" t="str">
        <f>IF(Table13[[#This Row],[TCS MP]]&gt;=Table13[[#This Row],[BMP]],IF(Table13[[#This Row],[TCS MP]]&lt;=Table13[[#This Row],[EMP]],"Good","EMP"),"BMP")</f>
        <v>EMP</v>
      </c>
    </row>
    <row r="4673" spans="1:29" ht="24" customHeight="1" x14ac:dyDescent="0.25">
      <c r="A4673" t="s">
        <v>16645</v>
      </c>
      <c r="B4673" t="s">
        <v>19686</v>
      </c>
      <c r="C4673">
        <v>4989</v>
      </c>
      <c r="D4673" t="s">
        <v>17076</v>
      </c>
      <c r="E4673" t="s">
        <v>6210</v>
      </c>
      <c r="F4673" s="9">
        <f>Table13[[#This Row],[ToMeasure]]-Table13[[#This Row],[FromMeasure]]</f>
        <v>0.53339428000000133</v>
      </c>
      <c r="G4673" s="5" t="s">
        <v>6211</v>
      </c>
      <c r="H4673" s="35">
        <v>14.495010389999999</v>
      </c>
      <c r="I4673" s="56"/>
      <c r="J4673" t="s">
        <v>6249</v>
      </c>
      <c r="K4673" s="58" t="s">
        <v>203</v>
      </c>
      <c r="L4673" s="35">
        <v>15.02840467</v>
      </c>
      <c r="M4673" s="56"/>
      <c r="N4673" t="s">
        <v>139</v>
      </c>
      <c r="O4673" s="2">
        <v>3720</v>
      </c>
      <c r="P4673" s="2">
        <v>0</v>
      </c>
      <c r="Q4673" s="2">
        <v>3720</v>
      </c>
      <c r="R4673" t="s">
        <v>16646</v>
      </c>
      <c r="S4673">
        <v>14</v>
      </c>
      <c r="T4673" t="s">
        <v>203</v>
      </c>
      <c r="U4673" s="2">
        <v>115</v>
      </c>
      <c r="V4673" s="2">
        <v>449</v>
      </c>
      <c r="W4673" s="8">
        <v>0.15161290322580645</v>
      </c>
      <c r="X4673" s="2">
        <v>5855</v>
      </c>
      <c r="Y4673" s="45"/>
      <c r="AC4673" s="1" t="str">
        <f>IF(Table13[[#This Row],[TCS MP]]&gt;=Table13[[#This Row],[BMP]],IF(Table13[[#This Row],[TCS MP]]&lt;=Table13[[#This Row],[EMP]],"Good","EMP"),"BMP")</f>
        <v>EMP</v>
      </c>
    </row>
    <row r="4674" spans="1:29" ht="24" customHeight="1" x14ac:dyDescent="0.25">
      <c r="A4674" t="s">
        <v>16647</v>
      </c>
      <c r="B4674" t="s">
        <v>19685</v>
      </c>
      <c r="C4674">
        <v>4988</v>
      </c>
      <c r="D4674" t="s">
        <v>17076</v>
      </c>
      <c r="E4674" t="s">
        <v>6210</v>
      </c>
      <c r="F4674" s="9">
        <f>Table13[[#This Row],[ToMeasure]]-Table13[[#This Row],[FromMeasure]]</f>
        <v>0.63821416999999947</v>
      </c>
      <c r="G4674" s="5" t="s">
        <v>6211</v>
      </c>
      <c r="H4674" s="35">
        <v>15.02840467</v>
      </c>
      <c r="I4674" s="56"/>
      <c r="J4674" t="s">
        <v>139</v>
      </c>
      <c r="K4674" s="58" t="s">
        <v>203</v>
      </c>
      <c r="L4674" s="35">
        <v>15.66661884</v>
      </c>
      <c r="M4674" s="56"/>
      <c r="N4674" t="s">
        <v>10487</v>
      </c>
      <c r="O4674" s="2">
        <v>2479</v>
      </c>
      <c r="P4674" s="2">
        <v>0</v>
      </c>
      <c r="Q4674" s="2">
        <v>2479</v>
      </c>
      <c r="R4674" t="s">
        <v>16648</v>
      </c>
      <c r="S4674">
        <v>9</v>
      </c>
      <c r="T4674" t="s">
        <v>203</v>
      </c>
      <c r="U4674" s="2">
        <v>75</v>
      </c>
      <c r="V4674" s="2">
        <v>299</v>
      </c>
      <c r="W4674" s="8">
        <v>0.15086728519564341</v>
      </c>
      <c r="X4674" s="2">
        <v>3902</v>
      </c>
      <c r="Y4674" s="45"/>
      <c r="AC4674" s="1" t="str">
        <f>IF(Table13[[#This Row],[TCS MP]]&gt;=Table13[[#This Row],[BMP]],IF(Table13[[#This Row],[TCS MP]]&lt;=Table13[[#This Row],[EMP]],"Good","EMP"),"BMP")</f>
        <v>EMP</v>
      </c>
    </row>
    <row r="4675" spans="1:29" ht="24" customHeight="1" x14ac:dyDescent="0.25">
      <c r="A4675" t="s">
        <v>10486</v>
      </c>
      <c r="B4675" t="s">
        <v>19692</v>
      </c>
      <c r="C4675">
        <v>5009</v>
      </c>
      <c r="D4675" t="s">
        <v>17076</v>
      </c>
      <c r="E4675" t="s">
        <v>6210</v>
      </c>
      <c r="F4675" s="9">
        <f>Table13[[#This Row],[ToMeasure]]-Table13[[#This Row],[FromMeasure]]</f>
        <v>0.39323931000000023</v>
      </c>
      <c r="G4675" s="5" t="s">
        <v>6211</v>
      </c>
      <c r="H4675" s="35">
        <v>15.66661884</v>
      </c>
      <c r="I4675" s="56"/>
      <c r="J4675" t="s">
        <v>10487</v>
      </c>
      <c r="K4675" s="58" t="s">
        <v>203</v>
      </c>
      <c r="L4675" s="35">
        <v>16.05985815</v>
      </c>
      <c r="M4675" s="56"/>
      <c r="N4675" t="s">
        <v>664</v>
      </c>
      <c r="O4675" s="2">
        <v>2629</v>
      </c>
      <c r="P4675" s="2">
        <v>0</v>
      </c>
      <c r="Q4675" s="2">
        <v>2629</v>
      </c>
      <c r="R4675" t="s">
        <v>10488</v>
      </c>
      <c r="S4675">
        <v>13</v>
      </c>
      <c r="T4675" t="s">
        <v>203</v>
      </c>
      <c r="U4675" s="2">
        <v>81</v>
      </c>
      <c r="V4675" s="2">
        <v>315</v>
      </c>
      <c r="W4675" s="8">
        <v>0.15062761506276151</v>
      </c>
      <c r="X4675" s="2">
        <v>4138</v>
      </c>
      <c r="Y4675" s="45"/>
      <c r="AC4675" s="1" t="str">
        <f>IF(Table13[[#This Row],[TCS MP]]&gt;=Table13[[#This Row],[BMP]],IF(Table13[[#This Row],[TCS MP]]&lt;=Table13[[#This Row],[EMP]],"Good","EMP"),"BMP")</f>
        <v>EMP</v>
      </c>
    </row>
    <row r="4676" spans="1:29" ht="24" customHeight="1" x14ac:dyDescent="0.25">
      <c r="A4676" t="s">
        <v>6251</v>
      </c>
      <c r="B4676" t="s">
        <v>19691</v>
      </c>
      <c r="C4676">
        <v>5008</v>
      </c>
      <c r="D4676" t="s">
        <v>17076</v>
      </c>
      <c r="E4676" t="s">
        <v>6210</v>
      </c>
      <c r="F4676" s="9">
        <f>Table13[[#This Row],[ToMeasure]]-Table13[[#This Row],[FromMeasure]]</f>
        <v>0.29701160999999843</v>
      </c>
      <c r="G4676" s="5" t="s">
        <v>6211</v>
      </c>
      <c r="H4676" s="35">
        <v>16.05985815</v>
      </c>
      <c r="I4676" s="56"/>
      <c r="J4676" t="s">
        <v>664</v>
      </c>
      <c r="K4676" s="58" t="s">
        <v>203</v>
      </c>
      <c r="L4676" s="35">
        <v>16.356869759999999</v>
      </c>
      <c r="M4676" s="56"/>
      <c r="N4676" t="s">
        <v>6252</v>
      </c>
      <c r="O4676" s="2">
        <v>5797</v>
      </c>
      <c r="P4676" s="2">
        <v>0</v>
      </c>
      <c r="Q4676" s="2">
        <v>5797</v>
      </c>
      <c r="R4676" t="s">
        <v>6253</v>
      </c>
      <c r="S4676">
        <v>8</v>
      </c>
      <c r="T4676" t="s">
        <v>203</v>
      </c>
      <c r="U4676" s="2">
        <v>183</v>
      </c>
      <c r="V4676" s="2">
        <v>710</v>
      </c>
      <c r="W4676" s="8">
        <v>0.15404519579092635</v>
      </c>
      <c r="X4676" s="2">
        <v>9125</v>
      </c>
      <c r="Y4676" s="45"/>
      <c r="AC4676" s="1" t="str">
        <f>IF(Table13[[#This Row],[TCS MP]]&gt;=Table13[[#This Row],[BMP]],IF(Table13[[#This Row],[TCS MP]]&lt;=Table13[[#This Row],[EMP]],"Good","EMP"),"BMP")</f>
        <v>EMP</v>
      </c>
    </row>
    <row r="4677" spans="1:29" ht="24" customHeight="1" x14ac:dyDescent="0.25">
      <c r="A4677" t="s">
        <v>10489</v>
      </c>
      <c r="B4677" t="s">
        <v>19699</v>
      </c>
      <c r="C4677">
        <v>5019</v>
      </c>
      <c r="D4677" t="s">
        <v>17076</v>
      </c>
      <c r="E4677" t="s">
        <v>6210</v>
      </c>
      <c r="F4677" s="9">
        <f>Table13[[#This Row],[ToMeasure]]-Table13[[#This Row],[FromMeasure]]</f>
        <v>0.20609667000000087</v>
      </c>
      <c r="G4677" s="5" t="s">
        <v>6211</v>
      </c>
      <c r="H4677" s="35">
        <v>16.356869759999999</v>
      </c>
      <c r="I4677" s="56"/>
      <c r="J4677" t="s">
        <v>6252</v>
      </c>
      <c r="K4677" s="58" t="s">
        <v>203</v>
      </c>
      <c r="L4677" s="35">
        <v>16.562966429999999</v>
      </c>
      <c r="M4677" s="56"/>
      <c r="N4677" t="s">
        <v>10490</v>
      </c>
      <c r="O4677" s="2">
        <v>5963</v>
      </c>
      <c r="P4677" s="2">
        <v>0</v>
      </c>
      <c r="Q4677" s="2">
        <v>5963</v>
      </c>
      <c r="R4677" t="s">
        <v>10491</v>
      </c>
      <c r="S4677">
        <v>9</v>
      </c>
      <c r="T4677" t="s">
        <v>203</v>
      </c>
      <c r="U4677" s="2">
        <v>541</v>
      </c>
      <c r="V4677" s="2">
        <v>2096</v>
      </c>
      <c r="W4677" s="8">
        <v>0.44222706691262786</v>
      </c>
      <c r="X4677" s="2">
        <v>9386</v>
      </c>
      <c r="Y4677" s="45"/>
      <c r="AC4677" s="1" t="str">
        <f>IF(Table13[[#This Row],[TCS MP]]&gt;=Table13[[#This Row],[BMP]],IF(Table13[[#This Row],[TCS MP]]&lt;=Table13[[#This Row],[EMP]],"Good","EMP"),"BMP")</f>
        <v>EMP</v>
      </c>
    </row>
    <row r="4678" spans="1:29" ht="24" customHeight="1" x14ac:dyDescent="0.25">
      <c r="A4678" t="s">
        <v>6254</v>
      </c>
      <c r="B4678" t="s">
        <v>19716</v>
      </c>
      <c r="C4678">
        <v>5039</v>
      </c>
      <c r="D4678" t="s">
        <v>17076</v>
      </c>
      <c r="E4678" t="s">
        <v>6210</v>
      </c>
      <c r="F4678" s="9">
        <f>Table13[[#This Row],[ToMeasure]]-Table13[[#This Row],[FromMeasure]]</f>
        <v>0.51710991999999933</v>
      </c>
      <c r="G4678" s="5" t="s">
        <v>6211</v>
      </c>
      <c r="H4678" s="35">
        <v>17.569464450000002</v>
      </c>
      <c r="I4678" s="56"/>
      <c r="J4678" t="s">
        <v>6255</v>
      </c>
      <c r="K4678" s="58" t="s">
        <v>203</v>
      </c>
      <c r="L4678" s="35">
        <v>18.086574370000001</v>
      </c>
      <c r="M4678" s="56"/>
      <c r="N4678" t="s">
        <v>165</v>
      </c>
      <c r="O4678" s="2">
        <v>6464</v>
      </c>
      <c r="P4678" s="2">
        <v>0</v>
      </c>
      <c r="Q4678" s="2">
        <v>6464</v>
      </c>
      <c r="R4678" t="s">
        <v>6256</v>
      </c>
      <c r="S4678">
        <v>10</v>
      </c>
      <c r="T4678" t="s">
        <v>203</v>
      </c>
      <c r="U4678" s="2">
        <v>200</v>
      </c>
      <c r="V4678" s="2">
        <v>776</v>
      </c>
      <c r="W4678" s="8">
        <v>0.15099009900990099</v>
      </c>
      <c r="X4678" s="2">
        <v>10175</v>
      </c>
      <c r="Y4678" s="45"/>
      <c r="AC4678" s="1" t="str">
        <f>IF(Table13[[#This Row],[TCS MP]]&gt;=Table13[[#This Row],[BMP]],IF(Table13[[#This Row],[TCS MP]]&lt;=Table13[[#This Row],[EMP]],"Good","EMP"),"BMP")</f>
        <v>EMP</v>
      </c>
    </row>
    <row r="4679" spans="1:29" ht="24" customHeight="1" x14ac:dyDescent="0.25">
      <c r="A4679" t="s">
        <v>14771</v>
      </c>
      <c r="B4679" t="s">
        <v>19715</v>
      </c>
      <c r="C4679">
        <v>5038</v>
      </c>
      <c r="D4679" t="s">
        <v>17076</v>
      </c>
      <c r="E4679" t="s">
        <v>6210</v>
      </c>
      <c r="F4679" s="9">
        <f>Table13[[#This Row],[ToMeasure]]-Table13[[#This Row],[FromMeasure]]</f>
        <v>0.26679790000000025</v>
      </c>
      <c r="G4679" s="5" t="s">
        <v>6211</v>
      </c>
      <c r="H4679" s="35">
        <v>18.086574370000001</v>
      </c>
      <c r="I4679" s="56"/>
      <c r="J4679" t="s">
        <v>165</v>
      </c>
      <c r="K4679" s="58" t="s">
        <v>203</v>
      </c>
      <c r="L4679" s="35">
        <v>18.353372270000001</v>
      </c>
      <c r="M4679" s="56"/>
      <c r="N4679" t="s">
        <v>10523</v>
      </c>
      <c r="O4679" s="2">
        <v>2060</v>
      </c>
      <c r="P4679" s="2">
        <v>0</v>
      </c>
      <c r="Q4679" s="2">
        <v>2060</v>
      </c>
      <c r="R4679" t="s">
        <v>14772</v>
      </c>
      <c r="S4679">
        <v>10</v>
      </c>
      <c r="T4679" t="s">
        <v>203</v>
      </c>
      <c r="U4679" s="2">
        <v>189</v>
      </c>
      <c r="V4679" s="2">
        <v>30</v>
      </c>
      <c r="W4679" s="8">
        <v>0.10631067961165049</v>
      </c>
      <c r="X4679" s="2">
        <v>3243</v>
      </c>
      <c r="Y4679" s="45"/>
      <c r="AC4679" s="1" t="str">
        <f>IF(Table13[[#This Row],[TCS MP]]&gt;=Table13[[#This Row],[BMP]],IF(Table13[[#This Row],[TCS MP]]&lt;=Table13[[#This Row],[EMP]],"Good","EMP"),"BMP")</f>
        <v>EMP</v>
      </c>
    </row>
    <row r="4680" spans="1:29" ht="24" customHeight="1" x14ac:dyDescent="0.25">
      <c r="A4680" t="s">
        <v>14773</v>
      </c>
      <c r="B4680" t="s">
        <v>19725</v>
      </c>
      <c r="C4680">
        <v>5049</v>
      </c>
      <c r="D4680" t="s">
        <v>17076</v>
      </c>
      <c r="E4680" t="s">
        <v>6210</v>
      </c>
      <c r="F4680" s="9">
        <f>Table13[[#This Row],[ToMeasure]]-Table13[[#This Row],[FromMeasure]]</f>
        <v>0.73506687999999798</v>
      </c>
      <c r="G4680" s="5" t="s">
        <v>6211</v>
      </c>
      <c r="H4680" s="35">
        <v>18.353372270000001</v>
      </c>
      <c r="I4680" s="56"/>
      <c r="J4680" t="s">
        <v>10523</v>
      </c>
      <c r="K4680" s="58" t="s">
        <v>203</v>
      </c>
      <c r="L4680" s="35">
        <v>19.088439149999999</v>
      </c>
      <c r="M4680" s="56"/>
      <c r="N4680" t="s">
        <v>675</v>
      </c>
      <c r="O4680" s="2">
        <v>2174</v>
      </c>
      <c r="P4680" s="2">
        <v>0</v>
      </c>
      <c r="Q4680" s="2">
        <v>2174</v>
      </c>
      <c r="R4680" t="s">
        <v>11874</v>
      </c>
      <c r="S4680">
        <v>13</v>
      </c>
      <c r="T4680" t="s">
        <v>203</v>
      </c>
      <c r="U4680" s="2">
        <v>72</v>
      </c>
      <c r="V4680" s="2">
        <v>283</v>
      </c>
      <c r="W4680" s="8">
        <v>0.16329346826126956</v>
      </c>
      <c r="X4680" s="2">
        <v>3422</v>
      </c>
      <c r="Y4680" s="45"/>
      <c r="AC4680" s="1" t="str">
        <f>IF(Table13[[#This Row],[TCS MP]]&gt;=Table13[[#This Row],[BMP]],IF(Table13[[#This Row],[TCS MP]]&lt;=Table13[[#This Row],[EMP]],"Good","EMP"),"BMP")</f>
        <v>EMP</v>
      </c>
    </row>
    <row r="4681" spans="1:29" ht="24" customHeight="1" x14ac:dyDescent="0.25">
      <c r="A4681" t="s">
        <v>16649</v>
      </c>
      <c r="B4681" t="s">
        <v>19737</v>
      </c>
      <c r="C4681">
        <v>5059</v>
      </c>
      <c r="D4681" t="s">
        <v>17076</v>
      </c>
      <c r="E4681" t="s">
        <v>6210</v>
      </c>
      <c r="F4681" s="9">
        <f>Table13[[#This Row],[ToMeasure]]-Table13[[#This Row],[FromMeasure]]</f>
        <v>0.56327501999999896</v>
      </c>
      <c r="G4681" s="5" t="s">
        <v>6211</v>
      </c>
      <c r="H4681" s="35">
        <v>19.341856870000001</v>
      </c>
      <c r="I4681" s="56"/>
      <c r="J4681" t="s">
        <v>7342</v>
      </c>
      <c r="K4681" s="58" t="s">
        <v>203</v>
      </c>
      <c r="L4681" s="35">
        <v>19.90513189</v>
      </c>
      <c r="M4681" s="56"/>
      <c r="N4681" t="s">
        <v>7348</v>
      </c>
      <c r="O4681" s="2">
        <v>2403</v>
      </c>
      <c r="P4681" s="2">
        <v>0</v>
      </c>
      <c r="Q4681" s="2">
        <v>2403</v>
      </c>
      <c r="R4681" t="s">
        <v>16650</v>
      </c>
      <c r="S4681">
        <v>13</v>
      </c>
      <c r="T4681" t="s">
        <v>203</v>
      </c>
      <c r="U4681" s="2">
        <v>74</v>
      </c>
      <c r="V4681" s="2">
        <v>286</v>
      </c>
      <c r="W4681" s="8">
        <v>0.14981273408239701</v>
      </c>
      <c r="X4681" s="2">
        <v>3782</v>
      </c>
      <c r="Y4681" s="45"/>
      <c r="AC4681" s="1" t="str">
        <f>IF(Table13[[#This Row],[TCS MP]]&gt;=Table13[[#This Row],[BMP]],IF(Table13[[#This Row],[TCS MP]]&lt;=Table13[[#This Row],[EMP]],"Good","EMP"),"BMP")</f>
        <v>EMP</v>
      </c>
    </row>
    <row r="4682" spans="1:29" ht="24" customHeight="1" x14ac:dyDescent="0.25">
      <c r="A4682" t="s">
        <v>14774</v>
      </c>
      <c r="B4682" t="s">
        <v>19736</v>
      </c>
      <c r="C4682">
        <v>5058</v>
      </c>
      <c r="D4682" t="s">
        <v>17076</v>
      </c>
      <c r="E4682" t="s">
        <v>6210</v>
      </c>
      <c r="F4682" s="9">
        <f>Table13[[#This Row],[ToMeasure]]-Table13[[#This Row],[FromMeasure]]</f>
        <v>0.64336620000000266</v>
      </c>
      <c r="G4682" s="5" t="s">
        <v>6211</v>
      </c>
      <c r="H4682" s="35">
        <v>20.206144299999998</v>
      </c>
      <c r="I4682" s="56"/>
      <c r="J4682" t="s">
        <v>4112</v>
      </c>
      <c r="K4682" s="58" t="s">
        <v>203</v>
      </c>
      <c r="L4682" s="35">
        <v>20.849510500000001</v>
      </c>
      <c r="M4682" s="56"/>
      <c r="N4682" t="s">
        <v>4103</v>
      </c>
      <c r="O4682" s="2" t="s">
        <v>203</v>
      </c>
      <c r="P4682" s="2" t="s">
        <v>203</v>
      </c>
      <c r="Q4682" s="10">
        <v>1527</v>
      </c>
      <c r="R4682" t="s">
        <v>17062</v>
      </c>
      <c r="S4682">
        <v>12</v>
      </c>
      <c r="T4682" t="s">
        <v>203</v>
      </c>
      <c r="U4682" s="2">
        <v>45</v>
      </c>
      <c r="V4682" s="2">
        <v>175</v>
      </c>
      <c r="W4682" s="8">
        <v>0.14407334643091027</v>
      </c>
      <c r="X4682" s="2">
        <v>2404</v>
      </c>
      <c r="Y4682" s="45"/>
      <c r="AC4682" s="1" t="str">
        <f>IF(Table13[[#This Row],[TCS MP]]&gt;=Table13[[#This Row],[BMP]],IF(Table13[[#This Row],[TCS MP]]&lt;=Table13[[#This Row],[EMP]],"Good","EMP"),"BMP")</f>
        <v>EMP</v>
      </c>
    </row>
    <row r="4683" spans="1:29" ht="24" customHeight="1" x14ac:dyDescent="0.25">
      <c r="A4683" t="s">
        <v>10492</v>
      </c>
      <c r="B4683" t="s">
        <v>21013</v>
      </c>
      <c r="C4683">
        <v>7649</v>
      </c>
      <c r="D4683" t="s">
        <v>17076</v>
      </c>
      <c r="E4683" t="s">
        <v>6210</v>
      </c>
      <c r="F4683" s="9">
        <f>Table13[[#This Row],[ToMeasure]]-Table13[[#This Row],[FromMeasure]]</f>
        <v>0.21202419999999833</v>
      </c>
      <c r="G4683" s="5" t="s">
        <v>6211</v>
      </c>
      <c r="H4683" s="35">
        <v>20.849510500000001</v>
      </c>
      <c r="I4683" s="56"/>
      <c r="J4683" t="s">
        <v>4103</v>
      </c>
      <c r="K4683" s="58" t="s">
        <v>203</v>
      </c>
      <c r="L4683" s="35">
        <v>21.061534699999999</v>
      </c>
      <c r="M4683" s="56"/>
      <c r="N4683" t="s">
        <v>32</v>
      </c>
      <c r="O4683" s="2">
        <v>2888</v>
      </c>
      <c r="P4683" s="2">
        <v>0</v>
      </c>
      <c r="Q4683" s="2">
        <v>2888</v>
      </c>
      <c r="R4683" t="s">
        <v>10493</v>
      </c>
      <c r="S4683">
        <v>29</v>
      </c>
      <c r="T4683" t="s">
        <v>203</v>
      </c>
      <c r="U4683" s="2">
        <v>88</v>
      </c>
      <c r="V4683" s="2">
        <v>343</v>
      </c>
      <c r="W4683" s="8">
        <v>0.1492382271468144</v>
      </c>
      <c r="X4683" s="2">
        <v>4546</v>
      </c>
      <c r="Y4683" s="45"/>
      <c r="AC4683" s="1" t="str">
        <f>IF(Table13[[#This Row],[TCS MP]]&gt;=Table13[[#This Row],[BMP]],IF(Table13[[#This Row],[TCS MP]]&lt;=Table13[[#This Row],[EMP]],"Good","EMP"),"BMP")</f>
        <v>EMP</v>
      </c>
    </row>
    <row r="4684" spans="1:29" ht="24" customHeight="1" x14ac:dyDescent="0.25">
      <c r="A4684" t="s">
        <v>10494</v>
      </c>
      <c r="B4684" t="s">
        <v>21458</v>
      </c>
      <c r="C4684">
        <v>9998</v>
      </c>
      <c r="D4684" t="s">
        <v>17076</v>
      </c>
      <c r="E4684" t="s">
        <v>6210</v>
      </c>
      <c r="F4684" s="9">
        <f>Table13[[#This Row],[ToMeasure]]-Table13[[#This Row],[FromMeasure]]</f>
        <v>0.29340559999999982</v>
      </c>
      <c r="G4684" s="5" t="s">
        <v>6211</v>
      </c>
      <c r="H4684" s="35">
        <v>25.724858699999999</v>
      </c>
      <c r="I4684" s="56"/>
      <c r="J4684" t="s">
        <v>478</v>
      </c>
      <c r="K4684" s="58" t="s">
        <v>203</v>
      </c>
      <c r="L4684" s="35">
        <v>26.018264299999998</v>
      </c>
      <c r="M4684" s="56"/>
      <c r="N4684" t="s">
        <v>8408</v>
      </c>
      <c r="O4684" s="2">
        <v>4848</v>
      </c>
      <c r="P4684" s="2">
        <v>0</v>
      </c>
      <c r="Q4684" s="2">
        <v>4848</v>
      </c>
      <c r="R4684" t="s">
        <v>10495</v>
      </c>
      <c r="S4684">
        <v>14</v>
      </c>
      <c r="T4684" t="s">
        <v>203</v>
      </c>
      <c r="U4684" s="2">
        <v>444</v>
      </c>
      <c r="V4684" s="2">
        <v>71</v>
      </c>
      <c r="W4684" s="8">
        <v>0.10622937293729373</v>
      </c>
      <c r="X4684" s="2">
        <v>7631</v>
      </c>
      <c r="Y4684" s="45"/>
      <c r="AC4684" s="1" t="str">
        <f>IF(Table13[[#This Row],[TCS MP]]&gt;=Table13[[#This Row],[BMP]],IF(Table13[[#This Row],[TCS MP]]&lt;=Table13[[#This Row],[EMP]],"Good","EMP"),"BMP")</f>
        <v>EMP</v>
      </c>
    </row>
    <row r="4685" spans="1:29" ht="24" customHeight="1" x14ac:dyDescent="0.25">
      <c r="A4685" t="s">
        <v>16651</v>
      </c>
      <c r="B4685" t="s">
        <v>19744</v>
      </c>
      <c r="C4685">
        <v>5067</v>
      </c>
      <c r="D4685" t="s">
        <v>17076</v>
      </c>
      <c r="E4685" t="s">
        <v>6210</v>
      </c>
      <c r="F4685" s="9">
        <f>Table13[[#This Row],[ToMeasure]]-Table13[[#This Row],[FromMeasure]]</f>
        <v>0.45332829999999902</v>
      </c>
      <c r="G4685" s="5" t="s">
        <v>6211</v>
      </c>
      <c r="H4685" s="35">
        <v>26.856466300000001</v>
      </c>
      <c r="I4685" s="56"/>
      <c r="J4685" t="s">
        <v>4117</v>
      </c>
      <c r="K4685" s="58" t="s">
        <v>203</v>
      </c>
      <c r="L4685" s="35">
        <v>27.3097946</v>
      </c>
      <c r="M4685" s="56"/>
      <c r="N4685" t="s">
        <v>3958</v>
      </c>
      <c r="O4685" s="2">
        <v>362</v>
      </c>
      <c r="P4685" s="2">
        <v>0</v>
      </c>
      <c r="Q4685" s="2">
        <v>362</v>
      </c>
      <c r="R4685" t="s">
        <v>16652</v>
      </c>
      <c r="S4685">
        <v>13</v>
      </c>
      <c r="T4685" t="s">
        <v>203</v>
      </c>
      <c r="U4685" s="2">
        <v>12</v>
      </c>
      <c r="V4685" s="2">
        <v>15</v>
      </c>
      <c r="W4685" s="8">
        <v>7.4585635359116026E-2</v>
      </c>
      <c r="X4685" s="2">
        <v>570</v>
      </c>
      <c r="Y4685" s="45"/>
      <c r="AC4685" s="1" t="str">
        <f>IF(Table13[[#This Row],[TCS MP]]&gt;=Table13[[#This Row],[BMP]],IF(Table13[[#This Row],[TCS MP]]&lt;=Table13[[#This Row],[EMP]],"Good","EMP"),"BMP")</f>
        <v>EMP</v>
      </c>
    </row>
    <row r="4686" spans="1:29" ht="24" customHeight="1" x14ac:dyDescent="0.25">
      <c r="A4686" t="s">
        <v>6257</v>
      </c>
      <c r="B4686" t="s">
        <v>19757</v>
      </c>
      <c r="C4686">
        <v>5094</v>
      </c>
      <c r="D4686" t="s">
        <v>17076</v>
      </c>
      <c r="E4686" t="s">
        <v>6210</v>
      </c>
      <c r="F4686" s="9">
        <f>Table13[[#This Row],[ToMeasure]]-Table13[[#This Row],[FromMeasure]]</f>
        <v>0.53231389999999834</v>
      </c>
      <c r="G4686" s="5" t="s">
        <v>6211</v>
      </c>
      <c r="H4686" s="35">
        <v>33.314118100000002</v>
      </c>
      <c r="I4686" s="56"/>
      <c r="J4686" t="s">
        <v>3958</v>
      </c>
      <c r="K4686" s="58" t="s">
        <v>203</v>
      </c>
      <c r="L4686" s="35">
        <v>33.846432</v>
      </c>
      <c r="M4686" s="56"/>
      <c r="N4686" t="s">
        <v>6258</v>
      </c>
      <c r="O4686" s="2">
        <v>2070</v>
      </c>
      <c r="P4686" s="2">
        <v>2140</v>
      </c>
      <c r="Q4686" s="2">
        <v>4210</v>
      </c>
      <c r="R4686" t="s">
        <v>6259</v>
      </c>
      <c r="S4686">
        <v>9</v>
      </c>
      <c r="T4686">
        <v>59</v>
      </c>
      <c r="U4686" s="2">
        <v>161</v>
      </c>
      <c r="V4686" s="2">
        <v>238</v>
      </c>
      <c r="W4686" s="8">
        <v>9.4774346793349173E-2</v>
      </c>
      <c r="X4686" s="2">
        <v>6627</v>
      </c>
      <c r="Y4686" s="45"/>
      <c r="AC4686" s="1" t="str">
        <f>IF(Table13[[#This Row],[TCS MP]]&gt;=Table13[[#This Row],[BMP]],IF(Table13[[#This Row],[TCS MP]]&lt;=Table13[[#This Row],[EMP]],"Good","EMP"),"BMP")</f>
        <v>EMP</v>
      </c>
    </row>
    <row r="4687" spans="1:29" ht="24" customHeight="1" x14ac:dyDescent="0.25">
      <c r="A4687" t="s">
        <v>10496</v>
      </c>
      <c r="B4687" t="s">
        <v>19563</v>
      </c>
      <c r="C4687">
        <v>4846</v>
      </c>
      <c r="D4687" t="s">
        <v>17076</v>
      </c>
      <c r="E4687" t="s">
        <v>6261</v>
      </c>
      <c r="F4687" s="9">
        <f>Table13[[#This Row],[ToMeasure]]-Table13[[#This Row],[FromMeasure]]</f>
        <v>7.2925099999999965E-2</v>
      </c>
      <c r="G4687" s="5" t="s">
        <v>682</v>
      </c>
      <c r="H4687" s="35">
        <v>2.1964372299999999</v>
      </c>
      <c r="I4687" s="56"/>
      <c r="J4687" t="s">
        <v>2205</v>
      </c>
      <c r="K4687" s="58" t="s">
        <v>203</v>
      </c>
      <c r="L4687" s="35">
        <v>2.2693623299999999</v>
      </c>
      <c r="M4687" s="56"/>
      <c r="N4687" t="s">
        <v>1919</v>
      </c>
      <c r="O4687" s="2">
        <v>2975</v>
      </c>
      <c r="P4687" s="2">
        <v>0</v>
      </c>
      <c r="Q4687" s="2">
        <v>2975</v>
      </c>
      <c r="R4687" t="s">
        <v>3946</v>
      </c>
      <c r="S4687">
        <v>12</v>
      </c>
      <c r="T4687" t="s">
        <v>203</v>
      </c>
      <c r="U4687" s="2">
        <v>106</v>
      </c>
      <c r="V4687" s="2">
        <v>143</v>
      </c>
      <c r="W4687" s="8">
        <v>8.3697478991596644E-2</v>
      </c>
      <c r="X4687" s="2">
        <v>4683</v>
      </c>
      <c r="Y4687" s="45"/>
      <c r="AC4687" s="1" t="str">
        <f>IF(Table13[[#This Row],[TCS MP]]&gt;=Table13[[#This Row],[BMP]],IF(Table13[[#This Row],[TCS MP]]&lt;=Table13[[#This Row],[EMP]],"Good","EMP"),"BMP")</f>
        <v>EMP</v>
      </c>
    </row>
    <row r="4688" spans="1:29" ht="24" customHeight="1" x14ac:dyDescent="0.25">
      <c r="A4688" t="s">
        <v>14775</v>
      </c>
      <c r="B4688" t="s">
        <v>19574</v>
      </c>
      <c r="C4688">
        <v>4867</v>
      </c>
      <c r="D4688" t="s">
        <v>17076</v>
      </c>
      <c r="E4688" t="s">
        <v>6261</v>
      </c>
      <c r="F4688" s="9">
        <f>Table13[[#This Row],[ToMeasure]]-Table13[[#This Row],[FromMeasure]]</f>
        <v>0.67307439000000002</v>
      </c>
      <c r="G4688" s="5" t="s">
        <v>682</v>
      </c>
      <c r="H4688" s="35">
        <v>2.2693623299999999</v>
      </c>
      <c r="I4688" s="56"/>
      <c r="J4688" t="s">
        <v>1919</v>
      </c>
      <c r="K4688" s="58" t="s">
        <v>203</v>
      </c>
      <c r="L4688" s="35">
        <v>2.9424367199999999</v>
      </c>
      <c r="M4688" s="56"/>
      <c r="N4688" t="s">
        <v>3997</v>
      </c>
      <c r="O4688" s="2">
        <v>3292</v>
      </c>
      <c r="P4688" s="2">
        <v>0</v>
      </c>
      <c r="Q4688" s="2">
        <v>3292</v>
      </c>
      <c r="R4688" t="s">
        <v>14776</v>
      </c>
      <c r="S4688">
        <v>11</v>
      </c>
      <c r="T4688" t="s">
        <v>203</v>
      </c>
      <c r="U4688" s="2">
        <v>116</v>
      </c>
      <c r="V4688" s="2">
        <v>156</v>
      </c>
      <c r="W4688" s="8">
        <v>8.2624544349939252E-2</v>
      </c>
      <c r="X4688" s="2">
        <v>5182</v>
      </c>
      <c r="Y4688" s="45"/>
      <c r="AC4688" s="1" t="str">
        <f>IF(Table13[[#This Row],[TCS MP]]&gt;=Table13[[#This Row],[BMP]],IF(Table13[[#This Row],[TCS MP]]&lt;=Table13[[#This Row],[EMP]],"Good","EMP"),"BMP")</f>
        <v>EMP</v>
      </c>
    </row>
    <row r="4689" spans="1:29" ht="24" customHeight="1" x14ac:dyDescent="0.25">
      <c r="A4689" t="s">
        <v>14777</v>
      </c>
      <c r="B4689" t="s">
        <v>19573</v>
      </c>
      <c r="C4689">
        <v>4866</v>
      </c>
      <c r="D4689" t="s">
        <v>17076</v>
      </c>
      <c r="E4689" t="s">
        <v>6261</v>
      </c>
      <c r="F4689" s="9">
        <f>Table13[[#This Row],[ToMeasure]]-Table13[[#This Row],[FromMeasure]]</f>
        <v>0.29316297000000002</v>
      </c>
      <c r="G4689" s="5" t="s">
        <v>682</v>
      </c>
      <c r="H4689" s="35">
        <v>3.5440258500000001</v>
      </c>
      <c r="I4689" s="56"/>
      <c r="J4689" t="s">
        <v>3989</v>
      </c>
      <c r="K4689" s="58" t="s">
        <v>203</v>
      </c>
      <c r="L4689" s="35">
        <v>3.8371888200000002</v>
      </c>
      <c r="M4689" s="56"/>
      <c r="N4689" t="s">
        <v>194</v>
      </c>
      <c r="O4689" s="2">
        <v>4801</v>
      </c>
      <c r="P4689" s="2">
        <v>0</v>
      </c>
      <c r="Q4689" s="2">
        <v>4801</v>
      </c>
      <c r="R4689" t="s">
        <v>14778</v>
      </c>
      <c r="S4689">
        <v>13</v>
      </c>
      <c r="T4689" t="s">
        <v>203</v>
      </c>
      <c r="U4689" s="2">
        <v>149</v>
      </c>
      <c r="V4689" s="2">
        <v>578</v>
      </c>
      <c r="W4689" s="8">
        <v>0.15142678608623203</v>
      </c>
      <c r="X4689" s="2">
        <v>7557</v>
      </c>
      <c r="Y4689" s="45"/>
      <c r="AC4689" s="1" t="str">
        <f>IF(Table13[[#This Row],[TCS MP]]&gt;=Table13[[#This Row],[BMP]],IF(Table13[[#This Row],[TCS MP]]&lt;=Table13[[#This Row],[EMP]],"Good","EMP"),"BMP")</f>
        <v>EMP</v>
      </c>
    </row>
    <row r="4690" spans="1:29" ht="24" customHeight="1" x14ac:dyDescent="0.25">
      <c r="A4690" t="s">
        <v>16653</v>
      </c>
      <c r="B4690" t="s">
        <v>19583</v>
      </c>
      <c r="C4690">
        <v>4877</v>
      </c>
      <c r="D4690" t="s">
        <v>17076</v>
      </c>
      <c r="E4690" t="s">
        <v>6261</v>
      </c>
      <c r="F4690" s="9">
        <f>Table13[[#This Row],[ToMeasure]]-Table13[[#This Row],[FromMeasure]]</f>
        <v>0.16280401999999983</v>
      </c>
      <c r="G4690" s="5" t="s">
        <v>682</v>
      </c>
      <c r="H4690" s="35">
        <v>3.8371888200000002</v>
      </c>
      <c r="I4690" s="56"/>
      <c r="J4690" t="s">
        <v>194</v>
      </c>
      <c r="K4690" s="58" t="s">
        <v>203</v>
      </c>
      <c r="L4690" s="35">
        <v>3.99999284</v>
      </c>
      <c r="M4690" s="56"/>
      <c r="N4690" t="s">
        <v>7269</v>
      </c>
      <c r="O4690" s="2">
        <v>4891</v>
      </c>
      <c r="P4690" s="2">
        <v>0</v>
      </c>
      <c r="Q4690" s="2">
        <v>4891</v>
      </c>
      <c r="R4690" t="s">
        <v>16654</v>
      </c>
      <c r="S4690">
        <v>12</v>
      </c>
      <c r="T4690" t="s">
        <v>203</v>
      </c>
      <c r="U4690" s="2">
        <v>152</v>
      </c>
      <c r="V4690" s="2">
        <v>592</v>
      </c>
      <c r="W4690" s="8">
        <v>0.15211613167041504</v>
      </c>
      <c r="X4690" s="2">
        <v>7699</v>
      </c>
      <c r="Y4690" s="45"/>
      <c r="AC4690" s="1" t="str">
        <f>IF(Table13[[#This Row],[TCS MP]]&gt;=Table13[[#This Row],[BMP]],IF(Table13[[#This Row],[TCS MP]]&lt;=Table13[[#This Row],[EMP]],"Good","EMP"),"BMP")</f>
        <v>EMP</v>
      </c>
    </row>
    <row r="4691" spans="1:29" ht="24" customHeight="1" x14ac:dyDescent="0.25">
      <c r="A4691" t="s">
        <v>10497</v>
      </c>
      <c r="B4691" t="s">
        <v>19582</v>
      </c>
      <c r="C4691">
        <v>4876</v>
      </c>
      <c r="D4691" t="s">
        <v>17076</v>
      </c>
      <c r="E4691" t="s">
        <v>6261</v>
      </c>
      <c r="F4691" s="9">
        <f>Table13[[#This Row],[ToMeasure]]-Table13[[#This Row],[FromMeasure]]</f>
        <v>0.34598115000000007</v>
      </c>
      <c r="G4691" s="5" t="s">
        <v>682</v>
      </c>
      <c r="H4691" s="35">
        <v>4.4814449400000003</v>
      </c>
      <c r="I4691" s="56"/>
      <c r="J4691" t="s">
        <v>4001</v>
      </c>
      <c r="K4691" s="58" t="s">
        <v>203</v>
      </c>
      <c r="L4691" s="35">
        <v>4.8274260900000003</v>
      </c>
      <c r="M4691" s="56"/>
      <c r="N4691" t="s">
        <v>10498</v>
      </c>
      <c r="O4691" s="2">
        <v>3243</v>
      </c>
      <c r="P4691" s="2">
        <v>0</v>
      </c>
      <c r="Q4691" s="2">
        <v>3243</v>
      </c>
      <c r="R4691" t="s">
        <v>10499</v>
      </c>
      <c r="S4691">
        <v>16</v>
      </c>
      <c r="T4691" t="s">
        <v>203</v>
      </c>
      <c r="U4691" s="2">
        <v>101</v>
      </c>
      <c r="V4691" s="2">
        <v>392</v>
      </c>
      <c r="W4691" s="8">
        <v>0.15201973481344433</v>
      </c>
      <c r="X4691" s="2">
        <v>5105</v>
      </c>
      <c r="Y4691" s="45"/>
      <c r="AC4691" s="1" t="str">
        <f>IF(Table13[[#This Row],[TCS MP]]&gt;=Table13[[#This Row],[BMP]],IF(Table13[[#This Row],[TCS MP]]&lt;=Table13[[#This Row],[EMP]],"Good","EMP"),"BMP")</f>
        <v>EMP</v>
      </c>
    </row>
    <row r="4692" spans="1:29" ht="24" customHeight="1" x14ac:dyDescent="0.25">
      <c r="A4692" t="s">
        <v>10500</v>
      </c>
      <c r="B4692" t="s">
        <v>19592</v>
      </c>
      <c r="C4692">
        <v>4887</v>
      </c>
      <c r="D4692" t="s">
        <v>17076</v>
      </c>
      <c r="E4692" t="s">
        <v>6261</v>
      </c>
      <c r="F4692" s="9">
        <f>Table13[[#This Row],[ToMeasure]]-Table13[[#This Row],[FromMeasure]]</f>
        <v>0.35279912999999929</v>
      </c>
      <c r="G4692" s="5" t="s">
        <v>682</v>
      </c>
      <c r="H4692" s="35">
        <v>4.8274260900000003</v>
      </c>
      <c r="I4692" s="56"/>
      <c r="J4692" t="s">
        <v>10498</v>
      </c>
      <c r="K4692" s="58" t="s">
        <v>203</v>
      </c>
      <c r="L4692" s="35">
        <v>5.1802252199999996</v>
      </c>
      <c r="M4692" s="56"/>
      <c r="N4692" t="s">
        <v>7273</v>
      </c>
      <c r="O4692" s="2">
        <v>3592</v>
      </c>
      <c r="P4692" s="2">
        <v>0</v>
      </c>
      <c r="Q4692" s="2">
        <v>3592</v>
      </c>
      <c r="R4692" t="s">
        <v>10501</v>
      </c>
      <c r="S4692">
        <v>14</v>
      </c>
      <c r="T4692" t="s">
        <v>203</v>
      </c>
      <c r="U4692" s="2">
        <v>112</v>
      </c>
      <c r="V4692" s="2">
        <v>434</v>
      </c>
      <c r="W4692" s="8">
        <v>0.1520044543429844</v>
      </c>
      <c r="X4692" s="2">
        <v>5654</v>
      </c>
      <c r="Y4692" s="45"/>
      <c r="AC4692" s="1" t="str">
        <f>IF(Table13[[#This Row],[TCS MP]]&gt;=Table13[[#This Row],[BMP]],IF(Table13[[#This Row],[TCS MP]]&lt;=Table13[[#This Row],[EMP]],"Good","EMP"),"BMP")</f>
        <v>EMP</v>
      </c>
    </row>
    <row r="4693" spans="1:29" ht="24" customHeight="1" x14ac:dyDescent="0.25">
      <c r="A4693" t="s">
        <v>16655</v>
      </c>
      <c r="B4693" t="s">
        <v>19591</v>
      </c>
      <c r="C4693">
        <v>4886</v>
      </c>
      <c r="D4693" t="s">
        <v>17076</v>
      </c>
      <c r="E4693" t="s">
        <v>6261</v>
      </c>
      <c r="F4693" s="9">
        <f>Table13[[#This Row],[ToMeasure]]-Table13[[#This Row],[FromMeasure]]</f>
        <v>0.36882327000000004</v>
      </c>
      <c r="G4693" s="5" t="s">
        <v>682</v>
      </c>
      <c r="H4693" s="35">
        <v>5.4576240299999998</v>
      </c>
      <c r="I4693" s="56"/>
      <c r="J4693" t="s">
        <v>11817</v>
      </c>
      <c r="K4693" s="58" t="s">
        <v>203</v>
      </c>
      <c r="L4693" s="35">
        <v>5.8264472999999999</v>
      </c>
      <c r="M4693" s="56"/>
      <c r="N4693" t="s">
        <v>10481</v>
      </c>
      <c r="O4693" s="2">
        <v>4353</v>
      </c>
      <c r="P4693" s="2">
        <v>0</v>
      </c>
      <c r="Q4693" s="2">
        <v>4353</v>
      </c>
      <c r="R4693" t="s">
        <v>16656</v>
      </c>
      <c r="S4693">
        <v>17</v>
      </c>
      <c r="T4693" t="s">
        <v>203</v>
      </c>
      <c r="U4693" s="2">
        <v>134</v>
      </c>
      <c r="V4693" s="2">
        <v>525</v>
      </c>
      <c r="W4693" s="8">
        <v>0.15138984608316103</v>
      </c>
      <c r="X4693" s="2">
        <v>6852</v>
      </c>
      <c r="Y4693" s="45"/>
      <c r="AC4693" s="1" t="str">
        <f>IF(Table13[[#This Row],[TCS MP]]&gt;=Table13[[#This Row],[BMP]],IF(Table13[[#This Row],[TCS MP]]&lt;=Table13[[#This Row],[EMP]],"Good","EMP"),"BMP")</f>
        <v>EMP</v>
      </c>
    </row>
    <row r="4694" spans="1:29" ht="24" customHeight="1" x14ac:dyDescent="0.25">
      <c r="A4694" t="s">
        <v>10502</v>
      </c>
      <c r="B4694" t="s">
        <v>19601</v>
      </c>
      <c r="C4694">
        <v>4897</v>
      </c>
      <c r="D4694" t="s">
        <v>17076</v>
      </c>
      <c r="E4694" t="s">
        <v>6261</v>
      </c>
      <c r="F4694" s="9">
        <f>Table13[[#This Row],[ToMeasure]]-Table13[[#This Row],[FromMeasure]]</f>
        <v>0.21647130999999931</v>
      </c>
      <c r="G4694" s="5" t="s">
        <v>682</v>
      </c>
      <c r="H4694" s="35">
        <v>5.9525878800000003</v>
      </c>
      <c r="I4694" s="56"/>
      <c r="J4694" t="s">
        <v>6224</v>
      </c>
      <c r="K4694" s="58" t="s">
        <v>203</v>
      </c>
      <c r="L4694" s="35">
        <v>6.1690591899999996</v>
      </c>
      <c r="M4694" s="56"/>
      <c r="N4694" t="s">
        <v>7277</v>
      </c>
      <c r="O4694" s="2">
        <v>3675</v>
      </c>
      <c r="P4694" s="2">
        <v>0</v>
      </c>
      <c r="Q4694" s="2">
        <v>3675</v>
      </c>
      <c r="R4694" t="s">
        <v>10503</v>
      </c>
      <c r="S4694">
        <v>13</v>
      </c>
      <c r="T4694" t="s">
        <v>203</v>
      </c>
      <c r="U4694" s="2">
        <v>114</v>
      </c>
      <c r="V4694" s="2">
        <v>444</v>
      </c>
      <c r="W4694" s="8">
        <v>0.15183673469387754</v>
      </c>
      <c r="X4694" s="2">
        <v>5785</v>
      </c>
      <c r="Y4694" s="45"/>
      <c r="AC4694" s="1" t="str">
        <f>IF(Table13[[#This Row],[TCS MP]]&gt;=Table13[[#This Row],[BMP]],IF(Table13[[#This Row],[TCS MP]]&lt;=Table13[[#This Row],[EMP]],"Good","EMP"),"BMP")</f>
        <v>EMP</v>
      </c>
    </row>
    <row r="4695" spans="1:29" ht="24" customHeight="1" x14ac:dyDescent="0.25">
      <c r="A4695" t="s">
        <v>14779</v>
      </c>
      <c r="B4695" t="s">
        <v>19600</v>
      </c>
      <c r="C4695">
        <v>4896</v>
      </c>
      <c r="D4695" t="s">
        <v>17076</v>
      </c>
      <c r="E4695" t="s">
        <v>6261</v>
      </c>
      <c r="F4695" s="9">
        <f>Table13[[#This Row],[ToMeasure]]-Table13[[#This Row],[FromMeasure]]</f>
        <v>0.25636363000000006</v>
      </c>
      <c r="G4695" s="5" t="s">
        <v>682</v>
      </c>
      <c r="H4695" s="35">
        <v>6.5773457899999999</v>
      </c>
      <c r="I4695" s="56"/>
      <c r="J4695" t="s">
        <v>936</v>
      </c>
      <c r="K4695" s="58" t="s">
        <v>203</v>
      </c>
      <c r="L4695" s="35">
        <v>6.8337094199999999</v>
      </c>
      <c r="M4695" s="56"/>
      <c r="N4695" t="s">
        <v>6229</v>
      </c>
      <c r="O4695" s="2">
        <v>4749</v>
      </c>
      <c r="P4695" s="2">
        <v>0</v>
      </c>
      <c r="Q4695" s="2">
        <v>4749</v>
      </c>
      <c r="R4695" t="s">
        <v>14780</v>
      </c>
      <c r="S4695">
        <v>22</v>
      </c>
      <c r="T4695" t="s">
        <v>203</v>
      </c>
      <c r="U4695" s="2">
        <v>146</v>
      </c>
      <c r="V4695" s="2">
        <v>572</v>
      </c>
      <c r="W4695" s="8">
        <v>0.15118972415245316</v>
      </c>
      <c r="X4695" s="2">
        <v>7475</v>
      </c>
      <c r="Y4695" s="45"/>
      <c r="AC4695" s="1" t="str">
        <f>IF(Table13[[#This Row],[TCS MP]]&gt;=Table13[[#This Row],[BMP]],IF(Table13[[#This Row],[TCS MP]]&lt;=Table13[[#This Row],[EMP]],"Good","EMP"),"BMP")</f>
        <v>EMP</v>
      </c>
    </row>
    <row r="4696" spans="1:29" ht="24" customHeight="1" x14ac:dyDescent="0.25">
      <c r="A4696" t="s">
        <v>10504</v>
      </c>
      <c r="B4696" t="s">
        <v>19610</v>
      </c>
      <c r="C4696">
        <v>4907</v>
      </c>
      <c r="D4696" t="s">
        <v>17076</v>
      </c>
      <c r="E4696" t="s">
        <v>6261</v>
      </c>
      <c r="F4696" s="9">
        <f>Table13[[#This Row],[ToMeasure]]-Table13[[#This Row],[FromMeasure]]</f>
        <v>0.24871922999999985</v>
      </c>
      <c r="G4696" s="5" t="s">
        <v>682</v>
      </c>
      <c r="H4696" s="35">
        <v>6.8337094199999999</v>
      </c>
      <c r="I4696" s="56"/>
      <c r="J4696" t="s">
        <v>6229</v>
      </c>
      <c r="K4696" s="58" t="s">
        <v>203</v>
      </c>
      <c r="L4696" s="35">
        <v>7.0824286499999998</v>
      </c>
      <c r="M4696" s="56"/>
      <c r="N4696" t="s">
        <v>10505</v>
      </c>
      <c r="O4696" s="2">
        <v>3522</v>
      </c>
      <c r="P4696" s="2">
        <v>0</v>
      </c>
      <c r="Q4696" s="2">
        <v>3522</v>
      </c>
      <c r="R4696" t="s">
        <v>10506</v>
      </c>
      <c r="S4696">
        <v>15</v>
      </c>
      <c r="T4696" t="s">
        <v>203</v>
      </c>
      <c r="U4696" s="2">
        <v>108</v>
      </c>
      <c r="V4696" s="2">
        <v>424</v>
      </c>
      <c r="W4696" s="8">
        <v>0.15105053946621239</v>
      </c>
      <c r="X4696" s="2">
        <v>5544</v>
      </c>
      <c r="Y4696" s="45"/>
      <c r="AC4696" s="1" t="str">
        <f>IF(Table13[[#This Row],[TCS MP]]&gt;=Table13[[#This Row],[BMP]],IF(Table13[[#This Row],[TCS MP]]&lt;=Table13[[#This Row],[EMP]],"Good","EMP"),"BMP")</f>
        <v>EMP</v>
      </c>
    </row>
    <row r="4697" spans="1:29" ht="24" customHeight="1" x14ac:dyDescent="0.25">
      <c r="A4697" t="s">
        <v>14781</v>
      </c>
      <c r="B4697" t="s">
        <v>19609</v>
      </c>
      <c r="C4697">
        <v>4906</v>
      </c>
      <c r="D4697" t="s">
        <v>17076</v>
      </c>
      <c r="E4697" t="s">
        <v>6261</v>
      </c>
      <c r="F4697" s="9">
        <f>Table13[[#This Row],[ToMeasure]]-Table13[[#This Row],[FromMeasure]]</f>
        <v>0.36358959000000013</v>
      </c>
      <c r="G4697" s="5" t="s">
        <v>682</v>
      </c>
      <c r="H4697" s="35">
        <v>7.46980895</v>
      </c>
      <c r="I4697" s="56"/>
      <c r="J4697" t="s">
        <v>11828</v>
      </c>
      <c r="K4697" s="58" t="s">
        <v>203</v>
      </c>
      <c r="L4697" s="35">
        <v>7.8333985400000001</v>
      </c>
      <c r="M4697" s="56"/>
      <c r="N4697" t="s">
        <v>10484</v>
      </c>
      <c r="O4697" s="2">
        <v>5261</v>
      </c>
      <c r="P4697" s="2">
        <v>0</v>
      </c>
      <c r="Q4697" s="2">
        <v>5261</v>
      </c>
      <c r="R4697" t="s">
        <v>14782</v>
      </c>
      <c r="S4697">
        <v>20</v>
      </c>
      <c r="T4697" t="s">
        <v>203</v>
      </c>
      <c r="U4697" s="2">
        <v>163</v>
      </c>
      <c r="V4697" s="2">
        <v>637</v>
      </c>
      <c r="W4697" s="8">
        <v>0.1520623455616803</v>
      </c>
      <c r="X4697" s="2">
        <v>8281</v>
      </c>
      <c r="Y4697" s="45"/>
      <c r="AC4697" s="1" t="str">
        <f>IF(Table13[[#This Row],[TCS MP]]&gt;=Table13[[#This Row],[BMP]],IF(Table13[[#This Row],[TCS MP]]&lt;=Table13[[#This Row],[EMP]],"Good","EMP"),"BMP")</f>
        <v>EMP</v>
      </c>
    </row>
    <row r="4698" spans="1:29" ht="24" customHeight="1" x14ac:dyDescent="0.25">
      <c r="A4698" t="s">
        <v>10507</v>
      </c>
      <c r="B4698" t="s">
        <v>19619</v>
      </c>
      <c r="C4698">
        <v>4917</v>
      </c>
      <c r="D4698" t="s">
        <v>17076</v>
      </c>
      <c r="E4698" t="s">
        <v>6261</v>
      </c>
      <c r="F4698" s="9">
        <f>Table13[[#This Row],[ToMeasure]]-Table13[[#This Row],[FromMeasure]]</f>
        <v>0.35592114000000041</v>
      </c>
      <c r="G4698" s="5" t="s">
        <v>682</v>
      </c>
      <c r="H4698" s="35">
        <v>7.8333985400000001</v>
      </c>
      <c r="I4698" s="56"/>
      <c r="J4698" t="s">
        <v>10484</v>
      </c>
      <c r="K4698" s="58" t="s">
        <v>203</v>
      </c>
      <c r="L4698" s="35">
        <v>8.1893196800000005</v>
      </c>
      <c r="M4698" s="56"/>
      <c r="N4698" t="s">
        <v>7289</v>
      </c>
      <c r="O4698" s="2">
        <v>4230</v>
      </c>
      <c r="P4698" s="2">
        <v>0</v>
      </c>
      <c r="Q4698" s="2">
        <v>4230</v>
      </c>
      <c r="R4698" t="s">
        <v>10508</v>
      </c>
      <c r="S4698">
        <v>15</v>
      </c>
      <c r="T4698" t="s">
        <v>203</v>
      </c>
      <c r="U4698" s="2">
        <v>131</v>
      </c>
      <c r="V4698" s="2">
        <v>509</v>
      </c>
      <c r="W4698" s="8">
        <v>0.15130023640661938</v>
      </c>
      <c r="X4698" s="2">
        <v>6658</v>
      </c>
      <c r="Y4698" s="45"/>
      <c r="AC4698" s="1" t="str">
        <f>IF(Table13[[#This Row],[TCS MP]]&gt;=Table13[[#This Row],[BMP]],IF(Table13[[#This Row],[TCS MP]]&lt;=Table13[[#This Row],[EMP]],"Good","EMP"),"BMP")</f>
        <v>EMP</v>
      </c>
    </row>
    <row r="4699" spans="1:29" ht="24" customHeight="1" x14ac:dyDescent="0.25">
      <c r="A4699" t="s">
        <v>10509</v>
      </c>
      <c r="B4699" t="s">
        <v>19618</v>
      </c>
      <c r="C4699">
        <v>4916</v>
      </c>
      <c r="D4699" t="s">
        <v>17076</v>
      </c>
      <c r="E4699" t="s">
        <v>6261</v>
      </c>
      <c r="F4699" s="9">
        <f>Table13[[#This Row],[ToMeasure]]-Table13[[#This Row],[FromMeasure]]</f>
        <v>0.43030378000000091</v>
      </c>
      <c r="G4699" s="5" t="s">
        <v>682</v>
      </c>
      <c r="H4699" s="35">
        <v>8.4844671799999993</v>
      </c>
      <c r="I4699" s="56"/>
      <c r="J4699" t="s">
        <v>10510</v>
      </c>
      <c r="K4699" s="58" t="s">
        <v>203</v>
      </c>
      <c r="L4699" s="35">
        <v>8.9147709600000002</v>
      </c>
      <c r="M4699" s="56"/>
      <c r="N4699" t="s">
        <v>6233</v>
      </c>
      <c r="O4699" s="2">
        <v>2838</v>
      </c>
      <c r="P4699" s="2">
        <v>0</v>
      </c>
      <c r="Q4699" s="2">
        <v>2838</v>
      </c>
      <c r="R4699" t="s">
        <v>10511</v>
      </c>
      <c r="S4699">
        <v>27</v>
      </c>
      <c r="T4699" t="s">
        <v>203</v>
      </c>
      <c r="U4699" s="2">
        <v>88</v>
      </c>
      <c r="V4699" s="2">
        <v>341</v>
      </c>
      <c r="W4699" s="8">
        <v>0.15116279069767441</v>
      </c>
      <c r="X4699" s="2">
        <v>4467</v>
      </c>
      <c r="Y4699" s="45"/>
      <c r="AC4699" s="1" t="str">
        <f>IF(Table13[[#This Row],[TCS MP]]&gt;=Table13[[#This Row],[BMP]],IF(Table13[[#This Row],[TCS MP]]&lt;=Table13[[#This Row],[EMP]],"Good","EMP"),"BMP")</f>
        <v>EMP</v>
      </c>
    </row>
    <row r="4700" spans="1:29" ht="24" customHeight="1" x14ac:dyDescent="0.25">
      <c r="A4700" t="s">
        <v>10512</v>
      </c>
      <c r="B4700" t="s">
        <v>19628</v>
      </c>
      <c r="C4700">
        <v>4927</v>
      </c>
      <c r="D4700" t="s">
        <v>17076</v>
      </c>
      <c r="E4700" t="s">
        <v>6261</v>
      </c>
      <c r="F4700" s="9">
        <f>Table13[[#This Row],[ToMeasure]]-Table13[[#This Row],[FromMeasure]]</f>
        <v>0.26034096000000062</v>
      </c>
      <c r="G4700" s="5" t="s">
        <v>682</v>
      </c>
      <c r="H4700" s="35">
        <v>8.9147709600000002</v>
      </c>
      <c r="I4700" s="56"/>
      <c r="J4700" t="s">
        <v>6233</v>
      </c>
      <c r="K4700" s="58" t="s">
        <v>203</v>
      </c>
      <c r="L4700" s="35">
        <v>9.1751119200000009</v>
      </c>
      <c r="M4700" s="56"/>
      <c r="N4700" t="s">
        <v>4044</v>
      </c>
      <c r="O4700" s="2">
        <v>2549</v>
      </c>
      <c r="P4700" s="2">
        <v>0</v>
      </c>
      <c r="Q4700" s="2">
        <v>2549</v>
      </c>
      <c r="R4700" t="s">
        <v>10513</v>
      </c>
      <c r="S4700">
        <v>22</v>
      </c>
      <c r="T4700" t="s">
        <v>203</v>
      </c>
      <c r="U4700" s="2">
        <v>78</v>
      </c>
      <c r="V4700" s="2">
        <v>308</v>
      </c>
      <c r="W4700" s="8">
        <v>0.1514319340918007</v>
      </c>
      <c r="X4700" s="2">
        <v>4012</v>
      </c>
      <c r="Y4700" s="45"/>
      <c r="AC4700" s="1" t="str">
        <f>IF(Table13[[#This Row],[TCS MP]]&gt;=Table13[[#This Row],[BMP]],IF(Table13[[#This Row],[TCS MP]]&lt;=Table13[[#This Row],[EMP]],"Good","EMP"),"BMP")</f>
        <v>EMP</v>
      </c>
    </row>
    <row r="4701" spans="1:29" ht="24" customHeight="1" x14ac:dyDescent="0.25">
      <c r="A4701" t="s">
        <v>10514</v>
      </c>
      <c r="B4701" t="s">
        <v>19627</v>
      </c>
      <c r="C4701">
        <v>4926</v>
      </c>
      <c r="D4701" t="s">
        <v>17076</v>
      </c>
      <c r="E4701" t="s">
        <v>6261</v>
      </c>
      <c r="F4701" s="9">
        <f>Table13[[#This Row],[ToMeasure]]-Table13[[#This Row],[FromMeasure]]</f>
        <v>0.52022292000000014</v>
      </c>
      <c r="G4701" s="5" t="s">
        <v>682</v>
      </c>
      <c r="H4701" s="35">
        <v>9.3383271600000004</v>
      </c>
      <c r="I4701" s="56"/>
      <c r="J4701" t="s">
        <v>134</v>
      </c>
      <c r="K4701" s="58" t="s">
        <v>203</v>
      </c>
      <c r="L4701" s="35">
        <v>9.8585500800000005</v>
      </c>
      <c r="M4701" s="56"/>
      <c r="N4701" t="s">
        <v>10515</v>
      </c>
      <c r="O4701" s="2">
        <v>4453</v>
      </c>
      <c r="P4701" s="2">
        <v>0</v>
      </c>
      <c r="Q4701" s="2">
        <v>4453</v>
      </c>
      <c r="R4701" t="s">
        <v>10516</v>
      </c>
      <c r="S4701">
        <v>19</v>
      </c>
      <c r="T4701" t="s">
        <v>203</v>
      </c>
      <c r="U4701" s="2">
        <v>138</v>
      </c>
      <c r="V4701" s="2">
        <v>537</v>
      </c>
      <c r="W4701" s="8">
        <v>0.15158320233550415</v>
      </c>
      <c r="X4701" s="2">
        <v>7009</v>
      </c>
      <c r="Y4701" s="45"/>
      <c r="AC4701" s="1" t="str">
        <f>IF(Table13[[#This Row],[TCS MP]]&gt;=Table13[[#This Row],[BMP]],IF(Table13[[#This Row],[TCS MP]]&lt;=Table13[[#This Row],[EMP]],"Good","EMP"),"BMP")</f>
        <v>EMP</v>
      </c>
    </row>
    <row r="4702" spans="1:29" ht="24" customHeight="1" x14ac:dyDescent="0.25">
      <c r="A4702" t="s">
        <v>10517</v>
      </c>
      <c r="B4702" t="s">
        <v>19637</v>
      </c>
      <c r="C4702">
        <v>4937</v>
      </c>
      <c r="D4702" t="s">
        <v>17076</v>
      </c>
      <c r="E4702" t="s">
        <v>6261</v>
      </c>
      <c r="F4702" s="9">
        <f>Table13[[#This Row],[ToMeasure]]-Table13[[#This Row],[FromMeasure]]</f>
        <v>0.52957148999999859</v>
      </c>
      <c r="G4702" s="5" t="s">
        <v>682</v>
      </c>
      <c r="H4702" s="35">
        <v>9.8585500800000005</v>
      </c>
      <c r="I4702" s="56"/>
      <c r="J4702" t="s">
        <v>10515</v>
      </c>
      <c r="K4702" s="58" t="s">
        <v>203</v>
      </c>
      <c r="L4702" s="35">
        <v>10.388121569999999</v>
      </c>
      <c r="M4702" s="56"/>
      <c r="N4702" t="s">
        <v>656</v>
      </c>
      <c r="O4702" s="2">
        <v>7589</v>
      </c>
      <c r="P4702" s="2">
        <v>0</v>
      </c>
      <c r="Q4702" s="2">
        <v>7589</v>
      </c>
      <c r="R4702" t="s">
        <v>10518</v>
      </c>
      <c r="S4702">
        <v>16</v>
      </c>
      <c r="T4702" t="s">
        <v>203</v>
      </c>
      <c r="U4702" s="2">
        <v>236</v>
      </c>
      <c r="V4702" s="2">
        <v>918</v>
      </c>
      <c r="W4702" s="8">
        <v>0.15206219528264595</v>
      </c>
      <c r="X4702" s="2">
        <v>11945</v>
      </c>
      <c r="Y4702" s="45"/>
      <c r="AC4702" s="1" t="str">
        <f>IF(Table13[[#This Row],[TCS MP]]&gt;=Table13[[#This Row],[BMP]],IF(Table13[[#This Row],[TCS MP]]&lt;=Table13[[#This Row],[EMP]],"Good","EMP"),"BMP")</f>
        <v>EMP</v>
      </c>
    </row>
    <row r="4703" spans="1:29" ht="24" customHeight="1" x14ac:dyDescent="0.25">
      <c r="A4703" t="s">
        <v>6260</v>
      </c>
      <c r="B4703" t="s">
        <v>19636</v>
      </c>
      <c r="C4703">
        <v>4936</v>
      </c>
      <c r="D4703" t="s">
        <v>17076</v>
      </c>
      <c r="E4703" t="s">
        <v>6261</v>
      </c>
      <c r="F4703" s="9">
        <f>Table13[[#This Row],[ToMeasure]]-Table13[[#This Row],[FromMeasure]]</f>
        <v>0.57260272000000079</v>
      </c>
      <c r="G4703" s="5" t="s">
        <v>682</v>
      </c>
      <c r="H4703" s="35">
        <v>10.388121569999999</v>
      </c>
      <c r="I4703" s="56"/>
      <c r="J4703" t="s">
        <v>656</v>
      </c>
      <c r="K4703" s="58" t="s">
        <v>203</v>
      </c>
      <c r="L4703" s="35">
        <v>10.96072429</v>
      </c>
      <c r="M4703" s="56"/>
      <c r="N4703" t="s">
        <v>6262</v>
      </c>
      <c r="O4703" s="2">
        <v>4728</v>
      </c>
      <c r="P4703" s="2">
        <v>0</v>
      </c>
      <c r="Q4703" s="2">
        <v>4728</v>
      </c>
      <c r="R4703" t="s">
        <v>6263</v>
      </c>
      <c r="S4703">
        <v>19</v>
      </c>
      <c r="T4703" t="s">
        <v>203</v>
      </c>
      <c r="U4703" s="2">
        <v>185</v>
      </c>
      <c r="V4703" s="2">
        <v>717</v>
      </c>
      <c r="W4703" s="8">
        <v>0.19077834179357023</v>
      </c>
      <c r="X4703" s="2">
        <v>7442</v>
      </c>
      <c r="Y4703" s="45"/>
      <c r="AC4703" s="1" t="str">
        <f>IF(Table13[[#This Row],[TCS MP]]&gt;=Table13[[#This Row],[BMP]],IF(Table13[[#This Row],[TCS MP]]&lt;=Table13[[#This Row],[EMP]],"Good","EMP"),"BMP")</f>
        <v>EMP</v>
      </c>
    </row>
    <row r="4704" spans="1:29" ht="24" customHeight="1" x14ac:dyDescent="0.25">
      <c r="A4704" t="s">
        <v>6264</v>
      </c>
      <c r="B4704" t="s">
        <v>19646</v>
      </c>
      <c r="C4704">
        <v>4947</v>
      </c>
      <c r="D4704" t="s">
        <v>17076</v>
      </c>
      <c r="E4704" t="s">
        <v>6261</v>
      </c>
      <c r="F4704" s="9">
        <f>Table13[[#This Row],[ToMeasure]]-Table13[[#This Row],[FromMeasure]]</f>
        <v>0.41901194000000075</v>
      </c>
      <c r="G4704" s="5" t="s">
        <v>682</v>
      </c>
      <c r="H4704" s="35">
        <v>10.96072429</v>
      </c>
      <c r="I4704" s="56"/>
      <c r="J4704" t="s">
        <v>6262</v>
      </c>
      <c r="K4704" s="58" t="s">
        <v>203</v>
      </c>
      <c r="L4704" s="35">
        <v>11.379736230000001</v>
      </c>
      <c r="M4704" s="56"/>
      <c r="N4704" t="s">
        <v>135</v>
      </c>
      <c r="O4704" s="2">
        <v>3227</v>
      </c>
      <c r="P4704" s="2">
        <v>0</v>
      </c>
      <c r="Q4704" s="2">
        <v>3227</v>
      </c>
      <c r="R4704" t="s">
        <v>6265</v>
      </c>
      <c r="S4704">
        <v>17</v>
      </c>
      <c r="T4704" t="s">
        <v>203</v>
      </c>
      <c r="U4704" s="2">
        <v>299</v>
      </c>
      <c r="V4704" s="2">
        <v>48</v>
      </c>
      <c r="W4704" s="8">
        <v>0.10753021382088628</v>
      </c>
      <c r="X4704" s="2">
        <v>5079</v>
      </c>
      <c r="Y4704" s="45"/>
      <c r="AC4704" s="1" t="str">
        <f>IF(Table13[[#This Row],[TCS MP]]&gt;=Table13[[#This Row],[BMP]],IF(Table13[[#This Row],[TCS MP]]&lt;=Table13[[#This Row],[EMP]],"Good","EMP"),"BMP")</f>
        <v>EMP</v>
      </c>
    </row>
    <row r="4705" spans="1:29" ht="24" customHeight="1" x14ac:dyDescent="0.25">
      <c r="A4705" t="s">
        <v>16657</v>
      </c>
      <c r="B4705" t="s">
        <v>19645</v>
      </c>
      <c r="C4705">
        <v>4946</v>
      </c>
      <c r="D4705" t="s">
        <v>17076</v>
      </c>
      <c r="E4705" t="s">
        <v>6261</v>
      </c>
      <c r="F4705" s="9">
        <f>Table13[[#This Row],[ToMeasure]]-Table13[[#This Row],[FromMeasure]]</f>
        <v>0.4041702100000002</v>
      </c>
      <c r="G4705" s="5" t="s">
        <v>682</v>
      </c>
      <c r="H4705" s="35">
        <v>11.379736230000001</v>
      </c>
      <c r="I4705" s="56"/>
      <c r="J4705" t="s">
        <v>135</v>
      </c>
      <c r="K4705" s="58" t="s">
        <v>203</v>
      </c>
      <c r="L4705" s="35">
        <v>11.783906440000001</v>
      </c>
      <c r="M4705" s="56"/>
      <c r="N4705" t="s">
        <v>16658</v>
      </c>
      <c r="O4705" s="2">
        <v>3281</v>
      </c>
      <c r="P4705" s="2">
        <v>0</v>
      </c>
      <c r="Q4705" s="2">
        <v>3281</v>
      </c>
      <c r="R4705" t="s">
        <v>16659</v>
      </c>
      <c r="S4705">
        <v>24</v>
      </c>
      <c r="T4705" t="s">
        <v>203</v>
      </c>
      <c r="U4705" s="2">
        <v>303</v>
      </c>
      <c r="V4705" s="2">
        <v>48</v>
      </c>
      <c r="W4705" s="8">
        <v>0.10697957939652544</v>
      </c>
      <c r="X4705" s="2">
        <v>5164</v>
      </c>
      <c r="Y4705" s="45"/>
      <c r="AC4705" s="1" t="str">
        <f>IF(Table13[[#This Row],[TCS MP]]&gt;=Table13[[#This Row],[BMP]],IF(Table13[[#This Row],[TCS MP]]&lt;=Table13[[#This Row],[EMP]],"Good","EMP"),"BMP")</f>
        <v>EMP</v>
      </c>
    </row>
    <row r="4706" spans="1:29" ht="24" customHeight="1" x14ac:dyDescent="0.25">
      <c r="A4706" t="s">
        <v>16660</v>
      </c>
      <c r="B4706" t="s">
        <v>19655</v>
      </c>
      <c r="C4706">
        <v>4957</v>
      </c>
      <c r="D4706" t="s">
        <v>17076</v>
      </c>
      <c r="E4706" t="s">
        <v>6261</v>
      </c>
      <c r="F4706" s="9">
        <f>Table13[[#This Row],[ToMeasure]]-Table13[[#This Row],[FromMeasure]]</f>
        <v>0.59142724999999885</v>
      </c>
      <c r="G4706" s="5" t="s">
        <v>682</v>
      </c>
      <c r="H4706" s="35">
        <v>11.783906440000001</v>
      </c>
      <c r="I4706" s="56"/>
      <c r="J4706" t="s">
        <v>16658</v>
      </c>
      <c r="K4706" s="58" t="s">
        <v>203</v>
      </c>
      <c r="L4706" s="35">
        <v>12.37533369</v>
      </c>
      <c r="M4706" s="56"/>
      <c r="N4706" t="s">
        <v>136</v>
      </c>
      <c r="O4706" s="2">
        <v>2884</v>
      </c>
      <c r="P4706" s="2">
        <v>0</v>
      </c>
      <c r="Q4706" s="2">
        <v>2884</v>
      </c>
      <c r="R4706" t="s">
        <v>16661</v>
      </c>
      <c r="S4706">
        <v>24</v>
      </c>
      <c r="T4706" t="s">
        <v>203</v>
      </c>
      <c r="U4706" s="2">
        <v>89</v>
      </c>
      <c r="V4706" s="2">
        <v>347</v>
      </c>
      <c r="W4706" s="8">
        <v>0.15117891816920942</v>
      </c>
      <c r="X4706" s="2">
        <v>4540</v>
      </c>
      <c r="Y4706" s="45"/>
      <c r="AC4706" s="1" t="str">
        <f>IF(Table13[[#This Row],[TCS MP]]&gt;=Table13[[#This Row],[BMP]],IF(Table13[[#This Row],[TCS MP]]&lt;=Table13[[#This Row],[EMP]],"Good","EMP"),"BMP")</f>
        <v>EMP</v>
      </c>
    </row>
    <row r="4707" spans="1:29" ht="24" customHeight="1" x14ac:dyDescent="0.25">
      <c r="A4707" t="s">
        <v>16662</v>
      </c>
      <c r="B4707" t="s">
        <v>19654</v>
      </c>
      <c r="C4707">
        <v>4956</v>
      </c>
      <c r="D4707" t="s">
        <v>17076</v>
      </c>
      <c r="E4707" t="s">
        <v>6261</v>
      </c>
      <c r="F4707" s="9">
        <f>Table13[[#This Row],[ToMeasure]]-Table13[[#This Row],[FromMeasure]]</f>
        <v>0.49841207999999959</v>
      </c>
      <c r="G4707" s="5" t="s">
        <v>682</v>
      </c>
      <c r="H4707" s="35">
        <v>12.37533369</v>
      </c>
      <c r="I4707" s="56"/>
      <c r="J4707" t="s">
        <v>136</v>
      </c>
      <c r="K4707" s="58" t="s">
        <v>203</v>
      </c>
      <c r="L4707" s="35">
        <v>12.873745769999999</v>
      </c>
      <c r="M4707" s="56"/>
      <c r="N4707" t="s">
        <v>14769</v>
      </c>
      <c r="O4707" s="2">
        <v>4566</v>
      </c>
      <c r="P4707" s="2">
        <v>0</v>
      </c>
      <c r="Q4707" s="2">
        <v>4566</v>
      </c>
      <c r="R4707" t="s">
        <v>16663</v>
      </c>
      <c r="S4707">
        <v>15</v>
      </c>
      <c r="T4707" t="s">
        <v>203</v>
      </c>
      <c r="U4707" s="2">
        <v>142</v>
      </c>
      <c r="V4707" s="2">
        <v>549</v>
      </c>
      <c r="W4707" s="8">
        <v>0.1513359614542269</v>
      </c>
      <c r="X4707" s="2">
        <v>7187</v>
      </c>
      <c r="Y4707" s="45"/>
      <c r="AC4707" s="1" t="str">
        <f>IF(Table13[[#This Row],[TCS MP]]&gt;=Table13[[#This Row],[BMP]],IF(Table13[[#This Row],[TCS MP]]&lt;=Table13[[#This Row],[EMP]],"Good","EMP"),"BMP")</f>
        <v>EMP</v>
      </c>
    </row>
    <row r="4708" spans="1:29" ht="24" customHeight="1" x14ac:dyDescent="0.25">
      <c r="A4708" t="s">
        <v>16664</v>
      </c>
      <c r="B4708" t="s">
        <v>19665</v>
      </c>
      <c r="C4708">
        <v>4967</v>
      </c>
      <c r="D4708" t="s">
        <v>17076</v>
      </c>
      <c r="E4708" t="s">
        <v>6261</v>
      </c>
      <c r="F4708" s="9">
        <f>Table13[[#This Row],[ToMeasure]]-Table13[[#This Row],[FromMeasure]]</f>
        <v>0.32476093000000006</v>
      </c>
      <c r="G4708" s="5" t="s">
        <v>682</v>
      </c>
      <c r="H4708" s="35">
        <v>12.873745769999999</v>
      </c>
      <c r="I4708" s="56"/>
      <c r="J4708" t="s">
        <v>14769</v>
      </c>
      <c r="K4708" s="58" t="s">
        <v>203</v>
      </c>
      <c r="L4708" s="35">
        <v>13.198506699999999</v>
      </c>
      <c r="M4708" s="56"/>
      <c r="N4708" t="s">
        <v>8358</v>
      </c>
      <c r="O4708" s="2">
        <v>4073</v>
      </c>
      <c r="P4708" s="2">
        <v>0</v>
      </c>
      <c r="Q4708" s="2">
        <v>4073</v>
      </c>
      <c r="R4708" t="s">
        <v>16665</v>
      </c>
      <c r="S4708">
        <v>16</v>
      </c>
      <c r="T4708" t="s">
        <v>203</v>
      </c>
      <c r="U4708" s="2">
        <v>127</v>
      </c>
      <c r="V4708" s="2">
        <v>491</v>
      </c>
      <c r="W4708" s="8">
        <v>0.15173091087650381</v>
      </c>
      <c r="X4708" s="2">
        <v>6411</v>
      </c>
      <c r="Y4708" s="45"/>
      <c r="AC4708" s="1" t="str">
        <f>IF(Table13[[#This Row],[TCS MP]]&gt;=Table13[[#This Row],[BMP]],IF(Table13[[#This Row],[TCS MP]]&lt;=Table13[[#This Row],[EMP]],"Good","EMP"),"BMP")</f>
        <v>EMP</v>
      </c>
    </row>
    <row r="4709" spans="1:29" ht="24" customHeight="1" x14ac:dyDescent="0.25">
      <c r="A4709" t="s">
        <v>14783</v>
      </c>
      <c r="B4709" t="s">
        <v>19664</v>
      </c>
      <c r="C4709">
        <v>4966</v>
      </c>
      <c r="D4709" t="s">
        <v>17076</v>
      </c>
      <c r="E4709" t="s">
        <v>6261</v>
      </c>
      <c r="F4709" s="9">
        <f>Table13[[#This Row],[ToMeasure]]-Table13[[#This Row],[FromMeasure]]</f>
        <v>0.54857808000000041</v>
      </c>
      <c r="G4709" s="5" t="s">
        <v>682</v>
      </c>
      <c r="H4709" s="35">
        <v>13.372110749999999</v>
      </c>
      <c r="I4709" s="56"/>
      <c r="J4709" t="s">
        <v>660</v>
      </c>
      <c r="K4709" s="58" t="s">
        <v>203</v>
      </c>
      <c r="L4709" s="35">
        <v>13.92068883</v>
      </c>
      <c r="M4709" s="56"/>
      <c r="N4709" t="s">
        <v>14784</v>
      </c>
      <c r="O4709" s="2">
        <v>3865</v>
      </c>
      <c r="P4709" s="2">
        <v>0</v>
      </c>
      <c r="Q4709" s="2">
        <v>3865</v>
      </c>
      <c r="R4709" t="s">
        <v>14785</v>
      </c>
      <c r="S4709">
        <v>16</v>
      </c>
      <c r="T4709" t="s">
        <v>203</v>
      </c>
      <c r="U4709" s="2">
        <v>120</v>
      </c>
      <c r="V4709" s="2">
        <v>465</v>
      </c>
      <c r="W4709" s="8">
        <v>0.15135834411384216</v>
      </c>
      <c r="X4709" s="2">
        <v>6084</v>
      </c>
      <c r="Y4709" s="45"/>
      <c r="AC4709" s="1" t="str">
        <f>IF(Table13[[#This Row],[TCS MP]]&gt;=Table13[[#This Row],[BMP]],IF(Table13[[#This Row],[TCS MP]]&lt;=Table13[[#This Row],[EMP]],"Good","EMP"),"BMP")</f>
        <v>EMP</v>
      </c>
    </row>
    <row r="4710" spans="1:29" ht="24" customHeight="1" x14ac:dyDescent="0.25">
      <c r="A4710" t="s">
        <v>16666</v>
      </c>
      <c r="B4710" t="s">
        <v>19674</v>
      </c>
      <c r="C4710">
        <v>4977</v>
      </c>
      <c r="D4710" t="s">
        <v>17076</v>
      </c>
      <c r="E4710" t="s">
        <v>6261</v>
      </c>
      <c r="F4710" s="9">
        <f>Table13[[#This Row],[ToMeasure]]-Table13[[#This Row],[FromMeasure]]</f>
        <v>0.44607172999999989</v>
      </c>
      <c r="G4710" s="5" t="s">
        <v>682</v>
      </c>
      <c r="H4710" s="35">
        <v>13.92068883</v>
      </c>
      <c r="I4710" s="56"/>
      <c r="J4710" t="s">
        <v>14784</v>
      </c>
      <c r="K4710" s="58" t="s">
        <v>203</v>
      </c>
      <c r="L4710" s="35">
        <v>14.366760559999999</v>
      </c>
      <c r="M4710" s="56"/>
      <c r="N4710" t="s">
        <v>138</v>
      </c>
      <c r="O4710" s="2">
        <v>3031</v>
      </c>
      <c r="P4710" s="2">
        <v>0</v>
      </c>
      <c r="Q4710" s="2">
        <v>3031</v>
      </c>
      <c r="R4710" t="s">
        <v>16667</v>
      </c>
      <c r="S4710">
        <v>15</v>
      </c>
      <c r="T4710" t="s">
        <v>203</v>
      </c>
      <c r="U4710" s="2">
        <v>94</v>
      </c>
      <c r="V4710" s="2">
        <v>366</v>
      </c>
      <c r="W4710" s="8">
        <v>0.15176509402837349</v>
      </c>
      <c r="X4710" s="2">
        <v>4771</v>
      </c>
      <c r="Y4710" s="45"/>
      <c r="AC4710" s="1" t="str">
        <f>IF(Table13[[#This Row],[TCS MP]]&gt;=Table13[[#This Row],[BMP]],IF(Table13[[#This Row],[TCS MP]]&lt;=Table13[[#This Row],[EMP]],"Good","EMP"),"BMP")</f>
        <v>EMP</v>
      </c>
    </row>
    <row r="4711" spans="1:29" ht="24" customHeight="1" x14ac:dyDescent="0.25">
      <c r="A4711" t="s">
        <v>10519</v>
      </c>
      <c r="B4711" t="s">
        <v>19673</v>
      </c>
      <c r="C4711">
        <v>4976</v>
      </c>
      <c r="D4711" t="s">
        <v>17076</v>
      </c>
      <c r="E4711" t="s">
        <v>6261</v>
      </c>
      <c r="F4711" s="9">
        <f>Table13[[#This Row],[ToMeasure]]-Table13[[#This Row],[FromMeasure]]</f>
        <v>0.34966227000000139</v>
      </c>
      <c r="G4711" s="5" t="s">
        <v>682</v>
      </c>
      <c r="H4711" s="35">
        <v>14.366760559999999</v>
      </c>
      <c r="I4711" s="56"/>
      <c r="J4711" t="s">
        <v>138</v>
      </c>
      <c r="K4711" s="58" t="s">
        <v>203</v>
      </c>
      <c r="L4711" s="35">
        <v>14.716422830000001</v>
      </c>
      <c r="M4711" s="56"/>
      <c r="N4711" t="s">
        <v>10520</v>
      </c>
      <c r="O4711" s="2">
        <v>2457</v>
      </c>
      <c r="P4711" s="2">
        <v>0</v>
      </c>
      <c r="Q4711" s="2">
        <v>2457</v>
      </c>
      <c r="R4711" t="s">
        <v>10521</v>
      </c>
      <c r="S4711">
        <v>18</v>
      </c>
      <c r="T4711" t="s">
        <v>203</v>
      </c>
      <c r="U4711" s="2">
        <v>227</v>
      </c>
      <c r="V4711" s="2">
        <v>35</v>
      </c>
      <c r="W4711" s="8">
        <v>0.10663410663410663</v>
      </c>
      <c r="X4711" s="2">
        <v>3867</v>
      </c>
      <c r="Y4711" s="45"/>
      <c r="AC4711" s="1" t="str">
        <f>IF(Table13[[#This Row],[TCS MP]]&gt;=Table13[[#This Row],[BMP]],IF(Table13[[#This Row],[TCS MP]]&lt;=Table13[[#This Row],[EMP]],"Good","EMP"),"BMP")</f>
        <v>EMP</v>
      </c>
    </row>
    <row r="4712" spans="1:29" ht="24" customHeight="1" x14ac:dyDescent="0.25">
      <c r="A4712" t="s">
        <v>14786</v>
      </c>
      <c r="B4712" t="s">
        <v>19684</v>
      </c>
      <c r="C4712">
        <v>4987</v>
      </c>
      <c r="D4712" t="s">
        <v>17076</v>
      </c>
      <c r="E4712" t="s">
        <v>6261</v>
      </c>
      <c r="F4712" s="9">
        <f>Table13[[#This Row],[ToMeasure]]-Table13[[#This Row],[FromMeasure]]</f>
        <v>0.66732559999999985</v>
      </c>
      <c r="G4712" s="5" t="s">
        <v>682</v>
      </c>
      <c r="H4712" s="35">
        <v>14.716422830000001</v>
      </c>
      <c r="I4712" s="56"/>
      <c r="J4712" t="s">
        <v>10520</v>
      </c>
      <c r="K4712" s="58" t="s">
        <v>203</v>
      </c>
      <c r="L4712" s="35">
        <v>15.383748430000001</v>
      </c>
      <c r="M4712" s="56"/>
      <c r="N4712" t="s">
        <v>139</v>
      </c>
      <c r="O4712" s="2">
        <v>3145</v>
      </c>
      <c r="P4712" s="2">
        <v>0</v>
      </c>
      <c r="Q4712" s="2">
        <v>3145</v>
      </c>
      <c r="R4712" t="s">
        <v>14787</v>
      </c>
      <c r="S4712">
        <v>21</v>
      </c>
      <c r="T4712" t="s">
        <v>203</v>
      </c>
      <c r="U4712" s="2">
        <v>96</v>
      </c>
      <c r="V4712" s="2">
        <v>379</v>
      </c>
      <c r="W4712" s="8">
        <v>0.15103338632750399</v>
      </c>
      <c r="X4712" s="2">
        <v>4950</v>
      </c>
      <c r="Y4712" s="45"/>
      <c r="AC4712" s="1" t="str">
        <f>IF(Table13[[#This Row],[TCS MP]]&gt;=Table13[[#This Row],[BMP]],IF(Table13[[#This Row],[TCS MP]]&lt;=Table13[[#This Row],[EMP]],"Good","EMP"),"BMP")</f>
        <v>EMP</v>
      </c>
    </row>
    <row r="4713" spans="1:29" ht="24" customHeight="1" x14ac:dyDescent="0.25">
      <c r="A4713" t="s">
        <v>6266</v>
      </c>
      <c r="B4713" t="s">
        <v>19683</v>
      </c>
      <c r="C4713">
        <v>4986</v>
      </c>
      <c r="D4713" t="s">
        <v>17076</v>
      </c>
      <c r="E4713" t="s">
        <v>6261</v>
      </c>
      <c r="F4713" s="9">
        <f>Table13[[#This Row],[ToMeasure]]-Table13[[#This Row],[FromMeasure]]</f>
        <v>0.54328070999999944</v>
      </c>
      <c r="G4713" s="5" t="s">
        <v>682</v>
      </c>
      <c r="H4713" s="35">
        <v>15.383748430000001</v>
      </c>
      <c r="I4713" s="56"/>
      <c r="J4713" t="s">
        <v>139</v>
      </c>
      <c r="K4713" s="58" t="s">
        <v>203</v>
      </c>
      <c r="L4713" s="35">
        <v>15.92702914</v>
      </c>
      <c r="M4713" s="56"/>
      <c r="N4713" t="s">
        <v>6267</v>
      </c>
      <c r="O4713" s="2">
        <v>2131</v>
      </c>
      <c r="P4713" s="2">
        <v>0</v>
      </c>
      <c r="Q4713" s="2">
        <v>2131</v>
      </c>
      <c r="R4713" t="s">
        <v>6268</v>
      </c>
      <c r="S4713">
        <v>11</v>
      </c>
      <c r="T4713" t="s">
        <v>203</v>
      </c>
      <c r="U4713" s="2">
        <v>66</v>
      </c>
      <c r="V4713" s="2">
        <v>256</v>
      </c>
      <c r="W4713" s="8">
        <v>0.15110276865321445</v>
      </c>
      <c r="X4713" s="2">
        <v>3354</v>
      </c>
      <c r="Y4713" s="45"/>
      <c r="AC4713" s="1" t="str">
        <f>IF(Table13[[#This Row],[TCS MP]]&gt;=Table13[[#This Row],[BMP]],IF(Table13[[#This Row],[TCS MP]]&lt;=Table13[[#This Row],[EMP]],"Good","EMP"),"BMP")</f>
        <v>EMP</v>
      </c>
    </row>
    <row r="4714" spans="1:29" ht="24" customHeight="1" x14ac:dyDescent="0.25">
      <c r="A4714" t="s">
        <v>16668</v>
      </c>
      <c r="B4714" t="s">
        <v>19690</v>
      </c>
      <c r="C4714">
        <v>5007</v>
      </c>
      <c r="D4714" t="s">
        <v>17076</v>
      </c>
      <c r="E4714" t="s">
        <v>6261</v>
      </c>
      <c r="F4714" s="9">
        <f>Table13[[#This Row],[ToMeasure]]-Table13[[#This Row],[FromMeasure]]</f>
        <v>0.50353011999999886</v>
      </c>
      <c r="G4714" s="5" t="s">
        <v>682</v>
      </c>
      <c r="H4714" s="35">
        <v>15.92702914</v>
      </c>
      <c r="I4714" s="56"/>
      <c r="J4714" t="s">
        <v>6267</v>
      </c>
      <c r="K4714" s="58" t="s">
        <v>203</v>
      </c>
      <c r="L4714" s="35">
        <v>16.430559259999999</v>
      </c>
      <c r="M4714" s="56"/>
      <c r="N4714" t="s">
        <v>664</v>
      </c>
      <c r="O4714" s="2">
        <v>1734</v>
      </c>
      <c r="P4714" s="2">
        <v>0</v>
      </c>
      <c r="Q4714" s="2">
        <v>1734</v>
      </c>
      <c r="R4714" t="s">
        <v>16669</v>
      </c>
      <c r="S4714">
        <v>14</v>
      </c>
      <c r="T4714" t="s">
        <v>203</v>
      </c>
      <c r="U4714" s="2">
        <v>53</v>
      </c>
      <c r="V4714" s="2">
        <v>209</v>
      </c>
      <c r="W4714" s="8">
        <v>0.15109573241061131</v>
      </c>
      <c r="X4714" s="2">
        <v>2729</v>
      </c>
      <c r="Y4714" s="45"/>
      <c r="AC4714" s="1" t="str">
        <f>IF(Table13[[#This Row],[TCS MP]]&gt;=Table13[[#This Row],[BMP]],IF(Table13[[#This Row],[TCS MP]]&lt;=Table13[[#This Row],[EMP]],"Good","EMP"),"BMP")</f>
        <v>EMP</v>
      </c>
    </row>
    <row r="4715" spans="1:29" ht="24" customHeight="1" x14ac:dyDescent="0.25">
      <c r="A4715" t="s">
        <v>16670</v>
      </c>
      <c r="B4715" t="s">
        <v>19696</v>
      </c>
      <c r="C4715">
        <v>5013</v>
      </c>
      <c r="D4715" t="s">
        <v>17076</v>
      </c>
      <c r="E4715" t="s">
        <v>6261</v>
      </c>
      <c r="F4715" s="9">
        <f>Table13[[#This Row],[ToMeasure]]-Table13[[#This Row],[FromMeasure]]</f>
        <v>0.25598510000000019</v>
      </c>
      <c r="G4715" s="5" t="s">
        <v>682</v>
      </c>
      <c r="H4715" s="35">
        <v>16.430559259999999</v>
      </c>
      <c r="I4715" s="56"/>
      <c r="J4715" t="s">
        <v>664</v>
      </c>
      <c r="K4715" s="58" t="s">
        <v>203</v>
      </c>
      <c r="L4715" s="35">
        <v>16.686544359999999</v>
      </c>
      <c r="M4715" s="56"/>
      <c r="N4715" t="s">
        <v>14789</v>
      </c>
      <c r="O4715" s="2">
        <v>5146</v>
      </c>
      <c r="P4715" s="2">
        <v>0</v>
      </c>
      <c r="Q4715" s="2">
        <v>5146</v>
      </c>
      <c r="R4715" t="s">
        <v>16671</v>
      </c>
      <c r="S4715">
        <v>11</v>
      </c>
      <c r="T4715" t="s">
        <v>203</v>
      </c>
      <c r="U4715" s="2">
        <v>162</v>
      </c>
      <c r="V4715" s="2">
        <v>628</v>
      </c>
      <c r="W4715" s="8">
        <v>0.15351729498639721</v>
      </c>
      <c r="X4715" s="2">
        <v>8100</v>
      </c>
      <c r="Y4715" s="45"/>
      <c r="AC4715" s="1" t="str">
        <f>IF(Table13[[#This Row],[TCS MP]]&gt;=Table13[[#This Row],[BMP]],IF(Table13[[#This Row],[TCS MP]]&lt;=Table13[[#This Row],[EMP]],"Good","EMP"),"BMP")</f>
        <v>EMP</v>
      </c>
    </row>
    <row r="4716" spans="1:29" ht="24" customHeight="1" x14ac:dyDescent="0.25">
      <c r="A4716" t="s">
        <v>14788</v>
      </c>
      <c r="B4716" t="s">
        <v>19698</v>
      </c>
      <c r="C4716">
        <v>5017</v>
      </c>
      <c r="D4716" t="s">
        <v>17076</v>
      </c>
      <c r="E4716" t="s">
        <v>6261</v>
      </c>
      <c r="F4716" s="9">
        <f>Table13[[#This Row],[ToMeasure]]-Table13[[#This Row],[FromMeasure]]</f>
        <v>0.24692135000000093</v>
      </c>
      <c r="G4716" s="5" t="s">
        <v>682</v>
      </c>
      <c r="H4716" s="35">
        <v>16.686544359999999</v>
      </c>
      <c r="I4716" s="56"/>
      <c r="J4716" t="s">
        <v>14789</v>
      </c>
      <c r="K4716" s="58" t="s">
        <v>203</v>
      </c>
      <c r="L4716" s="35">
        <v>16.93346571</v>
      </c>
      <c r="M4716" s="56"/>
      <c r="N4716" t="s">
        <v>8370</v>
      </c>
      <c r="O4716" s="2">
        <v>11824</v>
      </c>
      <c r="P4716" s="2">
        <v>0</v>
      </c>
      <c r="Q4716" s="2">
        <v>11824</v>
      </c>
      <c r="R4716" t="s">
        <v>14790</v>
      </c>
      <c r="S4716">
        <v>11</v>
      </c>
      <c r="T4716" t="s">
        <v>203</v>
      </c>
      <c r="U4716" s="2">
        <v>367</v>
      </c>
      <c r="V4716" s="2">
        <v>1429</v>
      </c>
      <c r="W4716" s="8">
        <v>0.15189445196211096</v>
      </c>
      <c r="X4716" s="2">
        <v>18611</v>
      </c>
      <c r="Y4716" s="45"/>
      <c r="AC4716" s="1" t="str">
        <f>IF(Table13[[#This Row],[TCS MP]]&gt;=Table13[[#This Row],[BMP]],IF(Table13[[#This Row],[TCS MP]]&lt;=Table13[[#This Row],[EMP]],"Good","EMP"),"BMP")</f>
        <v>EMP</v>
      </c>
    </row>
    <row r="4717" spans="1:29" ht="24" customHeight="1" x14ac:dyDescent="0.25">
      <c r="A4717" t="s">
        <v>16672</v>
      </c>
      <c r="B4717" t="s">
        <v>19714</v>
      </c>
      <c r="C4717">
        <v>5037</v>
      </c>
      <c r="D4717" t="s">
        <v>17076</v>
      </c>
      <c r="E4717" t="s">
        <v>6261</v>
      </c>
      <c r="F4717" s="9">
        <f>Table13[[#This Row],[ToMeasure]]-Table13[[#This Row],[FromMeasure]]</f>
        <v>0.52004233999999983</v>
      </c>
      <c r="G4717" s="5" t="s">
        <v>682</v>
      </c>
      <c r="H4717" s="35">
        <v>17.938963709999999</v>
      </c>
      <c r="I4717" s="56"/>
      <c r="J4717" t="s">
        <v>8386</v>
      </c>
      <c r="K4717" s="58" t="s">
        <v>203</v>
      </c>
      <c r="L4717" s="35">
        <v>18.459006049999999</v>
      </c>
      <c r="M4717" s="56"/>
      <c r="N4717" t="s">
        <v>165</v>
      </c>
      <c r="O4717" s="2">
        <v>4872</v>
      </c>
      <c r="P4717" s="2">
        <v>0</v>
      </c>
      <c r="Q4717" s="2">
        <v>4872</v>
      </c>
      <c r="R4717" t="s">
        <v>16673</v>
      </c>
      <c r="S4717">
        <v>9</v>
      </c>
      <c r="T4717" t="s">
        <v>203</v>
      </c>
      <c r="U4717" s="2">
        <v>151</v>
      </c>
      <c r="V4717" s="2">
        <v>586</v>
      </c>
      <c r="W4717" s="8">
        <v>0.15127257799671592</v>
      </c>
      <c r="X4717" s="2">
        <v>7669</v>
      </c>
      <c r="Y4717" s="45"/>
      <c r="AC4717" s="1" t="str">
        <f>IF(Table13[[#This Row],[TCS MP]]&gt;=Table13[[#This Row],[BMP]],IF(Table13[[#This Row],[TCS MP]]&lt;=Table13[[#This Row],[EMP]],"Good","EMP"),"BMP")</f>
        <v>EMP</v>
      </c>
    </row>
    <row r="4718" spans="1:29" ht="24" customHeight="1" x14ac:dyDescent="0.25">
      <c r="A4718" t="s">
        <v>14791</v>
      </c>
      <c r="B4718" t="s">
        <v>19713</v>
      </c>
      <c r="C4718">
        <v>5036</v>
      </c>
      <c r="D4718" t="s">
        <v>17076</v>
      </c>
      <c r="E4718" t="s">
        <v>6261</v>
      </c>
      <c r="F4718" s="9">
        <f>Table13[[#This Row],[ToMeasure]]-Table13[[#This Row],[FromMeasure]]</f>
        <v>0.26581305999999927</v>
      </c>
      <c r="G4718" s="5" t="s">
        <v>682</v>
      </c>
      <c r="H4718" s="35">
        <v>18.459006049999999</v>
      </c>
      <c r="I4718" s="56"/>
      <c r="J4718" t="s">
        <v>165</v>
      </c>
      <c r="K4718" s="58" t="s">
        <v>203</v>
      </c>
      <c r="L4718" s="35">
        <v>18.724819109999999</v>
      </c>
      <c r="M4718" s="56"/>
      <c r="N4718" t="s">
        <v>10523</v>
      </c>
      <c r="O4718" s="2">
        <v>1471</v>
      </c>
      <c r="P4718" s="2">
        <v>0</v>
      </c>
      <c r="Q4718" s="2">
        <v>1471</v>
      </c>
      <c r="R4718" t="s">
        <v>14792</v>
      </c>
      <c r="S4718">
        <v>14</v>
      </c>
      <c r="T4718" t="s">
        <v>203</v>
      </c>
      <c r="U4718" s="2">
        <v>45</v>
      </c>
      <c r="V4718" s="2">
        <v>175</v>
      </c>
      <c r="W4718" s="8">
        <v>0.1495581237253569</v>
      </c>
      <c r="X4718" s="2">
        <v>2315</v>
      </c>
      <c r="Y4718" s="45"/>
      <c r="AC4718" s="1" t="str">
        <f>IF(Table13[[#This Row],[TCS MP]]&gt;=Table13[[#This Row],[BMP]],IF(Table13[[#This Row],[TCS MP]]&lt;=Table13[[#This Row],[EMP]],"Good","EMP"),"BMP")</f>
        <v>EMP</v>
      </c>
    </row>
    <row r="4719" spans="1:29" ht="24" customHeight="1" x14ac:dyDescent="0.25">
      <c r="A4719" t="s">
        <v>10522</v>
      </c>
      <c r="B4719" t="s">
        <v>19723</v>
      </c>
      <c r="C4719">
        <v>5047</v>
      </c>
      <c r="D4719" t="s">
        <v>17076</v>
      </c>
      <c r="E4719" t="s">
        <v>6261</v>
      </c>
      <c r="F4719" s="9">
        <f>Table13[[#This Row],[ToMeasure]]-Table13[[#This Row],[FromMeasure]]</f>
        <v>0.68368633000000045</v>
      </c>
      <c r="G4719" s="5" t="s">
        <v>682</v>
      </c>
      <c r="H4719" s="35">
        <v>18.724819109999999</v>
      </c>
      <c r="I4719" s="56"/>
      <c r="J4719" t="s">
        <v>10523</v>
      </c>
      <c r="K4719" s="58" t="s">
        <v>203</v>
      </c>
      <c r="L4719" s="35">
        <v>19.408505439999999</v>
      </c>
      <c r="M4719" s="56"/>
      <c r="N4719" t="s">
        <v>10524</v>
      </c>
      <c r="O4719" s="2">
        <v>1413</v>
      </c>
      <c r="P4719" s="2">
        <v>0</v>
      </c>
      <c r="Q4719" s="2">
        <v>1413</v>
      </c>
      <c r="R4719" t="s">
        <v>10525</v>
      </c>
      <c r="S4719">
        <v>14</v>
      </c>
      <c r="T4719" t="s">
        <v>203</v>
      </c>
      <c r="U4719" s="2">
        <v>43</v>
      </c>
      <c r="V4719" s="2">
        <v>169</v>
      </c>
      <c r="W4719" s="8">
        <v>0.15003538570417552</v>
      </c>
      <c r="X4719" s="2">
        <v>2224</v>
      </c>
      <c r="Y4719" s="45"/>
      <c r="AC4719" s="1" t="str">
        <f>IF(Table13[[#This Row],[TCS MP]]&gt;=Table13[[#This Row],[BMP]],IF(Table13[[#This Row],[TCS MP]]&lt;=Table13[[#This Row],[EMP]],"Good","EMP"),"BMP")</f>
        <v>EMP</v>
      </c>
    </row>
    <row r="4720" spans="1:29" ht="24" customHeight="1" x14ac:dyDescent="0.25">
      <c r="A4720" t="s">
        <v>14793</v>
      </c>
      <c r="B4720" t="s">
        <v>19734</v>
      </c>
      <c r="C4720">
        <v>5056</v>
      </c>
      <c r="D4720" t="s">
        <v>17076</v>
      </c>
      <c r="E4720" t="s">
        <v>6261</v>
      </c>
      <c r="F4720" s="9">
        <f>Table13[[#This Row],[ToMeasure]]-Table13[[#This Row],[FromMeasure]]</f>
        <v>0.52002489999999923</v>
      </c>
      <c r="G4720" s="5" t="s">
        <v>682</v>
      </c>
      <c r="H4720" s="35">
        <v>20.496926999999999</v>
      </c>
      <c r="I4720" s="56"/>
      <c r="J4720" t="s">
        <v>4107</v>
      </c>
      <c r="K4720" s="58" t="s">
        <v>203</v>
      </c>
      <c r="L4720" s="35">
        <v>21.016951899999999</v>
      </c>
      <c r="M4720" s="56"/>
      <c r="N4720" t="s">
        <v>4108</v>
      </c>
      <c r="O4720" s="2">
        <v>1734</v>
      </c>
      <c r="P4720" s="2">
        <v>0</v>
      </c>
      <c r="Q4720" s="2">
        <v>1734</v>
      </c>
      <c r="R4720" t="s">
        <v>14794</v>
      </c>
      <c r="S4720">
        <v>24</v>
      </c>
      <c r="T4720" t="s">
        <v>203</v>
      </c>
      <c r="U4720" s="2">
        <v>52</v>
      </c>
      <c r="V4720" s="2">
        <v>208</v>
      </c>
      <c r="W4720" s="8">
        <v>0.14994232987312572</v>
      </c>
      <c r="X4720" s="2">
        <v>2729</v>
      </c>
      <c r="Y4720" s="45"/>
      <c r="AC4720" s="1" t="str">
        <f>IF(Table13[[#This Row],[TCS MP]]&gt;=Table13[[#This Row],[BMP]],IF(Table13[[#This Row],[TCS MP]]&lt;=Table13[[#This Row],[EMP]],"Good","EMP"),"BMP")</f>
        <v>EMP</v>
      </c>
    </row>
    <row r="4721" spans="1:29" ht="24" customHeight="1" x14ac:dyDescent="0.25">
      <c r="A4721" t="s">
        <v>14795</v>
      </c>
      <c r="B4721" t="s">
        <v>21012</v>
      </c>
      <c r="C4721">
        <v>7647</v>
      </c>
      <c r="D4721" t="s">
        <v>17076</v>
      </c>
      <c r="E4721" t="s">
        <v>6261</v>
      </c>
      <c r="F4721" s="9">
        <f>Table13[[#This Row],[ToMeasure]]-Table13[[#This Row],[FromMeasure]]</f>
        <v>0.16871019999999959</v>
      </c>
      <c r="G4721" s="5" t="s">
        <v>682</v>
      </c>
      <c r="H4721" s="35">
        <v>21.016951899999999</v>
      </c>
      <c r="I4721" s="56"/>
      <c r="J4721" t="s">
        <v>4108</v>
      </c>
      <c r="K4721" s="58" t="s">
        <v>203</v>
      </c>
      <c r="L4721" s="35">
        <v>21.185662099999998</v>
      </c>
      <c r="M4721" s="56"/>
      <c r="N4721" t="s">
        <v>32</v>
      </c>
      <c r="O4721" s="2">
        <v>1971</v>
      </c>
      <c r="P4721" s="2">
        <v>0</v>
      </c>
      <c r="Q4721" s="2">
        <v>1971</v>
      </c>
      <c r="R4721" t="s">
        <v>14796</v>
      </c>
      <c r="S4721">
        <v>23</v>
      </c>
      <c r="T4721" t="s">
        <v>203</v>
      </c>
      <c r="U4721" s="2">
        <v>61</v>
      </c>
      <c r="V4721" s="2">
        <v>235</v>
      </c>
      <c r="W4721" s="8">
        <v>0.15017757483510907</v>
      </c>
      <c r="X4721" s="2">
        <v>3102</v>
      </c>
      <c r="Y4721" s="45"/>
      <c r="AC4721" s="1" t="str">
        <f>IF(Table13[[#This Row],[TCS MP]]&gt;=Table13[[#This Row],[BMP]],IF(Table13[[#This Row],[TCS MP]]&lt;=Table13[[#This Row],[EMP]],"Good","EMP"),"BMP")</f>
        <v>EMP</v>
      </c>
    </row>
    <row r="4722" spans="1:29" ht="24" customHeight="1" x14ac:dyDescent="0.25">
      <c r="A4722" t="s">
        <v>16674</v>
      </c>
      <c r="B4722" t="s">
        <v>19758</v>
      </c>
      <c r="C4722">
        <v>5096</v>
      </c>
      <c r="D4722" t="s">
        <v>17076</v>
      </c>
      <c r="E4722" t="s">
        <v>6261</v>
      </c>
      <c r="F4722" s="9">
        <f>Table13[[#This Row],[ToMeasure]]-Table13[[#This Row],[FromMeasure]]</f>
        <v>0.55425720000000211</v>
      </c>
      <c r="G4722" s="5" t="s">
        <v>682</v>
      </c>
      <c r="H4722" s="35">
        <v>31.425952899999999</v>
      </c>
      <c r="I4722" s="56"/>
      <c r="J4722" t="s">
        <v>34</v>
      </c>
      <c r="K4722" s="58" t="s">
        <v>203</v>
      </c>
      <c r="L4722" s="35">
        <v>31.980210100000001</v>
      </c>
      <c r="M4722" s="56"/>
      <c r="N4722" t="s">
        <v>16675</v>
      </c>
      <c r="O4722" s="2">
        <v>827</v>
      </c>
      <c r="P4722" s="2">
        <v>0</v>
      </c>
      <c r="Q4722" s="2">
        <v>827</v>
      </c>
      <c r="R4722" t="s">
        <v>16676</v>
      </c>
      <c r="S4722">
        <v>15</v>
      </c>
      <c r="T4722" t="s">
        <v>203</v>
      </c>
      <c r="U4722" s="2">
        <v>32</v>
      </c>
      <c r="V4722" s="2">
        <v>5</v>
      </c>
      <c r="W4722" s="8">
        <v>4.4740024183796856E-2</v>
      </c>
      <c r="X4722" s="2">
        <v>1302</v>
      </c>
      <c r="Y4722" s="45"/>
      <c r="AC4722" s="1" t="str">
        <f>IF(Table13[[#This Row],[TCS MP]]&gt;=Table13[[#This Row],[BMP]],IF(Table13[[#This Row],[TCS MP]]&lt;=Table13[[#This Row],[EMP]],"Good","EMP"),"BMP")</f>
        <v>EMP</v>
      </c>
    </row>
    <row r="4723" spans="1:29" ht="24" customHeight="1" x14ac:dyDescent="0.25">
      <c r="A4723" t="s">
        <v>16690</v>
      </c>
      <c r="B4723" t="s">
        <v>18857</v>
      </c>
      <c r="C4723">
        <v>3573</v>
      </c>
      <c r="D4723" t="s">
        <v>17076</v>
      </c>
      <c r="E4723" t="s">
        <v>16691</v>
      </c>
      <c r="F4723" s="9">
        <f>Table13[[#This Row],[ToMeasure]]-Table13[[#This Row],[FromMeasure]]</f>
        <v>0.26132467999999998</v>
      </c>
      <c r="G4723" s="5" t="s">
        <v>16692</v>
      </c>
      <c r="H4723" s="35">
        <v>1.75534364</v>
      </c>
      <c r="I4723" s="56"/>
      <c r="J4723" t="s">
        <v>2179</v>
      </c>
      <c r="K4723" s="58" t="s">
        <v>203</v>
      </c>
      <c r="L4723" s="35">
        <v>2.01666832</v>
      </c>
      <c r="M4723" s="56"/>
      <c r="N4723" t="s">
        <v>114</v>
      </c>
      <c r="O4723" s="2">
        <v>7623</v>
      </c>
      <c r="P4723" s="2">
        <v>0</v>
      </c>
      <c r="Q4723" s="2">
        <v>7623</v>
      </c>
      <c r="R4723" t="s">
        <v>10067</v>
      </c>
      <c r="S4723">
        <v>10</v>
      </c>
      <c r="T4723" t="s">
        <v>203</v>
      </c>
      <c r="U4723" s="2">
        <v>664</v>
      </c>
      <c r="V4723" s="2">
        <v>108</v>
      </c>
      <c r="W4723" s="8">
        <v>0.10127246490882855</v>
      </c>
      <c r="X4723" s="2">
        <v>11999</v>
      </c>
      <c r="Y4723" s="45"/>
      <c r="AC4723" s="1" t="str">
        <f>IF(Table13[[#This Row],[TCS MP]]&gt;=Table13[[#This Row],[BMP]],IF(Table13[[#This Row],[TCS MP]]&lt;=Table13[[#This Row],[EMP]],"Good","EMP"),"BMP")</f>
        <v>EMP</v>
      </c>
    </row>
    <row r="4724" spans="1:29" ht="24" customHeight="1" x14ac:dyDescent="0.25">
      <c r="A4724" t="s">
        <v>6297</v>
      </c>
      <c r="B4724" t="s">
        <v>19005</v>
      </c>
      <c r="C4724">
        <v>3916</v>
      </c>
      <c r="D4724" t="s">
        <v>17076</v>
      </c>
      <c r="E4724" t="s">
        <v>6298</v>
      </c>
      <c r="F4724" s="9">
        <f>Table13[[#This Row],[ToMeasure]]-Table13[[#This Row],[FromMeasure]]</f>
        <v>0.28949902</v>
      </c>
      <c r="G4724" s="5" t="s">
        <v>6299</v>
      </c>
      <c r="H4724" s="35">
        <v>0</v>
      </c>
      <c r="I4724" s="56"/>
      <c r="J4724" t="s">
        <v>1801</v>
      </c>
      <c r="K4724" s="58" t="s">
        <v>203</v>
      </c>
      <c r="L4724" s="35">
        <v>0.28949902</v>
      </c>
      <c r="M4724" s="56"/>
      <c r="N4724" t="s">
        <v>538</v>
      </c>
      <c r="O4724" s="2">
        <v>5181</v>
      </c>
      <c r="P4724" s="2">
        <v>0</v>
      </c>
      <c r="Q4724" s="2">
        <v>5181</v>
      </c>
      <c r="R4724" t="s">
        <v>6300</v>
      </c>
      <c r="S4724">
        <v>10</v>
      </c>
      <c r="T4724" t="s">
        <v>203</v>
      </c>
      <c r="U4724" s="2">
        <v>480</v>
      </c>
      <c r="V4724" s="2">
        <v>77</v>
      </c>
      <c r="W4724" s="8">
        <v>0.10750820304960432</v>
      </c>
      <c r="X4724" s="2">
        <v>8155</v>
      </c>
      <c r="Y4724" s="45"/>
      <c r="AC4724" s="1" t="str">
        <f>IF(Table13[[#This Row],[TCS MP]]&gt;=Table13[[#This Row],[BMP]],IF(Table13[[#This Row],[TCS MP]]&lt;=Table13[[#This Row],[EMP]],"Good","EMP"),"BMP")</f>
        <v>EMP</v>
      </c>
    </row>
    <row r="4725" spans="1:29" ht="24" customHeight="1" x14ac:dyDescent="0.25">
      <c r="A4725" t="s">
        <v>16698</v>
      </c>
      <c r="B4725" t="s">
        <v>21018</v>
      </c>
      <c r="C4725">
        <v>7658</v>
      </c>
      <c r="D4725" t="s">
        <v>17076</v>
      </c>
      <c r="E4725" t="s">
        <v>16699</v>
      </c>
      <c r="F4725" s="9">
        <f>Table13[[#This Row],[ToMeasure]]-Table13[[#This Row],[FromMeasure]]</f>
        <v>0.48449864999999998</v>
      </c>
      <c r="G4725" s="5" t="s">
        <v>16700</v>
      </c>
      <c r="H4725" s="35">
        <v>0</v>
      </c>
      <c r="I4725" s="56"/>
      <c r="J4725" t="s">
        <v>9734</v>
      </c>
      <c r="K4725" s="58" t="s">
        <v>203</v>
      </c>
      <c r="L4725" s="35">
        <v>0.48449864999999998</v>
      </c>
      <c r="M4725" s="56"/>
      <c r="N4725" t="s">
        <v>5530</v>
      </c>
      <c r="O4725" s="2">
        <v>6163</v>
      </c>
      <c r="P4725" s="2">
        <v>0</v>
      </c>
      <c r="Q4725" s="2">
        <v>6163</v>
      </c>
      <c r="R4725" t="s">
        <v>16701</v>
      </c>
      <c r="S4725">
        <v>10</v>
      </c>
      <c r="T4725" t="s">
        <v>203</v>
      </c>
      <c r="U4725" s="2" t="s">
        <v>203</v>
      </c>
      <c r="V4725" s="2" t="s">
        <v>203</v>
      </c>
      <c r="W4725" s="8" t="s">
        <v>203</v>
      </c>
      <c r="X4725" s="2">
        <v>9701</v>
      </c>
      <c r="Y4725" s="45"/>
      <c r="AC4725" s="1" t="str">
        <f>IF(Table13[[#This Row],[TCS MP]]&gt;=Table13[[#This Row],[BMP]],IF(Table13[[#This Row],[TCS MP]]&lt;=Table13[[#This Row],[EMP]],"Good","EMP"),"BMP")</f>
        <v>EMP</v>
      </c>
    </row>
    <row r="4726" spans="1:29" ht="24" customHeight="1" x14ac:dyDescent="0.25">
      <c r="A4726" t="s">
        <v>16702</v>
      </c>
      <c r="B4726" t="s">
        <v>21039</v>
      </c>
      <c r="C4726">
        <v>7699</v>
      </c>
      <c r="D4726" t="s">
        <v>17076</v>
      </c>
      <c r="E4726" t="s">
        <v>16703</v>
      </c>
      <c r="F4726" s="9">
        <f>Table13[[#This Row],[ToMeasure]]-Table13[[#This Row],[FromMeasure]]</f>
        <v>0.31548369000000004</v>
      </c>
      <c r="G4726" s="5" t="s">
        <v>16704</v>
      </c>
      <c r="H4726" s="35">
        <v>0.34601454999999998</v>
      </c>
      <c r="I4726" s="56"/>
      <c r="J4726" t="s">
        <v>13097</v>
      </c>
      <c r="K4726" s="58" t="s">
        <v>203</v>
      </c>
      <c r="L4726" s="35">
        <v>0.66149824000000002</v>
      </c>
      <c r="M4726" s="56"/>
      <c r="N4726" t="s">
        <v>9746</v>
      </c>
      <c r="O4726" s="2">
        <v>2699</v>
      </c>
      <c r="P4726" s="2">
        <v>0</v>
      </c>
      <c r="Q4726" s="2">
        <v>2699</v>
      </c>
      <c r="R4726" t="s">
        <v>16705</v>
      </c>
      <c r="S4726">
        <v>35</v>
      </c>
      <c r="T4726" t="s">
        <v>203</v>
      </c>
      <c r="U4726" s="2">
        <v>248</v>
      </c>
      <c r="V4726" s="2">
        <v>40</v>
      </c>
      <c r="W4726" s="8">
        <v>0.10670618747684328</v>
      </c>
      <c r="X4726" s="2">
        <v>4248</v>
      </c>
      <c r="Y4726" s="45"/>
      <c r="AC4726" s="1" t="str">
        <f>IF(Table13[[#This Row],[TCS MP]]&gt;=Table13[[#This Row],[BMP]],IF(Table13[[#This Row],[TCS MP]]&lt;=Table13[[#This Row],[EMP]],"Good","EMP"),"BMP")</f>
        <v>EMP</v>
      </c>
    </row>
    <row r="4727" spans="1:29" ht="24" customHeight="1" x14ac:dyDescent="0.25">
      <c r="A4727" t="s">
        <v>6304</v>
      </c>
      <c r="B4727" t="s">
        <v>19757</v>
      </c>
      <c r="C4727">
        <v>5094</v>
      </c>
      <c r="D4727" t="s">
        <v>17076</v>
      </c>
      <c r="E4727" t="s">
        <v>6305</v>
      </c>
      <c r="F4727" s="9">
        <f>Table13[[#This Row],[ToMeasure]]-Table13[[#This Row],[FromMeasure]]</f>
        <v>0.32211950999999939</v>
      </c>
      <c r="G4727" s="5" t="s">
        <v>6306</v>
      </c>
      <c r="H4727" s="35">
        <v>5.6603680900000004</v>
      </c>
      <c r="I4727" s="56"/>
      <c r="J4727" t="s">
        <v>3958</v>
      </c>
      <c r="K4727" s="58" t="s">
        <v>203</v>
      </c>
      <c r="L4727" s="35">
        <v>5.9824875999999998</v>
      </c>
      <c r="M4727" s="56"/>
      <c r="N4727" t="s">
        <v>3958</v>
      </c>
      <c r="O4727" s="2">
        <v>2070</v>
      </c>
      <c r="P4727" s="2">
        <v>2140</v>
      </c>
      <c r="Q4727" s="2">
        <v>4210</v>
      </c>
      <c r="R4727" t="s">
        <v>6259</v>
      </c>
      <c r="S4727">
        <v>9</v>
      </c>
      <c r="T4727">
        <v>59</v>
      </c>
      <c r="U4727" s="2">
        <v>168</v>
      </c>
      <c r="V4727" s="2">
        <v>248</v>
      </c>
      <c r="W4727" s="8">
        <v>9.8812351543942994E-2</v>
      </c>
      <c r="X4727" s="2">
        <v>7104</v>
      </c>
      <c r="Y4727" s="45"/>
      <c r="AC4727" s="1" t="str">
        <f>IF(Table13[[#This Row],[TCS MP]]&gt;=Table13[[#This Row],[BMP]],IF(Table13[[#This Row],[TCS MP]]&lt;=Table13[[#This Row],[EMP]],"Good","EMP"),"BMP")</f>
        <v>EMP</v>
      </c>
    </row>
    <row r="4728" spans="1:29" ht="24" customHeight="1" x14ac:dyDescent="0.25">
      <c r="A4728" t="s">
        <v>10574</v>
      </c>
      <c r="B4728" t="s">
        <v>18795</v>
      </c>
      <c r="C4728">
        <v>3459</v>
      </c>
      <c r="D4728" t="s">
        <v>17076</v>
      </c>
      <c r="E4728" t="s">
        <v>10575</v>
      </c>
      <c r="F4728" s="9">
        <f>Table13[[#This Row],[ToMeasure]]-Table13[[#This Row],[FromMeasure]]</f>
        <v>1.4358887</v>
      </c>
      <c r="G4728" s="5" t="s">
        <v>10576</v>
      </c>
      <c r="H4728" s="35">
        <v>0</v>
      </c>
      <c r="I4728" s="56"/>
      <c r="J4728" t="s">
        <v>10577</v>
      </c>
      <c r="K4728" s="58" t="s">
        <v>203</v>
      </c>
      <c r="L4728" s="35">
        <v>1.4358887</v>
      </c>
      <c r="M4728" s="56"/>
      <c r="N4728" t="s">
        <v>138</v>
      </c>
      <c r="O4728" s="2">
        <v>2256</v>
      </c>
      <c r="P4728" s="2">
        <v>1540</v>
      </c>
      <c r="Q4728" s="10">
        <v>3796</v>
      </c>
      <c r="R4728" t="s">
        <v>17061</v>
      </c>
      <c r="S4728">
        <v>9</v>
      </c>
      <c r="T4728">
        <v>61</v>
      </c>
      <c r="U4728" s="2">
        <v>113</v>
      </c>
      <c r="V4728" s="2">
        <v>443</v>
      </c>
      <c r="W4728" s="8">
        <v>0.14646996838777659</v>
      </c>
      <c r="X4728" s="2">
        <v>5975</v>
      </c>
      <c r="Y4728" s="45"/>
      <c r="AC4728" s="1" t="str">
        <f>IF(Table13[[#This Row],[TCS MP]]&gt;=Table13[[#This Row],[BMP]],IF(Table13[[#This Row],[TCS MP]]&lt;=Table13[[#This Row],[EMP]],"Good","EMP"),"BMP")</f>
        <v>EMP</v>
      </c>
    </row>
    <row r="4729" spans="1:29" ht="24" customHeight="1" x14ac:dyDescent="0.25">
      <c r="A4729" t="s">
        <v>14845</v>
      </c>
      <c r="B4729" t="s">
        <v>18859</v>
      </c>
      <c r="C4729">
        <v>3576</v>
      </c>
      <c r="D4729" t="s">
        <v>17076</v>
      </c>
      <c r="E4729" t="s">
        <v>6336</v>
      </c>
      <c r="F4729" s="9">
        <f>Table13[[#This Row],[ToMeasure]]-Table13[[#This Row],[FromMeasure]]</f>
        <v>1.0006741999999988</v>
      </c>
      <c r="G4729" s="5" t="s">
        <v>6337</v>
      </c>
      <c r="H4729" s="35">
        <v>36.719695399999999</v>
      </c>
      <c r="I4729" s="56"/>
      <c r="J4729" t="s">
        <v>7506</v>
      </c>
      <c r="K4729" s="58" t="s">
        <v>203</v>
      </c>
      <c r="L4729" s="35">
        <v>37.720369599999998</v>
      </c>
      <c r="M4729" s="56"/>
      <c r="N4729" t="s">
        <v>10601</v>
      </c>
      <c r="O4729" s="2">
        <v>1110</v>
      </c>
      <c r="P4729" s="2">
        <v>0</v>
      </c>
      <c r="Q4729" s="2">
        <v>1110</v>
      </c>
      <c r="R4729" t="s">
        <v>14846</v>
      </c>
      <c r="S4729">
        <v>9</v>
      </c>
      <c r="T4729" t="s">
        <v>203</v>
      </c>
      <c r="U4729" s="2">
        <v>101</v>
      </c>
      <c r="V4729" s="2">
        <v>15</v>
      </c>
      <c r="W4729" s="8">
        <v>0.10450450450450451</v>
      </c>
      <c r="X4729" s="2">
        <v>1747</v>
      </c>
      <c r="Y4729" s="45"/>
      <c r="AC4729" s="1" t="str">
        <f>IF(Table13[[#This Row],[TCS MP]]&gt;=Table13[[#This Row],[BMP]],IF(Table13[[#This Row],[TCS MP]]&lt;=Table13[[#This Row],[EMP]],"Good","EMP"),"BMP")</f>
        <v>EMP</v>
      </c>
    </row>
    <row r="4730" spans="1:29" ht="24" customHeight="1" x14ac:dyDescent="0.25">
      <c r="A4730" t="s">
        <v>14847</v>
      </c>
      <c r="B4730" t="s">
        <v>18870</v>
      </c>
      <c r="C4730">
        <v>3587</v>
      </c>
      <c r="D4730" t="s">
        <v>17076</v>
      </c>
      <c r="E4730" t="s">
        <v>6336</v>
      </c>
      <c r="F4730" s="9">
        <f>Table13[[#This Row],[ToMeasure]]-Table13[[#This Row],[FromMeasure]]</f>
        <v>1.0098217000000034</v>
      </c>
      <c r="G4730" s="5" t="s">
        <v>6337</v>
      </c>
      <c r="H4730" s="35">
        <v>37.720369599999998</v>
      </c>
      <c r="I4730" s="56"/>
      <c r="J4730" t="s">
        <v>10601</v>
      </c>
      <c r="K4730" s="58" t="s">
        <v>203</v>
      </c>
      <c r="L4730" s="35">
        <v>38.730191300000001</v>
      </c>
      <c r="M4730" s="56"/>
      <c r="N4730" t="s">
        <v>3434</v>
      </c>
      <c r="O4730" s="2">
        <v>1334</v>
      </c>
      <c r="P4730" s="2">
        <v>0</v>
      </c>
      <c r="Q4730" s="2">
        <v>1334</v>
      </c>
      <c r="R4730" t="s">
        <v>14848</v>
      </c>
      <c r="S4730">
        <v>10</v>
      </c>
      <c r="T4730" t="s">
        <v>203</v>
      </c>
      <c r="U4730" s="2">
        <v>122</v>
      </c>
      <c r="V4730" s="2">
        <v>20</v>
      </c>
      <c r="W4730" s="8">
        <v>0.10644677661169415</v>
      </c>
      <c r="X4730" s="2">
        <v>2100</v>
      </c>
      <c r="Y4730" s="45"/>
      <c r="AC4730" s="1" t="str">
        <f>IF(Table13[[#This Row],[TCS MP]]&gt;=Table13[[#This Row],[BMP]],IF(Table13[[#This Row],[TCS MP]]&lt;=Table13[[#This Row],[EMP]],"Good","EMP"),"BMP")</f>
        <v>EMP</v>
      </c>
    </row>
    <row r="4731" spans="1:29" ht="24" customHeight="1" x14ac:dyDescent="0.25">
      <c r="A4731" t="s">
        <v>16729</v>
      </c>
      <c r="B4731" t="s">
        <v>21296</v>
      </c>
      <c r="C4731">
        <v>8518</v>
      </c>
      <c r="D4731" t="s">
        <v>17076</v>
      </c>
      <c r="E4731" t="s">
        <v>6336</v>
      </c>
      <c r="F4731" s="9">
        <f>Table13[[#This Row],[ToMeasure]]-Table13[[#This Row],[FromMeasure]]</f>
        <v>0.2773876000000044</v>
      </c>
      <c r="G4731" s="5" t="s">
        <v>6337</v>
      </c>
      <c r="H4731" s="35">
        <v>45.640235599999997</v>
      </c>
      <c r="I4731" s="56"/>
      <c r="J4731" t="s">
        <v>7531</v>
      </c>
      <c r="K4731" s="58" t="s">
        <v>203</v>
      </c>
      <c r="L4731" s="35">
        <v>45.917623200000001</v>
      </c>
      <c r="M4731" s="56"/>
      <c r="N4731" t="s">
        <v>3459</v>
      </c>
      <c r="O4731" s="2">
        <v>4268</v>
      </c>
      <c r="P4731" s="2">
        <v>0</v>
      </c>
      <c r="Q4731" s="2">
        <v>4268</v>
      </c>
      <c r="R4731" t="s">
        <v>16730</v>
      </c>
      <c r="S4731">
        <v>10</v>
      </c>
      <c r="T4731" t="s">
        <v>203</v>
      </c>
      <c r="U4731" s="2" t="s">
        <v>203</v>
      </c>
      <c r="V4731" s="2" t="s">
        <v>203</v>
      </c>
      <c r="W4731" s="8" t="s">
        <v>203</v>
      </c>
      <c r="X4731" s="2">
        <v>6718</v>
      </c>
      <c r="Y4731" s="45"/>
      <c r="AC4731" s="1" t="str">
        <f>IF(Table13[[#This Row],[TCS MP]]&gt;=Table13[[#This Row],[BMP]],IF(Table13[[#This Row],[TCS MP]]&lt;=Table13[[#This Row],[EMP]],"Good","EMP"),"BMP")</f>
        <v>EMP</v>
      </c>
    </row>
    <row r="4732" spans="1:29" ht="24" customHeight="1" x14ac:dyDescent="0.25">
      <c r="A4732" t="s">
        <v>10591</v>
      </c>
      <c r="B4732" t="s">
        <v>18976</v>
      </c>
      <c r="C4732">
        <v>3848</v>
      </c>
      <c r="D4732" t="s">
        <v>17076</v>
      </c>
      <c r="E4732" t="s">
        <v>6336</v>
      </c>
      <c r="F4732" s="9">
        <f>Table13[[#This Row],[ToMeasure]]-Table13[[#This Row],[FromMeasure]]</f>
        <v>0.30651100000000042</v>
      </c>
      <c r="G4732" s="5" t="s">
        <v>6337</v>
      </c>
      <c r="H4732" s="35">
        <v>60.3531513</v>
      </c>
      <c r="I4732" s="56"/>
      <c r="J4732" t="s">
        <v>10592</v>
      </c>
      <c r="K4732" s="58" t="s">
        <v>203</v>
      </c>
      <c r="L4732" s="35">
        <v>60.659662300000001</v>
      </c>
      <c r="M4732" s="56"/>
      <c r="N4732" t="s">
        <v>10593</v>
      </c>
      <c r="O4732" s="2">
        <v>6576</v>
      </c>
      <c r="P4732" s="2">
        <v>0</v>
      </c>
      <c r="Q4732" s="2">
        <v>6576</v>
      </c>
      <c r="R4732" t="s">
        <v>10594</v>
      </c>
      <c r="S4732">
        <v>12</v>
      </c>
      <c r="T4732">
        <v>54</v>
      </c>
      <c r="U4732" s="2">
        <v>602</v>
      </c>
      <c r="V4732" s="2">
        <v>97</v>
      </c>
      <c r="W4732" s="8">
        <v>0.10629562043795621</v>
      </c>
      <c r="X4732" s="2">
        <v>10351</v>
      </c>
      <c r="Y4732" s="45"/>
      <c r="AC4732" s="1" t="str">
        <f>IF(Table13[[#This Row],[TCS MP]]&gt;=Table13[[#This Row],[BMP]],IF(Table13[[#This Row],[TCS MP]]&lt;=Table13[[#This Row],[EMP]],"Good","EMP"),"BMP")</f>
        <v>EMP</v>
      </c>
    </row>
    <row r="4733" spans="1:29" ht="24" customHeight="1" x14ac:dyDescent="0.25">
      <c r="A4733" t="s">
        <v>6335</v>
      </c>
      <c r="B4733" t="s">
        <v>18977</v>
      </c>
      <c r="C4733">
        <v>3849</v>
      </c>
      <c r="D4733" t="s">
        <v>17076</v>
      </c>
      <c r="E4733" t="s">
        <v>6336</v>
      </c>
      <c r="F4733" s="9">
        <f>Table13[[#This Row],[ToMeasure]]-Table13[[#This Row],[FromMeasure]]</f>
        <v>7.192150000000197E-2</v>
      </c>
      <c r="G4733" s="5" t="s">
        <v>6337</v>
      </c>
      <c r="H4733" s="35">
        <v>60.766067499999998</v>
      </c>
      <c r="I4733" s="56"/>
      <c r="J4733" t="s">
        <v>187</v>
      </c>
      <c r="K4733" s="58" t="s">
        <v>203</v>
      </c>
      <c r="L4733" s="35">
        <v>60.837989</v>
      </c>
      <c r="M4733" s="56"/>
      <c r="N4733" t="s">
        <v>6338</v>
      </c>
      <c r="O4733" s="2">
        <v>11840</v>
      </c>
      <c r="P4733" s="2">
        <v>0</v>
      </c>
      <c r="Q4733" s="2">
        <v>11840</v>
      </c>
      <c r="R4733" t="s">
        <v>6339</v>
      </c>
      <c r="S4733">
        <v>11</v>
      </c>
      <c r="T4733" t="s">
        <v>203</v>
      </c>
      <c r="U4733" s="2">
        <v>1086</v>
      </c>
      <c r="V4733" s="2">
        <v>177</v>
      </c>
      <c r="W4733" s="8">
        <v>0.1066722972972973</v>
      </c>
      <c r="X4733" s="2">
        <v>18637</v>
      </c>
      <c r="Y4733" s="45"/>
      <c r="AC4733" s="1" t="str">
        <f>IF(Table13[[#This Row],[TCS MP]]&gt;=Table13[[#This Row],[BMP]],IF(Table13[[#This Row],[TCS MP]]&lt;=Table13[[#This Row],[EMP]],"Good","EMP"),"BMP")</f>
        <v>EMP</v>
      </c>
    </row>
    <row r="4734" spans="1:29" ht="24" customHeight="1" x14ac:dyDescent="0.25">
      <c r="A4734" t="s">
        <v>14849</v>
      </c>
      <c r="B4734" t="s">
        <v>18811</v>
      </c>
      <c r="C4734">
        <v>3486</v>
      </c>
      <c r="D4734" t="s">
        <v>17076</v>
      </c>
      <c r="E4734" t="s">
        <v>10596</v>
      </c>
      <c r="F4734" s="9">
        <f>Table13[[#This Row],[ToMeasure]]-Table13[[#This Row],[FromMeasure]]</f>
        <v>2.1509956999999997</v>
      </c>
      <c r="G4734" s="5" t="s">
        <v>10597</v>
      </c>
      <c r="H4734" s="35">
        <v>3.5484928999999998</v>
      </c>
      <c r="I4734" s="56"/>
      <c r="J4734" t="s">
        <v>14850</v>
      </c>
      <c r="K4734" s="58" t="s">
        <v>203</v>
      </c>
      <c r="L4734" s="35">
        <v>5.6994885999999996</v>
      </c>
      <c r="M4734" s="56"/>
      <c r="N4734" t="s">
        <v>458</v>
      </c>
      <c r="O4734" s="2">
        <v>21</v>
      </c>
      <c r="P4734" s="2">
        <v>0</v>
      </c>
      <c r="Q4734" s="2">
        <v>21</v>
      </c>
      <c r="R4734" t="s">
        <v>14851</v>
      </c>
      <c r="S4734" t="s">
        <v>203</v>
      </c>
      <c r="T4734" t="s">
        <v>203</v>
      </c>
      <c r="U4734" s="2">
        <v>2</v>
      </c>
      <c r="V4734" s="2">
        <v>1</v>
      </c>
      <c r="W4734" s="8">
        <v>0.14285714285714285</v>
      </c>
      <c r="X4734" s="2">
        <v>35</v>
      </c>
      <c r="Y4734" s="45"/>
      <c r="AC4734" s="1" t="str">
        <f>IF(Table13[[#This Row],[TCS MP]]&gt;=Table13[[#This Row],[BMP]],IF(Table13[[#This Row],[TCS MP]]&lt;=Table13[[#This Row],[EMP]],"Good","EMP"),"BMP")</f>
        <v>EMP</v>
      </c>
    </row>
    <row r="4735" spans="1:29" ht="24" customHeight="1" x14ac:dyDescent="0.25">
      <c r="A4735" t="s">
        <v>10595</v>
      </c>
      <c r="B4735" t="s">
        <v>18817</v>
      </c>
      <c r="C4735">
        <v>3506</v>
      </c>
      <c r="D4735" t="s">
        <v>17076</v>
      </c>
      <c r="E4735" t="s">
        <v>10596</v>
      </c>
      <c r="F4735" s="9">
        <f>Table13[[#This Row],[ToMeasure]]-Table13[[#This Row],[FromMeasure]]</f>
        <v>1.2099974000000024</v>
      </c>
      <c r="G4735" s="5" t="s">
        <v>10597</v>
      </c>
      <c r="H4735" s="35">
        <v>18.690962599999999</v>
      </c>
      <c r="I4735" s="56"/>
      <c r="J4735" t="s">
        <v>460</v>
      </c>
      <c r="K4735" s="58" t="s">
        <v>203</v>
      </c>
      <c r="L4735" s="35">
        <v>19.900960000000001</v>
      </c>
      <c r="M4735" s="56"/>
      <c r="N4735" t="s">
        <v>10598</v>
      </c>
      <c r="O4735" s="2">
        <v>439</v>
      </c>
      <c r="P4735" s="2">
        <v>0</v>
      </c>
      <c r="Q4735" s="2">
        <v>439</v>
      </c>
      <c r="R4735" t="s">
        <v>10599</v>
      </c>
      <c r="S4735">
        <v>10</v>
      </c>
      <c r="T4735" t="s">
        <v>203</v>
      </c>
      <c r="U4735" s="2">
        <v>63</v>
      </c>
      <c r="V4735" s="2">
        <v>35</v>
      </c>
      <c r="W4735" s="8">
        <v>0.22323462414578588</v>
      </c>
      <c r="X4735" s="2">
        <v>741</v>
      </c>
      <c r="Y4735" s="45"/>
      <c r="AC4735" s="1" t="str">
        <f>IF(Table13[[#This Row],[TCS MP]]&gt;=Table13[[#This Row],[BMP]],IF(Table13[[#This Row],[TCS MP]]&lt;=Table13[[#This Row],[EMP]],"Good","EMP"),"BMP")</f>
        <v>EMP</v>
      </c>
    </row>
    <row r="4736" spans="1:29" ht="24" customHeight="1" x14ac:dyDescent="0.25">
      <c r="A4736" t="s">
        <v>14852</v>
      </c>
      <c r="B4736" t="s">
        <v>18860</v>
      </c>
      <c r="C4736">
        <v>3577</v>
      </c>
      <c r="D4736" t="s">
        <v>17076</v>
      </c>
      <c r="E4736" t="s">
        <v>10596</v>
      </c>
      <c r="F4736" s="9">
        <f>Table13[[#This Row],[ToMeasure]]-Table13[[#This Row],[FromMeasure]]</f>
        <v>0.99507979999999918</v>
      </c>
      <c r="G4736" s="5" t="s">
        <v>10597</v>
      </c>
      <c r="H4736" s="35">
        <v>47.347905300000001</v>
      </c>
      <c r="I4736" s="56"/>
      <c r="J4736" t="s">
        <v>13950</v>
      </c>
      <c r="K4736" s="58" t="s">
        <v>203</v>
      </c>
      <c r="L4736" s="35">
        <v>48.3429851</v>
      </c>
      <c r="M4736" s="56"/>
      <c r="N4736" t="s">
        <v>10601</v>
      </c>
      <c r="O4736" s="2">
        <v>1133</v>
      </c>
      <c r="P4736" s="2">
        <v>0</v>
      </c>
      <c r="Q4736" s="2">
        <v>1133</v>
      </c>
      <c r="R4736" t="s">
        <v>14853</v>
      </c>
      <c r="S4736">
        <v>10</v>
      </c>
      <c r="T4736" t="s">
        <v>203</v>
      </c>
      <c r="U4736" s="2">
        <v>103</v>
      </c>
      <c r="V4736" s="2">
        <v>15</v>
      </c>
      <c r="W4736" s="8">
        <v>0.10414827890556046</v>
      </c>
      <c r="X4736" s="2">
        <v>1783</v>
      </c>
      <c r="Y4736" s="45"/>
      <c r="AC4736" s="1" t="str">
        <f>IF(Table13[[#This Row],[TCS MP]]&gt;=Table13[[#This Row],[BMP]],IF(Table13[[#This Row],[TCS MP]]&lt;=Table13[[#This Row],[EMP]],"Good","EMP"),"BMP")</f>
        <v>EMP</v>
      </c>
    </row>
    <row r="4737" spans="1:29" ht="24" customHeight="1" x14ac:dyDescent="0.25">
      <c r="A4737" t="s">
        <v>10600</v>
      </c>
      <c r="B4737" t="s">
        <v>18869</v>
      </c>
      <c r="C4737">
        <v>3586</v>
      </c>
      <c r="D4737" t="s">
        <v>17076</v>
      </c>
      <c r="E4737" t="s">
        <v>10596</v>
      </c>
      <c r="F4737" s="9">
        <f>Table13[[#This Row],[ToMeasure]]-Table13[[#This Row],[FromMeasure]]</f>
        <v>1.0189161999999996</v>
      </c>
      <c r="G4737" s="5" t="s">
        <v>10597</v>
      </c>
      <c r="H4737" s="35">
        <v>48.3429851</v>
      </c>
      <c r="I4737" s="56"/>
      <c r="J4737" t="s">
        <v>10601</v>
      </c>
      <c r="K4737" s="58" t="s">
        <v>203</v>
      </c>
      <c r="L4737" s="35">
        <v>49.3619013</v>
      </c>
      <c r="M4737" s="56"/>
      <c r="N4737" t="s">
        <v>10602</v>
      </c>
      <c r="O4737" s="2">
        <v>1080</v>
      </c>
      <c r="P4737" s="2">
        <v>0</v>
      </c>
      <c r="Q4737" s="2">
        <v>1080</v>
      </c>
      <c r="R4737" t="s">
        <v>10603</v>
      </c>
      <c r="S4737">
        <v>9</v>
      </c>
      <c r="T4737" t="s">
        <v>203</v>
      </c>
      <c r="U4737" s="2">
        <v>98</v>
      </c>
      <c r="V4737" s="2">
        <v>15</v>
      </c>
      <c r="W4737" s="8">
        <v>0.10462962962962963</v>
      </c>
      <c r="X4737" s="2">
        <v>1700</v>
      </c>
      <c r="Y4737" s="45"/>
      <c r="AC4737" s="1" t="str">
        <f>IF(Table13[[#This Row],[TCS MP]]&gt;=Table13[[#This Row],[BMP]],IF(Table13[[#This Row],[TCS MP]]&lt;=Table13[[#This Row],[EMP]],"Good","EMP"),"BMP")</f>
        <v>EMP</v>
      </c>
    </row>
    <row r="4738" spans="1:29" ht="24" customHeight="1" x14ac:dyDescent="0.25">
      <c r="A4738" t="s">
        <v>10604</v>
      </c>
      <c r="B4738" t="s">
        <v>21295</v>
      </c>
      <c r="C4738">
        <v>8516</v>
      </c>
      <c r="D4738" t="s">
        <v>17076</v>
      </c>
      <c r="E4738" t="s">
        <v>10596</v>
      </c>
      <c r="F4738" s="9">
        <f>Table13[[#This Row],[ToMeasure]]-Table13[[#This Row],[FromMeasure]]</f>
        <v>0.48788639999999361</v>
      </c>
      <c r="G4738" s="5" t="s">
        <v>10597</v>
      </c>
      <c r="H4738" s="35">
        <v>56.271888500000003</v>
      </c>
      <c r="I4738" s="56"/>
      <c r="J4738" t="s">
        <v>7535</v>
      </c>
      <c r="K4738" s="58" t="s">
        <v>203</v>
      </c>
      <c r="L4738" s="35">
        <v>56.759774899999996</v>
      </c>
      <c r="M4738" s="56"/>
      <c r="N4738" t="s">
        <v>6377</v>
      </c>
      <c r="O4738" s="2">
        <v>3201</v>
      </c>
      <c r="P4738" s="2">
        <v>0</v>
      </c>
      <c r="Q4738" s="2">
        <v>3201</v>
      </c>
      <c r="R4738" t="s">
        <v>10605</v>
      </c>
      <c r="S4738">
        <v>10</v>
      </c>
      <c r="T4738" t="s">
        <v>203</v>
      </c>
      <c r="U4738" s="2">
        <v>293</v>
      </c>
      <c r="V4738" s="2">
        <v>48</v>
      </c>
      <c r="W4738" s="8">
        <v>0.10652920962199312</v>
      </c>
      <c r="X4738" s="2">
        <v>5038</v>
      </c>
      <c r="Y4738" s="45"/>
      <c r="AC4738" s="1" t="str">
        <f>IF(Table13[[#This Row],[TCS MP]]&gt;=Table13[[#This Row],[BMP]],IF(Table13[[#This Row],[TCS MP]]&lt;=Table13[[#This Row],[EMP]],"Good","EMP"),"BMP")</f>
        <v>EMP</v>
      </c>
    </row>
    <row r="4739" spans="1:29" ht="24" customHeight="1" x14ac:dyDescent="0.25">
      <c r="A4739" t="s">
        <v>10606</v>
      </c>
      <c r="B4739" t="s">
        <v>18897</v>
      </c>
      <c r="C4739">
        <v>3647</v>
      </c>
      <c r="D4739" t="s">
        <v>17076</v>
      </c>
      <c r="E4739" t="s">
        <v>10596</v>
      </c>
      <c r="F4739" s="9">
        <f>Table13[[#This Row],[ToMeasure]]-Table13[[#This Row],[FromMeasure]]</f>
        <v>0.82193009999999589</v>
      </c>
      <c r="G4739" s="5" t="s">
        <v>10597</v>
      </c>
      <c r="H4739" s="35">
        <v>57.453953400000003</v>
      </c>
      <c r="I4739" s="56"/>
      <c r="J4739" t="s">
        <v>6381</v>
      </c>
      <c r="K4739" s="58" t="s">
        <v>203</v>
      </c>
      <c r="L4739" s="35">
        <v>58.275883499999999</v>
      </c>
      <c r="M4739" s="56"/>
      <c r="N4739" t="s">
        <v>6388</v>
      </c>
      <c r="O4739" s="2">
        <v>3252</v>
      </c>
      <c r="P4739" s="2">
        <v>0</v>
      </c>
      <c r="Q4739" s="2">
        <v>3252</v>
      </c>
      <c r="R4739" t="s">
        <v>10607</v>
      </c>
      <c r="S4739">
        <v>11</v>
      </c>
      <c r="T4739">
        <v>56</v>
      </c>
      <c r="U4739" s="2">
        <v>299</v>
      </c>
      <c r="V4739" s="2">
        <v>48</v>
      </c>
      <c r="W4739" s="8">
        <v>0.10670356703567035</v>
      </c>
      <c r="X4739" s="2">
        <v>5119</v>
      </c>
      <c r="Y4739" s="45"/>
      <c r="AC4739" s="1" t="str">
        <f>IF(Table13[[#This Row],[TCS MP]]&gt;=Table13[[#This Row],[BMP]],IF(Table13[[#This Row],[TCS MP]]&lt;=Table13[[#This Row],[EMP]],"Good","EMP"),"BMP")</f>
        <v>EMP</v>
      </c>
    </row>
    <row r="4740" spans="1:29" ht="24" customHeight="1" x14ac:dyDescent="0.25">
      <c r="A4740" t="s">
        <v>16731</v>
      </c>
      <c r="B4740" t="s">
        <v>18974</v>
      </c>
      <c r="C4740">
        <v>3846</v>
      </c>
      <c r="D4740" t="s">
        <v>17076</v>
      </c>
      <c r="E4740" t="s">
        <v>10596</v>
      </c>
      <c r="F4740" s="9">
        <f>Table13[[#This Row],[ToMeasure]]-Table13[[#This Row],[FromMeasure]]</f>
        <v>0.31279600000000585</v>
      </c>
      <c r="G4740" s="5" t="s">
        <v>10597</v>
      </c>
      <c r="H4740" s="35">
        <v>71.058002099999996</v>
      </c>
      <c r="I4740" s="56"/>
      <c r="J4740" t="s">
        <v>10592</v>
      </c>
      <c r="K4740" s="58" t="s">
        <v>203</v>
      </c>
      <c r="L4740" s="35">
        <v>71.370798100000002</v>
      </c>
      <c r="M4740" s="56"/>
      <c r="N4740" t="s">
        <v>6459</v>
      </c>
      <c r="O4740" s="2">
        <v>7176</v>
      </c>
      <c r="P4740" s="2">
        <v>0</v>
      </c>
      <c r="Q4740" s="2">
        <v>7176</v>
      </c>
      <c r="R4740" t="s">
        <v>16732</v>
      </c>
      <c r="S4740">
        <v>11</v>
      </c>
      <c r="T4740">
        <v>55</v>
      </c>
      <c r="U4740" s="2">
        <v>658</v>
      </c>
      <c r="V4740" s="2">
        <v>106</v>
      </c>
      <c r="W4740" s="8">
        <v>0.1064659977703456</v>
      </c>
      <c r="X4740" s="2">
        <v>11295</v>
      </c>
      <c r="Y4740" s="45"/>
      <c r="AC4740" s="1" t="str">
        <f>IF(Table13[[#This Row],[TCS MP]]&gt;=Table13[[#This Row],[BMP]],IF(Table13[[#This Row],[TCS MP]]&lt;=Table13[[#This Row],[EMP]],"Good","EMP"),"BMP")</f>
        <v>EMP</v>
      </c>
    </row>
    <row r="4741" spans="1:29" ht="24" customHeight="1" x14ac:dyDescent="0.25">
      <c r="A4741" t="s">
        <v>14854</v>
      </c>
      <c r="B4741" t="s">
        <v>18975</v>
      </c>
      <c r="C4741">
        <v>3847</v>
      </c>
      <c r="D4741" t="s">
        <v>17076</v>
      </c>
      <c r="E4741" t="s">
        <v>10596</v>
      </c>
      <c r="F4741" s="9">
        <f>Table13[[#This Row],[ToMeasure]]-Table13[[#This Row],[FromMeasure]]</f>
        <v>7.1200699999991457E-2</v>
      </c>
      <c r="G4741" s="5" t="s">
        <v>10597</v>
      </c>
      <c r="H4741" s="35">
        <v>71.470978700000003</v>
      </c>
      <c r="I4741" s="56"/>
      <c r="J4741" t="s">
        <v>187</v>
      </c>
      <c r="K4741" s="58" t="s">
        <v>203</v>
      </c>
      <c r="L4741" s="35">
        <v>71.542179399999995</v>
      </c>
      <c r="M4741" s="56"/>
      <c r="N4741" t="s">
        <v>1114</v>
      </c>
      <c r="O4741" s="2">
        <v>17923</v>
      </c>
      <c r="P4741" s="2">
        <v>0</v>
      </c>
      <c r="Q4741" s="2">
        <v>17923</v>
      </c>
      <c r="R4741" t="s">
        <v>14855</v>
      </c>
      <c r="S4741">
        <v>12</v>
      </c>
      <c r="T4741" t="s">
        <v>203</v>
      </c>
      <c r="U4741" s="2">
        <v>1640</v>
      </c>
      <c r="V4741" s="2">
        <v>267</v>
      </c>
      <c r="W4741" s="8">
        <v>0.10639959828153769</v>
      </c>
      <c r="X4741" s="2">
        <v>28211</v>
      </c>
      <c r="Y4741" s="45"/>
      <c r="AC4741" s="1" t="str">
        <f>IF(Table13[[#This Row],[TCS MP]]&gt;=Table13[[#This Row],[BMP]],IF(Table13[[#This Row],[TCS MP]]&lt;=Table13[[#This Row],[EMP]],"Good","EMP"),"BMP")</f>
        <v>EMP</v>
      </c>
    </row>
    <row r="4742" spans="1:29" ht="24" customHeight="1" x14ac:dyDescent="0.25">
      <c r="A4742" t="s">
        <v>16733</v>
      </c>
      <c r="B4742" t="s">
        <v>18683</v>
      </c>
      <c r="C4742">
        <v>3198</v>
      </c>
      <c r="D4742" t="s">
        <v>17076</v>
      </c>
      <c r="E4742" t="s">
        <v>10609</v>
      </c>
      <c r="F4742" s="9">
        <f>Table13[[#This Row],[ToMeasure]]-Table13[[#This Row],[FromMeasure]]</f>
        <v>1.5446792999999985</v>
      </c>
      <c r="G4742" s="5" t="s">
        <v>10610</v>
      </c>
      <c r="H4742" s="35">
        <v>17.0270945</v>
      </c>
      <c r="I4742" s="56"/>
      <c r="J4742" t="s">
        <v>16734</v>
      </c>
      <c r="K4742" s="58" t="s">
        <v>203</v>
      </c>
      <c r="L4742" s="35">
        <v>18.571773799999999</v>
      </c>
      <c r="M4742" s="56"/>
      <c r="N4742" t="s">
        <v>263</v>
      </c>
      <c r="O4742" s="2">
        <v>1</v>
      </c>
      <c r="P4742" s="2">
        <v>1</v>
      </c>
      <c r="Q4742" s="2">
        <v>2</v>
      </c>
      <c r="R4742" t="s">
        <v>16735</v>
      </c>
      <c r="S4742">
        <v>50</v>
      </c>
      <c r="T4742">
        <v>100</v>
      </c>
      <c r="U4742" s="2">
        <v>0</v>
      </c>
      <c r="V4742" s="2">
        <v>0</v>
      </c>
      <c r="W4742" s="8">
        <v>0</v>
      </c>
      <c r="X4742" s="2">
        <v>3</v>
      </c>
      <c r="Y4742" s="45"/>
      <c r="AC4742" s="1" t="str">
        <f>IF(Table13[[#This Row],[TCS MP]]&gt;=Table13[[#This Row],[BMP]],IF(Table13[[#This Row],[TCS MP]]&lt;=Table13[[#This Row],[EMP]],"Good","EMP"),"BMP")</f>
        <v>EMP</v>
      </c>
    </row>
    <row r="4743" spans="1:29" ht="24" customHeight="1" x14ac:dyDescent="0.25">
      <c r="A4743" t="s">
        <v>10608</v>
      </c>
      <c r="B4743" t="s">
        <v>18684</v>
      </c>
      <c r="C4743">
        <v>3199</v>
      </c>
      <c r="D4743" t="s">
        <v>17076</v>
      </c>
      <c r="E4743" t="s">
        <v>10609</v>
      </c>
      <c r="F4743" s="9">
        <f>Table13[[#This Row],[ToMeasure]]-Table13[[#This Row],[FromMeasure]]</f>
        <v>4.2274911000000017</v>
      </c>
      <c r="G4743" s="5" t="s">
        <v>10610</v>
      </c>
      <c r="H4743" s="35">
        <v>18.571773799999999</v>
      </c>
      <c r="I4743" s="56"/>
      <c r="J4743" t="s">
        <v>263</v>
      </c>
      <c r="K4743" s="58" t="s">
        <v>203</v>
      </c>
      <c r="L4743" s="35">
        <v>22.799264900000001</v>
      </c>
      <c r="M4743" s="56"/>
      <c r="N4743" t="s">
        <v>265</v>
      </c>
      <c r="O4743" s="2">
        <v>92</v>
      </c>
      <c r="P4743" s="2">
        <v>53</v>
      </c>
      <c r="Q4743" s="2">
        <v>145</v>
      </c>
      <c r="R4743" t="s">
        <v>10611</v>
      </c>
      <c r="S4743">
        <v>17</v>
      </c>
      <c r="T4743">
        <v>74</v>
      </c>
      <c r="U4743" s="2">
        <v>22</v>
      </c>
      <c r="V4743" s="2">
        <v>12</v>
      </c>
      <c r="W4743" s="8">
        <v>0.23448275862068965</v>
      </c>
      <c r="X4743" s="2">
        <v>245</v>
      </c>
      <c r="Y4743" s="45"/>
      <c r="AC4743" s="1" t="str">
        <f>IF(Table13[[#This Row],[TCS MP]]&gt;=Table13[[#This Row],[BMP]],IF(Table13[[#This Row],[TCS MP]]&lt;=Table13[[#This Row],[EMP]],"Good","EMP"),"BMP")</f>
        <v>EMP</v>
      </c>
    </row>
    <row r="4744" spans="1:29" ht="24" customHeight="1" x14ac:dyDescent="0.25">
      <c r="A4744" t="s">
        <v>10622</v>
      </c>
      <c r="B4744" t="s">
        <v>19537</v>
      </c>
      <c r="C4744">
        <v>4806</v>
      </c>
      <c r="D4744" t="s">
        <v>17076</v>
      </c>
      <c r="E4744" t="s">
        <v>10623</v>
      </c>
      <c r="F4744" s="9">
        <f>Table13[[#This Row],[ToMeasure]]-Table13[[#This Row],[FromMeasure]]</f>
        <v>0.50512595000000005</v>
      </c>
      <c r="G4744" s="5" t="s">
        <v>10624</v>
      </c>
      <c r="H4744" s="35">
        <v>0</v>
      </c>
      <c r="I4744" s="56"/>
      <c r="J4744" t="s">
        <v>3958</v>
      </c>
      <c r="K4744" s="58" t="s">
        <v>203</v>
      </c>
      <c r="L4744" s="35">
        <v>0.50512595000000005</v>
      </c>
      <c r="M4744" s="56"/>
      <c r="N4744" t="s">
        <v>6194</v>
      </c>
      <c r="O4744" s="2">
        <v>2008</v>
      </c>
      <c r="P4744" s="2">
        <v>0</v>
      </c>
      <c r="Q4744" s="2">
        <v>2008</v>
      </c>
      <c r="R4744" t="s">
        <v>10625</v>
      </c>
      <c r="S4744">
        <v>16</v>
      </c>
      <c r="T4744" t="s">
        <v>203</v>
      </c>
      <c r="U4744" s="2">
        <v>61</v>
      </c>
      <c r="V4744" s="2">
        <v>243</v>
      </c>
      <c r="W4744" s="8">
        <v>0.15139442231075698</v>
      </c>
      <c r="X4744" s="2">
        <v>3161</v>
      </c>
      <c r="Y4744" s="45"/>
      <c r="AC4744" s="1" t="str">
        <f>IF(Table13[[#This Row],[TCS MP]]&gt;=Table13[[#This Row],[BMP]],IF(Table13[[#This Row],[TCS MP]]&lt;=Table13[[#This Row],[EMP]],"Good","EMP"),"BMP")</f>
        <v>EMP</v>
      </c>
    </row>
    <row r="4745" spans="1:29" ht="24" customHeight="1" x14ac:dyDescent="0.25">
      <c r="A4745" t="s">
        <v>10626</v>
      </c>
      <c r="B4745" t="s">
        <v>19531</v>
      </c>
      <c r="C4745">
        <v>4797</v>
      </c>
      <c r="D4745" t="s">
        <v>17076</v>
      </c>
      <c r="E4745" t="s">
        <v>10623</v>
      </c>
      <c r="F4745" s="9">
        <f>Table13[[#This Row],[ToMeasure]]-Table13[[#This Row],[FromMeasure]]</f>
        <v>0.16285504000000006</v>
      </c>
      <c r="G4745" s="5" t="s">
        <v>10624</v>
      </c>
      <c r="H4745" s="35">
        <v>0.75662481999999998</v>
      </c>
      <c r="I4745" s="56"/>
      <c r="J4745" t="s">
        <v>6356</v>
      </c>
      <c r="K4745" s="58" t="s">
        <v>203</v>
      </c>
      <c r="L4745" s="35">
        <v>0.91947986000000004</v>
      </c>
      <c r="M4745" s="56"/>
      <c r="N4745" t="s">
        <v>3966</v>
      </c>
      <c r="O4745" s="2">
        <v>1456</v>
      </c>
      <c r="P4745" s="2">
        <v>0</v>
      </c>
      <c r="Q4745" s="2">
        <v>1456</v>
      </c>
      <c r="R4745" t="s">
        <v>10627</v>
      </c>
      <c r="S4745">
        <v>13</v>
      </c>
      <c r="T4745">
        <v>59</v>
      </c>
      <c r="U4745" s="2">
        <v>45</v>
      </c>
      <c r="V4745" s="2">
        <v>174</v>
      </c>
      <c r="W4745" s="8">
        <v>0.15041208791208791</v>
      </c>
      <c r="X4745" s="2">
        <v>2292</v>
      </c>
      <c r="Y4745" s="45"/>
      <c r="AC4745" s="1" t="str">
        <f>IF(Table13[[#This Row],[TCS MP]]&gt;=Table13[[#This Row],[BMP]],IF(Table13[[#This Row],[TCS MP]]&lt;=Table13[[#This Row],[EMP]],"Good","EMP"),"BMP")</f>
        <v>EMP</v>
      </c>
    </row>
    <row r="4746" spans="1:29" ht="24" customHeight="1" x14ac:dyDescent="0.25">
      <c r="A4746" t="s">
        <v>10628</v>
      </c>
      <c r="B4746" t="s">
        <v>19530</v>
      </c>
      <c r="C4746">
        <v>4796</v>
      </c>
      <c r="D4746" t="s">
        <v>17076</v>
      </c>
      <c r="E4746" t="s">
        <v>10623</v>
      </c>
      <c r="F4746" s="9">
        <f>Table13[[#This Row],[ToMeasure]]-Table13[[#This Row],[FromMeasure]]</f>
        <v>0.44434910000000016</v>
      </c>
      <c r="G4746" s="5" t="s">
        <v>10624</v>
      </c>
      <c r="H4746" s="35">
        <v>1.0731850999999999</v>
      </c>
      <c r="I4746" s="56"/>
      <c r="J4746" t="s">
        <v>7254</v>
      </c>
      <c r="K4746" s="58" t="s">
        <v>203</v>
      </c>
      <c r="L4746" s="35">
        <v>1.5175342000000001</v>
      </c>
      <c r="M4746" s="56"/>
      <c r="N4746" t="s">
        <v>10629</v>
      </c>
      <c r="O4746" s="2">
        <v>3484</v>
      </c>
      <c r="P4746" s="2">
        <v>0</v>
      </c>
      <c r="Q4746" s="2">
        <v>3484</v>
      </c>
      <c r="R4746" t="s">
        <v>10630</v>
      </c>
      <c r="S4746">
        <v>12</v>
      </c>
      <c r="T4746">
        <v>55</v>
      </c>
      <c r="U4746" s="2">
        <v>107</v>
      </c>
      <c r="V4746" s="2">
        <v>416</v>
      </c>
      <c r="W4746" s="8">
        <v>0.15011481056257175</v>
      </c>
      <c r="X4746" s="2">
        <v>5484</v>
      </c>
      <c r="Y4746" s="45"/>
      <c r="AC4746" s="1" t="str">
        <f>IF(Table13[[#This Row],[TCS MP]]&gt;=Table13[[#This Row],[BMP]],IF(Table13[[#This Row],[TCS MP]]&lt;=Table13[[#This Row],[EMP]],"Good","EMP"),"BMP")</f>
        <v>EMP</v>
      </c>
    </row>
    <row r="4747" spans="1:29" ht="24" customHeight="1" x14ac:dyDescent="0.25">
      <c r="A4747" t="s">
        <v>14878</v>
      </c>
      <c r="B4747" t="s">
        <v>19522</v>
      </c>
      <c r="C4747">
        <v>4787</v>
      </c>
      <c r="D4747" t="s">
        <v>17076</v>
      </c>
      <c r="E4747" t="s">
        <v>10623</v>
      </c>
      <c r="F4747" s="9">
        <f>Table13[[#This Row],[ToMeasure]]-Table13[[#This Row],[FromMeasure]]</f>
        <v>0.49891980999999985</v>
      </c>
      <c r="G4747" s="5" t="s">
        <v>10624</v>
      </c>
      <c r="H4747" s="35">
        <v>1.5175342000000001</v>
      </c>
      <c r="I4747" s="56"/>
      <c r="J4747" t="s">
        <v>10629</v>
      </c>
      <c r="K4747" s="58" t="s">
        <v>203</v>
      </c>
      <c r="L4747" s="35">
        <v>2.0164540099999999</v>
      </c>
      <c r="M4747" s="56"/>
      <c r="N4747" t="s">
        <v>92</v>
      </c>
      <c r="O4747" s="2">
        <v>2757</v>
      </c>
      <c r="P4747" s="2">
        <v>0</v>
      </c>
      <c r="Q4747" s="2">
        <v>2757</v>
      </c>
      <c r="R4747" t="s">
        <v>14879</v>
      </c>
      <c r="S4747">
        <v>11</v>
      </c>
      <c r="T4747">
        <v>57</v>
      </c>
      <c r="U4747" s="2">
        <v>86</v>
      </c>
      <c r="V4747" s="2">
        <v>334</v>
      </c>
      <c r="W4747" s="8">
        <v>0.15233949945593037</v>
      </c>
      <c r="X4747" s="2">
        <v>4340</v>
      </c>
      <c r="Y4747" s="45"/>
      <c r="AC4747" s="1" t="str">
        <f>IF(Table13[[#This Row],[TCS MP]]&gt;=Table13[[#This Row],[BMP]],IF(Table13[[#This Row],[TCS MP]]&lt;=Table13[[#This Row],[EMP]],"Good","EMP"),"BMP")</f>
        <v>EMP</v>
      </c>
    </row>
    <row r="4748" spans="1:29" ht="24" customHeight="1" x14ac:dyDescent="0.25">
      <c r="A4748" t="s">
        <v>10631</v>
      </c>
      <c r="B4748" t="s">
        <v>19521</v>
      </c>
      <c r="C4748">
        <v>4786</v>
      </c>
      <c r="D4748" t="s">
        <v>17076</v>
      </c>
      <c r="E4748" t="s">
        <v>10623</v>
      </c>
      <c r="F4748" s="9">
        <f>Table13[[#This Row],[ToMeasure]]-Table13[[#This Row],[FromMeasure]]</f>
        <v>0.41657361999999987</v>
      </c>
      <c r="G4748" s="5" t="s">
        <v>10624</v>
      </c>
      <c r="H4748" s="35">
        <v>2.1116061300000002</v>
      </c>
      <c r="I4748" s="56"/>
      <c r="J4748" t="s">
        <v>7246</v>
      </c>
      <c r="K4748" s="58" t="s">
        <v>203</v>
      </c>
      <c r="L4748" s="35">
        <v>2.5281797500000001</v>
      </c>
      <c r="M4748" s="56"/>
      <c r="N4748" t="s">
        <v>10632</v>
      </c>
      <c r="O4748" s="2">
        <v>1494</v>
      </c>
      <c r="P4748" s="2">
        <v>0</v>
      </c>
      <c r="Q4748" s="2">
        <v>1494</v>
      </c>
      <c r="R4748" t="s">
        <v>10633</v>
      </c>
      <c r="S4748">
        <v>17</v>
      </c>
      <c r="T4748">
        <v>54</v>
      </c>
      <c r="U4748" s="2">
        <v>45</v>
      </c>
      <c r="V4748" s="2">
        <v>179</v>
      </c>
      <c r="W4748" s="8">
        <v>0.1499330655957162</v>
      </c>
      <c r="X4748" s="2">
        <v>2352</v>
      </c>
      <c r="Y4748" s="45"/>
      <c r="AC4748" s="1" t="str">
        <f>IF(Table13[[#This Row],[TCS MP]]&gt;=Table13[[#This Row],[BMP]],IF(Table13[[#This Row],[TCS MP]]&lt;=Table13[[#This Row],[EMP]],"Good","EMP"),"BMP")</f>
        <v>EMP</v>
      </c>
    </row>
    <row r="4749" spans="1:29" ht="24" customHeight="1" x14ac:dyDescent="0.25">
      <c r="A4749" t="s">
        <v>16742</v>
      </c>
      <c r="B4749" t="s">
        <v>19513</v>
      </c>
      <c r="C4749">
        <v>4777</v>
      </c>
      <c r="D4749" t="s">
        <v>17076</v>
      </c>
      <c r="E4749" t="s">
        <v>10623</v>
      </c>
      <c r="F4749" s="9">
        <f>Table13[[#This Row],[ToMeasure]]-Table13[[#This Row],[FromMeasure]]</f>
        <v>0.35633621999999976</v>
      </c>
      <c r="G4749" s="5" t="s">
        <v>10624</v>
      </c>
      <c r="H4749" s="35">
        <v>2.5281797500000001</v>
      </c>
      <c r="I4749" s="56"/>
      <c r="J4749" t="s">
        <v>10632</v>
      </c>
      <c r="K4749" s="58" t="s">
        <v>203</v>
      </c>
      <c r="L4749" s="35">
        <v>2.8845159699999998</v>
      </c>
      <c r="M4749" s="56"/>
      <c r="N4749" t="s">
        <v>3957</v>
      </c>
      <c r="O4749" s="2">
        <v>1092</v>
      </c>
      <c r="P4749" s="2">
        <v>0</v>
      </c>
      <c r="Q4749" s="2">
        <v>1092</v>
      </c>
      <c r="R4749" t="s">
        <v>16743</v>
      </c>
      <c r="S4749">
        <v>17</v>
      </c>
      <c r="T4749">
        <v>54</v>
      </c>
      <c r="U4749" s="2">
        <v>33</v>
      </c>
      <c r="V4749" s="2">
        <v>131</v>
      </c>
      <c r="W4749" s="8">
        <v>0.15018315018315018</v>
      </c>
      <c r="X4749" s="2">
        <v>1719</v>
      </c>
      <c r="Y4749" s="45"/>
      <c r="AC4749" s="1" t="str">
        <f>IF(Table13[[#This Row],[TCS MP]]&gt;=Table13[[#This Row],[BMP]],IF(Table13[[#This Row],[TCS MP]]&lt;=Table13[[#This Row],[EMP]],"Good","EMP"),"BMP")</f>
        <v>EMP</v>
      </c>
    </row>
    <row r="4750" spans="1:29" ht="24" customHeight="1" x14ac:dyDescent="0.25">
      <c r="A4750" t="s">
        <v>16744</v>
      </c>
      <c r="B4750" t="s">
        <v>19539</v>
      </c>
      <c r="C4750">
        <v>4808</v>
      </c>
      <c r="D4750" t="s">
        <v>17076</v>
      </c>
      <c r="E4750" t="s">
        <v>6354</v>
      </c>
      <c r="F4750" s="9">
        <f>Table13[[#This Row],[ToMeasure]]-Table13[[#This Row],[FromMeasure]]</f>
        <v>0.44015229</v>
      </c>
      <c r="G4750" s="5" t="s">
        <v>6355</v>
      </c>
      <c r="H4750" s="35">
        <v>6.6523490000000005E-2</v>
      </c>
      <c r="I4750" s="56"/>
      <c r="J4750" t="s">
        <v>7258</v>
      </c>
      <c r="K4750" s="58" t="s">
        <v>203</v>
      </c>
      <c r="L4750" s="35">
        <v>0.50667578000000002</v>
      </c>
      <c r="M4750" s="56"/>
      <c r="N4750" t="s">
        <v>6194</v>
      </c>
      <c r="O4750" s="2">
        <v>2890</v>
      </c>
      <c r="P4750" s="2">
        <v>0</v>
      </c>
      <c r="Q4750" s="2">
        <v>2890</v>
      </c>
      <c r="R4750" t="s">
        <v>16745</v>
      </c>
      <c r="S4750">
        <v>14</v>
      </c>
      <c r="T4750" t="s">
        <v>203</v>
      </c>
      <c r="U4750" s="2">
        <v>267</v>
      </c>
      <c r="V4750" s="2">
        <v>43</v>
      </c>
      <c r="W4750" s="8">
        <v>0.10726643598615918</v>
      </c>
      <c r="X4750" s="2">
        <v>4549</v>
      </c>
      <c r="Y4750" s="45"/>
      <c r="AC4750" s="1" t="str">
        <f>IF(Table13[[#This Row],[TCS MP]]&gt;=Table13[[#This Row],[BMP]],IF(Table13[[#This Row],[TCS MP]]&lt;=Table13[[#This Row],[EMP]],"Good","EMP"),"BMP")</f>
        <v>EMP</v>
      </c>
    </row>
    <row r="4751" spans="1:29" ht="24" customHeight="1" x14ac:dyDescent="0.25">
      <c r="A4751" t="s">
        <v>6353</v>
      </c>
      <c r="B4751" t="s">
        <v>19533</v>
      </c>
      <c r="C4751">
        <v>4799</v>
      </c>
      <c r="D4751" t="s">
        <v>17076</v>
      </c>
      <c r="E4751" t="s">
        <v>6354</v>
      </c>
      <c r="F4751" s="9">
        <f>Table13[[#This Row],[ToMeasure]]-Table13[[#This Row],[FromMeasure]]</f>
        <v>0.19979405000000006</v>
      </c>
      <c r="G4751" s="5" t="s">
        <v>6355</v>
      </c>
      <c r="H4751" s="35">
        <v>0.75733143999999997</v>
      </c>
      <c r="I4751" s="56"/>
      <c r="J4751" t="s">
        <v>6356</v>
      </c>
      <c r="K4751" s="58" t="s">
        <v>203</v>
      </c>
      <c r="L4751" s="35">
        <v>0.95712549000000002</v>
      </c>
      <c r="M4751" s="56"/>
      <c r="N4751" t="s">
        <v>3962</v>
      </c>
      <c r="O4751" s="2">
        <v>1952</v>
      </c>
      <c r="P4751" s="2">
        <v>0</v>
      </c>
      <c r="Q4751" s="2">
        <v>1952</v>
      </c>
      <c r="R4751" t="s">
        <v>6357</v>
      </c>
      <c r="S4751">
        <v>17</v>
      </c>
      <c r="T4751">
        <v>59</v>
      </c>
      <c r="U4751" s="2">
        <v>179</v>
      </c>
      <c r="V4751" s="2">
        <v>29</v>
      </c>
      <c r="W4751" s="8">
        <v>0.10655737704918032</v>
      </c>
      <c r="X4751" s="2">
        <v>3073</v>
      </c>
      <c r="Y4751" s="45"/>
      <c r="AC4751" s="1" t="str">
        <f>IF(Table13[[#This Row],[TCS MP]]&gt;=Table13[[#This Row],[BMP]],IF(Table13[[#This Row],[TCS MP]]&lt;=Table13[[#This Row],[EMP]],"Good","EMP"),"BMP")</f>
        <v>EMP</v>
      </c>
    </row>
    <row r="4752" spans="1:29" ht="24" customHeight="1" x14ac:dyDescent="0.25">
      <c r="A4752" t="s">
        <v>16746</v>
      </c>
      <c r="B4752" t="s">
        <v>19532</v>
      </c>
      <c r="C4752">
        <v>4798</v>
      </c>
      <c r="D4752" t="s">
        <v>17076</v>
      </c>
      <c r="E4752" t="s">
        <v>6354</v>
      </c>
      <c r="F4752" s="9">
        <f>Table13[[#This Row],[ToMeasure]]-Table13[[#This Row],[FromMeasure]]</f>
        <v>0.42031778999999991</v>
      </c>
      <c r="G4752" s="5" t="s">
        <v>6355</v>
      </c>
      <c r="H4752" s="35">
        <v>1.0979043100000001</v>
      </c>
      <c r="I4752" s="56"/>
      <c r="J4752" t="s">
        <v>8279</v>
      </c>
      <c r="K4752" s="58" t="s">
        <v>203</v>
      </c>
      <c r="L4752" s="35">
        <v>1.5182221</v>
      </c>
      <c r="M4752" s="56"/>
      <c r="N4752" t="s">
        <v>10629</v>
      </c>
      <c r="O4752" s="2">
        <v>4047</v>
      </c>
      <c r="P4752" s="2">
        <v>0</v>
      </c>
      <c r="Q4752" s="2">
        <v>4047</v>
      </c>
      <c r="R4752" t="s">
        <v>16747</v>
      </c>
      <c r="S4752">
        <v>12</v>
      </c>
      <c r="T4752">
        <v>55</v>
      </c>
      <c r="U4752" s="2">
        <v>370</v>
      </c>
      <c r="V4752" s="2">
        <v>61</v>
      </c>
      <c r="W4752" s="8">
        <v>0.10649864096861873</v>
      </c>
      <c r="X4752" s="2">
        <v>6370</v>
      </c>
      <c r="Y4752" s="45"/>
      <c r="AC4752" s="1" t="str">
        <f>IF(Table13[[#This Row],[TCS MP]]&gt;=Table13[[#This Row],[BMP]],IF(Table13[[#This Row],[TCS MP]]&lt;=Table13[[#This Row],[EMP]],"Good","EMP"),"BMP")</f>
        <v>EMP</v>
      </c>
    </row>
    <row r="4753" spans="1:29" ht="24" customHeight="1" x14ac:dyDescent="0.25">
      <c r="A4753" t="s">
        <v>14880</v>
      </c>
      <c r="B4753" t="s">
        <v>19524</v>
      </c>
      <c r="C4753">
        <v>4789</v>
      </c>
      <c r="D4753" t="s">
        <v>17076</v>
      </c>
      <c r="E4753" t="s">
        <v>6354</v>
      </c>
      <c r="F4753" s="9">
        <f>Table13[[#This Row],[ToMeasure]]-Table13[[#This Row],[FromMeasure]]</f>
        <v>0.43400884999999989</v>
      </c>
      <c r="G4753" s="5" t="s">
        <v>6355</v>
      </c>
      <c r="H4753" s="35">
        <v>1.5182221</v>
      </c>
      <c r="I4753" s="56"/>
      <c r="J4753" t="s">
        <v>10629</v>
      </c>
      <c r="K4753" s="58" t="s">
        <v>203</v>
      </c>
      <c r="L4753" s="35">
        <v>1.9522309499999999</v>
      </c>
      <c r="M4753" s="56"/>
      <c r="N4753" t="s">
        <v>8271</v>
      </c>
      <c r="O4753" s="2">
        <v>3064</v>
      </c>
      <c r="P4753" s="2">
        <v>0</v>
      </c>
      <c r="Q4753" s="2">
        <v>3064</v>
      </c>
      <c r="R4753" t="s">
        <v>14881</v>
      </c>
      <c r="S4753">
        <v>17</v>
      </c>
      <c r="T4753">
        <v>57</v>
      </c>
      <c r="U4753" s="2">
        <v>282</v>
      </c>
      <c r="V4753" s="2">
        <v>45</v>
      </c>
      <c r="W4753" s="8">
        <v>0.10672323759791123</v>
      </c>
      <c r="X4753" s="2">
        <v>4823</v>
      </c>
      <c r="Y4753" s="45"/>
      <c r="AC4753" s="1" t="str">
        <f>IF(Table13[[#This Row],[TCS MP]]&gt;=Table13[[#This Row],[BMP]],IF(Table13[[#This Row],[TCS MP]]&lt;=Table13[[#This Row],[EMP]],"Good","EMP"),"BMP")</f>
        <v>EMP</v>
      </c>
    </row>
    <row r="4754" spans="1:29" ht="24" customHeight="1" x14ac:dyDescent="0.25">
      <c r="A4754" t="s">
        <v>14882</v>
      </c>
      <c r="B4754" t="s">
        <v>19523</v>
      </c>
      <c r="C4754">
        <v>4788</v>
      </c>
      <c r="D4754" t="s">
        <v>17076</v>
      </c>
      <c r="E4754" t="s">
        <v>6354</v>
      </c>
      <c r="F4754" s="9">
        <f>Table13[[#This Row],[ToMeasure]]-Table13[[#This Row],[FromMeasure]]</f>
        <v>0.43285053000000007</v>
      </c>
      <c r="G4754" s="5" t="s">
        <v>6355</v>
      </c>
      <c r="H4754" s="35">
        <v>2.09577524</v>
      </c>
      <c r="I4754" s="56"/>
      <c r="J4754" t="s">
        <v>7250</v>
      </c>
      <c r="K4754" s="58" t="s">
        <v>203</v>
      </c>
      <c r="L4754" s="35">
        <v>2.5286257700000001</v>
      </c>
      <c r="M4754" s="56"/>
      <c r="N4754" t="s">
        <v>10632</v>
      </c>
      <c r="O4754" s="2">
        <v>1513</v>
      </c>
      <c r="P4754" s="2">
        <v>0</v>
      </c>
      <c r="Q4754" s="2">
        <v>1513</v>
      </c>
      <c r="R4754" t="s">
        <v>14883</v>
      </c>
      <c r="S4754">
        <v>11</v>
      </c>
      <c r="T4754">
        <v>54</v>
      </c>
      <c r="U4754" s="2">
        <v>137</v>
      </c>
      <c r="V4754" s="2">
        <v>21</v>
      </c>
      <c r="W4754" s="8">
        <v>0.10442828816920026</v>
      </c>
      <c r="X4754" s="2">
        <v>2382</v>
      </c>
      <c r="Y4754" s="45"/>
      <c r="AC4754" s="1" t="str">
        <f>IF(Table13[[#This Row],[TCS MP]]&gt;=Table13[[#This Row],[BMP]],IF(Table13[[#This Row],[TCS MP]]&lt;=Table13[[#This Row],[EMP]],"Good","EMP"),"BMP")</f>
        <v>EMP</v>
      </c>
    </row>
    <row r="4755" spans="1:29" ht="24" customHeight="1" x14ac:dyDescent="0.25">
      <c r="A4755" t="s">
        <v>16748</v>
      </c>
      <c r="B4755" t="s">
        <v>19515</v>
      </c>
      <c r="C4755">
        <v>4779</v>
      </c>
      <c r="D4755" t="s">
        <v>17076</v>
      </c>
      <c r="E4755" t="s">
        <v>6354</v>
      </c>
      <c r="F4755" s="9">
        <f>Table13[[#This Row],[ToMeasure]]-Table13[[#This Row],[FromMeasure]]</f>
        <v>0.41630016000000003</v>
      </c>
      <c r="G4755" s="5" t="s">
        <v>6355</v>
      </c>
      <c r="H4755" s="35">
        <v>2.5286257700000001</v>
      </c>
      <c r="I4755" s="56"/>
      <c r="J4755" t="s">
        <v>10632</v>
      </c>
      <c r="K4755" s="58" t="s">
        <v>203</v>
      </c>
      <c r="L4755" s="35">
        <v>2.9449259300000001</v>
      </c>
      <c r="M4755" s="56"/>
      <c r="N4755" t="s">
        <v>3953</v>
      </c>
      <c r="O4755" s="2">
        <v>1550</v>
      </c>
      <c r="P4755" s="2">
        <v>0</v>
      </c>
      <c r="Q4755" s="2">
        <v>1550</v>
      </c>
      <c r="R4755" t="s">
        <v>16749</v>
      </c>
      <c r="S4755">
        <v>11</v>
      </c>
      <c r="T4755">
        <v>54</v>
      </c>
      <c r="U4755" s="2">
        <v>142</v>
      </c>
      <c r="V4755" s="2">
        <v>21</v>
      </c>
      <c r="W4755" s="8">
        <v>0.10516129032258065</v>
      </c>
      <c r="X4755" s="2">
        <v>2440</v>
      </c>
      <c r="Y4755" s="45"/>
      <c r="AC4755" s="1" t="str">
        <f>IF(Table13[[#This Row],[TCS MP]]&gt;=Table13[[#This Row],[BMP]],IF(Table13[[#This Row],[TCS MP]]&lt;=Table13[[#This Row],[EMP]],"Good","EMP"),"BMP")</f>
        <v>EMP</v>
      </c>
    </row>
    <row r="4756" spans="1:29" ht="24" customHeight="1" x14ac:dyDescent="0.25">
      <c r="A4756" t="s">
        <v>16756</v>
      </c>
      <c r="B4756" t="s">
        <v>20808</v>
      </c>
      <c r="C4756">
        <v>7246</v>
      </c>
      <c r="D4756" t="s">
        <v>17076</v>
      </c>
      <c r="E4756" t="s">
        <v>16757</v>
      </c>
      <c r="F4756" s="9">
        <f>Table13[[#This Row],[ToMeasure]]-Table13[[#This Row],[FromMeasure]]</f>
        <v>0.17039653999999871</v>
      </c>
      <c r="G4756" s="5" t="s">
        <v>16758</v>
      </c>
      <c r="H4756" s="35">
        <v>36.225927179999999</v>
      </c>
      <c r="I4756" s="56"/>
      <c r="J4756" t="s">
        <v>1747</v>
      </c>
      <c r="K4756" s="58" t="s">
        <v>203</v>
      </c>
      <c r="L4756" s="35">
        <v>36.396323719999998</v>
      </c>
      <c r="M4756" s="56"/>
      <c r="N4756" t="s">
        <v>5195</v>
      </c>
      <c r="O4756" s="2">
        <v>812</v>
      </c>
      <c r="P4756" s="2">
        <v>0</v>
      </c>
      <c r="Q4756" s="2">
        <v>812</v>
      </c>
      <c r="R4756" t="s">
        <v>16759</v>
      </c>
      <c r="S4756">
        <v>13</v>
      </c>
      <c r="T4756" t="s">
        <v>203</v>
      </c>
      <c r="U4756" s="2">
        <v>74</v>
      </c>
      <c r="V4756" s="2">
        <v>11</v>
      </c>
      <c r="W4756" s="8">
        <v>0.10467980295566502</v>
      </c>
      <c r="X4756" s="2">
        <v>1278</v>
      </c>
      <c r="Y4756" s="45"/>
      <c r="AC4756" s="1" t="str">
        <f>IF(Table13[[#This Row],[TCS MP]]&gt;=Table13[[#This Row],[BMP]],IF(Table13[[#This Row],[TCS MP]]&lt;=Table13[[#This Row],[EMP]],"Good","EMP"),"BMP")</f>
        <v>EMP</v>
      </c>
    </row>
    <row r="4757" spans="1:29" ht="24" customHeight="1" x14ac:dyDescent="0.25">
      <c r="A4757" t="s">
        <v>10645</v>
      </c>
      <c r="B4757" t="s">
        <v>19736</v>
      </c>
      <c r="C4757">
        <v>5058</v>
      </c>
      <c r="D4757" t="s">
        <v>17076</v>
      </c>
      <c r="E4757" t="s">
        <v>10646</v>
      </c>
      <c r="F4757" s="9">
        <f>Table13[[#This Row],[ToMeasure]]-Table13[[#This Row],[FromMeasure]]</f>
        <v>9.4554899999999997E-2</v>
      </c>
      <c r="G4757" s="5" t="s">
        <v>6211</v>
      </c>
      <c r="H4757" s="35">
        <v>2.5349699999999999E-2</v>
      </c>
      <c r="I4757" s="56"/>
      <c r="J4757" t="s">
        <v>4112</v>
      </c>
      <c r="K4757" s="58" t="s">
        <v>203</v>
      </c>
      <c r="L4757" s="35">
        <v>0.1199046</v>
      </c>
      <c r="M4757" s="56"/>
      <c r="N4757" t="s">
        <v>4103</v>
      </c>
      <c r="O4757" s="2" t="s">
        <v>203</v>
      </c>
      <c r="P4757" s="2" t="s">
        <v>203</v>
      </c>
      <c r="Q4757" s="10">
        <v>1527</v>
      </c>
      <c r="R4757" t="s">
        <v>17062</v>
      </c>
      <c r="S4757">
        <v>12</v>
      </c>
      <c r="T4757" t="s">
        <v>203</v>
      </c>
      <c r="U4757" s="2">
        <v>45</v>
      </c>
      <c r="V4757" s="2">
        <v>175</v>
      </c>
      <c r="W4757" s="8">
        <v>0.14407334643091027</v>
      </c>
      <c r="X4757" s="2">
        <v>2404</v>
      </c>
      <c r="Y4757" s="45"/>
      <c r="AC4757" s="1" t="str">
        <f>IF(Table13[[#This Row],[TCS MP]]&gt;=Table13[[#This Row],[BMP]],IF(Table13[[#This Row],[TCS MP]]&lt;=Table13[[#This Row],[EMP]],"Good","EMP"),"BMP")</f>
        <v>EMP</v>
      </c>
    </row>
    <row r="4758" spans="1:29" ht="24" customHeight="1" x14ac:dyDescent="0.25">
      <c r="A4758" t="s">
        <v>14902</v>
      </c>
      <c r="B4758" t="s">
        <v>20980</v>
      </c>
      <c r="C4758">
        <v>7546</v>
      </c>
      <c r="D4758" t="s">
        <v>17076</v>
      </c>
      <c r="E4758" t="s">
        <v>10648</v>
      </c>
      <c r="F4758" s="9">
        <f>Table13[[#This Row],[ToMeasure]]-Table13[[#This Row],[FromMeasure]]</f>
        <v>4.126639E-2</v>
      </c>
      <c r="G4758" s="5" t="s">
        <v>10649</v>
      </c>
      <c r="H4758" s="35">
        <v>0</v>
      </c>
      <c r="I4758" s="56"/>
      <c r="J4758" t="s">
        <v>13016</v>
      </c>
      <c r="K4758" s="58" t="s">
        <v>203</v>
      </c>
      <c r="L4758" s="35">
        <v>4.126639E-2</v>
      </c>
      <c r="M4758" s="56"/>
      <c r="N4758" t="s">
        <v>10650</v>
      </c>
      <c r="O4758" s="2">
        <v>4039</v>
      </c>
      <c r="P4758" s="2">
        <v>0</v>
      </c>
      <c r="Q4758" s="2">
        <v>4039</v>
      </c>
      <c r="R4758" t="s">
        <v>10651</v>
      </c>
      <c r="S4758">
        <v>8</v>
      </c>
      <c r="T4758" t="s">
        <v>203</v>
      </c>
      <c r="U4758" s="2">
        <v>358</v>
      </c>
      <c r="V4758" s="2">
        <v>58</v>
      </c>
      <c r="W4758" s="8">
        <v>0.10299579103738549</v>
      </c>
      <c r="X4758" s="2">
        <v>6358</v>
      </c>
      <c r="Y4758" s="45"/>
      <c r="AC4758" s="1" t="str">
        <f>IF(Table13[[#This Row],[TCS MP]]&gt;=Table13[[#This Row],[BMP]],IF(Table13[[#This Row],[TCS MP]]&lt;=Table13[[#This Row],[EMP]],"Good","EMP"),"BMP")</f>
        <v>EMP</v>
      </c>
    </row>
    <row r="4759" spans="1:29" ht="24" customHeight="1" x14ac:dyDescent="0.25">
      <c r="A4759" t="s">
        <v>10647</v>
      </c>
      <c r="B4759" t="s">
        <v>20980</v>
      </c>
      <c r="C4759">
        <v>7546</v>
      </c>
      <c r="D4759" t="s">
        <v>17076</v>
      </c>
      <c r="E4759" t="s">
        <v>10648</v>
      </c>
      <c r="F4759" s="9">
        <f>Table13[[#This Row],[ToMeasure]]-Table13[[#This Row],[FromMeasure]]</f>
        <v>0.19100352999999998</v>
      </c>
      <c r="G4759" s="5" t="s">
        <v>10649</v>
      </c>
      <c r="H4759" s="35">
        <v>5.3976330000000003E-2</v>
      </c>
      <c r="I4759" s="56"/>
      <c r="J4759" t="s">
        <v>10650</v>
      </c>
      <c r="K4759" s="58" t="s">
        <v>203</v>
      </c>
      <c r="L4759" s="35">
        <v>0.24497985999999999</v>
      </c>
      <c r="M4759" s="56"/>
      <c r="N4759" t="s">
        <v>1919</v>
      </c>
      <c r="O4759" s="2">
        <v>4039</v>
      </c>
      <c r="P4759" s="2">
        <v>0</v>
      </c>
      <c r="Q4759" s="2">
        <v>4039</v>
      </c>
      <c r="R4759" t="s">
        <v>10651</v>
      </c>
      <c r="S4759">
        <v>8</v>
      </c>
      <c r="T4759" t="s">
        <v>203</v>
      </c>
      <c r="U4759" s="2">
        <v>373</v>
      </c>
      <c r="V4759" s="2">
        <v>61</v>
      </c>
      <c r="W4759" s="8">
        <v>0.10745233968804159</v>
      </c>
      <c r="X4759" s="2">
        <v>6358</v>
      </c>
      <c r="Y4759" s="45"/>
      <c r="AC4759" s="1" t="str">
        <f>IF(Table13[[#This Row],[TCS MP]]&gt;=Table13[[#This Row],[BMP]],IF(Table13[[#This Row],[TCS MP]]&lt;=Table13[[#This Row],[EMP]],"Good","EMP"),"BMP")</f>
        <v>EMP</v>
      </c>
    </row>
    <row r="4760" spans="1:29" ht="24" customHeight="1" x14ac:dyDescent="0.25">
      <c r="A4760" t="s">
        <v>14247</v>
      </c>
      <c r="B4760" t="s">
        <v>20851</v>
      </c>
      <c r="C4760">
        <v>7326</v>
      </c>
      <c r="D4760" t="s">
        <v>17076</v>
      </c>
      <c r="E4760" t="s">
        <v>10671</v>
      </c>
      <c r="F4760" s="9">
        <f>Table13[[#This Row],[ToMeasure]]-Table13[[#This Row],[FromMeasure]]</f>
        <v>0.22429220000000072</v>
      </c>
      <c r="G4760" s="5" t="s">
        <v>5392</v>
      </c>
      <c r="H4760" s="35">
        <v>10.5053515</v>
      </c>
      <c r="I4760" s="56"/>
      <c r="J4760" t="s">
        <v>5369</v>
      </c>
      <c r="K4760" s="58" t="s">
        <v>203</v>
      </c>
      <c r="L4760" s="35">
        <v>10.7296437</v>
      </c>
      <c r="M4760" s="56"/>
      <c r="N4760" t="s">
        <v>5360</v>
      </c>
      <c r="O4760" s="2">
        <v>12579</v>
      </c>
      <c r="P4760" s="2">
        <v>0</v>
      </c>
      <c r="Q4760" s="2">
        <v>12579</v>
      </c>
      <c r="R4760" t="s">
        <v>5362</v>
      </c>
      <c r="S4760">
        <v>11</v>
      </c>
      <c r="T4760" t="s">
        <v>203</v>
      </c>
      <c r="U4760" s="2">
        <v>355</v>
      </c>
      <c r="V4760" s="2">
        <v>1382</v>
      </c>
      <c r="W4760" s="8">
        <v>0.1380872883377057</v>
      </c>
      <c r="X4760" s="2">
        <v>19800</v>
      </c>
      <c r="Y4760" s="45"/>
      <c r="AC4760" s="1" t="str">
        <f>IF(Table13[[#This Row],[TCS MP]]&gt;=Table13[[#This Row],[BMP]],IF(Table13[[#This Row],[TCS MP]]&lt;=Table13[[#This Row],[EMP]],"Good","EMP"),"BMP")</f>
        <v>EMP</v>
      </c>
    </row>
    <row r="4761" spans="1:29" ht="24" customHeight="1" x14ac:dyDescent="0.25">
      <c r="A4761" t="s">
        <v>14917</v>
      </c>
      <c r="B4761" t="s">
        <v>20851</v>
      </c>
      <c r="C4761">
        <v>7326</v>
      </c>
      <c r="D4761" t="s">
        <v>17076</v>
      </c>
      <c r="E4761" t="s">
        <v>10671</v>
      </c>
      <c r="F4761" s="9">
        <f>Table13[[#This Row],[ToMeasure]]-Table13[[#This Row],[FromMeasure]]</f>
        <v>3.1370799999999477E-2</v>
      </c>
      <c r="G4761" s="5" t="s">
        <v>5392</v>
      </c>
      <c r="H4761" s="35">
        <v>11.262251300000001</v>
      </c>
      <c r="I4761" s="56"/>
      <c r="J4761" t="s">
        <v>5360</v>
      </c>
      <c r="K4761" s="58" t="s">
        <v>203</v>
      </c>
      <c r="L4761" s="35">
        <v>11.2936221</v>
      </c>
      <c r="M4761" s="56"/>
      <c r="N4761" t="s">
        <v>1760</v>
      </c>
      <c r="O4761" s="2">
        <v>12579</v>
      </c>
      <c r="P4761" s="2">
        <v>0</v>
      </c>
      <c r="Q4761" s="2">
        <v>12579</v>
      </c>
      <c r="R4761" t="s">
        <v>5362</v>
      </c>
      <c r="S4761">
        <v>11</v>
      </c>
      <c r="T4761" t="s">
        <v>203</v>
      </c>
      <c r="U4761" s="2">
        <v>1060</v>
      </c>
      <c r="V4761" s="2">
        <v>172</v>
      </c>
      <c r="W4761" s="8">
        <v>9.7941012799109634E-2</v>
      </c>
      <c r="X4761" s="2">
        <v>19800</v>
      </c>
      <c r="Y4761" s="45"/>
      <c r="AC4761" s="1" t="str">
        <f>IF(Table13[[#This Row],[TCS MP]]&gt;=Table13[[#This Row],[BMP]],IF(Table13[[#This Row],[TCS MP]]&lt;=Table13[[#This Row],[EMP]],"Good","EMP"),"BMP")</f>
        <v>EMP</v>
      </c>
    </row>
    <row r="4762" spans="1:29" ht="24" customHeight="1" x14ac:dyDescent="0.25">
      <c r="A4762" t="s">
        <v>14248</v>
      </c>
      <c r="B4762" t="s">
        <v>20852</v>
      </c>
      <c r="C4762">
        <v>7327</v>
      </c>
      <c r="D4762" t="s">
        <v>17076</v>
      </c>
      <c r="E4762" t="s">
        <v>10671</v>
      </c>
      <c r="F4762" s="9">
        <f>Table13[[#This Row],[ToMeasure]]-Table13[[#This Row],[FromMeasure]]</f>
        <v>3.4944700000000495E-2</v>
      </c>
      <c r="G4762" s="5" t="s">
        <v>5392</v>
      </c>
      <c r="H4762" s="35">
        <v>11.2936221</v>
      </c>
      <c r="I4762" s="56"/>
      <c r="J4762" t="s">
        <v>1760</v>
      </c>
      <c r="K4762" s="58" t="s">
        <v>203</v>
      </c>
      <c r="L4762" s="35">
        <v>11.328566800000001</v>
      </c>
      <c r="M4762" s="56"/>
      <c r="N4762" t="s">
        <v>5349</v>
      </c>
      <c r="O4762" s="2">
        <v>26178</v>
      </c>
      <c r="P4762" s="2">
        <v>0</v>
      </c>
      <c r="Q4762" s="2">
        <v>26178</v>
      </c>
      <c r="R4762" t="s">
        <v>14249</v>
      </c>
      <c r="S4762">
        <v>15</v>
      </c>
      <c r="T4762" t="s">
        <v>203</v>
      </c>
      <c r="U4762" s="2">
        <v>974</v>
      </c>
      <c r="V4762" s="2">
        <v>158</v>
      </c>
      <c r="W4762" s="8">
        <v>4.3242417296966922E-2</v>
      </c>
      <c r="X4762" s="2">
        <v>41205</v>
      </c>
      <c r="Y4762" s="45"/>
      <c r="AC4762" s="1" t="str">
        <f>IF(Table13[[#This Row],[TCS MP]]&gt;=Table13[[#This Row],[BMP]],IF(Table13[[#This Row],[TCS MP]]&lt;=Table13[[#This Row],[EMP]],"Good","EMP"),"BMP")</f>
        <v>EMP</v>
      </c>
    </row>
    <row r="4763" spans="1:29" ht="24" customHeight="1" x14ac:dyDescent="0.25">
      <c r="A4763" t="s">
        <v>10670</v>
      </c>
      <c r="B4763" t="s">
        <v>20853</v>
      </c>
      <c r="C4763">
        <v>7327</v>
      </c>
      <c r="D4763" t="s">
        <v>17076</v>
      </c>
      <c r="E4763" t="s">
        <v>10671</v>
      </c>
      <c r="F4763" s="9">
        <f>Table13[[#This Row],[ToMeasure]]-Table13[[#This Row],[FromMeasure]]</f>
        <v>0.52557089999999995</v>
      </c>
      <c r="G4763" s="5" t="s">
        <v>5392</v>
      </c>
      <c r="H4763" s="35">
        <v>11.483842299999999</v>
      </c>
      <c r="I4763" s="56"/>
      <c r="J4763" t="s">
        <v>5349</v>
      </c>
      <c r="K4763" s="58" t="s">
        <v>203</v>
      </c>
      <c r="L4763" s="35">
        <v>12.009413199999999</v>
      </c>
      <c r="M4763" s="56"/>
      <c r="N4763" t="s">
        <v>139</v>
      </c>
      <c r="O4763" s="2">
        <v>11061</v>
      </c>
      <c r="P4763" s="2">
        <v>0</v>
      </c>
      <c r="Q4763" s="2">
        <v>11061</v>
      </c>
      <c r="R4763" t="s">
        <v>10672</v>
      </c>
      <c r="S4763">
        <v>15</v>
      </c>
      <c r="T4763" t="s">
        <v>203</v>
      </c>
      <c r="U4763" s="2">
        <v>340</v>
      </c>
      <c r="V4763" s="2">
        <v>1321</v>
      </c>
      <c r="W4763" s="8">
        <v>0.15016725431696953</v>
      </c>
      <c r="X4763" s="2">
        <v>17410</v>
      </c>
      <c r="Y4763" s="45"/>
      <c r="AC4763" s="1" t="str">
        <f>IF(Table13[[#This Row],[TCS MP]]&gt;=Table13[[#This Row],[BMP]],IF(Table13[[#This Row],[TCS MP]]&lt;=Table13[[#This Row],[EMP]],"Good","EMP"),"BMP")</f>
        <v>EMP</v>
      </c>
    </row>
    <row r="4764" spans="1:29" ht="24" customHeight="1" x14ac:dyDescent="0.25">
      <c r="A4764" t="s">
        <v>16768</v>
      </c>
      <c r="B4764" t="s">
        <v>20844</v>
      </c>
      <c r="C4764">
        <v>7316</v>
      </c>
      <c r="D4764" t="s">
        <v>17076</v>
      </c>
      <c r="E4764" t="s">
        <v>10671</v>
      </c>
      <c r="F4764" s="9">
        <f>Table13[[#This Row],[ToMeasure]]-Table13[[#This Row],[FromMeasure]]</f>
        <v>0.52065630000000063</v>
      </c>
      <c r="G4764" s="5" t="s">
        <v>5392</v>
      </c>
      <c r="H4764" s="35">
        <v>12.009413199999999</v>
      </c>
      <c r="I4764" s="56"/>
      <c r="J4764" t="s">
        <v>139</v>
      </c>
      <c r="K4764" s="58" t="s">
        <v>203</v>
      </c>
      <c r="L4764" s="35">
        <v>12.5300695</v>
      </c>
      <c r="M4764" s="56"/>
      <c r="N4764" t="s">
        <v>5195</v>
      </c>
      <c r="O4764" s="2">
        <v>6908</v>
      </c>
      <c r="P4764" s="2">
        <v>0</v>
      </c>
      <c r="Q4764" s="2">
        <v>6908</v>
      </c>
      <c r="R4764" t="s">
        <v>16769</v>
      </c>
      <c r="S4764">
        <v>11</v>
      </c>
      <c r="T4764" t="s">
        <v>203</v>
      </c>
      <c r="U4764" s="2">
        <v>216</v>
      </c>
      <c r="V4764" s="2">
        <v>843</v>
      </c>
      <c r="W4764" s="8">
        <v>0.15330052113491605</v>
      </c>
      <c r="X4764" s="2">
        <v>10873</v>
      </c>
      <c r="Y4764" s="45"/>
      <c r="AC4764" s="1" t="str">
        <f>IF(Table13[[#This Row],[TCS MP]]&gt;=Table13[[#This Row],[BMP]],IF(Table13[[#This Row],[TCS MP]]&lt;=Table13[[#This Row],[EMP]],"Good","EMP"),"BMP")</f>
        <v>EMP</v>
      </c>
    </row>
    <row r="4765" spans="1:29" ht="24" customHeight="1" x14ac:dyDescent="0.25">
      <c r="A4765" t="s">
        <v>10673</v>
      </c>
      <c r="B4765" t="s">
        <v>20862</v>
      </c>
      <c r="C4765">
        <v>7338</v>
      </c>
      <c r="D4765" t="s">
        <v>17076</v>
      </c>
      <c r="E4765" t="s">
        <v>10674</v>
      </c>
      <c r="F4765" s="9">
        <f>Table13[[#This Row],[ToMeasure]]-Table13[[#This Row],[FromMeasure]]</f>
        <v>0.32746049999999999</v>
      </c>
      <c r="G4765" s="5" t="s">
        <v>10675</v>
      </c>
      <c r="H4765" s="35">
        <v>0</v>
      </c>
      <c r="I4765" s="56"/>
      <c r="J4765" t="s">
        <v>660</v>
      </c>
      <c r="K4765" s="58" t="s">
        <v>203</v>
      </c>
      <c r="L4765" s="35">
        <v>0.32746049999999999</v>
      </c>
      <c r="M4765" s="56"/>
      <c r="N4765" t="s">
        <v>5357</v>
      </c>
      <c r="O4765" s="2">
        <v>2420</v>
      </c>
      <c r="P4765" s="2">
        <v>0</v>
      </c>
      <c r="Q4765" s="2">
        <v>2420</v>
      </c>
      <c r="R4765" t="s">
        <v>10676</v>
      </c>
      <c r="S4765">
        <v>12</v>
      </c>
      <c r="T4765" t="s">
        <v>203</v>
      </c>
      <c r="U4765" s="2">
        <v>74</v>
      </c>
      <c r="V4765" s="2">
        <v>287</v>
      </c>
      <c r="W4765" s="8">
        <v>0.14917355371900826</v>
      </c>
      <c r="X4765" s="2">
        <v>3809</v>
      </c>
      <c r="Y4765" s="45"/>
      <c r="AC4765" s="1" t="str">
        <f>IF(Table13[[#This Row],[TCS MP]]&gt;=Table13[[#This Row],[BMP]],IF(Table13[[#This Row],[TCS MP]]&lt;=Table13[[#This Row],[EMP]],"Good","EMP"),"BMP")</f>
        <v>EMP</v>
      </c>
    </row>
    <row r="4766" spans="1:29" ht="24" customHeight="1" x14ac:dyDescent="0.25">
      <c r="A4766" t="s">
        <v>14918</v>
      </c>
      <c r="B4766" t="s">
        <v>20854</v>
      </c>
      <c r="C4766">
        <v>7328</v>
      </c>
      <c r="D4766" t="s">
        <v>17076</v>
      </c>
      <c r="E4766" t="s">
        <v>10674</v>
      </c>
      <c r="F4766" s="9">
        <f>Table13[[#This Row],[ToMeasure]]-Table13[[#This Row],[FromMeasure]]</f>
        <v>4.3540320000000021E-2</v>
      </c>
      <c r="G4766" s="5" t="s">
        <v>10675</v>
      </c>
      <c r="H4766" s="35">
        <v>0.46297452</v>
      </c>
      <c r="I4766" s="56"/>
      <c r="J4766" t="s">
        <v>1762</v>
      </c>
      <c r="K4766" s="58" t="s">
        <v>203</v>
      </c>
      <c r="L4766" s="35">
        <v>0.50651484000000002</v>
      </c>
      <c r="M4766" s="56"/>
      <c r="N4766" t="s">
        <v>5356</v>
      </c>
      <c r="O4766" s="2">
        <v>15390</v>
      </c>
      <c r="P4766" s="2">
        <v>0</v>
      </c>
      <c r="Q4766" s="2">
        <v>15390</v>
      </c>
      <c r="R4766" t="s">
        <v>12880</v>
      </c>
      <c r="S4766">
        <v>10</v>
      </c>
      <c r="T4766" t="s">
        <v>203</v>
      </c>
      <c r="U4766" s="2">
        <v>455</v>
      </c>
      <c r="V4766" s="2">
        <v>1769</v>
      </c>
      <c r="W4766" s="8">
        <v>0.14450942170240416</v>
      </c>
      <c r="X4766" s="2">
        <v>24224</v>
      </c>
      <c r="Y4766" s="45"/>
      <c r="AC4766" s="1" t="str">
        <f>IF(Table13[[#This Row],[TCS MP]]&gt;=Table13[[#This Row],[BMP]],IF(Table13[[#This Row],[TCS MP]]&lt;=Table13[[#This Row],[EMP]],"Good","EMP"),"BMP")</f>
        <v>EMP</v>
      </c>
    </row>
    <row r="4767" spans="1:29" ht="24" customHeight="1" x14ac:dyDescent="0.25">
      <c r="A4767" t="s">
        <v>14250</v>
      </c>
      <c r="B4767" t="s">
        <v>20854</v>
      </c>
      <c r="C4767">
        <v>7328</v>
      </c>
      <c r="D4767" t="s">
        <v>17076</v>
      </c>
      <c r="E4767" t="s">
        <v>10674</v>
      </c>
      <c r="F4767" s="9">
        <f>Table13[[#This Row],[ToMeasure]]-Table13[[#This Row],[FromMeasure]]</f>
        <v>2.8375909999999838E-2</v>
      </c>
      <c r="G4767" s="5" t="s">
        <v>10675</v>
      </c>
      <c r="H4767" s="35">
        <v>1.2256581600000001</v>
      </c>
      <c r="I4767" s="56"/>
      <c r="J4767" t="s">
        <v>12879</v>
      </c>
      <c r="K4767" s="58" t="s">
        <v>203</v>
      </c>
      <c r="L4767" s="35">
        <v>1.2540340699999999</v>
      </c>
      <c r="M4767" s="56"/>
      <c r="N4767" t="s">
        <v>1760</v>
      </c>
      <c r="O4767" s="2">
        <v>15390</v>
      </c>
      <c r="P4767" s="2">
        <v>0</v>
      </c>
      <c r="Q4767" s="2">
        <v>15390</v>
      </c>
      <c r="R4767" t="s">
        <v>12880</v>
      </c>
      <c r="S4767">
        <v>10</v>
      </c>
      <c r="T4767" t="s">
        <v>203</v>
      </c>
      <c r="U4767" s="2">
        <v>649</v>
      </c>
      <c r="V4767" s="2">
        <v>2516</v>
      </c>
      <c r="W4767" s="8">
        <v>0.20565302144249512</v>
      </c>
      <c r="X4767" s="2">
        <v>24224</v>
      </c>
      <c r="Y4767" s="45"/>
      <c r="AC4767" s="1" t="str">
        <f>IF(Table13[[#This Row],[TCS MP]]&gt;=Table13[[#This Row],[BMP]],IF(Table13[[#This Row],[TCS MP]]&lt;=Table13[[#This Row],[EMP]],"Good","EMP"),"BMP")</f>
        <v>EMP</v>
      </c>
    </row>
    <row r="4768" spans="1:29" ht="24" customHeight="1" x14ac:dyDescent="0.25">
      <c r="A4768" t="s">
        <v>14919</v>
      </c>
      <c r="B4768" t="s">
        <v>20855</v>
      </c>
      <c r="C4768">
        <v>7329</v>
      </c>
      <c r="D4768" t="s">
        <v>17076</v>
      </c>
      <c r="E4768" t="s">
        <v>10674</v>
      </c>
      <c r="F4768" s="9">
        <f>Table13[[#This Row],[ToMeasure]]-Table13[[#This Row],[FromMeasure]]</f>
        <v>3.2020010000000099E-2</v>
      </c>
      <c r="G4768" s="5" t="s">
        <v>10675</v>
      </c>
      <c r="H4768" s="35">
        <v>1.2540340699999999</v>
      </c>
      <c r="I4768" s="56"/>
      <c r="J4768" t="s">
        <v>1760</v>
      </c>
      <c r="K4768" s="58" t="s">
        <v>203</v>
      </c>
      <c r="L4768" s="35">
        <v>1.28605408</v>
      </c>
      <c r="M4768" s="56"/>
      <c r="N4768" t="s">
        <v>5348</v>
      </c>
      <c r="O4768" s="2">
        <v>8869</v>
      </c>
      <c r="P4768" s="2">
        <v>0</v>
      </c>
      <c r="Q4768" s="2">
        <v>8869</v>
      </c>
      <c r="R4768" t="s">
        <v>9708</v>
      </c>
      <c r="S4768">
        <v>10</v>
      </c>
      <c r="T4768" t="s">
        <v>203</v>
      </c>
      <c r="U4768" s="2">
        <v>781</v>
      </c>
      <c r="V4768" s="2">
        <v>127</v>
      </c>
      <c r="W4768" s="8">
        <v>0.10237907317623182</v>
      </c>
      <c r="X4768" s="2">
        <v>13960</v>
      </c>
      <c r="Y4768" s="45"/>
      <c r="AC4768" s="1" t="str">
        <f>IF(Table13[[#This Row],[TCS MP]]&gt;=Table13[[#This Row],[BMP]],IF(Table13[[#This Row],[TCS MP]]&lt;=Table13[[#This Row],[EMP]],"Good","EMP"),"BMP")</f>
        <v>EMP</v>
      </c>
    </row>
    <row r="4769" spans="1:29" ht="24" customHeight="1" x14ac:dyDescent="0.25">
      <c r="A4769" t="s">
        <v>14251</v>
      </c>
      <c r="B4769" t="s">
        <v>20855</v>
      </c>
      <c r="C4769">
        <v>7329</v>
      </c>
      <c r="D4769" t="s">
        <v>17076</v>
      </c>
      <c r="E4769" t="s">
        <v>10674</v>
      </c>
      <c r="F4769" s="9">
        <f>Table13[[#This Row],[ToMeasure]]-Table13[[#This Row],[FromMeasure]]</f>
        <v>0.48547771000000006</v>
      </c>
      <c r="G4769" s="5" t="s">
        <v>10675</v>
      </c>
      <c r="H4769" s="35">
        <v>1.4829434699999999</v>
      </c>
      <c r="I4769" s="56"/>
      <c r="J4769" t="s">
        <v>5348</v>
      </c>
      <c r="K4769" s="58" t="s">
        <v>203</v>
      </c>
      <c r="L4769" s="35">
        <v>1.96842118</v>
      </c>
      <c r="M4769" s="56"/>
      <c r="N4769" t="s">
        <v>139</v>
      </c>
      <c r="O4769" s="2">
        <v>8869</v>
      </c>
      <c r="P4769" s="2">
        <v>0</v>
      </c>
      <c r="Q4769" s="2">
        <v>8869</v>
      </c>
      <c r="R4769" t="s">
        <v>9708</v>
      </c>
      <c r="S4769">
        <v>10</v>
      </c>
      <c r="T4769" t="s">
        <v>203</v>
      </c>
      <c r="U4769" s="2">
        <v>272</v>
      </c>
      <c r="V4769" s="2">
        <v>1059</v>
      </c>
      <c r="W4769" s="8">
        <v>0.15007328898410194</v>
      </c>
      <c r="X4769" s="2">
        <v>13960</v>
      </c>
      <c r="Y4769" s="45"/>
      <c r="AC4769" s="1" t="str">
        <f>IF(Table13[[#This Row],[TCS MP]]&gt;=Table13[[#This Row],[BMP]],IF(Table13[[#This Row],[TCS MP]]&lt;=Table13[[#This Row],[EMP]],"Good","EMP"),"BMP")</f>
        <v>EMP</v>
      </c>
    </row>
    <row r="4770" spans="1:29" ht="24" customHeight="1" x14ac:dyDescent="0.25">
      <c r="A4770" t="s">
        <v>14920</v>
      </c>
      <c r="B4770" t="s">
        <v>20845</v>
      </c>
      <c r="C4770">
        <v>7318</v>
      </c>
      <c r="D4770" t="s">
        <v>17076</v>
      </c>
      <c r="E4770" t="s">
        <v>10674</v>
      </c>
      <c r="F4770" s="9">
        <f>Table13[[#This Row],[ToMeasure]]-Table13[[#This Row],[FromMeasure]]</f>
        <v>0.47307355000000006</v>
      </c>
      <c r="G4770" s="5" t="s">
        <v>10675</v>
      </c>
      <c r="H4770" s="35">
        <v>1.96842118</v>
      </c>
      <c r="I4770" s="56"/>
      <c r="J4770" t="s">
        <v>139</v>
      </c>
      <c r="K4770" s="58" t="s">
        <v>203</v>
      </c>
      <c r="L4770" s="35">
        <v>2.4414947300000001</v>
      </c>
      <c r="M4770" s="56"/>
      <c r="N4770" t="s">
        <v>9706</v>
      </c>
      <c r="O4770" s="2">
        <v>6419</v>
      </c>
      <c r="P4770" s="2">
        <v>0</v>
      </c>
      <c r="Q4770" s="2">
        <v>6419</v>
      </c>
      <c r="R4770" t="s">
        <v>14921</v>
      </c>
      <c r="S4770">
        <v>11</v>
      </c>
      <c r="T4770" t="s">
        <v>203</v>
      </c>
      <c r="U4770" s="2">
        <v>197</v>
      </c>
      <c r="V4770" s="2">
        <v>768</v>
      </c>
      <c r="W4770" s="8">
        <v>0.15033494313756038</v>
      </c>
      <c r="X4770" s="2">
        <v>10104</v>
      </c>
      <c r="Y4770" s="45"/>
      <c r="AC4770" s="1" t="str">
        <f>IF(Table13[[#This Row],[TCS MP]]&gt;=Table13[[#This Row],[BMP]],IF(Table13[[#This Row],[TCS MP]]&lt;=Table13[[#This Row],[EMP]],"Good","EMP"),"BMP")</f>
        <v>EMP</v>
      </c>
    </row>
    <row r="4771" spans="1:29" ht="24" customHeight="1" x14ac:dyDescent="0.25">
      <c r="A4771" t="s">
        <v>10682</v>
      </c>
      <c r="B4771" t="s">
        <v>17105</v>
      </c>
      <c r="C4771">
        <v>35077</v>
      </c>
      <c r="D4771" t="s">
        <v>17076</v>
      </c>
      <c r="E4771" t="s">
        <v>1799</v>
      </c>
      <c r="F4771" s="9">
        <f>Table13[[#This Row],[ToMeasure]]-Table13[[#This Row],[FromMeasure]]</f>
        <v>0.50415714000000023</v>
      </c>
      <c r="G4771" s="5" t="s">
        <v>1797</v>
      </c>
      <c r="H4771" s="35">
        <v>6.1861262999999997</v>
      </c>
      <c r="I4771" s="56"/>
      <c r="J4771" t="s">
        <v>1795</v>
      </c>
      <c r="K4771" s="58" t="s">
        <v>203</v>
      </c>
      <c r="L4771" s="35">
        <v>6.69028344</v>
      </c>
      <c r="M4771" s="56"/>
      <c r="N4771" t="s">
        <v>550</v>
      </c>
      <c r="O4771" s="2">
        <v>10738</v>
      </c>
      <c r="P4771" s="2">
        <v>0</v>
      </c>
      <c r="Q4771" s="2">
        <v>10738</v>
      </c>
      <c r="R4771" t="s">
        <v>10683</v>
      </c>
      <c r="S4771">
        <v>9</v>
      </c>
      <c r="T4771" t="s">
        <v>203</v>
      </c>
      <c r="U4771" s="2">
        <v>385</v>
      </c>
      <c r="V4771" s="2">
        <v>1495</v>
      </c>
      <c r="W4771" s="8">
        <v>0.17507915813000557</v>
      </c>
      <c r="X4771" s="2">
        <v>16902</v>
      </c>
      <c r="Y4771" s="45"/>
      <c r="AC4771" s="1" t="str">
        <f>IF(Table13[[#This Row],[TCS MP]]&gt;=Table13[[#This Row],[BMP]],IF(Table13[[#This Row],[TCS MP]]&lt;=Table13[[#This Row],[EMP]],"Good","EMP"),"BMP")</f>
        <v>EMP</v>
      </c>
    </row>
    <row r="4772" spans="1:29" ht="24" customHeight="1" x14ac:dyDescent="0.25">
      <c r="A4772" t="s">
        <v>10684</v>
      </c>
      <c r="B4772" t="s">
        <v>21230</v>
      </c>
      <c r="C4772">
        <v>8217</v>
      </c>
      <c r="D4772" t="s">
        <v>17076</v>
      </c>
      <c r="E4772" t="s">
        <v>1799</v>
      </c>
      <c r="F4772" s="9">
        <f>Table13[[#This Row],[ToMeasure]]-Table13[[#This Row],[FromMeasure]]</f>
        <v>0.49806405999999992</v>
      </c>
      <c r="G4772" s="5" t="s">
        <v>1797</v>
      </c>
      <c r="H4772" s="35">
        <v>6.69028344</v>
      </c>
      <c r="I4772" s="56"/>
      <c r="J4772" t="s">
        <v>550</v>
      </c>
      <c r="K4772" s="58" t="s">
        <v>203</v>
      </c>
      <c r="L4772" s="35">
        <v>7.1883474999999999</v>
      </c>
      <c r="M4772" s="56"/>
      <c r="N4772" t="s">
        <v>10685</v>
      </c>
      <c r="O4772" s="2">
        <v>4278</v>
      </c>
      <c r="P4772" s="2">
        <v>0</v>
      </c>
      <c r="Q4772" s="2">
        <v>4278</v>
      </c>
      <c r="R4772" t="s">
        <v>10686</v>
      </c>
      <c r="S4772">
        <v>17</v>
      </c>
      <c r="T4772" t="s">
        <v>203</v>
      </c>
      <c r="U4772" s="2">
        <v>132</v>
      </c>
      <c r="V4772" s="2">
        <v>517</v>
      </c>
      <c r="W4772" s="8">
        <v>0.15170640486208509</v>
      </c>
      <c r="X4772" s="2">
        <v>6734</v>
      </c>
      <c r="Y4772" s="45"/>
      <c r="AC4772" s="1" t="str">
        <f>IF(Table13[[#This Row],[TCS MP]]&gt;=Table13[[#This Row],[BMP]],IF(Table13[[#This Row],[TCS MP]]&lt;=Table13[[#This Row],[EMP]],"Good","EMP"),"BMP")</f>
        <v>EMP</v>
      </c>
    </row>
    <row r="4773" spans="1:29" ht="24" customHeight="1" x14ac:dyDescent="0.25">
      <c r="A4773" t="s">
        <v>10687</v>
      </c>
      <c r="B4773" t="s">
        <v>21265</v>
      </c>
      <c r="C4773">
        <v>8416</v>
      </c>
      <c r="D4773" t="s">
        <v>17076</v>
      </c>
      <c r="E4773" t="s">
        <v>1799</v>
      </c>
      <c r="F4773" s="9">
        <f>Table13[[#This Row],[ToMeasure]]-Table13[[#This Row],[FromMeasure]]</f>
        <v>0.49938614000000037</v>
      </c>
      <c r="G4773" s="5" t="s">
        <v>1797</v>
      </c>
      <c r="H4773" s="35">
        <v>7.1883474999999999</v>
      </c>
      <c r="I4773" s="56"/>
      <c r="J4773" t="s">
        <v>10685</v>
      </c>
      <c r="K4773" s="58" t="s">
        <v>203</v>
      </c>
      <c r="L4773" s="35">
        <v>7.6877336400000003</v>
      </c>
      <c r="M4773" s="56"/>
      <c r="N4773" t="s">
        <v>548</v>
      </c>
      <c r="O4773" s="2">
        <v>11125</v>
      </c>
      <c r="P4773" s="2">
        <v>0</v>
      </c>
      <c r="Q4773" s="2">
        <v>11125</v>
      </c>
      <c r="R4773" t="s">
        <v>10688</v>
      </c>
      <c r="S4773">
        <v>9</v>
      </c>
      <c r="T4773" t="s">
        <v>203</v>
      </c>
      <c r="U4773" s="2">
        <v>193</v>
      </c>
      <c r="V4773" s="2">
        <v>752</v>
      </c>
      <c r="W4773" s="8">
        <v>8.4943820224719108E-2</v>
      </c>
      <c r="X4773" s="2">
        <v>17511</v>
      </c>
      <c r="Y4773" s="45"/>
      <c r="AC4773" s="1" t="str">
        <f>IF(Table13[[#This Row],[TCS MP]]&gt;=Table13[[#This Row],[BMP]],IF(Table13[[#This Row],[TCS MP]]&lt;=Table13[[#This Row],[EMP]],"Good","EMP"),"BMP")</f>
        <v>EMP</v>
      </c>
    </row>
    <row r="4774" spans="1:29" ht="24" customHeight="1" x14ac:dyDescent="0.25">
      <c r="A4774" t="s">
        <v>10689</v>
      </c>
      <c r="B4774" t="s">
        <v>21266</v>
      </c>
      <c r="C4774">
        <v>8417</v>
      </c>
      <c r="D4774" t="s">
        <v>17076</v>
      </c>
      <c r="E4774" t="s">
        <v>1799</v>
      </c>
      <c r="F4774" s="9">
        <f>Table13[[#This Row],[ToMeasure]]-Table13[[#This Row],[FromMeasure]]</f>
        <v>0.50151930999999994</v>
      </c>
      <c r="G4774" s="5" t="s">
        <v>1797</v>
      </c>
      <c r="H4774" s="35">
        <v>7.6877336400000003</v>
      </c>
      <c r="I4774" s="56"/>
      <c r="J4774" t="s">
        <v>548</v>
      </c>
      <c r="K4774" s="58" t="s">
        <v>203</v>
      </c>
      <c r="L4774" s="35">
        <v>8.1892529500000002</v>
      </c>
      <c r="M4774" s="56"/>
      <c r="N4774" t="s">
        <v>10690</v>
      </c>
      <c r="O4774" s="2">
        <v>5279</v>
      </c>
      <c r="P4774" s="2">
        <v>0</v>
      </c>
      <c r="Q4774" s="2">
        <v>5279</v>
      </c>
      <c r="R4774" t="s">
        <v>10691</v>
      </c>
      <c r="S4774">
        <v>25</v>
      </c>
      <c r="T4774" t="s">
        <v>203</v>
      </c>
      <c r="U4774" s="2">
        <v>163</v>
      </c>
      <c r="V4774" s="2">
        <v>639</v>
      </c>
      <c r="W4774" s="8">
        <v>0.15192271263496873</v>
      </c>
      <c r="X4774" s="2">
        <v>8309</v>
      </c>
      <c r="Y4774" s="45"/>
      <c r="AC4774" s="1" t="str">
        <f>IF(Table13[[#This Row],[TCS MP]]&gt;=Table13[[#This Row],[BMP]],IF(Table13[[#This Row],[TCS MP]]&lt;=Table13[[#This Row],[EMP]],"Good","EMP"),"BMP")</f>
        <v>EMP</v>
      </c>
    </row>
    <row r="4775" spans="1:29" ht="24" customHeight="1" x14ac:dyDescent="0.25">
      <c r="A4775" t="s">
        <v>14257</v>
      </c>
      <c r="B4775" t="s">
        <v>17102</v>
      </c>
      <c r="C4775">
        <v>35069</v>
      </c>
      <c r="D4775" t="s">
        <v>17076</v>
      </c>
      <c r="E4775" t="s">
        <v>1799</v>
      </c>
      <c r="F4775" s="9">
        <f>Table13[[#This Row],[ToMeasure]]-Table13[[#This Row],[FromMeasure]]</f>
        <v>0.50587535000000017</v>
      </c>
      <c r="G4775" s="5" t="s">
        <v>1797</v>
      </c>
      <c r="H4775" s="35">
        <v>8.1892529500000002</v>
      </c>
      <c r="I4775" s="56"/>
      <c r="J4775" t="s">
        <v>10690</v>
      </c>
      <c r="K4775" s="58" t="s">
        <v>203</v>
      </c>
      <c r="L4775" s="35">
        <v>8.6951283000000004</v>
      </c>
      <c r="M4775" s="56"/>
      <c r="N4775" t="s">
        <v>546</v>
      </c>
      <c r="O4775" s="2">
        <v>8657</v>
      </c>
      <c r="P4775" s="2">
        <v>0</v>
      </c>
      <c r="Q4775" s="2">
        <v>8657</v>
      </c>
      <c r="R4775" t="s">
        <v>14258</v>
      </c>
      <c r="S4775">
        <v>8</v>
      </c>
      <c r="T4775" t="s">
        <v>203</v>
      </c>
      <c r="U4775" s="2">
        <v>190</v>
      </c>
      <c r="V4775" s="2">
        <v>742</v>
      </c>
      <c r="W4775" s="8">
        <v>0.10765854222016864</v>
      </c>
      <c r="X4775" s="2">
        <v>13626</v>
      </c>
      <c r="Y4775" s="45"/>
      <c r="AC4775" s="1" t="str">
        <f>IF(Table13[[#This Row],[TCS MP]]&gt;=Table13[[#This Row],[BMP]],IF(Table13[[#This Row],[TCS MP]]&lt;=Table13[[#This Row],[EMP]],"Good","EMP"),"BMP")</f>
        <v>EMP</v>
      </c>
    </row>
    <row r="4776" spans="1:29" ht="24" customHeight="1" x14ac:dyDescent="0.25">
      <c r="A4776" t="s">
        <v>14259</v>
      </c>
      <c r="B4776" t="s">
        <v>21225</v>
      </c>
      <c r="C4776">
        <v>8207</v>
      </c>
      <c r="D4776" t="s">
        <v>17076</v>
      </c>
      <c r="E4776" t="s">
        <v>1799</v>
      </c>
      <c r="F4776" s="9">
        <f>Table13[[#This Row],[ToMeasure]]-Table13[[#This Row],[FromMeasure]]</f>
        <v>0.55534901999999953</v>
      </c>
      <c r="G4776" s="5" t="s">
        <v>1797</v>
      </c>
      <c r="H4776" s="35">
        <v>8.6951283000000004</v>
      </c>
      <c r="I4776" s="56"/>
      <c r="J4776" t="s">
        <v>546</v>
      </c>
      <c r="K4776" s="58" t="s">
        <v>203</v>
      </c>
      <c r="L4776" s="35">
        <v>9.2504773199999999</v>
      </c>
      <c r="M4776" s="56"/>
      <c r="N4776" t="s">
        <v>14260</v>
      </c>
      <c r="O4776" s="2">
        <v>5523</v>
      </c>
      <c r="P4776" s="2">
        <v>0</v>
      </c>
      <c r="Q4776" s="2">
        <v>5523</v>
      </c>
      <c r="R4776" t="s">
        <v>14261</v>
      </c>
      <c r="S4776">
        <v>28</v>
      </c>
      <c r="T4776" t="s">
        <v>203</v>
      </c>
      <c r="U4776" s="2">
        <v>171</v>
      </c>
      <c r="V4776" s="2">
        <v>666</v>
      </c>
      <c r="W4776" s="8">
        <v>0.15154807170016296</v>
      </c>
      <c r="X4776" s="2">
        <v>8693</v>
      </c>
      <c r="Y4776" s="45"/>
      <c r="AC4776" s="1" t="str">
        <f>IF(Table13[[#This Row],[TCS MP]]&gt;=Table13[[#This Row],[BMP]],IF(Table13[[#This Row],[TCS MP]]&lt;=Table13[[#This Row],[EMP]],"Good","EMP"),"BMP")</f>
        <v>EMP</v>
      </c>
    </row>
    <row r="4777" spans="1:29" ht="24" customHeight="1" x14ac:dyDescent="0.25">
      <c r="A4777" t="s">
        <v>16772</v>
      </c>
      <c r="B4777" t="s">
        <v>17100</v>
      </c>
      <c r="C4777">
        <v>35065</v>
      </c>
      <c r="D4777" t="s">
        <v>17076</v>
      </c>
      <c r="E4777" t="s">
        <v>1799</v>
      </c>
      <c r="F4777" s="9">
        <f>Table13[[#This Row],[ToMeasure]]-Table13[[#This Row],[FromMeasure]]</f>
        <v>0.44020021999999948</v>
      </c>
      <c r="G4777" s="5" t="s">
        <v>1797</v>
      </c>
      <c r="H4777" s="35">
        <v>9.2504773199999999</v>
      </c>
      <c r="I4777" s="56"/>
      <c r="J4777" t="s">
        <v>14260</v>
      </c>
      <c r="K4777" s="58" t="s">
        <v>203</v>
      </c>
      <c r="L4777" s="35">
        <v>9.6906775399999994</v>
      </c>
      <c r="M4777" s="56"/>
      <c r="N4777" t="s">
        <v>544</v>
      </c>
      <c r="O4777" s="2">
        <v>7925</v>
      </c>
      <c r="P4777" s="2">
        <v>0</v>
      </c>
      <c r="Q4777" s="2">
        <v>7925</v>
      </c>
      <c r="R4777" t="s">
        <v>16773</v>
      </c>
      <c r="S4777">
        <v>9</v>
      </c>
      <c r="T4777" t="s">
        <v>203</v>
      </c>
      <c r="U4777" s="2">
        <v>211</v>
      </c>
      <c r="V4777" s="2">
        <v>824</v>
      </c>
      <c r="W4777" s="8">
        <v>0.1305993690851735</v>
      </c>
      <c r="X4777" s="2">
        <v>12474</v>
      </c>
      <c r="Y4777" s="45"/>
      <c r="AC4777" s="1" t="str">
        <f>IF(Table13[[#This Row],[TCS MP]]&gt;=Table13[[#This Row],[BMP]],IF(Table13[[#This Row],[TCS MP]]&lt;=Table13[[#This Row],[EMP]],"Good","EMP"),"BMP")</f>
        <v>EMP</v>
      </c>
    </row>
    <row r="4778" spans="1:29" ht="24" customHeight="1" x14ac:dyDescent="0.25">
      <c r="A4778" t="s">
        <v>14924</v>
      </c>
      <c r="B4778" t="s">
        <v>20953</v>
      </c>
      <c r="C4778">
        <v>7506</v>
      </c>
      <c r="D4778" t="s">
        <v>17076</v>
      </c>
      <c r="E4778" t="s">
        <v>1799</v>
      </c>
      <c r="F4778" s="9">
        <f>Table13[[#This Row],[ToMeasure]]-Table13[[#This Row],[FromMeasure]]</f>
        <v>0.34626754000000126</v>
      </c>
      <c r="G4778" s="5" t="s">
        <v>1797</v>
      </c>
      <c r="H4778" s="35">
        <v>9.6906775399999994</v>
      </c>
      <c r="I4778" s="56"/>
      <c r="J4778" t="s">
        <v>544</v>
      </c>
      <c r="K4778" s="58" t="s">
        <v>203</v>
      </c>
      <c r="L4778" s="35">
        <v>10.036945080000001</v>
      </c>
      <c r="M4778" s="56"/>
      <c r="N4778" t="s">
        <v>10693</v>
      </c>
      <c r="O4778" s="2">
        <v>5421</v>
      </c>
      <c r="P4778" s="2">
        <v>0</v>
      </c>
      <c r="Q4778" s="2">
        <v>5421</v>
      </c>
      <c r="R4778" t="s">
        <v>14925</v>
      </c>
      <c r="S4778">
        <v>24</v>
      </c>
      <c r="T4778" t="s">
        <v>203</v>
      </c>
      <c r="U4778" s="2">
        <v>169</v>
      </c>
      <c r="V4778" s="2">
        <v>654</v>
      </c>
      <c r="W4778" s="8">
        <v>0.15181700793211583</v>
      </c>
      <c r="X4778" s="2">
        <v>8533</v>
      </c>
      <c r="Y4778" s="45"/>
      <c r="AC4778" s="1" t="str">
        <f>IF(Table13[[#This Row],[TCS MP]]&gt;=Table13[[#This Row],[BMP]],IF(Table13[[#This Row],[TCS MP]]&lt;=Table13[[#This Row],[EMP]],"Good","EMP"),"BMP")</f>
        <v>EMP</v>
      </c>
    </row>
    <row r="4779" spans="1:29" ht="24" customHeight="1" x14ac:dyDescent="0.25">
      <c r="A4779" t="s">
        <v>10692</v>
      </c>
      <c r="B4779" t="s">
        <v>20967</v>
      </c>
      <c r="C4779">
        <v>7526</v>
      </c>
      <c r="D4779" t="s">
        <v>17076</v>
      </c>
      <c r="E4779" t="s">
        <v>1799</v>
      </c>
      <c r="F4779" s="9">
        <f>Table13[[#This Row],[ToMeasure]]-Table13[[#This Row],[FromMeasure]]</f>
        <v>0.65924542999999858</v>
      </c>
      <c r="G4779" s="5" t="s">
        <v>1797</v>
      </c>
      <c r="H4779" s="35">
        <v>10.036945080000001</v>
      </c>
      <c r="I4779" s="56"/>
      <c r="J4779" t="s">
        <v>10693</v>
      </c>
      <c r="K4779" s="58" t="s">
        <v>203</v>
      </c>
      <c r="L4779" s="35">
        <v>10.696190509999999</v>
      </c>
      <c r="M4779" s="56"/>
      <c r="N4779" t="s">
        <v>1789</v>
      </c>
      <c r="O4779" s="2">
        <v>6016</v>
      </c>
      <c r="P4779" s="2">
        <v>0</v>
      </c>
      <c r="Q4779" s="2">
        <v>6016</v>
      </c>
      <c r="R4779" t="s">
        <v>10694</v>
      </c>
      <c r="S4779">
        <v>24</v>
      </c>
      <c r="T4779" t="s">
        <v>203</v>
      </c>
      <c r="U4779" s="2">
        <v>187</v>
      </c>
      <c r="V4779" s="2">
        <v>726</v>
      </c>
      <c r="W4779" s="8">
        <v>0.15176196808510639</v>
      </c>
      <c r="X4779" s="2">
        <v>9469</v>
      </c>
      <c r="Y4779" s="45"/>
      <c r="AC4779" s="1" t="str">
        <f>IF(Table13[[#This Row],[TCS MP]]&gt;=Table13[[#This Row],[BMP]],IF(Table13[[#This Row],[TCS MP]]&lt;=Table13[[#This Row],[EMP]],"Good","EMP"),"BMP")</f>
        <v>EMP</v>
      </c>
    </row>
    <row r="4780" spans="1:29" ht="24" customHeight="1" x14ac:dyDescent="0.25">
      <c r="A4780" t="s">
        <v>14262</v>
      </c>
      <c r="B4780" t="s">
        <v>20954</v>
      </c>
      <c r="C4780">
        <v>7507</v>
      </c>
      <c r="D4780" t="s">
        <v>17076</v>
      </c>
      <c r="E4780" t="s">
        <v>1799</v>
      </c>
      <c r="F4780" s="9">
        <f>Table13[[#This Row],[ToMeasure]]-Table13[[#This Row],[FromMeasure]]</f>
        <v>0.17524888000000161</v>
      </c>
      <c r="G4780" s="5" t="s">
        <v>1797</v>
      </c>
      <c r="H4780" s="35">
        <v>10.696190509999999</v>
      </c>
      <c r="I4780" s="56"/>
      <c r="J4780" t="s">
        <v>1789</v>
      </c>
      <c r="K4780" s="58" t="s">
        <v>203</v>
      </c>
      <c r="L4780" s="35">
        <v>10.871439390000001</v>
      </c>
      <c r="M4780" s="56"/>
      <c r="N4780" t="s">
        <v>5444</v>
      </c>
      <c r="O4780" s="2">
        <v>4487</v>
      </c>
      <c r="P4780" s="2">
        <v>0</v>
      </c>
      <c r="Q4780" s="2">
        <v>4487</v>
      </c>
      <c r="R4780" t="s">
        <v>14263</v>
      </c>
      <c r="S4780">
        <v>24</v>
      </c>
      <c r="T4780" t="s">
        <v>203</v>
      </c>
      <c r="U4780" s="2">
        <v>133</v>
      </c>
      <c r="V4780" s="2">
        <v>518</v>
      </c>
      <c r="W4780" s="8">
        <v>0.14508580343213728</v>
      </c>
      <c r="X4780" s="2">
        <v>7063</v>
      </c>
      <c r="Y4780" s="45"/>
      <c r="AC4780" s="1" t="str">
        <f>IF(Table13[[#This Row],[TCS MP]]&gt;=Table13[[#This Row],[BMP]],IF(Table13[[#This Row],[TCS MP]]&lt;=Table13[[#This Row],[EMP]],"Good","EMP"),"BMP")</f>
        <v>EMP</v>
      </c>
    </row>
    <row r="4781" spans="1:29" ht="24" customHeight="1" x14ac:dyDescent="0.25">
      <c r="A4781" t="s">
        <v>14926</v>
      </c>
      <c r="B4781" t="s">
        <v>20944</v>
      </c>
      <c r="C4781">
        <v>7496</v>
      </c>
      <c r="D4781" t="s">
        <v>17076</v>
      </c>
      <c r="E4781" t="s">
        <v>1799</v>
      </c>
      <c r="F4781" s="9">
        <f>Table13[[#This Row],[ToMeasure]]-Table13[[#This Row],[FromMeasure]]</f>
        <v>0.69087148999999926</v>
      </c>
      <c r="G4781" s="5" t="s">
        <v>1797</v>
      </c>
      <c r="H4781" s="35">
        <v>10.871439390000001</v>
      </c>
      <c r="I4781" s="56"/>
      <c r="J4781" t="s">
        <v>5444</v>
      </c>
      <c r="K4781" s="58" t="s">
        <v>203</v>
      </c>
      <c r="L4781" s="35">
        <v>11.56231088</v>
      </c>
      <c r="M4781" s="56"/>
      <c r="N4781" t="s">
        <v>5436</v>
      </c>
      <c r="O4781" s="2">
        <v>4042</v>
      </c>
      <c r="P4781" s="2">
        <v>0</v>
      </c>
      <c r="Q4781" s="2">
        <v>4042</v>
      </c>
      <c r="R4781" t="s">
        <v>14927</v>
      </c>
      <c r="S4781">
        <v>23</v>
      </c>
      <c r="T4781" t="s">
        <v>203</v>
      </c>
      <c r="U4781" s="2">
        <v>128</v>
      </c>
      <c r="V4781" s="2">
        <v>498</v>
      </c>
      <c r="W4781" s="8">
        <v>0.15487382483918852</v>
      </c>
      <c r="X4781" s="2">
        <v>6362</v>
      </c>
      <c r="Y4781" s="45"/>
      <c r="AC4781" s="1" t="str">
        <f>IF(Table13[[#This Row],[TCS MP]]&gt;=Table13[[#This Row],[BMP]],IF(Table13[[#This Row],[TCS MP]]&lt;=Table13[[#This Row],[EMP]],"Good","EMP"),"BMP")</f>
        <v>EMP</v>
      </c>
    </row>
    <row r="4782" spans="1:29" ht="24" customHeight="1" x14ac:dyDescent="0.25">
      <c r="A4782" t="s">
        <v>14928</v>
      </c>
      <c r="B4782" t="s">
        <v>20945</v>
      </c>
      <c r="C4782">
        <v>7497</v>
      </c>
      <c r="D4782" t="s">
        <v>17076</v>
      </c>
      <c r="E4782" t="s">
        <v>1799</v>
      </c>
      <c r="F4782" s="9">
        <f>Table13[[#This Row],[ToMeasure]]-Table13[[#This Row],[FromMeasure]]</f>
        <v>0.72523845999999992</v>
      </c>
      <c r="G4782" s="5" t="s">
        <v>1797</v>
      </c>
      <c r="H4782" s="35">
        <v>11.70234803</v>
      </c>
      <c r="I4782" s="56"/>
      <c r="J4782" t="s">
        <v>72</v>
      </c>
      <c r="K4782" s="58" t="s">
        <v>203</v>
      </c>
      <c r="L4782" s="35">
        <v>12.427586489999999</v>
      </c>
      <c r="M4782" s="56"/>
      <c r="N4782" t="s">
        <v>14265</v>
      </c>
      <c r="O4782" s="2">
        <v>11645</v>
      </c>
      <c r="P4782" s="2">
        <v>0</v>
      </c>
      <c r="Q4782" s="2">
        <v>11645</v>
      </c>
      <c r="R4782" t="s">
        <v>14929</v>
      </c>
      <c r="S4782">
        <v>12</v>
      </c>
      <c r="T4782" t="s">
        <v>203</v>
      </c>
      <c r="U4782" s="2">
        <v>369</v>
      </c>
      <c r="V4782" s="2">
        <v>1436</v>
      </c>
      <c r="W4782" s="8">
        <v>0.15500214684413913</v>
      </c>
      <c r="X4782" s="2">
        <v>18330</v>
      </c>
      <c r="Y4782" s="45"/>
      <c r="AC4782" s="1" t="str">
        <f>IF(Table13[[#This Row],[TCS MP]]&gt;=Table13[[#This Row],[BMP]],IF(Table13[[#This Row],[TCS MP]]&lt;=Table13[[#This Row],[EMP]],"Good","EMP"),"BMP")</f>
        <v>EMP</v>
      </c>
    </row>
    <row r="4783" spans="1:29" ht="24" customHeight="1" x14ac:dyDescent="0.25">
      <c r="A4783" t="s">
        <v>14264</v>
      </c>
      <c r="B4783" t="s">
        <v>20933</v>
      </c>
      <c r="C4783">
        <v>7476</v>
      </c>
      <c r="D4783" t="s">
        <v>17076</v>
      </c>
      <c r="E4783" t="s">
        <v>1799</v>
      </c>
      <c r="F4783" s="9">
        <f>Table13[[#This Row],[ToMeasure]]-Table13[[#This Row],[FromMeasure]]</f>
        <v>0.30721270000000089</v>
      </c>
      <c r="G4783" s="5" t="s">
        <v>1797</v>
      </c>
      <c r="H4783" s="35">
        <v>12.427586489999999</v>
      </c>
      <c r="I4783" s="56"/>
      <c r="J4783" t="s">
        <v>14265</v>
      </c>
      <c r="K4783" s="58" t="s">
        <v>203</v>
      </c>
      <c r="L4783" s="35">
        <v>12.73479919</v>
      </c>
      <c r="M4783" s="56"/>
      <c r="N4783" t="s">
        <v>73</v>
      </c>
      <c r="O4783" s="2">
        <v>11578</v>
      </c>
      <c r="P4783" s="2">
        <v>0</v>
      </c>
      <c r="Q4783" s="2">
        <v>11578</v>
      </c>
      <c r="R4783" t="s">
        <v>14266</v>
      </c>
      <c r="S4783">
        <v>13</v>
      </c>
      <c r="T4783" t="s">
        <v>203</v>
      </c>
      <c r="U4783" s="2">
        <v>367</v>
      </c>
      <c r="V4783" s="2">
        <v>1429</v>
      </c>
      <c r="W4783" s="8">
        <v>0.15512178269131111</v>
      </c>
      <c r="X4783" s="2">
        <v>18224</v>
      </c>
      <c r="Y4783" s="45"/>
      <c r="AC4783" s="1" t="str">
        <f>IF(Table13[[#This Row],[TCS MP]]&gt;=Table13[[#This Row],[BMP]],IF(Table13[[#This Row],[TCS MP]]&lt;=Table13[[#This Row],[EMP]],"Good","EMP"),"BMP")</f>
        <v>EMP</v>
      </c>
    </row>
    <row r="4784" spans="1:29" ht="24" customHeight="1" x14ac:dyDescent="0.25">
      <c r="A4784" t="s">
        <v>16774</v>
      </c>
      <c r="B4784" t="s">
        <v>20934</v>
      </c>
      <c r="C4784">
        <v>7477</v>
      </c>
      <c r="D4784" t="s">
        <v>17076</v>
      </c>
      <c r="E4784" t="s">
        <v>1799</v>
      </c>
      <c r="F4784" s="9">
        <f>Table13[[#This Row],[ToMeasure]]-Table13[[#This Row],[FromMeasure]]</f>
        <v>0.74502753999999882</v>
      </c>
      <c r="G4784" s="5" t="s">
        <v>1797</v>
      </c>
      <c r="H4784" s="35">
        <v>12.73479919</v>
      </c>
      <c r="I4784" s="56"/>
      <c r="J4784" t="s">
        <v>73</v>
      </c>
      <c r="K4784" s="58" t="s">
        <v>203</v>
      </c>
      <c r="L4784" s="35">
        <v>13.479826729999999</v>
      </c>
      <c r="M4784" s="56"/>
      <c r="N4784" t="s">
        <v>14268</v>
      </c>
      <c r="O4784" s="2">
        <v>4867</v>
      </c>
      <c r="P4784" s="2">
        <v>0</v>
      </c>
      <c r="Q4784" s="2">
        <v>4867</v>
      </c>
      <c r="R4784" t="s">
        <v>16775</v>
      </c>
      <c r="S4784">
        <v>21</v>
      </c>
      <c r="T4784" t="s">
        <v>203</v>
      </c>
      <c r="U4784" s="2">
        <v>151</v>
      </c>
      <c r="V4784" s="2">
        <v>586</v>
      </c>
      <c r="W4784" s="8">
        <v>0.1514279843846312</v>
      </c>
      <c r="X4784" s="2">
        <v>7661</v>
      </c>
      <c r="Y4784" s="45"/>
      <c r="AC4784" s="1" t="str">
        <f>IF(Table13[[#This Row],[TCS MP]]&gt;=Table13[[#This Row],[BMP]],IF(Table13[[#This Row],[TCS MP]]&lt;=Table13[[#This Row],[EMP]],"Good","EMP"),"BMP")</f>
        <v>EMP</v>
      </c>
    </row>
    <row r="4785" spans="1:29" ht="24" customHeight="1" x14ac:dyDescent="0.25">
      <c r="A4785" t="s">
        <v>14267</v>
      </c>
      <c r="B4785" t="s">
        <v>20926</v>
      </c>
      <c r="C4785">
        <v>7466</v>
      </c>
      <c r="D4785" t="s">
        <v>17076</v>
      </c>
      <c r="E4785" t="s">
        <v>1799</v>
      </c>
      <c r="F4785" s="9">
        <f>Table13[[#This Row],[ToMeasure]]-Table13[[#This Row],[FromMeasure]]</f>
        <v>0.25625637999999995</v>
      </c>
      <c r="G4785" s="5" t="s">
        <v>1797</v>
      </c>
      <c r="H4785" s="35">
        <v>13.479826729999999</v>
      </c>
      <c r="I4785" s="56"/>
      <c r="J4785" t="s">
        <v>14268</v>
      </c>
      <c r="K4785" s="58" t="s">
        <v>203</v>
      </c>
      <c r="L4785" s="35">
        <v>13.736083109999999</v>
      </c>
      <c r="M4785" s="56"/>
      <c r="N4785" t="s">
        <v>74</v>
      </c>
      <c r="O4785" s="2">
        <v>7673</v>
      </c>
      <c r="P4785" s="2">
        <v>0</v>
      </c>
      <c r="Q4785" s="2">
        <v>7673</v>
      </c>
      <c r="R4785" t="s">
        <v>14269</v>
      </c>
      <c r="S4785">
        <v>22</v>
      </c>
      <c r="T4785" t="s">
        <v>203</v>
      </c>
      <c r="U4785" s="2">
        <v>239</v>
      </c>
      <c r="V4785" s="2">
        <v>926</v>
      </c>
      <c r="W4785" s="8">
        <v>0.15183109605108824</v>
      </c>
      <c r="X4785" s="2">
        <v>12078</v>
      </c>
      <c r="Y4785" s="45"/>
      <c r="AC4785" s="1" t="str">
        <f>IF(Table13[[#This Row],[TCS MP]]&gt;=Table13[[#This Row],[BMP]],IF(Table13[[#This Row],[TCS MP]]&lt;=Table13[[#This Row],[EMP]],"Good","EMP"),"BMP")</f>
        <v>EMP</v>
      </c>
    </row>
    <row r="4786" spans="1:29" ht="24" customHeight="1" x14ac:dyDescent="0.25">
      <c r="A4786" t="s">
        <v>14930</v>
      </c>
      <c r="B4786" t="s">
        <v>20927</v>
      </c>
      <c r="C4786">
        <v>7467</v>
      </c>
      <c r="D4786" t="s">
        <v>17076</v>
      </c>
      <c r="E4786" t="s">
        <v>1799</v>
      </c>
      <c r="F4786" s="9">
        <f>Table13[[#This Row],[ToMeasure]]-Table13[[#This Row],[FromMeasure]]</f>
        <v>0.50492398000000094</v>
      </c>
      <c r="G4786" s="5" t="s">
        <v>1797</v>
      </c>
      <c r="H4786" s="35">
        <v>13.736083109999999</v>
      </c>
      <c r="I4786" s="56"/>
      <c r="J4786" t="s">
        <v>74</v>
      </c>
      <c r="K4786" s="58" t="s">
        <v>203</v>
      </c>
      <c r="L4786" s="35">
        <v>14.24100709</v>
      </c>
      <c r="M4786" s="56"/>
      <c r="N4786" t="s">
        <v>1785</v>
      </c>
      <c r="O4786" s="2">
        <v>10264</v>
      </c>
      <c r="P4786" s="2">
        <v>0</v>
      </c>
      <c r="Q4786" s="2">
        <v>10264</v>
      </c>
      <c r="R4786" t="s">
        <v>14931</v>
      </c>
      <c r="S4786">
        <v>11</v>
      </c>
      <c r="T4786" t="s">
        <v>203</v>
      </c>
      <c r="U4786" s="2">
        <v>320</v>
      </c>
      <c r="V4786" s="2">
        <v>1239</v>
      </c>
      <c r="W4786" s="8">
        <v>0.15189010132501948</v>
      </c>
      <c r="X4786" s="2">
        <v>16156</v>
      </c>
      <c r="Y4786" s="45"/>
      <c r="AC4786" s="1" t="str">
        <f>IF(Table13[[#This Row],[TCS MP]]&gt;=Table13[[#This Row],[BMP]],IF(Table13[[#This Row],[TCS MP]]&lt;=Table13[[#This Row],[EMP]],"Good","EMP"),"BMP")</f>
        <v>EMP</v>
      </c>
    </row>
    <row r="4787" spans="1:29" ht="24" customHeight="1" x14ac:dyDescent="0.25">
      <c r="A4787" t="s">
        <v>14932</v>
      </c>
      <c r="B4787" t="s">
        <v>20917</v>
      </c>
      <c r="C4787">
        <v>7456</v>
      </c>
      <c r="D4787" t="s">
        <v>17076</v>
      </c>
      <c r="E4787" t="s">
        <v>1799</v>
      </c>
      <c r="F4787" s="9">
        <f>Table13[[#This Row],[ToMeasure]]-Table13[[#This Row],[FromMeasure]]</f>
        <v>0.2512102400000007</v>
      </c>
      <c r="G4787" s="5" t="s">
        <v>1797</v>
      </c>
      <c r="H4787" s="35">
        <v>14.24100709</v>
      </c>
      <c r="I4787" s="56"/>
      <c r="J4787" t="s">
        <v>1785</v>
      </c>
      <c r="K4787" s="58" t="s">
        <v>203</v>
      </c>
      <c r="L4787" s="35">
        <v>14.492217330000001</v>
      </c>
      <c r="M4787" s="56"/>
      <c r="N4787" t="s">
        <v>14933</v>
      </c>
      <c r="O4787" s="2">
        <v>5747</v>
      </c>
      <c r="P4787" s="2">
        <v>0</v>
      </c>
      <c r="Q4787" s="2">
        <v>5747</v>
      </c>
      <c r="R4787" t="s">
        <v>14934</v>
      </c>
      <c r="S4787">
        <v>14</v>
      </c>
      <c r="T4787" t="s">
        <v>203</v>
      </c>
      <c r="U4787" s="2">
        <v>179</v>
      </c>
      <c r="V4787" s="2">
        <v>694</v>
      </c>
      <c r="W4787" s="8">
        <v>0.1519053419175222</v>
      </c>
      <c r="X4787" s="2">
        <v>9046</v>
      </c>
      <c r="Y4787" s="45"/>
      <c r="AC4787" s="1" t="str">
        <f>IF(Table13[[#This Row],[TCS MP]]&gt;=Table13[[#This Row],[BMP]],IF(Table13[[#This Row],[TCS MP]]&lt;=Table13[[#This Row],[EMP]],"Good","EMP"),"BMP")</f>
        <v>EMP</v>
      </c>
    </row>
    <row r="4788" spans="1:29" ht="24" customHeight="1" x14ac:dyDescent="0.25">
      <c r="A4788" t="s">
        <v>16776</v>
      </c>
      <c r="B4788" t="s">
        <v>20918</v>
      </c>
      <c r="C4788">
        <v>7457</v>
      </c>
      <c r="D4788" t="s">
        <v>17076</v>
      </c>
      <c r="E4788" t="s">
        <v>1799</v>
      </c>
      <c r="F4788" s="9">
        <f>Table13[[#This Row],[ToMeasure]]-Table13[[#This Row],[FromMeasure]]</f>
        <v>0.50292527999999947</v>
      </c>
      <c r="G4788" s="5" t="s">
        <v>1797</v>
      </c>
      <c r="H4788" s="35">
        <v>14.74004384</v>
      </c>
      <c r="I4788" s="56"/>
      <c r="J4788" t="s">
        <v>532</v>
      </c>
      <c r="K4788" s="58" t="s">
        <v>203</v>
      </c>
      <c r="L4788" s="35">
        <v>15.24296912</v>
      </c>
      <c r="M4788" s="56"/>
      <c r="N4788" t="s">
        <v>15812</v>
      </c>
      <c r="O4788" s="2">
        <v>10109</v>
      </c>
      <c r="P4788" s="2">
        <v>0</v>
      </c>
      <c r="Q4788" s="2">
        <v>10109</v>
      </c>
      <c r="R4788" t="s">
        <v>16777</v>
      </c>
      <c r="S4788">
        <v>8</v>
      </c>
      <c r="T4788" t="s">
        <v>203</v>
      </c>
      <c r="U4788" s="2">
        <v>322</v>
      </c>
      <c r="V4788" s="2">
        <v>1248</v>
      </c>
      <c r="W4788" s="8">
        <v>0.15530715204273421</v>
      </c>
      <c r="X4788" s="2">
        <v>15912</v>
      </c>
      <c r="Y4788" s="45"/>
      <c r="AC4788" s="1" t="str">
        <f>IF(Table13[[#This Row],[TCS MP]]&gt;=Table13[[#This Row],[BMP]],IF(Table13[[#This Row],[TCS MP]]&lt;=Table13[[#This Row],[EMP]],"Good","EMP"),"BMP")</f>
        <v>EMP</v>
      </c>
    </row>
    <row r="4789" spans="1:29" ht="24" customHeight="1" x14ac:dyDescent="0.25">
      <c r="A4789" t="s">
        <v>14935</v>
      </c>
      <c r="B4789" t="s">
        <v>21271</v>
      </c>
      <c r="C4789">
        <v>8429</v>
      </c>
      <c r="D4789" t="s">
        <v>17076</v>
      </c>
      <c r="E4789" t="s">
        <v>10696</v>
      </c>
      <c r="F4789" s="9">
        <f>Table13[[#This Row],[ToMeasure]]-Table13[[#This Row],[FromMeasure]]</f>
        <v>0.16107486999999998</v>
      </c>
      <c r="G4789" s="5" t="s">
        <v>10697</v>
      </c>
      <c r="H4789" s="35">
        <v>0.92728787000000001</v>
      </c>
      <c r="I4789" s="56"/>
      <c r="J4789" t="s">
        <v>14936</v>
      </c>
      <c r="K4789" s="58" t="s">
        <v>203</v>
      </c>
      <c r="L4789" s="35">
        <v>1.08836274</v>
      </c>
      <c r="M4789" s="56"/>
      <c r="N4789" t="s">
        <v>1795</v>
      </c>
      <c r="O4789" s="2">
        <v>11500</v>
      </c>
      <c r="P4789" s="2">
        <v>0</v>
      </c>
      <c r="Q4789" s="2">
        <v>11500</v>
      </c>
      <c r="R4789" t="s">
        <v>14937</v>
      </c>
      <c r="S4789">
        <v>11</v>
      </c>
      <c r="T4789" t="s">
        <v>203</v>
      </c>
      <c r="U4789" s="2">
        <v>359</v>
      </c>
      <c r="V4789" s="2">
        <v>1389</v>
      </c>
      <c r="W4789" s="8">
        <v>0.152</v>
      </c>
      <c r="X4789" s="2">
        <v>18101</v>
      </c>
      <c r="Y4789" s="45"/>
      <c r="AC4789" s="1" t="str">
        <f>IF(Table13[[#This Row],[TCS MP]]&gt;=Table13[[#This Row],[BMP]],IF(Table13[[#This Row],[TCS MP]]&lt;=Table13[[#This Row],[EMP]],"Good","EMP"),"BMP")</f>
        <v>EMP</v>
      </c>
    </row>
    <row r="4790" spans="1:29" ht="24" customHeight="1" x14ac:dyDescent="0.25">
      <c r="A4790" t="s">
        <v>14270</v>
      </c>
      <c r="B4790" t="s">
        <v>17106</v>
      </c>
      <c r="C4790">
        <v>35080</v>
      </c>
      <c r="D4790" t="s">
        <v>17076</v>
      </c>
      <c r="E4790" t="s">
        <v>10696</v>
      </c>
      <c r="F4790" s="9">
        <f>Table13[[#This Row],[ToMeasure]]-Table13[[#This Row],[FromMeasure]]</f>
        <v>0.50707597000000004</v>
      </c>
      <c r="G4790" s="5" t="s">
        <v>10697</v>
      </c>
      <c r="H4790" s="35">
        <v>1.08836274</v>
      </c>
      <c r="I4790" s="56"/>
      <c r="J4790" t="s">
        <v>1795</v>
      </c>
      <c r="K4790" s="58" t="s">
        <v>203</v>
      </c>
      <c r="L4790" s="35">
        <v>1.59543871</v>
      </c>
      <c r="M4790" s="56"/>
      <c r="N4790" t="s">
        <v>550</v>
      </c>
      <c r="O4790" s="2">
        <v>0</v>
      </c>
      <c r="P4790" s="2">
        <v>12942</v>
      </c>
      <c r="Q4790" s="2">
        <v>12942</v>
      </c>
      <c r="R4790" t="s">
        <v>14271</v>
      </c>
      <c r="S4790">
        <v>9</v>
      </c>
      <c r="T4790" t="s">
        <v>203</v>
      </c>
      <c r="U4790" s="2">
        <v>467</v>
      </c>
      <c r="V4790" s="2">
        <v>1814</v>
      </c>
      <c r="W4790" s="8">
        <v>0.17624787513521867</v>
      </c>
      <c r="X4790" s="2">
        <v>20371</v>
      </c>
      <c r="Y4790" s="45"/>
      <c r="AC4790" s="1" t="str">
        <f>IF(Table13[[#This Row],[TCS MP]]&gt;=Table13[[#This Row],[BMP]],IF(Table13[[#This Row],[TCS MP]]&lt;=Table13[[#This Row],[EMP]],"Good","EMP"),"BMP")</f>
        <v>EMP</v>
      </c>
    </row>
    <row r="4791" spans="1:29" ht="24" customHeight="1" x14ac:dyDescent="0.25">
      <c r="A4791" t="s">
        <v>10695</v>
      </c>
      <c r="B4791" t="s">
        <v>17104</v>
      </c>
      <c r="C4791">
        <v>35076</v>
      </c>
      <c r="D4791" t="s">
        <v>17076</v>
      </c>
      <c r="E4791" t="s">
        <v>10696</v>
      </c>
      <c r="F4791" s="9">
        <f>Table13[[#This Row],[ToMeasure]]-Table13[[#This Row],[FromMeasure]]</f>
        <v>0.49733574999999974</v>
      </c>
      <c r="G4791" s="5" t="s">
        <v>10697</v>
      </c>
      <c r="H4791" s="35">
        <v>1.59543871</v>
      </c>
      <c r="I4791" s="56"/>
      <c r="J4791" t="s">
        <v>550</v>
      </c>
      <c r="K4791" s="58" t="s">
        <v>203</v>
      </c>
      <c r="L4791" s="35">
        <v>2.0927744599999998</v>
      </c>
      <c r="M4791" s="56"/>
      <c r="N4791" t="s">
        <v>10685</v>
      </c>
      <c r="O4791" s="2">
        <v>0</v>
      </c>
      <c r="P4791" s="2">
        <v>22565</v>
      </c>
      <c r="Q4791" s="2">
        <v>22565</v>
      </c>
      <c r="R4791" t="s">
        <v>10698</v>
      </c>
      <c r="S4791">
        <v>7</v>
      </c>
      <c r="T4791" t="s">
        <v>203</v>
      </c>
      <c r="U4791" s="2">
        <v>155</v>
      </c>
      <c r="V4791" s="2">
        <v>604</v>
      </c>
      <c r="W4791" s="8">
        <v>3.3636162198094392E-2</v>
      </c>
      <c r="X4791" s="2">
        <v>35518</v>
      </c>
      <c r="Y4791" s="45"/>
      <c r="AC4791" s="1" t="str">
        <f>IF(Table13[[#This Row],[TCS MP]]&gt;=Table13[[#This Row],[BMP]],IF(Table13[[#This Row],[TCS MP]]&lt;=Table13[[#This Row],[EMP]],"Good","EMP"),"BMP")</f>
        <v>EMP</v>
      </c>
    </row>
    <row r="4792" spans="1:29" ht="24" customHeight="1" x14ac:dyDescent="0.25">
      <c r="A4792" t="s">
        <v>14272</v>
      </c>
      <c r="B4792" t="s">
        <v>21267</v>
      </c>
      <c r="C4792">
        <v>8418</v>
      </c>
      <c r="D4792" t="s">
        <v>17076</v>
      </c>
      <c r="E4792" t="s">
        <v>10696</v>
      </c>
      <c r="F4792" s="9">
        <f>Table13[[#This Row],[ToMeasure]]-Table13[[#This Row],[FromMeasure]]</f>
        <v>0.50037250000000011</v>
      </c>
      <c r="G4792" s="5" t="s">
        <v>10697</v>
      </c>
      <c r="H4792" s="35">
        <v>2.0927744599999998</v>
      </c>
      <c r="I4792" s="56"/>
      <c r="J4792" t="s">
        <v>10685</v>
      </c>
      <c r="K4792" s="58" t="s">
        <v>203</v>
      </c>
      <c r="L4792" s="35">
        <v>2.5931469599999999</v>
      </c>
      <c r="M4792" s="56"/>
      <c r="N4792" t="s">
        <v>548</v>
      </c>
      <c r="O4792" s="2">
        <v>4919</v>
      </c>
      <c r="P4792" s="2">
        <v>0</v>
      </c>
      <c r="Q4792" s="2">
        <v>4919</v>
      </c>
      <c r="R4792" t="s">
        <v>14273</v>
      </c>
      <c r="S4792">
        <v>16</v>
      </c>
      <c r="T4792" t="s">
        <v>203</v>
      </c>
      <c r="U4792" s="2">
        <v>153</v>
      </c>
      <c r="V4792" s="2">
        <v>594</v>
      </c>
      <c r="W4792" s="8">
        <v>0.15186013417361252</v>
      </c>
      <c r="X4792" s="2">
        <v>7743</v>
      </c>
      <c r="Y4792" s="45"/>
      <c r="AC4792" s="1" t="str">
        <f>IF(Table13[[#This Row],[TCS MP]]&gt;=Table13[[#This Row],[BMP]],IF(Table13[[#This Row],[TCS MP]]&lt;=Table13[[#This Row],[EMP]],"Good","EMP"),"BMP")</f>
        <v>EMP</v>
      </c>
    </row>
    <row r="4793" spans="1:29" ht="24" customHeight="1" x14ac:dyDescent="0.25">
      <c r="A4793" t="s">
        <v>14938</v>
      </c>
      <c r="B4793" t="s">
        <v>17103</v>
      </c>
      <c r="C4793">
        <v>35072</v>
      </c>
      <c r="D4793" t="s">
        <v>17076</v>
      </c>
      <c r="E4793" t="s">
        <v>10696</v>
      </c>
      <c r="F4793" s="9">
        <f>Table13[[#This Row],[ToMeasure]]-Table13[[#This Row],[FromMeasure]]</f>
        <v>0.35437231999999996</v>
      </c>
      <c r="G4793" s="5" t="s">
        <v>10697</v>
      </c>
      <c r="H4793" s="35">
        <v>2.5931469599999999</v>
      </c>
      <c r="I4793" s="56"/>
      <c r="J4793" t="s">
        <v>548</v>
      </c>
      <c r="K4793" s="58" t="s">
        <v>203</v>
      </c>
      <c r="L4793" s="35">
        <v>2.9475192799999999</v>
      </c>
      <c r="M4793" s="56"/>
      <c r="N4793" t="s">
        <v>14275</v>
      </c>
      <c r="O4793" s="2">
        <v>0</v>
      </c>
      <c r="P4793" s="2">
        <v>17659</v>
      </c>
      <c r="Q4793" s="2">
        <v>17659</v>
      </c>
      <c r="R4793" t="s">
        <v>14939</v>
      </c>
      <c r="S4793">
        <v>10</v>
      </c>
      <c r="T4793" t="s">
        <v>203</v>
      </c>
      <c r="U4793" s="2">
        <v>160</v>
      </c>
      <c r="V4793" s="2">
        <v>619</v>
      </c>
      <c r="W4793" s="8">
        <v>4.411348320969477E-2</v>
      </c>
      <c r="X4793" s="2">
        <v>27796</v>
      </c>
      <c r="Y4793" s="45"/>
      <c r="AC4793" s="1" t="str">
        <f>IF(Table13[[#This Row],[TCS MP]]&gt;=Table13[[#This Row],[BMP]],IF(Table13[[#This Row],[TCS MP]]&lt;=Table13[[#This Row],[EMP]],"Good","EMP"),"BMP")</f>
        <v>EMP</v>
      </c>
    </row>
    <row r="4794" spans="1:29" ht="24" customHeight="1" x14ac:dyDescent="0.25">
      <c r="A4794" t="s">
        <v>14274</v>
      </c>
      <c r="B4794" t="s">
        <v>21226</v>
      </c>
      <c r="C4794">
        <v>8208</v>
      </c>
      <c r="D4794" t="s">
        <v>17076</v>
      </c>
      <c r="E4794" t="s">
        <v>10696</v>
      </c>
      <c r="F4794" s="9">
        <f>Table13[[#This Row],[ToMeasure]]-Table13[[#This Row],[FromMeasure]]</f>
        <v>0.65499631000000003</v>
      </c>
      <c r="G4794" s="5" t="s">
        <v>10697</v>
      </c>
      <c r="H4794" s="35">
        <v>2.9475192799999999</v>
      </c>
      <c r="I4794" s="56"/>
      <c r="J4794" t="s">
        <v>14275</v>
      </c>
      <c r="K4794" s="58" t="s">
        <v>203</v>
      </c>
      <c r="L4794" s="35">
        <v>3.6025155899999999</v>
      </c>
      <c r="M4794" s="56"/>
      <c r="N4794" t="s">
        <v>546</v>
      </c>
      <c r="O4794" s="2">
        <v>4467</v>
      </c>
      <c r="P4794" s="2">
        <v>0</v>
      </c>
      <c r="Q4794" s="2">
        <v>4467</v>
      </c>
      <c r="R4794" t="s">
        <v>14276</v>
      </c>
      <c r="S4794">
        <v>18</v>
      </c>
      <c r="T4794" t="s">
        <v>203</v>
      </c>
      <c r="U4794" s="2">
        <v>138</v>
      </c>
      <c r="V4794" s="2">
        <v>539</v>
      </c>
      <c r="W4794" s="8">
        <v>0.15155585404074323</v>
      </c>
      <c r="X4794" s="2">
        <v>7031</v>
      </c>
      <c r="Y4794" s="45"/>
      <c r="AC4794" s="1" t="str">
        <f>IF(Table13[[#This Row],[TCS MP]]&gt;=Table13[[#This Row],[BMP]],IF(Table13[[#This Row],[TCS MP]]&lt;=Table13[[#This Row],[EMP]],"Good","EMP"),"BMP")</f>
        <v>EMP</v>
      </c>
    </row>
    <row r="4795" spans="1:29" ht="24" customHeight="1" x14ac:dyDescent="0.25">
      <c r="A4795" t="s">
        <v>16778</v>
      </c>
      <c r="B4795" t="s">
        <v>17101</v>
      </c>
      <c r="C4795">
        <v>35068</v>
      </c>
      <c r="D4795" t="s">
        <v>17076</v>
      </c>
      <c r="E4795" t="s">
        <v>10696</v>
      </c>
      <c r="F4795" s="9">
        <f>Table13[[#This Row],[ToMeasure]]-Table13[[#This Row],[FromMeasure]]</f>
        <v>0.55623522000000003</v>
      </c>
      <c r="G4795" s="5" t="s">
        <v>10697</v>
      </c>
      <c r="H4795" s="35">
        <v>3.6025155899999999</v>
      </c>
      <c r="I4795" s="56"/>
      <c r="J4795" t="s">
        <v>546</v>
      </c>
      <c r="K4795" s="58" t="s">
        <v>203</v>
      </c>
      <c r="L4795" s="35">
        <v>4.1587508099999999</v>
      </c>
      <c r="M4795" s="56"/>
      <c r="N4795" t="s">
        <v>14260</v>
      </c>
      <c r="O4795" s="2">
        <v>0</v>
      </c>
      <c r="P4795" s="2">
        <v>14986</v>
      </c>
      <c r="Q4795" s="2">
        <v>14986</v>
      </c>
      <c r="R4795" t="s">
        <v>16779</v>
      </c>
      <c r="S4795">
        <v>8</v>
      </c>
      <c r="T4795" t="s">
        <v>203</v>
      </c>
      <c r="U4795" s="2">
        <v>118</v>
      </c>
      <c r="V4795" s="2">
        <v>464</v>
      </c>
      <c r="W4795" s="8">
        <v>3.8836247164019753E-2</v>
      </c>
      <c r="X4795" s="2">
        <v>23588</v>
      </c>
      <c r="Y4795" s="45"/>
      <c r="AC4795" s="1" t="str">
        <f>IF(Table13[[#This Row],[TCS MP]]&gt;=Table13[[#This Row],[BMP]],IF(Table13[[#This Row],[TCS MP]]&lt;=Table13[[#This Row],[EMP]],"Good","EMP"),"BMP")</f>
        <v>EMP</v>
      </c>
    </row>
    <row r="4796" spans="1:29" ht="24" customHeight="1" x14ac:dyDescent="0.25">
      <c r="A4796" t="s">
        <v>14940</v>
      </c>
      <c r="B4796" t="s">
        <v>20961</v>
      </c>
      <c r="C4796">
        <v>7518</v>
      </c>
      <c r="D4796" t="s">
        <v>17076</v>
      </c>
      <c r="E4796" t="s">
        <v>10696</v>
      </c>
      <c r="F4796" s="9">
        <f>Table13[[#This Row],[ToMeasure]]-Table13[[#This Row],[FromMeasure]]</f>
        <v>0.43993999000000006</v>
      </c>
      <c r="G4796" s="5" t="s">
        <v>10697</v>
      </c>
      <c r="H4796" s="35">
        <v>4.1587508099999999</v>
      </c>
      <c r="I4796" s="56"/>
      <c r="J4796" t="s">
        <v>14260</v>
      </c>
      <c r="K4796" s="58" t="s">
        <v>203</v>
      </c>
      <c r="L4796" s="35">
        <v>4.5986908</v>
      </c>
      <c r="M4796" s="56"/>
      <c r="N4796" t="s">
        <v>544</v>
      </c>
      <c r="O4796" s="2">
        <v>4646</v>
      </c>
      <c r="P4796" s="2">
        <v>0</v>
      </c>
      <c r="Q4796" s="2">
        <v>4646</v>
      </c>
      <c r="R4796" t="s">
        <v>14941</v>
      </c>
      <c r="S4796">
        <v>15</v>
      </c>
      <c r="T4796" t="s">
        <v>203</v>
      </c>
      <c r="U4796" s="2">
        <v>144</v>
      </c>
      <c r="V4796" s="2">
        <v>561</v>
      </c>
      <c r="W4796" s="8">
        <v>0.15174343521308653</v>
      </c>
      <c r="X4796" s="2">
        <v>7313</v>
      </c>
      <c r="Y4796" s="45"/>
      <c r="AC4796" s="1" t="str">
        <f>IF(Table13[[#This Row],[TCS MP]]&gt;=Table13[[#This Row],[BMP]],IF(Table13[[#This Row],[TCS MP]]&lt;=Table13[[#This Row],[EMP]],"Good","EMP"),"BMP")</f>
        <v>EMP</v>
      </c>
    </row>
    <row r="4797" spans="1:29" ht="24" customHeight="1" x14ac:dyDescent="0.25">
      <c r="A4797" t="s">
        <v>16780</v>
      </c>
      <c r="B4797" t="s">
        <v>17099</v>
      </c>
      <c r="C4797">
        <v>35064</v>
      </c>
      <c r="D4797" t="s">
        <v>17076</v>
      </c>
      <c r="E4797" t="s">
        <v>10696</v>
      </c>
      <c r="F4797" s="9">
        <f>Table13[[#This Row],[ToMeasure]]-Table13[[#This Row],[FromMeasure]]</f>
        <v>0.51658392000000042</v>
      </c>
      <c r="G4797" s="5" t="s">
        <v>10697</v>
      </c>
      <c r="H4797" s="35">
        <v>4.5986908</v>
      </c>
      <c r="I4797" s="56"/>
      <c r="J4797" t="s">
        <v>544</v>
      </c>
      <c r="K4797" s="58" t="s">
        <v>203</v>
      </c>
      <c r="L4797" s="35">
        <v>5.1152747200000004</v>
      </c>
      <c r="M4797" s="56"/>
      <c r="N4797" t="s">
        <v>14943</v>
      </c>
      <c r="O4797" s="2">
        <v>0</v>
      </c>
      <c r="P4797" s="2">
        <v>13710</v>
      </c>
      <c r="Q4797" s="2">
        <v>13710</v>
      </c>
      <c r="R4797" t="s">
        <v>16781</v>
      </c>
      <c r="S4797">
        <v>8</v>
      </c>
      <c r="T4797" t="s">
        <v>203</v>
      </c>
      <c r="U4797" s="2">
        <v>138</v>
      </c>
      <c r="V4797" s="2">
        <v>540</v>
      </c>
      <c r="W4797" s="8">
        <v>4.9452954048140041E-2</v>
      </c>
      <c r="X4797" s="2">
        <v>21580</v>
      </c>
      <c r="Y4797" s="45"/>
      <c r="AC4797" s="1" t="str">
        <f>IF(Table13[[#This Row],[TCS MP]]&gt;=Table13[[#This Row],[BMP]],IF(Table13[[#This Row],[TCS MP]]&lt;=Table13[[#This Row],[EMP]],"Good","EMP"),"BMP")</f>
        <v>EMP</v>
      </c>
    </row>
    <row r="4798" spans="1:29" ht="24" customHeight="1" x14ac:dyDescent="0.25">
      <c r="A4798" t="s">
        <v>14942</v>
      </c>
      <c r="B4798" t="s">
        <v>20968</v>
      </c>
      <c r="C4798">
        <v>7528</v>
      </c>
      <c r="D4798" t="s">
        <v>17076</v>
      </c>
      <c r="E4798" t="s">
        <v>10696</v>
      </c>
      <c r="F4798" s="9">
        <f>Table13[[#This Row],[ToMeasure]]-Table13[[#This Row],[FromMeasure]]</f>
        <v>0.33025961999999964</v>
      </c>
      <c r="G4798" s="5" t="s">
        <v>10697</v>
      </c>
      <c r="H4798" s="35">
        <v>5.1152747200000004</v>
      </c>
      <c r="I4798" s="56"/>
      <c r="J4798" t="s">
        <v>14943</v>
      </c>
      <c r="K4798" s="58" t="s">
        <v>203</v>
      </c>
      <c r="L4798" s="35">
        <v>5.44553434</v>
      </c>
      <c r="M4798" s="56"/>
      <c r="N4798" t="s">
        <v>14944</v>
      </c>
      <c r="O4798" s="2">
        <v>4862</v>
      </c>
      <c r="P4798" s="2">
        <v>0</v>
      </c>
      <c r="Q4798" s="2">
        <v>4862</v>
      </c>
      <c r="R4798" t="s">
        <v>14945</v>
      </c>
      <c r="S4798">
        <v>19</v>
      </c>
      <c r="T4798" t="s">
        <v>203</v>
      </c>
      <c r="U4798" s="2">
        <v>150</v>
      </c>
      <c r="V4798" s="2">
        <v>585</v>
      </c>
      <c r="W4798" s="8">
        <v>0.15117235705470999</v>
      </c>
      <c r="X4798" s="2">
        <v>7653</v>
      </c>
      <c r="Y4798" s="45"/>
      <c r="AC4798" s="1" t="str">
        <f>IF(Table13[[#This Row],[TCS MP]]&gt;=Table13[[#This Row],[BMP]],IF(Table13[[#This Row],[TCS MP]]&lt;=Table13[[#This Row],[EMP]],"Good","EMP"),"BMP")</f>
        <v>EMP</v>
      </c>
    </row>
    <row r="4799" spans="1:29" ht="24" customHeight="1" x14ac:dyDescent="0.25">
      <c r="A4799" t="s">
        <v>14277</v>
      </c>
      <c r="B4799" t="s">
        <v>20955</v>
      </c>
      <c r="C4799">
        <v>7509</v>
      </c>
      <c r="D4799" t="s">
        <v>17076</v>
      </c>
      <c r="E4799" t="s">
        <v>10696</v>
      </c>
      <c r="F4799" s="9">
        <f>Table13[[#This Row],[ToMeasure]]-Table13[[#This Row],[FromMeasure]]</f>
        <v>0.40560612999999979</v>
      </c>
      <c r="G4799" s="5" t="s">
        <v>10697</v>
      </c>
      <c r="H4799" s="35">
        <v>5.7361897700000002</v>
      </c>
      <c r="I4799" s="56"/>
      <c r="J4799" t="s">
        <v>5440</v>
      </c>
      <c r="K4799" s="58" t="s">
        <v>203</v>
      </c>
      <c r="L4799" s="35">
        <v>6.1417959</v>
      </c>
      <c r="M4799" s="56"/>
      <c r="N4799" t="s">
        <v>14278</v>
      </c>
      <c r="O4799" s="2">
        <v>5818</v>
      </c>
      <c r="P4799" s="2">
        <v>0</v>
      </c>
      <c r="Q4799" s="2">
        <v>5818</v>
      </c>
      <c r="R4799" t="s">
        <v>14279</v>
      </c>
      <c r="S4799">
        <v>20</v>
      </c>
      <c r="T4799" t="s">
        <v>203</v>
      </c>
      <c r="U4799" s="2">
        <v>181</v>
      </c>
      <c r="V4799" s="2">
        <v>703</v>
      </c>
      <c r="W4799" s="8">
        <v>0.15194224819525609</v>
      </c>
      <c r="X4799" s="2">
        <v>9158</v>
      </c>
      <c r="Y4799" s="45"/>
      <c r="AC4799" s="1" t="str">
        <f>IF(Table13[[#This Row],[TCS MP]]&gt;=Table13[[#This Row],[BMP]],IF(Table13[[#This Row],[TCS MP]]&lt;=Table13[[#This Row],[EMP]],"Good","EMP"),"BMP")</f>
        <v>EMP</v>
      </c>
    </row>
    <row r="4800" spans="1:29" ht="24" customHeight="1" x14ac:dyDescent="0.25">
      <c r="A4800" t="s">
        <v>14946</v>
      </c>
      <c r="B4800" t="s">
        <v>20946</v>
      </c>
      <c r="C4800">
        <v>7498</v>
      </c>
      <c r="D4800" t="s">
        <v>17076</v>
      </c>
      <c r="E4800" t="s">
        <v>10696</v>
      </c>
      <c r="F4800" s="9">
        <f>Table13[[#This Row],[ToMeasure]]-Table13[[#This Row],[FromMeasure]]</f>
        <v>0.31452200000000019</v>
      </c>
      <c r="G4800" s="5" t="s">
        <v>10697</v>
      </c>
      <c r="H4800" s="35">
        <v>6.1417959</v>
      </c>
      <c r="I4800" s="56"/>
      <c r="J4800" t="s">
        <v>14278</v>
      </c>
      <c r="K4800" s="58" t="s">
        <v>203</v>
      </c>
      <c r="L4800" s="35">
        <v>6.4563179000000002</v>
      </c>
      <c r="M4800" s="56"/>
      <c r="N4800" t="s">
        <v>14947</v>
      </c>
      <c r="O4800" s="2">
        <v>5047</v>
      </c>
      <c r="P4800" s="2">
        <v>0</v>
      </c>
      <c r="Q4800" s="2">
        <v>5047</v>
      </c>
      <c r="R4800" t="s">
        <v>14948</v>
      </c>
      <c r="S4800">
        <v>21</v>
      </c>
      <c r="T4800" t="s">
        <v>203</v>
      </c>
      <c r="U4800" s="2">
        <v>160</v>
      </c>
      <c r="V4800" s="2">
        <v>621</v>
      </c>
      <c r="W4800" s="8">
        <v>0.15474539330295226</v>
      </c>
      <c r="X4800" s="2">
        <v>7944</v>
      </c>
      <c r="Y4800" s="45"/>
      <c r="AC4800" s="1" t="str">
        <f>IF(Table13[[#This Row],[TCS MP]]&gt;=Table13[[#This Row],[BMP]],IF(Table13[[#This Row],[TCS MP]]&lt;=Table13[[#This Row],[EMP]],"Good","EMP"),"BMP")</f>
        <v>EMP</v>
      </c>
    </row>
    <row r="4801" spans="1:29" ht="24" customHeight="1" x14ac:dyDescent="0.25">
      <c r="A4801" t="s">
        <v>14280</v>
      </c>
      <c r="B4801" t="s">
        <v>20947</v>
      </c>
      <c r="C4801">
        <v>7499</v>
      </c>
      <c r="D4801" t="s">
        <v>17076</v>
      </c>
      <c r="E4801" t="s">
        <v>10696</v>
      </c>
      <c r="F4801" s="9">
        <f>Table13[[#This Row],[ToMeasure]]-Table13[[#This Row],[FromMeasure]]</f>
        <v>0.86046745999999974</v>
      </c>
      <c r="G4801" s="5" t="s">
        <v>10697</v>
      </c>
      <c r="H4801" s="35">
        <v>6.6100710400000002</v>
      </c>
      <c r="I4801" s="56"/>
      <c r="J4801" t="s">
        <v>72</v>
      </c>
      <c r="K4801" s="58" t="s">
        <v>203</v>
      </c>
      <c r="L4801" s="35">
        <v>7.4705385</v>
      </c>
      <c r="M4801" s="56"/>
      <c r="N4801" t="s">
        <v>14281</v>
      </c>
      <c r="O4801" s="2">
        <v>11325</v>
      </c>
      <c r="P4801" s="2">
        <v>0</v>
      </c>
      <c r="Q4801" s="2">
        <v>11325</v>
      </c>
      <c r="R4801" t="s">
        <v>14282</v>
      </c>
      <c r="S4801">
        <v>15</v>
      </c>
      <c r="T4801" t="s">
        <v>203</v>
      </c>
      <c r="U4801" s="2">
        <v>360</v>
      </c>
      <c r="V4801" s="2">
        <v>1396</v>
      </c>
      <c r="W4801" s="8">
        <v>0.15505518763796911</v>
      </c>
      <c r="X4801" s="2">
        <v>17826</v>
      </c>
      <c r="Y4801" s="45"/>
      <c r="AC4801" s="1" t="str">
        <f>IF(Table13[[#This Row],[TCS MP]]&gt;=Table13[[#This Row],[BMP]],IF(Table13[[#This Row],[TCS MP]]&lt;=Table13[[#This Row],[EMP]],"Good","EMP"),"BMP")</f>
        <v>EMP</v>
      </c>
    </row>
    <row r="4802" spans="1:29" ht="24" customHeight="1" x14ac:dyDescent="0.25">
      <c r="A4802" t="s">
        <v>16782</v>
      </c>
      <c r="B4802" t="s">
        <v>20935</v>
      </c>
      <c r="C4802">
        <v>7478</v>
      </c>
      <c r="D4802" t="s">
        <v>17076</v>
      </c>
      <c r="E4802" t="s">
        <v>10696</v>
      </c>
      <c r="F4802" s="9">
        <f>Table13[[#This Row],[ToMeasure]]-Table13[[#This Row],[FromMeasure]]</f>
        <v>0.15029404000000035</v>
      </c>
      <c r="G4802" s="5" t="s">
        <v>10697</v>
      </c>
      <c r="H4802" s="35">
        <v>7.4705385</v>
      </c>
      <c r="I4802" s="56"/>
      <c r="J4802" t="s">
        <v>14281</v>
      </c>
      <c r="K4802" s="58" t="s">
        <v>203</v>
      </c>
      <c r="L4802" s="35">
        <v>7.6208325400000003</v>
      </c>
      <c r="M4802" s="56"/>
      <c r="N4802" t="s">
        <v>73</v>
      </c>
      <c r="O4802" s="2">
        <v>11583</v>
      </c>
      <c r="P4802" s="2">
        <v>0</v>
      </c>
      <c r="Q4802" s="2">
        <v>11583</v>
      </c>
      <c r="R4802" t="s">
        <v>16783</v>
      </c>
      <c r="S4802">
        <v>15</v>
      </c>
      <c r="T4802" t="s">
        <v>203</v>
      </c>
      <c r="U4802" s="2">
        <v>367</v>
      </c>
      <c r="V4802" s="2">
        <v>1427</v>
      </c>
      <c r="W4802" s="8">
        <v>0.15488215488215487</v>
      </c>
      <c r="X4802" s="2">
        <v>18232</v>
      </c>
      <c r="Y4802" s="45"/>
      <c r="AC4802" s="1" t="str">
        <f>IF(Table13[[#This Row],[TCS MP]]&gt;=Table13[[#This Row],[BMP]],IF(Table13[[#This Row],[TCS MP]]&lt;=Table13[[#This Row],[EMP]],"Good","EMP"),"BMP")</f>
        <v>EMP</v>
      </c>
    </row>
    <row r="4803" spans="1:29" ht="24" customHeight="1" x14ac:dyDescent="0.25">
      <c r="A4803" t="s">
        <v>14949</v>
      </c>
      <c r="B4803" t="s">
        <v>20936</v>
      </c>
      <c r="C4803">
        <v>7479</v>
      </c>
      <c r="D4803" t="s">
        <v>17076</v>
      </c>
      <c r="E4803" t="s">
        <v>10696</v>
      </c>
      <c r="F4803" s="9">
        <f>Table13[[#This Row],[ToMeasure]]-Table13[[#This Row],[FromMeasure]]</f>
        <v>0.4767436699999994</v>
      </c>
      <c r="G4803" s="5" t="s">
        <v>10697</v>
      </c>
      <c r="H4803" s="35">
        <v>7.6208325400000003</v>
      </c>
      <c r="I4803" s="56"/>
      <c r="J4803" t="s">
        <v>73</v>
      </c>
      <c r="K4803" s="58" t="s">
        <v>203</v>
      </c>
      <c r="L4803" s="35">
        <v>8.0975762099999997</v>
      </c>
      <c r="M4803" s="56"/>
      <c r="N4803" t="s">
        <v>14950</v>
      </c>
      <c r="O4803" s="2">
        <v>6029</v>
      </c>
      <c r="P4803" s="2">
        <v>0</v>
      </c>
      <c r="Q4803" s="2">
        <v>6029</v>
      </c>
      <c r="R4803" t="s">
        <v>14951</v>
      </c>
      <c r="S4803">
        <v>20</v>
      </c>
      <c r="T4803" t="s">
        <v>203</v>
      </c>
      <c r="U4803" s="2">
        <v>187</v>
      </c>
      <c r="V4803" s="2">
        <v>727</v>
      </c>
      <c r="W4803" s="8">
        <v>0.15160059711394924</v>
      </c>
      <c r="X4803" s="2">
        <v>9490</v>
      </c>
      <c r="Y4803" s="45"/>
      <c r="AC4803" s="1" t="str">
        <f>IF(Table13[[#This Row],[TCS MP]]&gt;=Table13[[#This Row],[BMP]],IF(Table13[[#This Row],[TCS MP]]&lt;=Table13[[#This Row],[EMP]],"Good","EMP"),"BMP")</f>
        <v>EMP</v>
      </c>
    </row>
    <row r="4804" spans="1:29" ht="24" customHeight="1" x14ac:dyDescent="0.25">
      <c r="A4804" t="s">
        <v>14952</v>
      </c>
      <c r="B4804" t="s">
        <v>20928</v>
      </c>
      <c r="C4804">
        <v>7468</v>
      </c>
      <c r="D4804" t="s">
        <v>17076</v>
      </c>
      <c r="E4804" t="s">
        <v>10696</v>
      </c>
      <c r="F4804" s="9">
        <f>Table13[[#This Row],[ToMeasure]]-Table13[[#This Row],[FromMeasure]]</f>
        <v>0.52501076000000069</v>
      </c>
      <c r="G4804" s="5" t="s">
        <v>10697</v>
      </c>
      <c r="H4804" s="35">
        <v>8.0975762099999997</v>
      </c>
      <c r="I4804" s="56"/>
      <c r="J4804" t="s">
        <v>14950</v>
      </c>
      <c r="K4804" s="58" t="s">
        <v>203</v>
      </c>
      <c r="L4804" s="35">
        <v>8.6225869700000004</v>
      </c>
      <c r="M4804" s="56"/>
      <c r="N4804" t="s">
        <v>74</v>
      </c>
      <c r="O4804" s="2">
        <v>7120</v>
      </c>
      <c r="P4804" s="2">
        <v>0</v>
      </c>
      <c r="Q4804" s="2">
        <v>7120</v>
      </c>
      <c r="R4804" t="s">
        <v>14953</v>
      </c>
      <c r="S4804">
        <v>19</v>
      </c>
      <c r="T4804" t="s">
        <v>203</v>
      </c>
      <c r="U4804" s="2">
        <v>221</v>
      </c>
      <c r="V4804" s="2">
        <v>860</v>
      </c>
      <c r="W4804" s="8">
        <v>0.15182584269662922</v>
      </c>
      <c r="X4804" s="2">
        <v>11207</v>
      </c>
      <c r="Y4804" s="45"/>
      <c r="AC4804" s="1" t="str">
        <f>IF(Table13[[#This Row],[TCS MP]]&gt;=Table13[[#This Row],[BMP]],IF(Table13[[#This Row],[TCS MP]]&lt;=Table13[[#This Row],[EMP]],"Good","EMP"),"BMP")</f>
        <v>EMP</v>
      </c>
    </row>
    <row r="4805" spans="1:29" ht="24" customHeight="1" x14ac:dyDescent="0.25">
      <c r="A4805" t="s">
        <v>14954</v>
      </c>
      <c r="B4805" t="s">
        <v>20929</v>
      </c>
      <c r="C4805">
        <v>7469</v>
      </c>
      <c r="D4805" t="s">
        <v>17076</v>
      </c>
      <c r="E4805" t="s">
        <v>10696</v>
      </c>
      <c r="F4805" s="9">
        <f>Table13[[#This Row],[ToMeasure]]-Table13[[#This Row],[FromMeasure]]</f>
        <v>0.50324515999999875</v>
      </c>
      <c r="G4805" s="5" t="s">
        <v>10697</v>
      </c>
      <c r="H4805" s="35">
        <v>8.6225869700000004</v>
      </c>
      <c r="I4805" s="56"/>
      <c r="J4805" t="s">
        <v>74</v>
      </c>
      <c r="K4805" s="58" t="s">
        <v>203</v>
      </c>
      <c r="L4805" s="35">
        <v>9.1258321299999992</v>
      </c>
      <c r="M4805" s="56"/>
      <c r="N4805" t="s">
        <v>1785</v>
      </c>
      <c r="O4805" s="2">
        <v>11682</v>
      </c>
      <c r="P4805" s="2">
        <v>0</v>
      </c>
      <c r="Q4805" s="2">
        <v>11682</v>
      </c>
      <c r="R4805" t="s">
        <v>14955</v>
      </c>
      <c r="S4805">
        <v>19</v>
      </c>
      <c r="T4805" t="s">
        <v>203</v>
      </c>
      <c r="U4805" s="2">
        <v>365</v>
      </c>
      <c r="V4805" s="2">
        <v>1412</v>
      </c>
      <c r="W4805" s="8">
        <v>0.15211436397877076</v>
      </c>
      <c r="X4805" s="2">
        <v>18388</v>
      </c>
      <c r="Y4805" s="45"/>
      <c r="AC4805" s="1" t="str">
        <f>IF(Table13[[#This Row],[TCS MP]]&gt;=Table13[[#This Row],[BMP]],IF(Table13[[#This Row],[TCS MP]]&lt;=Table13[[#This Row],[EMP]],"Good","EMP"),"BMP")</f>
        <v>EMP</v>
      </c>
    </row>
    <row r="4806" spans="1:29" ht="24" customHeight="1" x14ac:dyDescent="0.25">
      <c r="A4806" t="s">
        <v>14283</v>
      </c>
      <c r="B4806" t="s">
        <v>20919</v>
      </c>
      <c r="C4806">
        <v>7458</v>
      </c>
      <c r="D4806" t="s">
        <v>17076</v>
      </c>
      <c r="E4806" t="s">
        <v>10696</v>
      </c>
      <c r="F4806" s="9">
        <f>Table13[[#This Row],[ToMeasure]]-Table13[[#This Row],[FromMeasure]]</f>
        <v>0.49710385000000024</v>
      </c>
      <c r="G4806" s="5" t="s">
        <v>10697</v>
      </c>
      <c r="H4806" s="35">
        <v>9.1258321299999992</v>
      </c>
      <c r="I4806" s="56"/>
      <c r="J4806" t="s">
        <v>1785</v>
      </c>
      <c r="K4806" s="58" t="s">
        <v>203</v>
      </c>
      <c r="L4806" s="35">
        <v>9.6229359799999994</v>
      </c>
      <c r="M4806" s="56"/>
      <c r="N4806" t="s">
        <v>532</v>
      </c>
      <c r="O4806" s="2">
        <v>7024</v>
      </c>
      <c r="P4806" s="2">
        <v>0</v>
      </c>
      <c r="Q4806" s="2">
        <v>7024</v>
      </c>
      <c r="R4806" t="s">
        <v>14284</v>
      </c>
      <c r="S4806">
        <v>17</v>
      </c>
      <c r="T4806" t="s">
        <v>203</v>
      </c>
      <c r="U4806" s="2">
        <v>217</v>
      </c>
      <c r="V4806" s="2">
        <v>847</v>
      </c>
      <c r="W4806" s="8">
        <v>0.15148063781321183</v>
      </c>
      <c r="X4806" s="2">
        <v>11056</v>
      </c>
      <c r="Y4806" s="45"/>
      <c r="AC4806" s="1" t="str">
        <f>IF(Table13[[#This Row],[TCS MP]]&gt;=Table13[[#This Row],[BMP]],IF(Table13[[#This Row],[TCS MP]]&lt;=Table13[[#This Row],[EMP]],"Good","EMP"),"BMP")</f>
        <v>EMP</v>
      </c>
    </row>
    <row r="4807" spans="1:29" ht="24" customHeight="1" x14ac:dyDescent="0.25">
      <c r="A4807" t="s">
        <v>14956</v>
      </c>
      <c r="B4807" t="s">
        <v>20920</v>
      </c>
      <c r="C4807">
        <v>7459</v>
      </c>
      <c r="D4807" t="s">
        <v>17076</v>
      </c>
      <c r="E4807" t="s">
        <v>10696</v>
      </c>
      <c r="F4807" s="9">
        <f>Table13[[#This Row],[ToMeasure]]-Table13[[#This Row],[FromMeasure]]</f>
        <v>0.50754336000000144</v>
      </c>
      <c r="G4807" s="5" t="s">
        <v>10697</v>
      </c>
      <c r="H4807" s="35">
        <v>9.6229359799999994</v>
      </c>
      <c r="I4807" s="56"/>
      <c r="J4807" t="s">
        <v>532</v>
      </c>
      <c r="K4807" s="58" t="s">
        <v>203</v>
      </c>
      <c r="L4807" s="35">
        <v>10.130479340000001</v>
      </c>
      <c r="M4807" s="56"/>
      <c r="N4807" t="s">
        <v>5432</v>
      </c>
      <c r="O4807" s="2">
        <v>12497</v>
      </c>
      <c r="P4807" s="2">
        <v>0</v>
      </c>
      <c r="Q4807" s="2">
        <v>12497</v>
      </c>
      <c r="R4807" t="s">
        <v>14957</v>
      </c>
      <c r="S4807">
        <v>12</v>
      </c>
      <c r="T4807" t="s">
        <v>203</v>
      </c>
      <c r="U4807" s="2">
        <v>396</v>
      </c>
      <c r="V4807" s="2">
        <v>1539</v>
      </c>
      <c r="W4807" s="8">
        <v>0.15483716091862046</v>
      </c>
      <c r="X4807" s="2">
        <v>19671</v>
      </c>
      <c r="Y4807" s="45"/>
      <c r="AC4807" s="1" t="str">
        <f>IF(Table13[[#This Row],[TCS MP]]&gt;=Table13[[#This Row],[BMP]],IF(Table13[[#This Row],[TCS MP]]&lt;=Table13[[#This Row],[EMP]],"Good","EMP"),"BMP")</f>
        <v>EMP</v>
      </c>
    </row>
    <row r="4808" spans="1:29" ht="24" customHeight="1" x14ac:dyDescent="0.25">
      <c r="A4808" t="s">
        <v>16786</v>
      </c>
      <c r="B4808" t="s">
        <v>19514</v>
      </c>
      <c r="C4808">
        <v>4778</v>
      </c>
      <c r="D4808" t="s">
        <v>17076</v>
      </c>
      <c r="E4808" t="s">
        <v>16787</v>
      </c>
      <c r="F4808" s="9">
        <f>Table13[[#This Row],[ToMeasure]]-Table13[[#This Row],[FromMeasure]]</f>
        <v>0.15249012000000001</v>
      </c>
      <c r="G4808" s="5" t="s">
        <v>16788</v>
      </c>
      <c r="H4808" s="35">
        <v>0</v>
      </c>
      <c r="I4808" s="56"/>
      <c r="J4808" t="s">
        <v>2205</v>
      </c>
      <c r="K4808" s="58" t="s">
        <v>203</v>
      </c>
      <c r="L4808" s="35">
        <v>0.15249012000000001</v>
      </c>
      <c r="M4808" s="56"/>
      <c r="N4808" t="s">
        <v>16789</v>
      </c>
      <c r="O4808" s="2">
        <v>145</v>
      </c>
      <c r="P4808" s="2">
        <v>151</v>
      </c>
      <c r="Q4808" s="2">
        <v>296</v>
      </c>
      <c r="R4808" t="s">
        <v>16790</v>
      </c>
      <c r="S4808">
        <v>15</v>
      </c>
      <c r="T4808">
        <v>54</v>
      </c>
      <c r="U4808" s="2">
        <v>26</v>
      </c>
      <c r="V4808" s="2">
        <v>4</v>
      </c>
      <c r="W4808" s="8">
        <v>0.10135135135135136</v>
      </c>
      <c r="X4808" s="2">
        <v>466</v>
      </c>
      <c r="Y4808" s="45"/>
      <c r="AC4808" s="1" t="str">
        <f>IF(Table13[[#This Row],[TCS MP]]&gt;=Table13[[#This Row],[BMP]],IF(Table13[[#This Row],[TCS MP]]&lt;=Table13[[#This Row],[EMP]],"Good","EMP"),"BMP")</f>
        <v>EMP</v>
      </c>
    </row>
    <row r="4809" spans="1:29" ht="24" customHeight="1" x14ac:dyDescent="0.25">
      <c r="A4809" t="s">
        <v>14292</v>
      </c>
      <c r="B4809" t="s">
        <v>20981</v>
      </c>
      <c r="C4809">
        <v>7547</v>
      </c>
      <c r="D4809" t="s">
        <v>17076</v>
      </c>
      <c r="E4809" t="s">
        <v>14293</v>
      </c>
      <c r="F4809" s="9">
        <f>Table13[[#This Row],[ToMeasure]]-Table13[[#This Row],[FromMeasure]]</f>
        <v>0.2532297</v>
      </c>
      <c r="G4809" s="5" t="s">
        <v>14294</v>
      </c>
      <c r="H4809" s="35">
        <v>0</v>
      </c>
      <c r="I4809" s="56"/>
      <c r="J4809" t="s">
        <v>10650</v>
      </c>
      <c r="K4809" s="58" t="s">
        <v>203</v>
      </c>
      <c r="L4809" s="35">
        <v>0.2532297</v>
      </c>
      <c r="M4809" s="56"/>
      <c r="N4809" t="s">
        <v>1919</v>
      </c>
      <c r="O4809" s="2">
        <v>3461</v>
      </c>
      <c r="P4809" s="2">
        <v>0</v>
      </c>
      <c r="Q4809" s="2">
        <v>3461</v>
      </c>
      <c r="R4809" t="s">
        <v>14295</v>
      </c>
      <c r="S4809">
        <v>13</v>
      </c>
      <c r="T4809" t="s">
        <v>203</v>
      </c>
      <c r="U4809" s="2">
        <v>320</v>
      </c>
      <c r="V4809" s="2">
        <v>51</v>
      </c>
      <c r="W4809" s="8">
        <v>0.10719445247038428</v>
      </c>
      <c r="X4809" s="2">
        <v>5448</v>
      </c>
      <c r="Y4809" s="45"/>
      <c r="AC4809" s="1" t="str">
        <f>IF(Table13[[#This Row],[TCS MP]]&gt;=Table13[[#This Row],[BMP]],IF(Table13[[#This Row],[TCS MP]]&lt;=Table13[[#This Row],[EMP]],"Good","EMP"),"BMP")</f>
        <v>EMP</v>
      </c>
    </row>
    <row r="4810" spans="1:29" ht="24" customHeight="1" x14ac:dyDescent="0.25">
      <c r="A4810" t="s">
        <v>14303</v>
      </c>
      <c r="B4810" t="s">
        <v>20779</v>
      </c>
      <c r="C4810">
        <v>7209</v>
      </c>
      <c r="D4810" t="s">
        <v>17076</v>
      </c>
      <c r="E4810" t="s">
        <v>14304</v>
      </c>
      <c r="F4810" s="9">
        <f>Table13[[#This Row],[ToMeasure]]-Table13[[#This Row],[FromMeasure]]</f>
        <v>0.74784769999999945</v>
      </c>
      <c r="G4810" s="5" t="s">
        <v>10745</v>
      </c>
      <c r="H4810" s="35">
        <v>6.2221380000000002</v>
      </c>
      <c r="I4810" s="56"/>
      <c r="J4810" t="s">
        <v>10460</v>
      </c>
      <c r="K4810" s="58" t="s">
        <v>203</v>
      </c>
      <c r="L4810" s="35">
        <v>6.9699856999999996</v>
      </c>
      <c r="M4810" s="56"/>
      <c r="N4810" t="s">
        <v>5275</v>
      </c>
      <c r="O4810" s="2" t="s">
        <v>203</v>
      </c>
      <c r="P4810" s="2" t="s">
        <v>203</v>
      </c>
      <c r="Q4810" s="10">
        <v>8768</v>
      </c>
      <c r="R4810" t="s">
        <v>17067</v>
      </c>
      <c r="S4810">
        <v>11</v>
      </c>
      <c r="T4810" t="s">
        <v>203</v>
      </c>
      <c r="U4810" s="2" t="s">
        <v>203</v>
      </c>
      <c r="V4810" s="2" t="s">
        <v>203</v>
      </c>
      <c r="W4810" s="8" t="s">
        <v>203</v>
      </c>
      <c r="X4810" s="2" t="s">
        <v>203</v>
      </c>
      <c r="Y4810" s="45"/>
      <c r="AC4810" s="1" t="str">
        <f>IF(Table13[[#This Row],[TCS MP]]&gt;=Table13[[#This Row],[BMP]],IF(Table13[[#This Row],[TCS MP]]&lt;=Table13[[#This Row],[EMP]],"Good","EMP"),"BMP")</f>
        <v>EMP</v>
      </c>
    </row>
    <row r="4811" spans="1:29" ht="24" customHeight="1" x14ac:dyDescent="0.25">
      <c r="A4811" t="s">
        <v>14983</v>
      </c>
      <c r="B4811" t="s">
        <v>20787</v>
      </c>
      <c r="C4811">
        <v>7218</v>
      </c>
      <c r="D4811" t="s">
        <v>17076</v>
      </c>
      <c r="E4811" t="s">
        <v>14304</v>
      </c>
      <c r="F4811" s="9">
        <f>Table13[[#This Row],[ToMeasure]]-Table13[[#This Row],[FromMeasure]]</f>
        <v>0.10057330000000064</v>
      </c>
      <c r="G4811" s="5" t="s">
        <v>10745</v>
      </c>
      <c r="H4811" s="35">
        <v>8.1217024000000002</v>
      </c>
      <c r="I4811" s="56"/>
      <c r="J4811" t="s">
        <v>9666</v>
      </c>
      <c r="K4811" s="58" t="s">
        <v>203</v>
      </c>
      <c r="L4811" s="35">
        <v>8.2222757000000009</v>
      </c>
      <c r="M4811" s="56"/>
      <c r="N4811" t="s">
        <v>10629</v>
      </c>
      <c r="O4811" s="2" t="s">
        <v>203</v>
      </c>
      <c r="P4811" s="2" t="s">
        <v>203</v>
      </c>
      <c r="Q4811" s="10">
        <v>3980</v>
      </c>
      <c r="R4811" t="s">
        <v>17068</v>
      </c>
      <c r="S4811">
        <v>28</v>
      </c>
      <c r="T4811" t="s">
        <v>203</v>
      </c>
      <c r="U4811" s="2">
        <v>114</v>
      </c>
      <c r="V4811" s="2">
        <v>441</v>
      </c>
      <c r="W4811" s="8">
        <v>0.13944723618090452</v>
      </c>
      <c r="X4811" s="2" t="s">
        <v>203</v>
      </c>
      <c r="Y4811" s="45"/>
      <c r="AC4811" s="1" t="str">
        <f>IF(Table13[[#This Row],[TCS MP]]&gt;=Table13[[#This Row],[BMP]],IF(Table13[[#This Row],[TCS MP]]&lt;=Table13[[#This Row],[EMP]],"Good","EMP"),"BMP")</f>
        <v>EMP</v>
      </c>
    </row>
    <row r="4812" spans="1:29" ht="24" customHeight="1" x14ac:dyDescent="0.25">
      <c r="A4812" t="s">
        <v>16801</v>
      </c>
      <c r="B4812" t="s">
        <v>20729</v>
      </c>
      <c r="C4812">
        <v>7138</v>
      </c>
      <c r="D4812" t="s">
        <v>17076</v>
      </c>
      <c r="E4812" t="s">
        <v>10744</v>
      </c>
      <c r="F4812" s="9">
        <f>Table13[[#This Row],[ToMeasure]]-Table13[[#This Row],[FromMeasure]]</f>
        <v>0.12113589999999999</v>
      </c>
      <c r="G4812" s="5" t="s">
        <v>10745</v>
      </c>
      <c r="H4812" s="35">
        <v>0.1297903</v>
      </c>
      <c r="I4812" s="56"/>
      <c r="J4812" t="s">
        <v>15572</v>
      </c>
      <c r="K4812" s="58" t="s">
        <v>203</v>
      </c>
      <c r="L4812" s="35">
        <v>0.25092619999999999</v>
      </c>
      <c r="M4812" s="56"/>
      <c r="N4812" t="s">
        <v>14985</v>
      </c>
      <c r="O4812" s="2">
        <v>3309</v>
      </c>
      <c r="P4812" s="2">
        <v>0</v>
      </c>
      <c r="Q4812" s="2">
        <v>3309</v>
      </c>
      <c r="R4812" t="s">
        <v>16802</v>
      </c>
      <c r="S4812">
        <v>16</v>
      </c>
      <c r="T4812" t="s">
        <v>203</v>
      </c>
      <c r="U4812" s="2">
        <v>308</v>
      </c>
      <c r="V4812" s="2">
        <v>49</v>
      </c>
      <c r="W4812" s="8">
        <v>0.10788757932910245</v>
      </c>
      <c r="X4812" s="2">
        <v>5208</v>
      </c>
      <c r="Y4812" s="45"/>
      <c r="AC4812" s="1" t="str">
        <f>IF(Table13[[#This Row],[TCS MP]]&gt;=Table13[[#This Row],[BMP]],IF(Table13[[#This Row],[TCS MP]]&lt;=Table13[[#This Row],[EMP]],"Good","EMP"),"BMP")</f>
        <v>EMP</v>
      </c>
    </row>
    <row r="4813" spans="1:29" ht="24" customHeight="1" x14ac:dyDescent="0.25">
      <c r="A4813" t="s">
        <v>14984</v>
      </c>
      <c r="B4813" t="s">
        <v>20737</v>
      </c>
      <c r="C4813">
        <v>7149</v>
      </c>
      <c r="D4813" t="s">
        <v>17076</v>
      </c>
      <c r="E4813" t="s">
        <v>10744</v>
      </c>
      <c r="F4813" s="9">
        <f>Table13[[#This Row],[ToMeasure]]-Table13[[#This Row],[FromMeasure]]</f>
        <v>0.60760310000000006</v>
      </c>
      <c r="G4813" s="5" t="s">
        <v>10745</v>
      </c>
      <c r="H4813" s="35">
        <v>0.25092619999999999</v>
      </c>
      <c r="I4813" s="56"/>
      <c r="J4813" t="s">
        <v>14985</v>
      </c>
      <c r="K4813" s="58" t="s">
        <v>203</v>
      </c>
      <c r="L4813" s="35">
        <v>0.85852930000000005</v>
      </c>
      <c r="M4813" s="56"/>
      <c r="N4813" t="s">
        <v>9630</v>
      </c>
      <c r="O4813" s="2">
        <v>3877</v>
      </c>
      <c r="P4813" s="2">
        <v>0</v>
      </c>
      <c r="Q4813" s="2">
        <v>3877</v>
      </c>
      <c r="R4813" t="s">
        <v>14986</v>
      </c>
      <c r="S4813">
        <v>16</v>
      </c>
      <c r="T4813" t="s">
        <v>203</v>
      </c>
      <c r="U4813" s="2">
        <v>360</v>
      </c>
      <c r="V4813" s="2">
        <v>60</v>
      </c>
      <c r="W4813" s="8">
        <v>0.10833118390508124</v>
      </c>
      <c r="X4813" s="2">
        <v>6103</v>
      </c>
      <c r="Y4813" s="45"/>
      <c r="AC4813" s="1" t="str">
        <f>IF(Table13[[#This Row],[TCS MP]]&gt;=Table13[[#This Row],[BMP]],IF(Table13[[#This Row],[TCS MP]]&lt;=Table13[[#This Row],[EMP]],"Good","EMP"),"BMP")</f>
        <v>EMP</v>
      </c>
    </row>
    <row r="4814" spans="1:29" ht="24" customHeight="1" x14ac:dyDescent="0.25">
      <c r="A4814" t="s">
        <v>10743</v>
      </c>
      <c r="B4814" t="s">
        <v>20736</v>
      </c>
      <c r="C4814">
        <v>7148</v>
      </c>
      <c r="D4814" t="s">
        <v>17076</v>
      </c>
      <c r="E4814" t="s">
        <v>10744</v>
      </c>
      <c r="F4814" s="9">
        <f>Table13[[#This Row],[ToMeasure]]-Table13[[#This Row],[FromMeasure]]</f>
        <v>0.34247450000000002</v>
      </c>
      <c r="G4814" s="5" t="s">
        <v>10745</v>
      </c>
      <c r="H4814" s="35">
        <v>1.1036511</v>
      </c>
      <c r="I4814" s="56"/>
      <c r="J4814" t="s">
        <v>9634</v>
      </c>
      <c r="K4814" s="58" t="s">
        <v>203</v>
      </c>
      <c r="L4814" s="35">
        <v>1.4461256</v>
      </c>
      <c r="M4814" s="56"/>
      <c r="N4814" t="s">
        <v>10746</v>
      </c>
      <c r="O4814" s="2">
        <v>5313</v>
      </c>
      <c r="P4814" s="2">
        <v>0</v>
      </c>
      <c r="Q4814" s="2">
        <v>5313</v>
      </c>
      <c r="R4814" t="s">
        <v>10747</v>
      </c>
      <c r="S4814">
        <v>18</v>
      </c>
      <c r="T4814" t="s">
        <v>203</v>
      </c>
      <c r="U4814" s="2">
        <v>492</v>
      </c>
      <c r="V4814" s="2">
        <v>78</v>
      </c>
      <c r="W4814" s="8">
        <v>0.10728402032749859</v>
      </c>
      <c r="X4814" s="2">
        <v>8363</v>
      </c>
      <c r="Y4814" s="45"/>
      <c r="AC4814" s="1" t="str">
        <f>IF(Table13[[#This Row],[TCS MP]]&gt;=Table13[[#This Row],[BMP]],IF(Table13[[#This Row],[TCS MP]]&lt;=Table13[[#This Row],[EMP]],"Good","EMP"),"BMP")</f>
        <v>EMP</v>
      </c>
    </row>
    <row r="4815" spans="1:29" ht="24" customHeight="1" x14ac:dyDescent="0.25">
      <c r="A4815" t="s">
        <v>14305</v>
      </c>
      <c r="B4815" t="s">
        <v>20746</v>
      </c>
      <c r="C4815">
        <v>7159</v>
      </c>
      <c r="D4815" t="s">
        <v>17076</v>
      </c>
      <c r="E4815" t="s">
        <v>10744</v>
      </c>
      <c r="F4815" s="9">
        <f>Table13[[#This Row],[ToMeasure]]-Table13[[#This Row],[FromMeasure]]</f>
        <v>0.34714479999999992</v>
      </c>
      <c r="G4815" s="5" t="s">
        <v>10745</v>
      </c>
      <c r="H4815" s="35">
        <v>1.4461256</v>
      </c>
      <c r="I4815" s="56"/>
      <c r="J4815" t="s">
        <v>10746</v>
      </c>
      <c r="K4815" s="58" t="s">
        <v>203</v>
      </c>
      <c r="L4815" s="35">
        <v>1.7932703999999999</v>
      </c>
      <c r="M4815" s="56"/>
      <c r="N4815" t="s">
        <v>5274</v>
      </c>
      <c r="O4815" s="2">
        <v>5822</v>
      </c>
      <c r="P4815" s="2">
        <v>0</v>
      </c>
      <c r="Q4815" s="2">
        <v>5822</v>
      </c>
      <c r="R4815" t="s">
        <v>14306</v>
      </c>
      <c r="S4815">
        <v>18</v>
      </c>
      <c r="T4815" t="s">
        <v>203</v>
      </c>
      <c r="U4815" s="2">
        <v>542</v>
      </c>
      <c r="V4815" s="2">
        <v>87</v>
      </c>
      <c r="W4815" s="8">
        <v>0.10803847475094469</v>
      </c>
      <c r="X4815" s="2">
        <v>9164</v>
      </c>
      <c r="Y4815" s="45"/>
      <c r="AC4815" s="1" t="str">
        <f>IF(Table13[[#This Row],[TCS MP]]&gt;=Table13[[#This Row],[BMP]],IF(Table13[[#This Row],[TCS MP]]&lt;=Table13[[#This Row],[EMP]],"Good","EMP"),"BMP")</f>
        <v>EMP</v>
      </c>
    </row>
    <row r="4816" spans="1:29" ht="24" customHeight="1" x14ac:dyDescent="0.25">
      <c r="A4816" t="s">
        <v>14987</v>
      </c>
      <c r="B4816" t="s">
        <v>20745</v>
      </c>
      <c r="C4816">
        <v>7158</v>
      </c>
      <c r="D4816" t="s">
        <v>17076</v>
      </c>
      <c r="E4816" t="s">
        <v>10744</v>
      </c>
      <c r="F4816" s="9">
        <f>Table13[[#This Row],[ToMeasure]]-Table13[[#This Row],[FromMeasure]]</f>
        <v>0.34876810000000003</v>
      </c>
      <c r="G4816" s="5" t="s">
        <v>10745</v>
      </c>
      <c r="H4816" s="35">
        <v>2.0979790999999999</v>
      </c>
      <c r="I4816" s="56"/>
      <c r="J4816" t="s">
        <v>9642</v>
      </c>
      <c r="K4816" s="58" t="s">
        <v>203</v>
      </c>
      <c r="L4816" s="35">
        <v>2.4467471999999999</v>
      </c>
      <c r="M4816" s="56"/>
      <c r="N4816" t="s">
        <v>14308</v>
      </c>
      <c r="O4816" s="2">
        <v>3645</v>
      </c>
      <c r="P4816" s="2">
        <v>0</v>
      </c>
      <c r="Q4816" s="2">
        <v>3645</v>
      </c>
      <c r="R4816" t="s">
        <v>14988</v>
      </c>
      <c r="S4816">
        <v>20</v>
      </c>
      <c r="T4816" t="s">
        <v>203</v>
      </c>
      <c r="U4816" s="2">
        <v>339</v>
      </c>
      <c r="V4816" s="2">
        <v>53</v>
      </c>
      <c r="W4816" s="8">
        <v>0.1075445816186557</v>
      </c>
      <c r="X4816" s="2">
        <v>5737</v>
      </c>
      <c r="Y4816" s="45"/>
      <c r="AC4816" s="1" t="str">
        <f>IF(Table13[[#This Row],[TCS MP]]&gt;=Table13[[#This Row],[BMP]],IF(Table13[[#This Row],[TCS MP]]&lt;=Table13[[#This Row],[EMP]],"Good","EMP"),"BMP")</f>
        <v>EMP</v>
      </c>
    </row>
    <row r="4817" spans="1:29" ht="24" customHeight="1" x14ac:dyDescent="0.25">
      <c r="A4817" t="s">
        <v>14307</v>
      </c>
      <c r="B4817" t="s">
        <v>20755</v>
      </c>
      <c r="C4817">
        <v>7169</v>
      </c>
      <c r="D4817" t="s">
        <v>17076</v>
      </c>
      <c r="E4817" t="s">
        <v>10744</v>
      </c>
      <c r="F4817" s="9">
        <f>Table13[[#This Row],[ToMeasure]]-Table13[[#This Row],[FromMeasure]]</f>
        <v>0.31972700000000032</v>
      </c>
      <c r="G4817" s="5" t="s">
        <v>10745</v>
      </c>
      <c r="H4817" s="35">
        <v>2.4467471999999999</v>
      </c>
      <c r="I4817" s="56"/>
      <c r="J4817" t="s">
        <v>14308</v>
      </c>
      <c r="K4817" s="58" t="s">
        <v>203</v>
      </c>
      <c r="L4817" s="35">
        <v>2.7664742000000002</v>
      </c>
      <c r="M4817" s="56"/>
      <c r="N4817" t="s">
        <v>14309</v>
      </c>
      <c r="O4817" s="2">
        <v>3525</v>
      </c>
      <c r="P4817" s="2">
        <v>0</v>
      </c>
      <c r="Q4817" s="2">
        <v>3525</v>
      </c>
      <c r="R4817" t="s">
        <v>14310</v>
      </c>
      <c r="S4817">
        <v>16</v>
      </c>
      <c r="T4817" t="s">
        <v>203</v>
      </c>
      <c r="U4817" s="2">
        <v>327</v>
      </c>
      <c r="V4817" s="2">
        <v>52</v>
      </c>
      <c r="W4817" s="8">
        <v>0.1075177304964539</v>
      </c>
      <c r="X4817" s="2">
        <v>5548</v>
      </c>
      <c r="Y4817" s="45"/>
      <c r="AC4817" s="1" t="str">
        <f>IF(Table13[[#This Row],[TCS MP]]&gt;=Table13[[#This Row],[BMP]],IF(Table13[[#This Row],[TCS MP]]&lt;=Table13[[#This Row],[EMP]],"Good","EMP"),"BMP")</f>
        <v>EMP</v>
      </c>
    </row>
    <row r="4818" spans="1:29" ht="24" customHeight="1" x14ac:dyDescent="0.25">
      <c r="A4818" t="s">
        <v>10748</v>
      </c>
      <c r="B4818" t="s">
        <v>20754</v>
      </c>
      <c r="C4818">
        <v>7168</v>
      </c>
      <c r="D4818" t="s">
        <v>17076</v>
      </c>
      <c r="E4818" t="s">
        <v>10744</v>
      </c>
      <c r="F4818" s="9">
        <f>Table13[[#This Row],[ToMeasure]]-Table13[[#This Row],[FromMeasure]]</f>
        <v>0.76530770000000015</v>
      </c>
      <c r="G4818" s="5" t="s">
        <v>10745</v>
      </c>
      <c r="H4818" s="35">
        <v>3.185012</v>
      </c>
      <c r="I4818" s="56"/>
      <c r="J4818" t="s">
        <v>10749</v>
      </c>
      <c r="K4818" s="58" t="s">
        <v>203</v>
      </c>
      <c r="L4818" s="35">
        <v>3.9503197000000001</v>
      </c>
      <c r="M4818" s="56"/>
      <c r="N4818" t="s">
        <v>506</v>
      </c>
      <c r="O4818" s="2">
        <v>5604</v>
      </c>
      <c r="P4818" s="2">
        <v>0</v>
      </c>
      <c r="Q4818" s="2">
        <v>5604</v>
      </c>
      <c r="R4818" t="s">
        <v>10750</v>
      </c>
      <c r="S4818">
        <v>12</v>
      </c>
      <c r="T4818" t="s">
        <v>203</v>
      </c>
      <c r="U4818" s="2">
        <v>519</v>
      </c>
      <c r="V4818" s="2">
        <v>84</v>
      </c>
      <c r="W4818" s="8">
        <v>0.10760171306209849</v>
      </c>
      <c r="X4818" s="2">
        <v>8821</v>
      </c>
      <c r="Y4818" s="45"/>
      <c r="AC4818" s="1" t="str">
        <f>IF(Table13[[#This Row],[TCS MP]]&gt;=Table13[[#This Row],[BMP]],IF(Table13[[#This Row],[TCS MP]]&lt;=Table13[[#This Row],[EMP]],"Good","EMP"),"BMP")</f>
        <v>EMP</v>
      </c>
    </row>
    <row r="4819" spans="1:29" ht="24" customHeight="1" x14ac:dyDescent="0.25">
      <c r="A4819" t="s">
        <v>14311</v>
      </c>
      <c r="B4819" t="s">
        <v>20762</v>
      </c>
      <c r="C4819">
        <v>7179</v>
      </c>
      <c r="D4819" t="s">
        <v>17076</v>
      </c>
      <c r="E4819" t="s">
        <v>10744</v>
      </c>
      <c r="F4819" s="9">
        <f>Table13[[#This Row],[ToMeasure]]-Table13[[#This Row],[FromMeasure]]</f>
        <v>0.84308730000000009</v>
      </c>
      <c r="G4819" s="5" t="s">
        <v>10745</v>
      </c>
      <c r="H4819" s="35">
        <v>3.9503197000000001</v>
      </c>
      <c r="I4819" s="56"/>
      <c r="J4819" t="s">
        <v>506</v>
      </c>
      <c r="K4819" s="58" t="s">
        <v>203</v>
      </c>
      <c r="L4819" s="35">
        <v>4.7934070000000002</v>
      </c>
      <c r="M4819" s="56"/>
      <c r="N4819" t="s">
        <v>14312</v>
      </c>
      <c r="O4819" s="2">
        <v>5850</v>
      </c>
      <c r="P4819" s="2">
        <v>0</v>
      </c>
      <c r="Q4819" s="2">
        <v>5850</v>
      </c>
      <c r="R4819" t="s">
        <v>14313</v>
      </c>
      <c r="S4819">
        <v>14</v>
      </c>
      <c r="T4819" t="s">
        <v>203</v>
      </c>
      <c r="U4819" s="2">
        <v>543</v>
      </c>
      <c r="V4819" s="2">
        <v>87</v>
      </c>
      <c r="W4819" s="8">
        <v>0.1076923076923077</v>
      </c>
      <c r="X4819" s="2">
        <v>9208</v>
      </c>
      <c r="Y4819" s="45"/>
      <c r="AC4819" s="1" t="str">
        <f>IF(Table13[[#This Row],[TCS MP]]&gt;=Table13[[#This Row],[BMP]],IF(Table13[[#This Row],[TCS MP]]&lt;=Table13[[#This Row],[EMP]],"Good","EMP"),"BMP")</f>
        <v>EMP</v>
      </c>
    </row>
    <row r="4820" spans="1:29" ht="24" customHeight="1" x14ac:dyDescent="0.25">
      <c r="A4820" t="s">
        <v>14314</v>
      </c>
      <c r="B4820" t="s">
        <v>20761</v>
      </c>
      <c r="C4820">
        <v>7178</v>
      </c>
      <c r="D4820" t="s">
        <v>17076</v>
      </c>
      <c r="E4820" t="s">
        <v>10744</v>
      </c>
      <c r="F4820" s="9">
        <f>Table13[[#This Row],[ToMeasure]]-Table13[[#This Row],[FromMeasure]]</f>
        <v>0.50373979999999996</v>
      </c>
      <c r="G4820" s="5" t="s">
        <v>10745</v>
      </c>
      <c r="H4820" s="35">
        <v>4.9562492000000002</v>
      </c>
      <c r="I4820" s="56"/>
      <c r="J4820" t="s">
        <v>508</v>
      </c>
      <c r="K4820" s="58" t="s">
        <v>203</v>
      </c>
      <c r="L4820" s="35">
        <v>5.4599890000000002</v>
      </c>
      <c r="M4820" s="56"/>
      <c r="N4820" t="s">
        <v>5275</v>
      </c>
      <c r="O4820" s="2">
        <v>11608</v>
      </c>
      <c r="P4820" s="2">
        <v>0</v>
      </c>
      <c r="Q4820" s="2">
        <v>11608</v>
      </c>
      <c r="R4820" t="s">
        <v>14315</v>
      </c>
      <c r="S4820">
        <v>11</v>
      </c>
      <c r="T4820" t="s">
        <v>203</v>
      </c>
      <c r="U4820" s="2">
        <v>1077</v>
      </c>
      <c r="V4820" s="2">
        <v>174</v>
      </c>
      <c r="W4820" s="8">
        <v>0.10777050310130944</v>
      </c>
      <c r="X4820" s="2">
        <v>18271</v>
      </c>
      <c r="Y4820" s="45"/>
      <c r="AC4820" s="1" t="str">
        <f>IF(Table13[[#This Row],[TCS MP]]&gt;=Table13[[#This Row],[BMP]],IF(Table13[[#This Row],[TCS MP]]&lt;=Table13[[#This Row],[EMP]],"Good","EMP"),"BMP")</f>
        <v>EMP</v>
      </c>
    </row>
    <row r="4821" spans="1:29" ht="24" customHeight="1" x14ac:dyDescent="0.25">
      <c r="A4821" t="s">
        <v>14989</v>
      </c>
      <c r="B4821" t="s">
        <v>20771</v>
      </c>
      <c r="C4821">
        <v>7188</v>
      </c>
      <c r="D4821" t="s">
        <v>17076</v>
      </c>
      <c r="E4821" t="s">
        <v>10744</v>
      </c>
      <c r="F4821" s="9">
        <f>Table13[[#This Row],[ToMeasure]]-Table13[[#This Row],[FromMeasure]]</f>
        <v>0.1560561000000007</v>
      </c>
      <c r="G4821" s="5" t="s">
        <v>10745</v>
      </c>
      <c r="H4821" s="35">
        <v>6.0659878999999997</v>
      </c>
      <c r="I4821" s="56"/>
      <c r="J4821" t="s">
        <v>5275</v>
      </c>
      <c r="K4821" s="58" t="s">
        <v>203</v>
      </c>
      <c r="L4821" s="35">
        <v>6.2220440000000004</v>
      </c>
      <c r="M4821" s="56"/>
      <c r="N4821" t="s">
        <v>10460</v>
      </c>
      <c r="O4821" s="2">
        <v>7591</v>
      </c>
      <c r="P4821" s="2">
        <v>0</v>
      </c>
      <c r="Q4821" s="2">
        <v>7591</v>
      </c>
      <c r="R4821" t="s">
        <v>10461</v>
      </c>
      <c r="S4821">
        <v>15</v>
      </c>
      <c r="T4821" t="s">
        <v>203</v>
      </c>
      <c r="U4821" s="2">
        <v>704</v>
      </c>
      <c r="V4821" s="2">
        <v>114</v>
      </c>
      <c r="W4821" s="8">
        <v>0.10775918851271242</v>
      </c>
      <c r="X4821" s="2">
        <v>11948</v>
      </c>
      <c r="Y4821" s="45"/>
      <c r="AC4821" s="1" t="str">
        <f>IF(Table13[[#This Row],[TCS MP]]&gt;=Table13[[#This Row],[BMP]],IF(Table13[[#This Row],[TCS MP]]&lt;=Table13[[#This Row],[EMP]],"Good","EMP"),"BMP")</f>
        <v>EMP</v>
      </c>
    </row>
    <row r="4822" spans="1:29" ht="24" customHeight="1" x14ac:dyDescent="0.25">
      <c r="A4822" t="s">
        <v>14316</v>
      </c>
      <c r="B4822" t="s">
        <v>20779</v>
      </c>
      <c r="C4822">
        <v>7209</v>
      </c>
      <c r="D4822" t="s">
        <v>17076</v>
      </c>
      <c r="E4822" t="s">
        <v>10744</v>
      </c>
      <c r="F4822" s="9">
        <f>Table13[[#This Row],[ToMeasure]]-Table13[[#This Row],[FromMeasure]]</f>
        <v>0.74799400000000027</v>
      </c>
      <c r="G4822" s="5" t="s">
        <v>10745</v>
      </c>
      <c r="H4822" s="35">
        <v>6.2220442</v>
      </c>
      <c r="I4822" s="56"/>
      <c r="J4822" t="s">
        <v>10460</v>
      </c>
      <c r="K4822" s="58" t="s">
        <v>203</v>
      </c>
      <c r="L4822" s="35">
        <v>6.9700382000000003</v>
      </c>
      <c r="M4822" s="56"/>
      <c r="N4822" t="s">
        <v>5275</v>
      </c>
      <c r="O4822" s="2" t="s">
        <v>203</v>
      </c>
      <c r="P4822" s="2" t="s">
        <v>203</v>
      </c>
      <c r="Q4822" s="10">
        <v>8768</v>
      </c>
      <c r="R4822" t="s">
        <v>17067</v>
      </c>
      <c r="S4822">
        <v>11</v>
      </c>
      <c r="T4822" t="s">
        <v>203</v>
      </c>
      <c r="U4822" s="2">
        <v>781</v>
      </c>
      <c r="V4822" s="2">
        <v>127</v>
      </c>
      <c r="W4822" s="8">
        <v>0.10355839416058395</v>
      </c>
      <c r="X4822" s="2">
        <v>13801</v>
      </c>
      <c r="Y4822" s="45"/>
      <c r="AC4822" s="1" t="str">
        <f>IF(Table13[[#This Row],[TCS MP]]&gt;=Table13[[#This Row],[BMP]],IF(Table13[[#This Row],[TCS MP]]&lt;=Table13[[#This Row],[EMP]],"Good","EMP"),"BMP")</f>
        <v>EMP</v>
      </c>
    </row>
    <row r="4823" spans="1:29" ht="24" customHeight="1" x14ac:dyDescent="0.25">
      <c r="A4823" t="s">
        <v>14317</v>
      </c>
      <c r="B4823" t="s">
        <v>20787</v>
      </c>
      <c r="C4823">
        <v>7218</v>
      </c>
      <c r="D4823" t="s">
        <v>17076</v>
      </c>
      <c r="E4823" t="s">
        <v>10744</v>
      </c>
      <c r="F4823" s="9">
        <f>Table13[[#This Row],[ToMeasure]]-Table13[[#This Row],[FromMeasure]]</f>
        <v>0.3820820100000013</v>
      </c>
      <c r="G4823" s="5" t="s">
        <v>10745</v>
      </c>
      <c r="H4823" s="35">
        <v>8.0710979999999992</v>
      </c>
      <c r="I4823" s="56"/>
      <c r="J4823" t="s">
        <v>9666</v>
      </c>
      <c r="K4823" s="58" t="s">
        <v>203</v>
      </c>
      <c r="L4823" s="35">
        <v>8.4531800100000005</v>
      </c>
      <c r="M4823" s="56"/>
      <c r="N4823" t="s">
        <v>10629</v>
      </c>
      <c r="O4823" s="2" t="s">
        <v>203</v>
      </c>
      <c r="P4823" s="2" t="s">
        <v>203</v>
      </c>
      <c r="Q4823" s="10">
        <v>3980</v>
      </c>
      <c r="R4823" t="s">
        <v>17068</v>
      </c>
      <c r="S4823">
        <v>28</v>
      </c>
      <c r="T4823" t="s">
        <v>203</v>
      </c>
      <c r="U4823" s="2" t="s">
        <v>203</v>
      </c>
      <c r="V4823" s="2" t="s">
        <v>203</v>
      </c>
      <c r="W4823" s="8" t="s">
        <v>203</v>
      </c>
      <c r="X4823" s="2" t="s">
        <v>203</v>
      </c>
      <c r="Y4823" s="45"/>
      <c r="AC4823" s="1" t="str">
        <f>IF(Table13[[#This Row],[TCS MP]]&gt;=Table13[[#This Row],[BMP]],IF(Table13[[#This Row],[TCS MP]]&lt;=Table13[[#This Row],[EMP]],"Good","EMP"),"BMP")</f>
        <v>EMP</v>
      </c>
    </row>
    <row r="4824" spans="1:29" ht="24" customHeight="1" x14ac:dyDescent="0.25">
      <c r="A4824" t="s">
        <v>14318</v>
      </c>
      <c r="B4824" t="s">
        <v>20797</v>
      </c>
      <c r="C4824">
        <v>7229</v>
      </c>
      <c r="D4824" t="s">
        <v>17076</v>
      </c>
      <c r="E4824" t="s">
        <v>10744</v>
      </c>
      <c r="F4824" s="9">
        <f>Table13[[#This Row],[ToMeasure]]-Table13[[#This Row],[FromMeasure]]</f>
        <v>0.49225976999999865</v>
      </c>
      <c r="G4824" s="5" t="s">
        <v>10745</v>
      </c>
      <c r="H4824" s="35">
        <v>8.4531800100000005</v>
      </c>
      <c r="I4824" s="56"/>
      <c r="J4824" t="s">
        <v>10629</v>
      </c>
      <c r="K4824" s="58" t="s">
        <v>203</v>
      </c>
      <c r="L4824" s="35">
        <v>8.9454397799999992</v>
      </c>
      <c r="M4824" s="56"/>
      <c r="N4824" t="s">
        <v>92</v>
      </c>
      <c r="O4824" s="2">
        <v>4192</v>
      </c>
      <c r="P4824" s="2">
        <v>0</v>
      </c>
      <c r="Q4824" s="2">
        <v>4192</v>
      </c>
      <c r="R4824" t="s">
        <v>14319</v>
      </c>
      <c r="S4824">
        <v>29</v>
      </c>
      <c r="T4824" t="s">
        <v>203</v>
      </c>
      <c r="U4824" s="2" t="s">
        <v>203</v>
      </c>
      <c r="V4824" s="2" t="s">
        <v>203</v>
      </c>
      <c r="W4824" s="8" t="s">
        <v>203</v>
      </c>
      <c r="X4824" s="2">
        <v>6598</v>
      </c>
      <c r="Y4824" s="45"/>
      <c r="AC4824" s="1" t="str">
        <f>IF(Table13[[#This Row],[TCS MP]]&gt;=Table13[[#This Row],[BMP]],IF(Table13[[#This Row],[TCS MP]]&lt;=Table13[[#This Row],[EMP]],"Good","EMP"),"BMP")</f>
        <v>EMP</v>
      </c>
    </row>
    <row r="4825" spans="1:29" ht="24" customHeight="1" x14ac:dyDescent="0.25">
      <c r="A4825" t="s">
        <v>14990</v>
      </c>
      <c r="B4825" t="s">
        <v>20796</v>
      </c>
      <c r="C4825">
        <v>7228</v>
      </c>
      <c r="D4825" t="s">
        <v>17076</v>
      </c>
      <c r="E4825" t="s">
        <v>10744</v>
      </c>
      <c r="F4825" s="9">
        <f>Table13[[#This Row],[ToMeasure]]-Table13[[#This Row],[FromMeasure]]</f>
        <v>0.98651789000000001</v>
      </c>
      <c r="G4825" s="5" t="s">
        <v>10745</v>
      </c>
      <c r="H4825" s="35">
        <v>8.9454397799999992</v>
      </c>
      <c r="I4825" s="56"/>
      <c r="J4825" t="s">
        <v>92</v>
      </c>
      <c r="K4825" s="58" t="s">
        <v>203</v>
      </c>
      <c r="L4825" s="35">
        <v>9.9319576699999992</v>
      </c>
      <c r="M4825" s="56"/>
      <c r="N4825" t="s">
        <v>524</v>
      </c>
      <c r="O4825" s="2">
        <v>4885</v>
      </c>
      <c r="P4825" s="2">
        <v>0</v>
      </c>
      <c r="Q4825" s="2">
        <v>4885</v>
      </c>
      <c r="R4825" t="s">
        <v>14991</v>
      </c>
      <c r="S4825">
        <v>18</v>
      </c>
      <c r="T4825" t="s">
        <v>203</v>
      </c>
      <c r="U4825" s="2" t="s">
        <v>203</v>
      </c>
      <c r="V4825" s="2" t="s">
        <v>203</v>
      </c>
      <c r="W4825" s="8" t="s">
        <v>203</v>
      </c>
      <c r="X4825" s="2">
        <v>7689</v>
      </c>
      <c r="Y4825" s="45"/>
      <c r="AC4825" s="1" t="str">
        <f>IF(Table13[[#This Row],[TCS MP]]&gt;=Table13[[#This Row],[BMP]],IF(Table13[[#This Row],[TCS MP]]&lt;=Table13[[#This Row],[EMP]],"Good","EMP"),"BMP")</f>
        <v>EMP</v>
      </c>
    </row>
    <row r="4826" spans="1:29" ht="24" customHeight="1" x14ac:dyDescent="0.25">
      <c r="A4826" t="s">
        <v>14320</v>
      </c>
      <c r="B4826" t="s">
        <v>20810</v>
      </c>
      <c r="C4826">
        <v>7249</v>
      </c>
      <c r="D4826" t="s">
        <v>17076</v>
      </c>
      <c r="E4826" t="s">
        <v>10744</v>
      </c>
      <c r="F4826" s="9">
        <f>Table13[[#This Row],[ToMeasure]]-Table13[[#This Row],[FromMeasure]]</f>
        <v>1.0491049300000004</v>
      </c>
      <c r="G4826" s="5" t="s">
        <v>10745</v>
      </c>
      <c r="H4826" s="35">
        <v>9.9319576699999992</v>
      </c>
      <c r="I4826" s="56"/>
      <c r="J4826" t="s">
        <v>524</v>
      </c>
      <c r="K4826" s="58" t="s">
        <v>203</v>
      </c>
      <c r="L4826" s="35">
        <v>10.9810626</v>
      </c>
      <c r="M4826" s="56"/>
      <c r="N4826" t="s">
        <v>5295</v>
      </c>
      <c r="O4826" s="2">
        <v>7908</v>
      </c>
      <c r="P4826" s="2">
        <v>0</v>
      </c>
      <c r="Q4826" s="2">
        <v>7908</v>
      </c>
      <c r="R4826" t="s">
        <v>14321</v>
      </c>
      <c r="S4826">
        <v>23</v>
      </c>
      <c r="T4826" t="s">
        <v>203</v>
      </c>
      <c r="U4826" s="2">
        <v>724</v>
      </c>
      <c r="V4826" s="2">
        <v>116</v>
      </c>
      <c r="W4826" s="8">
        <v>0.1062215477996965</v>
      </c>
      <c r="X4826" s="2">
        <v>12447</v>
      </c>
      <c r="Y4826" s="45"/>
      <c r="AC4826" s="1" t="str">
        <f>IF(Table13[[#This Row],[TCS MP]]&gt;=Table13[[#This Row],[BMP]],IF(Table13[[#This Row],[TCS MP]]&lt;=Table13[[#This Row],[EMP]],"Good","EMP"),"BMP")</f>
        <v>EMP</v>
      </c>
    </row>
    <row r="4827" spans="1:29" ht="24" customHeight="1" x14ac:dyDescent="0.25">
      <c r="A4827" t="s">
        <v>16803</v>
      </c>
      <c r="B4827" t="s">
        <v>20719</v>
      </c>
      <c r="C4827">
        <v>7122</v>
      </c>
      <c r="D4827" t="s">
        <v>17076</v>
      </c>
      <c r="E4827" t="s">
        <v>14323</v>
      </c>
      <c r="F4827" s="9">
        <f>Table13[[#This Row],[ToMeasure]]-Table13[[#This Row],[FromMeasure]]</f>
        <v>0.91767999999999994</v>
      </c>
      <c r="G4827" s="5" t="s">
        <v>14324</v>
      </c>
      <c r="H4827" s="35">
        <v>0.58518700000000001</v>
      </c>
      <c r="I4827" s="56"/>
      <c r="J4827" t="s">
        <v>5270</v>
      </c>
      <c r="K4827" s="58" t="s">
        <v>203</v>
      </c>
      <c r="L4827" s="35">
        <v>1.502867</v>
      </c>
      <c r="M4827" s="56"/>
      <c r="N4827" t="s">
        <v>498</v>
      </c>
      <c r="O4827" s="2">
        <v>7477</v>
      </c>
      <c r="P4827" s="2">
        <v>0</v>
      </c>
      <c r="Q4827" s="2">
        <v>7477</v>
      </c>
      <c r="R4827" t="s">
        <v>16804</v>
      </c>
      <c r="S4827">
        <v>11</v>
      </c>
      <c r="T4827" t="s">
        <v>203</v>
      </c>
      <c r="U4827" s="2">
        <v>689</v>
      </c>
      <c r="V4827" s="2">
        <v>112</v>
      </c>
      <c r="W4827" s="8">
        <v>0.10712852748428514</v>
      </c>
      <c r="X4827" s="2">
        <v>11769</v>
      </c>
      <c r="Y4827" s="45"/>
      <c r="AC4827" s="1" t="str">
        <f>IF(Table13[[#This Row],[TCS MP]]&gt;=Table13[[#This Row],[BMP]],IF(Table13[[#This Row],[TCS MP]]&lt;=Table13[[#This Row],[EMP]],"Good","EMP"),"BMP")</f>
        <v>EMP</v>
      </c>
    </row>
    <row r="4828" spans="1:29" ht="24" customHeight="1" x14ac:dyDescent="0.25">
      <c r="A4828" t="s">
        <v>14322</v>
      </c>
      <c r="B4828" t="s">
        <v>20728</v>
      </c>
      <c r="C4828">
        <v>7136</v>
      </c>
      <c r="D4828" t="s">
        <v>17076</v>
      </c>
      <c r="E4828" t="s">
        <v>14323</v>
      </c>
      <c r="F4828" s="9">
        <f>Table13[[#This Row],[ToMeasure]]-Table13[[#This Row],[FromMeasure]]</f>
        <v>0.29324700000000004</v>
      </c>
      <c r="G4828" s="5" t="s">
        <v>14324</v>
      </c>
      <c r="H4828" s="35">
        <v>1.6406970000000001</v>
      </c>
      <c r="I4828" s="56"/>
      <c r="J4828" t="s">
        <v>9626</v>
      </c>
      <c r="K4828" s="58" t="s">
        <v>203</v>
      </c>
      <c r="L4828" s="35">
        <v>1.9339440000000001</v>
      </c>
      <c r="M4828" s="56"/>
      <c r="N4828" t="s">
        <v>14325</v>
      </c>
      <c r="O4828" s="2">
        <v>2843</v>
      </c>
      <c r="P4828" s="2">
        <v>0</v>
      </c>
      <c r="Q4828" s="2">
        <v>2843</v>
      </c>
      <c r="R4828" t="s">
        <v>14326</v>
      </c>
      <c r="S4828">
        <v>14</v>
      </c>
      <c r="T4828" t="s">
        <v>203</v>
      </c>
      <c r="U4828" s="2">
        <v>264</v>
      </c>
      <c r="V4828" s="2">
        <v>43</v>
      </c>
      <c r="W4828" s="8">
        <v>0.10798452339078438</v>
      </c>
      <c r="X4828" s="2">
        <v>4475</v>
      </c>
      <c r="Y4828" s="45"/>
      <c r="AC4828" s="1" t="str">
        <f>IF(Table13[[#This Row],[TCS MP]]&gt;=Table13[[#This Row],[BMP]],IF(Table13[[#This Row],[TCS MP]]&lt;=Table13[[#This Row],[EMP]],"Good","EMP"),"BMP")</f>
        <v>EMP</v>
      </c>
    </row>
    <row r="4829" spans="1:29" ht="24" customHeight="1" x14ac:dyDescent="0.25">
      <c r="A4829" t="s">
        <v>14992</v>
      </c>
      <c r="B4829" t="s">
        <v>20735</v>
      </c>
      <c r="C4829">
        <v>7147</v>
      </c>
      <c r="D4829" t="s">
        <v>17076</v>
      </c>
      <c r="E4829" t="s">
        <v>14323</v>
      </c>
      <c r="F4829" s="9">
        <f>Table13[[#This Row],[ToMeasure]]-Table13[[#This Row],[FromMeasure]]</f>
        <v>0.4719709999999997</v>
      </c>
      <c r="G4829" s="5" t="s">
        <v>14324</v>
      </c>
      <c r="H4829" s="35">
        <v>1.9339440000000001</v>
      </c>
      <c r="I4829" s="56"/>
      <c r="J4829" t="s">
        <v>14325</v>
      </c>
      <c r="K4829" s="58" t="s">
        <v>203</v>
      </c>
      <c r="L4829" s="35">
        <v>2.4059149999999998</v>
      </c>
      <c r="M4829" s="56"/>
      <c r="N4829" t="s">
        <v>12776</v>
      </c>
      <c r="O4829" s="2">
        <v>3155</v>
      </c>
      <c r="P4829" s="2">
        <v>0</v>
      </c>
      <c r="Q4829" s="2">
        <v>3155</v>
      </c>
      <c r="R4829" t="s">
        <v>14993</v>
      </c>
      <c r="S4829">
        <v>15</v>
      </c>
      <c r="T4829" t="s">
        <v>203</v>
      </c>
      <c r="U4829" s="2">
        <v>293</v>
      </c>
      <c r="V4829" s="2">
        <v>48</v>
      </c>
      <c r="W4829" s="8">
        <v>0.1080824088748019</v>
      </c>
      <c r="X4829" s="2">
        <v>4966</v>
      </c>
      <c r="Y4829" s="45"/>
      <c r="AC4829" s="1" t="str">
        <f>IF(Table13[[#This Row],[TCS MP]]&gt;=Table13[[#This Row],[BMP]],IF(Table13[[#This Row],[TCS MP]]&lt;=Table13[[#This Row],[EMP]],"Good","EMP"),"BMP")</f>
        <v>EMP</v>
      </c>
    </row>
    <row r="4830" spans="1:29" ht="24" customHeight="1" x14ac:dyDescent="0.25">
      <c r="A4830" t="s">
        <v>16805</v>
      </c>
      <c r="B4830" t="s">
        <v>20734</v>
      </c>
      <c r="C4830">
        <v>7146</v>
      </c>
      <c r="D4830" t="s">
        <v>17076</v>
      </c>
      <c r="E4830" t="s">
        <v>14323</v>
      </c>
      <c r="F4830" s="9">
        <f>Table13[[#This Row],[ToMeasure]]-Table13[[#This Row],[FromMeasure]]</f>
        <v>0.3012109999999999</v>
      </c>
      <c r="G4830" s="5" t="s">
        <v>14324</v>
      </c>
      <c r="H4830" s="35">
        <v>2.6561859999999999</v>
      </c>
      <c r="I4830" s="56"/>
      <c r="J4830" t="s">
        <v>500</v>
      </c>
      <c r="K4830" s="58" t="s">
        <v>203</v>
      </c>
      <c r="L4830" s="35">
        <v>2.9573969999999998</v>
      </c>
      <c r="M4830" s="56"/>
      <c r="N4830" t="s">
        <v>14995</v>
      </c>
      <c r="O4830" s="2">
        <v>4993</v>
      </c>
      <c r="P4830" s="2">
        <v>0</v>
      </c>
      <c r="Q4830" s="2">
        <v>4993</v>
      </c>
      <c r="R4830" t="s">
        <v>16806</v>
      </c>
      <c r="S4830">
        <v>15</v>
      </c>
      <c r="T4830" t="s">
        <v>203</v>
      </c>
      <c r="U4830" s="2">
        <v>464</v>
      </c>
      <c r="V4830" s="2">
        <v>75</v>
      </c>
      <c r="W4830" s="8">
        <v>0.1079511315842179</v>
      </c>
      <c r="X4830" s="2">
        <v>7859</v>
      </c>
      <c r="Y4830" s="45"/>
      <c r="AC4830" s="1" t="str">
        <f>IF(Table13[[#This Row],[TCS MP]]&gt;=Table13[[#This Row],[BMP]],IF(Table13[[#This Row],[TCS MP]]&lt;=Table13[[#This Row],[EMP]],"Good","EMP"),"BMP")</f>
        <v>EMP</v>
      </c>
    </row>
    <row r="4831" spans="1:29" ht="24" customHeight="1" x14ac:dyDescent="0.25">
      <c r="A4831" t="s">
        <v>14994</v>
      </c>
      <c r="B4831" t="s">
        <v>20744</v>
      </c>
      <c r="C4831">
        <v>7157</v>
      </c>
      <c r="D4831" t="s">
        <v>17076</v>
      </c>
      <c r="E4831" t="s">
        <v>14323</v>
      </c>
      <c r="F4831" s="9">
        <f>Table13[[#This Row],[ToMeasure]]-Table13[[#This Row],[FromMeasure]]</f>
        <v>0.49798600000000004</v>
      </c>
      <c r="G4831" s="5" t="s">
        <v>14324</v>
      </c>
      <c r="H4831" s="35">
        <v>2.9573969999999998</v>
      </c>
      <c r="I4831" s="56"/>
      <c r="J4831" t="s">
        <v>14995</v>
      </c>
      <c r="K4831" s="58" t="s">
        <v>203</v>
      </c>
      <c r="L4831" s="35">
        <v>3.4553829999999999</v>
      </c>
      <c r="M4831" s="56"/>
      <c r="N4831" t="s">
        <v>12780</v>
      </c>
      <c r="O4831" s="2">
        <v>5794</v>
      </c>
      <c r="P4831" s="2">
        <v>0</v>
      </c>
      <c r="Q4831" s="2">
        <v>5794</v>
      </c>
      <c r="R4831" t="s">
        <v>14996</v>
      </c>
      <c r="S4831">
        <v>15</v>
      </c>
      <c r="T4831" t="s">
        <v>203</v>
      </c>
      <c r="U4831" s="2">
        <v>539</v>
      </c>
      <c r="V4831" s="2">
        <v>87</v>
      </c>
      <c r="W4831" s="8">
        <v>0.10804280289955126</v>
      </c>
      <c r="X4831" s="2">
        <v>9120</v>
      </c>
      <c r="Y4831" s="45"/>
      <c r="AC4831" s="1" t="str">
        <f>IF(Table13[[#This Row],[TCS MP]]&gt;=Table13[[#This Row],[BMP]],IF(Table13[[#This Row],[TCS MP]]&lt;=Table13[[#This Row],[EMP]],"Good","EMP"),"BMP")</f>
        <v>EMP</v>
      </c>
    </row>
    <row r="4832" spans="1:29" ht="24" customHeight="1" x14ac:dyDescent="0.25">
      <c r="A4832" t="s">
        <v>14997</v>
      </c>
      <c r="B4832" t="s">
        <v>20743</v>
      </c>
      <c r="C4832">
        <v>7156</v>
      </c>
      <c r="D4832" t="s">
        <v>17076</v>
      </c>
      <c r="E4832" t="s">
        <v>14323</v>
      </c>
      <c r="F4832" s="9">
        <f>Table13[[#This Row],[ToMeasure]]-Table13[[#This Row],[FromMeasure]]</f>
        <v>0.32343639999999985</v>
      </c>
      <c r="G4832" s="5" t="s">
        <v>14324</v>
      </c>
      <c r="H4832" s="35">
        <v>3.5807000000000002</v>
      </c>
      <c r="I4832" s="56"/>
      <c r="J4832" t="s">
        <v>9638</v>
      </c>
      <c r="K4832" s="58" t="s">
        <v>203</v>
      </c>
      <c r="L4832" s="35">
        <v>3.9041364000000001</v>
      </c>
      <c r="M4832" s="56"/>
      <c r="N4832" t="s">
        <v>14308</v>
      </c>
      <c r="O4832" s="2">
        <v>3987</v>
      </c>
      <c r="P4832" s="2">
        <v>0</v>
      </c>
      <c r="Q4832" s="2">
        <v>3987</v>
      </c>
      <c r="R4832" t="s">
        <v>14998</v>
      </c>
      <c r="S4832">
        <v>21</v>
      </c>
      <c r="T4832" t="s">
        <v>203</v>
      </c>
      <c r="U4832" s="2">
        <v>370</v>
      </c>
      <c r="V4832" s="2">
        <v>61</v>
      </c>
      <c r="W4832" s="8">
        <v>0.10810132932029094</v>
      </c>
      <c r="X4832" s="2">
        <v>6276</v>
      </c>
      <c r="Y4832" s="45"/>
      <c r="AC4832" s="1" t="str">
        <f>IF(Table13[[#This Row],[TCS MP]]&gt;=Table13[[#This Row],[BMP]],IF(Table13[[#This Row],[TCS MP]]&lt;=Table13[[#This Row],[EMP]],"Good","EMP"),"BMP")</f>
        <v>EMP</v>
      </c>
    </row>
    <row r="4833" spans="1:29" ht="24" customHeight="1" x14ac:dyDescent="0.25">
      <c r="A4833" t="s">
        <v>14327</v>
      </c>
      <c r="B4833" t="s">
        <v>20753</v>
      </c>
      <c r="C4833">
        <v>7167</v>
      </c>
      <c r="D4833" t="s">
        <v>17076</v>
      </c>
      <c r="E4833" t="s">
        <v>14323</v>
      </c>
      <c r="F4833" s="9">
        <f>Table13[[#This Row],[ToMeasure]]-Table13[[#This Row],[FromMeasure]]</f>
        <v>0.44048060000000033</v>
      </c>
      <c r="G4833" s="5" t="s">
        <v>14324</v>
      </c>
      <c r="H4833" s="35">
        <v>3.9041364000000001</v>
      </c>
      <c r="I4833" s="56"/>
      <c r="J4833" t="s">
        <v>14308</v>
      </c>
      <c r="K4833" s="58" t="s">
        <v>203</v>
      </c>
      <c r="L4833" s="35">
        <v>4.3446170000000004</v>
      </c>
      <c r="M4833" s="56"/>
      <c r="N4833" t="s">
        <v>9646</v>
      </c>
      <c r="O4833" s="2">
        <v>3484</v>
      </c>
      <c r="P4833" s="2">
        <v>0</v>
      </c>
      <c r="Q4833" s="2">
        <v>3484</v>
      </c>
      <c r="R4833" t="s">
        <v>14328</v>
      </c>
      <c r="S4833">
        <v>23</v>
      </c>
      <c r="T4833" t="s">
        <v>203</v>
      </c>
      <c r="U4833" s="2">
        <v>323</v>
      </c>
      <c r="V4833" s="2">
        <v>51</v>
      </c>
      <c r="W4833" s="8">
        <v>0.10734787600459242</v>
      </c>
      <c r="X4833" s="2">
        <v>5484</v>
      </c>
      <c r="Y4833" s="45"/>
      <c r="AC4833" s="1" t="str">
        <f>IF(Table13[[#This Row],[TCS MP]]&gt;=Table13[[#This Row],[BMP]],IF(Table13[[#This Row],[TCS MP]]&lt;=Table13[[#This Row],[EMP]],"Good","EMP"),"BMP")</f>
        <v>EMP</v>
      </c>
    </row>
    <row r="4834" spans="1:29" ht="24" customHeight="1" x14ac:dyDescent="0.25">
      <c r="A4834" t="s">
        <v>16807</v>
      </c>
      <c r="B4834" t="s">
        <v>20752</v>
      </c>
      <c r="C4834">
        <v>7166</v>
      </c>
      <c r="D4834" t="s">
        <v>17076</v>
      </c>
      <c r="E4834" t="s">
        <v>14323</v>
      </c>
      <c r="F4834" s="9">
        <f>Table13[[#This Row],[ToMeasure]]-Table13[[#This Row],[FromMeasure]]</f>
        <v>1.3318000000000003</v>
      </c>
      <c r="G4834" s="5" t="s">
        <v>14324</v>
      </c>
      <c r="H4834" s="35">
        <v>4.6832719999999997</v>
      </c>
      <c r="I4834" s="56"/>
      <c r="J4834" t="s">
        <v>5279</v>
      </c>
      <c r="K4834" s="58" t="s">
        <v>203</v>
      </c>
      <c r="L4834" s="35">
        <v>6.015072</v>
      </c>
      <c r="M4834" s="56"/>
      <c r="N4834" t="s">
        <v>5195</v>
      </c>
      <c r="O4834" s="2">
        <v>3420</v>
      </c>
      <c r="P4834" s="2">
        <v>0</v>
      </c>
      <c r="Q4834" s="2">
        <v>3420</v>
      </c>
      <c r="R4834" t="s">
        <v>16808</v>
      </c>
      <c r="S4834">
        <v>29</v>
      </c>
      <c r="T4834" t="s">
        <v>203</v>
      </c>
      <c r="U4834" s="2">
        <v>315</v>
      </c>
      <c r="V4834" s="2">
        <v>50</v>
      </c>
      <c r="W4834" s="8">
        <v>0.1067251461988304</v>
      </c>
      <c r="X4834" s="2">
        <v>5383</v>
      </c>
      <c r="Y4834" s="45"/>
      <c r="AC4834" s="1" t="str">
        <f>IF(Table13[[#This Row],[TCS MP]]&gt;=Table13[[#This Row],[BMP]],IF(Table13[[#This Row],[TCS MP]]&lt;=Table13[[#This Row],[EMP]],"Good","EMP"),"BMP")</f>
        <v>EMP</v>
      </c>
    </row>
    <row r="4835" spans="1:29" ht="24" customHeight="1" x14ac:dyDescent="0.25">
      <c r="A4835" t="s">
        <v>14329</v>
      </c>
      <c r="B4835" t="s">
        <v>20768</v>
      </c>
      <c r="C4835">
        <v>7185</v>
      </c>
      <c r="D4835" t="s">
        <v>17076</v>
      </c>
      <c r="E4835" t="s">
        <v>14323</v>
      </c>
      <c r="F4835" s="9">
        <f>Table13[[#This Row],[ToMeasure]]-Table13[[#This Row],[FromMeasure]]</f>
        <v>0.19730399999999992</v>
      </c>
      <c r="G4835" s="5" t="s">
        <v>14324</v>
      </c>
      <c r="H4835" s="35">
        <v>7.7858090000000004</v>
      </c>
      <c r="I4835" s="56"/>
      <c r="J4835" t="s">
        <v>12791</v>
      </c>
      <c r="K4835" s="58" t="s">
        <v>203</v>
      </c>
      <c r="L4835" s="35">
        <v>7.9831130000000003</v>
      </c>
      <c r="M4835" s="56"/>
      <c r="N4835" t="s">
        <v>3030</v>
      </c>
      <c r="O4835" s="2">
        <v>9395</v>
      </c>
      <c r="P4835" s="2">
        <v>0</v>
      </c>
      <c r="Q4835" s="2">
        <v>9395</v>
      </c>
      <c r="R4835" t="s">
        <v>14330</v>
      </c>
      <c r="S4835">
        <v>15</v>
      </c>
      <c r="T4835" t="s">
        <v>203</v>
      </c>
      <c r="U4835" s="2">
        <v>871</v>
      </c>
      <c r="V4835" s="2">
        <v>142</v>
      </c>
      <c r="W4835" s="8">
        <v>0.10782331027142097</v>
      </c>
      <c r="X4835" s="2">
        <v>14788</v>
      </c>
      <c r="Y4835" s="45"/>
      <c r="AC4835" s="1" t="str">
        <f>IF(Table13[[#This Row],[TCS MP]]&gt;=Table13[[#This Row],[BMP]],IF(Table13[[#This Row],[TCS MP]]&lt;=Table13[[#This Row],[EMP]],"Good","EMP"),"BMP")</f>
        <v>EMP</v>
      </c>
    </row>
    <row r="4836" spans="1:29" ht="24" customHeight="1" x14ac:dyDescent="0.25">
      <c r="A4836" t="s">
        <v>16809</v>
      </c>
      <c r="B4836" t="s">
        <v>20769</v>
      </c>
      <c r="C4836">
        <v>7186</v>
      </c>
      <c r="D4836" t="s">
        <v>17076</v>
      </c>
      <c r="E4836" t="s">
        <v>14323</v>
      </c>
      <c r="F4836" s="9">
        <f>Table13[[#This Row],[ToMeasure]]-Table13[[#This Row],[FromMeasure]]</f>
        <v>0.51020200000000049</v>
      </c>
      <c r="G4836" s="5" t="s">
        <v>14324</v>
      </c>
      <c r="H4836" s="35">
        <v>7.9831130000000003</v>
      </c>
      <c r="I4836" s="56"/>
      <c r="J4836" t="s">
        <v>3030</v>
      </c>
      <c r="K4836" s="58" t="s">
        <v>203</v>
      </c>
      <c r="L4836" s="35">
        <v>8.4933150000000008</v>
      </c>
      <c r="M4836" s="56"/>
      <c r="N4836" t="s">
        <v>5195</v>
      </c>
      <c r="O4836" s="2">
        <v>9637</v>
      </c>
      <c r="P4836" s="2">
        <v>0</v>
      </c>
      <c r="Q4836" s="2">
        <v>9637</v>
      </c>
      <c r="R4836" t="s">
        <v>16810</v>
      </c>
      <c r="S4836">
        <v>13</v>
      </c>
      <c r="T4836" t="s">
        <v>203</v>
      </c>
      <c r="U4836" s="2">
        <v>893</v>
      </c>
      <c r="V4836" s="2">
        <v>144</v>
      </c>
      <c r="W4836" s="8">
        <v>0.10760610148386428</v>
      </c>
      <c r="X4836" s="2">
        <v>15169</v>
      </c>
      <c r="Y4836" s="45"/>
      <c r="AC4836" s="1" t="str">
        <f>IF(Table13[[#This Row],[TCS MP]]&gt;=Table13[[#This Row],[BMP]],IF(Table13[[#This Row],[TCS MP]]&lt;=Table13[[#This Row],[EMP]],"Good","EMP"),"BMP")</f>
        <v>EMP</v>
      </c>
    </row>
    <row r="4837" spans="1:29" ht="24" customHeight="1" x14ac:dyDescent="0.25">
      <c r="A4837" t="s">
        <v>14999</v>
      </c>
      <c r="B4837" t="s">
        <v>20794</v>
      </c>
      <c r="C4837">
        <v>7226</v>
      </c>
      <c r="D4837" t="s">
        <v>17076</v>
      </c>
      <c r="E4837" t="s">
        <v>14323</v>
      </c>
      <c r="F4837" s="9">
        <f>Table13[[#This Row],[ToMeasure]]-Table13[[#This Row],[FromMeasure]]</f>
        <v>0.99252300000000027</v>
      </c>
      <c r="G4837" s="5" t="s">
        <v>14324</v>
      </c>
      <c r="H4837" s="35">
        <v>10.466576999999999</v>
      </c>
      <c r="I4837" s="56"/>
      <c r="J4837" t="s">
        <v>5195</v>
      </c>
      <c r="K4837" s="58" t="s">
        <v>203</v>
      </c>
      <c r="L4837" s="35">
        <v>11.459099999999999</v>
      </c>
      <c r="M4837" s="56"/>
      <c r="N4837" t="s">
        <v>524</v>
      </c>
      <c r="O4837" s="2">
        <v>6548</v>
      </c>
      <c r="P4837" s="2">
        <v>0</v>
      </c>
      <c r="Q4837" s="2">
        <v>6548</v>
      </c>
      <c r="R4837" t="s">
        <v>15000</v>
      </c>
      <c r="S4837">
        <v>18</v>
      </c>
      <c r="T4837" t="s">
        <v>203</v>
      </c>
      <c r="U4837" s="2">
        <v>603</v>
      </c>
      <c r="V4837" s="2">
        <v>97</v>
      </c>
      <c r="W4837" s="8">
        <v>0.10690287110568113</v>
      </c>
      <c r="X4837" s="2">
        <v>10307</v>
      </c>
      <c r="Y4837" s="45"/>
      <c r="AC4837" s="1" t="str">
        <f>IF(Table13[[#This Row],[TCS MP]]&gt;=Table13[[#This Row],[BMP]],IF(Table13[[#This Row],[TCS MP]]&lt;=Table13[[#This Row],[EMP]],"Good","EMP"),"BMP")</f>
        <v>EMP</v>
      </c>
    </row>
    <row r="4838" spans="1:29" ht="24" customHeight="1" x14ac:dyDescent="0.25">
      <c r="A4838" t="s">
        <v>14331</v>
      </c>
      <c r="B4838" t="s">
        <v>20809</v>
      </c>
      <c r="C4838">
        <v>7247</v>
      </c>
      <c r="D4838" t="s">
        <v>17076</v>
      </c>
      <c r="E4838" t="s">
        <v>14323</v>
      </c>
      <c r="F4838" s="9">
        <f>Table13[[#This Row],[ToMeasure]]-Table13[[#This Row],[FromMeasure]]</f>
        <v>1.0547005000000009</v>
      </c>
      <c r="G4838" s="5" t="s">
        <v>14324</v>
      </c>
      <c r="H4838" s="35">
        <v>11.459099999999999</v>
      </c>
      <c r="I4838" s="56"/>
      <c r="J4838" t="s">
        <v>524</v>
      </c>
      <c r="K4838" s="58" t="s">
        <v>203</v>
      </c>
      <c r="L4838" s="35">
        <v>12.5138005</v>
      </c>
      <c r="M4838" s="56"/>
      <c r="N4838" t="s">
        <v>5303</v>
      </c>
      <c r="O4838" s="2">
        <v>5925</v>
      </c>
      <c r="P4838" s="2">
        <v>0</v>
      </c>
      <c r="Q4838" s="2">
        <v>5925</v>
      </c>
      <c r="R4838" t="s">
        <v>14332</v>
      </c>
      <c r="S4838">
        <v>21</v>
      </c>
      <c r="T4838" t="s">
        <v>203</v>
      </c>
      <c r="U4838" s="2">
        <v>543</v>
      </c>
      <c r="V4838" s="2">
        <v>87</v>
      </c>
      <c r="W4838" s="8">
        <v>0.10632911392405063</v>
      </c>
      <c r="X4838" s="2">
        <v>9326</v>
      </c>
      <c r="Y4838" s="45"/>
      <c r="AC4838" s="1" t="str">
        <f>IF(Table13[[#This Row],[TCS MP]]&gt;=Table13[[#This Row],[BMP]],IF(Table13[[#This Row],[TCS MP]]&lt;=Table13[[#This Row],[EMP]],"Good","EMP"),"BMP")</f>
        <v>EMP</v>
      </c>
    </row>
    <row r="4839" spans="1:29" ht="24" customHeight="1" x14ac:dyDescent="0.25">
      <c r="A4839" t="s">
        <v>16811</v>
      </c>
      <c r="B4839" t="s">
        <v>20837</v>
      </c>
      <c r="C4839">
        <v>7307</v>
      </c>
      <c r="D4839" t="s">
        <v>17076</v>
      </c>
      <c r="E4839" t="s">
        <v>14323</v>
      </c>
      <c r="F4839" s="9">
        <f>Table13[[#This Row],[ToMeasure]]-Table13[[#This Row],[FromMeasure]]</f>
        <v>1.0943590000000007</v>
      </c>
      <c r="G4839" s="5" t="s">
        <v>14324</v>
      </c>
      <c r="H4839" s="35">
        <v>18.677399999999999</v>
      </c>
      <c r="I4839" s="56"/>
      <c r="J4839" t="s">
        <v>5195</v>
      </c>
      <c r="K4839" s="58" t="s">
        <v>203</v>
      </c>
      <c r="L4839" s="35">
        <v>19.771758999999999</v>
      </c>
      <c r="M4839" s="56"/>
      <c r="N4839" t="s">
        <v>5195</v>
      </c>
      <c r="O4839" s="2">
        <v>1144</v>
      </c>
      <c r="P4839" s="2">
        <v>0</v>
      </c>
      <c r="Q4839" s="2">
        <v>1144</v>
      </c>
      <c r="R4839" t="s">
        <v>16812</v>
      </c>
      <c r="S4839">
        <v>27</v>
      </c>
      <c r="T4839" t="s">
        <v>203</v>
      </c>
      <c r="U4839" s="2">
        <v>104</v>
      </c>
      <c r="V4839" s="2">
        <v>15</v>
      </c>
      <c r="W4839" s="8">
        <v>0.10402097902097902</v>
      </c>
      <c r="X4839" s="2">
        <v>1845</v>
      </c>
      <c r="Y4839" s="45"/>
      <c r="AC4839" s="1" t="str">
        <f>IF(Table13[[#This Row],[TCS MP]]&gt;=Table13[[#This Row],[BMP]],IF(Table13[[#This Row],[TCS MP]]&lt;=Table13[[#This Row],[EMP]],"Good","EMP"),"BMP")</f>
        <v>EMP</v>
      </c>
    </row>
    <row r="4840" spans="1:29" ht="24" customHeight="1" x14ac:dyDescent="0.25">
      <c r="A4840" t="s">
        <v>14333</v>
      </c>
      <c r="B4840" t="s">
        <v>21191</v>
      </c>
      <c r="C4840">
        <v>8078</v>
      </c>
      <c r="D4840" t="s">
        <v>17076</v>
      </c>
      <c r="E4840" t="s">
        <v>14334</v>
      </c>
      <c r="F4840" s="9">
        <f>Table13[[#This Row],[ToMeasure]]-Table13[[#This Row],[FromMeasure]]</f>
        <v>0.56005848000000003</v>
      </c>
      <c r="G4840" s="5" t="s">
        <v>14335</v>
      </c>
      <c r="H4840" s="35">
        <v>0</v>
      </c>
      <c r="I4840" s="56"/>
      <c r="J4840" t="s">
        <v>5696</v>
      </c>
      <c r="K4840" s="58" t="s">
        <v>203</v>
      </c>
      <c r="L4840" s="35">
        <v>0.56005848000000003</v>
      </c>
      <c r="M4840" s="56"/>
      <c r="N4840" t="s">
        <v>3045</v>
      </c>
      <c r="O4840" s="2">
        <v>2971</v>
      </c>
      <c r="P4840" s="2">
        <v>0</v>
      </c>
      <c r="Q4840" s="2">
        <v>2971</v>
      </c>
      <c r="R4840" t="s">
        <v>14336</v>
      </c>
      <c r="S4840">
        <v>9</v>
      </c>
      <c r="T4840" t="s">
        <v>203</v>
      </c>
      <c r="U4840" s="2">
        <v>281</v>
      </c>
      <c r="V4840" s="2">
        <v>45</v>
      </c>
      <c r="W4840" s="8">
        <v>0.10972736452372939</v>
      </c>
      <c r="X4840" s="2">
        <v>4676</v>
      </c>
      <c r="Y4840" s="45"/>
      <c r="AC4840" s="1" t="str">
        <f>IF(Table13[[#This Row],[TCS MP]]&gt;=Table13[[#This Row],[BMP]],IF(Table13[[#This Row],[TCS MP]]&lt;=Table13[[#This Row],[EMP]],"Good","EMP"),"BMP")</f>
        <v>EMP</v>
      </c>
    </row>
    <row r="4841" spans="1:29" ht="24" customHeight="1" x14ac:dyDescent="0.25">
      <c r="A4841" t="s">
        <v>14337</v>
      </c>
      <c r="B4841" t="s">
        <v>21174</v>
      </c>
      <c r="C4841">
        <v>8059</v>
      </c>
      <c r="D4841" t="s">
        <v>17076</v>
      </c>
      <c r="E4841" t="s">
        <v>14334</v>
      </c>
      <c r="F4841" s="9">
        <f>Table13[[#This Row],[ToMeasure]]-Table13[[#This Row],[FromMeasure]]</f>
        <v>0.50593897999999993</v>
      </c>
      <c r="G4841" s="5" t="s">
        <v>14335</v>
      </c>
      <c r="H4841" s="35">
        <v>0.56005848000000003</v>
      </c>
      <c r="I4841" s="56"/>
      <c r="J4841" t="s">
        <v>3045</v>
      </c>
      <c r="K4841" s="58" t="s">
        <v>203</v>
      </c>
      <c r="L4841" s="35">
        <v>1.06599746</v>
      </c>
      <c r="M4841" s="56"/>
      <c r="N4841" t="s">
        <v>13182</v>
      </c>
      <c r="O4841" s="2">
        <v>1085</v>
      </c>
      <c r="P4841" s="2">
        <v>0</v>
      </c>
      <c r="Q4841" s="2">
        <v>1085</v>
      </c>
      <c r="R4841" t="s">
        <v>14338</v>
      </c>
      <c r="S4841">
        <v>11</v>
      </c>
      <c r="T4841" t="s">
        <v>203</v>
      </c>
      <c r="U4841" s="2">
        <v>33</v>
      </c>
      <c r="V4841" s="2">
        <v>132</v>
      </c>
      <c r="W4841" s="8">
        <v>0.15207373271889402</v>
      </c>
      <c r="X4841" s="2">
        <v>1708</v>
      </c>
      <c r="Y4841" s="45"/>
      <c r="AC4841" s="1" t="str">
        <f>IF(Table13[[#This Row],[TCS MP]]&gt;=Table13[[#This Row],[BMP]],IF(Table13[[#This Row],[TCS MP]]&lt;=Table13[[#This Row],[EMP]],"Good","EMP"),"BMP")</f>
        <v>EMP</v>
      </c>
    </row>
    <row r="4842" spans="1:29" ht="24" customHeight="1" x14ac:dyDescent="0.25">
      <c r="A4842" t="s">
        <v>14339</v>
      </c>
      <c r="B4842" t="s">
        <v>21190</v>
      </c>
      <c r="C4842">
        <v>8076</v>
      </c>
      <c r="D4842" t="s">
        <v>17076</v>
      </c>
      <c r="E4842" t="s">
        <v>14340</v>
      </c>
      <c r="F4842" s="9">
        <f>Table13[[#This Row],[ToMeasure]]-Table13[[#This Row],[FromMeasure]]</f>
        <v>0.55733849000000002</v>
      </c>
      <c r="G4842" s="5" t="s">
        <v>14341</v>
      </c>
      <c r="H4842" s="35">
        <v>0</v>
      </c>
      <c r="I4842" s="56"/>
      <c r="J4842" t="s">
        <v>5692</v>
      </c>
      <c r="K4842" s="58" t="s">
        <v>203</v>
      </c>
      <c r="L4842" s="35">
        <v>0.55733849000000002</v>
      </c>
      <c r="M4842" s="56"/>
      <c r="N4842" t="s">
        <v>3045</v>
      </c>
      <c r="O4842" s="2">
        <v>1638</v>
      </c>
      <c r="P4842" s="2">
        <v>0</v>
      </c>
      <c r="Q4842" s="2">
        <v>1638</v>
      </c>
      <c r="R4842" t="s">
        <v>14342</v>
      </c>
      <c r="S4842">
        <v>9</v>
      </c>
      <c r="T4842" t="s">
        <v>203</v>
      </c>
      <c r="U4842" s="2">
        <v>51</v>
      </c>
      <c r="V4842" s="2">
        <v>201</v>
      </c>
      <c r="W4842" s="8">
        <v>0.15384615384615385</v>
      </c>
      <c r="X4842" s="2">
        <v>2578</v>
      </c>
      <c r="Y4842" s="45"/>
      <c r="AC4842" s="1" t="str">
        <f>IF(Table13[[#This Row],[TCS MP]]&gt;=Table13[[#This Row],[BMP]],IF(Table13[[#This Row],[TCS MP]]&lt;=Table13[[#This Row],[EMP]],"Good","EMP"),"BMP")</f>
        <v>EMP</v>
      </c>
    </row>
    <row r="4843" spans="1:29" ht="24" customHeight="1" x14ac:dyDescent="0.25">
      <c r="A4843" t="s">
        <v>16813</v>
      </c>
      <c r="B4843" t="s">
        <v>21173</v>
      </c>
      <c r="C4843">
        <v>8057</v>
      </c>
      <c r="D4843" t="s">
        <v>17076</v>
      </c>
      <c r="E4843" t="s">
        <v>14340</v>
      </c>
      <c r="F4843" s="9">
        <f>Table13[[#This Row],[ToMeasure]]-Table13[[#This Row],[FromMeasure]]</f>
        <v>0.31300492000000002</v>
      </c>
      <c r="G4843" s="5" t="s">
        <v>14341</v>
      </c>
      <c r="H4843" s="35">
        <v>0.55733849000000002</v>
      </c>
      <c r="I4843" s="56"/>
      <c r="J4843" t="s">
        <v>3045</v>
      </c>
      <c r="K4843" s="58" t="s">
        <v>203</v>
      </c>
      <c r="L4843" s="35">
        <v>0.87034341000000004</v>
      </c>
      <c r="M4843" s="56"/>
      <c r="N4843" t="s">
        <v>15969</v>
      </c>
      <c r="O4843" s="2">
        <v>1549</v>
      </c>
      <c r="P4843" s="2">
        <v>0</v>
      </c>
      <c r="Q4843" s="2">
        <v>1549</v>
      </c>
      <c r="R4843" t="s">
        <v>16814</v>
      </c>
      <c r="S4843">
        <v>9</v>
      </c>
      <c r="T4843" t="s">
        <v>203</v>
      </c>
      <c r="U4843" s="2">
        <v>48</v>
      </c>
      <c r="V4843" s="2">
        <v>189</v>
      </c>
      <c r="W4843" s="8">
        <v>0.15300193673337636</v>
      </c>
      <c r="X4843" s="2">
        <v>2438</v>
      </c>
      <c r="Y4843" s="45"/>
      <c r="AC4843" s="1" t="str">
        <f>IF(Table13[[#This Row],[TCS MP]]&gt;=Table13[[#This Row],[BMP]],IF(Table13[[#This Row],[TCS MP]]&lt;=Table13[[#This Row],[EMP]],"Good","EMP"),"BMP")</f>
        <v>EMP</v>
      </c>
    </row>
    <row r="4844" spans="1:29" ht="24" customHeight="1" x14ac:dyDescent="0.25">
      <c r="A4844" t="s">
        <v>14373</v>
      </c>
      <c r="B4844" t="s">
        <v>21017</v>
      </c>
      <c r="C4844">
        <v>7656</v>
      </c>
      <c r="D4844" t="s">
        <v>17076</v>
      </c>
      <c r="E4844" t="s">
        <v>14374</v>
      </c>
      <c r="F4844" s="9">
        <f>Table13[[#This Row],[ToMeasure]]-Table13[[#This Row],[FromMeasure]]</f>
        <v>0.4829986</v>
      </c>
      <c r="G4844" s="5" t="s">
        <v>14375</v>
      </c>
      <c r="H4844" s="35">
        <v>0</v>
      </c>
      <c r="I4844" s="56"/>
      <c r="J4844" t="s">
        <v>9738</v>
      </c>
      <c r="K4844" s="58" t="s">
        <v>203</v>
      </c>
      <c r="L4844" s="35">
        <v>0.4829986</v>
      </c>
      <c r="M4844" s="56"/>
      <c r="N4844" t="s">
        <v>5697</v>
      </c>
      <c r="O4844" s="2">
        <v>5693</v>
      </c>
      <c r="P4844" s="2">
        <v>0</v>
      </c>
      <c r="Q4844" s="2">
        <v>5693</v>
      </c>
      <c r="R4844" t="s">
        <v>14376</v>
      </c>
      <c r="S4844">
        <v>9</v>
      </c>
      <c r="T4844" t="s">
        <v>203</v>
      </c>
      <c r="U4844" s="2">
        <v>526</v>
      </c>
      <c r="V4844" s="2">
        <v>85</v>
      </c>
      <c r="W4844" s="8">
        <v>0.10732478482346741</v>
      </c>
      <c r="X4844" s="2">
        <v>8961</v>
      </c>
      <c r="Y4844" s="45"/>
      <c r="AC4844" s="1" t="str">
        <f>IF(Table13[[#This Row],[TCS MP]]&gt;=Table13[[#This Row],[BMP]],IF(Table13[[#This Row],[TCS MP]]&lt;=Table13[[#This Row],[EMP]],"Good","EMP"),"BMP")</f>
        <v>EMP</v>
      </c>
    </row>
    <row r="4845" spans="1:29" ht="24" customHeight="1" x14ac:dyDescent="0.25">
      <c r="A4845" t="s">
        <v>10807</v>
      </c>
      <c r="B4845" t="s">
        <v>21026</v>
      </c>
      <c r="C4845">
        <v>7667</v>
      </c>
      <c r="D4845" t="s">
        <v>17076</v>
      </c>
      <c r="E4845" t="s">
        <v>10808</v>
      </c>
      <c r="F4845" s="9">
        <f>Table13[[#This Row],[ToMeasure]]-Table13[[#This Row],[FromMeasure]]</f>
        <v>0.19228451999999999</v>
      </c>
      <c r="G4845" s="5" t="s">
        <v>5532</v>
      </c>
      <c r="H4845" s="35">
        <v>0</v>
      </c>
      <c r="I4845" s="56"/>
      <c r="J4845" t="s">
        <v>5586</v>
      </c>
      <c r="K4845" s="58" t="s">
        <v>203</v>
      </c>
      <c r="L4845" s="35">
        <v>0.19228451999999999</v>
      </c>
      <c r="M4845" s="56"/>
      <c r="N4845" t="s">
        <v>5533</v>
      </c>
      <c r="O4845" s="2">
        <v>8734</v>
      </c>
      <c r="P4845" s="2">
        <v>0</v>
      </c>
      <c r="Q4845" s="2">
        <v>8734</v>
      </c>
      <c r="R4845" t="s">
        <v>10809</v>
      </c>
      <c r="S4845">
        <v>12</v>
      </c>
      <c r="T4845" t="s">
        <v>203</v>
      </c>
      <c r="U4845" s="2">
        <v>808</v>
      </c>
      <c r="V4845" s="2">
        <v>131</v>
      </c>
      <c r="W4845" s="8">
        <v>0.10751087703228761</v>
      </c>
      <c r="X4845" s="2">
        <v>16087</v>
      </c>
      <c r="Y4845" s="45"/>
      <c r="AC4845" s="1" t="str">
        <f>IF(Table13[[#This Row],[TCS MP]]&gt;=Table13[[#This Row],[BMP]],IF(Table13[[#This Row],[TCS MP]]&lt;=Table13[[#This Row],[EMP]],"Good","EMP"),"BMP")</f>
        <v>EMP</v>
      </c>
    </row>
    <row r="4846" spans="1:29" ht="24" customHeight="1" x14ac:dyDescent="0.25">
      <c r="A4846" t="s">
        <v>10819</v>
      </c>
      <c r="B4846" t="s">
        <v>18843</v>
      </c>
      <c r="C4846">
        <v>3559</v>
      </c>
      <c r="D4846" t="s">
        <v>17076</v>
      </c>
      <c r="E4846" t="s">
        <v>10820</v>
      </c>
      <c r="F4846" s="9">
        <f>Table13[[#This Row],[ToMeasure]]-Table13[[#This Row],[FromMeasure]]</f>
        <v>0.17099964000000156</v>
      </c>
      <c r="G4846" s="5" t="s">
        <v>3295</v>
      </c>
      <c r="H4846" s="35">
        <v>9.2714810599999993</v>
      </c>
      <c r="I4846" s="56"/>
      <c r="J4846" t="s">
        <v>3294</v>
      </c>
      <c r="K4846" s="58" t="s">
        <v>203</v>
      </c>
      <c r="L4846" s="35">
        <v>9.4424807000000008</v>
      </c>
      <c r="M4846" s="56"/>
      <c r="N4846" t="s">
        <v>3294</v>
      </c>
      <c r="O4846" s="2">
        <v>141</v>
      </c>
      <c r="P4846" s="2">
        <v>141</v>
      </c>
      <c r="Q4846" s="2">
        <v>282</v>
      </c>
      <c r="R4846" t="s">
        <v>10821</v>
      </c>
      <c r="S4846">
        <v>9</v>
      </c>
      <c r="T4846">
        <v>52</v>
      </c>
      <c r="U4846" s="2">
        <v>25</v>
      </c>
      <c r="V4846" s="2">
        <v>4</v>
      </c>
      <c r="W4846" s="8">
        <v>0.10283687943262411</v>
      </c>
      <c r="X4846" s="2">
        <v>444</v>
      </c>
      <c r="Y4846" s="45"/>
      <c r="AC4846" s="1" t="str">
        <f>IF(Table13[[#This Row],[TCS MP]]&gt;=Table13[[#This Row],[BMP]],IF(Table13[[#This Row],[TCS MP]]&lt;=Table13[[#This Row],[EMP]],"Good","EMP"),"BMP")</f>
        <v>EMP</v>
      </c>
    </row>
    <row r="4847" spans="1:29" ht="24" customHeight="1" x14ac:dyDescent="0.25">
      <c r="A4847" t="s">
        <v>16842</v>
      </c>
      <c r="B4847" t="s">
        <v>20081</v>
      </c>
      <c r="C4847">
        <v>5711</v>
      </c>
      <c r="D4847" t="s">
        <v>17076</v>
      </c>
      <c r="E4847" t="s">
        <v>16843</v>
      </c>
      <c r="F4847" s="9">
        <f>Table13[[#This Row],[ToMeasure]]-Table13[[#This Row],[FromMeasure]]</f>
        <v>1.0235629999999998</v>
      </c>
      <c r="G4847" s="5" t="s">
        <v>16844</v>
      </c>
      <c r="H4847" s="35">
        <v>2.0291090000000001</v>
      </c>
      <c r="I4847" s="56"/>
      <c r="J4847" t="s">
        <v>12143</v>
      </c>
      <c r="K4847" s="58" t="s">
        <v>203</v>
      </c>
      <c r="L4847" s="35">
        <v>3.0526719999999998</v>
      </c>
      <c r="M4847" s="56"/>
      <c r="N4847" t="s">
        <v>9043</v>
      </c>
      <c r="O4847" s="2">
        <v>1448</v>
      </c>
      <c r="P4847" s="2">
        <v>0</v>
      </c>
      <c r="Q4847" s="2">
        <v>1448</v>
      </c>
      <c r="R4847" t="s">
        <v>16845</v>
      </c>
      <c r="S4847">
        <v>23</v>
      </c>
      <c r="T4847" t="s">
        <v>203</v>
      </c>
      <c r="U4847" s="2">
        <v>6</v>
      </c>
      <c r="V4847" s="2">
        <v>21</v>
      </c>
      <c r="W4847" s="8">
        <v>1.8646408839779006E-2</v>
      </c>
      <c r="X4847" s="2">
        <v>2240</v>
      </c>
      <c r="Y4847" s="45"/>
      <c r="AC4847" s="1" t="str">
        <f>IF(Table13[[#This Row],[TCS MP]]&gt;=Table13[[#This Row],[BMP]],IF(Table13[[#This Row],[TCS MP]]&lt;=Table13[[#This Row],[EMP]],"Good","EMP"),"BMP")</f>
        <v>EMP</v>
      </c>
    </row>
    <row r="4848" spans="1:29" ht="24" customHeight="1" x14ac:dyDescent="0.25">
      <c r="A4848" t="s">
        <v>15047</v>
      </c>
      <c r="B4848" t="s">
        <v>19339</v>
      </c>
      <c r="C4848">
        <v>4438</v>
      </c>
      <c r="D4848" t="s">
        <v>17076</v>
      </c>
      <c r="E4848" t="s">
        <v>10844</v>
      </c>
      <c r="F4848" s="9">
        <f>Table13[[#This Row],[ToMeasure]]-Table13[[#This Row],[FromMeasure]]</f>
        <v>0.87400844</v>
      </c>
      <c r="G4848" s="5" t="s">
        <v>10845</v>
      </c>
      <c r="H4848" s="35">
        <v>0</v>
      </c>
      <c r="I4848" s="56"/>
      <c r="J4848" t="s">
        <v>3294</v>
      </c>
      <c r="K4848" s="58" t="s">
        <v>203</v>
      </c>
      <c r="L4848" s="35">
        <v>0.87400844</v>
      </c>
      <c r="M4848" s="56"/>
      <c r="N4848" t="s">
        <v>15048</v>
      </c>
      <c r="O4848" s="2">
        <v>907</v>
      </c>
      <c r="P4848" s="2">
        <v>0</v>
      </c>
      <c r="Q4848" s="2">
        <v>907</v>
      </c>
      <c r="R4848" t="s">
        <v>10861</v>
      </c>
      <c r="S4848">
        <v>11</v>
      </c>
      <c r="T4848" t="s">
        <v>203</v>
      </c>
      <c r="U4848" s="2">
        <v>27</v>
      </c>
      <c r="V4848" s="2">
        <v>108</v>
      </c>
      <c r="W4848" s="8">
        <v>0.14884233737596472</v>
      </c>
      <c r="X4848" s="2">
        <v>1660</v>
      </c>
      <c r="Y4848" s="45"/>
      <c r="AC4848" s="1" t="str">
        <f>IF(Table13[[#This Row],[TCS MP]]&gt;=Table13[[#This Row],[BMP]],IF(Table13[[#This Row],[TCS MP]]&lt;=Table13[[#This Row],[EMP]],"Good","EMP"),"BMP")</f>
        <v>EMP</v>
      </c>
    </row>
    <row r="4849" spans="1:29" ht="24" customHeight="1" x14ac:dyDescent="0.25">
      <c r="A4849" t="s">
        <v>15049</v>
      </c>
      <c r="B4849" t="s">
        <v>19338</v>
      </c>
      <c r="C4849">
        <v>4437</v>
      </c>
      <c r="D4849" t="s">
        <v>17076</v>
      </c>
      <c r="E4849" t="s">
        <v>10844</v>
      </c>
      <c r="F4849" s="9">
        <f>Table13[[#This Row],[ToMeasure]]-Table13[[#This Row],[FromMeasure]]</f>
        <v>0.95675083999999977</v>
      </c>
      <c r="G4849" s="5" t="s">
        <v>10845</v>
      </c>
      <c r="H4849" s="35">
        <v>2.4690944300000002</v>
      </c>
      <c r="I4849" s="56"/>
      <c r="J4849" t="s">
        <v>6746</v>
      </c>
      <c r="K4849" s="58" t="s">
        <v>203</v>
      </c>
      <c r="L4849" s="35">
        <v>3.4258452699999999</v>
      </c>
      <c r="M4849" s="56"/>
      <c r="N4849" t="s">
        <v>6738</v>
      </c>
      <c r="O4849" s="2">
        <v>734</v>
      </c>
      <c r="P4849" s="2">
        <v>0</v>
      </c>
      <c r="Q4849" s="2">
        <v>734</v>
      </c>
      <c r="R4849" t="s">
        <v>15050</v>
      </c>
      <c r="S4849">
        <v>12</v>
      </c>
      <c r="T4849" t="s">
        <v>203</v>
      </c>
      <c r="U4849" s="2">
        <v>22</v>
      </c>
      <c r="V4849" s="2">
        <v>87</v>
      </c>
      <c r="W4849" s="8">
        <v>0.14850136239782016</v>
      </c>
      <c r="X4849" s="2">
        <v>1119</v>
      </c>
      <c r="Y4849" s="45"/>
      <c r="AC4849" s="1" t="str">
        <f>IF(Table13[[#This Row],[TCS MP]]&gt;=Table13[[#This Row],[BMP]],IF(Table13[[#This Row],[TCS MP]]&lt;=Table13[[#This Row],[EMP]],"Good","EMP"),"BMP")</f>
        <v>EMP</v>
      </c>
    </row>
    <row r="4850" spans="1:29" ht="24" customHeight="1" x14ac:dyDescent="0.25">
      <c r="A4850" t="s">
        <v>10843</v>
      </c>
      <c r="B4850" t="s">
        <v>19329</v>
      </c>
      <c r="C4850">
        <v>4426</v>
      </c>
      <c r="D4850" t="s">
        <v>17076</v>
      </c>
      <c r="E4850" t="s">
        <v>10844</v>
      </c>
      <c r="F4850" s="9">
        <f>Table13[[#This Row],[ToMeasure]]-Table13[[#This Row],[FromMeasure]]</f>
        <v>0.12431910000000013</v>
      </c>
      <c r="G4850" s="5" t="s">
        <v>10845</v>
      </c>
      <c r="H4850" s="35">
        <v>3.4258452699999999</v>
      </c>
      <c r="I4850" s="56"/>
      <c r="J4850" t="s">
        <v>6738</v>
      </c>
      <c r="K4850" s="58" t="s">
        <v>203</v>
      </c>
      <c r="L4850" s="35">
        <v>3.5501643700000001</v>
      </c>
      <c r="M4850" s="56"/>
      <c r="N4850" t="s">
        <v>396</v>
      </c>
      <c r="O4850" s="2">
        <v>590</v>
      </c>
      <c r="P4850" s="2">
        <v>0</v>
      </c>
      <c r="Q4850" s="2">
        <v>590</v>
      </c>
      <c r="R4850" t="s">
        <v>10846</v>
      </c>
      <c r="S4850">
        <v>11</v>
      </c>
      <c r="T4850" t="s">
        <v>203</v>
      </c>
      <c r="U4850" s="2">
        <v>57</v>
      </c>
      <c r="V4850" s="2">
        <v>9</v>
      </c>
      <c r="W4850" s="8">
        <v>0.11186440677966102</v>
      </c>
      <c r="X4850" s="2">
        <v>899</v>
      </c>
      <c r="Y4850" s="45"/>
      <c r="AC4850" s="1" t="str">
        <f>IF(Table13[[#This Row],[TCS MP]]&gt;=Table13[[#This Row],[BMP]],IF(Table13[[#This Row],[TCS MP]]&lt;=Table13[[#This Row],[EMP]],"Good","EMP"),"BMP")</f>
        <v>EMP</v>
      </c>
    </row>
    <row r="4851" spans="1:29" ht="24" customHeight="1" x14ac:dyDescent="0.25">
      <c r="A4851" t="s">
        <v>14408</v>
      </c>
      <c r="B4851" t="s">
        <v>19330</v>
      </c>
      <c r="C4851">
        <v>4427</v>
      </c>
      <c r="D4851" t="s">
        <v>17076</v>
      </c>
      <c r="E4851" t="s">
        <v>10844</v>
      </c>
      <c r="F4851" s="9">
        <f>Table13[[#This Row],[ToMeasure]]-Table13[[#This Row],[FromMeasure]]</f>
        <v>0.33206164999999999</v>
      </c>
      <c r="G4851" s="5" t="s">
        <v>10845</v>
      </c>
      <c r="H4851" s="35">
        <v>3.5501643700000001</v>
      </c>
      <c r="I4851" s="56"/>
      <c r="J4851" t="s">
        <v>396</v>
      </c>
      <c r="K4851" s="58" t="s">
        <v>203</v>
      </c>
      <c r="L4851" s="35">
        <v>3.8822260200000001</v>
      </c>
      <c r="M4851" s="56"/>
      <c r="N4851" t="s">
        <v>6742</v>
      </c>
      <c r="O4851" s="2">
        <v>966</v>
      </c>
      <c r="P4851" s="2">
        <v>0</v>
      </c>
      <c r="Q4851" s="2">
        <v>966</v>
      </c>
      <c r="R4851" t="s">
        <v>14409</v>
      </c>
      <c r="S4851">
        <v>14</v>
      </c>
      <c r="T4851" t="s">
        <v>203</v>
      </c>
      <c r="U4851" s="2">
        <v>86</v>
      </c>
      <c r="V4851" s="2">
        <v>14</v>
      </c>
      <c r="W4851" s="8">
        <v>0.10351966873706005</v>
      </c>
      <c r="X4851" s="2">
        <v>1473</v>
      </c>
      <c r="Y4851" s="45"/>
      <c r="AC4851" s="1" t="str">
        <f>IF(Table13[[#This Row],[TCS MP]]&gt;=Table13[[#This Row],[BMP]],IF(Table13[[#This Row],[TCS MP]]&lt;=Table13[[#This Row],[EMP]],"Good","EMP"),"BMP")</f>
        <v>EMP</v>
      </c>
    </row>
    <row r="4852" spans="1:29" ht="24" customHeight="1" x14ac:dyDescent="0.25">
      <c r="A4852" t="s">
        <v>10847</v>
      </c>
      <c r="B4852" t="s">
        <v>19321</v>
      </c>
      <c r="C4852">
        <v>4416</v>
      </c>
      <c r="D4852" t="s">
        <v>17076</v>
      </c>
      <c r="E4852" t="s">
        <v>10844</v>
      </c>
      <c r="F4852" s="9">
        <f>Table13[[#This Row],[ToMeasure]]-Table13[[#This Row],[FromMeasure]]</f>
        <v>0.54796434999999999</v>
      </c>
      <c r="G4852" s="5" t="s">
        <v>10845</v>
      </c>
      <c r="H4852" s="35">
        <v>3.8822260200000001</v>
      </c>
      <c r="I4852" s="56"/>
      <c r="J4852" t="s">
        <v>6742</v>
      </c>
      <c r="K4852" s="58" t="s">
        <v>203</v>
      </c>
      <c r="L4852" s="35">
        <v>4.43019037</v>
      </c>
      <c r="M4852" s="56"/>
      <c r="N4852" t="s">
        <v>6734</v>
      </c>
      <c r="O4852" s="2">
        <v>1352</v>
      </c>
      <c r="P4852" s="2">
        <v>0</v>
      </c>
      <c r="Q4852" s="2">
        <v>1352</v>
      </c>
      <c r="R4852" t="s">
        <v>10848</v>
      </c>
      <c r="S4852">
        <v>10</v>
      </c>
      <c r="T4852" t="s">
        <v>203</v>
      </c>
      <c r="U4852" s="2">
        <v>42</v>
      </c>
      <c r="V4852" s="2">
        <v>163</v>
      </c>
      <c r="W4852" s="8">
        <v>0.15162721893491124</v>
      </c>
      <c r="X4852" s="2">
        <v>2061</v>
      </c>
      <c r="Y4852" s="45"/>
      <c r="AC4852" s="1" t="str">
        <f>IF(Table13[[#This Row],[TCS MP]]&gt;=Table13[[#This Row],[BMP]],IF(Table13[[#This Row],[TCS MP]]&lt;=Table13[[#This Row],[EMP]],"Good","EMP"),"BMP")</f>
        <v>EMP</v>
      </c>
    </row>
    <row r="4853" spans="1:29" ht="24" customHeight="1" x14ac:dyDescent="0.25">
      <c r="A4853" t="s">
        <v>10849</v>
      </c>
      <c r="B4853" t="s">
        <v>19314</v>
      </c>
      <c r="C4853">
        <v>4406</v>
      </c>
      <c r="D4853" t="s">
        <v>17076</v>
      </c>
      <c r="E4853" t="s">
        <v>10844</v>
      </c>
      <c r="F4853" s="9">
        <f>Table13[[#This Row],[ToMeasure]]-Table13[[#This Row],[FromMeasure]]</f>
        <v>0.65597919999999998</v>
      </c>
      <c r="G4853" s="5" t="s">
        <v>10845</v>
      </c>
      <c r="H4853" s="35">
        <v>4.8025596699999999</v>
      </c>
      <c r="I4853" s="56"/>
      <c r="J4853" t="s">
        <v>394</v>
      </c>
      <c r="K4853" s="58" t="s">
        <v>203</v>
      </c>
      <c r="L4853" s="35">
        <v>5.4585388699999999</v>
      </c>
      <c r="M4853" s="56"/>
      <c r="N4853" t="s">
        <v>1114</v>
      </c>
      <c r="O4853" s="2">
        <v>778</v>
      </c>
      <c r="P4853" s="2">
        <v>0</v>
      </c>
      <c r="Q4853" s="2">
        <v>778</v>
      </c>
      <c r="R4853" t="s">
        <v>10850</v>
      </c>
      <c r="S4853" t="s">
        <v>203</v>
      </c>
      <c r="T4853" t="s">
        <v>203</v>
      </c>
      <c r="U4853" s="2">
        <v>70</v>
      </c>
      <c r="V4853" s="2">
        <v>11</v>
      </c>
      <c r="W4853" s="8">
        <v>0.10411311053984576</v>
      </c>
      <c r="X4853" s="2">
        <v>1186</v>
      </c>
      <c r="Y4853" s="45"/>
      <c r="AC4853" s="1" t="str">
        <f>IF(Table13[[#This Row],[TCS MP]]&gt;=Table13[[#This Row],[BMP]],IF(Table13[[#This Row],[TCS MP]]&lt;=Table13[[#This Row],[EMP]],"Good","EMP"),"BMP")</f>
        <v>EMP</v>
      </c>
    </row>
    <row r="4854" spans="1:29" ht="24" customHeight="1" x14ac:dyDescent="0.25">
      <c r="A4854" t="s">
        <v>16854</v>
      </c>
      <c r="B4854" t="s">
        <v>19281</v>
      </c>
      <c r="C4854">
        <v>4359</v>
      </c>
      <c r="D4854" t="s">
        <v>17076</v>
      </c>
      <c r="E4854" t="s">
        <v>10844</v>
      </c>
      <c r="F4854" s="9">
        <f>Table13[[#This Row],[ToMeasure]]-Table13[[#This Row],[FromMeasure]]</f>
        <v>0.25101120000000066</v>
      </c>
      <c r="G4854" s="5" t="s">
        <v>13421</v>
      </c>
      <c r="H4854" s="35">
        <v>11.6006786</v>
      </c>
      <c r="I4854" s="56"/>
      <c r="J4854" t="s">
        <v>367</v>
      </c>
      <c r="K4854" s="58" t="s">
        <v>203</v>
      </c>
      <c r="L4854" s="35">
        <v>11.851689800000001</v>
      </c>
      <c r="M4854" s="56"/>
      <c r="N4854" t="s">
        <v>3294</v>
      </c>
      <c r="O4854" s="2">
        <v>409</v>
      </c>
      <c r="P4854" s="2">
        <v>0</v>
      </c>
      <c r="Q4854" s="2">
        <v>409</v>
      </c>
      <c r="R4854" t="s">
        <v>3304</v>
      </c>
      <c r="S4854">
        <v>13</v>
      </c>
      <c r="T4854" t="s">
        <v>203</v>
      </c>
      <c r="U4854" s="2" t="s">
        <v>203</v>
      </c>
      <c r="V4854" s="2" t="s">
        <v>203</v>
      </c>
      <c r="W4854" s="8" t="s">
        <v>203</v>
      </c>
      <c r="X4854" s="2" t="s">
        <v>203</v>
      </c>
      <c r="Y4854" s="45"/>
      <c r="AC4854" s="1" t="str">
        <f>IF(Table13[[#This Row],[TCS MP]]&gt;=Table13[[#This Row],[BMP]],IF(Table13[[#This Row],[TCS MP]]&lt;=Table13[[#This Row],[EMP]],"Good","EMP"),"BMP")</f>
        <v>EMP</v>
      </c>
    </row>
    <row r="4855" spans="1:29" ht="24" customHeight="1" x14ac:dyDescent="0.25">
      <c r="A4855" t="s">
        <v>16855</v>
      </c>
      <c r="B4855" t="s">
        <v>19356</v>
      </c>
      <c r="C4855">
        <v>4466</v>
      </c>
      <c r="D4855" t="s">
        <v>17076</v>
      </c>
      <c r="E4855" t="s">
        <v>10844</v>
      </c>
      <c r="F4855" s="9">
        <f>Table13[[#This Row],[ToMeasure]]-Table13[[#This Row],[FromMeasure]]</f>
        <v>0.25491500000000045</v>
      </c>
      <c r="G4855" s="5" t="s">
        <v>10845</v>
      </c>
      <c r="H4855" s="35">
        <v>30.750100199999999</v>
      </c>
      <c r="I4855" s="56"/>
      <c r="J4855" t="s">
        <v>1114</v>
      </c>
      <c r="K4855" s="58" t="s">
        <v>203</v>
      </c>
      <c r="L4855" s="35">
        <v>31.005015199999999</v>
      </c>
      <c r="M4855" s="56"/>
      <c r="N4855" t="s">
        <v>1114</v>
      </c>
      <c r="O4855" s="2">
        <v>639</v>
      </c>
      <c r="P4855" s="2">
        <v>706</v>
      </c>
      <c r="Q4855" s="2">
        <v>1345</v>
      </c>
      <c r="R4855" t="s">
        <v>11326</v>
      </c>
      <c r="S4855">
        <v>15</v>
      </c>
      <c r="T4855">
        <v>80</v>
      </c>
      <c r="U4855" s="2">
        <v>42</v>
      </c>
      <c r="V4855" s="2">
        <v>163</v>
      </c>
      <c r="W4855" s="8">
        <v>0.15241635687732341</v>
      </c>
      <c r="X4855" s="2">
        <v>1906</v>
      </c>
      <c r="Y4855" s="45"/>
      <c r="AC4855" s="1" t="str">
        <f>IF(Table13[[#This Row],[TCS MP]]&gt;=Table13[[#This Row],[BMP]],IF(Table13[[#This Row],[TCS MP]]&lt;=Table13[[#This Row],[EMP]],"Good","EMP"),"BMP")</f>
        <v>EMP</v>
      </c>
    </row>
    <row r="4856" spans="1:29" ht="24" customHeight="1" x14ac:dyDescent="0.25">
      <c r="A4856" t="s">
        <v>15051</v>
      </c>
      <c r="B4856" t="s">
        <v>19362</v>
      </c>
      <c r="C4856">
        <v>4477</v>
      </c>
      <c r="D4856" t="s">
        <v>17076</v>
      </c>
      <c r="E4856" t="s">
        <v>10844</v>
      </c>
      <c r="F4856" s="9">
        <f>Table13[[#This Row],[ToMeasure]]-Table13[[#This Row],[FromMeasure]]</f>
        <v>1.2138872999999997</v>
      </c>
      <c r="G4856" s="5" t="s">
        <v>10845</v>
      </c>
      <c r="H4856" s="35">
        <v>31.005015199999999</v>
      </c>
      <c r="I4856" s="56"/>
      <c r="J4856" t="s">
        <v>1114</v>
      </c>
      <c r="K4856" s="58" t="s">
        <v>203</v>
      </c>
      <c r="L4856" s="35">
        <v>32.218902499999999</v>
      </c>
      <c r="M4856" s="56"/>
      <c r="N4856" t="s">
        <v>1114</v>
      </c>
      <c r="O4856" s="2">
        <v>210</v>
      </c>
      <c r="P4856" s="2">
        <v>481</v>
      </c>
      <c r="Q4856" s="2">
        <v>691</v>
      </c>
      <c r="R4856" t="s">
        <v>15052</v>
      </c>
      <c r="S4856">
        <v>11</v>
      </c>
      <c r="T4856">
        <v>74</v>
      </c>
      <c r="U4856" s="2">
        <v>19</v>
      </c>
      <c r="V4856" s="2">
        <v>82</v>
      </c>
      <c r="W4856" s="8">
        <v>0.14616497829232997</v>
      </c>
      <c r="X4856" s="2">
        <v>1053</v>
      </c>
      <c r="Y4856" s="45"/>
      <c r="AC4856" s="1" t="str">
        <f>IF(Table13[[#This Row],[TCS MP]]&gt;=Table13[[#This Row],[BMP]],IF(Table13[[#This Row],[TCS MP]]&lt;=Table13[[#This Row],[EMP]],"Good","EMP"),"BMP")</f>
        <v>EMP</v>
      </c>
    </row>
    <row r="4857" spans="1:29" ht="24" customHeight="1" x14ac:dyDescent="0.25">
      <c r="A4857" t="s">
        <v>14410</v>
      </c>
      <c r="B4857" t="s">
        <v>19279</v>
      </c>
      <c r="C4857">
        <v>4357</v>
      </c>
      <c r="D4857" t="s">
        <v>17076</v>
      </c>
      <c r="E4857" t="s">
        <v>14411</v>
      </c>
      <c r="F4857" s="9">
        <f>Table13[[#This Row],[ToMeasure]]-Table13[[#This Row],[FromMeasure]]</f>
        <v>0.19965290999999999</v>
      </c>
      <c r="G4857" s="5" t="s">
        <v>14412</v>
      </c>
      <c r="H4857" s="35">
        <v>0</v>
      </c>
      <c r="I4857" s="56"/>
      <c r="J4857" t="s">
        <v>6698</v>
      </c>
      <c r="K4857" s="58" t="s">
        <v>203</v>
      </c>
      <c r="L4857" s="35">
        <v>0.19965290999999999</v>
      </c>
      <c r="M4857" s="56"/>
      <c r="N4857" t="s">
        <v>14413</v>
      </c>
      <c r="O4857" s="2">
        <v>9414</v>
      </c>
      <c r="P4857" s="2">
        <v>0</v>
      </c>
      <c r="Q4857" s="2">
        <v>9414</v>
      </c>
      <c r="R4857" t="s">
        <v>14414</v>
      </c>
      <c r="S4857">
        <v>13</v>
      </c>
      <c r="T4857" t="s">
        <v>203</v>
      </c>
      <c r="U4857" s="2">
        <v>291</v>
      </c>
      <c r="V4857" s="2">
        <v>1130</v>
      </c>
      <c r="W4857" s="8">
        <v>0.150945400467389</v>
      </c>
      <c r="X4857" s="2">
        <v>14350</v>
      </c>
      <c r="Y4857" s="45"/>
      <c r="AC4857" s="1" t="str">
        <f>IF(Table13[[#This Row],[TCS MP]]&gt;=Table13[[#This Row],[BMP]],IF(Table13[[#This Row],[TCS MP]]&lt;=Table13[[#This Row],[EMP]],"Good","EMP"),"BMP")</f>
        <v>EMP</v>
      </c>
    </row>
    <row r="4858" spans="1:29" ht="24" customHeight="1" x14ac:dyDescent="0.25">
      <c r="A4858" t="s">
        <v>14415</v>
      </c>
      <c r="B4858" t="s">
        <v>19277</v>
      </c>
      <c r="C4858">
        <v>4356</v>
      </c>
      <c r="D4858" t="s">
        <v>17076</v>
      </c>
      <c r="E4858" t="s">
        <v>14411</v>
      </c>
      <c r="F4858" s="9">
        <f>Table13[[#This Row],[ToMeasure]]-Table13[[#This Row],[FromMeasure]]</f>
        <v>8.1839510000000032E-2</v>
      </c>
      <c r="G4858" s="5" t="s">
        <v>14412</v>
      </c>
      <c r="H4858" s="35">
        <v>0.19965290999999999</v>
      </c>
      <c r="I4858" s="56"/>
      <c r="J4858" t="s">
        <v>14413</v>
      </c>
      <c r="K4858" s="58" t="s">
        <v>203</v>
      </c>
      <c r="L4858" s="35">
        <v>0.28149242000000002</v>
      </c>
      <c r="M4858" s="56"/>
      <c r="N4858" t="s">
        <v>1114</v>
      </c>
      <c r="O4858" s="2">
        <v>3063</v>
      </c>
      <c r="P4858" s="2">
        <v>0</v>
      </c>
      <c r="Q4858" s="2">
        <v>3063</v>
      </c>
      <c r="R4858" t="s">
        <v>14416</v>
      </c>
      <c r="S4858">
        <v>12</v>
      </c>
      <c r="T4858" t="s">
        <v>203</v>
      </c>
      <c r="U4858" s="2">
        <v>28</v>
      </c>
      <c r="V4858" s="2">
        <v>113</v>
      </c>
      <c r="W4858" s="8">
        <v>4.6033300685602352E-2</v>
      </c>
      <c r="X4858" s="2">
        <v>4669</v>
      </c>
      <c r="Y4858" s="45"/>
      <c r="AC4858" s="1" t="str">
        <f>IF(Table13[[#This Row],[TCS MP]]&gt;=Table13[[#This Row],[BMP]],IF(Table13[[#This Row],[TCS MP]]&lt;=Table13[[#This Row],[EMP]],"Good","EMP"),"BMP")</f>
        <v>EMP</v>
      </c>
    </row>
    <row r="4859" spans="1:29" ht="24" customHeight="1" x14ac:dyDescent="0.25">
      <c r="A4859" t="s">
        <v>10851</v>
      </c>
      <c r="B4859" t="s">
        <v>19205</v>
      </c>
      <c r="C4859">
        <v>4278</v>
      </c>
      <c r="D4859" t="s">
        <v>17076</v>
      </c>
      <c r="E4859" t="s">
        <v>10852</v>
      </c>
      <c r="F4859" s="9">
        <f>Table13[[#This Row],[ToMeasure]]-Table13[[#This Row],[FromMeasure]]</f>
        <v>0.36644210000000005</v>
      </c>
      <c r="G4859" s="5" t="s">
        <v>10853</v>
      </c>
      <c r="H4859" s="35">
        <v>0.14561540000000001</v>
      </c>
      <c r="I4859" s="56"/>
      <c r="J4859" t="s">
        <v>3702</v>
      </c>
      <c r="K4859" s="58" t="s">
        <v>203</v>
      </c>
      <c r="L4859" s="35">
        <v>0.51205750000000005</v>
      </c>
      <c r="M4859" s="56"/>
      <c r="N4859" t="s">
        <v>10854</v>
      </c>
      <c r="O4859" s="2">
        <v>1342</v>
      </c>
      <c r="P4859" s="2">
        <v>0</v>
      </c>
      <c r="Q4859" s="2">
        <v>1342</v>
      </c>
      <c r="R4859" t="s">
        <v>10855</v>
      </c>
      <c r="S4859">
        <v>11</v>
      </c>
      <c r="T4859" t="s">
        <v>203</v>
      </c>
      <c r="U4859" s="2">
        <v>124</v>
      </c>
      <c r="V4859" s="2">
        <v>18</v>
      </c>
      <c r="W4859" s="8">
        <v>0.10581222056631892</v>
      </c>
      <c r="X4859" s="2">
        <v>2046</v>
      </c>
      <c r="Y4859" s="45"/>
      <c r="AC4859" s="1" t="str">
        <f>IF(Table13[[#This Row],[TCS MP]]&gt;=Table13[[#This Row],[BMP]],IF(Table13[[#This Row],[TCS MP]]&lt;=Table13[[#This Row],[EMP]],"Good","EMP"),"BMP")</f>
        <v>EMP</v>
      </c>
    </row>
    <row r="4860" spans="1:29" ht="24" customHeight="1" x14ac:dyDescent="0.25">
      <c r="A4860" t="s">
        <v>15056</v>
      </c>
      <c r="B4860" t="s">
        <v>19216</v>
      </c>
      <c r="C4860">
        <v>4289</v>
      </c>
      <c r="D4860" t="s">
        <v>17076</v>
      </c>
      <c r="E4860" t="s">
        <v>10852</v>
      </c>
      <c r="F4860" s="9">
        <f>Table13[[#This Row],[ToMeasure]]-Table13[[#This Row],[FromMeasure]]</f>
        <v>0.1999763</v>
      </c>
      <c r="G4860" s="5" t="s">
        <v>10853</v>
      </c>
      <c r="H4860" s="35">
        <v>0.7498551</v>
      </c>
      <c r="I4860" s="56"/>
      <c r="J4860" t="s">
        <v>6674</v>
      </c>
      <c r="K4860" s="58" t="s">
        <v>203</v>
      </c>
      <c r="L4860" s="35">
        <v>0.94983139999999999</v>
      </c>
      <c r="M4860" s="56"/>
      <c r="N4860" t="s">
        <v>3294</v>
      </c>
      <c r="O4860" s="2">
        <v>1182</v>
      </c>
      <c r="P4860" s="2">
        <v>0</v>
      </c>
      <c r="Q4860" s="2">
        <v>1182</v>
      </c>
      <c r="R4860" t="s">
        <v>15057</v>
      </c>
      <c r="S4860">
        <v>12</v>
      </c>
      <c r="T4860" t="s">
        <v>203</v>
      </c>
      <c r="U4860" s="2">
        <v>115</v>
      </c>
      <c r="V4860" s="2">
        <v>18</v>
      </c>
      <c r="W4860" s="8">
        <v>0.11252115059221658</v>
      </c>
      <c r="X4860" s="2">
        <v>1802</v>
      </c>
      <c r="Y4860" s="45"/>
      <c r="AC4860" s="1" t="str">
        <f>IF(Table13[[#This Row],[TCS MP]]&gt;=Table13[[#This Row],[BMP]],IF(Table13[[#This Row],[TCS MP]]&lt;=Table13[[#This Row],[EMP]],"Good","EMP"),"BMP")</f>
        <v>EMP</v>
      </c>
    </row>
    <row r="4861" spans="1:29" ht="24" customHeight="1" x14ac:dyDescent="0.25">
      <c r="A4861" t="s">
        <v>15058</v>
      </c>
      <c r="B4861" t="s">
        <v>19233</v>
      </c>
      <c r="C4861">
        <v>4308</v>
      </c>
      <c r="D4861" t="s">
        <v>17076</v>
      </c>
      <c r="E4861" t="s">
        <v>10852</v>
      </c>
      <c r="F4861" s="9">
        <f>Table13[[#This Row],[ToMeasure]]-Table13[[#This Row],[FromMeasure]]</f>
        <v>2.5665099999999885E-2</v>
      </c>
      <c r="G4861" s="5" t="s">
        <v>15059</v>
      </c>
      <c r="H4861" s="35">
        <v>2.9474800999999999</v>
      </c>
      <c r="I4861" s="56"/>
      <c r="J4861" t="s">
        <v>3294</v>
      </c>
      <c r="K4861" s="58" t="s">
        <v>203</v>
      </c>
      <c r="L4861" s="35">
        <v>2.9731451999999998</v>
      </c>
      <c r="M4861" s="56"/>
      <c r="N4861" t="s">
        <v>3294</v>
      </c>
      <c r="O4861" s="2">
        <v>6836</v>
      </c>
      <c r="P4861" s="2">
        <v>0</v>
      </c>
      <c r="Q4861" s="2">
        <v>6836</v>
      </c>
      <c r="R4861" t="s">
        <v>15060</v>
      </c>
      <c r="S4861">
        <v>11</v>
      </c>
      <c r="T4861" t="s">
        <v>203</v>
      </c>
      <c r="U4861" s="2">
        <v>207</v>
      </c>
      <c r="V4861" s="2">
        <v>803</v>
      </c>
      <c r="W4861" s="8">
        <v>0.14774722059684026</v>
      </c>
      <c r="X4861" s="2">
        <v>10420</v>
      </c>
      <c r="Y4861" s="45"/>
      <c r="AC4861" s="1" t="str">
        <f>IF(Table13[[#This Row],[TCS MP]]&gt;=Table13[[#This Row],[BMP]],IF(Table13[[#This Row],[TCS MP]]&lt;=Table13[[#This Row],[EMP]],"Good","EMP"),"BMP")</f>
        <v>EMP</v>
      </c>
    </row>
    <row r="4862" spans="1:29" ht="24" customHeight="1" x14ac:dyDescent="0.25">
      <c r="A4862" t="s">
        <v>3300</v>
      </c>
      <c r="B4862" t="s">
        <v>19251</v>
      </c>
      <c r="C4862">
        <v>4332</v>
      </c>
      <c r="D4862" t="s">
        <v>17076</v>
      </c>
      <c r="E4862" t="s">
        <v>10856</v>
      </c>
      <c r="F4862" s="9">
        <f>Table13[[#This Row],[ToMeasure]]-Table13[[#This Row],[FromMeasure]]</f>
        <v>0.16085770000000021</v>
      </c>
      <c r="G4862" s="5" t="s">
        <v>10857</v>
      </c>
      <c r="H4862" s="35">
        <v>6.9615862000000002</v>
      </c>
      <c r="I4862" s="56"/>
      <c r="J4862" t="s">
        <v>3294</v>
      </c>
      <c r="K4862" s="58" t="s">
        <v>203</v>
      </c>
      <c r="L4862" s="35">
        <v>7.1224439000000004</v>
      </c>
      <c r="M4862" s="56"/>
      <c r="N4862" t="s">
        <v>3294</v>
      </c>
      <c r="O4862" s="2">
        <v>7875</v>
      </c>
      <c r="P4862" s="2">
        <v>0</v>
      </c>
      <c r="Q4862" s="2">
        <v>7875</v>
      </c>
      <c r="R4862" t="s">
        <v>3301</v>
      </c>
      <c r="S4862">
        <v>11</v>
      </c>
      <c r="T4862">
        <v>54</v>
      </c>
      <c r="U4862" s="2">
        <v>768</v>
      </c>
      <c r="V4862" s="2">
        <v>124</v>
      </c>
      <c r="W4862" s="8">
        <v>0.11326984126984127</v>
      </c>
      <c r="X4862" s="2">
        <v>13241</v>
      </c>
      <c r="Y4862" s="45"/>
      <c r="AC4862" s="1" t="str">
        <f>IF(Table13[[#This Row],[TCS MP]]&gt;=Table13[[#This Row],[BMP]],IF(Table13[[#This Row],[TCS MP]]&lt;=Table13[[#This Row],[EMP]],"Good","EMP"),"BMP")</f>
        <v>EMP</v>
      </c>
    </row>
    <row r="4863" spans="1:29" ht="24" customHeight="1" x14ac:dyDescent="0.25">
      <c r="A4863" t="s">
        <v>14417</v>
      </c>
      <c r="B4863" t="s">
        <v>19155</v>
      </c>
      <c r="C4863">
        <v>4228</v>
      </c>
      <c r="D4863" t="s">
        <v>17076</v>
      </c>
      <c r="E4863" t="s">
        <v>10859</v>
      </c>
      <c r="F4863" s="9">
        <f>Table13[[#This Row],[ToMeasure]]-Table13[[#This Row],[FromMeasure]]</f>
        <v>0.19812350000000123</v>
      </c>
      <c r="G4863" s="5" t="s">
        <v>10860</v>
      </c>
      <c r="H4863" s="35">
        <v>21.6976628</v>
      </c>
      <c r="I4863" s="56"/>
      <c r="J4863" t="s">
        <v>3294</v>
      </c>
      <c r="K4863" s="58" t="s">
        <v>203</v>
      </c>
      <c r="L4863" s="35">
        <v>21.895786300000001</v>
      </c>
      <c r="M4863" s="56"/>
      <c r="N4863" t="s">
        <v>3294</v>
      </c>
      <c r="O4863" s="2">
        <v>3253</v>
      </c>
      <c r="P4863" s="2">
        <v>0</v>
      </c>
      <c r="Q4863" s="2">
        <v>3253</v>
      </c>
      <c r="R4863" t="s">
        <v>10877</v>
      </c>
      <c r="S4863">
        <v>16</v>
      </c>
      <c r="T4863" t="s">
        <v>203</v>
      </c>
      <c r="U4863" s="2">
        <v>97</v>
      </c>
      <c r="V4863" s="2">
        <v>381</v>
      </c>
      <c r="W4863" s="8">
        <v>0.1469412849677221</v>
      </c>
      <c r="X4863" s="2">
        <v>4959</v>
      </c>
      <c r="Y4863" s="45"/>
      <c r="AC4863" s="1" t="str">
        <f>IF(Table13[[#This Row],[TCS MP]]&gt;=Table13[[#This Row],[BMP]],IF(Table13[[#This Row],[TCS MP]]&lt;=Table13[[#This Row],[EMP]],"Good","EMP"),"BMP")</f>
        <v>EMP</v>
      </c>
    </row>
    <row r="4864" spans="1:29" ht="24" customHeight="1" x14ac:dyDescent="0.25">
      <c r="A4864" t="s">
        <v>14418</v>
      </c>
      <c r="B4864" t="s">
        <v>19234</v>
      </c>
      <c r="C4864">
        <v>4309</v>
      </c>
      <c r="D4864" t="s">
        <v>17076</v>
      </c>
      <c r="E4864" t="s">
        <v>10864</v>
      </c>
      <c r="F4864" s="9">
        <f>Table13[[#This Row],[ToMeasure]]-Table13[[#This Row],[FromMeasure]]</f>
        <v>5.8554080000000001E-2</v>
      </c>
      <c r="G4864" s="5" t="s">
        <v>10865</v>
      </c>
      <c r="H4864" s="35">
        <v>0</v>
      </c>
      <c r="I4864" s="56"/>
      <c r="J4864" t="s">
        <v>3294</v>
      </c>
      <c r="K4864" s="58" t="s">
        <v>203</v>
      </c>
      <c r="L4864" s="35">
        <v>5.8554080000000001E-2</v>
      </c>
      <c r="M4864" s="56"/>
      <c r="N4864" t="s">
        <v>10866</v>
      </c>
      <c r="O4864" s="2">
        <v>2712</v>
      </c>
      <c r="P4864" s="2">
        <v>0</v>
      </c>
      <c r="Q4864" s="2">
        <v>2712</v>
      </c>
      <c r="R4864" t="s">
        <v>10867</v>
      </c>
      <c r="S4864">
        <v>10</v>
      </c>
      <c r="T4864" t="s">
        <v>203</v>
      </c>
      <c r="U4864" s="2">
        <v>86</v>
      </c>
      <c r="V4864" s="2">
        <v>337</v>
      </c>
      <c r="W4864" s="8">
        <v>0.15597345132743362</v>
      </c>
      <c r="X4864" s="2">
        <v>4134</v>
      </c>
      <c r="Y4864" s="45"/>
      <c r="AC4864" s="1" t="str">
        <f>IF(Table13[[#This Row],[TCS MP]]&gt;=Table13[[#This Row],[BMP]],IF(Table13[[#This Row],[TCS MP]]&lt;=Table13[[#This Row],[EMP]],"Good","EMP"),"BMP")</f>
        <v>EMP</v>
      </c>
    </row>
    <row r="4865" spans="1:29" ht="24" customHeight="1" x14ac:dyDescent="0.25">
      <c r="A4865" t="s">
        <v>10863</v>
      </c>
      <c r="B4865" t="s">
        <v>19234</v>
      </c>
      <c r="C4865">
        <v>4309</v>
      </c>
      <c r="D4865" t="s">
        <v>17076</v>
      </c>
      <c r="E4865" t="s">
        <v>10864</v>
      </c>
      <c r="F4865" s="9">
        <f>Table13[[#This Row],[ToMeasure]]-Table13[[#This Row],[FromMeasure]]</f>
        <v>0.14327107</v>
      </c>
      <c r="G4865" s="5" t="s">
        <v>10865</v>
      </c>
      <c r="H4865" s="35">
        <v>5.8554080000000001E-2</v>
      </c>
      <c r="I4865" s="56"/>
      <c r="J4865" t="s">
        <v>10866</v>
      </c>
      <c r="K4865" s="58" t="s">
        <v>203</v>
      </c>
      <c r="L4865" s="35">
        <v>0.20182515000000001</v>
      </c>
      <c r="M4865" s="56"/>
      <c r="N4865" t="s">
        <v>7727</v>
      </c>
      <c r="O4865" s="2">
        <v>2712</v>
      </c>
      <c r="P4865" s="2">
        <v>0</v>
      </c>
      <c r="Q4865" s="2">
        <v>2712</v>
      </c>
      <c r="R4865" t="s">
        <v>10867</v>
      </c>
      <c r="S4865">
        <v>10</v>
      </c>
      <c r="T4865" t="s">
        <v>203</v>
      </c>
      <c r="U4865" s="2">
        <v>258</v>
      </c>
      <c r="V4865" s="2">
        <v>42</v>
      </c>
      <c r="W4865" s="8">
        <v>0.11061946902654868</v>
      </c>
      <c r="X4865" s="2">
        <v>4134</v>
      </c>
      <c r="Y4865" s="45"/>
      <c r="AC4865" s="1" t="str">
        <f>IF(Table13[[#This Row],[TCS MP]]&gt;=Table13[[#This Row],[BMP]],IF(Table13[[#This Row],[TCS MP]]&lt;=Table13[[#This Row],[EMP]],"Good","EMP"),"BMP")</f>
        <v>EMP</v>
      </c>
    </row>
    <row r="4866" spans="1:29" ht="24" customHeight="1" x14ac:dyDescent="0.25">
      <c r="A4866" t="s">
        <v>10868</v>
      </c>
      <c r="B4866" t="s">
        <v>19224</v>
      </c>
      <c r="C4866">
        <v>4298</v>
      </c>
      <c r="D4866" t="s">
        <v>17076</v>
      </c>
      <c r="E4866" t="s">
        <v>10864</v>
      </c>
      <c r="F4866" s="9">
        <f>Table13[[#This Row],[ToMeasure]]-Table13[[#This Row],[FromMeasure]]</f>
        <v>0.18143499000000007</v>
      </c>
      <c r="G4866" s="5" t="s">
        <v>10865</v>
      </c>
      <c r="H4866" s="35">
        <v>0.97736928999999995</v>
      </c>
      <c r="I4866" s="56"/>
      <c r="J4866" t="s">
        <v>10869</v>
      </c>
      <c r="K4866" s="58" t="s">
        <v>203</v>
      </c>
      <c r="L4866" s="35">
        <v>1.15880428</v>
      </c>
      <c r="M4866" s="56"/>
      <c r="N4866" t="s">
        <v>352</v>
      </c>
      <c r="O4866" s="2">
        <v>2839</v>
      </c>
      <c r="P4866" s="2">
        <v>0</v>
      </c>
      <c r="Q4866" s="2">
        <v>2839</v>
      </c>
      <c r="R4866" t="s">
        <v>10870</v>
      </c>
      <c r="S4866">
        <v>10</v>
      </c>
      <c r="T4866" t="s">
        <v>203</v>
      </c>
      <c r="U4866" s="2">
        <v>258</v>
      </c>
      <c r="V4866" s="2">
        <v>42</v>
      </c>
      <c r="W4866" s="8">
        <v>0.1056710109193378</v>
      </c>
      <c r="X4866" s="2">
        <v>4328</v>
      </c>
      <c r="Y4866" s="45"/>
      <c r="AC4866" s="1" t="str">
        <f>IF(Table13[[#This Row],[TCS MP]]&gt;=Table13[[#This Row],[BMP]],IF(Table13[[#This Row],[TCS MP]]&lt;=Table13[[#This Row],[EMP]],"Good","EMP"),"BMP")</f>
        <v>EMP</v>
      </c>
    </row>
    <row r="4867" spans="1:29" ht="24" customHeight="1" x14ac:dyDescent="0.25">
      <c r="A4867" t="s">
        <v>16859</v>
      </c>
      <c r="B4867" t="s">
        <v>19225</v>
      </c>
      <c r="C4867">
        <v>4299</v>
      </c>
      <c r="D4867" t="s">
        <v>17076</v>
      </c>
      <c r="E4867" t="s">
        <v>10864</v>
      </c>
      <c r="F4867" s="9">
        <f>Table13[[#This Row],[ToMeasure]]-Table13[[#This Row],[FromMeasure]]</f>
        <v>0.15661553000000006</v>
      </c>
      <c r="G4867" s="5" t="s">
        <v>10865</v>
      </c>
      <c r="H4867" s="35">
        <v>1.15880428</v>
      </c>
      <c r="I4867" s="56"/>
      <c r="J4867" t="s">
        <v>352</v>
      </c>
      <c r="K4867" s="58" t="s">
        <v>203</v>
      </c>
      <c r="L4867" s="35">
        <v>1.3154198100000001</v>
      </c>
      <c r="M4867" s="56"/>
      <c r="N4867" t="s">
        <v>6682</v>
      </c>
      <c r="O4867" s="2">
        <v>2766</v>
      </c>
      <c r="P4867" s="2">
        <v>0</v>
      </c>
      <c r="Q4867" s="2">
        <v>2766</v>
      </c>
      <c r="R4867" t="s">
        <v>16860</v>
      </c>
      <c r="S4867">
        <v>10</v>
      </c>
      <c r="T4867" t="s">
        <v>203</v>
      </c>
      <c r="U4867" s="2">
        <v>269</v>
      </c>
      <c r="V4867" s="2">
        <v>43</v>
      </c>
      <c r="W4867" s="8">
        <v>0.11279826464208242</v>
      </c>
      <c r="X4867" s="2">
        <v>4216</v>
      </c>
      <c r="Y4867" s="45"/>
      <c r="AC4867" s="1" t="str">
        <f>IF(Table13[[#This Row],[TCS MP]]&gt;=Table13[[#This Row],[BMP]],IF(Table13[[#This Row],[TCS MP]]&lt;=Table13[[#This Row],[EMP]],"Good","EMP"),"BMP")</f>
        <v>EMP</v>
      </c>
    </row>
    <row r="4868" spans="1:29" ht="24" customHeight="1" x14ac:dyDescent="0.25">
      <c r="A4868" t="s">
        <v>15061</v>
      </c>
      <c r="B4868" t="s">
        <v>19215</v>
      </c>
      <c r="C4868">
        <v>4288</v>
      </c>
      <c r="D4868" t="s">
        <v>17076</v>
      </c>
      <c r="E4868" t="s">
        <v>10864</v>
      </c>
      <c r="F4868" s="9">
        <f>Table13[[#This Row],[ToMeasure]]-Table13[[#This Row],[FromMeasure]]</f>
        <v>0.14304122999999991</v>
      </c>
      <c r="G4868" s="5" t="s">
        <v>10865</v>
      </c>
      <c r="H4868" s="35">
        <v>1.89192308</v>
      </c>
      <c r="I4868" s="56"/>
      <c r="J4868" t="s">
        <v>3710</v>
      </c>
      <c r="K4868" s="58" t="s">
        <v>203</v>
      </c>
      <c r="L4868" s="35">
        <v>2.0349643099999999</v>
      </c>
      <c r="M4868" s="56"/>
      <c r="N4868" t="s">
        <v>3294</v>
      </c>
      <c r="O4868" s="2">
        <v>3915</v>
      </c>
      <c r="P4868" s="2">
        <v>0</v>
      </c>
      <c r="Q4868" s="2">
        <v>3915</v>
      </c>
      <c r="R4868" t="s">
        <v>15062</v>
      </c>
      <c r="S4868">
        <v>18</v>
      </c>
      <c r="T4868" t="s">
        <v>203</v>
      </c>
      <c r="U4868" s="2">
        <v>356</v>
      </c>
      <c r="V4868" s="2">
        <v>58</v>
      </c>
      <c r="W4868" s="8">
        <v>0.10574712643678161</v>
      </c>
      <c r="X4868" s="2">
        <v>5968</v>
      </c>
      <c r="Y4868" s="45"/>
      <c r="AC4868" s="1" t="str">
        <f>IF(Table13[[#This Row],[TCS MP]]&gt;=Table13[[#This Row],[BMP]],IF(Table13[[#This Row],[TCS MP]]&lt;=Table13[[#This Row],[EMP]],"Good","EMP"),"BMP")</f>
        <v>EMP</v>
      </c>
    </row>
    <row r="4869" spans="1:29" ht="24" customHeight="1" x14ac:dyDescent="0.25">
      <c r="A4869" t="s">
        <v>14419</v>
      </c>
      <c r="B4869" t="s">
        <v>19206</v>
      </c>
      <c r="C4869">
        <v>4279</v>
      </c>
      <c r="D4869" t="s">
        <v>17076</v>
      </c>
      <c r="E4869" t="s">
        <v>10864</v>
      </c>
      <c r="F4869" s="9">
        <f>Table13[[#This Row],[ToMeasure]]-Table13[[#This Row],[FromMeasure]]</f>
        <v>0.13548672999999978</v>
      </c>
      <c r="G4869" s="5" t="s">
        <v>10865</v>
      </c>
      <c r="H4869" s="35">
        <v>2.9712756800000002</v>
      </c>
      <c r="I4869" s="56"/>
      <c r="J4869" t="s">
        <v>3294</v>
      </c>
      <c r="K4869" s="58" t="s">
        <v>203</v>
      </c>
      <c r="L4869" s="35">
        <v>3.10676241</v>
      </c>
      <c r="M4869" s="56"/>
      <c r="N4869" t="s">
        <v>3699</v>
      </c>
      <c r="O4869" s="2">
        <v>3016</v>
      </c>
      <c r="P4869" s="2">
        <v>0</v>
      </c>
      <c r="Q4869" s="2">
        <v>3016</v>
      </c>
      <c r="R4869" t="s">
        <v>14421</v>
      </c>
      <c r="S4869">
        <v>19</v>
      </c>
      <c r="T4869" t="s">
        <v>203</v>
      </c>
      <c r="U4869" s="2">
        <v>89</v>
      </c>
      <c r="V4869" s="2">
        <v>354</v>
      </c>
      <c r="W4869" s="8">
        <v>0.14688328912466844</v>
      </c>
      <c r="X4869" s="2">
        <v>4597</v>
      </c>
      <c r="Y4869" s="45"/>
      <c r="AC4869" s="1" t="str">
        <f>IF(Table13[[#This Row],[TCS MP]]&gt;=Table13[[#This Row],[BMP]],IF(Table13[[#This Row],[TCS MP]]&lt;=Table13[[#This Row],[EMP]],"Good","EMP"),"BMP")</f>
        <v>EMP</v>
      </c>
    </row>
    <row r="4870" spans="1:29" ht="24" customHeight="1" x14ac:dyDescent="0.25">
      <c r="A4870" t="s">
        <v>15063</v>
      </c>
      <c r="B4870" t="s">
        <v>19206</v>
      </c>
      <c r="C4870">
        <v>4279</v>
      </c>
      <c r="D4870" t="s">
        <v>17076</v>
      </c>
      <c r="E4870" t="s">
        <v>10864</v>
      </c>
      <c r="F4870" s="9">
        <f>Table13[[#This Row],[ToMeasure]]-Table13[[#This Row],[FromMeasure]]</f>
        <v>7.1455929999999945E-2</v>
      </c>
      <c r="G4870" s="5" t="s">
        <v>10865</v>
      </c>
      <c r="H4870" s="35">
        <v>3.10676241</v>
      </c>
      <c r="I4870" s="56"/>
      <c r="J4870" t="s">
        <v>3699</v>
      </c>
      <c r="K4870" s="58" t="s">
        <v>203</v>
      </c>
      <c r="L4870" s="35">
        <v>3.1782183399999999</v>
      </c>
      <c r="M4870" s="56"/>
      <c r="N4870" t="s">
        <v>3294</v>
      </c>
      <c r="O4870" s="2">
        <v>3016</v>
      </c>
      <c r="P4870" s="2">
        <v>0</v>
      </c>
      <c r="Q4870" s="2">
        <v>3016</v>
      </c>
      <c r="R4870" t="s">
        <v>14421</v>
      </c>
      <c r="S4870">
        <v>19</v>
      </c>
      <c r="T4870" t="s">
        <v>203</v>
      </c>
      <c r="U4870" s="2">
        <v>89</v>
      </c>
      <c r="V4870" s="2">
        <v>354</v>
      </c>
      <c r="W4870" s="8">
        <v>0.14688328912466844</v>
      </c>
      <c r="X4870" s="2">
        <v>4597</v>
      </c>
      <c r="Y4870" s="45"/>
      <c r="AC4870" s="1" t="str">
        <f>IF(Table13[[#This Row],[TCS MP]]&gt;=Table13[[#This Row],[BMP]],IF(Table13[[#This Row],[TCS MP]]&lt;=Table13[[#This Row],[EMP]],"Good","EMP"),"BMP")</f>
        <v>EMP</v>
      </c>
    </row>
    <row r="4871" spans="1:29" ht="24" customHeight="1" x14ac:dyDescent="0.25">
      <c r="A4871" t="s">
        <v>14422</v>
      </c>
      <c r="B4871" t="s">
        <v>19196</v>
      </c>
      <c r="C4871">
        <v>4268</v>
      </c>
      <c r="D4871" t="s">
        <v>17076</v>
      </c>
      <c r="E4871" t="s">
        <v>10864</v>
      </c>
      <c r="F4871" s="9">
        <f>Table13[[#This Row],[ToMeasure]]-Table13[[#This Row],[FromMeasure]]</f>
        <v>0.1303977999999999</v>
      </c>
      <c r="G4871" s="5" t="s">
        <v>10865</v>
      </c>
      <c r="H4871" s="35">
        <v>4.5296148000000001</v>
      </c>
      <c r="I4871" s="56"/>
      <c r="J4871" t="s">
        <v>14423</v>
      </c>
      <c r="K4871" s="58" t="s">
        <v>203</v>
      </c>
      <c r="L4871" s="35">
        <v>4.6600125999999999</v>
      </c>
      <c r="M4871" s="56"/>
      <c r="N4871" t="s">
        <v>7715</v>
      </c>
      <c r="O4871" s="2">
        <v>150</v>
      </c>
      <c r="P4871" s="2">
        <v>0</v>
      </c>
      <c r="Q4871" s="2">
        <v>150</v>
      </c>
      <c r="R4871" t="s">
        <v>14424</v>
      </c>
      <c r="S4871">
        <v>18</v>
      </c>
      <c r="T4871" t="s">
        <v>203</v>
      </c>
      <c r="U4871" s="2" t="s">
        <v>203</v>
      </c>
      <c r="V4871" s="2" t="s">
        <v>203</v>
      </c>
      <c r="W4871" s="8" t="s">
        <v>203</v>
      </c>
      <c r="X4871" s="2">
        <v>213</v>
      </c>
      <c r="Y4871" s="45"/>
      <c r="AC4871" s="1" t="str">
        <f>IF(Table13[[#This Row],[TCS MP]]&gt;=Table13[[#This Row],[BMP]],IF(Table13[[#This Row],[TCS MP]]&lt;=Table13[[#This Row],[EMP]],"Good","EMP"),"BMP")</f>
        <v>EMP</v>
      </c>
    </row>
    <row r="4872" spans="1:29" ht="24" customHeight="1" x14ac:dyDescent="0.25">
      <c r="A4872" t="s">
        <v>14425</v>
      </c>
      <c r="B4872" t="s">
        <v>19196</v>
      </c>
      <c r="C4872">
        <v>4268</v>
      </c>
      <c r="D4872" t="s">
        <v>17076</v>
      </c>
      <c r="E4872" t="s">
        <v>10864</v>
      </c>
      <c r="F4872" s="9">
        <f>Table13[[#This Row],[ToMeasure]]-Table13[[#This Row],[FromMeasure]]</f>
        <v>3.8977199999999712E-2</v>
      </c>
      <c r="G4872" s="5" t="s">
        <v>10865</v>
      </c>
      <c r="H4872" s="35">
        <v>4.6600125999999999</v>
      </c>
      <c r="I4872" s="56"/>
      <c r="J4872" t="s">
        <v>14423</v>
      </c>
      <c r="K4872" s="58" t="s">
        <v>203</v>
      </c>
      <c r="L4872" s="35">
        <v>4.6989897999999997</v>
      </c>
      <c r="M4872" s="56"/>
      <c r="N4872" t="s">
        <v>7715</v>
      </c>
      <c r="O4872" s="2">
        <v>150</v>
      </c>
      <c r="P4872" s="2">
        <v>0</v>
      </c>
      <c r="Q4872" s="2">
        <v>150</v>
      </c>
      <c r="R4872" t="s">
        <v>14424</v>
      </c>
      <c r="S4872">
        <v>18</v>
      </c>
      <c r="T4872" t="s">
        <v>203</v>
      </c>
      <c r="U4872" s="2" t="s">
        <v>203</v>
      </c>
      <c r="V4872" s="2" t="s">
        <v>203</v>
      </c>
      <c r="W4872" s="8" t="s">
        <v>203</v>
      </c>
      <c r="X4872" s="2">
        <v>213</v>
      </c>
      <c r="Y4872" s="45"/>
      <c r="AC4872" s="1" t="str">
        <f>IF(Table13[[#This Row],[TCS MP]]&gt;=Table13[[#This Row],[BMP]],IF(Table13[[#This Row],[TCS MP]]&lt;=Table13[[#This Row],[EMP]],"Good","EMP"),"BMP")</f>
        <v>EMP</v>
      </c>
    </row>
    <row r="4873" spans="1:29" ht="24" customHeight="1" x14ac:dyDescent="0.25">
      <c r="A4873" t="s">
        <v>15064</v>
      </c>
      <c r="B4873" t="s">
        <v>19186</v>
      </c>
      <c r="C4873">
        <v>4258</v>
      </c>
      <c r="D4873" t="s">
        <v>17076</v>
      </c>
      <c r="E4873" t="s">
        <v>10864</v>
      </c>
      <c r="F4873" s="9">
        <f>Table13[[#This Row],[ToMeasure]]-Table13[[#This Row],[FromMeasure]]</f>
        <v>3.7286599999999837E-2</v>
      </c>
      <c r="G4873" s="5" t="s">
        <v>10865</v>
      </c>
      <c r="H4873" s="35">
        <v>6.0786357999999998</v>
      </c>
      <c r="I4873" s="56"/>
      <c r="J4873" t="s">
        <v>3294</v>
      </c>
      <c r="K4873" s="58" t="s">
        <v>203</v>
      </c>
      <c r="L4873" s="35">
        <v>6.1159223999999996</v>
      </c>
      <c r="M4873" s="56"/>
      <c r="N4873" t="s">
        <v>341</v>
      </c>
      <c r="O4873" s="2">
        <v>2006</v>
      </c>
      <c r="P4873" s="2">
        <v>0</v>
      </c>
      <c r="Q4873" s="2">
        <v>2006</v>
      </c>
      <c r="R4873" t="s">
        <v>15065</v>
      </c>
      <c r="S4873">
        <v>12</v>
      </c>
      <c r="T4873" t="s">
        <v>203</v>
      </c>
      <c r="U4873" s="2">
        <v>110</v>
      </c>
      <c r="V4873" s="2">
        <v>17</v>
      </c>
      <c r="W4873" s="8">
        <v>6.3310069790628115E-2</v>
      </c>
      <c r="X4873" s="2">
        <v>3058</v>
      </c>
      <c r="Y4873" s="45"/>
      <c r="AC4873" s="1" t="str">
        <f>IF(Table13[[#This Row],[TCS MP]]&gt;=Table13[[#This Row],[BMP]],IF(Table13[[#This Row],[TCS MP]]&lt;=Table13[[#This Row],[EMP]],"Good","EMP"),"BMP")</f>
        <v>EMP</v>
      </c>
    </row>
    <row r="4874" spans="1:29" ht="24" customHeight="1" x14ac:dyDescent="0.25">
      <c r="A4874" t="s">
        <v>15066</v>
      </c>
      <c r="B4874" t="s">
        <v>19188</v>
      </c>
      <c r="C4874">
        <v>4259</v>
      </c>
      <c r="D4874" t="s">
        <v>17076</v>
      </c>
      <c r="E4874" t="s">
        <v>10864</v>
      </c>
      <c r="F4874" s="9">
        <f>Table13[[#This Row],[ToMeasure]]-Table13[[#This Row],[FromMeasure]]</f>
        <v>0.44623940000000051</v>
      </c>
      <c r="G4874" s="5" t="s">
        <v>10865</v>
      </c>
      <c r="H4874" s="35">
        <v>6.1159223999999996</v>
      </c>
      <c r="I4874" s="56"/>
      <c r="J4874" t="s">
        <v>341</v>
      </c>
      <c r="K4874" s="58" t="s">
        <v>203</v>
      </c>
      <c r="L4874" s="35">
        <v>6.5621618000000002</v>
      </c>
      <c r="M4874" s="56"/>
      <c r="N4874" t="s">
        <v>15067</v>
      </c>
      <c r="O4874" s="2">
        <v>2152</v>
      </c>
      <c r="P4874" s="2">
        <v>0</v>
      </c>
      <c r="Q4874" s="2">
        <v>2152</v>
      </c>
      <c r="R4874" t="s">
        <v>15068</v>
      </c>
      <c r="S4874">
        <v>13</v>
      </c>
      <c r="T4874" t="s">
        <v>203</v>
      </c>
      <c r="U4874" s="2">
        <v>197</v>
      </c>
      <c r="V4874" s="2">
        <v>31</v>
      </c>
      <c r="W4874" s="8">
        <v>0.10594795539033457</v>
      </c>
      <c r="X4874" s="2">
        <v>3280</v>
      </c>
      <c r="Y4874" s="45"/>
      <c r="AC4874" s="1" t="str">
        <f>IF(Table13[[#This Row],[TCS MP]]&gt;=Table13[[#This Row],[BMP]],IF(Table13[[#This Row],[TCS MP]]&lt;=Table13[[#This Row],[EMP]],"Good","EMP"),"BMP")</f>
        <v>EMP</v>
      </c>
    </row>
    <row r="4875" spans="1:29" ht="24" customHeight="1" x14ac:dyDescent="0.25">
      <c r="A4875" t="s">
        <v>16861</v>
      </c>
      <c r="B4875" t="s">
        <v>19176</v>
      </c>
      <c r="C4875">
        <v>4248</v>
      </c>
      <c r="D4875" t="s">
        <v>17076</v>
      </c>
      <c r="E4875" t="s">
        <v>10864</v>
      </c>
      <c r="F4875" s="9">
        <f>Table13[[#This Row],[ToMeasure]]-Table13[[#This Row],[FromMeasure]]</f>
        <v>0.68501049999999974</v>
      </c>
      <c r="G4875" s="5" t="s">
        <v>10865</v>
      </c>
      <c r="H4875" s="35">
        <v>6.5621618000000002</v>
      </c>
      <c r="I4875" s="56"/>
      <c r="J4875" t="s">
        <v>16862</v>
      </c>
      <c r="K4875" s="58" t="s">
        <v>203</v>
      </c>
      <c r="L4875" s="35">
        <v>7.2471722999999999</v>
      </c>
      <c r="M4875" s="56"/>
      <c r="N4875" t="s">
        <v>339</v>
      </c>
      <c r="O4875" s="2">
        <v>3293</v>
      </c>
      <c r="P4875" s="2">
        <v>0</v>
      </c>
      <c r="Q4875" s="2">
        <v>3293</v>
      </c>
      <c r="R4875" t="s">
        <v>16863</v>
      </c>
      <c r="S4875">
        <v>28</v>
      </c>
      <c r="T4875" t="s">
        <v>203</v>
      </c>
      <c r="U4875" s="2">
        <v>300</v>
      </c>
      <c r="V4875" s="2">
        <v>48</v>
      </c>
      <c r="W4875" s="8">
        <v>0.10567871242028545</v>
      </c>
      <c r="X4875" s="2">
        <v>5020</v>
      </c>
      <c r="Y4875" s="45"/>
      <c r="AC4875" s="1" t="str">
        <f>IF(Table13[[#This Row],[TCS MP]]&gt;=Table13[[#This Row],[BMP]],IF(Table13[[#This Row],[TCS MP]]&lt;=Table13[[#This Row],[EMP]],"Good","EMP"),"BMP")</f>
        <v>EMP</v>
      </c>
    </row>
    <row r="4876" spans="1:29" ht="24" customHeight="1" x14ac:dyDescent="0.25">
      <c r="A4876" t="s">
        <v>16864</v>
      </c>
      <c r="B4876" t="s">
        <v>19177</v>
      </c>
      <c r="C4876">
        <v>4249</v>
      </c>
      <c r="D4876" t="s">
        <v>17076</v>
      </c>
      <c r="E4876" t="s">
        <v>10864</v>
      </c>
      <c r="F4876" s="9">
        <f>Table13[[#This Row],[ToMeasure]]-Table13[[#This Row],[FromMeasure]]</f>
        <v>9.1628199999999715E-2</v>
      </c>
      <c r="G4876" s="5" t="s">
        <v>10865</v>
      </c>
      <c r="H4876" s="35">
        <v>7.2471722999999999</v>
      </c>
      <c r="I4876" s="56"/>
      <c r="J4876" t="s">
        <v>339</v>
      </c>
      <c r="K4876" s="58" t="s">
        <v>203</v>
      </c>
      <c r="L4876" s="35">
        <v>7.3388004999999996</v>
      </c>
      <c r="M4876" s="56"/>
      <c r="N4876" t="s">
        <v>3294</v>
      </c>
      <c r="O4876" s="2">
        <v>8176</v>
      </c>
      <c r="P4876" s="2">
        <v>0</v>
      </c>
      <c r="Q4876" s="2">
        <v>8176</v>
      </c>
      <c r="R4876" t="s">
        <v>16865</v>
      </c>
      <c r="S4876">
        <v>17</v>
      </c>
      <c r="T4876" t="s">
        <v>203</v>
      </c>
      <c r="U4876" s="2">
        <v>124</v>
      </c>
      <c r="V4876" s="2">
        <v>18</v>
      </c>
      <c r="W4876" s="8">
        <v>1.7367906066536203E-2</v>
      </c>
      <c r="X4876" s="2">
        <v>12463</v>
      </c>
      <c r="Y4876" s="45"/>
      <c r="AC4876" s="1" t="str">
        <f>IF(Table13[[#This Row],[TCS MP]]&gt;=Table13[[#This Row],[BMP]],IF(Table13[[#This Row],[TCS MP]]&lt;=Table13[[#This Row],[EMP]],"Good","EMP"),"BMP")</f>
        <v>EMP</v>
      </c>
    </row>
    <row r="4877" spans="1:29" ht="24" customHeight="1" x14ac:dyDescent="0.25">
      <c r="A4877" t="s">
        <v>10871</v>
      </c>
      <c r="B4877" t="s">
        <v>19166</v>
      </c>
      <c r="C4877">
        <v>4238</v>
      </c>
      <c r="D4877" t="s">
        <v>17076</v>
      </c>
      <c r="E4877" t="s">
        <v>10864</v>
      </c>
      <c r="F4877" s="9">
        <f>Table13[[#This Row],[ToMeasure]]-Table13[[#This Row],[FromMeasure]]</f>
        <v>2.9791700000000532E-2</v>
      </c>
      <c r="G4877" s="5" t="s">
        <v>10865</v>
      </c>
      <c r="H4877" s="35">
        <v>8.5581978000000003</v>
      </c>
      <c r="I4877" s="56"/>
      <c r="J4877" t="s">
        <v>3294</v>
      </c>
      <c r="K4877" s="58" t="s">
        <v>203</v>
      </c>
      <c r="L4877" s="35">
        <v>8.5879895000000008</v>
      </c>
      <c r="M4877" s="56"/>
      <c r="N4877" t="s">
        <v>337</v>
      </c>
      <c r="O4877" s="2">
        <v>1973</v>
      </c>
      <c r="P4877" s="2">
        <v>0</v>
      </c>
      <c r="Q4877" s="2">
        <v>1973</v>
      </c>
      <c r="R4877" t="s">
        <v>10873</v>
      </c>
      <c r="S4877">
        <v>24</v>
      </c>
      <c r="T4877" t="s">
        <v>203</v>
      </c>
      <c r="U4877" s="2">
        <v>177</v>
      </c>
      <c r="V4877" s="2">
        <v>28</v>
      </c>
      <c r="W4877" s="8">
        <v>0.10390268626457172</v>
      </c>
      <c r="X4877" s="2">
        <v>3008</v>
      </c>
      <c r="Y4877" s="45"/>
      <c r="AC4877" s="1" t="str">
        <f>IF(Table13[[#This Row],[TCS MP]]&gt;=Table13[[#This Row],[BMP]],IF(Table13[[#This Row],[TCS MP]]&lt;=Table13[[#This Row],[EMP]],"Good","EMP"),"BMP")</f>
        <v>EMP</v>
      </c>
    </row>
    <row r="4878" spans="1:29" ht="24" customHeight="1" x14ac:dyDescent="0.25">
      <c r="A4878" t="s">
        <v>10874</v>
      </c>
      <c r="B4878" t="s">
        <v>19167</v>
      </c>
      <c r="C4878">
        <v>4239</v>
      </c>
      <c r="D4878" t="s">
        <v>17076</v>
      </c>
      <c r="E4878" t="s">
        <v>10864</v>
      </c>
      <c r="F4878" s="9">
        <f>Table13[[#This Row],[ToMeasure]]-Table13[[#This Row],[FromMeasure]]</f>
        <v>5.015149999999835E-2</v>
      </c>
      <c r="G4878" s="5" t="s">
        <v>10865</v>
      </c>
      <c r="H4878" s="35">
        <v>8.5879895000000008</v>
      </c>
      <c r="I4878" s="56"/>
      <c r="J4878" t="s">
        <v>337</v>
      </c>
      <c r="K4878" s="58" t="s">
        <v>203</v>
      </c>
      <c r="L4878" s="35">
        <v>8.6381409999999992</v>
      </c>
      <c r="M4878" s="56"/>
      <c r="N4878" t="s">
        <v>10875</v>
      </c>
      <c r="O4878" s="2">
        <v>8360</v>
      </c>
      <c r="P4878" s="2">
        <v>0</v>
      </c>
      <c r="Q4878" s="2">
        <v>8360</v>
      </c>
      <c r="R4878" t="s">
        <v>10862</v>
      </c>
      <c r="S4878">
        <v>17</v>
      </c>
      <c r="T4878" t="s">
        <v>203</v>
      </c>
      <c r="U4878" s="2">
        <v>347</v>
      </c>
      <c r="V4878" s="2">
        <v>56</v>
      </c>
      <c r="W4878" s="8">
        <v>4.8205741626794259E-2</v>
      </c>
      <c r="X4878" s="2">
        <v>12743</v>
      </c>
      <c r="Y4878" s="45"/>
      <c r="AC4878" s="1" t="str">
        <f>IF(Table13[[#This Row],[TCS MP]]&gt;=Table13[[#This Row],[BMP]],IF(Table13[[#This Row],[TCS MP]]&lt;=Table13[[#This Row],[EMP]],"Good","EMP"),"BMP")</f>
        <v>EMP</v>
      </c>
    </row>
    <row r="4879" spans="1:29" ht="24" customHeight="1" x14ac:dyDescent="0.25">
      <c r="A4879" t="s">
        <v>10876</v>
      </c>
      <c r="B4879" t="s">
        <v>19155</v>
      </c>
      <c r="C4879">
        <v>4228</v>
      </c>
      <c r="D4879" t="s">
        <v>17076</v>
      </c>
      <c r="E4879" t="s">
        <v>10864</v>
      </c>
      <c r="F4879" s="9">
        <f>Table13[[#This Row],[ToMeasure]]-Table13[[#This Row],[FromMeasure]]</f>
        <v>6.8948000000000675E-2</v>
      </c>
      <c r="G4879" s="5" t="s">
        <v>10865</v>
      </c>
      <c r="H4879" s="35">
        <v>10.485217499999999</v>
      </c>
      <c r="I4879" s="56"/>
      <c r="J4879" t="s">
        <v>3294</v>
      </c>
      <c r="K4879" s="58" t="s">
        <v>203</v>
      </c>
      <c r="L4879" s="35">
        <v>10.5541655</v>
      </c>
      <c r="M4879" s="56"/>
      <c r="N4879" t="s">
        <v>336</v>
      </c>
      <c r="O4879" s="2">
        <v>3253</v>
      </c>
      <c r="P4879" s="2">
        <v>0</v>
      </c>
      <c r="Q4879" s="2">
        <v>3253</v>
      </c>
      <c r="R4879" t="s">
        <v>10877</v>
      </c>
      <c r="S4879">
        <v>16</v>
      </c>
      <c r="T4879" t="s">
        <v>203</v>
      </c>
      <c r="U4879" s="2">
        <v>293</v>
      </c>
      <c r="V4879" s="2">
        <v>47</v>
      </c>
      <c r="W4879" s="8">
        <v>0.10451890562557639</v>
      </c>
      <c r="X4879" s="2">
        <v>4959</v>
      </c>
      <c r="Y4879" s="45"/>
      <c r="AC4879" s="1" t="str">
        <f>IF(Table13[[#This Row],[TCS MP]]&gt;=Table13[[#This Row],[BMP]],IF(Table13[[#This Row],[TCS MP]]&lt;=Table13[[#This Row],[EMP]],"Good","EMP"),"BMP")</f>
        <v>EMP</v>
      </c>
    </row>
    <row r="4880" spans="1:29" ht="24" customHeight="1" x14ac:dyDescent="0.25">
      <c r="A4880" t="s">
        <v>15069</v>
      </c>
      <c r="B4880" t="s">
        <v>19156</v>
      </c>
      <c r="C4880">
        <v>4229</v>
      </c>
      <c r="D4880" t="s">
        <v>17076</v>
      </c>
      <c r="E4880" t="s">
        <v>10864</v>
      </c>
      <c r="F4880" s="9">
        <f>Table13[[#This Row],[ToMeasure]]-Table13[[#This Row],[FromMeasure]]</f>
        <v>0.12467889999999926</v>
      </c>
      <c r="G4880" s="5" t="s">
        <v>10865</v>
      </c>
      <c r="H4880" s="35">
        <v>10.5541655</v>
      </c>
      <c r="I4880" s="56"/>
      <c r="J4880" t="s">
        <v>336</v>
      </c>
      <c r="K4880" s="58" t="s">
        <v>203</v>
      </c>
      <c r="L4880" s="35">
        <v>10.678844399999999</v>
      </c>
      <c r="M4880" s="56"/>
      <c r="N4880" t="s">
        <v>3294</v>
      </c>
      <c r="O4880" s="2">
        <v>3035</v>
      </c>
      <c r="P4880" s="2">
        <v>0</v>
      </c>
      <c r="Q4880" s="2">
        <v>3035</v>
      </c>
      <c r="R4880" t="s">
        <v>14446</v>
      </c>
      <c r="S4880">
        <v>10</v>
      </c>
      <c r="T4880" t="s">
        <v>203</v>
      </c>
      <c r="U4880" s="2">
        <v>273</v>
      </c>
      <c r="V4880" s="2">
        <v>44</v>
      </c>
      <c r="W4880" s="8">
        <v>0.1044481054365733</v>
      </c>
      <c r="X4880" s="2">
        <v>4626</v>
      </c>
      <c r="Y4880" s="45"/>
      <c r="AC4880" s="1" t="str">
        <f>IF(Table13[[#This Row],[TCS MP]]&gt;=Table13[[#This Row],[BMP]],IF(Table13[[#This Row],[TCS MP]]&lt;=Table13[[#This Row],[EMP]],"Good","EMP"),"BMP")</f>
        <v>EMP</v>
      </c>
    </row>
    <row r="4881" spans="1:29" ht="24" customHeight="1" x14ac:dyDescent="0.25">
      <c r="A4881" t="s">
        <v>14426</v>
      </c>
      <c r="B4881" t="s">
        <v>19315</v>
      </c>
      <c r="C4881">
        <v>4408</v>
      </c>
      <c r="D4881" t="s">
        <v>17076</v>
      </c>
      <c r="E4881" t="s">
        <v>10864</v>
      </c>
      <c r="F4881" s="9">
        <f>Table13[[#This Row],[ToMeasure]]-Table13[[#This Row],[FromMeasure]]</f>
        <v>0.51522939999999551</v>
      </c>
      <c r="G4881" s="5" t="s">
        <v>10865</v>
      </c>
      <c r="H4881" s="35">
        <v>48.831007300000003</v>
      </c>
      <c r="I4881" s="56"/>
      <c r="J4881" t="s">
        <v>7771</v>
      </c>
      <c r="K4881" s="58" t="s">
        <v>203</v>
      </c>
      <c r="L4881" s="35">
        <v>49.346236699999999</v>
      </c>
      <c r="M4881" s="56"/>
      <c r="N4881" t="s">
        <v>7775</v>
      </c>
      <c r="O4881" s="2">
        <v>713</v>
      </c>
      <c r="P4881" s="2">
        <v>0</v>
      </c>
      <c r="Q4881" s="2">
        <v>713</v>
      </c>
      <c r="R4881" t="s">
        <v>14427</v>
      </c>
      <c r="S4881">
        <v>9</v>
      </c>
      <c r="T4881" t="s">
        <v>203</v>
      </c>
      <c r="U4881" s="2">
        <v>64</v>
      </c>
      <c r="V4881" s="2">
        <v>9</v>
      </c>
      <c r="W4881" s="8">
        <v>0.10238429172510519</v>
      </c>
      <c r="X4881" s="2">
        <v>1087</v>
      </c>
      <c r="Y4881" s="45"/>
      <c r="AC4881" s="1" t="str">
        <f>IF(Table13[[#This Row],[TCS MP]]&gt;=Table13[[#This Row],[BMP]],IF(Table13[[#This Row],[TCS MP]]&lt;=Table13[[#This Row],[EMP]],"Good","EMP"),"BMP")</f>
        <v>EMP</v>
      </c>
    </row>
    <row r="4882" spans="1:29" ht="24" customHeight="1" x14ac:dyDescent="0.25">
      <c r="A4882" t="s">
        <v>10878</v>
      </c>
      <c r="B4882" t="s">
        <v>19323</v>
      </c>
      <c r="C4882">
        <v>4419</v>
      </c>
      <c r="D4882" t="s">
        <v>17076</v>
      </c>
      <c r="E4882" t="s">
        <v>10864</v>
      </c>
      <c r="F4882" s="9">
        <f>Table13[[#This Row],[ToMeasure]]-Table13[[#This Row],[FromMeasure]]</f>
        <v>0.3333510000000004</v>
      </c>
      <c r="G4882" s="5" t="s">
        <v>10865</v>
      </c>
      <c r="H4882" s="35">
        <v>49.346236699999999</v>
      </c>
      <c r="I4882" s="56"/>
      <c r="J4882" t="s">
        <v>7775</v>
      </c>
      <c r="K4882" s="58" t="s">
        <v>203</v>
      </c>
      <c r="L4882" s="35">
        <v>49.679587699999999</v>
      </c>
      <c r="M4882" s="56"/>
      <c r="N4882" t="s">
        <v>394</v>
      </c>
      <c r="O4882" s="2">
        <v>750</v>
      </c>
      <c r="P4882" s="2">
        <v>0</v>
      </c>
      <c r="Q4882" s="2">
        <v>750</v>
      </c>
      <c r="R4882" t="s">
        <v>10879</v>
      </c>
      <c r="S4882">
        <v>8</v>
      </c>
      <c r="T4882" t="s">
        <v>203</v>
      </c>
      <c r="U4882" s="2">
        <v>61</v>
      </c>
      <c r="V4882" s="2">
        <v>9</v>
      </c>
      <c r="W4882" s="8">
        <v>9.3333333333333338E-2</v>
      </c>
      <c r="X4882" s="2">
        <v>1143</v>
      </c>
      <c r="Y4882" s="45"/>
      <c r="AC4882" s="1" t="str">
        <f>IF(Table13[[#This Row],[TCS MP]]&gt;=Table13[[#This Row],[BMP]],IF(Table13[[#This Row],[TCS MP]]&lt;=Table13[[#This Row],[EMP]],"Good","EMP"),"BMP")</f>
        <v>EMP</v>
      </c>
    </row>
    <row r="4883" spans="1:29" ht="24" customHeight="1" x14ac:dyDescent="0.25">
      <c r="A4883" t="s">
        <v>14428</v>
      </c>
      <c r="B4883" t="s">
        <v>19322</v>
      </c>
      <c r="C4883">
        <v>4418</v>
      </c>
      <c r="D4883" t="s">
        <v>17076</v>
      </c>
      <c r="E4883" t="s">
        <v>10864</v>
      </c>
      <c r="F4883" s="9">
        <f>Table13[[#This Row],[ToMeasure]]-Table13[[#This Row],[FromMeasure]]</f>
        <v>0.30040969999999589</v>
      </c>
      <c r="G4883" s="5" t="s">
        <v>10865</v>
      </c>
      <c r="H4883" s="35">
        <v>49.980430200000001</v>
      </c>
      <c r="I4883" s="56"/>
      <c r="J4883" t="s">
        <v>3752</v>
      </c>
      <c r="K4883" s="58" t="s">
        <v>203</v>
      </c>
      <c r="L4883" s="35">
        <v>50.280839899999997</v>
      </c>
      <c r="M4883" s="56"/>
      <c r="N4883" t="s">
        <v>14429</v>
      </c>
      <c r="O4883" s="2">
        <v>1280</v>
      </c>
      <c r="P4883" s="2">
        <v>0</v>
      </c>
      <c r="Q4883" s="2">
        <v>1280</v>
      </c>
      <c r="R4883" t="s">
        <v>14430</v>
      </c>
      <c r="S4883">
        <v>11</v>
      </c>
      <c r="T4883" t="s">
        <v>203</v>
      </c>
      <c r="U4883" s="2">
        <v>116</v>
      </c>
      <c r="V4883" s="2">
        <v>18</v>
      </c>
      <c r="W4883" s="8">
        <v>0.1046875</v>
      </c>
      <c r="X4883" s="2">
        <v>1951</v>
      </c>
      <c r="Y4883" s="45"/>
      <c r="AC4883" s="1" t="str">
        <f>IF(Table13[[#This Row],[TCS MP]]&gt;=Table13[[#This Row],[BMP]],IF(Table13[[#This Row],[TCS MP]]&lt;=Table13[[#This Row],[EMP]],"Good","EMP"),"BMP")</f>
        <v>EMP</v>
      </c>
    </row>
    <row r="4884" spans="1:29" ht="24" customHeight="1" x14ac:dyDescent="0.25">
      <c r="A4884" t="s">
        <v>15070</v>
      </c>
      <c r="B4884" t="s">
        <v>19332</v>
      </c>
      <c r="C4884">
        <v>4429</v>
      </c>
      <c r="D4884" t="s">
        <v>17076</v>
      </c>
      <c r="E4884" t="s">
        <v>10864</v>
      </c>
      <c r="F4884" s="9">
        <f>Table13[[#This Row],[ToMeasure]]-Table13[[#This Row],[FromMeasure]]</f>
        <v>0.65599090000000615</v>
      </c>
      <c r="G4884" s="5" t="s">
        <v>10865</v>
      </c>
      <c r="H4884" s="35">
        <v>50.280839899999997</v>
      </c>
      <c r="I4884" s="56"/>
      <c r="J4884" t="s">
        <v>14429</v>
      </c>
      <c r="K4884" s="58" t="s">
        <v>203</v>
      </c>
      <c r="L4884" s="35">
        <v>50.936830800000003</v>
      </c>
      <c r="M4884" s="56"/>
      <c r="N4884" t="s">
        <v>396</v>
      </c>
      <c r="O4884" s="2">
        <v>818</v>
      </c>
      <c r="P4884" s="2">
        <v>0</v>
      </c>
      <c r="Q4884" s="2">
        <v>818</v>
      </c>
      <c r="R4884" t="s">
        <v>15071</v>
      </c>
      <c r="S4884">
        <v>11</v>
      </c>
      <c r="T4884" t="s">
        <v>203</v>
      </c>
      <c r="U4884" s="2">
        <v>52</v>
      </c>
      <c r="V4884" s="2">
        <v>68</v>
      </c>
      <c r="W4884" s="8">
        <v>0.14669926650366749</v>
      </c>
      <c r="X4884" s="2">
        <v>1247</v>
      </c>
      <c r="Y4884" s="45"/>
      <c r="AC4884" s="1" t="str">
        <f>IF(Table13[[#This Row],[TCS MP]]&gt;=Table13[[#This Row],[BMP]],IF(Table13[[#This Row],[TCS MP]]&lt;=Table13[[#This Row],[EMP]],"Good","EMP"),"BMP")</f>
        <v>EMP</v>
      </c>
    </row>
    <row r="4885" spans="1:29" ht="24" customHeight="1" x14ac:dyDescent="0.25">
      <c r="A4885" t="s">
        <v>14431</v>
      </c>
      <c r="B4885" t="s">
        <v>19331</v>
      </c>
      <c r="C4885">
        <v>4428</v>
      </c>
      <c r="D4885" t="s">
        <v>17076</v>
      </c>
      <c r="E4885" t="s">
        <v>10864</v>
      </c>
      <c r="F4885" s="9">
        <f>Table13[[#This Row],[ToMeasure]]-Table13[[#This Row],[FromMeasure]]</f>
        <v>8.3835399999998117E-2</v>
      </c>
      <c r="G4885" s="5" t="s">
        <v>10865</v>
      </c>
      <c r="H4885" s="35">
        <v>50.936830800000003</v>
      </c>
      <c r="I4885" s="56"/>
      <c r="J4885" t="s">
        <v>396</v>
      </c>
      <c r="K4885" s="58" t="s">
        <v>203</v>
      </c>
      <c r="L4885" s="35">
        <v>51.020666200000001</v>
      </c>
      <c r="M4885" s="56"/>
      <c r="N4885" t="s">
        <v>11672</v>
      </c>
      <c r="O4885" s="2">
        <v>435</v>
      </c>
      <c r="P4885" s="2">
        <v>0</v>
      </c>
      <c r="Q4885" s="2">
        <v>435</v>
      </c>
      <c r="R4885" t="s">
        <v>14432</v>
      </c>
      <c r="S4885">
        <v>14</v>
      </c>
      <c r="T4885" t="s">
        <v>203</v>
      </c>
      <c r="U4885" s="2">
        <v>39</v>
      </c>
      <c r="V4885" s="2">
        <v>6</v>
      </c>
      <c r="W4885" s="8">
        <v>0.10344827586206896</v>
      </c>
      <c r="X4885" s="2">
        <v>663</v>
      </c>
      <c r="Y4885" s="45"/>
      <c r="AC4885" s="1" t="str">
        <f>IF(Table13[[#This Row],[TCS MP]]&gt;=Table13[[#This Row],[BMP]],IF(Table13[[#This Row],[TCS MP]]&lt;=Table13[[#This Row],[EMP]],"Good","EMP"),"BMP")</f>
        <v>EMP</v>
      </c>
    </row>
    <row r="4886" spans="1:29" ht="24" customHeight="1" x14ac:dyDescent="0.25">
      <c r="A4886" t="s">
        <v>16866</v>
      </c>
      <c r="B4886" t="s">
        <v>19340</v>
      </c>
      <c r="C4886">
        <v>4439</v>
      </c>
      <c r="D4886" t="s">
        <v>17076</v>
      </c>
      <c r="E4886" t="s">
        <v>10864</v>
      </c>
      <c r="F4886" s="9">
        <f>Table13[[#This Row],[ToMeasure]]-Table13[[#This Row],[FromMeasure]]</f>
        <v>0.94091710000000006</v>
      </c>
      <c r="G4886" s="5" t="s">
        <v>10865</v>
      </c>
      <c r="H4886" s="35">
        <v>51.020666200000001</v>
      </c>
      <c r="I4886" s="56"/>
      <c r="J4886" t="s">
        <v>11672</v>
      </c>
      <c r="K4886" s="58" t="s">
        <v>203</v>
      </c>
      <c r="L4886" s="35">
        <v>51.961583300000001</v>
      </c>
      <c r="M4886" s="56"/>
      <c r="N4886" t="s">
        <v>3764</v>
      </c>
      <c r="O4886" s="2">
        <v>443</v>
      </c>
      <c r="P4886" s="2">
        <v>0</v>
      </c>
      <c r="Q4886" s="2">
        <v>443</v>
      </c>
      <c r="R4886" t="s">
        <v>16867</v>
      </c>
      <c r="S4886">
        <v>15</v>
      </c>
      <c r="T4886" t="s">
        <v>203</v>
      </c>
      <c r="U4886" s="2">
        <v>39</v>
      </c>
      <c r="V4886" s="2">
        <v>6</v>
      </c>
      <c r="W4886" s="8">
        <v>0.10158013544018059</v>
      </c>
      <c r="X4886" s="2">
        <v>675</v>
      </c>
      <c r="Y4886" s="45"/>
      <c r="AC4886" s="1" t="str">
        <f>IF(Table13[[#This Row],[TCS MP]]&gt;=Table13[[#This Row],[BMP]],IF(Table13[[#This Row],[TCS MP]]&lt;=Table13[[#This Row],[EMP]],"Good","EMP"),"BMP")</f>
        <v>EMP</v>
      </c>
    </row>
    <row r="4887" spans="1:29" ht="24" customHeight="1" x14ac:dyDescent="0.25">
      <c r="A4887" t="s">
        <v>14433</v>
      </c>
      <c r="B4887" t="s">
        <v>19363</v>
      </c>
      <c r="C4887">
        <v>4479</v>
      </c>
      <c r="D4887" t="s">
        <v>17076</v>
      </c>
      <c r="E4887" t="s">
        <v>10864</v>
      </c>
      <c r="F4887" s="9">
        <f>Table13[[#This Row],[ToMeasure]]-Table13[[#This Row],[FromMeasure]]</f>
        <v>0.62166280000000285</v>
      </c>
      <c r="G4887" s="5" t="s">
        <v>10865</v>
      </c>
      <c r="H4887" s="35">
        <v>62.818363599999998</v>
      </c>
      <c r="I4887" s="56"/>
      <c r="J4887" t="s">
        <v>14434</v>
      </c>
      <c r="K4887" s="58" t="s">
        <v>203</v>
      </c>
      <c r="L4887" s="35">
        <v>63.440026400000001</v>
      </c>
      <c r="M4887" s="56"/>
      <c r="N4887" t="s">
        <v>406</v>
      </c>
      <c r="O4887" s="2">
        <v>421</v>
      </c>
      <c r="P4887" s="2">
        <v>401</v>
      </c>
      <c r="Q4887" s="2">
        <v>822</v>
      </c>
      <c r="R4887" t="s">
        <v>14435</v>
      </c>
      <c r="S4887">
        <v>11</v>
      </c>
      <c r="T4887">
        <v>64</v>
      </c>
      <c r="U4887" s="2">
        <v>76</v>
      </c>
      <c r="V4887" s="2">
        <v>12</v>
      </c>
      <c r="W4887" s="8">
        <v>0.1070559610705596</v>
      </c>
      <c r="X4887" s="2">
        <v>1253</v>
      </c>
      <c r="Y4887" s="45"/>
      <c r="AC4887" s="1" t="str">
        <f>IF(Table13[[#This Row],[TCS MP]]&gt;=Table13[[#This Row],[BMP]],IF(Table13[[#This Row],[TCS MP]]&lt;=Table13[[#This Row],[EMP]],"Good","EMP"),"BMP")</f>
        <v>EMP</v>
      </c>
    </row>
    <row r="4888" spans="1:29" ht="24" customHeight="1" x14ac:dyDescent="0.25">
      <c r="A4888" t="s">
        <v>16868</v>
      </c>
      <c r="B4888" t="s">
        <v>19361</v>
      </c>
      <c r="C4888">
        <v>4476</v>
      </c>
      <c r="D4888" t="s">
        <v>17076</v>
      </c>
      <c r="E4888" t="s">
        <v>10881</v>
      </c>
      <c r="F4888" s="9">
        <f>Table13[[#This Row],[ToMeasure]]-Table13[[#This Row],[FromMeasure]]</f>
        <v>0.42070109999999999</v>
      </c>
      <c r="G4888" s="5" t="s">
        <v>409</v>
      </c>
      <c r="H4888" s="35">
        <v>0</v>
      </c>
      <c r="I4888" s="56"/>
      <c r="J4888" t="s">
        <v>1114</v>
      </c>
      <c r="K4888" s="58" t="s">
        <v>203</v>
      </c>
      <c r="L4888" s="35">
        <v>0.42070109999999999</v>
      </c>
      <c r="M4888" s="56"/>
      <c r="N4888" t="s">
        <v>16869</v>
      </c>
      <c r="O4888" s="2">
        <v>412</v>
      </c>
      <c r="P4888" s="2">
        <v>329</v>
      </c>
      <c r="Q4888" s="2">
        <v>741</v>
      </c>
      <c r="R4888" t="s">
        <v>16870</v>
      </c>
      <c r="S4888">
        <v>10</v>
      </c>
      <c r="T4888">
        <v>56</v>
      </c>
      <c r="U4888" s="2">
        <v>23</v>
      </c>
      <c r="V4888" s="2">
        <v>88</v>
      </c>
      <c r="W4888" s="8">
        <v>0.14979757085020243</v>
      </c>
      <c r="X4888" s="2">
        <v>1050</v>
      </c>
      <c r="Y4888" s="45"/>
      <c r="AC4888" s="1" t="str">
        <f>IF(Table13[[#This Row],[TCS MP]]&gt;=Table13[[#This Row],[BMP]],IF(Table13[[#This Row],[TCS MP]]&lt;=Table13[[#This Row],[EMP]],"Good","EMP"),"BMP")</f>
        <v>EMP</v>
      </c>
    </row>
    <row r="4889" spans="1:29" ht="24" customHeight="1" x14ac:dyDescent="0.25">
      <c r="A4889" t="s">
        <v>10880</v>
      </c>
      <c r="B4889" t="s">
        <v>19369</v>
      </c>
      <c r="C4889">
        <v>4487</v>
      </c>
      <c r="D4889" t="s">
        <v>17076</v>
      </c>
      <c r="E4889" t="s">
        <v>10881</v>
      </c>
      <c r="F4889" s="9">
        <f>Table13[[#This Row],[ToMeasure]]-Table13[[#This Row],[FromMeasure]]</f>
        <v>1.6921955000000004</v>
      </c>
      <c r="G4889" s="5" t="s">
        <v>409</v>
      </c>
      <c r="H4889" s="35">
        <v>9.2272178</v>
      </c>
      <c r="I4889" s="56"/>
      <c r="J4889" t="s">
        <v>1114</v>
      </c>
      <c r="K4889" s="58" t="s">
        <v>203</v>
      </c>
      <c r="L4889" s="35">
        <v>10.9194133</v>
      </c>
      <c r="M4889" s="56"/>
      <c r="N4889" t="s">
        <v>10882</v>
      </c>
      <c r="O4889" s="2">
        <v>35</v>
      </c>
      <c r="P4889" s="2">
        <v>46</v>
      </c>
      <c r="Q4889" s="2">
        <v>81</v>
      </c>
      <c r="R4889" t="s">
        <v>10883</v>
      </c>
      <c r="S4889">
        <v>18</v>
      </c>
      <c r="T4889">
        <v>85</v>
      </c>
      <c r="U4889" s="2">
        <v>5</v>
      </c>
      <c r="V4889" s="2">
        <v>3</v>
      </c>
      <c r="W4889" s="8">
        <v>9.8765432098765427E-2</v>
      </c>
      <c r="X4889" s="2">
        <v>115</v>
      </c>
      <c r="Y4889" s="45"/>
      <c r="AC4889" s="1" t="str">
        <f>IF(Table13[[#This Row],[TCS MP]]&gt;=Table13[[#This Row],[BMP]],IF(Table13[[#This Row],[TCS MP]]&lt;=Table13[[#This Row],[EMP]],"Good","EMP"),"BMP")</f>
        <v>EMP</v>
      </c>
    </row>
    <row r="4890" spans="1:29" ht="24" customHeight="1" x14ac:dyDescent="0.25">
      <c r="A4890" s="7" t="s">
        <v>14437</v>
      </c>
      <c r="B4890" t="s">
        <v>19303</v>
      </c>
      <c r="C4890">
        <v>4388</v>
      </c>
      <c r="D4890" t="s">
        <v>17076</v>
      </c>
      <c r="E4890" t="s">
        <v>14436</v>
      </c>
      <c r="F4890" s="9">
        <f>Table13[[#This Row],[ToMeasure]]-Table13[[#This Row],[FromMeasure]]</f>
        <v>0.35846699999999998</v>
      </c>
      <c r="G4890" s="5" t="s">
        <v>14438</v>
      </c>
      <c r="H4890" s="35">
        <v>4.59525E-2</v>
      </c>
      <c r="I4890" s="56"/>
      <c r="J4890" t="s">
        <v>3294</v>
      </c>
      <c r="K4890" s="58" t="s">
        <v>203</v>
      </c>
      <c r="L4890" s="35">
        <v>0.40441949999999999</v>
      </c>
      <c r="M4890" s="56"/>
      <c r="N4890" t="s">
        <v>7758</v>
      </c>
      <c r="O4890" s="2">
        <v>445</v>
      </c>
      <c r="P4890" s="2">
        <v>0</v>
      </c>
      <c r="Q4890" s="2">
        <v>445</v>
      </c>
      <c r="R4890" t="s">
        <v>13860</v>
      </c>
      <c r="S4890">
        <v>11</v>
      </c>
      <c r="T4890" t="s">
        <v>203</v>
      </c>
      <c r="U4890" s="2">
        <v>39</v>
      </c>
      <c r="V4890" s="2">
        <v>6</v>
      </c>
      <c r="W4890" s="8">
        <v>0.10112359550561797</v>
      </c>
      <c r="X4890" s="2">
        <v>678</v>
      </c>
      <c r="Y4890" s="45"/>
      <c r="AC4890" s="1" t="str">
        <f>IF(Table13[[#This Row],[TCS MP]]&gt;=Table13[[#This Row],[BMP]],IF(Table13[[#This Row],[TCS MP]]&lt;=Table13[[#This Row],[EMP]],"Good","EMP"),"BMP")</f>
        <v>EMP</v>
      </c>
    </row>
    <row r="4891" spans="1:29" ht="24" customHeight="1" x14ac:dyDescent="0.25">
      <c r="A4891" t="s">
        <v>14441</v>
      </c>
      <c r="B4891" t="s">
        <v>19206</v>
      </c>
      <c r="C4891">
        <v>4279</v>
      </c>
      <c r="D4891" t="s">
        <v>17076</v>
      </c>
      <c r="E4891" t="s">
        <v>14442</v>
      </c>
      <c r="F4891" s="9">
        <f>Table13[[#This Row],[ToMeasure]]-Table13[[#This Row],[FromMeasure]]</f>
        <v>0.3549195</v>
      </c>
      <c r="G4891" s="5" t="s">
        <v>14443</v>
      </c>
      <c r="H4891" s="35">
        <v>0</v>
      </c>
      <c r="I4891" s="56"/>
      <c r="J4891" t="s">
        <v>3294</v>
      </c>
      <c r="K4891" s="58" t="s">
        <v>203</v>
      </c>
      <c r="L4891" s="35">
        <v>0.3549195</v>
      </c>
      <c r="M4891" s="56"/>
      <c r="N4891" t="s">
        <v>3294</v>
      </c>
      <c r="O4891" s="2">
        <v>3016</v>
      </c>
      <c r="P4891" s="2">
        <v>0</v>
      </c>
      <c r="Q4891" s="2">
        <v>3016</v>
      </c>
      <c r="R4891" t="s">
        <v>14421</v>
      </c>
      <c r="S4891">
        <v>19</v>
      </c>
      <c r="T4891" t="s">
        <v>203</v>
      </c>
      <c r="U4891" s="2">
        <v>90</v>
      </c>
      <c r="V4891" s="2">
        <v>358</v>
      </c>
      <c r="W4891" s="8">
        <v>0.14854111405835543</v>
      </c>
      <c r="X4891" s="2">
        <v>4597</v>
      </c>
      <c r="Y4891" s="45"/>
      <c r="AC4891" s="1" t="str">
        <f>IF(Table13[[#This Row],[TCS MP]]&gt;=Table13[[#This Row],[BMP]],IF(Table13[[#This Row],[TCS MP]]&lt;=Table13[[#This Row],[EMP]],"Good","EMP"),"BMP")</f>
        <v>EMP</v>
      </c>
    </row>
    <row r="4892" spans="1:29" ht="24" customHeight="1" x14ac:dyDescent="0.25">
      <c r="A4892" t="s">
        <v>15073</v>
      </c>
      <c r="B4892" t="s">
        <v>19206</v>
      </c>
      <c r="C4892">
        <v>4279</v>
      </c>
      <c r="D4892" t="s">
        <v>17076</v>
      </c>
      <c r="E4892" t="s">
        <v>14442</v>
      </c>
      <c r="F4892" s="9">
        <f>Table13[[#This Row],[ToMeasure]]-Table13[[#This Row],[FromMeasure]]</f>
        <v>0.12906070000000003</v>
      </c>
      <c r="G4892" s="5" t="s">
        <v>15074</v>
      </c>
      <c r="H4892" s="35">
        <v>0.3549195</v>
      </c>
      <c r="I4892" s="56"/>
      <c r="J4892" t="s">
        <v>3294</v>
      </c>
      <c r="K4892" s="58" t="s">
        <v>203</v>
      </c>
      <c r="L4892" s="35">
        <v>0.48398020000000003</v>
      </c>
      <c r="M4892" s="56"/>
      <c r="N4892" t="s">
        <v>14420</v>
      </c>
      <c r="O4892" s="2">
        <v>3016</v>
      </c>
      <c r="P4892" s="2">
        <v>0</v>
      </c>
      <c r="Q4892" s="2">
        <v>3016</v>
      </c>
      <c r="R4892" t="s">
        <v>14421</v>
      </c>
      <c r="S4892">
        <v>19</v>
      </c>
      <c r="T4892" t="s">
        <v>203</v>
      </c>
      <c r="U4892" s="2">
        <v>89</v>
      </c>
      <c r="V4892" s="2">
        <v>354</v>
      </c>
      <c r="W4892" s="8">
        <v>0.14688328912466844</v>
      </c>
      <c r="X4892" s="2">
        <v>4597</v>
      </c>
      <c r="Y4892" s="45"/>
      <c r="AC4892" s="1" t="str">
        <f>IF(Table13[[#This Row],[TCS MP]]&gt;=Table13[[#This Row],[BMP]],IF(Table13[[#This Row],[TCS MP]]&lt;=Table13[[#This Row],[EMP]],"Good","EMP"),"BMP")</f>
        <v>EMP</v>
      </c>
    </row>
    <row r="4893" spans="1:29" ht="24" customHeight="1" x14ac:dyDescent="0.25">
      <c r="A4893" t="s">
        <v>16871</v>
      </c>
      <c r="B4893" t="s">
        <v>19198</v>
      </c>
      <c r="C4893">
        <v>4270</v>
      </c>
      <c r="D4893" t="s">
        <v>17076</v>
      </c>
      <c r="E4893" t="s">
        <v>14442</v>
      </c>
      <c r="F4893" s="9">
        <f>Table13[[#This Row],[ToMeasure]]-Table13[[#This Row],[FromMeasure]]</f>
        <v>0.46104799999999996</v>
      </c>
      <c r="G4893" s="5" t="s">
        <v>15074</v>
      </c>
      <c r="H4893" s="35">
        <v>0.48398020000000003</v>
      </c>
      <c r="I4893" s="56"/>
      <c r="J4893" t="s">
        <v>14420</v>
      </c>
      <c r="K4893" s="58" t="s">
        <v>203</v>
      </c>
      <c r="L4893" s="35">
        <v>0.94502819999999998</v>
      </c>
      <c r="M4893" s="56"/>
      <c r="N4893" t="s">
        <v>15076</v>
      </c>
      <c r="O4893" s="2">
        <v>2363</v>
      </c>
      <c r="P4893" s="2">
        <v>0</v>
      </c>
      <c r="Q4893" s="2">
        <v>2363</v>
      </c>
      <c r="R4893" t="s">
        <v>16872</v>
      </c>
      <c r="S4893">
        <v>12</v>
      </c>
      <c r="T4893" t="s">
        <v>203</v>
      </c>
      <c r="U4893" s="2">
        <v>236</v>
      </c>
      <c r="V4893" s="2">
        <v>36</v>
      </c>
      <c r="W4893" s="8">
        <v>0.11510791366906475</v>
      </c>
      <c r="X4893" s="2">
        <v>3602</v>
      </c>
      <c r="Y4893" s="45"/>
      <c r="AC4893" s="1" t="str">
        <f>IF(Table13[[#This Row],[TCS MP]]&gt;=Table13[[#This Row],[BMP]],IF(Table13[[#This Row],[TCS MP]]&lt;=Table13[[#This Row],[EMP]],"Good","EMP"),"BMP")</f>
        <v>EMP</v>
      </c>
    </row>
    <row r="4894" spans="1:29" ht="24" customHeight="1" x14ac:dyDescent="0.25">
      <c r="A4894" t="s">
        <v>15075</v>
      </c>
      <c r="B4894" t="s">
        <v>19196</v>
      </c>
      <c r="C4894">
        <v>4268</v>
      </c>
      <c r="D4894" t="s">
        <v>17076</v>
      </c>
      <c r="E4894" t="s">
        <v>14442</v>
      </c>
      <c r="F4894" s="9">
        <f>Table13[[#This Row],[ToMeasure]]-Table13[[#This Row],[FromMeasure]]</f>
        <v>0.40652279999999996</v>
      </c>
      <c r="G4894" s="5" t="s">
        <v>15074</v>
      </c>
      <c r="H4894" s="35">
        <v>0.94502819999999998</v>
      </c>
      <c r="I4894" s="56"/>
      <c r="J4894" t="s">
        <v>15076</v>
      </c>
      <c r="K4894" s="58" t="s">
        <v>203</v>
      </c>
      <c r="L4894" s="35">
        <v>1.3515509999999999</v>
      </c>
      <c r="M4894" s="56"/>
      <c r="N4894" t="s">
        <v>3294</v>
      </c>
      <c r="O4894" s="2">
        <v>150</v>
      </c>
      <c r="P4894" s="2">
        <v>0</v>
      </c>
      <c r="Q4894" s="2">
        <v>150</v>
      </c>
      <c r="R4894" t="s">
        <v>14424</v>
      </c>
      <c r="S4894">
        <v>18</v>
      </c>
      <c r="T4894" t="s">
        <v>203</v>
      </c>
      <c r="U4894" s="2">
        <v>5</v>
      </c>
      <c r="V4894" s="2">
        <v>16</v>
      </c>
      <c r="W4894" s="8">
        <v>0.14000000000000001</v>
      </c>
      <c r="X4894" s="2">
        <v>213</v>
      </c>
      <c r="Y4894" s="45"/>
      <c r="AC4894" s="1" t="str">
        <f>IF(Table13[[#This Row],[TCS MP]]&gt;=Table13[[#This Row],[BMP]],IF(Table13[[#This Row],[TCS MP]]&lt;=Table13[[#This Row],[EMP]],"Good","EMP"),"BMP")</f>
        <v>EMP</v>
      </c>
    </row>
    <row r="4895" spans="1:29" ht="24" customHeight="1" x14ac:dyDescent="0.25">
      <c r="A4895" t="s">
        <v>14444</v>
      </c>
      <c r="B4895" t="s">
        <v>19156</v>
      </c>
      <c r="C4895">
        <v>4229</v>
      </c>
      <c r="D4895" t="s">
        <v>17076</v>
      </c>
      <c r="E4895" t="s">
        <v>10890</v>
      </c>
      <c r="F4895" s="9">
        <f>Table13[[#This Row],[ToMeasure]]-Table13[[#This Row],[FromMeasure]]</f>
        <v>0.69639319</v>
      </c>
      <c r="G4895" s="5" t="s">
        <v>10891</v>
      </c>
      <c r="H4895" s="35">
        <v>0</v>
      </c>
      <c r="I4895" s="56"/>
      <c r="J4895" t="s">
        <v>3294</v>
      </c>
      <c r="K4895" s="58" t="s">
        <v>203</v>
      </c>
      <c r="L4895" s="35">
        <v>0.69639319</v>
      </c>
      <c r="M4895" s="56"/>
      <c r="N4895" t="s">
        <v>14445</v>
      </c>
      <c r="O4895" s="2">
        <v>3035</v>
      </c>
      <c r="P4895" s="2">
        <v>0</v>
      </c>
      <c r="Q4895" s="2">
        <v>3035</v>
      </c>
      <c r="R4895" t="s">
        <v>14446</v>
      </c>
      <c r="S4895">
        <v>10</v>
      </c>
      <c r="T4895" t="s">
        <v>203</v>
      </c>
      <c r="U4895" s="2">
        <v>276</v>
      </c>
      <c r="V4895" s="2">
        <v>44</v>
      </c>
      <c r="W4895" s="8">
        <v>0.10543657331136738</v>
      </c>
      <c r="X4895" s="2">
        <v>4626</v>
      </c>
      <c r="Y4895" s="45"/>
      <c r="AC4895" s="1" t="str">
        <f>IF(Table13[[#This Row],[TCS MP]]&gt;=Table13[[#This Row],[BMP]],IF(Table13[[#This Row],[TCS MP]]&lt;=Table13[[#This Row],[EMP]],"Good","EMP"),"BMP")</f>
        <v>EMP</v>
      </c>
    </row>
    <row r="4896" spans="1:29" ht="24" customHeight="1" x14ac:dyDescent="0.25">
      <c r="A4896" t="s">
        <v>16873</v>
      </c>
      <c r="B4896" t="s">
        <v>21182</v>
      </c>
      <c r="C4896">
        <v>8068</v>
      </c>
      <c r="D4896" t="s">
        <v>17076</v>
      </c>
      <c r="E4896" t="s">
        <v>10890</v>
      </c>
      <c r="F4896" s="9">
        <f>Table13[[#This Row],[ToMeasure]]-Table13[[#This Row],[FromMeasure]]</f>
        <v>0.16234011000000015</v>
      </c>
      <c r="G4896" s="5" t="s">
        <v>10891</v>
      </c>
      <c r="H4896" s="35">
        <v>1.5261431599999999</v>
      </c>
      <c r="I4896" s="56"/>
      <c r="J4896" t="s">
        <v>3679</v>
      </c>
      <c r="K4896" s="58" t="s">
        <v>203</v>
      </c>
      <c r="L4896" s="35">
        <v>1.6884832700000001</v>
      </c>
      <c r="M4896" s="56"/>
      <c r="N4896" t="s">
        <v>334</v>
      </c>
      <c r="O4896" s="2">
        <v>2153</v>
      </c>
      <c r="P4896" s="2">
        <v>0</v>
      </c>
      <c r="Q4896" s="2">
        <v>2153</v>
      </c>
      <c r="R4896" t="s">
        <v>16874</v>
      </c>
      <c r="S4896">
        <v>11</v>
      </c>
      <c r="T4896" t="s">
        <v>203</v>
      </c>
      <c r="U4896" s="2">
        <v>196</v>
      </c>
      <c r="V4896" s="2">
        <v>31</v>
      </c>
      <c r="W4896" s="8">
        <v>0.10543427775197399</v>
      </c>
      <c r="X4896" s="2">
        <v>3282</v>
      </c>
      <c r="Y4896" s="45"/>
      <c r="AC4896" s="1" t="str">
        <f>IF(Table13[[#This Row],[TCS MP]]&gt;=Table13[[#This Row],[BMP]],IF(Table13[[#This Row],[TCS MP]]&lt;=Table13[[#This Row],[EMP]],"Good","EMP"),"BMP")</f>
        <v>EMP</v>
      </c>
    </row>
    <row r="4897" spans="1:29" ht="24" customHeight="1" x14ac:dyDescent="0.25">
      <c r="A4897" t="s">
        <v>15077</v>
      </c>
      <c r="B4897" t="s">
        <v>21183</v>
      </c>
      <c r="C4897">
        <v>8069</v>
      </c>
      <c r="D4897" t="s">
        <v>17076</v>
      </c>
      <c r="E4897" t="s">
        <v>10890</v>
      </c>
      <c r="F4897" s="9">
        <f>Table13[[#This Row],[ToMeasure]]-Table13[[#This Row],[FromMeasure]]</f>
        <v>0.41503622999999989</v>
      </c>
      <c r="G4897" s="5" t="s">
        <v>10891</v>
      </c>
      <c r="H4897" s="35">
        <v>1.6884832700000001</v>
      </c>
      <c r="I4897" s="56"/>
      <c r="J4897" t="s">
        <v>334</v>
      </c>
      <c r="K4897" s="58" t="s">
        <v>203</v>
      </c>
      <c r="L4897" s="35">
        <v>2.1035195</v>
      </c>
      <c r="M4897" s="56"/>
      <c r="N4897" t="s">
        <v>14653</v>
      </c>
      <c r="O4897" s="2">
        <v>3415</v>
      </c>
      <c r="P4897" s="2">
        <v>0</v>
      </c>
      <c r="Q4897" s="2">
        <v>3415</v>
      </c>
      <c r="R4897" t="s">
        <v>15078</v>
      </c>
      <c r="S4897">
        <v>11</v>
      </c>
      <c r="T4897" t="s">
        <v>203</v>
      </c>
      <c r="U4897" s="2">
        <v>333</v>
      </c>
      <c r="V4897" s="2">
        <v>54</v>
      </c>
      <c r="W4897" s="8">
        <v>0.11332357247437774</v>
      </c>
      <c r="X4897" s="2">
        <v>5206</v>
      </c>
      <c r="Y4897" s="45"/>
      <c r="AC4897" s="1" t="str">
        <f>IF(Table13[[#This Row],[TCS MP]]&gt;=Table13[[#This Row],[BMP]],IF(Table13[[#This Row],[TCS MP]]&lt;=Table13[[#This Row],[EMP]],"Good","EMP"),"BMP")</f>
        <v>EMP</v>
      </c>
    </row>
    <row r="4898" spans="1:29" ht="24" customHeight="1" x14ac:dyDescent="0.25">
      <c r="A4898" t="s">
        <v>16875</v>
      </c>
      <c r="B4898" t="s">
        <v>19146</v>
      </c>
      <c r="C4898">
        <v>4218</v>
      </c>
      <c r="D4898" t="s">
        <v>17076</v>
      </c>
      <c r="E4898" t="s">
        <v>10890</v>
      </c>
      <c r="F4898" s="9">
        <f>Table13[[#This Row],[ToMeasure]]-Table13[[#This Row],[FromMeasure]]</f>
        <v>1.5610018499999998</v>
      </c>
      <c r="G4898" s="5" t="s">
        <v>10891</v>
      </c>
      <c r="H4898" s="35">
        <v>2.1035195</v>
      </c>
      <c r="I4898" s="56"/>
      <c r="J4898" t="s">
        <v>14653</v>
      </c>
      <c r="K4898" s="58" t="s">
        <v>203</v>
      </c>
      <c r="L4898" s="35">
        <v>3.6645213499999998</v>
      </c>
      <c r="M4898" s="56"/>
      <c r="N4898" t="s">
        <v>332</v>
      </c>
      <c r="O4898" s="2">
        <v>717</v>
      </c>
      <c r="P4898" s="2">
        <v>0</v>
      </c>
      <c r="Q4898" s="2">
        <v>717</v>
      </c>
      <c r="R4898" t="s">
        <v>16876</v>
      </c>
      <c r="S4898">
        <v>14</v>
      </c>
      <c r="T4898" t="s">
        <v>203</v>
      </c>
      <c r="U4898" s="2">
        <v>65</v>
      </c>
      <c r="V4898" s="2">
        <v>11</v>
      </c>
      <c r="W4898" s="8">
        <v>0.10599721059972106</v>
      </c>
      <c r="X4898" s="2">
        <v>1093</v>
      </c>
      <c r="Y4898" s="45"/>
      <c r="AC4898" s="1" t="str">
        <f>IF(Table13[[#This Row],[TCS MP]]&gt;=Table13[[#This Row],[BMP]],IF(Table13[[#This Row],[TCS MP]]&lt;=Table13[[#This Row],[EMP]],"Good","EMP"),"BMP")</f>
        <v>EMP</v>
      </c>
    </row>
    <row r="4899" spans="1:29" ht="24" customHeight="1" x14ac:dyDescent="0.25">
      <c r="A4899" t="s">
        <v>10889</v>
      </c>
      <c r="B4899" t="s">
        <v>19147</v>
      </c>
      <c r="C4899">
        <v>4219</v>
      </c>
      <c r="D4899" t="s">
        <v>17076</v>
      </c>
      <c r="E4899" t="s">
        <v>10890</v>
      </c>
      <c r="F4899" s="9">
        <f>Table13[[#This Row],[ToMeasure]]-Table13[[#This Row],[FromMeasure]]</f>
        <v>1.2736045900000001</v>
      </c>
      <c r="G4899" s="5" t="s">
        <v>10891</v>
      </c>
      <c r="H4899" s="35">
        <v>3.6645213499999998</v>
      </c>
      <c r="I4899" s="56"/>
      <c r="J4899" t="s">
        <v>332</v>
      </c>
      <c r="K4899" s="58" t="s">
        <v>203</v>
      </c>
      <c r="L4899" s="35">
        <v>4.9381259399999999</v>
      </c>
      <c r="M4899" s="56"/>
      <c r="N4899" t="s">
        <v>10892</v>
      </c>
      <c r="O4899" s="2">
        <v>1162</v>
      </c>
      <c r="P4899" s="2">
        <v>629</v>
      </c>
      <c r="Q4899" s="2">
        <v>1791</v>
      </c>
      <c r="R4899" t="s">
        <v>10893</v>
      </c>
      <c r="S4899">
        <v>10</v>
      </c>
      <c r="T4899">
        <v>79</v>
      </c>
      <c r="U4899" s="2">
        <v>165</v>
      </c>
      <c r="V4899" s="2">
        <v>26</v>
      </c>
      <c r="W4899" s="8">
        <v>0.10664433277498604</v>
      </c>
      <c r="X4899" s="2">
        <v>2730</v>
      </c>
      <c r="Y4899" s="45"/>
      <c r="AC4899" s="1" t="str">
        <f>IF(Table13[[#This Row],[TCS MP]]&gt;=Table13[[#This Row],[BMP]],IF(Table13[[#This Row],[TCS MP]]&lt;=Table13[[#This Row],[EMP]],"Good","EMP"),"BMP")</f>
        <v>EMP</v>
      </c>
    </row>
    <row r="4900" spans="1:29" ht="24" customHeight="1" x14ac:dyDescent="0.25">
      <c r="A4900" t="s">
        <v>15079</v>
      </c>
      <c r="B4900" t="s">
        <v>19145</v>
      </c>
      <c r="C4900">
        <v>4217</v>
      </c>
      <c r="D4900" t="s">
        <v>17076</v>
      </c>
      <c r="E4900" t="s">
        <v>10890</v>
      </c>
      <c r="F4900" s="9">
        <f>Table13[[#This Row],[ToMeasure]]-Table13[[#This Row],[FromMeasure]]</f>
        <v>1.4210888800000001</v>
      </c>
      <c r="G4900" s="5" t="s">
        <v>10891</v>
      </c>
      <c r="H4900" s="35">
        <v>7.61634513</v>
      </c>
      <c r="I4900" s="56"/>
      <c r="J4900" t="s">
        <v>1114</v>
      </c>
      <c r="K4900" s="58" t="s">
        <v>203</v>
      </c>
      <c r="L4900" s="35">
        <v>9.0374340100000001</v>
      </c>
      <c r="M4900" s="56"/>
      <c r="N4900" t="s">
        <v>10895</v>
      </c>
      <c r="O4900" s="2">
        <v>702</v>
      </c>
      <c r="P4900" s="2">
        <v>0</v>
      </c>
      <c r="Q4900" s="2">
        <v>702</v>
      </c>
      <c r="R4900" t="s">
        <v>14493</v>
      </c>
      <c r="S4900">
        <v>13</v>
      </c>
      <c r="T4900" t="s">
        <v>203</v>
      </c>
      <c r="U4900" s="2">
        <v>64</v>
      </c>
      <c r="V4900" s="2">
        <v>9</v>
      </c>
      <c r="W4900" s="8">
        <v>0.10398860398860399</v>
      </c>
      <c r="X4900" s="2">
        <v>1070</v>
      </c>
      <c r="Y4900" s="45"/>
      <c r="AC4900" s="1" t="str">
        <f>IF(Table13[[#This Row],[TCS MP]]&gt;=Table13[[#This Row],[BMP]],IF(Table13[[#This Row],[TCS MP]]&lt;=Table13[[#This Row],[EMP]],"Good","EMP"),"BMP")</f>
        <v>EMP</v>
      </c>
    </row>
    <row r="4901" spans="1:29" ht="24" customHeight="1" x14ac:dyDescent="0.25">
      <c r="A4901" t="s">
        <v>10894</v>
      </c>
      <c r="B4901" t="s">
        <v>19135</v>
      </c>
      <c r="C4901">
        <v>4206</v>
      </c>
      <c r="D4901" t="s">
        <v>17076</v>
      </c>
      <c r="E4901" t="s">
        <v>10890</v>
      </c>
      <c r="F4901" s="9">
        <f>Table13[[#This Row],[ToMeasure]]-Table13[[#This Row],[FromMeasure]]</f>
        <v>0.86277892000000023</v>
      </c>
      <c r="G4901" s="5" t="s">
        <v>10891</v>
      </c>
      <c r="H4901" s="35">
        <v>9.0374340100000001</v>
      </c>
      <c r="I4901" s="56"/>
      <c r="J4901" t="s">
        <v>10895</v>
      </c>
      <c r="K4901" s="58" t="s">
        <v>203</v>
      </c>
      <c r="L4901" s="35">
        <v>9.9002129300000004</v>
      </c>
      <c r="M4901" s="56"/>
      <c r="N4901" t="s">
        <v>1114</v>
      </c>
      <c r="O4901" s="2">
        <v>5431</v>
      </c>
      <c r="P4901" s="2">
        <v>0</v>
      </c>
      <c r="Q4901" s="2">
        <v>5431</v>
      </c>
      <c r="R4901" t="s">
        <v>10896</v>
      </c>
      <c r="S4901">
        <v>11</v>
      </c>
      <c r="T4901" t="s">
        <v>203</v>
      </c>
      <c r="U4901" s="2">
        <v>493</v>
      </c>
      <c r="V4901" s="2">
        <v>79</v>
      </c>
      <c r="W4901" s="8">
        <v>0.10532130362732461</v>
      </c>
      <c r="X4901" s="2">
        <v>8279</v>
      </c>
      <c r="Y4901" s="45"/>
      <c r="AC4901" s="1" t="str">
        <f>IF(Table13[[#This Row],[TCS MP]]&gt;=Table13[[#This Row],[BMP]],IF(Table13[[#This Row],[TCS MP]]&lt;=Table13[[#This Row],[EMP]],"Good","EMP"),"BMP")</f>
        <v>EMP</v>
      </c>
    </row>
    <row r="4902" spans="1:29" ht="24" customHeight="1" x14ac:dyDescent="0.25">
      <c r="A4902" t="s">
        <v>15080</v>
      </c>
      <c r="B4902" t="s">
        <v>19128</v>
      </c>
      <c r="C4902">
        <v>4198</v>
      </c>
      <c r="D4902" t="s">
        <v>17076</v>
      </c>
      <c r="E4902" t="s">
        <v>10890</v>
      </c>
      <c r="F4902" s="9">
        <f>Table13[[#This Row],[ToMeasure]]-Table13[[#This Row],[FromMeasure]]</f>
        <v>0.53189060000000055</v>
      </c>
      <c r="G4902" s="5" t="s">
        <v>10891</v>
      </c>
      <c r="H4902" s="35">
        <v>13.5539282</v>
      </c>
      <c r="I4902" s="56"/>
      <c r="J4902" t="s">
        <v>15081</v>
      </c>
      <c r="K4902" s="58" t="s">
        <v>203</v>
      </c>
      <c r="L4902" s="35">
        <v>14.0858188</v>
      </c>
      <c r="M4902" s="56"/>
      <c r="N4902" t="s">
        <v>328</v>
      </c>
      <c r="O4902" s="2">
        <v>578</v>
      </c>
      <c r="P4902" s="2">
        <v>662</v>
      </c>
      <c r="Q4902" s="2">
        <v>1240</v>
      </c>
      <c r="R4902" t="s">
        <v>15082</v>
      </c>
      <c r="S4902">
        <v>21</v>
      </c>
      <c r="T4902">
        <v>69</v>
      </c>
      <c r="U4902" s="2">
        <v>113</v>
      </c>
      <c r="V4902" s="2">
        <v>18</v>
      </c>
      <c r="W4902" s="8">
        <v>0.10564516129032259</v>
      </c>
      <c r="X4902" s="2">
        <v>1890</v>
      </c>
      <c r="Y4902" s="45"/>
      <c r="AC4902" s="1" t="str">
        <f>IF(Table13[[#This Row],[TCS MP]]&gt;=Table13[[#This Row],[BMP]],IF(Table13[[#This Row],[TCS MP]]&lt;=Table13[[#This Row],[EMP]],"Good","EMP"),"BMP")</f>
        <v>EMP</v>
      </c>
    </row>
    <row r="4903" spans="1:29" ht="24" customHeight="1" x14ac:dyDescent="0.25">
      <c r="A4903" t="s">
        <v>15083</v>
      </c>
      <c r="B4903" t="s">
        <v>19129</v>
      </c>
      <c r="C4903">
        <v>4199</v>
      </c>
      <c r="D4903" t="s">
        <v>17076</v>
      </c>
      <c r="E4903" t="s">
        <v>10890</v>
      </c>
      <c r="F4903" s="9">
        <f>Table13[[#This Row],[ToMeasure]]-Table13[[#This Row],[FromMeasure]]</f>
        <v>0.66305900000000051</v>
      </c>
      <c r="G4903" s="5" t="s">
        <v>10891</v>
      </c>
      <c r="H4903" s="35">
        <v>14.0858188</v>
      </c>
      <c r="I4903" s="56"/>
      <c r="J4903" t="s">
        <v>328</v>
      </c>
      <c r="K4903" s="58" t="s">
        <v>203</v>
      </c>
      <c r="L4903" s="35">
        <v>14.748877800000001</v>
      </c>
      <c r="M4903" s="56"/>
      <c r="N4903" t="s">
        <v>15084</v>
      </c>
      <c r="O4903" s="2">
        <v>690</v>
      </c>
      <c r="P4903" s="2">
        <v>709</v>
      </c>
      <c r="Q4903" s="2">
        <v>1399</v>
      </c>
      <c r="R4903" t="s">
        <v>15085</v>
      </c>
      <c r="S4903">
        <v>11</v>
      </c>
      <c r="T4903">
        <v>77</v>
      </c>
      <c r="U4903" s="2">
        <v>138</v>
      </c>
      <c r="V4903" s="2">
        <v>22</v>
      </c>
      <c r="W4903" s="8">
        <v>0.11436740528949249</v>
      </c>
      <c r="X4903" s="2">
        <v>2133</v>
      </c>
      <c r="Y4903" s="45"/>
      <c r="AC4903" s="1" t="str">
        <f>IF(Table13[[#This Row],[TCS MP]]&gt;=Table13[[#This Row],[BMP]],IF(Table13[[#This Row],[TCS MP]]&lt;=Table13[[#This Row],[EMP]],"Good","EMP"),"BMP")</f>
        <v>EMP</v>
      </c>
    </row>
    <row r="4904" spans="1:29" ht="24" customHeight="1" x14ac:dyDescent="0.25">
      <c r="A4904" t="s">
        <v>16877</v>
      </c>
      <c r="B4904" t="s">
        <v>19155</v>
      </c>
      <c r="C4904">
        <v>4228</v>
      </c>
      <c r="D4904" t="s">
        <v>17076</v>
      </c>
      <c r="E4904" t="s">
        <v>10890</v>
      </c>
      <c r="F4904" s="9">
        <f>Table13[[#This Row],[ToMeasure]]-Table13[[#This Row],[FromMeasure]]</f>
        <v>0.29890629999999874</v>
      </c>
      <c r="G4904" s="5" t="s">
        <v>10891</v>
      </c>
      <c r="H4904" s="35">
        <v>28.8048213</v>
      </c>
      <c r="I4904" s="56"/>
      <c r="J4904" t="s">
        <v>3294</v>
      </c>
      <c r="K4904" s="58" t="s">
        <v>203</v>
      </c>
      <c r="L4904" s="35">
        <v>29.103727599999999</v>
      </c>
      <c r="M4904" s="56"/>
      <c r="N4904" t="s">
        <v>3294</v>
      </c>
      <c r="O4904" s="2">
        <v>3253</v>
      </c>
      <c r="P4904" s="2">
        <v>0</v>
      </c>
      <c r="Q4904" s="2">
        <v>3253</v>
      </c>
      <c r="R4904" t="s">
        <v>10877</v>
      </c>
      <c r="S4904">
        <v>16</v>
      </c>
      <c r="T4904" t="s">
        <v>203</v>
      </c>
      <c r="U4904" s="2">
        <v>98</v>
      </c>
      <c r="V4904" s="2">
        <v>385</v>
      </c>
      <c r="W4904" s="8">
        <v>0.14847832769750999</v>
      </c>
      <c r="X4904" s="2">
        <v>4959</v>
      </c>
      <c r="Y4904" s="45"/>
      <c r="AC4904" s="1" t="str">
        <f>IF(Table13[[#This Row],[TCS MP]]&gt;=Table13[[#This Row],[BMP]],IF(Table13[[#This Row],[TCS MP]]&lt;=Table13[[#This Row],[EMP]],"Good","EMP"),"BMP")</f>
        <v>EMP</v>
      </c>
    </row>
    <row r="4905" spans="1:29" ht="24" customHeight="1" x14ac:dyDescent="0.25">
      <c r="A4905" t="s">
        <v>10897</v>
      </c>
      <c r="B4905" t="s">
        <v>19168</v>
      </c>
      <c r="C4905">
        <v>4239</v>
      </c>
      <c r="D4905" t="s">
        <v>17076</v>
      </c>
      <c r="E4905" t="s">
        <v>10890</v>
      </c>
      <c r="F4905" s="9">
        <f>Table13[[#This Row],[ToMeasure]]-Table13[[#This Row],[FromMeasure]]</f>
        <v>0.2307302</v>
      </c>
      <c r="G4905" s="5" t="s">
        <v>10891</v>
      </c>
      <c r="H4905" s="35">
        <v>29.589384599999999</v>
      </c>
      <c r="I4905" s="56"/>
      <c r="J4905" t="s">
        <v>3294</v>
      </c>
      <c r="K4905" s="58" t="s">
        <v>203</v>
      </c>
      <c r="L4905" s="35">
        <v>29.820114799999999</v>
      </c>
      <c r="M4905" s="56"/>
      <c r="N4905" t="s">
        <v>3294</v>
      </c>
      <c r="O4905" s="2">
        <v>3865</v>
      </c>
      <c r="P4905" s="2">
        <v>0</v>
      </c>
      <c r="Q4905" s="2">
        <v>3865</v>
      </c>
      <c r="R4905" t="s">
        <v>10898</v>
      </c>
      <c r="S4905">
        <v>17</v>
      </c>
      <c r="T4905" t="s">
        <v>203</v>
      </c>
      <c r="U4905" s="2" t="s">
        <v>203</v>
      </c>
      <c r="V4905" s="2" t="s">
        <v>203</v>
      </c>
      <c r="W4905" s="8" t="s">
        <v>203</v>
      </c>
      <c r="X4905" s="2">
        <v>5892</v>
      </c>
      <c r="Y4905" s="45"/>
      <c r="AC4905" s="1" t="str">
        <f>IF(Table13[[#This Row],[TCS MP]]&gt;=Table13[[#This Row],[BMP]],IF(Table13[[#This Row],[TCS MP]]&lt;=Table13[[#This Row],[EMP]],"Good","EMP"),"BMP")</f>
        <v>EMP</v>
      </c>
    </row>
    <row r="4906" spans="1:29" ht="24" customHeight="1" x14ac:dyDescent="0.25">
      <c r="A4906" t="s">
        <v>15086</v>
      </c>
      <c r="B4906" t="s">
        <v>19166</v>
      </c>
      <c r="C4906">
        <v>4238</v>
      </c>
      <c r="D4906" t="s">
        <v>17076</v>
      </c>
      <c r="E4906" t="s">
        <v>10890</v>
      </c>
      <c r="F4906" s="9">
        <f>Table13[[#This Row],[ToMeasure]]-Table13[[#This Row],[FromMeasure]]</f>
        <v>0.6516567000000002</v>
      </c>
      <c r="G4906" s="5" t="s">
        <v>10891</v>
      </c>
      <c r="H4906" s="35">
        <v>30.732599400000002</v>
      </c>
      <c r="I4906" s="56"/>
      <c r="J4906" t="s">
        <v>3294</v>
      </c>
      <c r="K4906" s="58" t="s">
        <v>203</v>
      </c>
      <c r="L4906" s="35">
        <v>31.384256100000002</v>
      </c>
      <c r="M4906" s="56"/>
      <c r="N4906" t="s">
        <v>10872</v>
      </c>
      <c r="O4906" s="2">
        <v>1973</v>
      </c>
      <c r="P4906" s="2">
        <v>0</v>
      </c>
      <c r="Q4906" s="2">
        <v>1973</v>
      </c>
      <c r="R4906" t="s">
        <v>10873</v>
      </c>
      <c r="S4906">
        <v>24</v>
      </c>
      <c r="T4906" t="s">
        <v>203</v>
      </c>
      <c r="U4906" s="2">
        <v>179</v>
      </c>
      <c r="V4906" s="2">
        <v>28</v>
      </c>
      <c r="W4906" s="8">
        <v>0.10491637100861632</v>
      </c>
      <c r="X4906" s="2">
        <v>3008</v>
      </c>
      <c r="Y4906" s="45"/>
      <c r="AC4906" s="1" t="str">
        <f>IF(Table13[[#This Row],[TCS MP]]&gt;=Table13[[#This Row],[BMP]],IF(Table13[[#This Row],[TCS MP]]&lt;=Table13[[#This Row],[EMP]],"Good","EMP"),"BMP")</f>
        <v>EMP</v>
      </c>
    </row>
    <row r="4907" spans="1:29" ht="24" customHeight="1" x14ac:dyDescent="0.25">
      <c r="A4907" s="7" t="s">
        <v>16878</v>
      </c>
      <c r="B4907" t="s">
        <v>19178</v>
      </c>
      <c r="C4907">
        <v>4249</v>
      </c>
      <c r="D4907" t="s">
        <v>17076</v>
      </c>
      <c r="E4907" t="s">
        <v>10890</v>
      </c>
      <c r="F4907" s="9">
        <f>Table13[[#This Row],[ToMeasure]]-Table13[[#This Row],[FromMeasure]]</f>
        <v>0.56996779999999703</v>
      </c>
      <c r="G4907" s="5" t="s">
        <v>10891</v>
      </c>
      <c r="H4907" s="35">
        <v>31.384256100000002</v>
      </c>
      <c r="I4907" s="56"/>
      <c r="J4907" t="s">
        <v>10872</v>
      </c>
      <c r="K4907" s="58" t="s">
        <v>203</v>
      </c>
      <c r="L4907" s="35">
        <v>31.954223899999999</v>
      </c>
      <c r="M4907" s="56"/>
      <c r="N4907" t="s">
        <v>3294</v>
      </c>
      <c r="O4907" s="2">
        <v>1361</v>
      </c>
      <c r="P4907" s="2">
        <v>0</v>
      </c>
      <c r="Q4907" s="2">
        <v>1361</v>
      </c>
      <c r="R4907" t="s">
        <v>16879</v>
      </c>
      <c r="S4907">
        <v>17</v>
      </c>
      <c r="T4907" t="s">
        <v>203</v>
      </c>
      <c r="U4907" s="2">
        <v>125</v>
      </c>
      <c r="V4907" s="2">
        <v>18</v>
      </c>
      <c r="W4907" s="8">
        <v>0.10506980161645849</v>
      </c>
      <c r="X4907" s="2">
        <v>2075</v>
      </c>
      <c r="Y4907" s="45"/>
      <c r="AC4907" s="1" t="str">
        <f>IF(Table13[[#This Row],[TCS MP]]&gt;=Table13[[#This Row],[BMP]],IF(Table13[[#This Row],[TCS MP]]&lt;=Table13[[#This Row],[EMP]],"Good","EMP"),"BMP")</f>
        <v>EMP</v>
      </c>
    </row>
    <row r="4908" spans="1:29" ht="24" customHeight="1" x14ac:dyDescent="0.25">
      <c r="A4908" t="s">
        <v>16880</v>
      </c>
      <c r="B4908" t="s">
        <v>19186</v>
      </c>
      <c r="C4908">
        <v>4258</v>
      </c>
      <c r="D4908" t="s">
        <v>17076</v>
      </c>
      <c r="E4908" t="s">
        <v>10890</v>
      </c>
      <c r="F4908" s="9">
        <f>Table13[[#This Row],[ToMeasure]]-Table13[[#This Row],[FromMeasure]]</f>
        <v>6.7087499999999523E-2</v>
      </c>
      <c r="G4908" s="5" t="s">
        <v>10891</v>
      </c>
      <c r="H4908" s="35">
        <v>33.2130467</v>
      </c>
      <c r="I4908" s="56"/>
      <c r="J4908" t="s">
        <v>3294</v>
      </c>
      <c r="K4908" s="58" t="s">
        <v>203</v>
      </c>
      <c r="L4908" s="35">
        <v>33.280134199999999</v>
      </c>
      <c r="M4908" s="56"/>
      <c r="N4908" t="s">
        <v>6658</v>
      </c>
      <c r="O4908" s="2">
        <v>2006</v>
      </c>
      <c r="P4908" s="2">
        <v>0</v>
      </c>
      <c r="Q4908" s="2">
        <v>2006</v>
      </c>
      <c r="R4908" t="s">
        <v>15065</v>
      </c>
      <c r="S4908">
        <v>12</v>
      </c>
      <c r="T4908" t="s">
        <v>203</v>
      </c>
      <c r="U4908" s="2">
        <v>110</v>
      </c>
      <c r="V4908" s="2">
        <v>17</v>
      </c>
      <c r="W4908" s="8">
        <v>6.3310069790628115E-2</v>
      </c>
      <c r="X4908" s="2">
        <v>3058</v>
      </c>
      <c r="Y4908" s="45"/>
      <c r="AC4908" s="1" t="str">
        <f>IF(Table13[[#This Row],[TCS MP]]&gt;=Table13[[#This Row],[BMP]],IF(Table13[[#This Row],[TCS MP]]&lt;=Table13[[#This Row],[EMP]],"Good","EMP"),"BMP")</f>
        <v>EMP</v>
      </c>
    </row>
    <row r="4909" spans="1:29" ht="24" customHeight="1" x14ac:dyDescent="0.25">
      <c r="A4909" t="s">
        <v>10899</v>
      </c>
      <c r="B4909" t="s">
        <v>19187</v>
      </c>
      <c r="C4909">
        <v>4258</v>
      </c>
      <c r="D4909" t="s">
        <v>17076</v>
      </c>
      <c r="E4909" t="s">
        <v>10890</v>
      </c>
      <c r="F4909" s="9">
        <f>Table13[[#This Row],[ToMeasure]]-Table13[[#This Row],[FromMeasure]]</f>
        <v>0.4972015999999968</v>
      </c>
      <c r="G4909" s="5" t="s">
        <v>10891</v>
      </c>
      <c r="H4909" s="35">
        <v>33.2801343</v>
      </c>
      <c r="I4909" s="56"/>
      <c r="J4909" t="s">
        <v>6658</v>
      </c>
      <c r="K4909" s="58" t="s">
        <v>203</v>
      </c>
      <c r="L4909" s="35">
        <v>33.777335899999997</v>
      </c>
      <c r="M4909" s="56"/>
      <c r="N4909" t="s">
        <v>10900</v>
      </c>
      <c r="O4909" s="2">
        <v>1229</v>
      </c>
      <c r="P4909" s="2">
        <v>0</v>
      </c>
      <c r="Q4909" s="2">
        <v>1229</v>
      </c>
      <c r="R4909" t="s">
        <v>10901</v>
      </c>
      <c r="S4909">
        <v>12</v>
      </c>
      <c r="T4909" t="s">
        <v>203</v>
      </c>
      <c r="U4909" s="2">
        <v>111</v>
      </c>
      <c r="V4909" s="2">
        <v>17</v>
      </c>
      <c r="W4909" s="8">
        <v>0.10414971521562245</v>
      </c>
      <c r="X4909" s="2">
        <v>1873</v>
      </c>
      <c r="Y4909" s="45"/>
      <c r="AC4909" s="1" t="str">
        <f>IF(Table13[[#This Row],[TCS MP]]&gt;=Table13[[#This Row],[BMP]],IF(Table13[[#This Row],[TCS MP]]&lt;=Table13[[#This Row],[EMP]],"Good","EMP"),"BMP")</f>
        <v>EMP</v>
      </c>
    </row>
    <row r="4910" spans="1:29" ht="24" customHeight="1" x14ac:dyDescent="0.25">
      <c r="A4910" t="s">
        <v>15087</v>
      </c>
      <c r="B4910" t="s">
        <v>19197</v>
      </c>
      <c r="C4910">
        <v>4269</v>
      </c>
      <c r="D4910" t="s">
        <v>17076</v>
      </c>
      <c r="E4910" t="s">
        <v>10890</v>
      </c>
      <c r="F4910" s="9">
        <f>Table13[[#This Row],[ToMeasure]]-Table13[[#This Row],[FromMeasure]]</f>
        <v>0.39268129999999957</v>
      </c>
      <c r="G4910" s="5" t="s">
        <v>10891</v>
      </c>
      <c r="H4910" s="35">
        <v>33.777335600000001</v>
      </c>
      <c r="I4910" s="56"/>
      <c r="J4910" t="s">
        <v>10900</v>
      </c>
      <c r="K4910" s="58" t="s">
        <v>203</v>
      </c>
      <c r="L4910" s="35">
        <v>34.1700169</v>
      </c>
      <c r="M4910" s="56"/>
      <c r="N4910" t="s">
        <v>3695</v>
      </c>
      <c r="O4910" s="2">
        <v>2250</v>
      </c>
      <c r="P4910" s="2">
        <v>0</v>
      </c>
      <c r="Q4910" s="2">
        <v>2250</v>
      </c>
      <c r="R4910" t="s">
        <v>15088</v>
      </c>
      <c r="S4910">
        <v>15</v>
      </c>
      <c r="T4910" t="s">
        <v>203</v>
      </c>
      <c r="U4910" s="2" t="s">
        <v>203</v>
      </c>
      <c r="V4910" s="2" t="s">
        <v>203</v>
      </c>
      <c r="W4910" s="8" t="s">
        <v>203</v>
      </c>
      <c r="X4910" s="2">
        <v>3430</v>
      </c>
      <c r="Y4910" s="45"/>
      <c r="AC4910" s="1" t="str">
        <f>IF(Table13[[#This Row],[TCS MP]]&gt;=Table13[[#This Row],[BMP]],IF(Table13[[#This Row],[TCS MP]]&lt;=Table13[[#This Row],[EMP]],"Good","EMP"),"BMP")</f>
        <v>EMP</v>
      </c>
    </row>
    <row r="4911" spans="1:29" ht="24" customHeight="1" x14ac:dyDescent="0.25">
      <c r="A4911" t="s">
        <v>15089</v>
      </c>
      <c r="B4911" t="s">
        <v>19203</v>
      </c>
      <c r="C4911">
        <v>4276</v>
      </c>
      <c r="D4911" t="s">
        <v>17076</v>
      </c>
      <c r="E4911" t="s">
        <v>10890</v>
      </c>
      <c r="F4911" s="9">
        <f>Table13[[#This Row],[ToMeasure]]-Table13[[#This Row],[FromMeasure]]</f>
        <v>0.33313489999999746</v>
      </c>
      <c r="G4911" s="5" t="s">
        <v>10891</v>
      </c>
      <c r="H4911" s="35">
        <v>36.4788961</v>
      </c>
      <c r="I4911" s="56"/>
      <c r="J4911" t="s">
        <v>6670</v>
      </c>
      <c r="K4911" s="58" t="s">
        <v>203</v>
      </c>
      <c r="L4911" s="35">
        <v>36.812030999999998</v>
      </c>
      <c r="M4911" s="56"/>
      <c r="N4911" t="s">
        <v>1114</v>
      </c>
      <c r="O4911" s="2">
        <v>1680</v>
      </c>
      <c r="P4911" s="2">
        <v>0</v>
      </c>
      <c r="Q4911" s="2">
        <v>1680</v>
      </c>
      <c r="R4911" t="s">
        <v>15090</v>
      </c>
      <c r="S4911">
        <v>16</v>
      </c>
      <c r="T4911" t="s">
        <v>203</v>
      </c>
      <c r="U4911" s="2">
        <v>152</v>
      </c>
      <c r="V4911" s="2">
        <v>25</v>
      </c>
      <c r="W4911" s="8">
        <v>0.10535714285714286</v>
      </c>
      <c r="X4911" s="2">
        <v>2561</v>
      </c>
      <c r="Y4911" s="45"/>
      <c r="AC4911" s="1" t="str">
        <f>IF(Table13[[#This Row],[TCS MP]]&gt;=Table13[[#This Row],[BMP]],IF(Table13[[#This Row],[TCS MP]]&lt;=Table13[[#This Row],[EMP]],"Good","EMP"),"BMP")</f>
        <v>EMP</v>
      </c>
    </row>
    <row r="4912" spans="1:29" ht="24" customHeight="1" x14ac:dyDescent="0.25">
      <c r="A4912" t="s">
        <v>15094</v>
      </c>
      <c r="B4912" t="s">
        <v>19246</v>
      </c>
      <c r="C4912">
        <v>4327</v>
      </c>
      <c r="D4912" t="s">
        <v>17076</v>
      </c>
      <c r="E4912" t="s">
        <v>15095</v>
      </c>
      <c r="F4912" s="9">
        <f>Table13[[#This Row],[ToMeasure]]-Table13[[#This Row],[FromMeasure]]</f>
        <v>0.15415588999999999</v>
      </c>
      <c r="G4912" s="5" t="s">
        <v>15096</v>
      </c>
      <c r="H4912" s="35">
        <v>0</v>
      </c>
      <c r="I4912" s="56"/>
      <c r="J4912" t="s">
        <v>1114</v>
      </c>
      <c r="K4912" s="58" t="s">
        <v>203</v>
      </c>
      <c r="L4912" s="35">
        <v>0.15415588999999999</v>
      </c>
      <c r="M4912" s="56"/>
      <c r="N4912" t="s">
        <v>11642</v>
      </c>
      <c r="O4912" s="2">
        <v>6190</v>
      </c>
      <c r="P4912" s="2">
        <v>0</v>
      </c>
      <c r="Q4912" s="2">
        <v>6190</v>
      </c>
      <c r="R4912" t="s">
        <v>15097</v>
      </c>
      <c r="S4912">
        <v>12</v>
      </c>
      <c r="T4912" t="s">
        <v>203</v>
      </c>
      <c r="U4912" s="2">
        <v>564</v>
      </c>
      <c r="V4912" s="2">
        <v>90</v>
      </c>
      <c r="W4912" s="8">
        <v>0.10565428109854604</v>
      </c>
      <c r="X4912" s="2">
        <v>9436</v>
      </c>
      <c r="Y4912" s="45"/>
      <c r="AC4912" s="1" t="str">
        <f>IF(Table13[[#This Row],[TCS MP]]&gt;=Table13[[#This Row],[BMP]],IF(Table13[[#This Row],[TCS MP]]&lt;=Table13[[#This Row],[EMP]],"Good","EMP"),"BMP")</f>
        <v>EMP</v>
      </c>
    </row>
    <row r="4913" spans="1:29" ht="24" customHeight="1" x14ac:dyDescent="0.25">
      <c r="A4913" t="s">
        <v>16881</v>
      </c>
      <c r="B4913" t="s">
        <v>19238</v>
      </c>
      <c r="C4913">
        <v>4316</v>
      </c>
      <c r="D4913" t="s">
        <v>17076</v>
      </c>
      <c r="E4913" t="s">
        <v>15095</v>
      </c>
      <c r="F4913" s="9">
        <f>Table13[[#This Row],[ToMeasure]]-Table13[[#This Row],[FromMeasure]]</f>
        <v>0.25881233999999997</v>
      </c>
      <c r="G4913" s="5" t="s">
        <v>15096</v>
      </c>
      <c r="H4913" s="35">
        <v>0.15415588999999999</v>
      </c>
      <c r="I4913" s="56"/>
      <c r="J4913" t="s">
        <v>11642</v>
      </c>
      <c r="K4913" s="58" t="s">
        <v>203</v>
      </c>
      <c r="L4913" s="35">
        <v>0.41296822999999999</v>
      </c>
      <c r="M4913" s="56"/>
      <c r="N4913" t="s">
        <v>16882</v>
      </c>
      <c r="O4913" s="2">
        <v>7324</v>
      </c>
      <c r="P4913" s="2">
        <v>0</v>
      </c>
      <c r="Q4913" s="2">
        <v>7324</v>
      </c>
      <c r="R4913" t="s">
        <v>16883</v>
      </c>
      <c r="S4913">
        <v>12</v>
      </c>
      <c r="T4913" t="s">
        <v>203</v>
      </c>
      <c r="U4913" s="2">
        <v>673</v>
      </c>
      <c r="V4913" s="2">
        <v>109</v>
      </c>
      <c r="W4913" s="8">
        <v>0.10677225559803386</v>
      </c>
      <c r="X4913" s="2">
        <v>11164</v>
      </c>
      <c r="Y4913" s="45"/>
      <c r="AC4913" s="1" t="str">
        <f>IF(Table13[[#This Row],[TCS MP]]&gt;=Table13[[#This Row],[BMP]],IF(Table13[[#This Row],[TCS MP]]&lt;=Table13[[#This Row],[EMP]],"Good","EMP"),"BMP")</f>
        <v>EMP</v>
      </c>
    </row>
    <row r="4914" spans="1:29" ht="24" customHeight="1" x14ac:dyDescent="0.25">
      <c r="A4914" t="s">
        <v>16884</v>
      </c>
      <c r="B4914" t="s">
        <v>19236</v>
      </c>
      <c r="C4914">
        <v>4312</v>
      </c>
      <c r="D4914" t="s">
        <v>17076</v>
      </c>
      <c r="E4914" t="s">
        <v>15095</v>
      </c>
      <c r="F4914" s="9">
        <f>Table13[[#This Row],[ToMeasure]]-Table13[[#This Row],[FromMeasure]]</f>
        <v>0.18050112000000001</v>
      </c>
      <c r="G4914" s="5" t="s">
        <v>15096</v>
      </c>
      <c r="H4914" s="35">
        <v>0.41296822999999999</v>
      </c>
      <c r="I4914" s="56"/>
      <c r="J4914" t="s">
        <v>16882</v>
      </c>
      <c r="K4914" s="58" t="s">
        <v>203</v>
      </c>
      <c r="L4914" s="35">
        <v>0.59346935000000001</v>
      </c>
      <c r="M4914" s="56"/>
      <c r="N4914" t="s">
        <v>356</v>
      </c>
      <c r="O4914" s="2">
        <v>7571</v>
      </c>
      <c r="P4914" s="2">
        <v>0</v>
      </c>
      <c r="Q4914" s="2">
        <v>7571</v>
      </c>
      <c r="R4914" t="s">
        <v>16885</v>
      </c>
      <c r="S4914">
        <v>9</v>
      </c>
      <c r="T4914" t="s">
        <v>203</v>
      </c>
      <c r="U4914" s="2">
        <v>694</v>
      </c>
      <c r="V4914" s="2">
        <v>111</v>
      </c>
      <c r="W4914" s="8">
        <v>0.10632677321357813</v>
      </c>
      <c r="X4914" s="2">
        <v>11541</v>
      </c>
      <c r="Y4914" s="45"/>
      <c r="AC4914" s="1" t="str">
        <f>IF(Table13[[#This Row],[TCS MP]]&gt;=Table13[[#This Row],[BMP]],IF(Table13[[#This Row],[TCS MP]]&lt;=Table13[[#This Row],[EMP]],"Good","EMP"),"BMP")</f>
        <v>EMP</v>
      </c>
    </row>
    <row r="4915" spans="1:29" ht="24" customHeight="1" x14ac:dyDescent="0.25">
      <c r="A4915" t="s">
        <v>16886</v>
      </c>
      <c r="B4915" t="s">
        <v>19231</v>
      </c>
      <c r="C4915">
        <v>4306</v>
      </c>
      <c r="D4915" t="s">
        <v>17076</v>
      </c>
      <c r="E4915" t="s">
        <v>15095</v>
      </c>
      <c r="F4915" s="9">
        <f>Table13[[#This Row],[ToMeasure]]-Table13[[#This Row],[FromMeasure]]</f>
        <v>0.31056952999999998</v>
      </c>
      <c r="G4915" s="5" t="s">
        <v>15096</v>
      </c>
      <c r="H4915" s="35">
        <v>0.59346935000000001</v>
      </c>
      <c r="I4915" s="56"/>
      <c r="J4915" t="s">
        <v>356</v>
      </c>
      <c r="K4915" s="58" t="s">
        <v>203</v>
      </c>
      <c r="L4915" s="35">
        <v>0.90403887999999999</v>
      </c>
      <c r="M4915" s="56"/>
      <c r="N4915" t="s">
        <v>3718</v>
      </c>
      <c r="O4915" s="2">
        <v>4310</v>
      </c>
      <c r="P4915" s="2">
        <v>0</v>
      </c>
      <c r="Q4915" s="2">
        <v>4310</v>
      </c>
      <c r="R4915" t="s">
        <v>16887</v>
      </c>
      <c r="S4915">
        <v>12</v>
      </c>
      <c r="T4915" t="s">
        <v>203</v>
      </c>
      <c r="U4915" s="2">
        <v>394</v>
      </c>
      <c r="V4915" s="2">
        <v>64</v>
      </c>
      <c r="W4915" s="8">
        <v>0.10626450116009281</v>
      </c>
      <c r="X4915" s="2">
        <v>6570</v>
      </c>
      <c r="Y4915" s="45"/>
      <c r="AC4915" s="1" t="str">
        <f>IF(Table13[[#This Row],[TCS MP]]&gt;=Table13[[#This Row],[BMP]],IF(Table13[[#This Row],[TCS MP]]&lt;=Table13[[#This Row],[EMP]],"Good","EMP"),"BMP")</f>
        <v>EMP</v>
      </c>
    </row>
    <row r="4916" spans="1:29" ht="24" customHeight="1" x14ac:dyDescent="0.25">
      <c r="A4916" t="s">
        <v>16888</v>
      </c>
      <c r="B4916" t="s">
        <v>19248</v>
      </c>
      <c r="C4916">
        <v>4329</v>
      </c>
      <c r="D4916" t="s">
        <v>17076</v>
      </c>
      <c r="E4916" t="s">
        <v>10903</v>
      </c>
      <c r="F4916" s="9">
        <f>Table13[[#This Row],[ToMeasure]]-Table13[[#This Row],[FromMeasure]]</f>
        <v>9.5930119999999994E-2</v>
      </c>
      <c r="G4916" s="5" t="s">
        <v>10904</v>
      </c>
      <c r="H4916" s="35">
        <v>0</v>
      </c>
      <c r="I4916" s="56"/>
      <c r="J4916" t="s">
        <v>3294</v>
      </c>
      <c r="K4916" s="58" t="s">
        <v>203</v>
      </c>
      <c r="L4916" s="35">
        <v>9.5930119999999994E-2</v>
      </c>
      <c r="M4916" s="56"/>
      <c r="N4916" t="s">
        <v>7735</v>
      </c>
      <c r="O4916" s="2">
        <v>5134</v>
      </c>
      <c r="P4916" s="2">
        <v>0</v>
      </c>
      <c r="Q4916" s="2">
        <v>5134</v>
      </c>
      <c r="R4916" t="s">
        <v>16889</v>
      </c>
      <c r="S4916">
        <v>10</v>
      </c>
      <c r="T4916" t="s">
        <v>203</v>
      </c>
      <c r="U4916" s="2">
        <v>500</v>
      </c>
      <c r="V4916" s="2">
        <v>79</v>
      </c>
      <c r="W4916" s="8">
        <v>0.11277756135566809</v>
      </c>
      <c r="X4916" s="2">
        <v>7826</v>
      </c>
      <c r="Y4916" s="45"/>
      <c r="AC4916" s="1" t="str">
        <f>IF(Table13[[#This Row],[TCS MP]]&gt;=Table13[[#This Row],[BMP]],IF(Table13[[#This Row],[TCS MP]]&lt;=Table13[[#This Row],[EMP]],"Good","EMP"),"BMP")</f>
        <v>EMP</v>
      </c>
    </row>
    <row r="4917" spans="1:29" ht="24" customHeight="1" x14ac:dyDescent="0.25">
      <c r="A4917" t="s">
        <v>10902</v>
      </c>
      <c r="B4917" t="s">
        <v>19235</v>
      </c>
      <c r="C4917">
        <v>4311</v>
      </c>
      <c r="D4917" t="s">
        <v>17076</v>
      </c>
      <c r="E4917" t="s">
        <v>10903</v>
      </c>
      <c r="F4917" s="9">
        <f>Table13[[#This Row],[ToMeasure]]-Table13[[#This Row],[FromMeasure]]</f>
        <v>0.39106207999999998</v>
      </c>
      <c r="G4917" s="5" t="s">
        <v>10904</v>
      </c>
      <c r="H4917" s="35">
        <v>9.5930119999999994E-2</v>
      </c>
      <c r="I4917" s="56"/>
      <c r="J4917" t="s">
        <v>7735</v>
      </c>
      <c r="K4917" s="58" t="s">
        <v>203</v>
      </c>
      <c r="L4917" s="35">
        <v>0.48699219999999999</v>
      </c>
      <c r="M4917" s="56"/>
      <c r="N4917" t="s">
        <v>10905</v>
      </c>
      <c r="O4917" s="2">
        <v>10508</v>
      </c>
      <c r="P4917" s="2">
        <v>0</v>
      </c>
      <c r="Q4917" s="2">
        <v>10508</v>
      </c>
      <c r="R4917" t="s">
        <v>10906</v>
      </c>
      <c r="S4917">
        <v>10</v>
      </c>
      <c r="T4917" t="s">
        <v>203</v>
      </c>
      <c r="U4917" s="2">
        <v>965</v>
      </c>
      <c r="V4917" s="2">
        <v>156</v>
      </c>
      <c r="W4917" s="8">
        <v>0.10668062428625809</v>
      </c>
      <c r="X4917" s="2">
        <v>16018</v>
      </c>
      <c r="Y4917" s="45"/>
      <c r="AC4917" s="1" t="str">
        <f>IF(Table13[[#This Row],[TCS MP]]&gt;=Table13[[#This Row],[BMP]],IF(Table13[[#This Row],[TCS MP]]&lt;=Table13[[#This Row],[EMP]],"Good","EMP"),"BMP")</f>
        <v>EMP</v>
      </c>
    </row>
    <row r="4918" spans="1:29" ht="24" customHeight="1" x14ac:dyDescent="0.25">
      <c r="A4918" t="s">
        <v>14447</v>
      </c>
      <c r="B4918" t="s">
        <v>19239</v>
      </c>
      <c r="C4918">
        <v>4318</v>
      </c>
      <c r="D4918" t="s">
        <v>17076</v>
      </c>
      <c r="E4918" t="s">
        <v>10903</v>
      </c>
      <c r="F4918" s="9">
        <f>Table13[[#This Row],[ToMeasure]]-Table13[[#This Row],[FromMeasure]]</f>
        <v>0.12140662000000002</v>
      </c>
      <c r="G4918" s="5" t="s">
        <v>10904</v>
      </c>
      <c r="H4918" s="35">
        <v>0.48699219999999999</v>
      </c>
      <c r="I4918" s="56"/>
      <c r="J4918" t="s">
        <v>10905</v>
      </c>
      <c r="K4918" s="58" t="s">
        <v>203</v>
      </c>
      <c r="L4918" s="35">
        <v>0.60839882000000001</v>
      </c>
      <c r="M4918" s="56"/>
      <c r="N4918" t="s">
        <v>356</v>
      </c>
      <c r="O4918" s="2">
        <v>9762</v>
      </c>
      <c r="P4918" s="2">
        <v>0</v>
      </c>
      <c r="Q4918" s="2">
        <v>9762</v>
      </c>
      <c r="R4918" t="s">
        <v>14448</v>
      </c>
      <c r="S4918">
        <v>10</v>
      </c>
      <c r="T4918" t="s">
        <v>203</v>
      </c>
      <c r="U4918" s="2">
        <v>898</v>
      </c>
      <c r="V4918" s="2">
        <v>146</v>
      </c>
      <c r="W4918" s="8">
        <v>0.10694529809465274</v>
      </c>
      <c r="X4918" s="2">
        <v>14881</v>
      </c>
      <c r="Y4918" s="45"/>
      <c r="AC4918" s="1" t="str">
        <f>IF(Table13[[#This Row],[TCS MP]]&gt;=Table13[[#This Row],[BMP]],IF(Table13[[#This Row],[TCS MP]]&lt;=Table13[[#This Row],[EMP]],"Good","EMP"),"BMP")</f>
        <v>EMP</v>
      </c>
    </row>
    <row r="4919" spans="1:29" ht="24" customHeight="1" x14ac:dyDescent="0.25">
      <c r="A4919" t="s">
        <v>15098</v>
      </c>
      <c r="B4919" t="s">
        <v>19233</v>
      </c>
      <c r="C4919">
        <v>4308</v>
      </c>
      <c r="D4919" t="s">
        <v>17076</v>
      </c>
      <c r="E4919" t="s">
        <v>10903</v>
      </c>
      <c r="F4919" s="9">
        <f>Table13[[#This Row],[ToMeasure]]-Table13[[#This Row],[FromMeasure]]</f>
        <v>0.11637084000000009</v>
      </c>
      <c r="G4919" s="5" t="s">
        <v>10904</v>
      </c>
      <c r="H4919" s="35">
        <v>0.90991325000000001</v>
      </c>
      <c r="I4919" s="56"/>
      <c r="J4919" t="s">
        <v>3722</v>
      </c>
      <c r="K4919" s="58" t="s">
        <v>203</v>
      </c>
      <c r="L4919" s="35">
        <v>1.0262840900000001</v>
      </c>
      <c r="M4919" s="56"/>
      <c r="N4919" t="s">
        <v>3294</v>
      </c>
      <c r="O4919" s="2">
        <v>6836</v>
      </c>
      <c r="P4919" s="2">
        <v>0</v>
      </c>
      <c r="Q4919" s="2">
        <v>6836</v>
      </c>
      <c r="R4919" t="s">
        <v>15060</v>
      </c>
      <c r="S4919">
        <v>11</v>
      </c>
      <c r="T4919" t="s">
        <v>203</v>
      </c>
      <c r="U4919" s="2">
        <v>623</v>
      </c>
      <c r="V4919" s="2">
        <v>100</v>
      </c>
      <c r="W4919" s="8">
        <v>0.10576360444704505</v>
      </c>
      <c r="X4919" s="2">
        <v>10420</v>
      </c>
      <c r="Y4919" s="45"/>
      <c r="AC4919" s="1" t="str">
        <f>IF(Table13[[#This Row],[TCS MP]]&gt;=Table13[[#This Row],[BMP]],IF(Table13[[#This Row],[TCS MP]]&lt;=Table13[[#This Row],[EMP]],"Good","EMP"),"BMP")</f>
        <v>EMP</v>
      </c>
    </row>
    <row r="4920" spans="1:29" ht="24" customHeight="1" x14ac:dyDescent="0.25">
      <c r="A4920" s="7" t="s">
        <v>16890</v>
      </c>
      <c r="B4920" t="s">
        <v>19168</v>
      </c>
      <c r="C4920">
        <v>4239</v>
      </c>
      <c r="D4920" t="s">
        <v>17076</v>
      </c>
      <c r="E4920" t="s">
        <v>10908</v>
      </c>
      <c r="F4920" s="9">
        <f>Table13[[#This Row],[ToMeasure]]-Table13[[#This Row],[FromMeasure]]</f>
        <v>0.82137930000000003</v>
      </c>
      <c r="G4920" s="5" t="s">
        <v>10860</v>
      </c>
      <c r="H4920" s="35">
        <v>0</v>
      </c>
      <c r="I4920" s="56"/>
      <c r="J4920" t="s">
        <v>3294</v>
      </c>
      <c r="K4920" s="58" t="s">
        <v>203</v>
      </c>
      <c r="L4920" s="35">
        <v>0.82137930000000003</v>
      </c>
      <c r="M4920" s="56"/>
      <c r="N4920" t="s">
        <v>3294</v>
      </c>
      <c r="O4920" s="2">
        <v>3865</v>
      </c>
      <c r="P4920" s="2">
        <v>0</v>
      </c>
      <c r="Q4920" s="2">
        <v>3865</v>
      </c>
      <c r="R4920" t="s">
        <v>10898</v>
      </c>
      <c r="S4920">
        <v>17</v>
      </c>
      <c r="T4920" t="s">
        <v>203</v>
      </c>
      <c r="U4920" s="2">
        <v>116</v>
      </c>
      <c r="V4920" s="2">
        <v>452</v>
      </c>
      <c r="W4920" s="8">
        <v>0.14695989650711513</v>
      </c>
      <c r="X4920" s="2">
        <v>5892</v>
      </c>
      <c r="Y4920" s="45"/>
      <c r="AC4920" s="1" t="str">
        <f>IF(Table13[[#This Row],[TCS MP]]&gt;=Table13[[#This Row],[BMP]],IF(Table13[[#This Row],[TCS MP]]&lt;=Table13[[#This Row],[EMP]],"Good","EMP"),"BMP")</f>
        <v>EMP</v>
      </c>
    </row>
    <row r="4921" spans="1:29" ht="24" customHeight="1" x14ac:dyDescent="0.25">
      <c r="A4921" t="s">
        <v>10907</v>
      </c>
      <c r="B4921" t="s">
        <v>19155</v>
      </c>
      <c r="C4921">
        <v>4228</v>
      </c>
      <c r="D4921" t="s">
        <v>17076</v>
      </c>
      <c r="E4921" t="s">
        <v>10908</v>
      </c>
      <c r="F4921" s="9">
        <f>Table13[[#This Row],[ToMeasure]]-Table13[[#This Row],[FromMeasure]]</f>
        <v>0.28761009999999998</v>
      </c>
      <c r="G4921" s="5" t="s">
        <v>10860</v>
      </c>
      <c r="H4921" s="35">
        <v>1.0521096000000001</v>
      </c>
      <c r="I4921" s="56"/>
      <c r="J4921" t="s">
        <v>3294</v>
      </c>
      <c r="K4921" s="58" t="s">
        <v>203</v>
      </c>
      <c r="L4921" s="35">
        <v>1.3397197000000001</v>
      </c>
      <c r="M4921" s="56"/>
      <c r="N4921" t="s">
        <v>3294</v>
      </c>
      <c r="O4921" s="2">
        <v>3253</v>
      </c>
      <c r="P4921" s="2">
        <v>0</v>
      </c>
      <c r="Q4921" s="2">
        <v>3253</v>
      </c>
      <c r="R4921" t="s">
        <v>10877</v>
      </c>
      <c r="S4921">
        <v>16</v>
      </c>
      <c r="T4921" t="s">
        <v>203</v>
      </c>
      <c r="U4921" s="2">
        <v>97</v>
      </c>
      <c r="V4921" s="2">
        <v>381</v>
      </c>
      <c r="W4921" s="8">
        <v>0.1469412849677221</v>
      </c>
      <c r="X4921" s="2">
        <v>4959</v>
      </c>
      <c r="Y4921" s="45"/>
      <c r="AC4921" s="1" t="str">
        <f>IF(Table13[[#This Row],[TCS MP]]&gt;=Table13[[#This Row],[BMP]],IF(Table13[[#This Row],[TCS MP]]&lt;=Table13[[#This Row],[EMP]],"Good","EMP"),"BMP")</f>
        <v>EMP</v>
      </c>
    </row>
    <row r="4922" spans="1:29" ht="24" customHeight="1" x14ac:dyDescent="0.25">
      <c r="A4922" t="s">
        <v>14449</v>
      </c>
      <c r="B4922" t="s">
        <v>19999</v>
      </c>
      <c r="C4922">
        <v>5549</v>
      </c>
      <c r="D4922" t="s">
        <v>17076</v>
      </c>
      <c r="E4922" t="s">
        <v>10910</v>
      </c>
      <c r="F4922" s="9">
        <f>Table13[[#This Row],[ToMeasure]]-Table13[[#This Row],[FromMeasure]]</f>
        <v>3.1698517800000001</v>
      </c>
      <c r="G4922" s="5" t="s">
        <v>10911</v>
      </c>
      <c r="H4922" s="35">
        <v>0</v>
      </c>
      <c r="I4922" s="56"/>
      <c r="J4922" t="s">
        <v>2414</v>
      </c>
      <c r="K4922" s="58" t="s">
        <v>203</v>
      </c>
      <c r="L4922" s="35">
        <v>3.1698517800000001</v>
      </c>
      <c r="M4922" s="56"/>
      <c r="N4922" t="s">
        <v>724</v>
      </c>
      <c r="O4922" s="2">
        <v>981</v>
      </c>
      <c r="P4922" s="2">
        <v>0</v>
      </c>
      <c r="Q4922" s="2">
        <v>981</v>
      </c>
      <c r="R4922" t="s">
        <v>14450</v>
      </c>
      <c r="S4922">
        <v>10</v>
      </c>
      <c r="T4922" t="s">
        <v>203</v>
      </c>
      <c r="U4922" s="2">
        <v>34</v>
      </c>
      <c r="V4922" s="2">
        <v>130</v>
      </c>
      <c r="W4922" s="8">
        <v>0.16717635066258921</v>
      </c>
      <c r="X4922" s="2">
        <v>1390</v>
      </c>
      <c r="Y4922" s="45"/>
      <c r="AC4922" s="1" t="str">
        <f>IF(Table13[[#This Row],[TCS MP]]&gt;=Table13[[#This Row],[BMP]],IF(Table13[[#This Row],[TCS MP]]&lt;=Table13[[#This Row],[EMP]],"Good","EMP"),"BMP")</f>
        <v>EMP</v>
      </c>
    </row>
    <row r="4923" spans="1:29" ht="24" customHeight="1" x14ac:dyDescent="0.25">
      <c r="A4923" t="s">
        <v>16891</v>
      </c>
      <c r="B4923" t="s">
        <v>19998</v>
      </c>
      <c r="C4923">
        <v>5548</v>
      </c>
      <c r="D4923" t="s">
        <v>17076</v>
      </c>
      <c r="E4923" t="s">
        <v>10910</v>
      </c>
      <c r="F4923" s="9">
        <f>Table13[[#This Row],[ToMeasure]]-Table13[[#This Row],[FromMeasure]]</f>
        <v>2.8979388400000001</v>
      </c>
      <c r="G4923" s="5" t="s">
        <v>10911</v>
      </c>
      <c r="H4923" s="35">
        <v>3.1698517800000001</v>
      </c>
      <c r="I4923" s="56"/>
      <c r="J4923" t="s">
        <v>724</v>
      </c>
      <c r="K4923" s="58" t="s">
        <v>203</v>
      </c>
      <c r="L4923" s="35">
        <v>6.0677906200000002</v>
      </c>
      <c r="M4923" s="56"/>
      <c r="N4923" t="s">
        <v>16892</v>
      </c>
      <c r="O4923" s="2">
        <v>1147</v>
      </c>
      <c r="P4923" s="2">
        <v>0</v>
      </c>
      <c r="Q4923" s="2">
        <v>1147</v>
      </c>
      <c r="R4923" t="s">
        <v>16893</v>
      </c>
      <c r="S4923">
        <v>12</v>
      </c>
      <c r="T4923" t="s">
        <v>203</v>
      </c>
      <c r="U4923" s="2">
        <v>33</v>
      </c>
      <c r="V4923" s="2">
        <v>134</v>
      </c>
      <c r="W4923" s="8">
        <v>0.14559721011333915</v>
      </c>
      <c r="X4923" s="2">
        <v>2099</v>
      </c>
      <c r="Y4923" s="45"/>
      <c r="AC4923" s="1" t="str">
        <f>IF(Table13[[#This Row],[TCS MP]]&gt;=Table13[[#This Row],[BMP]],IF(Table13[[#This Row],[TCS MP]]&lt;=Table13[[#This Row],[EMP]],"Good","EMP"),"BMP")</f>
        <v>EMP</v>
      </c>
    </row>
    <row r="4924" spans="1:29" ht="24" customHeight="1" x14ac:dyDescent="0.25">
      <c r="A4924" t="s">
        <v>10909</v>
      </c>
      <c r="B4924" t="s">
        <v>20006</v>
      </c>
      <c r="C4924">
        <v>5559</v>
      </c>
      <c r="D4924" t="s">
        <v>17076</v>
      </c>
      <c r="E4924" t="s">
        <v>10910</v>
      </c>
      <c r="F4924" s="9">
        <f>Table13[[#This Row],[ToMeasure]]-Table13[[#This Row],[FromMeasure]]</f>
        <v>1.1745202200000007</v>
      </c>
      <c r="G4924" s="5" t="s">
        <v>10911</v>
      </c>
      <c r="H4924" s="35">
        <v>6.4902046799999997</v>
      </c>
      <c r="I4924" s="56"/>
      <c r="J4924" t="s">
        <v>10912</v>
      </c>
      <c r="K4924" s="58" t="s">
        <v>203</v>
      </c>
      <c r="L4924" s="35">
        <v>7.6647249000000004</v>
      </c>
      <c r="M4924" s="56"/>
      <c r="N4924" t="s">
        <v>10913</v>
      </c>
      <c r="O4924" s="2">
        <v>1273</v>
      </c>
      <c r="P4924" s="2">
        <v>2109</v>
      </c>
      <c r="Q4924" s="2">
        <v>3382</v>
      </c>
      <c r="R4924" t="s">
        <v>10914</v>
      </c>
      <c r="S4924">
        <v>11</v>
      </c>
      <c r="T4924" t="s">
        <v>203</v>
      </c>
      <c r="U4924" s="2">
        <v>121</v>
      </c>
      <c r="V4924" s="2">
        <v>472</v>
      </c>
      <c r="W4924" s="8">
        <v>0.17534003548196334</v>
      </c>
      <c r="X4924" s="2">
        <v>4793</v>
      </c>
      <c r="Y4924" s="45"/>
      <c r="AC4924" s="1" t="str">
        <f>IF(Table13[[#This Row],[TCS MP]]&gt;=Table13[[#This Row],[BMP]],IF(Table13[[#This Row],[TCS MP]]&lt;=Table13[[#This Row],[EMP]],"Good","EMP"),"BMP")</f>
        <v>EMP</v>
      </c>
    </row>
    <row r="4925" spans="1:29" ht="24" customHeight="1" x14ac:dyDescent="0.25">
      <c r="A4925" t="s">
        <v>15099</v>
      </c>
      <c r="B4925" t="s">
        <v>20019</v>
      </c>
      <c r="C4925">
        <v>5578</v>
      </c>
      <c r="D4925" t="s">
        <v>17076</v>
      </c>
      <c r="E4925" t="s">
        <v>10910</v>
      </c>
      <c r="F4925" s="9">
        <f>Table13[[#This Row],[ToMeasure]]-Table13[[#This Row],[FromMeasure]]</f>
        <v>0.14780099999999941</v>
      </c>
      <c r="G4925" s="5" t="s">
        <v>10911</v>
      </c>
      <c r="H4925" s="35">
        <v>11.6273415</v>
      </c>
      <c r="I4925" s="56"/>
      <c r="J4925" t="s">
        <v>2414</v>
      </c>
      <c r="K4925" s="58" t="s">
        <v>203</v>
      </c>
      <c r="L4925" s="35">
        <v>11.775142499999999</v>
      </c>
      <c r="M4925" s="56"/>
      <c r="N4925" t="s">
        <v>2414</v>
      </c>
      <c r="O4925" s="2">
        <v>1873</v>
      </c>
      <c r="P4925" s="2">
        <v>0</v>
      </c>
      <c r="Q4925" s="2">
        <v>1873</v>
      </c>
      <c r="R4925" t="s">
        <v>10917</v>
      </c>
      <c r="S4925">
        <v>11</v>
      </c>
      <c r="T4925" t="s">
        <v>203</v>
      </c>
      <c r="U4925" s="2">
        <v>57</v>
      </c>
      <c r="V4925" s="2">
        <v>222</v>
      </c>
      <c r="W4925" s="8">
        <v>0.14895888948211425</v>
      </c>
      <c r="X4925" s="2">
        <v>2855</v>
      </c>
      <c r="Y4925" s="45"/>
      <c r="AC4925" s="1" t="str">
        <f>IF(Table13[[#This Row],[TCS MP]]&gt;=Table13[[#This Row],[BMP]],IF(Table13[[#This Row],[TCS MP]]&lt;=Table13[[#This Row],[EMP]],"Good","EMP"),"BMP")</f>
        <v>EMP</v>
      </c>
    </row>
    <row r="4926" spans="1:29" ht="24" customHeight="1" x14ac:dyDescent="0.25">
      <c r="A4926" t="s">
        <v>10915</v>
      </c>
      <c r="B4926" t="s">
        <v>20019</v>
      </c>
      <c r="C4926">
        <v>5578</v>
      </c>
      <c r="D4926" t="s">
        <v>17076</v>
      </c>
      <c r="E4926" t="s">
        <v>10910</v>
      </c>
      <c r="F4926" s="9">
        <f>Table13[[#This Row],[ToMeasure]]-Table13[[#This Row],[FromMeasure]]</f>
        <v>0.89679980000000015</v>
      </c>
      <c r="G4926" s="5" t="s">
        <v>2414</v>
      </c>
      <c r="H4926" s="35">
        <v>11.775142499999999</v>
      </c>
      <c r="I4926" s="56"/>
      <c r="J4926" t="s">
        <v>10911</v>
      </c>
      <c r="K4926" s="58" t="s">
        <v>203</v>
      </c>
      <c r="L4926" s="35">
        <v>12.6719423</v>
      </c>
      <c r="M4926" s="56"/>
      <c r="N4926" t="s">
        <v>10916</v>
      </c>
      <c r="O4926" s="2">
        <v>1873</v>
      </c>
      <c r="P4926" s="2">
        <v>0</v>
      </c>
      <c r="Q4926" s="2">
        <v>1873</v>
      </c>
      <c r="R4926" t="s">
        <v>10917</v>
      </c>
      <c r="S4926">
        <v>11</v>
      </c>
      <c r="T4926" t="s">
        <v>203</v>
      </c>
      <c r="U4926" s="2" t="s">
        <v>203</v>
      </c>
      <c r="V4926" s="2" t="s">
        <v>203</v>
      </c>
      <c r="W4926" s="8" t="s">
        <v>203</v>
      </c>
      <c r="X4926" s="2">
        <v>3427</v>
      </c>
      <c r="Y4926" s="45"/>
      <c r="AC4926" s="1" t="str">
        <f>IF(Table13[[#This Row],[TCS MP]]&gt;=Table13[[#This Row],[BMP]],IF(Table13[[#This Row],[TCS MP]]&lt;=Table13[[#This Row],[EMP]],"Good","EMP"),"BMP")</f>
        <v>EMP</v>
      </c>
    </row>
    <row r="4927" spans="1:29" ht="24" customHeight="1" x14ac:dyDescent="0.25">
      <c r="A4927" t="s">
        <v>15100</v>
      </c>
      <c r="B4927" t="s">
        <v>20007</v>
      </c>
      <c r="C4927">
        <v>5559</v>
      </c>
      <c r="D4927" t="s">
        <v>17076</v>
      </c>
      <c r="E4927" t="s">
        <v>15101</v>
      </c>
      <c r="F4927" s="9">
        <f>Table13[[#This Row],[ToMeasure]]-Table13[[#This Row],[FromMeasure]]</f>
        <v>0.10352910000000001</v>
      </c>
      <c r="G4927" s="5" t="s">
        <v>10913</v>
      </c>
      <c r="H4927" s="35">
        <v>0.23662900000000001</v>
      </c>
      <c r="I4927" s="56"/>
      <c r="J4927" t="s">
        <v>2414</v>
      </c>
      <c r="K4927" s="58" t="s">
        <v>203</v>
      </c>
      <c r="L4927" s="35">
        <v>0.34015810000000002</v>
      </c>
      <c r="M4927" s="56"/>
      <c r="N4927" t="s">
        <v>7997</v>
      </c>
      <c r="O4927" s="2">
        <v>1344</v>
      </c>
      <c r="P4927" s="2">
        <v>2227</v>
      </c>
      <c r="Q4927" s="2">
        <v>3571</v>
      </c>
      <c r="R4927" t="s">
        <v>15102</v>
      </c>
      <c r="S4927">
        <v>11</v>
      </c>
      <c r="T4927" t="s">
        <v>203</v>
      </c>
      <c r="U4927" s="2">
        <v>109</v>
      </c>
      <c r="V4927" s="2">
        <v>424</v>
      </c>
      <c r="W4927" s="8">
        <v>0.14925791094931393</v>
      </c>
      <c r="X4927" s="2">
        <v>6534</v>
      </c>
      <c r="Y4927" s="45"/>
      <c r="AC4927" s="1" t="str">
        <f>IF(Table13[[#This Row],[TCS MP]]&gt;=Table13[[#This Row],[BMP]],IF(Table13[[#This Row],[TCS MP]]&lt;=Table13[[#This Row],[EMP]],"Good","EMP"),"BMP")</f>
        <v>EMP</v>
      </c>
    </row>
    <row r="4928" spans="1:29" ht="24" customHeight="1" x14ac:dyDescent="0.25">
      <c r="A4928" t="s">
        <v>16894</v>
      </c>
      <c r="B4928" t="s">
        <v>19987</v>
      </c>
      <c r="C4928">
        <v>5528</v>
      </c>
      <c r="D4928" t="s">
        <v>17076</v>
      </c>
      <c r="E4928" t="s">
        <v>16895</v>
      </c>
      <c r="F4928" s="9">
        <f>Table13[[#This Row],[ToMeasure]]-Table13[[#This Row],[FromMeasure]]</f>
        <v>1.7231935199999999</v>
      </c>
      <c r="G4928" s="5" t="s">
        <v>16896</v>
      </c>
      <c r="H4928" s="35">
        <v>1.352185E-2</v>
      </c>
      <c r="I4928" s="56"/>
      <c r="J4928" t="s">
        <v>722</v>
      </c>
      <c r="K4928" s="58" t="s">
        <v>203</v>
      </c>
      <c r="L4928" s="35">
        <v>1.73671537</v>
      </c>
      <c r="M4928" s="56"/>
      <c r="N4928" t="s">
        <v>2414</v>
      </c>
      <c r="O4928" s="2">
        <v>415</v>
      </c>
      <c r="P4928" s="2">
        <v>0</v>
      </c>
      <c r="Q4928" s="2">
        <v>415</v>
      </c>
      <c r="R4928" t="s">
        <v>16897</v>
      </c>
      <c r="S4928">
        <v>11</v>
      </c>
      <c r="T4928" t="s">
        <v>203</v>
      </c>
      <c r="U4928" s="2">
        <v>40</v>
      </c>
      <c r="V4928" s="2">
        <v>18</v>
      </c>
      <c r="W4928" s="8">
        <v>0.13975903614457832</v>
      </c>
      <c r="X4928" s="2">
        <v>588</v>
      </c>
      <c r="Y4928" s="45"/>
      <c r="AC4928" s="1" t="str">
        <f>IF(Table13[[#This Row],[TCS MP]]&gt;=Table13[[#This Row],[BMP]],IF(Table13[[#This Row],[TCS MP]]&lt;=Table13[[#This Row],[EMP]],"Good","EMP"),"BMP")</f>
        <v>EMP</v>
      </c>
    </row>
    <row r="4929" spans="1:29" ht="24" customHeight="1" x14ac:dyDescent="0.25">
      <c r="A4929" t="s">
        <v>16898</v>
      </c>
      <c r="B4929" t="s">
        <v>19269</v>
      </c>
      <c r="C4929">
        <v>4349</v>
      </c>
      <c r="D4929" t="s">
        <v>17076</v>
      </c>
      <c r="E4929" t="s">
        <v>16899</v>
      </c>
      <c r="F4929" s="9">
        <f>Table13[[#This Row],[ToMeasure]]-Table13[[#This Row],[FromMeasure]]</f>
        <v>0.30004836999999995</v>
      </c>
      <c r="G4929" s="5" t="s">
        <v>16900</v>
      </c>
      <c r="H4929" s="35">
        <v>0.15826282999999999</v>
      </c>
      <c r="I4929" s="56"/>
      <c r="J4929" t="s">
        <v>1114</v>
      </c>
      <c r="K4929" s="58" t="s">
        <v>203</v>
      </c>
      <c r="L4929" s="35">
        <v>0.45831119999999997</v>
      </c>
      <c r="M4929" s="56"/>
      <c r="N4929" t="s">
        <v>3294</v>
      </c>
      <c r="O4929" s="2">
        <v>3610</v>
      </c>
      <c r="P4929" s="2">
        <v>0</v>
      </c>
      <c r="Q4929" s="2">
        <v>3610</v>
      </c>
      <c r="R4929" t="s">
        <v>16901</v>
      </c>
      <c r="S4929">
        <v>11</v>
      </c>
      <c r="T4929">
        <v>54</v>
      </c>
      <c r="U4929" s="2">
        <v>411</v>
      </c>
      <c r="V4929" s="2">
        <v>66</v>
      </c>
      <c r="W4929" s="8">
        <v>0.13213296398891966</v>
      </c>
      <c r="X4929" s="2">
        <v>6605</v>
      </c>
      <c r="Y4929" s="45"/>
      <c r="AC4929" s="1" t="str">
        <f>IF(Table13[[#This Row],[TCS MP]]&gt;=Table13[[#This Row],[BMP]],IF(Table13[[#This Row],[TCS MP]]&lt;=Table13[[#This Row],[EMP]],"Good","EMP"),"BMP")</f>
        <v>EMP</v>
      </c>
    </row>
    <row r="4930" spans="1:29" ht="24" customHeight="1" x14ac:dyDescent="0.25">
      <c r="A4930" t="s">
        <v>16908</v>
      </c>
      <c r="B4930" t="s">
        <v>19250</v>
      </c>
      <c r="C4930">
        <v>4331</v>
      </c>
      <c r="D4930" t="s">
        <v>17076</v>
      </c>
      <c r="E4930" t="s">
        <v>10927</v>
      </c>
      <c r="F4930" s="9">
        <f>Table13[[#This Row],[ToMeasure]]-Table13[[#This Row],[FromMeasure]]</f>
        <v>0.3781987</v>
      </c>
      <c r="G4930" s="5" t="s">
        <v>10928</v>
      </c>
      <c r="H4930" s="35">
        <v>0</v>
      </c>
      <c r="I4930" s="56"/>
      <c r="J4930" t="s">
        <v>3294</v>
      </c>
      <c r="K4930" s="58" t="s">
        <v>203</v>
      </c>
      <c r="L4930" s="35">
        <v>0.3781987</v>
      </c>
      <c r="M4930" s="56"/>
      <c r="N4930" t="s">
        <v>10929</v>
      </c>
      <c r="O4930" s="2">
        <v>19245</v>
      </c>
      <c r="P4930" s="2">
        <v>0</v>
      </c>
      <c r="Q4930" s="2">
        <v>19245</v>
      </c>
      <c r="R4930" t="s">
        <v>16909</v>
      </c>
      <c r="S4930">
        <v>11</v>
      </c>
      <c r="T4930" t="s">
        <v>203</v>
      </c>
      <c r="U4930" s="2">
        <v>1770</v>
      </c>
      <c r="V4930" s="2">
        <v>287</v>
      </c>
      <c r="W4930" s="8">
        <v>0.10688490517017407</v>
      </c>
      <c r="X4930" s="2">
        <v>29336</v>
      </c>
      <c r="Y4930" s="45"/>
      <c r="AC4930" s="1" t="str">
        <f>IF(Table13[[#This Row],[TCS MP]]&gt;=Table13[[#This Row],[BMP]],IF(Table13[[#This Row],[TCS MP]]&lt;=Table13[[#This Row],[EMP]],"Good","EMP"),"BMP")</f>
        <v>EMP</v>
      </c>
    </row>
    <row r="4931" spans="1:29" ht="24" customHeight="1" x14ac:dyDescent="0.25">
      <c r="A4931" t="s">
        <v>10926</v>
      </c>
      <c r="B4931" t="s">
        <v>19256</v>
      </c>
      <c r="C4931">
        <v>4338</v>
      </c>
      <c r="D4931" t="s">
        <v>17076</v>
      </c>
      <c r="E4931" t="s">
        <v>10927</v>
      </c>
      <c r="F4931" s="9">
        <f>Table13[[#This Row],[ToMeasure]]-Table13[[#This Row],[FromMeasure]]</f>
        <v>0.11847344999999998</v>
      </c>
      <c r="G4931" s="5" t="s">
        <v>10928</v>
      </c>
      <c r="H4931" s="35">
        <v>0.3781987</v>
      </c>
      <c r="I4931" s="56"/>
      <c r="J4931" t="s">
        <v>10929</v>
      </c>
      <c r="K4931" s="58" t="s">
        <v>203</v>
      </c>
      <c r="L4931" s="35">
        <v>0.49667214999999998</v>
      </c>
      <c r="M4931" s="56"/>
      <c r="N4931" t="s">
        <v>10930</v>
      </c>
      <c r="O4931" s="2">
        <v>12527</v>
      </c>
      <c r="P4931" s="2">
        <v>0</v>
      </c>
      <c r="Q4931" s="2">
        <v>12527</v>
      </c>
      <c r="R4931" t="s">
        <v>10931</v>
      </c>
      <c r="S4931">
        <v>10</v>
      </c>
      <c r="T4931" t="s">
        <v>203</v>
      </c>
      <c r="U4931" s="2">
        <v>1150</v>
      </c>
      <c r="V4931" s="2">
        <v>188</v>
      </c>
      <c r="W4931" s="8">
        <v>0.10680929192943242</v>
      </c>
      <c r="X4931" s="2">
        <v>19095</v>
      </c>
      <c r="Y4931" s="45"/>
      <c r="AC4931" s="1" t="str">
        <f>IF(Table13[[#This Row],[TCS MP]]&gt;=Table13[[#This Row],[BMP]],IF(Table13[[#This Row],[TCS MP]]&lt;=Table13[[#This Row],[EMP]],"Good","EMP"),"BMP")</f>
        <v>EMP</v>
      </c>
    </row>
    <row r="4932" spans="1:29" ht="24" customHeight="1" x14ac:dyDescent="0.25">
      <c r="A4932" t="s">
        <v>15108</v>
      </c>
      <c r="B4932" t="s">
        <v>19257</v>
      </c>
      <c r="C4932">
        <v>4339</v>
      </c>
      <c r="D4932" t="s">
        <v>17076</v>
      </c>
      <c r="E4932" t="s">
        <v>10927</v>
      </c>
      <c r="F4932" s="9">
        <f>Table13[[#This Row],[ToMeasure]]-Table13[[#This Row],[FromMeasure]]</f>
        <v>0.21347068999999996</v>
      </c>
      <c r="G4932" s="5" t="s">
        <v>10928</v>
      </c>
      <c r="H4932" s="35">
        <v>0.64472593</v>
      </c>
      <c r="I4932" s="56"/>
      <c r="J4932" t="s">
        <v>6690</v>
      </c>
      <c r="K4932" s="58" t="s">
        <v>203</v>
      </c>
      <c r="L4932" s="35">
        <v>0.85819661999999997</v>
      </c>
      <c r="M4932" s="56"/>
      <c r="N4932" t="s">
        <v>15109</v>
      </c>
      <c r="O4932" s="2">
        <v>7644</v>
      </c>
      <c r="P4932" s="2">
        <v>0</v>
      </c>
      <c r="Q4932" s="2">
        <v>7644</v>
      </c>
      <c r="R4932" t="s">
        <v>15110</v>
      </c>
      <c r="S4932">
        <v>12</v>
      </c>
      <c r="T4932" t="s">
        <v>203</v>
      </c>
      <c r="U4932" s="2">
        <v>698</v>
      </c>
      <c r="V4932" s="2">
        <v>113</v>
      </c>
      <c r="W4932" s="8">
        <v>0.10609628466771324</v>
      </c>
      <c r="X4932" s="2">
        <v>11652</v>
      </c>
      <c r="Y4932" s="45"/>
      <c r="AC4932" s="1" t="str">
        <f>IF(Table13[[#This Row],[TCS MP]]&gt;=Table13[[#This Row],[BMP]],IF(Table13[[#This Row],[TCS MP]]&lt;=Table13[[#This Row],[EMP]],"Good","EMP"),"BMP")</f>
        <v>EMP</v>
      </c>
    </row>
    <row r="4933" spans="1:29" ht="24" customHeight="1" x14ac:dyDescent="0.25">
      <c r="A4933" t="s">
        <v>14453</v>
      </c>
      <c r="B4933" t="s">
        <v>19247</v>
      </c>
      <c r="C4933">
        <v>4328</v>
      </c>
      <c r="D4933" t="s">
        <v>17076</v>
      </c>
      <c r="E4933" t="s">
        <v>10927</v>
      </c>
      <c r="F4933" s="9">
        <f>Table13[[#This Row],[ToMeasure]]-Table13[[#This Row],[FromMeasure]]</f>
        <v>0.14113825999999996</v>
      </c>
      <c r="G4933" s="5" t="s">
        <v>10928</v>
      </c>
      <c r="H4933" s="35">
        <v>1.3279378500000001</v>
      </c>
      <c r="I4933" s="56"/>
      <c r="J4933" t="s">
        <v>6686</v>
      </c>
      <c r="K4933" s="58" t="s">
        <v>203</v>
      </c>
      <c r="L4933" s="35">
        <v>1.46907611</v>
      </c>
      <c r="M4933" s="56"/>
      <c r="N4933" t="s">
        <v>3294</v>
      </c>
      <c r="O4933" s="2">
        <v>4495</v>
      </c>
      <c r="P4933" s="2">
        <v>0</v>
      </c>
      <c r="Q4933" s="2">
        <v>4495</v>
      </c>
      <c r="R4933" t="s">
        <v>14454</v>
      </c>
      <c r="S4933">
        <v>10</v>
      </c>
      <c r="T4933" t="s">
        <v>203</v>
      </c>
      <c r="U4933" s="2">
        <v>412</v>
      </c>
      <c r="V4933" s="2">
        <v>66</v>
      </c>
      <c r="W4933" s="8">
        <v>0.10634037819799777</v>
      </c>
      <c r="X4933" s="2">
        <v>6852</v>
      </c>
      <c r="Y4933" s="45"/>
      <c r="AC4933" s="1" t="str">
        <f>IF(Table13[[#This Row],[TCS MP]]&gt;=Table13[[#This Row],[BMP]],IF(Table13[[#This Row],[TCS MP]]&lt;=Table13[[#This Row],[EMP]],"Good","EMP"),"BMP")</f>
        <v>EMP</v>
      </c>
    </row>
    <row r="4934" spans="1:29" ht="24" customHeight="1" x14ac:dyDescent="0.25">
      <c r="A4934" t="s">
        <v>15111</v>
      </c>
      <c r="B4934" t="s">
        <v>19254</v>
      </c>
      <c r="C4934">
        <v>4336</v>
      </c>
      <c r="D4934" t="s">
        <v>17076</v>
      </c>
      <c r="E4934" t="s">
        <v>15112</v>
      </c>
      <c r="F4934" s="9">
        <f>Table13[[#This Row],[ToMeasure]]-Table13[[#This Row],[FromMeasure]]</f>
        <v>0.25725830999999999</v>
      </c>
      <c r="G4934" s="5" t="s">
        <v>15113</v>
      </c>
      <c r="H4934" s="35">
        <v>0</v>
      </c>
      <c r="I4934" s="56"/>
      <c r="J4934" t="s">
        <v>1114</v>
      </c>
      <c r="K4934" s="58" t="s">
        <v>203</v>
      </c>
      <c r="L4934" s="35">
        <v>0.25725830999999999</v>
      </c>
      <c r="M4934" s="56"/>
      <c r="N4934" t="s">
        <v>15114</v>
      </c>
      <c r="O4934" s="2">
        <v>16024</v>
      </c>
      <c r="P4934" s="2">
        <v>0</v>
      </c>
      <c r="Q4934" s="2">
        <v>16024</v>
      </c>
      <c r="R4934" t="s">
        <v>15115</v>
      </c>
      <c r="S4934">
        <v>10</v>
      </c>
      <c r="T4934" t="s">
        <v>203</v>
      </c>
      <c r="U4934" s="2">
        <v>1474</v>
      </c>
      <c r="V4934" s="2">
        <v>240</v>
      </c>
      <c r="W4934" s="8">
        <v>0.10696455317024463</v>
      </c>
      <c r="X4934" s="2">
        <v>24426</v>
      </c>
      <c r="Y4934" s="45"/>
      <c r="AC4934" s="1" t="str">
        <f>IF(Table13[[#This Row],[TCS MP]]&gt;=Table13[[#This Row],[BMP]],IF(Table13[[#This Row],[TCS MP]]&lt;=Table13[[#This Row],[EMP]],"Good","EMP"),"BMP")</f>
        <v>EMP</v>
      </c>
    </row>
    <row r="4935" spans="1:29" ht="24" customHeight="1" x14ac:dyDescent="0.25">
      <c r="A4935" t="s">
        <v>15116</v>
      </c>
      <c r="B4935" t="s">
        <v>19255</v>
      </c>
      <c r="C4935">
        <v>4337</v>
      </c>
      <c r="D4935" t="s">
        <v>17076</v>
      </c>
      <c r="E4935" t="s">
        <v>15112</v>
      </c>
      <c r="F4935" s="9">
        <f>Table13[[#This Row],[ToMeasure]]-Table13[[#This Row],[FromMeasure]]</f>
        <v>0.14667559999999996</v>
      </c>
      <c r="G4935" s="5" t="s">
        <v>15117</v>
      </c>
      <c r="H4935" s="35">
        <v>0.49955569999999999</v>
      </c>
      <c r="I4935" s="56"/>
      <c r="J4935" t="s">
        <v>1114</v>
      </c>
      <c r="K4935" s="58" t="s">
        <v>203</v>
      </c>
      <c r="L4935" s="35">
        <v>0.64623129999999995</v>
      </c>
      <c r="M4935" s="56"/>
      <c r="N4935" t="s">
        <v>3726</v>
      </c>
      <c r="O4935" s="2">
        <v>5795</v>
      </c>
      <c r="P4935" s="2">
        <v>0</v>
      </c>
      <c r="Q4935" s="2">
        <v>5795</v>
      </c>
      <c r="R4935" t="s">
        <v>15118</v>
      </c>
      <c r="S4935">
        <v>10</v>
      </c>
      <c r="T4935" t="s">
        <v>203</v>
      </c>
      <c r="U4935" s="2">
        <v>529</v>
      </c>
      <c r="V4935" s="2">
        <v>85</v>
      </c>
      <c r="W4935" s="8">
        <v>0.10595340811044003</v>
      </c>
      <c r="X4935" s="2">
        <v>8834</v>
      </c>
      <c r="Y4935" s="45"/>
      <c r="AC4935" s="1" t="str">
        <f>IF(Table13[[#This Row],[TCS MP]]&gt;=Table13[[#This Row],[BMP]],IF(Table13[[#This Row],[TCS MP]]&lt;=Table13[[#This Row],[EMP]],"Good","EMP"),"BMP")</f>
        <v>EMP</v>
      </c>
    </row>
    <row r="4936" spans="1:29" ht="24" customHeight="1" x14ac:dyDescent="0.25">
      <c r="A4936" t="s">
        <v>15119</v>
      </c>
      <c r="B4936" t="s">
        <v>19245</v>
      </c>
      <c r="C4936">
        <v>4326</v>
      </c>
      <c r="D4936" t="s">
        <v>17076</v>
      </c>
      <c r="E4936" t="s">
        <v>15112</v>
      </c>
      <c r="F4936" s="9">
        <f>Table13[[#This Row],[ToMeasure]]-Table13[[#This Row],[FromMeasure]]</f>
        <v>0.16681889999999999</v>
      </c>
      <c r="G4936" s="5" t="s">
        <v>15117</v>
      </c>
      <c r="H4936" s="35">
        <v>1.315957</v>
      </c>
      <c r="I4936" s="56"/>
      <c r="J4936" t="s">
        <v>7739</v>
      </c>
      <c r="K4936" s="58" t="s">
        <v>203</v>
      </c>
      <c r="L4936" s="35">
        <v>1.4827759</v>
      </c>
      <c r="M4936" s="56"/>
      <c r="N4936" t="s">
        <v>1114</v>
      </c>
      <c r="O4936" s="2">
        <v>3530</v>
      </c>
      <c r="P4936" s="2">
        <v>0</v>
      </c>
      <c r="Q4936" s="2">
        <v>3530</v>
      </c>
      <c r="R4936" t="s">
        <v>15120</v>
      </c>
      <c r="S4936">
        <v>14</v>
      </c>
      <c r="T4936" t="s">
        <v>203</v>
      </c>
      <c r="U4936" s="2">
        <v>344</v>
      </c>
      <c r="V4936" s="2">
        <v>55</v>
      </c>
      <c r="W4936" s="8">
        <v>0.11303116147308782</v>
      </c>
      <c r="X4936" s="2">
        <v>5381</v>
      </c>
      <c r="Y4936" s="45"/>
      <c r="AC4936" s="1" t="str">
        <f>IF(Table13[[#This Row],[TCS MP]]&gt;=Table13[[#This Row],[BMP]],IF(Table13[[#This Row],[TCS MP]]&lt;=Table13[[#This Row],[EMP]],"Good","EMP"),"BMP")</f>
        <v>EMP</v>
      </c>
    </row>
    <row r="4937" spans="1:29" ht="24" customHeight="1" x14ac:dyDescent="0.25">
      <c r="A4937" t="s">
        <v>10932</v>
      </c>
      <c r="B4937" t="s">
        <v>19996</v>
      </c>
      <c r="C4937">
        <v>5546</v>
      </c>
      <c r="D4937" t="s">
        <v>17076</v>
      </c>
      <c r="E4937" t="s">
        <v>10933</v>
      </c>
      <c r="F4937" s="9">
        <f>Table13[[#This Row],[ToMeasure]]-Table13[[#This Row],[FromMeasure]]</f>
        <v>2.1600000000000001E-2</v>
      </c>
      <c r="G4937" s="5" t="s">
        <v>10934</v>
      </c>
      <c r="H4937" s="35">
        <v>0</v>
      </c>
      <c r="I4937" s="56"/>
      <c r="J4937" t="s">
        <v>724</v>
      </c>
      <c r="K4937" s="58" t="s">
        <v>203</v>
      </c>
      <c r="L4937" s="35">
        <v>2.1600000000000001E-2</v>
      </c>
      <c r="M4937" s="56"/>
      <c r="N4937" t="s">
        <v>2172</v>
      </c>
      <c r="O4937" s="2">
        <v>1911</v>
      </c>
      <c r="P4937" s="2">
        <v>0</v>
      </c>
      <c r="Q4937" s="2">
        <v>1911</v>
      </c>
      <c r="R4937" t="s">
        <v>10936</v>
      </c>
      <c r="S4937">
        <v>11</v>
      </c>
      <c r="T4937" t="s">
        <v>203</v>
      </c>
      <c r="U4937" s="2">
        <v>171</v>
      </c>
      <c r="V4937" s="2">
        <v>27</v>
      </c>
      <c r="W4937" s="8">
        <v>0.10361067503924647</v>
      </c>
      <c r="X4937" s="2">
        <v>3496</v>
      </c>
      <c r="Y4937" s="45"/>
      <c r="AC4937" s="1" t="str">
        <f>IF(Table13[[#This Row],[TCS MP]]&gt;=Table13[[#This Row],[BMP]],IF(Table13[[#This Row],[TCS MP]]&lt;=Table13[[#This Row],[EMP]],"Good","EMP"),"BMP")</f>
        <v>EMP</v>
      </c>
    </row>
    <row r="4938" spans="1:29" ht="24" customHeight="1" x14ac:dyDescent="0.25">
      <c r="A4938" t="s">
        <v>14455</v>
      </c>
      <c r="B4938" t="s">
        <v>19997</v>
      </c>
      <c r="C4938">
        <v>5547</v>
      </c>
      <c r="D4938" t="s">
        <v>17076</v>
      </c>
      <c r="E4938" t="s">
        <v>10937</v>
      </c>
      <c r="F4938" s="9">
        <f>Table13[[#This Row],[ToMeasure]]-Table13[[#This Row],[FromMeasure]]</f>
        <v>7.2728899999999999E-2</v>
      </c>
      <c r="G4938" s="5" t="s">
        <v>2172</v>
      </c>
      <c r="H4938" s="35">
        <v>0</v>
      </c>
      <c r="I4938" s="56"/>
      <c r="J4938" t="s">
        <v>10956</v>
      </c>
      <c r="K4938" s="58" t="s">
        <v>203</v>
      </c>
      <c r="L4938" s="35">
        <v>7.2728899999999999E-2</v>
      </c>
      <c r="M4938" s="56"/>
      <c r="N4938" t="s">
        <v>10938</v>
      </c>
      <c r="O4938" s="2">
        <v>685</v>
      </c>
      <c r="P4938" s="2">
        <v>0</v>
      </c>
      <c r="Q4938" s="2">
        <v>685</v>
      </c>
      <c r="R4938" t="s">
        <v>14456</v>
      </c>
      <c r="S4938">
        <v>12</v>
      </c>
      <c r="T4938" t="s">
        <v>203</v>
      </c>
      <c r="U4938" s="2" t="s">
        <v>203</v>
      </c>
      <c r="V4938" s="2" t="s">
        <v>203</v>
      </c>
      <c r="W4938" s="8" t="s">
        <v>203</v>
      </c>
      <c r="X4938" s="2">
        <v>971</v>
      </c>
      <c r="Y4938" s="45"/>
      <c r="AC4938" s="1" t="str">
        <f>IF(Table13[[#This Row],[TCS MP]]&gt;=Table13[[#This Row],[BMP]],IF(Table13[[#This Row],[TCS MP]]&lt;=Table13[[#This Row],[EMP]],"Good","EMP"),"BMP")</f>
        <v>EMP</v>
      </c>
    </row>
    <row r="4939" spans="1:29" ht="24" customHeight="1" x14ac:dyDescent="0.25">
      <c r="A4939" t="s">
        <v>16914</v>
      </c>
      <c r="B4939" t="s">
        <v>19997</v>
      </c>
      <c r="C4939">
        <v>5547</v>
      </c>
      <c r="D4939" t="s">
        <v>17076</v>
      </c>
      <c r="E4939" t="s">
        <v>10937</v>
      </c>
      <c r="F4939" s="9">
        <f>Table13[[#This Row],[ToMeasure]]-Table13[[#This Row],[FromMeasure]]</f>
        <v>3.0919812000000002</v>
      </c>
      <c r="G4939" s="5" t="s">
        <v>10938</v>
      </c>
      <c r="H4939" s="35">
        <v>7.2728899999999999E-2</v>
      </c>
      <c r="I4939" s="56"/>
      <c r="J4939" t="s">
        <v>2172</v>
      </c>
      <c r="K4939" s="58" t="s">
        <v>203</v>
      </c>
      <c r="L4939" s="35">
        <v>3.1647101000000002</v>
      </c>
      <c r="M4939" s="56"/>
      <c r="N4939" t="s">
        <v>7989</v>
      </c>
      <c r="O4939" s="2">
        <v>685</v>
      </c>
      <c r="P4939" s="2">
        <v>0</v>
      </c>
      <c r="Q4939" s="2">
        <v>685</v>
      </c>
      <c r="R4939" t="s">
        <v>14456</v>
      </c>
      <c r="S4939">
        <v>12</v>
      </c>
      <c r="T4939">
        <v>77</v>
      </c>
      <c r="U4939" s="2">
        <v>19</v>
      </c>
      <c r="V4939" s="2">
        <v>79</v>
      </c>
      <c r="W4939" s="8">
        <v>0.14306569343065692</v>
      </c>
      <c r="X4939" s="2">
        <v>971</v>
      </c>
      <c r="Y4939" s="45"/>
      <c r="AC4939" s="1" t="str">
        <f>IF(Table13[[#This Row],[TCS MP]]&gt;=Table13[[#This Row],[BMP]],IF(Table13[[#This Row],[TCS MP]]&lt;=Table13[[#This Row],[EMP]],"Good","EMP"),"BMP")</f>
        <v>EMP</v>
      </c>
    </row>
    <row r="4940" spans="1:29" ht="24" customHeight="1" x14ac:dyDescent="0.25">
      <c r="A4940" t="s">
        <v>15121</v>
      </c>
      <c r="B4940" t="s">
        <v>19996</v>
      </c>
      <c r="C4940">
        <v>5546</v>
      </c>
      <c r="D4940" t="s">
        <v>17076</v>
      </c>
      <c r="E4940" t="s">
        <v>10937</v>
      </c>
      <c r="F4940" s="9">
        <f>Table13[[#This Row],[ToMeasure]]-Table13[[#This Row],[FromMeasure]]</f>
        <v>0.53565230000000019</v>
      </c>
      <c r="G4940" s="5" t="s">
        <v>10938</v>
      </c>
      <c r="H4940" s="35">
        <v>3.1931387999999998</v>
      </c>
      <c r="I4940" s="56"/>
      <c r="J4940" t="s">
        <v>7984</v>
      </c>
      <c r="K4940" s="58" t="s">
        <v>203</v>
      </c>
      <c r="L4940" s="35">
        <v>3.7287911</v>
      </c>
      <c r="M4940" s="56"/>
      <c r="N4940" t="s">
        <v>10935</v>
      </c>
      <c r="O4940" s="2">
        <v>1911</v>
      </c>
      <c r="P4940" s="2">
        <v>0</v>
      </c>
      <c r="Q4940" s="2">
        <v>1911</v>
      </c>
      <c r="R4940" t="s">
        <v>10936</v>
      </c>
      <c r="S4940">
        <v>11</v>
      </c>
      <c r="T4940" t="s">
        <v>203</v>
      </c>
      <c r="U4940" s="2">
        <v>173</v>
      </c>
      <c r="V4940" s="2">
        <v>27</v>
      </c>
      <c r="W4940" s="8">
        <v>0.10465724751439037</v>
      </c>
      <c r="X4940" s="2">
        <v>2708</v>
      </c>
      <c r="Y4940" s="45"/>
      <c r="AC4940" s="1" t="str">
        <f>IF(Table13[[#This Row],[TCS MP]]&gt;=Table13[[#This Row],[BMP]],IF(Table13[[#This Row],[TCS MP]]&lt;=Table13[[#This Row],[EMP]],"Good","EMP"),"BMP")</f>
        <v>EMP</v>
      </c>
    </row>
    <row r="4941" spans="1:29" ht="24" customHeight="1" x14ac:dyDescent="0.25">
      <c r="A4941" t="s">
        <v>16915</v>
      </c>
      <c r="B4941" t="s">
        <v>20018</v>
      </c>
      <c r="C4941">
        <v>5577</v>
      </c>
      <c r="D4941" t="s">
        <v>17076</v>
      </c>
      <c r="E4941" t="s">
        <v>10937</v>
      </c>
      <c r="F4941" s="9">
        <f>Table13[[#This Row],[ToMeasure]]-Table13[[#This Row],[FromMeasure]]</f>
        <v>0.46476900000000043</v>
      </c>
      <c r="G4941" s="5" t="s">
        <v>10938</v>
      </c>
      <c r="H4941" s="35">
        <v>11.1228795</v>
      </c>
      <c r="I4941" s="56"/>
      <c r="J4941" t="s">
        <v>16916</v>
      </c>
      <c r="K4941" s="58" t="s">
        <v>203</v>
      </c>
      <c r="L4941" s="35">
        <v>11.5876485</v>
      </c>
      <c r="M4941" s="56"/>
      <c r="N4941" t="s">
        <v>730</v>
      </c>
      <c r="O4941" s="2">
        <v>5387</v>
      </c>
      <c r="P4941" s="2">
        <v>0</v>
      </c>
      <c r="Q4941" s="2">
        <v>5387</v>
      </c>
      <c r="R4941" t="s">
        <v>16917</v>
      </c>
      <c r="S4941">
        <v>12</v>
      </c>
      <c r="T4941" t="s">
        <v>203</v>
      </c>
      <c r="U4941" s="2">
        <v>163</v>
      </c>
      <c r="V4941" s="2">
        <v>637</v>
      </c>
      <c r="W4941" s="8">
        <v>0.14850566177835531</v>
      </c>
      <c r="X4941" s="2">
        <v>9856</v>
      </c>
      <c r="Y4941" s="45"/>
      <c r="AC4941" s="1" t="str">
        <f>IF(Table13[[#This Row],[TCS MP]]&gt;=Table13[[#This Row],[BMP]],IF(Table13[[#This Row],[TCS MP]]&lt;=Table13[[#This Row],[EMP]],"Good","EMP"),"BMP")</f>
        <v>EMP</v>
      </c>
    </row>
    <row r="4942" spans="1:29" ht="24" customHeight="1" x14ac:dyDescent="0.25">
      <c r="A4942" t="s">
        <v>14457</v>
      </c>
      <c r="B4942" t="s">
        <v>20045</v>
      </c>
      <c r="C4942">
        <v>5627</v>
      </c>
      <c r="D4942" t="s">
        <v>17076</v>
      </c>
      <c r="E4942" t="s">
        <v>10937</v>
      </c>
      <c r="F4942" s="9">
        <f>Table13[[#This Row],[ToMeasure]]-Table13[[#This Row],[FromMeasure]]</f>
        <v>0.68726420000000132</v>
      </c>
      <c r="G4942" s="5" t="s">
        <v>10938</v>
      </c>
      <c r="H4942" s="35">
        <v>26.8299752</v>
      </c>
      <c r="I4942" s="56"/>
      <c r="J4942" t="s">
        <v>2172</v>
      </c>
      <c r="K4942" s="58" t="s">
        <v>203</v>
      </c>
      <c r="L4942" s="35">
        <v>27.517239400000001</v>
      </c>
      <c r="M4942" s="56"/>
      <c r="N4942" t="s">
        <v>12003</v>
      </c>
      <c r="O4942" s="2">
        <v>463</v>
      </c>
      <c r="P4942" s="2">
        <v>0</v>
      </c>
      <c r="Q4942" s="2">
        <v>463</v>
      </c>
      <c r="R4942" t="s">
        <v>12004</v>
      </c>
      <c r="S4942">
        <v>11</v>
      </c>
      <c r="T4942" t="s">
        <v>203</v>
      </c>
      <c r="U4942" s="2">
        <v>42</v>
      </c>
      <c r="V4942" s="2">
        <v>6</v>
      </c>
      <c r="W4942" s="8">
        <v>0.10367170626349892</v>
      </c>
      <c r="X4942" s="2">
        <v>706</v>
      </c>
      <c r="Y4942" s="45"/>
      <c r="AC4942" s="1" t="str">
        <f>IF(Table13[[#This Row],[TCS MP]]&gt;=Table13[[#This Row],[BMP]],IF(Table13[[#This Row],[TCS MP]]&lt;=Table13[[#This Row],[EMP]],"Good","EMP"),"BMP")</f>
        <v>EMP</v>
      </c>
    </row>
    <row r="4943" spans="1:29" ht="24" customHeight="1" x14ac:dyDescent="0.25">
      <c r="A4943" t="s">
        <v>10940</v>
      </c>
      <c r="B4943" t="s">
        <v>19270</v>
      </c>
      <c r="C4943">
        <v>4349</v>
      </c>
      <c r="D4943" t="s">
        <v>17076</v>
      </c>
      <c r="E4943" t="s">
        <v>10941</v>
      </c>
      <c r="F4943" s="9">
        <f>Table13[[#This Row],[ToMeasure]]-Table13[[#This Row],[FromMeasure]]</f>
        <v>3.4645099999999998E-2</v>
      </c>
      <c r="G4943" s="5" t="s">
        <v>10942</v>
      </c>
      <c r="H4943" s="35">
        <v>0</v>
      </c>
      <c r="I4943" s="56"/>
      <c r="J4943" t="s">
        <v>3294</v>
      </c>
      <c r="K4943" s="58" t="s">
        <v>203</v>
      </c>
      <c r="L4943" s="35">
        <v>3.4645099999999998E-2</v>
      </c>
      <c r="M4943" s="56"/>
      <c r="N4943" t="s">
        <v>10943</v>
      </c>
      <c r="O4943" s="2">
        <v>4265</v>
      </c>
      <c r="P4943" s="2">
        <v>0</v>
      </c>
      <c r="Q4943" s="2">
        <v>4265</v>
      </c>
      <c r="R4943" t="s">
        <v>10944</v>
      </c>
      <c r="S4943">
        <v>9</v>
      </c>
      <c r="T4943">
        <v>54</v>
      </c>
      <c r="U4943" s="2">
        <v>411</v>
      </c>
      <c r="V4943" s="2">
        <v>66</v>
      </c>
      <c r="W4943" s="8">
        <v>0.11184056271981242</v>
      </c>
      <c r="X4943" s="2">
        <v>7804</v>
      </c>
      <c r="Y4943" s="45"/>
      <c r="AC4943" s="1" t="str">
        <f>IF(Table13[[#This Row],[TCS MP]]&gt;=Table13[[#This Row],[BMP]],IF(Table13[[#This Row],[TCS MP]]&lt;=Table13[[#This Row],[EMP]],"Good","EMP"),"BMP")</f>
        <v>EMP</v>
      </c>
    </row>
    <row r="4944" spans="1:29" ht="24" customHeight="1" x14ac:dyDescent="0.25">
      <c r="A4944" t="s">
        <v>15122</v>
      </c>
      <c r="B4944" t="s">
        <v>19985</v>
      </c>
      <c r="C4944">
        <v>5526</v>
      </c>
      <c r="D4944" t="s">
        <v>17076</v>
      </c>
      <c r="E4944" t="s">
        <v>10954</v>
      </c>
      <c r="F4944" s="9">
        <f>Table13[[#This Row],[ToMeasure]]-Table13[[#This Row],[FromMeasure]]</f>
        <v>0.10312199</v>
      </c>
      <c r="G4944" s="5" t="s">
        <v>15123</v>
      </c>
      <c r="H4944" s="35">
        <v>1.6567999999999999E-2</v>
      </c>
      <c r="I4944" s="56"/>
      <c r="J4944" t="s">
        <v>2172</v>
      </c>
      <c r="K4944" s="58" t="s">
        <v>203</v>
      </c>
      <c r="L4944" s="35">
        <v>0.11968999</v>
      </c>
      <c r="M4944" s="56"/>
      <c r="N4944" t="s">
        <v>2172</v>
      </c>
      <c r="O4944" s="2">
        <v>2799</v>
      </c>
      <c r="P4944" s="2">
        <v>0</v>
      </c>
      <c r="Q4944" s="2">
        <v>2799</v>
      </c>
      <c r="R4944" t="s">
        <v>15124</v>
      </c>
      <c r="S4944">
        <v>9</v>
      </c>
      <c r="T4944" t="s">
        <v>203</v>
      </c>
      <c r="U4944" s="2">
        <v>178</v>
      </c>
      <c r="V4944" s="2">
        <v>97</v>
      </c>
      <c r="W4944" s="8">
        <v>9.8249374776705964E-2</v>
      </c>
      <c r="X4944" s="2">
        <v>4639</v>
      </c>
      <c r="Y4944" s="45"/>
      <c r="AC4944" s="1" t="str">
        <f>IF(Table13[[#This Row],[TCS MP]]&gt;=Table13[[#This Row],[BMP]],IF(Table13[[#This Row],[TCS MP]]&lt;=Table13[[#This Row],[EMP]],"Good","EMP"),"BMP")</f>
        <v>EMP</v>
      </c>
    </row>
    <row r="4945" spans="1:29" ht="24" customHeight="1" x14ac:dyDescent="0.25">
      <c r="A4945" t="s">
        <v>10953</v>
      </c>
      <c r="B4945" t="s">
        <v>19985</v>
      </c>
      <c r="C4945">
        <v>5526</v>
      </c>
      <c r="D4945" t="s">
        <v>17076</v>
      </c>
      <c r="E4945" t="s">
        <v>10954</v>
      </c>
      <c r="F4945" s="9">
        <f>Table13[[#This Row],[ToMeasure]]-Table13[[#This Row],[FromMeasure]]</f>
        <v>1.7656712999999999</v>
      </c>
      <c r="G4945" s="5" t="s">
        <v>2172</v>
      </c>
      <c r="H4945" s="35">
        <v>0.11969</v>
      </c>
      <c r="I4945" s="56"/>
      <c r="J4945" t="s">
        <v>10955</v>
      </c>
      <c r="K4945" s="58" t="s">
        <v>203</v>
      </c>
      <c r="L4945" s="35">
        <v>1.8853613</v>
      </c>
      <c r="M4945" s="56"/>
      <c r="N4945" t="s">
        <v>10956</v>
      </c>
      <c r="O4945" s="2">
        <v>2799</v>
      </c>
      <c r="P4945" s="2">
        <v>0</v>
      </c>
      <c r="Q4945" s="2">
        <v>2799</v>
      </c>
      <c r="R4945" t="s">
        <v>10957</v>
      </c>
      <c r="S4945">
        <v>9</v>
      </c>
      <c r="T4945" t="s">
        <v>203</v>
      </c>
      <c r="U4945" s="2" t="s">
        <v>203</v>
      </c>
      <c r="V4945" s="2" t="s">
        <v>203</v>
      </c>
      <c r="W4945" s="8" t="s">
        <v>203</v>
      </c>
      <c r="X4945" s="2">
        <v>3966</v>
      </c>
      <c r="Y4945" s="45"/>
      <c r="AC4945" s="1" t="str">
        <f>IF(Table13[[#This Row],[TCS MP]]&gt;=Table13[[#This Row],[BMP]],IF(Table13[[#This Row],[TCS MP]]&lt;=Table13[[#This Row],[EMP]],"Good","EMP"),"BMP")</f>
        <v>EMP</v>
      </c>
    </row>
    <row r="4946" spans="1:29" ht="24" customHeight="1" x14ac:dyDescent="0.25">
      <c r="A4946" t="s">
        <v>14474</v>
      </c>
      <c r="B4946" t="s">
        <v>19232</v>
      </c>
      <c r="C4946">
        <v>4307</v>
      </c>
      <c r="D4946" t="s">
        <v>17076</v>
      </c>
      <c r="E4946" t="s">
        <v>1117</v>
      </c>
      <c r="F4946" s="9">
        <f>Table13[[#This Row],[ToMeasure]]-Table13[[#This Row],[FromMeasure]]</f>
        <v>0.18272622999999999</v>
      </c>
      <c r="G4946" s="5" t="s">
        <v>10970</v>
      </c>
      <c r="H4946" s="35">
        <v>0</v>
      </c>
      <c r="I4946" s="56"/>
      <c r="J4946" t="s">
        <v>1114</v>
      </c>
      <c r="K4946" s="58" t="s">
        <v>203</v>
      </c>
      <c r="L4946" s="35">
        <v>0.18272622999999999</v>
      </c>
      <c r="M4946" s="56"/>
      <c r="N4946" t="s">
        <v>7731</v>
      </c>
      <c r="O4946" s="2">
        <v>2426</v>
      </c>
      <c r="P4946" s="2">
        <v>0</v>
      </c>
      <c r="Q4946" s="2">
        <v>2426</v>
      </c>
      <c r="R4946" t="s">
        <v>14475</v>
      </c>
      <c r="S4946">
        <v>11</v>
      </c>
      <c r="T4946" t="s">
        <v>203</v>
      </c>
      <c r="U4946" s="2">
        <v>220</v>
      </c>
      <c r="V4946" s="2">
        <v>34</v>
      </c>
      <c r="W4946" s="8">
        <v>0.10469909315746084</v>
      </c>
      <c r="X4946" s="2">
        <v>3698</v>
      </c>
      <c r="Y4946" s="45"/>
      <c r="AC4946" s="1" t="str">
        <f>IF(Table13[[#This Row],[TCS MP]]&gt;=Table13[[#This Row],[BMP]],IF(Table13[[#This Row],[TCS MP]]&lt;=Table13[[#This Row],[EMP]],"Good","EMP"),"BMP")</f>
        <v>EMP</v>
      </c>
    </row>
    <row r="4947" spans="1:29" ht="24" customHeight="1" x14ac:dyDescent="0.25">
      <c r="A4947" t="s">
        <v>16929</v>
      </c>
      <c r="B4947" t="s">
        <v>19222</v>
      </c>
      <c r="C4947">
        <v>4296</v>
      </c>
      <c r="D4947" t="s">
        <v>17076</v>
      </c>
      <c r="E4947" t="s">
        <v>1117</v>
      </c>
      <c r="F4947" s="9">
        <f>Table13[[#This Row],[ToMeasure]]-Table13[[#This Row],[FromMeasure]]</f>
        <v>0.20272685000000001</v>
      </c>
      <c r="G4947" s="5" t="s">
        <v>10970</v>
      </c>
      <c r="H4947" s="35">
        <v>0.93830625000000001</v>
      </c>
      <c r="I4947" s="56"/>
      <c r="J4947" t="s">
        <v>3714</v>
      </c>
      <c r="K4947" s="58" t="s">
        <v>203</v>
      </c>
      <c r="L4947" s="35">
        <v>1.1410331</v>
      </c>
      <c r="M4947" s="56"/>
      <c r="N4947" t="s">
        <v>352</v>
      </c>
      <c r="O4947" s="2">
        <v>1723</v>
      </c>
      <c r="P4947" s="2">
        <v>0</v>
      </c>
      <c r="Q4947" s="2">
        <v>1723</v>
      </c>
      <c r="R4947" t="s">
        <v>16930</v>
      </c>
      <c r="S4947">
        <v>10</v>
      </c>
      <c r="T4947" t="s">
        <v>203</v>
      </c>
      <c r="U4947" s="2">
        <v>166</v>
      </c>
      <c r="V4947" s="2">
        <v>27</v>
      </c>
      <c r="W4947" s="8">
        <v>0.11201392919326755</v>
      </c>
      <c r="X4947" s="2">
        <v>2626</v>
      </c>
      <c r="Y4947" s="45"/>
      <c r="AC4947" s="1" t="str">
        <f>IF(Table13[[#This Row],[TCS MP]]&gt;=Table13[[#This Row],[BMP]],IF(Table13[[#This Row],[TCS MP]]&lt;=Table13[[#This Row],[EMP]],"Good","EMP"),"BMP")</f>
        <v>EMP</v>
      </c>
    </row>
    <row r="4948" spans="1:29" ht="24" customHeight="1" x14ac:dyDescent="0.25">
      <c r="A4948" t="s">
        <v>16931</v>
      </c>
      <c r="B4948" t="s">
        <v>19223</v>
      </c>
      <c r="C4948">
        <v>4297</v>
      </c>
      <c r="D4948" t="s">
        <v>17076</v>
      </c>
      <c r="E4948" t="s">
        <v>1117</v>
      </c>
      <c r="F4948" s="9">
        <f>Table13[[#This Row],[ToMeasure]]-Table13[[#This Row],[FromMeasure]]</f>
        <v>0.20533928000000001</v>
      </c>
      <c r="G4948" s="5" t="s">
        <v>10970</v>
      </c>
      <c r="H4948" s="35">
        <v>1.1410331</v>
      </c>
      <c r="I4948" s="56"/>
      <c r="J4948" t="s">
        <v>352</v>
      </c>
      <c r="K4948" s="58" t="s">
        <v>203</v>
      </c>
      <c r="L4948" s="35">
        <v>1.34637238</v>
      </c>
      <c r="M4948" s="56"/>
      <c r="N4948" t="s">
        <v>10971</v>
      </c>
      <c r="O4948" s="2">
        <v>1746</v>
      </c>
      <c r="P4948" s="2">
        <v>0</v>
      </c>
      <c r="Q4948" s="2">
        <v>1746</v>
      </c>
      <c r="R4948" t="s">
        <v>16932</v>
      </c>
      <c r="S4948">
        <v>13</v>
      </c>
      <c r="T4948" t="s">
        <v>203</v>
      </c>
      <c r="U4948" s="2">
        <v>158</v>
      </c>
      <c r="V4948" s="2">
        <v>25</v>
      </c>
      <c r="W4948" s="8">
        <v>0.10481099656357389</v>
      </c>
      <c r="X4948" s="2">
        <v>2661</v>
      </c>
      <c r="Y4948" s="45"/>
      <c r="AC4948" s="1" t="str">
        <f>IF(Table13[[#This Row],[TCS MP]]&gt;=Table13[[#This Row],[BMP]],IF(Table13[[#This Row],[TCS MP]]&lt;=Table13[[#This Row],[EMP]],"Good","EMP"),"BMP")</f>
        <v>EMP</v>
      </c>
    </row>
    <row r="4949" spans="1:29" ht="24" customHeight="1" x14ac:dyDescent="0.25">
      <c r="A4949" t="s">
        <v>10969</v>
      </c>
      <c r="B4949" t="s">
        <v>19213</v>
      </c>
      <c r="C4949">
        <v>4286</v>
      </c>
      <c r="D4949" t="s">
        <v>17076</v>
      </c>
      <c r="E4949" t="s">
        <v>1117</v>
      </c>
      <c r="F4949" s="9">
        <f>Table13[[#This Row],[ToMeasure]]-Table13[[#This Row],[FromMeasure]]</f>
        <v>0.68871893999999978</v>
      </c>
      <c r="G4949" s="5" t="s">
        <v>10970</v>
      </c>
      <c r="H4949" s="35">
        <v>1.34637238</v>
      </c>
      <c r="I4949" s="56"/>
      <c r="J4949" t="s">
        <v>10971</v>
      </c>
      <c r="K4949" s="58" t="s">
        <v>203</v>
      </c>
      <c r="L4949" s="35">
        <v>2.0350913199999998</v>
      </c>
      <c r="M4949" s="56"/>
      <c r="N4949" t="s">
        <v>349</v>
      </c>
      <c r="O4949" s="2">
        <v>1538</v>
      </c>
      <c r="P4949" s="2">
        <v>0</v>
      </c>
      <c r="Q4949" s="2">
        <v>1538</v>
      </c>
      <c r="R4949" t="s">
        <v>10972</v>
      </c>
      <c r="S4949">
        <v>9</v>
      </c>
      <c r="T4949" t="s">
        <v>203</v>
      </c>
      <c r="U4949" s="2">
        <v>149</v>
      </c>
      <c r="V4949" s="2">
        <v>23</v>
      </c>
      <c r="W4949" s="8">
        <v>0.11183355006501951</v>
      </c>
      <c r="X4949" s="2">
        <v>2344</v>
      </c>
      <c r="Y4949" s="45"/>
      <c r="AC4949" s="1" t="str">
        <f>IF(Table13[[#This Row],[TCS MP]]&gt;=Table13[[#This Row],[BMP]],IF(Table13[[#This Row],[TCS MP]]&lt;=Table13[[#This Row],[EMP]],"Good","EMP"),"BMP")</f>
        <v>EMP</v>
      </c>
    </row>
    <row r="4950" spans="1:29" ht="24" customHeight="1" x14ac:dyDescent="0.25">
      <c r="A4950" t="s">
        <v>15128</v>
      </c>
      <c r="B4950" t="s">
        <v>19214</v>
      </c>
      <c r="C4950">
        <v>4287</v>
      </c>
      <c r="D4950" t="s">
        <v>17076</v>
      </c>
      <c r="E4950" t="s">
        <v>1117</v>
      </c>
      <c r="F4950" s="9">
        <f>Table13[[#This Row],[ToMeasure]]-Table13[[#This Row],[FromMeasure]]</f>
        <v>0.21979607000000012</v>
      </c>
      <c r="G4950" s="5" t="s">
        <v>10970</v>
      </c>
      <c r="H4950" s="35">
        <v>2.0350913199999998</v>
      </c>
      <c r="I4950" s="56"/>
      <c r="J4950" t="s">
        <v>349</v>
      </c>
      <c r="K4950" s="58" t="s">
        <v>203</v>
      </c>
      <c r="L4950" s="35">
        <v>2.2548873899999999</v>
      </c>
      <c r="M4950" s="56"/>
      <c r="N4950" t="s">
        <v>7719</v>
      </c>
      <c r="O4950" s="2">
        <v>1363</v>
      </c>
      <c r="P4950" s="2">
        <v>0</v>
      </c>
      <c r="Q4950" s="2">
        <v>1363</v>
      </c>
      <c r="R4950" t="s">
        <v>15129</v>
      </c>
      <c r="S4950">
        <v>15</v>
      </c>
      <c r="T4950" t="s">
        <v>203</v>
      </c>
      <c r="U4950" s="2">
        <v>125</v>
      </c>
      <c r="V4950" s="2">
        <v>18</v>
      </c>
      <c r="W4950" s="8">
        <v>0.10491562729273661</v>
      </c>
      <c r="X4950" s="2">
        <v>2078</v>
      </c>
      <c r="Y4950" s="45"/>
      <c r="AC4950" s="1" t="str">
        <f>IF(Table13[[#This Row],[TCS MP]]&gt;=Table13[[#This Row],[BMP]],IF(Table13[[#This Row],[TCS MP]]&lt;=Table13[[#This Row],[EMP]],"Good","EMP"),"BMP")</f>
        <v>EMP</v>
      </c>
    </row>
    <row r="4951" spans="1:29" ht="24" customHeight="1" x14ac:dyDescent="0.25">
      <c r="A4951" t="s">
        <v>16933</v>
      </c>
      <c r="B4951" t="s">
        <v>19203</v>
      </c>
      <c r="C4951">
        <v>4276</v>
      </c>
      <c r="D4951" t="s">
        <v>17076</v>
      </c>
      <c r="E4951" t="s">
        <v>1117</v>
      </c>
      <c r="F4951" s="9">
        <f>Table13[[#This Row],[ToMeasure]]-Table13[[#This Row],[FromMeasure]]</f>
        <v>0.27195778000000015</v>
      </c>
      <c r="G4951" s="5" t="s">
        <v>10970</v>
      </c>
      <c r="H4951" s="35">
        <v>2.2548873899999999</v>
      </c>
      <c r="I4951" s="56"/>
      <c r="J4951" t="s">
        <v>7719</v>
      </c>
      <c r="K4951" s="58" t="s">
        <v>203</v>
      </c>
      <c r="L4951" s="35">
        <v>2.5268451700000001</v>
      </c>
      <c r="M4951" s="56"/>
      <c r="N4951" t="s">
        <v>1114</v>
      </c>
      <c r="O4951" s="2">
        <v>1680</v>
      </c>
      <c r="P4951" s="2">
        <v>0</v>
      </c>
      <c r="Q4951" s="2">
        <v>1680</v>
      </c>
      <c r="R4951" t="s">
        <v>15090</v>
      </c>
      <c r="S4951">
        <v>16</v>
      </c>
      <c r="T4951" t="s">
        <v>203</v>
      </c>
      <c r="U4951" s="2">
        <v>150</v>
      </c>
      <c r="V4951" s="2">
        <v>25</v>
      </c>
      <c r="W4951" s="8">
        <v>0.10416666666666667</v>
      </c>
      <c r="X4951" s="2">
        <v>2561</v>
      </c>
      <c r="Y4951" s="45"/>
      <c r="AC4951" s="1" t="str">
        <f>IF(Table13[[#This Row],[TCS MP]]&gt;=Table13[[#This Row],[BMP]],IF(Table13[[#This Row],[TCS MP]]&lt;=Table13[[#This Row],[EMP]],"Good","EMP"),"BMP")</f>
        <v>EMP</v>
      </c>
    </row>
    <row r="4952" spans="1:29" ht="24" customHeight="1" x14ac:dyDescent="0.25">
      <c r="A4952" t="s">
        <v>16934</v>
      </c>
      <c r="B4952" t="s">
        <v>19204</v>
      </c>
      <c r="C4952">
        <v>4277</v>
      </c>
      <c r="D4952" t="s">
        <v>17076</v>
      </c>
      <c r="E4952" t="s">
        <v>1117</v>
      </c>
      <c r="F4952" s="9">
        <f>Table13[[#This Row],[ToMeasure]]-Table13[[#This Row],[FromMeasure]]</f>
        <v>0.63963188999999998</v>
      </c>
      <c r="G4952" s="5" t="s">
        <v>10970</v>
      </c>
      <c r="H4952" s="35">
        <v>3.14360822</v>
      </c>
      <c r="I4952" s="56"/>
      <c r="J4952" t="s">
        <v>3706</v>
      </c>
      <c r="K4952" s="58" t="s">
        <v>203</v>
      </c>
      <c r="L4952" s="35">
        <v>3.7832401099999999</v>
      </c>
      <c r="M4952" s="56"/>
      <c r="N4952" t="s">
        <v>10974</v>
      </c>
      <c r="O4952" s="2">
        <v>1189</v>
      </c>
      <c r="P4952" s="2">
        <v>0</v>
      </c>
      <c r="Q4952" s="2">
        <v>1189</v>
      </c>
      <c r="R4952" t="s">
        <v>16935</v>
      </c>
      <c r="S4952">
        <v>40</v>
      </c>
      <c r="T4952" t="s">
        <v>203</v>
      </c>
      <c r="U4952" s="2">
        <v>108</v>
      </c>
      <c r="V4952" s="2">
        <v>17</v>
      </c>
      <c r="W4952" s="8">
        <v>0.10513036164844407</v>
      </c>
      <c r="X4952" s="2">
        <v>1812</v>
      </c>
      <c r="Y4952" s="45"/>
      <c r="AC4952" s="1" t="str">
        <f>IF(Table13[[#This Row],[TCS MP]]&gt;=Table13[[#This Row],[BMP]],IF(Table13[[#This Row],[TCS MP]]&lt;=Table13[[#This Row],[EMP]],"Good","EMP"),"BMP")</f>
        <v>EMP</v>
      </c>
    </row>
    <row r="4953" spans="1:29" ht="24" customHeight="1" x14ac:dyDescent="0.25">
      <c r="A4953" t="s">
        <v>10973</v>
      </c>
      <c r="B4953" t="s">
        <v>19194</v>
      </c>
      <c r="C4953">
        <v>4266</v>
      </c>
      <c r="D4953" t="s">
        <v>17076</v>
      </c>
      <c r="E4953" t="s">
        <v>1117</v>
      </c>
      <c r="F4953" s="9">
        <f>Table13[[#This Row],[ToMeasure]]-Table13[[#This Row],[FromMeasure]]</f>
        <v>0.78922490000000023</v>
      </c>
      <c r="G4953" s="5" t="s">
        <v>10970</v>
      </c>
      <c r="H4953" s="35">
        <v>3.7832401</v>
      </c>
      <c r="I4953" s="56"/>
      <c r="J4953" t="s">
        <v>10974</v>
      </c>
      <c r="K4953" s="58" t="s">
        <v>203</v>
      </c>
      <c r="L4953" s="35">
        <v>4.5724650000000002</v>
      </c>
      <c r="M4953" s="56"/>
      <c r="N4953" t="s">
        <v>6662</v>
      </c>
      <c r="O4953" s="2">
        <v>1173</v>
      </c>
      <c r="P4953" s="2">
        <v>0</v>
      </c>
      <c r="Q4953" s="2">
        <v>1173</v>
      </c>
      <c r="R4953" t="s">
        <v>10976</v>
      </c>
      <c r="S4953">
        <v>31</v>
      </c>
      <c r="T4953" t="s">
        <v>203</v>
      </c>
      <c r="U4953" s="2">
        <v>106</v>
      </c>
      <c r="V4953" s="2">
        <v>17</v>
      </c>
      <c r="W4953" s="8">
        <v>0.10485933503836317</v>
      </c>
      <c r="X4953" s="2">
        <v>1662</v>
      </c>
      <c r="Y4953" s="45"/>
      <c r="AC4953" s="1" t="str">
        <f>IF(Table13[[#This Row],[TCS MP]]&gt;=Table13[[#This Row],[BMP]],IF(Table13[[#This Row],[TCS MP]]&lt;=Table13[[#This Row],[EMP]],"Good","EMP"),"BMP")</f>
        <v>EMP</v>
      </c>
    </row>
    <row r="4954" spans="1:29" ht="24" customHeight="1" x14ac:dyDescent="0.25">
      <c r="A4954" t="s">
        <v>14476</v>
      </c>
      <c r="B4954" t="s">
        <v>19195</v>
      </c>
      <c r="C4954">
        <v>4267</v>
      </c>
      <c r="D4954" t="s">
        <v>17076</v>
      </c>
      <c r="E4954" t="s">
        <v>1117</v>
      </c>
      <c r="F4954" s="9">
        <f>Table13[[#This Row],[ToMeasure]]-Table13[[#This Row],[FromMeasure]]</f>
        <v>0.52856889999999979</v>
      </c>
      <c r="G4954" s="5" t="s">
        <v>10970</v>
      </c>
      <c r="H4954" s="35">
        <v>5.0523018000000004</v>
      </c>
      <c r="I4954" s="56"/>
      <c r="J4954" t="s">
        <v>6666</v>
      </c>
      <c r="K4954" s="58" t="s">
        <v>203</v>
      </c>
      <c r="L4954" s="35">
        <v>5.5808707000000002</v>
      </c>
      <c r="M4954" s="56"/>
      <c r="N4954" t="s">
        <v>14477</v>
      </c>
      <c r="O4954" s="2">
        <v>140</v>
      </c>
      <c r="P4954" s="2">
        <v>0</v>
      </c>
      <c r="Q4954" s="2">
        <v>140</v>
      </c>
      <c r="R4954" t="s">
        <v>14478</v>
      </c>
      <c r="S4954">
        <v>52</v>
      </c>
      <c r="T4954" t="s">
        <v>203</v>
      </c>
      <c r="U4954" s="2" t="s">
        <v>203</v>
      </c>
      <c r="V4954" s="2" t="s">
        <v>203</v>
      </c>
      <c r="W4954" s="8" t="s">
        <v>203</v>
      </c>
      <c r="X4954" s="2">
        <v>213</v>
      </c>
      <c r="Y4954" s="45"/>
      <c r="AC4954" s="1" t="str">
        <f>IF(Table13[[#This Row],[TCS MP]]&gt;=Table13[[#This Row],[BMP]],IF(Table13[[#This Row],[TCS MP]]&lt;=Table13[[#This Row],[EMP]],"Good","EMP"),"BMP")</f>
        <v>EMP</v>
      </c>
    </row>
    <row r="4955" spans="1:29" ht="24" customHeight="1" x14ac:dyDescent="0.25">
      <c r="A4955" t="s">
        <v>16936</v>
      </c>
      <c r="B4955" t="s">
        <v>19184</v>
      </c>
      <c r="C4955">
        <v>4256</v>
      </c>
      <c r="D4955" t="s">
        <v>17076</v>
      </c>
      <c r="E4955" t="s">
        <v>1117</v>
      </c>
      <c r="F4955" s="9">
        <f>Table13[[#This Row],[ToMeasure]]-Table13[[#This Row],[FromMeasure]]</f>
        <v>0.57224369999999958</v>
      </c>
      <c r="G4955" s="5" t="s">
        <v>10970</v>
      </c>
      <c r="H4955" s="35">
        <v>5.5808707000000002</v>
      </c>
      <c r="I4955" s="56"/>
      <c r="J4955" t="s">
        <v>14477</v>
      </c>
      <c r="K4955" s="58" t="s">
        <v>203</v>
      </c>
      <c r="L4955" s="35">
        <v>6.1531143999999998</v>
      </c>
      <c r="M4955" s="56"/>
      <c r="N4955" t="s">
        <v>341</v>
      </c>
      <c r="O4955" s="2">
        <v>1164</v>
      </c>
      <c r="P4955" s="2">
        <v>0</v>
      </c>
      <c r="Q4955" s="2">
        <v>1164</v>
      </c>
      <c r="R4955" t="s">
        <v>16937</v>
      </c>
      <c r="S4955">
        <v>13</v>
      </c>
      <c r="T4955" t="s">
        <v>203</v>
      </c>
      <c r="U4955" s="2" t="s">
        <v>203</v>
      </c>
      <c r="V4955" s="2" t="s">
        <v>203</v>
      </c>
      <c r="W4955" s="8" t="s">
        <v>203</v>
      </c>
      <c r="X4955" s="2">
        <v>1649</v>
      </c>
      <c r="Y4955" s="45"/>
      <c r="AC4955" s="1" t="str">
        <f>IF(Table13[[#This Row],[TCS MP]]&gt;=Table13[[#This Row],[BMP]],IF(Table13[[#This Row],[TCS MP]]&lt;=Table13[[#This Row],[EMP]],"Good","EMP"),"BMP")</f>
        <v>EMP</v>
      </c>
    </row>
    <row r="4956" spans="1:29" ht="24" customHeight="1" x14ac:dyDescent="0.25">
      <c r="A4956" t="s">
        <v>14479</v>
      </c>
      <c r="B4956" t="s">
        <v>19185</v>
      </c>
      <c r="C4956">
        <v>4257</v>
      </c>
      <c r="D4956" t="s">
        <v>17076</v>
      </c>
      <c r="E4956" t="s">
        <v>1117</v>
      </c>
      <c r="F4956" s="9">
        <f>Table13[[#This Row],[ToMeasure]]-Table13[[#This Row],[FromMeasure]]</f>
        <v>0.67759060000000026</v>
      </c>
      <c r="G4956" s="5" t="s">
        <v>10970</v>
      </c>
      <c r="H4956" s="35">
        <v>6.1531143999999998</v>
      </c>
      <c r="I4956" s="56"/>
      <c r="J4956" t="s">
        <v>341</v>
      </c>
      <c r="K4956" s="58" t="s">
        <v>203</v>
      </c>
      <c r="L4956" s="35">
        <v>6.830705</v>
      </c>
      <c r="M4956" s="56"/>
      <c r="N4956" t="s">
        <v>10978</v>
      </c>
      <c r="O4956" s="2">
        <v>6064</v>
      </c>
      <c r="P4956" s="2">
        <v>0</v>
      </c>
      <c r="Q4956" s="2">
        <v>6064</v>
      </c>
      <c r="R4956" t="s">
        <v>14480</v>
      </c>
      <c r="S4956">
        <v>11</v>
      </c>
      <c r="T4956" t="s">
        <v>203</v>
      </c>
      <c r="U4956" s="2" t="s">
        <v>203</v>
      </c>
      <c r="V4956" s="2" t="s">
        <v>203</v>
      </c>
      <c r="W4956" s="8" t="s">
        <v>203</v>
      </c>
      <c r="X4956" s="2">
        <v>9244</v>
      </c>
      <c r="Y4956" s="45"/>
      <c r="AC4956" s="1" t="str">
        <f>IF(Table13[[#This Row],[TCS MP]]&gt;=Table13[[#This Row],[BMP]],IF(Table13[[#This Row],[TCS MP]]&lt;=Table13[[#This Row],[EMP]],"Good","EMP"),"BMP")</f>
        <v>EMP</v>
      </c>
    </row>
    <row r="4957" spans="1:29" ht="24" customHeight="1" x14ac:dyDescent="0.25">
      <c r="A4957" t="s">
        <v>10977</v>
      </c>
      <c r="B4957" t="s">
        <v>19174</v>
      </c>
      <c r="C4957">
        <v>4246</v>
      </c>
      <c r="D4957" t="s">
        <v>17076</v>
      </c>
      <c r="E4957" t="s">
        <v>1117</v>
      </c>
      <c r="F4957" s="9">
        <f>Table13[[#This Row],[ToMeasure]]-Table13[[#This Row],[FromMeasure]]</f>
        <v>0.41653870000000026</v>
      </c>
      <c r="G4957" s="5" t="s">
        <v>10970</v>
      </c>
      <c r="H4957" s="35">
        <v>6.8307051999999997</v>
      </c>
      <c r="I4957" s="56"/>
      <c r="J4957" t="s">
        <v>10978</v>
      </c>
      <c r="K4957" s="58" t="s">
        <v>203</v>
      </c>
      <c r="L4957" s="35">
        <v>7.2472439</v>
      </c>
      <c r="M4957" s="56"/>
      <c r="N4957" t="s">
        <v>339</v>
      </c>
      <c r="O4957" s="2">
        <v>2494</v>
      </c>
      <c r="P4957" s="2">
        <v>0</v>
      </c>
      <c r="Q4957" s="2">
        <v>2494</v>
      </c>
      <c r="R4957" t="s">
        <v>10979</v>
      </c>
      <c r="S4957">
        <v>30</v>
      </c>
      <c r="T4957" t="s">
        <v>203</v>
      </c>
      <c r="U4957" s="2">
        <v>227</v>
      </c>
      <c r="V4957" s="2">
        <v>35</v>
      </c>
      <c r="W4957" s="8">
        <v>0.10505212510024058</v>
      </c>
      <c r="X4957" s="2">
        <v>3802</v>
      </c>
      <c r="Y4957" s="45"/>
      <c r="AC4957" s="1" t="str">
        <f>IF(Table13[[#This Row],[TCS MP]]&gt;=Table13[[#This Row],[BMP]],IF(Table13[[#This Row],[TCS MP]]&lt;=Table13[[#This Row],[EMP]],"Good","EMP"),"BMP")</f>
        <v>EMP</v>
      </c>
    </row>
    <row r="4958" spans="1:29" ht="24" customHeight="1" x14ac:dyDescent="0.25">
      <c r="A4958" t="s">
        <v>15130</v>
      </c>
      <c r="B4958" t="s">
        <v>19175</v>
      </c>
      <c r="C4958">
        <v>4247</v>
      </c>
      <c r="D4958" t="s">
        <v>17076</v>
      </c>
      <c r="E4958" t="s">
        <v>1117</v>
      </c>
      <c r="F4958" s="9">
        <f>Table13[[#This Row],[ToMeasure]]-Table13[[#This Row],[FromMeasure]]</f>
        <v>0.79927240000000044</v>
      </c>
      <c r="G4958" s="5" t="s">
        <v>10970</v>
      </c>
      <c r="H4958" s="35">
        <v>7.2472439</v>
      </c>
      <c r="I4958" s="56"/>
      <c r="J4958" t="s">
        <v>339</v>
      </c>
      <c r="K4958" s="58" t="s">
        <v>203</v>
      </c>
      <c r="L4958" s="35">
        <v>8.0465163000000004</v>
      </c>
      <c r="M4958" s="56"/>
      <c r="N4958" t="s">
        <v>14482</v>
      </c>
      <c r="O4958" s="2">
        <v>4733</v>
      </c>
      <c r="P4958" s="2">
        <v>0</v>
      </c>
      <c r="Q4958" s="2">
        <v>4733</v>
      </c>
      <c r="R4958" t="s">
        <v>15131</v>
      </c>
      <c r="S4958">
        <v>11</v>
      </c>
      <c r="T4958" t="s">
        <v>203</v>
      </c>
      <c r="U4958" s="2">
        <v>435</v>
      </c>
      <c r="V4958" s="2">
        <v>70</v>
      </c>
      <c r="W4958" s="8">
        <v>0.10669765476442003</v>
      </c>
      <c r="X4958" s="2">
        <v>7215</v>
      </c>
      <c r="Y4958" s="45"/>
      <c r="AC4958" s="1" t="str">
        <f>IF(Table13[[#This Row],[TCS MP]]&gt;=Table13[[#This Row],[BMP]],IF(Table13[[#This Row],[TCS MP]]&lt;=Table13[[#This Row],[EMP]],"Good","EMP"),"BMP")</f>
        <v>EMP</v>
      </c>
    </row>
    <row r="4959" spans="1:29" ht="24" customHeight="1" x14ac:dyDescent="0.25">
      <c r="A4959" t="s">
        <v>15132</v>
      </c>
      <c r="B4959" t="s">
        <v>19162</v>
      </c>
      <c r="C4959">
        <v>4236</v>
      </c>
      <c r="D4959" t="s">
        <v>17076</v>
      </c>
      <c r="E4959" t="s">
        <v>1117</v>
      </c>
      <c r="F4959" s="9">
        <f>Table13[[#This Row],[ToMeasure]]-Table13[[#This Row],[FromMeasure]]</f>
        <v>0.22535279999999958</v>
      </c>
      <c r="G4959" s="5" t="s">
        <v>10970</v>
      </c>
      <c r="H4959" s="35">
        <v>8.0465163000000004</v>
      </c>
      <c r="I4959" s="56"/>
      <c r="J4959" t="s">
        <v>14482</v>
      </c>
      <c r="K4959" s="58" t="s">
        <v>203</v>
      </c>
      <c r="L4959" s="35">
        <v>8.2718691</v>
      </c>
      <c r="M4959" s="56"/>
      <c r="N4959" t="s">
        <v>337</v>
      </c>
      <c r="O4959" s="2">
        <v>1081</v>
      </c>
      <c r="P4959" s="2">
        <v>0</v>
      </c>
      <c r="Q4959" s="2">
        <v>1081</v>
      </c>
      <c r="R4959" t="s">
        <v>15133</v>
      </c>
      <c r="S4959">
        <v>24</v>
      </c>
      <c r="T4959" t="s">
        <v>203</v>
      </c>
      <c r="U4959" s="2">
        <v>100</v>
      </c>
      <c r="V4959" s="2">
        <v>15</v>
      </c>
      <c r="W4959" s="8">
        <v>0.10638297872340426</v>
      </c>
      <c r="X4959" s="2">
        <v>1648</v>
      </c>
      <c r="Y4959" s="45"/>
      <c r="AC4959" s="1" t="str">
        <f>IF(Table13[[#This Row],[TCS MP]]&gt;=Table13[[#This Row],[BMP]],IF(Table13[[#This Row],[TCS MP]]&lt;=Table13[[#This Row],[EMP]],"Good","EMP"),"BMP")</f>
        <v>EMP</v>
      </c>
    </row>
    <row r="4960" spans="1:29" ht="24" customHeight="1" x14ac:dyDescent="0.25">
      <c r="A4960" t="s">
        <v>14481</v>
      </c>
      <c r="B4960" t="s">
        <v>19163</v>
      </c>
      <c r="C4960">
        <v>4236</v>
      </c>
      <c r="D4960" t="s">
        <v>17076</v>
      </c>
      <c r="E4960" t="s">
        <v>1117</v>
      </c>
      <c r="F4960" s="9">
        <f>Table13[[#This Row],[ToMeasure]]-Table13[[#This Row],[FromMeasure]]</f>
        <v>0.30644129999999947</v>
      </c>
      <c r="G4960" s="5" t="s">
        <v>10970</v>
      </c>
      <c r="H4960" s="35">
        <v>8.2718691</v>
      </c>
      <c r="I4960" s="56"/>
      <c r="J4960" t="s">
        <v>14482</v>
      </c>
      <c r="K4960" s="58" t="s">
        <v>203</v>
      </c>
      <c r="L4960" s="35">
        <v>8.5783103999999994</v>
      </c>
      <c r="M4960" s="56"/>
      <c r="N4960" t="s">
        <v>337</v>
      </c>
      <c r="O4960" s="2">
        <v>10142</v>
      </c>
      <c r="P4960" s="2">
        <v>0</v>
      </c>
      <c r="Q4960" s="2">
        <v>10142</v>
      </c>
      <c r="R4960" t="s">
        <v>14483</v>
      </c>
      <c r="S4960">
        <v>24</v>
      </c>
      <c r="T4960" t="s">
        <v>203</v>
      </c>
      <c r="U4960" s="2">
        <v>99</v>
      </c>
      <c r="V4960" s="2">
        <v>15</v>
      </c>
      <c r="W4960" s="8">
        <v>1.1240386511536186E-2</v>
      </c>
      <c r="X4960" s="2">
        <v>15460</v>
      </c>
      <c r="Y4960" s="45"/>
      <c r="AC4960" s="1" t="str">
        <f>IF(Table13[[#This Row],[TCS MP]]&gt;=Table13[[#This Row],[BMP]],IF(Table13[[#This Row],[TCS MP]]&lt;=Table13[[#This Row],[EMP]],"Good","EMP"),"BMP")</f>
        <v>EMP</v>
      </c>
    </row>
    <row r="4961" spans="1:29" ht="24" customHeight="1" x14ac:dyDescent="0.25">
      <c r="A4961" t="s">
        <v>14484</v>
      </c>
      <c r="B4961" t="s">
        <v>19164</v>
      </c>
      <c r="C4961">
        <v>4237</v>
      </c>
      <c r="D4961" t="s">
        <v>17076</v>
      </c>
      <c r="E4961" t="s">
        <v>1117</v>
      </c>
      <c r="F4961" s="9">
        <f>Table13[[#This Row],[ToMeasure]]-Table13[[#This Row],[FromMeasure]]</f>
        <v>0.25138630000000006</v>
      </c>
      <c r="G4961" s="5" t="s">
        <v>10970</v>
      </c>
      <c r="H4961" s="35">
        <v>8.5783103999999994</v>
      </c>
      <c r="I4961" s="56"/>
      <c r="J4961" t="s">
        <v>337</v>
      </c>
      <c r="K4961" s="58" t="s">
        <v>203</v>
      </c>
      <c r="L4961" s="35">
        <v>8.8296966999999995</v>
      </c>
      <c r="M4961" s="56"/>
      <c r="N4961" t="s">
        <v>10981</v>
      </c>
      <c r="O4961" s="2">
        <v>10300</v>
      </c>
      <c r="P4961" s="2">
        <v>0</v>
      </c>
      <c r="Q4961" s="2">
        <v>10300</v>
      </c>
      <c r="R4961" t="s">
        <v>14485</v>
      </c>
      <c r="S4961">
        <v>11</v>
      </c>
      <c r="T4961" t="s">
        <v>203</v>
      </c>
      <c r="U4961" s="2">
        <v>135</v>
      </c>
      <c r="V4961" s="2">
        <v>20</v>
      </c>
      <c r="W4961" s="8">
        <v>1.5048543689320388E-2</v>
      </c>
      <c r="X4961" s="2">
        <v>15701</v>
      </c>
      <c r="Y4961" s="45"/>
      <c r="AC4961" s="1" t="str">
        <f>IF(Table13[[#This Row],[TCS MP]]&gt;=Table13[[#This Row],[BMP]],IF(Table13[[#This Row],[TCS MP]]&lt;=Table13[[#This Row],[EMP]],"Good","EMP"),"BMP")</f>
        <v>EMP</v>
      </c>
    </row>
    <row r="4962" spans="1:29" ht="24" customHeight="1" x14ac:dyDescent="0.25">
      <c r="A4962" t="s">
        <v>16938</v>
      </c>
      <c r="B4962" t="s">
        <v>19165</v>
      </c>
      <c r="C4962">
        <v>4237</v>
      </c>
      <c r="D4962" t="s">
        <v>17076</v>
      </c>
      <c r="E4962" t="s">
        <v>1117</v>
      </c>
      <c r="F4962" s="9">
        <f>Table13[[#This Row],[ToMeasure]]-Table13[[#This Row],[FromMeasure]]</f>
        <v>0.38099189999999972</v>
      </c>
      <c r="G4962" s="5" t="s">
        <v>10970</v>
      </c>
      <c r="H4962" s="35">
        <v>8.8296966999999995</v>
      </c>
      <c r="I4962" s="56"/>
      <c r="J4962" t="s">
        <v>337</v>
      </c>
      <c r="K4962" s="58" t="s">
        <v>203</v>
      </c>
      <c r="L4962" s="35">
        <v>9.2106885999999992</v>
      </c>
      <c r="M4962" s="56"/>
      <c r="N4962" t="s">
        <v>10981</v>
      </c>
      <c r="O4962" s="2">
        <v>1457</v>
      </c>
      <c r="P4962" s="2">
        <v>0</v>
      </c>
      <c r="Q4962" s="2">
        <v>1457</v>
      </c>
      <c r="R4962" t="s">
        <v>16939</v>
      </c>
      <c r="S4962">
        <v>11</v>
      </c>
      <c r="T4962" t="s">
        <v>203</v>
      </c>
      <c r="U4962" s="2">
        <v>136</v>
      </c>
      <c r="V4962" s="2">
        <v>20</v>
      </c>
      <c r="W4962" s="8">
        <v>0.10706932052161977</v>
      </c>
      <c r="X4962" s="2">
        <v>2221</v>
      </c>
      <c r="Y4962" s="45"/>
      <c r="AC4962" s="1" t="str">
        <f>IF(Table13[[#This Row],[TCS MP]]&gt;=Table13[[#This Row],[BMP]],IF(Table13[[#This Row],[TCS MP]]&lt;=Table13[[#This Row],[EMP]],"Good","EMP"),"BMP")</f>
        <v>EMP</v>
      </c>
    </row>
    <row r="4963" spans="1:29" ht="24" customHeight="1" x14ac:dyDescent="0.25">
      <c r="A4963" t="s">
        <v>10980</v>
      </c>
      <c r="B4963" t="s">
        <v>19153</v>
      </c>
      <c r="C4963">
        <v>4226</v>
      </c>
      <c r="D4963" t="s">
        <v>17076</v>
      </c>
      <c r="E4963" t="s">
        <v>1117</v>
      </c>
      <c r="F4963" s="9">
        <f>Table13[[#This Row],[ToMeasure]]-Table13[[#This Row],[FromMeasure]]</f>
        <v>1.3930657000000011</v>
      </c>
      <c r="G4963" s="5" t="s">
        <v>10970</v>
      </c>
      <c r="H4963" s="35">
        <v>9.2106885999999992</v>
      </c>
      <c r="I4963" s="56"/>
      <c r="J4963" t="s">
        <v>10981</v>
      </c>
      <c r="K4963" s="58" t="s">
        <v>203</v>
      </c>
      <c r="L4963" s="35">
        <v>10.6037543</v>
      </c>
      <c r="M4963" s="56"/>
      <c r="N4963" t="s">
        <v>336</v>
      </c>
      <c r="O4963" s="2">
        <v>1448</v>
      </c>
      <c r="P4963" s="2">
        <v>0</v>
      </c>
      <c r="Q4963" s="2">
        <v>1448</v>
      </c>
      <c r="R4963" t="s">
        <v>10982</v>
      </c>
      <c r="S4963">
        <v>11</v>
      </c>
      <c r="T4963" t="s">
        <v>203</v>
      </c>
      <c r="U4963" s="2">
        <v>132</v>
      </c>
      <c r="V4963" s="2">
        <v>19</v>
      </c>
      <c r="W4963" s="8">
        <v>0.1042817679558011</v>
      </c>
      <c r="X4963" s="2">
        <v>2207</v>
      </c>
      <c r="Y4963" s="45"/>
      <c r="AC4963" s="1" t="str">
        <f>IF(Table13[[#This Row],[TCS MP]]&gt;=Table13[[#This Row],[BMP]],IF(Table13[[#This Row],[TCS MP]]&lt;=Table13[[#This Row],[EMP]],"Good","EMP"),"BMP")</f>
        <v>EMP</v>
      </c>
    </row>
    <row r="4964" spans="1:29" ht="24" customHeight="1" x14ac:dyDescent="0.25">
      <c r="A4964" t="s">
        <v>14486</v>
      </c>
      <c r="B4964" t="s">
        <v>19154</v>
      </c>
      <c r="C4964">
        <v>4227</v>
      </c>
      <c r="D4964" t="s">
        <v>17076</v>
      </c>
      <c r="E4964" t="s">
        <v>1117</v>
      </c>
      <c r="F4964" s="9">
        <f>Table13[[#This Row],[ToMeasure]]-Table13[[#This Row],[FromMeasure]]</f>
        <v>1.5442374000000001</v>
      </c>
      <c r="G4964" s="5" t="s">
        <v>10970</v>
      </c>
      <c r="H4964" s="35">
        <v>10.6037543</v>
      </c>
      <c r="I4964" s="56"/>
      <c r="J4964" t="s">
        <v>336</v>
      </c>
      <c r="K4964" s="58" t="s">
        <v>203</v>
      </c>
      <c r="L4964" s="35">
        <v>12.1479917</v>
      </c>
      <c r="M4964" s="56"/>
      <c r="N4964" t="s">
        <v>6630</v>
      </c>
      <c r="O4964" s="2">
        <v>2504</v>
      </c>
      <c r="P4964" s="2">
        <v>0</v>
      </c>
      <c r="Q4964" s="2">
        <v>2504</v>
      </c>
      <c r="R4964" t="s">
        <v>14487</v>
      </c>
      <c r="S4964">
        <v>13</v>
      </c>
      <c r="T4964" t="s">
        <v>203</v>
      </c>
      <c r="U4964" s="2">
        <v>228</v>
      </c>
      <c r="V4964" s="2">
        <v>35</v>
      </c>
      <c r="W4964" s="8">
        <v>0.10503194888178914</v>
      </c>
      <c r="X4964" s="2">
        <v>3817</v>
      </c>
      <c r="Y4964" s="45"/>
      <c r="AC4964" s="1" t="str">
        <f>IF(Table13[[#This Row],[TCS MP]]&gt;=Table13[[#This Row],[BMP]],IF(Table13[[#This Row],[TCS MP]]&lt;=Table13[[#This Row],[EMP]],"Good","EMP"),"BMP")</f>
        <v>EMP</v>
      </c>
    </row>
    <row r="4965" spans="1:29" ht="24" customHeight="1" x14ac:dyDescent="0.25">
      <c r="A4965" t="s">
        <v>14488</v>
      </c>
      <c r="B4965" t="s">
        <v>21180</v>
      </c>
      <c r="C4965">
        <v>8066</v>
      </c>
      <c r="D4965" t="s">
        <v>17076</v>
      </c>
      <c r="E4965" t="s">
        <v>1117</v>
      </c>
      <c r="F4965" s="9">
        <f>Table13[[#This Row],[ToMeasure]]-Table13[[#This Row],[FromMeasure]]</f>
        <v>0.26108829999999905</v>
      </c>
      <c r="G4965" s="5" t="s">
        <v>10970</v>
      </c>
      <c r="H4965" s="35">
        <v>12.1479917</v>
      </c>
      <c r="I4965" s="56"/>
      <c r="J4965" t="s">
        <v>6630</v>
      </c>
      <c r="K4965" s="58" t="s">
        <v>203</v>
      </c>
      <c r="L4965" s="35">
        <v>12.409079999999999</v>
      </c>
      <c r="M4965" s="56"/>
      <c r="N4965" t="s">
        <v>334</v>
      </c>
      <c r="O4965" s="2">
        <v>1206</v>
      </c>
      <c r="P4965" s="2">
        <v>0</v>
      </c>
      <c r="Q4965" s="2">
        <v>1206</v>
      </c>
      <c r="R4965" t="s">
        <v>14489</v>
      </c>
      <c r="S4965">
        <v>11</v>
      </c>
      <c r="T4965" t="s">
        <v>203</v>
      </c>
      <c r="U4965" s="2">
        <v>117</v>
      </c>
      <c r="V4965" s="2">
        <v>18</v>
      </c>
      <c r="W4965" s="8">
        <v>0.11194029850746269</v>
      </c>
      <c r="X4965" s="2">
        <v>1838</v>
      </c>
      <c r="Y4965" s="45"/>
      <c r="AC4965" s="1" t="str">
        <f>IF(Table13[[#This Row],[TCS MP]]&gt;=Table13[[#This Row],[BMP]],IF(Table13[[#This Row],[TCS MP]]&lt;=Table13[[#This Row],[EMP]],"Good","EMP"),"BMP")</f>
        <v>EMP</v>
      </c>
    </row>
    <row r="4966" spans="1:29" ht="24" customHeight="1" x14ac:dyDescent="0.25">
      <c r="A4966" t="s">
        <v>16940</v>
      </c>
      <c r="B4966" t="s">
        <v>21181</v>
      </c>
      <c r="C4966">
        <v>8067</v>
      </c>
      <c r="D4966" t="s">
        <v>17076</v>
      </c>
      <c r="E4966" t="s">
        <v>1117</v>
      </c>
      <c r="F4966" s="9">
        <f>Table13[[#This Row],[ToMeasure]]-Table13[[#This Row],[FromMeasure]]</f>
        <v>0.32941380000000109</v>
      </c>
      <c r="G4966" s="5" t="s">
        <v>10970</v>
      </c>
      <c r="H4966" s="35">
        <v>12.409079999999999</v>
      </c>
      <c r="I4966" s="56"/>
      <c r="J4966" t="s">
        <v>334</v>
      </c>
      <c r="K4966" s="58" t="s">
        <v>203</v>
      </c>
      <c r="L4966" s="35">
        <v>12.738493800000001</v>
      </c>
      <c r="M4966" s="56"/>
      <c r="N4966" t="s">
        <v>3683</v>
      </c>
      <c r="O4966" s="2">
        <v>580</v>
      </c>
      <c r="P4966" s="2">
        <v>0</v>
      </c>
      <c r="Q4966" s="2">
        <v>580</v>
      </c>
      <c r="R4966" t="s">
        <v>16941</v>
      </c>
      <c r="S4966">
        <v>11</v>
      </c>
      <c r="T4966" t="s">
        <v>203</v>
      </c>
      <c r="U4966" s="2">
        <v>53</v>
      </c>
      <c r="V4966" s="2">
        <v>7</v>
      </c>
      <c r="W4966" s="8">
        <v>0.10344827586206896</v>
      </c>
      <c r="X4966" s="2">
        <v>884</v>
      </c>
      <c r="Y4966" s="45"/>
      <c r="AC4966" s="1" t="str">
        <f>IF(Table13[[#This Row],[TCS MP]]&gt;=Table13[[#This Row],[BMP]],IF(Table13[[#This Row],[TCS MP]]&lt;=Table13[[#This Row],[EMP]],"Good","EMP"),"BMP")</f>
        <v>EMP</v>
      </c>
    </row>
    <row r="4967" spans="1:29" ht="24" customHeight="1" x14ac:dyDescent="0.25">
      <c r="A4967" t="s">
        <v>14490</v>
      </c>
      <c r="B4967" t="s">
        <v>19144</v>
      </c>
      <c r="C4967">
        <v>4216</v>
      </c>
      <c r="D4967" t="s">
        <v>17076</v>
      </c>
      <c r="E4967" t="s">
        <v>1117</v>
      </c>
      <c r="F4967" s="9">
        <f>Table13[[#This Row],[ToMeasure]]-Table13[[#This Row],[FromMeasure]]</f>
        <v>1.6597934999999993</v>
      </c>
      <c r="G4967" s="5" t="s">
        <v>10970</v>
      </c>
      <c r="H4967" s="35">
        <v>12.738493800000001</v>
      </c>
      <c r="I4967" s="56"/>
      <c r="J4967" t="s">
        <v>3683</v>
      </c>
      <c r="K4967" s="58" t="s">
        <v>203</v>
      </c>
      <c r="L4967" s="35">
        <v>14.3982873</v>
      </c>
      <c r="M4967" s="56"/>
      <c r="N4967" t="s">
        <v>332</v>
      </c>
      <c r="O4967" s="2">
        <v>585</v>
      </c>
      <c r="P4967" s="2">
        <v>0</v>
      </c>
      <c r="Q4967" s="2">
        <v>585</v>
      </c>
      <c r="R4967" t="s">
        <v>14491</v>
      </c>
      <c r="S4967">
        <v>12</v>
      </c>
      <c r="T4967" t="s">
        <v>203</v>
      </c>
      <c r="U4967" s="2">
        <v>53</v>
      </c>
      <c r="V4967" s="2">
        <v>7</v>
      </c>
      <c r="W4967" s="8">
        <v>0.10256410256410256</v>
      </c>
      <c r="X4967" s="2">
        <v>892</v>
      </c>
      <c r="Y4967" s="45"/>
      <c r="AC4967" s="1" t="str">
        <f>IF(Table13[[#This Row],[TCS MP]]&gt;=Table13[[#This Row],[BMP]],IF(Table13[[#This Row],[TCS MP]]&lt;=Table13[[#This Row],[EMP]],"Good","EMP"),"BMP")</f>
        <v>EMP</v>
      </c>
    </row>
    <row r="4968" spans="1:29" ht="24" customHeight="1" x14ac:dyDescent="0.25">
      <c r="A4968" t="s">
        <v>14492</v>
      </c>
      <c r="B4968" t="s">
        <v>19145</v>
      </c>
      <c r="C4968">
        <v>4217</v>
      </c>
      <c r="D4968" t="s">
        <v>17076</v>
      </c>
      <c r="E4968" t="s">
        <v>1117</v>
      </c>
      <c r="F4968" s="9">
        <f>Table13[[#This Row],[ToMeasure]]-Table13[[#This Row],[FromMeasure]]</f>
        <v>5.0125599999999437E-2</v>
      </c>
      <c r="G4968" s="5" t="s">
        <v>10970</v>
      </c>
      <c r="H4968" s="35">
        <v>14.3982873</v>
      </c>
      <c r="I4968" s="56"/>
      <c r="J4968" t="s">
        <v>332</v>
      </c>
      <c r="K4968" s="58" t="s">
        <v>203</v>
      </c>
      <c r="L4968" s="35">
        <v>14.448412899999999</v>
      </c>
      <c r="M4968" s="56"/>
      <c r="N4968" t="s">
        <v>1114</v>
      </c>
      <c r="O4968" s="2">
        <v>702</v>
      </c>
      <c r="P4968" s="2">
        <v>0</v>
      </c>
      <c r="Q4968" s="2">
        <v>702</v>
      </c>
      <c r="R4968" t="s">
        <v>14493</v>
      </c>
      <c r="S4968">
        <v>13</v>
      </c>
      <c r="T4968" t="s">
        <v>203</v>
      </c>
      <c r="U4968" s="2">
        <v>63</v>
      </c>
      <c r="V4968" s="2">
        <v>9</v>
      </c>
      <c r="W4968" s="8">
        <v>0.10256410256410256</v>
      </c>
      <c r="X4968" s="2">
        <v>1070</v>
      </c>
      <c r="Y4968" s="45"/>
      <c r="AC4968" s="1" t="str">
        <f>IF(Table13[[#This Row],[TCS MP]]&gt;=Table13[[#This Row],[BMP]],IF(Table13[[#This Row],[TCS MP]]&lt;=Table13[[#This Row],[EMP]],"Good","EMP"),"BMP")</f>
        <v>EMP</v>
      </c>
    </row>
    <row r="4969" spans="1:29" ht="24" customHeight="1" x14ac:dyDescent="0.25">
      <c r="A4969" t="s">
        <v>16942</v>
      </c>
      <c r="B4969" t="s">
        <v>19135</v>
      </c>
      <c r="C4969">
        <v>4206</v>
      </c>
      <c r="D4969" t="s">
        <v>17076</v>
      </c>
      <c r="E4969" t="s">
        <v>1117</v>
      </c>
      <c r="F4969" s="9">
        <f>Table13[[#This Row],[ToMeasure]]-Table13[[#This Row],[FromMeasure]]</f>
        <v>0.16576669999999893</v>
      </c>
      <c r="G4969" s="5" t="s">
        <v>10970</v>
      </c>
      <c r="H4969" s="35">
        <v>16.7304432</v>
      </c>
      <c r="I4969" s="56"/>
      <c r="J4969" t="s">
        <v>1114</v>
      </c>
      <c r="K4969" s="58" t="s">
        <v>203</v>
      </c>
      <c r="L4969" s="35">
        <v>16.896209899999999</v>
      </c>
      <c r="M4969" s="56"/>
      <c r="N4969" t="s">
        <v>330</v>
      </c>
      <c r="O4969" s="2">
        <v>5431</v>
      </c>
      <c r="P4969" s="2">
        <v>0</v>
      </c>
      <c r="Q4969" s="2">
        <v>5431</v>
      </c>
      <c r="R4969" t="s">
        <v>10896</v>
      </c>
      <c r="S4969">
        <v>11</v>
      </c>
      <c r="T4969" t="s">
        <v>203</v>
      </c>
      <c r="U4969" s="2">
        <v>498</v>
      </c>
      <c r="V4969" s="2">
        <v>80</v>
      </c>
      <c r="W4969" s="8">
        <v>0.10642607254649236</v>
      </c>
      <c r="X4969" s="2">
        <v>8279</v>
      </c>
      <c r="Y4969" s="45"/>
      <c r="AC4969" s="1" t="str">
        <f>IF(Table13[[#This Row],[TCS MP]]&gt;=Table13[[#This Row],[BMP]],IF(Table13[[#This Row],[TCS MP]]&lt;=Table13[[#This Row],[EMP]],"Good","EMP"),"BMP")</f>
        <v>EMP</v>
      </c>
    </row>
    <row r="4970" spans="1:29" ht="24" customHeight="1" x14ac:dyDescent="0.25">
      <c r="A4970" t="s">
        <v>10983</v>
      </c>
      <c r="B4970" t="s">
        <v>19136</v>
      </c>
      <c r="C4970">
        <v>4207</v>
      </c>
      <c r="D4970" t="s">
        <v>17076</v>
      </c>
      <c r="E4970" t="s">
        <v>1117</v>
      </c>
      <c r="F4970" s="9">
        <f>Table13[[#This Row],[ToMeasure]]-Table13[[#This Row],[FromMeasure]]</f>
        <v>1.5230473000000018</v>
      </c>
      <c r="G4970" s="5" t="s">
        <v>10970</v>
      </c>
      <c r="H4970" s="35">
        <v>16.896209899999999</v>
      </c>
      <c r="I4970" s="56"/>
      <c r="J4970" t="s">
        <v>330</v>
      </c>
      <c r="K4970" s="58" t="s">
        <v>203</v>
      </c>
      <c r="L4970" s="35">
        <v>18.419257200000001</v>
      </c>
      <c r="M4970" s="56"/>
      <c r="N4970" t="s">
        <v>10984</v>
      </c>
      <c r="O4970" s="2">
        <v>372</v>
      </c>
      <c r="P4970" s="2">
        <v>0</v>
      </c>
      <c r="Q4970" s="2">
        <v>372</v>
      </c>
      <c r="R4970" t="s">
        <v>10985</v>
      </c>
      <c r="S4970">
        <v>14</v>
      </c>
      <c r="T4970" t="s">
        <v>203</v>
      </c>
      <c r="U4970" s="2">
        <v>33</v>
      </c>
      <c r="V4970" s="2">
        <v>5</v>
      </c>
      <c r="W4970" s="8">
        <v>0.10215053763440861</v>
      </c>
      <c r="X4970" s="2">
        <v>567</v>
      </c>
      <c r="Y4970" s="45"/>
      <c r="AC4970" s="1" t="str">
        <f>IF(Table13[[#This Row],[TCS MP]]&gt;=Table13[[#This Row],[BMP]],IF(Table13[[#This Row],[TCS MP]]&lt;=Table13[[#This Row],[EMP]],"Good","EMP"),"BMP")</f>
        <v>EMP</v>
      </c>
    </row>
    <row r="4971" spans="1:29" ht="24" customHeight="1" x14ac:dyDescent="0.25">
      <c r="A4971" t="s">
        <v>16943</v>
      </c>
      <c r="B4971" t="s">
        <v>19126</v>
      </c>
      <c r="C4971">
        <v>4196</v>
      </c>
      <c r="D4971" t="s">
        <v>17076</v>
      </c>
      <c r="E4971" t="s">
        <v>1117</v>
      </c>
      <c r="F4971" s="9">
        <f>Table13[[#This Row],[ToMeasure]]-Table13[[#This Row],[FromMeasure]]</f>
        <v>2.5069787999999988</v>
      </c>
      <c r="G4971" s="5" t="s">
        <v>10970</v>
      </c>
      <c r="H4971" s="35">
        <v>18.419257200000001</v>
      </c>
      <c r="I4971" s="56"/>
      <c r="J4971" t="s">
        <v>10984</v>
      </c>
      <c r="K4971" s="58" t="s">
        <v>203</v>
      </c>
      <c r="L4971" s="35">
        <v>20.926235999999999</v>
      </c>
      <c r="M4971" s="56"/>
      <c r="N4971" t="s">
        <v>10987</v>
      </c>
      <c r="O4971" s="2">
        <v>13</v>
      </c>
      <c r="P4971" s="2">
        <v>390</v>
      </c>
      <c r="Q4971" s="2">
        <v>403</v>
      </c>
      <c r="R4971" t="s">
        <v>16944</v>
      </c>
      <c r="S4971">
        <v>14</v>
      </c>
      <c r="T4971">
        <v>98</v>
      </c>
      <c r="U4971" s="2">
        <v>36</v>
      </c>
      <c r="V4971" s="2">
        <v>5</v>
      </c>
      <c r="W4971" s="8">
        <v>0.10173697270471464</v>
      </c>
      <c r="X4971" s="2">
        <v>614</v>
      </c>
      <c r="Y4971" s="45"/>
      <c r="AC4971" s="1" t="str">
        <f>IF(Table13[[#This Row],[TCS MP]]&gt;=Table13[[#This Row],[BMP]],IF(Table13[[#This Row],[TCS MP]]&lt;=Table13[[#This Row],[EMP]],"Good","EMP"),"BMP")</f>
        <v>EMP</v>
      </c>
    </row>
    <row r="4972" spans="1:29" ht="24" customHeight="1" x14ac:dyDescent="0.25">
      <c r="A4972" t="s">
        <v>10986</v>
      </c>
      <c r="B4972" t="s">
        <v>19127</v>
      </c>
      <c r="C4972">
        <v>4197</v>
      </c>
      <c r="D4972" t="s">
        <v>17076</v>
      </c>
      <c r="E4972" t="s">
        <v>1117</v>
      </c>
      <c r="F4972" s="9">
        <f>Table13[[#This Row],[ToMeasure]]-Table13[[#This Row],[FromMeasure]]</f>
        <v>3.8638174000000021</v>
      </c>
      <c r="G4972" s="5" t="s">
        <v>10970</v>
      </c>
      <c r="H4972" s="35">
        <v>20.926235999999999</v>
      </c>
      <c r="I4972" s="56"/>
      <c r="J4972" t="s">
        <v>10987</v>
      </c>
      <c r="K4972" s="58" t="s">
        <v>203</v>
      </c>
      <c r="L4972" s="35">
        <v>24.790053400000001</v>
      </c>
      <c r="M4972" s="56"/>
      <c r="N4972" t="s">
        <v>1114</v>
      </c>
      <c r="O4972" s="2">
        <v>510</v>
      </c>
      <c r="P4972" s="2">
        <v>47</v>
      </c>
      <c r="Q4972" s="2">
        <v>557</v>
      </c>
      <c r="R4972" t="s">
        <v>10988</v>
      </c>
      <c r="S4972">
        <v>16</v>
      </c>
      <c r="T4972">
        <v>93</v>
      </c>
      <c r="U4972" s="2">
        <v>19</v>
      </c>
      <c r="V4972" s="2">
        <v>70</v>
      </c>
      <c r="W4972" s="8">
        <v>0.15978456014362658</v>
      </c>
      <c r="X4972" s="2">
        <v>785</v>
      </c>
      <c r="Y4972" s="45"/>
      <c r="AC4972" s="1" t="str">
        <f>IF(Table13[[#This Row],[TCS MP]]&gt;=Table13[[#This Row],[BMP]],IF(Table13[[#This Row],[TCS MP]]&lt;=Table13[[#This Row],[EMP]],"Good","EMP"),"BMP")</f>
        <v>EMP</v>
      </c>
    </row>
    <row r="4973" spans="1:29" ht="24" customHeight="1" x14ac:dyDescent="0.25">
      <c r="A4973" t="s">
        <v>10989</v>
      </c>
      <c r="B4973" t="s">
        <v>19310</v>
      </c>
      <c r="C4973">
        <v>4402</v>
      </c>
      <c r="D4973" t="s">
        <v>17076</v>
      </c>
      <c r="E4973" t="s">
        <v>10990</v>
      </c>
      <c r="F4973" s="9">
        <f>Table13[[#This Row],[ToMeasure]]-Table13[[#This Row],[FromMeasure]]</f>
        <v>0.24687119999999996</v>
      </c>
      <c r="G4973" s="5" t="s">
        <v>10991</v>
      </c>
      <c r="H4973" s="35">
        <v>0.1044395</v>
      </c>
      <c r="I4973" s="56"/>
      <c r="J4973" t="s">
        <v>1114</v>
      </c>
      <c r="K4973" s="58" t="s">
        <v>203</v>
      </c>
      <c r="L4973" s="35">
        <v>0.35131069999999998</v>
      </c>
      <c r="M4973" s="56"/>
      <c r="N4973" t="s">
        <v>7767</v>
      </c>
      <c r="O4973" s="2">
        <v>5808</v>
      </c>
      <c r="P4973" s="2">
        <v>0</v>
      </c>
      <c r="Q4973" s="2">
        <v>5808</v>
      </c>
      <c r="R4973" t="s">
        <v>7768</v>
      </c>
      <c r="S4973">
        <v>11</v>
      </c>
      <c r="T4973" t="s">
        <v>203</v>
      </c>
      <c r="U4973" s="2">
        <v>524</v>
      </c>
      <c r="V4973" s="2">
        <v>84</v>
      </c>
      <c r="W4973" s="8">
        <v>0.1046831955922865</v>
      </c>
      <c r="X4973" s="2">
        <v>8853</v>
      </c>
      <c r="Y4973" s="45"/>
      <c r="AC4973" s="1" t="str">
        <f>IF(Table13[[#This Row],[TCS MP]]&gt;=Table13[[#This Row],[BMP]],IF(Table13[[#This Row],[TCS MP]]&lt;=Table13[[#This Row],[EMP]],"Good","EMP"),"BMP")</f>
        <v>EMP</v>
      </c>
    </row>
    <row r="4974" spans="1:29" ht="24" customHeight="1" x14ac:dyDescent="0.25">
      <c r="A4974" t="s">
        <v>15134</v>
      </c>
      <c r="B4974" t="s">
        <v>19277</v>
      </c>
      <c r="C4974">
        <v>4356</v>
      </c>
      <c r="D4974" t="s">
        <v>17076</v>
      </c>
      <c r="E4974" t="s">
        <v>15135</v>
      </c>
      <c r="F4974" s="9">
        <f>Table13[[#This Row],[ToMeasure]]-Table13[[#This Row],[FromMeasure]]</f>
        <v>0.16228399999999987</v>
      </c>
      <c r="G4974" s="5" t="s">
        <v>15136</v>
      </c>
      <c r="H4974" s="35">
        <v>1.3134881</v>
      </c>
      <c r="I4974" s="56"/>
      <c r="J4974" t="s">
        <v>1114</v>
      </c>
      <c r="K4974" s="58" t="s">
        <v>203</v>
      </c>
      <c r="L4974" s="35">
        <v>1.4757720999999999</v>
      </c>
      <c r="M4974" s="56"/>
      <c r="N4974" t="s">
        <v>6694</v>
      </c>
      <c r="O4974" s="2">
        <v>3063</v>
      </c>
      <c r="P4974" s="2">
        <v>0</v>
      </c>
      <c r="Q4974" s="2">
        <v>3063</v>
      </c>
      <c r="R4974" t="s">
        <v>14416</v>
      </c>
      <c r="S4974">
        <v>12</v>
      </c>
      <c r="T4974" t="s">
        <v>203</v>
      </c>
      <c r="U4974" s="2">
        <v>28</v>
      </c>
      <c r="V4974" s="2">
        <v>113</v>
      </c>
      <c r="W4974" s="8">
        <v>4.6033300685602352E-2</v>
      </c>
      <c r="X4974" s="2">
        <v>4669</v>
      </c>
      <c r="Y4974" s="45"/>
      <c r="AC4974" s="1" t="str">
        <f>IF(Table13[[#This Row],[TCS MP]]&gt;=Table13[[#This Row],[BMP]],IF(Table13[[#This Row],[TCS MP]]&lt;=Table13[[#This Row],[EMP]],"Good","EMP"),"BMP")</f>
        <v>EMP</v>
      </c>
    </row>
    <row r="4975" spans="1:29" ht="24" customHeight="1" x14ac:dyDescent="0.25">
      <c r="A4975" t="s">
        <v>16945</v>
      </c>
      <c r="B4975" t="s">
        <v>19278</v>
      </c>
      <c r="C4975">
        <v>4356</v>
      </c>
      <c r="D4975" t="s">
        <v>17076</v>
      </c>
      <c r="E4975" t="s">
        <v>15135</v>
      </c>
      <c r="F4975" s="9">
        <f>Table13[[#This Row],[ToMeasure]]-Table13[[#This Row],[FromMeasure]]</f>
        <v>0.29800179999999998</v>
      </c>
      <c r="G4975" s="5" t="s">
        <v>15136</v>
      </c>
      <c r="H4975" s="35">
        <v>1.4757720999999999</v>
      </c>
      <c r="I4975" s="56"/>
      <c r="J4975" t="s">
        <v>6694</v>
      </c>
      <c r="K4975" s="58" t="s">
        <v>203</v>
      </c>
      <c r="L4975" s="35">
        <v>1.7737738999999999</v>
      </c>
      <c r="M4975" s="56"/>
      <c r="N4975" t="s">
        <v>7749</v>
      </c>
      <c r="O4975" s="2">
        <v>945</v>
      </c>
      <c r="P4975" s="2">
        <v>0</v>
      </c>
      <c r="Q4975" s="2">
        <v>945</v>
      </c>
      <c r="R4975" t="s">
        <v>16946</v>
      </c>
      <c r="S4975">
        <v>12</v>
      </c>
      <c r="T4975" t="s">
        <v>203</v>
      </c>
      <c r="U4975" s="2">
        <v>28</v>
      </c>
      <c r="V4975" s="2">
        <v>114</v>
      </c>
      <c r="W4975" s="8">
        <v>0.15026455026455027</v>
      </c>
      <c r="X4975" s="2">
        <v>1440</v>
      </c>
      <c r="Y4975" s="45"/>
      <c r="AC4975" s="1" t="str">
        <f>IF(Table13[[#This Row],[TCS MP]]&gt;=Table13[[#This Row],[BMP]],IF(Table13[[#This Row],[TCS MP]]&lt;=Table13[[#This Row],[EMP]],"Good","EMP"),"BMP")</f>
        <v>EMP</v>
      </c>
    </row>
    <row r="4976" spans="1:29" ht="24" customHeight="1" x14ac:dyDescent="0.25">
      <c r="A4976" t="s">
        <v>15153</v>
      </c>
      <c r="B4976" t="s">
        <v>19112</v>
      </c>
      <c r="C4976">
        <v>4166</v>
      </c>
      <c r="D4976" t="s">
        <v>17076</v>
      </c>
      <c r="E4976" t="s">
        <v>10995</v>
      </c>
      <c r="F4976" s="9">
        <f>Table13[[#This Row],[ToMeasure]]-Table13[[#This Row],[FromMeasure]]</f>
        <v>1.8371303000000001</v>
      </c>
      <c r="G4976" s="5" t="s">
        <v>3643</v>
      </c>
      <c r="H4976" s="35">
        <v>4.203214</v>
      </c>
      <c r="I4976" s="56"/>
      <c r="J4976" t="s">
        <v>3642</v>
      </c>
      <c r="K4976" s="58" t="s">
        <v>203</v>
      </c>
      <c r="L4976" s="35">
        <v>6.0403443000000001</v>
      </c>
      <c r="M4976" s="56"/>
      <c r="N4976" t="s">
        <v>323</v>
      </c>
      <c r="O4976" s="2">
        <v>2199</v>
      </c>
      <c r="P4976" s="2">
        <v>0</v>
      </c>
      <c r="Q4976" s="2">
        <v>2199</v>
      </c>
      <c r="R4976" t="s">
        <v>15154</v>
      </c>
      <c r="S4976">
        <v>10</v>
      </c>
      <c r="T4976">
        <v>69</v>
      </c>
      <c r="U4976" s="2">
        <v>48</v>
      </c>
      <c r="V4976" s="2">
        <v>16</v>
      </c>
      <c r="W4976" s="8">
        <v>2.9104138244656661E-2</v>
      </c>
      <c r="X4976" s="2">
        <v>5043</v>
      </c>
      <c r="Y4976" s="45"/>
      <c r="AC4976" s="1" t="str">
        <f>IF(Table13[[#This Row],[TCS MP]]&gt;=Table13[[#This Row],[BMP]],IF(Table13[[#This Row],[TCS MP]]&lt;=Table13[[#This Row],[EMP]],"Good","EMP"),"BMP")</f>
        <v>EMP</v>
      </c>
    </row>
    <row r="4977" spans="1:29" ht="24" customHeight="1" x14ac:dyDescent="0.25">
      <c r="A4977" t="s">
        <v>10994</v>
      </c>
      <c r="B4977" t="s">
        <v>19113</v>
      </c>
      <c r="C4977">
        <v>4167</v>
      </c>
      <c r="D4977" t="s">
        <v>17076</v>
      </c>
      <c r="E4977" t="s">
        <v>10995</v>
      </c>
      <c r="F4977" s="9">
        <f>Table13[[#This Row],[ToMeasure]]-Table13[[#This Row],[FromMeasure]]</f>
        <v>1.3191185000000001</v>
      </c>
      <c r="G4977" s="5" t="s">
        <v>3643</v>
      </c>
      <c r="H4977" s="35">
        <v>6.0403443000000001</v>
      </c>
      <c r="I4977" s="56"/>
      <c r="J4977" t="s">
        <v>323</v>
      </c>
      <c r="K4977" s="58" t="s">
        <v>203</v>
      </c>
      <c r="L4977" s="35">
        <v>7.3594628000000002</v>
      </c>
      <c r="M4977" s="56"/>
      <c r="N4977" t="s">
        <v>10996</v>
      </c>
      <c r="O4977" s="2">
        <v>591</v>
      </c>
      <c r="P4977" s="2">
        <v>0</v>
      </c>
      <c r="Q4977" s="2">
        <v>591</v>
      </c>
      <c r="R4977" t="s">
        <v>10997</v>
      </c>
      <c r="S4977">
        <v>15</v>
      </c>
      <c r="T4977" t="s">
        <v>203</v>
      </c>
      <c r="U4977" s="2">
        <v>47</v>
      </c>
      <c r="V4977" s="2">
        <v>88</v>
      </c>
      <c r="W4977" s="8">
        <v>0.22842639593908629</v>
      </c>
      <c r="X4977" s="2">
        <v>1537</v>
      </c>
      <c r="Y4977" s="45"/>
      <c r="AC4977" s="1" t="str">
        <f>IF(Table13[[#This Row],[TCS MP]]&gt;=Table13[[#This Row],[BMP]],IF(Table13[[#This Row],[TCS MP]]&lt;=Table13[[#This Row],[EMP]],"Good","EMP"),"BMP")</f>
        <v>EMP</v>
      </c>
    </row>
    <row r="4978" spans="1:29" ht="24" customHeight="1" x14ac:dyDescent="0.25">
      <c r="A4978" t="s">
        <v>16959</v>
      </c>
      <c r="B4978" t="s">
        <v>19113</v>
      </c>
      <c r="C4978">
        <v>4167</v>
      </c>
      <c r="D4978" t="s">
        <v>17076</v>
      </c>
      <c r="E4978" t="s">
        <v>10995</v>
      </c>
      <c r="F4978" s="9">
        <f>Table13[[#This Row],[ToMeasure]]-Table13[[#This Row],[FromMeasure]]</f>
        <v>0.24169730000000023</v>
      </c>
      <c r="G4978" s="5" t="s">
        <v>3643</v>
      </c>
      <c r="H4978" s="35">
        <v>7.3594628000000002</v>
      </c>
      <c r="I4978" s="56"/>
      <c r="J4978" t="s">
        <v>323</v>
      </c>
      <c r="K4978" s="58" t="s">
        <v>203</v>
      </c>
      <c r="L4978" s="35">
        <v>7.6011601000000004</v>
      </c>
      <c r="M4978" s="56"/>
      <c r="N4978" t="s">
        <v>10996</v>
      </c>
      <c r="O4978" s="2">
        <v>591</v>
      </c>
      <c r="P4978" s="2">
        <v>0</v>
      </c>
      <c r="Q4978" s="2">
        <v>591</v>
      </c>
      <c r="R4978" t="s">
        <v>10997</v>
      </c>
      <c r="S4978">
        <v>15</v>
      </c>
      <c r="T4978" t="s">
        <v>203</v>
      </c>
      <c r="U4978" s="2">
        <v>47</v>
      </c>
      <c r="V4978" s="2">
        <v>59</v>
      </c>
      <c r="W4978" s="8">
        <v>0.17935702199661591</v>
      </c>
      <c r="X4978" s="2">
        <v>1355</v>
      </c>
      <c r="Y4978" s="45"/>
      <c r="AC4978" s="1" t="str">
        <f>IF(Table13[[#This Row],[TCS MP]]&gt;=Table13[[#This Row],[BMP]],IF(Table13[[#This Row],[TCS MP]]&lt;=Table13[[#This Row],[EMP]],"Good","EMP"),"BMP")</f>
        <v>EMP</v>
      </c>
    </row>
    <row r="4979" spans="1:29" ht="24" customHeight="1" x14ac:dyDescent="0.25">
      <c r="A4979" t="s">
        <v>16960</v>
      </c>
      <c r="B4979" t="s">
        <v>19102</v>
      </c>
      <c r="C4979">
        <v>4156</v>
      </c>
      <c r="D4979" t="s">
        <v>17076</v>
      </c>
      <c r="E4979" t="s">
        <v>10995</v>
      </c>
      <c r="F4979" s="9">
        <f>Table13[[#This Row],[ToMeasure]]-Table13[[#This Row],[FromMeasure]]</f>
        <v>5.0759991999999992</v>
      </c>
      <c r="G4979" s="5" t="s">
        <v>3643</v>
      </c>
      <c r="H4979" s="35">
        <v>7.6011601000000004</v>
      </c>
      <c r="I4979" s="56"/>
      <c r="J4979" t="s">
        <v>10996</v>
      </c>
      <c r="K4979" s="58" t="s">
        <v>203</v>
      </c>
      <c r="L4979" s="35">
        <v>12.6771593</v>
      </c>
      <c r="M4979" s="56"/>
      <c r="N4979" t="s">
        <v>321</v>
      </c>
      <c r="O4979" s="2">
        <v>1527</v>
      </c>
      <c r="P4979" s="2">
        <v>0</v>
      </c>
      <c r="Q4979" s="2">
        <v>1527</v>
      </c>
      <c r="R4979" t="s">
        <v>16961</v>
      </c>
      <c r="S4979">
        <v>12</v>
      </c>
      <c r="T4979" t="s">
        <v>203</v>
      </c>
      <c r="U4979" s="2">
        <v>147</v>
      </c>
      <c r="V4979" s="2">
        <v>66</v>
      </c>
      <c r="W4979" s="8">
        <v>0.13948919449901767</v>
      </c>
      <c r="X4979" s="2">
        <v>3502</v>
      </c>
      <c r="Y4979" s="45"/>
      <c r="AC4979" s="1" t="str">
        <f>IF(Table13[[#This Row],[TCS MP]]&gt;=Table13[[#This Row],[BMP]],IF(Table13[[#This Row],[TCS MP]]&lt;=Table13[[#This Row],[EMP]],"Good","EMP"),"BMP")</f>
        <v>EMP</v>
      </c>
    </row>
    <row r="4980" spans="1:29" ht="24" customHeight="1" x14ac:dyDescent="0.25">
      <c r="A4980" t="s">
        <v>16962</v>
      </c>
      <c r="B4980" t="s">
        <v>19103</v>
      </c>
      <c r="C4980">
        <v>4157</v>
      </c>
      <c r="D4980" t="s">
        <v>17076</v>
      </c>
      <c r="E4980" t="s">
        <v>10995</v>
      </c>
      <c r="F4980" s="9">
        <f>Table13[[#This Row],[ToMeasure]]-Table13[[#This Row],[FromMeasure]]</f>
        <v>4.7473624000000001</v>
      </c>
      <c r="G4980" s="5" t="s">
        <v>3643</v>
      </c>
      <c r="H4980" s="35">
        <v>12.6771593</v>
      </c>
      <c r="I4980" s="56"/>
      <c r="J4980" t="s">
        <v>321</v>
      </c>
      <c r="K4980" s="58" t="s">
        <v>203</v>
      </c>
      <c r="L4980" s="35">
        <v>17.4245217</v>
      </c>
      <c r="M4980" s="56"/>
      <c r="N4980" t="s">
        <v>16963</v>
      </c>
      <c r="O4980" s="2">
        <v>1918</v>
      </c>
      <c r="P4980" s="2">
        <v>0</v>
      </c>
      <c r="Q4980" s="2">
        <v>1918</v>
      </c>
      <c r="R4980" t="s">
        <v>16964</v>
      </c>
      <c r="S4980">
        <v>12</v>
      </c>
      <c r="T4980" t="s">
        <v>203</v>
      </c>
      <c r="U4980" s="2">
        <v>184</v>
      </c>
      <c r="V4980" s="2">
        <v>85</v>
      </c>
      <c r="W4980" s="8">
        <v>0.14025026068821689</v>
      </c>
      <c r="X4980" s="2">
        <v>4399</v>
      </c>
      <c r="Y4980" s="45"/>
      <c r="AC4980" s="1" t="str">
        <f>IF(Table13[[#This Row],[TCS MP]]&gt;=Table13[[#This Row],[BMP]],IF(Table13[[#This Row],[TCS MP]]&lt;=Table13[[#This Row],[EMP]],"Good","EMP"),"BMP")</f>
        <v>EMP</v>
      </c>
    </row>
    <row r="4981" spans="1:29" ht="24" customHeight="1" x14ac:dyDescent="0.25">
      <c r="A4981" t="s">
        <v>10998</v>
      </c>
      <c r="B4981" t="s">
        <v>19114</v>
      </c>
      <c r="C4981">
        <v>4169</v>
      </c>
      <c r="D4981" t="s">
        <v>17076</v>
      </c>
      <c r="E4981" t="s">
        <v>10999</v>
      </c>
      <c r="F4981" s="9">
        <f>Table13[[#This Row],[ToMeasure]]-Table13[[#This Row],[FromMeasure]]</f>
        <v>0.21419500999999999</v>
      </c>
      <c r="G4981" s="5" t="s">
        <v>11000</v>
      </c>
      <c r="H4981" s="35">
        <v>0</v>
      </c>
      <c r="I4981" s="56"/>
      <c r="J4981" t="s">
        <v>11001</v>
      </c>
      <c r="K4981" s="58" t="s">
        <v>203</v>
      </c>
      <c r="L4981" s="35">
        <v>0.21419500999999999</v>
      </c>
      <c r="M4981" s="56"/>
      <c r="N4981" t="s">
        <v>11002</v>
      </c>
      <c r="O4981" s="2">
        <v>1916</v>
      </c>
      <c r="P4981" s="2">
        <v>2021</v>
      </c>
      <c r="Q4981" s="2">
        <v>3937</v>
      </c>
      <c r="R4981" t="s">
        <v>11003</v>
      </c>
      <c r="S4981">
        <v>9</v>
      </c>
      <c r="T4981">
        <v>75</v>
      </c>
      <c r="U4981" s="2">
        <v>191</v>
      </c>
      <c r="V4981" s="2">
        <v>11</v>
      </c>
      <c r="W4981" s="8">
        <v>5.1308102616205234E-2</v>
      </c>
      <c r="X4981" s="2">
        <v>6850</v>
      </c>
      <c r="Y4981" s="45"/>
      <c r="AC4981" s="1" t="str">
        <f>IF(Table13[[#This Row],[TCS MP]]&gt;=Table13[[#This Row],[BMP]],IF(Table13[[#This Row],[TCS MP]]&lt;=Table13[[#This Row],[EMP]],"Good","EMP"),"BMP")</f>
        <v>EMP</v>
      </c>
    </row>
    <row r="4982" spans="1:29" ht="24" customHeight="1" x14ac:dyDescent="0.25">
      <c r="A4982" t="s">
        <v>16969</v>
      </c>
      <c r="B4982" t="s">
        <v>19093</v>
      </c>
      <c r="C4982">
        <v>4106</v>
      </c>
      <c r="D4982" t="s">
        <v>17076</v>
      </c>
      <c r="E4982" t="s">
        <v>1367</v>
      </c>
      <c r="F4982" s="9">
        <f>Table13[[#This Row],[ToMeasure]]-Table13[[#This Row],[FromMeasure]]</f>
        <v>0.35838459</v>
      </c>
      <c r="G4982" s="5" t="s">
        <v>16970</v>
      </c>
      <c r="H4982" s="35">
        <v>0</v>
      </c>
      <c r="I4982" s="56"/>
      <c r="J4982" t="s">
        <v>315</v>
      </c>
      <c r="K4982" s="58" t="s">
        <v>203</v>
      </c>
      <c r="L4982" s="35">
        <v>0.35838459</v>
      </c>
      <c r="M4982" s="56"/>
      <c r="N4982" t="s">
        <v>1114</v>
      </c>
      <c r="O4982" s="2">
        <v>1</v>
      </c>
      <c r="P4982" s="2">
        <v>1</v>
      </c>
      <c r="Q4982" s="2">
        <v>2</v>
      </c>
      <c r="R4982" t="s">
        <v>16971</v>
      </c>
      <c r="S4982">
        <v>95</v>
      </c>
      <c r="T4982">
        <v>67</v>
      </c>
      <c r="U4982" s="2" t="s">
        <v>203</v>
      </c>
      <c r="V4982" s="2" t="s">
        <v>203</v>
      </c>
      <c r="W4982" s="8" t="s">
        <v>203</v>
      </c>
      <c r="X4982" s="2">
        <v>6</v>
      </c>
      <c r="Y4982" s="45"/>
      <c r="AC4982" s="1" t="str">
        <f>IF(Table13[[#This Row],[TCS MP]]&gt;=Table13[[#This Row],[BMP]],IF(Table13[[#This Row],[TCS MP]]&lt;=Table13[[#This Row],[EMP]],"Good","EMP"),"BMP")</f>
        <v>EMP</v>
      </c>
    </row>
    <row r="4983" spans="1:29" ht="24" customHeight="1" x14ac:dyDescent="0.25">
      <c r="A4983" t="s">
        <v>15163</v>
      </c>
      <c r="B4983" t="s">
        <v>19096</v>
      </c>
      <c r="C4983">
        <v>4139</v>
      </c>
      <c r="D4983" t="s">
        <v>17076</v>
      </c>
      <c r="E4983" t="s">
        <v>11005</v>
      </c>
      <c r="F4983" s="9">
        <f>Table13[[#This Row],[ToMeasure]]-Table13[[#This Row],[FromMeasure]]</f>
        <v>0.89505299999999999</v>
      </c>
      <c r="G4983" s="5" t="s">
        <v>11006</v>
      </c>
      <c r="H4983" s="35">
        <v>0</v>
      </c>
      <c r="I4983" s="56"/>
      <c r="J4983" t="s">
        <v>3082</v>
      </c>
      <c r="K4983" s="58" t="s">
        <v>203</v>
      </c>
      <c r="L4983" s="35">
        <v>0.89505299999999999</v>
      </c>
      <c r="M4983" s="56"/>
      <c r="N4983" t="s">
        <v>3294</v>
      </c>
      <c r="O4983" s="2">
        <v>409</v>
      </c>
      <c r="P4983" s="2">
        <v>122</v>
      </c>
      <c r="Q4983" s="2">
        <v>531</v>
      </c>
      <c r="R4983" t="s">
        <v>11010</v>
      </c>
      <c r="S4983">
        <v>9</v>
      </c>
      <c r="T4983">
        <v>86</v>
      </c>
      <c r="U4983" s="2">
        <v>64</v>
      </c>
      <c r="V4983" s="2">
        <v>30</v>
      </c>
      <c r="W4983" s="8">
        <v>0.17702448210922786</v>
      </c>
      <c r="X4983" s="2">
        <v>924</v>
      </c>
      <c r="Y4983" s="45"/>
      <c r="AC4983" s="1" t="str">
        <f>IF(Table13[[#This Row],[TCS MP]]&gt;=Table13[[#This Row],[BMP]],IF(Table13[[#This Row],[TCS MP]]&lt;=Table13[[#This Row],[EMP]],"Good","EMP"),"BMP")</f>
        <v>EMP</v>
      </c>
    </row>
    <row r="4984" spans="1:29" ht="24" customHeight="1" x14ac:dyDescent="0.25">
      <c r="A4984" t="s">
        <v>11004</v>
      </c>
      <c r="B4984" t="s">
        <v>19105</v>
      </c>
      <c r="C4984">
        <v>4159</v>
      </c>
      <c r="D4984" t="s">
        <v>17076</v>
      </c>
      <c r="E4984" t="s">
        <v>11005</v>
      </c>
      <c r="F4984" s="9">
        <f>Table13[[#This Row],[ToMeasure]]-Table13[[#This Row],[FromMeasure]]</f>
        <v>0.19686209999999882</v>
      </c>
      <c r="G4984" s="5" t="s">
        <v>11006</v>
      </c>
      <c r="H4984" s="35">
        <v>8.3461335000000005</v>
      </c>
      <c r="I4984" s="56"/>
      <c r="J4984" t="s">
        <v>3294</v>
      </c>
      <c r="K4984" s="58" t="s">
        <v>203</v>
      </c>
      <c r="L4984" s="35">
        <v>8.5429955999999994</v>
      </c>
      <c r="M4984" s="56"/>
      <c r="N4984" t="s">
        <v>321</v>
      </c>
      <c r="O4984" s="2">
        <v>23</v>
      </c>
      <c r="P4984" s="2">
        <v>25</v>
      </c>
      <c r="Q4984" s="2">
        <v>48</v>
      </c>
      <c r="R4984" t="s">
        <v>11007</v>
      </c>
      <c r="S4984">
        <v>21</v>
      </c>
      <c r="T4984">
        <v>80</v>
      </c>
      <c r="U4984" s="2">
        <v>3</v>
      </c>
      <c r="V4984" s="2">
        <v>2</v>
      </c>
      <c r="W4984" s="8">
        <v>0.10416666666666667</v>
      </c>
      <c r="X4984" s="2">
        <v>110</v>
      </c>
      <c r="Y4984" s="45"/>
      <c r="AC4984" s="1" t="str">
        <f>IF(Table13[[#This Row],[TCS MP]]&gt;=Table13[[#This Row],[BMP]],IF(Table13[[#This Row],[TCS MP]]&lt;=Table13[[#This Row],[EMP]],"Good","EMP"),"BMP")</f>
        <v>EMP</v>
      </c>
    </row>
    <row r="4985" spans="1:29" ht="24" customHeight="1" x14ac:dyDescent="0.25">
      <c r="A4985" t="s">
        <v>16972</v>
      </c>
      <c r="B4985" t="s">
        <v>19104</v>
      </c>
      <c r="C4985">
        <v>4158</v>
      </c>
      <c r="D4985" t="s">
        <v>17076</v>
      </c>
      <c r="E4985" t="s">
        <v>11005</v>
      </c>
      <c r="F4985" s="9">
        <f>Table13[[#This Row],[ToMeasure]]-Table13[[#This Row],[FromMeasure]]</f>
        <v>0.23904980000000009</v>
      </c>
      <c r="G4985" s="5" t="s">
        <v>11006</v>
      </c>
      <c r="H4985" s="35">
        <v>8.5429955999999994</v>
      </c>
      <c r="I4985" s="56"/>
      <c r="J4985" t="s">
        <v>321</v>
      </c>
      <c r="K4985" s="58" t="s">
        <v>203</v>
      </c>
      <c r="L4985" s="35">
        <v>8.7820453999999994</v>
      </c>
      <c r="M4985" s="56"/>
      <c r="N4985" t="s">
        <v>3294</v>
      </c>
      <c r="O4985" s="2">
        <v>239</v>
      </c>
      <c r="P4985" s="2">
        <v>228</v>
      </c>
      <c r="Q4985" s="2">
        <v>467</v>
      </c>
      <c r="R4985" t="s">
        <v>16973</v>
      </c>
      <c r="S4985">
        <v>13</v>
      </c>
      <c r="T4985">
        <v>61</v>
      </c>
      <c r="U4985" s="2">
        <v>33</v>
      </c>
      <c r="V4985" s="2">
        <v>16</v>
      </c>
      <c r="W4985" s="8">
        <v>0.10492505353319058</v>
      </c>
      <c r="X4985" s="2">
        <v>1071</v>
      </c>
      <c r="Y4985" s="45"/>
      <c r="AC4985" s="1" t="str">
        <f>IF(Table13[[#This Row],[TCS MP]]&gt;=Table13[[#This Row],[BMP]],IF(Table13[[#This Row],[TCS MP]]&lt;=Table13[[#This Row],[EMP]],"Good","EMP"),"BMP")</f>
        <v>EMP</v>
      </c>
    </row>
    <row r="4986" spans="1:29" ht="24" customHeight="1" x14ac:dyDescent="0.25">
      <c r="A4986" t="s">
        <v>11008</v>
      </c>
      <c r="B4986" t="s">
        <v>19096</v>
      </c>
      <c r="C4986">
        <v>4139</v>
      </c>
      <c r="D4986" t="s">
        <v>17076</v>
      </c>
      <c r="E4986" t="s">
        <v>11009</v>
      </c>
      <c r="F4986" s="9">
        <f>Table13[[#This Row],[ToMeasure]]-Table13[[#This Row],[FromMeasure]]</f>
        <v>2.1606200000000353E-2</v>
      </c>
      <c r="G4986" s="5" t="s">
        <v>11006</v>
      </c>
      <c r="H4986" s="35">
        <v>2.2329675999999998</v>
      </c>
      <c r="I4986" s="56"/>
      <c r="J4986" t="s">
        <v>3082</v>
      </c>
      <c r="K4986" s="58" t="s">
        <v>203</v>
      </c>
      <c r="L4986" s="35">
        <v>2.2545738000000002</v>
      </c>
      <c r="M4986" s="56"/>
      <c r="N4986" t="s">
        <v>3294</v>
      </c>
      <c r="O4986" s="2">
        <v>409</v>
      </c>
      <c r="P4986" s="2">
        <v>122</v>
      </c>
      <c r="Q4986" s="2">
        <v>531</v>
      </c>
      <c r="R4986" t="s">
        <v>11010</v>
      </c>
      <c r="S4986">
        <v>9</v>
      </c>
      <c r="T4986" t="s">
        <v>203</v>
      </c>
      <c r="U4986" s="2">
        <v>64</v>
      </c>
      <c r="V4986" s="2">
        <v>30</v>
      </c>
      <c r="W4986" s="8">
        <v>0.17702448210922786</v>
      </c>
      <c r="X4986" s="2">
        <v>924</v>
      </c>
      <c r="Y4986" s="45"/>
      <c r="AC4986" s="1" t="str">
        <f>IF(Table13[[#This Row],[TCS MP]]&gt;=Table13[[#This Row],[BMP]],IF(Table13[[#This Row],[TCS MP]]&lt;=Table13[[#This Row],[EMP]],"Good","EMP"),"BMP")</f>
        <v>EMP</v>
      </c>
    </row>
    <row r="4987" spans="1:29" ht="24" customHeight="1" x14ac:dyDescent="0.25">
      <c r="A4987" t="s">
        <v>11021</v>
      </c>
      <c r="B4987" t="s">
        <v>19087</v>
      </c>
      <c r="C4987">
        <v>4099</v>
      </c>
      <c r="D4987" t="s">
        <v>17076</v>
      </c>
      <c r="E4987" t="s">
        <v>11022</v>
      </c>
      <c r="F4987" s="9">
        <f>Table13[[#This Row],[ToMeasure]]-Table13[[#This Row],[FromMeasure]]</f>
        <v>0.89043395000000025</v>
      </c>
      <c r="G4987" s="5" t="s">
        <v>11023</v>
      </c>
      <c r="H4987" s="35">
        <v>8.2670694000000005</v>
      </c>
      <c r="I4987" s="56"/>
      <c r="J4987" t="s">
        <v>11024</v>
      </c>
      <c r="K4987" s="58" t="s">
        <v>203</v>
      </c>
      <c r="L4987" s="35">
        <v>9.1575033500000007</v>
      </c>
      <c r="M4987" s="56"/>
      <c r="N4987" t="s">
        <v>313</v>
      </c>
      <c r="O4987" s="2">
        <v>95</v>
      </c>
      <c r="P4987" s="2">
        <v>19</v>
      </c>
      <c r="Q4987" s="2">
        <v>114</v>
      </c>
      <c r="R4987" t="s">
        <v>11025</v>
      </c>
      <c r="S4987">
        <v>27</v>
      </c>
      <c r="T4987">
        <v>78</v>
      </c>
      <c r="U4987" s="2">
        <v>4</v>
      </c>
      <c r="V4987" s="2">
        <v>5</v>
      </c>
      <c r="W4987" s="8">
        <v>7.8947368421052627E-2</v>
      </c>
      <c r="X4987" s="2">
        <v>342</v>
      </c>
      <c r="Y4987" s="45"/>
      <c r="AC4987" s="1" t="str">
        <f>IF(Table13[[#This Row],[TCS MP]]&gt;=Table13[[#This Row],[BMP]],IF(Table13[[#This Row],[TCS MP]]&lt;=Table13[[#This Row],[EMP]],"Good","EMP"),"BMP")</f>
        <v>EMP</v>
      </c>
    </row>
    <row r="4988" spans="1:29" ht="24" customHeight="1" x14ac:dyDescent="0.25">
      <c r="A4988" t="s">
        <v>15186</v>
      </c>
      <c r="B4988" t="s">
        <v>17089</v>
      </c>
      <c r="C4988" t="s">
        <v>26017</v>
      </c>
      <c r="D4988" t="s">
        <v>17076</v>
      </c>
      <c r="E4988" t="s">
        <v>11022</v>
      </c>
      <c r="F4988" s="9">
        <f>Table13[[#This Row],[ToMeasure]]-Table13[[#This Row],[FromMeasure]]</f>
        <v>1.0636271600000011</v>
      </c>
      <c r="G4988" s="5" t="s">
        <v>11023</v>
      </c>
      <c r="H4988" s="35">
        <v>9.4657885299999993</v>
      </c>
      <c r="I4988" s="56"/>
      <c r="J4988" t="s">
        <v>313</v>
      </c>
      <c r="K4988" s="58" t="s">
        <v>203</v>
      </c>
      <c r="L4988" s="35">
        <v>10.52941569</v>
      </c>
      <c r="M4988" s="56"/>
      <c r="N4988" t="s">
        <v>15187</v>
      </c>
      <c r="O4988" s="2">
        <v>789</v>
      </c>
      <c r="P4988" s="2">
        <v>826</v>
      </c>
      <c r="Q4988" s="2">
        <v>1615</v>
      </c>
      <c r="R4988" t="s">
        <v>15188</v>
      </c>
      <c r="S4988">
        <v>10</v>
      </c>
      <c r="T4988">
        <v>61</v>
      </c>
      <c r="U4988" s="2">
        <v>64</v>
      </c>
      <c r="V4988" s="2">
        <v>23</v>
      </c>
      <c r="W4988" s="8">
        <v>5.3869969040247677E-2</v>
      </c>
      <c r="X4988" s="2">
        <v>4472</v>
      </c>
      <c r="Y4988" s="45"/>
      <c r="AC4988" s="1" t="str">
        <f>IF(Table13[[#This Row],[TCS MP]]&gt;=Table13[[#This Row],[BMP]],IF(Table13[[#This Row],[TCS MP]]&lt;=Table13[[#This Row],[EMP]],"Good","EMP"),"BMP")</f>
        <v>EMP</v>
      </c>
    </row>
    <row r="4989" spans="1:29" ht="24" customHeight="1" x14ac:dyDescent="0.25">
      <c r="A4989" t="s">
        <v>11033</v>
      </c>
      <c r="B4989" t="s">
        <v>19920</v>
      </c>
      <c r="C4989">
        <v>5448</v>
      </c>
      <c r="D4989" t="s">
        <v>17076</v>
      </c>
      <c r="E4989" t="s">
        <v>11034</v>
      </c>
      <c r="F4989" s="9">
        <f>Table13[[#This Row],[ToMeasure]]-Table13[[#This Row],[FromMeasure]]</f>
        <v>2.4389457300000004</v>
      </c>
      <c r="G4989" s="5" t="s">
        <v>11035</v>
      </c>
      <c r="H4989" s="35">
        <v>0.59154503000000003</v>
      </c>
      <c r="I4989" s="56"/>
      <c r="J4989" t="s">
        <v>11036</v>
      </c>
      <c r="K4989" s="58" t="s">
        <v>203</v>
      </c>
      <c r="L4989" s="35">
        <v>3.0304907600000002</v>
      </c>
      <c r="M4989" s="56"/>
      <c r="N4989" t="s">
        <v>706</v>
      </c>
      <c r="O4989" s="2">
        <v>7704</v>
      </c>
      <c r="P4989" s="2">
        <v>4637</v>
      </c>
      <c r="Q4989" s="2">
        <v>12341</v>
      </c>
      <c r="R4989" t="s">
        <v>11037</v>
      </c>
      <c r="S4989">
        <v>13</v>
      </c>
      <c r="T4989">
        <v>85</v>
      </c>
      <c r="U4989" s="2">
        <v>382</v>
      </c>
      <c r="V4989" s="2">
        <v>1480</v>
      </c>
      <c r="W4989" s="8">
        <v>0.15087918321043675</v>
      </c>
      <c r="X4989" s="2">
        <v>24039</v>
      </c>
      <c r="Y4989" s="45"/>
      <c r="AC4989" s="1" t="str">
        <f>IF(Table13[[#This Row],[TCS MP]]&gt;=Table13[[#This Row],[BMP]],IF(Table13[[#This Row],[TCS MP]]&lt;=Table13[[#This Row],[EMP]],"Good","EMP"),"BMP")</f>
        <v>EMP</v>
      </c>
    </row>
    <row r="4990" spans="1:29" ht="24" customHeight="1" x14ac:dyDescent="0.25">
      <c r="A4990" t="s">
        <v>14675</v>
      </c>
      <c r="B4990" t="s">
        <v>19921</v>
      </c>
      <c r="C4990">
        <v>5449</v>
      </c>
      <c r="D4990" t="s">
        <v>17076</v>
      </c>
      <c r="E4990" t="s">
        <v>11034</v>
      </c>
      <c r="F4990" s="9">
        <f>Table13[[#This Row],[ToMeasure]]-Table13[[#This Row],[FromMeasure]]</f>
        <v>0.39024944999999978</v>
      </c>
      <c r="G4990" s="5" t="s">
        <v>11035</v>
      </c>
      <c r="H4990" s="35">
        <v>3.0304907600000002</v>
      </c>
      <c r="I4990" s="56"/>
      <c r="J4990" t="s">
        <v>706</v>
      </c>
      <c r="K4990" s="58" t="s">
        <v>203</v>
      </c>
      <c r="L4990" s="35">
        <v>3.4207402099999999</v>
      </c>
      <c r="M4990" s="56"/>
      <c r="N4990" t="s">
        <v>154</v>
      </c>
      <c r="O4990" s="2">
        <v>1551</v>
      </c>
      <c r="P4990" s="2">
        <v>1487</v>
      </c>
      <c r="Q4990" s="2">
        <v>3038</v>
      </c>
      <c r="R4990" t="s">
        <v>14676</v>
      </c>
      <c r="S4990">
        <v>11</v>
      </c>
      <c r="T4990">
        <v>53</v>
      </c>
      <c r="U4990" s="2">
        <v>95</v>
      </c>
      <c r="V4990" s="2">
        <v>364</v>
      </c>
      <c r="W4990" s="8">
        <v>0.15108624094799211</v>
      </c>
      <c r="X4990" s="2">
        <v>5918</v>
      </c>
      <c r="Y4990" s="45"/>
      <c r="AC4990" s="1" t="str">
        <f>IF(Table13[[#This Row],[TCS MP]]&gt;=Table13[[#This Row],[BMP]],IF(Table13[[#This Row],[TCS MP]]&lt;=Table13[[#This Row],[EMP]],"Good","EMP"),"BMP")</f>
        <v>EMP</v>
      </c>
    </row>
    <row r="4991" spans="1:29" ht="24" customHeight="1" x14ac:dyDescent="0.25">
      <c r="A4991" t="s">
        <v>14677</v>
      </c>
      <c r="B4991" t="s">
        <v>19912</v>
      </c>
      <c r="C4991">
        <v>5438</v>
      </c>
      <c r="D4991" t="s">
        <v>17076</v>
      </c>
      <c r="E4991" t="s">
        <v>11034</v>
      </c>
      <c r="F4991" s="9">
        <f>Table13[[#This Row],[ToMeasure]]-Table13[[#This Row],[FromMeasure]]</f>
        <v>2.2511030300000003</v>
      </c>
      <c r="G4991" s="5" t="s">
        <v>11035</v>
      </c>
      <c r="H4991" s="35">
        <v>3.4207402099999999</v>
      </c>
      <c r="I4991" s="56"/>
      <c r="J4991" t="s">
        <v>154</v>
      </c>
      <c r="K4991" s="58" t="s">
        <v>203</v>
      </c>
      <c r="L4991" s="35">
        <v>5.6718432400000003</v>
      </c>
      <c r="M4991" s="56"/>
      <c r="N4991" t="s">
        <v>10206</v>
      </c>
      <c r="O4991" s="2">
        <v>849</v>
      </c>
      <c r="P4991" s="2">
        <v>1414</v>
      </c>
      <c r="Q4991" s="2">
        <v>2263</v>
      </c>
      <c r="R4991" t="s">
        <v>14678</v>
      </c>
      <c r="S4991">
        <v>9</v>
      </c>
      <c r="T4991">
        <v>60</v>
      </c>
      <c r="U4991" s="2">
        <v>69</v>
      </c>
      <c r="V4991" s="2">
        <v>269</v>
      </c>
      <c r="W4991" s="8">
        <v>0.14935925762262484</v>
      </c>
      <c r="X4991" s="2">
        <v>4408</v>
      </c>
      <c r="Y4991" s="45"/>
      <c r="AC4991" s="1" t="str">
        <f>IF(Table13[[#This Row],[TCS MP]]&gt;=Table13[[#This Row],[BMP]],IF(Table13[[#This Row],[TCS MP]]&lt;=Table13[[#This Row],[EMP]],"Good","EMP"),"BMP")</f>
        <v>EMP</v>
      </c>
    </row>
    <row r="4992" spans="1:29" ht="24" customHeight="1" x14ac:dyDescent="0.25">
      <c r="A4992" t="s">
        <v>11038</v>
      </c>
      <c r="B4992" t="s">
        <v>19929</v>
      </c>
      <c r="C4992">
        <v>5459</v>
      </c>
      <c r="D4992" t="s">
        <v>17076</v>
      </c>
      <c r="E4992" t="s">
        <v>11034</v>
      </c>
      <c r="F4992" s="9">
        <f>Table13[[#This Row],[ToMeasure]]-Table13[[#This Row],[FromMeasure]]</f>
        <v>0.28128138000000114</v>
      </c>
      <c r="G4992" s="5" t="s">
        <v>11035</v>
      </c>
      <c r="H4992" s="35">
        <v>10.829419</v>
      </c>
      <c r="I4992" s="56"/>
      <c r="J4992" t="s">
        <v>2414</v>
      </c>
      <c r="K4992" s="58" t="s">
        <v>203</v>
      </c>
      <c r="L4992" s="35">
        <v>11.110700380000001</v>
      </c>
      <c r="M4992" s="56"/>
      <c r="N4992" t="s">
        <v>708</v>
      </c>
      <c r="O4992" s="2">
        <v>63</v>
      </c>
      <c r="P4992" s="2">
        <v>57</v>
      </c>
      <c r="Q4992" s="2">
        <v>120</v>
      </c>
      <c r="R4992" t="s">
        <v>11039</v>
      </c>
      <c r="S4992">
        <v>13</v>
      </c>
      <c r="T4992">
        <v>57</v>
      </c>
      <c r="U4992" s="2">
        <v>9</v>
      </c>
      <c r="V4992" s="2">
        <v>2</v>
      </c>
      <c r="W4992" s="8">
        <v>9.166666666666666E-2</v>
      </c>
      <c r="X4992" s="2">
        <v>203</v>
      </c>
      <c r="Y4992" s="45"/>
      <c r="AC4992" s="1" t="str">
        <f>IF(Table13[[#This Row],[TCS MP]]&gt;=Table13[[#This Row],[BMP]],IF(Table13[[#This Row],[TCS MP]]&lt;=Table13[[#This Row],[EMP]],"Good","EMP"),"BMP")</f>
        <v>EMP</v>
      </c>
    </row>
    <row r="4993" spans="1:29" ht="24" customHeight="1" x14ac:dyDescent="0.25">
      <c r="A4993" t="s">
        <v>16988</v>
      </c>
      <c r="B4993" t="s">
        <v>19928</v>
      </c>
      <c r="C4993">
        <v>5458</v>
      </c>
      <c r="D4993" t="s">
        <v>17076</v>
      </c>
      <c r="E4993" t="s">
        <v>11034</v>
      </c>
      <c r="F4993" s="9">
        <f>Table13[[#This Row],[ToMeasure]]-Table13[[#This Row],[FromMeasure]]</f>
        <v>0.56513546999999953</v>
      </c>
      <c r="G4993" s="5" t="s">
        <v>11035</v>
      </c>
      <c r="H4993" s="35">
        <v>11.110700380000001</v>
      </c>
      <c r="I4993" s="56"/>
      <c r="J4993" t="s">
        <v>708</v>
      </c>
      <c r="K4993" s="58" t="s">
        <v>203</v>
      </c>
      <c r="L4993" s="35">
        <v>11.67583585</v>
      </c>
      <c r="M4993" s="56"/>
      <c r="N4993" t="s">
        <v>16989</v>
      </c>
      <c r="O4993" s="2">
        <v>44</v>
      </c>
      <c r="P4993" s="2">
        <v>0</v>
      </c>
      <c r="Q4993" s="2">
        <v>44</v>
      </c>
      <c r="R4993" t="s">
        <v>16990</v>
      </c>
      <c r="S4993">
        <v>20</v>
      </c>
      <c r="T4993" t="s">
        <v>203</v>
      </c>
      <c r="U4993" s="2">
        <v>2</v>
      </c>
      <c r="V4993" s="2">
        <v>3</v>
      </c>
      <c r="W4993" s="8">
        <v>0.11363636363636363</v>
      </c>
      <c r="X4993" s="2">
        <v>66</v>
      </c>
      <c r="Y4993" s="45"/>
      <c r="AC4993" s="1" t="str">
        <f>IF(Table13[[#This Row],[TCS MP]]&gt;=Table13[[#This Row],[BMP]],IF(Table13[[#This Row],[TCS MP]]&lt;=Table13[[#This Row],[EMP]],"Good","EMP"),"BMP")</f>
        <v>EMP</v>
      </c>
    </row>
    <row r="4994" spans="1:29" ht="24" customHeight="1" x14ac:dyDescent="0.25">
      <c r="A4994" t="s">
        <v>11040</v>
      </c>
      <c r="B4994" t="s">
        <v>19937</v>
      </c>
      <c r="C4994">
        <v>5469</v>
      </c>
      <c r="D4994" t="s">
        <v>17076</v>
      </c>
      <c r="E4994" t="s">
        <v>11034</v>
      </c>
      <c r="F4994" s="9">
        <f>Table13[[#This Row],[ToMeasure]]-Table13[[#This Row],[FromMeasure]]</f>
        <v>0.42202739999999928</v>
      </c>
      <c r="G4994" s="5" t="s">
        <v>11035</v>
      </c>
      <c r="H4994" s="35">
        <v>13.810090600000001</v>
      </c>
      <c r="I4994" s="56"/>
      <c r="J4994" t="s">
        <v>2414</v>
      </c>
      <c r="K4994" s="58" t="s">
        <v>203</v>
      </c>
      <c r="L4994" s="35">
        <v>14.232118</v>
      </c>
      <c r="M4994" s="56"/>
      <c r="N4994" t="s">
        <v>4356</v>
      </c>
      <c r="O4994" s="2">
        <v>19</v>
      </c>
      <c r="P4994" s="2">
        <v>21</v>
      </c>
      <c r="Q4994" s="2">
        <v>40</v>
      </c>
      <c r="R4994" t="s">
        <v>11041</v>
      </c>
      <c r="S4994">
        <v>22</v>
      </c>
      <c r="T4994">
        <v>63</v>
      </c>
      <c r="U4994" s="2">
        <v>3</v>
      </c>
      <c r="V4994" s="2">
        <v>5</v>
      </c>
      <c r="W4994" s="8">
        <v>0.2</v>
      </c>
      <c r="X4994" s="2">
        <v>60</v>
      </c>
      <c r="Y4994" s="45"/>
      <c r="AC4994" s="1" t="str">
        <f>IF(Table13[[#This Row],[TCS MP]]&gt;=Table13[[#This Row],[BMP]],IF(Table13[[#This Row],[TCS MP]]&lt;=Table13[[#This Row],[EMP]],"Good","EMP"),"BMP")</f>
        <v>EMP</v>
      </c>
    </row>
    <row r="4995" spans="1:29" ht="24" customHeight="1" x14ac:dyDescent="0.25">
      <c r="A4995" t="s">
        <v>11042</v>
      </c>
      <c r="B4995" t="s">
        <v>19945</v>
      </c>
      <c r="C4995">
        <v>5479</v>
      </c>
      <c r="D4995" t="s">
        <v>17076</v>
      </c>
      <c r="E4995" t="s">
        <v>11034</v>
      </c>
      <c r="F4995" s="9">
        <f>Table13[[#This Row],[ToMeasure]]-Table13[[#This Row],[FromMeasure]]</f>
        <v>0.35002839999999935</v>
      </c>
      <c r="G4995" s="5" t="s">
        <v>11035</v>
      </c>
      <c r="H4995" s="35">
        <v>15.645086600000001</v>
      </c>
      <c r="I4995" s="56"/>
      <c r="J4995" t="s">
        <v>11043</v>
      </c>
      <c r="K4995" s="58" t="s">
        <v>203</v>
      </c>
      <c r="L4995" s="35">
        <v>15.995115</v>
      </c>
      <c r="M4995" s="56"/>
      <c r="N4995" t="s">
        <v>712</v>
      </c>
      <c r="O4995" s="2">
        <v>29</v>
      </c>
      <c r="P4995" s="2">
        <v>29</v>
      </c>
      <c r="Q4995" s="2">
        <v>58</v>
      </c>
      <c r="R4995" t="s">
        <v>11044</v>
      </c>
      <c r="S4995">
        <v>26</v>
      </c>
      <c r="T4995">
        <v>57</v>
      </c>
      <c r="U4995" s="2">
        <v>5</v>
      </c>
      <c r="V4995" s="2">
        <v>6</v>
      </c>
      <c r="W4995" s="8">
        <v>0.18965517241379309</v>
      </c>
      <c r="X4995" s="2">
        <v>87</v>
      </c>
      <c r="Y4995" s="45"/>
      <c r="AC4995" s="1" t="str">
        <f>IF(Table13[[#This Row],[TCS MP]]&gt;=Table13[[#This Row],[BMP]],IF(Table13[[#This Row],[TCS MP]]&lt;=Table13[[#This Row],[EMP]],"Good","EMP"),"BMP")</f>
        <v>EMP</v>
      </c>
    </row>
    <row r="4996" spans="1:29" ht="24" customHeight="1" x14ac:dyDescent="0.25">
      <c r="A4996" t="s">
        <v>11045</v>
      </c>
      <c r="B4996" t="s">
        <v>19944</v>
      </c>
      <c r="C4996">
        <v>5478</v>
      </c>
      <c r="D4996" t="s">
        <v>17076</v>
      </c>
      <c r="E4996" t="s">
        <v>11034</v>
      </c>
      <c r="F4996" s="9">
        <f>Table13[[#This Row],[ToMeasure]]-Table13[[#This Row],[FromMeasure]]</f>
        <v>2.21129</v>
      </c>
      <c r="G4996" s="5" t="s">
        <v>11035</v>
      </c>
      <c r="H4996" s="35">
        <v>15.995115</v>
      </c>
      <c r="I4996" s="56"/>
      <c r="J4996" t="s">
        <v>712</v>
      </c>
      <c r="K4996" s="58" t="s">
        <v>203</v>
      </c>
      <c r="L4996" s="35">
        <v>18.206405</v>
      </c>
      <c r="M4996" s="56"/>
      <c r="N4996" t="s">
        <v>11046</v>
      </c>
      <c r="O4996" s="2">
        <v>193</v>
      </c>
      <c r="P4996" s="2">
        <v>285</v>
      </c>
      <c r="Q4996" s="2">
        <v>478</v>
      </c>
      <c r="R4996" t="s">
        <v>11047</v>
      </c>
      <c r="S4996">
        <v>11</v>
      </c>
      <c r="T4996">
        <v>50</v>
      </c>
      <c r="U4996" s="2">
        <v>49</v>
      </c>
      <c r="V4996" s="2">
        <v>7</v>
      </c>
      <c r="W4996" s="8">
        <v>0.11715481171548117</v>
      </c>
      <c r="X4996" s="2">
        <v>904</v>
      </c>
      <c r="Y4996" s="45"/>
      <c r="AC4996" s="1" t="str">
        <f>IF(Table13[[#This Row],[TCS MP]]&gt;=Table13[[#This Row],[BMP]],IF(Table13[[#This Row],[TCS MP]]&lt;=Table13[[#This Row],[EMP]],"Good","EMP"),"BMP")</f>
        <v>EMP</v>
      </c>
    </row>
    <row r="4997" spans="1:29" ht="24" customHeight="1" x14ac:dyDescent="0.25">
      <c r="A4997" t="s">
        <v>11048</v>
      </c>
      <c r="B4997" t="s">
        <v>19952</v>
      </c>
      <c r="C4997">
        <v>5489</v>
      </c>
      <c r="D4997" t="s">
        <v>17076</v>
      </c>
      <c r="E4997" t="s">
        <v>11034</v>
      </c>
      <c r="F4997" s="9">
        <f>Table13[[#This Row],[ToMeasure]]-Table13[[#This Row],[FromMeasure]]</f>
        <v>0.42369460000000103</v>
      </c>
      <c r="G4997" s="5" t="s">
        <v>11035</v>
      </c>
      <c r="H4997" s="35">
        <v>18.206405</v>
      </c>
      <c r="I4997" s="56"/>
      <c r="J4997" t="s">
        <v>11046</v>
      </c>
      <c r="K4997" s="58" t="s">
        <v>203</v>
      </c>
      <c r="L4997" s="35">
        <v>18.630099600000001</v>
      </c>
      <c r="M4997" s="56"/>
      <c r="N4997" t="s">
        <v>714</v>
      </c>
      <c r="O4997" s="2">
        <v>177</v>
      </c>
      <c r="P4997" s="2">
        <v>261</v>
      </c>
      <c r="Q4997" s="2">
        <v>438</v>
      </c>
      <c r="R4997" t="s">
        <v>11049</v>
      </c>
      <c r="S4997">
        <v>15</v>
      </c>
      <c r="T4997">
        <v>52</v>
      </c>
      <c r="U4997" s="2">
        <v>43</v>
      </c>
      <c r="V4997" s="2">
        <v>18</v>
      </c>
      <c r="W4997" s="8">
        <v>0.13926940639269406</v>
      </c>
      <c r="X4997" s="2">
        <v>828</v>
      </c>
      <c r="Y4997" s="45"/>
      <c r="AC4997" s="1" t="str">
        <f>IF(Table13[[#This Row],[TCS MP]]&gt;=Table13[[#This Row],[BMP]],IF(Table13[[#This Row],[TCS MP]]&lt;=Table13[[#This Row],[EMP]],"Good","EMP"),"BMP")</f>
        <v>EMP</v>
      </c>
    </row>
    <row r="4998" spans="1:29" ht="24" customHeight="1" x14ac:dyDescent="0.25">
      <c r="A4998" t="s">
        <v>16991</v>
      </c>
      <c r="B4998" t="s">
        <v>19951</v>
      </c>
      <c r="C4998">
        <v>5488</v>
      </c>
      <c r="D4998" t="s">
        <v>17076</v>
      </c>
      <c r="E4998" t="s">
        <v>11034</v>
      </c>
      <c r="F4998" s="9">
        <f>Table13[[#This Row],[ToMeasure]]-Table13[[#This Row],[FromMeasure]]</f>
        <v>2.6397839999999988</v>
      </c>
      <c r="G4998" s="5" t="s">
        <v>11035</v>
      </c>
      <c r="H4998" s="35">
        <v>18.630099600000001</v>
      </c>
      <c r="I4998" s="56"/>
      <c r="J4998" t="s">
        <v>714</v>
      </c>
      <c r="K4998" s="58" t="s">
        <v>203</v>
      </c>
      <c r="L4998" s="35">
        <v>21.2698836</v>
      </c>
      <c r="M4998" s="56"/>
      <c r="N4998" t="s">
        <v>14680</v>
      </c>
      <c r="O4998" s="2">
        <v>305</v>
      </c>
      <c r="P4998" s="2">
        <v>274</v>
      </c>
      <c r="Q4998" s="2">
        <v>579</v>
      </c>
      <c r="R4998" t="s">
        <v>16992</v>
      </c>
      <c r="S4998">
        <v>14</v>
      </c>
      <c r="T4998">
        <v>57</v>
      </c>
      <c r="U4998" s="2">
        <v>55</v>
      </c>
      <c r="V4998" s="2">
        <v>26</v>
      </c>
      <c r="W4998" s="8">
        <v>0.13989637305699482</v>
      </c>
      <c r="X4998" s="2">
        <v>1095</v>
      </c>
      <c r="Y4998" s="45"/>
      <c r="AC4998" s="1" t="str">
        <f>IF(Table13[[#This Row],[TCS MP]]&gt;=Table13[[#This Row],[BMP]],IF(Table13[[#This Row],[TCS MP]]&lt;=Table13[[#This Row],[EMP]],"Good","EMP"),"BMP")</f>
        <v>EMP</v>
      </c>
    </row>
    <row r="4999" spans="1:29" ht="24" customHeight="1" x14ac:dyDescent="0.25">
      <c r="A4999" t="s">
        <v>14679</v>
      </c>
      <c r="B4999" t="s">
        <v>19961</v>
      </c>
      <c r="C4999">
        <v>5499</v>
      </c>
      <c r="D4999" t="s">
        <v>17076</v>
      </c>
      <c r="E4999" t="s">
        <v>11034</v>
      </c>
      <c r="F4999" s="9">
        <f>Table13[[#This Row],[ToMeasure]]-Table13[[#This Row],[FromMeasure]]</f>
        <v>0.84450199999999853</v>
      </c>
      <c r="G4999" s="5" t="s">
        <v>11035</v>
      </c>
      <c r="H4999" s="35">
        <v>21.2698836</v>
      </c>
      <c r="I4999" s="56"/>
      <c r="J4999" t="s">
        <v>14680</v>
      </c>
      <c r="K4999" s="58" t="s">
        <v>203</v>
      </c>
      <c r="L4999" s="35">
        <v>22.114385599999999</v>
      </c>
      <c r="M4999" s="56"/>
      <c r="N4999" t="s">
        <v>11051</v>
      </c>
      <c r="O4999" s="2">
        <v>590</v>
      </c>
      <c r="P4999" s="2">
        <v>600</v>
      </c>
      <c r="Q4999" s="2">
        <v>1190</v>
      </c>
      <c r="R4999" t="s">
        <v>14681</v>
      </c>
      <c r="S4999">
        <v>11</v>
      </c>
      <c r="T4999">
        <v>57</v>
      </c>
      <c r="U4999" s="2">
        <v>114</v>
      </c>
      <c r="V4999" s="2">
        <v>52</v>
      </c>
      <c r="W4999" s="8">
        <v>0.13949579831932774</v>
      </c>
      <c r="X4999" s="2">
        <v>2251</v>
      </c>
      <c r="Y4999" s="45"/>
      <c r="AC4999" s="1" t="str">
        <f>IF(Table13[[#This Row],[TCS MP]]&gt;=Table13[[#This Row],[BMP]],IF(Table13[[#This Row],[TCS MP]]&lt;=Table13[[#This Row],[EMP]],"Good","EMP"),"BMP")</f>
        <v>EMP</v>
      </c>
    </row>
    <row r="5000" spans="1:29" ht="24" customHeight="1" x14ac:dyDescent="0.25">
      <c r="A5000" t="s">
        <v>11050</v>
      </c>
      <c r="B5000" t="s">
        <v>19960</v>
      </c>
      <c r="C5000">
        <v>5498</v>
      </c>
      <c r="D5000" t="s">
        <v>17076</v>
      </c>
      <c r="E5000" t="s">
        <v>11034</v>
      </c>
      <c r="F5000" s="9">
        <f>Table13[[#This Row],[ToMeasure]]-Table13[[#This Row],[FromMeasure]]</f>
        <v>1.2365097000000027</v>
      </c>
      <c r="G5000" s="5" t="s">
        <v>11035</v>
      </c>
      <c r="H5000" s="35">
        <v>22.114385599999999</v>
      </c>
      <c r="I5000" s="56"/>
      <c r="J5000" t="s">
        <v>11051</v>
      </c>
      <c r="K5000" s="58" t="s">
        <v>203</v>
      </c>
      <c r="L5000" s="35">
        <v>23.350895300000001</v>
      </c>
      <c r="M5000" s="56"/>
      <c r="N5000" t="s">
        <v>11052</v>
      </c>
      <c r="O5000" s="2">
        <v>1553</v>
      </c>
      <c r="P5000" s="2">
        <v>1421</v>
      </c>
      <c r="Q5000" s="2">
        <v>2974</v>
      </c>
      <c r="R5000" t="s">
        <v>11053</v>
      </c>
      <c r="S5000">
        <v>10</v>
      </c>
      <c r="T5000">
        <v>58</v>
      </c>
      <c r="U5000" s="2">
        <v>287</v>
      </c>
      <c r="V5000" s="2">
        <v>133</v>
      </c>
      <c r="W5000" s="8">
        <v>0.14122394082044384</v>
      </c>
      <c r="X5000" s="2">
        <v>4283</v>
      </c>
      <c r="Y5000" s="45"/>
      <c r="AC5000" s="1" t="str">
        <f>IF(Table13[[#This Row],[TCS MP]]&gt;=Table13[[#This Row],[BMP]],IF(Table13[[#This Row],[TCS MP]]&lt;=Table13[[#This Row],[EMP]],"Good","EMP"),"BMP")</f>
        <v>EMP</v>
      </c>
    </row>
    <row r="5001" spans="1:29" ht="24" customHeight="1" x14ac:dyDescent="0.25">
      <c r="A5001" t="s">
        <v>15201</v>
      </c>
      <c r="B5001" t="s">
        <v>19970</v>
      </c>
      <c r="C5001">
        <v>5509</v>
      </c>
      <c r="D5001" t="s">
        <v>17076</v>
      </c>
      <c r="E5001" t="s">
        <v>11034</v>
      </c>
      <c r="F5001" s="9">
        <f>Table13[[#This Row],[ToMeasure]]-Table13[[#This Row],[FromMeasure]]</f>
        <v>2.0192805999999983</v>
      </c>
      <c r="G5001" s="5" t="s">
        <v>11035</v>
      </c>
      <c r="H5001" s="35">
        <v>23.350895300000001</v>
      </c>
      <c r="I5001" s="56"/>
      <c r="J5001" t="s">
        <v>11052</v>
      </c>
      <c r="K5001" s="58" t="s">
        <v>203</v>
      </c>
      <c r="L5001" s="35">
        <v>25.3701759</v>
      </c>
      <c r="M5001" s="56"/>
      <c r="N5001" t="s">
        <v>718</v>
      </c>
      <c r="O5001" s="2">
        <v>1316</v>
      </c>
      <c r="P5001" s="2">
        <v>0</v>
      </c>
      <c r="Q5001" s="2">
        <v>1316</v>
      </c>
      <c r="R5001" t="s">
        <v>15202</v>
      </c>
      <c r="S5001">
        <v>11</v>
      </c>
      <c r="T5001">
        <v>58</v>
      </c>
      <c r="U5001" s="2">
        <v>127</v>
      </c>
      <c r="V5001" s="2">
        <v>57</v>
      </c>
      <c r="W5001" s="8">
        <v>0.1398176291793313</v>
      </c>
      <c r="X5001" s="2">
        <v>1895</v>
      </c>
      <c r="Y5001" s="45"/>
      <c r="AC5001" s="1" t="str">
        <f>IF(Table13[[#This Row],[TCS MP]]&gt;=Table13[[#This Row],[BMP]],IF(Table13[[#This Row],[TCS MP]]&lt;=Table13[[#This Row],[EMP]],"Good","EMP"),"BMP")</f>
        <v>EMP</v>
      </c>
    </row>
    <row r="5002" spans="1:29" ht="24" customHeight="1" x14ac:dyDescent="0.25">
      <c r="A5002" t="s">
        <v>16993</v>
      </c>
      <c r="B5002" t="s">
        <v>19969</v>
      </c>
      <c r="C5002">
        <v>5508</v>
      </c>
      <c r="D5002" t="s">
        <v>17076</v>
      </c>
      <c r="E5002" t="s">
        <v>11034</v>
      </c>
      <c r="F5002" s="9">
        <f>Table13[[#This Row],[ToMeasure]]-Table13[[#This Row],[FromMeasure]]</f>
        <v>0.64999549999999928</v>
      </c>
      <c r="G5002" s="5" t="s">
        <v>11035</v>
      </c>
      <c r="H5002" s="35">
        <v>25.3701759</v>
      </c>
      <c r="I5002" s="56"/>
      <c r="J5002" t="s">
        <v>718</v>
      </c>
      <c r="K5002" s="58" t="s">
        <v>203</v>
      </c>
      <c r="L5002" s="35">
        <v>26.020171399999999</v>
      </c>
      <c r="M5002" s="56"/>
      <c r="N5002" t="s">
        <v>16994</v>
      </c>
      <c r="O5002" s="2">
        <v>271</v>
      </c>
      <c r="P5002" s="2">
        <v>0</v>
      </c>
      <c r="Q5002" s="2">
        <v>271</v>
      </c>
      <c r="R5002" t="s">
        <v>16995</v>
      </c>
      <c r="S5002">
        <v>11</v>
      </c>
      <c r="T5002" t="s">
        <v>203</v>
      </c>
      <c r="U5002" s="2">
        <v>26</v>
      </c>
      <c r="V5002" s="2">
        <v>11</v>
      </c>
      <c r="W5002" s="8">
        <v>0.13653136531365315</v>
      </c>
      <c r="X5002" s="2">
        <v>390</v>
      </c>
      <c r="Y5002" s="45"/>
      <c r="AC5002" s="1" t="str">
        <f>IF(Table13[[#This Row],[TCS MP]]&gt;=Table13[[#This Row],[BMP]],IF(Table13[[#This Row],[TCS MP]]&lt;=Table13[[#This Row],[EMP]],"Good","EMP"),"BMP")</f>
        <v>EMP</v>
      </c>
    </row>
    <row r="5003" spans="1:29" ht="24" customHeight="1" x14ac:dyDescent="0.25">
      <c r="A5003" t="s">
        <v>15203</v>
      </c>
      <c r="B5003" t="s">
        <v>19979</v>
      </c>
      <c r="C5003">
        <v>5519</v>
      </c>
      <c r="D5003" t="s">
        <v>17076</v>
      </c>
      <c r="E5003" t="s">
        <v>11034</v>
      </c>
      <c r="F5003" s="9">
        <f>Table13[[#This Row],[ToMeasure]]-Table13[[#This Row],[FromMeasure]]</f>
        <v>0.17295749999999899</v>
      </c>
      <c r="G5003" s="5" t="s">
        <v>11035</v>
      </c>
      <c r="H5003" s="35">
        <v>27.041030800000001</v>
      </c>
      <c r="I5003" s="56"/>
      <c r="J5003" t="s">
        <v>2414</v>
      </c>
      <c r="K5003" s="58" t="s">
        <v>203</v>
      </c>
      <c r="L5003" s="35">
        <v>27.2139883</v>
      </c>
      <c r="M5003" s="56"/>
      <c r="N5003" t="s">
        <v>720</v>
      </c>
      <c r="O5003" s="2">
        <v>48</v>
      </c>
      <c r="P5003" s="2">
        <v>0</v>
      </c>
      <c r="Q5003" s="2">
        <v>48</v>
      </c>
      <c r="R5003" t="s">
        <v>15204</v>
      </c>
      <c r="S5003">
        <v>51</v>
      </c>
      <c r="T5003" t="s">
        <v>203</v>
      </c>
      <c r="U5003" s="2">
        <v>3</v>
      </c>
      <c r="V5003" s="2">
        <v>2</v>
      </c>
      <c r="W5003" s="8">
        <v>0.10416666666666667</v>
      </c>
      <c r="X5003" s="2">
        <v>81</v>
      </c>
      <c r="Y5003" s="45"/>
      <c r="AC5003" s="1" t="str">
        <f>IF(Table13[[#This Row],[TCS MP]]&gt;=Table13[[#This Row],[BMP]],IF(Table13[[#This Row],[TCS MP]]&lt;=Table13[[#This Row],[EMP]],"Good","EMP"),"BMP")</f>
        <v>EMP</v>
      </c>
    </row>
    <row r="5004" spans="1:29" ht="24" customHeight="1" x14ac:dyDescent="0.25">
      <c r="A5004" t="s">
        <v>15205</v>
      </c>
      <c r="B5004" t="s">
        <v>19978</v>
      </c>
      <c r="C5004">
        <v>5518</v>
      </c>
      <c r="D5004" t="s">
        <v>17076</v>
      </c>
      <c r="E5004" t="s">
        <v>11034</v>
      </c>
      <c r="F5004" s="9">
        <f>Table13[[#This Row],[ToMeasure]]-Table13[[#This Row],[FromMeasure]]</f>
        <v>1.8200028999999986</v>
      </c>
      <c r="G5004" s="5" t="s">
        <v>11035</v>
      </c>
      <c r="H5004" s="35">
        <v>27.2139883</v>
      </c>
      <c r="I5004" s="56"/>
      <c r="J5004" t="s">
        <v>720</v>
      </c>
      <c r="K5004" s="58" t="s">
        <v>203</v>
      </c>
      <c r="L5004" s="35">
        <v>29.033991199999999</v>
      </c>
      <c r="M5004" s="56"/>
      <c r="N5004" t="s">
        <v>14683</v>
      </c>
      <c r="O5004" s="2">
        <v>422</v>
      </c>
      <c r="P5004" s="2">
        <v>0</v>
      </c>
      <c r="Q5004" s="2">
        <v>422</v>
      </c>
      <c r="R5004" t="s">
        <v>15206</v>
      </c>
      <c r="S5004">
        <v>11</v>
      </c>
      <c r="T5004" t="s">
        <v>203</v>
      </c>
      <c r="U5004" s="2">
        <v>41</v>
      </c>
      <c r="V5004" s="2">
        <v>18</v>
      </c>
      <c r="W5004" s="8">
        <v>0.13981042654028436</v>
      </c>
      <c r="X5004" s="2">
        <v>608</v>
      </c>
      <c r="Y5004" s="45"/>
      <c r="AC5004" s="1" t="str">
        <f>IF(Table13[[#This Row],[TCS MP]]&gt;=Table13[[#This Row],[BMP]],IF(Table13[[#This Row],[TCS MP]]&lt;=Table13[[#This Row],[EMP]],"Good","EMP"),"BMP")</f>
        <v>EMP</v>
      </c>
    </row>
    <row r="5005" spans="1:29" ht="24" customHeight="1" x14ac:dyDescent="0.25">
      <c r="A5005" t="s">
        <v>14682</v>
      </c>
      <c r="B5005" t="s">
        <v>19988</v>
      </c>
      <c r="C5005">
        <v>5529</v>
      </c>
      <c r="D5005" t="s">
        <v>17076</v>
      </c>
      <c r="E5005" t="s">
        <v>11034</v>
      </c>
      <c r="F5005" s="9">
        <f>Table13[[#This Row],[ToMeasure]]-Table13[[#This Row],[FromMeasure]]</f>
        <v>1.6610311000000024</v>
      </c>
      <c r="G5005" s="5" t="s">
        <v>11035</v>
      </c>
      <c r="H5005" s="35">
        <v>29.033991199999999</v>
      </c>
      <c r="I5005" s="56"/>
      <c r="J5005" t="s">
        <v>14683</v>
      </c>
      <c r="K5005" s="58" t="s">
        <v>203</v>
      </c>
      <c r="L5005" s="35">
        <v>30.695022300000002</v>
      </c>
      <c r="M5005" s="56"/>
      <c r="N5005" t="s">
        <v>2414</v>
      </c>
      <c r="O5005" s="2">
        <v>947</v>
      </c>
      <c r="P5005" s="2">
        <v>0</v>
      </c>
      <c r="Q5005" s="2">
        <v>947</v>
      </c>
      <c r="R5005" t="s">
        <v>14684</v>
      </c>
      <c r="S5005">
        <v>14</v>
      </c>
      <c r="T5005" t="s">
        <v>203</v>
      </c>
      <c r="U5005" s="2">
        <v>91</v>
      </c>
      <c r="V5005" s="2">
        <v>43</v>
      </c>
      <c r="W5005" s="8">
        <v>0.14149947201689547</v>
      </c>
      <c r="X5005" s="2">
        <v>1364</v>
      </c>
      <c r="Y5005" s="45"/>
      <c r="AC5005" s="1" t="str">
        <f>IF(Table13[[#This Row],[TCS MP]]&gt;=Table13[[#This Row],[BMP]],IF(Table13[[#This Row],[TCS MP]]&lt;=Table13[[#This Row],[EMP]],"Good","EMP"),"BMP")</f>
        <v>EMP</v>
      </c>
    </row>
    <row r="5006" spans="1:29" ht="24" customHeight="1" x14ac:dyDescent="0.25">
      <c r="A5006" t="s">
        <v>15207</v>
      </c>
      <c r="B5006" t="s">
        <v>19911</v>
      </c>
      <c r="C5006">
        <v>5436</v>
      </c>
      <c r="D5006" t="s">
        <v>17076</v>
      </c>
      <c r="E5006" t="s">
        <v>11055</v>
      </c>
      <c r="F5006" s="9">
        <f>Table13[[#This Row],[ToMeasure]]-Table13[[#This Row],[FromMeasure]]</f>
        <v>1.4672807400000001</v>
      </c>
      <c r="G5006" s="5" t="s">
        <v>11056</v>
      </c>
      <c r="H5006" s="35">
        <v>0.39790460999999999</v>
      </c>
      <c r="I5006" s="56"/>
      <c r="J5006" t="s">
        <v>846</v>
      </c>
      <c r="K5006" s="58" t="s">
        <v>203</v>
      </c>
      <c r="L5006" s="35">
        <v>1.86518535</v>
      </c>
      <c r="M5006" s="56"/>
      <c r="N5006" t="s">
        <v>14689</v>
      </c>
      <c r="O5006" s="2">
        <v>1167</v>
      </c>
      <c r="P5006" s="2">
        <v>0</v>
      </c>
      <c r="Q5006" s="2">
        <v>1167</v>
      </c>
      <c r="R5006" t="s">
        <v>15208</v>
      </c>
      <c r="S5006">
        <v>9</v>
      </c>
      <c r="T5006" t="s">
        <v>203</v>
      </c>
      <c r="U5006" s="2">
        <v>100</v>
      </c>
      <c r="V5006" s="2">
        <v>390</v>
      </c>
      <c r="W5006" s="8">
        <v>0.41988003427592119</v>
      </c>
      <c r="X5006" s="2">
        <v>2273</v>
      </c>
      <c r="Y5006" s="45"/>
      <c r="AC5006" s="1" t="str">
        <f>IF(Table13[[#This Row],[TCS MP]]&gt;=Table13[[#This Row],[BMP]],IF(Table13[[#This Row],[TCS MP]]&lt;=Table13[[#This Row],[EMP]],"Good","EMP"),"BMP")</f>
        <v>EMP</v>
      </c>
    </row>
    <row r="5007" spans="1:29" ht="24" customHeight="1" x14ac:dyDescent="0.25">
      <c r="A5007" t="s">
        <v>14688</v>
      </c>
      <c r="B5007" t="s">
        <v>19919</v>
      </c>
      <c r="C5007">
        <v>5447</v>
      </c>
      <c r="D5007" t="s">
        <v>17076</v>
      </c>
      <c r="E5007" t="s">
        <v>11055</v>
      </c>
      <c r="F5007" s="9">
        <f>Table13[[#This Row],[ToMeasure]]-Table13[[#This Row],[FromMeasure]]</f>
        <v>1.4187408800000001</v>
      </c>
      <c r="G5007" s="5" t="s">
        <v>11056</v>
      </c>
      <c r="H5007" s="35">
        <v>1.86518535</v>
      </c>
      <c r="I5007" s="56"/>
      <c r="J5007" t="s">
        <v>14689</v>
      </c>
      <c r="K5007" s="58" t="s">
        <v>203</v>
      </c>
      <c r="L5007" s="35">
        <v>3.2839262300000001</v>
      </c>
      <c r="M5007" s="56"/>
      <c r="N5007" t="s">
        <v>706</v>
      </c>
      <c r="O5007" s="2">
        <v>885</v>
      </c>
      <c r="P5007" s="2">
        <v>1084</v>
      </c>
      <c r="Q5007" s="2">
        <v>1969</v>
      </c>
      <c r="R5007" t="s">
        <v>14690</v>
      </c>
      <c r="S5007">
        <v>11</v>
      </c>
      <c r="T5007">
        <v>55</v>
      </c>
      <c r="U5007" s="2">
        <v>59</v>
      </c>
      <c r="V5007" s="2">
        <v>235</v>
      </c>
      <c r="W5007" s="8">
        <v>0.14931437277805992</v>
      </c>
      <c r="X5007" s="2">
        <v>3337</v>
      </c>
      <c r="Y5007" s="45"/>
      <c r="AC5007" s="1" t="str">
        <f>IF(Table13[[#This Row],[TCS MP]]&gt;=Table13[[#This Row],[BMP]],IF(Table13[[#This Row],[TCS MP]]&lt;=Table13[[#This Row],[EMP]],"Good","EMP"),"BMP")</f>
        <v>EMP</v>
      </c>
    </row>
    <row r="5008" spans="1:29" ht="24" customHeight="1" x14ac:dyDescent="0.25">
      <c r="A5008" t="s">
        <v>11054</v>
      </c>
      <c r="B5008" t="s">
        <v>19918</v>
      </c>
      <c r="C5008">
        <v>5446</v>
      </c>
      <c r="D5008" t="s">
        <v>17076</v>
      </c>
      <c r="E5008" t="s">
        <v>11055</v>
      </c>
      <c r="F5008" s="9">
        <f>Table13[[#This Row],[ToMeasure]]-Table13[[#This Row],[FromMeasure]]</f>
        <v>2.3887072700000003</v>
      </c>
      <c r="G5008" s="5" t="s">
        <v>11056</v>
      </c>
      <c r="H5008" s="35">
        <v>3.3193532100000001</v>
      </c>
      <c r="I5008" s="56"/>
      <c r="J5008" t="s">
        <v>706</v>
      </c>
      <c r="K5008" s="58" t="s">
        <v>203</v>
      </c>
      <c r="L5008" s="35">
        <v>5.7080604800000003</v>
      </c>
      <c r="M5008" s="56"/>
      <c r="N5008" t="s">
        <v>11057</v>
      </c>
      <c r="O5008" s="2">
        <v>1602</v>
      </c>
      <c r="P5008" s="2">
        <v>1581</v>
      </c>
      <c r="Q5008" s="2">
        <v>3183</v>
      </c>
      <c r="R5008" t="s">
        <v>11058</v>
      </c>
      <c r="S5008">
        <v>10</v>
      </c>
      <c r="T5008">
        <v>60</v>
      </c>
      <c r="U5008" s="2">
        <v>98</v>
      </c>
      <c r="V5008" s="2">
        <v>380</v>
      </c>
      <c r="W5008" s="8">
        <v>0.15017279296261388</v>
      </c>
      <c r="X5008" s="2">
        <v>6200</v>
      </c>
      <c r="Y5008" s="45"/>
      <c r="AC5008" s="1" t="str">
        <f>IF(Table13[[#This Row],[TCS MP]]&gt;=Table13[[#This Row],[BMP]],IF(Table13[[#This Row],[TCS MP]]&lt;=Table13[[#This Row],[EMP]],"Good","EMP"),"BMP")</f>
        <v>EMP</v>
      </c>
    </row>
    <row r="5009" spans="1:29" ht="24" customHeight="1" x14ac:dyDescent="0.25">
      <c r="A5009" t="s">
        <v>16996</v>
      </c>
      <c r="B5009" t="s">
        <v>19927</v>
      </c>
      <c r="C5009">
        <v>5456</v>
      </c>
      <c r="D5009" t="s">
        <v>17076</v>
      </c>
      <c r="E5009" t="s">
        <v>11055</v>
      </c>
      <c r="F5009" s="9">
        <f>Table13[[#This Row],[ToMeasure]]-Table13[[#This Row],[FromMeasure]]</f>
        <v>2.045501100000001</v>
      </c>
      <c r="G5009" s="5" t="s">
        <v>11056</v>
      </c>
      <c r="H5009" s="35">
        <v>6.4981241599999997</v>
      </c>
      <c r="I5009" s="56"/>
      <c r="J5009" t="s">
        <v>16997</v>
      </c>
      <c r="K5009" s="58" t="s">
        <v>203</v>
      </c>
      <c r="L5009" s="35">
        <v>8.5436252600000007</v>
      </c>
      <c r="M5009" s="56"/>
      <c r="N5009" t="s">
        <v>11060</v>
      </c>
      <c r="O5009" s="2">
        <v>7136</v>
      </c>
      <c r="P5009" s="2">
        <v>0</v>
      </c>
      <c r="Q5009" s="2">
        <v>7136</v>
      </c>
      <c r="R5009" t="s">
        <v>16998</v>
      </c>
      <c r="S5009">
        <v>9</v>
      </c>
      <c r="T5009" t="s">
        <v>203</v>
      </c>
      <c r="U5009" s="2">
        <v>446</v>
      </c>
      <c r="V5009" s="2">
        <v>860</v>
      </c>
      <c r="W5009" s="8">
        <v>0.18301569506726456</v>
      </c>
      <c r="X5009" s="2">
        <v>13900</v>
      </c>
      <c r="Y5009" s="45"/>
      <c r="AC5009" s="1" t="str">
        <f>IF(Table13[[#This Row],[TCS MP]]&gt;=Table13[[#This Row],[BMP]],IF(Table13[[#This Row],[TCS MP]]&lt;=Table13[[#This Row],[EMP]],"Good","EMP"),"BMP")</f>
        <v>EMP</v>
      </c>
    </row>
    <row r="5010" spans="1:29" ht="24" customHeight="1" x14ac:dyDescent="0.25">
      <c r="A5010" t="s">
        <v>11059</v>
      </c>
      <c r="B5010" t="s">
        <v>19936</v>
      </c>
      <c r="C5010">
        <v>5467</v>
      </c>
      <c r="D5010" t="s">
        <v>17076</v>
      </c>
      <c r="E5010" t="s">
        <v>11055</v>
      </c>
      <c r="F5010" s="9">
        <f>Table13[[#This Row],[ToMeasure]]-Table13[[#This Row],[FromMeasure]]</f>
        <v>1.081611839999999</v>
      </c>
      <c r="G5010" s="5" t="s">
        <v>11056</v>
      </c>
      <c r="H5010" s="35">
        <v>8.5436252600000007</v>
      </c>
      <c r="I5010" s="56"/>
      <c r="J5010" t="s">
        <v>11060</v>
      </c>
      <c r="K5010" s="58" t="s">
        <v>203</v>
      </c>
      <c r="L5010" s="35">
        <v>9.6252370999999997</v>
      </c>
      <c r="M5010" s="56"/>
      <c r="N5010" t="s">
        <v>710</v>
      </c>
      <c r="O5010" s="2">
        <v>1730</v>
      </c>
      <c r="P5010" s="2">
        <v>1667</v>
      </c>
      <c r="Q5010" s="2">
        <v>3397</v>
      </c>
      <c r="R5010" t="s">
        <v>11061</v>
      </c>
      <c r="S5010">
        <v>11</v>
      </c>
      <c r="T5010">
        <v>51</v>
      </c>
      <c r="U5010" s="2">
        <v>58</v>
      </c>
      <c r="V5010" s="2">
        <v>228</v>
      </c>
      <c r="W5010" s="8">
        <v>8.4191934059464235E-2</v>
      </c>
      <c r="X5010" s="2">
        <v>6617</v>
      </c>
      <c r="Y5010" s="45"/>
      <c r="AC5010" s="1" t="str">
        <f>IF(Table13[[#This Row],[TCS MP]]&gt;=Table13[[#This Row],[BMP]],IF(Table13[[#This Row],[TCS MP]]&lt;=Table13[[#This Row],[EMP]],"Good","EMP"),"BMP")</f>
        <v>EMP</v>
      </c>
    </row>
    <row r="5011" spans="1:29" ht="24" customHeight="1" x14ac:dyDescent="0.25">
      <c r="A5011" t="s">
        <v>16999</v>
      </c>
      <c r="B5011" t="s">
        <v>19935</v>
      </c>
      <c r="C5011">
        <v>5466</v>
      </c>
      <c r="D5011" t="s">
        <v>17076</v>
      </c>
      <c r="E5011" t="s">
        <v>11055</v>
      </c>
      <c r="F5011" s="9">
        <f>Table13[[#This Row],[ToMeasure]]-Table13[[#This Row],[FromMeasure]]</f>
        <v>1.1698762499999997</v>
      </c>
      <c r="G5011" s="5" t="s">
        <v>11056</v>
      </c>
      <c r="H5011" s="35">
        <v>9.6252370999999997</v>
      </c>
      <c r="I5011" s="56"/>
      <c r="J5011" t="s">
        <v>710</v>
      </c>
      <c r="K5011" s="58" t="s">
        <v>203</v>
      </c>
      <c r="L5011" s="35">
        <v>10.795113349999999</v>
      </c>
      <c r="M5011" s="56"/>
      <c r="N5011" t="s">
        <v>17000</v>
      </c>
      <c r="O5011" s="2">
        <v>854</v>
      </c>
      <c r="P5011" s="2">
        <v>2092</v>
      </c>
      <c r="Q5011" s="2">
        <v>2946</v>
      </c>
      <c r="R5011" t="s">
        <v>17001</v>
      </c>
      <c r="S5011">
        <v>9</v>
      </c>
      <c r="T5011">
        <v>60</v>
      </c>
      <c r="U5011" s="2">
        <v>270</v>
      </c>
      <c r="V5011" s="2">
        <v>44</v>
      </c>
      <c r="W5011" s="8">
        <v>0.10658520027155464</v>
      </c>
      <c r="X5011" s="2">
        <v>4410</v>
      </c>
      <c r="Y5011" s="45"/>
      <c r="AC5011" s="1" t="str">
        <f>IF(Table13[[#This Row],[TCS MP]]&gt;=Table13[[#This Row],[BMP]],IF(Table13[[#This Row],[TCS MP]]&lt;=Table13[[#This Row],[EMP]],"Good","EMP"),"BMP")</f>
        <v>EMP</v>
      </c>
    </row>
    <row r="5012" spans="1:29" ht="24" customHeight="1" x14ac:dyDescent="0.25">
      <c r="A5012" t="s">
        <v>11062</v>
      </c>
      <c r="B5012" t="s">
        <v>19943</v>
      </c>
      <c r="C5012">
        <v>5476</v>
      </c>
      <c r="D5012" t="s">
        <v>17076</v>
      </c>
      <c r="E5012" t="s">
        <v>11055</v>
      </c>
      <c r="F5012" s="9">
        <f>Table13[[#This Row],[ToMeasure]]-Table13[[#This Row],[FromMeasure]]</f>
        <v>1.4340598599999996</v>
      </c>
      <c r="G5012" s="5" t="s">
        <v>11056</v>
      </c>
      <c r="H5012" s="35">
        <v>11.30810862</v>
      </c>
      <c r="I5012" s="56"/>
      <c r="J5012" t="s">
        <v>712</v>
      </c>
      <c r="K5012" s="58" t="s">
        <v>203</v>
      </c>
      <c r="L5012" s="35">
        <v>12.74216848</v>
      </c>
      <c r="M5012" s="56"/>
      <c r="N5012" t="s">
        <v>11063</v>
      </c>
      <c r="O5012" s="2">
        <v>3</v>
      </c>
      <c r="P5012" s="2">
        <v>3</v>
      </c>
      <c r="Q5012" s="2">
        <v>6</v>
      </c>
      <c r="R5012" t="s">
        <v>11064</v>
      </c>
      <c r="S5012">
        <v>57</v>
      </c>
      <c r="T5012">
        <v>50</v>
      </c>
      <c r="U5012" s="2">
        <v>1</v>
      </c>
      <c r="V5012" s="2">
        <v>1</v>
      </c>
      <c r="W5012" s="8">
        <v>0.33333333333333331</v>
      </c>
      <c r="X5012" s="2">
        <v>10</v>
      </c>
      <c r="Y5012" s="45"/>
      <c r="AC5012" s="1" t="str">
        <f>IF(Table13[[#This Row],[TCS MP]]&gt;=Table13[[#This Row],[BMP]],IF(Table13[[#This Row],[TCS MP]]&lt;=Table13[[#This Row],[EMP]],"Good","EMP"),"BMP")</f>
        <v>EMP</v>
      </c>
    </row>
    <row r="5013" spans="1:29" ht="24" customHeight="1" x14ac:dyDescent="0.25">
      <c r="A5013" t="s">
        <v>14691</v>
      </c>
      <c r="B5013" t="s">
        <v>19959</v>
      </c>
      <c r="C5013">
        <v>5497</v>
      </c>
      <c r="D5013" t="s">
        <v>17076</v>
      </c>
      <c r="E5013" t="s">
        <v>11055</v>
      </c>
      <c r="F5013" s="9">
        <f>Table13[[#This Row],[ToMeasure]]-Table13[[#This Row],[FromMeasure]]</f>
        <v>2.2757591799999997</v>
      </c>
      <c r="G5013" s="5" t="s">
        <v>11056</v>
      </c>
      <c r="H5013" s="35">
        <v>15.25725652</v>
      </c>
      <c r="I5013" s="56"/>
      <c r="J5013" t="s">
        <v>2172</v>
      </c>
      <c r="K5013" s="58" t="s">
        <v>203</v>
      </c>
      <c r="L5013" s="35">
        <v>17.5330157</v>
      </c>
      <c r="M5013" s="56"/>
      <c r="N5013" t="s">
        <v>716</v>
      </c>
      <c r="O5013" s="2">
        <v>127</v>
      </c>
      <c r="P5013" s="2">
        <v>132</v>
      </c>
      <c r="Q5013" s="2">
        <v>259</v>
      </c>
      <c r="R5013" t="s">
        <v>14692</v>
      </c>
      <c r="S5013">
        <v>13</v>
      </c>
      <c r="T5013">
        <v>63</v>
      </c>
      <c r="U5013" s="2">
        <v>18</v>
      </c>
      <c r="V5013" s="2">
        <v>8</v>
      </c>
      <c r="W5013" s="8">
        <v>0.10038610038610038</v>
      </c>
      <c r="X5013" s="2">
        <v>373</v>
      </c>
      <c r="Y5013" s="45"/>
      <c r="AC5013" s="1" t="str">
        <f>IF(Table13[[#This Row],[TCS MP]]&gt;=Table13[[#This Row],[BMP]],IF(Table13[[#This Row],[TCS MP]]&lt;=Table13[[#This Row],[EMP]],"Good","EMP"),"BMP")</f>
        <v>EMP</v>
      </c>
    </row>
    <row r="5014" spans="1:29" ht="24" customHeight="1" x14ac:dyDescent="0.25">
      <c r="A5014" t="s">
        <v>11065</v>
      </c>
      <c r="B5014" t="s">
        <v>19958</v>
      </c>
      <c r="C5014">
        <v>5496</v>
      </c>
      <c r="D5014" t="s">
        <v>17076</v>
      </c>
      <c r="E5014" t="s">
        <v>11055</v>
      </c>
      <c r="F5014" s="9">
        <f>Table13[[#This Row],[ToMeasure]]-Table13[[#This Row],[FromMeasure]]</f>
        <v>1.7424202000000015</v>
      </c>
      <c r="G5014" s="5" t="s">
        <v>11056</v>
      </c>
      <c r="H5014" s="35">
        <v>17.5330157</v>
      </c>
      <c r="I5014" s="56"/>
      <c r="J5014" t="s">
        <v>716</v>
      </c>
      <c r="K5014" s="58" t="s">
        <v>203</v>
      </c>
      <c r="L5014" s="35">
        <v>19.275435900000002</v>
      </c>
      <c r="M5014" s="56"/>
      <c r="N5014" t="s">
        <v>11066</v>
      </c>
      <c r="O5014" s="2">
        <v>328</v>
      </c>
      <c r="P5014" s="2">
        <v>330</v>
      </c>
      <c r="Q5014" s="2">
        <v>658</v>
      </c>
      <c r="R5014" t="s">
        <v>11067</v>
      </c>
      <c r="S5014">
        <v>11</v>
      </c>
      <c r="T5014">
        <v>65</v>
      </c>
      <c r="U5014" s="2">
        <v>62</v>
      </c>
      <c r="V5014" s="2">
        <v>30</v>
      </c>
      <c r="W5014" s="8">
        <v>0.1398176291793313</v>
      </c>
      <c r="X5014" s="2">
        <v>948</v>
      </c>
      <c r="Y5014" s="45"/>
      <c r="AC5014" s="1" t="str">
        <f>IF(Table13[[#This Row],[TCS MP]]&gt;=Table13[[#This Row],[BMP]],IF(Table13[[#This Row],[TCS MP]]&lt;=Table13[[#This Row],[EMP]],"Good","EMP"),"BMP")</f>
        <v>EMP</v>
      </c>
    </row>
    <row r="5015" spans="1:29" ht="24" customHeight="1" x14ac:dyDescent="0.25">
      <c r="A5015" t="s">
        <v>15209</v>
      </c>
      <c r="B5015" t="s">
        <v>19968</v>
      </c>
      <c r="C5015">
        <v>5507</v>
      </c>
      <c r="D5015" t="s">
        <v>17076</v>
      </c>
      <c r="E5015" t="s">
        <v>11055</v>
      </c>
      <c r="F5015" s="9">
        <f>Table13[[#This Row],[ToMeasure]]-Table13[[#This Row],[FromMeasure]]</f>
        <v>1.4880075399999981</v>
      </c>
      <c r="G5015" s="5" t="s">
        <v>11056</v>
      </c>
      <c r="H5015" s="35">
        <v>19.275435900000002</v>
      </c>
      <c r="I5015" s="56"/>
      <c r="J5015" t="s">
        <v>11066</v>
      </c>
      <c r="K5015" s="58" t="s">
        <v>203</v>
      </c>
      <c r="L5015" s="35">
        <v>20.76344344</v>
      </c>
      <c r="M5015" s="56"/>
      <c r="N5015" t="s">
        <v>718</v>
      </c>
      <c r="O5015" s="2">
        <v>235</v>
      </c>
      <c r="P5015" s="2">
        <v>0</v>
      </c>
      <c r="Q5015" s="2">
        <v>235</v>
      </c>
      <c r="R5015" t="s">
        <v>15210</v>
      </c>
      <c r="S5015">
        <v>11</v>
      </c>
      <c r="T5015" t="s">
        <v>203</v>
      </c>
      <c r="U5015" s="2">
        <v>23</v>
      </c>
      <c r="V5015" s="2">
        <v>10</v>
      </c>
      <c r="W5015" s="8">
        <v>0.14042553191489363</v>
      </c>
      <c r="X5015" s="2">
        <v>338</v>
      </c>
      <c r="Y5015" s="45"/>
      <c r="AC5015" s="1" t="str">
        <f>IF(Table13[[#This Row],[TCS MP]]&gt;=Table13[[#This Row],[BMP]],IF(Table13[[#This Row],[TCS MP]]&lt;=Table13[[#This Row],[EMP]],"Good","EMP"),"BMP")</f>
        <v>EMP</v>
      </c>
    </row>
    <row r="5016" spans="1:29" ht="24" customHeight="1" x14ac:dyDescent="0.25">
      <c r="A5016" t="s">
        <v>17002</v>
      </c>
      <c r="B5016" t="s">
        <v>19967</v>
      </c>
      <c r="C5016">
        <v>5506</v>
      </c>
      <c r="D5016" t="s">
        <v>17076</v>
      </c>
      <c r="E5016" t="s">
        <v>11055</v>
      </c>
      <c r="F5016" s="9">
        <f>Table13[[#This Row],[ToMeasure]]-Table13[[#This Row],[FromMeasure]]</f>
        <v>0.83400886000000085</v>
      </c>
      <c r="G5016" s="5" t="s">
        <v>11056</v>
      </c>
      <c r="H5016" s="35">
        <v>20.76344344</v>
      </c>
      <c r="I5016" s="56"/>
      <c r="J5016" t="s">
        <v>718</v>
      </c>
      <c r="K5016" s="58" t="s">
        <v>203</v>
      </c>
      <c r="L5016" s="35">
        <v>21.5974523</v>
      </c>
      <c r="M5016" s="56"/>
      <c r="N5016" t="s">
        <v>17003</v>
      </c>
      <c r="O5016" s="2">
        <v>78</v>
      </c>
      <c r="P5016" s="2">
        <v>0</v>
      </c>
      <c r="Q5016" s="2">
        <v>78</v>
      </c>
      <c r="R5016" t="s">
        <v>17004</v>
      </c>
      <c r="S5016">
        <v>20</v>
      </c>
      <c r="T5016" t="s">
        <v>203</v>
      </c>
      <c r="U5016" s="2">
        <v>5</v>
      </c>
      <c r="V5016" s="2">
        <v>3</v>
      </c>
      <c r="W5016" s="8">
        <v>0.10256410256410256</v>
      </c>
      <c r="X5016" s="2">
        <v>132</v>
      </c>
      <c r="Y5016" s="45"/>
      <c r="AC5016" s="1" t="str">
        <f>IF(Table13[[#This Row],[TCS MP]]&gt;=Table13[[#This Row],[BMP]],IF(Table13[[#This Row],[TCS MP]]&lt;=Table13[[#This Row],[EMP]],"Good","EMP"),"BMP")</f>
        <v>EMP</v>
      </c>
    </row>
    <row r="5017" spans="1:29" ht="24" customHeight="1" x14ac:dyDescent="0.25">
      <c r="A5017" t="s">
        <v>15211</v>
      </c>
      <c r="B5017" t="s">
        <v>19977</v>
      </c>
      <c r="C5017">
        <v>5517</v>
      </c>
      <c r="D5017" t="s">
        <v>17076</v>
      </c>
      <c r="E5017" t="s">
        <v>11055</v>
      </c>
      <c r="F5017" s="9">
        <f>Table13[[#This Row],[ToMeasure]]-Table13[[#This Row],[FromMeasure]]</f>
        <v>0.29320626999999888</v>
      </c>
      <c r="G5017" s="5" t="s">
        <v>11056</v>
      </c>
      <c r="H5017" s="35">
        <v>22.201785130000001</v>
      </c>
      <c r="I5017" s="56"/>
      <c r="J5017" t="s">
        <v>15212</v>
      </c>
      <c r="K5017" s="58" t="s">
        <v>203</v>
      </c>
      <c r="L5017" s="35">
        <v>22.4949914</v>
      </c>
      <c r="M5017" s="56"/>
      <c r="N5017" t="s">
        <v>720</v>
      </c>
      <c r="O5017" s="2">
        <v>2</v>
      </c>
      <c r="P5017" s="2">
        <v>0</v>
      </c>
      <c r="Q5017" s="2">
        <v>2</v>
      </c>
      <c r="R5017" t="s">
        <v>15213</v>
      </c>
      <c r="S5017">
        <v>100</v>
      </c>
      <c r="T5017" t="s">
        <v>203</v>
      </c>
      <c r="U5017" s="2">
        <v>0</v>
      </c>
      <c r="V5017" s="2">
        <v>0</v>
      </c>
      <c r="W5017" s="8">
        <v>0</v>
      </c>
      <c r="X5017" s="2">
        <v>3</v>
      </c>
      <c r="Y5017" s="45"/>
      <c r="AC5017" s="1" t="str">
        <f>IF(Table13[[#This Row],[TCS MP]]&gt;=Table13[[#This Row],[BMP]],IF(Table13[[#This Row],[TCS MP]]&lt;=Table13[[#This Row],[EMP]],"Good","EMP"),"BMP")</f>
        <v>EMP</v>
      </c>
    </row>
    <row r="5018" spans="1:29" ht="24" customHeight="1" x14ac:dyDescent="0.25">
      <c r="A5018" t="s">
        <v>14693</v>
      </c>
      <c r="B5018" t="s">
        <v>19976</v>
      </c>
      <c r="C5018">
        <v>5516</v>
      </c>
      <c r="D5018" t="s">
        <v>17076</v>
      </c>
      <c r="E5018" t="s">
        <v>11055</v>
      </c>
      <c r="F5018" s="9">
        <f>Table13[[#This Row],[ToMeasure]]-Table13[[#This Row],[FromMeasure]]</f>
        <v>1.4905958599999991</v>
      </c>
      <c r="G5018" s="5" t="s">
        <v>11056</v>
      </c>
      <c r="H5018" s="35">
        <v>22.4949914</v>
      </c>
      <c r="I5018" s="56"/>
      <c r="J5018" t="s">
        <v>720</v>
      </c>
      <c r="K5018" s="58" t="s">
        <v>203</v>
      </c>
      <c r="L5018" s="35">
        <v>23.985587259999999</v>
      </c>
      <c r="M5018" s="56"/>
      <c r="N5018" t="s">
        <v>11069</v>
      </c>
      <c r="O5018" s="2">
        <v>219</v>
      </c>
      <c r="P5018" s="2">
        <v>0</v>
      </c>
      <c r="Q5018" s="2">
        <v>219</v>
      </c>
      <c r="R5018" t="s">
        <v>14694</v>
      </c>
      <c r="S5018">
        <v>13</v>
      </c>
      <c r="T5018" t="s">
        <v>203</v>
      </c>
      <c r="U5018" s="2">
        <v>21</v>
      </c>
      <c r="V5018" s="2">
        <v>9</v>
      </c>
      <c r="W5018" s="8">
        <v>0.13698630136986301</v>
      </c>
      <c r="X5018" s="2">
        <v>315</v>
      </c>
      <c r="Y5018" s="45"/>
      <c r="AC5018" s="1" t="str">
        <f>IF(Table13[[#This Row],[TCS MP]]&gt;=Table13[[#This Row],[BMP]],IF(Table13[[#This Row],[TCS MP]]&lt;=Table13[[#This Row],[EMP]],"Good","EMP"),"BMP")</f>
        <v>EMP</v>
      </c>
    </row>
    <row r="5019" spans="1:29" ht="24" customHeight="1" x14ac:dyDescent="0.25">
      <c r="A5019" t="s">
        <v>11068</v>
      </c>
      <c r="B5019" t="s">
        <v>19986</v>
      </c>
      <c r="C5019">
        <v>5527</v>
      </c>
      <c r="D5019" t="s">
        <v>17076</v>
      </c>
      <c r="E5019" t="s">
        <v>11055</v>
      </c>
      <c r="F5019" s="9">
        <f>Table13[[#This Row],[ToMeasure]]-Table13[[#This Row],[FromMeasure]]</f>
        <v>1.9219323599999996</v>
      </c>
      <c r="G5019" s="5" t="s">
        <v>11056</v>
      </c>
      <c r="H5019" s="35">
        <v>23.985587259999999</v>
      </c>
      <c r="I5019" s="56"/>
      <c r="J5019" t="s">
        <v>11069</v>
      </c>
      <c r="K5019" s="58" t="s">
        <v>203</v>
      </c>
      <c r="L5019" s="35">
        <v>25.907519619999999</v>
      </c>
      <c r="M5019" s="56"/>
      <c r="N5019" t="s">
        <v>2172</v>
      </c>
      <c r="O5019" s="2">
        <v>521</v>
      </c>
      <c r="P5019" s="2">
        <v>0</v>
      </c>
      <c r="Q5019" s="2">
        <v>521</v>
      </c>
      <c r="R5019" t="s">
        <v>11070</v>
      </c>
      <c r="S5019">
        <v>15</v>
      </c>
      <c r="T5019" t="s">
        <v>203</v>
      </c>
      <c r="U5019" s="2">
        <v>49</v>
      </c>
      <c r="V5019" s="2">
        <v>22</v>
      </c>
      <c r="W5019" s="8">
        <v>0.1362763915547025</v>
      </c>
      <c r="X5019" s="2">
        <v>750</v>
      </c>
      <c r="Y5019" s="45"/>
      <c r="AC5019" s="1" t="str">
        <f>IF(Table13[[#This Row],[TCS MP]]&gt;=Table13[[#This Row],[BMP]],IF(Table13[[#This Row],[TCS MP]]&lt;=Table13[[#This Row],[EMP]],"Good","EMP"),"BMP")</f>
        <v>EMP</v>
      </c>
    </row>
    <row r="5020" spans="1:29" ht="24" customHeight="1" x14ac:dyDescent="0.25">
      <c r="A5020" t="s">
        <v>14695</v>
      </c>
      <c r="B5020" t="s">
        <v>21126</v>
      </c>
      <c r="C5020">
        <v>7936</v>
      </c>
      <c r="D5020" t="s">
        <v>17076</v>
      </c>
      <c r="E5020" t="s">
        <v>14696</v>
      </c>
      <c r="F5020" s="9">
        <f>Table13[[#This Row],[ToMeasure]]-Table13[[#This Row],[FromMeasure]]</f>
        <v>0.14607199000000001</v>
      </c>
      <c r="G5020" s="5" t="s">
        <v>14697</v>
      </c>
      <c r="H5020" s="35">
        <v>0</v>
      </c>
      <c r="I5020" s="56"/>
      <c r="J5020" t="s">
        <v>1224</v>
      </c>
      <c r="K5020" s="58" t="s">
        <v>203</v>
      </c>
      <c r="L5020" s="35">
        <v>0.14607199000000001</v>
      </c>
      <c r="M5020" s="56"/>
      <c r="N5020" t="s">
        <v>14698</v>
      </c>
      <c r="O5020" s="2">
        <v>174</v>
      </c>
      <c r="P5020" s="2">
        <v>0</v>
      </c>
      <c r="Q5020" s="2">
        <v>174</v>
      </c>
      <c r="R5020" t="s">
        <v>14699</v>
      </c>
      <c r="S5020">
        <v>12</v>
      </c>
      <c r="T5020" t="s">
        <v>203</v>
      </c>
      <c r="U5020" s="2" t="s">
        <v>203</v>
      </c>
      <c r="V5020" s="2" t="s">
        <v>203</v>
      </c>
      <c r="W5020" s="8" t="s">
        <v>203</v>
      </c>
      <c r="X5020" s="2">
        <v>251</v>
      </c>
      <c r="Y5020" s="45"/>
      <c r="AC5020" s="1" t="str">
        <f>IF(Table13[[#This Row],[TCS MP]]&gt;=Table13[[#This Row],[BMP]],IF(Table13[[#This Row],[TCS MP]]&lt;=Table13[[#This Row],[EMP]],"Good","EMP"),"BMP")</f>
        <v>EMP</v>
      </c>
    </row>
    <row r="5021" spans="1:29" ht="24" customHeight="1" x14ac:dyDescent="0.25">
      <c r="A5021" t="s">
        <v>14700</v>
      </c>
      <c r="B5021" t="s">
        <v>19803</v>
      </c>
      <c r="C5021">
        <v>5195</v>
      </c>
      <c r="D5021" t="s">
        <v>17076</v>
      </c>
      <c r="E5021" t="s">
        <v>14701</v>
      </c>
      <c r="F5021" s="9">
        <f>Table13[[#This Row],[ToMeasure]]-Table13[[#This Row],[FromMeasure]]</f>
        <v>7.82804E-2</v>
      </c>
      <c r="G5021" s="5" t="s">
        <v>14702</v>
      </c>
      <c r="H5021" s="35">
        <v>0</v>
      </c>
      <c r="I5021" s="56"/>
      <c r="J5021" t="s">
        <v>5052</v>
      </c>
      <c r="K5021" s="58" t="s">
        <v>203</v>
      </c>
      <c r="L5021" s="35">
        <v>7.82804E-2</v>
      </c>
      <c r="M5021" s="56"/>
      <c r="N5021" t="s">
        <v>5052</v>
      </c>
      <c r="O5021" s="2">
        <v>3483</v>
      </c>
      <c r="P5021" s="2">
        <v>0</v>
      </c>
      <c r="Q5021" s="2">
        <v>3483</v>
      </c>
      <c r="R5021" t="s">
        <v>14703</v>
      </c>
      <c r="S5021">
        <v>11</v>
      </c>
      <c r="T5021" t="s">
        <v>203</v>
      </c>
      <c r="U5021" s="2">
        <v>147</v>
      </c>
      <c r="V5021" s="2">
        <v>72</v>
      </c>
      <c r="W5021" s="8">
        <v>6.2876830318690791E-2</v>
      </c>
      <c r="X5021" s="2">
        <v>6409</v>
      </c>
      <c r="Y5021" s="45"/>
      <c r="AC5021" s="1" t="str">
        <f>IF(Table13[[#This Row],[TCS MP]]&gt;=Table13[[#This Row],[BMP]],IF(Table13[[#This Row],[TCS MP]]&lt;=Table13[[#This Row],[EMP]],"Good","EMP"),"BMP")</f>
        <v>EMP</v>
      </c>
    </row>
    <row r="5022" spans="1:29" ht="24" customHeight="1" x14ac:dyDescent="0.25">
      <c r="A5022" t="s">
        <v>14704</v>
      </c>
      <c r="B5022" t="s">
        <v>19784</v>
      </c>
      <c r="C5022">
        <v>5153</v>
      </c>
      <c r="D5022" t="s">
        <v>17076</v>
      </c>
      <c r="E5022" t="s">
        <v>14705</v>
      </c>
      <c r="F5022" s="9">
        <f>Table13[[#This Row],[ToMeasure]]-Table13[[#This Row],[FromMeasure]]</f>
        <v>0.38391392000000002</v>
      </c>
      <c r="G5022" s="5" t="s">
        <v>14706</v>
      </c>
      <c r="H5022" s="35">
        <v>7.2050420000000004E-2</v>
      </c>
      <c r="I5022" s="56"/>
      <c r="J5022" t="s">
        <v>11931</v>
      </c>
      <c r="K5022" s="58" t="s">
        <v>203</v>
      </c>
      <c r="L5022" s="35">
        <v>0.45596434000000002</v>
      </c>
      <c r="M5022" s="56"/>
      <c r="N5022" t="s">
        <v>2205</v>
      </c>
      <c r="O5022" s="2">
        <v>2448</v>
      </c>
      <c r="P5022" s="2">
        <v>0</v>
      </c>
      <c r="Q5022" s="2">
        <v>2448</v>
      </c>
      <c r="R5022" t="s">
        <v>14707</v>
      </c>
      <c r="S5022">
        <v>12</v>
      </c>
      <c r="T5022" t="s">
        <v>203</v>
      </c>
      <c r="U5022" s="2">
        <v>62</v>
      </c>
      <c r="V5022" s="2">
        <v>31</v>
      </c>
      <c r="W5022" s="8">
        <v>3.7990196078431369E-2</v>
      </c>
      <c r="X5022" s="2">
        <v>3950</v>
      </c>
      <c r="Y5022" s="45"/>
      <c r="AC5022" s="1" t="str">
        <f>IF(Table13[[#This Row],[TCS MP]]&gt;=Table13[[#This Row],[BMP]],IF(Table13[[#This Row],[TCS MP]]&lt;=Table13[[#This Row],[EMP]],"Good","EMP"),"BMP")</f>
        <v>EMP</v>
      </c>
    </row>
    <row r="5023" spans="1:29" ht="24" customHeight="1" x14ac:dyDescent="0.25">
      <c r="A5023" t="s">
        <v>11077</v>
      </c>
      <c r="B5023" t="s">
        <v>17082</v>
      </c>
      <c r="C5023" t="s">
        <v>26019</v>
      </c>
      <c r="D5023" t="s">
        <v>17076</v>
      </c>
      <c r="E5023" t="s">
        <v>11078</v>
      </c>
      <c r="F5023" s="9">
        <f>Table13[[#This Row],[ToMeasure]]-Table13[[#This Row],[FromMeasure]]</f>
        <v>0.19676845000000001</v>
      </c>
      <c r="G5023" s="5" t="s">
        <v>7242</v>
      </c>
      <c r="H5023" s="35">
        <v>0</v>
      </c>
      <c r="I5023" s="56"/>
      <c r="J5023" t="s">
        <v>11079</v>
      </c>
      <c r="K5023" s="58" t="s">
        <v>203</v>
      </c>
      <c r="L5023" s="35">
        <v>0.19676845000000001</v>
      </c>
      <c r="M5023" s="56"/>
      <c r="N5023" t="s">
        <v>7243</v>
      </c>
      <c r="O5023" s="2">
        <v>627</v>
      </c>
      <c r="P5023" s="2">
        <v>2713</v>
      </c>
      <c r="Q5023" s="2">
        <v>3340</v>
      </c>
      <c r="R5023" t="s">
        <v>11080</v>
      </c>
      <c r="S5023">
        <v>6</v>
      </c>
      <c r="T5023">
        <v>80</v>
      </c>
      <c r="U5023" s="2">
        <v>550</v>
      </c>
      <c r="V5023" s="2">
        <v>528</v>
      </c>
      <c r="W5023" s="8">
        <v>0.32275449101796405</v>
      </c>
      <c r="X5023" s="2">
        <v>6146</v>
      </c>
      <c r="Y5023" s="45"/>
      <c r="AC5023" s="1" t="str">
        <f>IF(Table13[[#This Row],[TCS MP]]&gt;=Table13[[#This Row],[BMP]],IF(Table13[[#This Row],[TCS MP]]&lt;=Table13[[#This Row],[EMP]],"Good","EMP"),"BMP")</f>
        <v>EMP</v>
      </c>
    </row>
    <row r="5024" spans="1:29" ht="24" customHeight="1" x14ac:dyDescent="0.25">
      <c r="A5024" t="s">
        <v>17010</v>
      </c>
      <c r="B5024" t="s">
        <v>19800</v>
      </c>
      <c r="C5024">
        <v>5190</v>
      </c>
      <c r="D5024" t="s">
        <v>17076</v>
      </c>
      <c r="E5024" t="s">
        <v>11078</v>
      </c>
      <c r="F5024" s="9">
        <f>Table13[[#This Row],[ToMeasure]]-Table13[[#This Row],[FromMeasure]]</f>
        <v>0.27809689999999998</v>
      </c>
      <c r="G5024" s="5" t="s">
        <v>7242</v>
      </c>
      <c r="H5024" s="35">
        <v>0.19676840000000001</v>
      </c>
      <c r="I5024" s="56"/>
      <c r="J5024" t="s">
        <v>7243</v>
      </c>
      <c r="K5024" s="58" t="s">
        <v>203</v>
      </c>
      <c r="L5024" s="35">
        <v>0.47486529999999999</v>
      </c>
      <c r="M5024" s="56"/>
      <c r="N5024" t="s">
        <v>5049</v>
      </c>
      <c r="O5024" s="2">
        <v>3401</v>
      </c>
      <c r="P5024" s="2">
        <v>1032</v>
      </c>
      <c r="Q5024" s="10">
        <v>4433</v>
      </c>
      <c r="R5024" t="s">
        <v>17063</v>
      </c>
      <c r="S5024">
        <v>6</v>
      </c>
      <c r="T5024">
        <v>80</v>
      </c>
      <c r="U5024" s="2">
        <v>490</v>
      </c>
      <c r="V5024" s="2">
        <v>470</v>
      </c>
      <c r="W5024" s="8">
        <v>0.21655763591247462</v>
      </c>
      <c r="X5024" s="2">
        <v>8157</v>
      </c>
      <c r="Y5024" s="45"/>
      <c r="AC5024" s="1" t="str">
        <f>IF(Table13[[#This Row],[TCS MP]]&gt;=Table13[[#This Row],[BMP]],IF(Table13[[#This Row],[TCS MP]]&lt;=Table13[[#This Row],[EMP]],"Good","EMP"),"BMP")</f>
        <v>EMP</v>
      </c>
    </row>
    <row r="5025" spans="1:29" ht="24" customHeight="1" x14ac:dyDescent="0.25">
      <c r="A5025" t="s">
        <v>15217</v>
      </c>
      <c r="B5025" t="s">
        <v>19784</v>
      </c>
      <c r="C5025">
        <v>5153</v>
      </c>
      <c r="D5025" t="s">
        <v>17076</v>
      </c>
      <c r="E5025" t="s">
        <v>11082</v>
      </c>
      <c r="F5025" s="9">
        <f>Table13[[#This Row],[ToMeasure]]-Table13[[#This Row],[FromMeasure]]</f>
        <v>0.32994853000000002</v>
      </c>
      <c r="G5025" s="5" t="s">
        <v>579</v>
      </c>
      <c r="H5025" s="35">
        <v>0</v>
      </c>
      <c r="I5025" s="56"/>
      <c r="J5025" t="s">
        <v>2205</v>
      </c>
      <c r="K5025" s="58" t="s">
        <v>203</v>
      </c>
      <c r="L5025" s="35">
        <v>0.32994853000000002</v>
      </c>
      <c r="M5025" s="56"/>
      <c r="N5025" t="s">
        <v>2205</v>
      </c>
      <c r="O5025" s="2">
        <v>2448</v>
      </c>
      <c r="P5025" s="2">
        <v>0</v>
      </c>
      <c r="Q5025" s="2">
        <v>2448</v>
      </c>
      <c r="R5025" t="s">
        <v>14707</v>
      </c>
      <c r="S5025">
        <v>12</v>
      </c>
      <c r="T5025" t="s">
        <v>203</v>
      </c>
      <c r="U5025" s="2">
        <v>61</v>
      </c>
      <c r="V5025" s="2">
        <v>30</v>
      </c>
      <c r="W5025" s="8">
        <v>3.7173202614379085E-2</v>
      </c>
      <c r="X5025" s="2">
        <v>3950</v>
      </c>
      <c r="Y5025" s="45"/>
      <c r="AC5025" s="1" t="str">
        <f>IF(Table13[[#This Row],[TCS MP]]&gt;=Table13[[#This Row],[BMP]],IF(Table13[[#This Row],[TCS MP]]&lt;=Table13[[#This Row],[EMP]],"Good","EMP"),"BMP")</f>
        <v>EMP</v>
      </c>
    </row>
    <row r="5026" spans="1:29" ht="24" customHeight="1" x14ac:dyDescent="0.25">
      <c r="A5026" t="s">
        <v>11087</v>
      </c>
      <c r="B5026" t="s">
        <v>19803</v>
      </c>
      <c r="C5026">
        <v>5195</v>
      </c>
      <c r="D5026" t="s">
        <v>17076</v>
      </c>
      <c r="E5026" t="s">
        <v>11088</v>
      </c>
      <c r="F5026" s="9">
        <f>Table13[[#This Row],[ToMeasure]]-Table13[[#This Row],[FromMeasure]]</f>
        <v>3.63039E-2</v>
      </c>
      <c r="G5026" s="5" t="s">
        <v>8951</v>
      </c>
      <c r="H5026" s="35">
        <v>0.13694719999999999</v>
      </c>
      <c r="I5026" s="56"/>
      <c r="J5026" t="s">
        <v>5052</v>
      </c>
      <c r="K5026" s="58" t="s">
        <v>203</v>
      </c>
      <c r="L5026" s="35">
        <v>0.17325109999999999</v>
      </c>
      <c r="M5026" s="56"/>
      <c r="N5026" t="s">
        <v>5052</v>
      </c>
      <c r="O5026" s="2" t="s">
        <v>203</v>
      </c>
      <c r="P5026" s="2" t="s">
        <v>203</v>
      </c>
      <c r="Q5026" s="10">
        <v>3483</v>
      </c>
      <c r="R5026" t="s">
        <v>14703</v>
      </c>
      <c r="S5026">
        <v>11</v>
      </c>
      <c r="T5026" t="s">
        <v>203</v>
      </c>
      <c r="U5026" s="2">
        <v>147</v>
      </c>
      <c r="V5026" s="2">
        <v>72</v>
      </c>
      <c r="W5026" s="8">
        <v>6.2876830318690791E-2</v>
      </c>
      <c r="X5026" s="2">
        <v>6409</v>
      </c>
      <c r="Y5026" s="45"/>
      <c r="AC5026" s="1" t="str">
        <f>IF(Table13[[#This Row],[TCS MP]]&gt;=Table13[[#This Row],[BMP]],IF(Table13[[#This Row],[TCS MP]]&lt;=Table13[[#This Row],[EMP]],"Good","EMP"),"BMP")</f>
        <v>EMP</v>
      </c>
    </row>
    <row r="5027" spans="1:29" ht="24" customHeight="1" x14ac:dyDescent="0.25">
      <c r="A5027" t="s">
        <v>17013</v>
      </c>
      <c r="B5027" t="s">
        <v>19803</v>
      </c>
      <c r="C5027">
        <v>5195</v>
      </c>
      <c r="D5027" t="s">
        <v>17076</v>
      </c>
      <c r="E5027" t="s">
        <v>11088</v>
      </c>
      <c r="F5027" s="9">
        <f>Table13[[#This Row],[ToMeasure]]-Table13[[#This Row],[FromMeasure]]</f>
        <v>0.27505309999999999</v>
      </c>
      <c r="G5027" s="5" t="s">
        <v>8951</v>
      </c>
      <c r="H5027" s="35">
        <v>0.27582889999999999</v>
      </c>
      <c r="I5027" s="56"/>
      <c r="J5027" t="s">
        <v>5052</v>
      </c>
      <c r="K5027" s="58" t="s">
        <v>203</v>
      </c>
      <c r="L5027" s="35">
        <v>0.55088199999999998</v>
      </c>
      <c r="M5027" s="56"/>
      <c r="N5027" t="s">
        <v>5052</v>
      </c>
      <c r="O5027" s="2" t="s">
        <v>203</v>
      </c>
      <c r="P5027" s="2" t="s">
        <v>203</v>
      </c>
      <c r="Q5027" s="10">
        <v>3483</v>
      </c>
      <c r="R5027" t="s">
        <v>14703</v>
      </c>
      <c r="S5027">
        <v>11</v>
      </c>
      <c r="T5027" t="s">
        <v>203</v>
      </c>
      <c r="U5027" s="2">
        <v>147</v>
      </c>
      <c r="V5027" s="2">
        <v>72</v>
      </c>
      <c r="W5027" s="8">
        <v>6.2876830318690791E-2</v>
      </c>
      <c r="X5027" s="2" t="s">
        <v>203</v>
      </c>
      <c r="Y5027" s="45"/>
      <c r="AC5027" s="1" t="str">
        <f>IF(Table13[[#This Row],[TCS MP]]&gt;=Table13[[#This Row],[BMP]],IF(Table13[[#This Row],[TCS MP]]&lt;=Table13[[#This Row],[EMP]],"Good","EMP"),"BMP")</f>
        <v>EMP</v>
      </c>
    </row>
    <row r="5028" spans="1:29" ht="24" customHeight="1" x14ac:dyDescent="0.25">
      <c r="A5028" t="s">
        <v>17018</v>
      </c>
      <c r="B5028" t="s">
        <v>21409</v>
      </c>
      <c r="C5028">
        <v>8694</v>
      </c>
      <c r="D5028" t="s">
        <v>17076</v>
      </c>
      <c r="E5028" t="s">
        <v>17019</v>
      </c>
      <c r="F5028" s="9">
        <f>Table13[[#This Row],[ToMeasure]]-Table13[[#This Row],[FromMeasure]]</f>
        <v>0.69940950999999996</v>
      </c>
      <c r="G5028" s="5" t="s">
        <v>17020</v>
      </c>
      <c r="H5028" s="35">
        <v>0</v>
      </c>
      <c r="I5028" s="56"/>
      <c r="J5028" t="s">
        <v>13395</v>
      </c>
      <c r="K5028" s="58" t="s">
        <v>203</v>
      </c>
      <c r="L5028" s="35">
        <v>0.69940950999999996</v>
      </c>
      <c r="M5028" s="56"/>
      <c r="N5028" t="s">
        <v>5967</v>
      </c>
      <c r="O5028" s="2">
        <v>2832</v>
      </c>
      <c r="P5028" s="2">
        <v>0</v>
      </c>
      <c r="Q5028" s="2">
        <v>2832</v>
      </c>
      <c r="R5028" t="s">
        <v>17021</v>
      </c>
      <c r="S5028" t="s">
        <v>203</v>
      </c>
      <c r="T5028" t="s">
        <v>203</v>
      </c>
      <c r="U5028" s="2">
        <v>204</v>
      </c>
      <c r="V5028" s="2">
        <v>33</v>
      </c>
      <c r="W5028" s="8">
        <v>8.3686440677966101E-2</v>
      </c>
      <c r="X5028" s="2">
        <v>4865</v>
      </c>
      <c r="Y5028" s="45"/>
      <c r="AC5028" s="1" t="str">
        <f>IF(Table13[[#This Row],[TCS MP]]&gt;=Table13[[#This Row],[BMP]],IF(Table13[[#This Row],[TCS MP]]&lt;=Table13[[#This Row],[EMP]],"Good","EMP"),"BMP")</f>
        <v>EMP</v>
      </c>
    </row>
    <row r="5029" spans="1:29" ht="24" customHeight="1" x14ac:dyDescent="0.25">
      <c r="A5029" t="s">
        <v>11101</v>
      </c>
      <c r="B5029" t="s">
        <v>19805</v>
      </c>
      <c r="C5029">
        <v>5197</v>
      </c>
      <c r="D5029" t="s">
        <v>17076</v>
      </c>
      <c r="E5029" t="s">
        <v>11102</v>
      </c>
      <c r="F5029" s="9">
        <f>Table13[[#This Row],[ToMeasure]]-Table13[[#This Row],[FromMeasure]]</f>
        <v>6.3731209999999996E-2</v>
      </c>
      <c r="G5029" s="5" t="s">
        <v>11103</v>
      </c>
      <c r="H5029" s="35">
        <v>0</v>
      </c>
      <c r="I5029" s="56"/>
      <c r="J5029" t="s">
        <v>3958</v>
      </c>
      <c r="K5029" s="58" t="s">
        <v>203</v>
      </c>
      <c r="L5029" s="35">
        <v>6.3731209999999996E-2</v>
      </c>
      <c r="M5029" s="56"/>
      <c r="N5029" t="s">
        <v>3958</v>
      </c>
      <c r="O5029" s="2">
        <v>2941</v>
      </c>
      <c r="P5029" s="2">
        <v>3540</v>
      </c>
      <c r="Q5029" s="2">
        <v>6481</v>
      </c>
      <c r="R5029" t="s">
        <v>11104</v>
      </c>
      <c r="S5029">
        <v>9</v>
      </c>
      <c r="T5029">
        <v>55</v>
      </c>
      <c r="U5029" s="2">
        <v>316</v>
      </c>
      <c r="V5029" s="2">
        <v>116</v>
      </c>
      <c r="W5029" s="8">
        <v>6.6656380188242562E-2</v>
      </c>
      <c r="X5029" s="2">
        <v>11925</v>
      </c>
      <c r="Y5029" s="45"/>
      <c r="AC5029" s="1" t="str">
        <f>IF(Table13[[#This Row],[TCS MP]]&gt;=Table13[[#This Row],[BMP]],IF(Table13[[#This Row],[TCS MP]]&lt;=Table13[[#This Row],[EMP]],"Good","EMP"),"BMP")</f>
        <v>EMP</v>
      </c>
    </row>
    <row r="5030" spans="1:29" ht="24" customHeight="1" x14ac:dyDescent="0.25">
      <c r="A5030" t="s">
        <v>15226</v>
      </c>
      <c r="B5030" t="s">
        <v>18660</v>
      </c>
      <c r="C5030">
        <v>3147</v>
      </c>
      <c r="D5030" t="s">
        <v>17076</v>
      </c>
      <c r="E5030" t="s">
        <v>14733</v>
      </c>
      <c r="F5030" s="9">
        <f>Table13[[#This Row],[ToMeasure]]-Table13[[#This Row],[FromMeasure]]</f>
        <v>4.5582134600000002</v>
      </c>
      <c r="G5030" s="5" t="s">
        <v>14734</v>
      </c>
      <c r="H5030" s="35">
        <v>0</v>
      </c>
      <c r="I5030" s="56"/>
      <c r="J5030" t="s">
        <v>3143</v>
      </c>
      <c r="K5030" s="58" t="s">
        <v>203</v>
      </c>
      <c r="L5030" s="35">
        <v>4.5582134600000002</v>
      </c>
      <c r="M5030" s="56"/>
      <c r="N5030" t="s">
        <v>243</v>
      </c>
      <c r="O5030" s="2">
        <v>4</v>
      </c>
      <c r="P5030" s="2">
        <v>0</v>
      </c>
      <c r="Q5030" s="2">
        <v>4</v>
      </c>
      <c r="R5030" t="s">
        <v>14740</v>
      </c>
      <c r="S5030">
        <v>10</v>
      </c>
      <c r="T5030" t="s">
        <v>203</v>
      </c>
      <c r="U5030" s="2">
        <v>0</v>
      </c>
      <c r="V5030" s="2">
        <v>1</v>
      </c>
      <c r="W5030" s="8">
        <v>0.25</v>
      </c>
      <c r="X5030" s="2">
        <v>6</v>
      </c>
      <c r="Y5030" s="45"/>
      <c r="AC5030" s="1" t="str">
        <f>IF(Table13[[#This Row],[TCS MP]]&gt;=Table13[[#This Row],[BMP]],IF(Table13[[#This Row],[TCS MP]]&lt;=Table13[[#This Row],[EMP]],"Good","EMP"),"BMP")</f>
        <v>EMP</v>
      </c>
    </row>
    <row r="5031" spans="1:29" ht="24" customHeight="1" x14ac:dyDescent="0.25">
      <c r="A5031" t="s">
        <v>14732</v>
      </c>
      <c r="B5031" t="s">
        <v>18659</v>
      </c>
      <c r="C5031">
        <v>3146</v>
      </c>
      <c r="D5031" t="s">
        <v>17076</v>
      </c>
      <c r="E5031" t="s">
        <v>14733</v>
      </c>
      <c r="F5031" s="9">
        <f>Table13[[#This Row],[ToMeasure]]-Table13[[#This Row],[FromMeasure]]</f>
        <v>1.79352073</v>
      </c>
      <c r="G5031" s="5" t="s">
        <v>14734</v>
      </c>
      <c r="H5031" s="35">
        <v>4.5582134600000002</v>
      </c>
      <c r="I5031" s="56"/>
      <c r="J5031" t="s">
        <v>243</v>
      </c>
      <c r="K5031" s="58" t="s">
        <v>203</v>
      </c>
      <c r="L5031" s="35">
        <v>6.3517341900000002</v>
      </c>
      <c r="M5031" s="56"/>
      <c r="N5031" t="s">
        <v>14735</v>
      </c>
      <c r="O5031" s="2">
        <v>4</v>
      </c>
      <c r="P5031" s="2">
        <v>0</v>
      </c>
      <c r="Q5031" s="2">
        <v>4</v>
      </c>
      <c r="R5031" t="s">
        <v>14736</v>
      </c>
      <c r="S5031">
        <v>60</v>
      </c>
      <c r="T5031" t="s">
        <v>203</v>
      </c>
      <c r="U5031" s="2">
        <v>0</v>
      </c>
      <c r="V5031" s="2">
        <v>1</v>
      </c>
      <c r="W5031" s="8">
        <v>0.25</v>
      </c>
      <c r="X5031" s="2">
        <v>6</v>
      </c>
      <c r="Y5031" s="45"/>
      <c r="AC5031" s="1" t="str">
        <f>IF(Table13[[#This Row],[TCS MP]]&gt;=Table13[[#This Row],[BMP]],IF(Table13[[#This Row],[TCS MP]]&lt;=Table13[[#This Row],[EMP]],"Good","EMP"),"BMP")</f>
        <v>EMP</v>
      </c>
    </row>
    <row r="5032" spans="1:29" ht="24" customHeight="1" x14ac:dyDescent="0.25">
      <c r="A5032" t="s">
        <v>14737</v>
      </c>
      <c r="B5032" t="s">
        <v>18660</v>
      </c>
      <c r="C5032">
        <v>3147</v>
      </c>
      <c r="D5032" t="s">
        <v>17076</v>
      </c>
      <c r="E5032" t="s">
        <v>14738</v>
      </c>
      <c r="F5032" s="9">
        <f>Table13[[#This Row],[ToMeasure]]-Table13[[#This Row],[FromMeasure]]</f>
        <v>1.7877885500000019</v>
      </c>
      <c r="G5032" s="5" t="s">
        <v>1621</v>
      </c>
      <c r="H5032" s="35">
        <v>40.451676139999996</v>
      </c>
      <c r="I5032" s="56"/>
      <c r="J5032" t="s">
        <v>14739</v>
      </c>
      <c r="K5032" s="58" t="s">
        <v>203</v>
      </c>
      <c r="L5032" s="35">
        <v>42.239464689999998</v>
      </c>
      <c r="M5032" s="56"/>
      <c r="N5032" t="s">
        <v>3143</v>
      </c>
      <c r="O5032" s="2">
        <v>4</v>
      </c>
      <c r="P5032" s="2">
        <v>0</v>
      </c>
      <c r="Q5032" s="2">
        <v>4</v>
      </c>
      <c r="R5032" t="s">
        <v>14740</v>
      </c>
      <c r="S5032">
        <v>10</v>
      </c>
      <c r="T5032" t="s">
        <v>203</v>
      </c>
      <c r="U5032" s="2">
        <v>0</v>
      </c>
      <c r="V5032" s="2">
        <v>1</v>
      </c>
      <c r="W5032" s="8">
        <v>0.25</v>
      </c>
      <c r="X5032" s="2">
        <v>6</v>
      </c>
      <c r="Y5032" s="45"/>
      <c r="AC5032" s="1" t="str">
        <f>IF(Table13[[#This Row],[TCS MP]]&gt;=Table13[[#This Row],[BMP]],IF(Table13[[#This Row],[TCS MP]]&lt;=Table13[[#This Row],[EMP]],"Good","EMP"),"BMP")</f>
        <v>EMP</v>
      </c>
    </row>
    <row r="5033" spans="1:29" ht="24" customHeight="1" x14ac:dyDescent="0.25">
      <c r="A5033" t="s">
        <v>15227</v>
      </c>
      <c r="B5033" t="s">
        <v>18653</v>
      </c>
      <c r="C5033">
        <v>3125</v>
      </c>
      <c r="D5033" t="s">
        <v>17076</v>
      </c>
      <c r="E5033" t="s">
        <v>14745</v>
      </c>
      <c r="F5033" s="9">
        <f>Table13[[#This Row],[ToMeasure]]-Table13[[#This Row],[FromMeasure]]</f>
        <v>2.2429435700000013</v>
      </c>
      <c r="G5033" s="5" t="s">
        <v>233</v>
      </c>
      <c r="H5033" s="35">
        <v>34.400044319999999</v>
      </c>
      <c r="I5033" s="56"/>
      <c r="J5033" t="s">
        <v>13763</v>
      </c>
      <c r="K5033" s="58" t="s">
        <v>203</v>
      </c>
      <c r="L5033" s="35">
        <v>36.642987890000001</v>
      </c>
      <c r="M5033" s="56"/>
      <c r="N5033" t="s">
        <v>15228</v>
      </c>
      <c r="O5033" s="2">
        <v>53</v>
      </c>
      <c r="P5033" s="2">
        <v>35</v>
      </c>
      <c r="Q5033" s="2">
        <v>88</v>
      </c>
      <c r="R5033" t="s">
        <v>15229</v>
      </c>
      <c r="S5033">
        <v>43</v>
      </c>
      <c r="T5033">
        <v>63</v>
      </c>
      <c r="U5033" s="2">
        <v>0</v>
      </c>
      <c r="V5033" s="2">
        <v>1</v>
      </c>
      <c r="W5033" s="8">
        <v>1.1363636363636364E-2</v>
      </c>
      <c r="X5033" s="2">
        <v>132</v>
      </c>
      <c r="Y5033" s="45"/>
      <c r="AC5033" s="1" t="str">
        <f>IF(Table13[[#This Row],[TCS MP]]&gt;=Table13[[#This Row],[BMP]],IF(Table13[[#This Row],[TCS MP]]&lt;=Table13[[#This Row],[EMP]],"Good","EMP"),"BMP")</f>
        <v>EMP</v>
      </c>
    </row>
    <row r="5034" spans="1:29" ht="24" customHeight="1" x14ac:dyDescent="0.25">
      <c r="A5034" t="s">
        <v>17026</v>
      </c>
      <c r="B5034" t="s">
        <v>18616</v>
      </c>
      <c r="C5034">
        <v>3056</v>
      </c>
      <c r="D5034" t="s">
        <v>17076</v>
      </c>
      <c r="E5034" t="s">
        <v>11112</v>
      </c>
      <c r="F5034" s="9">
        <f>Table13[[#This Row],[ToMeasure]]-Table13[[#This Row],[FromMeasure]]</f>
        <v>1.2980256699999995</v>
      </c>
      <c r="G5034" s="5" t="s">
        <v>11113</v>
      </c>
      <c r="H5034" s="35">
        <v>9.5690379100000005</v>
      </c>
      <c r="I5034" s="56"/>
      <c r="J5034" t="s">
        <v>2863</v>
      </c>
      <c r="K5034" s="58" t="s">
        <v>203</v>
      </c>
      <c r="L5034" s="35">
        <v>10.86706358</v>
      </c>
      <c r="M5034" s="56"/>
      <c r="N5034" t="s">
        <v>15231</v>
      </c>
      <c r="O5034" s="2">
        <v>5029</v>
      </c>
      <c r="P5034" s="2">
        <v>5116</v>
      </c>
      <c r="Q5034" s="2">
        <v>10145</v>
      </c>
      <c r="R5034" t="s">
        <v>17027</v>
      </c>
      <c r="S5034">
        <v>9</v>
      </c>
      <c r="T5034">
        <v>63</v>
      </c>
      <c r="U5034" s="2">
        <v>509</v>
      </c>
      <c r="V5034" s="2">
        <v>43</v>
      </c>
      <c r="W5034" s="8">
        <v>5.441103992114342E-2</v>
      </c>
      <c r="X5034" s="2">
        <v>20445</v>
      </c>
      <c r="Y5034" s="45"/>
      <c r="AC5034" s="1" t="str">
        <f>IF(Table13[[#This Row],[TCS MP]]&gt;=Table13[[#This Row],[BMP]],IF(Table13[[#This Row],[TCS MP]]&lt;=Table13[[#This Row],[EMP]],"Good","EMP"),"BMP")</f>
        <v>EMP</v>
      </c>
    </row>
    <row r="5035" spans="1:29" ht="24" customHeight="1" x14ac:dyDescent="0.25">
      <c r="A5035" t="s">
        <v>15230</v>
      </c>
      <c r="B5035" t="s">
        <v>18625</v>
      </c>
      <c r="C5035">
        <v>3067</v>
      </c>
      <c r="D5035" t="s">
        <v>17076</v>
      </c>
      <c r="E5035" t="s">
        <v>11112</v>
      </c>
      <c r="F5035" s="9">
        <f>Table13[[#This Row],[ToMeasure]]-Table13[[#This Row],[FromMeasure]]</f>
        <v>0.75340236999999988</v>
      </c>
      <c r="G5035" s="5" t="s">
        <v>11113</v>
      </c>
      <c r="H5035" s="35">
        <v>10.86706358</v>
      </c>
      <c r="I5035" s="56"/>
      <c r="J5035" t="s">
        <v>15231</v>
      </c>
      <c r="K5035" s="58" t="s">
        <v>203</v>
      </c>
      <c r="L5035" s="35">
        <v>11.62046595</v>
      </c>
      <c r="M5035" s="56"/>
      <c r="N5035" t="s">
        <v>231</v>
      </c>
      <c r="O5035" s="2">
        <v>1785</v>
      </c>
      <c r="P5035" s="2">
        <v>1747</v>
      </c>
      <c r="Q5035" s="2">
        <v>3532</v>
      </c>
      <c r="R5035" t="s">
        <v>15232</v>
      </c>
      <c r="S5035">
        <v>9</v>
      </c>
      <c r="T5035">
        <v>55</v>
      </c>
      <c r="U5035" s="2">
        <v>211</v>
      </c>
      <c r="V5035" s="2">
        <v>25</v>
      </c>
      <c r="W5035" s="8">
        <v>6.6817667044167611E-2</v>
      </c>
      <c r="X5035" s="2">
        <v>5292</v>
      </c>
      <c r="Y5035" s="45"/>
      <c r="AC5035" s="1" t="str">
        <f>IF(Table13[[#This Row],[TCS MP]]&gt;=Table13[[#This Row],[BMP]],IF(Table13[[#This Row],[TCS MP]]&lt;=Table13[[#This Row],[EMP]],"Good","EMP"),"BMP")</f>
        <v>EMP</v>
      </c>
    </row>
    <row r="5036" spans="1:29" ht="24" customHeight="1" x14ac:dyDescent="0.25">
      <c r="A5036" t="s">
        <v>11111</v>
      </c>
      <c r="B5036" t="s">
        <v>18624</v>
      </c>
      <c r="C5036">
        <v>3066</v>
      </c>
      <c r="D5036" t="s">
        <v>17076</v>
      </c>
      <c r="E5036" t="s">
        <v>11112</v>
      </c>
      <c r="F5036" s="9">
        <f>Table13[[#This Row],[ToMeasure]]-Table13[[#This Row],[FromMeasure]]</f>
        <v>1.0716932099999994</v>
      </c>
      <c r="G5036" s="5" t="s">
        <v>11113</v>
      </c>
      <c r="H5036" s="35">
        <v>11.62046595</v>
      </c>
      <c r="I5036" s="56"/>
      <c r="J5036" t="s">
        <v>231</v>
      </c>
      <c r="K5036" s="58" t="s">
        <v>203</v>
      </c>
      <c r="L5036" s="35">
        <v>12.692159159999999</v>
      </c>
      <c r="M5036" s="56"/>
      <c r="N5036" t="s">
        <v>11114</v>
      </c>
      <c r="O5036" s="2">
        <v>821</v>
      </c>
      <c r="P5036" s="2">
        <v>995</v>
      </c>
      <c r="Q5036" s="2">
        <v>1816</v>
      </c>
      <c r="R5036" t="s">
        <v>11115</v>
      </c>
      <c r="S5036">
        <v>9</v>
      </c>
      <c r="T5036">
        <v>65</v>
      </c>
      <c r="U5036" s="2">
        <v>162</v>
      </c>
      <c r="V5036" s="2">
        <v>24</v>
      </c>
      <c r="W5036" s="8">
        <v>0.10242290748898679</v>
      </c>
      <c r="X5036" s="2">
        <v>3660</v>
      </c>
      <c r="Y5036" s="45"/>
      <c r="AC5036" s="1" t="str">
        <f>IF(Table13[[#This Row],[TCS MP]]&gt;=Table13[[#This Row],[BMP]],IF(Table13[[#This Row],[TCS MP]]&lt;=Table13[[#This Row],[EMP]],"Good","EMP"),"BMP")</f>
        <v>EMP</v>
      </c>
    </row>
    <row r="5037" spans="1:29" ht="24" customHeight="1" x14ac:dyDescent="0.25">
      <c r="A5037" t="s">
        <v>17028</v>
      </c>
      <c r="B5037" t="s">
        <v>18624</v>
      </c>
      <c r="C5037">
        <v>3066</v>
      </c>
      <c r="D5037" t="s">
        <v>17076</v>
      </c>
      <c r="E5037" t="s">
        <v>11112</v>
      </c>
      <c r="F5037" s="9">
        <f>Table13[[#This Row],[ToMeasure]]-Table13[[#This Row],[FromMeasure]]</f>
        <v>0.50923312000000109</v>
      </c>
      <c r="G5037" s="5" t="s">
        <v>11113</v>
      </c>
      <c r="H5037" s="35">
        <v>12.692159159999999</v>
      </c>
      <c r="I5037" s="56"/>
      <c r="J5037" t="s">
        <v>231</v>
      </c>
      <c r="K5037" s="58" t="s">
        <v>203</v>
      </c>
      <c r="L5037" s="35">
        <v>13.20139228</v>
      </c>
      <c r="M5037" s="56"/>
      <c r="N5037" t="s">
        <v>11114</v>
      </c>
      <c r="O5037" s="2">
        <v>821</v>
      </c>
      <c r="P5037" s="2">
        <v>995</v>
      </c>
      <c r="Q5037" s="2">
        <v>1816</v>
      </c>
      <c r="R5037" t="s">
        <v>11115</v>
      </c>
      <c r="S5037">
        <v>9</v>
      </c>
      <c r="T5037">
        <v>65</v>
      </c>
      <c r="U5037" s="2">
        <v>162</v>
      </c>
      <c r="V5037" s="2">
        <v>24</v>
      </c>
      <c r="W5037" s="8">
        <v>0.10242290748898679</v>
      </c>
      <c r="X5037" s="2">
        <v>2721</v>
      </c>
      <c r="Y5037" s="45"/>
      <c r="AC5037" s="1" t="str">
        <f>IF(Table13[[#This Row],[TCS MP]]&gt;=Table13[[#This Row],[BMP]],IF(Table13[[#This Row],[TCS MP]]&lt;=Table13[[#This Row],[EMP]],"Good","EMP"),"BMP")</f>
        <v>EMP</v>
      </c>
    </row>
    <row r="5038" spans="1:29" ht="24" customHeight="1" x14ac:dyDescent="0.25">
      <c r="A5038" t="s">
        <v>14747</v>
      </c>
      <c r="B5038" t="s">
        <v>18617</v>
      </c>
      <c r="C5038">
        <v>3058</v>
      </c>
      <c r="D5038" t="s">
        <v>17076</v>
      </c>
      <c r="E5038" t="s">
        <v>11117</v>
      </c>
      <c r="F5038" s="9">
        <f>Table13[[#This Row],[ToMeasure]]-Table13[[#This Row],[FromMeasure]]</f>
        <v>1.0290778000000005</v>
      </c>
      <c r="G5038" s="5" t="s">
        <v>11118</v>
      </c>
      <c r="H5038" s="35">
        <v>6.6410248999999997</v>
      </c>
      <c r="I5038" s="56"/>
      <c r="J5038" t="s">
        <v>14748</v>
      </c>
      <c r="K5038" s="58" t="s">
        <v>203</v>
      </c>
      <c r="L5038" s="35">
        <v>7.6701027000000002</v>
      </c>
      <c r="M5038" s="56"/>
      <c r="N5038" t="s">
        <v>2863</v>
      </c>
      <c r="O5038" s="2">
        <v>5609</v>
      </c>
      <c r="P5038" s="2">
        <v>4866</v>
      </c>
      <c r="Q5038" s="2">
        <v>10475</v>
      </c>
      <c r="R5038" t="s">
        <v>14749</v>
      </c>
      <c r="S5038">
        <v>8</v>
      </c>
      <c r="T5038">
        <v>52</v>
      </c>
      <c r="U5038" s="2">
        <v>768</v>
      </c>
      <c r="V5038" s="2">
        <v>126</v>
      </c>
      <c r="W5038" s="8">
        <v>8.5346062052505972E-2</v>
      </c>
      <c r="X5038" s="2">
        <v>21110</v>
      </c>
      <c r="Y5038" s="45"/>
      <c r="AC5038" s="1" t="str">
        <f>IF(Table13[[#This Row],[TCS MP]]&gt;=Table13[[#This Row],[BMP]],IF(Table13[[#This Row],[TCS MP]]&lt;=Table13[[#This Row],[EMP]],"Good","EMP"),"BMP")</f>
        <v>EMP</v>
      </c>
    </row>
    <row r="5039" spans="1:29" ht="24" customHeight="1" x14ac:dyDescent="0.25">
      <c r="A5039" t="s">
        <v>11116</v>
      </c>
      <c r="B5039" t="s">
        <v>18618</v>
      </c>
      <c r="C5039">
        <v>3059</v>
      </c>
      <c r="D5039" t="s">
        <v>17076</v>
      </c>
      <c r="E5039" t="s">
        <v>11117</v>
      </c>
      <c r="F5039" s="9">
        <f>Table13[[#This Row],[ToMeasure]]-Table13[[#This Row],[FromMeasure]]</f>
        <v>1.0457337999999998</v>
      </c>
      <c r="G5039" s="5" t="s">
        <v>11118</v>
      </c>
      <c r="H5039" s="35">
        <v>7.6701027000000002</v>
      </c>
      <c r="I5039" s="56"/>
      <c r="J5039" t="s">
        <v>2863</v>
      </c>
      <c r="K5039" s="58" t="s">
        <v>203</v>
      </c>
      <c r="L5039" s="35">
        <v>8.7158365</v>
      </c>
      <c r="M5039" s="56"/>
      <c r="N5039" t="s">
        <v>11119</v>
      </c>
      <c r="O5039" s="2">
        <v>6581</v>
      </c>
      <c r="P5039" s="2">
        <v>5030</v>
      </c>
      <c r="Q5039" s="2">
        <v>11611</v>
      </c>
      <c r="R5039" t="s">
        <v>11120</v>
      </c>
      <c r="S5039">
        <v>8</v>
      </c>
      <c r="T5039">
        <v>56</v>
      </c>
      <c r="U5039" s="2">
        <v>1067</v>
      </c>
      <c r="V5039" s="2">
        <v>173</v>
      </c>
      <c r="W5039" s="8">
        <v>0.10679528033761089</v>
      </c>
      <c r="X5039" s="2">
        <v>23400</v>
      </c>
      <c r="Y5039" s="45"/>
      <c r="AC5039" s="1" t="str">
        <f>IF(Table13[[#This Row],[TCS MP]]&gt;=Table13[[#This Row],[BMP]],IF(Table13[[#This Row],[TCS MP]]&lt;=Table13[[#This Row],[EMP]],"Good","EMP"),"BMP")</f>
        <v>EMP</v>
      </c>
    </row>
    <row r="5040" spans="1:29" ht="24" customHeight="1" x14ac:dyDescent="0.25">
      <c r="A5040" t="s">
        <v>17029</v>
      </c>
      <c r="B5040" t="s">
        <v>18626</v>
      </c>
      <c r="C5040">
        <v>3068</v>
      </c>
      <c r="D5040" t="s">
        <v>17076</v>
      </c>
      <c r="E5040" t="s">
        <v>11117</v>
      </c>
      <c r="F5040" s="9">
        <f>Table13[[#This Row],[ToMeasure]]-Table13[[#This Row],[FromMeasure]]</f>
        <v>1.0188843999999992</v>
      </c>
      <c r="G5040" s="5" t="s">
        <v>11118</v>
      </c>
      <c r="H5040" s="35">
        <v>8.7158365</v>
      </c>
      <c r="I5040" s="56"/>
      <c r="J5040" t="s">
        <v>11119</v>
      </c>
      <c r="K5040" s="58" t="s">
        <v>203</v>
      </c>
      <c r="L5040" s="35">
        <v>9.7347208999999992</v>
      </c>
      <c r="M5040" s="56"/>
      <c r="N5040" t="s">
        <v>231</v>
      </c>
      <c r="O5040" s="2">
        <v>2388</v>
      </c>
      <c r="P5040" s="2">
        <v>1968</v>
      </c>
      <c r="Q5040" s="2">
        <v>4356</v>
      </c>
      <c r="R5040" t="s">
        <v>17030</v>
      </c>
      <c r="S5040">
        <v>9</v>
      </c>
      <c r="T5040">
        <v>53</v>
      </c>
      <c r="U5040" s="2">
        <v>513</v>
      </c>
      <c r="V5040" s="2">
        <v>54</v>
      </c>
      <c r="W5040" s="8">
        <v>0.13016528925619836</v>
      </c>
      <c r="X5040" s="2">
        <v>6527</v>
      </c>
      <c r="Y5040" s="45"/>
      <c r="AC5040" s="1" t="str">
        <f>IF(Table13[[#This Row],[TCS MP]]&gt;=Table13[[#This Row],[BMP]],IF(Table13[[#This Row],[TCS MP]]&lt;=Table13[[#This Row],[EMP]],"Good","EMP"),"BMP")</f>
        <v>EMP</v>
      </c>
    </row>
    <row r="5041" spans="1:29" ht="24" customHeight="1" x14ac:dyDescent="0.25">
      <c r="A5041" t="s">
        <v>15233</v>
      </c>
      <c r="B5041" t="s">
        <v>18627</v>
      </c>
      <c r="C5041">
        <v>3069</v>
      </c>
      <c r="D5041" t="s">
        <v>17076</v>
      </c>
      <c r="E5041" t="s">
        <v>11117</v>
      </c>
      <c r="F5041" s="9">
        <f>Table13[[#This Row],[ToMeasure]]-Table13[[#This Row],[FromMeasure]]</f>
        <v>2.098279100000001</v>
      </c>
      <c r="G5041" s="5" t="s">
        <v>11118</v>
      </c>
      <c r="H5041" s="35">
        <v>9.7347208999999992</v>
      </c>
      <c r="I5041" s="56"/>
      <c r="J5041" t="s">
        <v>231</v>
      </c>
      <c r="K5041" s="58" t="s">
        <v>203</v>
      </c>
      <c r="L5041" s="35">
        <v>11.833</v>
      </c>
      <c r="M5041" s="56"/>
      <c r="N5041" t="s">
        <v>15234</v>
      </c>
      <c r="O5041" s="2">
        <v>1781</v>
      </c>
      <c r="P5041" s="2">
        <v>1594</v>
      </c>
      <c r="Q5041" s="2">
        <v>3375</v>
      </c>
      <c r="R5041" t="s">
        <v>15235</v>
      </c>
      <c r="S5041">
        <v>9</v>
      </c>
      <c r="T5041">
        <v>58</v>
      </c>
      <c r="U5041" s="2">
        <v>466</v>
      </c>
      <c r="V5041" s="2">
        <v>37</v>
      </c>
      <c r="W5041" s="8">
        <v>0.14903703703703702</v>
      </c>
      <c r="X5041" s="2">
        <v>6802</v>
      </c>
      <c r="Y5041" s="45"/>
      <c r="AC5041" s="1" t="str">
        <f>IF(Table13[[#This Row],[TCS MP]]&gt;=Table13[[#This Row],[BMP]],IF(Table13[[#This Row],[TCS MP]]&lt;=Table13[[#This Row],[EMP]],"Good","EMP"),"BMP")</f>
        <v>EMP</v>
      </c>
    </row>
    <row r="5042" spans="1:29" ht="24" customHeight="1" x14ac:dyDescent="0.25">
      <c r="A5042" t="s">
        <v>15248</v>
      </c>
      <c r="B5042" t="s">
        <v>18751</v>
      </c>
      <c r="C5042">
        <v>3368</v>
      </c>
      <c r="D5042" t="s">
        <v>17076</v>
      </c>
      <c r="E5042" t="s">
        <v>15249</v>
      </c>
      <c r="F5042" s="9">
        <f>Table13[[#This Row],[ToMeasure]]-Table13[[#This Row],[FromMeasure]]</f>
        <v>0.70211859000000132</v>
      </c>
      <c r="G5042" s="5" t="s">
        <v>15250</v>
      </c>
      <c r="H5042" s="35">
        <v>17.342297689999999</v>
      </c>
      <c r="I5042" s="56"/>
      <c r="J5042" t="s">
        <v>3294</v>
      </c>
      <c r="K5042" s="58" t="s">
        <v>203</v>
      </c>
      <c r="L5042" s="35">
        <v>18.04441628</v>
      </c>
      <c r="M5042" s="56"/>
      <c r="N5042" t="s">
        <v>3294</v>
      </c>
      <c r="O5042" s="2">
        <v>149</v>
      </c>
      <c r="P5042" s="2">
        <v>0</v>
      </c>
      <c r="Q5042" s="2">
        <v>149</v>
      </c>
      <c r="R5042" t="s">
        <v>15251</v>
      </c>
      <c r="S5042">
        <v>15</v>
      </c>
      <c r="T5042" t="s">
        <v>203</v>
      </c>
      <c r="U5042" s="2">
        <v>7</v>
      </c>
      <c r="V5042" s="2">
        <v>24</v>
      </c>
      <c r="W5042" s="8">
        <v>0.20805369127516779</v>
      </c>
      <c r="X5042" s="2">
        <v>236</v>
      </c>
      <c r="Y5042" s="45"/>
      <c r="AC5042" s="1" t="str">
        <f>IF(Table13[[#This Row],[TCS MP]]&gt;=Table13[[#This Row],[BMP]],IF(Table13[[#This Row],[TCS MP]]&lt;=Table13[[#This Row],[EMP]],"Good","EMP"),"BMP")</f>
        <v>EMP</v>
      </c>
    </row>
    <row r="5043" spans="1:29" ht="24" customHeight="1" x14ac:dyDescent="0.25">
      <c r="A5043" t="s">
        <v>17036</v>
      </c>
      <c r="B5043" t="s">
        <v>18752</v>
      </c>
      <c r="C5043">
        <v>3369</v>
      </c>
      <c r="D5043" t="s">
        <v>17076</v>
      </c>
      <c r="E5043" t="s">
        <v>11134</v>
      </c>
      <c r="F5043" s="9">
        <f>Table13[[#This Row],[ToMeasure]]-Table13[[#This Row],[FromMeasure]]</f>
        <v>0.51504636999999998</v>
      </c>
      <c r="G5043" s="5" t="s">
        <v>11135</v>
      </c>
      <c r="H5043" s="35">
        <v>0</v>
      </c>
      <c r="I5043" s="56"/>
      <c r="J5043" t="s">
        <v>3294</v>
      </c>
      <c r="K5043" s="58" t="s">
        <v>203</v>
      </c>
      <c r="L5043" s="35">
        <v>0.51504636999999998</v>
      </c>
      <c r="M5043" s="56"/>
      <c r="N5043" t="s">
        <v>7056</v>
      </c>
      <c r="O5043" s="2">
        <v>11142</v>
      </c>
      <c r="P5043" s="2">
        <v>0</v>
      </c>
      <c r="Q5043" s="2">
        <v>11142</v>
      </c>
      <c r="R5043" t="s">
        <v>11132</v>
      </c>
      <c r="S5043">
        <v>9</v>
      </c>
      <c r="T5043" t="s">
        <v>203</v>
      </c>
      <c r="U5043" s="2">
        <v>595</v>
      </c>
      <c r="V5043" s="2">
        <v>1845</v>
      </c>
      <c r="W5043" s="8">
        <v>0.21899120445162448</v>
      </c>
      <c r="X5043" s="2">
        <v>17612</v>
      </c>
      <c r="Y5043" s="45"/>
      <c r="AC5043" s="1" t="str">
        <f>IF(Table13[[#This Row],[TCS MP]]&gt;=Table13[[#This Row],[BMP]],IF(Table13[[#This Row],[TCS MP]]&lt;=Table13[[#This Row],[EMP]],"Good","EMP"),"BMP")</f>
        <v>EMP</v>
      </c>
    </row>
    <row r="5044" spans="1:29" ht="24" customHeight="1" x14ac:dyDescent="0.25">
      <c r="A5044" t="s">
        <v>11133</v>
      </c>
      <c r="B5044" t="s">
        <v>18752</v>
      </c>
      <c r="C5044">
        <v>3369</v>
      </c>
      <c r="D5044" t="s">
        <v>17076</v>
      </c>
      <c r="E5044" t="s">
        <v>11134</v>
      </c>
      <c r="F5044" s="9">
        <f>Table13[[#This Row],[ToMeasure]]-Table13[[#This Row],[FromMeasure]]</f>
        <v>3.9862999999999982E-2</v>
      </c>
      <c r="G5044" s="5" t="s">
        <v>11135</v>
      </c>
      <c r="H5044" s="35">
        <v>0.51504636999999998</v>
      </c>
      <c r="I5044" s="56"/>
      <c r="J5044" t="s">
        <v>7056</v>
      </c>
      <c r="K5044" s="58" t="s">
        <v>203</v>
      </c>
      <c r="L5044" s="35">
        <v>0.55490936999999996</v>
      </c>
      <c r="M5044" s="56"/>
      <c r="N5044" t="s">
        <v>3294</v>
      </c>
      <c r="O5044" s="2">
        <v>11142</v>
      </c>
      <c r="P5044" s="2">
        <v>0</v>
      </c>
      <c r="Q5044" s="2">
        <v>11142</v>
      </c>
      <c r="R5044" t="s">
        <v>11132</v>
      </c>
      <c r="S5044">
        <v>9</v>
      </c>
      <c r="T5044" t="s">
        <v>203</v>
      </c>
      <c r="U5044" s="2">
        <v>7</v>
      </c>
      <c r="V5044" s="2">
        <v>22</v>
      </c>
      <c r="W5044" s="8">
        <v>2.6027643152037338E-3</v>
      </c>
      <c r="X5044" s="2">
        <v>17612</v>
      </c>
      <c r="Y5044" s="45"/>
      <c r="AC5044" s="1" t="str">
        <f>IF(Table13[[#This Row],[TCS MP]]&gt;=Table13[[#This Row],[BMP]],IF(Table13[[#This Row],[TCS MP]]&lt;=Table13[[#This Row],[EMP]],"Good","EMP"),"BMP")</f>
        <v>EMP</v>
      </c>
    </row>
    <row r="5045" spans="1:29" ht="24" customHeight="1" x14ac:dyDescent="0.25">
      <c r="A5045" t="s">
        <v>15252</v>
      </c>
      <c r="B5045" t="s">
        <v>18750</v>
      </c>
      <c r="C5045">
        <v>3367</v>
      </c>
      <c r="D5045" t="s">
        <v>17076</v>
      </c>
      <c r="E5045" t="s">
        <v>15253</v>
      </c>
      <c r="F5045" s="9">
        <f>Table13[[#This Row],[ToMeasure]]-Table13[[#This Row],[FromMeasure]]</f>
        <v>0.5813680200000001</v>
      </c>
      <c r="G5045" s="5" t="s">
        <v>15254</v>
      </c>
      <c r="H5045" s="35">
        <v>1.033981E-2</v>
      </c>
      <c r="I5045" s="56"/>
      <c r="J5045" t="s">
        <v>1114</v>
      </c>
      <c r="K5045" s="58" t="s">
        <v>203</v>
      </c>
      <c r="L5045" s="35">
        <v>0.59170783000000005</v>
      </c>
      <c r="M5045" s="56"/>
      <c r="N5045" t="s">
        <v>287</v>
      </c>
      <c r="O5045" s="2">
        <v>250</v>
      </c>
      <c r="P5045" s="2">
        <v>0</v>
      </c>
      <c r="Q5045" s="2">
        <v>250</v>
      </c>
      <c r="R5045" t="s">
        <v>15255</v>
      </c>
      <c r="S5045">
        <v>14</v>
      </c>
      <c r="T5045" t="s">
        <v>203</v>
      </c>
      <c r="U5045" s="2">
        <v>13</v>
      </c>
      <c r="V5045" s="2">
        <v>43</v>
      </c>
      <c r="W5045" s="8">
        <v>0.224</v>
      </c>
      <c r="X5045" s="2">
        <v>434</v>
      </c>
      <c r="Y5045" s="45"/>
      <c r="AC5045" s="1" t="str">
        <f>IF(Table13[[#This Row],[TCS MP]]&gt;=Table13[[#This Row],[BMP]],IF(Table13[[#This Row],[TCS MP]]&lt;=Table13[[#This Row],[EMP]],"Good","EMP"),"BMP")</f>
        <v>EMP</v>
      </c>
    </row>
    <row r="5046" spans="1:29" ht="24" customHeight="1" x14ac:dyDescent="0.25">
      <c r="A5046" t="s">
        <v>17040</v>
      </c>
      <c r="B5046" t="s">
        <v>18760</v>
      </c>
      <c r="C5046">
        <v>3387</v>
      </c>
      <c r="D5046" t="s">
        <v>17076</v>
      </c>
      <c r="E5046" t="s">
        <v>17041</v>
      </c>
      <c r="F5046" s="9">
        <f>Table13[[#This Row],[ToMeasure]]-Table13[[#This Row],[FromMeasure]]</f>
        <v>0.16789130000000002</v>
      </c>
      <c r="G5046" s="5" t="s">
        <v>17042</v>
      </c>
      <c r="H5046" s="35">
        <v>0.39311997999999998</v>
      </c>
      <c r="I5046" s="56"/>
      <c r="J5046" t="s">
        <v>1114</v>
      </c>
      <c r="K5046" s="58" t="s">
        <v>203</v>
      </c>
      <c r="L5046" s="35">
        <v>0.56101128</v>
      </c>
      <c r="M5046" s="56"/>
      <c r="N5046" t="s">
        <v>3334</v>
      </c>
      <c r="O5046" s="2">
        <v>6367</v>
      </c>
      <c r="P5046" s="2">
        <v>0</v>
      </c>
      <c r="Q5046" s="2">
        <v>6367</v>
      </c>
      <c r="R5046" t="s">
        <v>17043</v>
      </c>
      <c r="S5046">
        <v>6</v>
      </c>
      <c r="T5046" t="s">
        <v>203</v>
      </c>
      <c r="U5046" s="2">
        <v>192</v>
      </c>
      <c r="V5046" s="2">
        <v>1814</v>
      </c>
      <c r="W5046" s="8">
        <v>0.31506203863672061</v>
      </c>
      <c r="X5046" s="2">
        <v>8150</v>
      </c>
      <c r="Y5046" s="45"/>
      <c r="AC5046" s="1" t="str">
        <f>IF(Table13[[#This Row],[TCS MP]]&gt;=Table13[[#This Row],[BMP]],IF(Table13[[#This Row],[TCS MP]]&lt;=Table13[[#This Row],[EMP]],"Good","EMP"),"BMP")</f>
        <v>EMP</v>
      </c>
    </row>
    <row r="5047" spans="1:29" ht="24" customHeight="1" x14ac:dyDescent="0.25">
      <c r="A5047" t="s">
        <v>15258</v>
      </c>
      <c r="B5047" t="s">
        <v>18761</v>
      </c>
      <c r="C5047">
        <v>3389</v>
      </c>
      <c r="D5047" t="s">
        <v>17076</v>
      </c>
      <c r="E5047" t="s">
        <v>15259</v>
      </c>
      <c r="F5047" s="9">
        <f>Table13[[#This Row],[ToMeasure]]-Table13[[#This Row],[FromMeasure]]</f>
        <v>0.13186824000000019</v>
      </c>
      <c r="G5047" s="5" t="s">
        <v>288</v>
      </c>
      <c r="H5047" s="35">
        <v>2.2209752599999999</v>
      </c>
      <c r="I5047" s="56"/>
      <c r="J5047" t="s">
        <v>3294</v>
      </c>
      <c r="K5047" s="58" t="s">
        <v>203</v>
      </c>
      <c r="L5047" s="35">
        <v>2.3528435000000001</v>
      </c>
      <c r="M5047" s="56"/>
      <c r="N5047" t="s">
        <v>3294</v>
      </c>
      <c r="O5047" s="2">
        <v>213</v>
      </c>
      <c r="P5047" s="2">
        <v>0</v>
      </c>
      <c r="Q5047" s="2">
        <v>213</v>
      </c>
      <c r="R5047" t="s">
        <v>15260</v>
      </c>
      <c r="S5047">
        <v>12</v>
      </c>
      <c r="T5047" t="s">
        <v>203</v>
      </c>
      <c r="U5047" s="2">
        <v>11</v>
      </c>
      <c r="V5047" s="2">
        <v>34</v>
      </c>
      <c r="W5047" s="8">
        <v>0.21126760563380281</v>
      </c>
      <c r="X5047" s="2">
        <v>337</v>
      </c>
      <c r="Y5047" s="45"/>
      <c r="AC5047" s="1" t="str">
        <f>IF(Table13[[#This Row],[TCS MP]]&gt;=Table13[[#This Row],[BMP]],IF(Table13[[#This Row],[TCS MP]]&lt;=Table13[[#This Row],[EMP]],"Good","EMP"),"BMP")</f>
        <v>EMP</v>
      </c>
    </row>
    <row r="5048" spans="1:29" ht="24" customHeight="1" x14ac:dyDescent="0.25">
      <c r="A5048" t="s">
        <v>15261</v>
      </c>
      <c r="B5048" t="s">
        <v>18767</v>
      </c>
      <c r="C5048">
        <v>3396</v>
      </c>
      <c r="D5048" t="s">
        <v>17076</v>
      </c>
      <c r="E5048" t="s">
        <v>15262</v>
      </c>
      <c r="F5048" s="9">
        <f>Table13[[#This Row],[ToMeasure]]-Table13[[#This Row],[FromMeasure]]</f>
        <v>0.20591780000000171</v>
      </c>
      <c r="G5048" s="5" t="s">
        <v>7045</v>
      </c>
      <c r="H5048" s="35">
        <v>32.601440799999999</v>
      </c>
      <c r="I5048" s="56"/>
      <c r="J5048" t="s">
        <v>7047</v>
      </c>
      <c r="K5048" s="58" t="s">
        <v>203</v>
      </c>
      <c r="L5048" s="35">
        <v>32.807358600000001</v>
      </c>
      <c r="M5048" s="56"/>
      <c r="N5048" t="s">
        <v>1114</v>
      </c>
      <c r="O5048" s="2">
        <v>25</v>
      </c>
      <c r="P5048" s="2">
        <v>0</v>
      </c>
      <c r="Q5048" s="2">
        <v>25</v>
      </c>
      <c r="R5048" t="s">
        <v>7048</v>
      </c>
      <c r="S5048">
        <v>26</v>
      </c>
      <c r="T5048" t="s">
        <v>203</v>
      </c>
      <c r="U5048" s="2" t="s">
        <v>203</v>
      </c>
      <c r="V5048" s="2" t="s">
        <v>203</v>
      </c>
      <c r="W5048" s="8" t="s">
        <v>203</v>
      </c>
      <c r="X5048" s="2">
        <v>40</v>
      </c>
      <c r="Y5048" s="45"/>
      <c r="AC5048" s="1" t="str">
        <f>IF(Table13[[#This Row],[TCS MP]]&gt;=Table13[[#This Row],[BMP]],IF(Table13[[#This Row],[TCS MP]]&lt;=Table13[[#This Row],[EMP]],"Good","EMP"),"BMP")</f>
        <v>EMP</v>
      </c>
    </row>
    <row r="5049" spans="1:29" ht="24" customHeight="1" x14ac:dyDescent="0.25">
      <c r="A5049" t="s">
        <v>15263</v>
      </c>
      <c r="B5049" t="s">
        <v>18768</v>
      </c>
      <c r="C5049">
        <v>3398</v>
      </c>
      <c r="D5049" t="s">
        <v>17076</v>
      </c>
      <c r="E5049" t="s">
        <v>11140</v>
      </c>
      <c r="F5049" s="9">
        <f>Table13[[#This Row],[ToMeasure]]-Table13[[#This Row],[FromMeasure]]</f>
        <v>0.10460266</v>
      </c>
      <c r="G5049" s="5" t="s">
        <v>290</v>
      </c>
      <c r="H5049" s="35">
        <v>0.10327545</v>
      </c>
      <c r="I5049" s="56"/>
      <c r="J5049" t="s">
        <v>13888</v>
      </c>
      <c r="K5049" s="58" t="s">
        <v>203</v>
      </c>
      <c r="L5049" s="35">
        <v>0.20787811</v>
      </c>
      <c r="M5049" s="56"/>
      <c r="N5049" t="s">
        <v>3294</v>
      </c>
      <c r="O5049" s="2">
        <v>80</v>
      </c>
      <c r="P5049" s="2">
        <v>0</v>
      </c>
      <c r="Q5049" s="2">
        <v>80</v>
      </c>
      <c r="R5049" t="s">
        <v>15264</v>
      </c>
      <c r="S5049">
        <v>12</v>
      </c>
      <c r="T5049" t="s">
        <v>203</v>
      </c>
      <c r="U5049" s="2" t="s">
        <v>203</v>
      </c>
      <c r="V5049" s="2" t="s">
        <v>203</v>
      </c>
      <c r="W5049" s="8" t="s">
        <v>203</v>
      </c>
      <c r="X5049" s="2">
        <v>126</v>
      </c>
      <c r="Y5049" s="45"/>
      <c r="AC5049" s="1" t="str">
        <f>IF(Table13[[#This Row],[TCS MP]]&gt;=Table13[[#This Row],[BMP]],IF(Table13[[#This Row],[TCS MP]]&lt;=Table13[[#This Row],[EMP]],"Good","EMP"),"BMP")</f>
        <v>EMP</v>
      </c>
    </row>
    <row r="5050" spans="1:29" ht="24" customHeight="1" x14ac:dyDescent="0.25">
      <c r="A5050" t="s">
        <v>17046</v>
      </c>
      <c r="B5050" t="s">
        <v>18775</v>
      </c>
      <c r="C5050">
        <v>3409</v>
      </c>
      <c r="D5050" t="s">
        <v>17076</v>
      </c>
      <c r="E5050" t="s">
        <v>11140</v>
      </c>
      <c r="F5050" s="9">
        <f>Table13[[#This Row],[ToMeasure]]-Table13[[#This Row],[FromMeasure]]</f>
        <v>0.35337026000000016</v>
      </c>
      <c r="G5050" s="5" t="s">
        <v>290</v>
      </c>
      <c r="H5050" s="35">
        <v>5.4931880499999997</v>
      </c>
      <c r="I5050" s="56"/>
      <c r="J5050" t="s">
        <v>1621</v>
      </c>
      <c r="K5050" s="58" t="s">
        <v>203</v>
      </c>
      <c r="L5050" s="35">
        <v>5.8465583099999998</v>
      </c>
      <c r="M5050" s="56"/>
      <c r="N5050" t="s">
        <v>3294</v>
      </c>
      <c r="O5050" s="2">
        <v>707</v>
      </c>
      <c r="P5050" s="2">
        <v>0</v>
      </c>
      <c r="Q5050" s="2">
        <v>707</v>
      </c>
      <c r="R5050" t="s">
        <v>17047</v>
      </c>
      <c r="S5050">
        <v>9</v>
      </c>
      <c r="T5050" t="s">
        <v>203</v>
      </c>
      <c r="U5050" s="2" t="s">
        <v>203</v>
      </c>
      <c r="V5050" s="2" t="s">
        <v>203</v>
      </c>
      <c r="W5050" s="8" t="s">
        <v>203</v>
      </c>
      <c r="X5050" s="2">
        <v>1118</v>
      </c>
      <c r="Y5050" s="45"/>
      <c r="AC5050" s="1" t="str">
        <f>IF(Table13[[#This Row],[TCS MP]]&gt;=Table13[[#This Row],[BMP]],IF(Table13[[#This Row],[TCS MP]]&lt;=Table13[[#This Row],[EMP]],"Good","EMP"),"BMP")</f>
        <v>EMP</v>
      </c>
    </row>
    <row r="5051" spans="1:29" ht="24" customHeight="1" x14ac:dyDescent="0.25">
      <c r="A5051" t="s">
        <v>17048</v>
      </c>
      <c r="B5051" t="s">
        <v>18774</v>
      </c>
      <c r="C5051">
        <v>3408</v>
      </c>
      <c r="D5051" t="s">
        <v>17076</v>
      </c>
      <c r="E5051" t="s">
        <v>2879</v>
      </c>
      <c r="F5051" s="9">
        <f>Table13[[#This Row],[ToMeasure]]-Table13[[#This Row],[FromMeasure]]</f>
        <v>0.87677813000000004</v>
      </c>
      <c r="G5051" s="5" t="s">
        <v>2877</v>
      </c>
      <c r="H5051" s="35">
        <v>0</v>
      </c>
      <c r="I5051" s="56"/>
      <c r="J5051" t="s">
        <v>3294</v>
      </c>
      <c r="K5051" s="58" t="s">
        <v>203</v>
      </c>
      <c r="L5051" s="35">
        <v>0.87677813000000004</v>
      </c>
      <c r="M5051" s="56"/>
      <c r="N5051" t="s">
        <v>17049</v>
      </c>
      <c r="O5051" s="2">
        <v>1012</v>
      </c>
      <c r="P5051" s="2">
        <v>0</v>
      </c>
      <c r="Q5051" s="2">
        <v>1012</v>
      </c>
      <c r="R5051" t="s">
        <v>17050</v>
      </c>
      <c r="S5051">
        <v>11</v>
      </c>
      <c r="T5051" t="s">
        <v>203</v>
      </c>
      <c r="U5051" s="2" t="s">
        <v>203</v>
      </c>
      <c r="V5051" s="2" t="s">
        <v>203</v>
      </c>
      <c r="W5051" s="8" t="s">
        <v>203</v>
      </c>
      <c r="X5051" s="2">
        <v>1871</v>
      </c>
      <c r="Y5051" s="45"/>
      <c r="AC5051" s="1" t="str">
        <f>IF(Table13[[#This Row],[TCS MP]]&gt;=Table13[[#This Row],[BMP]],IF(Table13[[#This Row],[TCS MP]]&lt;=Table13[[#This Row],[EMP]],"Good","EMP"),"BMP")</f>
        <v>EMP</v>
      </c>
    </row>
    <row r="5052" spans="1:29" ht="24" customHeight="1" x14ac:dyDescent="0.25">
      <c r="A5052" t="s">
        <v>3084</v>
      </c>
      <c r="B5052" t="s">
        <v>17084</v>
      </c>
      <c r="C5052">
        <v>1284</v>
      </c>
      <c r="D5052" s="42" t="s">
        <v>25967</v>
      </c>
      <c r="E5052" s="18" t="s">
        <v>3079</v>
      </c>
      <c r="F5052" s="9">
        <f>Table13[[#This Row],[ToMeasure]]-Table13[[#This Row],[FromMeasure]]</f>
        <v>0.50259606000000001</v>
      </c>
      <c r="G5052" s="5" t="s">
        <v>3078</v>
      </c>
      <c r="H5052" s="35">
        <v>0</v>
      </c>
      <c r="I5052" s="56"/>
      <c r="J5052" t="s">
        <v>127</v>
      </c>
      <c r="K5052" s="58" t="s">
        <v>203</v>
      </c>
      <c r="L5052" s="35">
        <v>0.50259606000000001</v>
      </c>
      <c r="M5052" s="56"/>
      <c r="N5052" t="s">
        <v>3077</v>
      </c>
      <c r="O5052" s="2">
        <v>7025</v>
      </c>
      <c r="P5052" s="2">
        <v>120</v>
      </c>
      <c r="Q5052" s="2">
        <v>7145</v>
      </c>
      <c r="R5052" t="s">
        <v>14501</v>
      </c>
      <c r="S5052">
        <v>9</v>
      </c>
      <c r="T5052">
        <v>98</v>
      </c>
      <c r="U5052" s="2">
        <v>96</v>
      </c>
      <c r="V5052" s="2">
        <v>24</v>
      </c>
      <c r="W5052" s="8">
        <v>1.6794961511546535E-2</v>
      </c>
      <c r="X5052" s="2">
        <v>10350</v>
      </c>
      <c r="Y5052" s="45"/>
      <c r="AC5052" s="1" t="str">
        <f>IF(Table13[[#This Row],[TCS MP]]&gt;=Table13[[#This Row],[BMP]],IF(Table13[[#This Row],[TCS MP]]&lt;=Table13[[#This Row],[EMP]],"Good","EMP"),"BMP")</f>
        <v>EMP</v>
      </c>
    </row>
    <row r="5053" spans="1:29" x14ac:dyDescent="0.25">
      <c r="A5053" t="s">
        <v>3086</v>
      </c>
      <c r="B5053" t="s">
        <v>17083</v>
      </c>
      <c r="C5053">
        <v>1207</v>
      </c>
      <c r="D5053" s="42" t="s">
        <v>25967</v>
      </c>
      <c r="E5053" s="18" t="s">
        <v>3079</v>
      </c>
      <c r="F5053" s="9">
        <f>Table13[[#This Row],[ToMeasure]]-Table13[[#This Row],[FromMeasure]]</f>
        <v>0.15093055999999994</v>
      </c>
      <c r="G5053" s="5" t="s">
        <v>3078</v>
      </c>
      <c r="H5053" s="35">
        <v>0.50259606000000001</v>
      </c>
      <c r="I5053" s="56"/>
      <c r="J5053" t="s">
        <v>3077</v>
      </c>
      <c r="K5053" s="58" t="s">
        <v>203</v>
      </c>
      <c r="L5053" s="35">
        <v>0.65352661999999995</v>
      </c>
      <c r="M5053" s="56"/>
      <c r="N5053" t="s">
        <v>3085</v>
      </c>
      <c r="O5053" s="2">
        <v>6269</v>
      </c>
      <c r="P5053" s="2">
        <v>66</v>
      </c>
      <c r="Q5053" s="2">
        <v>6335</v>
      </c>
      <c r="R5053" t="s">
        <v>14502</v>
      </c>
      <c r="S5053">
        <v>8</v>
      </c>
      <c r="T5053">
        <v>98</v>
      </c>
      <c r="U5053" s="2">
        <v>72</v>
      </c>
      <c r="V5053" s="2">
        <v>47</v>
      </c>
      <c r="W5053" s="8">
        <v>1.8784530386740331E-2</v>
      </c>
      <c r="X5053" s="2">
        <v>9176</v>
      </c>
      <c r="Y5053" s="45"/>
      <c r="AC5053" s="1" t="str">
        <f>IF(Table13[[#This Row],[TCS MP]]&gt;=Table13[[#This Row],[BMP]],IF(Table13[[#This Row],[TCS MP]]&lt;=Table13[[#This Row],[EMP]],"Good","EMP"),"BMP")</f>
        <v>EMP</v>
      </c>
    </row>
  </sheetData>
  <mergeCells count="2">
    <mergeCell ref="A3:P3"/>
    <mergeCell ref="A4:P4"/>
  </mergeCells>
  <pageMargins left="0.5" right="0.35" top="0.5" bottom="0.5" header="0.3" footer="0.3"/>
  <pageSetup scale="22" fitToHeight="0" orientation="landscape" r:id="rId1"/>
  <headerFooter>
    <oddHeader>&amp;LAVERAGE ANNUAL DAILY TRAFFIC REPORT 2022&amp;R&amp;A</oddHeader>
    <oddFooter>&amp;LSource: ADOT Highway Performance Monitoring System
Printed: 06/16/2023&amp;R&amp;A, Page &amp;P of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9FC83-76CE-4FC3-B927-04589E55F58D}">
  <sheetPr>
    <pageSetUpPr fitToPage="1"/>
  </sheetPr>
  <dimension ref="A2:Y348"/>
  <sheetViews>
    <sheetView showGridLines="0" topLeftCell="H1" zoomScaleNormal="100" workbookViewId="0">
      <selection activeCell="X7" sqref="X7"/>
    </sheetView>
  </sheetViews>
  <sheetFormatPr defaultColWidth="9.140625" defaultRowHeight="15" x14ac:dyDescent="0.25"/>
  <cols>
    <col min="1" max="1" width="1.5703125" hidden="1" customWidth="1"/>
    <col min="2" max="2" width="17.7109375" bestFit="1" customWidth="1"/>
    <col min="3" max="3" width="11.85546875" bestFit="1" customWidth="1"/>
    <col min="4" max="4" width="23.42578125" hidden="1" customWidth="1"/>
    <col min="5" max="5" width="6.42578125" hidden="1" customWidth="1"/>
    <col min="6" max="6" width="5.140625" hidden="1" customWidth="1"/>
    <col min="7" max="7" width="10.85546875" style="2" bestFit="1" customWidth="1"/>
    <col min="8" max="8" width="9.7109375" style="57" bestFit="1" customWidth="1"/>
    <col min="9" max="9" width="27.140625" style="2" customWidth="1"/>
    <col min="10" max="10" width="12.7109375" style="2" bestFit="1" customWidth="1"/>
    <col min="11" max="11" width="9.5703125" style="57" bestFit="1" customWidth="1"/>
    <col min="12" max="12" width="27.85546875" style="2" customWidth="1"/>
    <col min="13" max="15" width="9" style="2" bestFit="1" customWidth="1"/>
    <col min="16" max="16" width="77.5703125" customWidth="1"/>
    <col min="17" max="18" width="8.5703125" bestFit="1" customWidth="1"/>
    <col min="19" max="19" width="13.140625" style="2" bestFit="1" customWidth="1"/>
    <col min="20" max="20" width="13.7109375" style="2" bestFit="1" customWidth="1"/>
    <col min="21" max="21" width="8.42578125" style="2" customWidth="1"/>
    <col min="22" max="22" width="13" style="8" customWidth="1"/>
    <col min="23" max="23" width="2.140625" style="63" customWidth="1"/>
    <col min="24" max="24" width="8.5703125" style="1" customWidth="1"/>
    <col min="25" max="25" width="2.140625" style="63" customWidth="1"/>
    <col min="26" max="16384" width="9.140625" style="1"/>
  </cols>
  <sheetData>
    <row r="2" spans="1:25" ht="15" customHeight="1" x14ac:dyDescent="0.25">
      <c r="A2" s="75" t="s">
        <v>0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</row>
    <row r="3" spans="1:25" ht="26.25" customHeight="1" x14ac:dyDescent="0.25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</row>
    <row r="4" spans="1:25" ht="26.25" customHeight="1" x14ac:dyDescent="0.4">
      <c r="A4" s="75" t="s">
        <v>17052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</row>
    <row r="5" spans="1:25" s="21" customFormat="1" ht="37.5" customHeight="1" x14ac:dyDescent="0.25">
      <c r="A5" s="12" t="s">
        <v>216</v>
      </c>
      <c r="B5" s="12" t="s">
        <v>17078</v>
      </c>
      <c r="C5" s="12" t="s">
        <v>26025</v>
      </c>
      <c r="D5" s="12" t="s">
        <v>217</v>
      </c>
      <c r="E5" s="12" t="s">
        <v>3101</v>
      </c>
      <c r="F5" s="13" t="s">
        <v>17077</v>
      </c>
      <c r="G5" s="12" t="s">
        <v>213</v>
      </c>
      <c r="H5" s="54" t="s">
        <v>26022</v>
      </c>
      <c r="I5" s="12" t="s">
        <v>214</v>
      </c>
      <c r="J5" s="54" t="s">
        <v>26024</v>
      </c>
      <c r="K5" s="54" t="s">
        <v>26023</v>
      </c>
      <c r="L5" s="12" t="s">
        <v>215</v>
      </c>
      <c r="M5" s="12" t="s">
        <v>1</v>
      </c>
      <c r="N5" s="12" t="s">
        <v>2</v>
      </c>
      <c r="O5" s="12" t="s">
        <v>17051</v>
      </c>
      <c r="P5" s="14" t="s">
        <v>17053</v>
      </c>
      <c r="Q5" s="15" t="s">
        <v>3</v>
      </c>
      <c r="R5" s="15" t="s">
        <v>4</v>
      </c>
      <c r="S5" s="16" t="s">
        <v>5</v>
      </c>
      <c r="T5" s="16" t="s">
        <v>6</v>
      </c>
      <c r="U5" s="17" t="s">
        <v>7</v>
      </c>
      <c r="V5" s="16" t="s">
        <v>26021</v>
      </c>
      <c r="W5" s="64"/>
      <c r="X5" s="62">
        <v>2031</v>
      </c>
      <c r="Y5" s="64"/>
    </row>
    <row r="6" spans="1:25" ht="24" customHeight="1" x14ac:dyDescent="0.25">
      <c r="A6" t="s">
        <v>221</v>
      </c>
      <c r="B6" t="s">
        <v>17127</v>
      </c>
      <c r="C6">
        <v>100001</v>
      </c>
      <c r="D6" t="s">
        <v>17073</v>
      </c>
      <c r="E6" t="s">
        <v>218</v>
      </c>
      <c r="F6" s="9">
        <f>Table1325[[#This Row],[EMP]]-Table1325[[#This Row],[BMP]]</f>
        <v>0.50294752000000009</v>
      </c>
      <c r="G6" s="5" t="s">
        <v>219</v>
      </c>
      <c r="H6" s="56">
        <v>4.2119175000000002E-2</v>
      </c>
      <c r="I6" t="s">
        <v>8</v>
      </c>
      <c r="J6" s="56">
        <v>0.412641545</v>
      </c>
      <c r="K6" s="56">
        <v>0.54506669500000005</v>
      </c>
      <c r="L6" t="s">
        <v>220</v>
      </c>
      <c r="M6" s="2">
        <v>10576</v>
      </c>
      <c r="N6" s="2">
        <v>8002</v>
      </c>
      <c r="O6" s="2">
        <v>18578</v>
      </c>
      <c r="P6" t="s">
        <v>22279</v>
      </c>
      <c r="Q6">
        <v>5</v>
      </c>
      <c r="R6">
        <v>52</v>
      </c>
      <c r="S6" s="2">
        <v>965</v>
      </c>
      <c r="T6" s="2">
        <v>2751</v>
      </c>
      <c r="U6" s="8">
        <v>0.2000215308429325</v>
      </c>
      <c r="V6" s="2">
        <v>26910</v>
      </c>
      <c r="X6" s="61">
        <f>(Table1325[[#This Row],[2042 Future AADT]]-Table1325[[#This Row],[AADT 2022]])/20*($X$5-2022)+Table1325[[#This Row],[AADT 2022]]</f>
        <v>22327.4</v>
      </c>
    </row>
    <row r="7" spans="1:25" ht="24" customHeight="1" x14ac:dyDescent="0.25">
      <c r="A7" t="s">
        <v>223</v>
      </c>
      <c r="B7" t="s">
        <v>17128</v>
      </c>
      <c r="C7">
        <v>100002</v>
      </c>
      <c r="D7" t="s">
        <v>17073</v>
      </c>
      <c r="E7" t="s">
        <v>218</v>
      </c>
      <c r="F7" s="9">
        <f>Table1325[[#This Row],[EMP]]-Table1325[[#This Row],[BMP]]</f>
        <v>1.64754508</v>
      </c>
      <c r="G7" s="5" t="s">
        <v>219</v>
      </c>
      <c r="H7" s="56">
        <v>0.56097813500000004</v>
      </c>
      <c r="I7" t="s">
        <v>220</v>
      </c>
      <c r="J7" s="56">
        <v>1.8024427999999999</v>
      </c>
      <c r="K7" s="56">
        <v>2.208523215</v>
      </c>
      <c r="L7" t="s">
        <v>222</v>
      </c>
      <c r="M7" s="2">
        <v>13656</v>
      </c>
      <c r="N7" s="2">
        <v>12698</v>
      </c>
      <c r="O7" s="2">
        <v>26354</v>
      </c>
      <c r="P7" t="s">
        <v>22280</v>
      </c>
      <c r="Q7">
        <v>11</v>
      </c>
      <c r="R7">
        <v>54</v>
      </c>
      <c r="S7" s="2">
        <v>2324</v>
      </c>
      <c r="T7" s="2">
        <v>2703</v>
      </c>
      <c r="U7" s="8">
        <v>0.190749032404948</v>
      </c>
      <c r="V7" s="2">
        <v>38174</v>
      </c>
      <c r="X7" s="61">
        <f>(Table1325[[#This Row],[2042 Future AADT]]-Table1325[[#This Row],[AADT 2022]])/20*($X$5-2022)+Table1325[[#This Row],[AADT 2022]]</f>
        <v>31673</v>
      </c>
    </row>
    <row r="8" spans="1:25" ht="24" customHeight="1" x14ac:dyDescent="0.25">
      <c r="A8" t="s">
        <v>224</v>
      </c>
      <c r="B8" t="s">
        <v>17129</v>
      </c>
      <c r="C8">
        <v>100003</v>
      </c>
      <c r="D8" t="s">
        <v>17073</v>
      </c>
      <c r="E8" t="s">
        <v>218</v>
      </c>
      <c r="F8" s="9">
        <f>Table1325[[#This Row],[EMP]]-Table1325[[#This Row],[BMP]]</f>
        <v>1.75110097</v>
      </c>
      <c r="G8" s="5" t="s">
        <v>219</v>
      </c>
      <c r="H8" s="56">
        <v>2.2229366800000001</v>
      </c>
      <c r="I8" t="s">
        <v>222</v>
      </c>
      <c r="J8" s="56">
        <v>2.6809621450000001</v>
      </c>
      <c r="K8" s="56">
        <v>3.9740376500000001</v>
      </c>
      <c r="L8" t="s">
        <v>209</v>
      </c>
      <c r="M8" s="2">
        <v>20858</v>
      </c>
      <c r="N8" s="2">
        <v>20073</v>
      </c>
      <c r="O8" s="2">
        <v>40931</v>
      </c>
      <c r="P8" t="s">
        <v>22281</v>
      </c>
      <c r="Q8">
        <v>5</v>
      </c>
      <c r="R8">
        <v>53</v>
      </c>
      <c r="S8" s="2">
        <v>1471</v>
      </c>
      <c r="T8" s="2">
        <v>4193</v>
      </c>
      <c r="U8" s="8">
        <v>0.13837922357137622</v>
      </c>
      <c r="V8" s="2">
        <v>55462</v>
      </c>
      <c r="X8" s="61">
        <f>(Table1325[[#This Row],[2042 Future AADT]]-Table1325[[#This Row],[AADT 2022]])/20*($X$5-2022)+Table1325[[#This Row],[AADT 2022]]</f>
        <v>47469.95</v>
      </c>
    </row>
    <row r="9" spans="1:25" ht="24" customHeight="1" x14ac:dyDescent="0.25">
      <c r="A9" t="s">
        <v>225</v>
      </c>
      <c r="B9" t="s">
        <v>17130</v>
      </c>
      <c r="C9">
        <v>100004</v>
      </c>
      <c r="D9" t="s">
        <v>17073</v>
      </c>
      <c r="E9" t="s">
        <v>218</v>
      </c>
      <c r="F9" s="9">
        <f>Table1325[[#This Row],[EMP]]-Table1325[[#This Row],[BMP]]</f>
        <v>3.6753768400000002</v>
      </c>
      <c r="G9" s="5" t="s">
        <v>219</v>
      </c>
      <c r="H9" s="56">
        <v>3.9717878283333299</v>
      </c>
      <c r="I9" t="s">
        <v>209</v>
      </c>
      <c r="J9" s="56">
        <v>5.8307331949999996</v>
      </c>
      <c r="K9" s="56">
        <v>7.6471646683333301</v>
      </c>
      <c r="L9" t="s">
        <v>9</v>
      </c>
      <c r="M9" s="2">
        <v>25406</v>
      </c>
      <c r="N9" s="2">
        <v>21943</v>
      </c>
      <c r="O9" s="2">
        <v>47349</v>
      </c>
      <c r="P9" t="s">
        <v>22282</v>
      </c>
      <c r="Q9">
        <v>5</v>
      </c>
      <c r="R9">
        <v>57</v>
      </c>
      <c r="S9" s="2">
        <v>2058</v>
      </c>
      <c r="T9" s="2">
        <v>6373</v>
      </c>
      <c r="U9" s="8">
        <v>0.17806078269868425</v>
      </c>
      <c r="V9" s="2">
        <v>68585</v>
      </c>
      <c r="X9" s="61">
        <f>(Table1325[[#This Row],[2042 Future AADT]]-Table1325[[#This Row],[AADT 2022]])/20*($X$5-2022)+Table1325[[#This Row],[AADT 2022]]</f>
        <v>56905.2</v>
      </c>
    </row>
    <row r="10" spans="1:25" ht="30" customHeight="1" x14ac:dyDescent="0.25">
      <c r="A10" t="s">
        <v>227</v>
      </c>
      <c r="B10" t="s">
        <v>17131</v>
      </c>
      <c r="C10">
        <v>100005</v>
      </c>
      <c r="D10" t="s">
        <v>17073</v>
      </c>
      <c r="E10" t="s">
        <v>218</v>
      </c>
      <c r="F10" s="9">
        <f>Table1325[[#This Row],[EMP]]-Table1325[[#This Row],[BMP]]</f>
        <v>2.0132439400000006</v>
      </c>
      <c r="G10" s="5" t="s">
        <v>219</v>
      </c>
      <c r="H10" s="56">
        <v>7.6444859300000001</v>
      </c>
      <c r="I10" s="23" t="s">
        <v>9</v>
      </c>
      <c r="J10" s="56">
        <v>8.2953854049999993</v>
      </c>
      <c r="K10" s="56">
        <v>9.6577298700000007</v>
      </c>
      <c r="L10" s="23" t="s">
        <v>10</v>
      </c>
      <c r="M10" s="2">
        <v>22677</v>
      </c>
      <c r="N10" s="2">
        <v>22017</v>
      </c>
      <c r="O10" s="2">
        <v>44694</v>
      </c>
      <c r="P10" t="s">
        <v>22283</v>
      </c>
      <c r="Q10">
        <v>5</v>
      </c>
      <c r="R10">
        <v>53</v>
      </c>
      <c r="S10" s="2">
        <v>1571</v>
      </c>
      <c r="T10" s="2">
        <v>4596</v>
      </c>
      <c r="U10" s="8">
        <v>0.1379827269879626</v>
      </c>
      <c r="V10" s="2">
        <v>64739</v>
      </c>
      <c r="X10" s="61">
        <f>(Table1325[[#This Row],[2042 Future AADT]]-Table1325[[#This Row],[AADT 2022]])/20*($X$5-2022)+Table1325[[#This Row],[AADT 2022]]</f>
        <v>53714.25</v>
      </c>
    </row>
    <row r="11" spans="1:25" ht="30" customHeight="1" x14ac:dyDescent="0.25">
      <c r="A11" t="s">
        <v>230</v>
      </c>
      <c r="B11" t="s">
        <v>17132</v>
      </c>
      <c r="C11">
        <v>100006</v>
      </c>
      <c r="D11" t="s">
        <v>17073</v>
      </c>
      <c r="E11" t="s">
        <v>218</v>
      </c>
      <c r="F11" s="9">
        <f>Table1325[[#This Row],[EMP]]-Table1325[[#This Row],[BMP]]</f>
        <v>2.6013257500000009</v>
      </c>
      <c r="G11" s="5" t="s">
        <v>219</v>
      </c>
      <c r="H11" s="56">
        <v>9.6504312619999997</v>
      </c>
      <c r="I11" s="23" t="s">
        <v>10</v>
      </c>
      <c r="J11" s="56">
        <v>10.79214309</v>
      </c>
      <c r="K11" s="56">
        <v>12.251757012000001</v>
      </c>
      <c r="L11" s="23" t="s">
        <v>229</v>
      </c>
      <c r="M11" s="2">
        <v>19763</v>
      </c>
      <c r="N11" s="2">
        <v>21456</v>
      </c>
      <c r="O11" s="2">
        <v>41219</v>
      </c>
      <c r="P11" t="s">
        <v>22284</v>
      </c>
      <c r="Q11">
        <v>5</v>
      </c>
      <c r="R11">
        <v>51</v>
      </c>
      <c r="S11" s="2">
        <v>1517</v>
      </c>
      <c r="T11" s="2">
        <v>4547</v>
      </c>
      <c r="U11" s="8">
        <v>0.14711662097576361</v>
      </c>
      <c r="V11" s="2">
        <v>55852</v>
      </c>
      <c r="X11" s="61">
        <f>(Table1325[[#This Row],[2042 Future AADT]]-Table1325[[#This Row],[AADT 2022]])/20*($X$5-2022)+Table1325[[#This Row],[AADT 2022]]</f>
        <v>47803.85</v>
      </c>
    </row>
    <row r="12" spans="1:25" ht="24" customHeight="1" x14ac:dyDescent="0.25">
      <c r="A12" t="s">
        <v>232</v>
      </c>
      <c r="B12" t="s">
        <v>17133</v>
      </c>
      <c r="C12">
        <v>100007</v>
      </c>
      <c r="D12" t="s">
        <v>17073</v>
      </c>
      <c r="E12" t="s">
        <v>218</v>
      </c>
      <c r="F12" s="9">
        <f>Table1325[[#This Row],[EMP]]-Table1325[[#This Row],[BMP]]</f>
        <v>2.0056954099999995</v>
      </c>
      <c r="G12" s="5" t="s">
        <v>219</v>
      </c>
      <c r="H12" s="56">
        <v>12.2420580675</v>
      </c>
      <c r="I12" t="s">
        <v>229</v>
      </c>
      <c r="J12" s="56">
        <v>13.00176989</v>
      </c>
      <c r="K12" s="56">
        <v>14.2477534775</v>
      </c>
      <c r="L12" t="s">
        <v>231</v>
      </c>
      <c r="M12" s="2">
        <v>13870</v>
      </c>
      <c r="N12" s="2">
        <v>14226</v>
      </c>
      <c r="O12" s="2">
        <v>28096</v>
      </c>
      <c r="P12" t="s">
        <v>22285</v>
      </c>
      <c r="Q12">
        <v>11</v>
      </c>
      <c r="R12">
        <v>51</v>
      </c>
      <c r="S12" s="2">
        <v>1950</v>
      </c>
      <c r="T12" s="2">
        <v>3406</v>
      </c>
      <c r="U12" s="8">
        <v>0.19063211845102507</v>
      </c>
      <c r="V12" s="2">
        <v>42098</v>
      </c>
      <c r="X12" s="61">
        <f>(Table1325[[#This Row],[2042 Future AADT]]-Table1325[[#This Row],[AADT 2022]])/20*($X$5-2022)+Table1325[[#This Row],[AADT 2022]]</f>
        <v>34396.9</v>
      </c>
    </row>
    <row r="13" spans="1:25" ht="24" customHeight="1" x14ac:dyDescent="0.25">
      <c r="A13" t="s">
        <v>234</v>
      </c>
      <c r="B13" t="s">
        <v>17134</v>
      </c>
      <c r="C13">
        <v>100008</v>
      </c>
      <c r="D13" t="s">
        <v>17073</v>
      </c>
      <c r="E13" t="s">
        <v>218</v>
      </c>
      <c r="F13" s="9">
        <f>Table1325[[#This Row],[EMP]]-Table1325[[#This Row],[BMP]]</f>
        <v>6.7822838799999996</v>
      </c>
      <c r="G13" s="5" t="s">
        <v>219</v>
      </c>
      <c r="H13" s="56">
        <v>14.246534661111101</v>
      </c>
      <c r="I13" t="s">
        <v>231</v>
      </c>
      <c r="J13" s="56">
        <v>16.000175904999999</v>
      </c>
      <c r="K13" s="56">
        <v>21.0288185411111</v>
      </c>
      <c r="L13" t="s">
        <v>6830</v>
      </c>
      <c r="M13" s="2">
        <v>11286</v>
      </c>
      <c r="N13" s="2">
        <v>10524</v>
      </c>
      <c r="O13" s="2">
        <v>21810</v>
      </c>
      <c r="P13" t="s">
        <v>22286</v>
      </c>
      <c r="Q13">
        <v>11</v>
      </c>
      <c r="R13">
        <v>56</v>
      </c>
      <c r="S13" s="2">
        <v>1892</v>
      </c>
      <c r="T13" s="2">
        <v>3923</v>
      </c>
      <c r="U13" s="8">
        <v>0.2666208161393856</v>
      </c>
      <c r="V13" s="2">
        <v>32680</v>
      </c>
      <c r="X13" s="61">
        <f>(Table1325[[#This Row],[2042 Future AADT]]-Table1325[[#This Row],[AADT 2022]])/20*($X$5-2022)+Table1325[[#This Row],[AADT 2022]]</f>
        <v>26701.5</v>
      </c>
    </row>
    <row r="14" spans="1:25" ht="24" customHeight="1" x14ac:dyDescent="0.25">
      <c r="A14" t="s">
        <v>236</v>
      </c>
      <c r="B14" t="s">
        <v>17135</v>
      </c>
      <c r="C14">
        <v>100009</v>
      </c>
      <c r="D14" t="s">
        <v>17073</v>
      </c>
      <c r="E14" t="s">
        <v>218</v>
      </c>
      <c r="F14" s="9">
        <f>Table1325[[#This Row],[EMP]]-Table1325[[#This Row],[BMP]]</f>
        <v>9.779282760000001</v>
      </c>
      <c r="G14" s="5" t="s">
        <v>219</v>
      </c>
      <c r="H14" s="56">
        <v>21.028682320909098</v>
      </c>
      <c r="I14" t="s">
        <v>6830</v>
      </c>
      <c r="J14" s="56">
        <v>25.89724786</v>
      </c>
      <c r="K14" s="56">
        <v>30.807965080909099</v>
      </c>
      <c r="L14" t="s">
        <v>11</v>
      </c>
      <c r="M14" s="2">
        <v>6333</v>
      </c>
      <c r="N14" s="2">
        <v>7682</v>
      </c>
      <c r="O14" s="2">
        <v>14015</v>
      </c>
      <c r="P14" t="s">
        <v>22287</v>
      </c>
      <c r="Q14">
        <v>5</v>
      </c>
      <c r="R14">
        <v>56</v>
      </c>
      <c r="S14" s="2">
        <v>699</v>
      </c>
      <c r="T14" s="2">
        <v>2652</v>
      </c>
      <c r="U14" s="8">
        <v>0.23910096325365679</v>
      </c>
      <c r="V14" s="2">
        <v>20301</v>
      </c>
      <c r="X14" s="61">
        <f>(Table1325[[#This Row],[2042 Future AADT]]-Table1325[[#This Row],[AADT 2022]])/20*($X$5-2022)+Table1325[[#This Row],[AADT 2022]]</f>
        <v>16843.7</v>
      </c>
    </row>
    <row r="15" spans="1:25" ht="24" customHeight="1" x14ac:dyDescent="0.25">
      <c r="A15" t="s">
        <v>238</v>
      </c>
      <c r="B15" t="s">
        <v>17136</v>
      </c>
      <c r="C15">
        <v>100010</v>
      </c>
      <c r="D15" t="s">
        <v>17073</v>
      </c>
      <c r="E15" t="s">
        <v>218</v>
      </c>
      <c r="F15" s="9">
        <f>Table1325[[#This Row],[EMP]]-Table1325[[#This Row],[BMP]]</f>
        <v>7.1562146799999979</v>
      </c>
      <c r="G15" s="5" t="s">
        <v>219</v>
      </c>
      <c r="H15" s="56">
        <v>30.805743215555601</v>
      </c>
      <c r="I15" t="s">
        <v>11</v>
      </c>
      <c r="J15" s="56">
        <v>37.004954865000002</v>
      </c>
      <c r="K15" s="56">
        <v>37.961957895555599</v>
      </c>
      <c r="L15" t="s">
        <v>237</v>
      </c>
      <c r="M15" s="2">
        <v>8005</v>
      </c>
      <c r="N15" s="2">
        <v>6475</v>
      </c>
      <c r="O15" s="2">
        <v>14480</v>
      </c>
      <c r="P15" t="s">
        <v>22288</v>
      </c>
      <c r="Q15">
        <v>8</v>
      </c>
      <c r="R15">
        <v>67</v>
      </c>
      <c r="S15" s="2">
        <v>687</v>
      </c>
      <c r="T15" s="2">
        <v>3009</v>
      </c>
      <c r="U15" s="8">
        <v>0.25524861878453037</v>
      </c>
      <c r="V15" s="2">
        <v>22625</v>
      </c>
      <c r="X15" s="61">
        <f>(Table1325[[#This Row],[2042 Future AADT]]-Table1325[[#This Row],[AADT 2022]])/20*($X$5-2022)+Table1325[[#This Row],[AADT 2022]]</f>
        <v>18145.25</v>
      </c>
    </row>
    <row r="16" spans="1:25" ht="24" customHeight="1" x14ac:dyDescent="0.25">
      <c r="A16" t="s">
        <v>240</v>
      </c>
      <c r="B16" t="s">
        <v>17137</v>
      </c>
      <c r="C16">
        <v>100011</v>
      </c>
      <c r="D16" t="s">
        <v>17073</v>
      </c>
      <c r="E16" t="s">
        <v>218</v>
      </c>
      <c r="F16" s="9">
        <f>Table1325[[#This Row],[EMP]]-Table1325[[#This Row],[BMP]]</f>
        <v>4.1016931099999994</v>
      </c>
      <c r="G16" s="5" t="s">
        <v>219</v>
      </c>
      <c r="H16" s="56">
        <v>37.961989868571401</v>
      </c>
      <c r="I16" t="s">
        <v>237</v>
      </c>
      <c r="J16" s="56">
        <v>40.306419269999999</v>
      </c>
      <c r="K16" s="56">
        <v>42.0636829785714</v>
      </c>
      <c r="L16" t="s">
        <v>239</v>
      </c>
      <c r="M16" s="2">
        <v>6882</v>
      </c>
      <c r="N16" s="2">
        <v>5735</v>
      </c>
      <c r="O16" s="2">
        <v>12617</v>
      </c>
      <c r="P16" t="s">
        <v>22289</v>
      </c>
      <c r="Q16">
        <v>9</v>
      </c>
      <c r="R16">
        <v>55</v>
      </c>
      <c r="S16" s="2">
        <v>593</v>
      </c>
      <c r="T16" s="2">
        <v>2546</v>
      </c>
      <c r="U16" s="8">
        <v>0.24879131330744234</v>
      </c>
      <c r="V16" s="2">
        <v>18905</v>
      </c>
      <c r="X16" s="61">
        <f>(Table1325[[#This Row],[2042 Future AADT]]-Table1325[[#This Row],[AADT 2022]])/20*($X$5-2022)+Table1325[[#This Row],[AADT 2022]]</f>
        <v>15446.6</v>
      </c>
    </row>
    <row r="17" spans="1:24" ht="24" customHeight="1" x14ac:dyDescent="0.25">
      <c r="A17" t="s">
        <v>242</v>
      </c>
      <c r="B17" t="s">
        <v>17138</v>
      </c>
      <c r="C17">
        <v>100012</v>
      </c>
      <c r="D17" t="s">
        <v>17073</v>
      </c>
      <c r="E17" t="s">
        <v>218</v>
      </c>
      <c r="F17" s="9">
        <f>Table1325[[#This Row],[EMP]]-Table1325[[#This Row],[BMP]]</f>
        <v>12.886937120000006</v>
      </c>
      <c r="G17" s="5" t="s">
        <v>219</v>
      </c>
      <c r="H17" s="56">
        <v>42.061345690714298</v>
      </c>
      <c r="I17" t="s">
        <v>239</v>
      </c>
      <c r="J17" s="56">
        <v>48.507953375</v>
      </c>
      <c r="K17" s="56">
        <v>54.948282810714304</v>
      </c>
      <c r="L17" t="s">
        <v>241</v>
      </c>
      <c r="M17" s="2">
        <v>6533</v>
      </c>
      <c r="N17" s="2">
        <v>5869</v>
      </c>
      <c r="O17" s="2">
        <v>12402</v>
      </c>
      <c r="P17" t="s">
        <v>22290</v>
      </c>
      <c r="Q17">
        <v>7</v>
      </c>
      <c r="R17">
        <v>56</v>
      </c>
      <c r="S17" s="2">
        <v>626</v>
      </c>
      <c r="T17" s="2">
        <v>2497</v>
      </c>
      <c r="U17" s="8">
        <v>0.25181422351233673</v>
      </c>
      <c r="V17" s="2">
        <v>18583</v>
      </c>
      <c r="X17" s="61">
        <f>(Table1325[[#This Row],[2042 Future AADT]]-Table1325[[#This Row],[AADT 2022]])/20*($X$5-2022)+Table1325[[#This Row],[AADT 2022]]</f>
        <v>15183.45</v>
      </c>
    </row>
    <row r="18" spans="1:24" ht="24" customHeight="1" x14ac:dyDescent="0.25">
      <c r="A18" t="s">
        <v>244</v>
      </c>
      <c r="B18" t="s">
        <v>17139</v>
      </c>
      <c r="C18">
        <v>100013</v>
      </c>
      <c r="D18" t="s">
        <v>17073</v>
      </c>
      <c r="E18" t="s">
        <v>218</v>
      </c>
      <c r="F18" s="9">
        <f>Table1325[[#This Row],[EMP]]-Table1325[[#This Row],[BMP]]</f>
        <v>12.506626449999992</v>
      </c>
      <c r="G18" s="5" t="s">
        <v>219</v>
      </c>
      <c r="H18" s="56">
        <v>54.937688790000003</v>
      </c>
      <c r="I18" t="s">
        <v>241</v>
      </c>
      <c r="J18" s="56">
        <v>67.010005570000004</v>
      </c>
      <c r="K18" s="56">
        <v>67.444315239999995</v>
      </c>
      <c r="L18" t="s">
        <v>243</v>
      </c>
      <c r="M18" s="2">
        <v>4816</v>
      </c>
      <c r="N18" s="2">
        <v>4774</v>
      </c>
      <c r="O18" s="2">
        <v>9590</v>
      </c>
      <c r="P18" t="s">
        <v>22291</v>
      </c>
      <c r="Q18">
        <v>7</v>
      </c>
      <c r="R18">
        <v>66</v>
      </c>
      <c r="S18" s="2">
        <v>562</v>
      </c>
      <c r="T18" s="2">
        <v>2293</v>
      </c>
      <c r="U18" s="8">
        <v>0.29770594369134518</v>
      </c>
      <c r="V18" s="2">
        <v>14984</v>
      </c>
      <c r="X18" s="61">
        <f>(Table1325[[#This Row],[2042 Future AADT]]-Table1325[[#This Row],[AADT 2022]])/20*($X$5-2022)+Table1325[[#This Row],[AADT 2022]]</f>
        <v>12017.3</v>
      </c>
    </row>
    <row r="19" spans="1:24" ht="24" customHeight="1" x14ac:dyDescent="0.25">
      <c r="A19" t="s">
        <v>246</v>
      </c>
      <c r="B19" t="s">
        <v>17140</v>
      </c>
      <c r="C19">
        <v>100014</v>
      </c>
      <c r="D19" t="s">
        <v>17073</v>
      </c>
      <c r="E19" t="s">
        <v>218</v>
      </c>
      <c r="F19" s="9">
        <f>Table1325[[#This Row],[EMP]]-Table1325[[#This Row],[BMP]]</f>
        <v>6.0399918600000007</v>
      </c>
      <c r="G19" s="5" t="s">
        <v>219</v>
      </c>
      <c r="H19" s="56">
        <v>67.438326665000005</v>
      </c>
      <c r="I19" t="s">
        <v>243</v>
      </c>
      <c r="J19" s="56">
        <v>70.004876190000004</v>
      </c>
      <c r="K19" s="56">
        <v>73.478318525000006</v>
      </c>
      <c r="L19" t="s">
        <v>245</v>
      </c>
      <c r="M19" s="2">
        <v>6359</v>
      </c>
      <c r="N19" s="2">
        <v>5589</v>
      </c>
      <c r="O19" s="2">
        <v>11948</v>
      </c>
      <c r="P19" t="s">
        <v>22292</v>
      </c>
      <c r="Q19">
        <v>6</v>
      </c>
      <c r="R19">
        <v>56</v>
      </c>
      <c r="S19" s="2">
        <v>544</v>
      </c>
      <c r="T19" s="2">
        <v>2148</v>
      </c>
      <c r="U19" s="8">
        <v>0.22530967525945764</v>
      </c>
      <c r="V19" s="2">
        <v>17903</v>
      </c>
      <c r="X19" s="61">
        <f>(Table1325[[#This Row],[2042 Future AADT]]-Table1325[[#This Row],[AADT 2022]])/20*($X$5-2022)+Table1325[[#This Row],[AADT 2022]]</f>
        <v>14627.75</v>
      </c>
    </row>
    <row r="20" spans="1:24" ht="24" customHeight="1" x14ac:dyDescent="0.25">
      <c r="A20" t="s">
        <v>248</v>
      </c>
      <c r="B20" t="s">
        <v>17141</v>
      </c>
      <c r="C20">
        <v>100015</v>
      </c>
      <c r="D20" t="s">
        <v>17073</v>
      </c>
      <c r="E20" t="s">
        <v>218</v>
      </c>
      <c r="F20" s="9">
        <f>Table1325[[#This Row],[EMP]]-Table1325[[#This Row],[BMP]]</f>
        <v>4.9804070300000092</v>
      </c>
      <c r="G20" s="5" t="s">
        <v>219</v>
      </c>
      <c r="H20" s="56">
        <v>73.479860728571396</v>
      </c>
      <c r="I20" t="s">
        <v>245</v>
      </c>
      <c r="J20" s="56">
        <v>73.9950008</v>
      </c>
      <c r="K20" s="56">
        <v>78.460267758571405</v>
      </c>
      <c r="L20" t="s">
        <v>247</v>
      </c>
      <c r="M20" s="2">
        <v>5473</v>
      </c>
      <c r="N20" s="2">
        <v>5268</v>
      </c>
      <c r="O20" s="2">
        <v>10741</v>
      </c>
      <c r="P20" t="s">
        <v>22293</v>
      </c>
      <c r="Q20">
        <v>7</v>
      </c>
      <c r="R20">
        <v>59</v>
      </c>
      <c r="S20" s="2">
        <v>557</v>
      </c>
      <c r="T20" s="2">
        <v>2114</v>
      </c>
      <c r="U20" s="8">
        <v>0.24867330788567171</v>
      </c>
      <c r="V20" s="2">
        <v>16094</v>
      </c>
      <c r="X20" s="61">
        <f>(Table1325[[#This Row],[2042 Future AADT]]-Table1325[[#This Row],[AADT 2022]])/20*($X$5-2022)+Table1325[[#This Row],[AADT 2022]]</f>
        <v>13149.85</v>
      </c>
    </row>
    <row r="21" spans="1:24" ht="24" customHeight="1" x14ac:dyDescent="0.25">
      <c r="A21" t="s">
        <v>262</v>
      </c>
      <c r="B21" t="s">
        <v>17142</v>
      </c>
      <c r="C21">
        <v>100016</v>
      </c>
      <c r="D21" t="s">
        <v>17073</v>
      </c>
      <c r="E21" t="s">
        <v>218</v>
      </c>
      <c r="F21" s="9">
        <f>Table1325[[#This Row],[EMP]]-Table1325[[#This Row],[BMP]]</f>
        <v>8.590160620000006</v>
      </c>
      <c r="G21" s="5" t="s">
        <v>219</v>
      </c>
      <c r="H21" s="56">
        <v>78.459724211818198</v>
      </c>
      <c r="I21" t="s">
        <v>247</v>
      </c>
      <c r="J21" s="56">
        <v>80.962967500000005</v>
      </c>
      <c r="K21" s="56">
        <v>87.049884831818204</v>
      </c>
      <c r="L21" t="s">
        <v>261</v>
      </c>
      <c r="M21" s="2">
        <v>6599</v>
      </c>
      <c r="N21" s="2">
        <v>7260</v>
      </c>
      <c r="O21" s="2">
        <v>13859</v>
      </c>
      <c r="P21" t="s">
        <v>22294</v>
      </c>
      <c r="Q21">
        <v>8</v>
      </c>
      <c r="R21">
        <v>55</v>
      </c>
      <c r="S21" s="2">
        <v>590</v>
      </c>
      <c r="T21" s="2">
        <v>3161</v>
      </c>
      <c r="U21" s="8">
        <v>0.27065444837289848</v>
      </c>
      <c r="V21" s="2">
        <v>23387</v>
      </c>
      <c r="X21" s="61">
        <f>(Table1325[[#This Row],[2042 Future AADT]]-Table1325[[#This Row],[AADT 2022]])/20*($X$5-2022)+Table1325[[#This Row],[AADT 2022]]</f>
        <v>18146.599999999999</v>
      </c>
    </row>
    <row r="22" spans="1:24" ht="24" customHeight="1" x14ac:dyDescent="0.25">
      <c r="A22" t="s">
        <v>264</v>
      </c>
      <c r="B22" t="s">
        <v>17143</v>
      </c>
      <c r="C22">
        <v>100017</v>
      </c>
      <c r="D22" t="s">
        <v>17073</v>
      </c>
      <c r="E22" t="s">
        <v>218</v>
      </c>
      <c r="F22" s="9">
        <f>Table1325[[#This Row],[EMP]]-Table1325[[#This Row],[BMP]]</f>
        <v>15.240761540000392</v>
      </c>
      <c r="G22" s="5" t="s">
        <v>219</v>
      </c>
      <c r="H22" s="56">
        <v>87.047184308823603</v>
      </c>
      <c r="I22" t="s">
        <v>261</v>
      </c>
      <c r="J22" s="56">
        <v>93.554506860000004</v>
      </c>
      <c r="K22" s="56">
        <v>102.28794584882399</v>
      </c>
      <c r="L22" t="s">
        <v>263</v>
      </c>
      <c r="M22" s="2">
        <v>6708</v>
      </c>
      <c r="N22" s="2">
        <v>6708</v>
      </c>
      <c r="O22" s="2">
        <v>13416</v>
      </c>
      <c r="P22" t="s">
        <v>22295</v>
      </c>
      <c r="Q22">
        <v>7</v>
      </c>
      <c r="R22">
        <v>60</v>
      </c>
      <c r="S22" s="2">
        <v>616</v>
      </c>
      <c r="T22" s="2">
        <v>4199</v>
      </c>
      <c r="U22" s="8">
        <v>0.35889982110912344</v>
      </c>
      <c r="V22" s="2">
        <v>22640</v>
      </c>
      <c r="X22" s="61">
        <f>(Table1325[[#This Row],[2042 Future AADT]]-Table1325[[#This Row],[AADT 2022]])/20*($X$5-2022)+Table1325[[#This Row],[AADT 2022]]</f>
        <v>17566.8</v>
      </c>
    </row>
    <row r="23" spans="1:24" ht="24" customHeight="1" x14ac:dyDescent="0.25">
      <c r="A23" t="s">
        <v>266</v>
      </c>
      <c r="B23" t="s">
        <v>17144</v>
      </c>
      <c r="C23">
        <v>100018</v>
      </c>
      <c r="D23" t="s">
        <v>17073</v>
      </c>
      <c r="E23" t="s">
        <v>218</v>
      </c>
      <c r="F23" s="9">
        <f>Table1325[[#This Row],[EMP]]-Table1325[[#This Row],[BMP]]</f>
        <v>4.2239924499999972</v>
      </c>
      <c r="G23" s="5" t="s">
        <v>219</v>
      </c>
      <c r="H23" s="56">
        <v>102.28673284</v>
      </c>
      <c r="I23" t="s">
        <v>263</v>
      </c>
      <c r="J23" s="56">
        <v>104.00164606</v>
      </c>
      <c r="K23" s="56">
        <v>106.51072529</v>
      </c>
      <c r="L23" t="s">
        <v>265</v>
      </c>
      <c r="M23" s="2">
        <v>7600</v>
      </c>
      <c r="N23" s="2">
        <v>7484</v>
      </c>
      <c r="O23" s="2">
        <v>15084</v>
      </c>
      <c r="P23" t="s">
        <v>22296</v>
      </c>
      <c r="Q23">
        <v>13</v>
      </c>
      <c r="R23">
        <v>52</v>
      </c>
      <c r="S23" s="2">
        <v>616</v>
      </c>
      <c r="T23" s="2">
        <v>4199</v>
      </c>
      <c r="U23" s="8">
        <v>0.31921241050119331</v>
      </c>
      <c r="V23" s="2">
        <v>25454</v>
      </c>
      <c r="X23" s="61">
        <f>(Table1325[[#This Row],[2042 Future AADT]]-Table1325[[#This Row],[AADT 2022]])/20*($X$5-2022)+Table1325[[#This Row],[AADT 2022]]</f>
        <v>19750.5</v>
      </c>
    </row>
    <row r="24" spans="1:24" ht="24" customHeight="1" x14ac:dyDescent="0.25">
      <c r="A24" t="s">
        <v>268</v>
      </c>
      <c r="B24" t="s">
        <v>17145</v>
      </c>
      <c r="C24">
        <v>100019</v>
      </c>
      <c r="D24" t="s">
        <v>17073</v>
      </c>
      <c r="E24" t="s">
        <v>218</v>
      </c>
      <c r="F24" s="9">
        <f>Table1325[[#This Row],[EMP]]-Table1325[[#This Row],[BMP]]</f>
        <v>4.9291944599999908</v>
      </c>
      <c r="G24" s="5" t="s">
        <v>219</v>
      </c>
      <c r="H24" s="56">
        <v>106.508222082857</v>
      </c>
      <c r="I24" t="s">
        <v>265</v>
      </c>
      <c r="J24" s="56">
        <v>107.99280166</v>
      </c>
      <c r="K24" s="56">
        <v>111.43741654285699</v>
      </c>
      <c r="L24" t="s">
        <v>267</v>
      </c>
      <c r="M24" s="2">
        <v>6978</v>
      </c>
      <c r="N24" s="2">
        <v>6067</v>
      </c>
      <c r="O24" s="2">
        <v>13045</v>
      </c>
      <c r="P24" t="s">
        <v>22297</v>
      </c>
      <c r="Q24">
        <v>7</v>
      </c>
      <c r="R24">
        <v>59</v>
      </c>
      <c r="S24" s="2">
        <v>616</v>
      </c>
      <c r="T24" s="2">
        <v>4199</v>
      </c>
      <c r="U24" s="8">
        <v>0.36910693752395551</v>
      </c>
      <c r="V24" s="2">
        <v>22013</v>
      </c>
      <c r="X24" s="61">
        <f>(Table1325[[#This Row],[2042 Future AADT]]-Table1325[[#This Row],[AADT 2022]])/20*($X$5-2022)+Table1325[[#This Row],[AADT 2022]]</f>
        <v>17080.599999999999</v>
      </c>
    </row>
    <row r="25" spans="1:24" ht="30" customHeight="1" x14ac:dyDescent="0.25">
      <c r="A25" t="s">
        <v>270</v>
      </c>
      <c r="B25" t="s">
        <v>17146</v>
      </c>
      <c r="C25">
        <v>100020</v>
      </c>
      <c r="D25" t="s">
        <v>17073</v>
      </c>
      <c r="E25" t="s">
        <v>218</v>
      </c>
      <c r="F25" s="9">
        <f>Table1325[[#This Row],[EMP]]-Table1325[[#This Row],[BMP]]</f>
        <v>2.8885296999999923</v>
      </c>
      <c r="G25" s="5" t="s">
        <v>219</v>
      </c>
      <c r="H25" s="56">
        <v>111.44575048</v>
      </c>
      <c r="I25" s="23" t="s">
        <v>267</v>
      </c>
      <c r="J25" s="56">
        <v>112.79807724</v>
      </c>
      <c r="K25" s="56">
        <v>114.33428017999999</v>
      </c>
      <c r="L25" s="23" t="s">
        <v>12</v>
      </c>
      <c r="M25" s="2">
        <v>7703</v>
      </c>
      <c r="N25" s="2">
        <v>7320</v>
      </c>
      <c r="O25" s="2">
        <v>15023</v>
      </c>
      <c r="P25" t="s">
        <v>22298</v>
      </c>
      <c r="Q25">
        <v>8</v>
      </c>
      <c r="R25">
        <v>63</v>
      </c>
      <c r="S25" s="2">
        <v>528</v>
      </c>
      <c r="T25" s="2">
        <v>2949</v>
      </c>
      <c r="U25" s="8">
        <v>0.23144511748652066</v>
      </c>
      <c r="V25" s="2">
        <v>23603</v>
      </c>
      <c r="X25" s="61">
        <f>(Table1325[[#This Row],[2042 Future AADT]]-Table1325[[#This Row],[AADT 2022]])/20*($X$5-2022)+Table1325[[#This Row],[AADT 2022]]</f>
        <v>18884</v>
      </c>
    </row>
    <row r="26" spans="1:24" ht="30" customHeight="1" x14ac:dyDescent="0.25">
      <c r="A26" t="s">
        <v>273</v>
      </c>
      <c r="B26" t="s">
        <v>17147</v>
      </c>
      <c r="C26">
        <v>100021</v>
      </c>
      <c r="D26" t="s">
        <v>17073</v>
      </c>
      <c r="E26" t="s">
        <v>218</v>
      </c>
      <c r="F26" s="9">
        <f>Table1325[[#This Row],[EMP]]-Table1325[[#This Row],[BMP]]</f>
        <v>1.3037601899999913</v>
      </c>
      <c r="G26" s="5" t="s">
        <v>219</v>
      </c>
      <c r="H26" s="56">
        <v>114.333959033333</v>
      </c>
      <c r="I26" s="23" t="s">
        <v>12</v>
      </c>
      <c r="J26" s="56">
        <v>115.49002901</v>
      </c>
      <c r="K26" s="56">
        <v>115.63771922333299</v>
      </c>
      <c r="L26" s="23" t="s">
        <v>13</v>
      </c>
      <c r="M26" s="2">
        <v>2132</v>
      </c>
      <c r="N26" s="2">
        <v>1620</v>
      </c>
      <c r="O26" s="2">
        <v>3752</v>
      </c>
      <c r="P26" t="s">
        <v>22299</v>
      </c>
      <c r="Q26">
        <v>10</v>
      </c>
      <c r="R26">
        <v>64</v>
      </c>
      <c r="S26" s="2" t="s">
        <v>203</v>
      </c>
      <c r="T26" s="2" t="s">
        <v>203</v>
      </c>
      <c r="U26" s="8" t="s">
        <v>203</v>
      </c>
      <c r="V26" s="2">
        <v>5906</v>
      </c>
      <c r="X26" s="61">
        <f>(Table1325[[#This Row],[2042 Future AADT]]-Table1325[[#This Row],[AADT 2022]])/20*($X$5-2022)+Table1325[[#This Row],[AADT 2022]]</f>
        <v>4721.3</v>
      </c>
    </row>
    <row r="27" spans="1:24" ht="30" customHeight="1" x14ac:dyDescent="0.25">
      <c r="A27" t="s">
        <v>275</v>
      </c>
      <c r="B27" t="s">
        <v>17148</v>
      </c>
      <c r="C27">
        <v>100022</v>
      </c>
      <c r="D27" t="s">
        <v>17073</v>
      </c>
      <c r="E27" t="s">
        <v>218</v>
      </c>
      <c r="F27" s="9">
        <f>Table1325[[#This Row],[EMP]]-Table1325[[#This Row],[BMP]]</f>
        <v>3.7891276900000008</v>
      </c>
      <c r="G27" s="5" t="s">
        <v>219</v>
      </c>
      <c r="H27" s="56">
        <v>115.63835315666699</v>
      </c>
      <c r="I27" s="23" t="s">
        <v>13</v>
      </c>
      <c r="J27" s="56">
        <v>116.09491413000001</v>
      </c>
      <c r="K27" s="56">
        <v>119.427480846667</v>
      </c>
      <c r="L27" s="23" t="s">
        <v>14</v>
      </c>
      <c r="M27" s="2">
        <v>1565</v>
      </c>
      <c r="N27" s="2">
        <v>1370</v>
      </c>
      <c r="O27" s="2">
        <v>2935</v>
      </c>
      <c r="P27" t="s">
        <v>22300</v>
      </c>
      <c r="Q27">
        <v>10</v>
      </c>
      <c r="R27">
        <v>64</v>
      </c>
      <c r="S27" s="2">
        <v>304</v>
      </c>
      <c r="T27" s="2">
        <v>1632</v>
      </c>
      <c r="U27" s="8">
        <v>0.65962521294718912</v>
      </c>
      <c r="V27" s="2">
        <v>4953</v>
      </c>
      <c r="X27" s="61">
        <f>(Table1325[[#This Row],[2042 Future AADT]]-Table1325[[#This Row],[AADT 2022]])/20*($X$5-2022)+Table1325[[#This Row],[AADT 2022]]</f>
        <v>3843.1</v>
      </c>
    </row>
    <row r="28" spans="1:24" ht="30" customHeight="1" x14ac:dyDescent="0.25">
      <c r="A28" t="s">
        <v>277</v>
      </c>
      <c r="B28" t="s">
        <v>17149</v>
      </c>
      <c r="C28">
        <v>100023</v>
      </c>
      <c r="D28" t="s">
        <v>17073</v>
      </c>
      <c r="E28" t="s">
        <v>218</v>
      </c>
      <c r="F28" s="9">
        <f>Table1325[[#This Row],[EMP]]-Table1325[[#This Row],[BMP]]</f>
        <v>21.381241300000013</v>
      </c>
      <c r="G28" s="5" t="s">
        <v>219</v>
      </c>
      <c r="H28" s="56">
        <v>119.42870776260899</v>
      </c>
      <c r="I28" s="23" t="s">
        <v>14</v>
      </c>
      <c r="J28" s="56">
        <v>120.92034864999999</v>
      </c>
      <c r="K28" s="56">
        <v>140.80994906260901</v>
      </c>
      <c r="L28" t="s">
        <v>276</v>
      </c>
      <c r="M28" s="2">
        <v>3820</v>
      </c>
      <c r="N28" s="2">
        <v>3921</v>
      </c>
      <c r="O28" s="2">
        <v>7741</v>
      </c>
      <c r="P28" t="s">
        <v>22301</v>
      </c>
      <c r="Q28">
        <v>12</v>
      </c>
      <c r="R28">
        <v>60</v>
      </c>
      <c r="S28" s="2">
        <v>453</v>
      </c>
      <c r="T28" s="2">
        <v>3314</v>
      </c>
      <c r="U28" s="8">
        <v>0.48662963441415835</v>
      </c>
      <c r="V28" s="2">
        <v>13063</v>
      </c>
      <c r="X28" s="61">
        <f>(Table1325[[#This Row],[2042 Future AADT]]-Table1325[[#This Row],[AADT 2022]])/20*($X$5-2022)+Table1325[[#This Row],[AADT 2022]]</f>
        <v>10135.9</v>
      </c>
    </row>
    <row r="29" spans="1:24" ht="24" customHeight="1" x14ac:dyDescent="0.25">
      <c r="A29" t="s">
        <v>280</v>
      </c>
      <c r="B29" t="s">
        <v>17150</v>
      </c>
      <c r="C29">
        <v>100024</v>
      </c>
      <c r="D29" t="s">
        <v>17073</v>
      </c>
      <c r="E29" t="s">
        <v>218</v>
      </c>
      <c r="F29" s="9">
        <f>Table1325[[#This Row],[EMP]]-Table1325[[#This Row],[BMP]]</f>
        <v>3.7486888699999952</v>
      </c>
      <c r="G29" s="5" t="s">
        <v>219</v>
      </c>
      <c r="H29" s="56">
        <v>140.81181066333301</v>
      </c>
      <c r="I29" t="s">
        <v>276</v>
      </c>
      <c r="J29" s="56">
        <v>143.00402564999999</v>
      </c>
      <c r="K29" s="56">
        <v>144.560499533333</v>
      </c>
      <c r="L29" t="s">
        <v>279</v>
      </c>
      <c r="M29" s="2">
        <v>3731</v>
      </c>
      <c r="N29" s="2">
        <v>3277</v>
      </c>
      <c r="O29" s="2">
        <v>7008</v>
      </c>
      <c r="P29" t="s">
        <v>22302</v>
      </c>
      <c r="Q29">
        <v>7</v>
      </c>
      <c r="R29">
        <v>50</v>
      </c>
      <c r="S29" s="2">
        <v>318</v>
      </c>
      <c r="T29" s="2">
        <v>2653</v>
      </c>
      <c r="U29" s="8">
        <v>0.42394406392694062</v>
      </c>
      <c r="V29" s="2">
        <v>11826</v>
      </c>
      <c r="X29" s="61">
        <f>(Table1325[[#This Row],[2042 Future AADT]]-Table1325[[#This Row],[AADT 2022]])/20*($X$5-2022)+Table1325[[#This Row],[AADT 2022]]</f>
        <v>9176.1</v>
      </c>
    </row>
    <row r="30" spans="1:24" ht="24" customHeight="1" x14ac:dyDescent="0.25">
      <c r="A30" t="s">
        <v>282</v>
      </c>
      <c r="B30" t="s">
        <v>17151</v>
      </c>
      <c r="C30">
        <v>100025</v>
      </c>
      <c r="D30" t="s">
        <v>17073</v>
      </c>
      <c r="E30" t="s">
        <v>218</v>
      </c>
      <c r="F30" s="9">
        <f>Table1325[[#This Row],[EMP]]-Table1325[[#This Row],[BMP]]</f>
        <v>7.1294820699999946</v>
      </c>
      <c r="G30" s="5" t="s">
        <v>219</v>
      </c>
      <c r="H30" s="56">
        <v>144.56221636111101</v>
      </c>
      <c r="I30" t="s">
        <v>15</v>
      </c>
      <c r="J30" s="56">
        <v>146.99925841000001</v>
      </c>
      <c r="K30" s="56">
        <v>151.69169843111101</v>
      </c>
      <c r="L30" t="s">
        <v>16</v>
      </c>
      <c r="M30" s="2">
        <v>3744</v>
      </c>
      <c r="N30" s="2">
        <v>3251</v>
      </c>
      <c r="O30" s="2">
        <v>6995</v>
      </c>
      <c r="P30" t="s">
        <v>22303</v>
      </c>
      <c r="Q30">
        <v>7</v>
      </c>
      <c r="R30">
        <v>56</v>
      </c>
      <c r="S30" s="2">
        <v>294</v>
      </c>
      <c r="T30" s="2">
        <v>2483</v>
      </c>
      <c r="U30" s="8">
        <v>0.39699785561115081</v>
      </c>
      <c r="V30" s="2">
        <v>16042</v>
      </c>
      <c r="X30" s="61">
        <f>(Table1325[[#This Row],[2042 Future AADT]]-Table1325[[#This Row],[AADT 2022]])/20*($X$5-2022)+Table1325[[#This Row],[AADT 2022]]</f>
        <v>11066.15</v>
      </c>
    </row>
    <row r="31" spans="1:24" ht="24" customHeight="1" x14ac:dyDescent="0.25">
      <c r="A31" t="s">
        <v>284</v>
      </c>
      <c r="B31" t="s">
        <v>17152</v>
      </c>
      <c r="C31">
        <v>100026</v>
      </c>
      <c r="D31" t="s">
        <v>17073</v>
      </c>
      <c r="E31" t="s">
        <v>218</v>
      </c>
      <c r="F31" s="9">
        <f>Table1325[[#This Row],[EMP]]-Table1325[[#This Row],[BMP]]</f>
        <v>9.8791020699999876</v>
      </c>
      <c r="G31" s="5" t="s">
        <v>219</v>
      </c>
      <c r="H31" s="56">
        <v>151.687312353333</v>
      </c>
      <c r="I31" t="s">
        <v>281</v>
      </c>
      <c r="J31" s="56">
        <v>157.00699040999999</v>
      </c>
      <c r="K31" s="56">
        <v>161.56641442333299</v>
      </c>
      <c r="L31" t="s">
        <v>249</v>
      </c>
      <c r="M31" s="2">
        <v>3589</v>
      </c>
      <c r="N31" s="2">
        <v>3567</v>
      </c>
      <c r="O31" s="2">
        <v>7156</v>
      </c>
      <c r="P31" t="s">
        <v>22304</v>
      </c>
      <c r="Q31">
        <v>11</v>
      </c>
      <c r="R31">
        <v>60</v>
      </c>
      <c r="S31" s="2">
        <v>310</v>
      </c>
      <c r="T31" s="2">
        <v>3286</v>
      </c>
      <c r="U31" s="8">
        <v>0.50251537171604244</v>
      </c>
      <c r="V31" s="2">
        <v>14557</v>
      </c>
      <c r="X31" s="61">
        <f>(Table1325[[#This Row],[2042 Future AADT]]-Table1325[[#This Row],[AADT 2022]])/20*($X$5-2022)+Table1325[[#This Row],[AADT 2022]]</f>
        <v>10486.45</v>
      </c>
    </row>
    <row r="32" spans="1:24" ht="24" customHeight="1" x14ac:dyDescent="0.25">
      <c r="A32" t="s">
        <v>251</v>
      </c>
      <c r="B32" t="s">
        <v>17153</v>
      </c>
      <c r="C32">
        <v>100027</v>
      </c>
      <c r="D32" t="s">
        <v>17073</v>
      </c>
      <c r="E32" t="s">
        <v>218</v>
      </c>
      <c r="F32" s="9">
        <f>Table1325[[#This Row],[EMP]]-Table1325[[#This Row],[BMP]]</f>
        <v>5.9962731200000121</v>
      </c>
      <c r="G32" s="5" t="s">
        <v>219</v>
      </c>
      <c r="H32" s="56">
        <v>161.53704723999999</v>
      </c>
      <c r="I32" t="s">
        <v>249</v>
      </c>
      <c r="J32" s="56">
        <v>161.99986634999999</v>
      </c>
      <c r="K32" s="56">
        <v>167.53332036</v>
      </c>
      <c r="L32" t="s">
        <v>250</v>
      </c>
      <c r="M32" s="2">
        <v>4307</v>
      </c>
      <c r="N32" s="2">
        <v>4408</v>
      </c>
      <c r="O32" s="2">
        <v>8715</v>
      </c>
      <c r="P32" t="s">
        <v>22305</v>
      </c>
      <c r="Q32">
        <v>7</v>
      </c>
      <c r="R32">
        <v>51</v>
      </c>
      <c r="S32" s="2">
        <v>249</v>
      </c>
      <c r="T32" s="2">
        <v>2583</v>
      </c>
      <c r="U32" s="8">
        <v>0.32495697074010327</v>
      </c>
      <c r="V32" s="2">
        <v>19987</v>
      </c>
      <c r="X32" s="61">
        <f>(Table1325[[#This Row],[2042 Future AADT]]-Table1325[[#This Row],[AADT 2022]])/20*($X$5-2022)+Table1325[[#This Row],[AADT 2022]]</f>
        <v>13787.400000000001</v>
      </c>
    </row>
    <row r="33" spans="1:24" ht="24" customHeight="1" x14ac:dyDescent="0.25">
      <c r="A33" t="s">
        <v>253</v>
      </c>
      <c r="B33" t="s">
        <v>17154</v>
      </c>
      <c r="C33">
        <v>100028</v>
      </c>
      <c r="D33" t="s">
        <v>17073</v>
      </c>
      <c r="E33" t="s">
        <v>218</v>
      </c>
      <c r="F33" s="9">
        <f>Table1325[[#This Row],[EMP]]-Table1325[[#This Row],[BMP]]</f>
        <v>2.0083484200000044</v>
      </c>
      <c r="G33" s="5" t="s">
        <v>219</v>
      </c>
      <c r="H33" s="56">
        <v>167.53432148499999</v>
      </c>
      <c r="I33" t="s">
        <v>250</v>
      </c>
      <c r="J33" s="56">
        <v>168.99969887333299</v>
      </c>
      <c r="K33" s="56">
        <v>169.542669905</v>
      </c>
      <c r="L33" t="s">
        <v>252</v>
      </c>
      <c r="M33" s="2">
        <v>3201</v>
      </c>
      <c r="N33" s="2">
        <v>3411</v>
      </c>
      <c r="O33" s="2">
        <v>6612</v>
      </c>
      <c r="P33" t="s">
        <v>22306</v>
      </c>
      <c r="Q33">
        <v>8</v>
      </c>
      <c r="R33">
        <v>51</v>
      </c>
      <c r="S33" s="2">
        <v>252</v>
      </c>
      <c r="T33" s="2">
        <v>2431</v>
      </c>
      <c r="U33" s="8">
        <v>0.40577737447065942</v>
      </c>
      <c r="V33" s="2">
        <v>15164</v>
      </c>
      <c r="X33" s="61">
        <f>(Table1325[[#This Row],[2042 Future AADT]]-Table1325[[#This Row],[AADT 2022]])/20*($X$5-2022)+Table1325[[#This Row],[AADT 2022]]</f>
        <v>10460.4</v>
      </c>
    </row>
    <row r="34" spans="1:24" ht="24" customHeight="1" x14ac:dyDescent="0.25">
      <c r="A34" t="s">
        <v>255</v>
      </c>
      <c r="B34" t="s">
        <v>17155</v>
      </c>
      <c r="C34">
        <v>100029</v>
      </c>
      <c r="D34" t="s">
        <v>17073</v>
      </c>
      <c r="E34" t="s">
        <v>218</v>
      </c>
      <c r="F34" s="9">
        <f>Table1325[[#This Row],[EMP]]-Table1325[[#This Row],[BMP]]</f>
        <v>3.0057114599999863</v>
      </c>
      <c r="G34" s="5" t="s">
        <v>219</v>
      </c>
      <c r="H34" s="56">
        <v>169.54314525000001</v>
      </c>
      <c r="I34" t="s">
        <v>252</v>
      </c>
      <c r="J34" s="56">
        <v>170.90242882999999</v>
      </c>
      <c r="K34" s="56">
        <v>172.54885671</v>
      </c>
      <c r="L34" t="s">
        <v>254</v>
      </c>
      <c r="M34" s="2">
        <v>1732</v>
      </c>
      <c r="N34" s="2">
        <v>5704</v>
      </c>
      <c r="O34" s="2">
        <v>7436</v>
      </c>
      <c r="P34" t="s">
        <v>22307</v>
      </c>
      <c r="Q34">
        <v>7</v>
      </c>
      <c r="R34">
        <v>74</v>
      </c>
      <c r="S34" s="2">
        <v>230</v>
      </c>
      <c r="T34" s="2">
        <v>1925</v>
      </c>
      <c r="U34" s="8">
        <v>0.28980634749865519</v>
      </c>
      <c r="V34" s="2">
        <v>15127</v>
      </c>
      <c r="X34" s="61">
        <f>(Table1325[[#This Row],[2042 Future AADT]]-Table1325[[#This Row],[AADT 2022]])/20*($X$5-2022)+Table1325[[#This Row],[AADT 2022]]</f>
        <v>10896.95</v>
      </c>
    </row>
    <row r="35" spans="1:24" ht="24" customHeight="1" x14ac:dyDescent="0.25">
      <c r="A35" t="s">
        <v>257</v>
      </c>
      <c r="B35" t="s">
        <v>17156</v>
      </c>
      <c r="C35">
        <v>100030</v>
      </c>
      <c r="D35" t="s">
        <v>17073</v>
      </c>
      <c r="E35" t="s">
        <v>218</v>
      </c>
      <c r="F35" s="9">
        <f>Table1325[[#This Row],[EMP]]-Table1325[[#This Row],[BMP]]</f>
        <v>1.9921673899999917</v>
      </c>
      <c r="G35" s="5" t="s">
        <v>219</v>
      </c>
      <c r="H35" s="56">
        <v>172.55158751499999</v>
      </c>
      <c r="I35" t="s">
        <v>254</v>
      </c>
      <c r="J35" s="56">
        <v>173.61527000999999</v>
      </c>
      <c r="K35" s="56">
        <v>174.54375490499999</v>
      </c>
      <c r="L35" t="s">
        <v>256</v>
      </c>
      <c r="M35" s="2">
        <v>4203</v>
      </c>
      <c r="N35" s="2">
        <v>4197</v>
      </c>
      <c r="O35" s="2">
        <v>8400</v>
      </c>
      <c r="P35" t="s">
        <v>22308</v>
      </c>
      <c r="Q35">
        <v>8</v>
      </c>
      <c r="R35">
        <v>56</v>
      </c>
      <c r="S35" s="2">
        <v>326</v>
      </c>
      <c r="T35" s="2">
        <v>2377</v>
      </c>
      <c r="U35" s="8">
        <v>0.32178571428571429</v>
      </c>
      <c r="V35" s="2">
        <v>19264</v>
      </c>
      <c r="X35" s="61">
        <f>(Table1325[[#This Row],[2042 Future AADT]]-Table1325[[#This Row],[AADT 2022]])/20*($X$5-2022)+Table1325[[#This Row],[AADT 2022]]</f>
        <v>13288.8</v>
      </c>
    </row>
    <row r="36" spans="1:24" ht="24" customHeight="1" x14ac:dyDescent="0.25">
      <c r="A36" t="s">
        <v>259</v>
      </c>
      <c r="B36" t="s">
        <v>17157</v>
      </c>
      <c r="C36">
        <v>100031</v>
      </c>
      <c r="D36" t="s">
        <v>17073</v>
      </c>
      <c r="E36" t="s">
        <v>218</v>
      </c>
      <c r="F36" s="9">
        <f>Table1325[[#This Row],[EMP]]-Table1325[[#This Row],[BMP]]</f>
        <v>3.4175738600000045</v>
      </c>
      <c r="G36" s="5" t="s">
        <v>219</v>
      </c>
      <c r="H36" s="56">
        <v>174.42859031333299</v>
      </c>
      <c r="I36" t="s">
        <v>256</v>
      </c>
      <c r="J36" s="56">
        <v>176.86852845999999</v>
      </c>
      <c r="K36" s="56">
        <v>177.84616417333299</v>
      </c>
      <c r="L36" t="s">
        <v>258</v>
      </c>
      <c r="M36" s="2">
        <v>6259</v>
      </c>
      <c r="N36" s="2">
        <v>4895</v>
      </c>
      <c r="O36" s="2">
        <v>11154</v>
      </c>
      <c r="P36" t="s">
        <v>22309</v>
      </c>
      <c r="Q36">
        <v>7</v>
      </c>
      <c r="R36">
        <v>55</v>
      </c>
      <c r="S36" s="2">
        <v>404</v>
      </c>
      <c r="T36" s="2">
        <v>2023</v>
      </c>
      <c r="U36" s="8">
        <v>0.21759010220548683</v>
      </c>
      <c r="V36" s="2">
        <v>28041</v>
      </c>
      <c r="X36" s="61">
        <f>(Table1325[[#This Row],[2042 Future AADT]]-Table1325[[#This Row],[AADT 2022]])/20*($X$5-2022)+Table1325[[#This Row],[AADT 2022]]</f>
        <v>18753.150000000001</v>
      </c>
    </row>
    <row r="37" spans="1:24" ht="30" customHeight="1" x14ac:dyDescent="0.25">
      <c r="A37" t="s">
        <v>286</v>
      </c>
      <c r="B37" t="s">
        <v>17158</v>
      </c>
      <c r="C37">
        <v>100063</v>
      </c>
      <c r="D37" t="s">
        <v>17073</v>
      </c>
      <c r="E37" t="s">
        <v>285</v>
      </c>
      <c r="F37" s="9">
        <f>Table1325[[#This Row],[EMP]]-Table1325[[#This Row],[BMP]]</f>
        <v>0.71908075000000005</v>
      </c>
      <c r="G37" s="5" t="s">
        <v>156</v>
      </c>
      <c r="H37" s="56">
        <v>1.4255065000000001E-2</v>
      </c>
      <c r="I37" s="23" t="s">
        <v>18</v>
      </c>
      <c r="J37" s="56">
        <v>0.392142245</v>
      </c>
      <c r="K37" s="56">
        <v>0.733335815</v>
      </c>
      <c r="L37" t="s">
        <v>19</v>
      </c>
      <c r="M37" s="2">
        <v>14757</v>
      </c>
      <c r="N37" s="2">
        <v>15866</v>
      </c>
      <c r="O37" s="2">
        <v>30623</v>
      </c>
      <c r="P37" t="s">
        <v>22310</v>
      </c>
      <c r="Q37">
        <v>6</v>
      </c>
      <c r="R37">
        <v>51</v>
      </c>
      <c r="S37" s="2">
        <v>1211</v>
      </c>
      <c r="T37" s="2">
        <v>10845</v>
      </c>
      <c r="U37" s="8">
        <v>0.39369101655618327</v>
      </c>
      <c r="V37" s="2">
        <v>48404</v>
      </c>
      <c r="X37" s="61">
        <f>(Table1325[[#This Row],[2042 Future AADT]]-Table1325[[#This Row],[AADT 2022]])/20*($X$5-2022)+Table1325[[#This Row],[AADT 2022]]</f>
        <v>38624.449999999997</v>
      </c>
    </row>
    <row r="38" spans="1:24" ht="24" customHeight="1" x14ac:dyDescent="0.25">
      <c r="A38" t="s">
        <v>289</v>
      </c>
      <c r="B38" t="s">
        <v>17159</v>
      </c>
      <c r="C38">
        <v>100064</v>
      </c>
      <c r="D38" t="s">
        <v>17073</v>
      </c>
      <c r="E38" t="s">
        <v>285</v>
      </c>
      <c r="F38" s="9">
        <f>Table1325[[#This Row],[EMP]]-Table1325[[#This Row],[BMP]]</f>
        <v>5.1521002999999963</v>
      </c>
      <c r="G38" s="5" t="s">
        <v>156</v>
      </c>
      <c r="H38" s="56">
        <v>0.70467778428571404</v>
      </c>
      <c r="I38" t="s">
        <v>287</v>
      </c>
      <c r="J38" s="56">
        <v>2.4377768350000002</v>
      </c>
      <c r="K38" s="56">
        <v>5.8567780842857102</v>
      </c>
      <c r="L38" t="s">
        <v>288</v>
      </c>
      <c r="M38" s="2">
        <v>13510</v>
      </c>
      <c r="N38" s="2">
        <v>13688</v>
      </c>
      <c r="O38" s="2">
        <v>27198</v>
      </c>
      <c r="P38" t="s">
        <v>22311</v>
      </c>
      <c r="Q38">
        <v>10</v>
      </c>
      <c r="R38">
        <v>53</v>
      </c>
      <c r="S38" s="2">
        <v>1211</v>
      </c>
      <c r="T38" s="2">
        <v>10845</v>
      </c>
      <c r="U38" s="8">
        <v>0.44326788734465772</v>
      </c>
      <c r="V38" s="2">
        <v>42990</v>
      </c>
      <c r="X38" s="61">
        <f>(Table1325[[#This Row],[2042 Future AADT]]-Table1325[[#This Row],[AADT 2022]])/20*($X$5-2022)+Table1325[[#This Row],[AADT 2022]]</f>
        <v>34304.400000000001</v>
      </c>
    </row>
    <row r="39" spans="1:24" ht="24" customHeight="1" x14ac:dyDescent="0.25">
      <c r="A39" t="s">
        <v>291</v>
      </c>
      <c r="B39" t="s">
        <v>17160</v>
      </c>
      <c r="C39">
        <v>100065</v>
      </c>
      <c r="D39" t="s">
        <v>17073</v>
      </c>
      <c r="E39" t="s">
        <v>285</v>
      </c>
      <c r="F39" s="9">
        <f>Table1325[[#This Row],[EMP]]-Table1325[[#This Row],[BMP]]</f>
        <v>6.1149560499999991</v>
      </c>
      <c r="G39" s="5" t="s">
        <v>156</v>
      </c>
      <c r="H39" s="56">
        <v>5.8477545925000003</v>
      </c>
      <c r="I39" t="s">
        <v>288</v>
      </c>
      <c r="J39" s="56">
        <v>10.9971132266667</v>
      </c>
      <c r="K39" s="56">
        <v>11.962710642499999</v>
      </c>
      <c r="L39" t="s">
        <v>290</v>
      </c>
      <c r="M39" s="2">
        <v>12836</v>
      </c>
      <c r="N39" s="2">
        <v>12020</v>
      </c>
      <c r="O39" s="2">
        <v>24856</v>
      </c>
      <c r="P39" t="s">
        <v>22312</v>
      </c>
      <c r="Q39">
        <v>7</v>
      </c>
      <c r="R39">
        <v>59</v>
      </c>
      <c r="S39" s="2">
        <v>1211</v>
      </c>
      <c r="T39" s="2">
        <v>10845</v>
      </c>
      <c r="U39" s="8">
        <v>0.48503379465722563</v>
      </c>
      <c r="V39" s="2">
        <v>39288</v>
      </c>
      <c r="X39" s="61">
        <f>(Table1325[[#This Row],[2042 Future AADT]]-Table1325[[#This Row],[AADT 2022]])/20*($X$5-2022)+Table1325[[#This Row],[AADT 2022]]</f>
        <v>31350.400000000001</v>
      </c>
    </row>
    <row r="40" spans="1:24" ht="24" customHeight="1" x14ac:dyDescent="0.25">
      <c r="A40" t="s">
        <v>293</v>
      </c>
      <c r="B40" t="s">
        <v>17161</v>
      </c>
      <c r="C40">
        <v>100066</v>
      </c>
      <c r="D40" t="s">
        <v>17073</v>
      </c>
      <c r="E40" t="s">
        <v>285</v>
      </c>
      <c r="F40" s="9">
        <f>Table1325[[#This Row],[EMP]]-Table1325[[#This Row],[BMP]]</f>
        <v>5.5504520100000008</v>
      </c>
      <c r="G40" s="5" t="s">
        <v>156</v>
      </c>
      <c r="H40" s="56">
        <v>11.962155297500001</v>
      </c>
      <c r="I40" t="s">
        <v>290</v>
      </c>
      <c r="J40" s="56">
        <v>17.002215190000001</v>
      </c>
      <c r="K40" s="56">
        <v>17.512607307500001</v>
      </c>
      <c r="L40" t="s">
        <v>292</v>
      </c>
      <c r="M40" s="2">
        <v>12298</v>
      </c>
      <c r="N40" s="2">
        <v>13466</v>
      </c>
      <c r="O40" s="2">
        <v>25764</v>
      </c>
      <c r="P40" t="s">
        <v>22313</v>
      </c>
      <c r="Q40">
        <v>7</v>
      </c>
      <c r="R40">
        <v>55</v>
      </c>
      <c r="S40" s="2">
        <v>1071</v>
      </c>
      <c r="T40" s="2">
        <v>11634</v>
      </c>
      <c r="U40" s="8">
        <v>0.49312994876571958</v>
      </c>
      <c r="V40" s="2">
        <v>40724</v>
      </c>
      <c r="X40" s="61">
        <f>(Table1325[[#This Row],[2042 Future AADT]]-Table1325[[#This Row],[AADT 2022]])/20*($X$5-2022)+Table1325[[#This Row],[AADT 2022]]</f>
        <v>32496</v>
      </c>
    </row>
    <row r="41" spans="1:24" ht="24" customHeight="1" x14ac:dyDescent="0.25">
      <c r="A41" t="s">
        <v>295</v>
      </c>
      <c r="B41" t="s">
        <v>17162</v>
      </c>
      <c r="C41">
        <v>100067</v>
      </c>
      <c r="D41" t="s">
        <v>17073</v>
      </c>
      <c r="E41" t="s">
        <v>285</v>
      </c>
      <c r="F41" s="9">
        <f>Table1325[[#This Row],[EMP]]-Table1325[[#This Row],[BMP]]</f>
        <v>2.4043062700000029</v>
      </c>
      <c r="G41" s="5" t="s">
        <v>156</v>
      </c>
      <c r="H41" s="56">
        <v>17.507063559999999</v>
      </c>
      <c r="I41" t="s">
        <v>292</v>
      </c>
      <c r="J41" s="56">
        <v>19.00169374</v>
      </c>
      <c r="K41" s="56">
        <v>19.911369830000002</v>
      </c>
      <c r="L41" t="s">
        <v>292</v>
      </c>
      <c r="M41" s="2">
        <v>12877</v>
      </c>
      <c r="N41" s="2">
        <v>11284</v>
      </c>
      <c r="O41" s="2">
        <v>24161</v>
      </c>
      <c r="P41" t="s">
        <v>22314</v>
      </c>
      <c r="Q41">
        <v>6</v>
      </c>
      <c r="R41">
        <v>58</v>
      </c>
      <c r="S41" s="2">
        <v>935</v>
      </c>
      <c r="T41" s="2">
        <v>9532</v>
      </c>
      <c r="U41" s="8">
        <v>0.43321882372418358</v>
      </c>
      <c r="V41" s="2">
        <v>41898</v>
      </c>
      <c r="X41" s="61">
        <f>(Table1325[[#This Row],[2042 Future AADT]]-Table1325[[#This Row],[AADT 2022]])/20*($X$5-2022)+Table1325[[#This Row],[AADT 2022]]</f>
        <v>32142.65</v>
      </c>
    </row>
    <row r="42" spans="1:24" ht="24" customHeight="1" x14ac:dyDescent="0.25">
      <c r="A42" t="s">
        <v>297</v>
      </c>
      <c r="B42" t="s">
        <v>17163</v>
      </c>
      <c r="C42">
        <v>100068</v>
      </c>
      <c r="D42" t="s">
        <v>17073</v>
      </c>
      <c r="E42" t="s">
        <v>285</v>
      </c>
      <c r="F42" s="9">
        <f>Table1325[[#This Row],[EMP]]-Table1325[[#This Row],[BMP]]</f>
        <v>6.7422400600000003</v>
      </c>
      <c r="G42" s="5" t="s">
        <v>156</v>
      </c>
      <c r="H42" s="56">
        <v>19.909365680000001</v>
      </c>
      <c r="I42" t="s">
        <v>292</v>
      </c>
      <c r="J42" s="56">
        <v>22.8413</v>
      </c>
      <c r="K42" s="56">
        <v>26.651605740000001</v>
      </c>
      <c r="L42" t="s">
        <v>296</v>
      </c>
      <c r="M42" s="2">
        <v>12956</v>
      </c>
      <c r="N42" s="2">
        <v>12402</v>
      </c>
      <c r="O42" s="2">
        <v>25358</v>
      </c>
      <c r="P42" t="s">
        <v>22315</v>
      </c>
      <c r="Q42">
        <v>8</v>
      </c>
      <c r="R42">
        <v>66</v>
      </c>
      <c r="S42" s="2">
        <v>1448</v>
      </c>
      <c r="T42" s="2">
        <v>10519</v>
      </c>
      <c r="U42" s="8">
        <v>0.47192207587349161</v>
      </c>
      <c r="V42" s="2">
        <v>43974</v>
      </c>
      <c r="X42" s="61">
        <f>(Table1325[[#This Row],[2042 Future AADT]]-Table1325[[#This Row],[AADT 2022]])/20*($X$5-2022)+Table1325[[#This Row],[AADT 2022]]</f>
        <v>33735.199999999997</v>
      </c>
    </row>
    <row r="43" spans="1:24" ht="24" customHeight="1" x14ac:dyDescent="0.25">
      <c r="A43" t="s">
        <v>299</v>
      </c>
      <c r="B43" t="s">
        <v>17164</v>
      </c>
      <c r="C43">
        <v>100069</v>
      </c>
      <c r="D43" t="s">
        <v>17073</v>
      </c>
      <c r="E43" t="s">
        <v>285</v>
      </c>
      <c r="F43" s="9">
        <f>Table1325[[#This Row],[EMP]]-Table1325[[#This Row],[BMP]]</f>
        <v>4.4993049999999997</v>
      </c>
      <c r="G43" s="5" t="s">
        <v>156</v>
      </c>
      <c r="H43" s="56">
        <v>26.66313731</v>
      </c>
      <c r="I43" t="s">
        <v>296</v>
      </c>
      <c r="J43" s="56">
        <v>30.626292674999998</v>
      </c>
      <c r="K43" s="56">
        <v>31.162442309999999</v>
      </c>
      <c r="L43" t="s">
        <v>298</v>
      </c>
      <c r="M43" s="2">
        <v>13178</v>
      </c>
      <c r="N43" s="2">
        <v>12763</v>
      </c>
      <c r="O43" s="2">
        <v>25941</v>
      </c>
      <c r="P43" t="s">
        <v>22316</v>
      </c>
      <c r="Q43">
        <v>6</v>
      </c>
      <c r="R43">
        <v>58</v>
      </c>
      <c r="S43" s="2">
        <v>1296</v>
      </c>
      <c r="T43" s="2">
        <v>10346</v>
      </c>
      <c r="U43" s="8">
        <v>0.44878763347596468</v>
      </c>
      <c r="V43" s="2">
        <v>41003</v>
      </c>
      <c r="X43" s="61">
        <f>(Table1325[[#This Row],[2042 Future AADT]]-Table1325[[#This Row],[AADT 2022]])/20*($X$5-2022)+Table1325[[#This Row],[AADT 2022]]</f>
        <v>32718.9</v>
      </c>
    </row>
    <row r="44" spans="1:24" ht="24" customHeight="1" x14ac:dyDescent="0.25">
      <c r="A44" t="s">
        <v>300</v>
      </c>
      <c r="B44" t="s">
        <v>17165</v>
      </c>
      <c r="C44">
        <v>100070</v>
      </c>
      <c r="D44" t="s">
        <v>17073</v>
      </c>
      <c r="E44" t="s">
        <v>285</v>
      </c>
      <c r="F44" s="9">
        <f>Table1325[[#This Row],[EMP]]-Table1325[[#This Row],[BMP]]</f>
        <v>14.20141654</v>
      </c>
      <c r="G44" s="5" t="s">
        <v>156</v>
      </c>
      <c r="H44" s="56">
        <v>31.166814961875001</v>
      </c>
      <c r="I44" t="s">
        <v>298</v>
      </c>
      <c r="J44" s="56">
        <v>43.948603570000003</v>
      </c>
      <c r="K44" s="56">
        <v>45.368231501875002</v>
      </c>
      <c r="L44" t="s">
        <v>59</v>
      </c>
      <c r="M44" s="2">
        <v>13878</v>
      </c>
      <c r="N44" s="2">
        <v>13658</v>
      </c>
      <c r="O44" s="2">
        <v>27536</v>
      </c>
      <c r="P44" t="s">
        <v>22317</v>
      </c>
      <c r="Q44">
        <v>11</v>
      </c>
      <c r="R44">
        <v>57</v>
      </c>
      <c r="S44" s="2">
        <v>1241</v>
      </c>
      <c r="T44" s="2">
        <v>11703</v>
      </c>
      <c r="U44" s="8">
        <v>0.47007553747821035</v>
      </c>
      <c r="V44" s="2">
        <v>46178</v>
      </c>
      <c r="X44" s="61">
        <f>(Table1325[[#This Row],[2042 Future AADT]]-Table1325[[#This Row],[AADT 2022]])/20*($X$5-2022)+Table1325[[#This Row],[AADT 2022]]</f>
        <v>35924.9</v>
      </c>
    </row>
    <row r="45" spans="1:24" ht="24" customHeight="1" x14ac:dyDescent="0.25">
      <c r="A45" t="s">
        <v>302</v>
      </c>
      <c r="B45" t="s">
        <v>17166</v>
      </c>
      <c r="C45">
        <v>100071</v>
      </c>
      <c r="D45" t="s">
        <v>17073</v>
      </c>
      <c r="E45" t="s">
        <v>285</v>
      </c>
      <c r="F45" s="9">
        <f>Table1325[[#This Row],[EMP]]-Table1325[[#This Row],[BMP]]</f>
        <v>8.5951330700000028</v>
      </c>
      <c r="G45" s="5" t="s">
        <v>156</v>
      </c>
      <c r="H45" s="56">
        <v>45.362196914999998</v>
      </c>
      <c r="I45" t="s">
        <v>59</v>
      </c>
      <c r="J45" s="56">
        <v>51.770529224999997</v>
      </c>
      <c r="K45" s="56">
        <v>53.957329985000001</v>
      </c>
      <c r="L45" t="s">
        <v>301</v>
      </c>
      <c r="M45" s="2">
        <v>12424</v>
      </c>
      <c r="N45" s="2">
        <v>14930</v>
      </c>
      <c r="O45" s="2">
        <v>27354</v>
      </c>
      <c r="P45" t="s">
        <v>22318</v>
      </c>
      <c r="Q45">
        <v>12</v>
      </c>
      <c r="R45">
        <v>57</v>
      </c>
      <c r="S45" s="2">
        <v>593</v>
      </c>
      <c r="T45" s="2">
        <v>4689</v>
      </c>
      <c r="U45" s="8">
        <v>0.19309790158660525</v>
      </c>
      <c r="V45" s="2">
        <v>43237</v>
      </c>
      <c r="X45" s="61">
        <f>(Table1325[[#This Row],[2042 Future AADT]]-Table1325[[#This Row],[AADT 2022]])/20*($X$5-2022)+Table1325[[#This Row],[AADT 2022]]</f>
        <v>34501.35</v>
      </c>
    </row>
    <row r="46" spans="1:24" ht="24" customHeight="1" x14ac:dyDescent="0.25">
      <c r="A46" t="s">
        <v>304</v>
      </c>
      <c r="B46" t="s">
        <v>17167</v>
      </c>
      <c r="C46">
        <v>100072</v>
      </c>
      <c r="D46" t="s">
        <v>17073</v>
      </c>
      <c r="E46" t="s">
        <v>285</v>
      </c>
      <c r="F46" s="9">
        <f>Table1325[[#This Row],[EMP]]-Table1325[[#This Row],[BMP]]</f>
        <v>15.709889509999897</v>
      </c>
      <c r="G46" s="5" t="s">
        <v>156</v>
      </c>
      <c r="H46" s="56">
        <v>53.957471945555596</v>
      </c>
      <c r="I46" t="s">
        <v>301</v>
      </c>
      <c r="J46" s="56">
        <v>61.802958805000003</v>
      </c>
      <c r="K46" s="56">
        <v>69.667361455555493</v>
      </c>
      <c r="L46" t="s">
        <v>303</v>
      </c>
      <c r="M46" s="2">
        <v>12369</v>
      </c>
      <c r="N46" s="2">
        <v>11324</v>
      </c>
      <c r="O46" s="2">
        <v>23693</v>
      </c>
      <c r="P46" t="s">
        <v>22319</v>
      </c>
      <c r="Q46">
        <v>6</v>
      </c>
      <c r="R46">
        <v>59</v>
      </c>
      <c r="S46" s="2">
        <v>947</v>
      </c>
      <c r="T46" s="2">
        <v>8892</v>
      </c>
      <c r="U46" s="8">
        <v>0.41527033300974969</v>
      </c>
      <c r="V46" s="2">
        <v>37450</v>
      </c>
      <c r="X46" s="61">
        <f>(Table1325[[#This Row],[2042 Future AADT]]-Table1325[[#This Row],[AADT 2022]])/20*($X$5-2022)+Table1325[[#This Row],[AADT 2022]]</f>
        <v>29883.65</v>
      </c>
    </row>
    <row r="47" spans="1:24" ht="24" customHeight="1" x14ac:dyDescent="0.25">
      <c r="A47" t="s">
        <v>459</v>
      </c>
      <c r="B47" t="s">
        <v>17168</v>
      </c>
      <c r="C47">
        <v>100073</v>
      </c>
      <c r="D47" t="s">
        <v>17073</v>
      </c>
      <c r="E47" t="s">
        <v>285</v>
      </c>
      <c r="F47" s="9">
        <f>Table1325[[#This Row],[EMP]]-Table1325[[#This Row],[BMP]]</f>
        <v>11.555511070000009</v>
      </c>
      <c r="G47" s="5" t="s">
        <v>156</v>
      </c>
      <c r="H47" s="56">
        <v>69.668476011428595</v>
      </c>
      <c r="I47" t="s">
        <v>303</v>
      </c>
      <c r="J47" s="56">
        <v>75.401849600000006</v>
      </c>
      <c r="K47" s="56">
        <v>81.223987081428604</v>
      </c>
      <c r="L47" t="s">
        <v>458</v>
      </c>
      <c r="M47" s="2">
        <v>11801</v>
      </c>
      <c r="N47" s="2">
        <v>14197</v>
      </c>
      <c r="O47" s="2">
        <v>25998</v>
      </c>
      <c r="P47" t="s">
        <v>22320</v>
      </c>
      <c r="Q47">
        <v>8</v>
      </c>
      <c r="R47">
        <v>53</v>
      </c>
      <c r="S47" s="2">
        <v>1179</v>
      </c>
      <c r="T47" s="2">
        <v>9321</v>
      </c>
      <c r="U47" s="8">
        <v>0.40387722132471726</v>
      </c>
      <c r="V47" s="2">
        <v>43872</v>
      </c>
      <c r="X47" s="61">
        <f>(Table1325[[#This Row],[2042 Future AADT]]-Table1325[[#This Row],[AADT 2022]])/20*($X$5-2022)+Table1325[[#This Row],[AADT 2022]]</f>
        <v>34041.300000000003</v>
      </c>
    </row>
    <row r="48" spans="1:24" ht="24" customHeight="1" x14ac:dyDescent="0.25">
      <c r="A48" t="s">
        <v>461</v>
      </c>
      <c r="B48" t="s">
        <v>17169</v>
      </c>
      <c r="C48">
        <v>100074</v>
      </c>
      <c r="D48" t="s">
        <v>17073</v>
      </c>
      <c r="E48" t="s">
        <v>285</v>
      </c>
      <c r="F48" s="9">
        <f>Table1325[[#This Row],[EMP]]-Table1325[[#This Row],[BMP]]</f>
        <v>12.937184260000009</v>
      </c>
      <c r="G48" s="5" t="s">
        <v>156</v>
      </c>
      <c r="H48" s="56">
        <v>81.220644777999993</v>
      </c>
      <c r="I48" t="s">
        <v>458</v>
      </c>
      <c r="J48" s="56">
        <v>87.708609690000003</v>
      </c>
      <c r="K48" s="56">
        <v>94.157829038000003</v>
      </c>
      <c r="L48" t="s">
        <v>460</v>
      </c>
      <c r="M48" s="2">
        <v>12473</v>
      </c>
      <c r="N48" s="2">
        <v>14275</v>
      </c>
      <c r="O48" s="2">
        <v>26748</v>
      </c>
      <c r="P48" t="s">
        <v>22321</v>
      </c>
      <c r="Q48">
        <v>7</v>
      </c>
      <c r="R48">
        <v>66</v>
      </c>
      <c r="S48" s="2">
        <v>1091</v>
      </c>
      <c r="T48" s="2">
        <v>9272</v>
      </c>
      <c r="U48" s="8">
        <v>0.38743083595035144</v>
      </c>
      <c r="V48" s="2">
        <v>42024</v>
      </c>
      <c r="X48" s="61">
        <f>(Table1325[[#This Row],[2042 Future AADT]]-Table1325[[#This Row],[AADT 2022]])/20*($X$5-2022)+Table1325[[#This Row],[AADT 2022]]</f>
        <v>33622.199999999997</v>
      </c>
    </row>
    <row r="49" spans="1:24" ht="24" customHeight="1" x14ac:dyDescent="0.25">
      <c r="A49" t="s">
        <v>463</v>
      </c>
      <c r="B49" t="s">
        <v>17170</v>
      </c>
      <c r="C49">
        <v>100075</v>
      </c>
      <c r="D49" t="s">
        <v>17073</v>
      </c>
      <c r="E49" t="s">
        <v>285</v>
      </c>
      <c r="F49" s="9">
        <f>Table1325[[#This Row],[EMP]]-Table1325[[#This Row],[BMP]]</f>
        <v>4.1368185900000043</v>
      </c>
      <c r="G49" s="5" t="s">
        <v>156</v>
      </c>
      <c r="H49" s="56">
        <v>94.162327579999996</v>
      </c>
      <c r="I49" t="s">
        <v>460</v>
      </c>
      <c r="J49" s="56">
        <v>94.947626349999993</v>
      </c>
      <c r="K49" s="56">
        <v>98.29914617</v>
      </c>
      <c r="L49" t="s">
        <v>462</v>
      </c>
      <c r="M49" s="2">
        <v>15624</v>
      </c>
      <c r="N49" s="2">
        <v>14280</v>
      </c>
      <c r="O49" s="2">
        <v>29904</v>
      </c>
      <c r="P49" t="s">
        <v>22322</v>
      </c>
      <c r="Q49">
        <v>10</v>
      </c>
      <c r="R49">
        <v>58</v>
      </c>
      <c r="S49" s="2">
        <v>1049</v>
      </c>
      <c r="T49" s="2">
        <v>5614</v>
      </c>
      <c r="U49" s="8">
        <v>0.22281300160513642</v>
      </c>
      <c r="V49" s="2">
        <v>50463</v>
      </c>
      <c r="X49" s="61">
        <f>(Table1325[[#This Row],[2042 Future AADT]]-Table1325[[#This Row],[AADT 2022]])/20*($X$5-2022)+Table1325[[#This Row],[AADT 2022]]</f>
        <v>39155.550000000003</v>
      </c>
    </row>
    <row r="50" spans="1:24" ht="24" customHeight="1" x14ac:dyDescent="0.25">
      <c r="A50" t="s">
        <v>465</v>
      </c>
      <c r="B50" t="s">
        <v>17171</v>
      </c>
      <c r="C50">
        <v>100076</v>
      </c>
      <c r="D50" t="s">
        <v>17073</v>
      </c>
      <c r="E50" t="s">
        <v>285</v>
      </c>
      <c r="F50" s="9">
        <f>Table1325[[#This Row],[EMP]]-Table1325[[#This Row],[BMP]]</f>
        <v>5.1509911699996991</v>
      </c>
      <c r="G50" s="5" t="s">
        <v>156</v>
      </c>
      <c r="H50" s="56">
        <v>98.299670065714295</v>
      </c>
      <c r="I50" t="s">
        <v>462</v>
      </c>
      <c r="J50" s="56">
        <v>98.957688129999994</v>
      </c>
      <c r="K50" s="56">
        <v>103.45066123571399</v>
      </c>
      <c r="L50" t="s">
        <v>464</v>
      </c>
      <c r="M50" s="2">
        <v>12656</v>
      </c>
      <c r="N50" s="2">
        <v>15874</v>
      </c>
      <c r="O50" s="2">
        <v>28530</v>
      </c>
      <c r="P50" t="s">
        <v>22323</v>
      </c>
      <c r="Q50">
        <v>7</v>
      </c>
      <c r="R50">
        <v>52</v>
      </c>
      <c r="S50" s="2">
        <v>1213</v>
      </c>
      <c r="T50" s="2">
        <v>9002</v>
      </c>
      <c r="U50" s="8">
        <v>0.35804416403785488</v>
      </c>
      <c r="V50" s="2">
        <v>48144</v>
      </c>
      <c r="X50" s="61">
        <f>(Table1325[[#This Row],[2042 Future AADT]]-Table1325[[#This Row],[AADT 2022]])/20*($X$5-2022)+Table1325[[#This Row],[AADT 2022]]</f>
        <v>37356.300000000003</v>
      </c>
    </row>
    <row r="51" spans="1:24" ht="24" customHeight="1" x14ac:dyDescent="0.25">
      <c r="A51" t="s">
        <v>467</v>
      </c>
      <c r="B51" t="s">
        <v>17172</v>
      </c>
      <c r="C51">
        <v>100077</v>
      </c>
      <c r="D51" t="s">
        <v>17073</v>
      </c>
      <c r="E51" t="s">
        <v>285</v>
      </c>
      <c r="F51" s="9">
        <f>Table1325[[#This Row],[EMP]]-Table1325[[#This Row],[BMP]]</f>
        <v>6.2334691199999952</v>
      </c>
      <c r="G51" s="5" t="s">
        <v>156</v>
      </c>
      <c r="H51" s="56">
        <v>103.45501882000001</v>
      </c>
      <c r="I51" t="s">
        <v>464</v>
      </c>
      <c r="J51" s="56">
        <v>104.0077984</v>
      </c>
      <c r="K51" s="56">
        <v>109.68848794</v>
      </c>
      <c r="L51" t="s">
        <v>466</v>
      </c>
      <c r="M51" s="2">
        <v>26994</v>
      </c>
      <c r="N51" s="2">
        <v>23993</v>
      </c>
      <c r="O51" s="2">
        <v>50987</v>
      </c>
      <c r="P51" t="s">
        <v>22324</v>
      </c>
      <c r="Q51">
        <v>8</v>
      </c>
      <c r="R51">
        <v>54</v>
      </c>
      <c r="S51" s="2">
        <v>1428</v>
      </c>
      <c r="T51" s="2">
        <v>9356</v>
      </c>
      <c r="U51" s="8">
        <v>0.21150489340420106</v>
      </c>
      <c r="V51" s="2">
        <v>80255</v>
      </c>
      <c r="X51" s="61">
        <f>(Table1325[[#This Row],[2042 Future AADT]]-Table1325[[#This Row],[AADT 2022]])/20*($X$5-2022)+Table1325[[#This Row],[AADT 2022]]</f>
        <v>64157.599999999999</v>
      </c>
    </row>
    <row r="52" spans="1:24" ht="24" customHeight="1" x14ac:dyDescent="0.25">
      <c r="A52" t="s">
        <v>469</v>
      </c>
      <c r="B52" t="s">
        <v>17173</v>
      </c>
      <c r="C52">
        <v>100078</v>
      </c>
      <c r="D52" t="s">
        <v>17073</v>
      </c>
      <c r="E52" t="s">
        <v>285</v>
      </c>
      <c r="F52" s="9">
        <f>Table1325[[#This Row],[EMP]]-Table1325[[#This Row],[BMP]]</f>
        <v>3.0695898000000028</v>
      </c>
      <c r="G52" s="5" t="s">
        <v>156</v>
      </c>
      <c r="H52" s="56">
        <v>109.685017706</v>
      </c>
      <c r="I52" t="s">
        <v>466</v>
      </c>
      <c r="J52" s="56">
        <v>110.17315649</v>
      </c>
      <c r="K52" s="56">
        <v>112.754607506</v>
      </c>
      <c r="L52" t="s">
        <v>468</v>
      </c>
      <c r="M52" s="2">
        <v>23901</v>
      </c>
      <c r="N52" s="2">
        <v>22582</v>
      </c>
      <c r="O52" s="2">
        <v>46483</v>
      </c>
      <c r="P52" t="s">
        <v>22325</v>
      </c>
      <c r="Q52">
        <v>7</v>
      </c>
      <c r="R52">
        <v>54</v>
      </c>
      <c r="S52" s="2">
        <v>2326</v>
      </c>
      <c r="T52" s="2">
        <v>10935</v>
      </c>
      <c r="U52" s="8">
        <v>0.28528709420648407</v>
      </c>
      <c r="V52" s="2">
        <v>63804</v>
      </c>
      <c r="X52" s="61">
        <f>(Table1325[[#This Row],[2042 Future AADT]]-Table1325[[#This Row],[AADT 2022]])/20*($X$5-2022)+Table1325[[#This Row],[AADT 2022]]</f>
        <v>54277.45</v>
      </c>
    </row>
    <row r="53" spans="1:24" ht="24" customHeight="1" x14ac:dyDescent="0.25">
      <c r="A53" t="s">
        <v>471</v>
      </c>
      <c r="B53" t="s">
        <v>17174</v>
      </c>
      <c r="C53">
        <v>100079</v>
      </c>
      <c r="D53" t="s">
        <v>17073</v>
      </c>
      <c r="E53" t="s">
        <v>285</v>
      </c>
      <c r="F53" s="9">
        <f>Table1325[[#This Row],[EMP]]-Table1325[[#This Row],[BMP]]</f>
        <v>2.1083150099999983</v>
      </c>
      <c r="G53" s="5" t="s">
        <v>156</v>
      </c>
      <c r="H53" s="56">
        <v>112.75229926999999</v>
      </c>
      <c r="I53" t="s">
        <v>468</v>
      </c>
      <c r="J53" s="56">
        <v>114.06233432499999</v>
      </c>
      <c r="K53" s="56">
        <v>114.86061427999999</v>
      </c>
      <c r="L53" t="s">
        <v>470</v>
      </c>
      <c r="M53" s="2">
        <v>23967</v>
      </c>
      <c r="N53" s="2">
        <v>17971</v>
      </c>
      <c r="O53" s="2">
        <v>41938</v>
      </c>
      <c r="P53" t="s">
        <v>22326</v>
      </c>
      <c r="Q53">
        <v>8</v>
      </c>
      <c r="R53">
        <v>63</v>
      </c>
      <c r="S53" s="2">
        <v>2516</v>
      </c>
      <c r="T53" s="2">
        <v>12532</v>
      </c>
      <c r="U53" s="8">
        <v>0.3588153941532739</v>
      </c>
      <c r="V53" s="2">
        <v>57565</v>
      </c>
      <c r="X53" s="61">
        <f>(Table1325[[#This Row],[2042 Future AADT]]-Table1325[[#This Row],[AADT 2022]])/20*($X$5-2022)+Table1325[[#This Row],[AADT 2022]]</f>
        <v>48970.15</v>
      </c>
    </row>
    <row r="54" spans="1:24" ht="24" customHeight="1" x14ac:dyDescent="0.25">
      <c r="A54" t="s">
        <v>473</v>
      </c>
      <c r="B54" t="s">
        <v>17175</v>
      </c>
      <c r="C54">
        <v>100080</v>
      </c>
      <c r="D54" t="s">
        <v>17073</v>
      </c>
      <c r="E54" t="s">
        <v>285</v>
      </c>
      <c r="F54" s="9">
        <f>Table1325[[#This Row],[EMP]]-Table1325[[#This Row],[BMP]]</f>
        <v>2.1330436699999922</v>
      </c>
      <c r="G54" s="5" t="s">
        <v>156</v>
      </c>
      <c r="H54" s="56">
        <v>114.8637904575</v>
      </c>
      <c r="I54" t="s">
        <v>470</v>
      </c>
      <c r="J54" s="56">
        <v>115.669327815</v>
      </c>
      <c r="K54" s="56">
        <v>116.99683412749999</v>
      </c>
      <c r="L54" t="s">
        <v>472</v>
      </c>
      <c r="M54" s="2">
        <v>42433</v>
      </c>
      <c r="N54" s="2">
        <v>30968</v>
      </c>
      <c r="O54" s="2">
        <v>73401</v>
      </c>
      <c r="P54" t="s">
        <v>22327</v>
      </c>
      <c r="Q54">
        <v>9</v>
      </c>
      <c r="R54">
        <v>50</v>
      </c>
      <c r="S54" s="2">
        <v>3867</v>
      </c>
      <c r="T54" s="2">
        <v>11934</v>
      </c>
      <c r="U54" s="8">
        <v>0.21526954673642049</v>
      </c>
      <c r="V54" s="2">
        <v>115536</v>
      </c>
      <c r="X54" s="61">
        <f>(Table1325[[#This Row],[2042 Future AADT]]-Table1325[[#This Row],[AADT 2022]])/20*($X$5-2022)+Table1325[[#This Row],[AADT 2022]]</f>
        <v>92361.75</v>
      </c>
    </row>
    <row r="55" spans="1:24" ht="24" customHeight="1" x14ac:dyDescent="0.25">
      <c r="A55" t="s">
        <v>475</v>
      </c>
      <c r="B55" t="s">
        <v>17176</v>
      </c>
      <c r="C55">
        <v>100081</v>
      </c>
      <c r="D55" t="s">
        <v>17073</v>
      </c>
      <c r="E55" t="s">
        <v>285</v>
      </c>
      <c r="F55" s="9">
        <f>Table1325[[#This Row],[EMP]]-Table1325[[#This Row],[BMP]]</f>
        <v>3.2249089200000043</v>
      </c>
      <c r="G55" s="5" t="s">
        <v>156</v>
      </c>
      <c r="H55" s="56">
        <v>116.996094896</v>
      </c>
      <c r="I55" t="s">
        <v>472</v>
      </c>
      <c r="J55" s="56">
        <v>118.004192425</v>
      </c>
      <c r="K55" s="56">
        <v>120.22100381600001</v>
      </c>
      <c r="L55" t="s">
        <v>474</v>
      </c>
      <c r="M55" s="2">
        <v>46804</v>
      </c>
      <c r="N55" s="2">
        <v>46434</v>
      </c>
      <c r="O55" s="2">
        <v>93238</v>
      </c>
      <c r="P55" t="s">
        <v>22328</v>
      </c>
      <c r="Q55">
        <v>8</v>
      </c>
      <c r="R55">
        <v>51</v>
      </c>
      <c r="S55" s="2">
        <v>4198</v>
      </c>
      <c r="T55" s="2">
        <v>13401</v>
      </c>
      <c r="U55" s="8">
        <v>0.188753512516356</v>
      </c>
      <c r="V55" s="2">
        <v>146760</v>
      </c>
      <c r="X55" s="61">
        <f>(Table1325[[#This Row],[2042 Future AADT]]-Table1325[[#This Row],[AADT 2022]])/20*($X$5-2022)+Table1325[[#This Row],[AADT 2022]]</f>
        <v>117322.9</v>
      </c>
    </row>
    <row r="56" spans="1:24" ht="24" customHeight="1" x14ac:dyDescent="0.25">
      <c r="A56" t="s">
        <v>477</v>
      </c>
      <c r="B56" t="s">
        <v>17177</v>
      </c>
      <c r="C56">
        <v>100082</v>
      </c>
      <c r="D56" t="s">
        <v>17073</v>
      </c>
      <c r="E56" t="s">
        <v>285</v>
      </c>
      <c r="F56" s="9">
        <f>Table1325[[#This Row],[EMP]]-Table1325[[#This Row],[BMP]]</f>
        <v>1.4813997100000051</v>
      </c>
      <c r="G56" s="5" t="s">
        <v>156</v>
      </c>
      <c r="H56" s="56">
        <v>120.22101465</v>
      </c>
      <c r="I56" t="s">
        <v>474</v>
      </c>
      <c r="J56" s="56">
        <v>121.00346386</v>
      </c>
      <c r="K56" s="56">
        <v>121.70241436000001</v>
      </c>
      <c r="L56" t="s">
        <v>476</v>
      </c>
      <c r="M56" s="2">
        <v>57919</v>
      </c>
      <c r="N56" s="2">
        <v>57863</v>
      </c>
      <c r="O56" s="2">
        <v>115782</v>
      </c>
      <c r="P56" t="s">
        <v>22329</v>
      </c>
      <c r="Q56">
        <v>6</v>
      </c>
      <c r="R56">
        <v>53</v>
      </c>
      <c r="S56" s="2">
        <v>6227</v>
      </c>
      <c r="T56" s="2">
        <v>14072</v>
      </c>
      <c r="U56" s="8">
        <v>0.17532086161924998</v>
      </c>
      <c r="V56" s="2">
        <v>182245</v>
      </c>
      <c r="X56" s="61">
        <f>(Table1325[[#This Row],[2042 Future AADT]]-Table1325[[#This Row],[AADT 2022]])/20*($X$5-2022)+Table1325[[#This Row],[AADT 2022]]</f>
        <v>145690.35</v>
      </c>
    </row>
    <row r="57" spans="1:24" ht="24" customHeight="1" x14ac:dyDescent="0.25">
      <c r="A57" t="s">
        <v>479</v>
      </c>
      <c r="B57" t="s">
        <v>17178</v>
      </c>
      <c r="C57">
        <v>100083</v>
      </c>
      <c r="D57" t="s">
        <v>17073</v>
      </c>
      <c r="E57" t="s">
        <v>285</v>
      </c>
      <c r="F57" s="9">
        <f>Table1325[[#This Row],[EMP]]-Table1325[[#This Row],[BMP]]</f>
        <v>2.9601391100000001</v>
      </c>
      <c r="G57" s="5" t="s">
        <v>156</v>
      </c>
      <c r="H57" s="56">
        <v>121.70297527</v>
      </c>
      <c r="I57" t="s">
        <v>476</v>
      </c>
      <c r="J57" s="56">
        <v>124.18042174</v>
      </c>
      <c r="K57" s="56">
        <v>124.66311438</v>
      </c>
      <c r="L57" t="s">
        <v>478</v>
      </c>
      <c r="M57" s="2">
        <v>57642</v>
      </c>
      <c r="N57" s="2">
        <v>56919</v>
      </c>
      <c r="O57" s="2">
        <v>114561</v>
      </c>
      <c r="P57" t="s">
        <v>22330</v>
      </c>
      <c r="Q57">
        <v>6</v>
      </c>
      <c r="R57">
        <v>55</v>
      </c>
      <c r="S57" s="2">
        <v>6227</v>
      </c>
      <c r="T57" s="2">
        <v>14072</v>
      </c>
      <c r="U57" s="8">
        <v>0.17718944492453803</v>
      </c>
      <c r="V57" s="2">
        <v>157249</v>
      </c>
      <c r="X57" s="61">
        <f>(Table1325[[#This Row],[2042 Future AADT]]-Table1325[[#This Row],[AADT 2022]])/20*($X$5-2022)+Table1325[[#This Row],[AADT 2022]]</f>
        <v>133770.6</v>
      </c>
    </row>
    <row r="58" spans="1:24" ht="24" customHeight="1" x14ac:dyDescent="0.25">
      <c r="A58" t="s">
        <v>482</v>
      </c>
      <c r="B58" t="s">
        <v>17179</v>
      </c>
      <c r="C58">
        <v>100084</v>
      </c>
      <c r="D58" t="s">
        <v>17073</v>
      </c>
      <c r="E58" t="s">
        <v>285</v>
      </c>
      <c r="F58" s="9">
        <f>Table1325[[#This Row],[EMP]]-Table1325[[#This Row],[BMP]]</f>
        <v>2.0321197500000068</v>
      </c>
      <c r="G58" s="5" t="s">
        <v>156</v>
      </c>
      <c r="H58" s="56">
        <v>124.66253716</v>
      </c>
      <c r="I58" t="s">
        <v>478</v>
      </c>
      <c r="J58" s="56">
        <v>126.02125667999999</v>
      </c>
      <c r="K58" s="56">
        <v>126.69465691000001</v>
      </c>
      <c r="L58" t="s">
        <v>481</v>
      </c>
      <c r="M58" s="2">
        <v>75486</v>
      </c>
      <c r="N58" s="2">
        <v>74429</v>
      </c>
      <c r="O58" s="2">
        <v>149915</v>
      </c>
      <c r="P58" t="s">
        <v>22331</v>
      </c>
      <c r="Q58">
        <v>7</v>
      </c>
      <c r="R58">
        <v>67</v>
      </c>
      <c r="S58" s="2">
        <v>11066</v>
      </c>
      <c r="T58" s="2">
        <v>17310</v>
      </c>
      <c r="U58" s="8">
        <v>0.18928059233565686</v>
      </c>
      <c r="V58" s="2">
        <v>235971</v>
      </c>
      <c r="X58" s="61">
        <f>(Table1325[[#This Row],[2042 Future AADT]]-Table1325[[#This Row],[AADT 2022]])/20*($X$5-2022)+Table1325[[#This Row],[AADT 2022]]</f>
        <v>188640.2</v>
      </c>
    </row>
    <row r="59" spans="1:24" ht="24" customHeight="1" x14ac:dyDescent="0.25">
      <c r="A59" t="s">
        <v>484</v>
      </c>
      <c r="B59" t="s">
        <v>17180</v>
      </c>
      <c r="C59">
        <v>100085</v>
      </c>
      <c r="D59" t="s">
        <v>17073</v>
      </c>
      <c r="E59" t="s">
        <v>285</v>
      </c>
      <c r="F59" s="9">
        <f>Table1325[[#This Row],[EMP]]-Table1325[[#This Row],[BMP]]</f>
        <v>0.99912863999999502</v>
      </c>
      <c r="G59" s="5" t="s">
        <v>156</v>
      </c>
      <c r="H59" s="56">
        <v>126.70002734333301</v>
      </c>
      <c r="I59" t="s">
        <v>481</v>
      </c>
      <c r="J59" s="56">
        <v>127.0149732</v>
      </c>
      <c r="K59" s="56">
        <v>127.699155983333</v>
      </c>
      <c r="L59" t="s">
        <v>483</v>
      </c>
      <c r="M59" s="2">
        <v>79794</v>
      </c>
      <c r="N59" s="2">
        <v>76888</v>
      </c>
      <c r="O59" s="2">
        <v>156682</v>
      </c>
      <c r="P59" t="s">
        <v>22332</v>
      </c>
      <c r="Q59">
        <v>7</v>
      </c>
      <c r="R59">
        <v>56</v>
      </c>
      <c r="S59" s="2">
        <v>11066</v>
      </c>
      <c r="T59" s="2">
        <v>17310</v>
      </c>
      <c r="U59" s="8">
        <v>0.18110567901864924</v>
      </c>
      <c r="V59" s="2">
        <v>246623</v>
      </c>
      <c r="X59" s="61">
        <f>(Table1325[[#This Row],[2042 Future AADT]]-Table1325[[#This Row],[AADT 2022]])/20*($X$5-2022)+Table1325[[#This Row],[AADT 2022]]</f>
        <v>197155.45</v>
      </c>
    </row>
    <row r="60" spans="1:24" ht="24" customHeight="1" x14ac:dyDescent="0.25">
      <c r="A60" t="s">
        <v>486</v>
      </c>
      <c r="B60" t="s">
        <v>17181</v>
      </c>
      <c r="C60">
        <v>100086</v>
      </c>
      <c r="D60" t="s">
        <v>17073</v>
      </c>
      <c r="E60" t="s">
        <v>285</v>
      </c>
      <c r="F60" s="9">
        <f>Table1325[[#This Row],[EMP]]-Table1325[[#This Row],[BMP]]</f>
        <v>1.0153268799999893</v>
      </c>
      <c r="G60" s="5" t="s">
        <v>156</v>
      </c>
      <c r="H60" s="56">
        <v>127.698772983333</v>
      </c>
      <c r="I60" t="s">
        <v>483</v>
      </c>
      <c r="J60" s="56">
        <v>128.14335385999999</v>
      </c>
      <c r="K60" s="56">
        <v>128.71409986333299</v>
      </c>
      <c r="L60" t="s">
        <v>485</v>
      </c>
      <c r="M60" s="2">
        <v>113633</v>
      </c>
      <c r="N60" s="2">
        <v>107905</v>
      </c>
      <c r="O60" s="2">
        <v>221538</v>
      </c>
      <c r="P60" t="s">
        <v>22333</v>
      </c>
      <c r="Q60">
        <v>7</v>
      </c>
      <c r="R60">
        <v>51</v>
      </c>
      <c r="S60" s="2">
        <v>11066</v>
      </c>
      <c r="T60" s="2">
        <v>17310</v>
      </c>
      <c r="U60" s="8">
        <v>0.12808637795773187</v>
      </c>
      <c r="V60" s="2">
        <v>348709</v>
      </c>
      <c r="X60" s="61">
        <f>(Table1325[[#This Row],[2042 Future AADT]]-Table1325[[#This Row],[AADT 2022]])/20*($X$5-2022)+Table1325[[#This Row],[AADT 2022]]</f>
        <v>278764.95</v>
      </c>
    </row>
    <row r="61" spans="1:24" ht="24" customHeight="1" x14ac:dyDescent="0.25">
      <c r="A61" t="s">
        <v>488</v>
      </c>
      <c r="B61" t="s">
        <v>17182</v>
      </c>
      <c r="C61">
        <v>100087</v>
      </c>
      <c r="D61" t="s">
        <v>17073</v>
      </c>
      <c r="E61" t="s">
        <v>285</v>
      </c>
      <c r="F61" s="9">
        <f>Table1325[[#This Row],[EMP]]-Table1325[[#This Row],[BMP]]</f>
        <v>0.99096197000000075</v>
      </c>
      <c r="G61" s="5" t="s">
        <v>156</v>
      </c>
      <c r="H61" s="56">
        <v>128.71723146333301</v>
      </c>
      <c r="I61" t="s">
        <v>485</v>
      </c>
      <c r="J61" s="56">
        <v>129.21664278</v>
      </c>
      <c r="K61" s="56">
        <v>129.70819343333301</v>
      </c>
      <c r="L61" t="s">
        <v>487</v>
      </c>
      <c r="M61" s="2">
        <v>113856</v>
      </c>
      <c r="N61" s="2">
        <v>109061</v>
      </c>
      <c r="O61" s="2">
        <v>222917</v>
      </c>
      <c r="P61" t="s">
        <v>22334</v>
      </c>
      <c r="Q61">
        <v>8</v>
      </c>
      <c r="R61">
        <v>51</v>
      </c>
      <c r="S61" s="2">
        <v>12545</v>
      </c>
      <c r="T61" s="2">
        <v>20122</v>
      </c>
      <c r="U61" s="8">
        <v>0.14654333227165267</v>
      </c>
      <c r="V61" s="2">
        <v>350879</v>
      </c>
      <c r="X61" s="61">
        <f>(Table1325[[#This Row],[2042 Future AADT]]-Table1325[[#This Row],[AADT 2022]])/20*($X$5-2022)+Table1325[[#This Row],[AADT 2022]]</f>
        <v>280499.90000000002</v>
      </c>
    </row>
    <row r="62" spans="1:24" ht="24" customHeight="1" x14ac:dyDescent="0.25">
      <c r="A62" t="s">
        <v>490</v>
      </c>
      <c r="B62" t="s">
        <v>17183</v>
      </c>
      <c r="C62">
        <v>100088</v>
      </c>
      <c r="D62" t="s">
        <v>17073</v>
      </c>
      <c r="E62" t="s">
        <v>285</v>
      </c>
      <c r="F62" s="9">
        <f>Table1325[[#This Row],[EMP]]-Table1325[[#This Row],[BMP]]</f>
        <v>1.9989608600000111</v>
      </c>
      <c r="G62" s="5" t="s">
        <v>156</v>
      </c>
      <c r="H62" s="56">
        <v>129.70119712499999</v>
      </c>
      <c r="I62" t="s">
        <v>487</v>
      </c>
      <c r="J62" s="56">
        <v>131.00555306000001</v>
      </c>
      <c r="K62" s="56">
        <v>131.700157985</v>
      </c>
      <c r="L62" t="s">
        <v>489</v>
      </c>
      <c r="M62" s="2">
        <v>87809</v>
      </c>
      <c r="N62" s="2">
        <v>98099</v>
      </c>
      <c r="O62" s="2">
        <v>185908</v>
      </c>
      <c r="P62" t="s">
        <v>22335</v>
      </c>
      <c r="Q62">
        <v>7</v>
      </c>
      <c r="R62">
        <v>57</v>
      </c>
      <c r="S62" s="2">
        <v>9181</v>
      </c>
      <c r="T62" s="2">
        <v>14482</v>
      </c>
      <c r="U62" s="8">
        <v>0.12728338748198034</v>
      </c>
      <c r="V62" s="2">
        <v>292626</v>
      </c>
      <c r="X62" s="61">
        <f>(Table1325[[#This Row],[2042 Future AADT]]-Table1325[[#This Row],[AADT 2022]])/20*($X$5-2022)+Table1325[[#This Row],[AADT 2022]]</f>
        <v>233931.1</v>
      </c>
    </row>
    <row r="63" spans="1:24" ht="24" customHeight="1" x14ac:dyDescent="0.25">
      <c r="A63" t="s">
        <v>491</v>
      </c>
      <c r="B63" t="s">
        <v>17184</v>
      </c>
      <c r="C63">
        <v>100089</v>
      </c>
      <c r="D63" t="s">
        <v>17073</v>
      </c>
      <c r="E63" t="s">
        <v>285</v>
      </c>
      <c r="F63" s="9">
        <f>Table1325[[#This Row],[EMP]]-Table1325[[#This Row],[BMP]]</f>
        <v>1.9797000300000036</v>
      </c>
      <c r="G63" s="5" t="s">
        <v>156</v>
      </c>
      <c r="H63" s="56">
        <v>131.69846146</v>
      </c>
      <c r="I63" t="s">
        <v>489</v>
      </c>
      <c r="J63" s="56">
        <v>133.00547101000001</v>
      </c>
      <c r="K63" s="56">
        <v>133.67816149000001</v>
      </c>
      <c r="L63" t="s">
        <v>169</v>
      </c>
      <c r="M63" s="2">
        <v>91103</v>
      </c>
      <c r="N63" s="2">
        <v>99332</v>
      </c>
      <c r="O63" s="2">
        <v>190435</v>
      </c>
      <c r="P63" t="s">
        <v>22336</v>
      </c>
      <c r="Q63">
        <v>8</v>
      </c>
      <c r="R63">
        <v>64</v>
      </c>
      <c r="S63" s="2">
        <v>7429</v>
      </c>
      <c r="T63" s="2">
        <v>11428</v>
      </c>
      <c r="U63" s="8">
        <v>9.9020663218420985E-2</v>
      </c>
      <c r="V63" s="2">
        <v>299751</v>
      </c>
      <c r="X63" s="61">
        <f>(Table1325[[#This Row],[2042 Future AADT]]-Table1325[[#This Row],[AADT 2022]])/20*($X$5-2022)+Table1325[[#This Row],[AADT 2022]]</f>
        <v>239627.2</v>
      </c>
    </row>
    <row r="64" spans="1:24" ht="24" customHeight="1" x14ac:dyDescent="0.25">
      <c r="A64" t="s">
        <v>493</v>
      </c>
      <c r="B64" t="s">
        <v>17185</v>
      </c>
      <c r="C64">
        <v>100090</v>
      </c>
      <c r="D64" t="s">
        <v>17073</v>
      </c>
      <c r="E64" t="s">
        <v>285</v>
      </c>
      <c r="F64" s="9">
        <f>Table1325[[#This Row],[EMP]]-Table1325[[#This Row],[BMP]]</f>
        <v>1.0000234199999909</v>
      </c>
      <c r="G64" s="5" t="s">
        <v>156</v>
      </c>
      <c r="H64" s="56">
        <v>133.67804909</v>
      </c>
      <c r="I64" t="s">
        <v>169</v>
      </c>
      <c r="J64" s="56">
        <v>134.43834041</v>
      </c>
      <c r="K64" s="56">
        <v>134.67807250999999</v>
      </c>
      <c r="L64" t="s">
        <v>492</v>
      </c>
      <c r="M64" s="2">
        <v>117107</v>
      </c>
      <c r="N64" s="2">
        <v>122952</v>
      </c>
      <c r="O64" s="2">
        <v>240059</v>
      </c>
      <c r="P64" t="s">
        <v>22337</v>
      </c>
      <c r="Q64">
        <v>7</v>
      </c>
      <c r="R64">
        <v>58</v>
      </c>
      <c r="S64" s="2">
        <v>7429</v>
      </c>
      <c r="T64" s="2">
        <v>11428</v>
      </c>
      <c r="U64" s="8">
        <v>7.8551522750657132E-2</v>
      </c>
      <c r="V64" s="2">
        <v>405100</v>
      </c>
      <c r="X64" s="61">
        <f>(Table1325[[#This Row],[2042 Future AADT]]-Table1325[[#This Row],[AADT 2022]])/20*($X$5-2022)+Table1325[[#This Row],[AADT 2022]]</f>
        <v>314327.45</v>
      </c>
    </row>
    <row r="65" spans="1:24" ht="24" customHeight="1" x14ac:dyDescent="0.25">
      <c r="A65" t="s">
        <v>495</v>
      </c>
      <c r="B65" t="s">
        <v>17186</v>
      </c>
      <c r="C65">
        <v>100091</v>
      </c>
      <c r="D65" t="s">
        <v>17073</v>
      </c>
      <c r="E65" t="s">
        <v>285</v>
      </c>
      <c r="F65" s="9">
        <f>Table1325[[#This Row],[EMP]]-Table1325[[#This Row],[BMP]]</f>
        <v>0.98445596000001956</v>
      </c>
      <c r="G65" s="5" t="s">
        <v>156</v>
      </c>
      <c r="H65" s="56">
        <v>134.67802230999999</v>
      </c>
      <c r="I65" t="s">
        <v>492</v>
      </c>
      <c r="J65" s="56">
        <v>135.00439600999999</v>
      </c>
      <c r="K65" s="56">
        <v>135.66247827000001</v>
      </c>
      <c r="L65" t="s">
        <v>494</v>
      </c>
      <c r="M65" s="2">
        <v>213802</v>
      </c>
      <c r="N65" s="2">
        <v>18625</v>
      </c>
      <c r="O65" s="2">
        <v>232427</v>
      </c>
      <c r="P65" t="s">
        <v>22338</v>
      </c>
      <c r="Q65">
        <v>6</v>
      </c>
      <c r="R65">
        <v>53</v>
      </c>
      <c r="S65" s="2">
        <v>7635</v>
      </c>
      <c r="T65" s="2">
        <v>11750</v>
      </c>
      <c r="U65" s="8">
        <v>8.340253068705443E-2</v>
      </c>
      <c r="V65" s="2">
        <v>392221</v>
      </c>
      <c r="X65" s="61">
        <f>(Table1325[[#This Row],[2042 Future AADT]]-Table1325[[#This Row],[AADT 2022]])/20*($X$5-2022)+Table1325[[#This Row],[AADT 2022]]</f>
        <v>304334.3</v>
      </c>
    </row>
    <row r="66" spans="1:24" ht="24" customHeight="1" x14ac:dyDescent="0.25">
      <c r="A66" t="s">
        <v>497</v>
      </c>
      <c r="B66" t="s">
        <v>17187</v>
      </c>
      <c r="C66">
        <v>100092</v>
      </c>
      <c r="D66" t="s">
        <v>17073</v>
      </c>
      <c r="E66" t="s">
        <v>285</v>
      </c>
      <c r="F66" s="9">
        <f>Table1325[[#This Row],[EMP]]-Table1325[[#This Row],[BMP]]</f>
        <v>0.50120620999999232</v>
      </c>
      <c r="G66" s="5" t="s">
        <v>156</v>
      </c>
      <c r="H66" s="56">
        <v>135.66204062333301</v>
      </c>
      <c r="I66" t="s">
        <v>494</v>
      </c>
      <c r="J66" s="56">
        <v>136.14189006000001</v>
      </c>
      <c r="K66" s="56">
        <v>136.16324683333301</v>
      </c>
      <c r="L66" t="s">
        <v>496</v>
      </c>
      <c r="M66" s="2">
        <v>175617</v>
      </c>
      <c r="N66" s="2">
        <v>114309</v>
      </c>
      <c r="O66" s="2">
        <v>289926</v>
      </c>
      <c r="P66" t="s">
        <v>22339</v>
      </c>
      <c r="Q66">
        <v>7</v>
      </c>
      <c r="R66">
        <v>55</v>
      </c>
      <c r="S66" s="2">
        <v>7635</v>
      </c>
      <c r="T66" s="2">
        <v>11750</v>
      </c>
      <c r="U66" s="8">
        <v>6.6861888895787203E-2</v>
      </c>
      <c r="V66" s="2">
        <v>456354</v>
      </c>
      <c r="X66" s="61">
        <f>(Table1325[[#This Row],[2042 Future AADT]]-Table1325[[#This Row],[AADT 2022]])/20*($X$5-2022)+Table1325[[#This Row],[AADT 2022]]</f>
        <v>364818.6</v>
      </c>
    </row>
    <row r="67" spans="1:24" ht="24" customHeight="1" x14ac:dyDescent="0.25">
      <c r="A67" t="s">
        <v>499</v>
      </c>
      <c r="B67" t="s">
        <v>17188</v>
      </c>
      <c r="C67">
        <v>100093</v>
      </c>
      <c r="D67" t="s">
        <v>17073</v>
      </c>
      <c r="E67" t="s">
        <v>285</v>
      </c>
      <c r="F67" s="9">
        <f>Table1325[[#This Row],[EMP]]-Table1325[[#This Row],[BMP]]</f>
        <v>0.51643314000000373</v>
      </c>
      <c r="G67" s="5" t="s">
        <v>156</v>
      </c>
      <c r="H67" s="56">
        <v>136.16362601</v>
      </c>
      <c r="I67" t="s">
        <v>496</v>
      </c>
      <c r="J67" s="56">
        <v>136.26761020000001</v>
      </c>
      <c r="K67" s="56">
        <v>136.68005915000001</v>
      </c>
      <c r="L67" t="s">
        <v>498</v>
      </c>
      <c r="M67" s="2">
        <v>113397</v>
      </c>
      <c r="N67" s="2">
        <v>143537</v>
      </c>
      <c r="O67" s="2">
        <v>256934</v>
      </c>
      <c r="P67" t="s">
        <v>22340</v>
      </c>
      <c r="Q67">
        <v>7</v>
      </c>
      <c r="R67">
        <v>59</v>
      </c>
      <c r="S67" s="2">
        <v>7735</v>
      </c>
      <c r="T67" s="2">
        <v>11903</v>
      </c>
      <c r="U67" s="8">
        <v>7.6432079833731625E-2</v>
      </c>
      <c r="V67" s="2">
        <v>404423</v>
      </c>
      <c r="X67" s="61">
        <f>(Table1325[[#This Row],[2042 Future AADT]]-Table1325[[#This Row],[AADT 2022]])/20*($X$5-2022)+Table1325[[#This Row],[AADT 2022]]</f>
        <v>323304.05</v>
      </c>
    </row>
    <row r="68" spans="1:24" ht="24" customHeight="1" x14ac:dyDescent="0.25">
      <c r="A68" t="s">
        <v>501</v>
      </c>
      <c r="B68" t="s">
        <v>17189</v>
      </c>
      <c r="C68">
        <v>100094</v>
      </c>
      <c r="D68" t="s">
        <v>17073</v>
      </c>
      <c r="E68" t="s">
        <v>285</v>
      </c>
      <c r="F68" s="9">
        <f>Table1325[[#This Row],[EMP]]-Table1325[[#This Row],[BMP]]</f>
        <v>0.99452580999999896</v>
      </c>
      <c r="G68" s="5" t="s">
        <v>156</v>
      </c>
      <c r="H68" s="56">
        <v>136.68064794</v>
      </c>
      <c r="I68" t="s">
        <v>498</v>
      </c>
      <c r="J68" s="56">
        <v>137.20495631</v>
      </c>
      <c r="K68" s="56">
        <v>137.67517375</v>
      </c>
      <c r="L68" t="s">
        <v>500</v>
      </c>
      <c r="M68" s="2">
        <v>151392</v>
      </c>
      <c r="N68" s="2">
        <v>150281</v>
      </c>
      <c r="O68" s="2">
        <v>301673</v>
      </c>
      <c r="P68" t="s">
        <v>22341</v>
      </c>
      <c r="Q68">
        <v>7</v>
      </c>
      <c r="R68">
        <v>54</v>
      </c>
      <c r="S68" s="2">
        <v>8667</v>
      </c>
      <c r="T68" s="2">
        <v>13335</v>
      </c>
      <c r="U68" s="8">
        <v>7.2933275433996414E-2</v>
      </c>
      <c r="V68" s="2">
        <v>414083</v>
      </c>
      <c r="X68" s="61">
        <f>(Table1325[[#This Row],[2042 Future AADT]]-Table1325[[#This Row],[AADT 2022]])/20*($X$5-2022)+Table1325[[#This Row],[AADT 2022]]</f>
        <v>352257.5</v>
      </c>
    </row>
    <row r="69" spans="1:24" ht="24" customHeight="1" x14ac:dyDescent="0.25">
      <c r="A69" t="s">
        <v>503</v>
      </c>
      <c r="B69" t="s">
        <v>17190</v>
      </c>
      <c r="C69">
        <v>100095</v>
      </c>
      <c r="D69" t="s">
        <v>17073</v>
      </c>
      <c r="E69" t="s">
        <v>285</v>
      </c>
      <c r="F69" s="9">
        <f>Table1325[[#This Row],[EMP]]-Table1325[[#This Row],[BMP]]</f>
        <v>0.97973731999999814</v>
      </c>
      <c r="G69" s="5" t="s">
        <v>156</v>
      </c>
      <c r="H69" s="56">
        <v>137.675914836667</v>
      </c>
      <c r="I69" t="s">
        <v>500</v>
      </c>
      <c r="J69" s="56">
        <v>138.11132885000001</v>
      </c>
      <c r="K69" s="56">
        <v>138.655652156667</v>
      </c>
      <c r="L69" t="s">
        <v>502</v>
      </c>
      <c r="M69" s="2">
        <v>158534</v>
      </c>
      <c r="N69" s="2">
        <v>113480</v>
      </c>
      <c r="O69" s="2">
        <v>272014</v>
      </c>
      <c r="P69" t="s">
        <v>22342</v>
      </c>
      <c r="Q69">
        <v>9</v>
      </c>
      <c r="R69">
        <v>57</v>
      </c>
      <c r="S69" s="2">
        <v>9316</v>
      </c>
      <c r="T69" s="2">
        <v>14334</v>
      </c>
      <c r="U69" s="8">
        <v>8.694405435014374E-2</v>
      </c>
      <c r="V69" s="2">
        <v>428159</v>
      </c>
      <c r="X69" s="61">
        <f>(Table1325[[#This Row],[2042 Future AADT]]-Table1325[[#This Row],[AADT 2022]])/20*($X$5-2022)+Table1325[[#This Row],[AADT 2022]]</f>
        <v>342279.25</v>
      </c>
    </row>
    <row r="70" spans="1:24" ht="24" customHeight="1" x14ac:dyDescent="0.25">
      <c r="A70" t="s">
        <v>505</v>
      </c>
      <c r="B70" t="s">
        <v>17191</v>
      </c>
      <c r="C70">
        <v>100096</v>
      </c>
      <c r="D70" t="s">
        <v>17073</v>
      </c>
      <c r="E70" t="s">
        <v>285</v>
      </c>
      <c r="F70" s="9">
        <f>Table1325[[#This Row],[EMP]]-Table1325[[#This Row],[BMP]]</f>
        <v>0.99783279000001812</v>
      </c>
      <c r="G70" s="5" t="s">
        <v>156</v>
      </c>
      <c r="H70" s="56">
        <v>138.65636454666699</v>
      </c>
      <c r="I70" t="s">
        <v>502</v>
      </c>
      <c r="J70" s="56">
        <v>139.00131347499999</v>
      </c>
      <c r="K70" s="56">
        <v>139.65419733666701</v>
      </c>
      <c r="L70" t="s">
        <v>504</v>
      </c>
      <c r="M70" s="2">
        <v>110727</v>
      </c>
      <c r="N70" s="2">
        <v>120238</v>
      </c>
      <c r="O70" s="2">
        <v>230965</v>
      </c>
      <c r="P70" t="s">
        <v>22343</v>
      </c>
      <c r="Q70">
        <v>7</v>
      </c>
      <c r="R70">
        <v>58</v>
      </c>
      <c r="S70" s="2">
        <v>6876</v>
      </c>
      <c r="T70" s="2">
        <v>10577</v>
      </c>
      <c r="U70" s="8">
        <v>7.5565561881670379E-2</v>
      </c>
      <c r="V70" s="2">
        <v>363547</v>
      </c>
      <c r="X70" s="61">
        <f>(Table1325[[#This Row],[2042 Future AADT]]-Table1325[[#This Row],[AADT 2022]])/20*($X$5-2022)+Table1325[[#This Row],[AADT 2022]]</f>
        <v>290626.90000000002</v>
      </c>
    </row>
    <row r="71" spans="1:24" ht="24" customHeight="1" x14ac:dyDescent="0.25">
      <c r="A71" t="s">
        <v>507</v>
      </c>
      <c r="B71" t="s">
        <v>17192</v>
      </c>
      <c r="C71">
        <v>100097</v>
      </c>
      <c r="D71" t="s">
        <v>17073</v>
      </c>
      <c r="E71" t="s">
        <v>285</v>
      </c>
      <c r="F71" s="9">
        <f>Table1325[[#This Row],[EMP]]-Table1325[[#This Row],[BMP]]</f>
        <v>0.99941594000000578</v>
      </c>
      <c r="G71" s="5" t="s">
        <v>156</v>
      </c>
      <c r="H71" s="56">
        <v>139.66037906666699</v>
      </c>
      <c r="I71" t="s">
        <v>504</v>
      </c>
      <c r="J71" s="56">
        <v>140.12409976000001</v>
      </c>
      <c r="K71" s="56">
        <v>140.659795006667</v>
      </c>
      <c r="L71" t="s">
        <v>506</v>
      </c>
      <c r="M71" s="2">
        <v>145143</v>
      </c>
      <c r="N71" s="2">
        <v>143445</v>
      </c>
      <c r="O71" s="2">
        <v>288588</v>
      </c>
      <c r="P71" t="s">
        <v>22344</v>
      </c>
      <c r="Q71">
        <v>7</v>
      </c>
      <c r="R71">
        <v>53</v>
      </c>
      <c r="S71" s="2">
        <v>7808</v>
      </c>
      <c r="T71" s="2">
        <v>12010</v>
      </c>
      <c r="U71" s="8">
        <v>6.8672294066281336E-2</v>
      </c>
      <c r="V71" s="2">
        <v>454248</v>
      </c>
      <c r="X71" s="61">
        <f>(Table1325[[#This Row],[2042 Future AADT]]-Table1325[[#This Row],[AADT 2022]])/20*($X$5-2022)+Table1325[[#This Row],[AADT 2022]]</f>
        <v>363135</v>
      </c>
    </row>
    <row r="72" spans="1:24" ht="24" customHeight="1" x14ac:dyDescent="0.25">
      <c r="A72" t="s">
        <v>509</v>
      </c>
      <c r="B72" t="s">
        <v>17193</v>
      </c>
      <c r="C72">
        <v>100098</v>
      </c>
      <c r="D72" t="s">
        <v>17073</v>
      </c>
      <c r="E72" t="s">
        <v>285</v>
      </c>
      <c r="F72" s="9">
        <f>Table1325[[#This Row],[EMP]]-Table1325[[#This Row],[BMP]]</f>
        <v>1.0080280399999992</v>
      </c>
      <c r="G72" s="5" t="s">
        <v>156</v>
      </c>
      <c r="H72" s="56">
        <v>140.657800553333</v>
      </c>
      <c r="I72" t="s">
        <v>506</v>
      </c>
      <c r="J72" s="56">
        <v>141.12965124499999</v>
      </c>
      <c r="K72" s="56">
        <v>141.665828593333</v>
      </c>
      <c r="L72" t="s">
        <v>508</v>
      </c>
      <c r="M72" s="2">
        <v>140552</v>
      </c>
      <c r="N72" s="2">
        <v>147281</v>
      </c>
      <c r="O72" s="2">
        <v>287833</v>
      </c>
      <c r="P72" t="s">
        <v>22345</v>
      </c>
      <c r="Q72">
        <v>7</v>
      </c>
      <c r="R72">
        <v>53</v>
      </c>
      <c r="S72" s="2">
        <v>9263</v>
      </c>
      <c r="T72" s="2">
        <v>6581</v>
      </c>
      <c r="U72" s="8">
        <v>5.5045807812168862E-2</v>
      </c>
      <c r="V72" s="2">
        <v>453059</v>
      </c>
      <c r="X72" s="61">
        <f>(Table1325[[#This Row],[2042 Future AADT]]-Table1325[[#This Row],[AADT 2022]])/20*($X$5-2022)+Table1325[[#This Row],[AADT 2022]]</f>
        <v>362184.7</v>
      </c>
    </row>
    <row r="73" spans="1:24" ht="24" customHeight="1" x14ac:dyDescent="0.25">
      <c r="A73" t="s">
        <v>511</v>
      </c>
      <c r="B73" t="s">
        <v>17194</v>
      </c>
      <c r="C73">
        <v>100099</v>
      </c>
      <c r="D73" t="s">
        <v>17073</v>
      </c>
      <c r="E73" t="s">
        <v>285</v>
      </c>
      <c r="F73" s="9">
        <f>Table1325[[#This Row],[EMP]]-Table1325[[#This Row],[BMP]]</f>
        <v>1.0020746500000257</v>
      </c>
      <c r="G73" s="5" t="s">
        <v>156</v>
      </c>
      <c r="H73" s="56">
        <v>141.66577128333299</v>
      </c>
      <c r="I73" t="s">
        <v>508</v>
      </c>
      <c r="J73" s="56">
        <v>142.13428015</v>
      </c>
      <c r="K73" s="56">
        <v>142.66784593333301</v>
      </c>
      <c r="L73" t="s">
        <v>510</v>
      </c>
      <c r="M73" s="2">
        <v>138634</v>
      </c>
      <c r="N73" s="2">
        <v>145017</v>
      </c>
      <c r="O73" s="2">
        <v>283651</v>
      </c>
      <c r="P73" t="s">
        <v>22346</v>
      </c>
      <c r="Q73">
        <v>7</v>
      </c>
      <c r="R73">
        <v>57</v>
      </c>
      <c r="S73" s="2">
        <v>10798</v>
      </c>
      <c r="T73" s="2">
        <v>5529</v>
      </c>
      <c r="U73" s="8">
        <v>5.7560170773238946E-2</v>
      </c>
      <c r="V73" s="2">
        <v>446477</v>
      </c>
      <c r="X73" s="61">
        <f>(Table1325[[#This Row],[2042 Future AADT]]-Table1325[[#This Row],[AADT 2022]])/20*($X$5-2022)+Table1325[[#This Row],[AADT 2022]]</f>
        <v>356922.7</v>
      </c>
    </row>
    <row r="74" spans="1:24" ht="24" customHeight="1" x14ac:dyDescent="0.25">
      <c r="A74" t="s">
        <v>513</v>
      </c>
      <c r="B74" t="s">
        <v>17195</v>
      </c>
      <c r="C74">
        <v>100100</v>
      </c>
      <c r="D74" t="s">
        <v>17073</v>
      </c>
      <c r="E74" t="s">
        <v>285</v>
      </c>
      <c r="F74" s="9">
        <f>Table1325[[#This Row],[EMP]]-Table1325[[#This Row],[BMP]]</f>
        <v>0.52161895000000413</v>
      </c>
      <c r="G74" s="5" t="s">
        <v>156</v>
      </c>
      <c r="H74" s="56">
        <v>142.662102803333</v>
      </c>
      <c r="I74" t="s">
        <v>510</v>
      </c>
      <c r="J74" s="56">
        <v>142.75291687999999</v>
      </c>
      <c r="K74" s="56">
        <v>143.183721753333</v>
      </c>
      <c r="L74" t="s">
        <v>512</v>
      </c>
      <c r="M74" s="2">
        <v>107886</v>
      </c>
      <c r="N74" s="2">
        <v>117608</v>
      </c>
      <c r="O74" s="2">
        <v>225494</v>
      </c>
      <c r="P74" t="s">
        <v>22347</v>
      </c>
      <c r="Q74">
        <v>7</v>
      </c>
      <c r="R74">
        <v>51</v>
      </c>
      <c r="S74" s="2">
        <v>10049</v>
      </c>
      <c r="T74" s="2">
        <v>5136</v>
      </c>
      <c r="U74" s="8">
        <v>6.7341037899012829E-2</v>
      </c>
      <c r="V74" s="2">
        <v>354935</v>
      </c>
      <c r="X74" s="61">
        <f>(Table1325[[#This Row],[2042 Future AADT]]-Table1325[[#This Row],[AADT 2022]])/20*($X$5-2022)+Table1325[[#This Row],[AADT 2022]]</f>
        <v>283742.45</v>
      </c>
    </row>
    <row r="75" spans="1:24" ht="24" customHeight="1" x14ac:dyDescent="0.25">
      <c r="A75" t="s">
        <v>516</v>
      </c>
      <c r="B75" t="s">
        <v>17196</v>
      </c>
      <c r="C75">
        <v>100101</v>
      </c>
      <c r="D75" t="s">
        <v>17073</v>
      </c>
      <c r="E75" t="s">
        <v>285</v>
      </c>
      <c r="F75" s="9">
        <f>Table1325[[#This Row],[EMP]]-Table1325[[#This Row],[BMP]]</f>
        <v>0.47559848000000216</v>
      </c>
      <c r="G75" s="5" t="s">
        <v>156</v>
      </c>
      <c r="H75" s="56">
        <v>143.18563497</v>
      </c>
      <c r="I75" t="s">
        <v>512</v>
      </c>
      <c r="J75" s="56">
        <v>143.31928070000001</v>
      </c>
      <c r="K75" s="56">
        <v>143.66123345</v>
      </c>
      <c r="L75" t="s">
        <v>515</v>
      </c>
      <c r="M75" s="2">
        <v>59339</v>
      </c>
      <c r="N75" s="2">
        <v>76547</v>
      </c>
      <c r="O75" s="2">
        <v>135886</v>
      </c>
      <c r="P75" t="s">
        <v>22348</v>
      </c>
      <c r="Q75">
        <v>7</v>
      </c>
      <c r="R75">
        <v>53</v>
      </c>
      <c r="S75" s="2">
        <v>10166</v>
      </c>
      <c r="T75" s="2">
        <v>15640</v>
      </c>
      <c r="U75" s="8">
        <v>0.1899091885845488</v>
      </c>
      <c r="V75" s="2">
        <v>213889</v>
      </c>
      <c r="X75" s="61">
        <f>(Table1325[[#This Row],[2042 Future AADT]]-Table1325[[#This Row],[AADT 2022]])/20*($X$5-2022)+Table1325[[#This Row],[AADT 2022]]</f>
        <v>170987.35</v>
      </c>
    </row>
    <row r="76" spans="1:24" ht="24" customHeight="1" x14ac:dyDescent="0.25">
      <c r="A76" t="s">
        <v>518</v>
      </c>
      <c r="B76" t="s">
        <v>17197</v>
      </c>
      <c r="C76">
        <v>100102</v>
      </c>
      <c r="D76" t="s">
        <v>17073</v>
      </c>
      <c r="E76" t="s">
        <v>285</v>
      </c>
      <c r="F76" s="9">
        <f>Table1325[[#This Row],[EMP]]-Table1325[[#This Row],[BMP]]</f>
        <v>1.0058485699999835</v>
      </c>
      <c r="G76" s="5" t="s">
        <v>156</v>
      </c>
      <c r="H76" s="56">
        <v>143.66051450000001</v>
      </c>
      <c r="I76" t="s">
        <v>515</v>
      </c>
      <c r="J76" s="56">
        <v>144.16579787000001</v>
      </c>
      <c r="K76" s="56">
        <v>144.66636306999999</v>
      </c>
      <c r="L76" t="s">
        <v>517</v>
      </c>
      <c r="M76" s="2">
        <v>44629</v>
      </c>
      <c r="N76" s="2">
        <v>217041</v>
      </c>
      <c r="O76" s="2">
        <v>261670</v>
      </c>
      <c r="P76" t="s">
        <v>22349</v>
      </c>
      <c r="Q76">
        <v>5</v>
      </c>
      <c r="R76">
        <v>67</v>
      </c>
      <c r="S76" s="2">
        <v>14420</v>
      </c>
      <c r="T76" s="2">
        <v>4359</v>
      </c>
      <c r="U76" s="8">
        <v>7.176596476478006E-2</v>
      </c>
      <c r="V76" s="2">
        <v>411878</v>
      </c>
      <c r="X76" s="61">
        <f>(Table1325[[#This Row],[2042 Future AADT]]-Table1325[[#This Row],[AADT 2022]])/20*($X$5-2022)+Table1325[[#This Row],[AADT 2022]]</f>
        <v>329263.59999999998</v>
      </c>
    </row>
    <row r="77" spans="1:24" ht="24" customHeight="1" x14ac:dyDescent="0.25">
      <c r="A77" t="s">
        <v>519</v>
      </c>
      <c r="B77" t="s">
        <v>17198</v>
      </c>
      <c r="C77">
        <v>100103</v>
      </c>
      <c r="D77" t="s">
        <v>17073</v>
      </c>
      <c r="E77" t="s">
        <v>285</v>
      </c>
      <c r="F77" s="9">
        <f>Table1325[[#This Row],[EMP]]-Table1325[[#This Row],[BMP]]</f>
        <v>0.28038859000000116</v>
      </c>
      <c r="G77" s="5" t="s">
        <v>156</v>
      </c>
      <c r="H77" s="56">
        <v>144.66637352000001</v>
      </c>
      <c r="I77" t="s">
        <v>517</v>
      </c>
      <c r="J77" s="56">
        <v>144.9</v>
      </c>
      <c r="K77" s="56">
        <v>144.94676211000001</v>
      </c>
      <c r="L77" t="s">
        <v>68</v>
      </c>
      <c r="M77" s="2">
        <v>98229</v>
      </c>
      <c r="N77" s="2">
        <v>157423</v>
      </c>
      <c r="O77" s="2">
        <v>255652</v>
      </c>
      <c r="P77" t="s">
        <v>22350</v>
      </c>
      <c r="Q77">
        <v>7</v>
      </c>
      <c r="R77">
        <v>51</v>
      </c>
      <c r="S77" s="2">
        <v>13774</v>
      </c>
      <c r="T77" s="2">
        <v>4674</v>
      </c>
      <c r="U77" s="8">
        <v>7.2160593306526064E-2</v>
      </c>
      <c r="V77" s="2">
        <v>402405</v>
      </c>
      <c r="X77" s="61">
        <f>(Table1325[[#This Row],[2042 Future AADT]]-Table1325[[#This Row],[AADT 2022]])/20*($X$5-2022)+Table1325[[#This Row],[AADT 2022]]</f>
        <v>321690.84999999998</v>
      </c>
    </row>
    <row r="78" spans="1:24" ht="24" customHeight="1" x14ac:dyDescent="0.25">
      <c r="A78" t="s">
        <v>522</v>
      </c>
      <c r="B78" t="s">
        <v>17199</v>
      </c>
      <c r="C78">
        <v>100104</v>
      </c>
      <c r="D78" t="s">
        <v>17073</v>
      </c>
      <c r="E78" t="s">
        <v>285</v>
      </c>
      <c r="F78" s="9">
        <f>Table1325[[#This Row],[EMP]]-Table1325[[#This Row],[BMP]]</f>
        <v>0.49714753999998607</v>
      </c>
      <c r="G78" s="5" t="s">
        <v>156</v>
      </c>
      <c r="H78" s="56">
        <v>144.945933126667</v>
      </c>
      <c r="I78" t="s">
        <v>68</v>
      </c>
      <c r="J78" s="56">
        <v>144.98548174999999</v>
      </c>
      <c r="K78" s="56">
        <v>145.44308066666699</v>
      </c>
      <c r="L78" t="s">
        <v>521</v>
      </c>
      <c r="M78" s="2">
        <v>126274</v>
      </c>
      <c r="N78" s="2">
        <v>131684</v>
      </c>
      <c r="O78" s="2">
        <v>257958</v>
      </c>
      <c r="P78" t="s">
        <v>22351</v>
      </c>
      <c r="Q78">
        <v>7</v>
      </c>
      <c r="R78">
        <v>55</v>
      </c>
      <c r="S78" s="2">
        <v>13064</v>
      </c>
      <c r="T78" s="2">
        <v>4707</v>
      </c>
      <c r="U78" s="8">
        <v>6.8891059784926226E-2</v>
      </c>
      <c r="V78" s="2">
        <v>406035</v>
      </c>
      <c r="X78" s="61">
        <f>(Table1325[[#This Row],[2042 Future AADT]]-Table1325[[#This Row],[AADT 2022]])/20*($X$5-2022)+Table1325[[#This Row],[AADT 2022]]</f>
        <v>324592.65000000002</v>
      </c>
    </row>
    <row r="79" spans="1:24" ht="24" customHeight="1" x14ac:dyDescent="0.25">
      <c r="A79" t="s">
        <v>523</v>
      </c>
      <c r="B79" t="s">
        <v>17200</v>
      </c>
      <c r="C79">
        <v>100105</v>
      </c>
      <c r="D79" t="s">
        <v>17073</v>
      </c>
      <c r="E79" t="s">
        <v>285</v>
      </c>
      <c r="F79" s="9">
        <f>Table1325[[#This Row],[EMP]]-Table1325[[#This Row],[BMP]]</f>
        <v>0.24355826999999408</v>
      </c>
      <c r="G79" s="5" t="s">
        <v>156</v>
      </c>
      <c r="H79" s="56">
        <v>145.44194200000001</v>
      </c>
      <c r="I79" t="s">
        <v>521</v>
      </c>
      <c r="J79" s="56">
        <v>145.67525552999999</v>
      </c>
      <c r="K79" s="56">
        <v>145.68550027000001</v>
      </c>
      <c r="L79" t="s">
        <v>92</v>
      </c>
      <c r="M79" s="2">
        <v>94402</v>
      </c>
      <c r="N79" s="2">
        <v>157270</v>
      </c>
      <c r="O79" s="2">
        <v>251672</v>
      </c>
      <c r="P79" t="s">
        <v>22352</v>
      </c>
      <c r="Q79">
        <v>7</v>
      </c>
      <c r="R79">
        <v>52</v>
      </c>
      <c r="S79" s="2">
        <v>12362</v>
      </c>
      <c r="T79" s="2">
        <v>4793</v>
      </c>
      <c r="U79" s="8">
        <v>6.8164118376299307E-2</v>
      </c>
      <c r="V79" s="2">
        <v>396140</v>
      </c>
      <c r="X79" s="61">
        <f>(Table1325[[#This Row],[2042 Future AADT]]-Table1325[[#This Row],[AADT 2022]])/20*($X$5-2022)+Table1325[[#This Row],[AADT 2022]]</f>
        <v>316682.59999999998</v>
      </c>
    </row>
    <row r="80" spans="1:24" ht="24" customHeight="1" x14ac:dyDescent="0.25">
      <c r="A80" t="s">
        <v>525</v>
      </c>
      <c r="B80" t="s">
        <v>17201</v>
      </c>
      <c r="C80">
        <v>100106</v>
      </c>
      <c r="D80" t="s">
        <v>17073</v>
      </c>
      <c r="E80" t="s">
        <v>285</v>
      </c>
      <c r="F80" s="9">
        <f>Table1325[[#This Row],[EMP]]-Table1325[[#This Row],[BMP]]</f>
        <v>1.0089194300000202</v>
      </c>
      <c r="G80" s="5" t="s">
        <v>156</v>
      </c>
      <c r="H80" s="56">
        <v>145.69157326999999</v>
      </c>
      <c r="I80" t="s">
        <v>92</v>
      </c>
      <c r="J80" s="56">
        <v>146.18475140000001</v>
      </c>
      <c r="K80" s="56">
        <v>146.70049270000001</v>
      </c>
      <c r="L80" t="s">
        <v>524</v>
      </c>
      <c r="M80" s="2">
        <v>213415</v>
      </c>
      <c r="N80" s="2">
        <v>170871</v>
      </c>
      <c r="O80" s="2">
        <v>384286</v>
      </c>
      <c r="P80" t="s">
        <v>22353</v>
      </c>
      <c r="Q80">
        <v>7</v>
      </c>
      <c r="R80">
        <v>54</v>
      </c>
      <c r="S80" s="2">
        <v>10858</v>
      </c>
      <c r="T80" s="2">
        <v>6309</v>
      </c>
      <c r="U80" s="8">
        <v>4.4672457492596657E-2</v>
      </c>
      <c r="V80" s="2">
        <v>604880</v>
      </c>
      <c r="X80" s="61">
        <f>(Table1325[[#This Row],[2042 Future AADT]]-Table1325[[#This Row],[AADT 2022]])/20*($X$5-2022)+Table1325[[#This Row],[AADT 2022]]</f>
        <v>483553.3</v>
      </c>
    </row>
    <row r="81" spans="1:24" ht="24" customHeight="1" x14ac:dyDescent="0.25">
      <c r="A81" t="s">
        <v>527</v>
      </c>
      <c r="B81" t="s">
        <v>17202</v>
      </c>
      <c r="C81">
        <v>100107</v>
      </c>
      <c r="D81" t="s">
        <v>17073</v>
      </c>
      <c r="E81" t="s">
        <v>285</v>
      </c>
      <c r="F81" s="9">
        <f>Table1325[[#This Row],[EMP]]-Table1325[[#This Row],[BMP]]</f>
        <v>0.72233162999998513</v>
      </c>
      <c r="G81" s="5" t="s">
        <v>156</v>
      </c>
      <c r="H81" s="56">
        <v>146.69709383333301</v>
      </c>
      <c r="I81" t="s">
        <v>524</v>
      </c>
      <c r="J81" s="56">
        <v>147.31497655999999</v>
      </c>
      <c r="K81" s="56">
        <v>147.419425463333</v>
      </c>
      <c r="L81" t="s">
        <v>526</v>
      </c>
      <c r="M81" s="2">
        <v>61707</v>
      </c>
      <c r="N81" s="2">
        <v>63532</v>
      </c>
      <c r="O81" s="2">
        <v>125239</v>
      </c>
      <c r="P81" t="s">
        <v>22354</v>
      </c>
      <c r="Q81">
        <v>7</v>
      </c>
      <c r="R81">
        <v>54</v>
      </c>
      <c r="S81" s="2">
        <v>4251</v>
      </c>
      <c r="T81" s="2">
        <v>6542</v>
      </c>
      <c r="U81" s="8">
        <v>8.6179225321185896E-2</v>
      </c>
      <c r="V81" s="2">
        <v>197131</v>
      </c>
      <c r="X81" s="61">
        <f>(Table1325[[#This Row],[2042 Future AADT]]-Table1325[[#This Row],[AADT 2022]])/20*($X$5-2022)+Table1325[[#This Row],[AADT 2022]]</f>
        <v>157590.39999999999</v>
      </c>
    </row>
    <row r="82" spans="1:24" ht="24" customHeight="1" x14ac:dyDescent="0.25">
      <c r="A82" t="s">
        <v>528</v>
      </c>
      <c r="B82" t="s">
        <v>17203</v>
      </c>
      <c r="C82">
        <v>100108</v>
      </c>
      <c r="D82" t="s">
        <v>17073</v>
      </c>
      <c r="E82" t="s">
        <v>285</v>
      </c>
      <c r="F82" s="9">
        <f>Table1325[[#This Row],[EMP]]-Table1325[[#This Row],[BMP]]</f>
        <v>0.78356464999998821</v>
      </c>
      <c r="G82" s="5" t="s">
        <v>156</v>
      </c>
      <c r="H82" s="56">
        <v>147.422201196667</v>
      </c>
      <c r="I82" t="s">
        <v>526</v>
      </c>
      <c r="J82" s="56">
        <v>147.89739254</v>
      </c>
      <c r="K82" s="56">
        <v>148.20576584666699</v>
      </c>
      <c r="L82" t="s">
        <v>187</v>
      </c>
      <c r="M82" s="2">
        <v>86062</v>
      </c>
      <c r="N82" s="2">
        <v>61333</v>
      </c>
      <c r="O82" s="2">
        <v>147395</v>
      </c>
      <c r="P82" t="s">
        <v>22355</v>
      </c>
      <c r="Q82">
        <v>7</v>
      </c>
      <c r="R82">
        <v>54</v>
      </c>
      <c r="S82" s="2">
        <v>5929</v>
      </c>
      <c r="T82" s="2">
        <v>9123</v>
      </c>
      <c r="U82" s="8">
        <v>0.10212015332948879</v>
      </c>
      <c r="V82" s="2">
        <v>232005</v>
      </c>
      <c r="X82" s="61">
        <f>(Table1325[[#This Row],[2042 Future AADT]]-Table1325[[#This Row],[AADT 2022]])/20*($X$5-2022)+Table1325[[#This Row],[AADT 2022]]</f>
        <v>185469.5</v>
      </c>
    </row>
    <row r="83" spans="1:24" ht="24" customHeight="1" x14ac:dyDescent="0.25">
      <c r="A83" t="s">
        <v>530</v>
      </c>
      <c r="B83" t="s">
        <v>17204</v>
      </c>
      <c r="C83">
        <v>100109</v>
      </c>
      <c r="D83" t="s">
        <v>17073</v>
      </c>
      <c r="E83" t="s">
        <v>285</v>
      </c>
      <c r="F83" s="9">
        <f>Table1325[[#This Row],[EMP]]-Table1325[[#This Row],[BMP]]</f>
        <v>0.72290198999999689</v>
      </c>
      <c r="G83" s="5" t="s">
        <v>156</v>
      </c>
      <c r="H83" s="56">
        <v>148.19938128000001</v>
      </c>
      <c r="I83" t="s">
        <v>187</v>
      </c>
      <c r="J83" s="56">
        <v>148.59602537999999</v>
      </c>
      <c r="K83" s="56">
        <v>148.92228327000001</v>
      </c>
      <c r="L83" t="s">
        <v>529</v>
      </c>
      <c r="M83" s="2">
        <v>82703</v>
      </c>
      <c r="N83" s="2">
        <v>91378</v>
      </c>
      <c r="O83" s="2">
        <v>174081</v>
      </c>
      <c r="P83" t="s">
        <v>22356</v>
      </c>
      <c r="Q83">
        <v>8</v>
      </c>
      <c r="R83">
        <v>57</v>
      </c>
      <c r="S83" s="2">
        <v>10526</v>
      </c>
      <c r="T83" s="2">
        <v>7724</v>
      </c>
      <c r="U83" s="8">
        <v>0.10483625438732544</v>
      </c>
      <c r="V83" s="2">
        <v>274010</v>
      </c>
      <c r="X83" s="61">
        <f>(Table1325[[#This Row],[2042 Future AADT]]-Table1325[[#This Row],[AADT 2022]])/20*($X$5-2022)+Table1325[[#This Row],[AADT 2022]]</f>
        <v>219049.05</v>
      </c>
    </row>
    <row r="84" spans="1:24" ht="24" customHeight="1" x14ac:dyDescent="0.25">
      <c r="A84" t="s">
        <v>531</v>
      </c>
      <c r="B84" t="s">
        <v>17205</v>
      </c>
      <c r="C84">
        <v>100110</v>
      </c>
      <c r="D84" t="s">
        <v>17073</v>
      </c>
      <c r="E84" t="s">
        <v>285</v>
      </c>
      <c r="F84" s="9">
        <f>Table1325[[#This Row],[EMP]]-Table1325[[#This Row],[BMP]]</f>
        <v>0.99992008000000965</v>
      </c>
      <c r="G84" s="5" t="s">
        <v>156</v>
      </c>
      <c r="H84" s="56">
        <v>148.91528850333299</v>
      </c>
      <c r="I84" t="s">
        <v>529</v>
      </c>
      <c r="J84" s="56">
        <v>149.1919771</v>
      </c>
      <c r="K84" s="56">
        <v>149.915208583333</v>
      </c>
      <c r="L84" t="s">
        <v>153</v>
      </c>
      <c r="M84" s="2">
        <v>77508</v>
      </c>
      <c r="N84" s="2">
        <v>74124</v>
      </c>
      <c r="O84" s="2">
        <v>151632</v>
      </c>
      <c r="P84" t="s">
        <v>22357</v>
      </c>
      <c r="Q84">
        <v>8</v>
      </c>
      <c r="R84">
        <v>52</v>
      </c>
      <c r="S84" s="2">
        <v>6123</v>
      </c>
      <c r="T84" s="2">
        <v>9421</v>
      </c>
      <c r="U84" s="8">
        <v>0.102511343252084</v>
      </c>
      <c r="V84" s="2">
        <v>238674</v>
      </c>
      <c r="X84" s="61">
        <f>(Table1325[[#This Row],[2042 Future AADT]]-Table1325[[#This Row],[AADT 2022]])/20*($X$5-2022)+Table1325[[#This Row],[AADT 2022]]</f>
        <v>190800.9</v>
      </c>
    </row>
    <row r="85" spans="1:24" ht="24" customHeight="1" x14ac:dyDescent="0.25">
      <c r="A85" t="s">
        <v>533</v>
      </c>
      <c r="B85" t="s">
        <v>17206</v>
      </c>
      <c r="C85">
        <v>100111</v>
      </c>
      <c r="D85" t="s">
        <v>17073</v>
      </c>
      <c r="E85" t="s">
        <v>285</v>
      </c>
      <c r="F85" s="9">
        <f>Table1325[[#This Row],[EMP]]-Table1325[[#This Row],[BMP]]</f>
        <v>1.5623918599999911</v>
      </c>
      <c r="G85" s="5" t="s">
        <v>156</v>
      </c>
      <c r="H85" s="56">
        <v>149.91786045000001</v>
      </c>
      <c r="I85" t="s">
        <v>153</v>
      </c>
      <c r="J85" s="56">
        <v>151.09372593000001</v>
      </c>
      <c r="K85" s="56">
        <v>151.48025231</v>
      </c>
      <c r="L85" t="s">
        <v>532</v>
      </c>
      <c r="M85" s="2">
        <v>139805</v>
      </c>
      <c r="N85" s="2">
        <v>61869</v>
      </c>
      <c r="O85" s="2">
        <v>201674</v>
      </c>
      <c r="P85" t="s">
        <v>22358</v>
      </c>
      <c r="Q85">
        <v>7</v>
      </c>
      <c r="R85">
        <v>60</v>
      </c>
      <c r="S85" s="2">
        <v>9897</v>
      </c>
      <c r="T85" s="2">
        <v>15227</v>
      </c>
      <c r="U85" s="8">
        <v>0.1245772880986146</v>
      </c>
      <c r="V85" s="2">
        <v>317442</v>
      </c>
      <c r="X85" s="61">
        <f>(Table1325[[#This Row],[2042 Future AADT]]-Table1325[[#This Row],[AADT 2022]])/20*($X$5-2022)+Table1325[[#This Row],[AADT 2022]]</f>
        <v>253769.60000000001</v>
      </c>
    </row>
    <row r="86" spans="1:24" ht="24" customHeight="1" x14ac:dyDescent="0.25">
      <c r="A86" t="s">
        <v>534</v>
      </c>
      <c r="B86" t="s">
        <v>17207</v>
      </c>
      <c r="C86">
        <v>100112</v>
      </c>
      <c r="D86" t="s">
        <v>17073</v>
      </c>
      <c r="E86" t="s">
        <v>285</v>
      </c>
      <c r="F86" s="9">
        <f>Table1325[[#This Row],[EMP]]-Table1325[[#This Row],[BMP]]</f>
        <v>0.89458407000000761</v>
      </c>
      <c r="G86" s="5" t="s">
        <v>156</v>
      </c>
      <c r="H86" s="56">
        <v>151.510164976667</v>
      </c>
      <c r="I86" t="s">
        <v>532</v>
      </c>
      <c r="J86" s="56">
        <v>151.97489696666699</v>
      </c>
      <c r="K86" s="56">
        <v>152.40474904666701</v>
      </c>
      <c r="L86" t="s">
        <v>206</v>
      </c>
      <c r="M86" s="2">
        <v>116297</v>
      </c>
      <c r="N86" s="2">
        <v>132000</v>
      </c>
      <c r="O86" s="2">
        <v>248297</v>
      </c>
      <c r="P86" t="s">
        <v>22359</v>
      </c>
      <c r="Q86">
        <v>7</v>
      </c>
      <c r="R86">
        <v>66</v>
      </c>
      <c r="S86" s="2">
        <v>5264</v>
      </c>
      <c r="T86" s="2">
        <v>6450</v>
      </c>
      <c r="U86" s="8">
        <v>4.717737225983399E-2</v>
      </c>
      <c r="V86" s="2">
        <v>390828</v>
      </c>
      <c r="X86" s="61">
        <f>(Table1325[[#This Row],[2042 Future AADT]]-Table1325[[#This Row],[AADT 2022]])/20*($X$5-2022)+Table1325[[#This Row],[AADT 2022]]</f>
        <v>312435.95</v>
      </c>
    </row>
    <row r="87" spans="1:24" ht="24" customHeight="1" x14ac:dyDescent="0.25">
      <c r="A87" t="s">
        <v>536</v>
      </c>
      <c r="B87" t="s">
        <v>17208</v>
      </c>
      <c r="C87">
        <v>100113</v>
      </c>
      <c r="D87" t="s">
        <v>17073</v>
      </c>
      <c r="E87" t="s">
        <v>285</v>
      </c>
      <c r="F87" s="9">
        <f>Table1325[[#This Row],[EMP]]-Table1325[[#This Row],[BMP]]</f>
        <v>0.74074668000000088</v>
      </c>
      <c r="G87" s="5" t="s">
        <v>156</v>
      </c>
      <c r="H87" s="56">
        <v>152.43564554666699</v>
      </c>
      <c r="I87" t="s">
        <v>206</v>
      </c>
      <c r="J87" s="56">
        <v>152.86212703999999</v>
      </c>
      <c r="K87" s="56">
        <v>153.17639222666699</v>
      </c>
      <c r="L87" t="s">
        <v>535</v>
      </c>
      <c r="M87" s="2">
        <v>126474</v>
      </c>
      <c r="N87" s="2">
        <v>111110</v>
      </c>
      <c r="O87" s="2">
        <v>237584</v>
      </c>
      <c r="P87" t="s">
        <v>22360</v>
      </c>
      <c r="Q87">
        <v>4</v>
      </c>
      <c r="R87">
        <v>57</v>
      </c>
      <c r="S87" s="2">
        <v>4426</v>
      </c>
      <c r="T87" s="2">
        <v>6810</v>
      </c>
      <c r="U87" s="8">
        <v>4.7292746986329043E-2</v>
      </c>
      <c r="V87" s="2">
        <v>373965</v>
      </c>
      <c r="X87" s="61">
        <f>(Table1325[[#This Row],[2042 Future AADT]]-Table1325[[#This Row],[AADT 2022]])/20*($X$5-2022)+Table1325[[#This Row],[AADT 2022]]</f>
        <v>298955.45</v>
      </c>
    </row>
    <row r="88" spans="1:24" ht="24" customHeight="1" x14ac:dyDescent="0.25">
      <c r="A88" t="s">
        <v>539</v>
      </c>
      <c r="B88" t="s">
        <v>17209</v>
      </c>
      <c r="C88">
        <v>100114</v>
      </c>
      <c r="D88" t="s">
        <v>17073</v>
      </c>
      <c r="E88" t="s">
        <v>285</v>
      </c>
      <c r="F88" s="9">
        <f>Table1325[[#This Row],[EMP]]-Table1325[[#This Row],[BMP]]</f>
        <v>0.82056825666700206</v>
      </c>
      <c r="G88" s="5" t="s">
        <v>156</v>
      </c>
      <c r="H88" s="56">
        <v>153.19999999999999</v>
      </c>
      <c r="I88" t="s">
        <v>535</v>
      </c>
      <c r="J88" s="56">
        <v>153.19999999999999</v>
      </c>
      <c r="K88" s="56">
        <v>154.02056825666699</v>
      </c>
      <c r="L88" t="s">
        <v>538</v>
      </c>
      <c r="M88" s="2">
        <v>115851</v>
      </c>
      <c r="N88" s="2">
        <v>139535</v>
      </c>
      <c r="O88" s="2">
        <v>255386</v>
      </c>
      <c r="P88" t="s">
        <v>22361</v>
      </c>
      <c r="Q88">
        <v>7</v>
      </c>
      <c r="R88">
        <v>56</v>
      </c>
      <c r="S88" s="2">
        <v>9829</v>
      </c>
      <c r="T88" s="2">
        <v>11124</v>
      </c>
      <c r="U88" s="8">
        <v>8.2044434698848021E-2</v>
      </c>
      <c r="V88" s="2">
        <v>401986</v>
      </c>
      <c r="X88" s="61">
        <f>(Table1325[[#This Row],[2042 Future AADT]]-Table1325[[#This Row],[AADT 2022]])/20*($X$5-2022)+Table1325[[#This Row],[AADT 2022]]</f>
        <v>321356</v>
      </c>
    </row>
    <row r="89" spans="1:24" ht="24" customHeight="1" x14ac:dyDescent="0.25">
      <c r="A89" t="s">
        <v>541</v>
      </c>
      <c r="B89" t="s">
        <v>17210</v>
      </c>
      <c r="C89">
        <v>100115</v>
      </c>
      <c r="D89" t="s">
        <v>17073</v>
      </c>
      <c r="E89" t="s">
        <v>285</v>
      </c>
      <c r="F89" s="9">
        <f>Table1325[[#This Row],[EMP]]-Table1325[[#This Row],[BMP]]</f>
        <v>0.88872523999998521</v>
      </c>
      <c r="G89" s="5" t="s">
        <v>156</v>
      </c>
      <c r="H89" s="56">
        <v>154.02560119</v>
      </c>
      <c r="I89" t="s">
        <v>538</v>
      </c>
      <c r="J89" s="56">
        <v>154.31649426999999</v>
      </c>
      <c r="K89" s="56">
        <v>154.91432642999999</v>
      </c>
      <c r="L89" t="s">
        <v>298</v>
      </c>
      <c r="M89" s="2">
        <v>131436</v>
      </c>
      <c r="N89" s="2">
        <v>174163</v>
      </c>
      <c r="O89" s="2">
        <v>305599</v>
      </c>
      <c r="P89" t="s">
        <v>22362</v>
      </c>
      <c r="Q89">
        <v>8</v>
      </c>
      <c r="R89">
        <v>53</v>
      </c>
      <c r="S89" s="2">
        <v>10290</v>
      </c>
      <c r="T89" s="2">
        <v>15830</v>
      </c>
      <c r="U89" s="8">
        <v>8.5471483872656656E-2</v>
      </c>
      <c r="V89" s="2">
        <v>419472</v>
      </c>
      <c r="X89" s="61">
        <f>(Table1325[[#This Row],[2042 Future AADT]]-Table1325[[#This Row],[AADT 2022]])/20*($X$5-2022)+Table1325[[#This Row],[AADT 2022]]</f>
        <v>356841.85</v>
      </c>
    </row>
    <row r="90" spans="1:24" ht="24" customHeight="1" x14ac:dyDescent="0.25">
      <c r="A90" t="s">
        <v>543</v>
      </c>
      <c r="B90" t="s">
        <v>17211</v>
      </c>
      <c r="C90">
        <v>100116</v>
      </c>
      <c r="D90" t="s">
        <v>17073</v>
      </c>
      <c r="E90" t="s">
        <v>285</v>
      </c>
      <c r="F90" s="9">
        <f>Table1325[[#This Row],[EMP]]-Table1325[[#This Row],[BMP]]</f>
        <v>1.1062456899999802</v>
      </c>
      <c r="G90" s="5" t="s">
        <v>156</v>
      </c>
      <c r="H90" s="56">
        <v>154.91484226333301</v>
      </c>
      <c r="I90" t="s">
        <v>298</v>
      </c>
      <c r="J90" s="56">
        <v>155.53627961999999</v>
      </c>
      <c r="K90" s="56">
        <v>156.02108795333299</v>
      </c>
      <c r="L90" t="s">
        <v>72</v>
      </c>
      <c r="M90" s="2">
        <v>85400</v>
      </c>
      <c r="N90" s="2">
        <v>106110</v>
      </c>
      <c r="O90" s="2">
        <v>191510</v>
      </c>
      <c r="P90" t="s">
        <v>22363</v>
      </c>
      <c r="Q90">
        <v>7</v>
      </c>
      <c r="R90">
        <v>53</v>
      </c>
      <c r="S90" s="2">
        <v>5713</v>
      </c>
      <c r="T90" s="2">
        <v>8793</v>
      </c>
      <c r="U90" s="8">
        <v>7.5745391885541219E-2</v>
      </c>
      <c r="V90" s="2">
        <v>301443</v>
      </c>
      <c r="X90" s="61">
        <f>(Table1325[[#This Row],[2042 Future AADT]]-Table1325[[#This Row],[AADT 2022]])/20*($X$5-2022)+Table1325[[#This Row],[AADT 2022]]</f>
        <v>240979.85</v>
      </c>
    </row>
    <row r="91" spans="1:24" ht="24" customHeight="1" x14ac:dyDescent="0.25">
      <c r="A91" t="s">
        <v>545</v>
      </c>
      <c r="B91" t="s">
        <v>17212</v>
      </c>
      <c r="C91">
        <v>100117</v>
      </c>
      <c r="D91" t="s">
        <v>17073</v>
      </c>
      <c r="E91" t="s">
        <v>285</v>
      </c>
      <c r="F91" s="9">
        <f>Table1325[[#This Row],[EMP]]-Table1325[[#This Row],[BMP]]</f>
        <v>2.0309952599999974</v>
      </c>
      <c r="G91" s="5" t="s">
        <v>156</v>
      </c>
      <c r="H91" s="56">
        <v>155.85008545333301</v>
      </c>
      <c r="I91" t="s">
        <v>72</v>
      </c>
      <c r="J91" s="56">
        <v>157.09558835999999</v>
      </c>
      <c r="K91" s="56">
        <v>157.88108071333301</v>
      </c>
      <c r="L91" t="s">
        <v>544</v>
      </c>
      <c r="M91" s="2">
        <v>88513</v>
      </c>
      <c r="N91" s="2">
        <v>97013</v>
      </c>
      <c r="O91" s="2">
        <v>185526</v>
      </c>
      <c r="P91" t="s">
        <v>22364</v>
      </c>
      <c r="Q91">
        <v>8</v>
      </c>
      <c r="R91">
        <v>53</v>
      </c>
      <c r="S91" s="2">
        <v>7143</v>
      </c>
      <c r="T91" s="2">
        <v>3570</v>
      </c>
      <c r="U91" s="8">
        <v>5.7743928074771189E-2</v>
      </c>
      <c r="V91" s="2">
        <v>292024</v>
      </c>
      <c r="X91" s="61">
        <f>(Table1325[[#This Row],[2042 Future AADT]]-Table1325[[#This Row],[AADT 2022]])/20*($X$5-2022)+Table1325[[#This Row],[AADT 2022]]</f>
        <v>233450.1</v>
      </c>
    </row>
    <row r="92" spans="1:24" ht="24" customHeight="1" x14ac:dyDescent="0.25">
      <c r="A92" t="s">
        <v>547</v>
      </c>
      <c r="B92" t="s">
        <v>17213</v>
      </c>
      <c r="C92">
        <v>100118</v>
      </c>
      <c r="D92" t="s">
        <v>17073</v>
      </c>
      <c r="E92" t="s">
        <v>285</v>
      </c>
      <c r="F92" s="9">
        <f>Table1325[[#This Row],[EMP]]-Table1325[[#This Row],[BMP]]</f>
        <v>1.0153515899999945</v>
      </c>
      <c r="G92" s="5" t="s">
        <v>156</v>
      </c>
      <c r="H92" s="56">
        <v>157.78569151333301</v>
      </c>
      <c r="I92" t="s">
        <v>544</v>
      </c>
      <c r="J92" s="56">
        <v>158.24439771999999</v>
      </c>
      <c r="K92" s="56">
        <v>158.801043103333</v>
      </c>
      <c r="L92" t="s">
        <v>546</v>
      </c>
      <c r="M92" s="2">
        <v>98095</v>
      </c>
      <c r="N92" s="2">
        <v>115440</v>
      </c>
      <c r="O92" s="2">
        <v>213535</v>
      </c>
      <c r="P92" t="s">
        <v>22365</v>
      </c>
      <c r="Q92">
        <v>6</v>
      </c>
      <c r="R92">
        <v>56</v>
      </c>
      <c r="S92" s="2">
        <v>11693</v>
      </c>
      <c r="T92" s="2">
        <v>6191</v>
      </c>
      <c r="U92" s="8">
        <v>8.3752078113658188E-2</v>
      </c>
      <c r="V92" s="2">
        <v>336112</v>
      </c>
      <c r="X92" s="61">
        <f>(Table1325[[#This Row],[2042 Future AADT]]-Table1325[[#This Row],[AADT 2022]])/20*($X$5-2022)+Table1325[[#This Row],[AADT 2022]]</f>
        <v>268694.65000000002</v>
      </c>
    </row>
    <row r="93" spans="1:24" ht="24" customHeight="1" x14ac:dyDescent="0.25">
      <c r="A93" t="s">
        <v>549</v>
      </c>
      <c r="B93" t="s">
        <v>17214</v>
      </c>
      <c r="C93">
        <v>100119</v>
      </c>
      <c r="D93" t="s">
        <v>17073</v>
      </c>
      <c r="E93" t="s">
        <v>285</v>
      </c>
      <c r="F93" s="9">
        <f>Table1325[[#This Row],[EMP]]-Table1325[[#This Row],[BMP]]</f>
        <v>0.99598690999999917</v>
      </c>
      <c r="G93" s="5" t="s">
        <v>156</v>
      </c>
      <c r="H93" s="56">
        <v>158.775622203333</v>
      </c>
      <c r="I93" t="s">
        <v>546</v>
      </c>
      <c r="J93" s="56">
        <v>159.19214954</v>
      </c>
      <c r="K93" s="56">
        <v>159.771609113333</v>
      </c>
      <c r="L93" t="s">
        <v>548</v>
      </c>
      <c r="M93" s="2">
        <v>87854</v>
      </c>
      <c r="N93" s="2">
        <v>91773</v>
      </c>
      <c r="O93" s="2">
        <v>179627</v>
      </c>
      <c r="P93" t="s">
        <v>22366</v>
      </c>
      <c r="Q93">
        <v>7</v>
      </c>
      <c r="R93">
        <v>59</v>
      </c>
      <c r="S93" s="2">
        <v>13146</v>
      </c>
      <c r="T93" s="2">
        <v>6332</v>
      </c>
      <c r="U93" s="8">
        <v>0.10843581421501222</v>
      </c>
      <c r="V93" s="2">
        <v>282739</v>
      </c>
      <c r="X93" s="61">
        <f>(Table1325[[#This Row],[2042 Future AADT]]-Table1325[[#This Row],[AADT 2022]])/20*($X$5-2022)+Table1325[[#This Row],[AADT 2022]]</f>
        <v>226027.4</v>
      </c>
    </row>
    <row r="94" spans="1:24" ht="24" customHeight="1" x14ac:dyDescent="0.25">
      <c r="A94" t="s">
        <v>551</v>
      </c>
      <c r="B94" t="s">
        <v>17215</v>
      </c>
      <c r="C94">
        <v>100120</v>
      </c>
      <c r="D94" t="s">
        <v>17073</v>
      </c>
      <c r="E94" t="s">
        <v>285</v>
      </c>
      <c r="F94" s="9">
        <f>Table1325[[#This Row],[EMP]]-Table1325[[#This Row],[BMP]]</f>
        <v>1.0025338900000236</v>
      </c>
      <c r="G94" s="5" t="s">
        <v>156</v>
      </c>
      <c r="H94" s="56">
        <v>159.76868497999999</v>
      </c>
      <c r="I94" t="s">
        <v>548</v>
      </c>
      <c r="J94" s="56">
        <v>160.25447779999999</v>
      </c>
      <c r="K94" s="56">
        <v>160.77121887000001</v>
      </c>
      <c r="L94" t="s">
        <v>550</v>
      </c>
      <c r="M94" s="2">
        <v>133905</v>
      </c>
      <c r="N94" s="2">
        <v>43011</v>
      </c>
      <c r="O94" s="2">
        <v>176916</v>
      </c>
      <c r="P94" t="s">
        <v>22367</v>
      </c>
      <c r="Q94">
        <v>5</v>
      </c>
      <c r="R94">
        <v>79</v>
      </c>
      <c r="S94" s="2">
        <v>6004</v>
      </c>
      <c r="T94" s="2">
        <v>9239</v>
      </c>
      <c r="U94" s="8">
        <v>8.6159533337855254E-2</v>
      </c>
      <c r="V94" s="2">
        <v>298546</v>
      </c>
      <c r="X94" s="61">
        <f>(Table1325[[#This Row],[2042 Future AADT]]-Table1325[[#This Row],[AADT 2022]])/20*($X$5-2022)+Table1325[[#This Row],[AADT 2022]]</f>
        <v>231649.5</v>
      </c>
    </row>
    <row r="95" spans="1:24" ht="24" customHeight="1" x14ac:dyDescent="0.25">
      <c r="A95" t="s">
        <v>553</v>
      </c>
      <c r="B95" t="s">
        <v>17216</v>
      </c>
      <c r="C95">
        <v>100121</v>
      </c>
      <c r="D95" t="s">
        <v>17073</v>
      </c>
      <c r="E95" t="s">
        <v>285</v>
      </c>
      <c r="F95" s="9">
        <f>Table1325[[#This Row],[EMP]]-Table1325[[#This Row],[BMP]]</f>
        <v>1.8415318300000081</v>
      </c>
      <c r="G95" s="5" t="s">
        <v>156</v>
      </c>
      <c r="H95" s="56">
        <v>160.72123321999999</v>
      </c>
      <c r="I95" t="s">
        <v>550</v>
      </c>
      <c r="J95" s="56">
        <v>161.37347675999999</v>
      </c>
      <c r="K95" s="56">
        <v>162.56276505</v>
      </c>
      <c r="L95" t="s">
        <v>552</v>
      </c>
      <c r="M95" s="2">
        <v>46012</v>
      </c>
      <c r="N95" s="2">
        <v>62043</v>
      </c>
      <c r="O95" s="2">
        <v>108055</v>
      </c>
      <c r="P95" t="s">
        <v>22368</v>
      </c>
      <c r="Q95">
        <v>7</v>
      </c>
      <c r="R95">
        <v>53</v>
      </c>
      <c r="S95" s="2">
        <v>3783</v>
      </c>
      <c r="T95" s="2">
        <v>7666</v>
      </c>
      <c r="U95" s="8">
        <v>0.10595530054139096</v>
      </c>
      <c r="V95" s="2">
        <v>182343</v>
      </c>
      <c r="X95" s="61">
        <f>(Table1325[[#This Row],[2042 Future AADT]]-Table1325[[#This Row],[AADT 2022]])/20*($X$5-2022)+Table1325[[#This Row],[AADT 2022]]</f>
        <v>141484.6</v>
      </c>
    </row>
    <row r="96" spans="1:24" ht="24" customHeight="1" x14ac:dyDescent="0.25">
      <c r="A96" t="s">
        <v>555</v>
      </c>
      <c r="B96" t="s">
        <v>17217</v>
      </c>
      <c r="C96">
        <v>100122</v>
      </c>
      <c r="D96" t="s">
        <v>17073</v>
      </c>
      <c r="E96" t="s">
        <v>285</v>
      </c>
      <c r="F96" s="9">
        <f>Table1325[[#This Row],[EMP]]-Table1325[[#This Row],[BMP]]</f>
        <v>1.9667399200000091</v>
      </c>
      <c r="G96" s="5" t="s">
        <v>156</v>
      </c>
      <c r="H96" s="56">
        <v>162.529910425</v>
      </c>
      <c r="I96" t="s">
        <v>552</v>
      </c>
      <c r="J96" s="56">
        <v>164.00030484000001</v>
      </c>
      <c r="K96" s="56">
        <v>164.49665034500001</v>
      </c>
      <c r="L96" t="s">
        <v>554</v>
      </c>
      <c r="M96" s="2">
        <v>55785</v>
      </c>
      <c r="N96" s="2">
        <v>56452</v>
      </c>
      <c r="O96" s="2">
        <v>112237</v>
      </c>
      <c r="P96" t="s">
        <v>22369</v>
      </c>
      <c r="Q96">
        <v>8</v>
      </c>
      <c r="R96">
        <v>54</v>
      </c>
      <c r="S96" s="2">
        <v>4652</v>
      </c>
      <c r="T96" s="2">
        <v>10737</v>
      </c>
      <c r="U96" s="8">
        <v>0.13711164767411815</v>
      </c>
      <c r="V96" s="2">
        <v>189400</v>
      </c>
      <c r="X96" s="61">
        <f>(Table1325[[#This Row],[2042 Future AADT]]-Table1325[[#This Row],[AADT 2022]])/20*($X$5-2022)+Table1325[[#This Row],[AADT 2022]]</f>
        <v>146960.35</v>
      </c>
    </row>
    <row r="97" spans="1:24" ht="24" customHeight="1" x14ac:dyDescent="0.25">
      <c r="A97" t="s">
        <v>556</v>
      </c>
      <c r="B97" t="s">
        <v>17218</v>
      </c>
      <c r="C97">
        <v>100123</v>
      </c>
      <c r="D97" t="s">
        <v>17073</v>
      </c>
      <c r="E97" t="s">
        <v>285</v>
      </c>
      <c r="F97" s="9">
        <f>Table1325[[#This Row],[EMP]]-Table1325[[#This Row],[BMP]]</f>
        <v>2.9827889999999968</v>
      </c>
      <c r="G97" s="5" t="s">
        <v>156</v>
      </c>
      <c r="H97" s="56">
        <v>164.50520638</v>
      </c>
      <c r="I97" t="s">
        <v>554</v>
      </c>
      <c r="J97" s="56">
        <v>164.96743924</v>
      </c>
      <c r="K97" s="56">
        <v>167.48799538</v>
      </c>
      <c r="L97" t="s">
        <v>77</v>
      </c>
      <c r="M97" s="2">
        <v>26946</v>
      </c>
      <c r="N97" s="2">
        <v>28135</v>
      </c>
      <c r="O97" s="2">
        <v>55081</v>
      </c>
      <c r="P97" t="s">
        <v>22370</v>
      </c>
      <c r="Q97">
        <v>9</v>
      </c>
      <c r="R97">
        <v>53</v>
      </c>
      <c r="S97" s="2">
        <v>4652</v>
      </c>
      <c r="T97" s="2">
        <v>10737</v>
      </c>
      <c r="U97" s="8">
        <v>0.27938853688204646</v>
      </c>
      <c r="V97" s="2">
        <v>92949</v>
      </c>
      <c r="X97" s="61">
        <f>(Table1325[[#This Row],[2042 Future AADT]]-Table1325[[#This Row],[AADT 2022]])/20*($X$5-2022)+Table1325[[#This Row],[AADT 2022]]</f>
        <v>72121.600000000006</v>
      </c>
    </row>
    <row r="98" spans="1:24" ht="24" customHeight="1" x14ac:dyDescent="0.25">
      <c r="A98" t="s">
        <v>558</v>
      </c>
      <c r="B98" t="s">
        <v>17219</v>
      </c>
      <c r="C98">
        <v>100124</v>
      </c>
      <c r="D98" t="s">
        <v>17073</v>
      </c>
      <c r="E98" t="s">
        <v>285</v>
      </c>
      <c r="F98" s="9">
        <f>Table1325[[#This Row],[EMP]]-Table1325[[#This Row],[BMP]]</f>
        <v>8.3352743099999884</v>
      </c>
      <c r="G98" s="5" t="s">
        <v>156</v>
      </c>
      <c r="H98" s="56">
        <v>167.48451933000001</v>
      </c>
      <c r="I98" t="s">
        <v>77</v>
      </c>
      <c r="J98" s="56">
        <v>172.00074179000001</v>
      </c>
      <c r="K98" s="56">
        <v>175.81979364</v>
      </c>
      <c r="L98" t="s">
        <v>557</v>
      </c>
      <c r="M98" s="2">
        <v>25650</v>
      </c>
      <c r="N98" s="2">
        <v>39754</v>
      </c>
      <c r="O98" s="2">
        <v>65404</v>
      </c>
      <c r="P98" t="s">
        <v>22371</v>
      </c>
      <c r="Q98">
        <v>8</v>
      </c>
      <c r="R98">
        <v>67</v>
      </c>
      <c r="S98" s="2">
        <v>1811</v>
      </c>
      <c r="T98" s="2">
        <v>4802</v>
      </c>
      <c r="U98" s="8">
        <v>0.10111002385175219</v>
      </c>
      <c r="V98" s="2">
        <v>133050</v>
      </c>
      <c r="X98" s="61">
        <f>(Table1325[[#This Row],[2042 Future AADT]]-Table1325[[#This Row],[AADT 2022]])/20*($X$5-2022)+Table1325[[#This Row],[AADT 2022]]</f>
        <v>95844.7</v>
      </c>
    </row>
    <row r="99" spans="1:24" ht="24" customHeight="1" x14ac:dyDescent="0.25">
      <c r="A99" t="s">
        <v>560</v>
      </c>
      <c r="B99" t="s">
        <v>17220</v>
      </c>
      <c r="C99">
        <v>100125</v>
      </c>
      <c r="D99" t="s">
        <v>17073</v>
      </c>
      <c r="E99" t="s">
        <v>285</v>
      </c>
      <c r="F99" s="9">
        <f>Table1325[[#This Row],[EMP]]-Table1325[[#This Row],[BMP]]</f>
        <v>9.4538258800000108</v>
      </c>
      <c r="G99" s="5" t="s">
        <v>156</v>
      </c>
      <c r="H99" s="56">
        <v>175.825317938333</v>
      </c>
      <c r="I99" t="s">
        <v>557</v>
      </c>
      <c r="J99" s="56">
        <v>177.50199326000001</v>
      </c>
      <c r="K99" s="56">
        <v>185.27914381833301</v>
      </c>
      <c r="L99" t="s">
        <v>559</v>
      </c>
      <c r="M99" s="2">
        <v>33398</v>
      </c>
      <c r="N99" s="2">
        <v>31487</v>
      </c>
      <c r="O99" s="2">
        <v>64885</v>
      </c>
      <c r="P99" t="s">
        <v>22372</v>
      </c>
      <c r="Q99">
        <v>9</v>
      </c>
      <c r="R99">
        <v>52</v>
      </c>
      <c r="S99" s="2">
        <v>1982</v>
      </c>
      <c r="T99" s="2">
        <v>8307</v>
      </c>
      <c r="U99" s="8">
        <v>0.15857285967480927</v>
      </c>
      <c r="V99" s="2">
        <v>131995</v>
      </c>
      <c r="X99" s="61">
        <f>(Table1325[[#This Row],[2042 Future AADT]]-Table1325[[#This Row],[AADT 2022]])/20*($X$5-2022)+Table1325[[#This Row],[AADT 2022]]</f>
        <v>95084.5</v>
      </c>
    </row>
    <row r="100" spans="1:24" ht="24" customHeight="1" x14ac:dyDescent="0.25">
      <c r="A100" t="s">
        <v>562</v>
      </c>
      <c r="B100" t="s">
        <v>17221</v>
      </c>
      <c r="C100">
        <v>100126</v>
      </c>
      <c r="D100" t="s">
        <v>17073</v>
      </c>
      <c r="E100" t="s">
        <v>285</v>
      </c>
      <c r="F100" s="9">
        <f>Table1325[[#This Row],[EMP]]-Table1325[[#This Row],[BMP]]</f>
        <v>5.3845347300000128</v>
      </c>
      <c r="G100" s="5" t="s">
        <v>156</v>
      </c>
      <c r="H100" s="56">
        <v>185.28541782428599</v>
      </c>
      <c r="I100" t="s">
        <v>559</v>
      </c>
      <c r="J100" s="56">
        <v>188.00092746999999</v>
      </c>
      <c r="K100" s="56">
        <v>190.669952554286</v>
      </c>
      <c r="L100" t="s">
        <v>305</v>
      </c>
      <c r="M100" s="2">
        <v>24610</v>
      </c>
      <c r="N100" s="2">
        <v>25650</v>
      </c>
      <c r="O100" s="2">
        <v>50260</v>
      </c>
      <c r="P100" t="s">
        <v>22373</v>
      </c>
      <c r="Q100">
        <v>8</v>
      </c>
      <c r="R100">
        <v>53</v>
      </c>
      <c r="S100" s="2">
        <v>1870</v>
      </c>
      <c r="T100" s="2">
        <v>5662</v>
      </c>
      <c r="U100" s="8">
        <v>0.14986072423398328</v>
      </c>
      <c r="V100" s="2">
        <v>115265</v>
      </c>
      <c r="X100" s="61">
        <f>(Table1325[[#This Row],[2042 Future AADT]]-Table1325[[#This Row],[AADT 2022]])/20*($X$5-2022)+Table1325[[#This Row],[AADT 2022]]</f>
        <v>79512.25</v>
      </c>
    </row>
    <row r="101" spans="1:24" ht="24" customHeight="1" x14ac:dyDescent="0.25">
      <c r="A101" t="s">
        <v>307</v>
      </c>
      <c r="B101" t="s">
        <v>17222</v>
      </c>
      <c r="C101">
        <v>100127</v>
      </c>
      <c r="D101" t="s">
        <v>17073</v>
      </c>
      <c r="E101" t="s">
        <v>285</v>
      </c>
      <c r="F101" s="9">
        <f>Table1325[[#This Row],[EMP]]-Table1325[[#This Row],[BMP]]</f>
        <v>4.2480796900000257</v>
      </c>
      <c r="G101" s="5" t="s">
        <v>156</v>
      </c>
      <c r="H101" s="56">
        <v>190.66363030666699</v>
      </c>
      <c r="I101" t="s">
        <v>305</v>
      </c>
      <c r="J101" s="56">
        <v>193.00252413999999</v>
      </c>
      <c r="K101" s="56">
        <v>194.91170999666701</v>
      </c>
      <c r="L101" t="s">
        <v>306</v>
      </c>
      <c r="M101" s="2">
        <v>25016</v>
      </c>
      <c r="N101" s="2">
        <v>26133</v>
      </c>
      <c r="O101" s="2">
        <v>51149</v>
      </c>
      <c r="P101" t="s">
        <v>22374</v>
      </c>
      <c r="Q101">
        <v>7</v>
      </c>
      <c r="R101">
        <v>51</v>
      </c>
      <c r="S101" s="2">
        <v>1830</v>
      </c>
      <c r="T101" s="2">
        <v>5938</v>
      </c>
      <c r="U101" s="8">
        <v>0.15187002678449238</v>
      </c>
      <c r="V101" s="2">
        <v>80631</v>
      </c>
      <c r="X101" s="61">
        <f>(Table1325[[#This Row],[2042 Future AADT]]-Table1325[[#This Row],[AADT 2022]])/20*($X$5-2022)+Table1325[[#This Row],[AADT 2022]]</f>
        <v>64415.9</v>
      </c>
    </row>
    <row r="102" spans="1:24" ht="24" customHeight="1" x14ac:dyDescent="0.25">
      <c r="A102" t="s">
        <v>309</v>
      </c>
      <c r="B102" t="s">
        <v>17223</v>
      </c>
      <c r="C102">
        <v>100128</v>
      </c>
      <c r="D102" t="s">
        <v>17073</v>
      </c>
      <c r="E102" t="s">
        <v>285</v>
      </c>
      <c r="F102" s="9">
        <f>Table1325[[#This Row],[EMP]]-Table1325[[#This Row],[BMP]]</f>
        <v>3.2042938399999912</v>
      </c>
      <c r="G102" s="5" t="s">
        <v>156</v>
      </c>
      <c r="H102" s="56">
        <v>194.91095202333301</v>
      </c>
      <c r="I102" t="s">
        <v>306</v>
      </c>
      <c r="J102" s="56">
        <v>196.51719592000001</v>
      </c>
      <c r="K102" s="56">
        <v>198.115245863333</v>
      </c>
      <c r="L102" t="s">
        <v>281</v>
      </c>
      <c r="M102" s="2">
        <v>30274</v>
      </c>
      <c r="N102" s="2">
        <v>29625</v>
      </c>
      <c r="O102" s="2">
        <v>59899</v>
      </c>
      <c r="P102" t="s">
        <v>22375</v>
      </c>
      <c r="Q102">
        <v>9</v>
      </c>
      <c r="R102">
        <v>51</v>
      </c>
      <c r="S102" s="2">
        <v>2770</v>
      </c>
      <c r="T102" s="2">
        <v>9457</v>
      </c>
      <c r="U102" s="8">
        <v>0.20412694702749629</v>
      </c>
      <c r="V102" s="2">
        <v>150584</v>
      </c>
      <c r="X102" s="61">
        <f>(Table1325[[#This Row],[2042 Future AADT]]-Table1325[[#This Row],[AADT 2022]])/20*($X$5-2022)+Table1325[[#This Row],[AADT 2022]]</f>
        <v>100707.25</v>
      </c>
    </row>
    <row r="103" spans="1:24" ht="24" customHeight="1" x14ac:dyDescent="0.25">
      <c r="A103" t="s">
        <v>310</v>
      </c>
      <c r="B103" t="s">
        <v>17224</v>
      </c>
      <c r="C103">
        <v>100129</v>
      </c>
      <c r="D103" t="s">
        <v>17073</v>
      </c>
      <c r="E103" t="s">
        <v>285</v>
      </c>
      <c r="F103" s="9">
        <f>Table1325[[#This Row],[EMP]]-Table1325[[#This Row],[BMP]]</f>
        <v>1.294747330000007</v>
      </c>
      <c r="G103" s="5" t="s">
        <v>156</v>
      </c>
      <c r="H103" s="56">
        <v>198.1202174</v>
      </c>
      <c r="I103" t="s">
        <v>281</v>
      </c>
      <c r="J103" s="56">
        <v>198.53592810999999</v>
      </c>
      <c r="K103" s="56">
        <v>199.41496473000001</v>
      </c>
      <c r="L103" t="s">
        <v>219</v>
      </c>
      <c r="M103" s="2">
        <v>3743</v>
      </c>
      <c r="N103" s="2">
        <v>51617</v>
      </c>
      <c r="O103" s="2">
        <v>55360</v>
      </c>
      <c r="P103" t="s">
        <v>22376</v>
      </c>
      <c r="Q103">
        <v>7</v>
      </c>
      <c r="R103">
        <v>54</v>
      </c>
      <c r="S103" s="2">
        <v>2134</v>
      </c>
      <c r="T103" s="2">
        <v>7642</v>
      </c>
      <c r="U103" s="8">
        <v>0.17658959537572255</v>
      </c>
      <c r="V103" s="2">
        <v>139173</v>
      </c>
      <c r="X103" s="61">
        <f>(Table1325[[#This Row],[2042 Future AADT]]-Table1325[[#This Row],[AADT 2022]])/20*($X$5-2022)+Table1325[[#This Row],[AADT 2022]]</f>
        <v>93075.85</v>
      </c>
    </row>
    <row r="104" spans="1:24" ht="24" customHeight="1" x14ac:dyDescent="0.25">
      <c r="A104" t="s">
        <v>312</v>
      </c>
      <c r="B104" t="s">
        <v>17225</v>
      </c>
      <c r="C104">
        <v>100130</v>
      </c>
      <c r="D104" t="s">
        <v>17073</v>
      </c>
      <c r="E104" t="s">
        <v>285</v>
      </c>
      <c r="F104" s="9">
        <f>Table1325[[#This Row],[EMP]]-Table1325[[#This Row],[BMP]]</f>
        <v>0.70224193000001378</v>
      </c>
      <c r="G104" s="5" t="s">
        <v>156</v>
      </c>
      <c r="H104" s="56">
        <v>199.41582499333299</v>
      </c>
      <c r="I104" t="s">
        <v>219</v>
      </c>
      <c r="J104" s="56">
        <v>199.66042970999999</v>
      </c>
      <c r="K104" s="56">
        <v>200.118066923333</v>
      </c>
      <c r="L104" t="s">
        <v>311</v>
      </c>
      <c r="M104" s="2">
        <v>25676</v>
      </c>
      <c r="N104" s="2">
        <v>24582</v>
      </c>
      <c r="O104" s="2">
        <v>50258</v>
      </c>
      <c r="P104" t="s">
        <v>22377</v>
      </c>
      <c r="Q104">
        <v>7</v>
      </c>
      <c r="R104">
        <v>64</v>
      </c>
      <c r="S104" s="2">
        <v>1707</v>
      </c>
      <c r="T104" s="2">
        <v>8845</v>
      </c>
      <c r="U104" s="8">
        <v>0.20995662382108321</v>
      </c>
      <c r="V104" s="2">
        <v>115261</v>
      </c>
      <c r="X104" s="61">
        <f>(Table1325[[#This Row],[2042 Future AADT]]-Table1325[[#This Row],[AADT 2022]])/20*($X$5-2022)+Table1325[[#This Row],[AADT 2022]]</f>
        <v>79509.350000000006</v>
      </c>
    </row>
    <row r="105" spans="1:24" ht="24" customHeight="1" x14ac:dyDescent="0.25">
      <c r="A105" t="s">
        <v>314</v>
      </c>
      <c r="B105" t="s">
        <v>17226</v>
      </c>
      <c r="C105">
        <v>100131</v>
      </c>
      <c r="D105" t="s">
        <v>17073</v>
      </c>
      <c r="E105" t="s">
        <v>285</v>
      </c>
      <c r="F105" s="9">
        <f>Table1325[[#This Row],[EMP]]-Table1325[[#This Row],[BMP]]</f>
        <v>3.7266838999999834</v>
      </c>
      <c r="G105" s="5" t="s">
        <v>156</v>
      </c>
      <c r="H105" s="56">
        <v>200.12084135200001</v>
      </c>
      <c r="I105" t="s">
        <v>311</v>
      </c>
      <c r="J105" s="56">
        <v>203.00490919999999</v>
      </c>
      <c r="K105" s="56">
        <v>203.847525252</v>
      </c>
      <c r="L105" t="s">
        <v>313</v>
      </c>
      <c r="M105" s="2">
        <v>28608</v>
      </c>
      <c r="N105" s="2">
        <v>28196</v>
      </c>
      <c r="O105" s="2">
        <v>56804</v>
      </c>
      <c r="P105" t="s">
        <v>22378</v>
      </c>
      <c r="Q105">
        <v>9</v>
      </c>
      <c r="R105">
        <v>51</v>
      </c>
      <c r="S105" s="2">
        <v>2959</v>
      </c>
      <c r="T105" s="2">
        <v>11473</v>
      </c>
      <c r="U105" s="8">
        <v>0.25406661502711075</v>
      </c>
      <c r="V105" s="2">
        <v>115556</v>
      </c>
      <c r="X105" s="61">
        <f>(Table1325[[#This Row],[2042 Future AADT]]-Table1325[[#This Row],[AADT 2022]])/20*($X$5-2022)+Table1325[[#This Row],[AADT 2022]]</f>
        <v>83242.399999999994</v>
      </c>
    </row>
    <row r="106" spans="1:24" ht="24" customHeight="1" x14ac:dyDescent="0.25">
      <c r="A106" t="s">
        <v>316</v>
      </c>
      <c r="B106" t="s">
        <v>17227</v>
      </c>
      <c r="C106">
        <v>100132</v>
      </c>
      <c r="D106" t="s">
        <v>17073</v>
      </c>
      <c r="E106" t="s">
        <v>285</v>
      </c>
      <c r="F106" s="9">
        <f>Table1325[[#This Row],[EMP]]-Table1325[[#This Row],[BMP]]</f>
        <v>4.9619389799999851</v>
      </c>
      <c r="G106" s="5" t="s">
        <v>156</v>
      </c>
      <c r="H106" s="56">
        <v>203.84595697285701</v>
      </c>
      <c r="I106" t="s">
        <v>313</v>
      </c>
      <c r="J106" s="56">
        <v>206.30593615000001</v>
      </c>
      <c r="K106" s="56">
        <v>208.807895952857</v>
      </c>
      <c r="L106" t="s">
        <v>315</v>
      </c>
      <c r="M106" s="2">
        <v>28551</v>
      </c>
      <c r="N106" s="2">
        <v>25032</v>
      </c>
      <c r="O106" s="2">
        <v>53583</v>
      </c>
      <c r="P106" t="s">
        <v>22379</v>
      </c>
      <c r="Q106">
        <v>6</v>
      </c>
      <c r="R106">
        <v>51</v>
      </c>
      <c r="S106" s="2">
        <v>1678</v>
      </c>
      <c r="T106" s="2">
        <v>8941</v>
      </c>
      <c r="U106" s="8">
        <v>0.19817852677155068</v>
      </c>
      <c r="V106" s="2">
        <v>84468</v>
      </c>
      <c r="X106" s="61">
        <f>(Table1325[[#This Row],[2042 Future AADT]]-Table1325[[#This Row],[AADT 2022]])/20*($X$5-2022)+Table1325[[#This Row],[AADT 2022]]</f>
        <v>67481.25</v>
      </c>
    </row>
    <row r="107" spans="1:24" ht="24" customHeight="1" x14ac:dyDescent="0.25">
      <c r="A107" t="s">
        <v>317</v>
      </c>
      <c r="B107" t="s">
        <v>17228</v>
      </c>
      <c r="C107">
        <v>100133</v>
      </c>
      <c r="D107" t="s">
        <v>17073</v>
      </c>
      <c r="E107" t="s">
        <v>285</v>
      </c>
      <c r="F107" s="9">
        <f>Table1325[[#This Row],[EMP]]-Table1325[[#This Row],[BMP]]</f>
        <v>2.0694627299999979</v>
      </c>
      <c r="G107" s="5" t="s">
        <v>156</v>
      </c>
      <c r="H107" s="56">
        <v>208.80623359000001</v>
      </c>
      <c r="I107" t="s">
        <v>315</v>
      </c>
      <c r="J107" s="56">
        <v>210.00077439333299</v>
      </c>
      <c r="K107" s="56">
        <v>210.87569632</v>
      </c>
      <c r="L107" t="s">
        <v>281</v>
      </c>
      <c r="M107" s="2">
        <v>27815</v>
      </c>
      <c r="N107" s="2">
        <v>27898</v>
      </c>
      <c r="O107" s="2">
        <v>55713</v>
      </c>
      <c r="P107" t="s">
        <v>22380</v>
      </c>
      <c r="Q107">
        <v>9</v>
      </c>
      <c r="R107">
        <v>53</v>
      </c>
      <c r="S107" s="2">
        <v>1454</v>
      </c>
      <c r="T107" s="2">
        <v>6097</v>
      </c>
      <c r="U107" s="8">
        <v>0.13553389693608314</v>
      </c>
      <c r="V107" s="2">
        <v>87825</v>
      </c>
      <c r="X107" s="61">
        <f>(Table1325[[#This Row],[2042 Future AADT]]-Table1325[[#This Row],[AADT 2022]])/20*($X$5-2022)+Table1325[[#This Row],[AADT 2022]]</f>
        <v>70163.399999999994</v>
      </c>
    </row>
    <row r="108" spans="1:24" ht="24" customHeight="1" x14ac:dyDescent="0.25">
      <c r="A108" t="s">
        <v>320</v>
      </c>
      <c r="B108" t="s">
        <v>17229</v>
      </c>
      <c r="C108">
        <v>100134</v>
      </c>
      <c r="D108" t="s">
        <v>17073</v>
      </c>
      <c r="E108" t="s">
        <v>285</v>
      </c>
      <c r="F108" s="9">
        <f>Table1325[[#This Row],[EMP]]-Table1325[[#This Row],[BMP]]</f>
        <v>1.3311276400000054</v>
      </c>
      <c r="G108" s="5" t="s">
        <v>156</v>
      </c>
      <c r="H108" s="56">
        <v>210.88314917</v>
      </c>
      <c r="I108" t="s">
        <v>319</v>
      </c>
      <c r="J108" s="56">
        <v>211.04241109</v>
      </c>
      <c r="K108" s="56">
        <v>212.21427681</v>
      </c>
      <c r="L108" t="s">
        <v>20</v>
      </c>
      <c r="M108" s="2">
        <v>23406</v>
      </c>
      <c r="N108" s="2">
        <v>33485</v>
      </c>
      <c r="O108" s="2">
        <v>56891</v>
      </c>
      <c r="P108" t="s">
        <v>22381</v>
      </c>
      <c r="Q108">
        <v>7</v>
      </c>
      <c r="R108">
        <v>57</v>
      </c>
      <c r="S108" s="2">
        <v>1798</v>
      </c>
      <c r="T108" s="2">
        <v>10235</v>
      </c>
      <c r="U108" s="8">
        <v>0.21150972913114552</v>
      </c>
      <c r="V108" s="2">
        <v>130473</v>
      </c>
      <c r="X108" s="61">
        <f>(Table1325[[#This Row],[2042 Future AADT]]-Table1325[[#This Row],[AADT 2022]])/20*($X$5-2022)+Table1325[[#This Row],[AADT 2022]]</f>
        <v>90002.9</v>
      </c>
    </row>
    <row r="109" spans="1:24" ht="24" customHeight="1" x14ac:dyDescent="0.25">
      <c r="A109" t="s">
        <v>322</v>
      </c>
      <c r="B109" t="s">
        <v>17230</v>
      </c>
      <c r="C109">
        <v>100135</v>
      </c>
      <c r="D109" t="s">
        <v>17073</v>
      </c>
      <c r="E109" t="s">
        <v>285</v>
      </c>
      <c r="F109" s="9">
        <f>Table1325[[#This Row],[EMP]]-Table1325[[#This Row],[BMP]]</f>
        <v>7.64089807000002</v>
      </c>
      <c r="G109" s="5" t="s">
        <v>156</v>
      </c>
      <c r="H109" s="56">
        <v>212.20456869333299</v>
      </c>
      <c r="I109" t="s">
        <v>20</v>
      </c>
      <c r="J109" s="56">
        <v>213.99924958</v>
      </c>
      <c r="K109" s="56">
        <v>219.84546676333301</v>
      </c>
      <c r="L109" t="s">
        <v>321</v>
      </c>
      <c r="M109" s="2">
        <v>29047</v>
      </c>
      <c r="N109" s="2">
        <v>28578</v>
      </c>
      <c r="O109" s="2">
        <v>57625</v>
      </c>
      <c r="P109" t="s">
        <v>22382</v>
      </c>
      <c r="Q109">
        <v>9</v>
      </c>
      <c r="R109">
        <v>53</v>
      </c>
      <c r="S109" s="2">
        <v>2566</v>
      </c>
      <c r="T109" s="2">
        <v>11858</v>
      </c>
      <c r="U109" s="8">
        <v>0.25030802603036878</v>
      </c>
      <c r="V109" s="2">
        <v>117226</v>
      </c>
      <c r="X109" s="61">
        <f>(Table1325[[#This Row],[2042 Future AADT]]-Table1325[[#This Row],[AADT 2022]])/20*($X$5-2022)+Table1325[[#This Row],[AADT 2022]]</f>
        <v>84445.45</v>
      </c>
    </row>
    <row r="110" spans="1:24" ht="24" customHeight="1" x14ac:dyDescent="0.25">
      <c r="A110" t="s">
        <v>324</v>
      </c>
      <c r="B110" t="s">
        <v>17231</v>
      </c>
      <c r="C110">
        <v>100136</v>
      </c>
      <c r="D110" t="s">
        <v>17073</v>
      </c>
      <c r="E110" t="s">
        <v>285</v>
      </c>
      <c r="F110" s="9">
        <f>Table1325[[#This Row],[EMP]]-Table1325[[#This Row],[BMP]]</f>
        <v>6.6172005200000115</v>
      </c>
      <c r="G110" s="5" t="s">
        <v>156</v>
      </c>
      <c r="H110" s="56">
        <v>219.84262128555599</v>
      </c>
      <c r="I110" t="s">
        <v>321</v>
      </c>
      <c r="J110" s="56">
        <v>222.79641699000001</v>
      </c>
      <c r="K110" s="56">
        <v>226.459821805556</v>
      </c>
      <c r="L110" t="s">
        <v>323</v>
      </c>
      <c r="M110" s="2">
        <v>31794</v>
      </c>
      <c r="N110" s="2">
        <v>26384</v>
      </c>
      <c r="O110" s="2">
        <v>58178</v>
      </c>
      <c r="P110" t="s">
        <v>22383</v>
      </c>
      <c r="Q110">
        <v>6</v>
      </c>
      <c r="R110">
        <v>51</v>
      </c>
      <c r="S110" s="2">
        <v>1830</v>
      </c>
      <c r="T110" s="2">
        <v>5934</v>
      </c>
      <c r="U110" s="8">
        <v>0.13345250782082574</v>
      </c>
      <c r="V110" s="2">
        <v>118351</v>
      </c>
      <c r="X110" s="61">
        <f>(Table1325[[#This Row],[2042 Future AADT]]-Table1325[[#This Row],[AADT 2022]])/20*($X$5-2022)+Table1325[[#This Row],[AADT 2022]]</f>
        <v>85255.85</v>
      </c>
    </row>
    <row r="111" spans="1:24" ht="24" customHeight="1" x14ac:dyDescent="0.25">
      <c r="A111" t="s">
        <v>326</v>
      </c>
      <c r="B111" t="s">
        <v>17232</v>
      </c>
      <c r="C111">
        <v>100137</v>
      </c>
      <c r="D111" t="s">
        <v>17073</v>
      </c>
      <c r="E111" t="s">
        <v>285</v>
      </c>
      <c r="F111" s="9">
        <f>Table1325[[#This Row],[EMP]]-Table1325[[#This Row],[BMP]]</f>
        <v>5.5574851499999909</v>
      </c>
      <c r="G111" s="5" t="s">
        <v>156</v>
      </c>
      <c r="H111" s="56">
        <v>226.46162525</v>
      </c>
      <c r="I111" t="s">
        <v>323</v>
      </c>
      <c r="J111" s="56">
        <v>229.30401284999999</v>
      </c>
      <c r="K111" s="56">
        <v>232.01911039999999</v>
      </c>
      <c r="L111" t="s">
        <v>325</v>
      </c>
      <c r="M111" s="2">
        <v>22709</v>
      </c>
      <c r="N111" s="2">
        <v>29204</v>
      </c>
      <c r="O111" s="2">
        <v>51913</v>
      </c>
      <c r="P111" t="s">
        <v>22384</v>
      </c>
      <c r="Q111">
        <v>6</v>
      </c>
      <c r="R111">
        <v>51</v>
      </c>
      <c r="S111" s="2">
        <v>1763</v>
      </c>
      <c r="T111" s="2">
        <v>6176</v>
      </c>
      <c r="U111" s="8">
        <v>0.15292893880145628</v>
      </c>
      <c r="V111" s="2">
        <v>119056</v>
      </c>
      <c r="X111" s="61">
        <f>(Table1325[[#This Row],[2042 Future AADT]]-Table1325[[#This Row],[AADT 2022]])/20*($X$5-2022)+Table1325[[#This Row],[AADT 2022]]</f>
        <v>82127.350000000006</v>
      </c>
    </row>
    <row r="112" spans="1:24" ht="24" customHeight="1" x14ac:dyDescent="0.25">
      <c r="A112" t="s">
        <v>329</v>
      </c>
      <c r="B112" t="s">
        <v>17233</v>
      </c>
      <c r="C112">
        <v>100138</v>
      </c>
      <c r="D112" t="s">
        <v>17073</v>
      </c>
      <c r="E112" t="s">
        <v>285</v>
      </c>
      <c r="F112" s="9">
        <f>Table1325[[#This Row],[EMP]]-Table1325[[#This Row],[BMP]]</f>
        <v>4.4050069399999927</v>
      </c>
      <c r="G112" s="5" t="s">
        <v>156</v>
      </c>
      <c r="H112" s="56">
        <v>232.00758086666701</v>
      </c>
      <c r="I112" t="s">
        <v>325</v>
      </c>
      <c r="J112" s="56">
        <v>234.00776898000001</v>
      </c>
      <c r="K112" s="56">
        <v>236.41258780666701</v>
      </c>
      <c r="L112" t="s">
        <v>328</v>
      </c>
      <c r="M112" s="2">
        <v>27795</v>
      </c>
      <c r="N112" s="2">
        <v>26006</v>
      </c>
      <c r="O112" s="2">
        <v>53801</v>
      </c>
      <c r="P112" t="s">
        <v>22385</v>
      </c>
      <c r="Q112">
        <v>7</v>
      </c>
      <c r="R112">
        <v>54</v>
      </c>
      <c r="S112" s="2">
        <v>1562</v>
      </c>
      <c r="T112" s="2">
        <v>6841</v>
      </c>
      <c r="U112" s="8">
        <v>0.15618668797977733</v>
      </c>
      <c r="V112" s="2">
        <v>80163</v>
      </c>
      <c r="X112" s="61">
        <f>(Table1325[[#This Row],[2042 Future AADT]]-Table1325[[#This Row],[AADT 2022]])/20*($X$5-2022)+Table1325[[#This Row],[AADT 2022]]</f>
        <v>65663.899999999994</v>
      </c>
    </row>
    <row r="113" spans="1:24" ht="24" customHeight="1" x14ac:dyDescent="0.25">
      <c r="A113" t="s">
        <v>331</v>
      </c>
      <c r="B113" t="s">
        <v>17234</v>
      </c>
      <c r="C113">
        <v>100139</v>
      </c>
      <c r="D113" t="s">
        <v>17073</v>
      </c>
      <c r="E113" t="s">
        <v>285</v>
      </c>
      <c r="F113" s="9">
        <f>Table1325[[#This Row],[EMP]]-Table1325[[#This Row],[BMP]]</f>
        <v>4.0305370600000003</v>
      </c>
      <c r="G113" s="5" t="s">
        <v>156</v>
      </c>
      <c r="H113" s="56">
        <v>236.40793084000001</v>
      </c>
      <c r="I113" t="s">
        <v>328</v>
      </c>
      <c r="J113" s="56">
        <v>237.29045446000001</v>
      </c>
      <c r="K113" s="56">
        <v>240.43846790000001</v>
      </c>
      <c r="L113" t="s">
        <v>330</v>
      </c>
      <c r="M113" s="2">
        <v>34002</v>
      </c>
      <c r="N113" s="2">
        <v>33035</v>
      </c>
      <c r="O113" s="2">
        <v>67037</v>
      </c>
      <c r="P113" t="s">
        <v>22386</v>
      </c>
      <c r="Q113">
        <v>9</v>
      </c>
      <c r="R113">
        <v>56</v>
      </c>
      <c r="S113" s="2">
        <v>1314</v>
      </c>
      <c r="T113" s="2">
        <v>11683</v>
      </c>
      <c r="U113" s="8">
        <v>0.19387800766740756</v>
      </c>
      <c r="V113" s="2">
        <v>92667</v>
      </c>
      <c r="X113" s="61">
        <f>(Table1325[[#This Row],[2042 Future AADT]]-Table1325[[#This Row],[AADT 2022]])/20*($X$5-2022)+Table1325[[#This Row],[AADT 2022]]</f>
        <v>78570.5</v>
      </c>
    </row>
    <row r="114" spans="1:24" ht="24" customHeight="1" x14ac:dyDescent="0.25">
      <c r="A114" t="s">
        <v>333</v>
      </c>
      <c r="B114" t="s">
        <v>17235</v>
      </c>
      <c r="C114">
        <v>100140</v>
      </c>
      <c r="D114" t="s">
        <v>17073</v>
      </c>
      <c r="E114" t="s">
        <v>285</v>
      </c>
      <c r="F114" s="9">
        <f>Table1325[[#This Row],[EMP]]-Table1325[[#This Row],[BMP]]</f>
        <v>2.4989406600000166</v>
      </c>
      <c r="G114" s="5" t="s">
        <v>156</v>
      </c>
      <c r="H114" s="56">
        <v>240.45916184999999</v>
      </c>
      <c r="I114" t="s">
        <v>330</v>
      </c>
      <c r="J114" s="56">
        <v>241.77280525</v>
      </c>
      <c r="K114" s="56">
        <v>242.95810251</v>
      </c>
      <c r="L114" t="s">
        <v>332</v>
      </c>
      <c r="M114" s="2">
        <v>39695</v>
      </c>
      <c r="N114" s="2">
        <v>31745</v>
      </c>
      <c r="O114" s="2">
        <v>71440</v>
      </c>
      <c r="P114" t="s">
        <v>22387</v>
      </c>
      <c r="Q114">
        <v>7</v>
      </c>
      <c r="R114">
        <v>51</v>
      </c>
      <c r="S114" s="2">
        <v>2161</v>
      </c>
      <c r="T114" s="2">
        <v>8505</v>
      </c>
      <c r="U114" s="8">
        <v>0.14930011198208287</v>
      </c>
      <c r="V114" s="2">
        <v>108899</v>
      </c>
      <c r="X114" s="61">
        <f>(Table1325[[#This Row],[2042 Future AADT]]-Table1325[[#This Row],[AADT 2022]])/20*($X$5-2022)+Table1325[[#This Row],[AADT 2022]]</f>
        <v>88296.55</v>
      </c>
    </row>
    <row r="115" spans="1:24" ht="24" customHeight="1" x14ac:dyDescent="0.25">
      <c r="A115" t="s">
        <v>335</v>
      </c>
      <c r="B115" t="s">
        <v>17236</v>
      </c>
      <c r="C115">
        <v>100141</v>
      </c>
      <c r="D115" t="s">
        <v>17073</v>
      </c>
      <c r="E115" t="s">
        <v>285</v>
      </c>
      <c r="F115" s="9">
        <f>Table1325[[#This Row],[EMP]]-Table1325[[#This Row],[BMP]]</f>
        <v>1.975958640000016</v>
      </c>
      <c r="G115" s="5" t="s">
        <v>156</v>
      </c>
      <c r="H115" s="56">
        <v>242.95838320999999</v>
      </c>
      <c r="I115" t="s">
        <v>332</v>
      </c>
      <c r="J115" s="56">
        <v>243.32251468000001</v>
      </c>
      <c r="K115" s="56">
        <v>244.93434185000001</v>
      </c>
      <c r="L115" t="s">
        <v>334</v>
      </c>
      <c r="M115" s="2">
        <v>24841</v>
      </c>
      <c r="N115" s="2">
        <v>23897</v>
      </c>
      <c r="O115" s="2">
        <v>48738</v>
      </c>
      <c r="P115" t="s">
        <v>22388</v>
      </c>
      <c r="Q115">
        <v>9</v>
      </c>
      <c r="R115">
        <v>52</v>
      </c>
      <c r="S115" s="2">
        <v>2412</v>
      </c>
      <c r="T115" s="2">
        <v>7858</v>
      </c>
      <c r="U115" s="8">
        <v>0.21071853584472075</v>
      </c>
      <c r="V115" s="2">
        <v>74293</v>
      </c>
      <c r="X115" s="61">
        <f>(Table1325[[#This Row],[2042 Future AADT]]-Table1325[[#This Row],[AADT 2022]])/20*($X$5-2022)+Table1325[[#This Row],[AADT 2022]]</f>
        <v>60237.75</v>
      </c>
    </row>
    <row r="116" spans="1:24" ht="24" customHeight="1" x14ac:dyDescent="0.25">
      <c r="A116" t="s">
        <v>457</v>
      </c>
      <c r="B116" t="s">
        <v>18573</v>
      </c>
      <c r="C116">
        <v>102321</v>
      </c>
      <c r="D116" t="s">
        <v>17073</v>
      </c>
      <c r="E116" t="s">
        <v>285</v>
      </c>
      <c r="F116" s="9">
        <f>Table1325[[#This Row],[EMP]]-Table1325[[#This Row],[BMP]]</f>
        <v>1.809367960000003</v>
      </c>
      <c r="G116" s="5" t="s">
        <v>156</v>
      </c>
      <c r="H116" s="56">
        <v>244.92610824499999</v>
      </c>
      <c r="I116" t="s">
        <v>334</v>
      </c>
      <c r="J116" s="56">
        <v>246.11941010999999</v>
      </c>
      <c r="K116" s="56">
        <v>246.735476205</v>
      </c>
      <c r="L116" t="s">
        <v>336</v>
      </c>
      <c r="M116" s="2">
        <v>43726</v>
      </c>
      <c r="N116" s="2">
        <v>56965</v>
      </c>
      <c r="O116" s="2">
        <v>100691</v>
      </c>
      <c r="P116" t="s">
        <v>22389</v>
      </c>
      <c r="Q116">
        <v>7</v>
      </c>
      <c r="R116">
        <v>66</v>
      </c>
      <c r="S116" s="2">
        <v>3725</v>
      </c>
      <c r="T116" s="2">
        <v>7954</v>
      </c>
      <c r="U116" s="8">
        <v>0.11598851933141989</v>
      </c>
      <c r="V116" s="2">
        <v>139188</v>
      </c>
      <c r="X116" s="61">
        <f>(Table1325[[#This Row],[2042 Future AADT]]-Table1325[[#This Row],[AADT 2022]])/20*($X$5-2022)+Table1325[[#This Row],[AADT 2022]]</f>
        <v>118014.65</v>
      </c>
    </row>
    <row r="117" spans="1:24" ht="24" customHeight="1" x14ac:dyDescent="0.25">
      <c r="A117" t="s">
        <v>338</v>
      </c>
      <c r="B117" t="s">
        <v>17237</v>
      </c>
      <c r="C117">
        <v>100142</v>
      </c>
      <c r="D117" t="s">
        <v>17073</v>
      </c>
      <c r="E117" t="s">
        <v>285</v>
      </c>
      <c r="F117" s="9">
        <f>Table1325[[#This Row],[EMP]]-Table1325[[#This Row],[BMP]]</f>
        <v>1.9930409700000098</v>
      </c>
      <c r="G117" s="5" t="s">
        <v>156</v>
      </c>
      <c r="H117" s="56">
        <v>246.73274168</v>
      </c>
      <c r="I117" t="s">
        <v>336</v>
      </c>
      <c r="J117" s="56">
        <v>247.98569175</v>
      </c>
      <c r="K117" s="56">
        <v>248.72578265000001</v>
      </c>
      <c r="L117" t="s">
        <v>337</v>
      </c>
      <c r="M117" s="2">
        <v>57301</v>
      </c>
      <c r="N117" s="2">
        <v>47274</v>
      </c>
      <c r="O117" s="2">
        <v>104575</v>
      </c>
      <c r="P117" t="s">
        <v>22390</v>
      </c>
      <c r="Q117">
        <v>7</v>
      </c>
      <c r="R117">
        <v>51</v>
      </c>
      <c r="S117" s="2">
        <v>3298</v>
      </c>
      <c r="T117" s="2">
        <v>10429</v>
      </c>
      <c r="U117" s="8">
        <v>0.13126464260100407</v>
      </c>
      <c r="V117" s="2">
        <v>159408</v>
      </c>
      <c r="X117" s="61">
        <f>(Table1325[[#This Row],[2042 Future AADT]]-Table1325[[#This Row],[AADT 2022]])/20*($X$5-2022)+Table1325[[#This Row],[AADT 2022]]</f>
        <v>129249.85</v>
      </c>
    </row>
    <row r="118" spans="1:24" ht="24" customHeight="1" x14ac:dyDescent="0.25">
      <c r="A118" t="s">
        <v>340</v>
      </c>
      <c r="B118" t="s">
        <v>17238</v>
      </c>
      <c r="C118">
        <v>100143</v>
      </c>
      <c r="D118" t="s">
        <v>17073</v>
      </c>
      <c r="E118" t="s">
        <v>285</v>
      </c>
      <c r="F118" s="9">
        <f>Table1325[[#This Row],[EMP]]-Table1325[[#This Row],[BMP]]</f>
        <v>1.3396458499999824</v>
      </c>
      <c r="G118" s="5" t="s">
        <v>156</v>
      </c>
      <c r="H118" s="56">
        <v>248.73228807500001</v>
      </c>
      <c r="I118" t="s">
        <v>337</v>
      </c>
      <c r="J118" s="56">
        <v>249.49241585999999</v>
      </c>
      <c r="K118" s="56">
        <v>250.071933925</v>
      </c>
      <c r="L118" t="s">
        <v>339</v>
      </c>
      <c r="M118" s="2">
        <v>61307</v>
      </c>
      <c r="N118" s="2">
        <v>58521</v>
      </c>
      <c r="O118" s="2">
        <v>119828</v>
      </c>
      <c r="P118" t="s">
        <v>22391</v>
      </c>
      <c r="Q118">
        <v>7</v>
      </c>
      <c r="R118">
        <v>70</v>
      </c>
      <c r="S118" s="2">
        <v>3714</v>
      </c>
      <c r="T118" s="2">
        <v>12462</v>
      </c>
      <c r="U118" s="8">
        <v>0.13499349066996028</v>
      </c>
      <c r="V118" s="2">
        <v>182658</v>
      </c>
      <c r="X118" s="61">
        <f>(Table1325[[#This Row],[2042 Future AADT]]-Table1325[[#This Row],[AADT 2022]])/20*($X$5-2022)+Table1325[[#This Row],[AADT 2022]]</f>
        <v>148101.5</v>
      </c>
    </row>
    <row r="119" spans="1:24" ht="24" customHeight="1" x14ac:dyDescent="0.25">
      <c r="A119" t="s">
        <v>342</v>
      </c>
      <c r="B119" t="s">
        <v>17239</v>
      </c>
      <c r="C119">
        <v>100144</v>
      </c>
      <c r="D119" t="s">
        <v>17073</v>
      </c>
      <c r="E119" t="s">
        <v>285</v>
      </c>
      <c r="F119" s="9">
        <f>Table1325[[#This Row],[EMP]]-Table1325[[#This Row],[BMP]]</f>
        <v>1.112542139999988</v>
      </c>
      <c r="G119" s="5" t="s">
        <v>156</v>
      </c>
      <c r="H119" s="56">
        <v>250.06658691666701</v>
      </c>
      <c r="I119" t="s">
        <v>339</v>
      </c>
      <c r="J119" s="56">
        <v>250.59729431</v>
      </c>
      <c r="K119" s="56">
        <v>251.17912905666699</v>
      </c>
      <c r="L119" t="s">
        <v>341</v>
      </c>
      <c r="M119" s="2">
        <v>69082</v>
      </c>
      <c r="N119" s="2">
        <v>63491</v>
      </c>
      <c r="O119" s="2">
        <v>132573</v>
      </c>
      <c r="P119" t="s">
        <v>22392</v>
      </c>
      <c r="Q119">
        <v>7</v>
      </c>
      <c r="R119">
        <v>61</v>
      </c>
      <c r="S119" s="2">
        <v>4507</v>
      </c>
      <c r="T119" s="2">
        <v>13125</v>
      </c>
      <c r="U119" s="8">
        <v>0.13299842351006616</v>
      </c>
      <c r="V119" s="2">
        <v>202086</v>
      </c>
      <c r="X119" s="61">
        <f>(Table1325[[#This Row],[2042 Future AADT]]-Table1325[[#This Row],[AADT 2022]])/20*($X$5-2022)+Table1325[[#This Row],[AADT 2022]]</f>
        <v>163853.85</v>
      </c>
    </row>
    <row r="120" spans="1:24" ht="24" customHeight="1" x14ac:dyDescent="0.25">
      <c r="A120" t="s">
        <v>345</v>
      </c>
      <c r="B120" t="s">
        <v>17240</v>
      </c>
      <c r="C120">
        <v>100145</v>
      </c>
      <c r="D120" t="s">
        <v>17073</v>
      </c>
      <c r="E120" t="s">
        <v>285</v>
      </c>
      <c r="F120" s="9">
        <f>Table1325[[#This Row],[EMP]]-Table1325[[#This Row],[BMP]]</f>
        <v>1.2426823000000127</v>
      </c>
      <c r="G120" s="5" t="s">
        <v>156</v>
      </c>
      <c r="H120" s="56">
        <v>251.17888629999999</v>
      </c>
      <c r="I120" t="s">
        <v>341</v>
      </c>
      <c r="J120" s="56">
        <v>251.87503892999999</v>
      </c>
      <c r="K120" s="56">
        <v>252.4215686</v>
      </c>
      <c r="L120" t="s">
        <v>344</v>
      </c>
      <c r="M120" s="2">
        <v>69578</v>
      </c>
      <c r="N120" s="2">
        <v>67518</v>
      </c>
      <c r="O120" s="2">
        <v>137096</v>
      </c>
      <c r="P120" t="s">
        <v>22393</v>
      </c>
      <c r="Q120">
        <v>8</v>
      </c>
      <c r="R120">
        <v>63</v>
      </c>
      <c r="S120" s="2">
        <v>5347</v>
      </c>
      <c r="T120" s="2">
        <v>12063</v>
      </c>
      <c r="U120" s="8">
        <v>0.12699130536266559</v>
      </c>
      <c r="V120" s="2">
        <v>189511</v>
      </c>
      <c r="X120" s="61">
        <f>(Table1325[[#This Row],[2042 Future AADT]]-Table1325[[#This Row],[AADT 2022]])/20*($X$5-2022)+Table1325[[#This Row],[AADT 2022]]</f>
        <v>160682.75</v>
      </c>
    </row>
    <row r="121" spans="1:24" ht="24" customHeight="1" x14ac:dyDescent="0.25">
      <c r="A121" t="s">
        <v>348</v>
      </c>
      <c r="B121" t="s">
        <v>17241</v>
      </c>
      <c r="C121">
        <v>100146</v>
      </c>
      <c r="D121" t="s">
        <v>17073</v>
      </c>
      <c r="E121" t="s">
        <v>285</v>
      </c>
      <c r="F121" s="9">
        <f>Table1325[[#This Row],[EMP]]-Table1325[[#This Row],[BMP]]</f>
        <v>1.9112593000000118</v>
      </c>
      <c r="G121" s="5" t="s">
        <v>156</v>
      </c>
      <c r="H121" s="56">
        <v>252.42604152499999</v>
      </c>
      <c r="I121" t="s">
        <v>344</v>
      </c>
      <c r="J121" s="56">
        <v>253.19900226999999</v>
      </c>
      <c r="K121" s="56">
        <v>254.337300825</v>
      </c>
      <c r="L121" t="s">
        <v>347</v>
      </c>
      <c r="M121" s="2">
        <v>65727</v>
      </c>
      <c r="N121" s="2">
        <v>51584</v>
      </c>
      <c r="O121" s="2">
        <v>117311</v>
      </c>
      <c r="P121" t="s">
        <v>22394</v>
      </c>
      <c r="Q121">
        <v>8</v>
      </c>
      <c r="R121">
        <v>65</v>
      </c>
      <c r="S121" s="2">
        <v>5516</v>
      </c>
      <c r="T121" s="2">
        <v>12434</v>
      </c>
      <c r="U121" s="8">
        <v>0.153012079003674</v>
      </c>
      <c r="V121" s="2">
        <v>162162</v>
      </c>
      <c r="X121" s="61">
        <f>(Table1325[[#This Row],[2042 Future AADT]]-Table1325[[#This Row],[AADT 2022]])/20*($X$5-2022)+Table1325[[#This Row],[AADT 2022]]</f>
        <v>137493.95000000001</v>
      </c>
    </row>
    <row r="122" spans="1:24" ht="24" customHeight="1" x14ac:dyDescent="0.25">
      <c r="A122" t="s">
        <v>350</v>
      </c>
      <c r="B122" t="s">
        <v>17242</v>
      </c>
      <c r="C122">
        <v>100147</v>
      </c>
      <c r="D122" t="s">
        <v>17073</v>
      </c>
      <c r="E122" t="s">
        <v>285</v>
      </c>
      <c r="F122" s="9">
        <f>Table1325[[#This Row],[EMP]]-Table1325[[#This Row],[BMP]]</f>
        <v>0.95089299999997934</v>
      </c>
      <c r="G122" s="5" t="s">
        <v>156</v>
      </c>
      <c r="H122" s="56">
        <v>254.34609090000001</v>
      </c>
      <c r="I122" t="s">
        <v>347</v>
      </c>
      <c r="J122" s="56">
        <v>255.00652274999999</v>
      </c>
      <c r="K122" s="56">
        <v>255.29698389999999</v>
      </c>
      <c r="L122" t="s">
        <v>349</v>
      </c>
      <c r="M122" s="2">
        <v>83525</v>
      </c>
      <c r="N122" s="2">
        <v>98367</v>
      </c>
      <c r="O122" s="2">
        <v>181892</v>
      </c>
      <c r="P122" t="s">
        <v>22395</v>
      </c>
      <c r="Q122">
        <v>8</v>
      </c>
      <c r="R122">
        <v>54</v>
      </c>
      <c r="S122" s="2">
        <v>8912</v>
      </c>
      <c r="T122" s="2">
        <v>9821</v>
      </c>
      <c r="U122" s="8">
        <v>0.10298968618740791</v>
      </c>
      <c r="V122" s="2">
        <v>277265</v>
      </c>
      <c r="X122" s="61">
        <f>(Table1325[[#This Row],[2042 Future AADT]]-Table1325[[#This Row],[AADT 2022]])/20*($X$5-2022)+Table1325[[#This Row],[AADT 2022]]</f>
        <v>224809.85</v>
      </c>
    </row>
    <row r="123" spans="1:24" ht="24" customHeight="1" x14ac:dyDescent="0.25">
      <c r="A123" t="s">
        <v>353</v>
      </c>
      <c r="B123" t="s">
        <v>17243</v>
      </c>
      <c r="C123">
        <v>100148</v>
      </c>
      <c r="D123" t="s">
        <v>17073</v>
      </c>
      <c r="E123" t="s">
        <v>285</v>
      </c>
      <c r="F123" s="9">
        <f>Table1325[[#This Row],[EMP]]-Table1325[[#This Row],[BMP]]</f>
        <v>0.88119390000002795</v>
      </c>
      <c r="G123" s="5" t="s">
        <v>156</v>
      </c>
      <c r="H123" s="56">
        <v>255.2965696</v>
      </c>
      <c r="I123" t="s">
        <v>349</v>
      </c>
      <c r="J123" s="56">
        <v>256.0068023</v>
      </c>
      <c r="K123" s="56">
        <v>256.17776350000003</v>
      </c>
      <c r="L123" t="s">
        <v>352</v>
      </c>
      <c r="M123" s="2">
        <v>90869</v>
      </c>
      <c r="N123" s="2">
        <v>101776</v>
      </c>
      <c r="O123" s="2">
        <v>192645</v>
      </c>
      <c r="P123" t="s">
        <v>22396</v>
      </c>
      <c r="Q123">
        <v>8</v>
      </c>
      <c r="R123">
        <v>58</v>
      </c>
      <c r="S123" s="2">
        <v>9933</v>
      </c>
      <c r="T123" s="2">
        <v>9933</v>
      </c>
      <c r="U123" s="8">
        <v>0.10312232344467803</v>
      </c>
      <c r="V123" s="2">
        <v>293656</v>
      </c>
      <c r="X123" s="61">
        <f>(Table1325[[#This Row],[2042 Future AADT]]-Table1325[[#This Row],[AADT 2022]])/20*($X$5-2022)+Table1325[[#This Row],[AADT 2022]]</f>
        <v>238099.95</v>
      </c>
    </row>
    <row r="124" spans="1:24" ht="24" customHeight="1" x14ac:dyDescent="0.25">
      <c r="A124" t="s">
        <v>355</v>
      </c>
      <c r="B124" t="s">
        <v>17244</v>
      </c>
      <c r="C124">
        <v>100149</v>
      </c>
      <c r="D124" t="s">
        <v>17073</v>
      </c>
      <c r="E124" t="s">
        <v>285</v>
      </c>
      <c r="F124" s="9">
        <f>Table1325[[#This Row],[EMP]]-Table1325[[#This Row],[BMP]]</f>
        <v>1.1528048000000126</v>
      </c>
      <c r="G124" s="5" t="s">
        <v>156</v>
      </c>
      <c r="H124" s="56">
        <v>256.17229626666699</v>
      </c>
      <c r="I124" t="s">
        <v>352</v>
      </c>
      <c r="J124" s="56">
        <v>256.69905119999999</v>
      </c>
      <c r="K124" s="56">
        <v>257.325101066667</v>
      </c>
      <c r="L124" t="s">
        <v>354</v>
      </c>
      <c r="M124" s="2">
        <v>98649</v>
      </c>
      <c r="N124" s="2">
        <v>94190</v>
      </c>
      <c r="O124" s="2">
        <v>192839</v>
      </c>
      <c r="P124" t="s">
        <v>22397</v>
      </c>
      <c r="Q124">
        <v>9</v>
      </c>
      <c r="R124">
        <v>52</v>
      </c>
      <c r="S124" s="2">
        <v>10605</v>
      </c>
      <c r="T124" s="2">
        <v>8291</v>
      </c>
      <c r="U124" s="8">
        <v>9.7988477434543836E-2</v>
      </c>
      <c r="V124" s="2">
        <v>293952</v>
      </c>
      <c r="X124" s="61">
        <f>(Table1325[[#This Row],[2042 Future AADT]]-Table1325[[#This Row],[AADT 2022]])/20*($X$5-2022)+Table1325[[#This Row],[AADT 2022]]</f>
        <v>238339.85</v>
      </c>
    </row>
    <row r="125" spans="1:24" ht="24" customHeight="1" x14ac:dyDescent="0.25">
      <c r="A125" t="s">
        <v>357</v>
      </c>
      <c r="B125" t="s">
        <v>17245</v>
      </c>
      <c r="C125">
        <v>100150</v>
      </c>
      <c r="D125" t="s">
        <v>17073</v>
      </c>
      <c r="E125" t="s">
        <v>285</v>
      </c>
      <c r="F125" s="9">
        <f>Table1325[[#This Row],[EMP]]-Table1325[[#This Row],[BMP]]</f>
        <v>0.44551539999997658</v>
      </c>
      <c r="G125" s="5" t="s">
        <v>156</v>
      </c>
      <c r="H125" s="56">
        <v>257.32041290000001</v>
      </c>
      <c r="I125" t="s">
        <v>354</v>
      </c>
      <c r="J125" s="56">
        <v>257.5130173</v>
      </c>
      <c r="K125" s="56">
        <v>257.76592829999998</v>
      </c>
      <c r="L125" t="s">
        <v>356</v>
      </c>
      <c r="M125" s="2">
        <v>99206</v>
      </c>
      <c r="N125" s="2">
        <v>95862</v>
      </c>
      <c r="O125" s="2">
        <v>195068</v>
      </c>
      <c r="P125" t="s">
        <v>22398</v>
      </c>
      <c r="Q125">
        <v>6</v>
      </c>
      <c r="R125">
        <v>65</v>
      </c>
      <c r="S125" s="2">
        <v>10727</v>
      </c>
      <c r="T125" s="2">
        <v>7802</v>
      </c>
      <c r="U125" s="8">
        <v>9.4987389013062112E-2</v>
      </c>
      <c r="V125" s="2">
        <v>297350</v>
      </c>
      <c r="X125" s="61">
        <f>(Table1325[[#This Row],[2042 Future AADT]]-Table1325[[#This Row],[AADT 2022]])/20*($X$5-2022)+Table1325[[#This Row],[AADT 2022]]</f>
        <v>241094.9</v>
      </c>
    </row>
    <row r="126" spans="1:24" ht="24" customHeight="1" x14ac:dyDescent="0.25">
      <c r="A126" t="s">
        <v>359</v>
      </c>
      <c r="B126" t="s">
        <v>17246</v>
      </c>
      <c r="C126">
        <v>100151</v>
      </c>
      <c r="D126" t="s">
        <v>17073</v>
      </c>
      <c r="E126" t="s">
        <v>285</v>
      </c>
      <c r="F126" s="9">
        <f>Table1325[[#This Row],[EMP]]-Table1325[[#This Row],[BMP]]</f>
        <v>0.60313870000004499</v>
      </c>
      <c r="G126" s="5" t="s">
        <v>156</v>
      </c>
      <c r="H126" s="56">
        <v>257.76672323333298</v>
      </c>
      <c r="I126" t="s">
        <v>356</v>
      </c>
      <c r="J126" s="56">
        <v>258.00557025000001</v>
      </c>
      <c r="K126" s="56">
        <v>258.36986193333303</v>
      </c>
      <c r="L126" t="s">
        <v>358</v>
      </c>
      <c r="M126" s="2">
        <v>99769</v>
      </c>
      <c r="N126" s="2">
        <v>95619</v>
      </c>
      <c r="O126" s="2">
        <v>195388</v>
      </c>
      <c r="P126" t="s">
        <v>22399</v>
      </c>
      <c r="Q126">
        <v>8</v>
      </c>
      <c r="R126">
        <v>54</v>
      </c>
      <c r="S126" s="2">
        <v>10941</v>
      </c>
      <c r="T126" s="2">
        <v>7723</v>
      </c>
      <c r="U126" s="8">
        <v>9.5522754723933914E-2</v>
      </c>
      <c r="V126" s="2">
        <v>297837</v>
      </c>
      <c r="X126" s="61">
        <f>(Table1325[[#This Row],[2042 Future AADT]]-Table1325[[#This Row],[AADT 2022]])/20*($X$5-2022)+Table1325[[#This Row],[AADT 2022]]</f>
        <v>241490.05</v>
      </c>
    </row>
    <row r="127" spans="1:24" ht="24" customHeight="1" x14ac:dyDescent="0.25">
      <c r="A127" t="s">
        <v>362</v>
      </c>
      <c r="B127" t="s">
        <v>17247</v>
      </c>
      <c r="C127">
        <v>100152</v>
      </c>
      <c r="D127" t="s">
        <v>17073</v>
      </c>
      <c r="E127" t="s">
        <v>285</v>
      </c>
      <c r="F127" s="9">
        <f>Table1325[[#This Row],[EMP]]-Table1325[[#This Row],[BMP]]</f>
        <v>0.97571420000002718</v>
      </c>
      <c r="G127" s="5" t="s">
        <v>156</v>
      </c>
      <c r="H127" s="56">
        <v>258.369379966667</v>
      </c>
      <c r="I127" t="s">
        <v>358</v>
      </c>
      <c r="J127" s="56">
        <v>258.98215125000002</v>
      </c>
      <c r="K127" s="56">
        <v>259.34509416666702</v>
      </c>
      <c r="L127" t="s">
        <v>361</v>
      </c>
      <c r="M127" s="2">
        <v>108398</v>
      </c>
      <c r="N127" s="2">
        <v>100871</v>
      </c>
      <c r="O127" s="2">
        <v>209269</v>
      </c>
      <c r="P127" t="s">
        <v>22400</v>
      </c>
      <c r="Q127">
        <v>8</v>
      </c>
      <c r="R127">
        <v>54</v>
      </c>
      <c r="S127" s="2">
        <v>10330</v>
      </c>
      <c r="T127" s="2">
        <v>7800</v>
      </c>
      <c r="U127" s="8">
        <v>8.6634905313257099E-2</v>
      </c>
      <c r="V127" s="2">
        <v>318997</v>
      </c>
      <c r="X127" s="61">
        <f>(Table1325[[#This Row],[2042 Future AADT]]-Table1325[[#This Row],[AADT 2022]])/20*($X$5-2022)+Table1325[[#This Row],[AADT 2022]]</f>
        <v>258646.6</v>
      </c>
    </row>
    <row r="128" spans="1:24" ht="24" customHeight="1" x14ac:dyDescent="0.25">
      <c r="A128" t="s">
        <v>365</v>
      </c>
      <c r="B128" t="s">
        <v>17248</v>
      </c>
      <c r="C128">
        <v>100153</v>
      </c>
      <c r="D128" t="s">
        <v>17073</v>
      </c>
      <c r="E128" t="s">
        <v>285</v>
      </c>
      <c r="F128" s="9">
        <f>Table1325[[#This Row],[EMP]]-Table1325[[#This Row],[BMP]]</f>
        <v>1.0904553999999962</v>
      </c>
      <c r="G128" s="5" t="s">
        <v>156</v>
      </c>
      <c r="H128" s="56">
        <v>259.344859433333</v>
      </c>
      <c r="I128" t="s">
        <v>361</v>
      </c>
      <c r="J128" s="56">
        <v>259.99987329999999</v>
      </c>
      <c r="K128" s="56">
        <v>260.435314833333</v>
      </c>
      <c r="L128" t="s">
        <v>364</v>
      </c>
      <c r="M128" s="2">
        <v>91572</v>
      </c>
      <c r="N128" s="2">
        <v>92815</v>
      </c>
      <c r="O128" s="2">
        <v>184387</v>
      </c>
      <c r="P128" t="s">
        <v>22401</v>
      </c>
      <c r="Q128">
        <v>8</v>
      </c>
      <c r="R128">
        <v>51</v>
      </c>
      <c r="S128" s="2">
        <v>7519</v>
      </c>
      <c r="T128" s="2">
        <v>7153</v>
      </c>
      <c r="U128" s="8">
        <v>7.9571770244106152E-2</v>
      </c>
      <c r="V128" s="2">
        <v>281068</v>
      </c>
      <c r="X128" s="61">
        <f>(Table1325[[#This Row],[2042 Future AADT]]-Table1325[[#This Row],[AADT 2022]])/20*($X$5-2022)+Table1325[[#This Row],[AADT 2022]]</f>
        <v>227893.45</v>
      </c>
    </row>
    <row r="129" spans="1:24" ht="24" customHeight="1" x14ac:dyDescent="0.25">
      <c r="A129" t="s">
        <v>368</v>
      </c>
      <c r="B129" t="s">
        <v>17249</v>
      </c>
      <c r="C129">
        <v>100154</v>
      </c>
      <c r="D129" t="s">
        <v>17073</v>
      </c>
      <c r="E129" t="s">
        <v>285</v>
      </c>
      <c r="F129" s="9">
        <f>Table1325[[#This Row],[EMP]]-Table1325[[#This Row],[BMP]]</f>
        <v>0.35239669999998569</v>
      </c>
      <c r="G129" s="5" t="s">
        <v>156</v>
      </c>
      <c r="H129" s="56">
        <v>260.43416155</v>
      </c>
      <c r="I129" t="s">
        <v>364</v>
      </c>
      <c r="J129" s="56">
        <v>260.52781764999997</v>
      </c>
      <c r="K129" s="56">
        <v>260.78655824999998</v>
      </c>
      <c r="L129" t="s">
        <v>367</v>
      </c>
      <c r="M129" s="2">
        <v>70560</v>
      </c>
      <c r="N129" s="2">
        <v>58681</v>
      </c>
      <c r="O129" s="2">
        <v>129241</v>
      </c>
      <c r="P129" t="s">
        <v>22402</v>
      </c>
      <c r="Q129">
        <v>7</v>
      </c>
      <c r="R129">
        <v>51</v>
      </c>
      <c r="S129" s="2">
        <v>4733</v>
      </c>
      <c r="T129" s="2">
        <v>6701</v>
      </c>
      <c r="U129" s="8">
        <v>8.8470377047531357E-2</v>
      </c>
      <c r="V129" s="2">
        <v>197007</v>
      </c>
      <c r="X129" s="61">
        <f>(Table1325[[#This Row],[2042 Future AADT]]-Table1325[[#This Row],[AADT 2022]])/20*($X$5-2022)+Table1325[[#This Row],[AADT 2022]]</f>
        <v>159735.70000000001</v>
      </c>
    </row>
    <row r="130" spans="1:24" ht="24" customHeight="1" x14ac:dyDescent="0.25">
      <c r="A130" t="s">
        <v>371</v>
      </c>
      <c r="B130" t="s">
        <v>17250</v>
      </c>
      <c r="C130">
        <v>100155</v>
      </c>
      <c r="D130" t="s">
        <v>17073</v>
      </c>
      <c r="E130" t="s">
        <v>285</v>
      </c>
      <c r="F130" s="9">
        <f>Table1325[[#This Row],[EMP]]-Table1325[[#This Row],[BMP]]</f>
        <v>0.46490969999996423</v>
      </c>
      <c r="G130" s="5" t="s">
        <v>156</v>
      </c>
      <c r="H130" s="56">
        <v>260.78911956666701</v>
      </c>
      <c r="I130" t="s">
        <v>367</v>
      </c>
      <c r="J130" s="56">
        <v>260.99808569999999</v>
      </c>
      <c r="K130" s="56">
        <v>261.25402926666698</v>
      </c>
      <c r="L130" t="s">
        <v>370</v>
      </c>
      <c r="M130" s="2">
        <v>59521</v>
      </c>
      <c r="N130" s="2">
        <v>56547</v>
      </c>
      <c r="O130" s="2">
        <v>116068</v>
      </c>
      <c r="P130" t="s">
        <v>22403</v>
      </c>
      <c r="Q130">
        <v>8</v>
      </c>
      <c r="R130">
        <v>59</v>
      </c>
      <c r="S130" s="2">
        <v>4873</v>
      </c>
      <c r="T130" s="2">
        <v>6498</v>
      </c>
      <c r="U130" s="8">
        <v>9.7968432298307886E-2</v>
      </c>
      <c r="V130" s="2">
        <v>176927</v>
      </c>
      <c r="X130" s="61">
        <f>(Table1325[[#This Row],[2042 Future AADT]]-Table1325[[#This Row],[AADT 2022]])/20*($X$5-2022)+Table1325[[#This Row],[AADT 2022]]</f>
        <v>143454.54999999999</v>
      </c>
    </row>
    <row r="131" spans="1:24" ht="24" customHeight="1" x14ac:dyDescent="0.25">
      <c r="A131" t="s">
        <v>374</v>
      </c>
      <c r="B131" t="s">
        <v>17251</v>
      </c>
      <c r="C131">
        <v>100156</v>
      </c>
      <c r="D131" t="s">
        <v>17073</v>
      </c>
      <c r="E131" t="s">
        <v>285</v>
      </c>
      <c r="F131" s="9">
        <f>Table1325[[#This Row],[EMP]]-Table1325[[#This Row],[BMP]]</f>
        <v>0.31538399999999456</v>
      </c>
      <c r="G131" s="5" t="s">
        <v>156</v>
      </c>
      <c r="H131" s="56">
        <v>261.25248620000002</v>
      </c>
      <c r="I131" t="s">
        <v>370</v>
      </c>
      <c r="J131" s="56">
        <v>261.40669029999998</v>
      </c>
      <c r="K131" s="56">
        <v>261.56787020000002</v>
      </c>
      <c r="L131" t="s">
        <v>373</v>
      </c>
      <c r="M131" s="2">
        <v>59457</v>
      </c>
      <c r="N131" s="2">
        <v>56611</v>
      </c>
      <c r="O131" s="2">
        <v>116068</v>
      </c>
      <c r="P131" t="s">
        <v>22404</v>
      </c>
      <c r="Q131">
        <v>8</v>
      </c>
      <c r="R131">
        <v>59</v>
      </c>
      <c r="S131" s="2">
        <v>5473</v>
      </c>
      <c r="T131" s="2">
        <v>6035</v>
      </c>
      <c r="U131" s="8">
        <v>9.9148774856118824E-2</v>
      </c>
      <c r="V131" s="2">
        <v>176927</v>
      </c>
      <c r="X131" s="61">
        <f>(Table1325[[#This Row],[2042 Future AADT]]-Table1325[[#This Row],[AADT 2022]])/20*($X$5-2022)+Table1325[[#This Row],[AADT 2022]]</f>
        <v>143454.54999999999</v>
      </c>
    </row>
    <row r="132" spans="1:24" ht="24" customHeight="1" x14ac:dyDescent="0.25">
      <c r="A132" t="s">
        <v>377</v>
      </c>
      <c r="B132" t="s">
        <v>17252</v>
      </c>
      <c r="C132">
        <v>100157</v>
      </c>
      <c r="D132" t="s">
        <v>17073</v>
      </c>
      <c r="E132" t="s">
        <v>285</v>
      </c>
      <c r="F132" s="9">
        <f>Table1325[[#This Row],[EMP]]-Table1325[[#This Row],[BMP]]</f>
        <v>0.32462929999996959</v>
      </c>
      <c r="G132" s="5" t="s">
        <v>156</v>
      </c>
      <c r="H132" s="56">
        <v>261.56787020000002</v>
      </c>
      <c r="I132" t="s">
        <v>373</v>
      </c>
      <c r="J132" s="56">
        <v>261.79977079999998</v>
      </c>
      <c r="K132" s="56">
        <v>261.89249949999999</v>
      </c>
      <c r="L132" t="s">
        <v>376</v>
      </c>
      <c r="M132" s="2">
        <v>54389</v>
      </c>
      <c r="N132" s="2">
        <v>54100</v>
      </c>
      <c r="O132" s="2">
        <v>108489</v>
      </c>
      <c r="P132" t="s">
        <v>22405</v>
      </c>
      <c r="Q132">
        <v>8</v>
      </c>
      <c r="R132">
        <v>58</v>
      </c>
      <c r="S132" s="2">
        <v>5423</v>
      </c>
      <c r="T132" s="2">
        <v>6834</v>
      </c>
      <c r="U132" s="8">
        <v>0.11297919604752556</v>
      </c>
      <c r="V132" s="2">
        <v>165374</v>
      </c>
      <c r="X132" s="61">
        <f>(Table1325[[#This Row],[2042 Future AADT]]-Table1325[[#This Row],[AADT 2022]])/20*($X$5-2022)+Table1325[[#This Row],[AADT 2022]]</f>
        <v>134087.25</v>
      </c>
    </row>
    <row r="133" spans="1:24" ht="24" customHeight="1" x14ac:dyDescent="0.25">
      <c r="A133" t="s">
        <v>380</v>
      </c>
      <c r="B133" t="s">
        <v>17253</v>
      </c>
      <c r="C133">
        <v>100158</v>
      </c>
      <c r="D133" t="s">
        <v>17073</v>
      </c>
      <c r="E133" t="s">
        <v>285</v>
      </c>
      <c r="F133" s="9">
        <f>Table1325[[#This Row],[EMP]]-Table1325[[#This Row],[BMP]]</f>
        <v>0.39840820000000576</v>
      </c>
      <c r="G133" s="5" t="s">
        <v>156</v>
      </c>
      <c r="H133" s="56">
        <v>261.89502223333301</v>
      </c>
      <c r="I133" t="s">
        <v>376</v>
      </c>
      <c r="J133" s="56">
        <v>261.99801043333298</v>
      </c>
      <c r="K133" s="56">
        <v>262.29343043333301</v>
      </c>
      <c r="L133" t="s">
        <v>379</v>
      </c>
      <c r="M133" s="2">
        <v>55585</v>
      </c>
      <c r="N133" s="2">
        <v>56565</v>
      </c>
      <c r="O133" s="2">
        <v>112150</v>
      </c>
      <c r="P133" t="s">
        <v>22406</v>
      </c>
      <c r="Q133">
        <v>7</v>
      </c>
      <c r="R133">
        <v>59</v>
      </c>
      <c r="S133" s="2">
        <v>5718</v>
      </c>
      <c r="T133" s="2">
        <v>7625</v>
      </c>
      <c r="U133" s="8">
        <v>0.11897458760588497</v>
      </c>
      <c r="V133" s="2">
        <v>170955</v>
      </c>
      <c r="X133" s="61">
        <f>(Table1325[[#This Row],[2042 Future AADT]]-Table1325[[#This Row],[AADT 2022]])/20*($X$5-2022)+Table1325[[#This Row],[AADT 2022]]</f>
        <v>138612.25</v>
      </c>
    </row>
    <row r="134" spans="1:24" ht="24" customHeight="1" x14ac:dyDescent="0.25">
      <c r="A134" t="s">
        <v>383</v>
      </c>
      <c r="B134" t="s">
        <v>17254</v>
      </c>
      <c r="C134">
        <v>100159</v>
      </c>
      <c r="D134" t="s">
        <v>17073</v>
      </c>
      <c r="E134" t="s">
        <v>285</v>
      </c>
      <c r="F134" s="9">
        <f>Table1325[[#This Row],[EMP]]-Table1325[[#This Row],[BMP]]</f>
        <v>0.47107660000000351</v>
      </c>
      <c r="G134" s="5" t="s">
        <v>156</v>
      </c>
      <c r="H134" s="56">
        <v>262.29802465</v>
      </c>
      <c r="I134" t="s">
        <v>379</v>
      </c>
      <c r="J134" s="56">
        <v>262.56505014999999</v>
      </c>
      <c r="K134" s="56">
        <v>262.76910125000001</v>
      </c>
      <c r="L134" t="s">
        <v>382</v>
      </c>
      <c r="M134" s="2">
        <v>52223</v>
      </c>
      <c r="N134" s="2">
        <v>50378</v>
      </c>
      <c r="O134" s="2">
        <v>102601</v>
      </c>
      <c r="P134" t="s">
        <v>22407</v>
      </c>
      <c r="Q134">
        <v>8</v>
      </c>
      <c r="R134">
        <v>51</v>
      </c>
      <c r="S134" s="2">
        <v>5132</v>
      </c>
      <c r="T134" s="2">
        <v>9159</v>
      </c>
      <c r="U134" s="8">
        <v>0.13928714145086304</v>
      </c>
      <c r="V134" s="2">
        <v>156399</v>
      </c>
      <c r="X134" s="61">
        <f>(Table1325[[#This Row],[2042 Future AADT]]-Table1325[[#This Row],[AADT 2022]])/20*($X$5-2022)+Table1325[[#This Row],[AADT 2022]]</f>
        <v>126810.1</v>
      </c>
    </row>
    <row r="135" spans="1:24" ht="24" customHeight="1" x14ac:dyDescent="0.25">
      <c r="A135" t="s">
        <v>386</v>
      </c>
      <c r="B135" t="s">
        <v>17255</v>
      </c>
      <c r="C135">
        <v>100160</v>
      </c>
      <c r="D135" t="s">
        <v>17073</v>
      </c>
      <c r="E135" t="s">
        <v>285</v>
      </c>
      <c r="F135" s="9">
        <f>Table1325[[#This Row],[EMP]]-Table1325[[#This Row],[BMP]]</f>
        <v>1.5343662999999879</v>
      </c>
      <c r="G135" s="5" t="s">
        <v>156</v>
      </c>
      <c r="H135" s="56">
        <v>262.77141367500002</v>
      </c>
      <c r="I135" t="s">
        <v>382</v>
      </c>
      <c r="J135" s="56">
        <v>263.203868</v>
      </c>
      <c r="K135" s="56">
        <v>264.30577997500001</v>
      </c>
      <c r="L135" t="s">
        <v>385</v>
      </c>
      <c r="M135" s="2">
        <v>33951</v>
      </c>
      <c r="N135" s="2">
        <v>39551</v>
      </c>
      <c r="O135" s="2">
        <v>73502</v>
      </c>
      <c r="P135" t="s">
        <v>22408</v>
      </c>
      <c r="Q135">
        <v>9</v>
      </c>
      <c r="R135">
        <v>53</v>
      </c>
      <c r="S135" s="2">
        <v>4228</v>
      </c>
      <c r="T135" s="2">
        <v>10383</v>
      </c>
      <c r="U135" s="8">
        <v>0.19878370656580774</v>
      </c>
      <c r="V135" s="2">
        <v>112042</v>
      </c>
      <c r="X135" s="61">
        <f>(Table1325[[#This Row],[2042 Future AADT]]-Table1325[[#This Row],[AADT 2022]])/20*($X$5-2022)+Table1325[[#This Row],[AADT 2022]]</f>
        <v>90845</v>
      </c>
    </row>
    <row r="136" spans="1:24" ht="24" customHeight="1" x14ac:dyDescent="0.25">
      <c r="A136" t="s">
        <v>388</v>
      </c>
      <c r="B136" t="s">
        <v>17256</v>
      </c>
      <c r="C136">
        <v>100161</v>
      </c>
      <c r="D136" t="s">
        <v>17073</v>
      </c>
      <c r="E136" t="s">
        <v>285</v>
      </c>
      <c r="F136" s="9">
        <f>Table1325[[#This Row],[EMP]]-Table1325[[#This Row],[BMP]]</f>
        <v>0.23989229999995132</v>
      </c>
      <c r="G136" s="5" t="s">
        <v>156</v>
      </c>
      <c r="H136" s="56">
        <v>264.30809240000002</v>
      </c>
      <c r="I136" t="s">
        <v>385</v>
      </c>
      <c r="J136" s="56">
        <v>264.45754479999999</v>
      </c>
      <c r="K136" s="56">
        <v>264.54798469999997</v>
      </c>
      <c r="L136" t="s">
        <v>387</v>
      </c>
      <c r="M136" s="2">
        <v>44035</v>
      </c>
      <c r="N136" s="2">
        <v>37473</v>
      </c>
      <c r="O136" s="2">
        <v>81508</v>
      </c>
      <c r="P136" t="s">
        <v>22409</v>
      </c>
      <c r="Q136">
        <v>8</v>
      </c>
      <c r="R136">
        <v>53</v>
      </c>
      <c r="S136" s="2">
        <v>2526</v>
      </c>
      <c r="T136" s="2">
        <v>9372</v>
      </c>
      <c r="U136" s="8">
        <v>0.14597340138391324</v>
      </c>
      <c r="V136" s="2">
        <v>115503</v>
      </c>
      <c r="X136" s="61">
        <f>(Table1325[[#This Row],[2042 Future AADT]]-Table1325[[#This Row],[AADT 2022]])/20*($X$5-2022)+Table1325[[#This Row],[AADT 2022]]</f>
        <v>96805.75</v>
      </c>
    </row>
    <row r="137" spans="1:24" ht="24" customHeight="1" x14ac:dyDescent="0.25">
      <c r="A137" t="s">
        <v>391</v>
      </c>
      <c r="B137" t="s">
        <v>17257</v>
      </c>
      <c r="C137">
        <v>100162</v>
      </c>
      <c r="D137" t="s">
        <v>17073</v>
      </c>
      <c r="E137" t="s">
        <v>285</v>
      </c>
      <c r="F137" s="9">
        <f>Table1325[[#This Row],[EMP]]-Table1325[[#This Row],[BMP]]</f>
        <v>0.499589799999967</v>
      </c>
      <c r="G137" s="5" t="s">
        <v>156</v>
      </c>
      <c r="H137" s="56">
        <v>264.55401016666701</v>
      </c>
      <c r="I137" t="s">
        <v>387</v>
      </c>
      <c r="J137" s="56">
        <v>264.76236319999998</v>
      </c>
      <c r="K137" s="56">
        <v>265.05359996666698</v>
      </c>
      <c r="L137" t="s">
        <v>390</v>
      </c>
      <c r="M137" s="2">
        <v>36608</v>
      </c>
      <c r="N137" s="2">
        <v>32189</v>
      </c>
      <c r="O137" s="2">
        <v>68797</v>
      </c>
      <c r="P137" t="s">
        <v>22410</v>
      </c>
      <c r="Q137">
        <v>9</v>
      </c>
      <c r="R137">
        <v>63</v>
      </c>
      <c r="S137" s="2">
        <v>3394</v>
      </c>
      <c r="T137" s="2">
        <v>10655</v>
      </c>
      <c r="U137" s="8">
        <v>0.20420948587874471</v>
      </c>
      <c r="V137" s="2">
        <v>95100</v>
      </c>
      <c r="X137" s="61">
        <f>(Table1325[[#This Row],[2042 Future AADT]]-Table1325[[#This Row],[AADT 2022]])/20*($X$5-2022)+Table1325[[#This Row],[AADT 2022]]</f>
        <v>80633.350000000006</v>
      </c>
    </row>
    <row r="138" spans="1:24" ht="24" customHeight="1" x14ac:dyDescent="0.25">
      <c r="A138" t="s">
        <v>393</v>
      </c>
      <c r="B138" t="s">
        <v>17258</v>
      </c>
      <c r="C138">
        <v>100163</v>
      </c>
      <c r="D138" t="s">
        <v>17073</v>
      </c>
      <c r="E138" t="s">
        <v>285</v>
      </c>
      <c r="F138" s="9">
        <f>Table1325[[#This Row],[EMP]]-Table1325[[#This Row],[BMP]]</f>
        <v>2.0837761000000228</v>
      </c>
      <c r="G138" s="5" t="s">
        <v>156</v>
      </c>
      <c r="H138" s="56">
        <v>265.05035229999999</v>
      </c>
      <c r="I138" t="s">
        <v>390</v>
      </c>
      <c r="J138" s="56">
        <v>266.43309720000002</v>
      </c>
      <c r="K138" s="56">
        <v>267.13412840000001</v>
      </c>
      <c r="L138" t="s">
        <v>392</v>
      </c>
      <c r="M138" s="2">
        <v>36109</v>
      </c>
      <c r="N138" s="2">
        <v>44194</v>
      </c>
      <c r="O138" s="2">
        <v>80303</v>
      </c>
      <c r="P138" t="s">
        <v>22411</v>
      </c>
      <c r="Q138">
        <v>8</v>
      </c>
      <c r="R138">
        <v>53</v>
      </c>
      <c r="S138" s="2">
        <v>9143</v>
      </c>
      <c r="T138" s="2">
        <v>23828</v>
      </c>
      <c r="U138" s="8">
        <v>0.41058241908770532</v>
      </c>
      <c r="V138" s="2">
        <v>122409</v>
      </c>
      <c r="X138" s="61">
        <f>(Table1325[[#This Row],[2042 Future AADT]]-Table1325[[#This Row],[AADT 2022]])/20*($X$5-2022)+Table1325[[#This Row],[AADT 2022]]</f>
        <v>99250.7</v>
      </c>
    </row>
    <row r="139" spans="1:24" ht="24" customHeight="1" x14ac:dyDescent="0.25">
      <c r="A139" t="s">
        <v>395</v>
      </c>
      <c r="B139" t="s">
        <v>17259</v>
      </c>
      <c r="C139">
        <v>100164</v>
      </c>
      <c r="D139" t="s">
        <v>17073</v>
      </c>
      <c r="E139" t="s">
        <v>285</v>
      </c>
      <c r="F139" s="9">
        <f>Table1325[[#This Row],[EMP]]-Table1325[[#This Row],[BMP]]</f>
        <v>0.97726339999996981</v>
      </c>
      <c r="G139" s="5" t="s">
        <v>156</v>
      </c>
      <c r="H139" s="56">
        <v>267.12461766666701</v>
      </c>
      <c r="I139" t="s">
        <v>392</v>
      </c>
      <c r="J139" s="56">
        <v>267.58124194999999</v>
      </c>
      <c r="K139" s="56">
        <v>268.10188106666698</v>
      </c>
      <c r="L139" t="s">
        <v>394</v>
      </c>
      <c r="M139" s="2">
        <v>35999</v>
      </c>
      <c r="N139" s="2">
        <v>41652</v>
      </c>
      <c r="O139" s="2">
        <v>77651</v>
      </c>
      <c r="P139" t="s">
        <v>22412</v>
      </c>
      <c r="Q139">
        <v>7</v>
      </c>
      <c r="R139">
        <v>54</v>
      </c>
      <c r="S139" s="2">
        <v>2368</v>
      </c>
      <c r="T139" s="2">
        <v>9092</v>
      </c>
      <c r="U139" s="8">
        <v>0.14758341811438358</v>
      </c>
      <c r="V139" s="2">
        <v>118366</v>
      </c>
      <c r="X139" s="61">
        <f>(Table1325[[#This Row],[2042 Future AADT]]-Table1325[[#This Row],[AADT 2022]])/20*($X$5-2022)+Table1325[[#This Row],[AADT 2022]]</f>
        <v>95972.75</v>
      </c>
    </row>
    <row r="140" spans="1:24" ht="24" customHeight="1" x14ac:dyDescent="0.25">
      <c r="A140" t="s">
        <v>397</v>
      </c>
      <c r="B140" t="s">
        <v>17260</v>
      </c>
      <c r="C140">
        <v>100165</v>
      </c>
      <c r="D140" t="s">
        <v>17073</v>
      </c>
      <c r="E140" t="s">
        <v>285</v>
      </c>
      <c r="F140" s="9">
        <f>Table1325[[#This Row],[EMP]]-Table1325[[#This Row],[BMP]]</f>
        <v>1.2538191999999526</v>
      </c>
      <c r="G140" s="5" t="s">
        <v>156</v>
      </c>
      <c r="H140" s="56">
        <v>268.10083466666703</v>
      </c>
      <c r="I140" t="s">
        <v>394</v>
      </c>
      <c r="J140" s="56">
        <v>268.67558079999998</v>
      </c>
      <c r="K140" s="56">
        <v>269.35465386666698</v>
      </c>
      <c r="L140" t="s">
        <v>396</v>
      </c>
      <c r="M140" s="2">
        <v>36289</v>
      </c>
      <c r="N140" s="2">
        <v>34923</v>
      </c>
      <c r="O140" s="2">
        <v>71212</v>
      </c>
      <c r="P140" t="s">
        <v>22413</v>
      </c>
      <c r="Q140">
        <v>7</v>
      </c>
      <c r="R140">
        <v>55</v>
      </c>
      <c r="S140" s="2">
        <v>2363</v>
      </c>
      <c r="T140" s="2">
        <v>6808</v>
      </c>
      <c r="U140" s="8">
        <v>0.12878447452676514</v>
      </c>
      <c r="V140" s="2">
        <v>108551</v>
      </c>
      <c r="X140" s="61">
        <f>(Table1325[[#This Row],[2042 Future AADT]]-Table1325[[#This Row],[AADT 2022]])/20*($X$5-2022)+Table1325[[#This Row],[AADT 2022]]</f>
        <v>88014.55</v>
      </c>
    </row>
    <row r="141" spans="1:24" ht="24" customHeight="1" x14ac:dyDescent="0.25">
      <c r="A141" t="s">
        <v>399</v>
      </c>
      <c r="B141" t="s">
        <v>17261</v>
      </c>
      <c r="C141">
        <v>100166</v>
      </c>
      <c r="D141" t="s">
        <v>17073</v>
      </c>
      <c r="E141" t="s">
        <v>285</v>
      </c>
      <c r="F141" s="9">
        <f>Table1325[[#This Row],[EMP]]-Table1325[[#This Row],[BMP]]</f>
        <v>1.2360148999999865</v>
      </c>
      <c r="G141" s="5" t="s">
        <v>156</v>
      </c>
      <c r="H141" s="56">
        <v>269.35501696666699</v>
      </c>
      <c r="I141" t="s">
        <v>396</v>
      </c>
      <c r="J141" s="56">
        <v>269.8993873</v>
      </c>
      <c r="K141" s="56">
        <v>270.59103186666698</v>
      </c>
      <c r="L141" t="s">
        <v>398</v>
      </c>
      <c r="M141" s="2">
        <v>29667</v>
      </c>
      <c r="N141" s="2">
        <v>29434</v>
      </c>
      <c r="O141" s="2">
        <v>59101</v>
      </c>
      <c r="P141" t="s">
        <v>22414</v>
      </c>
      <c r="Q141">
        <v>9</v>
      </c>
      <c r="R141">
        <v>51</v>
      </c>
      <c r="S141" s="2">
        <v>2363</v>
      </c>
      <c r="T141" s="2">
        <v>6808</v>
      </c>
      <c r="U141" s="8">
        <v>0.15517503933943588</v>
      </c>
      <c r="V141" s="2">
        <v>90090</v>
      </c>
      <c r="X141" s="61">
        <f>(Table1325[[#This Row],[2042 Future AADT]]-Table1325[[#This Row],[AADT 2022]])/20*($X$5-2022)+Table1325[[#This Row],[AADT 2022]]</f>
        <v>73046.05</v>
      </c>
    </row>
    <row r="142" spans="1:24" ht="24" customHeight="1" x14ac:dyDescent="0.25">
      <c r="A142" t="s">
        <v>401</v>
      </c>
      <c r="B142" t="s">
        <v>17262</v>
      </c>
      <c r="C142">
        <v>100167</v>
      </c>
      <c r="D142" t="s">
        <v>17073</v>
      </c>
      <c r="E142" t="s">
        <v>285</v>
      </c>
      <c r="F142" s="9">
        <f>Table1325[[#This Row],[EMP]]-Table1325[[#This Row],[BMP]]</f>
        <v>2.5538133999999673</v>
      </c>
      <c r="G142" s="5" t="s">
        <v>156</v>
      </c>
      <c r="H142" s="56">
        <v>270.58706618000002</v>
      </c>
      <c r="I142" t="s">
        <v>398</v>
      </c>
      <c r="J142" s="56">
        <v>272.01828110000002</v>
      </c>
      <c r="K142" s="56">
        <v>273.14087957999999</v>
      </c>
      <c r="L142" t="s">
        <v>400</v>
      </c>
      <c r="M142" s="2">
        <v>30447</v>
      </c>
      <c r="N142" s="2">
        <v>30771</v>
      </c>
      <c r="O142" s="2">
        <v>61218</v>
      </c>
      <c r="P142" t="s">
        <v>22415</v>
      </c>
      <c r="Q142">
        <v>9</v>
      </c>
      <c r="R142">
        <v>53</v>
      </c>
      <c r="S142" s="2">
        <v>2513</v>
      </c>
      <c r="T142" s="2">
        <v>9646</v>
      </c>
      <c r="U142" s="8">
        <v>0.19861805351367245</v>
      </c>
      <c r="V142" s="2">
        <v>86751</v>
      </c>
      <c r="X142" s="61">
        <f>(Table1325[[#This Row],[2042 Future AADT]]-Table1325[[#This Row],[AADT 2022]])/20*($X$5-2022)+Table1325[[#This Row],[AADT 2022]]</f>
        <v>72707.850000000006</v>
      </c>
    </row>
    <row r="143" spans="1:24" ht="24" customHeight="1" x14ac:dyDescent="0.25">
      <c r="A143" t="s">
        <v>403</v>
      </c>
      <c r="B143" t="s">
        <v>17263</v>
      </c>
      <c r="C143">
        <v>100168</v>
      </c>
      <c r="D143" t="s">
        <v>17073</v>
      </c>
      <c r="E143" t="s">
        <v>285</v>
      </c>
      <c r="F143" s="9">
        <f>Table1325[[#This Row],[EMP]]-Table1325[[#This Row],[BMP]]</f>
        <v>2.348322899999971</v>
      </c>
      <c r="G143" s="5" t="s">
        <v>156</v>
      </c>
      <c r="H143" s="56">
        <v>273.13974780000001</v>
      </c>
      <c r="I143" t="s">
        <v>400</v>
      </c>
      <c r="J143" s="56">
        <v>273.99626160000003</v>
      </c>
      <c r="K143" s="56">
        <v>275.48807069999998</v>
      </c>
      <c r="L143" t="s">
        <v>402</v>
      </c>
      <c r="M143" s="2">
        <v>26005</v>
      </c>
      <c r="N143" s="2">
        <v>20137</v>
      </c>
      <c r="O143" s="2">
        <v>46142</v>
      </c>
      <c r="P143" t="s">
        <v>22416</v>
      </c>
      <c r="Q143">
        <v>8</v>
      </c>
      <c r="R143">
        <v>57</v>
      </c>
      <c r="S143" s="2">
        <v>2301</v>
      </c>
      <c r="T143" s="2">
        <v>6753</v>
      </c>
      <c r="U143" s="8">
        <v>0.19622036322656147</v>
      </c>
      <c r="V143" s="2">
        <v>70336</v>
      </c>
      <c r="X143" s="61">
        <f>(Table1325[[#This Row],[2042 Future AADT]]-Table1325[[#This Row],[AADT 2022]])/20*($X$5-2022)+Table1325[[#This Row],[AADT 2022]]</f>
        <v>57029.3</v>
      </c>
    </row>
    <row r="144" spans="1:24" ht="24" customHeight="1" x14ac:dyDescent="0.25">
      <c r="A144" t="s">
        <v>405</v>
      </c>
      <c r="B144" t="s">
        <v>17264</v>
      </c>
      <c r="C144">
        <v>100169</v>
      </c>
      <c r="D144" t="s">
        <v>17073</v>
      </c>
      <c r="E144" t="s">
        <v>285</v>
      </c>
      <c r="F144" s="9">
        <f>Table1325[[#This Row],[EMP]]-Table1325[[#This Row],[BMP]]</f>
        <v>3.9087012999999615</v>
      </c>
      <c r="G144" s="5" t="s">
        <v>156</v>
      </c>
      <c r="H144" s="56">
        <v>275.49968661666702</v>
      </c>
      <c r="I144" t="s">
        <v>402</v>
      </c>
      <c r="J144" s="56">
        <v>276.08925219999998</v>
      </c>
      <c r="K144" s="56">
        <v>279.40838791666698</v>
      </c>
      <c r="L144" t="s">
        <v>404</v>
      </c>
      <c r="M144" s="2">
        <v>23320</v>
      </c>
      <c r="N144" s="2">
        <v>21114</v>
      </c>
      <c r="O144" s="2">
        <v>44434</v>
      </c>
      <c r="P144" t="s">
        <v>22417</v>
      </c>
      <c r="Q144">
        <v>9</v>
      </c>
      <c r="R144">
        <v>54</v>
      </c>
      <c r="S144" s="2">
        <v>1940</v>
      </c>
      <c r="T144" s="2">
        <v>8678</v>
      </c>
      <c r="U144" s="8">
        <v>0.23896115587162983</v>
      </c>
      <c r="V144" s="2">
        <v>61422</v>
      </c>
      <c r="X144" s="61">
        <f>(Table1325[[#This Row],[2042 Future AADT]]-Table1325[[#This Row],[AADT 2022]])/20*($X$5-2022)+Table1325[[#This Row],[AADT 2022]]</f>
        <v>52078.6</v>
      </c>
    </row>
    <row r="145" spans="1:24" ht="24" customHeight="1" x14ac:dyDescent="0.25">
      <c r="A145" t="s">
        <v>407</v>
      </c>
      <c r="B145" t="s">
        <v>17265</v>
      </c>
      <c r="C145">
        <v>100170</v>
      </c>
      <c r="D145" t="s">
        <v>17073</v>
      </c>
      <c r="E145" t="s">
        <v>285</v>
      </c>
      <c r="F145" s="9">
        <f>Table1325[[#This Row],[EMP]]-Table1325[[#This Row],[BMP]]</f>
        <v>2.2781145000000151</v>
      </c>
      <c r="G145" s="5" t="s">
        <v>156</v>
      </c>
      <c r="H145" s="56">
        <v>279.40752394999998</v>
      </c>
      <c r="I145" t="s">
        <v>404</v>
      </c>
      <c r="J145" s="56">
        <v>281.00132330000002</v>
      </c>
      <c r="K145" s="56">
        <v>281.68563845</v>
      </c>
      <c r="L145" t="s">
        <v>406</v>
      </c>
      <c r="M145" s="2">
        <v>20061</v>
      </c>
      <c r="N145" s="2">
        <v>20169</v>
      </c>
      <c r="O145" s="2">
        <v>40230</v>
      </c>
      <c r="P145" t="s">
        <v>22418</v>
      </c>
      <c r="Q145">
        <v>7</v>
      </c>
      <c r="R145">
        <v>52</v>
      </c>
      <c r="S145" s="2">
        <v>1533</v>
      </c>
      <c r="T145" s="2">
        <v>8027</v>
      </c>
      <c r="U145" s="8">
        <v>0.23763360676112355</v>
      </c>
      <c r="V145" s="2">
        <v>57009</v>
      </c>
      <c r="X145" s="61">
        <f>(Table1325[[#This Row],[2042 Future AADT]]-Table1325[[#This Row],[AADT 2022]])/20*($X$5-2022)+Table1325[[#This Row],[AADT 2022]]</f>
        <v>47780.55</v>
      </c>
    </row>
    <row r="146" spans="1:24" ht="24" customHeight="1" x14ac:dyDescent="0.25">
      <c r="A146" t="s">
        <v>410</v>
      </c>
      <c r="B146" t="s">
        <v>17266</v>
      </c>
      <c r="C146">
        <v>100171</v>
      </c>
      <c r="D146" t="s">
        <v>17073</v>
      </c>
      <c r="E146" t="s">
        <v>285</v>
      </c>
      <c r="F146" s="9">
        <f>Table1325[[#This Row],[EMP]]-Table1325[[#This Row],[BMP]]</f>
        <v>9.3474509999999782</v>
      </c>
      <c r="G146" s="5" t="s">
        <v>156</v>
      </c>
      <c r="H146" s="56">
        <v>281.682893541667</v>
      </c>
      <c r="I146" t="s">
        <v>406</v>
      </c>
      <c r="J146" s="56">
        <v>285.48957765</v>
      </c>
      <c r="K146" s="56">
        <v>291.03034454166698</v>
      </c>
      <c r="L146" t="s">
        <v>409</v>
      </c>
      <c r="M146" s="2">
        <v>15649</v>
      </c>
      <c r="N146" s="2">
        <v>14654</v>
      </c>
      <c r="O146" s="2">
        <v>30303</v>
      </c>
      <c r="P146" t="s">
        <v>22419</v>
      </c>
      <c r="Q146">
        <v>7</v>
      </c>
      <c r="R146">
        <v>52</v>
      </c>
      <c r="S146" s="2">
        <v>1432</v>
      </c>
      <c r="T146" s="2">
        <v>8544</v>
      </c>
      <c r="U146" s="8">
        <v>0.32920832920832921</v>
      </c>
      <c r="V146" s="2">
        <v>45151</v>
      </c>
      <c r="X146" s="61">
        <f>(Table1325[[#This Row],[2042 Future AADT]]-Table1325[[#This Row],[AADT 2022]])/20*($X$5-2022)+Table1325[[#This Row],[AADT 2022]]</f>
        <v>36984.6</v>
      </c>
    </row>
    <row r="147" spans="1:24" ht="24" customHeight="1" x14ac:dyDescent="0.25">
      <c r="A147" t="s">
        <v>412</v>
      </c>
      <c r="B147" t="s">
        <v>17267</v>
      </c>
      <c r="C147">
        <v>100172</v>
      </c>
      <c r="D147" t="s">
        <v>17073</v>
      </c>
      <c r="E147" t="s">
        <v>285</v>
      </c>
      <c r="F147" s="9">
        <f>Table1325[[#This Row],[EMP]]-Table1325[[#This Row],[BMP]]</f>
        <v>1.46055709999996</v>
      </c>
      <c r="G147" s="5" t="s">
        <v>156</v>
      </c>
      <c r="H147" s="56">
        <v>291.03568696666701</v>
      </c>
      <c r="I147" t="s">
        <v>409</v>
      </c>
      <c r="J147" s="56">
        <v>291.70706209999997</v>
      </c>
      <c r="K147" s="56">
        <v>292.49624406666697</v>
      </c>
      <c r="L147" t="s">
        <v>411</v>
      </c>
      <c r="M147" s="2">
        <v>17412</v>
      </c>
      <c r="N147" s="2">
        <v>16930</v>
      </c>
      <c r="O147" s="2">
        <v>34342</v>
      </c>
      <c r="P147" t="s">
        <v>22420</v>
      </c>
      <c r="Q147">
        <v>9</v>
      </c>
      <c r="R147">
        <v>50</v>
      </c>
      <c r="S147" s="2">
        <v>1937</v>
      </c>
      <c r="T147" s="2">
        <v>8159</v>
      </c>
      <c r="U147" s="8">
        <v>0.29398404286296664</v>
      </c>
      <c r="V147" s="2">
        <v>48665</v>
      </c>
      <c r="X147" s="61">
        <f>(Table1325[[#This Row],[2042 Future AADT]]-Table1325[[#This Row],[AADT 2022]])/20*($X$5-2022)+Table1325[[#This Row],[AADT 2022]]</f>
        <v>40787.35</v>
      </c>
    </row>
    <row r="148" spans="1:24" ht="24" customHeight="1" x14ac:dyDescent="0.25">
      <c r="A148" t="s">
        <v>415</v>
      </c>
      <c r="B148" t="s">
        <v>17268</v>
      </c>
      <c r="C148">
        <v>100173</v>
      </c>
      <c r="D148" t="s">
        <v>17073</v>
      </c>
      <c r="E148" t="s">
        <v>285</v>
      </c>
      <c r="F148" s="9">
        <f>Table1325[[#This Row],[EMP]]-Table1325[[#This Row],[BMP]]</f>
        <v>4.6828974000000017</v>
      </c>
      <c r="G148" s="5" t="s">
        <v>156</v>
      </c>
      <c r="H148" s="56">
        <v>292.49423885714299</v>
      </c>
      <c r="I148" t="s">
        <v>411</v>
      </c>
      <c r="J148" s="56">
        <v>295.99752510000002</v>
      </c>
      <c r="K148" s="56">
        <v>297.17713625714299</v>
      </c>
      <c r="L148" t="s">
        <v>414</v>
      </c>
      <c r="M148" s="2">
        <v>18553</v>
      </c>
      <c r="N148" s="2">
        <v>16433</v>
      </c>
      <c r="O148" s="2">
        <v>34986</v>
      </c>
      <c r="P148" t="s">
        <v>22421</v>
      </c>
      <c r="Q148">
        <v>8</v>
      </c>
      <c r="R148">
        <v>64</v>
      </c>
      <c r="S148" s="2">
        <v>1763</v>
      </c>
      <c r="T148" s="2">
        <v>5933</v>
      </c>
      <c r="U148" s="8">
        <v>0.21997370376722117</v>
      </c>
      <c r="V148" s="2">
        <v>49578</v>
      </c>
      <c r="X148" s="61">
        <f>(Table1325[[#This Row],[2042 Future AADT]]-Table1325[[#This Row],[AADT 2022]])/20*($X$5-2022)+Table1325[[#This Row],[AADT 2022]]</f>
        <v>41552.400000000001</v>
      </c>
    </row>
    <row r="149" spans="1:24" ht="24" customHeight="1" x14ac:dyDescent="0.25">
      <c r="A149" t="s">
        <v>417</v>
      </c>
      <c r="B149" t="s">
        <v>17269</v>
      </c>
      <c r="C149">
        <v>100174</v>
      </c>
      <c r="D149" t="s">
        <v>17073</v>
      </c>
      <c r="E149" t="s">
        <v>285</v>
      </c>
      <c r="F149" s="9">
        <f>Table1325[[#This Row],[EMP]]-Table1325[[#This Row],[BMP]]</f>
        <v>2.1740450000000351</v>
      </c>
      <c r="G149" s="5" t="s">
        <v>156</v>
      </c>
      <c r="H149" s="56">
        <v>297.17460004999998</v>
      </c>
      <c r="I149" t="s">
        <v>414</v>
      </c>
      <c r="J149" s="56">
        <v>298.21606939999998</v>
      </c>
      <c r="K149" s="56">
        <v>299.34864505000002</v>
      </c>
      <c r="L149" t="s">
        <v>416</v>
      </c>
      <c r="M149" s="2">
        <v>17455</v>
      </c>
      <c r="N149" s="2">
        <v>17224</v>
      </c>
      <c r="O149" s="2">
        <v>34679</v>
      </c>
      <c r="P149" t="s">
        <v>22422</v>
      </c>
      <c r="Q149">
        <v>7</v>
      </c>
      <c r="R149">
        <v>52</v>
      </c>
      <c r="S149" s="2">
        <v>1733</v>
      </c>
      <c r="T149" s="2">
        <v>5755</v>
      </c>
      <c r="U149" s="8">
        <v>0.21592318117592779</v>
      </c>
      <c r="V149" s="2">
        <v>60878</v>
      </c>
      <c r="X149" s="61">
        <f>(Table1325[[#This Row],[2042 Future AADT]]-Table1325[[#This Row],[AADT 2022]])/20*($X$5-2022)+Table1325[[#This Row],[AADT 2022]]</f>
        <v>46468.55</v>
      </c>
    </row>
    <row r="150" spans="1:24" ht="24" customHeight="1" x14ac:dyDescent="0.25">
      <c r="A150" t="s">
        <v>419</v>
      </c>
      <c r="B150" t="s">
        <v>17270</v>
      </c>
      <c r="C150">
        <v>100175</v>
      </c>
      <c r="D150" t="s">
        <v>17073</v>
      </c>
      <c r="E150" t="s">
        <v>285</v>
      </c>
      <c r="F150" s="9">
        <f>Table1325[[#This Row],[EMP]]-Table1325[[#This Row],[BMP]]</f>
        <v>3.0132840999999644</v>
      </c>
      <c r="G150" s="5" t="s">
        <v>156</v>
      </c>
      <c r="H150" s="56">
        <v>299.35737152000002</v>
      </c>
      <c r="I150" t="s">
        <v>416</v>
      </c>
      <c r="J150" s="56">
        <v>300.10096979999997</v>
      </c>
      <c r="K150" s="56">
        <v>302.37065561999998</v>
      </c>
      <c r="L150" t="s">
        <v>418</v>
      </c>
      <c r="M150" s="2">
        <v>17202</v>
      </c>
      <c r="N150" s="2">
        <v>11447</v>
      </c>
      <c r="O150" s="2">
        <v>28649</v>
      </c>
      <c r="P150" t="s">
        <v>22423</v>
      </c>
      <c r="Q150">
        <v>8</v>
      </c>
      <c r="R150">
        <v>54</v>
      </c>
      <c r="S150" s="2">
        <v>1397</v>
      </c>
      <c r="T150" s="2">
        <v>5314</v>
      </c>
      <c r="U150" s="8">
        <v>0.23424901392718769</v>
      </c>
      <c r="V150" s="2">
        <v>50292</v>
      </c>
      <c r="X150" s="61">
        <f>(Table1325[[#This Row],[2042 Future AADT]]-Table1325[[#This Row],[AADT 2022]])/20*($X$5-2022)+Table1325[[#This Row],[AADT 2022]]</f>
        <v>38388.35</v>
      </c>
    </row>
    <row r="151" spans="1:24" ht="24" customHeight="1" x14ac:dyDescent="0.25">
      <c r="A151" t="s">
        <v>422</v>
      </c>
      <c r="B151" t="s">
        <v>17271</v>
      </c>
      <c r="C151">
        <v>100176</v>
      </c>
      <c r="D151" t="s">
        <v>17073</v>
      </c>
      <c r="E151" t="s">
        <v>285</v>
      </c>
      <c r="F151" s="9">
        <f>Table1325[[#This Row],[EMP]]-Table1325[[#This Row],[BMP]]</f>
        <v>1.4932526000000053</v>
      </c>
      <c r="G151" s="5" t="s">
        <v>156</v>
      </c>
      <c r="H151" s="56">
        <v>302.38774969999997</v>
      </c>
      <c r="I151" t="s">
        <v>418</v>
      </c>
      <c r="J151" s="56">
        <v>303.25678505000002</v>
      </c>
      <c r="K151" s="56">
        <v>303.88100229999998</v>
      </c>
      <c r="L151" t="s">
        <v>421</v>
      </c>
      <c r="M151" s="2">
        <v>16432</v>
      </c>
      <c r="N151" s="2">
        <v>15415</v>
      </c>
      <c r="O151" s="2">
        <v>31847</v>
      </c>
      <c r="P151" t="s">
        <v>22424</v>
      </c>
      <c r="Q151">
        <v>7</v>
      </c>
      <c r="R151">
        <v>53</v>
      </c>
      <c r="S151" s="2">
        <v>1335</v>
      </c>
      <c r="T151" s="2">
        <v>6003</v>
      </c>
      <c r="U151" s="8">
        <v>0.23041416773950452</v>
      </c>
      <c r="V151" s="2">
        <v>62601</v>
      </c>
      <c r="X151" s="61">
        <f>(Table1325[[#This Row],[2042 Future AADT]]-Table1325[[#This Row],[AADT 2022]])/20*($X$5-2022)+Table1325[[#This Row],[AADT 2022]]</f>
        <v>45686.3</v>
      </c>
    </row>
    <row r="152" spans="1:24" ht="24" customHeight="1" x14ac:dyDescent="0.25">
      <c r="A152" t="s">
        <v>424</v>
      </c>
      <c r="B152" t="s">
        <v>17272</v>
      </c>
      <c r="C152">
        <v>100177</v>
      </c>
      <c r="D152" t="s">
        <v>17073</v>
      </c>
      <c r="E152" t="s">
        <v>285</v>
      </c>
      <c r="F152" s="9">
        <f>Table1325[[#This Row],[EMP]]-Table1325[[#This Row],[BMP]]</f>
        <v>1.0381483000000458</v>
      </c>
      <c r="G152" s="5" t="s">
        <v>156</v>
      </c>
      <c r="H152" s="56">
        <v>303.88176663333297</v>
      </c>
      <c r="I152" t="s">
        <v>421</v>
      </c>
      <c r="J152" s="56">
        <v>304.46810360000001</v>
      </c>
      <c r="K152" s="56">
        <v>304.91991493333302</v>
      </c>
      <c r="L152" t="s">
        <v>423</v>
      </c>
      <c r="M152" s="2">
        <v>11843</v>
      </c>
      <c r="N152" s="2">
        <v>8142</v>
      </c>
      <c r="O152" s="2">
        <v>19985</v>
      </c>
      <c r="P152" t="s">
        <v>22425</v>
      </c>
      <c r="Q152">
        <v>7</v>
      </c>
      <c r="R152">
        <v>55</v>
      </c>
      <c r="S152" s="2">
        <v>866</v>
      </c>
      <c r="T152" s="2">
        <v>6018</v>
      </c>
      <c r="U152" s="8">
        <v>0.34445834375781836</v>
      </c>
      <c r="V152" s="2">
        <v>39284</v>
      </c>
      <c r="X152" s="61">
        <f>(Table1325[[#This Row],[2042 Future AADT]]-Table1325[[#This Row],[AADT 2022]])/20*($X$5-2022)+Table1325[[#This Row],[AADT 2022]]</f>
        <v>28669.550000000003</v>
      </c>
    </row>
    <row r="153" spans="1:24" ht="24" customHeight="1" x14ac:dyDescent="0.25">
      <c r="A153" t="s">
        <v>426</v>
      </c>
      <c r="B153" t="s">
        <v>17273</v>
      </c>
      <c r="C153">
        <v>100178</v>
      </c>
      <c r="D153" t="s">
        <v>17073</v>
      </c>
      <c r="E153" t="s">
        <v>285</v>
      </c>
      <c r="F153" s="9">
        <f>Table1325[[#This Row],[EMP]]-Table1325[[#This Row],[BMP]]</f>
        <v>2.2284452999999758</v>
      </c>
      <c r="G153" s="5" t="s">
        <v>156</v>
      </c>
      <c r="H153" s="56">
        <v>304.81217420000002</v>
      </c>
      <c r="I153" t="s">
        <v>423</v>
      </c>
      <c r="J153" s="56">
        <v>305.34403804999999</v>
      </c>
      <c r="K153" s="56">
        <v>307.04061949999999</v>
      </c>
      <c r="L153" t="s">
        <v>425</v>
      </c>
      <c r="M153" s="2">
        <v>8375</v>
      </c>
      <c r="N153" s="2">
        <v>7680</v>
      </c>
      <c r="O153" s="2">
        <v>16055</v>
      </c>
      <c r="P153" t="s">
        <v>22426</v>
      </c>
      <c r="Q153">
        <v>7</v>
      </c>
      <c r="R153">
        <v>50</v>
      </c>
      <c r="S153" s="2">
        <v>990</v>
      </c>
      <c r="T153" s="2">
        <v>5982</v>
      </c>
      <c r="U153" s="8">
        <v>0.43425724073497352</v>
      </c>
      <c r="V153" s="2">
        <v>31559</v>
      </c>
      <c r="X153" s="61">
        <f>(Table1325[[#This Row],[2042 Future AADT]]-Table1325[[#This Row],[AADT 2022]])/20*($X$5-2022)+Table1325[[#This Row],[AADT 2022]]</f>
        <v>23031.8</v>
      </c>
    </row>
    <row r="154" spans="1:24" ht="24" customHeight="1" x14ac:dyDescent="0.25">
      <c r="A154" t="s">
        <v>428</v>
      </c>
      <c r="B154" t="s">
        <v>17274</v>
      </c>
      <c r="C154">
        <v>100179</v>
      </c>
      <c r="D154" t="s">
        <v>17073</v>
      </c>
      <c r="E154" t="s">
        <v>285</v>
      </c>
      <c r="F154" s="9">
        <f>Table1325[[#This Row],[EMP]]-Table1325[[#This Row],[BMP]]</f>
        <v>6.1264441000000147</v>
      </c>
      <c r="G154" s="5" t="s">
        <v>156</v>
      </c>
      <c r="H154" s="56">
        <v>306.65013301428598</v>
      </c>
      <c r="I154" t="s">
        <v>425</v>
      </c>
      <c r="J154" s="56">
        <v>312.00505550000003</v>
      </c>
      <c r="K154" s="56">
        <v>312.776577114286</v>
      </c>
      <c r="L154" t="s">
        <v>427</v>
      </c>
      <c r="M154" s="2">
        <v>11095</v>
      </c>
      <c r="N154" s="2">
        <v>10026</v>
      </c>
      <c r="O154" s="2">
        <v>21121</v>
      </c>
      <c r="P154" t="s">
        <v>22427</v>
      </c>
      <c r="Q154">
        <v>7</v>
      </c>
      <c r="R154">
        <v>50</v>
      </c>
      <c r="S154" s="2">
        <v>945</v>
      </c>
      <c r="T154" s="2">
        <v>6076</v>
      </c>
      <c r="U154" s="8">
        <v>0.33241797263387152</v>
      </c>
      <c r="V154" s="2">
        <v>37077</v>
      </c>
      <c r="X154" s="61">
        <f>(Table1325[[#This Row],[2042 Future AADT]]-Table1325[[#This Row],[AADT 2022]])/20*($X$5-2022)+Table1325[[#This Row],[AADT 2022]]</f>
        <v>28301.200000000001</v>
      </c>
    </row>
    <row r="155" spans="1:24" ht="24" customHeight="1" x14ac:dyDescent="0.25">
      <c r="A155" t="s">
        <v>430</v>
      </c>
      <c r="B155" t="s">
        <v>17275</v>
      </c>
      <c r="C155">
        <v>100180</v>
      </c>
      <c r="D155" t="s">
        <v>17073</v>
      </c>
      <c r="E155" t="s">
        <v>285</v>
      </c>
      <c r="F155" s="9">
        <f>Table1325[[#This Row],[EMP]]-Table1325[[#This Row],[BMP]]</f>
        <v>6.2079061999999681</v>
      </c>
      <c r="G155" s="5" t="s">
        <v>156</v>
      </c>
      <c r="H155" s="56">
        <v>312.77939620000001</v>
      </c>
      <c r="I155" t="s">
        <v>427</v>
      </c>
      <c r="J155" s="56">
        <v>313.35967375000001</v>
      </c>
      <c r="K155" s="56">
        <v>318.98730239999998</v>
      </c>
      <c r="L155" t="s">
        <v>429</v>
      </c>
      <c r="M155" s="2">
        <v>11079</v>
      </c>
      <c r="N155" s="2">
        <v>10633</v>
      </c>
      <c r="O155" s="2">
        <v>21712</v>
      </c>
      <c r="P155" t="s">
        <v>22428</v>
      </c>
      <c r="Q155">
        <v>9</v>
      </c>
      <c r="R155">
        <v>54</v>
      </c>
      <c r="S155" s="2">
        <v>765</v>
      </c>
      <c r="T155" s="2">
        <v>7441</v>
      </c>
      <c r="U155" s="8">
        <v>0.37794767870302137</v>
      </c>
      <c r="V155" s="2">
        <v>38115</v>
      </c>
      <c r="X155" s="61">
        <f>(Table1325[[#This Row],[2042 Future AADT]]-Table1325[[#This Row],[AADT 2022]])/20*($X$5-2022)+Table1325[[#This Row],[AADT 2022]]</f>
        <v>29093.35</v>
      </c>
    </row>
    <row r="156" spans="1:24" ht="24" customHeight="1" x14ac:dyDescent="0.25">
      <c r="A156" t="s">
        <v>433</v>
      </c>
      <c r="B156" t="s">
        <v>17276</v>
      </c>
      <c r="C156">
        <v>100181</v>
      </c>
      <c r="D156" t="s">
        <v>17073</v>
      </c>
      <c r="E156" t="s">
        <v>285</v>
      </c>
      <c r="F156" s="9">
        <f>Table1325[[#This Row],[EMP]]-Table1325[[#This Row],[BMP]]</f>
        <v>3.6227104999999824</v>
      </c>
      <c r="G156" s="5" t="s">
        <v>156</v>
      </c>
      <c r="H156" s="56">
        <v>318.98245748333301</v>
      </c>
      <c r="I156" t="s">
        <v>429</v>
      </c>
      <c r="J156" s="56">
        <v>322.01689440000001</v>
      </c>
      <c r="K156" s="56">
        <v>322.60516798333299</v>
      </c>
      <c r="L156" t="s">
        <v>432</v>
      </c>
      <c r="M156" s="2">
        <v>8637</v>
      </c>
      <c r="N156" s="2">
        <v>11073</v>
      </c>
      <c r="O156" s="2">
        <v>19710</v>
      </c>
      <c r="P156" t="s">
        <v>22429</v>
      </c>
      <c r="Q156">
        <v>9</v>
      </c>
      <c r="R156">
        <v>65</v>
      </c>
      <c r="S156" s="2">
        <v>886</v>
      </c>
      <c r="T156" s="2">
        <v>6976</v>
      </c>
      <c r="U156" s="8">
        <v>0.39888381532217149</v>
      </c>
      <c r="V156" s="2">
        <v>34600</v>
      </c>
      <c r="X156" s="61">
        <f>(Table1325[[#This Row],[2042 Future AADT]]-Table1325[[#This Row],[AADT 2022]])/20*($X$5-2022)+Table1325[[#This Row],[AADT 2022]]</f>
        <v>26410.5</v>
      </c>
    </row>
    <row r="157" spans="1:24" ht="24" customHeight="1" x14ac:dyDescent="0.25">
      <c r="A157" t="s">
        <v>435</v>
      </c>
      <c r="B157" t="s">
        <v>17277</v>
      </c>
      <c r="C157">
        <v>100182</v>
      </c>
      <c r="D157" t="s">
        <v>17073</v>
      </c>
      <c r="E157" t="s">
        <v>285</v>
      </c>
      <c r="F157" s="9">
        <f>Table1325[[#This Row],[EMP]]-Table1325[[#This Row],[BMP]]</f>
        <v>9.0186376000000337</v>
      </c>
      <c r="G157" s="5" t="s">
        <v>156</v>
      </c>
      <c r="H157" s="56">
        <v>322.60249490909098</v>
      </c>
      <c r="I157" t="s">
        <v>432</v>
      </c>
      <c r="J157" s="56">
        <v>330.01393409999997</v>
      </c>
      <c r="K157" s="56">
        <v>331.62113250909101</v>
      </c>
      <c r="L157" t="s">
        <v>434</v>
      </c>
      <c r="M157" s="2">
        <v>10741</v>
      </c>
      <c r="N157" s="2">
        <v>9467</v>
      </c>
      <c r="O157" s="2">
        <v>20208</v>
      </c>
      <c r="P157" t="s">
        <v>22430</v>
      </c>
      <c r="Q157">
        <v>7</v>
      </c>
      <c r="R157">
        <v>52</v>
      </c>
      <c r="S157" s="2">
        <v>859</v>
      </c>
      <c r="T157" s="2">
        <v>6614</v>
      </c>
      <c r="U157" s="8">
        <v>0.36980403800475059</v>
      </c>
      <c r="V157" s="2">
        <v>35474</v>
      </c>
      <c r="X157" s="61">
        <f>(Table1325[[#This Row],[2042 Future AADT]]-Table1325[[#This Row],[AADT 2022]])/20*($X$5-2022)+Table1325[[#This Row],[AADT 2022]]</f>
        <v>27077.7</v>
      </c>
    </row>
    <row r="158" spans="1:24" ht="24" customHeight="1" x14ac:dyDescent="0.25">
      <c r="A158" t="s">
        <v>436</v>
      </c>
      <c r="B158" t="s">
        <v>17278</v>
      </c>
      <c r="C158">
        <v>100183</v>
      </c>
      <c r="D158" t="s">
        <v>17073</v>
      </c>
      <c r="E158" t="s">
        <v>285</v>
      </c>
      <c r="F158" s="9">
        <f>Table1325[[#This Row],[EMP]]-Table1325[[#This Row],[BMP]]</f>
        <v>5.2854826999999887</v>
      </c>
      <c r="G158" s="5" t="s">
        <v>156</v>
      </c>
      <c r="H158" s="56">
        <v>331.61642971428603</v>
      </c>
      <c r="I158" t="s">
        <v>434</v>
      </c>
      <c r="J158" s="56">
        <v>336.00444585000002</v>
      </c>
      <c r="K158" s="56">
        <v>336.90191241428602</v>
      </c>
      <c r="L158" t="s">
        <v>425</v>
      </c>
      <c r="M158" s="2">
        <v>10721</v>
      </c>
      <c r="N158" s="2">
        <v>9519</v>
      </c>
      <c r="O158" s="2">
        <v>20240</v>
      </c>
      <c r="P158" t="s">
        <v>22431</v>
      </c>
      <c r="Q158">
        <v>9</v>
      </c>
      <c r="R158">
        <v>56</v>
      </c>
      <c r="S158" s="2">
        <v>1113</v>
      </c>
      <c r="T158" s="2">
        <v>8320</v>
      </c>
      <c r="U158" s="8">
        <v>0.46605731225296443</v>
      </c>
      <c r="V158" s="2">
        <v>35531</v>
      </c>
      <c r="X158" s="61">
        <f>(Table1325[[#This Row],[2042 Future AADT]]-Table1325[[#This Row],[AADT 2022]])/20*($X$5-2022)+Table1325[[#This Row],[AADT 2022]]</f>
        <v>27120.95</v>
      </c>
    </row>
    <row r="159" spans="1:24" ht="24" customHeight="1" x14ac:dyDescent="0.25">
      <c r="A159" t="s">
        <v>439</v>
      </c>
      <c r="B159" t="s">
        <v>17279</v>
      </c>
      <c r="C159">
        <v>100184</v>
      </c>
      <c r="D159" t="s">
        <v>17073</v>
      </c>
      <c r="E159" t="s">
        <v>285</v>
      </c>
      <c r="F159" s="9">
        <f>Table1325[[#This Row],[EMP]]-Table1325[[#This Row],[BMP]]</f>
        <v>3.6344449999999711</v>
      </c>
      <c r="G159" s="5" t="s">
        <v>156</v>
      </c>
      <c r="H159" s="56">
        <v>336.90393310000002</v>
      </c>
      <c r="I159" t="s">
        <v>425</v>
      </c>
      <c r="J159" s="56">
        <v>338.72445620000002</v>
      </c>
      <c r="K159" s="56">
        <v>340.53837809999999</v>
      </c>
      <c r="L159" t="s">
        <v>438</v>
      </c>
      <c r="M159" s="2">
        <v>10059</v>
      </c>
      <c r="N159" s="2">
        <v>8807</v>
      </c>
      <c r="O159" s="2">
        <v>18866</v>
      </c>
      <c r="P159" t="s">
        <v>22432</v>
      </c>
      <c r="Q159">
        <v>7</v>
      </c>
      <c r="R159">
        <v>55</v>
      </c>
      <c r="S159" s="2">
        <v>726</v>
      </c>
      <c r="T159" s="2">
        <v>6441</v>
      </c>
      <c r="U159" s="8">
        <v>0.37988974875437292</v>
      </c>
      <c r="V159" s="2">
        <v>33119</v>
      </c>
      <c r="X159" s="61">
        <f>(Table1325[[#This Row],[2042 Future AADT]]-Table1325[[#This Row],[AADT 2022]])/20*($X$5-2022)+Table1325[[#This Row],[AADT 2022]]</f>
        <v>25279.85</v>
      </c>
    </row>
    <row r="160" spans="1:24" ht="24" customHeight="1" x14ac:dyDescent="0.25">
      <c r="A160" t="s">
        <v>441</v>
      </c>
      <c r="B160" t="s">
        <v>17280</v>
      </c>
      <c r="C160">
        <v>100185</v>
      </c>
      <c r="D160" t="s">
        <v>17073</v>
      </c>
      <c r="E160" t="s">
        <v>285</v>
      </c>
      <c r="F160" s="9">
        <f>Table1325[[#This Row],[EMP]]-Table1325[[#This Row],[BMP]]</f>
        <v>3.9591158000000064</v>
      </c>
      <c r="G160" s="5" t="s">
        <v>156</v>
      </c>
      <c r="H160" s="56">
        <v>340.53737964999999</v>
      </c>
      <c r="I160" t="s">
        <v>438</v>
      </c>
      <c r="J160" s="56">
        <v>342.52155010000001</v>
      </c>
      <c r="K160" s="56">
        <v>344.49649545</v>
      </c>
      <c r="L160" t="s">
        <v>425</v>
      </c>
      <c r="M160" s="2">
        <v>8856</v>
      </c>
      <c r="N160" s="2">
        <v>9923</v>
      </c>
      <c r="O160" s="2">
        <v>18779</v>
      </c>
      <c r="P160" t="s">
        <v>22433</v>
      </c>
      <c r="Q160">
        <v>7</v>
      </c>
      <c r="R160">
        <v>51</v>
      </c>
      <c r="S160" s="2">
        <v>536</v>
      </c>
      <c r="T160" s="2">
        <v>6141</v>
      </c>
      <c r="U160" s="8">
        <v>0.35555673891048512</v>
      </c>
      <c r="V160" s="2">
        <v>30962</v>
      </c>
      <c r="X160" s="61">
        <f>(Table1325[[#This Row],[2042 Future AADT]]-Table1325[[#This Row],[AADT 2022]])/20*($X$5-2022)+Table1325[[#This Row],[AADT 2022]]</f>
        <v>24261.35</v>
      </c>
    </row>
    <row r="161" spans="1:24" ht="24" customHeight="1" x14ac:dyDescent="0.25">
      <c r="A161" t="s">
        <v>443</v>
      </c>
      <c r="B161" t="s">
        <v>17281</v>
      </c>
      <c r="C161">
        <v>100186</v>
      </c>
      <c r="D161" t="s">
        <v>17073</v>
      </c>
      <c r="E161" t="s">
        <v>285</v>
      </c>
      <c r="F161" s="9">
        <f>Table1325[[#This Row],[EMP]]-Table1325[[#This Row],[BMP]]</f>
        <v>7.9039701000000377</v>
      </c>
      <c r="G161" s="5" t="s">
        <v>156</v>
      </c>
      <c r="H161" s="56">
        <v>344.49482434999999</v>
      </c>
      <c r="I161" t="s">
        <v>425</v>
      </c>
      <c r="J161" s="56">
        <v>345.62707590000002</v>
      </c>
      <c r="K161" s="56">
        <v>352.39879445000003</v>
      </c>
      <c r="L161" t="s">
        <v>442</v>
      </c>
      <c r="M161" s="2">
        <v>8965</v>
      </c>
      <c r="N161" s="2">
        <v>11083</v>
      </c>
      <c r="O161" s="2">
        <v>20048</v>
      </c>
      <c r="P161" t="s">
        <v>22434</v>
      </c>
      <c r="Q161">
        <v>7</v>
      </c>
      <c r="R161">
        <v>52</v>
      </c>
      <c r="S161" s="2">
        <v>514</v>
      </c>
      <c r="T161" s="2">
        <v>6229</v>
      </c>
      <c r="U161" s="8">
        <v>0.33634277733439744</v>
      </c>
      <c r="V161" s="2">
        <v>35194</v>
      </c>
      <c r="X161" s="61">
        <f>(Table1325[[#This Row],[2042 Future AADT]]-Table1325[[#This Row],[AADT 2022]])/20*($X$5-2022)+Table1325[[#This Row],[AADT 2022]]</f>
        <v>26863.7</v>
      </c>
    </row>
    <row r="162" spans="1:24" ht="24" customHeight="1" x14ac:dyDescent="0.25">
      <c r="A162" t="s">
        <v>444</v>
      </c>
      <c r="B162" t="s">
        <v>17282</v>
      </c>
      <c r="C162">
        <v>100187</v>
      </c>
      <c r="D162" t="s">
        <v>17073</v>
      </c>
      <c r="E162" t="s">
        <v>285</v>
      </c>
      <c r="F162" s="9">
        <f>Table1325[[#This Row],[EMP]]-Table1325[[#This Row],[BMP]]</f>
        <v>3.5765314999999873</v>
      </c>
      <c r="G162" s="5" t="s">
        <v>156</v>
      </c>
      <c r="H162" s="56">
        <v>352.39759808000002</v>
      </c>
      <c r="I162" t="s">
        <v>21</v>
      </c>
      <c r="J162" s="56">
        <v>352.9618145</v>
      </c>
      <c r="K162" s="56">
        <v>355.97412958000001</v>
      </c>
      <c r="L162" t="s">
        <v>22</v>
      </c>
      <c r="M162" s="2">
        <v>8914</v>
      </c>
      <c r="N162" s="2">
        <v>7706</v>
      </c>
      <c r="O162" s="2">
        <v>16620</v>
      </c>
      <c r="P162" t="s">
        <v>22435</v>
      </c>
      <c r="Q162">
        <v>7</v>
      </c>
      <c r="R162">
        <v>56</v>
      </c>
      <c r="S162" s="2">
        <v>462</v>
      </c>
      <c r="T162" s="2">
        <v>6646</v>
      </c>
      <c r="U162" s="8">
        <v>0.42767749699157642</v>
      </c>
      <c r="V162" s="2">
        <v>29176</v>
      </c>
      <c r="X162" s="61">
        <f>(Table1325[[#This Row],[2042 Future AADT]]-Table1325[[#This Row],[AADT 2022]])/20*($X$5-2022)+Table1325[[#This Row],[AADT 2022]]</f>
        <v>22270.2</v>
      </c>
    </row>
    <row r="163" spans="1:24" ht="30" customHeight="1" x14ac:dyDescent="0.25">
      <c r="A163" t="s">
        <v>446</v>
      </c>
      <c r="B163" t="s">
        <v>17283</v>
      </c>
      <c r="C163">
        <v>100188</v>
      </c>
      <c r="D163" t="s">
        <v>17073</v>
      </c>
      <c r="E163" t="s">
        <v>285</v>
      </c>
      <c r="F163" s="9">
        <f>Table1325[[#This Row],[EMP]]-Table1325[[#This Row],[BMP]]</f>
        <v>6.9053720999999655</v>
      </c>
      <c r="G163" s="5" t="s">
        <v>156</v>
      </c>
      <c r="H163" s="56">
        <v>355.97725858888901</v>
      </c>
      <c r="I163" s="23" t="s">
        <v>22</v>
      </c>
      <c r="J163" s="56">
        <v>359.50484015000001</v>
      </c>
      <c r="K163" s="56">
        <v>362.88263068888898</v>
      </c>
      <c r="L163" s="23" t="s">
        <v>23</v>
      </c>
      <c r="M163" s="2">
        <v>10045</v>
      </c>
      <c r="N163" s="2">
        <v>8485</v>
      </c>
      <c r="O163" s="2">
        <v>18530</v>
      </c>
      <c r="P163" t="s">
        <v>22436</v>
      </c>
      <c r="Q163">
        <v>8</v>
      </c>
      <c r="R163">
        <v>53</v>
      </c>
      <c r="S163" s="2">
        <v>199</v>
      </c>
      <c r="T163" s="2">
        <v>4785</v>
      </c>
      <c r="U163" s="8">
        <v>0.2689692390717755</v>
      </c>
      <c r="V163" s="2">
        <v>32529</v>
      </c>
      <c r="X163" s="61">
        <f>(Table1325[[#This Row],[2042 Future AADT]]-Table1325[[#This Row],[AADT 2022]])/20*($X$5-2022)+Table1325[[#This Row],[AADT 2022]]</f>
        <v>24829.55</v>
      </c>
    </row>
    <row r="164" spans="1:24" ht="30" customHeight="1" x14ac:dyDescent="0.25">
      <c r="A164" t="s">
        <v>448</v>
      </c>
      <c r="B164" t="s">
        <v>17284</v>
      </c>
      <c r="C164">
        <v>100189</v>
      </c>
      <c r="D164" t="s">
        <v>17073</v>
      </c>
      <c r="E164" t="s">
        <v>285</v>
      </c>
      <c r="F164" s="9">
        <f>Table1325[[#This Row],[EMP]]-Table1325[[#This Row],[BMP]]</f>
        <v>3.9298453000000109</v>
      </c>
      <c r="G164" s="5" t="s">
        <v>156</v>
      </c>
      <c r="H164" s="56">
        <v>362.88577456666701</v>
      </c>
      <c r="I164" s="23" t="s">
        <v>23</v>
      </c>
      <c r="J164" s="56">
        <v>365.80123520000001</v>
      </c>
      <c r="K164" s="56">
        <v>366.81561986666702</v>
      </c>
      <c r="L164" s="23" t="s">
        <v>24</v>
      </c>
      <c r="M164" s="2">
        <v>8657</v>
      </c>
      <c r="N164" s="2">
        <v>7310</v>
      </c>
      <c r="O164" s="2">
        <v>15967</v>
      </c>
      <c r="P164" t="s">
        <v>22437</v>
      </c>
      <c r="Q164">
        <v>7</v>
      </c>
      <c r="R164">
        <v>54</v>
      </c>
      <c r="S164" s="2">
        <v>568</v>
      </c>
      <c r="T164" s="2">
        <v>5652</v>
      </c>
      <c r="U164" s="8">
        <v>0.3895534539988727</v>
      </c>
      <c r="V164" s="2">
        <v>28029</v>
      </c>
      <c r="X164" s="61">
        <f>(Table1325[[#This Row],[2042 Future AADT]]-Table1325[[#This Row],[AADT 2022]])/20*($X$5-2022)+Table1325[[#This Row],[AADT 2022]]</f>
        <v>21394.9</v>
      </c>
    </row>
    <row r="165" spans="1:24" ht="30" customHeight="1" x14ac:dyDescent="0.25">
      <c r="A165" t="s">
        <v>449</v>
      </c>
      <c r="B165" t="s">
        <v>17285</v>
      </c>
      <c r="C165">
        <v>100190</v>
      </c>
      <c r="D165" t="s">
        <v>17073</v>
      </c>
      <c r="E165" t="s">
        <v>285</v>
      </c>
      <c r="F165" s="9">
        <f>Table1325[[#This Row],[EMP]]-Table1325[[#This Row],[BMP]]</f>
        <v>12.147967800000004</v>
      </c>
      <c r="G165" s="5" t="s">
        <v>156</v>
      </c>
      <c r="H165" s="56">
        <v>366.80732607142897</v>
      </c>
      <c r="I165" s="23" t="s">
        <v>24</v>
      </c>
      <c r="J165" s="56">
        <v>371.99790239999999</v>
      </c>
      <c r="K165" s="56">
        <v>378.95529387142898</v>
      </c>
      <c r="L165" s="23" t="s">
        <v>25</v>
      </c>
      <c r="M165" s="2">
        <v>8746</v>
      </c>
      <c r="N165" s="2">
        <v>7949</v>
      </c>
      <c r="O165" s="2">
        <v>16695</v>
      </c>
      <c r="P165" t="s">
        <v>22438</v>
      </c>
      <c r="Q165">
        <v>7</v>
      </c>
      <c r="R165">
        <v>52</v>
      </c>
      <c r="S165" s="2">
        <v>621</v>
      </c>
      <c r="T165" s="2">
        <v>6676</v>
      </c>
      <c r="U165" s="8">
        <v>0.43707696915244088</v>
      </c>
      <c r="V165" s="2">
        <v>29307</v>
      </c>
      <c r="X165" s="61">
        <f>(Table1325[[#This Row],[2042 Future AADT]]-Table1325[[#This Row],[AADT 2022]])/20*($X$5-2022)+Table1325[[#This Row],[AADT 2022]]</f>
        <v>22370.400000000001</v>
      </c>
    </row>
    <row r="166" spans="1:24" ht="30" customHeight="1" x14ac:dyDescent="0.25">
      <c r="A166" t="s">
        <v>451</v>
      </c>
      <c r="B166" t="s">
        <v>17286</v>
      </c>
      <c r="C166">
        <v>100191</v>
      </c>
      <c r="D166" t="s">
        <v>17073</v>
      </c>
      <c r="E166" t="s">
        <v>285</v>
      </c>
      <c r="F166" s="9">
        <f>Table1325[[#This Row],[EMP]]-Table1325[[#This Row],[BMP]]</f>
        <v>3.3949200999999789</v>
      </c>
      <c r="G166" s="5" t="s">
        <v>156</v>
      </c>
      <c r="H166" s="56">
        <v>378.94840093333301</v>
      </c>
      <c r="I166" s="23" t="s">
        <v>25</v>
      </c>
      <c r="J166" s="56">
        <v>381.36924010000001</v>
      </c>
      <c r="K166" s="56">
        <v>382.34332103333298</v>
      </c>
      <c r="L166" s="23" t="s">
        <v>450</v>
      </c>
      <c r="M166" s="2">
        <v>5416</v>
      </c>
      <c r="N166" s="2">
        <v>5761</v>
      </c>
      <c r="O166" s="2">
        <v>11177</v>
      </c>
      <c r="P166" t="s">
        <v>22439</v>
      </c>
      <c r="Q166">
        <v>9</v>
      </c>
      <c r="R166">
        <v>54</v>
      </c>
      <c r="S166" s="2">
        <v>493</v>
      </c>
      <c r="T166" s="2">
        <v>5184</v>
      </c>
      <c r="U166" s="8">
        <v>0.50791804598729529</v>
      </c>
      <c r="V166" s="2">
        <v>19621</v>
      </c>
      <c r="X166" s="61">
        <f>(Table1325[[#This Row],[2042 Future AADT]]-Table1325[[#This Row],[AADT 2022]])/20*($X$5-2022)+Table1325[[#This Row],[AADT 2022]]</f>
        <v>14976.8</v>
      </c>
    </row>
    <row r="167" spans="1:24" ht="24" customHeight="1" x14ac:dyDescent="0.25">
      <c r="A167" t="s">
        <v>454</v>
      </c>
      <c r="B167" t="s">
        <v>21463</v>
      </c>
      <c r="C167">
        <v>100192</v>
      </c>
      <c r="D167" t="s">
        <v>17073</v>
      </c>
      <c r="E167" t="s">
        <v>285</v>
      </c>
      <c r="F167" s="9">
        <f>Table1325[[#This Row],[EMP]]-Table1325[[#This Row],[BMP]]</f>
        <v>8.4265100000000075</v>
      </c>
      <c r="G167" s="5" t="s">
        <v>156</v>
      </c>
      <c r="H167" s="56">
        <v>382.321242872727</v>
      </c>
      <c r="I167" t="s">
        <v>450</v>
      </c>
      <c r="J167" s="56">
        <v>385.79712534999999</v>
      </c>
      <c r="K167" s="56">
        <v>390.74775287272701</v>
      </c>
      <c r="L167" t="s">
        <v>453</v>
      </c>
      <c r="M167" s="2">
        <v>6818</v>
      </c>
      <c r="N167" s="2">
        <v>8919</v>
      </c>
      <c r="O167" s="2">
        <v>15737</v>
      </c>
      <c r="P167" t="s">
        <v>22440</v>
      </c>
      <c r="Q167">
        <v>7</v>
      </c>
      <c r="R167">
        <v>54</v>
      </c>
      <c r="S167" s="2">
        <v>706</v>
      </c>
      <c r="T167" s="2">
        <v>6042</v>
      </c>
      <c r="U167" s="8">
        <v>0.42879837326046893</v>
      </c>
      <c r="V167" s="2">
        <v>27626</v>
      </c>
      <c r="X167" s="61">
        <f>(Table1325[[#This Row],[2042 Future AADT]]-Table1325[[#This Row],[AADT 2022]])/20*($X$5-2022)+Table1325[[#This Row],[AADT 2022]]</f>
        <v>21087.05</v>
      </c>
    </row>
    <row r="168" spans="1:24" ht="24" customHeight="1" x14ac:dyDescent="0.25">
      <c r="A168" t="s">
        <v>456</v>
      </c>
      <c r="B168" t="s">
        <v>17287</v>
      </c>
      <c r="C168">
        <v>100193</v>
      </c>
      <c r="D168" t="s">
        <v>17073</v>
      </c>
      <c r="E168" t="s">
        <v>285</v>
      </c>
      <c r="F168" s="9">
        <f>Table1325[[#This Row],[EMP]]-Table1325[[#This Row],[BMP]]</f>
        <v>0.42333769999999049</v>
      </c>
      <c r="G168" s="5" t="s">
        <v>156</v>
      </c>
      <c r="H168" s="56">
        <v>390.69926609999999</v>
      </c>
      <c r="I168" t="s">
        <v>453</v>
      </c>
      <c r="J168" s="56">
        <v>391.05395985000001</v>
      </c>
      <c r="K168" s="56">
        <v>391.12260379999998</v>
      </c>
      <c r="L168" t="s">
        <v>455</v>
      </c>
      <c r="M168" s="2">
        <v>9329</v>
      </c>
      <c r="N168" s="2">
        <v>8089</v>
      </c>
      <c r="O168" s="2">
        <v>17418</v>
      </c>
      <c r="P168" t="s">
        <v>22441</v>
      </c>
      <c r="Q168">
        <v>8</v>
      </c>
      <c r="R168">
        <v>53</v>
      </c>
      <c r="S168" s="2">
        <v>789</v>
      </c>
      <c r="T168" s="2">
        <v>7062</v>
      </c>
      <c r="U168" s="8">
        <v>0.45074061315880126</v>
      </c>
      <c r="V168" s="2">
        <v>30577</v>
      </c>
      <c r="X168" s="61">
        <f>(Table1325[[#This Row],[2042 Future AADT]]-Table1325[[#This Row],[AADT 2022]])/20*($X$5-2022)+Table1325[[#This Row],[AADT 2022]]</f>
        <v>23339.55</v>
      </c>
    </row>
    <row r="169" spans="1:24" ht="24" customHeight="1" x14ac:dyDescent="0.25">
      <c r="A169" t="s">
        <v>566</v>
      </c>
      <c r="B169" t="s">
        <v>17290</v>
      </c>
      <c r="C169">
        <v>100325</v>
      </c>
      <c r="D169" t="s">
        <v>17073</v>
      </c>
      <c r="E169" t="s">
        <v>563</v>
      </c>
      <c r="F169" s="9">
        <f>Table1325[[#This Row],[EMP]]-Table1325[[#This Row],[BMP]]</f>
        <v>8.6095119100000002</v>
      </c>
      <c r="G169" s="5" t="s">
        <v>564</v>
      </c>
      <c r="H169" s="56">
        <v>-1.76045800000013E-3</v>
      </c>
      <c r="I169" t="s">
        <v>27</v>
      </c>
      <c r="J169" s="56">
        <v>1.0137610500000001</v>
      </c>
      <c r="K169" s="56">
        <v>8.6077514520000005</v>
      </c>
      <c r="L169" t="s">
        <v>565</v>
      </c>
      <c r="M169" s="2">
        <v>14666</v>
      </c>
      <c r="N169" s="2">
        <v>15496</v>
      </c>
      <c r="O169" s="2">
        <v>30162</v>
      </c>
      <c r="P169" t="s">
        <v>22442</v>
      </c>
      <c r="Q169">
        <v>9</v>
      </c>
      <c r="R169">
        <v>52</v>
      </c>
      <c r="S169" s="2">
        <v>1457</v>
      </c>
      <c r="T169" s="2">
        <v>5866</v>
      </c>
      <c r="U169" s="8">
        <v>0.24278893972548241</v>
      </c>
      <c r="V169" s="2">
        <v>46658</v>
      </c>
      <c r="X169" s="61">
        <f>(Table1325[[#This Row],[2042 Future AADT]]-Table1325[[#This Row],[AADT 2022]])/20*($X$5-2022)+Table1325[[#This Row],[AADT 2022]]</f>
        <v>37585.199999999997</v>
      </c>
    </row>
    <row r="170" spans="1:24" ht="24" customHeight="1" x14ac:dyDescent="0.25">
      <c r="A170" t="s">
        <v>573</v>
      </c>
      <c r="B170" t="s">
        <v>18583</v>
      </c>
      <c r="C170">
        <v>102332</v>
      </c>
      <c r="D170" t="s">
        <v>17073</v>
      </c>
      <c r="E170" t="s">
        <v>563</v>
      </c>
      <c r="F170" s="9">
        <f>Table1325[[#This Row],[EMP]]-Table1325[[#This Row],[BMP]]</f>
        <v>1.5062525699999991</v>
      </c>
      <c r="G170" s="5" t="s">
        <v>564</v>
      </c>
      <c r="H170" s="56">
        <v>8.6058777025000008</v>
      </c>
      <c r="I170" t="s">
        <v>565</v>
      </c>
      <c r="J170" s="56">
        <v>9.0032689500000007</v>
      </c>
      <c r="K170" s="56">
        <v>10.1121302725</v>
      </c>
      <c r="L170" t="s">
        <v>28</v>
      </c>
      <c r="M170" s="2">
        <v>17105</v>
      </c>
      <c r="N170" s="2">
        <v>14906</v>
      </c>
      <c r="O170" s="2">
        <v>32011</v>
      </c>
      <c r="P170" t="s">
        <v>22443</v>
      </c>
      <c r="Q170">
        <v>7</v>
      </c>
      <c r="R170">
        <v>56</v>
      </c>
      <c r="S170" s="2">
        <v>1331</v>
      </c>
      <c r="T170" s="2">
        <v>5868</v>
      </c>
      <c r="U170" s="8">
        <v>0.22489144356627408</v>
      </c>
      <c r="V170" s="2">
        <v>49518</v>
      </c>
      <c r="X170" s="61">
        <f>(Table1325[[#This Row],[2042 Future AADT]]-Table1325[[#This Row],[AADT 2022]])/20*($X$5-2022)+Table1325[[#This Row],[AADT 2022]]</f>
        <v>39889.15</v>
      </c>
    </row>
    <row r="171" spans="1:24" ht="24" customHeight="1" x14ac:dyDescent="0.25">
      <c r="A171" t="s">
        <v>568</v>
      </c>
      <c r="B171" t="s">
        <v>17291</v>
      </c>
      <c r="C171">
        <v>100326</v>
      </c>
      <c r="D171" t="s">
        <v>17073</v>
      </c>
      <c r="E171" t="s">
        <v>563</v>
      </c>
      <c r="F171" s="9">
        <f>Table1325[[#This Row],[EMP]]-Table1325[[#This Row],[BMP]]</f>
        <v>8.2256684</v>
      </c>
      <c r="G171" s="5" t="s">
        <v>564</v>
      </c>
      <c r="H171" s="56">
        <v>10.105670161999999</v>
      </c>
      <c r="I171" t="s">
        <v>28</v>
      </c>
      <c r="J171" s="56">
        <v>11</v>
      </c>
      <c r="K171" s="56">
        <v>18.331338561999999</v>
      </c>
      <c r="L171" t="s">
        <v>29</v>
      </c>
      <c r="M171" s="2">
        <v>16394</v>
      </c>
      <c r="N171" s="2">
        <v>14734</v>
      </c>
      <c r="O171" s="2">
        <v>31128</v>
      </c>
      <c r="P171" t="s">
        <v>22444</v>
      </c>
      <c r="Q171">
        <v>7</v>
      </c>
      <c r="R171">
        <v>50</v>
      </c>
      <c r="S171" s="2">
        <v>862</v>
      </c>
      <c r="T171" s="2">
        <v>6139</v>
      </c>
      <c r="U171" s="8">
        <v>0.22491004883063478</v>
      </c>
      <c r="V171" s="2">
        <v>51814</v>
      </c>
      <c r="X171" s="61">
        <f>(Table1325[[#This Row],[2042 Future AADT]]-Table1325[[#This Row],[AADT 2022]])/20*($X$5-2022)+Table1325[[#This Row],[AADT 2022]]</f>
        <v>40436.699999999997</v>
      </c>
    </row>
    <row r="172" spans="1:24" ht="24" customHeight="1" x14ac:dyDescent="0.25">
      <c r="A172" t="s">
        <v>570</v>
      </c>
      <c r="B172" t="s">
        <v>17292</v>
      </c>
      <c r="C172">
        <v>100327</v>
      </c>
      <c r="D172" t="s">
        <v>17073</v>
      </c>
      <c r="E172" t="s">
        <v>563</v>
      </c>
      <c r="F172" s="9">
        <f>Table1325[[#This Row],[EMP]]-Table1325[[#This Row],[BMP]]</f>
        <v>9.142124110000001</v>
      </c>
      <c r="G172" s="5" t="s">
        <v>564</v>
      </c>
      <c r="H172" s="56">
        <v>18.328113573636401</v>
      </c>
      <c r="I172" t="s">
        <v>29</v>
      </c>
      <c r="J172" s="56">
        <v>26.991734900000001</v>
      </c>
      <c r="K172" s="56">
        <v>27.470237683636402</v>
      </c>
      <c r="L172" t="s">
        <v>30</v>
      </c>
      <c r="M172" s="2">
        <v>16277</v>
      </c>
      <c r="N172" s="2">
        <v>15110</v>
      </c>
      <c r="O172" s="2">
        <v>31387</v>
      </c>
      <c r="P172" t="s">
        <v>22445</v>
      </c>
      <c r="Q172">
        <v>8</v>
      </c>
      <c r="R172">
        <v>54</v>
      </c>
      <c r="S172" s="2">
        <v>896</v>
      </c>
      <c r="T172" s="2">
        <v>5989</v>
      </c>
      <c r="U172" s="8">
        <v>0.21935833306783062</v>
      </c>
      <c r="V172" s="2">
        <v>48553</v>
      </c>
      <c r="X172" s="61">
        <f>(Table1325[[#This Row],[2042 Future AADT]]-Table1325[[#This Row],[AADT 2022]])/20*($X$5-2022)+Table1325[[#This Row],[AADT 2022]]</f>
        <v>39111.699999999997</v>
      </c>
    </row>
    <row r="173" spans="1:24" ht="24" customHeight="1" x14ac:dyDescent="0.25">
      <c r="A173" t="s">
        <v>572</v>
      </c>
      <c r="B173" t="s">
        <v>17293</v>
      </c>
      <c r="C173">
        <v>100328</v>
      </c>
      <c r="D173" t="s">
        <v>17073</v>
      </c>
      <c r="E173" t="s">
        <v>563</v>
      </c>
      <c r="F173" s="9">
        <f>Table1325[[#This Row],[EMP]]-Table1325[[#This Row],[BMP]]</f>
        <v>1.9948650400000005</v>
      </c>
      <c r="G173" s="5" t="s">
        <v>564</v>
      </c>
      <c r="H173" s="56">
        <v>27.3747952025</v>
      </c>
      <c r="I173" t="s">
        <v>30</v>
      </c>
      <c r="J173" s="56">
        <v>27.828886695000001</v>
      </c>
      <c r="K173" s="56">
        <v>29.3696602425</v>
      </c>
      <c r="L173" t="s">
        <v>31</v>
      </c>
      <c r="M173" s="2">
        <v>13129</v>
      </c>
      <c r="N173" s="2">
        <v>15645</v>
      </c>
      <c r="O173" s="2">
        <v>28774</v>
      </c>
      <c r="P173" t="s">
        <v>22446</v>
      </c>
      <c r="Q173">
        <v>10</v>
      </c>
      <c r="R173">
        <v>61</v>
      </c>
      <c r="S173" s="2">
        <v>894</v>
      </c>
      <c r="T173" s="2">
        <v>5982</v>
      </c>
      <c r="U173" s="8">
        <v>0.23896573295336068</v>
      </c>
      <c r="V173" s="2">
        <v>44511</v>
      </c>
      <c r="X173" s="61">
        <f>(Table1325[[#This Row],[2042 Future AADT]]-Table1325[[#This Row],[AADT 2022]])/20*($X$5-2022)+Table1325[[#This Row],[AADT 2022]]</f>
        <v>35855.65</v>
      </c>
    </row>
    <row r="174" spans="1:24" ht="24" customHeight="1" x14ac:dyDescent="0.25">
      <c r="A174" t="s">
        <v>639</v>
      </c>
      <c r="B174" t="s">
        <v>17294</v>
      </c>
      <c r="C174">
        <v>100333</v>
      </c>
      <c r="D174" t="s">
        <v>17073</v>
      </c>
      <c r="E174" t="s">
        <v>514</v>
      </c>
      <c r="F174" s="9">
        <f>Table1325[[#This Row],[EMP]]-Table1325[[#This Row],[BMP]]</f>
        <v>0.99127490000000762</v>
      </c>
      <c r="G174" s="5" t="s">
        <v>512</v>
      </c>
      <c r="H174" s="56">
        <v>193.45477446999999</v>
      </c>
      <c r="I174" t="s">
        <v>156</v>
      </c>
      <c r="J174" s="56">
        <v>194.07243212</v>
      </c>
      <c r="K174" s="56">
        <v>194.44604937</v>
      </c>
      <c r="L174" t="s">
        <v>524</v>
      </c>
      <c r="M174" s="2">
        <v>51067</v>
      </c>
      <c r="N174" s="2">
        <v>57197</v>
      </c>
      <c r="O174" s="2">
        <v>108264</v>
      </c>
      <c r="P174" t="s">
        <v>22447</v>
      </c>
      <c r="Q174">
        <v>8</v>
      </c>
      <c r="R174">
        <v>50</v>
      </c>
      <c r="S174" s="2">
        <v>4308</v>
      </c>
      <c r="T174" s="2">
        <v>6629</v>
      </c>
      <c r="U174" s="8">
        <v>0.1010215768861302</v>
      </c>
      <c r="V174" s="2">
        <v>170411</v>
      </c>
      <c r="X174" s="61">
        <f>(Table1325[[#This Row],[2042 Future AADT]]-Table1325[[#This Row],[AADT 2022]])/20*($X$5-2022)+Table1325[[#This Row],[AADT 2022]]</f>
        <v>136230.15</v>
      </c>
    </row>
    <row r="175" spans="1:24" ht="24" customHeight="1" x14ac:dyDescent="0.25">
      <c r="A175" t="s">
        <v>640</v>
      </c>
      <c r="B175" t="s">
        <v>17295</v>
      </c>
      <c r="C175">
        <v>100334</v>
      </c>
      <c r="D175" t="s">
        <v>17073</v>
      </c>
      <c r="E175" t="s">
        <v>514</v>
      </c>
      <c r="F175" s="9">
        <f>Table1325[[#This Row],[EMP]]-Table1325[[#This Row],[BMP]]</f>
        <v>1.0133722400000238</v>
      </c>
      <c r="G175" s="5" t="s">
        <v>512</v>
      </c>
      <c r="H175" s="56">
        <v>194.60343273999999</v>
      </c>
      <c r="I175" t="s">
        <v>524</v>
      </c>
      <c r="J175" s="56">
        <v>195.19312293999999</v>
      </c>
      <c r="K175" s="56">
        <v>195.61680498000001</v>
      </c>
      <c r="L175" t="s">
        <v>92</v>
      </c>
      <c r="M175" s="2">
        <v>66278</v>
      </c>
      <c r="N175" s="2">
        <v>66260</v>
      </c>
      <c r="O175" s="2">
        <v>132538</v>
      </c>
      <c r="P175" t="s">
        <v>22448</v>
      </c>
      <c r="Q175">
        <v>8</v>
      </c>
      <c r="R175">
        <v>51</v>
      </c>
      <c r="S175" s="2">
        <v>5287</v>
      </c>
      <c r="T175" s="2">
        <v>8134</v>
      </c>
      <c r="U175" s="8">
        <v>0.10126152499660475</v>
      </c>
      <c r="V175" s="2">
        <v>208619</v>
      </c>
      <c r="X175" s="61">
        <f>(Table1325[[#This Row],[2042 Future AADT]]-Table1325[[#This Row],[AADT 2022]])/20*($X$5-2022)+Table1325[[#This Row],[AADT 2022]]</f>
        <v>166774.45000000001</v>
      </c>
    </row>
    <row r="176" spans="1:24" ht="24" customHeight="1" x14ac:dyDescent="0.25">
      <c r="A176" t="s">
        <v>641</v>
      </c>
      <c r="B176" t="s">
        <v>17296</v>
      </c>
      <c r="C176">
        <v>100335</v>
      </c>
      <c r="D176" t="s">
        <v>17073</v>
      </c>
      <c r="E176" t="s">
        <v>514</v>
      </c>
      <c r="F176" s="9">
        <f>Table1325[[#This Row],[EMP]]-Table1325[[#This Row],[BMP]]</f>
        <v>1.0073022699999967</v>
      </c>
      <c r="G176" s="5" t="s">
        <v>512</v>
      </c>
      <c r="H176" s="56">
        <v>195.931261726667</v>
      </c>
      <c r="I176" t="s">
        <v>92</v>
      </c>
      <c r="J176" s="56">
        <v>196.20264709</v>
      </c>
      <c r="K176" s="56">
        <v>196.938563996667</v>
      </c>
      <c r="L176" t="s">
        <v>517</v>
      </c>
      <c r="M176" s="2">
        <v>61974</v>
      </c>
      <c r="N176" s="2">
        <v>50592</v>
      </c>
      <c r="O176" s="2">
        <v>112566</v>
      </c>
      <c r="P176" t="s">
        <v>22449</v>
      </c>
      <c r="Q176">
        <v>8</v>
      </c>
      <c r="R176">
        <v>57</v>
      </c>
      <c r="S176" s="2">
        <v>5122</v>
      </c>
      <c r="T176" s="2">
        <v>7882</v>
      </c>
      <c r="U176" s="8">
        <v>0.11552333741982482</v>
      </c>
      <c r="V176" s="2">
        <v>177183</v>
      </c>
      <c r="X176" s="61">
        <f>(Table1325[[#This Row],[2042 Future AADT]]-Table1325[[#This Row],[AADT 2022]])/20*($X$5-2022)+Table1325[[#This Row],[AADT 2022]]</f>
        <v>141643.65</v>
      </c>
    </row>
    <row r="177" spans="1:24" ht="24" customHeight="1" x14ac:dyDescent="0.25">
      <c r="A177" t="s">
        <v>642</v>
      </c>
      <c r="B177" t="s">
        <v>17297</v>
      </c>
      <c r="C177">
        <v>100336</v>
      </c>
      <c r="D177" t="s">
        <v>17073</v>
      </c>
      <c r="E177" t="s">
        <v>514</v>
      </c>
      <c r="F177" s="9">
        <f>Table1325[[#This Row],[EMP]]-Table1325[[#This Row],[BMP]]</f>
        <v>1.009033119999998</v>
      </c>
      <c r="G177" s="5" t="s">
        <v>512</v>
      </c>
      <c r="H177" s="56">
        <v>196.94861965666701</v>
      </c>
      <c r="I177" t="s">
        <v>517</v>
      </c>
      <c r="J177" s="56">
        <v>197.14626672</v>
      </c>
      <c r="K177" s="56">
        <v>197.957652776667</v>
      </c>
      <c r="L177" t="s">
        <v>515</v>
      </c>
      <c r="M177" s="2">
        <v>71371</v>
      </c>
      <c r="N177" s="2">
        <v>55849</v>
      </c>
      <c r="O177" s="2">
        <v>127220</v>
      </c>
      <c r="P177" t="s">
        <v>22450</v>
      </c>
      <c r="Q177">
        <v>9</v>
      </c>
      <c r="R177">
        <v>59</v>
      </c>
      <c r="S177" s="2">
        <v>5071</v>
      </c>
      <c r="T177" s="2">
        <v>7804</v>
      </c>
      <c r="U177" s="8">
        <v>0.10120264109416759</v>
      </c>
      <c r="V177" s="2">
        <v>200249</v>
      </c>
      <c r="X177" s="61">
        <f>(Table1325[[#This Row],[2042 Future AADT]]-Table1325[[#This Row],[AADT 2022]])/20*($X$5-2022)+Table1325[[#This Row],[AADT 2022]]</f>
        <v>160083.04999999999</v>
      </c>
    </row>
    <row r="178" spans="1:24" ht="24" customHeight="1" x14ac:dyDescent="0.25">
      <c r="A178" t="s">
        <v>644</v>
      </c>
      <c r="B178" t="s">
        <v>17298</v>
      </c>
      <c r="C178">
        <v>100337</v>
      </c>
      <c r="D178" t="s">
        <v>17073</v>
      </c>
      <c r="E178" t="s">
        <v>514</v>
      </c>
      <c r="F178" s="9">
        <f>Table1325[[#This Row],[EMP]]-Table1325[[#This Row],[BMP]]</f>
        <v>1.1745013900000174</v>
      </c>
      <c r="G178" s="5" t="s">
        <v>512</v>
      </c>
      <c r="H178" s="56">
        <v>197.97957855249999</v>
      </c>
      <c r="I178" t="s">
        <v>515</v>
      </c>
      <c r="J178" s="56">
        <v>198.40441777000001</v>
      </c>
      <c r="K178" s="56">
        <v>199.1540799425</v>
      </c>
      <c r="L178" t="s">
        <v>643</v>
      </c>
      <c r="M178" s="2">
        <v>63338</v>
      </c>
      <c r="N178" s="2">
        <v>69299</v>
      </c>
      <c r="O178" s="2">
        <v>132637</v>
      </c>
      <c r="P178" t="s">
        <v>22451</v>
      </c>
      <c r="Q178">
        <v>5</v>
      </c>
      <c r="R178">
        <v>54</v>
      </c>
      <c r="S178" s="2">
        <v>4539</v>
      </c>
      <c r="T178" s="2">
        <v>6986</v>
      </c>
      <c r="U178" s="8">
        <v>8.6891289760775647E-2</v>
      </c>
      <c r="V178" s="2">
        <v>208775</v>
      </c>
      <c r="X178" s="61">
        <f>(Table1325[[#This Row],[2042 Future AADT]]-Table1325[[#This Row],[AADT 2022]])/20*($X$5-2022)+Table1325[[#This Row],[AADT 2022]]</f>
        <v>166899.1</v>
      </c>
    </row>
    <row r="179" spans="1:24" ht="24" customHeight="1" x14ac:dyDescent="0.25">
      <c r="A179" t="s">
        <v>646</v>
      </c>
      <c r="B179" t="s">
        <v>17299</v>
      </c>
      <c r="C179">
        <v>100338</v>
      </c>
      <c r="D179" t="s">
        <v>17073</v>
      </c>
      <c r="E179" t="s">
        <v>514</v>
      </c>
      <c r="F179" s="9">
        <f>Table1325[[#This Row],[EMP]]-Table1325[[#This Row],[BMP]]</f>
        <v>0.54069764999999848</v>
      </c>
      <c r="G179" s="5" t="s">
        <v>512</v>
      </c>
      <c r="H179" s="56">
        <v>199.17113288499999</v>
      </c>
      <c r="I179" t="s">
        <v>643</v>
      </c>
      <c r="J179" s="56">
        <v>199.34596838499999</v>
      </c>
      <c r="K179" s="56">
        <v>199.71183053499999</v>
      </c>
      <c r="L179" t="s">
        <v>645</v>
      </c>
      <c r="M179" s="2">
        <v>47485</v>
      </c>
      <c r="N179" s="2">
        <v>67783</v>
      </c>
      <c r="O179" s="2">
        <v>115268</v>
      </c>
      <c r="P179" t="s">
        <v>22452</v>
      </c>
      <c r="Q179">
        <v>8</v>
      </c>
      <c r="R179">
        <v>59</v>
      </c>
      <c r="S179" s="2">
        <v>4740</v>
      </c>
      <c r="T179" s="2">
        <v>7304</v>
      </c>
      <c r="U179" s="8">
        <v>0.10448693479543325</v>
      </c>
      <c r="V179" s="2">
        <v>181436</v>
      </c>
      <c r="X179" s="61">
        <f>(Table1325[[#This Row],[2042 Future AADT]]-Table1325[[#This Row],[AADT 2022]])/20*($X$5-2022)+Table1325[[#This Row],[AADT 2022]]</f>
        <v>145043.6</v>
      </c>
    </row>
    <row r="180" spans="1:24" ht="24" customHeight="1" x14ac:dyDescent="0.25">
      <c r="A180" t="s">
        <v>648</v>
      </c>
      <c r="B180" t="s">
        <v>17300</v>
      </c>
      <c r="C180">
        <v>100339</v>
      </c>
      <c r="D180" t="s">
        <v>17073</v>
      </c>
      <c r="E180" t="s">
        <v>514</v>
      </c>
      <c r="F180" s="9">
        <f>Table1325[[#This Row],[EMP]]-Table1325[[#This Row],[BMP]]</f>
        <v>0.8618485400000111</v>
      </c>
      <c r="G180" s="5" t="s">
        <v>512</v>
      </c>
      <c r="H180" s="56">
        <v>199.71942435666699</v>
      </c>
      <c r="I180" t="s">
        <v>645</v>
      </c>
      <c r="J180" s="56">
        <v>199.86574387499999</v>
      </c>
      <c r="K180" s="56">
        <v>200.581272896667</v>
      </c>
      <c r="L180" t="s">
        <v>647</v>
      </c>
      <c r="M180" s="2">
        <v>61656</v>
      </c>
      <c r="N180" s="2">
        <v>44908</v>
      </c>
      <c r="O180" s="2">
        <v>106564</v>
      </c>
      <c r="P180" t="s">
        <v>22453</v>
      </c>
      <c r="Q180">
        <v>7</v>
      </c>
      <c r="R180">
        <v>66</v>
      </c>
      <c r="S180" s="2">
        <v>4343</v>
      </c>
      <c r="T180" s="2">
        <v>6684</v>
      </c>
      <c r="U180" s="8">
        <v>0.10347772230772118</v>
      </c>
      <c r="V180" s="2">
        <v>167735</v>
      </c>
      <c r="X180" s="61">
        <f>(Table1325[[#This Row],[2042 Future AADT]]-Table1325[[#This Row],[AADT 2022]])/20*($X$5-2022)+Table1325[[#This Row],[AADT 2022]]</f>
        <v>134090.95000000001</v>
      </c>
    </row>
    <row r="181" spans="1:24" ht="24" customHeight="1" x14ac:dyDescent="0.25">
      <c r="A181" t="s">
        <v>649</v>
      </c>
      <c r="B181" t="s">
        <v>17301</v>
      </c>
      <c r="C181">
        <v>100340</v>
      </c>
      <c r="D181" t="s">
        <v>17073</v>
      </c>
      <c r="E181" t="s">
        <v>514</v>
      </c>
      <c r="F181" s="9">
        <f>Table1325[[#This Row],[EMP]]-Table1325[[#This Row],[BMP]]</f>
        <v>0.30653823999998053</v>
      </c>
      <c r="G181" s="5" t="s">
        <v>512</v>
      </c>
      <c r="H181" s="56">
        <v>200.58768438000001</v>
      </c>
      <c r="I181" t="s">
        <v>156</v>
      </c>
      <c r="J181" s="56">
        <v>200.78686533999999</v>
      </c>
      <c r="K181" s="56">
        <v>200.89422261999999</v>
      </c>
      <c r="L181" t="s">
        <v>114</v>
      </c>
      <c r="M181" s="2">
        <v>30284</v>
      </c>
      <c r="N181" s="2">
        <v>45264</v>
      </c>
      <c r="O181" s="2">
        <v>75548</v>
      </c>
      <c r="P181" t="s">
        <v>22454</v>
      </c>
      <c r="Q181">
        <v>8</v>
      </c>
      <c r="R181">
        <v>65</v>
      </c>
      <c r="S181" s="2">
        <v>4009</v>
      </c>
      <c r="T181" s="2">
        <v>2498</v>
      </c>
      <c r="U181" s="8">
        <v>8.6130671890718477E-2</v>
      </c>
      <c r="V181" s="2">
        <v>118915</v>
      </c>
      <c r="X181" s="61">
        <f>(Table1325[[#This Row],[2042 Future AADT]]-Table1325[[#This Row],[AADT 2022]])/20*($X$5-2022)+Table1325[[#This Row],[AADT 2022]]</f>
        <v>95063.15</v>
      </c>
    </row>
    <row r="182" spans="1:24" ht="24" customHeight="1" x14ac:dyDescent="0.25">
      <c r="A182" t="s">
        <v>650</v>
      </c>
      <c r="B182" t="s">
        <v>17302</v>
      </c>
      <c r="C182">
        <v>100341</v>
      </c>
      <c r="D182" t="s">
        <v>17073</v>
      </c>
      <c r="E182" t="s">
        <v>514</v>
      </c>
      <c r="F182" s="9">
        <f>Table1325[[#This Row],[EMP]]-Table1325[[#This Row],[BMP]]</f>
        <v>1.0420020900000111</v>
      </c>
      <c r="G182" s="5" t="s">
        <v>512</v>
      </c>
      <c r="H182" s="56">
        <v>200.88785529333299</v>
      </c>
      <c r="I182" t="s">
        <v>114</v>
      </c>
      <c r="J182" s="56">
        <v>201.47266694000001</v>
      </c>
      <c r="K182" s="56">
        <v>201.929857383333</v>
      </c>
      <c r="L182" t="s">
        <v>129</v>
      </c>
      <c r="M182" s="2">
        <v>62292</v>
      </c>
      <c r="N182" s="2">
        <v>103386</v>
      </c>
      <c r="O182" s="2">
        <v>165678</v>
      </c>
      <c r="P182" t="s">
        <v>22455</v>
      </c>
      <c r="Q182">
        <v>7</v>
      </c>
      <c r="R182">
        <v>61</v>
      </c>
      <c r="S182" s="2">
        <v>6111</v>
      </c>
      <c r="T182" s="2">
        <v>4847</v>
      </c>
      <c r="U182" s="8">
        <v>6.6140344523714673E-2</v>
      </c>
      <c r="V182" s="2">
        <v>260783</v>
      </c>
      <c r="X182" s="61">
        <f>(Table1325[[#This Row],[2042 Future AADT]]-Table1325[[#This Row],[AADT 2022]])/20*($X$5-2022)+Table1325[[#This Row],[AADT 2022]]</f>
        <v>208475.25</v>
      </c>
    </row>
    <row r="183" spans="1:24" ht="24" customHeight="1" x14ac:dyDescent="0.25">
      <c r="A183" t="s">
        <v>651</v>
      </c>
      <c r="B183" t="s">
        <v>17303</v>
      </c>
      <c r="C183">
        <v>100342</v>
      </c>
      <c r="D183" t="s">
        <v>17073</v>
      </c>
      <c r="E183" t="s">
        <v>514</v>
      </c>
      <c r="F183" s="9">
        <f>Table1325[[#This Row],[EMP]]-Table1325[[#This Row],[BMP]]</f>
        <v>0.99292669999999816</v>
      </c>
      <c r="G183" s="5" t="s">
        <v>512</v>
      </c>
      <c r="H183" s="56">
        <v>201.925998596667</v>
      </c>
      <c r="I183" t="s">
        <v>129</v>
      </c>
      <c r="J183" s="56">
        <v>202.28932476</v>
      </c>
      <c r="K183" s="56">
        <v>202.918925296667</v>
      </c>
      <c r="L183" t="s">
        <v>130</v>
      </c>
      <c r="M183" s="2">
        <v>104731</v>
      </c>
      <c r="N183" s="2">
        <v>114747</v>
      </c>
      <c r="O183" s="2">
        <v>219478</v>
      </c>
      <c r="P183" t="s">
        <v>22456</v>
      </c>
      <c r="Q183">
        <v>7</v>
      </c>
      <c r="R183">
        <v>51</v>
      </c>
      <c r="S183" s="2">
        <v>6351</v>
      </c>
      <c r="T183" s="2">
        <v>7655</v>
      </c>
      <c r="U183" s="8">
        <v>6.3815052078112611E-2</v>
      </c>
      <c r="V183" s="2">
        <v>345466</v>
      </c>
      <c r="X183" s="61">
        <f>(Table1325[[#This Row],[2042 Future AADT]]-Table1325[[#This Row],[AADT 2022]])/20*($X$5-2022)+Table1325[[#This Row],[AADT 2022]]</f>
        <v>276172.59999999998</v>
      </c>
    </row>
    <row r="184" spans="1:24" ht="24" customHeight="1" x14ac:dyDescent="0.25">
      <c r="A184" t="s">
        <v>652</v>
      </c>
      <c r="B184" t="s">
        <v>17304</v>
      </c>
      <c r="C184">
        <v>100343</v>
      </c>
      <c r="D184" t="s">
        <v>17073</v>
      </c>
      <c r="E184" t="s">
        <v>514</v>
      </c>
      <c r="F184" s="9">
        <f>Table1325[[#This Row],[EMP]]-Table1325[[#This Row],[BMP]]</f>
        <v>1.0008985399999801</v>
      </c>
      <c r="G184" s="5" t="s">
        <v>512</v>
      </c>
      <c r="H184" s="56">
        <v>202.90998072333301</v>
      </c>
      <c r="I184" t="s">
        <v>130</v>
      </c>
      <c r="J184" s="56">
        <v>203.33026111999999</v>
      </c>
      <c r="K184" s="56">
        <v>203.91087926333299</v>
      </c>
      <c r="L184" t="s">
        <v>131</v>
      </c>
      <c r="M184" s="2">
        <v>106632</v>
      </c>
      <c r="N184" s="2">
        <v>113953</v>
      </c>
      <c r="O184" s="2">
        <v>220585</v>
      </c>
      <c r="P184" t="s">
        <v>22457</v>
      </c>
      <c r="Q184">
        <v>7</v>
      </c>
      <c r="R184">
        <v>51</v>
      </c>
      <c r="S184" s="2">
        <v>4992</v>
      </c>
      <c r="T184" s="2">
        <v>6015</v>
      </c>
      <c r="U184" s="8">
        <v>4.989913185393386E-2</v>
      </c>
      <c r="V184" s="2">
        <v>347208</v>
      </c>
      <c r="X184" s="61">
        <f>(Table1325[[#This Row],[2042 Future AADT]]-Table1325[[#This Row],[AADT 2022]])/20*($X$5-2022)+Table1325[[#This Row],[AADT 2022]]</f>
        <v>277565.34999999998</v>
      </c>
    </row>
    <row r="185" spans="1:24" ht="24" customHeight="1" x14ac:dyDescent="0.25">
      <c r="A185" t="s">
        <v>653</v>
      </c>
      <c r="B185" t="s">
        <v>17305</v>
      </c>
      <c r="C185">
        <v>100344</v>
      </c>
      <c r="D185" t="s">
        <v>17073</v>
      </c>
      <c r="E185" t="s">
        <v>514</v>
      </c>
      <c r="F185" s="9">
        <f>Table1325[[#This Row],[EMP]]-Table1325[[#This Row],[BMP]]</f>
        <v>1.0070020600000191</v>
      </c>
      <c r="G185" s="5" t="s">
        <v>512</v>
      </c>
      <c r="H185" s="56">
        <v>203.91121742999999</v>
      </c>
      <c r="I185" t="s">
        <v>131</v>
      </c>
      <c r="J185" s="56">
        <v>204.31824230999999</v>
      </c>
      <c r="K185" s="56">
        <v>204.91821949000001</v>
      </c>
      <c r="L185" t="s">
        <v>132</v>
      </c>
      <c r="M185" s="2">
        <v>104919</v>
      </c>
      <c r="N185" s="2">
        <v>113163</v>
      </c>
      <c r="O185" s="2">
        <v>218082</v>
      </c>
      <c r="P185" t="s">
        <v>22458</v>
      </c>
      <c r="Q185">
        <v>7</v>
      </c>
      <c r="R185">
        <v>51</v>
      </c>
      <c r="S185" s="2">
        <v>6573</v>
      </c>
      <c r="T185" s="2">
        <v>7922</v>
      </c>
      <c r="U185" s="8">
        <v>6.6465824781504201E-2</v>
      </c>
      <c r="V185" s="2">
        <v>343269</v>
      </c>
      <c r="X185" s="61">
        <f>(Table1325[[#This Row],[2042 Future AADT]]-Table1325[[#This Row],[AADT 2022]])/20*($X$5-2022)+Table1325[[#This Row],[AADT 2022]]</f>
        <v>274416.15000000002</v>
      </c>
    </row>
    <row r="186" spans="1:24" ht="24" customHeight="1" x14ac:dyDescent="0.25">
      <c r="A186" t="s">
        <v>654</v>
      </c>
      <c r="B186" t="s">
        <v>17306</v>
      </c>
      <c r="C186">
        <v>100345</v>
      </c>
      <c r="D186" t="s">
        <v>17073</v>
      </c>
      <c r="E186" t="s">
        <v>514</v>
      </c>
      <c r="F186" s="9">
        <f>Table1325[[#This Row],[EMP]]-Table1325[[#This Row],[BMP]]</f>
        <v>0.99921136999998339</v>
      </c>
      <c r="G186" s="5" t="s">
        <v>512</v>
      </c>
      <c r="H186" s="56">
        <v>204.91911116333301</v>
      </c>
      <c r="I186" t="s">
        <v>132</v>
      </c>
      <c r="J186" s="56">
        <v>205.39259228</v>
      </c>
      <c r="K186" s="56">
        <v>205.918322533333</v>
      </c>
      <c r="L186" t="s">
        <v>133</v>
      </c>
      <c r="M186" s="2">
        <v>104134</v>
      </c>
      <c r="N186" s="2">
        <v>108177</v>
      </c>
      <c r="O186" s="2">
        <v>212311</v>
      </c>
      <c r="P186" t="s">
        <v>22459</v>
      </c>
      <c r="Q186">
        <v>7</v>
      </c>
      <c r="R186">
        <v>51</v>
      </c>
      <c r="S186" s="2">
        <v>5607</v>
      </c>
      <c r="T186" s="2">
        <v>8628</v>
      </c>
      <c r="U186" s="8">
        <v>6.7047868457121865E-2</v>
      </c>
      <c r="V186" s="2">
        <v>334185</v>
      </c>
      <c r="X186" s="61">
        <f>(Table1325[[#This Row],[2042 Future AADT]]-Table1325[[#This Row],[AADT 2022]])/20*($X$5-2022)+Table1325[[#This Row],[AADT 2022]]</f>
        <v>267154.3</v>
      </c>
    </row>
    <row r="187" spans="1:24" ht="24" customHeight="1" x14ac:dyDescent="0.25">
      <c r="A187" t="s">
        <v>655</v>
      </c>
      <c r="B187" t="s">
        <v>17307</v>
      </c>
      <c r="C187">
        <v>100346</v>
      </c>
      <c r="D187" t="s">
        <v>17073</v>
      </c>
      <c r="E187" t="s">
        <v>514</v>
      </c>
      <c r="F187" s="9">
        <f>Table1325[[#This Row],[EMP]]-Table1325[[#This Row],[BMP]]</f>
        <v>1.0007803200000183</v>
      </c>
      <c r="G187" s="5" t="s">
        <v>512</v>
      </c>
      <c r="H187" s="56">
        <v>205.91848048666699</v>
      </c>
      <c r="I187" t="s">
        <v>133</v>
      </c>
      <c r="J187" s="56">
        <v>206.27649269</v>
      </c>
      <c r="K187" s="56">
        <v>206.91926080666701</v>
      </c>
      <c r="L187" t="s">
        <v>134</v>
      </c>
      <c r="M187" s="2">
        <v>105203</v>
      </c>
      <c r="N187" s="2">
        <v>108322</v>
      </c>
      <c r="O187" s="2">
        <v>213525</v>
      </c>
      <c r="P187" t="s">
        <v>22460</v>
      </c>
      <c r="Q187">
        <v>7</v>
      </c>
      <c r="R187">
        <v>50</v>
      </c>
      <c r="S187" s="2">
        <v>4715</v>
      </c>
      <c r="T187" s="2">
        <v>5685</v>
      </c>
      <c r="U187" s="8">
        <v>4.8706240487062402E-2</v>
      </c>
      <c r="V187" s="2">
        <v>336096</v>
      </c>
      <c r="X187" s="61">
        <f>(Table1325[[#This Row],[2042 Future AADT]]-Table1325[[#This Row],[AADT 2022]])/20*($X$5-2022)+Table1325[[#This Row],[AADT 2022]]</f>
        <v>268681.95</v>
      </c>
    </row>
    <row r="188" spans="1:24" ht="24" customHeight="1" x14ac:dyDescent="0.25">
      <c r="A188" t="s">
        <v>657</v>
      </c>
      <c r="B188" t="s">
        <v>17308</v>
      </c>
      <c r="C188">
        <v>100347</v>
      </c>
      <c r="D188" t="s">
        <v>17073</v>
      </c>
      <c r="E188" t="s">
        <v>514</v>
      </c>
      <c r="F188" s="9">
        <f>Table1325[[#This Row],[EMP]]-Table1325[[#This Row],[BMP]]</f>
        <v>1.0481071600000007</v>
      </c>
      <c r="G188" s="5" t="s">
        <v>512</v>
      </c>
      <c r="H188" s="56">
        <v>206.91575821000001</v>
      </c>
      <c r="I188" t="s">
        <v>134</v>
      </c>
      <c r="J188" s="56">
        <v>207.51324911500001</v>
      </c>
      <c r="K188" s="56">
        <v>207.96386537000001</v>
      </c>
      <c r="L188" t="s">
        <v>656</v>
      </c>
      <c r="M188" s="2">
        <v>100691</v>
      </c>
      <c r="N188" s="2">
        <v>105305</v>
      </c>
      <c r="O188" s="2">
        <v>205996</v>
      </c>
      <c r="P188" t="s">
        <v>22461</v>
      </c>
      <c r="Q188">
        <v>8</v>
      </c>
      <c r="R188">
        <v>52</v>
      </c>
      <c r="S188" s="2">
        <v>5970</v>
      </c>
      <c r="T188" s="2">
        <v>9182</v>
      </c>
      <c r="U188" s="8">
        <v>7.3554826307306934E-2</v>
      </c>
      <c r="V188" s="2">
        <v>324245</v>
      </c>
      <c r="X188" s="61">
        <f>(Table1325[[#This Row],[2042 Future AADT]]-Table1325[[#This Row],[AADT 2022]])/20*($X$5-2022)+Table1325[[#This Row],[AADT 2022]]</f>
        <v>259208.05</v>
      </c>
    </row>
    <row r="189" spans="1:24" ht="24" customHeight="1" x14ac:dyDescent="0.25">
      <c r="A189" t="s">
        <v>658</v>
      </c>
      <c r="B189" t="s">
        <v>17309</v>
      </c>
      <c r="C189">
        <v>100348</v>
      </c>
      <c r="D189" t="s">
        <v>17073</v>
      </c>
      <c r="E189" t="s">
        <v>514</v>
      </c>
      <c r="F189" s="9">
        <f>Table1325[[#This Row],[EMP]]-Table1325[[#This Row],[BMP]]</f>
        <v>0.99232688000000735</v>
      </c>
      <c r="G189" s="5" t="s">
        <v>512</v>
      </c>
      <c r="H189" s="56">
        <v>207.96493694</v>
      </c>
      <c r="I189" t="s">
        <v>656</v>
      </c>
      <c r="J189" s="56">
        <v>208.42818419</v>
      </c>
      <c r="K189" s="56">
        <v>208.95726382000001</v>
      </c>
      <c r="L189" t="s">
        <v>135</v>
      </c>
      <c r="M189" s="2">
        <v>99759</v>
      </c>
      <c r="N189" s="2">
        <v>105804</v>
      </c>
      <c r="O189" s="2">
        <v>205563</v>
      </c>
      <c r="P189" t="s">
        <v>22462</v>
      </c>
      <c r="Q189">
        <v>7</v>
      </c>
      <c r="R189">
        <v>50</v>
      </c>
      <c r="S189" s="2">
        <v>6235</v>
      </c>
      <c r="T189" s="2">
        <v>9596</v>
      </c>
      <c r="U189" s="8">
        <v>7.7012886560324567E-2</v>
      </c>
      <c r="V189" s="2">
        <v>323563</v>
      </c>
      <c r="X189" s="61">
        <f>(Table1325[[#This Row],[2042 Future AADT]]-Table1325[[#This Row],[AADT 2022]])/20*($X$5-2022)+Table1325[[#This Row],[AADT 2022]]</f>
        <v>258663</v>
      </c>
    </row>
    <row r="190" spans="1:24" ht="24" customHeight="1" x14ac:dyDescent="0.25">
      <c r="A190" t="s">
        <v>659</v>
      </c>
      <c r="B190" t="s">
        <v>17310</v>
      </c>
      <c r="C190">
        <v>100349</v>
      </c>
      <c r="D190" t="s">
        <v>17073</v>
      </c>
      <c r="E190" t="s">
        <v>514</v>
      </c>
      <c r="F190" s="9">
        <f>Table1325[[#This Row],[EMP]]-Table1325[[#This Row],[BMP]]</f>
        <v>0.99477315000001454</v>
      </c>
      <c r="G190" s="5" t="s">
        <v>512</v>
      </c>
      <c r="H190" s="56">
        <v>208.95650493666699</v>
      </c>
      <c r="I190" t="s">
        <v>135</v>
      </c>
      <c r="J190" s="56">
        <v>209.3</v>
      </c>
      <c r="K190" s="56">
        <v>209.951278086667</v>
      </c>
      <c r="L190" t="s">
        <v>136</v>
      </c>
      <c r="M190" s="2">
        <v>99348</v>
      </c>
      <c r="N190" s="2">
        <v>84866</v>
      </c>
      <c r="O190" s="2">
        <v>184214</v>
      </c>
      <c r="P190" t="s">
        <v>22463</v>
      </c>
      <c r="Q190">
        <v>8</v>
      </c>
      <c r="R190">
        <v>58</v>
      </c>
      <c r="S190" s="2">
        <v>6183</v>
      </c>
      <c r="T190" s="2">
        <v>6304</v>
      </c>
      <c r="U190" s="8">
        <v>6.7785293191614096E-2</v>
      </c>
      <c r="V190" s="2">
        <v>289959</v>
      </c>
      <c r="X190" s="61">
        <f>(Table1325[[#This Row],[2042 Future AADT]]-Table1325[[#This Row],[AADT 2022]])/20*($X$5-2022)+Table1325[[#This Row],[AADT 2022]]</f>
        <v>231799.25</v>
      </c>
    </row>
    <row r="191" spans="1:24" ht="24" customHeight="1" x14ac:dyDescent="0.25">
      <c r="A191" t="s">
        <v>661</v>
      </c>
      <c r="B191" t="s">
        <v>17311</v>
      </c>
      <c r="C191">
        <v>100350</v>
      </c>
      <c r="D191" t="s">
        <v>17073</v>
      </c>
      <c r="E191" t="s">
        <v>514</v>
      </c>
      <c r="F191" s="9">
        <f>Table1325[[#This Row],[EMP]]-Table1325[[#This Row],[BMP]]</f>
        <v>0.995296049999979</v>
      </c>
      <c r="G191" s="5" t="s">
        <v>512</v>
      </c>
      <c r="H191" s="56">
        <v>209.95562516000001</v>
      </c>
      <c r="I191" t="s">
        <v>136</v>
      </c>
      <c r="J191" s="56">
        <v>210.4521791</v>
      </c>
      <c r="K191" s="56">
        <v>210.95092120999999</v>
      </c>
      <c r="L191" t="s">
        <v>660</v>
      </c>
      <c r="M191" s="2">
        <v>123671</v>
      </c>
      <c r="N191" s="2">
        <v>54531</v>
      </c>
      <c r="O191" s="2">
        <v>178202</v>
      </c>
      <c r="P191" t="s">
        <v>22464</v>
      </c>
      <c r="Q191">
        <v>5</v>
      </c>
      <c r="R191">
        <v>55</v>
      </c>
      <c r="S191" s="2">
        <v>6587</v>
      </c>
      <c r="T191" s="2">
        <v>6690</v>
      </c>
      <c r="U191" s="8">
        <v>7.4505336640441747E-2</v>
      </c>
      <c r="V191" s="2">
        <v>280496</v>
      </c>
      <c r="X191" s="61">
        <f>(Table1325[[#This Row],[2042 Future AADT]]-Table1325[[#This Row],[AADT 2022]])/20*($X$5-2022)+Table1325[[#This Row],[AADT 2022]]</f>
        <v>224234.3</v>
      </c>
    </row>
    <row r="192" spans="1:24" ht="24" customHeight="1" x14ac:dyDescent="0.25">
      <c r="A192" t="s">
        <v>662</v>
      </c>
      <c r="B192" t="s">
        <v>17312</v>
      </c>
      <c r="C192">
        <v>100351</v>
      </c>
      <c r="D192" t="s">
        <v>17073</v>
      </c>
      <c r="E192" t="s">
        <v>514</v>
      </c>
      <c r="F192" s="9">
        <f>Table1325[[#This Row],[EMP]]-Table1325[[#This Row],[BMP]]</f>
        <v>0.99402827000000116</v>
      </c>
      <c r="G192" s="5" t="s">
        <v>512</v>
      </c>
      <c r="H192" s="56">
        <v>210.94996743666701</v>
      </c>
      <c r="I192" t="s">
        <v>660</v>
      </c>
      <c r="J192" s="56">
        <v>211.02560577</v>
      </c>
      <c r="K192" s="56">
        <v>211.94399570666701</v>
      </c>
      <c r="L192" t="s">
        <v>138</v>
      </c>
      <c r="M192" s="2">
        <v>150110</v>
      </c>
      <c r="N192" s="2">
        <v>68042</v>
      </c>
      <c r="O192" s="2">
        <v>218152</v>
      </c>
      <c r="P192" t="s">
        <v>22465</v>
      </c>
      <c r="Q192">
        <v>4</v>
      </c>
      <c r="R192">
        <v>69</v>
      </c>
      <c r="S192" s="2">
        <v>6980</v>
      </c>
      <c r="T192" s="2">
        <v>6762</v>
      </c>
      <c r="U192" s="8">
        <v>6.2992775679342847E-2</v>
      </c>
      <c r="V192" s="2">
        <v>343379</v>
      </c>
      <c r="X192" s="61">
        <f>(Table1325[[#This Row],[2042 Future AADT]]-Table1325[[#This Row],[AADT 2022]])/20*($X$5-2022)+Table1325[[#This Row],[AADT 2022]]</f>
        <v>274504.15000000002</v>
      </c>
    </row>
    <row r="193" spans="1:24" ht="24" customHeight="1" x14ac:dyDescent="0.25">
      <c r="A193" t="s">
        <v>663</v>
      </c>
      <c r="B193" t="s">
        <v>17313</v>
      </c>
      <c r="C193">
        <v>100352</v>
      </c>
      <c r="D193" t="s">
        <v>17073</v>
      </c>
      <c r="E193" t="s">
        <v>514</v>
      </c>
      <c r="F193" s="9">
        <f>Table1325[[#This Row],[EMP]]-Table1325[[#This Row],[BMP]]</f>
        <v>1.0094279200000074</v>
      </c>
      <c r="G193" s="5" t="s">
        <v>512</v>
      </c>
      <c r="H193" s="56">
        <v>211.94871989333299</v>
      </c>
      <c r="I193" t="s">
        <v>138</v>
      </c>
      <c r="J193" s="56">
        <v>212.57977091999999</v>
      </c>
      <c r="K193" s="56">
        <v>212.958147813333</v>
      </c>
      <c r="L193" t="s">
        <v>139</v>
      </c>
      <c r="M193" s="2">
        <v>92378</v>
      </c>
      <c r="N193" s="2">
        <v>76694</v>
      </c>
      <c r="O193" s="2">
        <v>169072</v>
      </c>
      <c r="P193" t="s">
        <v>22466</v>
      </c>
      <c r="Q193">
        <v>5</v>
      </c>
      <c r="R193">
        <v>51</v>
      </c>
      <c r="S193" s="2">
        <v>6803</v>
      </c>
      <c r="T193" s="2">
        <v>6803</v>
      </c>
      <c r="U193" s="8">
        <v>8.0474590706917759E-2</v>
      </c>
      <c r="V193" s="2">
        <v>232072</v>
      </c>
      <c r="X193" s="61">
        <f>(Table1325[[#This Row],[2042 Future AADT]]-Table1325[[#This Row],[AADT 2022]])/20*($X$5-2022)+Table1325[[#This Row],[AADT 2022]]</f>
        <v>197422</v>
      </c>
    </row>
    <row r="194" spans="1:24" ht="24" customHeight="1" x14ac:dyDescent="0.25">
      <c r="A194" t="s">
        <v>665</v>
      </c>
      <c r="B194" t="s">
        <v>17314</v>
      </c>
      <c r="C194">
        <v>100353</v>
      </c>
      <c r="D194" t="s">
        <v>17073</v>
      </c>
      <c r="E194" t="s">
        <v>514</v>
      </c>
      <c r="F194" s="9">
        <f>Table1325[[#This Row],[EMP]]-Table1325[[#This Row],[BMP]]</f>
        <v>1.0218678600000146</v>
      </c>
      <c r="G194" s="5" t="s">
        <v>512</v>
      </c>
      <c r="H194" s="56">
        <v>212.961076743333</v>
      </c>
      <c r="I194" t="s">
        <v>139</v>
      </c>
      <c r="J194" s="56">
        <v>213.627934135</v>
      </c>
      <c r="K194" s="56">
        <v>213.98294460333301</v>
      </c>
      <c r="L194" t="s">
        <v>664</v>
      </c>
      <c r="M194" s="2">
        <v>78061</v>
      </c>
      <c r="N194" s="2">
        <v>74146</v>
      </c>
      <c r="O194" s="2">
        <v>152207</v>
      </c>
      <c r="P194" t="s">
        <v>22467</v>
      </c>
      <c r="Q194">
        <v>8</v>
      </c>
      <c r="R194">
        <v>52</v>
      </c>
      <c r="S194" s="2">
        <v>6770</v>
      </c>
      <c r="T194" s="2">
        <v>7410</v>
      </c>
      <c r="U194" s="8">
        <v>9.3162600931626011E-2</v>
      </c>
      <c r="V194" s="2">
        <v>239579</v>
      </c>
      <c r="X194" s="61">
        <f>(Table1325[[#This Row],[2042 Future AADT]]-Table1325[[#This Row],[AADT 2022]])/20*($X$5-2022)+Table1325[[#This Row],[AADT 2022]]</f>
        <v>191524.4</v>
      </c>
    </row>
    <row r="195" spans="1:24" ht="24" customHeight="1" x14ac:dyDescent="0.25">
      <c r="A195" t="s">
        <v>667</v>
      </c>
      <c r="B195" t="s">
        <v>17315</v>
      </c>
      <c r="C195">
        <v>100354</v>
      </c>
      <c r="D195" t="s">
        <v>17073</v>
      </c>
      <c r="E195" t="s">
        <v>514</v>
      </c>
      <c r="F195" s="9">
        <f>Table1325[[#This Row],[EMP]]-Table1325[[#This Row],[BMP]]</f>
        <v>0.50129608000000303</v>
      </c>
      <c r="G195" s="5" t="s">
        <v>512</v>
      </c>
      <c r="H195" s="56">
        <v>213.98794212999999</v>
      </c>
      <c r="I195" t="s">
        <v>664</v>
      </c>
      <c r="J195" s="56">
        <v>214.24083042500001</v>
      </c>
      <c r="K195" s="56">
        <v>214.48923821</v>
      </c>
      <c r="L195" t="s">
        <v>666</v>
      </c>
      <c r="M195" s="2">
        <v>91379</v>
      </c>
      <c r="N195" s="2">
        <v>83226</v>
      </c>
      <c r="O195" s="2">
        <v>174605</v>
      </c>
      <c r="P195" t="s">
        <v>22468</v>
      </c>
      <c r="Q195">
        <v>7</v>
      </c>
      <c r="R195">
        <v>51</v>
      </c>
      <c r="S195" s="2">
        <v>6284</v>
      </c>
      <c r="T195" s="2">
        <v>7158</v>
      </c>
      <c r="U195" s="8">
        <v>7.6985195154777933E-2</v>
      </c>
      <c r="V195" s="2">
        <v>274834</v>
      </c>
      <c r="X195" s="61">
        <f>(Table1325[[#This Row],[2042 Future AADT]]-Table1325[[#This Row],[AADT 2022]])/20*($X$5-2022)+Table1325[[#This Row],[AADT 2022]]</f>
        <v>219708.05</v>
      </c>
    </row>
    <row r="196" spans="1:24" ht="24" customHeight="1" x14ac:dyDescent="0.25">
      <c r="A196" t="s">
        <v>670</v>
      </c>
      <c r="B196" t="s">
        <v>21462</v>
      </c>
      <c r="C196">
        <v>100355</v>
      </c>
      <c r="D196" t="s">
        <v>17073</v>
      </c>
      <c r="E196" t="s">
        <v>514</v>
      </c>
      <c r="F196" s="9">
        <f>Table1325[[#This Row],[EMP]]-Table1325[[#This Row],[BMP]]</f>
        <v>0.45772668000000749</v>
      </c>
      <c r="G196" s="5" t="s">
        <v>512</v>
      </c>
      <c r="H196" s="56">
        <v>214.48961767500001</v>
      </c>
      <c r="I196" t="s">
        <v>666</v>
      </c>
      <c r="J196" s="56">
        <v>214.79458640499999</v>
      </c>
      <c r="K196" s="56">
        <v>214.94734435500001</v>
      </c>
      <c r="L196" t="s">
        <v>669</v>
      </c>
      <c r="M196" s="2">
        <v>44419</v>
      </c>
      <c r="N196" s="2">
        <v>85021</v>
      </c>
      <c r="O196" s="2">
        <v>129440</v>
      </c>
      <c r="P196" t="s">
        <v>22469</v>
      </c>
      <c r="Q196">
        <v>7</v>
      </c>
      <c r="R196">
        <v>74</v>
      </c>
      <c r="S196" s="2">
        <v>5731</v>
      </c>
      <c r="T196" s="2">
        <v>7089</v>
      </c>
      <c r="U196" s="8">
        <v>9.9042027194066753E-2</v>
      </c>
      <c r="V196" s="2">
        <v>203743</v>
      </c>
      <c r="X196" s="61">
        <f>(Table1325[[#This Row],[2042 Future AADT]]-Table1325[[#This Row],[AADT 2022]])/20*($X$5-2022)+Table1325[[#This Row],[AADT 2022]]</f>
        <v>162876.35</v>
      </c>
    </row>
    <row r="197" spans="1:24" ht="24" customHeight="1" x14ac:dyDescent="0.25">
      <c r="A197" t="s">
        <v>673</v>
      </c>
      <c r="B197" t="s">
        <v>17316</v>
      </c>
      <c r="C197">
        <v>100356</v>
      </c>
      <c r="D197" t="s">
        <v>17073</v>
      </c>
      <c r="E197" t="s">
        <v>514</v>
      </c>
      <c r="F197" s="9">
        <f>Table1325[[#This Row],[EMP]]-Table1325[[#This Row],[BMP]]</f>
        <v>0.54835174999999481</v>
      </c>
      <c r="G197" s="5" t="s">
        <v>512</v>
      </c>
      <c r="H197" s="56">
        <v>214.94280884</v>
      </c>
      <c r="I197" t="s">
        <v>669</v>
      </c>
      <c r="J197" s="56">
        <v>215.21094793500001</v>
      </c>
      <c r="K197" s="56">
        <v>215.49116058999999</v>
      </c>
      <c r="L197" t="s">
        <v>672</v>
      </c>
      <c r="M197" s="2">
        <v>56395</v>
      </c>
      <c r="N197" s="2">
        <v>34639</v>
      </c>
      <c r="O197" s="2">
        <v>91034</v>
      </c>
      <c r="P197" t="s">
        <v>22470</v>
      </c>
      <c r="Q197">
        <v>8</v>
      </c>
      <c r="R197">
        <v>61</v>
      </c>
      <c r="S197" s="2">
        <v>3334</v>
      </c>
      <c r="T197" s="2">
        <v>4447</v>
      </c>
      <c r="U197" s="8">
        <v>8.5473559329481294E-2</v>
      </c>
      <c r="V197" s="2">
        <v>143291</v>
      </c>
      <c r="X197" s="61">
        <f>(Table1325[[#This Row],[2042 Future AADT]]-Table1325[[#This Row],[AADT 2022]])/20*($X$5-2022)+Table1325[[#This Row],[AADT 2022]]</f>
        <v>114549.65</v>
      </c>
    </row>
    <row r="198" spans="1:24" ht="24" customHeight="1" x14ac:dyDescent="0.25">
      <c r="A198" t="s">
        <v>674</v>
      </c>
      <c r="B198" t="s">
        <v>17317</v>
      </c>
      <c r="C198">
        <v>100357</v>
      </c>
      <c r="D198" t="s">
        <v>17073</v>
      </c>
      <c r="E198" t="s">
        <v>514</v>
      </c>
      <c r="F198" s="9">
        <f>Table1325[[#This Row],[EMP]]-Table1325[[#This Row],[BMP]]</f>
        <v>0.50169476000002078</v>
      </c>
      <c r="G198" s="5" t="s">
        <v>512</v>
      </c>
      <c r="H198" s="56">
        <v>215.49000176499999</v>
      </c>
      <c r="I198" t="s">
        <v>672</v>
      </c>
      <c r="J198" s="56">
        <v>215.71445762499999</v>
      </c>
      <c r="K198" s="56">
        <v>215.99169652500001</v>
      </c>
      <c r="L198" t="s">
        <v>165</v>
      </c>
      <c r="M198" s="2">
        <v>54606</v>
      </c>
      <c r="N198" s="2">
        <v>83242</v>
      </c>
      <c r="O198" s="2">
        <v>137848</v>
      </c>
      <c r="P198" t="s">
        <v>22471</v>
      </c>
      <c r="Q198">
        <v>7</v>
      </c>
      <c r="R198">
        <v>60</v>
      </c>
      <c r="S198" s="2">
        <v>5512</v>
      </c>
      <c r="T198" s="2">
        <v>7445</v>
      </c>
      <c r="U198" s="8">
        <v>9.3994834890604145E-2</v>
      </c>
      <c r="V198" s="2">
        <v>216978</v>
      </c>
      <c r="X198" s="61">
        <f>(Table1325[[#This Row],[2042 Future AADT]]-Table1325[[#This Row],[AADT 2022]])/20*($X$5-2022)+Table1325[[#This Row],[AADT 2022]]</f>
        <v>173456.5</v>
      </c>
    </row>
    <row r="199" spans="1:24" ht="24" customHeight="1" x14ac:dyDescent="0.25">
      <c r="A199" t="s">
        <v>676</v>
      </c>
      <c r="B199" t="s">
        <v>17318</v>
      </c>
      <c r="C199">
        <v>100358</v>
      </c>
      <c r="D199" t="s">
        <v>17073</v>
      </c>
      <c r="E199" t="s">
        <v>514</v>
      </c>
      <c r="F199" s="9">
        <f>Table1325[[#This Row],[EMP]]-Table1325[[#This Row],[BMP]]</f>
        <v>1.119598719999999</v>
      </c>
      <c r="G199" s="5" t="s">
        <v>512</v>
      </c>
      <c r="H199" s="56">
        <v>215.98968328250001</v>
      </c>
      <c r="I199" t="s">
        <v>165</v>
      </c>
      <c r="J199" s="56">
        <v>216.99739959999999</v>
      </c>
      <c r="K199" s="56">
        <v>217.10928200250001</v>
      </c>
      <c r="L199" t="s">
        <v>675</v>
      </c>
      <c r="M199" s="2">
        <v>60219</v>
      </c>
      <c r="N199" s="2">
        <v>57120</v>
      </c>
      <c r="O199" s="2">
        <v>117339</v>
      </c>
      <c r="P199" t="s">
        <v>22472</v>
      </c>
      <c r="Q199">
        <v>9</v>
      </c>
      <c r="R199">
        <v>56</v>
      </c>
      <c r="S199" s="2">
        <v>6402</v>
      </c>
      <c r="T199" s="2">
        <v>9194</v>
      </c>
      <c r="U199" s="8">
        <v>0.13291403540169935</v>
      </c>
      <c r="V199" s="2">
        <v>184696</v>
      </c>
      <c r="X199" s="61">
        <f>(Table1325[[#This Row],[2042 Future AADT]]-Table1325[[#This Row],[AADT 2022]])/20*($X$5-2022)+Table1325[[#This Row],[AADT 2022]]</f>
        <v>147649.65</v>
      </c>
    </row>
    <row r="200" spans="1:24" ht="24" customHeight="1" x14ac:dyDescent="0.25">
      <c r="A200" t="s">
        <v>677</v>
      </c>
      <c r="B200" t="s">
        <v>17319</v>
      </c>
      <c r="C200">
        <v>100359</v>
      </c>
      <c r="D200" t="s">
        <v>17073</v>
      </c>
      <c r="E200" t="s">
        <v>514</v>
      </c>
      <c r="F200" s="9">
        <f>Table1325[[#This Row],[EMP]]-Table1325[[#This Row],[BMP]]</f>
        <v>0.92273722999999563</v>
      </c>
      <c r="G200" s="5" t="s">
        <v>512</v>
      </c>
      <c r="H200" s="56">
        <v>217.107587126667</v>
      </c>
      <c r="I200" t="s">
        <v>675</v>
      </c>
      <c r="J200" s="56">
        <v>217.51914427</v>
      </c>
      <c r="K200" s="56">
        <v>218.03032435666699</v>
      </c>
      <c r="L200" t="s">
        <v>164</v>
      </c>
      <c r="M200" s="2">
        <v>58963</v>
      </c>
      <c r="N200" s="2">
        <v>65841</v>
      </c>
      <c r="O200" s="2">
        <v>124804</v>
      </c>
      <c r="P200" t="s">
        <v>22473</v>
      </c>
      <c r="Q200">
        <v>7</v>
      </c>
      <c r="R200">
        <v>57</v>
      </c>
      <c r="S200" s="2">
        <v>7069</v>
      </c>
      <c r="T200" s="2">
        <v>5451</v>
      </c>
      <c r="U200" s="8">
        <v>0.10031729752251531</v>
      </c>
      <c r="V200" s="2">
        <v>196446</v>
      </c>
      <c r="X200" s="61">
        <f>(Table1325[[#This Row],[2042 Future AADT]]-Table1325[[#This Row],[AADT 2022]])/20*($X$5-2022)+Table1325[[#This Row],[AADT 2022]]</f>
        <v>157042.9</v>
      </c>
    </row>
    <row r="201" spans="1:24" ht="24" customHeight="1" x14ac:dyDescent="0.25">
      <c r="A201" t="s">
        <v>681</v>
      </c>
      <c r="B201" t="s">
        <v>17347</v>
      </c>
      <c r="C201">
        <v>100392</v>
      </c>
      <c r="D201" t="s">
        <v>17073</v>
      </c>
      <c r="E201" t="s">
        <v>514</v>
      </c>
      <c r="F201" s="9">
        <f>Table1325[[#This Row],[EMP]]-Table1325[[#This Row],[BMP]]</f>
        <v>0.87575641000000815</v>
      </c>
      <c r="G201" s="5" t="s">
        <v>512</v>
      </c>
      <c r="H201" s="56">
        <v>218.03003054999999</v>
      </c>
      <c r="I201" t="s">
        <v>164</v>
      </c>
      <c r="J201" s="56">
        <v>218.48564590000001</v>
      </c>
      <c r="K201" s="56">
        <v>218.90578696</v>
      </c>
      <c r="L201" t="s">
        <v>32</v>
      </c>
      <c r="M201" s="2">
        <v>64074</v>
      </c>
      <c r="N201" s="2">
        <v>65880</v>
      </c>
      <c r="O201" s="2">
        <v>129954</v>
      </c>
      <c r="P201" t="s">
        <v>22474</v>
      </c>
      <c r="Q201">
        <v>9</v>
      </c>
      <c r="R201">
        <v>51</v>
      </c>
      <c r="S201" s="2">
        <v>7069</v>
      </c>
      <c r="T201" s="2">
        <v>5451</v>
      </c>
      <c r="U201" s="8">
        <v>9.6341782476876428E-2</v>
      </c>
      <c r="V201" s="2">
        <v>204552</v>
      </c>
      <c r="X201" s="61">
        <f>(Table1325[[#This Row],[2042 Future AADT]]-Table1325[[#This Row],[AADT 2022]])/20*($X$5-2022)+Table1325[[#This Row],[AADT 2022]]</f>
        <v>163523.1</v>
      </c>
    </row>
    <row r="202" spans="1:24" ht="24" customHeight="1" x14ac:dyDescent="0.25">
      <c r="A202" t="s">
        <v>683</v>
      </c>
      <c r="B202" t="s">
        <v>17348</v>
      </c>
      <c r="C202">
        <v>100393</v>
      </c>
      <c r="D202" t="s">
        <v>17073</v>
      </c>
      <c r="E202" t="s">
        <v>514</v>
      </c>
      <c r="F202" s="9">
        <f>Table1325[[#This Row],[EMP]]-Table1325[[#This Row],[BMP]]</f>
        <v>2.0327939999999955</v>
      </c>
      <c r="G202" s="5" t="s">
        <v>512</v>
      </c>
      <c r="H202" s="56">
        <v>218.90609408500001</v>
      </c>
      <c r="I202" t="s">
        <v>32</v>
      </c>
      <c r="J202" s="56">
        <v>220.00949456000001</v>
      </c>
      <c r="K202" s="56">
        <v>220.938888085</v>
      </c>
      <c r="L202" t="s">
        <v>682</v>
      </c>
      <c r="M202" s="2">
        <v>59024</v>
      </c>
      <c r="N202" s="2">
        <v>61588</v>
      </c>
      <c r="O202" s="2">
        <v>120612</v>
      </c>
      <c r="P202" t="s">
        <v>22475</v>
      </c>
      <c r="Q202">
        <v>8</v>
      </c>
      <c r="R202">
        <v>55</v>
      </c>
      <c r="S202" s="2">
        <v>4342</v>
      </c>
      <c r="T202" s="2">
        <v>3367</v>
      </c>
      <c r="U202" s="8">
        <v>6.3915696613935591E-2</v>
      </c>
      <c r="V202" s="2">
        <v>189847</v>
      </c>
      <c r="X202" s="61">
        <f>(Table1325[[#This Row],[2042 Future AADT]]-Table1325[[#This Row],[AADT 2022]])/20*($X$5-2022)+Table1325[[#This Row],[AADT 2022]]</f>
        <v>151767.75</v>
      </c>
    </row>
    <row r="203" spans="1:24" ht="24" customHeight="1" x14ac:dyDescent="0.25">
      <c r="A203" t="s">
        <v>684</v>
      </c>
      <c r="B203" t="s">
        <v>17349</v>
      </c>
      <c r="C203">
        <v>100394</v>
      </c>
      <c r="D203" t="s">
        <v>17073</v>
      </c>
      <c r="E203" t="s">
        <v>514</v>
      </c>
      <c r="F203" s="9">
        <f>Table1325[[#This Row],[EMP]]-Table1325[[#This Row],[BMP]]</f>
        <v>1.0183284899999876</v>
      </c>
      <c r="G203" s="5" t="s">
        <v>512</v>
      </c>
      <c r="H203" s="56">
        <v>220.939329503333</v>
      </c>
      <c r="I203" t="s">
        <v>682</v>
      </c>
      <c r="J203" s="56">
        <v>221.10823612499999</v>
      </c>
      <c r="K203" s="56">
        <v>221.95765799333299</v>
      </c>
      <c r="L203" t="s">
        <v>478</v>
      </c>
      <c r="M203" s="2">
        <v>58956</v>
      </c>
      <c r="N203" s="2">
        <v>60114</v>
      </c>
      <c r="O203" s="2">
        <v>119070</v>
      </c>
      <c r="P203" t="s">
        <v>22476</v>
      </c>
      <c r="Q203">
        <v>9</v>
      </c>
      <c r="R203">
        <v>50</v>
      </c>
      <c r="S203" s="2">
        <v>4342</v>
      </c>
      <c r="T203" s="2">
        <v>3367</v>
      </c>
      <c r="U203" s="8">
        <v>6.4743428235491729E-2</v>
      </c>
      <c r="V203" s="2">
        <v>187420</v>
      </c>
      <c r="X203" s="61">
        <f>(Table1325[[#This Row],[2042 Future AADT]]-Table1325[[#This Row],[AADT 2022]])/20*($X$5-2022)+Table1325[[#This Row],[AADT 2022]]</f>
        <v>149827.5</v>
      </c>
    </row>
    <row r="204" spans="1:24" ht="24" customHeight="1" x14ac:dyDescent="0.25">
      <c r="A204" t="s">
        <v>686</v>
      </c>
      <c r="B204" t="s">
        <v>17350</v>
      </c>
      <c r="C204">
        <v>100395</v>
      </c>
      <c r="D204" t="s">
        <v>17073</v>
      </c>
      <c r="E204" t="s">
        <v>514</v>
      </c>
      <c r="F204" s="9">
        <f>Table1325[[#This Row],[EMP]]-Table1325[[#This Row],[BMP]]</f>
        <v>1.0145423600000072</v>
      </c>
      <c r="G204" s="5" t="s">
        <v>512</v>
      </c>
      <c r="H204" s="56">
        <v>221.957995966667</v>
      </c>
      <c r="I204" t="s">
        <v>478</v>
      </c>
      <c r="J204" s="56">
        <v>222.46516213500001</v>
      </c>
      <c r="K204" s="56">
        <v>222.97253832666701</v>
      </c>
      <c r="L204" t="s">
        <v>685</v>
      </c>
      <c r="M204" s="2">
        <v>44078</v>
      </c>
      <c r="N204" s="2">
        <v>57122</v>
      </c>
      <c r="O204" s="2">
        <v>101200</v>
      </c>
      <c r="P204" t="s">
        <v>22477</v>
      </c>
      <c r="Q204">
        <v>10</v>
      </c>
      <c r="R204">
        <v>59</v>
      </c>
      <c r="S204" s="2">
        <v>3851</v>
      </c>
      <c r="T204" s="2">
        <v>3993</v>
      </c>
      <c r="U204" s="8">
        <v>7.7509881422924906E-2</v>
      </c>
      <c r="V204" s="2">
        <v>159292</v>
      </c>
      <c r="X204" s="61">
        <f>(Table1325[[#This Row],[2042 Future AADT]]-Table1325[[#This Row],[AADT 2022]])/20*($X$5-2022)+Table1325[[#This Row],[AADT 2022]]</f>
        <v>127341.4</v>
      </c>
    </row>
    <row r="205" spans="1:24" ht="24" customHeight="1" x14ac:dyDescent="0.25">
      <c r="A205" t="s">
        <v>688</v>
      </c>
      <c r="B205" t="s">
        <v>17351</v>
      </c>
      <c r="C205">
        <v>100396</v>
      </c>
      <c r="D205" t="s">
        <v>17073</v>
      </c>
      <c r="E205" t="s">
        <v>514</v>
      </c>
      <c r="F205" s="9">
        <f>Table1325[[#This Row],[EMP]]-Table1325[[#This Row],[BMP]]</f>
        <v>1.0160054499999944</v>
      </c>
      <c r="G205" s="5" t="s">
        <v>512</v>
      </c>
      <c r="H205" s="56">
        <v>222.967620646667</v>
      </c>
      <c r="I205" t="s">
        <v>685</v>
      </c>
      <c r="J205" s="56">
        <v>223.5059301</v>
      </c>
      <c r="K205" s="56">
        <v>223.983626096667</v>
      </c>
      <c r="L205" t="s">
        <v>687</v>
      </c>
      <c r="M205" s="2">
        <v>52917</v>
      </c>
      <c r="N205" s="2">
        <v>54923</v>
      </c>
      <c r="O205" s="2">
        <v>107840</v>
      </c>
      <c r="P205" t="s">
        <v>22478</v>
      </c>
      <c r="Q205">
        <v>9</v>
      </c>
      <c r="R205">
        <v>51</v>
      </c>
      <c r="S205" s="2">
        <v>6399</v>
      </c>
      <c r="T205" s="2">
        <v>8031</v>
      </c>
      <c r="U205" s="8">
        <v>0.1338093471810089</v>
      </c>
      <c r="V205" s="2">
        <v>169744</v>
      </c>
      <c r="X205" s="61">
        <f>(Table1325[[#This Row],[2042 Future AADT]]-Table1325[[#This Row],[AADT 2022]])/20*($X$5-2022)+Table1325[[#This Row],[AADT 2022]]</f>
        <v>135696.79999999999</v>
      </c>
    </row>
    <row r="206" spans="1:24" ht="24" customHeight="1" x14ac:dyDescent="0.25">
      <c r="A206" t="s">
        <v>691</v>
      </c>
      <c r="B206" t="s">
        <v>17352</v>
      </c>
      <c r="C206">
        <v>100397</v>
      </c>
      <c r="D206" t="s">
        <v>17073</v>
      </c>
      <c r="E206" t="s">
        <v>514</v>
      </c>
      <c r="F206" s="9">
        <f>Table1325[[#This Row],[EMP]]-Table1325[[#This Row],[BMP]]</f>
        <v>1.540460969999998</v>
      </c>
      <c r="G206" s="5" t="s">
        <v>512</v>
      </c>
      <c r="H206" s="56">
        <v>223.98158261250001</v>
      </c>
      <c r="I206" t="s">
        <v>687</v>
      </c>
      <c r="J206" s="56">
        <v>224.998764975</v>
      </c>
      <c r="K206" s="56">
        <v>225.5220435825</v>
      </c>
      <c r="L206" t="s">
        <v>690</v>
      </c>
      <c r="M206" s="2">
        <v>26721</v>
      </c>
      <c r="N206" s="2">
        <v>39645</v>
      </c>
      <c r="O206" s="2">
        <v>66366</v>
      </c>
      <c r="P206" t="s">
        <v>22479</v>
      </c>
      <c r="Q206">
        <v>8</v>
      </c>
      <c r="R206">
        <v>57</v>
      </c>
      <c r="S206" s="2">
        <v>6399</v>
      </c>
      <c r="T206" s="2">
        <v>8031</v>
      </c>
      <c r="U206" s="8">
        <v>0.21743061206039238</v>
      </c>
      <c r="V206" s="2">
        <v>104462</v>
      </c>
      <c r="X206" s="61">
        <f>(Table1325[[#This Row],[2042 Future AADT]]-Table1325[[#This Row],[AADT 2022]])/20*($X$5-2022)+Table1325[[#This Row],[AADT 2022]]</f>
        <v>83509.2</v>
      </c>
    </row>
    <row r="207" spans="1:24" ht="24" customHeight="1" x14ac:dyDescent="0.25">
      <c r="A207" t="s">
        <v>693</v>
      </c>
      <c r="B207" t="s">
        <v>17353</v>
      </c>
      <c r="C207">
        <v>100398</v>
      </c>
      <c r="D207" t="s">
        <v>17073</v>
      </c>
      <c r="E207" t="s">
        <v>514</v>
      </c>
      <c r="F207" s="9">
        <f>Table1325[[#This Row],[EMP]]-Table1325[[#This Row],[BMP]]</f>
        <v>1.513379609999987</v>
      </c>
      <c r="G207" s="5" t="s">
        <v>512</v>
      </c>
      <c r="H207" s="56">
        <v>225.51393816250001</v>
      </c>
      <c r="I207" t="s">
        <v>690</v>
      </c>
      <c r="J207" s="56">
        <v>226.501008415</v>
      </c>
      <c r="K207" s="56">
        <v>227.0273177725</v>
      </c>
      <c r="L207" t="s">
        <v>692</v>
      </c>
      <c r="M207" s="2">
        <v>40493</v>
      </c>
      <c r="N207" s="2">
        <v>41943</v>
      </c>
      <c r="O207" s="2">
        <v>82436</v>
      </c>
      <c r="P207" t="s">
        <v>22480</v>
      </c>
      <c r="Q207">
        <v>8</v>
      </c>
      <c r="R207">
        <v>53</v>
      </c>
      <c r="S207" s="2">
        <v>4312</v>
      </c>
      <c r="T207" s="2">
        <v>4505</v>
      </c>
      <c r="U207" s="8">
        <v>0.10695569896647096</v>
      </c>
      <c r="V207" s="2">
        <v>139111</v>
      </c>
      <c r="X207" s="61">
        <f>(Table1325[[#This Row],[2042 Future AADT]]-Table1325[[#This Row],[AADT 2022]])/20*($X$5-2022)+Table1325[[#This Row],[AADT 2022]]</f>
        <v>107939.75</v>
      </c>
    </row>
    <row r="208" spans="1:24" ht="24" customHeight="1" x14ac:dyDescent="0.25">
      <c r="A208" t="s">
        <v>694</v>
      </c>
      <c r="B208" t="s">
        <v>17354</v>
      </c>
      <c r="C208">
        <v>100399</v>
      </c>
      <c r="D208" t="s">
        <v>17073</v>
      </c>
      <c r="E208" t="s">
        <v>514</v>
      </c>
      <c r="F208" s="9">
        <f>Table1325[[#This Row],[EMP]]-Table1325[[#This Row],[BMP]]</f>
        <v>2.0299643799999956</v>
      </c>
      <c r="G208" s="5" t="s">
        <v>512</v>
      </c>
      <c r="H208" s="56">
        <v>227.0272938775</v>
      </c>
      <c r="I208" t="s">
        <v>692</v>
      </c>
      <c r="J208" s="56">
        <v>228.02039188500001</v>
      </c>
      <c r="K208" s="56">
        <v>229.0572582575</v>
      </c>
      <c r="L208" t="s">
        <v>34</v>
      </c>
      <c r="M208" s="2">
        <v>33159</v>
      </c>
      <c r="N208" s="2">
        <v>33065</v>
      </c>
      <c r="O208" s="2">
        <v>66224</v>
      </c>
      <c r="P208" t="s">
        <v>22481</v>
      </c>
      <c r="Q208">
        <v>9</v>
      </c>
      <c r="R208">
        <v>51</v>
      </c>
      <c r="S208" s="2">
        <v>2870</v>
      </c>
      <c r="T208" s="2">
        <v>5209</v>
      </c>
      <c r="U208" s="8">
        <v>0.12199504711282919</v>
      </c>
      <c r="V208" s="2">
        <v>111753</v>
      </c>
      <c r="X208" s="61">
        <f>(Table1325[[#This Row],[2042 Future AADT]]-Table1325[[#This Row],[AADT 2022]])/20*($X$5-2022)+Table1325[[#This Row],[AADT 2022]]</f>
        <v>86712.05</v>
      </c>
    </row>
    <row r="209" spans="1:24" ht="24" customHeight="1" x14ac:dyDescent="0.25">
      <c r="A209" t="s">
        <v>695</v>
      </c>
      <c r="B209" t="s">
        <v>17355</v>
      </c>
      <c r="C209">
        <v>100400</v>
      </c>
      <c r="D209" t="s">
        <v>17073</v>
      </c>
      <c r="E209" t="s">
        <v>514</v>
      </c>
      <c r="F209" s="9">
        <f>Table1325[[#This Row],[EMP]]-Table1325[[#This Row],[BMP]]</f>
        <v>2.9637745299999949</v>
      </c>
      <c r="G209" s="5" t="s">
        <v>512</v>
      </c>
      <c r="H209" s="56">
        <v>229.06391139600001</v>
      </c>
      <c r="I209" t="s">
        <v>34</v>
      </c>
      <c r="J209" s="56">
        <v>229.999727635</v>
      </c>
      <c r="K209" s="56">
        <v>232.027685926</v>
      </c>
      <c r="L209" t="s">
        <v>61</v>
      </c>
      <c r="M209" s="2">
        <v>25046</v>
      </c>
      <c r="N209" s="2">
        <v>25066</v>
      </c>
      <c r="O209" s="2">
        <v>50112</v>
      </c>
      <c r="P209" t="s">
        <v>22482</v>
      </c>
      <c r="Q209">
        <v>10</v>
      </c>
      <c r="R209">
        <v>57</v>
      </c>
      <c r="S209" s="2">
        <v>2296</v>
      </c>
      <c r="T209" s="2">
        <v>4128</v>
      </c>
      <c r="U209" s="8">
        <v>0.12819284802043424</v>
      </c>
      <c r="V209" s="2">
        <v>78878</v>
      </c>
      <c r="X209" s="61">
        <f>(Table1325[[#This Row],[2042 Future AADT]]-Table1325[[#This Row],[AADT 2022]])/20*($X$5-2022)+Table1325[[#This Row],[AADT 2022]]</f>
        <v>63056.7</v>
      </c>
    </row>
    <row r="210" spans="1:24" ht="24" customHeight="1" x14ac:dyDescent="0.25">
      <c r="A210" t="s">
        <v>679</v>
      </c>
      <c r="B210" t="s">
        <v>17320</v>
      </c>
      <c r="C210">
        <v>100365</v>
      </c>
      <c r="D210" t="s">
        <v>17073</v>
      </c>
      <c r="E210" t="s">
        <v>514</v>
      </c>
      <c r="F210" s="9">
        <f>Table1325[[#This Row],[EMP]]-Table1325[[#This Row],[BMP]]</f>
        <v>3.977925110000001</v>
      </c>
      <c r="G210" s="5" t="s">
        <v>512</v>
      </c>
      <c r="H210" s="56">
        <v>232.02854787499999</v>
      </c>
      <c r="I210" t="s">
        <v>61</v>
      </c>
      <c r="J210" s="56">
        <v>232.48981749500001</v>
      </c>
      <c r="K210" s="56">
        <v>236.00647298499999</v>
      </c>
      <c r="L210" t="s">
        <v>678</v>
      </c>
      <c r="M210" s="2">
        <v>23283</v>
      </c>
      <c r="N210" s="2">
        <v>23945</v>
      </c>
      <c r="O210" s="2">
        <v>47228</v>
      </c>
      <c r="P210" t="s">
        <v>22483</v>
      </c>
      <c r="Q210">
        <v>10</v>
      </c>
      <c r="R210">
        <v>62</v>
      </c>
      <c r="S210" s="2">
        <v>2202</v>
      </c>
      <c r="T210" s="2">
        <v>4745</v>
      </c>
      <c r="U210" s="8">
        <v>0.14709494367747947</v>
      </c>
      <c r="V210" s="2">
        <v>79697</v>
      </c>
      <c r="X210" s="61">
        <f>(Table1325[[#This Row],[2042 Future AADT]]-Table1325[[#This Row],[AADT 2022]])/20*($X$5-2022)+Table1325[[#This Row],[AADT 2022]]</f>
        <v>61839.05</v>
      </c>
    </row>
    <row r="211" spans="1:24" ht="24" customHeight="1" x14ac:dyDescent="0.25">
      <c r="A211" t="s">
        <v>680</v>
      </c>
      <c r="B211" t="s">
        <v>17321</v>
      </c>
      <c r="C211">
        <v>100366</v>
      </c>
      <c r="D211" t="s">
        <v>17073</v>
      </c>
      <c r="E211" t="s">
        <v>514</v>
      </c>
      <c r="F211" s="9">
        <f>Table1325[[#This Row],[EMP]]-Table1325[[#This Row],[BMP]]</f>
        <v>6.1035512899999844</v>
      </c>
      <c r="G211" s="5" t="s">
        <v>512</v>
      </c>
      <c r="H211" s="56">
        <v>236.00484013625001</v>
      </c>
      <c r="I211" t="s">
        <v>678</v>
      </c>
      <c r="J211" s="56">
        <v>239.00609525499999</v>
      </c>
      <c r="K211" s="56">
        <v>242.10839142624999</v>
      </c>
      <c r="L211" t="s">
        <v>574</v>
      </c>
      <c r="M211" s="2">
        <v>22596</v>
      </c>
      <c r="N211" s="2">
        <v>23076</v>
      </c>
      <c r="O211" s="2">
        <v>45672</v>
      </c>
      <c r="P211" t="s">
        <v>22484</v>
      </c>
      <c r="Q211">
        <v>7</v>
      </c>
      <c r="R211">
        <v>53</v>
      </c>
      <c r="S211" s="2">
        <v>1974</v>
      </c>
      <c r="T211" s="2">
        <v>4483</v>
      </c>
      <c r="U211" s="8">
        <v>0.14137764932562621</v>
      </c>
      <c r="V211" s="2">
        <v>71756</v>
      </c>
      <c r="X211" s="61">
        <f>(Table1325[[#This Row],[2042 Future AADT]]-Table1325[[#This Row],[AADT 2022]])/20*($X$5-2022)+Table1325[[#This Row],[AADT 2022]]</f>
        <v>57409.8</v>
      </c>
    </row>
    <row r="212" spans="1:24" ht="24" customHeight="1" x14ac:dyDescent="0.25">
      <c r="A212" t="s">
        <v>576</v>
      </c>
      <c r="B212" t="s">
        <v>17322</v>
      </c>
      <c r="C212">
        <v>100367</v>
      </c>
      <c r="D212" t="s">
        <v>17073</v>
      </c>
      <c r="E212" t="s">
        <v>514</v>
      </c>
      <c r="F212" s="9">
        <f>Table1325[[#This Row],[EMP]]-Table1325[[#This Row],[BMP]]</f>
        <v>2.2747334799999805</v>
      </c>
      <c r="G212" s="5" t="s">
        <v>512</v>
      </c>
      <c r="H212" s="56">
        <v>242.10757975000001</v>
      </c>
      <c r="I212" t="s">
        <v>574</v>
      </c>
      <c r="J212" s="56">
        <v>243.19342003</v>
      </c>
      <c r="K212" s="56">
        <v>244.38231322999999</v>
      </c>
      <c r="L212" t="s">
        <v>575</v>
      </c>
      <c r="M212" s="2">
        <v>20965</v>
      </c>
      <c r="N212" s="2">
        <v>21429</v>
      </c>
      <c r="O212" s="2">
        <v>42394</v>
      </c>
      <c r="P212" t="s">
        <v>22485</v>
      </c>
      <c r="Q212">
        <v>6</v>
      </c>
      <c r="R212">
        <v>57</v>
      </c>
      <c r="S212" s="2">
        <v>1723</v>
      </c>
      <c r="T212" s="2">
        <v>3776</v>
      </c>
      <c r="U212" s="8">
        <v>0.12971175166297116</v>
      </c>
      <c r="V212" s="2">
        <v>68409</v>
      </c>
      <c r="X212" s="61">
        <f>(Table1325[[#This Row],[2042 Future AADT]]-Table1325[[#This Row],[AADT 2022]])/20*($X$5-2022)+Table1325[[#This Row],[AADT 2022]]</f>
        <v>54100.75</v>
      </c>
    </row>
    <row r="213" spans="1:24" ht="24" customHeight="1" x14ac:dyDescent="0.25">
      <c r="A213" t="s">
        <v>578</v>
      </c>
      <c r="B213" t="s">
        <v>17323</v>
      </c>
      <c r="C213">
        <v>100368</v>
      </c>
      <c r="D213" t="s">
        <v>17073</v>
      </c>
      <c r="E213" t="s">
        <v>514</v>
      </c>
      <c r="F213" s="9">
        <f>Table1325[[#This Row],[EMP]]-Table1325[[#This Row],[BMP]]</f>
        <v>3.7909904599999891</v>
      </c>
      <c r="G213" s="5" t="s">
        <v>512</v>
      </c>
      <c r="H213" s="56">
        <v>244.53424973</v>
      </c>
      <c r="I213" t="s">
        <v>575</v>
      </c>
      <c r="J213" s="56">
        <v>245.999212656667</v>
      </c>
      <c r="K213" s="56">
        <v>248.32524018999999</v>
      </c>
      <c r="L213" t="s">
        <v>577</v>
      </c>
      <c r="M213" s="2">
        <v>19262</v>
      </c>
      <c r="N213" s="2">
        <v>17557</v>
      </c>
      <c r="O213" s="2">
        <v>36819</v>
      </c>
      <c r="P213" t="s">
        <v>22486</v>
      </c>
      <c r="Q213">
        <v>7</v>
      </c>
      <c r="R213">
        <v>56</v>
      </c>
      <c r="S213" s="2">
        <v>1508</v>
      </c>
      <c r="T213" s="2">
        <v>3165</v>
      </c>
      <c r="U213" s="8">
        <v>0.12691816725060431</v>
      </c>
      <c r="V213" s="2">
        <v>59413</v>
      </c>
      <c r="X213" s="61">
        <f>(Table1325[[#This Row],[2042 Future AADT]]-Table1325[[#This Row],[AADT 2022]])/20*($X$5-2022)+Table1325[[#This Row],[AADT 2022]]</f>
        <v>46986.3</v>
      </c>
    </row>
    <row r="214" spans="1:24" ht="24" customHeight="1" x14ac:dyDescent="0.25">
      <c r="A214" t="s">
        <v>580</v>
      </c>
      <c r="B214" t="s">
        <v>17324</v>
      </c>
      <c r="C214">
        <v>100369</v>
      </c>
      <c r="D214" t="s">
        <v>17073</v>
      </c>
      <c r="E214" t="s">
        <v>514</v>
      </c>
      <c r="F214" s="9">
        <f>Table1325[[#This Row],[EMP]]-Table1325[[#This Row],[BMP]]</f>
        <v>4.126777479999987</v>
      </c>
      <c r="G214" s="5" t="s">
        <v>512</v>
      </c>
      <c r="H214" s="56">
        <v>248.40267218333301</v>
      </c>
      <c r="I214" t="s">
        <v>577</v>
      </c>
      <c r="J214" s="56">
        <v>250.99827298</v>
      </c>
      <c r="K214" s="56">
        <v>252.529449663333</v>
      </c>
      <c r="L214" t="s">
        <v>579</v>
      </c>
      <c r="M214" s="2">
        <v>20675</v>
      </c>
      <c r="N214" s="2">
        <v>18887</v>
      </c>
      <c r="O214" s="2">
        <v>39562</v>
      </c>
      <c r="P214" t="s">
        <v>22487</v>
      </c>
      <c r="Q214">
        <v>7</v>
      </c>
      <c r="R214">
        <v>60</v>
      </c>
      <c r="S214" s="2">
        <v>1622</v>
      </c>
      <c r="T214" s="2">
        <v>3520</v>
      </c>
      <c r="U214" s="8">
        <v>0.12997320661240586</v>
      </c>
      <c r="V214" s="2">
        <v>63839</v>
      </c>
      <c r="X214" s="61">
        <f>(Table1325[[#This Row],[2042 Future AADT]]-Table1325[[#This Row],[AADT 2022]])/20*($X$5-2022)+Table1325[[#This Row],[AADT 2022]]</f>
        <v>50486.65</v>
      </c>
    </row>
    <row r="215" spans="1:24" ht="24" customHeight="1" x14ac:dyDescent="0.25">
      <c r="A215" t="s">
        <v>582</v>
      </c>
      <c r="B215" t="s">
        <v>17325</v>
      </c>
      <c r="C215">
        <v>100370</v>
      </c>
      <c r="D215" t="s">
        <v>17073</v>
      </c>
      <c r="E215" t="s">
        <v>514</v>
      </c>
      <c r="F215" s="9">
        <f>Table1325[[#This Row],[EMP]]-Table1325[[#This Row],[BMP]]</f>
        <v>3.3671756599999867</v>
      </c>
      <c r="G215" s="5" t="s">
        <v>512</v>
      </c>
      <c r="H215" s="56">
        <v>252.589279675</v>
      </c>
      <c r="I215" t="s">
        <v>579</v>
      </c>
      <c r="J215" s="56">
        <v>254.62001819</v>
      </c>
      <c r="K215" s="56">
        <v>255.95645533499999</v>
      </c>
      <c r="L215" t="s">
        <v>581</v>
      </c>
      <c r="M215" s="2">
        <v>19166</v>
      </c>
      <c r="N215" s="2">
        <v>20066</v>
      </c>
      <c r="O215" s="2">
        <v>39232</v>
      </c>
      <c r="P215" t="s">
        <v>22488</v>
      </c>
      <c r="Q215">
        <v>8</v>
      </c>
      <c r="R215">
        <v>53</v>
      </c>
      <c r="S215" s="2">
        <v>1471</v>
      </c>
      <c r="T215" s="2">
        <v>3395</v>
      </c>
      <c r="U215" s="8">
        <v>0.12403140293637846</v>
      </c>
      <c r="V215" s="2">
        <v>63307</v>
      </c>
      <c r="X215" s="61">
        <f>(Table1325[[#This Row],[2042 Future AADT]]-Table1325[[#This Row],[AADT 2022]])/20*($X$5-2022)+Table1325[[#This Row],[AADT 2022]]</f>
        <v>50065.75</v>
      </c>
    </row>
    <row r="216" spans="1:24" ht="24" customHeight="1" x14ac:dyDescent="0.25">
      <c r="A216" t="s">
        <v>584</v>
      </c>
      <c r="B216" t="s">
        <v>17326</v>
      </c>
      <c r="C216">
        <v>100371</v>
      </c>
      <c r="D216" t="s">
        <v>17073</v>
      </c>
      <c r="E216" t="s">
        <v>514</v>
      </c>
      <c r="F216" s="9">
        <f>Table1325[[#This Row],[EMP]]-Table1325[[#This Row],[BMP]]</f>
        <v>3.3883811000000037</v>
      </c>
      <c r="G216" s="5" t="s">
        <v>512</v>
      </c>
      <c r="H216" s="56">
        <v>256.03515421166702</v>
      </c>
      <c r="I216" t="s">
        <v>581</v>
      </c>
      <c r="J216" s="56">
        <v>257.91709272000003</v>
      </c>
      <c r="K216" s="56">
        <v>259.42353531166702</v>
      </c>
      <c r="L216" t="s">
        <v>583</v>
      </c>
      <c r="M216" s="2">
        <v>18800</v>
      </c>
      <c r="N216" s="2">
        <v>18904</v>
      </c>
      <c r="O216" s="2">
        <v>37704</v>
      </c>
      <c r="P216" t="s">
        <v>22489</v>
      </c>
      <c r="Q216">
        <v>7</v>
      </c>
      <c r="R216">
        <v>56</v>
      </c>
      <c r="S216" s="2">
        <v>2375</v>
      </c>
      <c r="T216" s="2">
        <v>4297</v>
      </c>
      <c r="U216" s="8">
        <v>0.1769573520050923</v>
      </c>
      <c r="V216" s="2">
        <v>60841</v>
      </c>
      <c r="X216" s="61">
        <f>(Table1325[[#This Row],[2042 Future AADT]]-Table1325[[#This Row],[AADT 2022]])/20*($X$5-2022)+Table1325[[#This Row],[AADT 2022]]</f>
        <v>48115.65</v>
      </c>
    </row>
    <row r="217" spans="1:24" ht="24" customHeight="1" x14ac:dyDescent="0.25">
      <c r="A217" t="s">
        <v>586</v>
      </c>
      <c r="B217" t="s">
        <v>17327</v>
      </c>
      <c r="C217">
        <v>100372</v>
      </c>
      <c r="D217" t="s">
        <v>17073</v>
      </c>
      <c r="E217" t="s">
        <v>514</v>
      </c>
      <c r="F217" s="9">
        <f>Table1325[[#This Row],[EMP]]-Table1325[[#This Row],[BMP]]</f>
        <v>2.6407964999999649</v>
      </c>
      <c r="G217" s="5" t="s">
        <v>512</v>
      </c>
      <c r="H217" s="56">
        <v>259.44369557200002</v>
      </c>
      <c r="I217" t="s">
        <v>583</v>
      </c>
      <c r="J217" s="56">
        <v>262.00681121000002</v>
      </c>
      <c r="K217" s="56">
        <v>262.08449207199999</v>
      </c>
      <c r="L217" t="s">
        <v>585</v>
      </c>
      <c r="M217" s="2">
        <v>14818</v>
      </c>
      <c r="N217" s="2">
        <v>18817</v>
      </c>
      <c r="O217" s="2">
        <v>33635</v>
      </c>
      <c r="P217" t="s">
        <v>22490</v>
      </c>
      <c r="Q217">
        <v>8</v>
      </c>
      <c r="R217">
        <v>54</v>
      </c>
      <c r="S217" s="2">
        <v>1842</v>
      </c>
      <c r="T217" s="2">
        <v>3722</v>
      </c>
      <c r="U217" s="8">
        <v>0.16542292255091423</v>
      </c>
      <c r="V217" s="2">
        <v>54275</v>
      </c>
      <c r="X217" s="61">
        <f>(Table1325[[#This Row],[2042 Future AADT]]-Table1325[[#This Row],[AADT 2022]])/20*($X$5-2022)+Table1325[[#This Row],[AADT 2022]]</f>
        <v>42923</v>
      </c>
    </row>
    <row r="218" spans="1:24" ht="24" customHeight="1" x14ac:dyDescent="0.25">
      <c r="A218" t="s">
        <v>638</v>
      </c>
      <c r="B218" t="s">
        <v>18582</v>
      </c>
      <c r="C218">
        <v>102331</v>
      </c>
      <c r="D218" t="s">
        <v>17073</v>
      </c>
      <c r="E218" t="s">
        <v>514</v>
      </c>
      <c r="F218" s="9">
        <f>Table1325[[#This Row],[EMP]]-Table1325[[#This Row],[BMP]]</f>
        <v>1.1550401800000145</v>
      </c>
      <c r="G218" s="5" t="s">
        <v>512</v>
      </c>
      <c r="H218" s="56">
        <v>262.08882063999999</v>
      </c>
      <c r="I218" t="s">
        <v>585</v>
      </c>
      <c r="J218" s="56">
        <v>262.71833658000003</v>
      </c>
      <c r="K218" s="56">
        <v>263.24386082000001</v>
      </c>
      <c r="L218" t="s">
        <v>588</v>
      </c>
      <c r="M218" s="2">
        <v>12650</v>
      </c>
      <c r="N218" s="2">
        <v>11112</v>
      </c>
      <c r="O218" s="2">
        <v>23762</v>
      </c>
      <c r="P218" t="s">
        <v>22491</v>
      </c>
      <c r="Q218">
        <v>9</v>
      </c>
      <c r="R218">
        <v>66</v>
      </c>
      <c r="S218" s="2">
        <v>1139</v>
      </c>
      <c r="T218" s="2">
        <v>3136</v>
      </c>
      <c r="U218" s="8">
        <v>0.1799090985607272</v>
      </c>
      <c r="V218" s="2">
        <v>38344</v>
      </c>
      <c r="X218" s="61">
        <f>(Table1325[[#This Row],[2042 Future AADT]]-Table1325[[#This Row],[AADT 2022]])/20*($X$5-2022)+Table1325[[#This Row],[AADT 2022]]</f>
        <v>30323.9</v>
      </c>
    </row>
    <row r="219" spans="1:24" ht="24" customHeight="1" x14ac:dyDescent="0.25">
      <c r="A219" t="s">
        <v>590</v>
      </c>
      <c r="B219" t="s">
        <v>17328</v>
      </c>
      <c r="C219">
        <v>100373</v>
      </c>
      <c r="D219" t="s">
        <v>17073</v>
      </c>
      <c r="E219" t="s">
        <v>514</v>
      </c>
      <c r="F219" s="9">
        <f>Table1325[[#This Row],[EMP]]-Table1325[[#This Row],[BMP]]</f>
        <v>5.5045736799999645</v>
      </c>
      <c r="G219" s="5" t="s">
        <v>512</v>
      </c>
      <c r="H219" s="56">
        <v>263.27950031857102</v>
      </c>
      <c r="I219" t="s">
        <v>588</v>
      </c>
      <c r="J219" s="56">
        <v>267.913401685</v>
      </c>
      <c r="K219" s="56">
        <v>268.78407399857099</v>
      </c>
      <c r="L219" t="s">
        <v>589</v>
      </c>
      <c r="M219" s="2">
        <v>14563</v>
      </c>
      <c r="N219" s="2">
        <v>14711</v>
      </c>
      <c r="O219" s="2">
        <v>29274</v>
      </c>
      <c r="P219" t="s">
        <v>22492</v>
      </c>
      <c r="Q219">
        <v>12</v>
      </c>
      <c r="R219">
        <v>59</v>
      </c>
      <c r="S219" s="2">
        <v>825</v>
      </c>
      <c r="T219" s="2">
        <v>2052</v>
      </c>
      <c r="U219" s="8">
        <v>9.8278335724533719E-2</v>
      </c>
      <c r="V219" s="2">
        <v>46271</v>
      </c>
      <c r="X219" s="61">
        <f>(Table1325[[#This Row],[2042 Future AADT]]-Table1325[[#This Row],[AADT 2022]])/20*($X$5-2022)+Table1325[[#This Row],[AADT 2022]]</f>
        <v>36922.65</v>
      </c>
    </row>
    <row r="220" spans="1:24" ht="24" customHeight="1" x14ac:dyDescent="0.25">
      <c r="A220" t="s">
        <v>593</v>
      </c>
      <c r="B220" t="s">
        <v>17329</v>
      </c>
      <c r="C220">
        <v>100374</v>
      </c>
      <c r="D220" t="s">
        <v>17073</v>
      </c>
      <c r="E220" t="s">
        <v>514</v>
      </c>
      <c r="F220" s="9">
        <f>Table1325[[#This Row],[EMP]]-Table1325[[#This Row],[BMP]]</f>
        <v>9.6272559299999898</v>
      </c>
      <c r="G220" s="5" t="s">
        <v>512</v>
      </c>
      <c r="H220" s="56">
        <v>268.78036033416703</v>
      </c>
      <c r="I220" t="s">
        <v>589</v>
      </c>
      <c r="J220" s="56">
        <v>269.43890541500002</v>
      </c>
      <c r="K220" s="56">
        <v>278.40761626416702</v>
      </c>
      <c r="L220" t="s">
        <v>592</v>
      </c>
      <c r="M220" s="2">
        <v>13654</v>
      </c>
      <c r="N220" s="2">
        <v>13902</v>
      </c>
      <c r="O220" s="2">
        <v>27556</v>
      </c>
      <c r="P220" t="s">
        <v>22493</v>
      </c>
      <c r="Q220">
        <v>7</v>
      </c>
      <c r="R220">
        <v>56</v>
      </c>
      <c r="S220" s="2">
        <v>1495</v>
      </c>
      <c r="T220" s="2">
        <v>3551</v>
      </c>
      <c r="U220" s="8">
        <v>0.183118014225577</v>
      </c>
      <c r="V220" s="2">
        <v>44466</v>
      </c>
      <c r="X220" s="61">
        <f>(Table1325[[#This Row],[2042 Future AADT]]-Table1325[[#This Row],[AADT 2022]])/20*($X$5-2022)+Table1325[[#This Row],[AADT 2022]]</f>
        <v>35165.5</v>
      </c>
    </row>
    <row r="221" spans="1:24" ht="24" customHeight="1" x14ac:dyDescent="0.25">
      <c r="A221" t="s">
        <v>596</v>
      </c>
      <c r="B221" t="s">
        <v>17330</v>
      </c>
      <c r="C221">
        <v>100375</v>
      </c>
      <c r="D221" t="s">
        <v>17073</v>
      </c>
      <c r="E221" t="s">
        <v>514</v>
      </c>
      <c r="F221" s="9">
        <f>Table1325[[#This Row],[EMP]]-Table1325[[#This Row],[BMP]]</f>
        <v>7.1495198000000073</v>
      </c>
      <c r="G221" s="5" t="s">
        <v>512</v>
      </c>
      <c r="H221" s="56">
        <v>278.39506977666701</v>
      </c>
      <c r="I221" t="s">
        <v>592</v>
      </c>
      <c r="J221" s="56">
        <v>279.21191234000003</v>
      </c>
      <c r="K221" s="56">
        <v>285.54458957666702</v>
      </c>
      <c r="L221" t="s">
        <v>595</v>
      </c>
      <c r="M221" s="2">
        <v>17630</v>
      </c>
      <c r="N221" s="2">
        <v>17413</v>
      </c>
      <c r="O221" s="2">
        <v>35043</v>
      </c>
      <c r="P221" t="s">
        <v>22494</v>
      </c>
      <c r="Q221">
        <v>11</v>
      </c>
      <c r="R221">
        <v>57</v>
      </c>
      <c r="S221" s="2">
        <v>1971</v>
      </c>
      <c r="T221" s="2">
        <v>3848</v>
      </c>
      <c r="U221" s="8">
        <v>0.16605313472020089</v>
      </c>
      <c r="V221" s="2">
        <v>56547</v>
      </c>
      <c r="X221" s="61">
        <f>(Table1325[[#This Row],[2042 Future AADT]]-Table1325[[#This Row],[AADT 2022]])/20*($X$5-2022)+Table1325[[#This Row],[AADT 2022]]</f>
        <v>44719.8</v>
      </c>
    </row>
    <row r="222" spans="1:24" ht="24" customHeight="1" x14ac:dyDescent="0.25">
      <c r="A222" t="s">
        <v>599</v>
      </c>
      <c r="B222" t="s">
        <v>17331</v>
      </c>
      <c r="C222">
        <v>100376</v>
      </c>
      <c r="D222" t="s">
        <v>17073</v>
      </c>
      <c r="E222" t="s">
        <v>514</v>
      </c>
      <c r="F222" s="9">
        <f>Table1325[[#This Row],[EMP]]-Table1325[[#This Row],[BMP]]</f>
        <v>1.7464785299999903</v>
      </c>
      <c r="G222" s="5" t="s">
        <v>512</v>
      </c>
      <c r="H222" s="56">
        <v>285.54222211749999</v>
      </c>
      <c r="I222" t="s">
        <v>595</v>
      </c>
      <c r="J222" s="56">
        <v>286.23746282500002</v>
      </c>
      <c r="K222" s="56">
        <v>287.28870064749998</v>
      </c>
      <c r="L222" t="s">
        <v>598</v>
      </c>
      <c r="M222" s="2">
        <v>14682</v>
      </c>
      <c r="N222" s="2">
        <v>19022</v>
      </c>
      <c r="O222" s="2">
        <v>33704</v>
      </c>
      <c r="P222" t="s">
        <v>22495</v>
      </c>
      <c r="Q222">
        <v>7</v>
      </c>
      <c r="R222">
        <v>58</v>
      </c>
      <c r="S222" s="2">
        <v>1853</v>
      </c>
      <c r="T222" s="2">
        <v>3437</v>
      </c>
      <c r="U222" s="8">
        <v>0.15695466413482079</v>
      </c>
      <c r="V222" s="2">
        <v>57894</v>
      </c>
      <c r="X222" s="61">
        <f>(Table1325[[#This Row],[2042 Future AADT]]-Table1325[[#This Row],[AADT 2022]])/20*($X$5-2022)+Table1325[[#This Row],[AADT 2022]]</f>
        <v>44589.5</v>
      </c>
    </row>
    <row r="223" spans="1:24" ht="24" customHeight="1" x14ac:dyDescent="0.25">
      <c r="A223" t="s">
        <v>602</v>
      </c>
      <c r="B223" t="s">
        <v>17332</v>
      </c>
      <c r="C223">
        <v>100377</v>
      </c>
      <c r="D223" t="s">
        <v>17073</v>
      </c>
      <c r="E223" t="s">
        <v>514</v>
      </c>
      <c r="F223" s="9">
        <f>Table1325[[#This Row],[EMP]]-Table1325[[#This Row],[BMP]]</f>
        <v>2.6867354099999829</v>
      </c>
      <c r="G223" s="5" t="s">
        <v>512</v>
      </c>
      <c r="H223" s="56">
        <v>287.28987782749999</v>
      </c>
      <c r="I223" t="s">
        <v>598</v>
      </c>
      <c r="J223" s="56">
        <v>289.10334499999999</v>
      </c>
      <c r="K223" s="56">
        <v>289.97661323749998</v>
      </c>
      <c r="L223" t="s">
        <v>601</v>
      </c>
      <c r="M223" s="2">
        <v>16397</v>
      </c>
      <c r="N223" s="2">
        <v>17445</v>
      </c>
      <c r="O223" s="2">
        <v>33842</v>
      </c>
      <c r="P223" t="s">
        <v>22496</v>
      </c>
      <c r="Q223">
        <v>7</v>
      </c>
      <c r="R223">
        <v>51</v>
      </c>
      <c r="S223" s="2">
        <v>1725</v>
      </c>
      <c r="T223" s="2">
        <v>2817</v>
      </c>
      <c r="U223" s="8">
        <v>0.13421192600910112</v>
      </c>
      <c r="V223" s="2">
        <v>46702</v>
      </c>
      <c r="X223" s="61">
        <f>(Table1325[[#This Row],[2042 Future AADT]]-Table1325[[#This Row],[AADT 2022]])/20*($X$5-2022)+Table1325[[#This Row],[AADT 2022]]</f>
        <v>39629</v>
      </c>
    </row>
    <row r="224" spans="1:24" ht="24" customHeight="1" x14ac:dyDescent="0.25">
      <c r="A224" t="s">
        <v>604</v>
      </c>
      <c r="B224" t="s">
        <v>17333</v>
      </c>
      <c r="C224">
        <v>100378</v>
      </c>
      <c r="D224" t="s">
        <v>17073</v>
      </c>
      <c r="E224" t="s">
        <v>514</v>
      </c>
      <c r="F224" s="9">
        <f>Table1325[[#This Row],[EMP]]-Table1325[[#This Row],[BMP]]</f>
        <v>3.300137110000037</v>
      </c>
      <c r="G224" s="5" t="s">
        <v>512</v>
      </c>
      <c r="H224" s="56">
        <v>289.97137045166698</v>
      </c>
      <c r="I224" t="s">
        <v>601</v>
      </c>
      <c r="J224" s="56">
        <v>290.65252750000002</v>
      </c>
      <c r="K224" s="56">
        <v>293.27150756166702</v>
      </c>
      <c r="L224" t="s">
        <v>603</v>
      </c>
      <c r="M224" s="2">
        <v>16653</v>
      </c>
      <c r="N224" s="2">
        <v>17135</v>
      </c>
      <c r="O224" s="2">
        <v>33788</v>
      </c>
      <c r="P224" t="s">
        <v>22497</v>
      </c>
      <c r="Q224">
        <v>7</v>
      </c>
      <c r="R224">
        <v>56</v>
      </c>
      <c r="S224" s="2">
        <v>1338</v>
      </c>
      <c r="T224" s="2">
        <v>1766</v>
      </c>
      <c r="U224" s="8">
        <v>9.1866935006511191E-2</v>
      </c>
      <c r="V224" s="2">
        <v>54522</v>
      </c>
      <c r="X224" s="61">
        <f>(Table1325[[#This Row],[2042 Future AADT]]-Table1325[[#This Row],[AADT 2022]])/20*($X$5-2022)+Table1325[[#This Row],[AADT 2022]]</f>
        <v>43118.3</v>
      </c>
    </row>
    <row r="225" spans="1:24" ht="24" customHeight="1" x14ac:dyDescent="0.25">
      <c r="A225" t="s">
        <v>606</v>
      </c>
      <c r="B225" t="s">
        <v>17334</v>
      </c>
      <c r="C225">
        <v>100379</v>
      </c>
      <c r="D225" t="s">
        <v>17073</v>
      </c>
      <c r="E225" t="s">
        <v>514</v>
      </c>
      <c r="F225" s="9">
        <f>Table1325[[#This Row],[EMP]]-Table1325[[#This Row],[BMP]]</f>
        <v>5.7066656499999908</v>
      </c>
      <c r="G225" s="5" t="s">
        <v>512</v>
      </c>
      <c r="H225" s="56">
        <v>293.27662922428601</v>
      </c>
      <c r="I225" t="s">
        <v>603</v>
      </c>
      <c r="J225" s="56">
        <v>294.62210283000002</v>
      </c>
      <c r="K225" s="56">
        <v>298.983294874286</v>
      </c>
      <c r="L225" t="s">
        <v>605</v>
      </c>
      <c r="M225" s="2">
        <v>11941</v>
      </c>
      <c r="N225" s="2">
        <v>14865</v>
      </c>
      <c r="O225" s="2">
        <v>26806</v>
      </c>
      <c r="P225" t="s">
        <v>22498</v>
      </c>
      <c r="Q225">
        <v>11</v>
      </c>
      <c r="R225">
        <v>61</v>
      </c>
      <c r="S225" s="2">
        <v>372</v>
      </c>
      <c r="T225" s="2">
        <v>1410</v>
      </c>
      <c r="U225" s="8">
        <v>6.6477654256509741E-2</v>
      </c>
      <c r="V225" s="2">
        <v>43256</v>
      </c>
      <c r="X225" s="61">
        <f>(Table1325[[#This Row],[2042 Future AADT]]-Table1325[[#This Row],[AADT 2022]])/20*($X$5-2022)+Table1325[[#This Row],[AADT 2022]]</f>
        <v>34208.5</v>
      </c>
    </row>
    <row r="226" spans="1:24" ht="24" customHeight="1" x14ac:dyDescent="0.25">
      <c r="A226" t="s">
        <v>609</v>
      </c>
      <c r="B226" t="s">
        <v>17335</v>
      </c>
      <c r="C226">
        <v>100380</v>
      </c>
      <c r="D226" t="s">
        <v>17073</v>
      </c>
      <c r="E226" t="s">
        <v>514</v>
      </c>
      <c r="F226" s="9">
        <f>Table1325[[#This Row],[EMP]]-Table1325[[#This Row],[BMP]]</f>
        <v>7.3405159399999889</v>
      </c>
      <c r="G226" s="5" t="s">
        <v>512</v>
      </c>
      <c r="H226" s="56">
        <v>298.95010866000001</v>
      </c>
      <c r="I226" t="s">
        <v>605</v>
      </c>
      <c r="J226" s="56">
        <v>303.15457564000002</v>
      </c>
      <c r="K226" s="56">
        <v>306.2906246</v>
      </c>
      <c r="L226" t="s">
        <v>608</v>
      </c>
      <c r="M226" s="2">
        <v>11383</v>
      </c>
      <c r="N226" s="2">
        <v>11233</v>
      </c>
      <c r="O226" s="2">
        <v>22616</v>
      </c>
      <c r="P226" t="s">
        <v>22499</v>
      </c>
      <c r="Q226">
        <v>12</v>
      </c>
      <c r="R226">
        <v>52</v>
      </c>
      <c r="S226" s="2">
        <v>743</v>
      </c>
      <c r="T226" s="2">
        <v>1862</v>
      </c>
      <c r="U226" s="8">
        <v>0.11518394057304564</v>
      </c>
      <c r="V226" s="2">
        <v>35747</v>
      </c>
      <c r="X226" s="61">
        <f>(Table1325[[#This Row],[2042 Future AADT]]-Table1325[[#This Row],[AADT 2022]])/20*($X$5-2022)+Table1325[[#This Row],[AADT 2022]]</f>
        <v>28524.95</v>
      </c>
    </row>
    <row r="227" spans="1:24" ht="24" customHeight="1" x14ac:dyDescent="0.25">
      <c r="A227" t="s">
        <v>611</v>
      </c>
      <c r="B227" t="s">
        <v>17336</v>
      </c>
      <c r="C227">
        <v>100381</v>
      </c>
      <c r="D227" t="s">
        <v>17073</v>
      </c>
      <c r="E227" t="s">
        <v>514</v>
      </c>
      <c r="F227" s="9">
        <f>Table1325[[#This Row],[EMP]]-Table1325[[#This Row],[BMP]]</f>
        <v>9.2846004799999946</v>
      </c>
      <c r="G227" s="5" t="s">
        <v>512</v>
      </c>
      <c r="H227" s="56">
        <v>306.29980965545502</v>
      </c>
      <c r="I227" t="s">
        <v>608</v>
      </c>
      <c r="J227" s="56">
        <v>306.55489921999998</v>
      </c>
      <c r="K227" s="56">
        <v>315.58441013545502</v>
      </c>
      <c r="L227" t="s">
        <v>610</v>
      </c>
      <c r="M227" s="2">
        <v>11033</v>
      </c>
      <c r="N227" s="2">
        <v>12408</v>
      </c>
      <c r="O227" s="2">
        <v>23441</v>
      </c>
      <c r="P227" t="s">
        <v>22500</v>
      </c>
      <c r="Q227">
        <v>8</v>
      </c>
      <c r="R227">
        <v>51</v>
      </c>
      <c r="S227" s="2">
        <v>481</v>
      </c>
      <c r="T227" s="2">
        <v>2409</v>
      </c>
      <c r="U227" s="8">
        <v>0.123288255620494</v>
      </c>
      <c r="V227" s="2">
        <v>37826</v>
      </c>
      <c r="X227" s="61">
        <f>(Table1325[[#This Row],[2042 Future AADT]]-Table1325[[#This Row],[AADT 2022]])/20*($X$5-2022)+Table1325[[#This Row],[AADT 2022]]</f>
        <v>29914.25</v>
      </c>
    </row>
    <row r="228" spans="1:24" ht="24" customHeight="1" x14ac:dyDescent="0.25">
      <c r="A228" t="s">
        <v>613</v>
      </c>
      <c r="B228" t="s">
        <v>17337</v>
      </c>
      <c r="C228">
        <v>100382</v>
      </c>
      <c r="D228" t="s">
        <v>17073</v>
      </c>
      <c r="E228" t="s">
        <v>514</v>
      </c>
      <c r="F228" s="9">
        <f>Table1325[[#This Row],[EMP]]-Table1325[[#This Row],[BMP]]</f>
        <v>2.2780517099999997</v>
      </c>
      <c r="G228" s="5" t="s">
        <v>512</v>
      </c>
      <c r="H228" s="56">
        <v>315.58307351000002</v>
      </c>
      <c r="I228" t="s">
        <v>610</v>
      </c>
      <c r="J228" s="56">
        <v>316.11545653500002</v>
      </c>
      <c r="K228" s="56">
        <v>317.86112522000002</v>
      </c>
      <c r="L228" t="s">
        <v>612</v>
      </c>
      <c r="M228" s="2">
        <v>11754</v>
      </c>
      <c r="N228" s="2">
        <v>11735</v>
      </c>
      <c r="O228" s="2">
        <v>23489</v>
      </c>
      <c r="P228" t="s">
        <v>22501</v>
      </c>
      <c r="Q228">
        <v>7</v>
      </c>
      <c r="R228">
        <v>58</v>
      </c>
      <c r="S228" s="2">
        <v>924</v>
      </c>
      <c r="T228" s="2">
        <v>2966</v>
      </c>
      <c r="U228" s="8">
        <v>0.16560943420324406</v>
      </c>
      <c r="V228" s="2">
        <v>35893</v>
      </c>
      <c r="X228" s="61">
        <f>(Table1325[[#This Row],[2042 Future AADT]]-Table1325[[#This Row],[AADT 2022]])/20*($X$5-2022)+Table1325[[#This Row],[AADT 2022]]</f>
        <v>29070.799999999999</v>
      </c>
    </row>
    <row r="229" spans="1:24" ht="24" customHeight="1" x14ac:dyDescent="0.25">
      <c r="A229" t="s">
        <v>614</v>
      </c>
      <c r="B229" t="s">
        <v>17338</v>
      </c>
      <c r="C229">
        <v>100383</v>
      </c>
      <c r="D229" t="s">
        <v>17073</v>
      </c>
      <c r="E229" t="s">
        <v>514</v>
      </c>
      <c r="F229" s="9">
        <f>Table1325[[#This Row],[EMP]]-Table1325[[#This Row],[BMP]]</f>
        <v>2.6410986800000273</v>
      </c>
      <c r="G229" s="5" t="s">
        <v>512</v>
      </c>
      <c r="H229" s="56">
        <v>317.86794147799998</v>
      </c>
      <c r="I229" t="s">
        <v>612</v>
      </c>
      <c r="J229" s="56">
        <v>319.425338915</v>
      </c>
      <c r="K229" s="56">
        <v>320.509040158</v>
      </c>
      <c r="L229" t="s">
        <v>121</v>
      </c>
      <c r="M229" s="2">
        <v>11228</v>
      </c>
      <c r="N229" s="2">
        <v>11175</v>
      </c>
      <c r="O229" s="2">
        <v>22403</v>
      </c>
      <c r="P229" t="s">
        <v>22502</v>
      </c>
      <c r="Q229">
        <v>8</v>
      </c>
      <c r="R229">
        <v>59</v>
      </c>
      <c r="S229" s="2">
        <v>956</v>
      </c>
      <c r="T229" s="2">
        <v>2775</v>
      </c>
      <c r="U229" s="8">
        <v>0.16654019550952998</v>
      </c>
      <c r="V229" s="2">
        <v>34233</v>
      </c>
      <c r="X229" s="61">
        <f>(Table1325[[#This Row],[2042 Future AADT]]-Table1325[[#This Row],[AADT 2022]])/20*($X$5-2022)+Table1325[[#This Row],[AADT 2022]]</f>
        <v>27726.5</v>
      </c>
    </row>
    <row r="230" spans="1:24" ht="24" customHeight="1" x14ac:dyDescent="0.25">
      <c r="A230" t="s">
        <v>616</v>
      </c>
      <c r="B230" t="s">
        <v>17339</v>
      </c>
      <c r="C230">
        <v>100384</v>
      </c>
      <c r="D230" t="s">
        <v>17073</v>
      </c>
      <c r="E230" t="s">
        <v>514</v>
      </c>
      <c r="F230" s="9">
        <f>Table1325[[#This Row],[EMP]]-Table1325[[#This Row],[BMP]]</f>
        <v>2.218081820000009</v>
      </c>
      <c r="G230" s="5" t="s">
        <v>512</v>
      </c>
      <c r="H230" s="56">
        <v>320.51537093249999</v>
      </c>
      <c r="I230" t="s">
        <v>121</v>
      </c>
      <c r="J230" s="56">
        <v>321.01315484999998</v>
      </c>
      <c r="K230" s="56">
        <v>322.7334527525</v>
      </c>
      <c r="L230" t="s">
        <v>615</v>
      </c>
      <c r="M230" s="2">
        <v>11279</v>
      </c>
      <c r="N230" s="2">
        <v>13030</v>
      </c>
      <c r="O230" s="2">
        <v>24309</v>
      </c>
      <c r="P230" t="s">
        <v>22503</v>
      </c>
      <c r="Q230">
        <v>7</v>
      </c>
      <c r="R230">
        <v>60</v>
      </c>
      <c r="S230" s="2">
        <v>1012</v>
      </c>
      <c r="T230" s="2">
        <v>3112</v>
      </c>
      <c r="U230" s="8">
        <v>0.16964910115595047</v>
      </c>
      <c r="V230" s="2">
        <v>39476</v>
      </c>
      <c r="X230" s="61">
        <f>(Table1325[[#This Row],[2042 Future AADT]]-Table1325[[#This Row],[AADT 2022]])/20*($X$5-2022)+Table1325[[#This Row],[AADT 2022]]</f>
        <v>31134.15</v>
      </c>
    </row>
    <row r="231" spans="1:24" ht="24" customHeight="1" x14ac:dyDescent="0.25">
      <c r="A231" t="s">
        <v>619</v>
      </c>
      <c r="B231" t="s">
        <v>17340</v>
      </c>
      <c r="C231">
        <v>100385</v>
      </c>
      <c r="D231" t="s">
        <v>17073</v>
      </c>
      <c r="E231" t="s">
        <v>514</v>
      </c>
      <c r="F231" s="9">
        <f>Table1325[[#This Row],[EMP]]-Table1325[[#This Row],[BMP]]</f>
        <v>3.4976299799999993</v>
      </c>
      <c r="G231" s="5" t="s">
        <v>512</v>
      </c>
      <c r="H231" s="56">
        <v>322.728996928333</v>
      </c>
      <c r="I231" t="s">
        <v>615</v>
      </c>
      <c r="J231" s="56">
        <v>323.07063011000002</v>
      </c>
      <c r="K231" s="56">
        <v>326.226626908333</v>
      </c>
      <c r="L231" t="s">
        <v>618</v>
      </c>
      <c r="M231" s="2">
        <v>10766</v>
      </c>
      <c r="N231" s="2">
        <v>13776</v>
      </c>
      <c r="O231" s="2">
        <v>24542</v>
      </c>
      <c r="P231" t="s">
        <v>22504</v>
      </c>
      <c r="Q231">
        <v>7</v>
      </c>
      <c r="R231">
        <v>60</v>
      </c>
      <c r="S231" s="2">
        <v>932</v>
      </c>
      <c r="T231" s="2">
        <v>2797</v>
      </c>
      <c r="U231" s="8">
        <v>0.15194360687800507</v>
      </c>
      <c r="V231" s="2">
        <v>37502</v>
      </c>
      <c r="X231" s="61">
        <f>(Table1325[[#This Row],[2042 Future AADT]]-Table1325[[#This Row],[AADT 2022]])/20*($X$5-2022)+Table1325[[#This Row],[AADT 2022]]</f>
        <v>30374</v>
      </c>
    </row>
    <row r="232" spans="1:24" ht="24" customHeight="1" x14ac:dyDescent="0.25">
      <c r="A232" t="s">
        <v>621</v>
      </c>
      <c r="B232" t="s">
        <v>17341</v>
      </c>
      <c r="C232">
        <v>100386</v>
      </c>
      <c r="D232" t="s">
        <v>17073</v>
      </c>
      <c r="E232" t="s">
        <v>514</v>
      </c>
      <c r="F232" s="9">
        <f>Table1325[[#This Row],[EMP]]-Table1325[[#This Row],[BMP]]</f>
        <v>2.5423425500000008</v>
      </c>
      <c r="G232" s="5" t="s">
        <v>512</v>
      </c>
      <c r="H232" s="56">
        <v>326.22416675250003</v>
      </c>
      <c r="I232" t="s">
        <v>618</v>
      </c>
      <c r="J232" s="56">
        <v>327.51002775500001</v>
      </c>
      <c r="K232" s="56">
        <v>328.76650930250003</v>
      </c>
      <c r="L232" t="s">
        <v>620</v>
      </c>
      <c r="M232" s="2">
        <v>11551</v>
      </c>
      <c r="N232" s="2">
        <v>13291</v>
      </c>
      <c r="O232" s="2">
        <v>24842</v>
      </c>
      <c r="P232" t="s">
        <v>22505</v>
      </c>
      <c r="Q232">
        <v>7</v>
      </c>
      <c r="R232">
        <v>50</v>
      </c>
      <c r="S232" s="2">
        <v>1135</v>
      </c>
      <c r="T232" s="2">
        <v>3001</v>
      </c>
      <c r="U232" s="8">
        <v>0.16649223089928347</v>
      </c>
      <c r="V232" s="2">
        <v>37960</v>
      </c>
      <c r="X232" s="61">
        <f>(Table1325[[#This Row],[2042 Future AADT]]-Table1325[[#This Row],[AADT 2022]])/20*($X$5-2022)+Table1325[[#This Row],[AADT 2022]]</f>
        <v>30745.1</v>
      </c>
    </row>
    <row r="233" spans="1:24" ht="24" customHeight="1" x14ac:dyDescent="0.25">
      <c r="A233" t="s">
        <v>623</v>
      </c>
      <c r="B233" t="s">
        <v>17342</v>
      </c>
      <c r="C233">
        <v>100387</v>
      </c>
      <c r="D233" t="s">
        <v>17073</v>
      </c>
      <c r="E233" t="s">
        <v>514</v>
      </c>
      <c r="F233" s="9">
        <f>Table1325[[#This Row],[EMP]]-Table1325[[#This Row],[BMP]]</f>
        <v>2.3506166099999746</v>
      </c>
      <c r="G233" s="5" t="s">
        <v>512</v>
      </c>
      <c r="H233" s="56">
        <v>328.768237876</v>
      </c>
      <c r="I233" t="s">
        <v>620</v>
      </c>
      <c r="J233" s="56">
        <v>329.60270067499999</v>
      </c>
      <c r="K233" s="56">
        <v>331.11885448599998</v>
      </c>
      <c r="L233" t="s">
        <v>622</v>
      </c>
      <c r="M233" s="2">
        <v>11507</v>
      </c>
      <c r="N233" s="2">
        <v>13286</v>
      </c>
      <c r="O233" s="2">
        <v>24793</v>
      </c>
      <c r="P233" t="s">
        <v>22506</v>
      </c>
      <c r="Q233">
        <v>7</v>
      </c>
      <c r="R233">
        <v>58</v>
      </c>
      <c r="S233" s="2">
        <v>569</v>
      </c>
      <c r="T233" s="2">
        <v>3575</v>
      </c>
      <c r="U233" s="8">
        <v>0.16714395192191345</v>
      </c>
      <c r="V233" s="2">
        <v>37886</v>
      </c>
      <c r="X233" s="61">
        <f>(Table1325[[#This Row],[2042 Future AADT]]-Table1325[[#This Row],[AADT 2022]])/20*($X$5-2022)+Table1325[[#This Row],[AADT 2022]]</f>
        <v>30684.85</v>
      </c>
    </row>
    <row r="234" spans="1:24" ht="24" customHeight="1" x14ac:dyDescent="0.25">
      <c r="A234" t="s">
        <v>626</v>
      </c>
      <c r="B234" t="s">
        <v>17343</v>
      </c>
      <c r="C234">
        <v>100388</v>
      </c>
      <c r="D234" t="s">
        <v>17073</v>
      </c>
      <c r="E234" t="s">
        <v>514</v>
      </c>
      <c r="F234" s="9">
        <f>Table1325[[#This Row],[EMP]]-Table1325[[#This Row],[BMP]]</f>
        <v>2.7467925100000343</v>
      </c>
      <c r="G234" s="5" t="s">
        <v>512</v>
      </c>
      <c r="H234" s="56">
        <v>331.12018293749998</v>
      </c>
      <c r="I234" t="s">
        <v>622</v>
      </c>
      <c r="J234" s="56">
        <v>332.20672863999999</v>
      </c>
      <c r="K234" s="56">
        <v>333.86697544750001</v>
      </c>
      <c r="L234" t="s">
        <v>625</v>
      </c>
      <c r="M234" s="2">
        <v>11811</v>
      </c>
      <c r="N234" s="2">
        <v>10157</v>
      </c>
      <c r="O234" s="2">
        <v>21968</v>
      </c>
      <c r="P234" t="s">
        <v>22507</v>
      </c>
      <c r="Q234">
        <v>8</v>
      </c>
      <c r="R234">
        <v>52</v>
      </c>
      <c r="S234" s="2">
        <v>646</v>
      </c>
      <c r="T234" s="2">
        <v>4059</v>
      </c>
      <c r="U234" s="8">
        <v>0.21417516387472688</v>
      </c>
      <c r="V234" s="2">
        <v>33569</v>
      </c>
      <c r="X234" s="61">
        <f>(Table1325[[#This Row],[2042 Future AADT]]-Table1325[[#This Row],[AADT 2022]])/20*($X$5-2022)+Table1325[[#This Row],[AADT 2022]]</f>
        <v>27188.45</v>
      </c>
    </row>
    <row r="235" spans="1:24" ht="24" customHeight="1" x14ac:dyDescent="0.25">
      <c r="A235" t="s">
        <v>628</v>
      </c>
      <c r="B235" t="s">
        <v>17344</v>
      </c>
      <c r="C235">
        <v>100389</v>
      </c>
      <c r="D235" t="s">
        <v>17073</v>
      </c>
      <c r="E235" t="s">
        <v>514</v>
      </c>
      <c r="F235" s="9">
        <f>Table1325[[#This Row],[EMP]]-Table1325[[#This Row],[BMP]]</f>
        <v>3.5233556400000339</v>
      </c>
      <c r="G235" s="5" t="s">
        <v>512</v>
      </c>
      <c r="H235" s="56">
        <v>333.86560715833298</v>
      </c>
      <c r="I235" t="s">
        <v>625</v>
      </c>
      <c r="J235" s="56">
        <v>335.60901064000001</v>
      </c>
      <c r="K235" s="56">
        <v>337.38896279833301</v>
      </c>
      <c r="L235" t="s">
        <v>627</v>
      </c>
      <c r="M235" s="2">
        <v>14828</v>
      </c>
      <c r="N235" s="2">
        <v>16726</v>
      </c>
      <c r="O235" s="2">
        <v>31554</v>
      </c>
      <c r="P235" t="s">
        <v>22508</v>
      </c>
      <c r="Q235">
        <v>7</v>
      </c>
      <c r="R235">
        <v>59</v>
      </c>
      <c r="S235" s="2">
        <v>1816</v>
      </c>
      <c r="T235" s="2">
        <v>3214</v>
      </c>
      <c r="U235" s="8">
        <v>0.15940926665398999</v>
      </c>
      <c r="V235" s="2">
        <v>46842</v>
      </c>
      <c r="X235" s="61">
        <f>(Table1325[[#This Row],[2042 Future AADT]]-Table1325[[#This Row],[AADT 2022]])/20*($X$5-2022)+Table1325[[#This Row],[AADT 2022]]</f>
        <v>38433.599999999999</v>
      </c>
    </row>
    <row r="236" spans="1:24" ht="24" customHeight="1" x14ac:dyDescent="0.25">
      <c r="A236" t="s">
        <v>630</v>
      </c>
      <c r="B236" t="s">
        <v>17345</v>
      </c>
      <c r="C236">
        <v>100390</v>
      </c>
      <c r="D236" t="s">
        <v>17073</v>
      </c>
      <c r="E236" t="s">
        <v>514</v>
      </c>
      <c r="F236" s="9">
        <f>Table1325[[#This Row],[EMP]]-Table1325[[#This Row],[BMP]]</f>
        <v>2.3775183800000264</v>
      </c>
      <c r="G236" s="5" t="s">
        <v>512</v>
      </c>
      <c r="H236" s="56">
        <v>337.32774339399998</v>
      </c>
      <c r="I236" t="s">
        <v>627</v>
      </c>
      <c r="J236" s="56">
        <v>338.56462998000001</v>
      </c>
      <c r="K236" s="56">
        <v>339.70526177400001</v>
      </c>
      <c r="L236" t="s">
        <v>629</v>
      </c>
      <c r="M236" s="2">
        <v>17736</v>
      </c>
      <c r="N236" s="2">
        <v>17329</v>
      </c>
      <c r="O236" s="2">
        <v>35065</v>
      </c>
      <c r="P236" t="s">
        <v>22509</v>
      </c>
      <c r="Q236">
        <v>10</v>
      </c>
      <c r="R236">
        <v>52</v>
      </c>
      <c r="S236" s="2">
        <v>1907</v>
      </c>
      <c r="T236" s="2">
        <v>3449</v>
      </c>
      <c r="U236" s="8">
        <v>0.15274490232425494</v>
      </c>
      <c r="V236" s="2">
        <v>60297</v>
      </c>
      <c r="X236" s="61">
        <f>(Table1325[[#This Row],[2042 Future AADT]]-Table1325[[#This Row],[AADT 2022]])/20*($X$5-2022)+Table1325[[#This Row],[AADT 2022]]</f>
        <v>46419.4</v>
      </c>
    </row>
    <row r="237" spans="1:24" ht="24" customHeight="1" x14ac:dyDescent="0.25">
      <c r="A237" t="s">
        <v>633</v>
      </c>
      <c r="B237" t="s">
        <v>17346</v>
      </c>
      <c r="C237">
        <v>100391</v>
      </c>
      <c r="D237" t="s">
        <v>17073</v>
      </c>
      <c r="E237" t="s">
        <v>514</v>
      </c>
      <c r="F237" s="9">
        <f>Table1325[[#This Row],[EMP]]-Table1325[[#This Row],[BMP]]</f>
        <v>0.25394825000000765</v>
      </c>
      <c r="G237" s="5" t="s">
        <v>512</v>
      </c>
      <c r="H237" s="56">
        <v>339.66366204333298</v>
      </c>
      <c r="I237" t="s">
        <v>629</v>
      </c>
      <c r="J237" s="56">
        <v>339.72373804333301</v>
      </c>
      <c r="K237" s="56">
        <v>339.91761029333298</v>
      </c>
      <c r="L237" t="s">
        <v>632</v>
      </c>
      <c r="M237" s="2">
        <v>19287</v>
      </c>
      <c r="N237" s="2">
        <v>21044</v>
      </c>
      <c r="O237" s="2">
        <v>40331</v>
      </c>
      <c r="P237" t="s">
        <v>22510</v>
      </c>
      <c r="Q237">
        <v>7</v>
      </c>
      <c r="R237">
        <v>54</v>
      </c>
      <c r="S237" s="2">
        <v>1411</v>
      </c>
      <c r="T237" s="2">
        <v>3023</v>
      </c>
      <c r="U237" s="8">
        <v>0.10994024447695321</v>
      </c>
      <c r="V237" s="2">
        <v>69353</v>
      </c>
      <c r="X237" s="61">
        <f>(Table1325[[#This Row],[2042 Future AADT]]-Table1325[[#This Row],[AADT 2022]])/20*($X$5-2022)+Table1325[[#This Row],[AADT 2022]]</f>
        <v>53390.9</v>
      </c>
    </row>
    <row r="238" spans="1:24" ht="24" customHeight="1" x14ac:dyDescent="0.25">
      <c r="A238" t="s">
        <v>636</v>
      </c>
      <c r="B238" t="s">
        <v>17356</v>
      </c>
      <c r="C238">
        <v>100401</v>
      </c>
      <c r="D238" t="s">
        <v>17073</v>
      </c>
      <c r="E238" t="s">
        <v>514</v>
      </c>
      <c r="F238" s="9">
        <f>Table1325[[#This Row],[EMP]]-Table1325[[#This Row],[BMP]]</f>
        <v>0.30998276999997643</v>
      </c>
      <c r="G238" s="5" t="s">
        <v>512</v>
      </c>
      <c r="H238" s="56">
        <v>339.86217877000001</v>
      </c>
      <c r="I238" t="s">
        <v>632</v>
      </c>
      <c r="J238" s="56">
        <v>340.12590440999998</v>
      </c>
      <c r="K238" s="56">
        <v>340.17216153999999</v>
      </c>
      <c r="L238" t="s">
        <v>635</v>
      </c>
      <c r="M238" s="2">
        <v>19037</v>
      </c>
      <c r="N238" s="2">
        <v>13560</v>
      </c>
      <c r="O238" s="2">
        <v>32597</v>
      </c>
      <c r="P238" t="s">
        <v>22511</v>
      </c>
      <c r="Q238">
        <v>8</v>
      </c>
      <c r="R238">
        <v>54</v>
      </c>
      <c r="S238" s="2">
        <v>1597</v>
      </c>
      <c r="T238" s="2">
        <v>2574</v>
      </c>
      <c r="U238" s="8">
        <v>0.12795656041967052</v>
      </c>
      <c r="V238" s="2">
        <v>56053</v>
      </c>
      <c r="X238" s="61">
        <f>(Table1325[[#This Row],[2042 Future AADT]]-Table1325[[#This Row],[AADT 2022]])/20*($X$5-2022)+Table1325[[#This Row],[AADT 2022]]</f>
        <v>43152.2</v>
      </c>
    </row>
    <row r="239" spans="1:24" ht="24" customHeight="1" x14ac:dyDescent="0.25">
      <c r="A239" t="s">
        <v>700</v>
      </c>
      <c r="B239" t="s">
        <v>17357</v>
      </c>
      <c r="C239">
        <v>100451</v>
      </c>
      <c r="D239" t="s">
        <v>17073</v>
      </c>
      <c r="E239" t="s">
        <v>696</v>
      </c>
      <c r="F239" s="9">
        <f>Table1325[[#This Row],[EMP]]-Table1325[[#This Row],[BMP]]</f>
        <v>1.1640008100000001</v>
      </c>
      <c r="G239" s="5" t="s">
        <v>697</v>
      </c>
      <c r="H239" s="56">
        <v>0</v>
      </c>
      <c r="I239" t="s">
        <v>698</v>
      </c>
      <c r="J239" s="56">
        <v>0.63055585999999997</v>
      </c>
      <c r="K239" s="56">
        <v>1.1640008100000001</v>
      </c>
      <c r="L239" t="s">
        <v>699</v>
      </c>
      <c r="M239" s="2">
        <v>6060</v>
      </c>
      <c r="N239" s="2">
        <v>5486</v>
      </c>
      <c r="O239" s="2">
        <v>11546</v>
      </c>
      <c r="P239" t="s">
        <v>22512</v>
      </c>
      <c r="Q239">
        <v>7</v>
      </c>
      <c r="R239">
        <v>52</v>
      </c>
      <c r="S239" s="2">
        <v>838</v>
      </c>
      <c r="T239" s="2">
        <v>86</v>
      </c>
      <c r="U239" s="8">
        <v>8.0027715226052315E-2</v>
      </c>
      <c r="V239" s="2">
        <v>13469</v>
      </c>
      <c r="X239" s="61">
        <f>(Table1325[[#This Row],[2042 Future AADT]]-Table1325[[#This Row],[AADT 2022]])/20*($X$5-2022)+Table1325[[#This Row],[AADT 2022]]</f>
        <v>12411.35</v>
      </c>
    </row>
    <row r="240" spans="1:24" ht="24" customHeight="1" x14ac:dyDescent="0.25">
      <c r="A240" t="s">
        <v>703</v>
      </c>
      <c r="B240" t="s">
        <v>17358</v>
      </c>
      <c r="C240">
        <v>100452</v>
      </c>
      <c r="D240" t="s">
        <v>17073</v>
      </c>
      <c r="E240" t="s">
        <v>696</v>
      </c>
      <c r="F240" s="9">
        <f>Table1325[[#This Row],[EMP]]-Table1325[[#This Row],[BMP]]</f>
        <v>1.78263974</v>
      </c>
      <c r="G240" s="5" t="s">
        <v>697</v>
      </c>
      <c r="H240" s="56">
        <v>1.1638854466666699</v>
      </c>
      <c r="I240" t="s">
        <v>699</v>
      </c>
      <c r="J240" s="56">
        <v>1.9814569550000001</v>
      </c>
      <c r="K240" s="56">
        <v>2.94652518666667</v>
      </c>
      <c r="L240" t="s">
        <v>702</v>
      </c>
      <c r="M240" s="2">
        <v>7479</v>
      </c>
      <c r="N240" s="2">
        <v>5679</v>
      </c>
      <c r="O240" s="2">
        <v>13158</v>
      </c>
      <c r="P240" t="s">
        <v>22513</v>
      </c>
      <c r="Q240">
        <v>8</v>
      </c>
      <c r="R240">
        <v>51</v>
      </c>
      <c r="S240" s="2">
        <v>746</v>
      </c>
      <c r="T240" s="2">
        <v>542</v>
      </c>
      <c r="U240" s="8">
        <v>9.7887216902264776E-2</v>
      </c>
      <c r="V240" s="2">
        <v>19699</v>
      </c>
      <c r="X240" s="61">
        <f>(Table1325[[#This Row],[2042 Future AADT]]-Table1325[[#This Row],[AADT 2022]])/20*($X$5-2022)+Table1325[[#This Row],[AADT 2022]]</f>
        <v>16101.45</v>
      </c>
    </row>
    <row r="241" spans="1:24" ht="24" customHeight="1" x14ac:dyDescent="0.25">
      <c r="A241" t="s">
        <v>705</v>
      </c>
      <c r="B241" t="s">
        <v>17359</v>
      </c>
      <c r="C241">
        <v>100453</v>
      </c>
      <c r="D241" t="s">
        <v>17073</v>
      </c>
      <c r="E241" t="s">
        <v>696</v>
      </c>
      <c r="F241" s="9">
        <f>Table1325[[#This Row],[EMP]]-Table1325[[#This Row],[BMP]]</f>
        <v>2.3488523499999996</v>
      </c>
      <c r="G241" s="5" t="s">
        <v>697</v>
      </c>
      <c r="H241" s="56">
        <v>2.957492706</v>
      </c>
      <c r="I241" t="s">
        <v>702</v>
      </c>
      <c r="J241" s="56">
        <v>3.9913827799999999</v>
      </c>
      <c r="K241" s="56">
        <v>5.3063450559999996</v>
      </c>
      <c r="L241" t="s">
        <v>704</v>
      </c>
      <c r="M241" s="2">
        <v>12525</v>
      </c>
      <c r="N241" s="2">
        <v>12274</v>
      </c>
      <c r="O241" s="2">
        <v>24799</v>
      </c>
      <c r="P241" t="s">
        <v>22514</v>
      </c>
      <c r="Q241">
        <v>8</v>
      </c>
      <c r="R241">
        <v>59</v>
      </c>
      <c r="S241" s="2">
        <v>1391</v>
      </c>
      <c r="T241" s="2">
        <v>2602</v>
      </c>
      <c r="U241" s="8">
        <v>0.16101455703859027</v>
      </c>
      <c r="V241" s="2">
        <v>37127</v>
      </c>
      <c r="X241" s="61">
        <f>(Table1325[[#This Row],[2042 Future AADT]]-Table1325[[#This Row],[AADT 2022]])/20*($X$5-2022)+Table1325[[#This Row],[AADT 2022]]</f>
        <v>30346.6</v>
      </c>
    </row>
    <row r="242" spans="1:24" ht="24" customHeight="1" x14ac:dyDescent="0.25">
      <c r="A242" t="s">
        <v>707</v>
      </c>
      <c r="B242" t="s">
        <v>17360</v>
      </c>
      <c r="C242">
        <v>100454</v>
      </c>
      <c r="D242" t="s">
        <v>17073</v>
      </c>
      <c r="E242" t="s">
        <v>696</v>
      </c>
      <c r="F242" s="9">
        <f>Table1325[[#This Row],[EMP]]-Table1325[[#This Row],[BMP]]</f>
        <v>2.4193752699999997</v>
      </c>
      <c r="G242" s="5" t="s">
        <v>697</v>
      </c>
      <c r="H242" s="56">
        <v>5.3055211099999999</v>
      </c>
      <c r="I242" t="s">
        <v>704</v>
      </c>
      <c r="J242" s="56">
        <v>6.5335045950000001</v>
      </c>
      <c r="K242" s="56">
        <v>7.7248963799999997</v>
      </c>
      <c r="L242" t="s">
        <v>706</v>
      </c>
      <c r="M242" s="2">
        <v>19885</v>
      </c>
      <c r="N242" s="2">
        <v>19421</v>
      </c>
      <c r="O242" s="2">
        <v>39306</v>
      </c>
      <c r="P242" t="s">
        <v>22515</v>
      </c>
      <c r="Q242">
        <v>7</v>
      </c>
      <c r="R242">
        <v>57</v>
      </c>
      <c r="S242" s="2">
        <v>982</v>
      </c>
      <c r="T242" s="2">
        <v>2533</v>
      </c>
      <c r="U242" s="8">
        <v>8.9426550653844195E-2</v>
      </c>
      <c r="V242" s="2">
        <v>66609</v>
      </c>
      <c r="X242" s="61">
        <f>(Table1325[[#This Row],[2042 Future AADT]]-Table1325[[#This Row],[AADT 2022]])/20*($X$5-2022)+Table1325[[#This Row],[AADT 2022]]</f>
        <v>51592.35</v>
      </c>
    </row>
    <row r="243" spans="1:24" ht="24" customHeight="1" x14ac:dyDescent="0.25">
      <c r="A243" t="s">
        <v>709</v>
      </c>
      <c r="B243" t="s">
        <v>17361</v>
      </c>
      <c r="C243">
        <v>100455</v>
      </c>
      <c r="D243" t="s">
        <v>17073</v>
      </c>
      <c r="E243" t="s">
        <v>696</v>
      </c>
      <c r="F243" s="9">
        <f>Table1325[[#This Row],[EMP]]-Table1325[[#This Row],[BMP]]</f>
        <v>3.157598440000001</v>
      </c>
      <c r="G243" s="5" t="s">
        <v>697</v>
      </c>
      <c r="H243" s="56">
        <v>7.7246823679999999</v>
      </c>
      <c r="I243" t="s">
        <v>706</v>
      </c>
      <c r="J243" s="56">
        <v>8.3064992800000006</v>
      </c>
      <c r="K243" s="56">
        <v>10.882280808000001</v>
      </c>
      <c r="L243" t="s">
        <v>708</v>
      </c>
      <c r="M243" s="2">
        <v>14937</v>
      </c>
      <c r="N243" s="2">
        <v>15968</v>
      </c>
      <c r="O243" s="2">
        <v>30905</v>
      </c>
      <c r="P243" t="s">
        <v>22516</v>
      </c>
      <c r="Q243">
        <v>9</v>
      </c>
      <c r="R243">
        <v>55</v>
      </c>
      <c r="S243" s="2">
        <v>2584</v>
      </c>
      <c r="T243" s="2">
        <v>2429</v>
      </c>
      <c r="U243" s="8">
        <v>0.1622067626597638</v>
      </c>
      <c r="V243" s="2">
        <v>45320</v>
      </c>
      <c r="X243" s="61">
        <f>(Table1325[[#This Row],[2042 Future AADT]]-Table1325[[#This Row],[AADT 2022]])/20*($X$5-2022)+Table1325[[#This Row],[AADT 2022]]</f>
        <v>37391.75</v>
      </c>
    </row>
    <row r="244" spans="1:24" ht="24" customHeight="1" x14ac:dyDescent="0.25">
      <c r="A244" t="s">
        <v>711</v>
      </c>
      <c r="B244" t="s">
        <v>17362</v>
      </c>
      <c r="C244">
        <v>100456</v>
      </c>
      <c r="D244" t="s">
        <v>17073</v>
      </c>
      <c r="E244" t="s">
        <v>696</v>
      </c>
      <c r="F244" s="9">
        <f>Table1325[[#This Row],[EMP]]-Table1325[[#This Row],[BMP]]</f>
        <v>3.0618221699999992</v>
      </c>
      <c r="G244" s="5" t="s">
        <v>697</v>
      </c>
      <c r="H244" s="56">
        <v>10.886860854</v>
      </c>
      <c r="I244" t="s">
        <v>708</v>
      </c>
      <c r="J244" s="56">
        <v>12.400123839999999</v>
      </c>
      <c r="K244" s="56">
        <v>13.948683023999999</v>
      </c>
      <c r="L244" t="s">
        <v>710</v>
      </c>
      <c r="M244" s="2">
        <v>10790</v>
      </c>
      <c r="N244" s="2">
        <v>9656</v>
      </c>
      <c r="O244" s="2">
        <v>20446</v>
      </c>
      <c r="P244" t="s">
        <v>22517</v>
      </c>
      <c r="Q244">
        <v>8</v>
      </c>
      <c r="R244">
        <v>50</v>
      </c>
      <c r="S244" s="2">
        <v>729</v>
      </c>
      <c r="T244" s="2">
        <v>2080</v>
      </c>
      <c r="U244" s="8">
        <v>0.13738628582607845</v>
      </c>
      <c r="V244" s="2">
        <v>34648</v>
      </c>
      <c r="X244" s="61">
        <f>(Table1325[[#This Row],[2042 Future AADT]]-Table1325[[#This Row],[AADT 2022]])/20*($X$5-2022)+Table1325[[#This Row],[AADT 2022]]</f>
        <v>26836.9</v>
      </c>
    </row>
    <row r="245" spans="1:24" ht="24" customHeight="1" x14ac:dyDescent="0.25">
      <c r="A245" t="s">
        <v>713</v>
      </c>
      <c r="B245" t="s">
        <v>17363</v>
      </c>
      <c r="C245">
        <v>100457</v>
      </c>
      <c r="D245" t="s">
        <v>17073</v>
      </c>
      <c r="E245" t="s">
        <v>696</v>
      </c>
      <c r="F245" s="9">
        <f>Table1325[[#This Row],[EMP]]-Table1325[[#This Row],[BMP]]</f>
        <v>1.691009789999999</v>
      </c>
      <c r="G245" s="5" t="s">
        <v>697</v>
      </c>
      <c r="H245" s="56">
        <v>13.945487052500001</v>
      </c>
      <c r="I245" t="s">
        <v>710</v>
      </c>
      <c r="J245" s="56">
        <v>14.819413545</v>
      </c>
      <c r="K245" s="56">
        <v>15.6364968425</v>
      </c>
      <c r="L245" t="s">
        <v>712</v>
      </c>
      <c r="M245" s="2">
        <v>11312</v>
      </c>
      <c r="N245" s="2">
        <v>10672</v>
      </c>
      <c r="O245" s="2">
        <v>21984</v>
      </c>
      <c r="P245" t="s">
        <v>22518</v>
      </c>
      <c r="Q245">
        <v>7</v>
      </c>
      <c r="R245">
        <v>54</v>
      </c>
      <c r="S245" s="2">
        <v>741</v>
      </c>
      <c r="T245" s="2">
        <v>2074</v>
      </c>
      <c r="U245" s="8">
        <v>0.12804767103347889</v>
      </c>
      <c r="V245" s="2">
        <v>37254</v>
      </c>
      <c r="X245" s="61">
        <f>(Table1325[[#This Row],[2042 Future AADT]]-Table1325[[#This Row],[AADT 2022]])/20*($X$5-2022)+Table1325[[#This Row],[AADT 2022]]</f>
        <v>28855.5</v>
      </c>
    </row>
    <row r="246" spans="1:24" ht="24" customHeight="1" x14ac:dyDescent="0.25">
      <c r="A246" t="s">
        <v>715</v>
      </c>
      <c r="B246" t="s">
        <v>17364</v>
      </c>
      <c r="C246">
        <v>100458</v>
      </c>
      <c r="D246" t="s">
        <v>17073</v>
      </c>
      <c r="E246" t="s">
        <v>696</v>
      </c>
      <c r="F246" s="9">
        <f>Table1325[[#This Row],[EMP]]-Table1325[[#This Row],[BMP]]</f>
        <v>2.5889998500000004</v>
      </c>
      <c r="G246" s="5" t="s">
        <v>697</v>
      </c>
      <c r="H246" s="56">
        <v>15.584206672000001</v>
      </c>
      <c r="I246" t="s">
        <v>712</v>
      </c>
      <c r="J246" s="56">
        <v>17.017530310000001</v>
      </c>
      <c r="K246" s="56">
        <v>18.173206522000001</v>
      </c>
      <c r="L246" t="s">
        <v>714</v>
      </c>
      <c r="M246" s="2">
        <v>10652</v>
      </c>
      <c r="N246" s="2">
        <v>9905</v>
      </c>
      <c r="O246" s="2">
        <v>20557</v>
      </c>
      <c r="P246" t="s">
        <v>22519</v>
      </c>
      <c r="Q246">
        <v>7</v>
      </c>
      <c r="R246">
        <v>55</v>
      </c>
      <c r="S246" s="2">
        <v>663</v>
      </c>
      <c r="T246" s="2">
        <v>1949</v>
      </c>
      <c r="U246" s="8">
        <v>0.12706134163545266</v>
      </c>
      <c r="V246" s="2">
        <v>34836</v>
      </c>
      <c r="X246" s="61">
        <f>(Table1325[[#This Row],[2042 Future AADT]]-Table1325[[#This Row],[AADT 2022]])/20*($X$5-2022)+Table1325[[#This Row],[AADT 2022]]</f>
        <v>26982.55</v>
      </c>
    </row>
    <row r="247" spans="1:24" ht="24" customHeight="1" x14ac:dyDescent="0.25">
      <c r="A247" t="s">
        <v>717</v>
      </c>
      <c r="B247" t="s">
        <v>17365</v>
      </c>
      <c r="C247">
        <v>100459</v>
      </c>
      <c r="D247" t="s">
        <v>17073</v>
      </c>
      <c r="E247" t="s">
        <v>696</v>
      </c>
      <c r="F247" s="9">
        <f>Table1325[[#This Row],[EMP]]-Table1325[[#This Row],[BMP]]</f>
        <v>3.4859244999999994</v>
      </c>
      <c r="G247" s="5" t="s">
        <v>697</v>
      </c>
      <c r="H247" s="56">
        <v>18.139303078000001</v>
      </c>
      <c r="I247" t="s">
        <v>714</v>
      </c>
      <c r="J247" s="56">
        <v>20.959259095</v>
      </c>
      <c r="K247" s="56">
        <v>21.625227578000001</v>
      </c>
      <c r="L247" s="38" t="s">
        <v>25968</v>
      </c>
      <c r="M247" s="2">
        <v>10271</v>
      </c>
      <c r="N247" s="2">
        <v>9196</v>
      </c>
      <c r="O247" s="2">
        <v>19467</v>
      </c>
      <c r="P247" t="s">
        <v>22520</v>
      </c>
      <c r="Q247">
        <v>7</v>
      </c>
      <c r="R247">
        <v>54</v>
      </c>
      <c r="S247" s="2">
        <v>589</v>
      </c>
      <c r="T247" s="2">
        <v>2280</v>
      </c>
      <c r="U247" s="8">
        <v>0.14737761339703087</v>
      </c>
      <c r="V247" s="2">
        <v>32989</v>
      </c>
      <c r="X247" s="61">
        <f>(Table1325[[#This Row],[2042 Future AADT]]-Table1325[[#This Row],[AADT 2022]])/20*($X$5-2022)+Table1325[[#This Row],[AADT 2022]]</f>
        <v>25551.9</v>
      </c>
    </row>
    <row r="248" spans="1:24" ht="24" customHeight="1" x14ac:dyDescent="0.25">
      <c r="A248" t="s">
        <v>719</v>
      </c>
      <c r="B248" t="s">
        <v>17366</v>
      </c>
      <c r="C248">
        <v>100460</v>
      </c>
      <c r="D248" t="s">
        <v>17073</v>
      </c>
      <c r="E248" t="s">
        <v>696</v>
      </c>
      <c r="F248" s="9">
        <f>Table1325[[#This Row],[EMP]]-Table1325[[#This Row],[BMP]]</f>
        <v>3.2065673199999978</v>
      </c>
      <c r="G248" s="5" t="s">
        <v>697</v>
      </c>
      <c r="H248" s="56">
        <v>21.628245752000002</v>
      </c>
      <c r="I248" s="18" t="s">
        <v>25968</v>
      </c>
      <c r="J248" s="56">
        <v>22.313759109999999</v>
      </c>
      <c r="K248" s="56">
        <v>24.834813071999999</v>
      </c>
      <c r="L248" s="18" t="s">
        <v>25969</v>
      </c>
      <c r="M248" s="2">
        <v>10813</v>
      </c>
      <c r="N248" s="2">
        <v>10032</v>
      </c>
      <c r="O248" s="2">
        <v>20845</v>
      </c>
      <c r="P248" t="s">
        <v>22521</v>
      </c>
      <c r="Q248">
        <v>8</v>
      </c>
      <c r="R248">
        <v>52</v>
      </c>
      <c r="S248" s="2">
        <v>564</v>
      </c>
      <c r="T248" s="2">
        <v>2190</v>
      </c>
      <c r="U248" s="8">
        <v>0.13211801391220918</v>
      </c>
      <c r="V248" s="2">
        <v>30642</v>
      </c>
      <c r="X248" s="61">
        <f>(Table1325[[#This Row],[2042 Future AADT]]-Table1325[[#This Row],[AADT 2022]])/20*($X$5-2022)+Table1325[[#This Row],[AADT 2022]]</f>
        <v>25253.65</v>
      </c>
    </row>
    <row r="249" spans="1:24" ht="24" customHeight="1" x14ac:dyDescent="0.25">
      <c r="A249" t="s">
        <v>721</v>
      </c>
      <c r="B249" t="s">
        <v>17367</v>
      </c>
      <c r="C249">
        <v>100461</v>
      </c>
      <c r="D249" t="s">
        <v>17073</v>
      </c>
      <c r="E249" t="s">
        <v>696</v>
      </c>
      <c r="F249" s="9">
        <f>Table1325[[#This Row],[EMP]]-Table1325[[#This Row],[BMP]]</f>
        <v>1.7026058499999976</v>
      </c>
      <c r="G249" s="5" t="s">
        <v>697</v>
      </c>
      <c r="H249" s="56">
        <v>24.836172730000001</v>
      </c>
      <c r="I249" t="s">
        <v>718</v>
      </c>
      <c r="J249" s="56">
        <v>25.71640155</v>
      </c>
      <c r="K249" s="56">
        <v>26.538778579999999</v>
      </c>
      <c r="L249" t="s">
        <v>720</v>
      </c>
      <c r="M249" s="2">
        <v>11111</v>
      </c>
      <c r="N249" s="2">
        <v>11116</v>
      </c>
      <c r="O249" s="2">
        <v>22227</v>
      </c>
      <c r="P249" t="s">
        <v>22522</v>
      </c>
      <c r="Q249">
        <v>8</v>
      </c>
      <c r="R249">
        <v>53</v>
      </c>
      <c r="S249" s="2">
        <v>687</v>
      </c>
      <c r="T249" s="2">
        <v>2665</v>
      </c>
      <c r="U249" s="8">
        <v>0.15080757637108022</v>
      </c>
      <c r="V249" s="2">
        <v>37666</v>
      </c>
      <c r="X249" s="61">
        <f>(Table1325[[#This Row],[2042 Future AADT]]-Table1325[[#This Row],[AADT 2022]])/20*($X$5-2022)+Table1325[[#This Row],[AADT 2022]]</f>
        <v>29174.55</v>
      </c>
    </row>
    <row r="250" spans="1:24" ht="24" customHeight="1" x14ac:dyDescent="0.25">
      <c r="A250" t="s">
        <v>723</v>
      </c>
      <c r="B250" t="s">
        <v>17368</v>
      </c>
      <c r="C250">
        <v>100462</v>
      </c>
      <c r="D250" t="s">
        <v>17073</v>
      </c>
      <c r="E250" t="s">
        <v>696</v>
      </c>
      <c r="F250" s="9">
        <f>Table1325[[#This Row],[EMP]]-Table1325[[#This Row],[BMP]]</f>
        <v>3.4488288099999984</v>
      </c>
      <c r="G250" s="5" t="s">
        <v>697</v>
      </c>
      <c r="H250" s="56">
        <v>26.538210100000001</v>
      </c>
      <c r="I250" t="s">
        <v>720</v>
      </c>
      <c r="J250" s="56">
        <v>29.352796985000001</v>
      </c>
      <c r="K250" s="56">
        <v>29.987038909999999</v>
      </c>
      <c r="L250" t="s">
        <v>722</v>
      </c>
      <c r="M250" s="2">
        <v>9455</v>
      </c>
      <c r="N250" s="2">
        <v>12839</v>
      </c>
      <c r="O250" s="2">
        <v>22294</v>
      </c>
      <c r="P250" t="s">
        <v>22523</v>
      </c>
      <c r="Q250">
        <v>12</v>
      </c>
      <c r="R250">
        <v>52</v>
      </c>
      <c r="S250" s="2">
        <v>972</v>
      </c>
      <c r="T250" s="2">
        <v>2468</v>
      </c>
      <c r="U250" s="8">
        <v>0.1543016058132233</v>
      </c>
      <c r="V250" s="2">
        <v>37780</v>
      </c>
      <c r="X250" s="61">
        <f>(Table1325[[#This Row],[2042 Future AADT]]-Table1325[[#This Row],[AADT 2022]])/20*($X$5-2022)+Table1325[[#This Row],[AADT 2022]]</f>
        <v>29262.7</v>
      </c>
    </row>
    <row r="251" spans="1:24" ht="24" customHeight="1" x14ac:dyDescent="0.25">
      <c r="A251" t="s">
        <v>725</v>
      </c>
      <c r="B251" t="s">
        <v>17369</v>
      </c>
      <c r="C251">
        <v>100463</v>
      </c>
      <c r="D251" t="s">
        <v>17073</v>
      </c>
      <c r="E251" t="s">
        <v>696</v>
      </c>
      <c r="F251" s="9">
        <f>Table1325[[#This Row],[EMP]]-Table1325[[#This Row],[BMP]]</f>
        <v>4.8876665400000014</v>
      </c>
      <c r="G251" s="5" t="s">
        <v>697</v>
      </c>
      <c r="H251" s="56">
        <v>29.986457392857101</v>
      </c>
      <c r="I251" t="s">
        <v>722</v>
      </c>
      <c r="J251" s="56">
        <v>33.885407145000002</v>
      </c>
      <c r="K251" s="56">
        <v>34.874123932857103</v>
      </c>
      <c r="L251" t="s">
        <v>724</v>
      </c>
      <c r="M251" s="2">
        <v>11468</v>
      </c>
      <c r="N251" s="2">
        <v>10975</v>
      </c>
      <c r="O251" s="2">
        <v>22443</v>
      </c>
      <c r="P251" t="s">
        <v>22524</v>
      </c>
      <c r="Q251">
        <v>10</v>
      </c>
      <c r="R251">
        <v>53</v>
      </c>
      <c r="S251" s="2">
        <v>925</v>
      </c>
      <c r="T251" s="2">
        <v>2228</v>
      </c>
      <c r="U251" s="8">
        <v>0.14048923940649646</v>
      </c>
      <c r="V251" s="2">
        <v>33440</v>
      </c>
      <c r="X251" s="61">
        <f>(Table1325[[#This Row],[2042 Future AADT]]-Table1325[[#This Row],[AADT 2022]])/20*($X$5-2022)+Table1325[[#This Row],[AADT 2022]]</f>
        <v>27391.65</v>
      </c>
    </row>
    <row r="252" spans="1:24" ht="24" customHeight="1" x14ac:dyDescent="0.25">
      <c r="A252" t="s">
        <v>727</v>
      </c>
      <c r="B252" t="s">
        <v>17370</v>
      </c>
      <c r="C252">
        <v>100464</v>
      </c>
      <c r="D252" t="s">
        <v>17073</v>
      </c>
      <c r="E252" t="s">
        <v>696</v>
      </c>
      <c r="F252" s="9">
        <f>Table1325[[#This Row],[EMP]]-Table1325[[#This Row],[BMP]]</f>
        <v>4.5802965099999966</v>
      </c>
      <c r="G252" s="5" t="s">
        <v>697</v>
      </c>
      <c r="H252" s="56">
        <v>34.8741830857143</v>
      </c>
      <c r="I252" t="s">
        <v>724</v>
      </c>
      <c r="J252" s="56">
        <v>39.094815859999997</v>
      </c>
      <c r="K252" s="56">
        <v>39.454479595714297</v>
      </c>
      <c r="L252" t="s">
        <v>726</v>
      </c>
      <c r="M252" s="2">
        <v>13465</v>
      </c>
      <c r="N252" s="2">
        <v>13101</v>
      </c>
      <c r="O252" s="2">
        <v>26566</v>
      </c>
      <c r="P252" t="s">
        <v>22525</v>
      </c>
      <c r="Q252">
        <v>7</v>
      </c>
      <c r="R252">
        <v>52</v>
      </c>
      <c r="S252" s="2">
        <v>1273</v>
      </c>
      <c r="T252" s="2">
        <v>3050</v>
      </c>
      <c r="U252" s="8">
        <v>0.1627267936460137</v>
      </c>
      <c r="V252" s="2">
        <v>36723</v>
      </c>
      <c r="X252" s="61">
        <f>(Table1325[[#This Row],[2042 Future AADT]]-Table1325[[#This Row],[AADT 2022]])/20*($X$5-2022)+Table1325[[#This Row],[AADT 2022]]</f>
        <v>31136.65</v>
      </c>
    </row>
    <row r="253" spans="1:24" ht="24" customHeight="1" x14ac:dyDescent="0.25">
      <c r="A253" t="s">
        <v>729</v>
      </c>
      <c r="B253" t="s">
        <v>17371</v>
      </c>
      <c r="C253">
        <v>100465</v>
      </c>
      <c r="D253" t="s">
        <v>17073</v>
      </c>
      <c r="E253" t="s">
        <v>696</v>
      </c>
      <c r="F253" s="9">
        <f>Table1325[[#This Row],[EMP]]-Table1325[[#This Row],[BMP]]</f>
        <v>1.3116253600000007</v>
      </c>
      <c r="G253" s="5" t="s">
        <v>697</v>
      </c>
      <c r="H253" s="56">
        <v>39.458307106666702</v>
      </c>
      <c r="I253" t="s">
        <v>726</v>
      </c>
      <c r="J253" s="56">
        <v>39.947105280000002</v>
      </c>
      <c r="K253" s="56">
        <v>40.769932466666702</v>
      </c>
      <c r="L253" t="s">
        <v>728</v>
      </c>
      <c r="M253" s="2">
        <v>18108</v>
      </c>
      <c r="N253" s="2">
        <v>17853</v>
      </c>
      <c r="O253" s="2">
        <v>35961</v>
      </c>
      <c r="P253" t="s">
        <v>22526</v>
      </c>
      <c r="Q253">
        <v>8</v>
      </c>
      <c r="R253">
        <v>50</v>
      </c>
      <c r="S253" s="2">
        <v>1460</v>
      </c>
      <c r="T253" s="2">
        <v>3550</v>
      </c>
      <c r="U253" s="8">
        <v>0.13931759406023192</v>
      </c>
      <c r="V253" s="2">
        <v>49710</v>
      </c>
      <c r="X253" s="61">
        <f>(Table1325[[#This Row],[2042 Future AADT]]-Table1325[[#This Row],[AADT 2022]])/20*($X$5-2022)+Table1325[[#This Row],[AADT 2022]]</f>
        <v>42148.05</v>
      </c>
    </row>
    <row r="254" spans="1:24" ht="24" customHeight="1" x14ac:dyDescent="0.25">
      <c r="A254" t="s">
        <v>731</v>
      </c>
      <c r="B254" t="s">
        <v>17372</v>
      </c>
      <c r="C254">
        <v>100466</v>
      </c>
      <c r="D254" t="s">
        <v>17073</v>
      </c>
      <c r="E254" t="s">
        <v>696</v>
      </c>
      <c r="F254" s="9">
        <f>Table1325[[#This Row],[EMP]]-Table1325[[#This Row],[BMP]]</f>
        <v>2.4655925200000013</v>
      </c>
      <c r="G254" s="5" t="s">
        <v>697</v>
      </c>
      <c r="H254" s="56">
        <v>40.769075528000002</v>
      </c>
      <c r="I254" t="s">
        <v>728</v>
      </c>
      <c r="J254" s="56">
        <v>41.889998550000001</v>
      </c>
      <c r="K254" s="56">
        <v>43.234668048000003</v>
      </c>
      <c r="L254" t="s">
        <v>730</v>
      </c>
      <c r="M254" s="2">
        <v>18601</v>
      </c>
      <c r="N254" s="2">
        <v>19092</v>
      </c>
      <c r="O254" s="2">
        <v>37693</v>
      </c>
      <c r="P254" t="s">
        <v>22527</v>
      </c>
      <c r="Q254">
        <v>8</v>
      </c>
      <c r="R254">
        <v>51</v>
      </c>
      <c r="S254" s="2">
        <v>1576</v>
      </c>
      <c r="T254" s="2">
        <v>3381</v>
      </c>
      <c r="U254" s="8">
        <v>0.13150982941129652</v>
      </c>
      <c r="V254" s="2">
        <v>53414</v>
      </c>
      <c r="X254" s="61">
        <f>(Table1325[[#This Row],[2042 Future AADT]]-Table1325[[#This Row],[AADT 2022]])/20*($X$5-2022)+Table1325[[#This Row],[AADT 2022]]</f>
        <v>44767.45</v>
      </c>
    </row>
    <row r="255" spans="1:24" ht="24" customHeight="1" x14ac:dyDescent="0.25">
      <c r="A255" t="s">
        <v>733</v>
      </c>
      <c r="B255" t="s">
        <v>17373</v>
      </c>
      <c r="C255">
        <v>100467</v>
      </c>
      <c r="D255" t="s">
        <v>17073</v>
      </c>
      <c r="E255" t="s">
        <v>696</v>
      </c>
      <c r="F255" s="9">
        <f>Table1325[[#This Row],[EMP]]-Table1325[[#This Row],[BMP]]</f>
        <v>3.583919299999998</v>
      </c>
      <c r="G255" s="5" t="s">
        <v>697</v>
      </c>
      <c r="H255" s="56">
        <v>43.196638032000003</v>
      </c>
      <c r="I255" t="s">
        <v>730</v>
      </c>
      <c r="J255" s="56">
        <v>44.933283940000003</v>
      </c>
      <c r="K255" s="56">
        <v>46.780557332000001</v>
      </c>
      <c r="L255" t="s">
        <v>732</v>
      </c>
      <c r="M255" s="2">
        <v>22130</v>
      </c>
      <c r="N255" s="2">
        <v>21315</v>
      </c>
      <c r="O255" s="2">
        <v>43445</v>
      </c>
      <c r="P255" t="s">
        <v>22528</v>
      </c>
      <c r="Q255">
        <v>8</v>
      </c>
      <c r="R255">
        <v>55</v>
      </c>
      <c r="S255" s="2">
        <v>2671</v>
      </c>
      <c r="T255" s="2">
        <v>4676</v>
      </c>
      <c r="U255" s="8">
        <v>0.16911036943261595</v>
      </c>
      <c r="V255" s="2">
        <v>66225</v>
      </c>
      <c r="X255" s="61">
        <f>(Table1325[[#This Row],[2042 Future AADT]]-Table1325[[#This Row],[AADT 2022]])/20*($X$5-2022)+Table1325[[#This Row],[AADT 2022]]</f>
        <v>53696</v>
      </c>
    </row>
    <row r="256" spans="1:24" ht="24" customHeight="1" x14ac:dyDescent="0.25">
      <c r="A256" t="s">
        <v>735</v>
      </c>
      <c r="B256" t="s">
        <v>17374</v>
      </c>
      <c r="C256">
        <v>100468</v>
      </c>
      <c r="D256" t="s">
        <v>17073</v>
      </c>
      <c r="E256" t="s">
        <v>696</v>
      </c>
      <c r="F256" s="9">
        <f>Table1325[[#This Row],[EMP]]-Table1325[[#This Row],[BMP]]</f>
        <v>3.0067939700000039</v>
      </c>
      <c r="G256" s="5" t="s">
        <v>697</v>
      </c>
      <c r="H256" s="56">
        <v>46.668531823999999</v>
      </c>
      <c r="I256" t="s">
        <v>732</v>
      </c>
      <c r="J256" s="56">
        <v>48.212657014999998</v>
      </c>
      <c r="K256" s="56">
        <v>49.675325794000003</v>
      </c>
      <c r="L256" t="s">
        <v>734</v>
      </c>
      <c r="M256" s="2">
        <v>20494</v>
      </c>
      <c r="N256" s="2">
        <v>20371</v>
      </c>
      <c r="O256" s="2">
        <v>40865</v>
      </c>
      <c r="P256" t="s">
        <v>22529</v>
      </c>
      <c r="Q256">
        <v>9</v>
      </c>
      <c r="R256">
        <v>52</v>
      </c>
      <c r="S256" s="2">
        <v>897</v>
      </c>
      <c r="T256" s="2">
        <v>2006</v>
      </c>
      <c r="U256" s="8">
        <v>7.1038786247399982E-2</v>
      </c>
      <c r="V256" s="2">
        <v>56489</v>
      </c>
      <c r="X256" s="61">
        <f>(Table1325[[#This Row],[2042 Future AADT]]-Table1325[[#This Row],[AADT 2022]])/20*($X$5-2022)+Table1325[[#This Row],[AADT 2022]]</f>
        <v>47895.8</v>
      </c>
    </row>
    <row r="257" spans="1:24" ht="24" customHeight="1" x14ac:dyDescent="0.25">
      <c r="A257" t="s">
        <v>736</v>
      </c>
      <c r="B257" t="s">
        <v>17375</v>
      </c>
      <c r="C257">
        <v>100469</v>
      </c>
      <c r="D257" t="s">
        <v>17073</v>
      </c>
      <c r="E257" t="s">
        <v>696</v>
      </c>
      <c r="F257" s="9">
        <f>Table1325[[#This Row],[EMP]]-Table1325[[#This Row],[BMP]]</f>
        <v>4.7606792999999996</v>
      </c>
      <c r="G257" s="5" t="s">
        <v>697</v>
      </c>
      <c r="H257" s="56">
        <v>49.640669131428602</v>
      </c>
      <c r="I257" t="s">
        <v>734</v>
      </c>
      <c r="J257" s="56">
        <v>52.006363749999998</v>
      </c>
      <c r="K257" s="56">
        <v>54.401348431428602</v>
      </c>
      <c r="L257" t="s">
        <v>35</v>
      </c>
      <c r="M257" s="2">
        <v>24398</v>
      </c>
      <c r="N257" s="2">
        <v>23917</v>
      </c>
      <c r="O257" s="2">
        <v>48315</v>
      </c>
      <c r="P257" t="s">
        <v>22530</v>
      </c>
      <c r="Q257">
        <v>7</v>
      </c>
      <c r="R257">
        <v>53</v>
      </c>
      <c r="S257" s="2">
        <v>897</v>
      </c>
      <c r="T257" s="2">
        <v>2006</v>
      </c>
      <c r="U257" s="8">
        <v>6.0084859774397183E-2</v>
      </c>
      <c r="V257" s="2">
        <v>71989</v>
      </c>
      <c r="X257" s="61">
        <f>(Table1325[[#This Row],[2042 Future AADT]]-Table1325[[#This Row],[AADT 2022]])/20*($X$5-2022)+Table1325[[#This Row],[AADT 2022]]</f>
        <v>58968.3</v>
      </c>
    </row>
    <row r="258" spans="1:24" ht="24" customHeight="1" x14ac:dyDescent="0.25">
      <c r="A258" t="s">
        <v>738</v>
      </c>
      <c r="B258" t="s">
        <v>17376</v>
      </c>
      <c r="C258">
        <v>100470</v>
      </c>
      <c r="D258" t="s">
        <v>17073</v>
      </c>
      <c r="E258" t="s">
        <v>696</v>
      </c>
      <c r="F258" s="9">
        <f>Table1325[[#This Row],[EMP]]-Table1325[[#This Row],[BMP]]</f>
        <v>2.5223805999999982</v>
      </c>
      <c r="G258" s="5" t="s">
        <v>697</v>
      </c>
      <c r="H258" s="56">
        <v>54.400454137499999</v>
      </c>
      <c r="I258" t="s">
        <v>35</v>
      </c>
      <c r="J258" s="56">
        <v>55.897849325000003</v>
      </c>
      <c r="K258" s="56">
        <v>56.922834737499997</v>
      </c>
      <c r="L258" t="s">
        <v>36</v>
      </c>
      <c r="M258" s="2">
        <v>24519</v>
      </c>
      <c r="N258" s="2">
        <v>24297</v>
      </c>
      <c r="O258" s="2">
        <v>48816</v>
      </c>
      <c r="P258" t="s">
        <v>22531</v>
      </c>
      <c r="Q258">
        <v>7</v>
      </c>
      <c r="R258">
        <v>54</v>
      </c>
      <c r="S258" s="2">
        <v>3790</v>
      </c>
      <c r="T258" s="2">
        <v>5660</v>
      </c>
      <c r="U258" s="8">
        <v>0.19358407079646017</v>
      </c>
      <c r="V258" s="2">
        <v>69176</v>
      </c>
      <c r="X258" s="61">
        <f>(Table1325[[#This Row],[2042 Future AADT]]-Table1325[[#This Row],[AADT 2022]])/20*($X$5-2022)+Table1325[[#This Row],[AADT 2022]]</f>
        <v>57978</v>
      </c>
    </row>
    <row r="259" spans="1:24" ht="24" customHeight="1" x14ac:dyDescent="0.25">
      <c r="A259" t="s">
        <v>741</v>
      </c>
      <c r="B259" t="s">
        <v>17377</v>
      </c>
      <c r="C259">
        <v>100471</v>
      </c>
      <c r="D259" t="s">
        <v>17073</v>
      </c>
      <c r="E259" t="s">
        <v>696</v>
      </c>
      <c r="F259" s="9">
        <f>Table1325[[#This Row],[EMP]]-Table1325[[#This Row],[BMP]]</f>
        <v>1.8939298799999946</v>
      </c>
      <c r="G259" s="5" t="s">
        <v>697</v>
      </c>
      <c r="H259" s="56">
        <v>56.927166800000002</v>
      </c>
      <c r="I259" t="s">
        <v>739</v>
      </c>
      <c r="J259" s="56">
        <v>58.001946346666699</v>
      </c>
      <c r="K259" s="56">
        <v>58.821096679999997</v>
      </c>
      <c r="L259" t="s">
        <v>740</v>
      </c>
      <c r="M259" s="2">
        <v>28682</v>
      </c>
      <c r="N259" s="2">
        <v>26990</v>
      </c>
      <c r="O259" s="2">
        <v>55672</v>
      </c>
      <c r="P259" t="s">
        <v>22532</v>
      </c>
      <c r="Q259">
        <v>8</v>
      </c>
      <c r="R259">
        <v>59</v>
      </c>
      <c r="S259" s="2">
        <v>4148</v>
      </c>
      <c r="T259" s="2">
        <v>6480</v>
      </c>
      <c r="U259" s="8">
        <v>0.19090386549791638</v>
      </c>
      <c r="V259" s="2">
        <v>84863</v>
      </c>
      <c r="X259" s="61">
        <f>(Table1325[[#This Row],[2042 Future AADT]]-Table1325[[#This Row],[AADT 2022]])/20*($X$5-2022)+Table1325[[#This Row],[AADT 2022]]</f>
        <v>68807.95</v>
      </c>
    </row>
    <row r="260" spans="1:24" ht="24" customHeight="1" x14ac:dyDescent="0.25">
      <c r="A260" t="s">
        <v>744</v>
      </c>
      <c r="B260" t="s">
        <v>17378</v>
      </c>
      <c r="C260">
        <v>100472</v>
      </c>
      <c r="D260" t="s">
        <v>17073</v>
      </c>
      <c r="E260" t="s">
        <v>696</v>
      </c>
      <c r="F260" s="9">
        <f>Table1325[[#This Row],[EMP]]-Table1325[[#This Row],[BMP]]</f>
        <v>2.0292960299999976</v>
      </c>
      <c r="G260" s="5" t="s">
        <v>697</v>
      </c>
      <c r="H260" s="56">
        <v>58.821341584999999</v>
      </c>
      <c r="I260" t="s">
        <v>740</v>
      </c>
      <c r="J260" s="56">
        <v>59.999542009999999</v>
      </c>
      <c r="K260" s="56">
        <v>60.850637614999997</v>
      </c>
      <c r="L260" t="s">
        <v>743</v>
      </c>
      <c r="M260" s="2">
        <v>42594</v>
      </c>
      <c r="N260" s="2">
        <v>37812</v>
      </c>
      <c r="O260" s="2">
        <v>80406</v>
      </c>
      <c r="P260" t="s">
        <v>22533</v>
      </c>
      <c r="Q260">
        <v>8</v>
      </c>
      <c r="R260">
        <v>55</v>
      </c>
      <c r="S260" s="2">
        <v>3554</v>
      </c>
      <c r="T260" s="2">
        <v>7155</v>
      </c>
      <c r="U260" s="8">
        <v>0.13318657811606099</v>
      </c>
      <c r="V260" s="2">
        <v>111147</v>
      </c>
      <c r="X260" s="61">
        <f>(Table1325[[#This Row],[2042 Future AADT]]-Table1325[[#This Row],[AADT 2022]])/20*($X$5-2022)+Table1325[[#This Row],[AADT 2022]]</f>
        <v>94239.45</v>
      </c>
    </row>
    <row r="261" spans="1:24" ht="24" customHeight="1" x14ac:dyDescent="0.25">
      <c r="A261" t="s">
        <v>745</v>
      </c>
      <c r="B261" t="s">
        <v>17379</v>
      </c>
      <c r="C261">
        <v>100473</v>
      </c>
      <c r="D261" t="s">
        <v>17073</v>
      </c>
      <c r="E261" t="s">
        <v>696</v>
      </c>
      <c r="F261" s="9">
        <f>Table1325[[#This Row],[EMP]]-Table1325[[#This Row],[BMP]]</f>
        <v>1.0035416399999946</v>
      </c>
      <c r="G261" s="5" t="s">
        <v>697</v>
      </c>
      <c r="H261" s="56">
        <v>60.856723023333302</v>
      </c>
      <c r="I261" t="s">
        <v>743</v>
      </c>
      <c r="J261" s="56">
        <v>61.417309914999997</v>
      </c>
      <c r="K261" s="56">
        <v>61.860264663333297</v>
      </c>
      <c r="L261" t="s">
        <v>128</v>
      </c>
      <c r="M261" s="2">
        <v>53115</v>
      </c>
      <c r="N261" s="2">
        <v>46096</v>
      </c>
      <c r="O261" s="2">
        <v>99211</v>
      </c>
      <c r="P261" t="s">
        <v>22534</v>
      </c>
      <c r="Q261">
        <v>8</v>
      </c>
      <c r="R261">
        <v>57</v>
      </c>
      <c r="S261" s="2">
        <v>2891</v>
      </c>
      <c r="T261" s="2">
        <v>6944</v>
      </c>
      <c r="U261" s="8">
        <v>9.9132152684682145E-2</v>
      </c>
      <c r="V261" s="2">
        <v>151231</v>
      </c>
      <c r="X261" s="61">
        <f>(Table1325[[#This Row],[2042 Future AADT]]-Table1325[[#This Row],[AADT 2022]])/20*($X$5-2022)+Table1325[[#This Row],[AADT 2022]]</f>
        <v>122620</v>
      </c>
    </row>
    <row r="262" spans="1:24" ht="24" customHeight="1" x14ac:dyDescent="0.25">
      <c r="A262" t="s">
        <v>748</v>
      </c>
      <c r="B262" t="s">
        <v>17380</v>
      </c>
      <c r="C262">
        <v>100474</v>
      </c>
      <c r="D262" t="s">
        <v>17073</v>
      </c>
      <c r="E262" t="s">
        <v>696</v>
      </c>
      <c r="F262" s="9">
        <f>Table1325[[#This Row],[EMP]]-Table1325[[#This Row],[BMP]]</f>
        <v>1.1638193600000051</v>
      </c>
      <c r="G262" s="5" t="s">
        <v>697</v>
      </c>
      <c r="H262" s="56">
        <v>61.758155684999998</v>
      </c>
      <c r="I262" t="s">
        <v>128</v>
      </c>
      <c r="J262" s="56">
        <v>62.381177794999999</v>
      </c>
      <c r="K262" s="56">
        <v>62.921975045000003</v>
      </c>
      <c r="L262" t="s">
        <v>747</v>
      </c>
      <c r="M262" s="2">
        <v>51610</v>
      </c>
      <c r="N262" s="2">
        <v>50941</v>
      </c>
      <c r="O262" s="2">
        <v>102551</v>
      </c>
      <c r="P262" t="s">
        <v>22535</v>
      </c>
      <c r="Q262">
        <v>9</v>
      </c>
      <c r="R262">
        <v>53</v>
      </c>
      <c r="S262" s="2">
        <v>3244</v>
      </c>
      <c r="T262" s="2">
        <v>7793</v>
      </c>
      <c r="U262" s="8">
        <v>0.10762449902975105</v>
      </c>
      <c r="V262" s="2">
        <v>156322</v>
      </c>
      <c r="X262" s="61">
        <f>(Table1325[[#This Row],[2042 Future AADT]]-Table1325[[#This Row],[AADT 2022]])/20*($X$5-2022)+Table1325[[#This Row],[AADT 2022]]</f>
        <v>126747.95</v>
      </c>
    </row>
    <row r="263" spans="1:24" ht="24" customHeight="1" x14ac:dyDescent="0.25">
      <c r="A263" t="s">
        <v>752</v>
      </c>
      <c r="B263" t="s">
        <v>17381</v>
      </c>
      <c r="C263">
        <v>100499</v>
      </c>
      <c r="D263" t="s">
        <v>17073</v>
      </c>
      <c r="E263" t="s">
        <v>634</v>
      </c>
      <c r="F263" s="9">
        <f>Table1325[[#This Row],[EMP]]-Table1325[[#This Row],[BMP]]</f>
        <v>0.54840496000000005</v>
      </c>
      <c r="G263" s="5" t="s">
        <v>632</v>
      </c>
      <c r="H263" s="56">
        <v>0</v>
      </c>
      <c r="I263" t="s">
        <v>750</v>
      </c>
      <c r="J263" s="56">
        <v>0.24995825999999999</v>
      </c>
      <c r="K263" s="56">
        <v>0.54840496000000005</v>
      </c>
      <c r="L263" t="s">
        <v>751</v>
      </c>
      <c r="M263" s="2">
        <v>8970</v>
      </c>
      <c r="N263" s="2">
        <v>10674</v>
      </c>
      <c r="O263" s="2">
        <v>19644</v>
      </c>
      <c r="P263" t="s">
        <v>22536</v>
      </c>
      <c r="Q263">
        <v>6</v>
      </c>
      <c r="R263">
        <v>51</v>
      </c>
      <c r="S263" s="2">
        <v>997</v>
      </c>
      <c r="T263" s="2">
        <v>7230</v>
      </c>
      <c r="U263" s="8">
        <v>0.41880472408878028</v>
      </c>
      <c r="V263" s="2">
        <v>30388</v>
      </c>
      <c r="X263" s="61">
        <f>(Table1325[[#This Row],[2042 Future AADT]]-Table1325[[#This Row],[AADT 2022]])/20*($X$5-2022)+Table1325[[#This Row],[AADT 2022]]</f>
        <v>24478.799999999999</v>
      </c>
    </row>
    <row r="264" spans="1:24" ht="24" customHeight="1" x14ac:dyDescent="0.25">
      <c r="A264" t="s">
        <v>754</v>
      </c>
      <c r="B264" t="s">
        <v>17382</v>
      </c>
      <c r="C264">
        <v>100500</v>
      </c>
      <c r="D264" t="s">
        <v>17073</v>
      </c>
      <c r="E264" t="s">
        <v>634</v>
      </c>
      <c r="F264" s="9">
        <f>Table1325[[#This Row],[EMP]]-Table1325[[#This Row],[BMP]]</f>
        <v>2.4427812099999997</v>
      </c>
      <c r="G264" s="5" t="s">
        <v>632</v>
      </c>
      <c r="H264" s="56">
        <v>0.55056890749999998</v>
      </c>
      <c r="I264" t="s">
        <v>751</v>
      </c>
      <c r="J264" s="56">
        <v>1.440449745</v>
      </c>
      <c r="K264" s="56">
        <v>2.9933501174999999</v>
      </c>
      <c r="L264" t="s">
        <v>753</v>
      </c>
      <c r="M264" s="2">
        <v>9760</v>
      </c>
      <c r="N264" s="2">
        <v>9034</v>
      </c>
      <c r="O264" s="2">
        <v>18794</v>
      </c>
      <c r="P264" t="s">
        <v>22537</v>
      </c>
      <c r="Q264">
        <v>8</v>
      </c>
      <c r="R264">
        <v>57</v>
      </c>
      <c r="S264" s="2">
        <v>1087</v>
      </c>
      <c r="T264" s="2">
        <v>7023</v>
      </c>
      <c r="U264" s="8">
        <v>0.43152069809513677</v>
      </c>
      <c r="V264" s="2">
        <v>29073</v>
      </c>
      <c r="X264" s="61">
        <f>(Table1325[[#This Row],[2042 Future AADT]]-Table1325[[#This Row],[AADT 2022]])/20*($X$5-2022)+Table1325[[#This Row],[AADT 2022]]</f>
        <v>23419.55</v>
      </c>
    </row>
    <row r="265" spans="1:24" ht="24" customHeight="1" x14ac:dyDescent="0.25">
      <c r="A265" t="s">
        <v>757</v>
      </c>
      <c r="B265" t="s">
        <v>17383</v>
      </c>
      <c r="C265">
        <v>100501</v>
      </c>
      <c r="D265" t="s">
        <v>17073</v>
      </c>
      <c r="E265" t="s">
        <v>634</v>
      </c>
      <c r="F265" s="9">
        <f>Table1325[[#This Row],[EMP]]-Table1325[[#This Row],[BMP]]</f>
        <v>6.8020526400000003</v>
      </c>
      <c r="G265" s="5" t="s">
        <v>632</v>
      </c>
      <c r="H265" s="56">
        <v>2.9929419444444401</v>
      </c>
      <c r="I265" t="s">
        <v>753</v>
      </c>
      <c r="J265" s="56">
        <v>8.9611469199999991</v>
      </c>
      <c r="K265" s="56">
        <v>9.7949945844444404</v>
      </c>
      <c r="L265" t="s">
        <v>756</v>
      </c>
      <c r="M265" s="2">
        <v>9230</v>
      </c>
      <c r="N265" s="2">
        <v>7966</v>
      </c>
      <c r="O265" s="2">
        <v>17196</v>
      </c>
      <c r="P265" t="s">
        <v>22538</v>
      </c>
      <c r="Q265">
        <v>5</v>
      </c>
      <c r="R265">
        <v>54</v>
      </c>
      <c r="S265" s="2">
        <v>936</v>
      </c>
      <c r="T265" s="2">
        <v>7510</v>
      </c>
      <c r="U265" s="8">
        <v>0.4911607350546639</v>
      </c>
      <c r="V265" s="2">
        <v>26601</v>
      </c>
      <c r="X265" s="61">
        <f>(Table1325[[#This Row],[2042 Future AADT]]-Table1325[[#This Row],[AADT 2022]])/20*($X$5-2022)+Table1325[[#This Row],[AADT 2022]]</f>
        <v>21428.25</v>
      </c>
    </row>
    <row r="266" spans="1:24" ht="24" customHeight="1" x14ac:dyDescent="0.25">
      <c r="A266" t="s">
        <v>760</v>
      </c>
      <c r="B266" t="s">
        <v>17384</v>
      </c>
      <c r="C266">
        <v>100502</v>
      </c>
      <c r="D266" t="s">
        <v>17073</v>
      </c>
      <c r="E266" t="s">
        <v>634</v>
      </c>
      <c r="F266" s="9">
        <f>Table1325[[#This Row],[EMP]]-Table1325[[#This Row],[BMP]]</f>
        <v>3.3683490099999993</v>
      </c>
      <c r="G266" s="5" t="s">
        <v>632</v>
      </c>
      <c r="H266" s="56">
        <v>9.7890125700000006</v>
      </c>
      <c r="I266" t="s">
        <v>756</v>
      </c>
      <c r="J266" s="56">
        <v>11.42718414</v>
      </c>
      <c r="K266" s="56">
        <v>13.15736158</v>
      </c>
      <c r="L266" t="s">
        <v>759</v>
      </c>
      <c r="M266" s="2">
        <v>9360</v>
      </c>
      <c r="N266" s="2">
        <v>8739</v>
      </c>
      <c r="O266" s="2">
        <v>18099</v>
      </c>
      <c r="P266" t="s">
        <v>22539</v>
      </c>
      <c r="Q266">
        <v>5</v>
      </c>
      <c r="R266">
        <v>54</v>
      </c>
      <c r="S266" s="2">
        <v>832</v>
      </c>
      <c r="T266" s="2">
        <v>6395</v>
      </c>
      <c r="U266" s="8">
        <v>0.39930382894082544</v>
      </c>
      <c r="V266" s="2">
        <v>27998</v>
      </c>
      <c r="X266" s="61">
        <f>(Table1325[[#This Row],[2042 Future AADT]]-Table1325[[#This Row],[AADT 2022]])/20*($X$5-2022)+Table1325[[#This Row],[AADT 2022]]</f>
        <v>22553.55</v>
      </c>
    </row>
    <row r="267" spans="1:24" ht="24" customHeight="1" x14ac:dyDescent="0.25">
      <c r="A267" t="s">
        <v>762</v>
      </c>
      <c r="B267" t="s">
        <v>17385</v>
      </c>
      <c r="C267">
        <v>100503</v>
      </c>
      <c r="D267" t="s">
        <v>17073</v>
      </c>
      <c r="E267" t="s">
        <v>634</v>
      </c>
      <c r="F267" s="9">
        <f>Table1325[[#This Row],[EMP]]-Table1325[[#This Row],[BMP]]</f>
        <v>6.9826125600000015</v>
      </c>
      <c r="G267" s="5" t="s">
        <v>632</v>
      </c>
      <c r="H267" s="56">
        <v>13.152744873333299</v>
      </c>
      <c r="I267" t="s">
        <v>759</v>
      </c>
      <c r="J267" s="56">
        <v>18.002296959999999</v>
      </c>
      <c r="K267" s="56">
        <v>20.135357433333301</v>
      </c>
      <c r="L267" t="s">
        <v>761</v>
      </c>
      <c r="M267" s="2">
        <v>7831</v>
      </c>
      <c r="N267" s="2">
        <v>7302</v>
      </c>
      <c r="O267" s="2">
        <v>15133</v>
      </c>
      <c r="P267" t="s">
        <v>22540</v>
      </c>
      <c r="Q267">
        <v>7</v>
      </c>
      <c r="R267">
        <v>52</v>
      </c>
      <c r="S267" s="2">
        <v>800</v>
      </c>
      <c r="T267" s="2">
        <v>7603</v>
      </c>
      <c r="U267" s="8">
        <v>0.55527654794158465</v>
      </c>
      <c r="V267" s="2">
        <v>23409</v>
      </c>
      <c r="X267" s="61">
        <f>(Table1325[[#This Row],[2042 Future AADT]]-Table1325[[#This Row],[AADT 2022]])/20*($X$5-2022)+Table1325[[#This Row],[AADT 2022]]</f>
        <v>18857.2</v>
      </c>
    </row>
    <row r="268" spans="1:24" ht="24" customHeight="1" x14ac:dyDescent="0.25">
      <c r="A268" t="s">
        <v>764</v>
      </c>
      <c r="B268" t="s">
        <v>17386</v>
      </c>
      <c r="C268">
        <v>100504</v>
      </c>
      <c r="D268" t="s">
        <v>17073</v>
      </c>
      <c r="E268" t="s">
        <v>634</v>
      </c>
      <c r="F268" s="9">
        <f>Table1325[[#This Row],[EMP]]-Table1325[[#This Row],[BMP]]</f>
        <v>5.0496722500000004</v>
      </c>
      <c r="G268" s="5" t="s">
        <v>632</v>
      </c>
      <c r="H268" s="56">
        <v>20.140251405714299</v>
      </c>
      <c r="I268" t="s">
        <v>761</v>
      </c>
      <c r="J268" s="56">
        <v>22.36750507</v>
      </c>
      <c r="K268" s="56">
        <v>25.189923655714299</v>
      </c>
      <c r="L268" t="s">
        <v>763</v>
      </c>
      <c r="M268" s="2">
        <v>7949</v>
      </c>
      <c r="N268" s="2">
        <v>7333</v>
      </c>
      <c r="O268" s="2">
        <v>15282</v>
      </c>
      <c r="P268" t="s">
        <v>22541</v>
      </c>
      <c r="Q268">
        <v>8</v>
      </c>
      <c r="R268">
        <v>62</v>
      </c>
      <c r="S268" s="2">
        <v>800</v>
      </c>
      <c r="T268" s="2">
        <v>7603</v>
      </c>
      <c r="U268" s="8">
        <v>0.54986258343148797</v>
      </c>
      <c r="V268" s="2">
        <v>25438</v>
      </c>
      <c r="X268" s="61">
        <f>(Table1325[[#This Row],[2042 Future AADT]]-Table1325[[#This Row],[AADT 2022]])/20*($X$5-2022)+Table1325[[#This Row],[AADT 2022]]</f>
        <v>19852.2</v>
      </c>
    </row>
    <row r="269" spans="1:24" ht="24" customHeight="1" x14ac:dyDescent="0.25">
      <c r="A269" t="s">
        <v>766</v>
      </c>
      <c r="B269" t="s">
        <v>17387</v>
      </c>
      <c r="C269">
        <v>100505</v>
      </c>
      <c r="D269" t="s">
        <v>17073</v>
      </c>
      <c r="E269" t="s">
        <v>634</v>
      </c>
      <c r="F269" s="9">
        <f>Table1325[[#This Row],[EMP]]-Table1325[[#This Row],[BMP]]</f>
        <v>0.98471689999999867</v>
      </c>
      <c r="G269" s="5" t="s">
        <v>632</v>
      </c>
      <c r="H269" s="56">
        <v>25.184644370000001</v>
      </c>
      <c r="I269" t="s">
        <v>763</v>
      </c>
      <c r="J269" s="56">
        <v>25.998813590000001</v>
      </c>
      <c r="K269" s="56">
        <v>26.16936127</v>
      </c>
      <c r="L269" t="s">
        <v>765</v>
      </c>
      <c r="M269" s="2">
        <v>8140</v>
      </c>
      <c r="N269" s="2">
        <v>6558</v>
      </c>
      <c r="O269" s="2">
        <v>14698</v>
      </c>
      <c r="P269" t="s">
        <v>22542</v>
      </c>
      <c r="Q269">
        <v>6</v>
      </c>
      <c r="R269">
        <v>56</v>
      </c>
      <c r="S269" s="2">
        <v>622</v>
      </c>
      <c r="T269" s="2">
        <v>5870</v>
      </c>
      <c r="U269" s="8">
        <v>0.44169274731255953</v>
      </c>
      <c r="V269" s="2">
        <v>22737</v>
      </c>
      <c r="X269" s="61">
        <f>(Table1325[[#This Row],[2042 Future AADT]]-Table1325[[#This Row],[AADT 2022]])/20*($X$5-2022)+Table1325[[#This Row],[AADT 2022]]</f>
        <v>18315.55</v>
      </c>
    </row>
    <row r="270" spans="1:24" ht="24" customHeight="1" x14ac:dyDescent="0.25">
      <c r="A270" t="s">
        <v>768</v>
      </c>
      <c r="B270" t="s">
        <v>17388</v>
      </c>
      <c r="C270">
        <v>100506</v>
      </c>
      <c r="D270" t="s">
        <v>17073</v>
      </c>
      <c r="E270" t="s">
        <v>634</v>
      </c>
      <c r="F270" s="9">
        <f>Table1325[[#This Row],[EMP]]-Table1325[[#This Row],[BMP]]</f>
        <v>2.5723590599999966</v>
      </c>
      <c r="G270" s="5" t="s">
        <v>632</v>
      </c>
      <c r="H270" s="56">
        <v>26.171839855000002</v>
      </c>
      <c r="I270" t="s">
        <v>765</v>
      </c>
      <c r="J270" s="56">
        <v>27.365930779999999</v>
      </c>
      <c r="K270" s="56">
        <v>28.744198914999998</v>
      </c>
      <c r="L270" t="s">
        <v>767</v>
      </c>
      <c r="M270" s="2">
        <v>8548</v>
      </c>
      <c r="N270" s="2">
        <v>7891</v>
      </c>
      <c r="O270" s="2">
        <v>16439</v>
      </c>
      <c r="P270" t="s">
        <v>22543</v>
      </c>
      <c r="Q270">
        <v>6</v>
      </c>
      <c r="R270">
        <v>60</v>
      </c>
      <c r="S270" s="2">
        <v>637</v>
      </c>
      <c r="T270" s="2">
        <v>5871</v>
      </c>
      <c r="U270" s="8">
        <v>0.39588782772674735</v>
      </c>
      <c r="V270" s="2">
        <v>25430</v>
      </c>
      <c r="X270" s="61">
        <f>(Table1325[[#This Row],[2042 Future AADT]]-Table1325[[#This Row],[AADT 2022]])/20*($X$5-2022)+Table1325[[#This Row],[AADT 2022]]</f>
        <v>20484.95</v>
      </c>
    </row>
    <row r="271" spans="1:24" ht="24" customHeight="1" x14ac:dyDescent="0.25">
      <c r="A271" t="s">
        <v>770</v>
      </c>
      <c r="B271" t="s">
        <v>17389</v>
      </c>
      <c r="C271">
        <v>100507</v>
      </c>
      <c r="D271" t="s">
        <v>17073</v>
      </c>
      <c r="E271" t="s">
        <v>634</v>
      </c>
      <c r="F271" s="9">
        <f>Table1325[[#This Row],[EMP]]-Table1325[[#This Row],[BMP]]</f>
        <v>8.2821139200000005</v>
      </c>
      <c r="G271" s="5" t="s">
        <v>632</v>
      </c>
      <c r="H271" s="56">
        <v>28.74336813</v>
      </c>
      <c r="I271" t="s">
        <v>767</v>
      </c>
      <c r="J271" s="56">
        <v>32.8688705</v>
      </c>
      <c r="K271" s="56">
        <v>37.025482050000001</v>
      </c>
      <c r="L271" t="s">
        <v>769</v>
      </c>
      <c r="M271" s="2">
        <v>7999</v>
      </c>
      <c r="N271" s="2">
        <v>7437</v>
      </c>
      <c r="O271" s="2">
        <v>15436</v>
      </c>
      <c r="P271" t="s">
        <v>22544</v>
      </c>
      <c r="Q271">
        <v>8</v>
      </c>
      <c r="R271">
        <v>61</v>
      </c>
      <c r="S271" s="2">
        <v>619</v>
      </c>
      <c r="T271" s="2">
        <v>5939</v>
      </c>
      <c r="U271" s="8">
        <v>0.42485099766778961</v>
      </c>
      <c r="V271" s="2">
        <v>23878</v>
      </c>
      <c r="X271" s="61">
        <f>(Table1325[[#This Row],[2042 Future AADT]]-Table1325[[#This Row],[AADT 2022]])/20*($X$5-2022)+Table1325[[#This Row],[AADT 2022]]</f>
        <v>19234.900000000001</v>
      </c>
    </row>
    <row r="272" spans="1:24" ht="24" customHeight="1" x14ac:dyDescent="0.25">
      <c r="A272" t="s">
        <v>772</v>
      </c>
      <c r="B272" t="s">
        <v>17390</v>
      </c>
      <c r="C272">
        <v>100508</v>
      </c>
      <c r="D272" t="s">
        <v>17073</v>
      </c>
      <c r="E272" t="s">
        <v>634</v>
      </c>
      <c r="F272" s="9">
        <f>Table1325[[#This Row],[EMP]]-Table1325[[#This Row],[BMP]]</f>
        <v>7.2944352600000002</v>
      </c>
      <c r="G272" s="5" t="s">
        <v>632</v>
      </c>
      <c r="H272" s="56">
        <v>37.029685191111099</v>
      </c>
      <c r="I272" t="s">
        <v>769</v>
      </c>
      <c r="J272" s="56">
        <v>43.809120229999998</v>
      </c>
      <c r="K272" s="56">
        <v>44.324120451111099</v>
      </c>
      <c r="L272" t="s">
        <v>771</v>
      </c>
      <c r="M272" s="2">
        <v>6984</v>
      </c>
      <c r="N272" s="2">
        <v>7765</v>
      </c>
      <c r="O272" s="2">
        <v>14749</v>
      </c>
      <c r="P272" t="s">
        <v>22545</v>
      </c>
      <c r="Q272">
        <v>7</v>
      </c>
      <c r="R272">
        <v>55</v>
      </c>
      <c r="S272" s="2">
        <v>498</v>
      </c>
      <c r="T272" s="2">
        <v>5470</v>
      </c>
      <c r="U272" s="8">
        <v>0.4046376025493254</v>
      </c>
      <c r="V272" s="2">
        <v>22815</v>
      </c>
      <c r="X272" s="61">
        <f>(Table1325[[#This Row],[2042 Future AADT]]-Table1325[[#This Row],[AADT 2022]])/20*($X$5-2022)+Table1325[[#This Row],[AADT 2022]]</f>
        <v>18378.7</v>
      </c>
    </row>
    <row r="273" spans="1:24" ht="24" customHeight="1" x14ac:dyDescent="0.25">
      <c r="A273" t="s">
        <v>774</v>
      </c>
      <c r="B273" t="s">
        <v>17391</v>
      </c>
      <c r="C273">
        <v>100509</v>
      </c>
      <c r="D273" t="s">
        <v>17073</v>
      </c>
      <c r="E273" t="s">
        <v>634</v>
      </c>
      <c r="F273" s="9">
        <f>Table1325[[#This Row],[EMP]]-Table1325[[#This Row],[BMP]]</f>
        <v>4.5362572000000014</v>
      </c>
      <c r="G273" s="5" t="s">
        <v>632</v>
      </c>
      <c r="H273" s="56">
        <v>44.343473343333301</v>
      </c>
      <c r="I273" t="s">
        <v>771</v>
      </c>
      <c r="J273" s="56">
        <v>47.129487480000002</v>
      </c>
      <c r="K273" s="56">
        <v>48.879730543333302</v>
      </c>
      <c r="L273" t="s">
        <v>773</v>
      </c>
      <c r="M273" s="2">
        <v>8883</v>
      </c>
      <c r="N273" s="2">
        <v>8447</v>
      </c>
      <c r="O273" s="2">
        <v>17330</v>
      </c>
      <c r="P273" t="s">
        <v>22546</v>
      </c>
      <c r="Q273">
        <v>8</v>
      </c>
      <c r="R273">
        <v>55</v>
      </c>
      <c r="S273" s="2">
        <v>975</v>
      </c>
      <c r="T273" s="2">
        <v>7623</v>
      </c>
      <c r="U273" s="8">
        <v>0.49613387189844199</v>
      </c>
      <c r="V273" s="2">
        <v>26808</v>
      </c>
      <c r="X273" s="61">
        <f>(Table1325[[#This Row],[2042 Future AADT]]-Table1325[[#This Row],[AADT 2022]])/20*($X$5-2022)+Table1325[[#This Row],[AADT 2022]]</f>
        <v>21595.1</v>
      </c>
    </row>
    <row r="274" spans="1:24" ht="24" customHeight="1" x14ac:dyDescent="0.25">
      <c r="A274" t="s">
        <v>777</v>
      </c>
      <c r="B274" t="s">
        <v>17392</v>
      </c>
      <c r="C274">
        <v>100510</v>
      </c>
      <c r="D274" t="s">
        <v>17073</v>
      </c>
      <c r="E274" t="s">
        <v>634</v>
      </c>
      <c r="F274" s="9">
        <f>Table1325[[#This Row],[EMP]]-Table1325[[#This Row],[BMP]]</f>
        <v>2.8218007500000013</v>
      </c>
      <c r="G274" s="5" t="s">
        <v>632</v>
      </c>
      <c r="H274" s="56">
        <v>48.889101709999998</v>
      </c>
      <c r="I274" t="s">
        <v>773</v>
      </c>
      <c r="J274" s="56">
        <v>50.545376570000002</v>
      </c>
      <c r="K274" s="56">
        <v>51.71090246</v>
      </c>
      <c r="L274" t="s">
        <v>776</v>
      </c>
      <c r="M274" s="2">
        <v>20466</v>
      </c>
      <c r="N274" s="2">
        <v>20792</v>
      </c>
      <c r="O274" s="2">
        <v>41258</v>
      </c>
      <c r="P274" t="s">
        <v>22547</v>
      </c>
      <c r="Q274">
        <v>7</v>
      </c>
      <c r="R274">
        <v>52</v>
      </c>
      <c r="S274" s="2">
        <v>1769</v>
      </c>
      <c r="T274" s="2">
        <v>9858</v>
      </c>
      <c r="U274" s="8">
        <v>0.2818120122158127</v>
      </c>
      <c r="V274" s="2">
        <v>63823</v>
      </c>
      <c r="X274" s="61">
        <f>(Table1325[[#This Row],[2042 Future AADT]]-Table1325[[#This Row],[AADT 2022]])/20*($X$5-2022)+Table1325[[#This Row],[AADT 2022]]</f>
        <v>51412.25</v>
      </c>
    </row>
    <row r="275" spans="1:24" ht="24" customHeight="1" x14ac:dyDescent="0.25">
      <c r="A275" t="s">
        <v>779</v>
      </c>
      <c r="B275" t="s">
        <v>17393</v>
      </c>
      <c r="C275">
        <v>100511</v>
      </c>
      <c r="D275" t="s">
        <v>17073</v>
      </c>
      <c r="E275" t="s">
        <v>634</v>
      </c>
      <c r="F275" s="9">
        <f>Table1325[[#This Row],[EMP]]-Table1325[[#This Row],[BMP]]</f>
        <v>1.3887984399999951</v>
      </c>
      <c r="G275" s="5" t="s">
        <v>632</v>
      </c>
      <c r="H275" s="56">
        <v>51.816027210000001</v>
      </c>
      <c r="I275" t="s">
        <v>776</v>
      </c>
      <c r="J275" s="56">
        <v>52.345127050000002</v>
      </c>
      <c r="K275" s="56">
        <v>53.204825649999997</v>
      </c>
      <c r="L275" t="s">
        <v>778</v>
      </c>
      <c r="M275" s="2">
        <v>15692</v>
      </c>
      <c r="N275" s="2">
        <v>16252</v>
      </c>
      <c r="O275" s="2">
        <v>31944</v>
      </c>
      <c r="P275" t="s">
        <v>22548</v>
      </c>
      <c r="Q275">
        <v>11</v>
      </c>
      <c r="R275">
        <v>51</v>
      </c>
      <c r="S275" s="2">
        <v>1107</v>
      </c>
      <c r="T275" s="2">
        <v>6177</v>
      </c>
      <c r="U275" s="8">
        <v>0.22802404207362886</v>
      </c>
      <c r="V275" s="2">
        <v>48395</v>
      </c>
      <c r="X275" s="61">
        <f>(Table1325[[#This Row],[2042 Future AADT]]-Table1325[[#This Row],[AADT 2022]])/20*($X$5-2022)+Table1325[[#This Row],[AADT 2022]]</f>
        <v>39346.949999999997</v>
      </c>
    </row>
    <row r="276" spans="1:24" ht="24" customHeight="1" x14ac:dyDescent="0.25">
      <c r="A276" t="s">
        <v>782</v>
      </c>
      <c r="B276" t="s">
        <v>17394</v>
      </c>
      <c r="C276">
        <v>100512</v>
      </c>
      <c r="D276" t="s">
        <v>17073</v>
      </c>
      <c r="E276" t="s">
        <v>634</v>
      </c>
      <c r="F276" s="9">
        <f>Table1325[[#This Row],[EMP]]-Table1325[[#This Row],[BMP]]</f>
        <v>6.137358540000001</v>
      </c>
      <c r="G276" s="5" t="s">
        <v>632</v>
      </c>
      <c r="H276" s="56">
        <v>53.471258726249999</v>
      </c>
      <c r="I276" t="s">
        <v>778</v>
      </c>
      <c r="J276" s="56">
        <v>56.624451665000002</v>
      </c>
      <c r="K276" s="56">
        <v>59.60861726625</v>
      </c>
      <c r="L276" t="s">
        <v>781</v>
      </c>
      <c r="M276" s="2">
        <v>14089</v>
      </c>
      <c r="N276" s="2">
        <v>10220</v>
      </c>
      <c r="O276" s="2">
        <v>24309</v>
      </c>
      <c r="P276" t="s">
        <v>22549</v>
      </c>
      <c r="Q276">
        <v>8</v>
      </c>
      <c r="R276">
        <v>51</v>
      </c>
      <c r="S276" s="2">
        <v>907</v>
      </c>
      <c r="T276" s="2">
        <v>6369</v>
      </c>
      <c r="U276" s="8">
        <v>0.29931301164177876</v>
      </c>
      <c r="V276" s="2">
        <v>39581</v>
      </c>
      <c r="X276" s="61">
        <f>(Table1325[[#This Row],[2042 Future AADT]]-Table1325[[#This Row],[AADT 2022]])/20*($X$5-2022)+Table1325[[#This Row],[AADT 2022]]</f>
        <v>31181.4</v>
      </c>
    </row>
    <row r="277" spans="1:24" ht="24" customHeight="1" x14ac:dyDescent="0.25">
      <c r="A277" t="s">
        <v>784</v>
      </c>
      <c r="B277" t="s">
        <v>17395</v>
      </c>
      <c r="C277">
        <v>100513</v>
      </c>
      <c r="D277" t="s">
        <v>17073</v>
      </c>
      <c r="E277" t="s">
        <v>634</v>
      </c>
      <c r="F277" s="9">
        <f>Table1325[[#This Row],[EMP]]-Table1325[[#This Row],[BMP]]</f>
        <v>6.8033288100000036</v>
      </c>
      <c r="G277" s="5" t="s">
        <v>632</v>
      </c>
      <c r="H277" s="56">
        <v>59.6635195822222</v>
      </c>
      <c r="I277" t="s">
        <v>781</v>
      </c>
      <c r="J277" s="56">
        <v>63.017434430000002</v>
      </c>
      <c r="K277" s="56">
        <v>66.466848392222204</v>
      </c>
      <c r="L277" t="s">
        <v>783</v>
      </c>
      <c r="M277" s="2">
        <v>14446</v>
      </c>
      <c r="N277" s="2">
        <v>12751</v>
      </c>
      <c r="O277" s="2">
        <v>27197</v>
      </c>
      <c r="P277" t="s">
        <v>22550</v>
      </c>
      <c r="Q277">
        <v>8</v>
      </c>
      <c r="R277">
        <v>52</v>
      </c>
      <c r="S277" s="2">
        <v>878</v>
      </c>
      <c r="T277" s="2">
        <v>4900</v>
      </c>
      <c r="U277" s="8">
        <v>0.21244990256278265</v>
      </c>
      <c r="V277" s="2">
        <v>42071</v>
      </c>
      <c r="X277" s="61">
        <f>(Table1325[[#This Row],[2042 Future AADT]]-Table1325[[#This Row],[AADT 2022]])/20*($X$5-2022)+Table1325[[#This Row],[AADT 2022]]</f>
        <v>33890.300000000003</v>
      </c>
    </row>
    <row r="278" spans="1:24" ht="24" customHeight="1" x14ac:dyDescent="0.25">
      <c r="A278" t="s">
        <v>785</v>
      </c>
      <c r="B278" t="s">
        <v>17396</v>
      </c>
      <c r="C278">
        <v>100514</v>
      </c>
      <c r="D278" t="s">
        <v>17073</v>
      </c>
      <c r="E278" t="s">
        <v>634</v>
      </c>
      <c r="F278" s="9">
        <f>Table1325[[#This Row],[EMP]]-Table1325[[#This Row],[BMP]]</f>
        <v>5.5050829099999987</v>
      </c>
      <c r="G278" s="5" t="s">
        <v>632</v>
      </c>
      <c r="H278" s="56">
        <v>66.467639335714296</v>
      </c>
      <c r="I278" t="s">
        <v>37</v>
      </c>
      <c r="J278" s="56">
        <v>68.997874069999995</v>
      </c>
      <c r="K278" s="56">
        <v>71.972722245714294</v>
      </c>
      <c r="L278" t="s">
        <v>38</v>
      </c>
      <c r="M278" s="2">
        <v>11361</v>
      </c>
      <c r="N278" s="2">
        <v>10039</v>
      </c>
      <c r="O278" s="2">
        <v>21400</v>
      </c>
      <c r="P278" t="s">
        <v>22551</v>
      </c>
      <c r="Q278">
        <v>7</v>
      </c>
      <c r="R278">
        <v>61</v>
      </c>
      <c r="S278" s="2">
        <v>1030</v>
      </c>
      <c r="T278" s="2">
        <v>5746</v>
      </c>
      <c r="U278" s="8">
        <v>0.31663551401869161</v>
      </c>
      <c r="V278" s="2">
        <v>33104</v>
      </c>
      <c r="X278" s="61">
        <f>(Table1325[[#This Row],[2042 Future AADT]]-Table1325[[#This Row],[AADT 2022]])/20*($X$5-2022)+Table1325[[#This Row],[AADT 2022]]</f>
        <v>26666.799999999999</v>
      </c>
    </row>
    <row r="279" spans="1:24" ht="24" customHeight="1" x14ac:dyDescent="0.25">
      <c r="A279" t="s">
        <v>788</v>
      </c>
      <c r="B279" t="s">
        <v>17397</v>
      </c>
      <c r="C279">
        <v>100515</v>
      </c>
      <c r="D279" t="s">
        <v>17073</v>
      </c>
      <c r="E279" t="s">
        <v>634</v>
      </c>
      <c r="F279" s="9">
        <f>Table1325[[#This Row],[EMP]]-Table1325[[#This Row],[BMP]]</f>
        <v>7.383896649999997</v>
      </c>
      <c r="G279" s="5" t="s">
        <v>632</v>
      </c>
      <c r="H279" s="56">
        <v>72.037414704</v>
      </c>
      <c r="I279" t="s">
        <v>786</v>
      </c>
      <c r="J279" s="56">
        <v>77.804079400000006</v>
      </c>
      <c r="K279" s="56">
        <v>79.421311353999997</v>
      </c>
      <c r="L279" t="s">
        <v>787</v>
      </c>
      <c r="M279" s="2">
        <v>8834</v>
      </c>
      <c r="N279" s="2">
        <v>8437</v>
      </c>
      <c r="O279" s="2">
        <v>17271</v>
      </c>
      <c r="P279" t="s">
        <v>22552</v>
      </c>
      <c r="Q279">
        <v>9</v>
      </c>
      <c r="R279">
        <v>54</v>
      </c>
      <c r="S279" s="2">
        <v>668</v>
      </c>
      <c r="T279" s="2">
        <v>8269</v>
      </c>
      <c r="U279" s="8">
        <v>0.51745700885878065</v>
      </c>
      <c r="V279" s="2">
        <v>28748</v>
      </c>
      <c r="X279" s="61">
        <f>(Table1325[[#This Row],[2042 Future AADT]]-Table1325[[#This Row],[AADT 2022]])/20*($X$5-2022)+Table1325[[#This Row],[AADT 2022]]</f>
        <v>22435.65</v>
      </c>
    </row>
    <row r="280" spans="1:24" ht="24" customHeight="1" x14ac:dyDescent="0.25">
      <c r="A280" t="s">
        <v>790</v>
      </c>
      <c r="B280" t="s">
        <v>17398</v>
      </c>
      <c r="C280">
        <v>100516</v>
      </c>
      <c r="D280" t="s">
        <v>17073</v>
      </c>
      <c r="E280" t="s">
        <v>634</v>
      </c>
      <c r="F280" s="9">
        <f>Table1325[[#This Row],[EMP]]-Table1325[[#This Row],[BMP]]</f>
        <v>8.1032645100000025</v>
      </c>
      <c r="G280" s="5" t="s">
        <v>632</v>
      </c>
      <c r="H280" s="56">
        <v>79.483459746999998</v>
      </c>
      <c r="I280" t="s">
        <v>787</v>
      </c>
      <c r="J280" s="56">
        <v>86.854412515000007</v>
      </c>
      <c r="K280" s="56">
        <v>87.586724257</v>
      </c>
      <c r="L280" t="s">
        <v>789</v>
      </c>
      <c r="M280" s="2">
        <v>8689</v>
      </c>
      <c r="N280" s="2">
        <v>6932</v>
      </c>
      <c r="O280" s="2">
        <v>15621</v>
      </c>
      <c r="P280" t="s">
        <v>22553</v>
      </c>
      <c r="Q280">
        <v>7</v>
      </c>
      <c r="R280">
        <v>53</v>
      </c>
      <c r="S280" s="2">
        <v>622</v>
      </c>
      <c r="T280" s="2">
        <v>5894</v>
      </c>
      <c r="U280" s="8">
        <v>0.41713078548108318</v>
      </c>
      <c r="V280" s="2">
        <v>24164</v>
      </c>
      <c r="X280" s="61">
        <f>(Table1325[[#This Row],[2042 Future AADT]]-Table1325[[#This Row],[AADT 2022]])/20*($X$5-2022)+Table1325[[#This Row],[AADT 2022]]</f>
        <v>19465.349999999999</v>
      </c>
    </row>
    <row r="281" spans="1:24" ht="24" customHeight="1" x14ac:dyDescent="0.25">
      <c r="A281" t="s">
        <v>792</v>
      </c>
      <c r="B281" t="s">
        <v>17399</v>
      </c>
      <c r="C281">
        <v>100517</v>
      </c>
      <c r="D281" t="s">
        <v>17073</v>
      </c>
      <c r="E281" t="s">
        <v>634</v>
      </c>
      <c r="F281" s="9">
        <f>Table1325[[#This Row],[EMP]]-Table1325[[#This Row],[BMP]]</f>
        <v>4.1102102899999977</v>
      </c>
      <c r="G281" s="5" t="s">
        <v>632</v>
      </c>
      <c r="H281" s="56">
        <v>87.595080568333302</v>
      </c>
      <c r="I281" t="s">
        <v>789</v>
      </c>
      <c r="J281" s="56">
        <v>87.987363794999993</v>
      </c>
      <c r="K281" s="56">
        <v>91.705290858333299</v>
      </c>
      <c r="L281" t="s">
        <v>791</v>
      </c>
      <c r="M281" s="2">
        <v>8724</v>
      </c>
      <c r="N281" s="2">
        <v>6913</v>
      </c>
      <c r="O281" s="2">
        <v>15637</v>
      </c>
      <c r="P281" t="s">
        <v>22554</v>
      </c>
      <c r="Q281">
        <v>7</v>
      </c>
      <c r="R281">
        <v>56</v>
      </c>
      <c r="S281" s="2">
        <v>622</v>
      </c>
      <c r="T281" s="2">
        <v>3470</v>
      </c>
      <c r="U281" s="8">
        <v>0.26168702436528746</v>
      </c>
      <c r="V281" s="2">
        <v>24189</v>
      </c>
      <c r="X281" s="61">
        <f>(Table1325[[#This Row],[2042 Future AADT]]-Table1325[[#This Row],[AADT 2022]])/20*($X$5-2022)+Table1325[[#This Row],[AADT 2022]]</f>
        <v>19485.400000000001</v>
      </c>
    </row>
    <row r="282" spans="1:24" ht="24" customHeight="1" x14ac:dyDescent="0.25">
      <c r="A282" t="s">
        <v>794</v>
      </c>
      <c r="B282" t="s">
        <v>17400</v>
      </c>
      <c r="C282">
        <v>100518</v>
      </c>
      <c r="D282" t="s">
        <v>17073</v>
      </c>
      <c r="E282" t="s">
        <v>634</v>
      </c>
      <c r="F282" s="9">
        <f>Table1325[[#This Row],[EMP]]-Table1325[[#This Row],[BMP]]</f>
        <v>4.3301966900000082</v>
      </c>
      <c r="G282" s="5" t="s">
        <v>632</v>
      </c>
      <c r="H282" s="56">
        <v>91.695008114285699</v>
      </c>
      <c r="I282" t="s">
        <v>791</v>
      </c>
      <c r="J282" s="56">
        <v>94.803187699999995</v>
      </c>
      <c r="K282" s="56">
        <v>96.025204804285707</v>
      </c>
      <c r="L282" t="s">
        <v>793</v>
      </c>
      <c r="M282" s="2">
        <v>7438</v>
      </c>
      <c r="N282" s="2">
        <v>8293</v>
      </c>
      <c r="O282" s="2">
        <v>15731</v>
      </c>
      <c r="P282" t="s">
        <v>22555</v>
      </c>
      <c r="Q282">
        <v>7</v>
      </c>
      <c r="R282">
        <v>55</v>
      </c>
      <c r="S282" s="2">
        <v>510</v>
      </c>
      <c r="T282" s="2">
        <v>3200</v>
      </c>
      <c r="U282" s="8">
        <v>0.23584006102599961</v>
      </c>
      <c r="V282" s="2">
        <v>25384</v>
      </c>
      <c r="X282" s="61">
        <f>(Table1325[[#This Row],[2042 Future AADT]]-Table1325[[#This Row],[AADT 2022]])/20*($X$5-2022)+Table1325[[#This Row],[AADT 2022]]</f>
        <v>20074.849999999999</v>
      </c>
    </row>
    <row r="283" spans="1:24" ht="24" customHeight="1" x14ac:dyDescent="0.25">
      <c r="A283" t="s">
        <v>797</v>
      </c>
      <c r="B283" t="s">
        <v>17401</v>
      </c>
      <c r="C283">
        <v>100519</v>
      </c>
      <c r="D283" t="s">
        <v>17073</v>
      </c>
      <c r="E283" t="s">
        <v>634</v>
      </c>
      <c r="F283" s="9">
        <f>Table1325[[#This Row],[EMP]]-Table1325[[#This Row],[BMP]]</f>
        <v>7.5459472999995967</v>
      </c>
      <c r="G283" s="5" t="s">
        <v>632</v>
      </c>
      <c r="H283" s="56">
        <v>96.034714304444407</v>
      </c>
      <c r="I283" t="s">
        <v>793</v>
      </c>
      <c r="J283" s="56">
        <v>103.10109266000001</v>
      </c>
      <c r="K283" s="56">
        <v>103.580661604444</v>
      </c>
      <c r="L283" t="s">
        <v>796</v>
      </c>
      <c r="M283" s="2">
        <v>8124</v>
      </c>
      <c r="N283" s="2">
        <v>7492</v>
      </c>
      <c r="O283" s="2">
        <v>15616</v>
      </c>
      <c r="P283" t="s">
        <v>22556</v>
      </c>
      <c r="Q283">
        <v>7</v>
      </c>
      <c r="R283">
        <v>50</v>
      </c>
      <c r="S283" s="2">
        <v>513</v>
      </c>
      <c r="T283" s="2">
        <v>3226</v>
      </c>
      <c r="U283" s="8">
        <v>0.23943391393442623</v>
      </c>
      <c r="V283" s="2">
        <v>25199</v>
      </c>
      <c r="X283" s="61">
        <f>(Table1325[[#This Row],[2042 Future AADT]]-Table1325[[#This Row],[AADT 2022]])/20*($X$5-2022)+Table1325[[#This Row],[AADT 2022]]</f>
        <v>19928.349999999999</v>
      </c>
    </row>
    <row r="284" spans="1:24" ht="30" customHeight="1" x14ac:dyDescent="0.25">
      <c r="A284" t="s">
        <v>799</v>
      </c>
      <c r="B284" t="s">
        <v>17402</v>
      </c>
      <c r="C284">
        <v>100520</v>
      </c>
      <c r="D284" t="s">
        <v>17073</v>
      </c>
      <c r="E284" t="s">
        <v>634</v>
      </c>
      <c r="F284" s="9">
        <f>Table1325[[#This Row],[EMP]]-Table1325[[#This Row],[BMP]]</f>
        <v>6.07497051</v>
      </c>
      <c r="G284" s="5" t="s">
        <v>632</v>
      </c>
      <c r="H284" s="56">
        <v>103.58059965</v>
      </c>
      <c r="I284" t="s">
        <v>796</v>
      </c>
      <c r="J284" s="56">
        <v>104.70714961</v>
      </c>
      <c r="K284" s="56">
        <v>109.65557016</v>
      </c>
      <c r="L284" t="s">
        <v>798</v>
      </c>
      <c r="M284" s="2">
        <v>6479</v>
      </c>
      <c r="N284" s="2">
        <v>10300</v>
      </c>
      <c r="O284" s="2">
        <v>16779</v>
      </c>
      <c r="P284" t="s">
        <v>22557</v>
      </c>
      <c r="Q284">
        <v>8</v>
      </c>
      <c r="R284">
        <v>67</v>
      </c>
      <c r="S284" s="2">
        <v>647</v>
      </c>
      <c r="T284" s="2">
        <v>6367</v>
      </c>
      <c r="U284" s="8">
        <v>0.41802252816020025</v>
      </c>
      <c r="V284" s="2">
        <v>27076</v>
      </c>
      <c r="X284" s="61">
        <f>(Table1325[[#This Row],[2042 Future AADT]]-Table1325[[#This Row],[AADT 2022]])/20*($X$5-2022)+Table1325[[#This Row],[AADT 2022]]</f>
        <v>21412.65</v>
      </c>
    </row>
    <row r="285" spans="1:24" ht="30" customHeight="1" x14ac:dyDescent="0.25">
      <c r="A285" t="s">
        <v>801</v>
      </c>
      <c r="B285" t="s">
        <v>17403</v>
      </c>
      <c r="C285">
        <v>100521</v>
      </c>
      <c r="D285" t="s">
        <v>17073</v>
      </c>
      <c r="E285" t="s">
        <v>634</v>
      </c>
      <c r="F285" s="9">
        <f>Table1325[[#This Row],[EMP]]-Table1325[[#This Row],[BMP]]</f>
        <v>11.420645149999999</v>
      </c>
      <c r="G285" s="5" t="s">
        <v>632</v>
      </c>
      <c r="H285" s="56">
        <v>109.65872975000001</v>
      </c>
      <c r="I285" t="s">
        <v>39</v>
      </c>
      <c r="J285" s="56">
        <v>110.37769418000001</v>
      </c>
      <c r="K285" s="56">
        <v>121.0793749</v>
      </c>
      <c r="L285" s="23" t="s">
        <v>40</v>
      </c>
      <c r="M285" s="2">
        <v>9586</v>
      </c>
      <c r="N285" s="2">
        <v>8266</v>
      </c>
      <c r="O285" s="2">
        <v>17852</v>
      </c>
      <c r="P285" t="s">
        <v>22558</v>
      </c>
      <c r="Q285">
        <v>7</v>
      </c>
      <c r="R285">
        <v>53</v>
      </c>
      <c r="S285" s="2">
        <v>552</v>
      </c>
      <c r="T285" s="2">
        <v>5962</v>
      </c>
      <c r="U285" s="8">
        <v>0.36488908805736053</v>
      </c>
      <c r="V285" s="2">
        <v>28217</v>
      </c>
      <c r="X285" s="61">
        <f>(Table1325[[#This Row],[2042 Future AADT]]-Table1325[[#This Row],[AADT 2022]])/20*($X$5-2022)+Table1325[[#This Row],[AADT 2022]]</f>
        <v>22516.25</v>
      </c>
    </row>
    <row r="286" spans="1:24" ht="30" customHeight="1" x14ac:dyDescent="0.25">
      <c r="A286" t="s">
        <v>802</v>
      </c>
      <c r="B286" t="s">
        <v>17404</v>
      </c>
      <c r="C286">
        <v>100522</v>
      </c>
      <c r="D286" t="s">
        <v>17073</v>
      </c>
      <c r="E286" t="s">
        <v>634</v>
      </c>
      <c r="F286" s="9">
        <f>Table1325[[#This Row],[EMP]]-Table1325[[#This Row],[BMP]]</f>
        <v>2.2344003500000014</v>
      </c>
      <c r="G286" s="5" t="s">
        <v>632</v>
      </c>
      <c r="H286" s="56">
        <v>121.082869325</v>
      </c>
      <c r="I286" s="23" t="s">
        <v>40</v>
      </c>
      <c r="J286" s="56">
        <v>122.824184565</v>
      </c>
      <c r="K286" s="56">
        <v>123.31726967500001</v>
      </c>
      <c r="L286" s="23" t="s">
        <v>41</v>
      </c>
      <c r="M286" s="2">
        <v>9007</v>
      </c>
      <c r="N286" s="2">
        <v>7474</v>
      </c>
      <c r="O286" s="2">
        <v>16481</v>
      </c>
      <c r="P286" t="s">
        <v>22559</v>
      </c>
      <c r="Q286">
        <v>9</v>
      </c>
      <c r="R286">
        <v>55</v>
      </c>
      <c r="S286" s="2">
        <v>549</v>
      </c>
      <c r="T286" s="2">
        <v>3450</v>
      </c>
      <c r="U286" s="8">
        <v>0.24264304350464172</v>
      </c>
      <c r="V286" s="2">
        <v>26595</v>
      </c>
      <c r="X286" s="61">
        <f>(Table1325[[#This Row],[2042 Future AADT]]-Table1325[[#This Row],[AADT 2022]])/20*($X$5-2022)+Table1325[[#This Row],[AADT 2022]]</f>
        <v>21032.3</v>
      </c>
    </row>
    <row r="287" spans="1:24" ht="24" customHeight="1" x14ac:dyDescent="0.25">
      <c r="A287" t="s">
        <v>805</v>
      </c>
      <c r="B287" t="s">
        <v>17405</v>
      </c>
      <c r="C287">
        <v>100523</v>
      </c>
      <c r="D287" t="s">
        <v>17073</v>
      </c>
      <c r="E287" t="s">
        <v>634</v>
      </c>
      <c r="F287" s="9">
        <f>Table1325[[#This Row],[EMP]]-Table1325[[#This Row],[BMP]]</f>
        <v>16.553232950000009</v>
      </c>
      <c r="G287" s="5" t="s">
        <v>632</v>
      </c>
      <c r="H287" s="56">
        <v>123.304505388333</v>
      </c>
      <c r="I287" t="s">
        <v>803</v>
      </c>
      <c r="J287" s="56">
        <v>138.62475254</v>
      </c>
      <c r="K287" s="56">
        <v>139.85773833833301</v>
      </c>
      <c r="L287" s="23" t="s">
        <v>804</v>
      </c>
      <c r="M287" s="2">
        <v>8982</v>
      </c>
      <c r="N287" s="2">
        <v>9324</v>
      </c>
      <c r="O287" s="2">
        <v>18306</v>
      </c>
      <c r="P287" t="s">
        <v>22560</v>
      </c>
      <c r="Q287">
        <v>9</v>
      </c>
      <c r="R287">
        <v>54</v>
      </c>
      <c r="S287" s="2">
        <v>519</v>
      </c>
      <c r="T287" s="2">
        <v>4006</v>
      </c>
      <c r="U287" s="8">
        <v>0.24718671473833717</v>
      </c>
      <c r="V287" s="2">
        <v>29540</v>
      </c>
      <c r="X287" s="61">
        <f>(Table1325[[#This Row],[2042 Future AADT]]-Table1325[[#This Row],[AADT 2022]])/20*($X$5-2022)+Table1325[[#This Row],[AADT 2022]]</f>
        <v>23361.3</v>
      </c>
    </row>
    <row r="288" spans="1:24" ht="30" customHeight="1" x14ac:dyDescent="0.25">
      <c r="A288" t="s">
        <v>807</v>
      </c>
      <c r="B288" t="s">
        <v>17406</v>
      </c>
      <c r="C288">
        <v>100524</v>
      </c>
      <c r="D288" t="s">
        <v>17073</v>
      </c>
      <c r="E288" t="s">
        <v>634</v>
      </c>
      <c r="F288" s="9">
        <f>Table1325[[#This Row],[EMP]]-Table1325[[#This Row],[BMP]]</f>
        <v>5.0931289399999855</v>
      </c>
      <c r="G288" s="5" t="s">
        <v>632</v>
      </c>
      <c r="H288" s="56">
        <v>139.85598712000001</v>
      </c>
      <c r="I288" t="s">
        <v>804</v>
      </c>
      <c r="J288" s="56">
        <v>142.99849591</v>
      </c>
      <c r="K288" s="56">
        <v>144.94911605999999</v>
      </c>
      <c r="L288" s="23" t="s">
        <v>42</v>
      </c>
      <c r="M288" s="2">
        <v>9514</v>
      </c>
      <c r="N288" s="2">
        <v>7553</v>
      </c>
      <c r="O288" s="2">
        <v>17067</v>
      </c>
      <c r="P288" t="s">
        <v>22561</v>
      </c>
      <c r="Q288">
        <v>7</v>
      </c>
      <c r="R288">
        <v>60</v>
      </c>
      <c r="S288" s="2">
        <v>671</v>
      </c>
      <c r="T288" s="2">
        <v>6611</v>
      </c>
      <c r="U288" s="8">
        <v>0.42667135407511569</v>
      </c>
      <c r="V288" s="2">
        <v>27540</v>
      </c>
      <c r="X288" s="61">
        <f>(Table1325[[#This Row],[2042 Future AADT]]-Table1325[[#This Row],[AADT 2022]])/20*($X$5-2022)+Table1325[[#This Row],[AADT 2022]]</f>
        <v>21779.85</v>
      </c>
    </row>
    <row r="289" spans="1:24" ht="24" customHeight="1" x14ac:dyDescent="0.25">
      <c r="A289" t="s">
        <v>811</v>
      </c>
      <c r="B289" t="s">
        <v>17407</v>
      </c>
      <c r="C289">
        <v>100525</v>
      </c>
      <c r="D289" t="s">
        <v>17073</v>
      </c>
      <c r="E289" t="s">
        <v>634</v>
      </c>
      <c r="F289" s="9">
        <f>Table1325[[#This Row],[EMP]]-Table1325[[#This Row],[BMP]]</f>
        <v>1.3163924400000155</v>
      </c>
      <c r="G289" s="5" t="s">
        <v>632</v>
      </c>
      <c r="H289" s="56">
        <v>144.948737575</v>
      </c>
      <c r="I289" t="s">
        <v>809</v>
      </c>
      <c r="J289" s="56">
        <v>145.59616907</v>
      </c>
      <c r="K289" s="56">
        <v>146.26513001500001</v>
      </c>
      <c r="L289" t="s">
        <v>810</v>
      </c>
      <c r="M289" s="2">
        <v>8889</v>
      </c>
      <c r="N289" s="2">
        <v>7410</v>
      </c>
      <c r="O289" s="2">
        <v>16299</v>
      </c>
      <c r="P289" t="s">
        <v>22562</v>
      </c>
      <c r="Q289">
        <v>7</v>
      </c>
      <c r="R289">
        <v>56</v>
      </c>
      <c r="S289" s="2">
        <v>650</v>
      </c>
      <c r="T289" s="2">
        <v>6022</v>
      </c>
      <c r="U289" s="8">
        <v>0.40935026688753912</v>
      </c>
      <c r="V289" s="2">
        <v>26301</v>
      </c>
      <c r="X289" s="61">
        <f>(Table1325[[#This Row],[2042 Future AADT]]-Table1325[[#This Row],[AADT 2022]])/20*($X$5-2022)+Table1325[[#This Row],[AADT 2022]]</f>
        <v>20799.900000000001</v>
      </c>
    </row>
    <row r="290" spans="1:24" ht="24" customHeight="1" x14ac:dyDescent="0.25">
      <c r="A290" t="s">
        <v>814</v>
      </c>
      <c r="B290" t="s">
        <v>17408</v>
      </c>
      <c r="C290">
        <v>100526</v>
      </c>
      <c r="D290" t="s">
        <v>17073</v>
      </c>
      <c r="E290" t="s">
        <v>634</v>
      </c>
      <c r="F290" s="9">
        <f>Table1325[[#This Row],[EMP]]-Table1325[[#This Row],[BMP]]</f>
        <v>1.9957255799999984</v>
      </c>
      <c r="G290" s="5" t="s">
        <v>632</v>
      </c>
      <c r="H290" s="56">
        <v>146.26631954000001</v>
      </c>
      <c r="I290" t="s">
        <v>810</v>
      </c>
      <c r="J290" s="56">
        <v>147.70628447499999</v>
      </c>
      <c r="K290" s="56">
        <v>148.26204512000001</v>
      </c>
      <c r="L290" t="s">
        <v>813</v>
      </c>
      <c r="M290" s="2">
        <v>8595</v>
      </c>
      <c r="N290" s="2">
        <v>8769</v>
      </c>
      <c r="O290" s="2">
        <v>17364</v>
      </c>
      <c r="P290" t="s">
        <v>22563</v>
      </c>
      <c r="Q290">
        <v>9</v>
      </c>
      <c r="R290">
        <v>55</v>
      </c>
      <c r="S290" s="2">
        <v>872</v>
      </c>
      <c r="T290" s="2">
        <v>5613</v>
      </c>
      <c r="U290" s="8">
        <v>0.37347385395070259</v>
      </c>
      <c r="V290" s="2">
        <v>28020</v>
      </c>
      <c r="X290" s="61">
        <f>(Table1325[[#This Row],[2042 Future AADT]]-Table1325[[#This Row],[AADT 2022]])/20*($X$5-2022)+Table1325[[#This Row],[AADT 2022]]</f>
        <v>22159.200000000001</v>
      </c>
    </row>
    <row r="291" spans="1:24" ht="24" customHeight="1" x14ac:dyDescent="0.25">
      <c r="A291" t="s">
        <v>816</v>
      </c>
      <c r="B291" t="s">
        <v>17409</v>
      </c>
      <c r="C291">
        <v>100527</v>
      </c>
      <c r="D291" t="s">
        <v>17073</v>
      </c>
      <c r="E291" t="s">
        <v>634</v>
      </c>
      <c r="F291" s="9">
        <f>Table1325[[#This Row],[EMP]]-Table1325[[#This Row],[BMP]]</f>
        <v>0.88842442999998639</v>
      </c>
      <c r="G291" s="5" t="s">
        <v>632</v>
      </c>
      <c r="H291" s="56">
        <v>148.25879137666701</v>
      </c>
      <c r="I291" t="s">
        <v>813</v>
      </c>
      <c r="J291" s="56">
        <v>148.69560992500001</v>
      </c>
      <c r="K291" s="56">
        <v>149.14721580666699</v>
      </c>
      <c r="L291" t="s">
        <v>815</v>
      </c>
      <c r="M291" s="2">
        <v>8825</v>
      </c>
      <c r="N291" s="2">
        <v>8089</v>
      </c>
      <c r="O291" s="2">
        <v>16914</v>
      </c>
      <c r="P291" t="s">
        <v>22564</v>
      </c>
      <c r="Q291">
        <v>7</v>
      </c>
      <c r="R291">
        <v>57</v>
      </c>
      <c r="S291" s="2">
        <v>693</v>
      </c>
      <c r="T291" s="2">
        <v>6344</v>
      </c>
      <c r="U291" s="8">
        <v>0.41604587915336405</v>
      </c>
      <c r="V291" s="2">
        <v>25846</v>
      </c>
      <c r="X291" s="61">
        <f>(Table1325[[#This Row],[2042 Future AADT]]-Table1325[[#This Row],[AADT 2022]])/20*($X$5-2022)+Table1325[[#This Row],[AADT 2022]]</f>
        <v>20933.400000000001</v>
      </c>
    </row>
    <row r="292" spans="1:24" ht="24" customHeight="1" x14ac:dyDescent="0.25">
      <c r="A292" t="s">
        <v>818</v>
      </c>
      <c r="B292" t="s">
        <v>17410</v>
      </c>
      <c r="C292">
        <v>100528</v>
      </c>
      <c r="D292" t="s">
        <v>17073</v>
      </c>
      <c r="E292" t="s">
        <v>634</v>
      </c>
      <c r="F292" s="9">
        <f>Table1325[[#This Row],[EMP]]-Table1325[[#This Row],[BMP]]</f>
        <v>2.6675558899999885</v>
      </c>
      <c r="G292" s="5" t="s">
        <v>632</v>
      </c>
      <c r="H292" s="56">
        <v>149.15000960500001</v>
      </c>
      <c r="I292" t="s">
        <v>815</v>
      </c>
      <c r="J292" s="56">
        <v>151.00062818333299</v>
      </c>
      <c r="K292" s="56">
        <v>151.817565495</v>
      </c>
      <c r="L292" t="s">
        <v>817</v>
      </c>
      <c r="M292" s="2">
        <v>9269</v>
      </c>
      <c r="N292" s="2">
        <v>8429</v>
      </c>
      <c r="O292" s="2">
        <v>17698</v>
      </c>
      <c r="P292" t="s">
        <v>22565</v>
      </c>
      <c r="Q292">
        <v>7</v>
      </c>
      <c r="R292">
        <v>54</v>
      </c>
      <c r="S292" s="2">
        <v>835</v>
      </c>
      <c r="T292" s="2">
        <v>6929</v>
      </c>
      <c r="U292" s="8">
        <v>0.43869363769917502</v>
      </c>
      <c r="V292" s="2">
        <v>27044</v>
      </c>
      <c r="X292" s="61">
        <f>(Table1325[[#This Row],[2042 Future AADT]]-Table1325[[#This Row],[AADT 2022]])/20*($X$5-2022)+Table1325[[#This Row],[AADT 2022]]</f>
        <v>21903.7</v>
      </c>
    </row>
    <row r="293" spans="1:24" ht="24" customHeight="1" x14ac:dyDescent="0.25">
      <c r="A293" t="s">
        <v>820</v>
      </c>
      <c r="B293" t="s">
        <v>17411</v>
      </c>
      <c r="C293">
        <v>100529</v>
      </c>
      <c r="D293" t="s">
        <v>17073</v>
      </c>
      <c r="E293" t="s">
        <v>634</v>
      </c>
      <c r="F293" s="9">
        <f>Table1325[[#This Row],[EMP]]-Table1325[[#This Row],[BMP]]</f>
        <v>5.9628904299999874</v>
      </c>
      <c r="G293" s="5" t="s">
        <v>632</v>
      </c>
      <c r="H293" s="56">
        <v>151.8280129</v>
      </c>
      <c r="I293" t="s">
        <v>817</v>
      </c>
      <c r="J293" s="56">
        <v>155.33618006500001</v>
      </c>
      <c r="K293" s="56">
        <v>157.79090332999999</v>
      </c>
      <c r="L293" t="s">
        <v>819</v>
      </c>
      <c r="M293" s="2">
        <v>9704</v>
      </c>
      <c r="N293" s="2">
        <v>9599</v>
      </c>
      <c r="O293" s="2">
        <v>19303</v>
      </c>
      <c r="P293" t="s">
        <v>22566</v>
      </c>
      <c r="Q293">
        <v>9</v>
      </c>
      <c r="R293">
        <v>51</v>
      </c>
      <c r="S293" s="2">
        <v>675</v>
      </c>
      <c r="T293" s="2">
        <v>6640</v>
      </c>
      <c r="U293" s="8">
        <v>0.37895663886442521</v>
      </c>
      <c r="V293" s="2">
        <v>29496</v>
      </c>
      <c r="X293" s="61">
        <f>(Table1325[[#This Row],[2042 Future AADT]]-Table1325[[#This Row],[AADT 2022]])/20*($X$5-2022)+Table1325[[#This Row],[AADT 2022]]</f>
        <v>23889.85</v>
      </c>
    </row>
    <row r="294" spans="1:24" ht="24" customHeight="1" x14ac:dyDescent="0.25">
      <c r="A294" t="s">
        <v>821</v>
      </c>
      <c r="B294" t="s">
        <v>17412</v>
      </c>
      <c r="C294">
        <v>100530</v>
      </c>
      <c r="D294" t="s">
        <v>17073</v>
      </c>
      <c r="E294" t="s">
        <v>634</v>
      </c>
      <c r="F294" s="9">
        <f>Table1325[[#This Row],[EMP]]-Table1325[[#This Row],[BMP]]</f>
        <v>4.1835084399999971</v>
      </c>
      <c r="G294" s="5" t="s">
        <v>632</v>
      </c>
      <c r="H294" s="56">
        <v>157.797912098333</v>
      </c>
      <c r="I294" t="s">
        <v>43</v>
      </c>
      <c r="J294" s="56">
        <v>161.40718643</v>
      </c>
      <c r="K294" s="56">
        <v>161.981420538333</v>
      </c>
      <c r="L294" t="s">
        <v>44</v>
      </c>
      <c r="M294" s="2">
        <v>10701</v>
      </c>
      <c r="N294" s="2">
        <v>10167</v>
      </c>
      <c r="O294" s="2">
        <v>20868</v>
      </c>
      <c r="P294" t="s">
        <v>22567</v>
      </c>
      <c r="Q294">
        <v>7</v>
      </c>
      <c r="R294">
        <v>55</v>
      </c>
      <c r="S294" s="2">
        <v>695</v>
      </c>
      <c r="T294" s="2">
        <v>6979</v>
      </c>
      <c r="U294" s="8">
        <v>0.36774008050603796</v>
      </c>
      <c r="V294" s="2">
        <v>35884</v>
      </c>
      <c r="X294" s="61">
        <f>(Table1325[[#This Row],[2042 Future AADT]]-Table1325[[#This Row],[AADT 2022]])/20*($X$5-2022)+Table1325[[#This Row],[AADT 2022]]</f>
        <v>27625.200000000001</v>
      </c>
    </row>
    <row r="295" spans="1:24" ht="24" customHeight="1" x14ac:dyDescent="0.25">
      <c r="A295" t="s">
        <v>824</v>
      </c>
      <c r="B295" t="s">
        <v>17413</v>
      </c>
      <c r="C295">
        <v>100531</v>
      </c>
      <c r="D295" t="s">
        <v>17073</v>
      </c>
      <c r="E295" t="s">
        <v>634</v>
      </c>
      <c r="F295" s="9">
        <f>Table1325[[#This Row],[EMP]]-Table1325[[#This Row],[BMP]]</f>
        <v>1.5653202199999896</v>
      </c>
      <c r="G295" s="5" t="s">
        <v>632</v>
      </c>
      <c r="H295" s="56">
        <v>161.98076646000001</v>
      </c>
      <c r="I295" t="s">
        <v>822</v>
      </c>
      <c r="J295" s="56">
        <v>162.70323919000001</v>
      </c>
      <c r="K295" s="56">
        <v>163.54608668</v>
      </c>
      <c r="L295" t="s">
        <v>823</v>
      </c>
      <c r="M295" s="2">
        <v>8840</v>
      </c>
      <c r="N295" s="2">
        <v>9150</v>
      </c>
      <c r="O295" s="2">
        <v>17990</v>
      </c>
      <c r="P295" t="s">
        <v>22568</v>
      </c>
      <c r="Q295">
        <v>8</v>
      </c>
      <c r="R295">
        <v>54</v>
      </c>
      <c r="S295" s="2">
        <v>700</v>
      </c>
      <c r="T295" s="2">
        <v>6635</v>
      </c>
      <c r="U295" s="8">
        <v>0.40772651473040578</v>
      </c>
      <c r="V295" s="2">
        <v>30935</v>
      </c>
      <c r="X295" s="61">
        <f>(Table1325[[#This Row],[2042 Future AADT]]-Table1325[[#This Row],[AADT 2022]])/20*($X$5-2022)+Table1325[[#This Row],[AADT 2022]]</f>
        <v>23815.25</v>
      </c>
    </row>
    <row r="296" spans="1:24" ht="24" customHeight="1" x14ac:dyDescent="0.25">
      <c r="A296" t="s">
        <v>826</v>
      </c>
      <c r="B296" t="s">
        <v>17414</v>
      </c>
      <c r="C296">
        <v>100532</v>
      </c>
      <c r="D296" t="s">
        <v>17073</v>
      </c>
      <c r="E296" t="s">
        <v>634</v>
      </c>
      <c r="F296" s="9">
        <f>Table1325[[#This Row],[EMP]]-Table1325[[#This Row],[BMP]]</f>
        <v>2.4657061300000009</v>
      </c>
      <c r="G296" s="5" t="s">
        <v>632</v>
      </c>
      <c r="H296" s="56">
        <v>163.54757048499999</v>
      </c>
      <c r="I296" t="s">
        <v>823</v>
      </c>
      <c r="J296" s="56">
        <v>164.50566598500001</v>
      </c>
      <c r="K296" s="56">
        <v>166.013276615</v>
      </c>
      <c r="L296" t="s">
        <v>825</v>
      </c>
      <c r="M296" s="2">
        <v>10694</v>
      </c>
      <c r="N296" s="2">
        <v>10865</v>
      </c>
      <c r="O296" s="2">
        <v>21559</v>
      </c>
      <c r="P296" t="s">
        <v>22569</v>
      </c>
      <c r="Q296">
        <v>7</v>
      </c>
      <c r="R296">
        <v>55</v>
      </c>
      <c r="S296" s="2">
        <v>847</v>
      </c>
      <c r="T296" s="2">
        <v>6536</v>
      </c>
      <c r="U296" s="8">
        <v>0.34245558699383088</v>
      </c>
      <c r="V296" s="2">
        <v>37073</v>
      </c>
      <c r="X296" s="61">
        <f>(Table1325[[#This Row],[2042 Future AADT]]-Table1325[[#This Row],[AADT 2022]])/20*($X$5-2022)+Table1325[[#This Row],[AADT 2022]]</f>
        <v>28540.3</v>
      </c>
    </row>
    <row r="297" spans="1:24" ht="24" customHeight="1" x14ac:dyDescent="0.25">
      <c r="A297" t="s">
        <v>829</v>
      </c>
      <c r="B297" t="s">
        <v>17415</v>
      </c>
      <c r="C297">
        <v>100533</v>
      </c>
      <c r="D297" t="s">
        <v>17073</v>
      </c>
      <c r="E297" t="s">
        <v>634</v>
      </c>
      <c r="F297" s="9">
        <f>Table1325[[#This Row],[EMP]]-Table1325[[#This Row],[BMP]]</f>
        <v>1.6712412100000051</v>
      </c>
      <c r="G297" s="5" t="s">
        <v>632</v>
      </c>
      <c r="H297" s="56">
        <v>165.90665086666701</v>
      </c>
      <c r="I297" t="s">
        <v>825</v>
      </c>
      <c r="J297" s="56">
        <v>166.66406738000001</v>
      </c>
      <c r="K297" s="56">
        <v>167.57789207666701</v>
      </c>
      <c r="L297" t="s">
        <v>828</v>
      </c>
      <c r="M297" s="2">
        <v>12042</v>
      </c>
      <c r="N297" s="2">
        <v>10538</v>
      </c>
      <c r="O297" s="2">
        <v>22580</v>
      </c>
      <c r="P297" t="s">
        <v>22570</v>
      </c>
      <c r="Q297">
        <v>7</v>
      </c>
      <c r="R297">
        <v>50</v>
      </c>
      <c r="S297" s="2">
        <v>875</v>
      </c>
      <c r="T297" s="2">
        <v>6770</v>
      </c>
      <c r="U297" s="8">
        <v>0.33857395925597872</v>
      </c>
      <c r="V297" s="2">
        <v>38828</v>
      </c>
      <c r="X297" s="61">
        <f>(Table1325[[#This Row],[2042 Future AADT]]-Table1325[[#This Row],[AADT 2022]])/20*($X$5-2022)+Table1325[[#This Row],[AADT 2022]]</f>
        <v>29891.599999999999</v>
      </c>
    </row>
    <row r="298" spans="1:24" ht="24" customHeight="1" x14ac:dyDescent="0.25">
      <c r="A298" t="s">
        <v>831</v>
      </c>
      <c r="B298" t="s">
        <v>17416</v>
      </c>
      <c r="C298">
        <v>100534</v>
      </c>
      <c r="D298" t="s">
        <v>17073</v>
      </c>
      <c r="E298" t="s">
        <v>634</v>
      </c>
      <c r="F298" s="9">
        <f>Table1325[[#This Row],[EMP]]-Table1325[[#This Row],[BMP]]</f>
        <v>4.1671745100000237</v>
      </c>
      <c r="G298" s="5" t="s">
        <v>632</v>
      </c>
      <c r="H298" s="56">
        <v>167.52075914666699</v>
      </c>
      <c r="I298" t="s">
        <v>828</v>
      </c>
      <c r="J298" s="56">
        <v>169.06923983999999</v>
      </c>
      <c r="K298" s="56">
        <v>171.68793365666701</v>
      </c>
      <c r="L298" t="s">
        <v>830</v>
      </c>
      <c r="M298" s="2">
        <v>12247</v>
      </c>
      <c r="N298" s="2">
        <v>9417</v>
      </c>
      <c r="O298" s="2">
        <v>21664</v>
      </c>
      <c r="P298" t="s">
        <v>22571</v>
      </c>
      <c r="Q298">
        <v>7</v>
      </c>
      <c r="R298">
        <v>56</v>
      </c>
      <c r="S298" s="2">
        <v>792</v>
      </c>
      <c r="T298" s="2">
        <v>6961</v>
      </c>
      <c r="U298" s="8">
        <v>0.3578748153618907</v>
      </c>
      <c r="V298" s="2">
        <v>35181</v>
      </c>
      <c r="X298" s="61">
        <f>(Table1325[[#This Row],[2042 Future AADT]]-Table1325[[#This Row],[AADT 2022]])/20*($X$5-2022)+Table1325[[#This Row],[AADT 2022]]</f>
        <v>27746.65</v>
      </c>
    </row>
    <row r="299" spans="1:24" ht="24" customHeight="1" x14ac:dyDescent="0.25">
      <c r="A299" t="s">
        <v>833</v>
      </c>
      <c r="B299" t="s">
        <v>17417</v>
      </c>
      <c r="C299">
        <v>100535</v>
      </c>
      <c r="D299" t="s">
        <v>17073</v>
      </c>
      <c r="E299" t="s">
        <v>634</v>
      </c>
      <c r="F299" s="9">
        <f>Table1325[[#This Row],[EMP]]-Table1325[[#This Row],[BMP]]</f>
        <v>6.5567706200000089</v>
      </c>
      <c r="G299" s="5" t="s">
        <v>632</v>
      </c>
      <c r="H299" s="56">
        <v>171.694689558889</v>
      </c>
      <c r="I299" t="s">
        <v>830</v>
      </c>
      <c r="J299" s="56">
        <v>172.38637334000001</v>
      </c>
      <c r="K299" s="56">
        <v>178.251460178889</v>
      </c>
      <c r="L299" t="s">
        <v>832</v>
      </c>
      <c r="M299" s="2">
        <v>11088</v>
      </c>
      <c r="N299" s="2">
        <v>9399</v>
      </c>
      <c r="O299" s="2">
        <v>20487</v>
      </c>
      <c r="P299" t="s">
        <v>22572</v>
      </c>
      <c r="Q299">
        <v>7</v>
      </c>
      <c r="R299">
        <v>53</v>
      </c>
      <c r="S299" s="2">
        <v>768</v>
      </c>
      <c r="T299" s="2">
        <v>6755</v>
      </c>
      <c r="U299" s="8">
        <v>0.36720847366622739</v>
      </c>
      <c r="V299" s="2">
        <v>31306</v>
      </c>
      <c r="X299" s="61">
        <f>(Table1325[[#This Row],[2042 Future AADT]]-Table1325[[#This Row],[AADT 2022]])/20*($X$5-2022)+Table1325[[#This Row],[AADT 2022]]</f>
        <v>25355.55</v>
      </c>
    </row>
    <row r="300" spans="1:24" ht="24" customHeight="1" x14ac:dyDescent="0.25">
      <c r="A300" t="s">
        <v>835</v>
      </c>
      <c r="B300" t="s">
        <v>17418</v>
      </c>
      <c r="C300">
        <v>100536</v>
      </c>
      <c r="D300" t="s">
        <v>17073</v>
      </c>
      <c r="E300" t="s">
        <v>634</v>
      </c>
      <c r="F300" s="9">
        <f>Table1325[[#This Row],[EMP]]-Table1325[[#This Row],[BMP]]</f>
        <v>6.8684185199999774</v>
      </c>
      <c r="G300" s="5" t="s">
        <v>632</v>
      </c>
      <c r="H300" s="56">
        <v>178.25545292888901</v>
      </c>
      <c r="I300" t="s">
        <v>832</v>
      </c>
      <c r="J300" s="56">
        <v>178.81654562</v>
      </c>
      <c r="K300" s="56">
        <v>185.12387144888899</v>
      </c>
      <c r="L300" t="s">
        <v>834</v>
      </c>
      <c r="M300" s="2">
        <v>11861</v>
      </c>
      <c r="N300" s="2">
        <v>9877</v>
      </c>
      <c r="O300" s="2">
        <v>21738</v>
      </c>
      <c r="P300" t="s">
        <v>22573</v>
      </c>
      <c r="Q300">
        <v>7</v>
      </c>
      <c r="R300">
        <v>53</v>
      </c>
      <c r="S300" s="2">
        <v>1129</v>
      </c>
      <c r="T300" s="2">
        <v>7351</v>
      </c>
      <c r="U300" s="8">
        <v>0.39010028521483114</v>
      </c>
      <c r="V300" s="2">
        <v>33217</v>
      </c>
      <c r="X300" s="61">
        <f>(Table1325[[#This Row],[2042 Future AADT]]-Table1325[[#This Row],[AADT 2022]])/20*($X$5-2022)+Table1325[[#This Row],[AADT 2022]]</f>
        <v>26903.55</v>
      </c>
    </row>
    <row r="301" spans="1:24" ht="24" customHeight="1" x14ac:dyDescent="0.25">
      <c r="A301" t="s">
        <v>837</v>
      </c>
      <c r="B301" t="s">
        <v>17419</v>
      </c>
      <c r="C301">
        <v>100537</v>
      </c>
      <c r="D301" t="s">
        <v>17073</v>
      </c>
      <c r="E301" t="s">
        <v>634</v>
      </c>
      <c r="F301" s="9">
        <f>Table1325[[#This Row],[EMP]]-Table1325[[#This Row],[BMP]]</f>
        <v>5.4203949200000068</v>
      </c>
      <c r="G301" s="5" t="s">
        <v>632</v>
      </c>
      <c r="H301" s="56">
        <v>185.13206279571401</v>
      </c>
      <c r="I301" t="s">
        <v>834</v>
      </c>
      <c r="J301" s="56">
        <v>186.0034632</v>
      </c>
      <c r="K301" s="56">
        <v>190.55245771571401</v>
      </c>
      <c r="L301" t="s">
        <v>836</v>
      </c>
      <c r="M301" s="2">
        <v>14310</v>
      </c>
      <c r="N301" s="2">
        <v>11427</v>
      </c>
      <c r="O301" s="2">
        <v>25737</v>
      </c>
      <c r="P301" t="s">
        <v>22574</v>
      </c>
      <c r="Q301">
        <v>9</v>
      </c>
      <c r="R301">
        <v>51</v>
      </c>
      <c r="S301" s="2">
        <v>1111</v>
      </c>
      <c r="T301" s="2">
        <v>8438</v>
      </c>
      <c r="U301" s="8">
        <v>0.37102226366709407</v>
      </c>
      <c r="V301" s="2">
        <v>39328</v>
      </c>
      <c r="X301" s="61">
        <f>(Table1325[[#This Row],[2042 Future AADT]]-Table1325[[#This Row],[AADT 2022]])/20*($X$5-2022)+Table1325[[#This Row],[AADT 2022]]</f>
        <v>31852.95</v>
      </c>
    </row>
    <row r="302" spans="1:24" ht="24" customHeight="1" x14ac:dyDescent="0.25">
      <c r="A302" t="s">
        <v>839</v>
      </c>
      <c r="B302" t="s">
        <v>17420</v>
      </c>
      <c r="C302">
        <v>100538</v>
      </c>
      <c r="D302" t="s">
        <v>17073</v>
      </c>
      <c r="E302" t="s">
        <v>634</v>
      </c>
      <c r="F302" s="9">
        <f>Table1325[[#This Row],[EMP]]-Table1325[[#This Row],[BMP]]</f>
        <v>1.1567322399999966</v>
      </c>
      <c r="G302" s="5" t="s">
        <v>632</v>
      </c>
      <c r="H302" s="56">
        <v>190.546206903333</v>
      </c>
      <c r="I302" t="s">
        <v>45</v>
      </c>
      <c r="J302" s="56">
        <v>190.99992988333301</v>
      </c>
      <c r="K302" s="56">
        <v>191.702939143333</v>
      </c>
      <c r="L302" t="s">
        <v>838</v>
      </c>
      <c r="M302" s="2">
        <v>12435</v>
      </c>
      <c r="N302" s="2">
        <v>12620</v>
      </c>
      <c r="O302" s="2">
        <v>25055</v>
      </c>
      <c r="P302" t="s">
        <v>22575</v>
      </c>
      <c r="Q302">
        <v>8</v>
      </c>
      <c r="R302">
        <v>52</v>
      </c>
      <c r="S302" s="2">
        <v>1306</v>
      </c>
      <c r="T302" s="2">
        <v>7132</v>
      </c>
      <c r="U302" s="8">
        <v>0.33677908601077627</v>
      </c>
      <c r="V302" s="2">
        <v>38286</v>
      </c>
      <c r="X302" s="61">
        <f>(Table1325[[#This Row],[2042 Future AADT]]-Table1325[[#This Row],[AADT 2022]])/20*($X$5-2022)+Table1325[[#This Row],[AADT 2022]]</f>
        <v>31008.95</v>
      </c>
    </row>
    <row r="303" spans="1:24" ht="24" customHeight="1" x14ac:dyDescent="0.25">
      <c r="A303" t="s">
        <v>842</v>
      </c>
      <c r="B303" t="s">
        <v>17421</v>
      </c>
      <c r="C303">
        <v>100539</v>
      </c>
      <c r="D303" t="s">
        <v>17073</v>
      </c>
      <c r="E303" t="s">
        <v>634</v>
      </c>
      <c r="F303" s="9">
        <f>Table1325[[#This Row],[EMP]]-Table1325[[#This Row],[BMP]]</f>
        <v>0.87092896000001474</v>
      </c>
      <c r="G303" s="5" t="s">
        <v>632</v>
      </c>
      <c r="H303" s="56">
        <v>191.70339718666699</v>
      </c>
      <c r="I303" t="s">
        <v>840</v>
      </c>
      <c r="J303" s="56">
        <v>191.99963789500001</v>
      </c>
      <c r="K303" s="56">
        <v>192.574326146667</v>
      </c>
      <c r="L303" t="s">
        <v>841</v>
      </c>
      <c r="M303" s="2">
        <v>13118</v>
      </c>
      <c r="N303" s="2">
        <v>10175</v>
      </c>
      <c r="O303" s="2">
        <v>23293</v>
      </c>
      <c r="P303" t="s">
        <v>22576</v>
      </c>
      <c r="Q303">
        <v>6</v>
      </c>
      <c r="R303">
        <v>61</v>
      </c>
      <c r="S303" s="2">
        <v>1317</v>
      </c>
      <c r="T303" s="2">
        <v>7154</v>
      </c>
      <c r="U303" s="8">
        <v>0.36367148928862747</v>
      </c>
      <c r="V303" s="2">
        <v>35593</v>
      </c>
      <c r="X303" s="61">
        <f>(Table1325[[#This Row],[2042 Future AADT]]-Table1325[[#This Row],[AADT 2022]])/20*($X$5-2022)+Table1325[[#This Row],[AADT 2022]]</f>
        <v>28828</v>
      </c>
    </row>
    <row r="304" spans="1:24" ht="24" customHeight="1" x14ac:dyDescent="0.25">
      <c r="A304" t="s">
        <v>843</v>
      </c>
      <c r="B304" t="s">
        <v>17422</v>
      </c>
      <c r="C304">
        <v>100540</v>
      </c>
      <c r="D304" t="s">
        <v>17073</v>
      </c>
      <c r="E304" t="s">
        <v>634</v>
      </c>
      <c r="F304" s="9">
        <f>Table1325[[#This Row],[EMP]]-Table1325[[#This Row],[BMP]]</f>
        <v>2.8711508600000002</v>
      </c>
      <c r="G304" s="5" t="s">
        <v>632</v>
      </c>
      <c r="H304" s="56">
        <v>192.55321886199999</v>
      </c>
      <c r="I304" t="s">
        <v>841</v>
      </c>
      <c r="J304" s="56">
        <v>194.05303857000001</v>
      </c>
      <c r="K304" s="56">
        <v>195.42436972199999</v>
      </c>
      <c r="L304" t="s">
        <v>512</v>
      </c>
      <c r="M304" s="2">
        <v>12329</v>
      </c>
      <c r="N304" s="2">
        <v>12075</v>
      </c>
      <c r="O304" s="2">
        <v>24404</v>
      </c>
      <c r="P304" t="s">
        <v>22577</v>
      </c>
      <c r="Q304">
        <v>8</v>
      </c>
      <c r="R304">
        <v>53</v>
      </c>
      <c r="S304" s="2">
        <v>729</v>
      </c>
      <c r="T304" s="2">
        <v>5533</v>
      </c>
      <c r="U304" s="8">
        <v>0.25659727913456809</v>
      </c>
      <c r="V304" s="2">
        <v>41965</v>
      </c>
      <c r="X304" s="61">
        <f>(Table1325[[#This Row],[2042 Future AADT]]-Table1325[[#This Row],[AADT 2022]])/20*($X$5-2022)+Table1325[[#This Row],[AADT 2022]]</f>
        <v>32306.45</v>
      </c>
    </row>
    <row r="305" spans="1:24" ht="24" customHeight="1" x14ac:dyDescent="0.25">
      <c r="A305" t="s">
        <v>845</v>
      </c>
      <c r="B305" t="s">
        <v>17423</v>
      </c>
      <c r="C305">
        <v>100541</v>
      </c>
      <c r="D305" t="s">
        <v>17073</v>
      </c>
      <c r="E305" t="s">
        <v>634</v>
      </c>
      <c r="F305" s="9">
        <f>Table1325[[#This Row],[EMP]]-Table1325[[#This Row],[BMP]]</f>
        <v>2.8598313299999916</v>
      </c>
      <c r="G305" s="5" t="s">
        <v>632</v>
      </c>
      <c r="H305" s="56">
        <v>195.421897196</v>
      </c>
      <c r="I305" t="s">
        <v>512</v>
      </c>
      <c r="J305" s="56">
        <v>196.29618617</v>
      </c>
      <c r="K305" s="56">
        <v>198.28172852599999</v>
      </c>
      <c r="L305" t="s">
        <v>844</v>
      </c>
      <c r="M305" s="2">
        <v>20860</v>
      </c>
      <c r="N305" s="2">
        <v>30515</v>
      </c>
      <c r="O305" s="2">
        <v>51375</v>
      </c>
      <c r="P305" t="s">
        <v>22578</v>
      </c>
      <c r="Q305">
        <v>9</v>
      </c>
      <c r="R305">
        <v>51</v>
      </c>
      <c r="S305" s="2">
        <v>1801</v>
      </c>
      <c r="T305" s="2">
        <v>9193</v>
      </c>
      <c r="U305" s="8">
        <v>0.21399513381995133</v>
      </c>
      <c r="V305" s="2">
        <v>76266</v>
      </c>
      <c r="X305" s="61">
        <f>(Table1325[[#This Row],[2042 Future AADT]]-Table1325[[#This Row],[AADT 2022]])/20*($X$5-2022)+Table1325[[#This Row],[AADT 2022]]</f>
        <v>62575.95</v>
      </c>
    </row>
    <row r="306" spans="1:24" ht="24" customHeight="1" x14ac:dyDescent="0.25">
      <c r="A306" t="s">
        <v>847</v>
      </c>
      <c r="B306" t="s">
        <v>17424</v>
      </c>
      <c r="C306">
        <v>100542</v>
      </c>
      <c r="D306" t="s">
        <v>17073</v>
      </c>
      <c r="E306" t="s">
        <v>634</v>
      </c>
      <c r="F306" s="9">
        <f>Table1325[[#This Row],[EMP]]-Table1325[[#This Row],[BMP]]</f>
        <v>2.7903665599999954</v>
      </c>
      <c r="G306" s="5" t="s">
        <v>632</v>
      </c>
      <c r="H306" s="56">
        <v>198.317484122</v>
      </c>
      <c r="I306" t="s">
        <v>844</v>
      </c>
      <c r="J306" s="56">
        <v>199.79889786499999</v>
      </c>
      <c r="K306" s="56">
        <v>201.10785068199999</v>
      </c>
      <c r="L306" t="s">
        <v>846</v>
      </c>
      <c r="M306" s="2">
        <v>23177</v>
      </c>
      <c r="N306" s="2">
        <v>24122</v>
      </c>
      <c r="O306" s="2">
        <v>47299</v>
      </c>
      <c r="P306" t="s">
        <v>22579</v>
      </c>
      <c r="Q306">
        <v>9</v>
      </c>
      <c r="R306">
        <v>54</v>
      </c>
      <c r="S306" s="2">
        <v>1715</v>
      </c>
      <c r="T306" s="2">
        <v>10739</v>
      </c>
      <c r="U306" s="8">
        <v>0.26330366392524157</v>
      </c>
      <c r="V306" s="2">
        <v>81335</v>
      </c>
      <c r="X306" s="61">
        <f>(Table1325[[#This Row],[2042 Future AADT]]-Table1325[[#This Row],[AADT 2022]])/20*($X$5-2022)+Table1325[[#This Row],[AADT 2022]]</f>
        <v>62615.199999999997</v>
      </c>
    </row>
    <row r="307" spans="1:24" ht="24" customHeight="1" x14ac:dyDescent="0.25">
      <c r="A307" t="s">
        <v>849</v>
      </c>
      <c r="B307" t="s">
        <v>17425</v>
      </c>
      <c r="C307">
        <v>100543</v>
      </c>
      <c r="D307" t="s">
        <v>17073</v>
      </c>
      <c r="E307" t="s">
        <v>634</v>
      </c>
      <c r="F307" s="9">
        <f>Table1325[[#This Row],[EMP]]-Table1325[[#This Row],[BMP]]</f>
        <v>3.7703506800000071</v>
      </c>
      <c r="G307" s="5" t="s">
        <v>632</v>
      </c>
      <c r="H307" s="56">
        <v>201.097263492</v>
      </c>
      <c r="I307" t="s">
        <v>840</v>
      </c>
      <c r="J307" s="56">
        <v>201.77115334000001</v>
      </c>
      <c r="K307" s="56">
        <v>204.867614172</v>
      </c>
      <c r="L307" t="s">
        <v>848</v>
      </c>
      <c r="M307" s="2">
        <v>17502</v>
      </c>
      <c r="N307" s="2">
        <v>13575</v>
      </c>
      <c r="O307" s="2">
        <v>31077</v>
      </c>
      <c r="P307" t="s">
        <v>22580</v>
      </c>
      <c r="Q307">
        <v>6</v>
      </c>
      <c r="R307">
        <v>51</v>
      </c>
      <c r="S307" s="2">
        <v>1119</v>
      </c>
      <c r="T307" s="2">
        <v>13212</v>
      </c>
      <c r="U307" s="8">
        <v>0.4611448981561927</v>
      </c>
      <c r="V307" s="2">
        <v>53440</v>
      </c>
      <c r="X307" s="61">
        <f>(Table1325[[#This Row],[2042 Future AADT]]-Table1325[[#This Row],[AADT 2022]])/20*($X$5-2022)+Table1325[[#This Row],[AADT 2022]]</f>
        <v>41140.35</v>
      </c>
    </row>
    <row r="308" spans="1:24" ht="24" customHeight="1" x14ac:dyDescent="0.25">
      <c r="A308" t="s">
        <v>851</v>
      </c>
      <c r="B308" t="s">
        <v>17426</v>
      </c>
      <c r="C308">
        <v>100544</v>
      </c>
      <c r="D308" t="s">
        <v>17073</v>
      </c>
      <c r="E308" t="s">
        <v>634</v>
      </c>
      <c r="F308" s="9">
        <f>Table1325[[#This Row],[EMP]]-Table1325[[#This Row],[BMP]]</f>
        <v>2.3662991200000079</v>
      </c>
      <c r="G308" s="5" t="s">
        <v>632</v>
      </c>
      <c r="H308" s="56">
        <v>204.877446824</v>
      </c>
      <c r="I308" t="s">
        <v>848</v>
      </c>
      <c r="J308" s="56">
        <v>206.00723830666701</v>
      </c>
      <c r="K308" s="56">
        <v>207.24374594400001</v>
      </c>
      <c r="L308" t="s">
        <v>850</v>
      </c>
      <c r="M308" s="2">
        <v>12835</v>
      </c>
      <c r="N308" s="2">
        <v>12815</v>
      </c>
      <c r="O308" s="2">
        <v>25650</v>
      </c>
      <c r="P308" t="s">
        <v>22581</v>
      </c>
      <c r="Q308">
        <v>8</v>
      </c>
      <c r="R308">
        <v>54</v>
      </c>
      <c r="S308" s="2">
        <v>838</v>
      </c>
      <c r="T308" s="2">
        <v>7714</v>
      </c>
      <c r="U308" s="8">
        <v>0.33341130604288499</v>
      </c>
      <c r="V308" s="2">
        <v>39195</v>
      </c>
      <c r="X308" s="61">
        <f>(Table1325[[#This Row],[2042 Future AADT]]-Table1325[[#This Row],[AADT 2022]])/20*($X$5-2022)+Table1325[[#This Row],[AADT 2022]]</f>
        <v>31745.25</v>
      </c>
    </row>
    <row r="309" spans="1:24" ht="24" customHeight="1" x14ac:dyDescent="0.25">
      <c r="A309" t="s">
        <v>853</v>
      </c>
      <c r="B309" t="s">
        <v>17427</v>
      </c>
      <c r="C309">
        <v>100545</v>
      </c>
      <c r="D309" t="s">
        <v>17073</v>
      </c>
      <c r="E309" t="s">
        <v>634</v>
      </c>
      <c r="F309" s="9">
        <f>Table1325[[#This Row],[EMP]]-Table1325[[#This Row],[BMP]]</f>
        <v>3.9294978199999946</v>
      </c>
      <c r="G309" s="5" t="s">
        <v>632</v>
      </c>
      <c r="H309" s="56">
        <v>207.244575191667</v>
      </c>
      <c r="I309" t="s">
        <v>850</v>
      </c>
      <c r="J309" s="56">
        <v>209.001984725</v>
      </c>
      <c r="K309" s="56">
        <v>211.17407301166699</v>
      </c>
      <c r="L309" t="s">
        <v>852</v>
      </c>
      <c r="M309" s="2">
        <v>12951</v>
      </c>
      <c r="N309" s="2">
        <v>11228</v>
      </c>
      <c r="O309" s="2">
        <v>24179</v>
      </c>
      <c r="P309" t="s">
        <v>22582</v>
      </c>
      <c r="Q309">
        <v>7</v>
      </c>
      <c r="R309">
        <v>51</v>
      </c>
      <c r="S309" s="2">
        <v>977</v>
      </c>
      <c r="T309" s="2">
        <v>11422</v>
      </c>
      <c r="U309" s="8">
        <v>0.51280036395218986</v>
      </c>
      <c r="V309" s="2">
        <v>36947</v>
      </c>
      <c r="X309" s="61">
        <f>(Table1325[[#This Row],[2042 Future AADT]]-Table1325[[#This Row],[AADT 2022]])/20*($X$5-2022)+Table1325[[#This Row],[AADT 2022]]</f>
        <v>29924.6</v>
      </c>
    </row>
    <row r="310" spans="1:24" ht="24" customHeight="1" x14ac:dyDescent="0.25">
      <c r="A310" t="s">
        <v>855</v>
      </c>
      <c r="B310" t="s">
        <v>17428</v>
      </c>
      <c r="C310">
        <v>100546</v>
      </c>
      <c r="D310" t="s">
        <v>17073</v>
      </c>
      <c r="E310" t="s">
        <v>634</v>
      </c>
      <c r="F310" s="9">
        <f>Table1325[[#This Row],[EMP]]-Table1325[[#This Row],[BMP]]</f>
        <v>8.4143370999999831</v>
      </c>
      <c r="G310" s="5" t="s">
        <v>632</v>
      </c>
      <c r="H310" s="56">
        <v>211.174020971</v>
      </c>
      <c r="I310" t="s">
        <v>852</v>
      </c>
      <c r="J310" s="56">
        <v>215.009275693333</v>
      </c>
      <c r="K310" s="56">
        <v>219.58835807099999</v>
      </c>
      <c r="L310" t="s">
        <v>854</v>
      </c>
      <c r="M310" s="2">
        <v>12722</v>
      </c>
      <c r="N310" s="2">
        <v>12008</v>
      </c>
      <c r="O310" s="2">
        <v>24730</v>
      </c>
      <c r="P310" t="s">
        <v>22583</v>
      </c>
      <c r="Q310">
        <v>8</v>
      </c>
      <c r="R310">
        <v>53</v>
      </c>
      <c r="S310" s="2">
        <v>938</v>
      </c>
      <c r="T310" s="2">
        <v>11336</v>
      </c>
      <c r="U310" s="8">
        <v>0.49632025879498587</v>
      </c>
      <c r="V310" s="2">
        <v>37789</v>
      </c>
      <c r="X310" s="61">
        <f>(Table1325[[#This Row],[2042 Future AADT]]-Table1325[[#This Row],[AADT 2022]])/20*($X$5-2022)+Table1325[[#This Row],[AADT 2022]]</f>
        <v>30606.55</v>
      </c>
    </row>
    <row r="311" spans="1:24" ht="24" customHeight="1" x14ac:dyDescent="0.25">
      <c r="A311" t="s">
        <v>857</v>
      </c>
      <c r="B311" t="s">
        <v>17429</v>
      </c>
      <c r="C311">
        <v>100547</v>
      </c>
      <c r="D311" t="s">
        <v>17073</v>
      </c>
      <c r="E311" t="s">
        <v>634</v>
      </c>
      <c r="F311" s="9">
        <f>Table1325[[#This Row],[EMP]]-Table1325[[#This Row],[BMP]]</f>
        <v>5.4696708099999967</v>
      </c>
      <c r="G311" s="5" t="s">
        <v>632</v>
      </c>
      <c r="H311" s="56">
        <v>219.591429095</v>
      </c>
      <c r="I311" t="s">
        <v>854</v>
      </c>
      <c r="J311" s="56">
        <v>222.34873472999999</v>
      </c>
      <c r="K311" s="56">
        <v>225.06109990499999</v>
      </c>
      <c r="L311" t="s">
        <v>856</v>
      </c>
      <c r="M311" s="2">
        <v>11649</v>
      </c>
      <c r="N311" s="2">
        <v>10047</v>
      </c>
      <c r="O311" s="2">
        <v>21696</v>
      </c>
      <c r="P311" t="s">
        <v>22584</v>
      </c>
      <c r="Q311">
        <v>7</v>
      </c>
      <c r="R311">
        <v>51</v>
      </c>
      <c r="S311" s="2">
        <v>878</v>
      </c>
      <c r="T311" s="2">
        <v>9201</v>
      </c>
      <c r="U311" s="8">
        <v>0.4645556784660767</v>
      </c>
      <c r="V311" s="2">
        <v>33153</v>
      </c>
      <c r="X311" s="61">
        <f>(Table1325[[#This Row],[2042 Future AADT]]-Table1325[[#This Row],[AADT 2022]])/20*($X$5-2022)+Table1325[[#This Row],[AADT 2022]]</f>
        <v>26851.65</v>
      </c>
    </row>
    <row r="312" spans="1:24" ht="24" customHeight="1" x14ac:dyDescent="0.25">
      <c r="A312" t="s">
        <v>859</v>
      </c>
      <c r="B312" t="s">
        <v>17430</v>
      </c>
      <c r="C312">
        <v>100548</v>
      </c>
      <c r="D312" t="s">
        <v>17073</v>
      </c>
      <c r="E312" t="s">
        <v>634</v>
      </c>
      <c r="F312" s="9">
        <f>Table1325[[#This Row],[EMP]]-Table1325[[#This Row],[BMP]]</f>
        <v>5.4141427600000043</v>
      </c>
      <c r="G312" s="5" t="s">
        <v>632</v>
      </c>
      <c r="H312" s="56">
        <v>225.05186531999999</v>
      </c>
      <c r="I312" t="s">
        <v>856</v>
      </c>
      <c r="J312" s="56">
        <v>228.07660617499999</v>
      </c>
      <c r="K312" s="56">
        <v>230.46600807999999</v>
      </c>
      <c r="L312" t="s">
        <v>858</v>
      </c>
      <c r="M312" s="2">
        <v>11736</v>
      </c>
      <c r="N312" s="2">
        <v>10693</v>
      </c>
      <c r="O312" s="2">
        <v>22429</v>
      </c>
      <c r="P312" t="s">
        <v>22585</v>
      </c>
      <c r="Q312">
        <v>8</v>
      </c>
      <c r="R312">
        <v>51</v>
      </c>
      <c r="S312" s="2">
        <v>838</v>
      </c>
      <c r="T312" s="2">
        <v>10292</v>
      </c>
      <c r="U312" s="8">
        <v>0.49623255606580768</v>
      </c>
      <c r="V312" s="2">
        <v>36423</v>
      </c>
      <c r="X312" s="61">
        <f>(Table1325[[#This Row],[2042 Future AADT]]-Table1325[[#This Row],[AADT 2022]])/20*($X$5-2022)+Table1325[[#This Row],[AADT 2022]]</f>
        <v>28726.3</v>
      </c>
    </row>
    <row r="313" spans="1:24" ht="24" customHeight="1" x14ac:dyDescent="0.25">
      <c r="A313" t="s">
        <v>861</v>
      </c>
      <c r="B313" t="s">
        <v>17431</v>
      </c>
      <c r="C313">
        <v>100549</v>
      </c>
      <c r="D313" t="s">
        <v>17073</v>
      </c>
      <c r="E313" t="s">
        <v>634</v>
      </c>
      <c r="F313" s="9">
        <f>Table1325[[#This Row],[EMP]]-Table1325[[#This Row],[BMP]]</f>
        <v>3.4203102600000079</v>
      </c>
      <c r="G313" s="5" t="s">
        <v>632</v>
      </c>
      <c r="H313" s="56">
        <v>230.4640871</v>
      </c>
      <c r="I313" t="s">
        <v>858</v>
      </c>
      <c r="J313" s="56">
        <v>231.99466770000001</v>
      </c>
      <c r="K313" s="56">
        <v>233.88439736000001</v>
      </c>
      <c r="L313" t="s">
        <v>860</v>
      </c>
      <c r="M313" s="2">
        <v>11609</v>
      </c>
      <c r="N313" s="2">
        <v>10320</v>
      </c>
      <c r="O313" s="2">
        <v>21929</v>
      </c>
      <c r="P313" t="s">
        <v>22586</v>
      </c>
      <c r="Q313">
        <v>7</v>
      </c>
      <c r="R313">
        <v>53</v>
      </c>
      <c r="S313" s="2">
        <v>809</v>
      </c>
      <c r="T313" s="2">
        <v>9209</v>
      </c>
      <c r="U313" s="8">
        <v>0.45683797710793927</v>
      </c>
      <c r="V313" s="2">
        <v>33509</v>
      </c>
      <c r="X313" s="61">
        <f>(Table1325[[#This Row],[2042 Future AADT]]-Table1325[[#This Row],[AADT 2022]])/20*($X$5-2022)+Table1325[[#This Row],[AADT 2022]]</f>
        <v>27140</v>
      </c>
    </row>
    <row r="314" spans="1:24" ht="24" customHeight="1" x14ac:dyDescent="0.25">
      <c r="A314" t="s">
        <v>863</v>
      </c>
      <c r="B314" t="s">
        <v>17432</v>
      </c>
      <c r="C314">
        <v>100550</v>
      </c>
      <c r="D314" t="s">
        <v>17073</v>
      </c>
      <c r="E314" t="s">
        <v>634</v>
      </c>
      <c r="F314" s="9">
        <f>Table1325[[#This Row],[EMP]]-Table1325[[#This Row],[BMP]]</f>
        <v>5.7841630400000099</v>
      </c>
      <c r="G314" s="5" t="s">
        <v>632</v>
      </c>
      <c r="H314" s="56">
        <v>233.89076157</v>
      </c>
      <c r="I314" t="s">
        <v>860</v>
      </c>
      <c r="J314" s="56">
        <v>236.70652855500001</v>
      </c>
      <c r="K314" s="56">
        <v>239.67492461000001</v>
      </c>
      <c r="L314" t="s">
        <v>862</v>
      </c>
      <c r="M314" s="2">
        <v>9535</v>
      </c>
      <c r="N314" s="2">
        <v>9876</v>
      </c>
      <c r="O314" s="2">
        <v>19411</v>
      </c>
      <c r="P314" t="s">
        <v>22587</v>
      </c>
      <c r="Q314">
        <v>8</v>
      </c>
      <c r="R314">
        <v>50</v>
      </c>
      <c r="S314" s="2">
        <v>719</v>
      </c>
      <c r="T314" s="2">
        <v>9188</v>
      </c>
      <c r="U314" s="8">
        <v>0.51038071196744117</v>
      </c>
      <c r="V314" s="2">
        <v>29661</v>
      </c>
      <c r="X314" s="61">
        <f>(Table1325[[#This Row],[2042 Future AADT]]-Table1325[[#This Row],[AADT 2022]])/20*($X$5-2022)+Table1325[[#This Row],[AADT 2022]]</f>
        <v>24023.5</v>
      </c>
    </row>
    <row r="315" spans="1:24" ht="24" customHeight="1" x14ac:dyDescent="0.25">
      <c r="A315" t="s">
        <v>865</v>
      </c>
      <c r="B315" t="s">
        <v>17433</v>
      </c>
      <c r="C315">
        <v>100551</v>
      </c>
      <c r="D315" t="s">
        <v>17073</v>
      </c>
      <c r="E315" t="s">
        <v>634</v>
      </c>
      <c r="F315" s="9">
        <f>Table1325[[#This Row],[EMP]]-Table1325[[#This Row],[BMP]]</f>
        <v>5.7197683100000063</v>
      </c>
      <c r="G315" s="5" t="s">
        <v>632</v>
      </c>
      <c r="H315" s="56">
        <v>239.67928709124999</v>
      </c>
      <c r="I315" t="s">
        <v>862</v>
      </c>
      <c r="J315" s="56">
        <v>242.51840475</v>
      </c>
      <c r="K315" s="56">
        <v>245.39905540125</v>
      </c>
      <c r="L315" t="s">
        <v>864</v>
      </c>
      <c r="M315" s="2">
        <v>10887</v>
      </c>
      <c r="N315" s="2">
        <v>10556</v>
      </c>
      <c r="O315" s="2">
        <v>21443</v>
      </c>
      <c r="P315" t="s">
        <v>22588</v>
      </c>
      <c r="Q315">
        <v>7</v>
      </c>
      <c r="R315">
        <v>50</v>
      </c>
      <c r="S315" s="2">
        <v>750</v>
      </c>
      <c r="T315" s="2">
        <v>9821</v>
      </c>
      <c r="U315" s="8">
        <v>0.49298139252903045</v>
      </c>
      <c r="V315" s="2">
        <v>32767</v>
      </c>
      <c r="X315" s="61">
        <f>(Table1325[[#This Row],[2042 Future AADT]]-Table1325[[#This Row],[AADT 2022]])/20*($X$5-2022)+Table1325[[#This Row],[AADT 2022]]</f>
        <v>26538.799999999999</v>
      </c>
    </row>
    <row r="316" spans="1:24" ht="24" customHeight="1" x14ac:dyDescent="0.25">
      <c r="A316" t="s">
        <v>868</v>
      </c>
      <c r="B316" t="s">
        <v>17434</v>
      </c>
      <c r="C316">
        <v>100552</v>
      </c>
      <c r="D316" t="s">
        <v>17073</v>
      </c>
      <c r="E316" t="s">
        <v>634</v>
      </c>
      <c r="F316" s="9">
        <f>Table1325[[#This Row],[EMP]]-Table1325[[#This Row],[BMP]]</f>
        <v>6.6409813599999836</v>
      </c>
      <c r="G316" s="5" t="s">
        <v>632</v>
      </c>
      <c r="H316" s="56">
        <v>245.42681712000001</v>
      </c>
      <c r="I316" t="s">
        <v>864</v>
      </c>
      <c r="J316" s="56">
        <v>248.70186021000001</v>
      </c>
      <c r="K316" s="56">
        <v>252.06779847999999</v>
      </c>
      <c r="L316" t="s">
        <v>867</v>
      </c>
      <c r="M316" s="2">
        <v>12613</v>
      </c>
      <c r="N316" s="2">
        <v>11430</v>
      </c>
      <c r="O316" s="2">
        <v>24043</v>
      </c>
      <c r="P316" t="s">
        <v>22589</v>
      </c>
      <c r="Q316">
        <v>6</v>
      </c>
      <c r="R316">
        <v>52</v>
      </c>
      <c r="S316" s="2">
        <v>769</v>
      </c>
      <c r="T316" s="2">
        <v>9628</v>
      </c>
      <c r="U316" s="8">
        <v>0.43243355654452437</v>
      </c>
      <c r="V316" s="2">
        <v>36740</v>
      </c>
      <c r="X316" s="61">
        <f>(Table1325[[#This Row],[2042 Future AADT]]-Table1325[[#This Row],[AADT 2022]])/20*($X$5-2022)+Table1325[[#This Row],[AADT 2022]]</f>
        <v>29756.65</v>
      </c>
    </row>
    <row r="317" spans="1:24" ht="24" customHeight="1" x14ac:dyDescent="0.25">
      <c r="A317" t="s">
        <v>870</v>
      </c>
      <c r="B317" t="s">
        <v>17435</v>
      </c>
      <c r="C317">
        <v>100553</v>
      </c>
      <c r="D317" t="s">
        <v>17073</v>
      </c>
      <c r="E317" t="s">
        <v>634</v>
      </c>
      <c r="F317" s="9">
        <f>Table1325[[#This Row],[EMP]]-Table1325[[#This Row],[BMP]]</f>
        <v>1.4983706399999903</v>
      </c>
      <c r="G317" s="5" t="s">
        <v>632</v>
      </c>
      <c r="H317" s="56">
        <v>252.12709550333301</v>
      </c>
      <c r="I317" t="s">
        <v>840</v>
      </c>
      <c r="J317" s="56">
        <v>252.83677542999999</v>
      </c>
      <c r="K317" s="56">
        <v>253.625466143333</v>
      </c>
      <c r="L317" t="s">
        <v>869</v>
      </c>
      <c r="M317" s="2">
        <v>11514</v>
      </c>
      <c r="N317" s="2">
        <v>10624</v>
      </c>
      <c r="O317" s="2">
        <v>22138</v>
      </c>
      <c r="P317" t="s">
        <v>22590</v>
      </c>
      <c r="Q317">
        <v>7</v>
      </c>
      <c r="R317">
        <v>55</v>
      </c>
      <c r="S317" s="2">
        <v>731</v>
      </c>
      <c r="T317" s="2">
        <v>9565</v>
      </c>
      <c r="U317" s="8">
        <v>0.46508266329388381</v>
      </c>
      <c r="V317" s="2">
        <v>40767</v>
      </c>
      <c r="X317" s="61">
        <f>(Table1325[[#This Row],[2042 Future AADT]]-Table1325[[#This Row],[AADT 2022]])/20*($X$5-2022)+Table1325[[#This Row],[AADT 2022]]</f>
        <v>30521.050000000003</v>
      </c>
    </row>
    <row r="318" spans="1:24" ht="24" customHeight="1" x14ac:dyDescent="0.25">
      <c r="A318" t="s">
        <v>872</v>
      </c>
      <c r="B318" t="s">
        <v>17436</v>
      </c>
      <c r="C318">
        <v>100554</v>
      </c>
      <c r="D318" t="s">
        <v>17073</v>
      </c>
      <c r="E318" t="s">
        <v>634</v>
      </c>
      <c r="F318" s="9">
        <f>Table1325[[#This Row],[EMP]]-Table1325[[#This Row],[BMP]]</f>
        <v>2.1300413799999944</v>
      </c>
      <c r="G318" s="5" t="s">
        <v>632</v>
      </c>
      <c r="H318" s="56">
        <v>253.62569147249999</v>
      </c>
      <c r="I318" t="s">
        <v>869</v>
      </c>
      <c r="J318" s="56">
        <v>254.716788235</v>
      </c>
      <c r="K318" s="56">
        <v>255.75573285249999</v>
      </c>
      <c r="L318" t="s">
        <v>46</v>
      </c>
      <c r="M318" s="2">
        <v>12416</v>
      </c>
      <c r="N318" s="2">
        <v>10903</v>
      </c>
      <c r="O318" s="2">
        <v>23319</v>
      </c>
      <c r="P318" t="s">
        <v>22591</v>
      </c>
      <c r="Q318">
        <v>7</v>
      </c>
      <c r="R318">
        <v>52</v>
      </c>
      <c r="S318" s="2">
        <v>760</v>
      </c>
      <c r="T318" s="2">
        <v>9751</v>
      </c>
      <c r="U318" s="8">
        <v>0.45074831682319139</v>
      </c>
      <c r="V318" s="2">
        <v>40808</v>
      </c>
      <c r="X318" s="61">
        <f>(Table1325[[#This Row],[2042 Future AADT]]-Table1325[[#This Row],[AADT 2022]])/20*($X$5-2022)+Table1325[[#This Row],[AADT 2022]]</f>
        <v>31189.05</v>
      </c>
    </row>
    <row r="319" spans="1:24" ht="24" customHeight="1" x14ac:dyDescent="0.25">
      <c r="A319" t="s">
        <v>873</v>
      </c>
      <c r="B319" t="s">
        <v>17437</v>
      </c>
      <c r="C319">
        <v>100555</v>
      </c>
      <c r="D319" t="s">
        <v>17073</v>
      </c>
      <c r="E319" t="s">
        <v>634</v>
      </c>
      <c r="F319" s="9">
        <f>Table1325[[#This Row],[EMP]]-Table1325[[#This Row],[BMP]]</f>
        <v>1.9509442500000205</v>
      </c>
      <c r="G319" s="5" t="s">
        <v>632</v>
      </c>
      <c r="H319" s="56">
        <v>255.76028120749999</v>
      </c>
      <c r="I319" t="s">
        <v>840</v>
      </c>
      <c r="J319" s="56">
        <v>256.61927528500001</v>
      </c>
      <c r="K319" s="56">
        <v>257.71122545750001</v>
      </c>
      <c r="L319" t="s">
        <v>319</v>
      </c>
      <c r="M319" s="2">
        <v>12462</v>
      </c>
      <c r="N319" s="2">
        <v>11180</v>
      </c>
      <c r="O319" s="2">
        <v>23642</v>
      </c>
      <c r="P319" t="s">
        <v>22592</v>
      </c>
      <c r="Q319">
        <v>7</v>
      </c>
      <c r="R319">
        <v>52</v>
      </c>
      <c r="S319" s="2">
        <v>769</v>
      </c>
      <c r="T319" s="2">
        <v>9858</v>
      </c>
      <c r="U319" s="8">
        <v>0.44949665848912951</v>
      </c>
      <c r="V319" s="2">
        <v>37142</v>
      </c>
      <c r="X319" s="61">
        <f>(Table1325[[#This Row],[2042 Future AADT]]-Table1325[[#This Row],[AADT 2022]])/20*($X$5-2022)+Table1325[[#This Row],[AADT 2022]]</f>
        <v>29717</v>
      </c>
    </row>
    <row r="320" spans="1:24" ht="24" customHeight="1" x14ac:dyDescent="0.25">
      <c r="A320" t="s">
        <v>875</v>
      </c>
      <c r="B320" t="s">
        <v>17438</v>
      </c>
      <c r="C320">
        <v>100556</v>
      </c>
      <c r="D320" t="s">
        <v>17073</v>
      </c>
      <c r="E320" t="s">
        <v>634</v>
      </c>
      <c r="F320" s="9">
        <f>Table1325[[#This Row],[EMP]]-Table1325[[#This Row],[BMP]]</f>
        <v>7.025857110000004</v>
      </c>
      <c r="G320" s="5" t="s">
        <v>632</v>
      </c>
      <c r="H320" s="56">
        <v>257.73734596888897</v>
      </c>
      <c r="I320" t="s">
        <v>319</v>
      </c>
      <c r="J320" s="56">
        <v>259.99562647666698</v>
      </c>
      <c r="K320" s="56">
        <v>264.76320307888898</v>
      </c>
      <c r="L320" t="s">
        <v>874</v>
      </c>
      <c r="M320" s="2">
        <v>10635</v>
      </c>
      <c r="N320" s="2">
        <v>10511</v>
      </c>
      <c r="O320" s="2">
        <v>21146</v>
      </c>
      <c r="P320" t="s">
        <v>22593</v>
      </c>
      <c r="Q320">
        <v>8</v>
      </c>
      <c r="R320">
        <v>55</v>
      </c>
      <c r="S320" s="2">
        <v>908</v>
      </c>
      <c r="T320" s="2">
        <v>7833</v>
      </c>
      <c r="U320" s="8">
        <v>0.41336422964153979</v>
      </c>
      <c r="V320" s="2">
        <v>33220</v>
      </c>
      <c r="X320" s="61">
        <f>(Table1325[[#This Row],[2042 Future AADT]]-Table1325[[#This Row],[AADT 2022]])/20*($X$5-2022)+Table1325[[#This Row],[AADT 2022]]</f>
        <v>26579.3</v>
      </c>
    </row>
    <row r="321" spans="1:24" ht="24" customHeight="1" x14ac:dyDescent="0.25">
      <c r="A321" t="s">
        <v>876</v>
      </c>
      <c r="B321" t="s">
        <v>17439</v>
      </c>
      <c r="C321">
        <v>100557</v>
      </c>
      <c r="D321" t="s">
        <v>17073</v>
      </c>
      <c r="E321" t="s">
        <v>634</v>
      </c>
      <c r="F321" s="9">
        <f>Table1325[[#This Row],[EMP]]-Table1325[[#This Row],[BMP]]</f>
        <v>5.241647300000011</v>
      </c>
      <c r="G321" s="5" t="s">
        <v>632</v>
      </c>
      <c r="H321" s="56">
        <v>264.7512729</v>
      </c>
      <c r="I321" t="s">
        <v>47</v>
      </c>
      <c r="J321" s="56">
        <v>267.99022705499999</v>
      </c>
      <c r="K321" s="56">
        <v>269.99292020000001</v>
      </c>
      <c r="L321" t="s">
        <v>48</v>
      </c>
      <c r="M321" s="2">
        <v>11042</v>
      </c>
      <c r="N321" s="2">
        <v>12638</v>
      </c>
      <c r="O321" s="2">
        <v>23680</v>
      </c>
      <c r="P321" t="s">
        <v>22594</v>
      </c>
      <c r="Q321">
        <v>6</v>
      </c>
      <c r="R321">
        <v>58</v>
      </c>
      <c r="S321" s="2">
        <v>908</v>
      </c>
      <c r="T321" s="2">
        <v>7833</v>
      </c>
      <c r="U321" s="8">
        <v>0.36913006756756755</v>
      </c>
      <c r="V321" s="2">
        <v>37201</v>
      </c>
      <c r="X321" s="61">
        <f>(Table1325[[#This Row],[2042 Future AADT]]-Table1325[[#This Row],[AADT 2022]])/20*($X$5-2022)+Table1325[[#This Row],[AADT 2022]]</f>
        <v>29764.45</v>
      </c>
    </row>
    <row r="322" spans="1:24" ht="30" customHeight="1" x14ac:dyDescent="0.25">
      <c r="A322" t="s">
        <v>877</v>
      </c>
      <c r="B322" t="s">
        <v>17440</v>
      </c>
      <c r="C322">
        <v>100558</v>
      </c>
      <c r="D322" t="s">
        <v>17073</v>
      </c>
      <c r="E322" t="s">
        <v>634</v>
      </c>
      <c r="F322" s="9">
        <f>Table1325[[#This Row],[EMP]]-Table1325[[#This Row],[BMP]]</f>
        <v>4.7617750300000239</v>
      </c>
      <c r="G322" s="5" t="s">
        <v>632</v>
      </c>
      <c r="H322" s="56">
        <v>269.9809108</v>
      </c>
      <c r="I322" s="23" t="s">
        <v>48</v>
      </c>
      <c r="J322" s="56">
        <v>271.60315272999998</v>
      </c>
      <c r="K322" s="56">
        <v>274.74268583000003</v>
      </c>
      <c r="L322" s="23" t="s">
        <v>49</v>
      </c>
      <c r="M322" s="2">
        <v>11647</v>
      </c>
      <c r="N322" s="2">
        <v>10141</v>
      </c>
      <c r="O322" s="2">
        <v>21788</v>
      </c>
      <c r="P322" t="s">
        <v>22595</v>
      </c>
      <c r="Q322">
        <v>7</v>
      </c>
      <c r="R322">
        <v>52</v>
      </c>
      <c r="S322" s="2">
        <v>1097</v>
      </c>
      <c r="T322" s="2">
        <v>8708</v>
      </c>
      <c r="U322" s="8">
        <v>0.45001835872957591</v>
      </c>
      <c r="V322" s="2">
        <v>34229</v>
      </c>
      <c r="X322" s="61">
        <f>(Table1325[[#This Row],[2042 Future AADT]]-Table1325[[#This Row],[AADT 2022]])/20*($X$5-2022)+Table1325[[#This Row],[AADT 2022]]</f>
        <v>27386.45</v>
      </c>
    </row>
    <row r="323" spans="1:24" ht="30" customHeight="1" x14ac:dyDescent="0.25">
      <c r="A323" t="s">
        <v>878</v>
      </c>
      <c r="B323" t="s">
        <v>17441</v>
      </c>
      <c r="C323">
        <v>100559</v>
      </c>
      <c r="D323" t="s">
        <v>17073</v>
      </c>
      <c r="E323" t="s">
        <v>634</v>
      </c>
      <c r="F323" s="9">
        <f>Table1325[[#This Row],[EMP]]-Table1325[[#This Row],[BMP]]</f>
        <v>2.3584884300000226</v>
      </c>
      <c r="G323" s="5" t="s">
        <v>632</v>
      </c>
      <c r="H323" s="56">
        <v>274.72958566599999</v>
      </c>
      <c r="I323" s="23" t="s">
        <v>49</v>
      </c>
      <c r="J323" s="56">
        <v>276.00432475000002</v>
      </c>
      <c r="K323" s="56">
        <v>277.08807409600001</v>
      </c>
      <c r="L323" s="23" t="s">
        <v>50</v>
      </c>
      <c r="M323" s="2">
        <v>11608</v>
      </c>
      <c r="N323" s="2">
        <v>9701</v>
      </c>
      <c r="O323" s="2">
        <v>21309</v>
      </c>
      <c r="P323" t="s">
        <v>22596</v>
      </c>
      <c r="Q323">
        <v>7</v>
      </c>
      <c r="R323">
        <v>55</v>
      </c>
      <c r="S323" s="2">
        <v>1130</v>
      </c>
      <c r="T323" s="2">
        <v>8904</v>
      </c>
      <c r="U323" s="8">
        <v>0.47088084846778355</v>
      </c>
      <c r="V323" s="2">
        <v>33476</v>
      </c>
      <c r="X323" s="61">
        <f>(Table1325[[#This Row],[2042 Future AADT]]-Table1325[[#This Row],[AADT 2022]])/20*($X$5-2022)+Table1325[[#This Row],[AADT 2022]]</f>
        <v>26784.15</v>
      </c>
    </row>
    <row r="324" spans="1:24" ht="24" customHeight="1" x14ac:dyDescent="0.25">
      <c r="A324" t="s">
        <v>881</v>
      </c>
      <c r="B324" t="s">
        <v>17442</v>
      </c>
      <c r="C324">
        <v>100560</v>
      </c>
      <c r="D324" t="s">
        <v>17073</v>
      </c>
      <c r="E324" t="s">
        <v>634</v>
      </c>
      <c r="F324" s="9">
        <f>Table1325[[#This Row],[EMP]]-Table1325[[#This Row],[BMP]]</f>
        <v>3.5829977099999724</v>
      </c>
      <c r="G324" s="5" t="s">
        <v>632</v>
      </c>
      <c r="H324" s="56">
        <v>277.07384852400003</v>
      </c>
      <c r="I324" s="23" t="s">
        <v>879</v>
      </c>
      <c r="J324" s="56">
        <v>277.23097924000001</v>
      </c>
      <c r="K324" s="56">
        <v>280.656846234</v>
      </c>
      <c r="L324" s="23" t="s">
        <v>880</v>
      </c>
      <c r="M324" s="2">
        <v>12770</v>
      </c>
      <c r="N324" s="2">
        <v>11009</v>
      </c>
      <c r="O324" s="2">
        <v>23779</v>
      </c>
      <c r="P324" t="s">
        <v>22597</v>
      </c>
      <c r="Q324">
        <v>6</v>
      </c>
      <c r="R324">
        <v>51</v>
      </c>
      <c r="S324" s="2">
        <v>1197</v>
      </c>
      <c r="T324" s="2">
        <v>8945</v>
      </c>
      <c r="U324" s="8">
        <v>0.42651078682871441</v>
      </c>
      <c r="V324" s="2">
        <v>37357</v>
      </c>
      <c r="X324" s="61">
        <f>(Table1325[[#This Row],[2042 Future AADT]]-Table1325[[#This Row],[AADT 2022]])/20*($X$5-2022)+Table1325[[#This Row],[AADT 2022]]</f>
        <v>29889.1</v>
      </c>
    </row>
    <row r="325" spans="1:24" ht="24" customHeight="1" x14ac:dyDescent="0.25">
      <c r="A325" t="s">
        <v>882</v>
      </c>
      <c r="B325" t="s">
        <v>17443</v>
      </c>
      <c r="C325">
        <v>100561</v>
      </c>
      <c r="D325" t="s">
        <v>17073</v>
      </c>
      <c r="E325" t="s">
        <v>634</v>
      </c>
      <c r="F325" s="9">
        <f>Table1325[[#This Row],[EMP]]-Table1325[[#This Row],[BMP]]</f>
        <v>3.0022048299999824</v>
      </c>
      <c r="G325" s="5" t="s">
        <v>632</v>
      </c>
      <c r="H325" s="56">
        <v>280.654454902</v>
      </c>
      <c r="I325" s="23" t="s">
        <v>51</v>
      </c>
      <c r="J325" s="56">
        <v>283.19671473</v>
      </c>
      <c r="K325" s="56">
        <v>283.65665973199998</v>
      </c>
      <c r="L325" s="23" t="s">
        <v>52</v>
      </c>
      <c r="M325" s="2">
        <v>10968</v>
      </c>
      <c r="N325" s="2">
        <v>9976</v>
      </c>
      <c r="O325" s="2">
        <v>20944</v>
      </c>
      <c r="P325" t="s">
        <v>22598</v>
      </c>
      <c r="Q325">
        <v>8</v>
      </c>
      <c r="R325">
        <v>53</v>
      </c>
      <c r="S325" s="2">
        <v>894</v>
      </c>
      <c r="T325" s="2">
        <v>8800</v>
      </c>
      <c r="U325" s="8">
        <v>0.46285332314744082</v>
      </c>
      <c r="V325" s="2">
        <v>36467</v>
      </c>
      <c r="X325" s="61">
        <f>(Table1325[[#This Row],[2042 Future AADT]]-Table1325[[#This Row],[AADT 2022]])/20*($X$5-2022)+Table1325[[#This Row],[AADT 2022]]</f>
        <v>27929.35</v>
      </c>
    </row>
    <row r="326" spans="1:24" ht="30" customHeight="1" x14ac:dyDescent="0.25">
      <c r="A326" t="s">
        <v>884</v>
      </c>
      <c r="B326" t="s">
        <v>17444</v>
      </c>
      <c r="C326">
        <v>100562</v>
      </c>
      <c r="D326" t="s">
        <v>17073</v>
      </c>
      <c r="E326" t="s">
        <v>634</v>
      </c>
      <c r="F326" s="9">
        <f>Table1325[[#This Row],[EMP]]-Table1325[[#This Row],[BMP]]</f>
        <v>1.5368151600000033</v>
      </c>
      <c r="G326" s="5" t="s">
        <v>632</v>
      </c>
      <c r="H326" s="56">
        <v>283.65200172750002</v>
      </c>
      <c r="I326" s="23" t="s">
        <v>52</v>
      </c>
      <c r="J326" s="56">
        <v>284.74435464999999</v>
      </c>
      <c r="K326" s="56">
        <v>285.18881688750002</v>
      </c>
      <c r="L326" s="23" t="s">
        <v>883</v>
      </c>
      <c r="M326" s="2">
        <v>11849</v>
      </c>
      <c r="N326" s="2">
        <v>10959</v>
      </c>
      <c r="O326" s="2">
        <v>22808</v>
      </c>
      <c r="P326" t="s">
        <v>22599</v>
      </c>
      <c r="Q326">
        <v>6</v>
      </c>
      <c r="R326">
        <v>54</v>
      </c>
      <c r="S326" s="2">
        <v>775</v>
      </c>
      <c r="T326" s="2">
        <v>8323</v>
      </c>
      <c r="U326" s="8">
        <v>0.39889512451771308</v>
      </c>
      <c r="V326" s="2">
        <v>42001</v>
      </c>
      <c r="X326" s="61">
        <f>(Table1325[[#This Row],[2042 Future AADT]]-Table1325[[#This Row],[AADT 2022]])/20*($X$5-2022)+Table1325[[#This Row],[AADT 2022]]</f>
        <v>31444.85</v>
      </c>
    </row>
    <row r="327" spans="1:24" ht="30" customHeight="1" x14ac:dyDescent="0.25">
      <c r="A327" t="s">
        <v>885</v>
      </c>
      <c r="B327" t="s">
        <v>17445</v>
      </c>
      <c r="C327">
        <v>100563</v>
      </c>
      <c r="D327" t="s">
        <v>17073</v>
      </c>
      <c r="E327" t="s">
        <v>634</v>
      </c>
      <c r="F327" s="9">
        <f>Table1325[[#This Row],[EMP]]-Table1325[[#This Row],[BMP]]</f>
        <v>1.7083913300000404</v>
      </c>
      <c r="G327" s="5" t="s">
        <v>632</v>
      </c>
      <c r="H327" s="56">
        <v>285.17920450333298</v>
      </c>
      <c r="I327" s="23" t="s">
        <v>883</v>
      </c>
      <c r="J327" s="56">
        <v>286.01211604000002</v>
      </c>
      <c r="K327" s="56">
        <v>286.88759583333302</v>
      </c>
      <c r="L327" s="23" t="s">
        <v>53</v>
      </c>
      <c r="M327" s="2">
        <v>9504</v>
      </c>
      <c r="N327" s="2">
        <v>9263</v>
      </c>
      <c r="O327" s="2">
        <v>18767</v>
      </c>
      <c r="P327" t="s">
        <v>22600</v>
      </c>
      <c r="Q327">
        <v>7</v>
      </c>
      <c r="R327">
        <v>54</v>
      </c>
      <c r="S327" s="2">
        <v>767</v>
      </c>
      <c r="T327" s="2">
        <v>7066</v>
      </c>
      <c r="U327" s="8">
        <v>0.41738157403953746</v>
      </c>
      <c r="V327" s="2">
        <v>34559</v>
      </c>
      <c r="X327" s="61">
        <f>(Table1325[[#This Row],[2042 Future AADT]]-Table1325[[#This Row],[AADT 2022]])/20*($X$5-2022)+Table1325[[#This Row],[AADT 2022]]</f>
        <v>25873.4</v>
      </c>
    </row>
    <row r="328" spans="1:24" ht="30" customHeight="1" x14ac:dyDescent="0.25">
      <c r="A328" t="s">
        <v>888</v>
      </c>
      <c r="B328" t="s">
        <v>17446</v>
      </c>
      <c r="C328">
        <v>100564</v>
      </c>
      <c r="D328" t="s">
        <v>17073</v>
      </c>
      <c r="E328" t="s">
        <v>634</v>
      </c>
      <c r="F328" s="9">
        <f>Table1325[[#This Row],[EMP]]-Table1325[[#This Row],[BMP]]</f>
        <v>2.6218333900000061</v>
      </c>
      <c r="G328" s="5" t="s">
        <v>632</v>
      </c>
      <c r="H328" s="56">
        <v>286.89101306200001</v>
      </c>
      <c r="I328" s="23" t="s">
        <v>53</v>
      </c>
      <c r="J328" s="56">
        <v>288.24386301999999</v>
      </c>
      <c r="K328" s="56">
        <v>289.51284645200002</v>
      </c>
      <c r="L328" s="23" t="s">
        <v>887</v>
      </c>
      <c r="M328" s="2">
        <v>11383</v>
      </c>
      <c r="N328" s="2">
        <v>9748</v>
      </c>
      <c r="O328" s="2">
        <v>21131</v>
      </c>
      <c r="P328" t="s">
        <v>22601</v>
      </c>
      <c r="Q328">
        <v>6</v>
      </c>
      <c r="R328">
        <v>54</v>
      </c>
      <c r="S328" s="2">
        <v>844</v>
      </c>
      <c r="T328" s="2">
        <v>8154</v>
      </c>
      <c r="U328" s="8">
        <v>0.42581988547631444</v>
      </c>
      <c r="V328" s="2">
        <v>38913</v>
      </c>
      <c r="X328" s="61">
        <f>(Table1325[[#This Row],[2042 Future AADT]]-Table1325[[#This Row],[AADT 2022]])/20*($X$5-2022)+Table1325[[#This Row],[AADT 2022]]</f>
        <v>29132.9</v>
      </c>
    </row>
    <row r="329" spans="1:24" ht="24" customHeight="1" x14ac:dyDescent="0.25">
      <c r="A329" t="s">
        <v>890</v>
      </c>
      <c r="B329" t="s">
        <v>17447</v>
      </c>
      <c r="C329">
        <v>100565</v>
      </c>
      <c r="D329" t="s">
        <v>17073</v>
      </c>
      <c r="E329" t="s">
        <v>634</v>
      </c>
      <c r="F329" s="9">
        <f>Table1325[[#This Row],[EMP]]-Table1325[[#This Row],[BMP]]</f>
        <v>3.3234062399999971</v>
      </c>
      <c r="G329" s="5" t="s">
        <v>632</v>
      </c>
      <c r="H329" s="56">
        <v>289.512771536</v>
      </c>
      <c r="I329" t="s">
        <v>889</v>
      </c>
      <c r="J329" s="56">
        <v>290.157532855</v>
      </c>
      <c r="K329" s="56">
        <v>292.836177776</v>
      </c>
      <c r="L329" t="s">
        <v>349</v>
      </c>
      <c r="M329" s="2">
        <v>10232</v>
      </c>
      <c r="N329" s="2">
        <v>11129</v>
      </c>
      <c r="O329" s="2">
        <v>21361</v>
      </c>
      <c r="P329" t="s">
        <v>22602</v>
      </c>
      <c r="Q329">
        <v>11</v>
      </c>
      <c r="R329">
        <v>50</v>
      </c>
      <c r="S329" s="2">
        <v>916</v>
      </c>
      <c r="T329" s="2">
        <v>7717</v>
      </c>
      <c r="U329" s="8">
        <v>0.40414774589204627</v>
      </c>
      <c r="V329" s="2">
        <v>33558</v>
      </c>
      <c r="X329" s="61">
        <f>(Table1325[[#This Row],[2042 Future AADT]]-Table1325[[#This Row],[AADT 2022]])/20*($X$5-2022)+Table1325[[#This Row],[AADT 2022]]</f>
        <v>26849.65</v>
      </c>
    </row>
    <row r="330" spans="1:24" ht="24" customHeight="1" x14ac:dyDescent="0.25">
      <c r="A330" t="s">
        <v>892</v>
      </c>
      <c r="B330" t="s">
        <v>17448</v>
      </c>
      <c r="C330">
        <v>100566</v>
      </c>
      <c r="D330" t="s">
        <v>17073</v>
      </c>
      <c r="E330" t="s">
        <v>634</v>
      </c>
      <c r="F330" s="9">
        <f>Table1325[[#This Row],[EMP]]-Table1325[[#This Row],[BMP]]</f>
        <v>1.7042024700000411</v>
      </c>
      <c r="G330" s="5" t="s">
        <v>632</v>
      </c>
      <c r="H330" s="56">
        <v>292.83181694249998</v>
      </c>
      <c r="I330" t="s">
        <v>349</v>
      </c>
      <c r="J330" s="56">
        <v>293.46377576999998</v>
      </c>
      <c r="K330" s="56">
        <v>294.53601941250002</v>
      </c>
      <c r="L330" t="s">
        <v>891</v>
      </c>
      <c r="M330" s="2">
        <v>11515</v>
      </c>
      <c r="N330" s="2">
        <v>10075</v>
      </c>
      <c r="O330" s="2">
        <v>21590</v>
      </c>
      <c r="P330" t="s">
        <v>22603</v>
      </c>
      <c r="Q330">
        <v>6</v>
      </c>
      <c r="R330">
        <v>51</v>
      </c>
      <c r="S330" s="2">
        <v>949</v>
      </c>
      <c r="T330" s="2">
        <v>8031</v>
      </c>
      <c r="U330" s="8">
        <v>0.41593330245484023</v>
      </c>
      <c r="V330" s="2">
        <v>33918</v>
      </c>
      <c r="X330" s="61">
        <f>(Table1325[[#This Row],[2042 Future AADT]]-Table1325[[#This Row],[AADT 2022]])/20*($X$5-2022)+Table1325[[#This Row],[AADT 2022]]</f>
        <v>27137.599999999999</v>
      </c>
    </row>
    <row r="331" spans="1:24" ht="24" customHeight="1" x14ac:dyDescent="0.25">
      <c r="A331" t="s">
        <v>894</v>
      </c>
      <c r="B331" t="s">
        <v>17449</v>
      </c>
      <c r="C331">
        <v>100567</v>
      </c>
      <c r="D331" t="s">
        <v>17073</v>
      </c>
      <c r="E331" t="s">
        <v>634</v>
      </c>
      <c r="F331" s="9">
        <f>Table1325[[#This Row],[EMP]]-Table1325[[#This Row],[BMP]]</f>
        <v>5.7302563999999734</v>
      </c>
      <c r="G331" s="5" t="s">
        <v>632</v>
      </c>
      <c r="H331" s="56">
        <v>294.53834598125002</v>
      </c>
      <c r="I331" t="s">
        <v>891</v>
      </c>
      <c r="J331" s="56">
        <v>298.98826574499998</v>
      </c>
      <c r="K331" s="56">
        <v>300.26860238124999</v>
      </c>
      <c r="L331" t="s">
        <v>893</v>
      </c>
      <c r="M331" s="2">
        <v>10452</v>
      </c>
      <c r="N331" s="2">
        <v>8079</v>
      </c>
      <c r="O331" s="2">
        <v>18531</v>
      </c>
      <c r="P331" t="s">
        <v>22604</v>
      </c>
      <c r="Q331">
        <v>8</v>
      </c>
      <c r="R331">
        <v>52</v>
      </c>
      <c r="S331" s="2">
        <v>1014</v>
      </c>
      <c r="T331" s="2">
        <v>8395</v>
      </c>
      <c r="U331" s="8">
        <v>0.5077437806918137</v>
      </c>
      <c r="V331" s="2">
        <v>29112</v>
      </c>
      <c r="X331" s="61">
        <f>(Table1325[[#This Row],[2042 Future AADT]]-Table1325[[#This Row],[AADT 2022]])/20*($X$5-2022)+Table1325[[#This Row],[AADT 2022]]</f>
        <v>23292.45</v>
      </c>
    </row>
    <row r="332" spans="1:24" ht="24" customHeight="1" x14ac:dyDescent="0.25">
      <c r="A332" t="s">
        <v>897</v>
      </c>
      <c r="B332" t="s">
        <v>17450</v>
      </c>
      <c r="C332">
        <v>100568</v>
      </c>
      <c r="D332" t="s">
        <v>17073</v>
      </c>
      <c r="E332" t="s">
        <v>634</v>
      </c>
      <c r="F332" s="9">
        <f>Table1325[[#This Row],[EMP]]-Table1325[[#This Row],[BMP]]</f>
        <v>3.3384201599999983</v>
      </c>
      <c r="G332" s="5" t="s">
        <v>632</v>
      </c>
      <c r="H332" s="56">
        <v>300.27057224999999</v>
      </c>
      <c r="I332" t="s">
        <v>893</v>
      </c>
      <c r="J332" s="56">
        <v>303.00118966999997</v>
      </c>
      <c r="K332" s="56">
        <v>303.60899240999998</v>
      </c>
      <c r="L332" t="s">
        <v>896</v>
      </c>
      <c r="M332" s="2">
        <v>11027</v>
      </c>
      <c r="N332" s="2">
        <v>8960</v>
      </c>
      <c r="O332" s="2">
        <v>19987</v>
      </c>
      <c r="P332" t="s">
        <v>22605</v>
      </c>
      <c r="Q332">
        <v>7</v>
      </c>
      <c r="R332">
        <v>55</v>
      </c>
      <c r="S332" s="2">
        <v>938</v>
      </c>
      <c r="T332" s="2">
        <v>8589</v>
      </c>
      <c r="U332" s="8">
        <v>0.47665982888877773</v>
      </c>
      <c r="V332" s="2">
        <v>31400</v>
      </c>
      <c r="X332" s="61">
        <f>(Table1325[[#This Row],[2042 Future AADT]]-Table1325[[#This Row],[AADT 2022]])/20*($X$5-2022)+Table1325[[#This Row],[AADT 2022]]</f>
        <v>25122.85</v>
      </c>
    </row>
    <row r="333" spans="1:24" ht="24" customHeight="1" x14ac:dyDescent="0.25">
      <c r="A333" t="s">
        <v>899</v>
      </c>
      <c r="B333" t="s">
        <v>17451</v>
      </c>
      <c r="C333">
        <v>100569</v>
      </c>
      <c r="D333" t="s">
        <v>17073</v>
      </c>
      <c r="E333" t="s">
        <v>634</v>
      </c>
      <c r="F333" s="9">
        <f>Table1325[[#This Row],[EMP]]-Table1325[[#This Row],[BMP]]</f>
        <v>7.9613999299999705</v>
      </c>
      <c r="G333" s="5" t="s">
        <v>632</v>
      </c>
      <c r="H333" s="56">
        <v>303.606600329</v>
      </c>
      <c r="I333" t="s">
        <v>896</v>
      </c>
      <c r="J333" s="56">
        <v>307.50292036000002</v>
      </c>
      <c r="K333" s="56">
        <v>311.56800025899997</v>
      </c>
      <c r="L333" t="s">
        <v>898</v>
      </c>
      <c r="M333" s="2">
        <v>9987</v>
      </c>
      <c r="N333" s="2">
        <v>9420</v>
      </c>
      <c r="O333" s="2">
        <v>19407</v>
      </c>
      <c r="P333" t="s">
        <v>22606</v>
      </c>
      <c r="Q333">
        <v>7</v>
      </c>
      <c r="R333">
        <v>54</v>
      </c>
      <c r="S333" s="2">
        <v>634</v>
      </c>
      <c r="T333" s="2">
        <v>8072</v>
      </c>
      <c r="U333" s="8">
        <v>0.44860102025042509</v>
      </c>
      <c r="V333" s="2">
        <v>33043</v>
      </c>
      <c r="X333" s="61">
        <f>(Table1325[[#This Row],[2042 Future AADT]]-Table1325[[#This Row],[AADT 2022]])/20*($X$5-2022)+Table1325[[#This Row],[AADT 2022]]</f>
        <v>25543.200000000001</v>
      </c>
    </row>
    <row r="334" spans="1:24" ht="24" customHeight="1" x14ac:dyDescent="0.25">
      <c r="A334" t="s">
        <v>901</v>
      </c>
      <c r="B334" t="s">
        <v>17452</v>
      </c>
      <c r="C334">
        <v>100570</v>
      </c>
      <c r="D334" t="s">
        <v>17073</v>
      </c>
      <c r="E334" t="s">
        <v>634</v>
      </c>
      <c r="F334" s="9">
        <f>Table1325[[#This Row],[EMP]]-Table1325[[#This Row],[BMP]]</f>
        <v>8.438268139999991</v>
      </c>
      <c r="G334" s="5" t="s">
        <v>632</v>
      </c>
      <c r="H334" s="56">
        <v>311.56652284818199</v>
      </c>
      <c r="I334" t="s">
        <v>898</v>
      </c>
      <c r="J334" s="56">
        <v>317.99780255666701</v>
      </c>
      <c r="K334" s="56">
        <v>320.00479098818198</v>
      </c>
      <c r="L334" t="s">
        <v>900</v>
      </c>
      <c r="M334" s="2">
        <v>10096</v>
      </c>
      <c r="N334" s="2">
        <v>10663</v>
      </c>
      <c r="O334" s="2">
        <v>20759</v>
      </c>
      <c r="P334" t="s">
        <v>22607</v>
      </c>
      <c r="Q334">
        <v>7</v>
      </c>
      <c r="R334">
        <v>52</v>
      </c>
      <c r="S334" s="2">
        <v>787</v>
      </c>
      <c r="T334" s="2">
        <v>8178</v>
      </c>
      <c r="U334" s="8">
        <v>0.43186087961847874</v>
      </c>
      <c r="V334" s="2">
        <v>35345</v>
      </c>
      <c r="X334" s="61">
        <f>(Table1325[[#This Row],[2042 Future AADT]]-Table1325[[#This Row],[AADT 2022]])/20*($X$5-2022)+Table1325[[#This Row],[AADT 2022]]</f>
        <v>27322.7</v>
      </c>
    </row>
    <row r="335" spans="1:24" ht="24" customHeight="1" x14ac:dyDescent="0.25">
      <c r="A335" t="s">
        <v>903</v>
      </c>
      <c r="B335" t="s">
        <v>17453</v>
      </c>
      <c r="C335">
        <v>100571</v>
      </c>
      <c r="D335" t="s">
        <v>17073</v>
      </c>
      <c r="E335" t="s">
        <v>634</v>
      </c>
      <c r="F335" s="9">
        <f>Table1325[[#This Row],[EMP]]-Table1325[[#This Row],[BMP]]</f>
        <v>5.9111544699999854</v>
      </c>
      <c r="G335" s="5" t="s">
        <v>632</v>
      </c>
      <c r="H335" s="56">
        <v>320.008222858571</v>
      </c>
      <c r="I335" t="s">
        <v>900</v>
      </c>
      <c r="J335" s="56">
        <v>320.69175173000002</v>
      </c>
      <c r="K335" s="56">
        <v>325.91937732857099</v>
      </c>
      <c r="L335" t="s">
        <v>902</v>
      </c>
      <c r="M335" s="2">
        <v>10867</v>
      </c>
      <c r="N335" s="2">
        <v>10817</v>
      </c>
      <c r="O335" s="2">
        <v>21684</v>
      </c>
      <c r="P335" t="s">
        <v>22608</v>
      </c>
      <c r="Q335">
        <v>10</v>
      </c>
      <c r="R335">
        <v>58</v>
      </c>
      <c r="S335" s="2">
        <v>748</v>
      </c>
      <c r="T335" s="2">
        <v>8214</v>
      </c>
      <c r="U335" s="8">
        <v>0.41330012912746728</v>
      </c>
      <c r="V335" s="2">
        <v>36920</v>
      </c>
      <c r="X335" s="61">
        <f>(Table1325[[#This Row],[2042 Future AADT]]-Table1325[[#This Row],[AADT 2022]])/20*($X$5-2022)+Table1325[[#This Row],[AADT 2022]]</f>
        <v>28540.2</v>
      </c>
    </row>
    <row r="336" spans="1:24" ht="24" customHeight="1" x14ac:dyDescent="0.25">
      <c r="A336" t="s">
        <v>905</v>
      </c>
      <c r="B336" t="s">
        <v>17454</v>
      </c>
      <c r="C336">
        <v>100572</v>
      </c>
      <c r="D336" t="s">
        <v>17073</v>
      </c>
      <c r="E336" t="s">
        <v>634</v>
      </c>
      <c r="F336" s="9">
        <f>Table1325[[#This Row],[EMP]]-Table1325[[#This Row],[BMP]]</f>
        <v>4.0890977600000156</v>
      </c>
      <c r="G336" s="5" t="s">
        <v>632</v>
      </c>
      <c r="H336" s="56">
        <v>325.91740852428597</v>
      </c>
      <c r="I336" t="s">
        <v>902</v>
      </c>
      <c r="J336" s="56">
        <v>329.71899536500001</v>
      </c>
      <c r="K336" s="56">
        <v>330.00650628428599</v>
      </c>
      <c r="L336" t="s">
        <v>904</v>
      </c>
      <c r="M336" s="2">
        <v>10634</v>
      </c>
      <c r="N336" s="2">
        <v>9785</v>
      </c>
      <c r="O336" s="2">
        <v>20419</v>
      </c>
      <c r="P336" t="s">
        <v>22609</v>
      </c>
      <c r="Q336">
        <v>6</v>
      </c>
      <c r="R336">
        <v>52</v>
      </c>
      <c r="S336" s="2">
        <v>857</v>
      </c>
      <c r="T336" s="2">
        <v>7616</v>
      </c>
      <c r="U336" s="8">
        <v>0.41495665801459425</v>
      </c>
      <c r="V336" s="2">
        <v>34766</v>
      </c>
      <c r="X336" s="61">
        <f>(Table1325[[#This Row],[2042 Future AADT]]-Table1325[[#This Row],[AADT 2022]])/20*($X$5-2022)+Table1325[[#This Row],[AADT 2022]]</f>
        <v>26875.15</v>
      </c>
    </row>
    <row r="337" spans="1:24" ht="24" customHeight="1" x14ac:dyDescent="0.25">
      <c r="A337" t="s">
        <v>906</v>
      </c>
      <c r="B337" t="s">
        <v>17455</v>
      </c>
      <c r="C337">
        <v>100573</v>
      </c>
      <c r="D337" t="s">
        <v>17073</v>
      </c>
      <c r="E337" t="s">
        <v>634</v>
      </c>
      <c r="F337" s="9">
        <f>Table1325[[#This Row],[EMP]]-Table1325[[#This Row],[BMP]]</f>
        <v>3.407642629999998</v>
      </c>
      <c r="G337" s="5" t="s">
        <v>632</v>
      </c>
      <c r="H337" s="56">
        <v>330.00728227833298</v>
      </c>
      <c r="I337" t="s">
        <v>904</v>
      </c>
      <c r="J337" s="56">
        <v>330.41388783000002</v>
      </c>
      <c r="K337" s="56">
        <v>333.41492490833298</v>
      </c>
      <c r="L337" t="s">
        <v>434</v>
      </c>
      <c r="M337" s="2">
        <v>10917</v>
      </c>
      <c r="N337" s="2">
        <v>9734</v>
      </c>
      <c r="O337" s="2">
        <v>20651</v>
      </c>
      <c r="P337" t="s">
        <v>22610</v>
      </c>
      <c r="Q337">
        <v>8</v>
      </c>
      <c r="R337">
        <v>51</v>
      </c>
      <c r="S337" s="2">
        <v>681</v>
      </c>
      <c r="T337" s="2">
        <v>7134</v>
      </c>
      <c r="U337" s="8">
        <v>0.37843203718948237</v>
      </c>
      <c r="V337" s="2">
        <v>37055</v>
      </c>
      <c r="X337" s="61">
        <f>(Table1325[[#This Row],[2042 Future AADT]]-Table1325[[#This Row],[AADT 2022]])/20*($X$5-2022)+Table1325[[#This Row],[AADT 2022]]</f>
        <v>28032.799999999999</v>
      </c>
    </row>
    <row r="338" spans="1:24" ht="24" customHeight="1" x14ac:dyDescent="0.25">
      <c r="A338" t="s">
        <v>907</v>
      </c>
      <c r="B338" t="s">
        <v>17456</v>
      </c>
      <c r="C338">
        <v>100574</v>
      </c>
      <c r="D338" t="s">
        <v>17073</v>
      </c>
      <c r="E338" t="s">
        <v>634</v>
      </c>
      <c r="F338" s="9">
        <f>Table1325[[#This Row],[EMP]]-Table1325[[#This Row],[BMP]]</f>
        <v>6.1027354400000036</v>
      </c>
      <c r="G338" s="5" t="s">
        <v>632</v>
      </c>
      <c r="H338" s="56">
        <v>333.41132273749997</v>
      </c>
      <c r="I338" t="s">
        <v>434</v>
      </c>
      <c r="J338" s="56">
        <v>337.00216859666699</v>
      </c>
      <c r="K338" s="56">
        <v>339.51405817749998</v>
      </c>
      <c r="L338" t="s">
        <v>442</v>
      </c>
      <c r="M338" s="2">
        <v>10598</v>
      </c>
      <c r="N338" s="2">
        <v>8872</v>
      </c>
      <c r="O338" s="2">
        <v>19470</v>
      </c>
      <c r="P338" t="s">
        <v>22611</v>
      </c>
      <c r="Q338">
        <v>8</v>
      </c>
      <c r="R338">
        <v>60</v>
      </c>
      <c r="S338" s="2">
        <v>720</v>
      </c>
      <c r="T338" s="2">
        <v>7721</v>
      </c>
      <c r="U338" s="8">
        <v>0.43353877760657422</v>
      </c>
      <c r="V338" s="2">
        <v>33150</v>
      </c>
      <c r="X338" s="61">
        <f>(Table1325[[#This Row],[2042 Future AADT]]-Table1325[[#This Row],[AADT 2022]])/20*($X$5-2022)+Table1325[[#This Row],[AADT 2022]]</f>
        <v>25626</v>
      </c>
    </row>
    <row r="339" spans="1:24" ht="24" customHeight="1" x14ac:dyDescent="0.25">
      <c r="A339" t="s">
        <v>909</v>
      </c>
      <c r="B339" t="s">
        <v>21464</v>
      </c>
      <c r="C339">
        <v>100575</v>
      </c>
      <c r="D339" t="s">
        <v>17073</v>
      </c>
      <c r="E339" t="s">
        <v>634</v>
      </c>
      <c r="F339" s="9">
        <f>Table1325[[#This Row],[EMP]]-Table1325[[#This Row],[BMP]]</f>
        <v>2.1667239100000302</v>
      </c>
      <c r="G339" s="5" t="s">
        <v>632</v>
      </c>
      <c r="H339" s="56">
        <v>339.50899804749997</v>
      </c>
      <c r="I339" t="s">
        <v>442</v>
      </c>
      <c r="J339" s="56">
        <v>340.00438888999997</v>
      </c>
      <c r="K339" s="56">
        <v>341.6757219575</v>
      </c>
      <c r="L339" t="s">
        <v>908</v>
      </c>
      <c r="M339" s="2">
        <v>12346</v>
      </c>
      <c r="N339" s="2">
        <v>11816</v>
      </c>
      <c r="O339" s="2">
        <v>24162</v>
      </c>
      <c r="P339" t="s">
        <v>22612</v>
      </c>
      <c r="Q339">
        <v>10</v>
      </c>
      <c r="R339">
        <v>50</v>
      </c>
      <c r="S339" s="2">
        <v>344</v>
      </c>
      <c r="T339" s="2">
        <v>3989</v>
      </c>
      <c r="U339" s="8">
        <v>0.1793311811936098</v>
      </c>
      <c r="V339" s="2">
        <v>41139</v>
      </c>
      <c r="X339" s="61">
        <f>(Table1325[[#This Row],[2042 Future AADT]]-Table1325[[#This Row],[AADT 2022]])/20*($X$5-2022)+Table1325[[#This Row],[AADT 2022]]</f>
        <v>31801.65</v>
      </c>
    </row>
    <row r="340" spans="1:24" ht="24" customHeight="1" x14ac:dyDescent="0.25">
      <c r="A340" t="s">
        <v>912</v>
      </c>
      <c r="B340" t="s">
        <v>17457</v>
      </c>
      <c r="C340">
        <v>100576</v>
      </c>
      <c r="D340" t="s">
        <v>17073</v>
      </c>
      <c r="E340" t="s">
        <v>634</v>
      </c>
      <c r="F340" s="9">
        <f>Table1325[[#This Row],[EMP]]-Table1325[[#This Row],[BMP]]</f>
        <v>2.1476315699999873</v>
      </c>
      <c r="G340" s="5" t="s">
        <v>632</v>
      </c>
      <c r="H340" s="56">
        <v>341.67676893750001</v>
      </c>
      <c r="I340" t="s">
        <v>25976</v>
      </c>
      <c r="J340" s="56">
        <v>343.01048573000003</v>
      </c>
      <c r="K340" s="56">
        <v>343.8244005075</v>
      </c>
      <c r="L340" t="s">
        <v>25970</v>
      </c>
      <c r="M340" s="2">
        <v>14034</v>
      </c>
      <c r="N340" s="2">
        <v>10933</v>
      </c>
      <c r="O340" s="2">
        <v>24967</v>
      </c>
      <c r="P340" t="s">
        <v>22613</v>
      </c>
      <c r="Q340">
        <v>6</v>
      </c>
      <c r="R340">
        <v>56</v>
      </c>
      <c r="S340" s="2">
        <v>833</v>
      </c>
      <c r="T340" s="2">
        <v>8974</v>
      </c>
      <c r="U340" s="8">
        <v>0.39279849401209599</v>
      </c>
      <c r="V340" s="2">
        <v>42510</v>
      </c>
      <c r="X340" s="61">
        <f>(Table1325[[#This Row],[2042 Future AADT]]-Table1325[[#This Row],[AADT 2022]])/20*($X$5-2022)+Table1325[[#This Row],[AADT 2022]]</f>
        <v>32861.35</v>
      </c>
    </row>
    <row r="341" spans="1:24" ht="24" customHeight="1" x14ac:dyDescent="0.25">
      <c r="A341" t="s">
        <v>914</v>
      </c>
      <c r="B341" t="s">
        <v>17458</v>
      </c>
      <c r="C341">
        <v>100577</v>
      </c>
      <c r="D341" t="s">
        <v>17073</v>
      </c>
      <c r="E341" t="s">
        <v>634</v>
      </c>
      <c r="F341" s="9">
        <f>Table1325[[#This Row],[EMP]]-Table1325[[#This Row],[BMP]]</f>
        <v>2.7278036999999813</v>
      </c>
      <c r="G341" s="5" t="s">
        <v>632</v>
      </c>
      <c r="H341" s="56">
        <v>343.849976664</v>
      </c>
      <c r="I341" t="s">
        <v>25970</v>
      </c>
      <c r="J341" s="56">
        <v>345.95971880500002</v>
      </c>
      <c r="K341" s="56">
        <v>346.57778036399998</v>
      </c>
      <c r="L341" t="s">
        <v>442</v>
      </c>
      <c r="M341" s="2">
        <v>12713</v>
      </c>
      <c r="N341" s="2">
        <v>13279</v>
      </c>
      <c r="O341" s="2">
        <v>25992</v>
      </c>
      <c r="P341" t="s">
        <v>22614</v>
      </c>
      <c r="Q341">
        <v>6</v>
      </c>
      <c r="R341">
        <v>52</v>
      </c>
      <c r="S341" s="2">
        <v>1117</v>
      </c>
      <c r="T341" s="2">
        <v>9590</v>
      </c>
      <c r="U341" s="8">
        <v>0.41193444136657431</v>
      </c>
      <c r="V341" s="2">
        <v>44255</v>
      </c>
      <c r="X341" s="61">
        <f>(Table1325[[#This Row],[2042 Future AADT]]-Table1325[[#This Row],[AADT 2022]])/20*($X$5-2022)+Table1325[[#This Row],[AADT 2022]]</f>
        <v>34210.35</v>
      </c>
    </row>
    <row r="342" spans="1:24" ht="24" customHeight="1" x14ac:dyDescent="0.25">
      <c r="A342" t="s">
        <v>915</v>
      </c>
      <c r="B342" t="s">
        <v>17459</v>
      </c>
      <c r="C342">
        <v>100578</v>
      </c>
      <c r="D342" t="s">
        <v>17073</v>
      </c>
      <c r="E342" t="s">
        <v>634</v>
      </c>
      <c r="F342" s="9">
        <f>Table1325[[#This Row],[EMP]]-Table1325[[#This Row],[BMP]]</f>
        <v>1.6065026100000068</v>
      </c>
      <c r="G342" s="5" t="s">
        <v>632</v>
      </c>
      <c r="H342" s="56">
        <v>346.59339599999998</v>
      </c>
      <c r="I342" s="18" t="s">
        <v>25971</v>
      </c>
      <c r="J342" s="56">
        <v>347.85342952500002</v>
      </c>
      <c r="K342" s="56">
        <v>348.19989860999999</v>
      </c>
      <c r="L342" s="18" t="s">
        <v>25972</v>
      </c>
      <c r="M342" s="2">
        <v>12285</v>
      </c>
      <c r="N342" s="2">
        <v>13267</v>
      </c>
      <c r="O342" s="2">
        <v>25552</v>
      </c>
      <c r="P342" t="s">
        <v>22615</v>
      </c>
      <c r="Q342">
        <v>6</v>
      </c>
      <c r="R342">
        <v>53</v>
      </c>
      <c r="S342" s="2">
        <v>1071</v>
      </c>
      <c r="T342" s="2">
        <v>9288</v>
      </c>
      <c r="U342" s="8">
        <v>0.40540857858484658</v>
      </c>
      <c r="V342" s="2">
        <v>43506</v>
      </c>
      <c r="X342" s="61">
        <f>(Table1325[[#This Row],[2042 Future AADT]]-Table1325[[#This Row],[AADT 2022]])/20*($X$5-2022)+Table1325[[#This Row],[AADT 2022]]</f>
        <v>33631.300000000003</v>
      </c>
    </row>
    <row r="343" spans="1:24" ht="24" customHeight="1" x14ac:dyDescent="0.25">
      <c r="A343" t="s">
        <v>916</v>
      </c>
      <c r="B343" t="s">
        <v>17460</v>
      </c>
      <c r="C343">
        <v>100579</v>
      </c>
      <c r="D343" t="s">
        <v>17073</v>
      </c>
      <c r="E343" t="s">
        <v>634</v>
      </c>
      <c r="F343" s="9">
        <f>Table1325[[#This Row],[EMP]]-Table1325[[#This Row],[BMP]]</f>
        <v>3.1959257999999977</v>
      </c>
      <c r="G343" s="5" t="s">
        <v>632</v>
      </c>
      <c r="H343" s="56">
        <v>348.18595615200002</v>
      </c>
      <c r="I343" s="18" t="s">
        <v>25972</v>
      </c>
      <c r="J343" s="56">
        <v>348.715358595</v>
      </c>
      <c r="K343" s="56">
        <v>351.38188195200001</v>
      </c>
      <c r="L343" s="18" t="s">
        <v>25973</v>
      </c>
      <c r="M343" s="2">
        <v>12114</v>
      </c>
      <c r="N343" s="2">
        <v>12793</v>
      </c>
      <c r="O343" s="2">
        <v>24907</v>
      </c>
      <c r="P343" t="s">
        <v>22616</v>
      </c>
      <c r="Q343">
        <v>6</v>
      </c>
      <c r="R343">
        <v>52</v>
      </c>
      <c r="S343" s="2">
        <v>850</v>
      </c>
      <c r="T343" s="2">
        <v>8550</v>
      </c>
      <c r="U343" s="8">
        <v>0.37740394266672023</v>
      </c>
      <c r="V343" s="2">
        <v>42407</v>
      </c>
      <c r="X343" s="61">
        <f>(Table1325[[#This Row],[2042 Future AADT]]-Table1325[[#This Row],[AADT 2022]])/20*($X$5-2022)+Table1325[[#This Row],[AADT 2022]]</f>
        <v>32782</v>
      </c>
    </row>
    <row r="344" spans="1:24" ht="24" customHeight="1" x14ac:dyDescent="0.25">
      <c r="A344" t="s">
        <v>917</v>
      </c>
      <c r="B344" t="s">
        <v>17461</v>
      </c>
      <c r="C344">
        <v>100580</v>
      </c>
      <c r="D344" t="s">
        <v>17073</v>
      </c>
      <c r="E344" t="s">
        <v>634</v>
      </c>
      <c r="F344" s="9">
        <f>Table1325[[#This Row],[EMP]]-Table1325[[#This Row],[BMP]]</f>
        <v>3.2572872000000075</v>
      </c>
      <c r="G344" s="5" t="s">
        <v>632</v>
      </c>
      <c r="H344" s="56">
        <v>351.39663417600002</v>
      </c>
      <c r="I344" s="18" t="s">
        <v>25973</v>
      </c>
      <c r="J344" s="56">
        <v>351.96745138666699</v>
      </c>
      <c r="K344" s="56">
        <v>354.65392137600003</v>
      </c>
      <c r="L344" s="18" t="s">
        <v>25974</v>
      </c>
      <c r="M344" s="2">
        <v>11554</v>
      </c>
      <c r="N344" s="2">
        <v>10403</v>
      </c>
      <c r="O344" s="2">
        <v>21957</v>
      </c>
      <c r="P344" t="s">
        <v>22617</v>
      </c>
      <c r="Q344">
        <v>8</v>
      </c>
      <c r="R344">
        <v>51</v>
      </c>
      <c r="S344" s="2">
        <v>820</v>
      </c>
      <c r="T344" s="2">
        <v>8405</v>
      </c>
      <c r="U344" s="8">
        <v>0.42013936330099738</v>
      </c>
      <c r="V344" s="2">
        <v>37385</v>
      </c>
      <c r="X344" s="61">
        <f>(Table1325[[#This Row],[2042 Future AADT]]-Table1325[[#This Row],[AADT 2022]])/20*($X$5-2022)+Table1325[[#This Row],[AADT 2022]]</f>
        <v>28899.599999999999</v>
      </c>
    </row>
    <row r="345" spans="1:24" ht="24" customHeight="1" x14ac:dyDescent="0.25">
      <c r="A345" t="s">
        <v>918</v>
      </c>
      <c r="B345" t="s">
        <v>17462</v>
      </c>
      <c r="C345">
        <v>100581</v>
      </c>
      <c r="D345" t="s">
        <v>17073</v>
      </c>
      <c r="E345" t="s">
        <v>634</v>
      </c>
      <c r="F345" s="9">
        <f>Table1325[[#This Row],[EMP]]-Table1325[[#This Row],[BMP]]</f>
        <v>2.918180829999983</v>
      </c>
      <c r="G345" s="5" t="s">
        <v>632</v>
      </c>
      <c r="H345" s="56">
        <v>354.61316737800001</v>
      </c>
      <c r="I345" s="18" t="s">
        <v>25974</v>
      </c>
      <c r="J345" s="56">
        <v>357.16792879500002</v>
      </c>
      <c r="K345" s="56">
        <v>357.531348208</v>
      </c>
      <c r="L345" s="18" t="s">
        <v>25975</v>
      </c>
      <c r="M345" s="2">
        <v>11607</v>
      </c>
      <c r="N345" s="2">
        <v>7849</v>
      </c>
      <c r="O345" s="2">
        <v>19456</v>
      </c>
      <c r="P345" t="s">
        <v>22618</v>
      </c>
      <c r="Q345">
        <v>8</v>
      </c>
      <c r="R345">
        <v>50</v>
      </c>
      <c r="S345" s="2">
        <v>744</v>
      </c>
      <c r="T345" s="2">
        <v>8035</v>
      </c>
      <c r="U345" s="8">
        <v>0.45122327302631576</v>
      </c>
      <c r="V345" s="2">
        <v>33126</v>
      </c>
      <c r="X345" s="61">
        <f>(Table1325[[#This Row],[2042 Future AADT]]-Table1325[[#This Row],[AADT 2022]])/20*($X$5-2022)+Table1325[[#This Row],[AADT 2022]]</f>
        <v>25607.5</v>
      </c>
    </row>
    <row r="346" spans="1:24" ht="24" customHeight="1" x14ac:dyDescent="0.25">
      <c r="A346" t="s">
        <v>919</v>
      </c>
      <c r="B346" t="s">
        <v>17463</v>
      </c>
      <c r="C346">
        <v>100582</v>
      </c>
      <c r="D346" t="s">
        <v>17073</v>
      </c>
      <c r="E346" t="s">
        <v>634</v>
      </c>
      <c r="F346" s="9">
        <f>Table1325[[#This Row],[EMP]]-Table1325[[#This Row],[BMP]]</f>
        <v>1.661372990000018</v>
      </c>
      <c r="G346" s="5" t="s">
        <v>632</v>
      </c>
      <c r="H346" s="56">
        <v>357.37901589500001</v>
      </c>
      <c r="I346" s="18" t="s">
        <v>25975</v>
      </c>
      <c r="J346" s="56">
        <v>357.89947509500001</v>
      </c>
      <c r="K346" s="56">
        <v>359.04038888500003</v>
      </c>
      <c r="L346" s="18" t="s">
        <v>54</v>
      </c>
      <c r="M346" s="2">
        <v>11836</v>
      </c>
      <c r="N346" s="2">
        <v>10415</v>
      </c>
      <c r="O346" s="2">
        <v>22251</v>
      </c>
      <c r="P346" t="s">
        <v>22619</v>
      </c>
      <c r="Q346">
        <v>7</v>
      </c>
      <c r="R346">
        <v>52</v>
      </c>
      <c r="S346" s="2">
        <v>734</v>
      </c>
      <c r="T346" s="2">
        <v>8854</v>
      </c>
      <c r="U346" s="8">
        <v>0.43090198193339624</v>
      </c>
      <c r="V346" s="2">
        <v>37885</v>
      </c>
      <c r="X346" s="61">
        <f>(Table1325[[#This Row],[2042 Future AADT]]-Table1325[[#This Row],[AADT 2022]])/20*($X$5-2022)+Table1325[[#This Row],[AADT 2022]]</f>
        <v>29286.3</v>
      </c>
    </row>
    <row r="347" spans="1:24" ht="24" customHeight="1" x14ac:dyDescent="0.25">
      <c r="A347" t="s">
        <v>920</v>
      </c>
      <c r="B347" t="s">
        <v>17464</v>
      </c>
      <c r="C347">
        <v>100583</v>
      </c>
      <c r="D347" t="s">
        <v>17073</v>
      </c>
      <c r="E347" t="s">
        <v>634</v>
      </c>
      <c r="F347" s="9">
        <f>Table1325[[#This Row],[EMP]]-Table1325[[#This Row],[BMP]]</f>
        <v>0.43191022000002022</v>
      </c>
      <c r="G347" s="5" t="s">
        <v>632</v>
      </c>
      <c r="H347" s="56">
        <v>358.88647115499998</v>
      </c>
      <c r="I347" t="s">
        <v>54</v>
      </c>
      <c r="J347" s="56">
        <v>359.23386164499999</v>
      </c>
      <c r="K347" s="56">
        <v>359.318381375</v>
      </c>
      <c r="L347" t="s">
        <v>26</v>
      </c>
      <c r="M347" s="2">
        <v>11213</v>
      </c>
      <c r="N347" s="2">
        <v>13143</v>
      </c>
      <c r="O347" s="2">
        <v>24356</v>
      </c>
      <c r="P347" t="s">
        <v>22620</v>
      </c>
      <c r="Q347">
        <v>6</v>
      </c>
      <c r="R347">
        <v>61</v>
      </c>
      <c r="S347" s="2">
        <v>900</v>
      </c>
      <c r="T347" s="2">
        <v>9905</v>
      </c>
      <c r="U347" s="8">
        <v>0.44362785350632289</v>
      </c>
      <c r="V347" s="2">
        <v>41469</v>
      </c>
      <c r="X347" s="61">
        <f>(Table1325[[#This Row],[2042 Future AADT]]-Table1325[[#This Row],[AADT 2022]])/20*($X$5-2022)+Table1325[[#This Row],[AADT 2022]]</f>
        <v>32056.85</v>
      </c>
    </row>
    <row r="348" spans="1:24" x14ac:dyDescent="0.25">
      <c r="I348" s="40"/>
      <c r="J348" s="40"/>
      <c r="K348" s="60"/>
      <c r="L348" s="40"/>
    </row>
  </sheetData>
  <mergeCells count="2">
    <mergeCell ref="A4:V4"/>
    <mergeCell ref="A2:V3"/>
  </mergeCells>
  <conditionalFormatting sqref="C6:C347">
    <cfRule type="duplicateValues" dxfId="1" priority="1"/>
  </conditionalFormatting>
  <pageMargins left="0.5" right="0.35" top="0.5" bottom="0.5" header="0.3" footer="0.3"/>
  <pageSetup scale="43" fitToHeight="0" orientation="landscape" r:id="rId1"/>
  <headerFooter>
    <oddHeader>&amp;LAVERAGE ANNUAL DAILY TRAFFIC REPORT 2022&amp;R&amp;A</oddHeader>
    <oddFooter>&amp;LSource: ADOT Highway Performance Monitoring System
Printed: &amp;D&amp;R&amp;A, Page &amp;P of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129A7-82D1-472B-A13B-AE51D6D29277}">
  <sheetPr>
    <pageSetUpPr fitToPage="1"/>
  </sheetPr>
  <dimension ref="A2:AB820"/>
  <sheetViews>
    <sheetView showGridLines="0" topLeftCell="I1" workbookViewId="0">
      <selection activeCell="W6" sqref="W6"/>
    </sheetView>
  </sheetViews>
  <sheetFormatPr defaultColWidth="9.140625" defaultRowHeight="15" x14ac:dyDescent="0.25"/>
  <cols>
    <col min="1" max="1" width="3.42578125" hidden="1" customWidth="1"/>
    <col min="2" max="2" width="18.85546875" bestFit="1" customWidth="1"/>
    <col min="3" max="3" width="9.28515625" customWidth="1"/>
    <col min="4" max="4" width="23.42578125" hidden="1" customWidth="1"/>
    <col min="5" max="5" width="22.5703125" hidden="1" customWidth="1"/>
    <col min="6" max="6" width="14.140625" hidden="1" customWidth="1"/>
    <col min="7" max="7" width="16.42578125" style="2" customWidth="1"/>
    <col min="8" max="8" width="8.42578125" style="57" bestFit="1" customWidth="1"/>
    <col min="9" max="9" width="27.5703125" style="2" customWidth="1"/>
    <col min="10" max="10" width="8.140625" style="2" bestFit="1" customWidth="1"/>
    <col min="11" max="11" width="6.5703125" style="57" bestFit="1" customWidth="1"/>
    <col min="12" max="12" width="27.42578125" style="2" customWidth="1"/>
    <col min="13" max="15" width="9" style="2" bestFit="1" customWidth="1"/>
    <col min="16" max="16" width="78.5703125" customWidth="1"/>
    <col min="17" max="18" width="8.5703125" bestFit="1" customWidth="1"/>
    <col min="19" max="19" width="13.140625" style="2" bestFit="1" customWidth="1"/>
    <col min="20" max="20" width="13.7109375" style="2" bestFit="1" customWidth="1"/>
    <col min="21" max="21" width="9.28515625" style="2" customWidth="1"/>
    <col min="22" max="22" width="12.28515625" style="8" customWidth="1"/>
    <col min="23" max="23" width="3.42578125" style="46" hidden="1" customWidth="1"/>
    <col min="24" max="24" width="2.140625" style="63" customWidth="1"/>
    <col min="25" max="25" width="8.5703125" style="1" customWidth="1"/>
    <col min="26" max="26" width="2.140625" style="63" customWidth="1"/>
    <col min="27" max="16384" width="9.140625" style="1"/>
  </cols>
  <sheetData>
    <row r="2" spans="1:26" x14ac:dyDescent="0.25">
      <c r="I2" s="3"/>
      <c r="J2" s="3"/>
      <c r="K2" s="53"/>
      <c r="L2" s="3"/>
    </row>
    <row r="3" spans="1:26" ht="26.25" customHeight="1" x14ac:dyDescent="0.4">
      <c r="A3" s="75" t="s">
        <v>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50"/>
    </row>
    <row r="4" spans="1:26" ht="26.25" customHeight="1" x14ac:dyDescent="0.4">
      <c r="A4" s="75" t="s">
        <v>17052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50"/>
    </row>
    <row r="5" spans="1:26" ht="37.5" customHeight="1" x14ac:dyDescent="0.25">
      <c r="A5" s="12" t="s">
        <v>216</v>
      </c>
      <c r="B5" s="12" t="s">
        <v>17078</v>
      </c>
      <c r="C5" s="12" t="s">
        <v>26025</v>
      </c>
      <c r="D5" s="12" t="s">
        <v>217</v>
      </c>
      <c r="E5" s="12" t="s">
        <v>3101</v>
      </c>
      <c r="F5" s="13" t="s">
        <v>17077</v>
      </c>
      <c r="G5" s="12" t="s">
        <v>213</v>
      </c>
      <c r="H5" s="54" t="s">
        <v>26022</v>
      </c>
      <c r="I5" s="12" t="s">
        <v>214</v>
      </c>
      <c r="J5" s="54" t="s">
        <v>26024</v>
      </c>
      <c r="K5" s="54" t="s">
        <v>26023</v>
      </c>
      <c r="L5" s="12" t="s">
        <v>215</v>
      </c>
      <c r="M5" s="12" t="s">
        <v>1</v>
      </c>
      <c r="N5" s="12" t="s">
        <v>2</v>
      </c>
      <c r="O5" s="12" t="s">
        <v>17051</v>
      </c>
      <c r="P5" s="14" t="s">
        <v>17053</v>
      </c>
      <c r="Q5" s="15" t="s">
        <v>3</v>
      </c>
      <c r="R5" s="15" t="s">
        <v>4</v>
      </c>
      <c r="S5" s="16" t="s">
        <v>5</v>
      </c>
      <c r="T5" s="16" t="s">
        <v>6</v>
      </c>
      <c r="U5" s="17" t="s">
        <v>7</v>
      </c>
      <c r="V5" s="16" t="s">
        <v>26021</v>
      </c>
      <c r="W5" s="51" t="s">
        <v>26009</v>
      </c>
      <c r="X5" s="64"/>
      <c r="Y5" s="62">
        <v>2042</v>
      </c>
      <c r="Z5" s="64"/>
    </row>
    <row r="6" spans="1:26" ht="24" customHeight="1" x14ac:dyDescent="0.25">
      <c r="A6" t="s">
        <v>4899</v>
      </c>
      <c r="B6" t="s">
        <v>18574</v>
      </c>
      <c r="C6">
        <v>102322</v>
      </c>
      <c r="D6" t="s">
        <v>17073</v>
      </c>
      <c r="E6" t="s">
        <v>921</v>
      </c>
      <c r="F6" s="9">
        <f>Table1326[[#This Row],[EMP]]-Table1326[[#This Row],[BMP]]</f>
        <v>5.6</v>
      </c>
      <c r="G6" s="5" t="s">
        <v>922</v>
      </c>
      <c r="H6" s="56">
        <v>0</v>
      </c>
      <c r="I6" t="s">
        <v>923</v>
      </c>
      <c r="J6" s="56">
        <v>0</v>
      </c>
      <c r="K6" s="56">
        <v>5.6</v>
      </c>
      <c r="L6" t="s">
        <v>198</v>
      </c>
      <c r="M6" s="3">
        <v>30720</v>
      </c>
      <c r="N6" s="3">
        <v>29008</v>
      </c>
      <c r="O6" s="3">
        <v>59728</v>
      </c>
      <c r="P6" t="s">
        <v>21467</v>
      </c>
      <c r="Q6">
        <v>8</v>
      </c>
      <c r="R6">
        <v>59</v>
      </c>
      <c r="S6" s="3">
        <v>1918</v>
      </c>
      <c r="T6" s="3">
        <v>1592</v>
      </c>
      <c r="U6" s="8">
        <v>5.8766407714974551E-2</v>
      </c>
      <c r="V6" s="3">
        <v>94014</v>
      </c>
      <c r="W6" s="47">
        <v>334.1</v>
      </c>
      <c r="Y6" s="61">
        <f>(Table1326[[#This Row],[2042 Future AADT]]-Table1326[[#This Row],[AADT 2022]])/20*($Y$5-2022)+Table1326[[#This Row],[AADT 2022]]</f>
        <v>94014</v>
      </c>
    </row>
    <row r="7" spans="1:26" ht="24" customHeight="1" x14ac:dyDescent="0.25">
      <c r="A7" t="s">
        <v>926</v>
      </c>
      <c r="B7" t="s">
        <v>17465</v>
      </c>
      <c r="C7">
        <v>100669</v>
      </c>
      <c r="D7" t="s">
        <v>17073</v>
      </c>
      <c r="E7" t="s">
        <v>924</v>
      </c>
      <c r="F7" s="9">
        <f>Table1326[[#This Row],[EMP]]-Table1326[[#This Row],[BMP]]</f>
        <v>0.39035321000000001</v>
      </c>
      <c r="G7" s="5" t="s">
        <v>925</v>
      </c>
      <c r="H7" s="56">
        <v>0</v>
      </c>
      <c r="I7" t="s">
        <v>55</v>
      </c>
      <c r="J7" s="56">
        <v>0.11</v>
      </c>
      <c r="K7" s="56">
        <v>0.39035321000000001</v>
      </c>
      <c r="L7" t="s">
        <v>56</v>
      </c>
      <c r="M7" s="73" t="s">
        <v>203</v>
      </c>
      <c r="N7" s="73" t="s">
        <v>203</v>
      </c>
      <c r="O7" s="2">
        <v>49217</v>
      </c>
      <c r="P7" t="s">
        <v>21468</v>
      </c>
      <c r="Q7">
        <v>9</v>
      </c>
      <c r="R7">
        <v>56</v>
      </c>
      <c r="S7" s="2">
        <v>5106</v>
      </c>
      <c r="T7" s="2">
        <v>4377</v>
      </c>
      <c r="U7" s="8">
        <v>0.19267732693987849</v>
      </c>
      <c r="V7" s="2">
        <v>77469</v>
      </c>
      <c r="W7" s="47">
        <v>335</v>
      </c>
      <c r="Y7" s="61">
        <f>(Table1326[[#This Row],[2042 Future AADT]]-Table1326[[#This Row],[AADT 2022]])/20*($Y$5-2022)+Table1326[[#This Row],[AADT 2022]]</f>
        <v>77469</v>
      </c>
    </row>
    <row r="8" spans="1:26" ht="24" customHeight="1" x14ac:dyDescent="0.25">
      <c r="A8" s="6" t="s">
        <v>931</v>
      </c>
      <c r="B8" t="s">
        <v>17467</v>
      </c>
      <c r="C8">
        <v>100671</v>
      </c>
      <c r="D8" t="s">
        <v>17073</v>
      </c>
      <c r="E8" t="s">
        <v>924</v>
      </c>
      <c r="F8" s="9">
        <f>Table1326[[#This Row],[EMP]]-Table1326[[#This Row],[BMP]]</f>
        <v>0.9968784799999999</v>
      </c>
      <c r="G8" s="5" t="s">
        <v>925</v>
      </c>
      <c r="H8" s="56">
        <v>0.58705610500000005</v>
      </c>
      <c r="I8" t="s">
        <v>114</v>
      </c>
      <c r="J8" s="56">
        <v>1.039016205</v>
      </c>
      <c r="K8" s="56">
        <v>1.583934585</v>
      </c>
      <c r="L8" t="s">
        <v>930</v>
      </c>
      <c r="M8" s="2">
        <v>88972</v>
      </c>
      <c r="N8" s="2">
        <v>91732</v>
      </c>
      <c r="O8" s="2">
        <v>180704</v>
      </c>
      <c r="P8" t="s">
        <v>21469</v>
      </c>
      <c r="Q8">
        <v>8</v>
      </c>
      <c r="R8">
        <v>53</v>
      </c>
      <c r="S8" s="2">
        <v>6760</v>
      </c>
      <c r="T8" s="2">
        <v>5693</v>
      </c>
      <c r="U8" s="8">
        <v>6.8913803789622807E-2</v>
      </c>
      <c r="V8" s="2">
        <v>284434</v>
      </c>
      <c r="W8" s="47">
        <v>337</v>
      </c>
      <c r="Y8" s="61">
        <f>(Table1326[[#This Row],[2042 Future AADT]]-Table1326[[#This Row],[AADT 2022]])/20*($Y$5-2022)+Table1326[[#This Row],[AADT 2022]]</f>
        <v>284434</v>
      </c>
    </row>
    <row r="9" spans="1:26" ht="24" customHeight="1" x14ac:dyDescent="0.25">
      <c r="A9" t="s">
        <v>933</v>
      </c>
      <c r="B9" t="s">
        <v>17468</v>
      </c>
      <c r="C9">
        <v>100672</v>
      </c>
      <c r="D9" t="s">
        <v>17073</v>
      </c>
      <c r="E9" t="s">
        <v>924</v>
      </c>
      <c r="F9" s="9">
        <f>Table1326[[#This Row],[EMP]]-Table1326[[#This Row],[BMP]]</f>
        <v>1.0686331699999998</v>
      </c>
      <c r="G9" s="5" t="s">
        <v>925</v>
      </c>
      <c r="H9" s="56">
        <v>1.5683099433333301</v>
      </c>
      <c r="I9" t="s">
        <v>930</v>
      </c>
      <c r="J9" s="56">
        <v>1.9694407650000001</v>
      </c>
      <c r="K9" s="56">
        <v>2.6369431133333299</v>
      </c>
      <c r="L9" t="s">
        <v>130</v>
      </c>
      <c r="M9" s="2">
        <v>80571</v>
      </c>
      <c r="N9" s="2">
        <v>99491</v>
      </c>
      <c r="O9" s="2">
        <v>180062</v>
      </c>
      <c r="P9" t="s">
        <v>21470</v>
      </c>
      <c r="Q9">
        <v>7</v>
      </c>
      <c r="R9">
        <v>54</v>
      </c>
      <c r="S9" s="2">
        <v>6941</v>
      </c>
      <c r="T9" s="2">
        <v>5845</v>
      </c>
      <c r="U9" s="8">
        <v>7.1008874720929455E-2</v>
      </c>
      <c r="V9" s="2">
        <v>283424</v>
      </c>
      <c r="W9" s="47">
        <v>338</v>
      </c>
      <c r="Y9" s="61">
        <f>(Table1326[[#This Row],[2042 Future AADT]]-Table1326[[#This Row],[AADT 2022]])/20*($Y$5-2022)+Table1326[[#This Row],[AADT 2022]]</f>
        <v>283424</v>
      </c>
    </row>
    <row r="10" spans="1:26" ht="24" customHeight="1" x14ac:dyDescent="0.25">
      <c r="A10" t="s">
        <v>935</v>
      </c>
      <c r="B10" t="s">
        <v>17469</v>
      </c>
      <c r="C10">
        <v>100673</v>
      </c>
      <c r="D10" t="s">
        <v>17073</v>
      </c>
      <c r="E10" t="s">
        <v>924</v>
      </c>
      <c r="F10" s="9">
        <f>Table1326[[#This Row],[EMP]]-Table1326[[#This Row],[BMP]]</f>
        <v>0.75136241999999998</v>
      </c>
      <c r="G10" s="5" t="s">
        <v>925</v>
      </c>
      <c r="H10" s="56">
        <v>2.6317601700000002</v>
      </c>
      <c r="I10" t="s">
        <v>130</v>
      </c>
      <c r="J10" s="56">
        <v>2.9989539600000001</v>
      </c>
      <c r="K10" s="56">
        <v>3.3831225900000002</v>
      </c>
      <c r="L10" t="s">
        <v>934</v>
      </c>
      <c r="M10" s="2">
        <v>74834</v>
      </c>
      <c r="N10" s="2">
        <v>87175</v>
      </c>
      <c r="O10" s="2">
        <v>162009</v>
      </c>
      <c r="P10" t="s">
        <v>21471</v>
      </c>
      <c r="Q10">
        <v>8</v>
      </c>
      <c r="R10">
        <v>51</v>
      </c>
      <c r="S10" s="2">
        <v>6971</v>
      </c>
      <c r="T10" s="2">
        <v>5871</v>
      </c>
      <c r="U10" s="8">
        <v>7.9267201204871338E-2</v>
      </c>
      <c r="V10" s="2">
        <v>255008</v>
      </c>
      <c r="W10" s="48">
        <v>339</v>
      </c>
      <c r="Y10" s="61">
        <f>(Table1326[[#This Row],[2042 Future AADT]]-Table1326[[#This Row],[AADT 2022]])/20*($Y$5-2022)+Table1326[[#This Row],[AADT 2022]]</f>
        <v>255008</v>
      </c>
    </row>
    <row r="11" spans="1:26" ht="24" customHeight="1" x14ac:dyDescent="0.25">
      <c r="A11" t="s">
        <v>937</v>
      </c>
      <c r="B11" t="s">
        <v>17470</v>
      </c>
      <c r="C11">
        <v>100674</v>
      </c>
      <c r="D11" t="s">
        <v>17073</v>
      </c>
      <c r="E11" t="s">
        <v>924</v>
      </c>
      <c r="F11" s="9">
        <f>Table1326[[#This Row],[EMP]]-Table1326[[#This Row],[BMP]]</f>
        <v>0.50512986999999976</v>
      </c>
      <c r="G11" s="5" t="s">
        <v>925</v>
      </c>
      <c r="H11" s="56">
        <v>3.3560149400000001</v>
      </c>
      <c r="I11" t="s">
        <v>934</v>
      </c>
      <c r="J11" s="56">
        <v>3.6392666400000002</v>
      </c>
      <c r="K11" s="56">
        <v>3.8611448099999999</v>
      </c>
      <c r="L11" t="s">
        <v>936</v>
      </c>
      <c r="M11" s="2">
        <v>71806</v>
      </c>
      <c r="N11" s="2">
        <v>84976</v>
      </c>
      <c r="O11" s="2">
        <v>156782</v>
      </c>
      <c r="P11" t="s">
        <v>21472</v>
      </c>
      <c r="Q11">
        <v>8</v>
      </c>
      <c r="R11">
        <v>59</v>
      </c>
      <c r="S11" s="2">
        <v>5485</v>
      </c>
      <c r="T11" s="2">
        <v>5016</v>
      </c>
      <c r="U11" s="8">
        <v>6.697835210674695E-2</v>
      </c>
      <c r="V11" s="2">
        <v>246780</v>
      </c>
      <c r="W11" s="48">
        <v>340</v>
      </c>
      <c r="Y11" s="61">
        <f>(Table1326[[#This Row],[2042 Future AADT]]-Table1326[[#This Row],[AADT 2022]])/20*($Y$5-2022)+Table1326[[#This Row],[AADT 2022]]</f>
        <v>246780</v>
      </c>
    </row>
    <row r="12" spans="1:26" ht="24" customHeight="1" x14ac:dyDescent="0.25">
      <c r="A12" t="s">
        <v>939</v>
      </c>
      <c r="B12" t="s">
        <v>17471</v>
      </c>
      <c r="C12">
        <v>100675</v>
      </c>
      <c r="D12" t="s">
        <v>17073</v>
      </c>
      <c r="E12" t="s">
        <v>924</v>
      </c>
      <c r="F12" s="9">
        <f>Table1326[[#This Row],[EMP]]-Table1326[[#This Row],[BMP]]</f>
        <v>0.75029894999999991</v>
      </c>
      <c r="G12" s="5" t="s">
        <v>925</v>
      </c>
      <c r="H12" s="56">
        <v>3.8732937533333298</v>
      </c>
      <c r="I12" t="s">
        <v>936</v>
      </c>
      <c r="J12" s="56">
        <v>4.2549047199999999</v>
      </c>
      <c r="K12" s="56">
        <v>4.6235927033333297</v>
      </c>
      <c r="L12" t="s">
        <v>132</v>
      </c>
      <c r="M12" s="2">
        <v>77451</v>
      </c>
      <c r="N12" s="2">
        <v>88941</v>
      </c>
      <c r="O12" s="2">
        <v>166392</v>
      </c>
      <c r="P12" t="s">
        <v>21473</v>
      </c>
      <c r="Q12">
        <v>9</v>
      </c>
      <c r="R12">
        <v>54</v>
      </c>
      <c r="S12" s="2">
        <v>6174</v>
      </c>
      <c r="T12" s="2">
        <v>5873</v>
      </c>
      <c r="U12" s="8">
        <v>7.2401317371027452E-2</v>
      </c>
      <c r="V12" s="2">
        <v>261907</v>
      </c>
      <c r="W12" s="48">
        <v>341</v>
      </c>
      <c r="Y12" s="61">
        <f>(Table1326[[#This Row],[2042 Future AADT]]-Table1326[[#This Row],[AADT 2022]])/20*($Y$5-2022)+Table1326[[#This Row],[AADT 2022]]</f>
        <v>261907</v>
      </c>
    </row>
    <row r="13" spans="1:26" ht="24" customHeight="1" x14ac:dyDescent="0.25">
      <c r="A13" t="s">
        <v>940</v>
      </c>
      <c r="B13" t="s">
        <v>17472</v>
      </c>
      <c r="C13">
        <v>100676</v>
      </c>
      <c r="D13" t="s">
        <v>17073</v>
      </c>
      <c r="E13" t="s">
        <v>924</v>
      </c>
      <c r="F13" s="9">
        <f>Table1326[[#This Row],[EMP]]-Table1326[[#This Row],[BMP]]</f>
        <v>1.0255930299999996</v>
      </c>
      <c r="G13" s="5" t="s">
        <v>925</v>
      </c>
      <c r="H13" s="56">
        <v>4.6082217733333302</v>
      </c>
      <c r="I13" t="s">
        <v>132</v>
      </c>
      <c r="J13" s="56">
        <v>4.8343712300000004</v>
      </c>
      <c r="K13" s="56">
        <v>5.6338148033333297</v>
      </c>
      <c r="L13" t="s">
        <v>133</v>
      </c>
      <c r="M13" s="2">
        <v>78030</v>
      </c>
      <c r="N13" s="2">
        <v>78076</v>
      </c>
      <c r="O13" s="2">
        <v>156106</v>
      </c>
      <c r="P13" t="s">
        <v>21474</v>
      </c>
      <c r="Q13">
        <v>9</v>
      </c>
      <c r="R13">
        <v>55</v>
      </c>
      <c r="S13" s="2">
        <v>6185</v>
      </c>
      <c r="T13" s="2">
        <v>5206</v>
      </c>
      <c r="U13" s="8">
        <v>7.2969648828360212E-2</v>
      </c>
      <c r="V13" s="2">
        <v>245716</v>
      </c>
      <c r="W13" s="48">
        <v>342</v>
      </c>
      <c r="Y13" s="61">
        <f>(Table1326[[#This Row],[2042 Future AADT]]-Table1326[[#This Row],[AADT 2022]])/20*($Y$5-2022)+Table1326[[#This Row],[AADT 2022]]</f>
        <v>245716</v>
      </c>
    </row>
    <row r="14" spans="1:26" ht="24" customHeight="1" x14ac:dyDescent="0.25">
      <c r="A14" t="s">
        <v>941</v>
      </c>
      <c r="B14" t="s">
        <v>17473</v>
      </c>
      <c r="C14">
        <v>100677</v>
      </c>
      <c r="D14" t="s">
        <v>17073</v>
      </c>
      <c r="E14" t="s">
        <v>924</v>
      </c>
      <c r="F14" s="9">
        <f>Table1326[[#This Row],[EMP]]-Table1326[[#This Row],[BMP]]</f>
        <v>1.43748451</v>
      </c>
      <c r="G14" s="5" t="s">
        <v>925</v>
      </c>
      <c r="H14" s="56">
        <v>5.6265819375000001</v>
      </c>
      <c r="I14" t="s">
        <v>133</v>
      </c>
      <c r="J14" s="56">
        <v>6.0019807199999997</v>
      </c>
      <c r="K14" s="56">
        <v>7.0640664475000001</v>
      </c>
      <c r="L14" t="s">
        <v>134</v>
      </c>
      <c r="M14" s="2">
        <v>74292</v>
      </c>
      <c r="N14" s="2">
        <v>81988</v>
      </c>
      <c r="O14" s="2">
        <v>156280</v>
      </c>
      <c r="P14" t="s">
        <v>21475</v>
      </c>
      <c r="Q14">
        <v>7</v>
      </c>
      <c r="R14">
        <v>52</v>
      </c>
      <c r="S14" s="2">
        <v>6887</v>
      </c>
      <c r="T14" s="2">
        <v>5800</v>
      </c>
      <c r="U14" s="8">
        <v>8.1181213207064243E-2</v>
      </c>
      <c r="V14" s="2">
        <v>245990</v>
      </c>
      <c r="W14" s="48">
        <v>343</v>
      </c>
      <c r="Y14" s="61">
        <f>(Table1326[[#This Row],[2042 Future AADT]]-Table1326[[#This Row],[AADT 2022]])/20*($Y$5-2022)+Table1326[[#This Row],[AADT 2022]]</f>
        <v>245990</v>
      </c>
    </row>
    <row r="15" spans="1:26" ht="24" customHeight="1" x14ac:dyDescent="0.25">
      <c r="A15" t="s">
        <v>943</v>
      </c>
      <c r="B15" t="s">
        <v>17474</v>
      </c>
      <c r="C15">
        <v>100678</v>
      </c>
      <c r="D15" t="s">
        <v>17073</v>
      </c>
      <c r="E15" t="s">
        <v>924</v>
      </c>
      <c r="F15" s="9">
        <f>Table1326[[#This Row],[EMP]]-Table1326[[#This Row],[BMP]]</f>
        <v>1.9836192399999995</v>
      </c>
      <c r="G15" s="5" t="s">
        <v>925</v>
      </c>
      <c r="H15" s="56">
        <v>7.0707580874999998</v>
      </c>
      <c r="I15" t="s">
        <v>134</v>
      </c>
      <c r="J15" s="56">
        <v>7.3811900699999997</v>
      </c>
      <c r="K15" s="56">
        <v>9.0543773274999992</v>
      </c>
      <c r="L15" t="s">
        <v>942</v>
      </c>
      <c r="M15" s="2">
        <v>79110</v>
      </c>
      <c r="N15" s="2">
        <v>79327</v>
      </c>
      <c r="O15" s="2">
        <v>158437</v>
      </c>
      <c r="P15" t="s">
        <v>21476</v>
      </c>
      <c r="Q15">
        <v>9</v>
      </c>
      <c r="R15">
        <v>54</v>
      </c>
      <c r="S15" s="2">
        <v>6751</v>
      </c>
      <c r="T15" s="2">
        <v>5684</v>
      </c>
      <c r="U15" s="8">
        <v>7.8485454786445086E-2</v>
      </c>
      <c r="V15" s="2">
        <v>210013</v>
      </c>
      <c r="W15" s="48">
        <v>344</v>
      </c>
      <c r="Y15" s="61">
        <f>(Table1326[[#This Row],[2042 Future AADT]]-Table1326[[#This Row],[AADT 2022]])/20*($Y$5-2022)+Table1326[[#This Row],[AADT 2022]]</f>
        <v>210013</v>
      </c>
    </row>
    <row r="16" spans="1:26" ht="24" customHeight="1" x14ac:dyDescent="0.25">
      <c r="A16" t="s">
        <v>944</v>
      </c>
      <c r="B16" t="s">
        <v>17475</v>
      </c>
      <c r="C16">
        <v>100679</v>
      </c>
      <c r="D16" t="s">
        <v>17073</v>
      </c>
      <c r="E16" t="s">
        <v>924</v>
      </c>
      <c r="F16" s="9">
        <f>Table1326[[#This Row],[EMP]]-Table1326[[#This Row],[BMP]]</f>
        <v>0.46746345000000034</v>
      </c>
      <c r="G16" s="5" t="s">
        <v>925</v>
      </c>
      <c r="H16" s="56">
        <v>9.0672114950000005</v>
      </c>
      <c r="I16" t="s">
        <v>942</v>
      </c>
      <c r="J16" s="56">
        <v>9.3129577450000003</v>
      </c>
      <c r="K16" s="56">
        <v>9.5346749450000008</v>
      </c>
      <c r="L16" t="s">
        <v>81</v>
      </c>
      <c r="M16" s="2">
        <v>29417</v>
      </c>
      <c r="N16" s="2">
        <v>118211</v>
      </c>
      <c r="O16" s="2">
        <v>147628</v>
      </c>
      <c r="P16" t="s">
        <v>21477</v>
      </c>
      <c r="Q16">
        <v>10</v>
      </c>
      <c r="R16">
        <v>58</v>
      </c>
      <c r="S16" s="2">
        <v>5523</v>
      </c>
      <c r="T16" s="2">
        <v>4276</v>
      </c>
      <c r="U16" s="8">
        <v>6.6376297179396859E-2</v>
      </c>
      <c r="V16" s="2">
        <v>232372</v>
      </c>
      <c r="W16" s="48">
        <v>345</v>
      </c>
      <c r="Y16" s="61">
        <f>(Table1326[[#This Row],[2042 Future AADT]]-Table1326[[#This Row],[AADT 2022]])/20*($Y$5-2022)+Table1326[[#This Row],[AADT 2022]]</f>
        <v>232372</v>
      </c>
    </row>
    <row r="17" spans="1:25" ht="24" customHeight="1" x14ac:dyDescent="0.25">
      <c r="A17" t="s">
        <v>945</v>
      </c>
      <c r="B17" t="s">
        <v>17476</v>
      </c>
      <c r="C17">
        <v>100680</v>
      </c>
      <c r="D17" t="s">
        <v>17073</v>
      </c>
      <c r="E17" t="s">
        <v>924</v>
      </c>
      <c r="F17" s="9">
        <f>Table1326[[#This Row],[EMP]]-Table1326[[#This Row],[BMP]]</f>
        <v>1.0004597999999696</v>
      </c>
      <c r="G17" s="5" t="s">
        <v>925</v>
      </c>
      <c r="H17" s="56">
        <v>9.5336772033333297</v>
      </c>
      <c r="I17" t="s">
        <v>81</v>
      </c>
      <c r="J17" s="56">
        <v>9.9994538599999991</v>
      </c>
      <c r="K17" s="56">
        <v>10.534137003333299</v>
      </c>
      <c r="L17" t="s">
        <v>136</v>
      </c>
      <c r="M17" s="2">
        <v>72286</v>
      </c>
      <c r="N17" s="2">
        <v>72990</v>
      </c>
      <c r="O17" s="2">
        <v>145276</v>
      </c>
      <c r="P17" t="s">
        <v>21478</v>
      </c>
      <c r="Q17">
        <v>9</v>
      </c>
      <c r="R17">
        <v>53</v>
      </c>
      <c r="S17" s="2">
        <v>5859</v>
      </c>
      <c r="T17" s="2">
        <v>4934</v>
      </c>
      <c r="U17" s="8">
        <v>7.429306974310966E-2</v>
      </c>
      <c r="V17" s="2">
        <v>228669</v>
      </c>
      <c r="W17" s="48">
        <v>346</v>
      </c>
      <c r="Y17" s="61">
        <f>(Table1326[[#This Row],[2042 Future AADT]]-Table1326[[#This Row],[AADT 2022]])/20*($Y$5-2022)+Table1326[[#This Row],[AADT 2022]]</f>
        <v>228669</v>
      </c>
    </row>
    <row r="18" spans="1:25" ht="24" customHeight="1" x14ac:dyDescent="0.25">
      <c r="A18" t="s">
        <v>946</v>
      </c>
      <c r="B18" t="s">
        <v>17477</v>
      </c>
      <c r="C18">
        <v>100681</v>
      </c>
      <c r="D18" t="s">
        <v>17073</v>
      </c>
      <c r="E18" t="s">
        <v>924</v>
      </c>
      <c r="F18" s="9">
        <f>Table1326[[#This Row],[EMP]]-Table1326[[#This Row],[BMP]]</f>
        <v>1.0152817299999999</v>
      </c>
      <c r="G18" s="5" t="s">
        <v>925</v>
      </c>
      <c r="H18" s="56">
        <v>10.53287111</v>
      </c>
      <c r="I18" t="s">
        <v>136</v>
      </c>
      <c r="J18" s="56">
        <v>10.99937772</v>
      </c>
      <c r="K18" s="56">
        <v>11.54815284</v>
      </c>
      <c r="L18" t="s">
        <v>660</v>
      </c>
      <c r="M18" s="2">
        <v>63617</v>
      </c>
      <c r="N18" s="2">
        <v>75513</v>
      </c>
      <c r="O18" s="2">
        <v>139130</v>
      </c>
      <c r="P18" t="s">
        <v>21479</v>
      </c>
      <c r="Q18">
        <v>7</v>
      </c>
      <c r="R18">
        <v>68</v>
      </c>
      <c r="S18" s="2">
        <v>5300</v>
      </c>
      <c r="T18" s="2">
        <v>4462</v>
      </c>
      <c r="U18" s="8">
        <v>7.0164594264357075E-2</v>
      </c>
      <c r="V18" s="2">
        <v>218995</v>
      </c>
      <c r="W18" s="48">
        <v>347</v>
      </c>
      <c r="Y18" s="61">
        <f>(Table1326[[#This Row],[2042 Future AADT]]-Table1326[[#This Row],[AADT 2022]])/20*($Y$5-2022)+Table1326[[#This Row],[AADT 2022]]</f>
        <v>218995</v>
      </c>
    </row>
    <row r="19" spans="1:25" ht="24" customHeight="1" x14ac:dyDescent="0.25">
      <c r="A19" t="s">
        <v>947</v>
      </c>
      <c r="B19" t="s">
        <v>17478</v>
      </c>
      <c r="C19">
        <v>100682</v>
      </c>
      <c r="D19" t="s">
        <v>17073</v>
      </c>
      <c r="E19" t="s">
        <v>924</v>
      </c>
      <c r="F19" s="9">
        <f>Table1326[[#This Row],[EMP]]-Table1326[[#This Row],[BMP]]</f>
        <v>1.0282509300000005</v>
      </c>
      <c r="G19" s="5" t="s">
        <v>925</v>
      </c>
      <c r="H19" s="56">
        <v>11.54798491</v>
      </c>
      <c r="I19" t="s">
        <v>660</v>
      </c>
      <c r="J19" s="56">
        <v>11.75161016</v>
      </c>
      <c r="K19" s="56">
        <v>12.576235840000001</v>
      </c>
      <c r="L19" t="s">
        <v>138</v>
      </c>
      <c r="M19" s="2">
        <v>63032</v>
      </c>
      <c r="N19" s="2">
        <v>78811</v>
      </c>
      <c r="O19" s="2">
        <v>141843</v>
      </c>
      <c r="P19" t="s">
        <v>21480</v>
      </c>
      <c r="Q19">
        <v>8</v>
      </c>
      <c r="R19">
        <v>52</v>
      </c>
      <c r="S19" s="2">
        <v>4821</v>
      </c>
      <c r="T19" s="2">
        <v>4061</v>
      </c>
      <c r="U19" s="8">
        <v>6.2618528936923212E-2</v>
      </c>
      <c r="V19" s="2">
        <v>223266</v>
      </c>
      <c r="W19" s="48">
        <v>348</v>
      </c>
      <c r="Y19" s="61">
        <f>(Table1326[[#This Row],[2042 Future AADT]]-Table1326[[#This Row],[AADT 2022]])/20*($Y$5-2022)+Table1326[[#This Row],[AADT 2022]]</f>
        <v>223266</v>
      </c>
    </row>
    <row r="20" spans="1:25" ht="24" customHeight="1" x14ac:dyDescent="0.25">
      <c r="A20" t="s">
        <v>948</v>
      </c>
      <c r="B20" t="s">
        <v>17479</v>
      </c>
      <c r="C20">
        <v>100683</v>
      </c>
      <c r="D20" t="s">
        <v>17073</v>
      </c>
      <c r="E20" t="s">
        <v>924</v>
      </c>
      <c r="F20" s="9">
        <f>Table1326[[#This Row],[EMP]]-Table1326[[#This Row],[BMP]]</f>
        <v>1.0210911100000004</v>
      </c>
      <c r="G20" s="5" t="s">
        <v>925</v>
      </c>
      <c r="H20" s="56">
        <v>12.57691123</v>
      </c>
      <c r="I20" t="s">
        <v>138</v>
      </c>
      <c r="J20" s="56">
        <v>13.000820095</v>
      </c>
      <c r="K20" s="56">
        <v>13.598002340000001</v>
      </c>
      <c r="L20" t="s">
        <v>139</v>
      </c>
      <c r="M20" s="2">
        <v>54905</v>
      </c>
      <c r="N20" s="2">
        <v>59370</v>
      </c>
      <c r="O20" s="2">
        <v>114275</v>
      </c>
      <c r="P20" t="s">
        <v>21481</v>
      </c>
      <c r="Q20">
        <v>10</v>
      </c>
      <c r="R20">
        <v>60</v>
      </c>
      <c r="S20" s="2">
        <v>4277</v>
      </c>
      <c r="T20" s="2">
        <v>3603</v>
      </c>
      <c r="U20" s="8">
        <v>6.8956464668562673E-2</v>
      </c>
      <c r="V20" s="2">
        <v>179873</v>
      </c>
      <c r="W20" s="48">
        <v>349</v>
      </c>
      <c r="Y20" s="61">
        <f>(Table1326[[#This Row],[2042 Future AADT]]-Table1326[[#This Row],[AADT 2022]])/20*($Y$5-2022)+Table1326[[#This Row],[AADT 2022]]</f>
        <v>179873</v>
      </c>
    </row>
    <row r="21" spans="1:25" ht="24" customHeight="1" x14ac:dyDescent="0.25">
      <c r="A21" t="s">
        <v>949</v>
      </c>
      <c r="B21" t="s">
        <v>17480</v>
      </c>
      <c r="C21">
        <v>100684</v>
      </c>
      <c r="D21" t="s">
        <v>17073</v>
      </c>
      <c r="E21" t="s">
        <v>924</v>
      </c>
      <c r="F21" s="9">
        <f>Table1326[[#This Row],[EMP]]-Table1326[[#This Row],[BMP]]</f>
        <v>1.0159496900000011</v>
      </c>
      <c r="G21" s="5" t="s">
        <v>925</v>
      </c>
      <c r="H21" s="56">
        <v>13.594561029999999</v>
      </c>
      <c r="I21" t="s">
        <v>139</v>
      </c>
      <c r="J21" s="56">
        <v>13.984230725</v>
      </c>
      <c r="K21" s="56">
        <v>14.610510720000001</v>
      </c>
      <c r="L21" t="s">
        <v>664</v>
      </c>
      <c r="M21" s="2">
        <v>48910</v>
      </c>
      <c r="N21" s="2">
        <v>55461</v>
      </c>
      <c r="O21" s="2">
        <v>104371</v>
      </c>
      <c r="P21" t="s">
        <v>21482</v>
      </c>
      <c r="Q21">
        <v>9</v>
      </c>
      <c r="R21">
        <v>57</v>
      </c>
      <c r="S21" s="2">
        <v>4538</v>
      </c>
      <c r="T21" s="2">
        <v>3761</v>
      </c>
      <c r="U21" s="8">
        <v>7.9514424504891199E-2</v>
      </c>
      <c r="V21" s="2">
        <v>164284</v>
      </c>
      <c r="W21" s="48">
        <v>350</v>
      </c>
      <c r="Y21" s="61">
        <f>(Table1326[[#This Row],[2042 Future AADT]]-Table1326[[#This Row],[AADT 2022]])/20*($Y$5-2022)+Table1326[[#This Row],[AADT 2022]]</f>
        <v>164284</v>
      </c>
    </row>
    <row r="22" spans="1:25" ht="24" customHeight="1" x14ac:dyDescent="0.25">
      <c r="A22" t="s">
        <v>951</v>
      </c>
      <c r="B22" t="s">
        <v>17481</v>
      </c>
      <c r="C22">
        <v>100685</v>
      </c>
      <c r="D22" t="s">
        <v>17073</v>
      </c>
      <c r="E22" t="s">
        <v>924</v>
      </c>
      <c r="F22" s="9">
        <f>Table1326[[#This Row],[EMP]]-Table1326[[#This Row],[BMP]]</f>
        <v>1.3800000000000008</v>
      </c>
      <c r="G22" s="5" t="s">
        <v>925</v>
      </c>
      <c r="H22" s="56">
        <v>14.52</v>
      </c>
      <c r="I22" t="s">
        <v>664</v>
      </c>
      <c r="J22" s="56">
        <v>14.998963010000001</v>
      </c>
      <c r="K22" s="56">
        <v>15.9</v>
      </c>
      <c r="L22" t="s">
        <v>950</v>
      </c>
      <c r="M22" s="2">
        <v>54802</v>
      </c>
      <c r="N22" s="2">
        <v>55412</v>
      </c>
      <c r="O22" s="2">
        <v>110214</v>
      </c>
      <c r="P22" t="s">
        <v>21483</v>
      </c>
      <c r="Q22">
        <v>9</v>
      </c>
      <c r="R22">
        <v>53</v>
      </c>
      <c r="S22" s="2">
        <v>4221</v>
      </c>
      <c r="T22" s="2">
        <v>3496</v>
      </c>
      <c r="U22" s="8">
        <v>7.0018327980111414E-2</v>
      </c>
      <c r="V22" s="2">
        <v>173481</v>
      </c>
      <c r="W22" s="48">
        <v>351</v>
      </c>
      <c r="Y22" s="61">
        <f>(Table1326[[#This Row],[2042 Future AADT]]-Table1326[[#This Row],[AADT 2022]])/20*($Y$5-2022)+Table1326[[#This Row],[AADT 2022]]</f>
        <v>173481</v>
      </c>
    </row>
    <row r="23" spans="1:25" ht="24" customHeight="1" x14ac:dyDescent="0.25">
      <c r="A23" t="s">
        <v>956</v>
      </c>
      <c r="B23" t="s">
        <v>17482</v>
      </c>
      <c r="C23">
        <v>100703</v>
      </c>
      <c r="D23" t="s">
        <v>17073</v>
      </c>
      <c r="E23" t="s">
        <v>953</v>
      </c>
      <c r="F23" s="9">
        <f>Table1326[[#This Row],[EMP]]-Table1326[[#This Row],[BMP]]</f>
        <v>15.95999999999998</v>
      </c>
      <c r="G23" s="5" t="s">
        <v>954</v>
      </c>
      <c r="H23" s="56">
        <v>352.88</v>
      </c>
      <c r="I23" t="s">
        <v>298</v>
      </c>
      <c r="J23" s="56">
        <v>358.00155285</v>
      </c>
      <c r="K23" s="56">
        <v>368.84</v>
      </c>
      <c r="L23" t="s">
        <v>955</v>
      </c>
      <c r="M23" s="2">
        <v>880</v>
      </c>
      <c r="N23" s="2">
        <v>1047</v>
      </c>
      <c r="O23" s="2">
        <v>1927</v>
      </c>
      <c r="P23" t="s">
        <v>21484</v>
      </c>
      <c r="Q23">
        <v>10</v>
      </c>
      <c r="R23">
        <v>66</v>
      </c>
      <c r="S23" s="2">
        <v>154</v>
      </c>
      <c r="T23" s="2">
        <v>76</v>
      </c>
      <c r="U23" s="8">
        <v>0.11935651271406331</v>
      </c>
      <c r="V23" s="2">
        <v>3767</v>
      </c>
      <c r="W23" s="48">
        <v>352</v>
      </c>
      <c r="Y23" s="61">
        <f>(Table1326[[#This Row],[2042 Future AADT]]-Table1326[[#This Row],[AADT 2022]])/20*($Y$5-2022)+Table1326[[#This Row],[AADT 2022]]</f>
        <v>3767</v>
      </c>
    </row>
    <row r="24" spans="1:25" ht="24" customHeight="1" x14ac:dyDescent="0.25">
      <c r="A24" t="s">
        <v>958</v>
      </c>
      <c r="B24" t="s">
        <v>17483</v>
      </c>
      <c r="C24">
        <v>100704</v>
      </c>
      <c r="D24" t="s">
        <v>17073</v>
      </c>
      <c r="E24" t="s">
        <v>953</v>
      </c>
      <c r="F24" s="9">
        <f>Table1326[[#This Row],[EMP]]-Table1326[[#This Row],[BMP]]</f>
        <v>3.4542847999999822</v>
      </c>
      <c r="G24" s="5" t="s">
        <v>954</v>
      </c>
      <c r="H24" s="56">
        <v>368.83060847000002</v>
      </c>
      <c r="I24" t="s">
        <v>955</v>
      </c>
      <c r="J24" s="56">
        <v>370.64676940499999</v>
      </c>
      <c r="K24" s="56">
        <v>372.28489327</v>
      </c>
      <c r="L24" t="s">
        <v>957</v>
      </c>
      <c r="M24" s="2">
        <v>899</v>
      </c>
      <c r="N24" s="2">
        <v>1197</v>
      </c>
      <c r="O24" s="2">
        <v>2096</v>
      </c>
      <c r="P24" t="s">
        <v>21485</v>
      </c>
      <c r="Q24">
        <v>12</v>
      </c>
      <c r="R24">
        <v>65</v>
      </c>
      <c r="S24" s="2">
        <v>121</v>
      </c>
      <c r="T24" s="2">
        <v>61</v>
      </c>
      <c r="U24" s="8">
        <v>8.6832061068702296E-2</v>
      </c>
      <c r="V24" s="2">
        <v>3569</v>
      </c>
      <c r="W24" s="48">
        <v>353</v>
      </c>
      <c r="Y24" s="61">
        <f>(Table1326[[#This Row],[2042 Future AADT]]-Table1326[[#This Row],[AADT 2022]])/20*($Y$5-2022)+Table1326[[#This Row],[AADT 2022]]</f>
        <v>3569</v>
      </c>
    </row>
    <row r="25" spans="1:25" ht="24" customHeight="1" x14ac:dyDescent="0.25">
      <c r="A25" t="s">
        <v>960</v>
      </c>
      <c r="B25" t="s">
        <v>17484</v>
      </c>
      <c r="C25">
        <v>100705</v>
      </c>
      <c r="D25" t="s">
        <v>17073</v>
      </c>
      <c r="E25" t="s">
        <v>953</v>
      </c>
      <c r="F25" s="9">
        <f>Table1326[[#This Row],[EMP]]-Table1326[[#This Row],[BMP]]</f>
        <v>9.5870936799999527</v>
      </c>
      <c r="G25" s="5" t="s">
        <v>954</v>
      </c>
      <c r="H25" s="56">
        <v>372.20111336272703</v>
      </c>
      <c r="I25" t="s">
        <v>957</v>
      </c>
      <c r="J25" s="56">
        <v>380.73760771000002</v>
      </c>
      <c r="K25" s="56">
        <v>381.78820704272698</v>
      </c>
      <c r="L25" t="s">
        <v>959</v>
      </c>
      <c r="M25" s="2">
        <v>792</v>
      </c>
      <c r="N25" s="2">
        <v>875</v>
      </c>
      <c r="O25" s="2">
        <v>1667</v>
      </c>
      <c r="P25" t="s">
        <v>21486</v>
      </c>
      <c r="Q25">
        <v>9</v>
      </c>
      <c r="R25">
        <v>61</v>
      </c>
      <c r="S25" s="2">
        <v>114</v>
      </c>
      <c r="T25" s="2">
        <v>57</v>
      </c>
      <c r="U25" s="8">
        <v>0.10257948410317937</v>
      </c>
      <c r="V25" s="2">
        <v>2838</v>
      </c>
      <c r="W25" s="48">
        <v>354</v>
      </c>
      <c r="Y25" s="61">
        <f>(Table1326[[#This Row],[2042 Future AADT]]-Table1326[[#This Row],[AADT 2022]])/20*($Y$5-2022)+Table1326[[#This Row],[AADT 2022]]</f>
        <v>2838</v>
      </c>
    </row>
    <row r="26" spans="1:25" ht="24" customHeight="1" x14ac:dyDescent="0.25">
      <c r="A26" t="s">
        <v>962</v>
      </c>
      <c r="B26" t="s">
        <v>17485</v>
      </c>
      <c r="C26">
        <v>100706</v>
      </c>
      <c r="D26" t="s">
        <v>17073</v>
      </c>
      <c r="E26" t="s">
        <v>953</v>
      </c>
      <c r="F26" s="9">
        <f>Table1326[[#This Row],[EMP]]-Table1326[[#This Row],[BMP]]</f>
        <v>13.751151429999993</v>
      </c>
      <c r="G26" s="5" t="s">
        <v>954</v>
      </c>
      <c r="H26" s="56">
        <v>416.44731154187502</v>
      </c>
      <c r="I26" t="s">
        <v>125</v>
      </c>
      <c r="J26" s="56">
        <v>416.75520447500003</v>
      </c>
      <c r="K26" s="56">
        <v>430.19846297187502</v>
      </c>
      <c r="L26" t="s">
        <v>26</v>
      </c>
      <c r="M26" s="2">
        <v>86</v>
      </c>
      <c r="N26" s="2">
        <v>73</v>
      </c>
      <c r="O26" s="2">
        <v>159</v>
      </c>
      <c r="P26" t="s">
        <v>21487</v>
      </c>
      <c r="Q26">
        <v>15</v>
      </c>
      <c r="R26">
        <v>63</v>
      </c>
      <c r="S26" s="2">
        <v>41</v>
      </c>
      <c r="T26" s="2">
        <v>35</v>
      </c>
      <c r="U26" s="8">
        <v>0.4779874213836478</v>
      </c>
      <c r="V26" s="2">
        <v>311</v>
      </c>
      <c r="W26" s="48">
        <v>355</v>
      </c>
      <c r="Y26" s="61">
        <f>(Table1326[[#This Row],[2042 Future AADT]]-Table1326[[#This Row],[AADT 2022]])/20*($Y$5-2022)+Table1326[[#This Row],[AADT 2022]]</f>
        <v>311</v>
      </c>
    </row>
    <row r="27" spans="1:25" ht="24" customHeight="1" x14ac:dyDescent="0.25">
      <c r="A27" t="s">
        <v>966</v>
      </c>
      <c r="B27" t="s">
        <v>17486</v>
      </c>
      <c r="C27">
        <v>100707</v>
      </c>
      <c r="D27" t="s">
        <v>17073</v>
      </c>
      <c r="E27" t="s">
        <v>827</v>
      </c>
      <c r="F27" s="9">
        <f>Table1326[[#This Row],[EMP]]-Table1326[[#This Row],[BMP]]</f>
        <v>5.534612420000002</v>
      </c>
      <c r="G27" s="5" t="s">
        <v>825</v>
      </c>
      <c r="H27" s="56">
        <v>185.49469658375</v>
      </c>
      <c r="I27" t="s">
        <v>964</v>
      </c>
      <c r="J27" s="56">
        <v>188.99476806499999</v>
      </c>
      <c r="K27" s="56">
        <v>191.02930900375</v>
      </c>
      <c r="L27" t="s">
        <v>965</v>
      </c>
      <c r="M27" s="2">
        <v>3821</v>
      </c>
      <c r="N27" s="2">
        <v>3209</v>
      </c>
      <c r="O27" s="2">
        <v>7030</v>
      </c>
      <c r="P27" t="s">
        <v>21488</v>
      </c>
      <c r="Q27">
        <v>9</v>
      </c>
      <c r="R27">
        <v>51</v>
      </c>
      <c r="S27" s="2">
        <v>692</v>
      </c>
      <c r="T27" s="2">
        <v>288</v>
      </c>
      <c r="U27" s="8">
        <v>0.13940256045519203</v>
      </c>
      <c r="V27" s="2">
        <v>10742</v>
      </c>
      <c r="W27" s="48">
        <v>356</v>
      </c>
      <c r="Y27" s="61">
        <f>(Table1326[[#This Row],[2042 Future AADT]]-Table1326[[#This Row],[AADT 2022]])/20*($Y$5-2022)+Table1326[[#This Row],[AADT 2022]]</f>
        <v>10742</v>
      </c>
    </row>
    <row r="28" spans="1:25" ht="24" customHeight="1" x14ac:dyDescent="0.25">
      <c r="A28" t="s">
        <v>968</v>
      </c>
      <c r="B28" t="s">
        <v>17487</v>
      </c>
      <c r="C28">
        <v>100708</v>
      </c>
      <c r="D28" t="s">
        <v>17073</v>
      </c>
      <c r="E28" t="s">
        <v>827</v>
      </c>
      <c r="F28" s="9">
        <f>Table1326[[#This Row],[EMP]]-Table1326[[#This Row],[BMP]]</f>
        <v>22.236998234583012</v>
      </c>
      <c r="G28" s="5" t="s">
        <v>825</v>
      </c>
      <c r="H28" s="56">
        <v>191.223001765417</v>
      </c>
      <c r="I28" t="s">
        <v>965</v>
      </c>
      <c r="J28" s="56">
        <v>198.998446245</v>
      </c>
      <c r="K28" s="56">
        <v>213.46</v>
      </c>
      <c r="L28" t="s">
        <v>959</v>
      </c>
      <c r="M28" s="2">
        <v>2060</v>
      </c>
      <c r="N28" s="2">
        <v>2532</v>
      </c>
      <c r="O28" s="2">
        <v>4592</v>
      </c>
      <c r="P28" t="s">
        <v>21489</v>
      </c>
      <c r="Q28">
        <v>10</v>
      </c>
      <c r="R28">
        <v>52</v>
      </c>
      <c r="S28" s="2">
        <v>680</v>
      </c>
      <c r="T28" s="2">
        <v>288</v>
      </c>
      <c r="U28" s="8">
        <v>0.21080139372822299</v>
      </c>
      <c r="V28" s="2">
        <v>5362</v>
      </c>
      <c r="W28" s="48">
        <v>357</v>
      </c>
      <c r="Y28" s="61">
        <f>(Table1326[[#This Row],[2042 Future AADT]]-Table1326[[#This Row],[AADT 2022]])/20*($Y$5-2022)+Table1326[[#This Row],[AADT 2022]]</f>
        <v>5362</v>
      </c>
    </row>
    <row r="29" spans="1:25" ht="24" customHeight="1" x14ac:dyDescent="0.25">
      <c r="A29" t="s">
        <v>970</v>
      </c>
      <c r="B29" t="s">
        <v>17488</v>
      </c>
      <c r="C29">
        <v>100709</v>
      </c>
      <c r="D29" t="s">
        <v>17073</v>
      </c>
      <c r="E29" t="s">
        <v>827</v>
      </c>
      <c r="F29" s="9">
        <f>Table1326[[#This Row],[EMP]]-Table1326[[#This Row],[BMP]]</f>
        <v>21.179999999999978</v>
      </c>
      <c r="G29" s="5" t="s">
        <v>825</v>
      </c>
      <c r="H29" s="56">
        <v>213.46</v>
      </c>
      <c r="I29" t="s">
        <v>959</v>
      </c>
      <c r="J29" s="56">
        <v>213.871285245</v>
      </c>
      <c r="K29" s="56">
        <v>234.64</v>
      </c>
      <c r="L29" t="s">
        <v>969</v>
      </c>
      <c r="M29" s="2">
        <v>2734</v>
      </c>
      <c r="N29" s="2">
        <v>2596</v>
      </c>
      <c r="O29" s="2">
        <v>5330</v>
      </c>
      <c r="P29" t="s">
        <v>21490</v>
      </c>
      <c r="Q29">
        <v>14</v>
      </c>
      <c r="R29">
        <v>55</v>
      </c>
      <c r="S29" s="2">
        <v>222</v>
      </c>
      <c r="T29" s="2">
        <v>23</v>
      </c>
      <c r="U29" s="8">
        <v>4.596622889305816E-2</v>
      </c>
      <c r="V29" s="2">
        <v>8145</v>
      </c>
      <c r="W29" s="48">
        <v>358</v>
      </c>
      <c r="Y29" s="61">
        <f>(Table1326[[#This Row],[2042 Future AADT]]-Table1326[[#This Row],[AADT 2022]])/20*($Y$5-2022)+Table1326[[#This Row],[AADT 2022]]</f>
        <v>8145</v>
      </c>
    </row>
    <row r="30" spans="1:25" ht="24" customHeight="1" x14ac:dyDescent="0.25">
      <c r="A30" t="s">
        <v>972</v>
      </c>
      <c r="B30" t="s">
        <v>17489</v>
      </c>
      <c r="C30">
        <v>100710</v>
      </c>
      <c r="D30" t="s">
        <v>17073</v>
      </c>
      <c r="E30" t="s">
        <v>827</v>
      </c>
      <c r="F30" s="9">
        <f>Table1326[[#This Row],[EMP]]-Table1326[[#This Row],[BMP]]</f>
        <v>7.0858042060000059</v>
      </c>
      <c r="G30" s="5" t="s">
        <v>825</v>
      </c>
      <c r="H30" s="56">
        <v>234.64</v>
      </c>
      <c r="I30" t="s">
        <v>969</v>
      </c>
      <c r="J30" s="56">
        <v>236.627753176667</v>
      </c>
      <c r="K30" s="56">
        <v>241.72580420599999</v>
      </c>
      <c r="L30" t="s">
        <v>971</v>
      </c>
      <c r="M30" s="2">
        <v>3171</v>
      </c>
      <c r="N30" s="2">
        <v>3218</v>
      </c>
      <c r="O30" s="2">
        <v>6389</v>
      </c>
      <c r="P30" t="s">
        <v>21491</v>
      </c>
      <c r="Q30">
        <v>14</v>
      </c>
      <c r="R30">
        <v>55</v>
      </c>
      <c r="S30" s="2">
        <v>222</v>
      </c>
      <c r="T30" s="2">
        <v>23</v>
      </c>
      <c r="U30" s="8">
        <v>3.834715917984035E-2</v>
      </c>
      <c r="V30" s="2">
        <v>7460</v>
      </c>
      <c r="W30" s="48">
        <v>359</v>
      </c>
      <c r="Y30" s="61">
        <f>(Table1326[[#This Row],[2042 Future AADT]]-Table1326[[#This Row],[AADT 2022]])/20*($Y$5-2022)+Table1326[[#This Row],[AADT 2022]]</f>
        <v>7460</v>
      </c>
    </row>
    <row r="31" spans="1:25" ht="24" customHeight="1" x14ac:dyDescent="0.25">
      <c r="A31" t="s">
        <v>975</v>
      </c>
      <c r="B31" t="s">
        <v>17490</v>
      </c>
      <c r="C31">
        <v>100711</v>
      </c>
      <c r="D31" t="s">
        <v>17073</v>
      </c>
      <c r="E31" t="s">
        <v>827</v>
      </c>
      <c r="F31" s="9">
        <f>Table1326[[#This Row],[EMP]]-Table1326[[#This Row],[BMP]]</f>
        <v>53.039119413999998</v>
      </c>
      <c r="G31" s="5" t="s">
        <v>825</v>
      </c>
      <c r="H31" s="56">
        <v>241.72580420599999</v>
      </c>
      <c r="I31" t="s">
        <v>973</v>
      </c>
      <c r="J31" s="56">
        <v>275.00730363500003</v>
      </c>
      <c r="K31" s="56">
        <v>294.76492361999999</v>
      </c>
      <c r="L31" t="s">
        <v>974</v>
      </c>
      <c r="M31" s="2">
        <v>900</v>
      </c>
      <c r="N31" s="2">
        <v>686</v>
      </c>
      <c r="O31" s="2">
        <v>1586</v>
      </c>
      <c r="P31" t="s">
        <v>21492</v>
      </c>
      <c r="Q31">
        <v>11</v>
      </c>
      <c r="R31">
        <v>50</v>
      </c>
      <c r="S31" s="2">
        <v>196</v>
      </c>
      <c r="T31" s="2">
        <v>29</v>
      </c>
      <c r="U31" s="8">
        <v>0.14186633039092056</v>
      </c>
      <c r="V31" s="2">
        <v>2104</v>
      </c>
      <c r="W31" s="48">
        <v>360</v>
      </c>
      <c r="Y31" s="61">
        <f>(Table1326[[#This Row],[2042 Future AADT]]-Table1326[[#This Row],[AADT 2022]])/20*($Y$5-2022)+Table1326[[#This Row],[AADT 2022]]</f>
        <v>2104</v>
      </c>
    </row>
    <row r="32" spans="1:25" ht="24" customHeight="1" x14ac:dyDescent="0.25">
      <c r="A32" t="s">
        <v>978</v>
      </c>
      <c r="B32" t="s">
        <v>17491</v>
      </c>
      <c r="C32">
        <v>100712</v>
      </c>
      <c r="D32" t="s">
        <v>17073</v>
      </c>
      <c r="E32" t="s">
        <v>780</v>
      </c>
      <c r="F32" s="9">
        <f>Table1326[[#This Row],[EMP]]-Table1326[[#This Row],[BMP]]</f>
        <v>1.5185810599999954</v>
      </c>
      <c r="G32" s="5" t="s">
        <v>778</v>
      </c>
      <c r="H32" s="56">
        <v>56.528218258000003</v>
      </c>
      <c r="I32" t="s">
        <v>977</v>
      </c>
      <c r="J32" s="56">
        <v>57.996205696666699</v>
      </c>
      <c r="K32" s="56">
        <v>58.046799317999998</v>
      </c>
      <c r="L32" t="s">
        <v>57</v>
      </c>
      <c r="M32" s="2">
        <v>7448</v>
      </c>
      <c r="N32" s="2">
        <v>7707</v>
      </c>
      <c r="O32" s="2">
        <v>15155</v>
      </c>
      <c r="P32" t="s">
        <v>21493</v>
      </c>
      <c r="Q32">
        <v>9</v>
      </c>
      <c r="R32">
        <v>55</v>
      </c>
      <c r="S32" s="2">
        <v>581</v>
      </c>
      <c r="T32" s="2">
        <v>384</v>
      </c>
      <c r="U32" s="8">
        <v>6.3675354668426262E-2</v>
      </c>
      <c r="V32" s="2">
        <v>21765</v>
      </c>
      <c r="W32" s="48">
        <v>361</v>
      </c>
      <c r="Y32" s="61">
        <f>(Table1326[[#This Row],[2042 Future AADT]]-Table1326[[#This Row],[AADT 2022]])/20*($Y$5-2022)+Table1326[[#This Row],[AADT 2022]]</f>
        <v>21765</v>
      </c>
    </row>
    <row r="33" spans="1:25" ht="24" customHeight="1" x14ac:dyDescent="0.25">
      <c r="A33" t="s">
        <v>981</v>
      </c>
      <c r="B33" t="s">
        <v>17492</v>
      </c>
      <c r="C33">
        <v>100713</v>
      </c>
      <c r="D33" t="s">
        <v>17073</v>
      </c>
      <c r="E33" t="s">
        <v>780</v>
      </c>
      <c r="F33" s="9">
        <f>Table1326[[#This Row],[EMP]]-Table1326[[#This Row],[BMP]]</f>
        <v>2.5776106300000023</v>
      </c>
      <c r="G33" s="5" t="s">
        <v>778</v>
      </c>
      <c r="H33" s="56">
        <v>58.25637175</v>
      </c>
      <c r="I33" t="s">
        <v>57</v>
      </c>
      <c r="J33" s="56">
        <v>59.017040195</v>
      </c>
      <c r="K33" s="56">
        <v>60.833982380000002</v>
      </c>
      <c r="L33" t="s">
        <v>980</v>
      </c>
      <c r="M33" s="2">
        <v>7061</v>
      </c>
      <c r="N33" s="2">
        <v>5272</v>
      </c>
      <c r="O33" s="2">
        <v>12333</v>
      </c>
      <c r="P33" t="s">
        <v>21494</v>
      </c>
      <c r="Q33">
        <v>8</v>
      </c>
      <c r="R33">
        <v>57</v>
      </c>
      <c r="S33" s="2">
        <v>1015</v>
      </c>
      <c r="T33" s="2">
        <v>167</v>
      </c>
      <c r="U33" s="8">
        <v>9.5840428119678911E-2</v>
      </c>
      <c r="V33" s="2">
        <v>17712</v>
      </c>
      <c r="W33" s="48">
        <v>362</v>
      </c>
      <c r="Y33" s="61">
        <f>(Table1326[[#This Row],[2042 Future AADT]]-Table1326[[#This Row],[AADT 2022]])/20*($Y$5-2022)+Table1326[[#This Row],[AADT 2022]]</f>
        <v>17712</v>
      </c>
    </row>
    <row r="34" spans="1:25" ht="24" customHeight="1" x14ac:dyDescent="0.25">
      <c r="A34" t="s">
        <v>983</v>
      </c>
      <c r="B34" t="s">
        <v>17493</v>
      </c>
      <c r="C34">
        <v>100714</v>
      </c>
      <c r="D34" t="s">
        <v>17073</v>
      </c>
      <c r="E34" t="s">
        <v>780</v>
      </c>
      <c r="F34" s="9">
        <f>Table1326[[#This Row],[EMP]]-Table1326[[#This Row],[BMP]]</f>
        <v>5.3451930800000014</v>
      </c>
      <c r="G34" s="5" t="s">
        <v>778</v>
      </c>
      <c r="H34" s="56">
        <v>60.826814643749998</v>
      </c>
      <c r="I34" t="s">
        <v>980</v>
      </c>
      <c r="J34" s="56">
        <v>61.276458044999998</v>
      </c>
      <c r="K34" s="56">
        <v>66.172007723749999</v>
      </c>
      <c r="L34" t="s">
        <v>982</v>
      </c>
      <c r="M34" s="2">
        <v>5284</v>
      </c>
      <c r="N34" s="2">
        <v>5324</v>
      </c>
      <c r="O34" s="2">
        <v>10608</v>
      </c>
      <c r="P34" t="s">
        <v>21495</v>
      </c>
      <c r="Q34">
        <v>8</v>
      </c>
      <c r="R34">
        <v>68</v>
      </c>
      <c r="S34" s="2">
        <v>560</v>
      </c>
      <c r="T34" s="2">
        <v>169</v>
      </c>
      <c r="U34" s="8">
        <v>6.872171945701358E-2</v>
      </c>
      <c r="V34" s="2">
        <v>15235</v>
      </c>
      <c r="W34" s="48">
        <v>363</v>
      </c>
      <c r="Y34" s="61">
        <f>(Table1326[[#This Row],[2042 Future AADT]]-Table1326[[#This Row],[AADT 2022]])/20*($Y$5-2022)+Table1326[[#This Row],[AADT 2022]]</f>
        <v>15235</v>
      </c>
    </row>
    <row r="35" spans="1:25" ht="24" customHeight="1" x14ac:dyDescent="0.25">
      <c r="A35" t="s">
        <v>985</v>
      </c>
      <c r="B35" t="s">
        <v>17494</v>
      </c>
      <c r="C35">
        <v>100715</v>
      </c>
      <c r="D35" t="s">
        <v>17073</v>
      </c>
      <c r="E35" t="s">
        <v>780</v>
      </c>
      <c r="F35" s="9">
        <f>Table1326[[#This Row],[EMP]]-Table1326[[#This Row],[BMP]]</f>
        <v>4.9196209499999952</v>
      </c>
      <c r="G35" s="5" t="s">
        <v>778</v>
      </c>
      <c r="H35" s="56">
        <v>66.173186848571405</v>
      </c>
      <c r="I35" t="s">
        <v>982</v>
      </c>
      <c r="J35" s="56">
        <v>68.018879339999998</v>
      </c>
      <c r="K35" s="56">
        <v>71.0928077985714</v>
      </c>
      <c r="L35" t="s">
        <v>984</v>
      </c>
      <c r="M35" s="2">
        <v>1665</v>
      </c>
      <c r="N35" s="2">
        <v>2111</v>
      </c>
      <c r="O35" s="2">
        <v>3776</v>
      </c>
      <c r="P35" t="s">
        <v>21496</v>
      </c>
      <c r="Q35">
        <v>7</v>
      </c>
      <c r="R35">
        <v>54</v>
      </c>
      <c r="S35" s="2">
        <v>507</v>
      </c>
      <c r="T35" s="2">
        <v>152</v>
      </c>
      <c r="U35" s="8">
        <v>0.17452330508474576</v>
      </c>
      <c r="V35" s="2">
        <v>5841</v>
      </c>
      <c r="W35" s="48">
        <v>364</v>
      </c>
      <c r="Y35" s="61">
        <f>(Table1326[[#This Row],[2042 Future AADT]]-Table1326[[#This Row],[AADT 2022]])/20*($Y$5-2022)+Table1326[[#This Row],[AADT 2022]]</f>
        <v>5841</v>
      </c>
    </row>
    <row r="36" spans="1:25" ht="24" customHeight="1" x14ac:dyDescent="0.25">
      <c r="A36" t="s">
        <v>987</v>
      </c>
      <c r="B36" t="s">
        <v>17495</v>
      </c>
      <c r="C36">
        <v>100716</v>
      </c>
      <c r="D36" t="s">
        <v>17073</v>
      </c>
      <c r="E36" t="s">
        <v>780</v>
      </c>
      <c r="F36" s="9">
        <f>Table1326[[#This Row],[EMP]]-Table1326[[#This Row],[BMP]]</f>
        <v>3.6872054400000138</v>
      </c>
      <c r="G36" s="5" t="s">
        <v>778</v>
      </c>
      <c r="H36" s="56">
        <v>71.091182047999993</v>
      </c>
      <c r="I36" t="s">
        <v>984</v>
      </c>
      <c r="J36" s="56">
        <v>73.004235589999993</v>
      </c>
      <c r="K36" s="56">
        <v>74.778387488000007</v>
      </c>
      <c r="L36" t="s">
        <v>986</v>
      </c>
      <c r="M36" s="2">
        <v>940</v>
      </c>
      <c r="N36" s="2">
        <v>1050</v>
      </c>
      <c r="O36" s="2">
        <v>1990</v>
      </c>
      <c r="P36" t="s">
        <v>21497</v>
      </c>
      <c r="Q36">
        <v>8</v>
      </c>
      <c r="R36">
        <v>62</v>
      </c>
      <c r="S36" s="2">
        <v>176</v>
      </c>
      <c r="T36" s="2">
        <v>133</v>
      </c>
      <c r="U36" s="8">
        <v>0.15527638190954773</v>
      </c>
      <c r="V36" s="2">
        <v>3078</v>
      </c>
      <c r="W36" s="48">
        <v>365</v>
      </c>
      <c r="Y36" s="61">
        <f>(Table1326[[#This Row],[2042 Future AADT]]-Table1326[[#This Row],[AADT 2022]])/20*($Y$5-2022)+Table1326[[#This Row],[AADT 2022]]</f>
        <v>3078</v>
      </c>
    </row>
    <row r="37" spans="1:25" ht="24" customHeight="1" x14ac:dyDescent="0.25">
      <c r="A37" t="s">
        <v>989</v>
      </c>
      <c r="B37" t="s">
        <v>17496</v>
      </c>
      <c r="C37">
        <v>100717</v>
      </c>
      <c r="D37" t="s">
        <v>17073</v>
      </c>
      <c r="E37" t="s">
        <v>780</v>
      </c>
      <c r="F37" s="9">
        <f>Table1326[[#This Row],[EMP]]-Table1326[[#This Row],[BMP]]</f>
        <v>35.744508680000308</v>
      </c>
      <c r="G37" s="5" t="s">
        <v>778</v>
      </c>
      <c r="H37" s="56">
        <v>74.776566682894696</v>
      </c>
      <c r="I37" t="s">
        <v>986</v>
      </c>
      <c r="J37" s="56">
        <v>90.935828865000005</v>
      </c>
      <c r="K37" s="56">
        <v>110.521075362895</v>
      </c>
      <c r="L37" t="s">
        <v>988</v>
      </c>
      <c r="M37" s="2">
        <v>520</v>
      </c>
      <c r="N37" s="2">
        <v>844</v>
      </c>
      <c r="O37" s="2">
        <v>1364</v>
      </c>
      <c r="P37" t="s">
        <v>21498</v>
      </c>
      <c r="Q37">
        <v>11</v>
      </c>
      <c r="R37">
        <v>72</v>
      </c>
      <c r="S37" s="2">
        <v>83</v>
      </c>
      <c r="T37" s="2">
        <v>114</v>
      </c>
      <c r="U37" s="8">
        <v>0.14442815249266863</v>
      </c>
      <c r="V37" s="2">
        <v>2041</v>
      </c>
      <c r="W37" s="48">
        <v>366</v>
      </c>
      <c r="Y37" s="61">
        <f>(Table1326[[#This Row],[2042 Future AADT]]-Table1326[[#This Row],[AADT 2022]])/20*($Y$5-2022)+Table1326[[#This Row],[AADT 2022]]</f>
        <v>2041</v>
      </c>
    </row>
    <row r="38" spans="1:25" ht="24" customHeight="1" x14ac:dyDescent="0.25">
      <c r="A38" t="s">
        <v>990</v>
      </c>
      <c r="B38" t="s">
        <v>17497</v>
      </c>
      <c r="C38">
        <v>100718</v>
      </c>
      <c r="D38" t="s">
        <v>17073</v>
      </c>
      <c r="E38" t="s">
        <v>780</v>
      </c>
      <c r="F38" s="9">
        <f>Table1326[[#This Row],[EMP]]-Table1326[[#This Row],[BMP]]</f>
        <v>12.653249349999996</v>
      </c>
      <c r="G38" s="5" t="s">
        <v>778</v>
      </c>
      <c r="H38" s="56">
        <v>110.53872877333301</v>
      </c>
      <c r="I38" t="s">
        <v>988</v>
      </c>
      <c r="J38" s="56">
        <v>117.00393407999999</v>
      </c>
      <c r="K38" s="56">
        <v>123.191978123333</v>
      </c>
      <c r="L38" t="s">
        <v>804</v>
      </c>
      <c r="M38" s="2">
        <v>461</v>
      </c>
      <c r="N38" s="2">
        <v>664</v>
      </c>
      <c r="O38" s="2">
        <v>1125</v>
      </c>
      <c r="P38" t="s">
        <v>21499</v>
      </c>
      <c r="Q38">
        <v>11</v>
      </c>
      <c r="R38">
        <v>67</v>
      </c>
      <c r="S38" s="2">
        <v>98</v>
      </c>
      <c r="T38" s="2">
        <v>123</v>
      </c>
      <c r="U38" s="8">
        <v>0.19644444444444445</v>
      </c>
      <c r="V38" s="2">
        <v>1741</v>
      </c>
      <c r="W38" s="48">
        <v>367</v>
      </c>
      <c r="Y38" s="61">
        <f>(Table1326[[#This Row],[2042 Future AADT]]-Table1326[[#This Row],[AADT 2022]])/20*($Y$5-2022)+Table1326[[#This Row],[AADT 2022]]</f>
        <v>1741</v>
      </c>
    </row>
    <row r="39" spans="1:25" ht="24" customHeight="1" x14ac:dyDescent="0.25">
      <c r="A39" t="s">
        <v>995</v>
      </c>
      <c r="B39" t="s">
        <v>17498</v>
      </c>
      <c r="C39">
        <v>100722</v>
      </c>
      <c r="D39" t="s">
        <v>17073</v>
      </c>
      <c r="E39" t="s">
        <v>991</v>
      </c>
      <c r="F39" s="9">
        <f>Table1326[[#This Row],[EMP]]-Table1326[[#This Row],[BMP]]</f>
        <v>30.807283919999009</v>
      </c>
      <c r="G39" s="5" t="s">
        <v>992</v>
      </c>
      <c r="H39" s="56">
        <v>579.41360175575801</v>
      </c>
      <c r="I39" t="s">
        <v>993</v>
      </c>
      <c r="J39" s="56">
        <v>595.62629534999996</v>
      </c>
      <c r="K39" s="56">
        <v>610.22088567575702</v>
      </c>
      <c r="L39" t="s">
        <v>994</v>
      </c>
      <c r="M39" s="2">
        <v>153</v>
      </c>
      <c r="N39" s="2">
        <v>54</v>
      </c>
      <c r="O39" s="2">
        <v>207</v>
      </c>
      <c r="P39" t="s">
        <v>21500</v>
      </c>
      <c r="Q39">
        <v>12</v>
      </c>
      <c r="R39">
        <v>72</v>
      </c>
      <c r="S39" s="2" t="s">
        <v>203</v>
      </c>
      <c r="T39" s="2" t="s">
        <v>203</v>
      </c>
      <c r="U39" s="8" t="s">
        <v>203</v>
      </c>
      <c r="V39" s="2">
        <v>320</v>
      </c>
      <c r="W39" s="48">
        <v>368</v>
      </c>
      <c r="Y39" s="61">
        <f>(Table1326[[#This Row],[2042 Future AADT]]-Table1326[[#This Row],[AADT 2022]])/20*($Y$5-2022)+Table1326[[#This Row],[AADT 2022]]</f>
        <v>320</v>
      </c>
    </row>
    <row r="40" spans="1:25" ht="24" customHeight="1" x14ac:dyDescent="0.25">
      <c r="A40" t="s">
        <v>1000</v>
      </c>
      <c r="B40" t="s">
        <v>17499</v>
      </c>
      <c r="C40">
        <v>100723</v>
      </c>
      <c r="D40" t="s">
        <v>17073</v>
      </c>
      <c r="E40" t="s">
        <v>997</v>
      </c>
      <c r="F40" s="9">
        <f>Table1326[[#This Row],[EMP]]-Table1326[[#This Row],[BMP]]</f>
        <v>1.32203114</v>
      </c>
      <c r="G40" s="5" t="s">
        <v>998</v>
      </c>
      <c r="H40" s="56">
        <v>0</v>
      </c>
      <c r="I40" t="s">
        <v>756</v>
      </c>
      <c r="J40" s="56">
        <v>0.35923893499999998</v>
      </c>
      <c r="K40" s="56">
        <v>1.32203114</v>
      </c>
      <c r="L40" t="s">
        <v>999</v>
      </c>
      <c r="M40" s="2">
        <v>7922</v>
      </c>
      <c r="N40" s="2">
        <v>7865</v>
      </c>
      <c r="O40" s="2">
        <v>15787</v>
      </c>
      <c r="P40" t="s">
        <v>21501</v>
      </c>
      <c r="Q40">
        <v>9</v>
      </c>
      <c r="R40">
        <v>62</v>
      </c>
      <c r="S40" s="2">
        <v>1113</v>
      </c>
      <c r="T40" s="2">
        <v>323</v>
      </c>
      <c r="U40" s="8">
        <v>9.0960917210362952E-2</v>
      </c>
      <c r="V40" s="2">
        <v>21547</v>
      </c>
      <c r="W40" s="48">
        <v>369</v>
      </c>
      <c r="Y40" s="61">
        <f>(Table1326[[#This Row],[2042 Future AADT]]-Table1326[[#This Row],[AADT 2022]])/20*($Y$5-2022)+Table1326[[#This Row],[AADT 2022]]</f>
        <v>21547</v>
      </c>
    </row>
    <row r="41" spans="1:25" ht="24" customHeight="1" x14ac:dyDescent="0.25">
      <c r="A41" t="s">
        <v>1002</v>
      </c>
      <c r="B41" t="s">
        <v>17500</v>
      </c>
      <c r="C41">
        <v>100724</v>
      </c>
      <c r="D41" t="s">
        <v>17073</v>
      </c>
      <c r="E41" t="s">
        <v>997</v>
      </c>
      <c r="F41" s="9">
        <f>Table1326[[#This Row],[EMP]]-Table1326[[#This Row],[BMP]]</f>
        <v>1.4150295100000001</v>
      </c>
      <c r="G41" s="5" t="s">
        <v>998</v>
      </c>
      <c r="H41" s="56">
        <v>1.1688080033333299</v>
      </c>
      <c r="I41" t="s">
        <v>999</v>
      </c>
      <c r="J41" s="56">
        <v>2.0063000199999999</v>
      </c>
      <c r="K41" s="56">
        <v>2.58383751333333</v>
      </c>
      <c r="L41" t="s">
        <v>1001</v>
      </c>
      <c r="M41" s="2">
        <v>5342</v>
      </c>
      <c r="N41" s="2">
        <v>5697</v>
      </c>
      <c r="O41" s="2">
        <v>11039</v>
      </c>
      <c r="P41" t="s">
        <v>21502</v>
      </c>
      <c r="Q41">
        <v>8</v>
      </c>
      <c r="R41">
        <v>53</v>
      </c>
      <c r="S41" s="2">
        <v>938</v>
      </c>
      <c r="T41" s="2">
        <v>340</v>
      </c>
      <c r="U41" s="8">
        <v>0.11577135610109611</v>
      </c>
      <c r="V41" s="2">
        <v>15067</v>
      </c>
      <c r="W41" s="48">
        <v>370</v>
      </c>
      <c r="Y41" s="61">
        <f>(Table1326[[#This Row],[2042 Future AADT]]-Table1326[[#This Row],[AADT 2022]])/20*($Y$5-2022)+Table1326[[#This Row],[AADT 2022]]</f>
        <v>15067</v>
      </c>
    </row>
    <row r="42" spans="1:25" ht="24" customHeight="1" x14ac:dyDescent="0.25">
      <c r="A42" t="s">
        <v>1004</v>
      </c>
      <c r="B42" t="s">
        <v>17501</v>
      </c>
      <c r="C42">
        <v>100725</v>
      </c>
      <c r="D42" t="s">
        <v>17073</v>
      </c>
      <c r="E42" t="s">
        <v>997</v>
      </c>
      <c r="F42" s="9">
        <f>Table1326[[#This Row],[EMP]]-Table1326[[#This Row],[BMP]]</f>
        <v>1.5934625200000001</v>
      </c>
      <c r="G42" s="5" t="s">
        <v>998</v>
      </c>
      <c r="H42" s="56">
        <v>2.4938896100000001</v>
      </c>
      <c r="I42" t="s">
        <v>1001</v>
      </c>
      <c r="J42" s="56">
        <v>3.0130526999999998</v>
      </c>
      <c r="K42" s="56">
        <v>4.0873521300000002</v>
      </c>
      <c r="L42" t="s">
        <v>1003</v>
      </c>
      <c r="M42" s="2">
        <v>5485</v>
      </c>
      <c r="N42" s="2">
        <v>4419</v>
      </c>
      <c r="O42" s="2">
        <v>9904</v>
      </c>
      <c r="P42" t="s">
        <v>21503</v>
      </c>
      <c r="Q42">
        <v>8</v>
      </c>
      <c r="R42">
        <v>51</v>
      </c>
      <c r="S42" s="2">
        <v>874</v>
      </c>
      <c r="T42" s="2">
        <v>352</v>
      </c>
      <c r="U42" s="8">
        <v>0.12378836833602584</v>
      </c>
      <c r="V42" s="2">
        <v>13518</v>
      </c>
      <c r="W42" s="48">
        <v>371</v>
      </c>
      <c r="Y42" s="61">
        <f>(Table1326[[#This Row],[2042 Future AADT]]-Table1326[[#This Row],[AADT 2022]])/20*($Y$5-2022)+Table1326[[#This Row],[AADT 2022]]</f>
        <v>13518</v>
      </c>
    </row>
    <row r="43" spans="1:25" ht="24" customHeight="1" x14ac:dyDescent="0.25">
      <c r="A43" t="s">
        <v>1006</v>
      </c>
      <c r="B43" t="s">
        <v>17502</v>
      </c>
      <c r="C43">
        <v>100726</v>
      </c>
      <c r="D43" t="s">
        <v>17073</v>
      </c>
      <c r="E43" t="s">
        <v>997</v>
      </c>
      <c r="F43" s="9">
        <f>Table1326[[#This Row],[EMP]]-Table1326[[#This Row],[BMP]]</f>
        <v>13.697866299999998</v>
      </c>
      <c r="G43" s="5" t="s">
        <v>998</v>
      </c>
      <c r="H43" s="56">
        <v>4.1189051179999998</v>
      </c>
      <c r="I43" t="s">
        <v>1003</v>
      </c>
      <c r="J43" s="56">
        <v>14.485450435000001</v>
      </c>
      <c r="K43" s="56">
        <v>17.816771417999998</v>
      </c>
      <c r="L43" t="s">
        <v>1005</v>
      </c>
      <c r="M43" s="2">
        <v>4423</v>
      </c>
      <c r="N43" s="2">
        <v>4470</v>
      </c>
      <c r="O43" s="2">
        <v>8893</v>
      </c>
      <c r="P43" t="s">
        <v>21504</v>
      </c>
      <c r="Q43">
        <v>10</v>
      </c>
      <c r="R43">
        <v>52</v>
      </c>
      <c r="S43" s="2">
        <v>480</v>
      </c>
      <c r="T43" s="2">
        <v>1086</v>
      </c>
      <c r="U43" s="8">
        <v>0.17609355673001237</v>
      </c>
      <c r="V43" s="2">
        <v>13012</v>
      </c>
      <c r="W43" s="48">
        <v>372</v>
      </c>
      <c r="Y43" s="61">
        <f>(Table1326[[#This Row],[2042 Future AADT]]-Table1326[[#This Row],[AADT 2022]])/20*($Y$5-2022)+Table1326[[#This Row],[AADT 2022]]</f>
        <v>13012</v>
      </c>
    </row>
    <row r="44" spans="1:25" ht="24" customHeight="1" x14ac:dyDescent="0.25">
      <c r="A44" t="s">
        <v>1008</v>
      </c>
      <c r="B44" t="s">
        <v>17503</v>
      </c>
      <c r="C44">
        <v>100727</v>
      </c>
      <c r="D44" t="s">
        <v>17073</v>
      </c>
      <c r="E44" t="s">
        <v>997</v>
      </c>
      <c r="F44" s="9">
        <f>Table1326[[#This Row],[EMP]]-Table1326[[#This Row],[BMP]]</f>
        <v>4.0076189999999983</v>
      </c>
      <c r="G44" s="5" t="s">
        <v>998</v>
      </c>
      <c r="H44" s="56">
        <v>17.7959366583333</v>
      </c>
      <c r="I44" t="s">
        <v>1005</v>
      </c>
      <c r="J44" s="56">
        <v>19.004425520000002</v>
      </c>
      <c r="K44" s="56">
        <v>21.803555658333298</v>
      </c>
      <c r="L44" t="s">
        <v>1007</v>
      </c>
      <c r="M44" s="2">
        <v>5623</v>
      </c>
      <c r="N44" s="2">
        <v>5574</v>
      </c>
      <c r="O44" s="2">
        <v>11197</v>
      </c>
      <c r="P44" t="s">
        <v>21505</v>
      </c>
      <c r="Q44">
        <v>8</v>
      </c>
      <c r="R44">
        <v>50</v>
      </c>
      <c r="S44" s="2">
        <v>388</v>
      </c>
      <c r="T44" s="2">
        <v>302</v>
      </c>
      <c r="U44" s="8">
        <v>6.1623649191747787E-2</v>
      </c>
      <c r="V44" s="2">
        <v>17321</v>
      </c>
      <c r="W44" s="48">
        <v>373</v>
      </c>
      <c r="Y44" s="61">
        <f>(Table1326[[#This Row],[2042 Future AADT]]-Table1326[[#This Row],[AADT 2022]])/20*($Y$5-2022)+Table1326[[#This Row],[AADT 2022]]</f>
        <v>17321</v>
      </c>
    </row>
    <row r="45" spans="1:25" ht="24" customHeight="1" x14ac:dyDescent="0.25">
      <c r="A45" t="s">
        <v>1010</v>
      </c>
      <c r="B45" t="s">
        <v>17504</v>
      </c>
      <c r="C45">
        <v>100728</v>
      </c>
      <c r="D45" t="s">
        <v>17073</v>
      </c>
      <c r="E45" t="s">
        <v>997</v>
      </c>
      <c r="F45" s="9">
        <f>Table1326[[#This Row],[EMP]]-Table1326[[#This Row],[BMP]]</f>
        <v>5.2793332999999976</v>
      </c>
      <c r="G45" s="5" t="s">
        <v>998</v>
      </c>
      <c r="H45" s="56">
        <v>21.750455473750002</v>
      </c>
      <c r="I45" t="s">
        <v>1007</v>
      </c>
      <c r="J45" s="56">
        <v>25.006057845000001</v>
      </c>
      <c r="K45" s="56">
        <v>27.029788773749999</v>
      </c>
      <c r="L45" t="s">
        <v>1009</v>
      </c>
      <c r="M45" s="2">
        <v>7776</v>
      </c>
      <c r="N45" s="2">
        <v>7902</v>
      </c>
      <c r="O45" s="2">
        <v>15678</v>
      </c>
      <c r="P45" t="s">
        <v>21506</v>
      </c>
      <c r="Q45">
        <v>8</v>
      </c>
      <c r="R45">
        <v>51</v>
      </c>
      <c r="S45" s="2">
        <v>408</v>
      </c>
      <c r="T45" s="2">
        <v>403</v>
      </c>
      <c r="U45" s="8">
        <v>5.1728536803163666E-2</v>
      </c>
      <c r="V45" s="2">
        <v>22939</v>
      </c>
      <c r="W45" s="48">
        <v>374</v>
      </c>
      <c r="Y45" s="61">
        <f>(Table1326[[#This Row],[2042 Future AADT]]-Table1326[[#This Row],[AADT 2022]])/20*($Y$5-2022)+Table1326[[#This Row],[AADT 2022]]</f>
        <v>22939</v>
      </c>
    </row>
    <row r="46" spans="1:25" ht="24" customHeight="1" x14ac:dyDescent="0.25">
      <c r="A46" t="s">
        <v>1014</v>
      </c>
      <c r="B46" t="s">
        <v>17505</v>
      </c>
      <c r="C46">
        <v>100735</v>
      </c>
      <c r="D46" t="s">
        <v>17073</v>
      </c>
      <c r="E46" t="s">
        <v>587</v>
      </c>
      <c r="F46" s="9">
        <f>Table1326[[#This Row],[EMP]]-Table1326[[#This Row],[BMP]]</f>
        <v>2.1786051400000019</v>
      </c>
      <c r="G46" s="5" t="s">
        <v>585</v>
      </c>
      <c r="H46" s="56">
        <v>263.13141637249998</v>
      </c>
      <c r="I46" t="s">
        <v>1012</v>
      </c>
      <c r="J46" s="56">
        <v>263.88768779999998</v>
      </c>
      <c r="K46" s="56">
        <v>265.31002151249999</v>
      </c>
      <c r="L46" t="s">
        <v>1013</v>
      </c>
      <c r="M46" s="2">
        <v>8269</v>
      </c>
      <c r="N46" s="2">
        <v>8333</v>
      </c>
      <c r="O46" s="2">
        <v>16602</v>
      </c>
      <c r="P46" t="s">
        <v>21507</v>
      </c>
      <c r="Q46">
        <v>10</v>
      </c>
      <c r="R46">
        <v>56</v>
      </c>
      <c r="S46" s="2">
        <v>233</v>
      </c>
      <c r="T46" s="2">
        <v>539</v>
      </c>
      <c r="U46" s="8">
        <v>4.6500421635947475E-2</v>
      </c>
      <c r="V46" s="2">
        <v>26790</v>
      </c>
      <c r="W46" s="48">
        <v>375</v>
      </c>
      <c r="Y46" s="61">
        <f>(Table1326[[#This Row],[2042 Future AADT]]-Table1326[[#This Row],[AADT 2022]])/20*($Y$5-2022)+Table1326[[#This Row],[AADT 2022]]</f>
        <v>26790</v>
      </c>
    </row>
    <row r="47" spans="1:25" ht="24" customHeight="1" x14ac:dyDescent="0.25">
      <c r="A47" t="s">
        <v>1016</v>
      </c>
      <c r="B47" t="s">
        <v>17506</v>
      </c>
      <c r="C47">
        <v>100736</v>
      </c>
      <c r="D47" t="s">
        <v>17073</v>
      </c>
      <c r="E47" t="s">
        <v>587</v>
      </c>
      <c r="F47" s="9">
        <f>Table1326[[#This Row],[EMP]]-Table1326[[#This Row],[BMP]]</f>
        <v>5.3928569800000332</v>
      </c>
      <c r="G47" s="5" t="s">
        <v>585</v>
      </c>
      <c r="H47" s="56">
        <v>265.31178737428598</v>
      </c>
      <c r="I47" t="s">
        <v>1013</v>
      </c>
      <c r="J47" s="56">
        <v>267.99764255000002</v>
      </c>
      <c r="K47" s="56">
        <v>270.70464435428602</v>
      </c>
      <c r="L47" t="s">
        <v>58</v>
      </c>
      <c r="M47" s="2">
        <v>8312</v>
      </c>
      <c r="N47" s="2">
        <v>8412</v>
      </c>
      <c r="O47" s="2">
        <v>16724</v>
      </c>
      <c r="P47" t="s">
        <v>21508</v>
      </c>
      <c r="Q47">
        <v>6</v>
      </c>
      <c r="R47">
        <v>54</v>
      </c>
      <c r="S47" s="2">
        <v>1333</v>
      </c>
      <c r="T47" s="2">
        <v>1013</v>
      </c>
      <c r="U47" s="8">
        <v>0.14027744558718011</v>
      </c>
      <c r="V47" s="2">
        <v>25521</v>
      </c>
      <c r="W47" s="48">
        <v>376</v>
      </c>
      <c r="Y47" s="61">
        <f>(Table1326[[#This Row],[2042 Future AADT]]-Table1326[[#This Row],[AADT 2022]])/20*($Y$5-2022)+Table1326[[#This Row],[AADT 2022]]</f>
        <v>25521</v>
      </c>
    </row>
    <row r="48" spans="1:25" ht="24" customHeight="1" x14ac:dyDescent="0.25">
      <c r="A48" t="s">
        <v>1018</v>
      </c>
      <c r="B48" t="s">
        <v>17507</v>
      </c>
      <c r="C48">
        <v>100737</v>
      </c>
      <c r="D48" t="s">
        <v>17073</v>
      </c>
      <c r="E48" t="s">
        <v>587</v>
      </c>
      <c r="F48" s="9">
        <f>Table1326[[#This Row],[EMP]]-Table1326[[#This Row],[BMP]]</f>
        <v>1.3149115800000004</v>
      </c>
      <c r="G48" s="5" t="s">
        <v>585</v>
      </c>
      <c r="H48" s="56">
        <v>270.70420197250002</v>
      </c>
      <c r="I48" t="s">
        <v>58</v>
      </c>
      <c r="J48" s="56">
        <v>271.24058809000002</v>
      </c>
      <c r="K48" s="56">
        <v>272.01911355250002</v>
      </c>
      <c r="L48" t="s">
        <v>1017</v>
      </c>
      <c r="M48" s="2">
        <v>8051</v>
      </c>
      <c r="N48" s="2">
        <v>8003</v>
      </c>
      <c r="O48" s="2">
        <v>16054</v>
      </c>
      <c r="P48" t="s">
        <v>21509</v>
      </c>
      <c r="Q48">
        <v>8</v>
      </c>
      <c r="R48">
        <v>63</v>
      </c>
      <c r="S48" s="2">
        <v>960</v>
      </c>
      <c r="T48" s="2">
        <v>993</v>
      </c>
      <c r="U48" s="8">
        <v>0.12165192475395541</v>
      </c>
      <c r="V48" s="2">
        <v>25906</v>
      </c>
      <c r="W48" s="48">
        <v>377</v>
      </c>
      <c r="Y48" s="61">
        <f>(Table1326[[#This Row],[2042 Future AADT]]-Table1326[[#This Row],[AADT 2022]])/20*($Y$5-2022)+Table1326[[#This Row],[AADT 2022]]</f>
        <v>25906</v>
      </c>
    </row>
    <row r="49" spans="1:25" ht="24" customHeight="1" x14ac:dyDescent="0.25">
      <c r="A49" t="s">
        <v>1046</v>
      </c>
      <c r="B49" t="s">
        <v>18566</v>
      </c>
      <c r="C49">
        <v>102313</v>
      </c>
      <c r="D49" t="s">
        <v>17073</v>
      </c>
      <c r="E49" t="s">
        <v>587</v>
      </c>
      <c r="F49" s="9">
        <f>Table1326[[#This Row],[EMP]]-Table1326[[#This Row],[BMP]]</f>
        <v>3.0322015899999997</v>
      </c>
      <c r="G49" s="5" t="s">
        <v>585</v>
      </c>
      <c r="H49" s="56">
        <v>272.01431753399999</v>
      </c>
      <c r="I49" t="s">
        <v>1017</v>
      </c>
      <c r="J49" s="56">
        <v>272.83738954</v>
      </c>
      <c r="K49" s="56">
        <v>275.04651912399999</v>
      </c>
      <c r="L49" t="s">
        <v>1017</v>
      </c>
      <c r="M49" s="2">
        <v>8696</v>
      </c>
      <c r="N49" s="2">
        <v>8789</v>
      </c>
      <c r="O49" s="2">
        <v>17485</v>
      </c>
      <c r="P49" t="s">
        <v>21510</v>
      </c>
      <c r="Q49">
        <v>10</v>
      </c>
      <c r="R49">
        <v>61</v>
      </c>
      <c r="S49" s="2">
        <v>945</v>
      </c>
      <c r="T49" s="2">
        <v>736</v>
      </c>
      <c r="U49" s="8">
        <v>9.6139548184157847E-2</v>
      </c>
      <c r="V49" s="2">
        <v>26683</v>
      </c>
      <c r="W49" s="48">
        <v>377.1</v>
      </c>
      <c r="Y49" s="61">
        <f>(Table1326[[#This Row],[2042 Future AADT]]-Table1326[[#This Row],[AADT 2022]])/20*($Y$5-2022)+Table1326[[#This Row],[AADT 2022]]</f>
        <v>26683</v>
      </c>
    </row>
    <row r="50" spans="1:25" ht="24" customHeight="1" x14ac:dyDescent="0.25">
      <c r="A50" t="s">
        <v>1047</v>
      </c>
      <c r="B50" t="s">
        <v>18567</v>
      </c>
      <c r="C50">
        <v>102314</v>
      </c>
      <c r="D50" t="s">
        <v>17073</v>
      </c>
      <c r="E50" t="s">
        <v>587</v>
      </c>
      <c r="F50" s="9">
        <f>Table1326[[#This Row],[EMP]]-Table1326[[#This Row],[BMP]]</f>
        <v>4.0552360099999873</v>
      </c>
      <c r="G50" s="5" t="s">
        <v>585</v>
      </c>
      <c r="H50" s="56">
        <v>275.04949328333299</v>
      </c>
      <c r="I50" t="s">
        <v>1017</v>
      </c>
      <c r="J50" s="56">
        <v>276.005111075</v>
      </c>
      <c r="K50" s="56">
        <v>279.10472929333298</v>
      </c>
      <c r="L50" t="s">
        <v>1019</v>
      </c>
      <c r="M50" s="2">
        <v>8950</v>
      </c>
      <c r="N50" s="2">
        <v>9023</v>
      </c>
      <c r="O50" s="2">
        <v>17973</v>
      </c>
      <c r="P50" t="s">
        <v>21511</v>
      </c>
      <c r="Q50">
        <v>7</v>
      </c>
      <c r="R50">
        <v>55</v>
      </c>
      <c r="S50" s="2">
        <v>1126</v>
      </c>
      <c r="T50" s="2">
        <v>1058</v>
      </c>
      <c r="U50" s="8">
        <v>0.12151560674344851</v>
      </c>
      <c r="V50" s="2">
        <v>29002</v>
      </c>
      <c r="W50" s="48">
        <v>377.2</v>
      </c>
      <c r="Y50" s="61">
        <f>(Table1326[[#This Row],[2042 Future AADT]]-Table1326[[#This Row],[AADT 2022]])/20*($Y$5-2022)+Table1326[[#This Row],[AADT 2022]]</f>
        <v>29002</v>
      </c>
    </row>
    <row r="51" spans="1:25" ht="24" customHeight="1" x14ac:dyDescent="0.25">
      <c r="A51" t="s">
        <v>1021</v>
      </c>
      <c r="B51" t="s">
        <v>17508</v>
      </c>
      <c r="C51">
        <v>100738</v>
      </c>
      <c r="D51" t="s">
        <v>17073</v>
      </c>
      <c r="E51" t="s">
        <v>587</v>
      </c>
      <c r="F51" s="9">
        <f>Table1326[[#This Row],[EMP]]-Table1326[[#This Row],[BMP]]</f>
        <v>0.8706116399999928</v>
      </c>
      <c r="G51" s="5" t="s">
        <v>585</v>
      </c>
      <c r="H51" s="56">
        <v>279.11431795999999</v>
      </c>
      <c r="I51" t="s">
        <v>1019</v>
      </c>
      <c r="J51" s="56">
        <v>279.43389475999999</v>
      </c>
      <c r="K51" s="56">
        <v>279.98492959999999</v>
      </c>
      <c r="L51" t="s">
        <v>1020</v>
      </c>
      <c r="M51" s="2">
        <v>10158</v>
      </c>
      <c r="N51" s="2">
        <v>9504</v>
      </c>
      <c r="O51" s="2">
        <v>19662</v>
      </c>
      <c r="P51" t="s">
        <v>21512</v>
      </c>
      <c r="Q51">
        <v>6</v>
      </c>
      <c r="R51">
        <v>59</v>
      </c>
      <c r="S51" s="2">
        <v>1582</v>
      </c>
      <c r="T51" s="2">
        <v>1283</v>
      </c>
      <c r="U51" s="8">
        <v>0.14571254195910893</v>
      </c>
      <c r="V51" s="2">
        <v>32460</v>
      </c>
      <c r="W51" s="48">
        <v>378</v>
      </c>
      <c r="Y51" s="61">
        <f>(Table1326[[#This Row],[2042 Future AADT]]-Table1326[[#This Row],[AADT 2022]])/20*($Y$5-2022)+Table1326[[#This Row],[AADT 2022]]</f>
        <v>32460</v>
      </c>
    </row>
    <row r="52" spans="1:25" ht="24" customHeight="1" x14ac:dyDescent="0.25">
      <c r="A52" t="s">
        <v>1045</v>
      </c>
      <c r="B52" t="s">
        <v>17518</v>
      </c>
      <c r="C52">
        <v>100757</v>
      </c>
      <c r="D52" t="s">
        <v>17073</v>
      </c>
      <c r="E52" t="s">
        <v>587</v>
      </c>
      <c r="F52" s="9">
        <f>Table1326[[#This Row],[EMP]]-Table1326[[#This Row],[BMP]]</f>
        <v>1.090857939999978</v>
      </c>
      <c r="G52" s="5" t="s">
        <v>585</v>
      </c>
      <c r="H52" s="56">
        <v>279.98349456</v>
      </c>
      <c r="I52" t="s">
        <v>1020</v>
      </c>
      <c r="J52" s="56">
        <v>280.645628655</v>
      </c>
      <c r="K52" s="56">
        <v>281.07435249999997</v>
      </c>
      <c r="L52" t="s">
        <v>25988</v>
      </c>
      <c r="M52" s="2">
        <v>9342</v>
      </c>
      <c r="N52" s="2">
        <v>9242</v>
      </c>
      <c r="O52" s="2">
        <v>18584</v>
      </c>
      <c r="P52" t="s">
        <v>21513</v>
      </c>
      <c r="Q52">
        <v>9</v>
      </c>
      <c r="R52">
        <v>67</v>
      </c>
      <c r="S52" s="2">
        <v>1582</v>
      </c>
      <c r="T52" s="2">
        <v>1283</v>
      </c>
      <c r="U52" s="8">
        <v>0.15416487300904003</v>
      </c>
      <c r="V52" s="2">
        <v>31922</v>
      </c>
      <c r="W52" s="48">
        <v>378.1</v>
      </c>
      <c r="Y52" s="61">
        <f>(Table1326[[#This Row],[2042 Future AADT]]-Table1326[[#This Row],[AADT 2022]])/20*($Y$5-2022)+Table1326[[#This Row],[AADT 2022]]</f>
        <v>31922</v>
      </c>
    </row>
    <row r="53" spans="1:25" ht="24" customHeight="1" x14ac:dyDescent="0.25">
      <c r="A53" t="s">
        <v>1023</v>
      </c>
      <c r="B53" t="s">
        <v>17509</v>
      </c>
      <c r="C53">
        <v>100739</v>
      </c>
      <c r="D53" t="s">
        <v>17073</v>
      </c>
      <c r="E53" t="s">
        <v>587</v>
      </c>
      <c r="F53" s="9">
        <f>Table1326[[#This Row],[EMP]]-Table1326[[#This Row],[BMP]]</f>
        <v>2.4385505799999692</v>
      </c>
      <c r="G53" s="5" t="s">
        <v>585</v>
      </c>
      <c r="H53" s="56">
        <v>281.07802739250002</v>
      </c>
      <c r="I53" t="s">
        <v>115</v>
      </c>
      <c r="J53" s="56">
        <v>283.00148532666702</v>
      </c>
      <c r="K53" s="56">
        <v>283.51657797249999</v>
      </c>
      <c r="L53" t="s">
        <v>1022</v>
      </c>
      <c r="M53" s="2">
        <v>17387</v>
      </c>
      <c r="N53" s="2">
        <v>17245</v>
      </c>
      <c r="O53" s="2">
        <v>34632</v>
      </c>
      <c r="P53" t="s">
        <v>21514</v>
      </c>
      <c r="Q53">
        <v>6</v>
      </c>
      <c r="R53">
        <v>58</v>
      </c>
      <c r="S53" s="2">
        <v>1928</v>
      </c>
      <c r="T53" s="2">
        <v>1674</v>
      </c>
      <c r="U53" s="8">
        <v>0.10400785400785401</v>
      </c>
      <c r="V53" s="2">
        <v>59488</v>
      </c>
      <c r="W53" s="48">
        <v>379</v>
      </c>
      <c r="Y53" s="61">
        <f>(Table1326[[#This Row],[2042 Future AADT]]-Table1326[[#This Row],[AADT 2022]])/20*($Y$5-2022)+Table1326[[#This Row],[AADT 2022]]</f>
        <v>59488</v>
      </c>
    </row>
    <row r="54" spans="1:25" ht="24" customHeight="1" x14ac:dyDescent="0.25">
      <c r="A54" t="s">
        <v>1026</v>
      </c>
      <c r="B54" t="s">
        <v>17510</v>
      </c>
      <c r="C54">
        <v>100741</v>
      </c>
      <c r="D54" t="s">
        <v>17073</v>
      </c>
      <c r="E54" t="s">
        <v>587</v>
      </c>
      <c r="F54" s="9">
        <f>Table1326[[#This Row],[EMP]]-Table1326[[#This Row],[BMP]]</f>
        <v>2.7338095599999974</v>
      </c>
      <c r="G54" s="5" t="s">
        <v>585</v>
      </c>
      <c r="H54" s="56">
        <v>283.52385648199999</v>
      </c>
      <c r="I54" t="s">
        <v>1024</v>
      </c>
      <c r="J54" s="56">
        <v>285.00056264333301</v>
      </c>
      <c r="K54" s="56">
        <v>286.25766604199998</v>
      </c>
      <c r="L54" t="s">
        <v>1025</v>
      </c>
      <c r="M54" s="2">
        <v>12419</v>
      </c>
      <c r="N54" s="2">
        <v>12866</v>
      </c>
      <c r="O54" s="2">
        <v>25285</v>
      </c>
      <c r="P54" t="s">
        <v>21515</v>
      </c>
      <c r="Q54">
        <v>9</v>
      </c>
      <c r="R54">
        <v>67</v>
      </c>
      <c r="S54" s="2">
        <v>1809</v>
      </c>
      <c r="T54" s="2">
        <v>1140</v>
      </c>
      <c r="U54" s="8">
        <v>0.11663041328851098</v>
      </c>
      <c r="V54" s="2">
        <v>40801</v>
      </c>
      <c r="W54" s="48">
        <v>380</v>
      </c>
      <c r="Y54" s="61">
        <f>(Table1326[[#This Row],[2042 Future AADT]]-Table1326[[#This Row],[AADT 2022]])/20*($Y$5-2022)+Table1326[[#This Row],[AADT 2022]]</f>
        <v>40801</v>
      </c>
    </row>
    <row r="55" spans="1:25" ht="24" customHeight="1" x14ac:dyDescent="0.25">
      <c r="A55" t="s">
        <v>1028</v>
      </c>
      <c r="B55" t="s">
        <v>17511</v>
      </c>
      <c r="C55">
        <v>100743</v>
      </c>
      <c r="D55" t="s">
        <v>17073</v>
      </c>
      <c r="E55" t="s">
        <v>587</v>
      </c>
      <c r="F55" s="9">
        <f>Table1326[[#This Row],[EMP]]-Table1326[[#This Row],[BMP]]</f>
        <v>1.2385827400000267</v>
      </c>
      <c r="G55" s="5" t="s">
        <v>585</v>
      </c>
      <c r="H55" s="56">
        <v>286.258646053333</v>
      </c>
      <c r="I55" t="s">
        <v>1025</v>
      </c>
      <c r="J55" s="56">
        <v>287.09461821500003</v>
      </c>
      <c r="K55" s="56">
        <v>287.49722879333302</v>
      </c>
      <c r="L55" t="s">
        <v>1027</v>
      </c>
      <c r="M55" s="2">
        <v>17562</v>
      </c>
      <c r="N55" s="2">
        <v>15848</v>
      </c>
      <c r="O55" s="2">
        <v>33410</v>
      </c>
      <c r="P55" t="s">
        <v>21516</v>
      </c>
      <c r="Q55">
        <v>6</v>
      </c>
      <c r="R55">
        <v>53</v>
      </c>
      <c r="S55" s="2">
        <v>1944</v>
      </c>
      <c r="T55" s="2">
        <v>1144</v>
      </c>
      <c r="U55" s="8">
        <v>9.2427416941035623E-2</v>
      </c>
      <c r="V55" s="2">
        <v>57389</v>
      </c>
      <c r="W55" s="48">
        <v>381</v>
      </c>
      <c r="Y55" s="61">
        <f>(Table1326[[#This Row],[2042 Future AADT]]-Table1326[[#This Row],[AADT 2022]])/20*($Y$5-2022)+Table1326[[#This Row],[AADT 2022]]</f>
        <v>57389</v>
      </c>
    </row>
    <row r="56" spans="1:25" ht="24" customHeight="1" x14ac:dyDescent="0.25">
      <c r="A56" t="s">
        <v>1030</v>
      </c>
      <c r="B56" t="s">
        <v>17512</v>
      </c>
      <c r="C56">
        <v>100745</v>
      </c>
      <c r="D56" t="s">
        <v>17073</v>
      </c>
      <c r="E56" t="s">
        <v>587</v>
      </c>
      <c r="F56" s="9">
        <f>Table1326[[#This Row],[EMP]]-Table1326[[#This Row],[BMP]]</f>
        <v>1.1967299199999957</v>
      </c>
      <c r="G56" s="5" t="s">
        <v>585</v>
      </c>
      <c r="H56" s="56">
        <v>287.49640477999998</v>
      </c>
      <c r="I56" t="s">
        <v>1027</v>
      </c>
      <c r="J56" s="56">
        <v>287.98798501499999</v>
      </c>
      <c r="K56" s="56">
        <v>288.69313469999997</v>
      </c>
      <c r="L56" t="s">
        <v>1029</v>
      </c>
      <c r="M56" s="2">
        <v>18278</v>
      </c>
      <c r="N56" s="2">
        <v>17430</v>
      </c>
      <c r="O56" s="2">
        <v>35708</v>
      </c>
      <c r="P56" t="s">
        <v>21517</v>
      </c>
      <c r="Q56">
        <v>7</v>
      </c>
      <c r="R56">
        <v>51</v>
      </c>
      <c r="S56" s="2">
        <v>1119</v>
      </c>
      <c r="T56" s="2">
        <v>1557</v>
      </c>
      <c r="U56" s="8">
        <v>7.4941189649378293E-2</v>
      </c>
      <c r="V56" s="2">
        <v>58950</v>
      </c>
      <c r="W56" s="48">
        <v>382</v>
      </c>
      <c r="Y56" s="61">
        <f>(Table1326[[#This Row],[2042 Future AADT]]-Table1326[[#This Row],[AADT 2022]])/20*($Y$5-2022)+Table1326[[#This Row],[AADT 2022]]</f>
        <v>58950</v>
      </c>
    </row>
    <row r="57" spans="1:25" ht="24" customHeight="1" x14ac:dyDescent="0.25">
      <c r="A57" t="s">
        <v>1032</v>
      </c>
      <c r="B57" t="s">
        <v>17513</v>
      </c>
      <c r="C57">
        <v>100747</v>
      </c>
      <c r="D57" t="s">
        <v>17073</v>
      </c>
      <c r="E57" t="s">
        <v>587</v>
      </c>
      <c r="F57" s="9">
        <f>Table1326[[#This Row],[EMP]]-Table1326[[#This Row],[BMP]]</f>
        <v>0.78944861999997329</v>
      </c>
      <c r="G57" s="5" t="s">
        <v>585</v>
      </c>
      <c r="H57" s="56">
        <v>288.69766911333301</v>
      </c>
      <c r="I57" t="s">
        <v>1029</v>
      </c>
      <c r="J57" s="56">
        <v>289.40278538000001</v>
      </c>
      <c r="K57" s="56">
        <v>289.48711773333298</v>
      </c>
      <c r="L57" t="s">
        <v>1031</v>
      </c>
      <c r="M57" s="2">
        <v>24664</v>
      </c>
      <c r="N57" s="2">
        <v>24663</v>
      </c>
      <c r="O57" s="2">
        <v>49327</v>
      </c>
      <c r="P57" t="s">
        <v>21518</v>
      </c>
      <c r="Q57">
        <v>6</v>
      </c>
      <c r="R57">
        <v>51</v>
      </c>
      <c r="S57" s="2">
        <v>1238</v>
      </c>
      <c r="T57" s="2">
        <v>1742</v>
      </c>
      <c r="U57" s="8">
        <v>6.0413161149066433E-2</v>
      </c>
      <c r="V57" s="2">
        <v>84730</v>
      </c>
      <c r="W57" s="48">
        <v>383</v>
      </c>
      <c r="Y57" s="61">
        <f>(Table1326[[#This Row],[2042 Future AADT]]-Table1326[[#This Row],[AADT 2022]])/20*($Y$5-2022)+Table1326[[#This Row],[AADT 2022]]</f>
        <v>84730</v>
      </c>
    </row>
    <row r="58" spans="1:25" ht="24" customHeight="1" x14ac:dyDescent="0.25">
      <c r="A58" t="s">
        <v>1035</v>
      </c>
      <c r="B58" t="s">
        <v>17514</v>
      </c>
      <c r="C58">
        <v>100749</v>
      </c>
      <c r="D58" t="s">
        <v>17073</v>
      </c>
      <c r="E58" t="s">
        <v>587</v>
      </c>
      <c r="F58" s="9">
        <f>Table1326[[#This Row],[EMP]]-Table1326[[#This Row],[BMP]]</f>
        <v>0.6862193599999955</v>
      </c>
      <c r="G58" s="5" t="s">
        <v>585</v>
      </c>
      <c r="H58" s="56">
        <v>290.10475887000001</v>
      </c>
      <c r="I58" t="s">
        <v>1033</v>
      </c>
      <c r="J58" s="56">
        <v>290.21843138999998</v>
      </c>
      <c r="K58" s="56">
        <v>290.79097823000001</v>
      </c>
      <c r="L58" t="s">
        <v>1034</v>
      </c>
      <c r="M58" s="2">
        <v>21943</v>
      </c>
      <c r="N58" s="2">
        <v>26173</v>
      </c>
      <c r="O58" s="2">
        <v>48116</v>
      </c>
      <c r="P58" t="s">
        <v>21520</v>
      </c>
      <c r="Q58">
        <v>6</v>
      </c>
      <c r="R58">
        <v>51</v>
      </c>
      <c r="S58" s="2">
        <v>2056</v>
      </c>
      <c r="T58" s="2">
        <v>1133</v>
      </c>
      <c r="U58" s="8">
        <v>6.6277329786349662E-2</v>
      </c>
      <c r="V58" s="2">
        <v>82649</v>
      </c>
      <c r="W58" s="48">
        <v>384</v>
      </c>
      <c r="Y58" s="61">
        <f>(Table1326[[#This Row],[2042 Future AADT]]-Table1326[[#This Row],[AADT 2022]])/20*($Y$5-2022)+Table1326[[#This Row],[AADT 2022]]</f>
        <v>82649</v>
      </c>
    </row>
    <row r="59" spans="1:25" ht="24" customHeight="1" x14ac:dyDescent="0.25">
      <c r="A59" t="s">
        <v>1050</v>
      </c>
      <c r="B59" t="s">
        <v>18576</v>
      </c>
      <c r="C59">
        <v>102325</v>
      </c>
      <c r="D59" t="s">
        <v>17073</v>
      </c>
      <c r="E59" t="s">
        <v>587</v>
      </c>
      <c r="F59" s="9">
        <f>Table1326[[#This Row],[EMP]]-Table1326[[#This Row],[BMP]]</f>
        <v>0.62299998000003143</v>
      </c>
      <c r="G59" s="5" t="s">
        <v>585</v>
      </c>
      <c r="H59" s="56">
        <v>289.48469862333297</v>
      </c>
      <c r="I59" t="s">
        <v>1031</v>
      </c>
      <c r="J59" s="56">
        <v>289.94477934000003</v>
      </c>
      <c r="K59" s="56">
        <v>290.10769860333301</v>
      </c>
      <c r="L59" t="s">
        <v>1033</v>
      </c>
      <c r="M59" s="2">
        <v>17107</v>
      </c>
      <c r="N59" s="2">
        <v>21758</v>
      </c>
      <c r="O59" s="2">
        <v>38865</v>
      </c>
      <c r="P59" t="s">
        <v>21519</v>
      </c>
      <c r="Q59">
        <v>9</v>
      </c>
      <c r="R59">
        <v>55</v>
      </c>
      <c r="S59" s="2">
        <v>1795</v>
      </c>
      <c r="T59" s="2">
        <v>1142</v>
      </c>
      <c r="U59" s="8">
        <v>7.5569278270937859E-2</v>
      </c>
      <c r="V59" s="2">
        <v>66759</v>
      </c>
      <c r="W59" s="48">
        <v>384.1</v>
      </c>
      <c r="Y59" s="61">
        <f>(Table1326[[#This Row],[2042 Future AADT]]-Table1326[[#This Row],[AADT 2022]])/20*($Y$5-2022)+Table1326[[#This Row],[AADT 2022]]</f>
        <v>66759</v>
      </c>
    </row>
    <row r="60" spans="1:25" ht="24" customHeight="1" x14ac:dyDescent="0.25">
      <c r="A60" t="s">
        <v>1052</v>
      </c>
      <c r="B60" t="s">
        <v>18577</v>
      </c>
      <c r="C60">
        <v>102326</v>
      </c>
      <c r="D60" t="s">
        <v>17073</v>
      </c>
      <c r="E60" t="s">
        <v>587</v>
      </c>
      <c r="F60" s="9">
        <f>Table1326[[#This Row],[EMP]]-Table1326[[#This Row],[BMP]]</f>
        <v>0.20021858000001203</v>
      </c>
      <c r="G60" s="5" t="s">
        <v>585</v>
      </c>
      <c r="H60" s="56">
        <v>290.79097823000001</v>
      </c>
      <c r="I60" t="s">
        <v>1034</v>
      </c>
      <c r="J60" s="56">
        <v>290.88203899000001</v>
      </c>
      <c r="K60" s="56">
        <v>290.99119681000002</v>
      </c>
      <c r="L60" t="s">
        <v>1051</v>
      </c>
      <c r="M60" s="2">
        <v>19176</v>
      </c>
      <c r="N60" s="2">
        <v>19477</v>
      </c>
      <c r="O60" s="2">
        <v>38653</v>
      </c>
      <c r="P60" t="s">
        <v>21521</v>
      </c>
      <c r="Q60">
        <v>9</v>
      </c>
      <c r="R60">
        <v>55</v>
      </c>
      <c r="S60" s="2">
        <v>1746</v>
      </c>
      <c r="T60" s="2">
        <v>1095</v>
      </c>
      <c r="U60" s="8">
        <v>7.350011642045895E-2</v>
      </c>
      <c r="V60" s="2">
        <v>62373</v>
      </c>
      <c r="W60" s="48">
        <v>384.2</v>
      </c>
      <c r="Y60" s="61">
        <f>(Table1326[[#This Row],[2042 Future AADT]]-Table1326[[#This Row],[AADT 2022]])/20*($Y$5-2022)+Table1326[[#This Row],[AADT 2022]]</f>
        <v>62373</v>
      </c>
    </row>
    <row r="61" spans="1:25" ht="24" customHeight="1" x14ac:dyDescent="0.25">
      <c r="A61" t="s">
        <v>1053</v>
      </c>
      <c r="B61" t="s">
        <v>18578</v>
      </c>
      <c r="C61">
        <v>102327</v>
      </c>
      <c r="D61" t="s">
        <v>17073</v>
      </c>
      <c r="E61" t="s">
        <v>587</v>
      </c>
      <c r="F61" s="9">
        <f>Table1326[[#This Row],[EMP]]-Table1326[[#This Row],[BMP]]</f>
        <v>0.66603836000001593</v>
      </c>
      <c r="G61" s="5" t="s">
        <v>585</v>
      </c>
      <c r="H61" s="56">
        <v>290.99033278333297</v>
      </c>
      <c r="I61" t="s">
        <v>1051</v>
      </c>
      <c r="J61" s="56">
        <v>291.03992552</v>
      </c>
      <c r="K61" s="56">
        <v>291.65637114333299</v>
      </c>
      <c r="L61" t="s">
        <v>204</v>
      </c>
      <c r="M61" s="2">
        <v>19629</v>
      </c>
      <c r="N61" s="2">
        <v>19182</v>
      </c>
      <c r="O61" s="2">
        <v>38811</v>
      </c>
      <c r="P61" t="s">
        <v>21522</v>
      </c>
      <c r="Q61">
        <v>8</v>
      </c>
      <c r="R61">
        <v>57</v>
      </c>
      <c r="S61" s="2">
        <v>1699</v>
      </c>
      <c r="T61" s="2">
        <v>1133</v>
      </c>
      <c r="U61" s="8">
        <v>7.2969003632990651E-2</v>
      </c>
      <c r="V61" s="2">
        <v>62628</v>
      </c>
      <c r="W61" s="48">
        <v>384.5</v>
      </c>
      <c r="Y61" s="61">
        <f>(Table1326[[#This Row],[2042 Future AADT]]-Table1326[[#This Row],[AADT 2022]])/20*($Y$5-2022)+Table1326[[#This Row],[AADT 2022]]</f>
        <v>62628</v>
      </c>
    </row>
    <row r="62" spans="1:25" ht="24" customHeight="1" x14ac:dyDescent="0.25">
      <c r="A62" t="s">
        <v>1054</v>
      </c>
      <c r="B62" t="s">
        <v>18579</v>
      </c>
      <c r="C62">
        <v>102328</v>
      </c>
      <c r="D62" t="s">
        <v>17073</v>
      </c>
      <c r="E62" t="s">
        <v>587</v>
      </c>
      <c r="F62" s="9">
        <f>Table1326[[#This Row],[EMP]]-Table1326[[#This Row],[BMP]]</f>
        <v>0.44650531999997156</v>
      </c>
      <c r="G62" s="5" t="s">
        <v>585</v>
      </c>
      <c r="H62" s="56">
        <v>291.65116529333301</v>
      </c>
      <c r="I62" t="s">
        <v>204</v>
      </c>
      <c r="J62" s="56">
        <v>292.07485087499998</v>
      </c>
      <c r="K62" s="56">
        <v>292.09767061333298</v>
      </c>
      <c r="L62" t="s">
        <v>1048</v>
      </c>
      <c r="M62" s="2">
        <v>18632</v>
      </c>
      <c r="N62" s="2">
        <v>20132</v>
      </c>
      <c r="O62" s="2">
        <v>38764</v>
      </c>
      <c r="P62" t="s">
        <v>21523</v>
      </c>
      <c r="Q62">
        <v>10</v>
      </c>
      <c r="R62">
        <v>71</v>
      </c>
      <c r="S62" s="2">
        <v>1415</v>
      </c>
      <c r="T62" s="2">
        <v>1172</v>
      </c>
      <c r="U62" s="8">
        <v>6.6737178825714574E-2</v>
      </c>
      <c r="V62" s="2">
        <v>66585</v>
      </c>
      <c r="W62" s="48">
        <v>384.6</v>
      </c>
      <c r="Y62" s="61">
        <f>(Table1326[[#This Row],[2042 Future AADT]]-Table1326[[#This Row],[AADT 2022]])/20*($Y$5-2022)+Table1326[[#This Row],[AADT 2022]]</f>
        <v>66585</v>
      </c>
    </row>
    <row r="63" spans="1:25" ht="24" customHeight="1" x14ac:dyDescent="0.25">
      <c r="A63" t="s">
        <v>1049</v>
      </c>
      <c r="B63" t="s">
        <v>18568</v>
      </c>
      <c r="C63">
        <v>102315</v>
      </c>
      <c r="D63" t="s">
        <v>17073</v>
      </c>
      <c r="E63" t="s">
        <v>587</v>
      </c>
      <c r="F63" s="9">
        <f>Table1326[[#This Row],[EMP]]-Table1326[[#This Row],[BMP]]</f>
        <v>0.97708691000002545</v>
      </c>
      <c r="G63" s="5" t="s">
        <v>585</v>
      </c>
      <c r="H63" s="56">
        <v>292.09991577</v>
      </c>
      <c r="I63" t="s">
        <v>1048</v>
      </c>
      <c r="J63" s="56">
        <v>292.64363177500002</v>
      </c>
      <c r="K63" s="56">
        <v>293.07700268000002</v>
      </c>
      <c r="L63" t="s">
        <v>1036</v>
      </c>
      <c r="M63" s="2">
        <v>19292</v>
      </c>
      <c r="N63" s="2">
        <v>19143</v>
      </c>
      <c r="O63" s="2">
        <v>38435</v>
      </c>
      <c r="P63" t="s">
        <v>21524</v>
      </c>
      <c r="Q63">
        <v>8</v>
      </c>
      <c r="R63">
        <v>51</v>
      </c>
      <c r="S63" s="2">
        <v>2088</v>
      </c>
      <c r="T63" s="2">
        <v>1498</v>
      </c>
      <c r="U63" s="8">
        <v>9.3300377260309611E-2</v>
      </c>
      <c r="V63" s="2">
        <v>66020</v>
      </c>
      <c r="W63" s="48">
        <v>384.9</v>
      </c>
      <c r="Y63" s="61">
        <f>(Table1326[[#This Row],[2042 Future AADT]]-Table1326[[#This Row],[AADT 2022]])/20*($Y$5-2022)+Table1326[[#This Row],[AADT 2022]]</f>
        <v>66020</v>
      </c>
    </row>
    <row r="64" spans="1:25" ht="24" customHeight="1" x14ac:dyDescent="0.25">
      <c r="A64" t="s">
        <v>1038</v>
      </c>
      <c r="B64" t="s">
        <v>17515</v>
      </c>
      <c r="C64">
        <v>100751</v>
      </c>
      <c r="D64" t="s">
        <v>17073</v>
      </c>
      <c r="E64" t="s">
        <v>587</v>
      </c>
      <c r="F64" s="9">
        <f>Table1326[[#This Row],[EMP]]-Table1326[[#This Row],[BMP]]</f>
        <v>0.67592113999995718</v>
      </c>
      <c r="G64" s="5" t="s">
        <v>585</v>
      </c>
      <c r="H64" s="56">
        <v>293.07638636000001</v>
      </c>
      <c r="I64" t="s">
        <v>1036</v>
      </c>
      <c r="J64" s="56">
        <v>293.35162933999999</v>
      </c>
      <c r="K64" s="56">
        <v>293.75230749999997</v>
      </c>
      <c r="L64" t="s">
        <v>1037</v>
      </c>
      <c r="M64" s="2">
        <v>21886</v>
      </c>
      <c r="N64" s="2">
        <v>24993</v>
      </c>
      <c r="O64" s="2">
        <v>46879</v>
      </c>
      <c r="P64" t="s">
        <v>21525</v>
      </c>
      <c r="Q64">
        <v>8</v>
      </c>
      <c r="R64">
        <v>50</v>
      </c>
      <c r="S64" s="2">
        <v>1002</v>
      </c>
      <c r="T64" s="2">
        <v>1439</v>
      </c>
      <c r="U64" s="8">
        <v>5.2070223340941572E-2</v>
      </c>
      <c r="V64" s="2">
        <v>80525</v>
      </c>
      <c r="W64" s="48">
        <v>385</v>
      </c>
      <c r="Y64" s="61">
        <f>(Table1326[[#This Row],[2042 Future AADT]]-Table1326[[#This Row],[AADT 2022]])/20*($Y$5-2022)+Table1326[[#This Row],[AADT 2022]]</f>
        <v>80525</v>
      </c>
    </row>
    <row r="65" spans="1:26" ht="24" customHeight="1" x14ac:dyDescent="0.25">
      <c r="A65" t="s">
        <v>1040</v>
      </c>
      <c r="B65" t="s">
        <v>17516</v>
      </c>
      <c r="C65">
        <v>100754</v>
      </c>
      <c r="D65" t="s">
        <v>17073</v>
      </c>
      <c r="E65" t="s">
        <v>587</v>
      </c>
      <c r="F65" s="9">
        <f>Table1326[[#This Row],[EMP]]-Table1326[[#This Row],[BMP]]</f>
        <v>1.9787659000000417</v>
      </c>
      <c r="G65" s="5" t="s">
        <v>585</v>
      </c>
      <c r="H65" s="56">
        <v>293.75474248199998</v>
      </c>
      <c r="I65" t="s">
        <v>1037</v>
      </c>
      <c r="J65" s="56">
        <v>294.75181021999998</v>
      </c>
      <c r="K65" s="56">
        <v>295.73350838200002</v>
      </c>
      <c r="L65" t="s">
        <v>1039</v>
      </c>
      <c r="M65" s="2">
        <v>18438</v>
      </c>
      <c r="N65" s="2">
        <v>18713</v>
      </c>
      <c r="O65" s="2">
        <v>37151</v>
      </c>
      <c r="P65" t="s">
        <v>21526</v>
      </c>
      <c r="Q65">
        <v>8</v>
      </c>
      <c r="R65">
        <v>51</v>
      </c>
      <c r="S65" s="2">
        <v>1238</v>
      </c>
      <c r="T65" s="2">
        <v>1146</v>
      </c>
      <c r="U65" s="8">
        <v>6.4170547226185023E-2</v>
      </c>
      <c r="V65" s="2">
        <v>63815</v>
      </c>
      <c r="W65" s="48">
        <v>386</v>
      </c>
      <c r="Y65" s="61">
        <f>(Table1326[[#This Row],[2042 Future AADT]]-Table1326[[#This Row],[AADT 2022]])/20*($Y$5-2022)+Table1326[[#This Row],[AADT 2022]]</f>
        <v>63815</v>
      </c>
    </row>
    <row r="66" spans="1:26" ht="24" customHeight="1" x14ac:dyDescent="0.25">
      <c r="A66" t="s">
        <v>1042</v>
      </c>
      <c r="B66" t="s">
        <v>17517</v>
      </c>
      <c r="C66">
        <v>100755</v>
      </c>
      <c r="D66" t="s">
        <v>17073</v>
      </c>
      <c r="E66" t="s">
        <v>587</v>
      </c>
      <c r="F66" s="9">
        <f>Table1326[[#This Row],[EMP]]-Table1326[[#This Row],[BMP]]</f>
        <v>0.41396212999995896</v>
      </c>
      <c r="G66" s="5" t="s">
        <v>585</v>
      </c>
      <c r="H66" s="56">
        <v>295.73513170333302</v>
      </c>
      <c r="I66" t="s">
        <v>1039</v>
      </c>
      <c r="J66" s="56">
        <v>295.78382051333301</v>
      </c>
      <c r="K66" s="56">
        <v>296.14909383333298</v>
      </c>
      <c r="L66" t="s">
        <v>1041</v>
      </c>
      <c r="M66" s="2">
        <v>18363</v>
      </c>
      <c r="N66" s="2">
        <v>18462</v>
      </c>
      <c r="O66" s="2">
        <v>36825</v>
      </c>
      <c r="P66" t="s">
        <v>21527</v>
      </c>
      <c r="Q66">
        <v>9</v>
      </c>
      <c r="R66">
        <v>57</v>
      </c>
      <c r="S66" s="2">
        <v>1200</v>
      </c>
      <c r="T66" s="2">
        <v>924</v>
      </c>
      <c r="U66" s="8">
        <v>5.7678207739307534E-2</v>
      </c>
      <c r="V66" s="2">
        <v>60794</v>
      </c>
      <c r="W66" s="48">
        <v>387</v>
      </c>
      <c r="Y66" s="61">
        <f>(Table1326[[#This Row],[2042 Future AADT]]-Table1326[[#This Row],[AADT 2022]])/20*($Y$5-2022)+Table1326[[#This Row],[AADT 2022]]</f>
        <v>60794</v>
      </c>
    </row>
    <row r="67" spans="1:26" ht="24" customHeight="1" x14ac:dyDescent="0.25">
      <c r="A67" t="s">
        <v>1059</v>
      </c>
      <c r="B67" t="s">
        <v>17519</v>
      </c>
      <c r="C67">
        <v>100763</v>
      </c>
      <c r="D67" t="s">
        <v>17073</v>
      </c>
      <c r="E67" t="s">
        <v>1055</v>
      </c>
      <c r="F67" s="9">
        <f>Table1326[[#This Row],[EMP]]-Table1326[[#This Row],[BMP]]</f>
        <v>17.456823350000008</v>
      </c>
      <c r="G67" s="5" t="s">
        <v>1056</v>
      </c>
      <c r="H67" s="56">
        <v>85.536172359999995</v>
      </c>
      <c r="I67" t="s">
        <v>298</v>
      </c>
      <c r="J67" s="56">
        <v>88.573283805000003</v>
      </c>
      <c r="K67" s="56">
        <v>102.99299571</v>
      </c>
      <c r="L67" t="s">
        <v>773</v>
      </c>
      <c r="M67" s="2">
        <v>532</v>
      </c>
      <c r="N67" s="2">
        <v>221</v>
      </c>
      <c r="O67" s="2">
        <v>753</v>
      </c>
      <c r="P67" t="s">
        <v>21528</v>
      </c>
      <c r="Q67">
        <v>12</v>
      </c>
      <c r="R67">
        <v>69</v>
      </c>
      <c r="S67" s="2">
        <v>81</v>
      </c>
      <c r="T67" s="2">
        <v>52</v>
      </c>
      <c r="U67" s="8">
        <v>0.17662682602921648</v>
      </c>
      <c r="V67" s="2">
        <v>953</v>
      </c>
      <c r="W67" s="48">
        <v>389</v>
      </c>
      <c r="Y67" s="61">
        <f>(Table1326[[#This Row],[2042 Future AADT]]-Table1326[[#This Row],[AADT 2022]])/20*($Y$5-2022)+Table1326[[#This Row],[AADT 2022]]</f>
        <v>953</v>
      </c>
    </row>
    <row r="68" spans="1:26" ht="24" customHeight="1" x14ac:dyDescent="0.25">
      <c r="A68" t="s">
        <v>1057</v>
      </c>
      <c r="B68" t="s">
        <v>17520</v>
      </c>
      <c r="C68">
        <v>100764</v>
      </c>
      <c r="D68" t="s">
        <v>17073</v>
      </c>
      <c r="E68" t="s">
        <v>1055</v>
      </c>
      <c r="F68" s="9">
        <f>Table1326[[#This Row],[EMP]]-Table1326[[#This Row],[BMP]]</f>
        <v>6.704712360000002</v>
      </c>
      <c r="G68" s="5" t="s">
        <v>1056</v>
      </c>
      <c r="H68" s="56">
        <v>102.854240478889</v>
      </c>
      <c r="I68" t="s">
        <v>773</v>
      </c>
      <c r="J68" s="56">
        <v>108.47608628</v>
      </c>
      <c r="K68" s="56">
        <v>109.558952838889</v>
      </c>
      <c r="L68" t="s">
        <v>810</v>
      </c>
      <c r="M68" s="2">
        <v>469</v>
      </c>
      <c r="N68" s="2">
        <v>471</v>
      </c>
      <c r="O68" s="2">
        <v>940</v>
      </c>
      <c r="P68" t="s">
        <v>21529</v>
      </c>
      <c r="Q68">
        <v>14</v>
      </c>
      <c r="R68">
        <v>50</v>
      </c>
      <c r="S68" s="2">
        <v>371</v>
      </c>
      <c r="T68" s="2">
        <v>82</v>
      </c>
      <c r="U68" s="8">
        <v>0.48191489361702128</v>
      </c>
      <c r="V68" s="2">
        <v>1517</v>
      </c>
      <c r="W68" s="48">
        <v>390</v>
      </c>
      <c r="Y68" s="61">
        <f>(Table1326[[#This Row],[2042 Future AADT]]-Table1326[[#This Row],[AADT 2022]])/20*($Y$5-2022)+Table1326[[#This Row],[AADT 2022]]</f>
        <v>1517</v>
      </c>
    </row>
    <row r="69" spans="1:26" ht="24" customHeight="1" x14ac:dyDescent="0.25">
      <c r="A69" t="s">
        <v>1064</v>
      </c>
      <c r="B69" t="s">
        <v>17521</v>
      </c>
      <c r="C69">
        <v>100765</v>
      </c>
      <c r="D69" t="s">
        <v>17073</v>
      </c>
      <c r="E69" t="s">
        <v>1060</v>
      </c>
      <c r="F69" s="9">
        <f>Table1326[[#This Row],[EMP]]-Table1326[[#This Row],[BMP]]</f>
        <v>11.456780560000002</v>
      </c>
      <c r="G69" s="5" t="s">
        <v>1061</v>
      </c>
      <c r="H69" s="56">
        <v>13.101821335384599</v>
      </c>
      <c r="I69" t="s">
        <v>1062</v>
      </c>
      <c r="J69" s="56">
        <v>17.009988230000001</v>
      </c>
      <c r="K69" s="56">
        <v>24.558601895384601</v>
      </c>
      <c r="L69" t="s">
        <v>1063</v>
      </c>
      <c r="M69" s="2">
        <v>2962</v>
      </c>
      <c r="N69" s="2">
        <v>207</v>
      </c>
      <c r="O69" s="2">
        <v>3169</v>
      </c>
      <c r="P69" t="s">
        <v>21530</v>
      </c>
      <c r="Q69">
        <v>7</v>
      </c>
      <c r="R69">
        <v>57</v>
      </c>
      <c r="S69" s="2">
        <v>135</v>
      </c>
      <c r="T69" s="2">
        <v>672</v>
      </c>
      <c r="U69" s="8">
        <v>0.25465446513095613</v>
      </c>
      <c r="V69" s="2">
        <v>5009</v>
      </c>
      <c r="W69" s="48">
        <v>391</v>
      </c>
      <c r="Y69" s="61">
        <f>(Table1326[[#This Row],[2042 Future AADT]]-Table1326[[#This Row],[AADT 2022]])/20*($Y$5-2022)+Table1326[[#This Row],[AADT 2022]]</f>
        <v>5009</v>
      </c>
    </row>
    <row r="70" spans="1:26" ht="24" customHeight="1" x14ac:dyDescent="0.25">
      <c r="A70" t="s">
        <v>1066</v>
      </c>
      <c r="B70" t="s">
        <v>17522</v>
      </c>
      <c r="C70">
        <v>100766</v>
      </c>
      <c r="D70" t="s">
        <v>17073</v>
      </c>
      <c r="E70" t="s">
        <v>1060</v>
      </c>
      <c r="F70" s="9">
        <f>Table1326[[#This Row],[EMP]]-Table1326[[#This Row],[BMP]]</f>
        <v>2.4655914699999997</v>
      </c>
      <c r="G70" s="5" t="s">
        <v>1061</v>
      </c>
      <c r="H70" s="56">
        <v>24.577456351999999</v>
      </c>
      <c r="I70" t="s">
        <v>1063</v>
      </c>
      <c r="J70" s="56">
        <v>26.634646324999999</v>
      </c>
      <c r="K70" s="56">
        <v>27.043047821999998</v>
      </c>
      <c r="L70" t="s">
        <v>1065</v>
      </c>
      <c r="M70" s="2">
        <v>2197</v>
      </c>
      <c r="N70" s="2">
        <v>1804</v>
      </c>
      <c r="O70" s="2">
        <v>4001</v>
      </c>
      <c r="P70" t="s">
        <v>21531</v>
      </c>
      <c r="Q70">
        <v>6</v>
      </c>
      <c r="R70">
        <v>58</v>
      </c>
      <c r="S70" s="2">
        <v>161</v>
      </c>
      <c r="T70" s="2">
        <v>502</v>
      </c>
      <c r="U70" s="8">
        <v>0.16570857285678581</v>
      </c>
      <c r="V70" s="2">
        <v>6324</v>
      </c>
      <c r="W70" s="48">
        <v>392</v>
      </c>
      <c r="Y70" s="61">
        <f>(Table1326[[#This Row],[2042 Future AADT]]-Table1326[[#This Row],[AADT 2022]])/20*($Y$5-2022)+Table1326[[#This Row],[AADT 2022]]</f>
        <v>6324</v>
      </c>
    </row>
    <row r="71" spans="1:26" ht="24" customHeight="1" x14ac:dyDescent="0.25">
      <c r="A71" t="s">
        <v>1067</v>
      </c>
      <c r="B71" t="s">
        <v>17523</v>
      </c>
      <c r="C71">
        <v>100767</v>
      </c>
      <c r="D71" t="s">
        <v>17073</v>
      </c>
      <c r="E71" t="s">
        <v>1060</v>
      </c>
      <c r="F71" s="9">
        <f>Table1326[[#This Row],[EMP]]-Table1326[[#This Row],[BMP]]</f>
        <v>19.624002659999999</v>
      </c>
      <c r="G71" s="5" t="s">
        <v>1061</v>
      </c>
      <c r="H71" s="56">
        <v>27.067301910000001</v>
      </c>
      <c r="I71" t="s">
        <v>1065</v>
      </c>
      <c r="J71" s="56">
        <v>34.994838344999998</v>
      </c>
      <c r="K71" s="56">
        <v>46.69130457</v>
      </c>
      <c r="L71" t="s">
        <v>59</v>
      </c>
      <c r="M71" s="2">
        <v>1376</v>
      </c>
      <c r="N71" s="2">
        <v>1349</v>
      </c>
      <c r="O71" s="2">
        <v>2725</v>
      </c>
      <c r="P71" t="s">
        <v>21532</v>
      </c>
      <c r="Q71">
        <v>12</v>
      </c>
      <c r="R71">
        <v>67</v>
      </c>
      <c r="S71" s="2">
        <v>126</v>
      </c>
      <c r="T71" s="2">
        <v>560</v>
      </c>
      <c r="U71" s="8">
        <v>0.25174311926605503</v>
      </c>
      <c r="V71" s="2">
        <v>4307</v>
      </c>
      <c r="W71" s="48">
        <v>393</v>
      </c>
      <c r="Y71" s="61">
        <f>(Table1326[[#This Row],[2042 Future AADT]]-Table1326[[#This Row],[AADT 2022]])/20*($Y$5-2022)+Table1326[[#This Row],[AADT 2022]]</f>
        <v>4307</v>
      </c>
    </row>
    <row r="72" spans="1:26" s="4" customFormat="1" ht="24" customHeight="1" x14ac:dyDescent="0.25">
      <c r="A72" t="s">
        <v>1069</v>
      </c>
      <c r="B72" t="s">
        <v>18575</v>
      </c>
      <c r="C72">
        <v>102323</v>
      </c>
      <c r="D72" t="s">
        <v>17073</v>
      </c>
      <c r="E72" t="s">
        <v>1060</v>
      </c>
      <c r="F72" s="9">
        <f>Table1326[[#This Row],[EMP]]-Table1326[[#This Row],[BMP]]</f>
        <v>3.1944227000000041</v>
      </c>
      <c r="G72" s="5" t="s">
        <v>1061</v>
      </c>
      <c r="H72" s="56">
        <v>46.531789465999999</v>
      </c>
      <c r="I72" t="s">
        <v>59</v>
      </c>
      <c r="J72" s="56">
        <v>48.6961853733333</v>
      </c>
      <c r="K72" s="56">
        <v>49.726212166000003</v>
      </c>
      <c r="L72" t="s">
        <v>298</v>
      </c>
      <c r="M72" s="2">
        <v>431</v>
      </c>
      <c r="N72" s="2">
        <v>303</v>
      </c>
      <c r="O72" s="2">
        <v>734</v>
      </c>
      <c r="P72" t="s">
        <v>21533</v>
      </c>
      <c r="Q72">
        <v>9</v>
      </c>
      <c r="R72">
        <v>63</v>
      </c>
      <c r="S72" s="2">
        <v>65</v>
      </c>
      <c r="T72" s="2">
        <v>302</v>
      </c>
      <c r="U72" s="8">
        <v>0.5</v>
      </c>
      <c r="V72" s="2">
        <v>1160</v>
      </c>
      <c r="W72" s="49">
        <v>393.1</v>
      </c>
      <c r="X72" s="63"/>
      <c r="Y72" s="61">
        <f>(Table1326[[#This Row],[2042 Future AADT]]-Table1326[[#This Row],[AADT 2022]])/20*($Y$5-2022)+Table1326[[#This Row],[AADT 2022]]</f>
        <v>1160</v>
      </c>
      <c r="Z72" s="63"/>
    </row>
    <row r="73" spans="1:26" ht="24" customHeight="1" x14ac:dyDescent="0.25">
      <c r="A73" t="s">
        <v>1073</v>
      </c>
      <c r="B73" t="s">
        <v>17524</v>
      </c>
      <c r="C73">
        <v>100768</v>
      </c>
      <c r="D73" t="s">
        <v>17073</v>
      </c>
      <c r="E73" t="s">
        <v>1070</v>
      </c>
      <c r="F73" s="9">
        <f>Table1326[[#This Row],[EMP]]-Table1326[[#This Row],[BMP]]</f>
        <v>9.4001178400000072</v>
      </c>
      <c r="G73" s="5" t="s">
        <v>1071</v>
      </c>
      <c r="H73" s="56">
        <v>310.38548689999999</v>
      </c>
      <c r="I73" t="s">
        <v>298</v>
      </c>
      <c r="J73" s="56">
        <v>314.88354422999998</v>
      </c>
      <c r="K73" s="56">
        <v>319.78560474</v>
      </c>
      <c r="L73" t="s">
        <v>1072</v>
      </c>
      <c r="M73" s="2">
        <v>389</v>
      </c>
      <c r="N73" s="2">
        <v>433</v>
      </c>
      <c r="O73" s="2">
        <v>822</v>
      </c>
      <c r="P73" t="s">
        <v>21534</v>
      </c>
      <c r="Q73">
        <v>9</v>
      </c>
      <c r="R73">
        <v>58</v>
      </c>
      <c r="S73" s="2">
        <v>406</v>
      </c>
      <c r="T73" s="2">
        <v>36</v>
      </c>
      <c r="U73" s="8">
        <v>0.53771289537712896</v>
      </c>
      <c r="V73" s="2">
        <v>1522</v>
      </c>
      <c r="W73" s="48">
        <v>394</v>
      </c>
      <c r="Y73" s="61">
        <f>(Table1326[[#This Row],[2042 Future AADT]]-Table1326[[#This Row],[AADT 2022]])/20*($Y$5-2022)+Table1326[[#This Row],[AADT 2022]]</f>
        <v>1522</v>
      </c>
    </row>
    <row r="74" spans="1:26" ht="24" customHeight="1" x14ac:dyDescent="0.25">
      <c r="A74" t="s">
        <v>1075</v>
      </c>
      <c r="B74" t="s">
        <v>17525</v>
      </c>
      <c r="C74">
        <v>100769</v>
      </c>
      <c r="D74" t="s">
        <v>17073</v>
      </c>
      <c r="E74" t="s">
        <v>1070</v>
      </c>
      <c r="F74" s="9">
        <f>Table1326[[#This Row],[EMP]]-Table1326[[#This Row],[BMP]]</f>
        <v>12.272309829999983</v>
      </c>
      <c r="G74" s="5" t="s">
        <v>1071</v>
      </c>
      <c r="H74" s="56">
        <v>319.95568383</v>
      </c>
      <c r="I74" t="s">
        <v>1072</v>
      </c>
      <c r="J74" s="56">
        <v>327.11002644000001</v>
      </c>
      <c r="K74" s="56">
        <v>332.22799365999998</v>
      </c>
      <c r="L74" t="s">
        <v>1074</v>
      </c>
      <c r="M74" s="2">
        <v>612</v>
      </c>
      <c r="N74" s="2">
        <v>635</v>
      </c>
      <c r="O74" s="2">
        <v>1247</v>
      </c>
      <c r="P74" t="s">
        <v>21535</v>
      </c>
      <c r="Q74">
        <v>9</v>
      </c>
      <c r="R74">
        <v>51</v>
      </c>
      <c r="S74" s="2">
        <v>348</v>
      </c>
      <c r="T74" s="2">
        <v>47</v>
      </c>
      <c r="U74" s="8">
        <v>0.31676022453889335</v>
      </c>
      <c r="V74" s="2">
        <v>2308</v>
      </c>
      <c r="W74" s="48">
        <v>395</v>
      </c>
      <c r="Y74" s="61">
        <f>(Table1326[[#This Row],[2042 Future AADT]]-Table1326[[#This Row],[AADT 2022]])/20*($Y$5-2022)+Table1326[[#This Row],[AADT 2022]]</f>
        <v>2308</v>
      </c>
    </row>
    <row r="75" spans="1:26" ht="24" customHeight="1" x14ac:dyDescent="0.25">
      <c r="A75" t="s">
        <v>1077</v>
      </c>
      <c r="B75" t="s">
        <v>17526</v>
      </c>
      <c r="C75">
        <v>100770</v>
      </c>
      <c r="D75" t="s">
        <v>17073</v>
      </c>
      <c r="E75" t="s">
        <v>1070</v>
      </c>
      <c r="F75" s="9">
        <f>Table1326[[#This Row],[EMP]]-Table1326[[#This Row],[BMP]]</f>
        <v>2.7138518999999519</v>
      </c>
      <c r="G75" s="5" t="s">
        <v>1071</v>
      </c>
      <c r="H75" s="56">
        <v>332.32678437200002</v>
      </c>
      <c r="I75" t="s">
        <v>1074</v>
      </c>
      <c r="J75" s="56">
        <v>333.69761634000002</v>
      </c>
      <c r="K75" s="56">
        <v>335.04063627199997</v>
      </c>
      <c r="L75" t="s">
        <v>1076</v>
      </c>
      <c r="M75" s="2">
        <v>2051</v>
      </c>
      <c r="N75" s="2">
        <v>1423</v>
      </c>
      <c r="O75" s="2">
        <v>3474</v>
      </c>
      <c r="P75" t="s">
        <v>21536</v>
      </c>
      <c r="Q75">
        <v>13</v>
      </c>
      <c r="R75">
        <v>59</v>
      </c>
      <c r="S75" s="2">
        <v>433</v>
      </c>
      <c r="T75" s="2">
        <v>32</v>
      </c>
      <c r="U75" s="8">
        <v>0.13385146804835923</v>
      </c>
      <c r="V75" s="2">
        <v>10214</v>
      </c>
      <c r="W75" s="48">
        <v>396</v>
      </c>
      <c r="Y75" s="61">
        <f>(Table1326[[#This Row],[2042 Future AADT]]-Table1326[[#This Row],[AADT 2022]])/20*($Y$5-2022)+Table1326[[#This Row],[AADT 2022]]</f>
        <v>10214</v>
      </c>
    </row>
    <row r="76" spans="1:26" ht="24" customHeight="1" x14ac:dyDescent="0.25">
      <c r="A76" t="s">
        <v>1079</v>
      </c>
      <c r="B76" t="s">
        <v>17527</v>
      </c>
      <c r="C76">
        <v>100771</v>
      </c>
      <c r="D76" t="s">
        <v>17073</v>
      </c>
      <c r="E76" t="s">
        <v>1070</v>
      </c>
      <c r="F76" s="9">
        <f>Table1326[[#This Row],[EMP]]-Table1326[[#This Row],[BMP]]</f>
        <v>2.4689021400000115</v>
      </c>
      <c r="G76" s="5" t="s">
        <v>1071</v>
      </c>
      <c r="H76" s="56">
        <v>335.06816981999998</v>
      </c>
      <c r="I76" t="s">
        <v>1076</v>
      </c>
      <c r="J76" s="56">
        <v>336.48965375</v>
      </c>
      <c r="K76" s="56">
        <v>337.53707195999999</v>
      </c>
      <c r="L76" t="s">
        <v>1078</v>
      </c>
      <c r="M76" s="2">
        <v>2072</v>
      </c>
      <c r="N76" s="2">
        <v>2294</v>
      </c>
      <c r="O76" s="2">
        <v>4366</v>
      </c>
      <c r="P76" t="s">
        <v>21537</v>
      </c>
      <c r="Q76">
        <v>11</v>
      </c>
      <c r="R76">
        <v>63</v>
      </c>
      <c r="S76" s="2">
        <v>431</v>
      </c>
      <c r="T76" s="2">
        <v>205</v>
      </c>
      <c r="U76" s="8">
        <v>0.14567109482363719</v>
      </c>
      <c r="V76" s="2">
        <v>5345</v>
      </c>
      <c r="W76" s="48">
        <v>397</v>
      </c>
      <c r="Y76" s="61">
        <f>(Table1326[[#This Row],[2042 Future AADT]]-Table1326[[#This Row],[AADT 2022]])/20*($Y$5-2022)+Table1326[[#This Row],[AADT 2022]]</f>
        <v>5345</v>
      </c>
    </row>
    <row r="77" spans="1:26" ht="24" customHeight="1" x14ac:dyDescent="0.25">
      <c r="A77" t="s">
        <v>1081</v>
      </c>
      <c r="B77" t="s">
        <v>17528</v>
      </c>
      <c r="C77">
        <v>100772</v>
      </c>
      <c r="D77" t="s">
        <v>17073</v>
      </c>
      <c r="E77" t="s">
        <v>1070</v>
      </c>
      <c r="F77" s="9">
        <f>Table1326[[#This Row],[EMP]]-Table1326[[#This Row],[BMP]]</f>
        <v>0.69893365999996604</v>
      </c>
      <c r="G77" s="5" t="s">
        <v>1071</v>
      </c>
      <c r="H77" s="56">
        <v>337.55727795000001</v>
      </c>
      <c r="I77" t="s">
        <v>1078</v>
      </c>
      <c r="J77" s="56">
        <v>338.02124285000002</v>
      </c>
      <c r="K77" s="56">
        <v>338.25621160999998</v>
      </c>
      <c r="L77" t="s">
        <v>1080</v>
      </c>
      <c r="M77" s="2">
        <v>5754</v>
      </c>
      <c r="N77" s="2">
        <v>5549</v>
      </c>
      <c r="O77" s="2">
        <v>11303</v>
      </c>
      <c r="P77" t="s">
        <v>21538</v>
      </c>
      <c r="Q77">
        <v>10</v>
      </c>
      <c r="R77">
        <v>51</v>
      </c>
      <c r="S77" s="2">
        <v>362</v>
      </c>
      <c r="T77" s="2">
        <v>297</v>
      </c>
      <c r="U77" s="8">
        <v>5.8303105370255681E-2</v>
      </c>
      <c r="V77" s="2">
        <v>17757</v>
      </c>
      <c r="W77" s="48">
        <v>398</v>
      </c>
      <c r="Y77" s="61">
        <f>(Table1326[[#This Row],[2042 Future AADT]]-Table1326[[#This Row],[AADT 2022]])/20*($Y$5-2022)+Table1326[[#This Row],[AADT 2022]]</f>
        <v>17757</v>
      </c>
    </row>
    <row r="78" spans="1:26" ht="24" customHeight="1" x14ac:dyDescent="0.25">
      <c r="A78" t="s">
        <v>1083</v>
      </c>
      <c r="B78" t="s">
        <v>17529</v>
      </c>
      <c r="C78">
        <v>100774</v>
      </c>
      <c r="D78" t="s">
        <v>17073</v>
      </c>
      <c r="E78" t="s">
        <v>1070</v>
      </c>
      <c r="F78" s="9">
        <f>Table1326[[#This Row],[EMP]]-Table1326[[#This Row],[BMP]]</f>
        <v>0.58726684999999179</v>
      </c>
      <c r="G78" s="5" t="s">
        <v>1071</v>
      </c>
      <c r="H78" s="56">
        <v>338.26026007000002</v>
      </c>
      <c r="I78" t="s">
        <v>1080</v>
      </c>
      <c r="J78" s="56">
        <v>338.37864483999999</v>
      </c>
      <c r="K78" s="56">
        <v>338.84752692000001</v>
      </c>
      <c r="L78" t="s">
        <v>1082</v>
      </c>
      <c r="M78" s="2">
        <v>5621</v>
      </c>
      <c r="N78" s="2">
        <v>5601</v>
      </c>
      <c r="O78" s="2">
        <v>11222</v>
      </c>
      <c r="P78" t="s">
        <v>21539</v>
      </c>
      <c r="Q78">
        <v>10</v>
      </c>
      <c r="R78">
        <v>53</v>
      </c>
      <c r="S78" s="2">
        <v>348</v>
      </c>
      <c r="T78" s="2">
        <v>232</v>
      </c>
      <c r="U78" s="8">
        <v>5.1684191766173587E-2</v>
      </c>
      <c r="V78" s="2">
        <v>17630</v>
      </c>
      <c r="W78" s="48">
        <v>399</v>
      </c>
      <c r="Y78" s="61">
        <f>(Table1326[[#This Row],[2042 Future AADT]]-Table1326[[#This Row],[AADT 2022]])/20*($Y$5-2022)+Table1326[[#This Row],[AADT 2022]]</f>
        <v>17630</v>
      </c>
    </row>
    <row r="79" spans="1:26" ht="24" customHeight="1" x14ac:dyDescent="0.25">
      <c r="A79" t="s">
        <v>1085</v>
      </c>
      <c r="B79" t="s">
        <v>17530</v>
      </c>
      <c r="C79">
        <v>100776</v>
      </c>
      <c r="D79" t="s">
        <v>17073</v>
      </c>
      <c r="E79" t="s">
        <v>1070</v>
      </c>
      <c r="F79" s="9">
        <f>Table1326[[#This Row],[EMP]]-Table1326[[#This Row],[BMP]]</f>
        <v>0.72182696999999507</v>
      </c>
      <c r="G79" s="5" t="s">
        <v>1071</v>
      </c>
      <c r="H79" s="56">
        <v>338.85446264333302</v>
      </c>
      <c r="I79" t="s">
        <v>1082</v>
      </c>
      <c r="J79" s="56">
        <v>339.04848826</v>
      </c>
      <c r="K79" s="56">
        <v>339.57628961333302</v>
      </c>
      <c r="L79" t="s">
        <v>1084</v>
      </c>
      <c r="M79" s="2">
        <v>5288</v>
      </c>
      <c r="N79" s="2">
        <v>5599</v>
      </c>
      <c r="O79" s="2">
        <v>10887</v>
      </c>
      <c r="P79" t="s">
        <v>21540</v>
      </c>
      <c r="Q79">
        <v>10</v>
      </c>
      <c r="R79">
        <v>53</v>
      </c>
      <c r="S79" s="2">
        <v>358</v>
      </c>
      <c r="T79" s="2">
        <v>296</v>
      </c>
      <c r="U79" s="8">
        <v>6.0071645081289614E-2</v>
      </c>
      <c r="V79" s="2">
        <v>17103</v>
      </c>
      <c r="W79" s="48">
        <v>400</v>
      </c>
      <c r="Y79" s="61">
        <f>(Table1326[[#This Row],[2042 Future AADT]]-Table1326[[#This Row],[AADT 2022]])/20*($Y$5-2022)+Table1326[[#This Row],[AADT 2022]]</f>
        <v>17103</v>
      </c>
    </row>
    <row r="80" spans="1:26" ht="24" customHeight="1" x14ac:dyDescent="0.25">
      <c r="A80" t="s">
        <v>1087</v>
      </c>
      <c r="B80" t="s">
        <v>17531</v>
      </c>
      <c r="C80">
        <v>100778</v>
      </c>
      <c r="D80" t="s">
        <v>17073</v>
      </c>
      <c r="E80" t="s">
        <v>1070</v>
      </c>
      <c r="F80" s="9">
        <f>Table1326[[#This Row],[EMP]]-Table1326[[#This Row],[BMP]]</f>
        <v>2.2720819200000051</v>
      </c>
      <c r="G80" s="5" t="s">
        <v>1071</v>
      </c>
      <c r="H80" s="56">
        <v>339.63988187249998</v>
      </c>
      <c r="I80" t="s">
        <v>1084</v>
      </c>
      <c r="J80" s="56">
        <v>341.75119922499999</v>
      </c>
      <c r="K80" s="56">
        <v>341.91196379249999</v>
      </c>
      <c r="L80" t="s">
        <v>1086</v>
      </c>
      <c r="M80" s="2">
        <v>4056</v>
      </c>
      <c r="N80" s="2">
        <v>3943</v>
      </c>
      <c r="O80" s="2">
        <v>7999</v>
      </c>
      <c r="P80" t="s">
        <v>21541</v>
      </c>
      <c r="Q80">
        <v>9</v>
      </c>
      <c r="R80">
        <v>51</v>
      </c>
      <c r="S80" s="2">
        <v>271</v>
      </c>
      <c r="T80" s="2">
        <v>105</v>
      </c>
      <c r="U80" s="8">
        <v>4.7005875734466809E-2</v>
      </c>
      <c r="V80" s="2">
        <v>9793</v>
      </c>
      <c r="W80" s="48">
        <v>401</v>
      </c>
      <c r="Y80" s="61">
        <f>(Table1326[[#This Row],[2042 Future AADT]]-Table1326[[#This Row],[AADT 2022]])/20*($Y$5-2022)+Table1326[[#This Row],[AADT 2022]]</f>
        <v>9793</v>
      </c>
    </row>
    <row r="81" spans="1:25" ht="24" customHeight="1" x14ac:dyDescent="0.25">
      <c r="A81" t="s">
        <v>1089</v>
      </c>
      <c r="B81" t="s">
        <v>17532</v>
      </c>
      <c r="C81">
        <v>100780</v>
      </c>
      <c r="D81" t="s">
        <v>17073</v>
      </c>
      <c r="E81" t="s">
        <v>1070</v>
      </c>
      <c r="F81" s="9">
        <f>Table1326[[#This Row],[EMP]]-Table1326[[#This Row],[BMP]]</f>
        <v>1.4530531499999597</v>
      </c>
      <c r="G81" s="5" t="s">
        <v>1071</v>
      </c>
      <c r="H81" s="56">
        <v>341.96393926500002</v>
      </c>
      <c r="I81" t="s">
        <v>1086</v>
      </c>
      <c r="J81" s="56">
        <v>343.00270788500001</v>
      </c>
      <c r="K81" s="56">
        <v>343.41699241499998</v>
      </c>
      <c r="L81" t="s">
        <v>1088</v>
      </c>
      <c r="M81" s="2">
        <v>2476</v>
      </c>
      <c r="N81" s="2">
        <v>3181</v>
      </c>
      <c r="O81" s="2">
        <v>5657</v>
      </c>
      <c r="P81" t="s">
        <v>21542</v>
      </c>
      <c r="Q81">
        <v>10</v>
      </c>
      <c r="R81">
        <v>58</v>
      </c>
      <c r="S81" s="2">
        <v>197</v>
      </c>
      <c r="T81" s="2">
        <v>63</v>
      </c>
      <c r="U81" s="8">
        <v>4.5960756584762244E-2</v>
      </c>
      <c r="V81" s="2">
        <v>8887</v>
      </c>
      <c r="W81" s="48">
        <v>402</v>
      </c>
      <c r="Y81" s="61">
        <f>(Table1326[[#This Row],[2042 Future AADT]]-Table1326[[#This Row],[AADT 2022]])/20*($Y$5-2022)+Table1326[[#This Row],[AADT 2022]]</f>
        <v>8887</v>
      </c>
    </row>
    <row r="82" spans="1:25" ht="24" customHeight="1" x14ac:dyDescent="0.25">
      <c r="A82" t="s">
        <v>1090</v>
      </c>
      <c r="B82" t="s">
        <v>17533</v>
      </c>
      <c r="C82">
        <v>100781</v>
      </c>
      <c r="D82" t="s">
        <v>17073</v>
      </c>
      <c r="E82" t="s">
        <v>1070</v>
      </c>
      <c r="F82" s="9">
        <f>Table1326[[#This Row],[EMP]]-Table1326[[#This Row],[BMP]]</f>
        <v>14.203151399999967</v>
      </c>
      <c r="G82" s="5" t="s">
        <v>1071</v>
      </c>
      <c r="H82" s="56">
        <v>343.41372328375002</v>
      </c>
      <c r="I82" t="s">
        <v>1088</v>
      </c>
      <c r="J82" s="56">
        <v>357.06578109999998</v>
      </c>
      <c r="K82" s="56">
        <v>357.61687468374998</v>
      </c>
      <c r="L82" t="s">
        <v>598</v>
      </c>
      <c r="M82" s="2">
        <v>2723</v>
      </c>
      <c r="N82" s="2">
        <v>2711</v>
      </c>
      <c r="O82" s="2">
        <v>5434</v>
      </c>
      <c r="P82" t="s">
        <v>21543</v>
      </c>
      <c r="Q82">
        <v>11</v>
      </c>
      <c r="R82">
        <v>57</v>
      </c>
      <c r="S82" s="2">
        <v>213</v>
      </c>
      <c r="T82" s="2">
        <v>41</v>
      </c>
      <c r="U82" s="8">
        <v>4.6742730953257268E-2</v>
      </c>
      <c r="V82" s="2">
        <v>7968</v>
      </c>
      <c r="W82" s="48">
        <v>403</v>
      </c>
      <c r="Y82" s="61">
        <f>(Table1326[[#This Row],[2042 Future AADT]]-Table1326[[#This Row],[AADT 2022]])/20*($Y$5-2022)+Table1326[[#This Row],[AADT 2022]]</f>
        <v>7968</v>
      </c>
    </row>
    <row r="83" spans="1:25" ht="24" customHeight="1" x14ac:dyDescent="0.25">
      <c r="A83" t="s">
        <v>1092</v>
      </c>
      <c r="B83" t="s">
        <v>17534</v>
      </c>
      <c r="C83">
        <v>100782</v>
      </c>
      <c r="D83" t="s">
        <v>17073</v>
      </c>
      <c r="E83" t="s">
        <v>689</v>
      </c>
      <c r="F83" s="9">
        <f>Table1326[[#This Row],[EMP]]-Table1326[[#This Row],[BMP]]</f>
        <v>1.1870728600000033</v>
      </c>
      <c r="G83" s="5" t="s">
        <v>687</v>
      </c>
      <c r="H83" s="56">
        <v>4.3733706666666698E-2</v>
      </c>
      <c r="I83" t="s">
        <v>298</v>
      </c>
      <c r="J83" s="56">
        <v>0.35659756999999997</v>
      </c>
      <c r="K83" s="56">
        <v>1.2308065666666701</v>
      </c>
      <c r="L83" t="s">
        <v>1091</v>
      </c>
      <c r="M83" s="2">
        <v>2017</v>
      </c>
      <c r="N83" s="2">
        <v>2391</v>
      </c>
      <c r="O83" s="2">
        <v>4408</v>
      </c>
      <c r="P83" t="s">
        <v>21544</v>
      </c>
      <c r="Q83">
        <v>8</v>
      </c>
      <c r="R83">
        <v>53</v>
      </c>
      <c r="S83" s="2">
        <v>608</v>
      </c>
      <c r="T83" s="2">
        <v>740</v>
      </c>
      <c r="U83" s="8">
        <v>0.30580762250453719</v>
      </c>
      <c r="V83" s="2">
        <v>7439</v>
      </c>
      <c r="W83" s="48">
        <v>404</v>
      </c>
      <c r="Y83" s="61">
        <f>(Table1326[[#This Row],[2042 Future AADT]]-Table1326[[#This Row],[AADT 2022]])/20*($Y$5-2022)+Table1326[[#This Row],[AADT 2022]]</f>
        <v>7439</v>
      </c>
    </row>
    <row r="84" spans="1:25" ht="24" customHeight="1" x14ac:dyDescent="0.25">
      <c r="A84" t="s">
        <v>1104</v>
      </c>
      <c r="B84" t="s">
        <v>18552</v>
      </c>
      <c r="C84">
        <v>102296</v>
      </c>
      <c r="D84" t="s">
        <v>17073</v>
      </c>
      <c r="E84" t="s">
        <v>689</v>
      </c>
      <c r="F84" s="9">
        <f>Table1326[[#This Row],[EMP]]-Table1326[[#This Row],[BMP]]</f>
        <v>5.7441879399999998</v>
      </c>
      <c r="G84" s="5" t="s">
        <v>687</v>
      </c>
      <c r="H84" s="56">
        <v>1.25265940428571</v>
      </c>
      <c r="I84" t="s">
        <v>1091</v>
      </c>
      <c r="J84" s="56">
        <v>1.9981054199999999</v>
      </c>
      <c r="K84" s="56">
        <v>6.99684734428571</v>
      </c>
      <c r="L84" t="s">
        <v>60</v>
      </c>
      <c r="M84" s="2">
        <v>2052</v>
      </c>
      <c r="N84" s="2">
        <v>2412</v>
      </c>
      <c r="O84" s="2">
        <v>4464</v>
      </c>
      <c r="P84" t="s">
        <v>21545</v>
      </c>
      <c r="Q84">
        <v>8</v>
      </c>
      <c r="R84">
        <v>51</v>
      </c>
      <c r="S84" s="2">
        <v>614</v>
      </c>
      <c r="T84" s="2">
        <v>740</v>
      </c>
      <c r="U84" s="8">
        <v>0.30331541218637992</v>
      </c>
      <c r="V84" s="2">
        <v>7533</v>
      </c>
      <c r="W84" s="48">
        <v>404.1</v>
      </c>
      <c r="Y84" s="61">
        <f>(Table1326[[#This Row],[2042 Future AADT]]-Table1326[[#This Row],[AADT 2022]])/20*($Y$5-2022)+Table1326[[#This Row],[AADT 2022]]</f>
        <v>7533</v>
      </c>
    </row>
    <row r="85" spans="1:25" ht="24" customHeight="1" x14ac:dyDescent="0.25">
      <c r="A85" t="s">
        <v>1094</v>
      </c>
      <c r="B85" t="s">
        <v>17535</v>
      </c>
      <c r="C85">
        <v>100783</v>
      </c>
      <c r="D85" t="s">
        <v>17073</v>
      </c>
      <c r="E85" t="s">
        <v>689</v>
      </c>
      <c r="F85" s="9">
        <f>Table1326[[#This Row],[EMP]]-Table1326[[#This Row],[BMP]]</f>
        <v>11.878617050000042</v>
      </c>
      <c r="G85" s="5" t="s">
        <v>687</v>
      </c>
      <c r="H85" s="56">
        <v>7.0008459421428597</v>
      </c>
      <c r="I85" t="s">
        <v>60</v>
      </c>
      <c r="J85" s="56">
        <v>15.034559274999999</v>
      </c>
      <c r="K85" s="56">
        <v>18.879462992142901</v>
      </c>
      <c r="L85" t="s">
        <v>1093</v>
      </c>
      <c r="M85" s="2">
        <v>2649</v>
      </c>
      <c r="N85" s="2">
        <v>2347</v>
      </c>
      <c r="O85" s="2">
        <v>4996</v>
      </c>
      <c r="P85" t="s">
        <v>21546</v>
      </c>
      <c r="Q85">
        <v>14</v>
      </c>
      <c r="R85">
        <v>54</v>
      </c>
      <c r="S85" s="2">
        <v>366</v>
      </c>
      <c r="T85" s="2">
        <v>325</v>
      </c>
      <c r="U85" s="8">
        <v>0.13831064851881505</v>
      </c>
      <c r="V85" s="2">
        <v>8933</v>
      </c>
      <c r="W85" s="48">
        <v>405</v>
      </c>
      <c r="Y85" s="61">
        <f>(Table1326[[#This Row],[2042 Future AADT]]-Table1326[[#This Row],[AADT 2022]])/20*($Y$5-2022)+Table1326[[#This Row],[AADT 2022]]</f>
        <v>8933</v>
      </c>
    </row>
    <row r="86" spans="1:25" ht="24" customHeight="1" x14ac:dyDescent="0.25">
      <c r="A86" t="s">
        <v>1096</v>
      </c>
      <c r="B86" t="s">
        <v>17536</v>
      </c>
      <c r="C86">
        <v>100784</v>
      </c>
      <c r="D86" t="s">
        <v>17073</v>
      </c>
      <c r="E86" t="s">
        <v>689</v>
      </c>
      <c r="F86" s="9">
        <f>Table1326[[#This Row],[EMP]]-Table1326[[#This Row],[BMP]]</f>
        <v>1.9993284100000004</v>
      </c>
      <c r="G86" s="5" t="s">
        <v>687</v>
      </c>
      <c r="H86" s="56">
        <v>18.880638042499999</v>
      </c>
      <c r="I86" t="s">
        <v>1093</v>
      </c>
      <c r="J86" s="56">
        <v>20.002173975000002</v>
      </c>
      <c r="K86" s="56">
        <v>20.8799664525</v>
      </c>
      <c r="L86" t="s">
        <v>1095</v>
      </c>
      <c r="M86" s="2">
        <v>3786</v>
      </c>
      <c r="N86" s="2">
        <v>4036</v>
      </c>
      <c r="O86" s="2">
        <v>7822</v>
      </c>
      <c r="P86" t="s">
        <v>21547</v>
      </c>
      <c r="Q86">
        <v>15</v>
      </c>
      <c r="R86">
        <v>67</v>
      </c>
      <c r="S86" s="2">
        <v>428</v>
      </c>
      <c r="T86" s="2">
        <v>379</v>
      </c>
      <c r="U86" s="8">
        <v>0.10317054461774482</v>
      </c>
      <c r="V86" s="2">
        <v>12312</v>
      </c>
      <c r="W86" s="48">
        <v>406</v>
      </c>
      <c r="Y86" s="61">
        <f>(Table1326[[#This Row],[2042 Future AADT]]-Table1326[[#This Row],[AADT 2022]])/20*($Y$5-2022)+Table1326[[#This Row],[AADT 2022]]</f>
        <v>12312</v>
      </c>
    </row>
    <row r="87" spans="1:25" ht="24" customHeight="1" x14ac:dyDescent="0.25">
      <c r="A87" t="s">
        <v>1097</v>
      </c>
      <c r="B87" t="s">
        <v>17537</v>
      </c>
      <c r="C87">
        <v>100785</v>
      </c>
      <c r="D87" t="s">
        <v>17073</v>
      </c>
      <c r="E87" t="s">
        <v>689</v>
      </c>
      <c r="F87" s="9">
        <f>Table1326[[#This Row],[EMP]]-Table1326[[#This Row],[BMP]]</f>
        <v>1.4248849499999992</v>
      </c>
      <c r="G87" s="5" t="s">
        <v>687</v>
      </c>
      <c r="H87" s="56">
        <v>20.8838164625</v>
      </c>
      <c r="I87" t="s">
        <v>1095</v>
      </c>
      <c r="J87" s="56">
        <v>21.635707265000001</v>
      </c>
      <c r="K87" s="56">
        <v>22.3087014125</v>
      </c>
      <c r="L87" t="s">
        <v>170</v>
      </c>
      <c r="M87" s="2">
        <v>3559</v>
      </c>
      <c r="N87" s="2">
        <v>3852</v>
      </c>
      <c r="O87" s="2">
        <v>7411</v>
      </c>
      <c r="P87" t="s">
        <v>21548</v>
      </c>
      <c r="Q87">
        <v>8</v>
      </c>
      <c r="R87">
        <v>55</v>
      </c>
      <c r="S87" s="2">
        <v>509</v>
      </c>
      <c r="T87" s="2">
        <v>395</v>
      </c>
      <c r="U87" s="8">
        <v>0.12198083929294293</v>
      </c>
      <c r="V87" s="2">
        <v>11665</v>
      </c>
      <c r="W87" s="48">
        <v>407</v>
      </c>
      <c r="Y87" s="61">
        <f>(Table1326[[#This Row],[2042 Future AADT]]-Table1326[[#This Row],[AADT 2022]])/20*($Y$5-2022)+Table1326[[#This Row],[AADT 2022]]</f>
        <v>11665</v>
      </c>
    </row>
    <row r="88" spans="1:25" ht="24" customHeight="1" x14ac:dyDescent="0.25">
      <c r="A88" t="s">
        <v>1098</v>
      </c>
      <c r="B88" t="s">
        <v>17538</v>
      </c>
      <c r="C88">
        <v>100786</v>
      </c>
      <c r="D88" t="s">
        <v>17073</v>
      </c>
      <c r="E88" t="s">
        <v>689</v>
      </c>
      <c r="F88" s="9">
        <f>Table1326[[#This Row],[EMP]]-Table1326[[#This Row],[BMP]]</f>
        <v>1.6915581800000012</v>
      </c>
      <c r="G88" s="5" t="s">
        <v>687</v>
      </c>
      <c r="H88" s="56">
        <v>22.306088753333299</v>
      </c>
      <c r="I88" t="s">
        <v>170</v>
      </c>
      <c r="J88" s="56">
        <v>22.507159690000002</v>
      </c>
      <c r="K88" s="56">
        <v>23.9976469333333</v>
      </c>
      <c r="L88" t="s">
        <v>61</v>
      </c>
      <c r="M88" s="2">
        <v>3598</v>
      </c>
      <c r="N88" s="2">
        <v>6025</v>
      </c>
      <c r="O88" s="2">
        <v>9623</v>
      </c>
      <c r="P88" t="s">
        <v>21549</v>
      </c>
      <c r="Q88">
        <v>8</v>
      </c>
      <c r="R88">
        <v>55</v>
      </c>
      <c r="S88" s="2">
        <v>887</v>
      </c>
      <c r="T88" s="2">
        <v>217</v>
      </c>
      <c r="U88" s="8">
        <v>0.11472513769094878</v>
      </c>
      <c r="V88" s="2">
        <v>15147</v>
      </c>
      <c r="W88" s="48">
        <v>408</v>
      </c>
      <c r="Y88" s="61">
        <f>(Table1326[[#This Row],[2042 Future AADT]]-Table1326[[#This Row],[AADT 2022]])/20*($Y$5-2022)+Table1326[[#This Row],[AADT 2022]]</f>
        <v>15147</v>
      </c>
    </row>
    <row r="89" spans="1:25" ht="24" customHeight="1" x14ac:dyDescent="0.25">
      <c r="A89" t="s">
        <v>1101</v>
      </c>
      <c r="B89" t="s">
        <v>17539</v>
      </c>
      <c r="C89">
        <v>100787</v>
      </c>
      <c r="D89" t="s">
        <v>17073</v>
      </c>
      <c r="E89" t="s">
        <v>689</v>
      </c>
      <c r="F89" s="9">
        <f>Table1326[[#This Row],[EMP]]-Table1326[[#This Row],[BMP]]</f>
        <v>4.7146880085714002</v>
      </c>
      <c r="G89" s="5" t="s">
        <v>687</v>
      </c>
      <c r="H89" s="56">
        <v>24.2853119914286</v>
      </c>
      <c r="I89" t="s">
        <v>61</v>
      </c>
      <c r="J89" s="56">
        <v>28.975149550000001</v>
      </c>
      <c r="K89" s="56">
        <v>29</v>
      </c>
      <c r="L89" t="s">
        <v>1100</v>
      </c>
      <c r="M89" s="2">
        <v>3571</v>
      </c>
      <c r="N89" s="2">
        <v>3837</v>
      </c>
      <c r="O89" s="2">
        <v>7408</v>
      </c>
      <c r="P89" t="s">
        <v>21550</v>
      </c>
      <c r="Q89">
        <v>9</v>
      </c>
      <c r="R89">
        <v>52</v>
      </c>
      <c r="S89" s="2">
        <v>1089</v>
      </c>
      <c r="T89" s="2">
        <v>429</v>
      </c>
      <c r="U89" s="8">
        <v>0.20491360691144708</v>
      </c>
      <c r="V89" s="2">
        <v>11660</v>
      </c>
      <c r="W89" s="48">
        <v>409</v>
      </c>
      <c r="Y89" s="61">
        <f>(Table1326[[#This Row],[2042 Future AADT]]-Table1326[[#This Row],[AADT 2022]])/20*($Y$5-2022)+Table1326[[#This Row],[AADT 2022]]</f>
        <v>11660</v>
      </c>
    </row>
    <row r="90" spans="1:25" ht="24" customHeight="1" x14ac:dyDescent="0.25">
      <c r="A90" t="s">
        <v>1102</v>
      </c>
      <c r="B90" t="s">
        <v>17540</v>
      </c>
      <c r="C90">
        <v>100788</v>
      </c>
      <c r="D90" t="s">
        <v>17073</v>
      </c>
      <c r="E90" t="s">
        <v>689</v>
      </c>
      <c r="F90" s="9">
        <f>Table1326[[#This Row],[EMP]]-Table1326[[#This Row],[BMP]]</f>
        <v>0.80000000000000071</v>
      </c>
      <c r="G90" s="5" t="s">
        <v>687</v>
      </c>
      <c r="H90" s="56">
        <v>29</v>
      </c>
      <c r="I90" t="s">
        <v>1100</v>
      </c>
      <c r="J90" s="56">
        <v>29.500831014999999</v>
      </c>
      <c r="K90" s="56">
        <v>29.8</v>
      </c>
      <c r="L90" t="s">
        <v>512</v>
      </c>
      <c r="M90" s="2">
        <v>5755</v>
      </c>
      <c r="N90" s="2">
        <v>5647</v>
      </c>
      <c r="O90" s="2">
        <v>11402</v>
      </c>
      <c r="P90" t="s">
        <v>21551</v>
      </c>
      <c r="Q90">
        <v>11</v>
      </c>
      <c r="R90">
        <v>75</v>
      </c>
      <c r="S90" s="2">
        <v>1649</v>
      </c>
      <c r="T90" s="2">
        <v>695</v>
      </c>
      <c r="U90" s="8">
        <v>0.20557796877740747</v>
      </c>
      <c r="V90" s="2">
        <v>14474</v>
      </c>
      <c r="W90" s="48">
        <v>410</v>
      </c>
      <c r="Y90" s="61">
        <f>(Table1326[[#This Row],[2042 Future AADT]]-Table1326[[#This Row],[AADT 2022]])/20*($Y$5-2022)+Table1326[[#This Row],[AADT 2022]]</f>
        <v>14474</v>
      </c>
    </row>
    <row r="91" spans="1:25" ht="24" customHeight="1" x14ac:dyDescent="0.25">
      <c r="A91" t="s">
        <v>1103</v>
      </c>
      <c r="B91" t="s">
        <v>17541</v>
      </c>
      <c r="C91">
        <v>100789</v>
      </c>
      <c r="D91" t="s">
        <v>17073</v>
      </c>
      <c r="E91" t="s">
        <v>689</v>
      </c>
      <c r="F91" s="9">
        <f>Table1326[[#This Row],[EMP]]-Table1326[[#This Row],[BMP]]</f>
        <v>0.95655007499999911</v>
      </c>
      <c r="G91" s="5" t="s">
        <v>687</v>
      </c>
      <c r="H91" s="56">
        <v>29.8</v>
      </c>
      <c r="I91" t="s">
        <v>512</v>
      </c>
      <c r="J91" s="56">
        <v>30.19467641</v>
      </c>
      <c r="K91" s="56">
        <v>30.756550075</v>
      </c>
      <c r="L91" t="s">
        <v>33</v>
      </c>
      <c r="M91" s="2">
        <v>18115</v>
      </c>
      <c r="N91" s="2">
        <v>18338</v>
      </c>
      <c r="O91" s="2">
        <v>36453</v>
      </c>
      <c r="P91" t="s">
        <v>21552</v>
      </c>
      <c r="Q91">
        <v>9</v>
      </c>
      <c r="R91">
        <v>56</v>
      </c>
      <c r="S91" s="2">
        <v>969</v>
      </c>
      <c r="T91" s="2">
        <v>720</v>
      </c>
      <c r="U91" s="8">
        <v>4.6333635091761992E-2</v>
      </c>
      <c r="V91" s="2">
        <v>57378</v>
      </c>
      <c r="W91" s="48">
        <v>411</v>
      </c>
      <c r="Y91" s="61">
        <f>(Table1326[[#This Row],[2042 Future AADT]]-Table1326[[#This Row],[AADT 2022]])/20*($Y$5-2022)+Table1326[[#This Row],[AADT 2022]]</f>
        <v>57378</v>
      </c>
    </row>
    <row r="92" spans="1:25" ht="24" customHeight="1" x14ac:dyDescent="0.25">
      <c r="A92" t="s">
        <v>1108</v>
      </c>
      <c r="B92" t="s">
        <v>17542</v>
      </c>
      <c r="C92">
        <v>100790</v>
      </c>
      <c r="D92" t="s">
        <v>17073</v>
      </c>
      <c r="E92" t="s">
        <v>1105</v>
      </c>
      <c r="F92" s="9">
        <f>Table1326[[#This Row],[EMP]]-Table1326[[#This Row],[BMP]]</f>
        <v>0.60608394000001908</v>
      </c>
      <c r="G92" s="5" t="s">
        <v>1106</v>
      </c>
      <c r="H92" s="56">
        <v>378.609800726667</v>
      </c>
      <c r="I92" t="s">
        <v>1107</v>
      </c>
      <c r="J92" s="56">
        <v>378.71176196666698</v>
      </c>
      <c r="K92" s="56">
        <v>379.21588466666702</v>
      </c>
      <c r="L92" t="s">
        <v>62</v>
      </c>
      <c r="M92" s="2">
        <v>1156</v>
      </c>
      <c r="N92" s="2">
        <v>1183</v>
      </c>
      <c r="O92" s="2">
        <v>2339</v>
      </c>
      <c r="P92" t="s">
        <v>21553</v>
      </c>
      <c r="Q92">
        <v>10</v>
      </c>
      <c r="R92">
        <v>56</v>
      </c>
      <c r="S92" s="2">
        <v>845</v>
      </c>
      <c r="T92" s="2">
        <v>166</v>
      </c>
      <c r="U92" s="8">
        <v>0.43223599828986747</v>
      </c>
      <c r="V92" s="2">
        <v>7017</v>
      </c>
      <c r="W92" s="48">
        <v>412</v>
      </c>
      <c r="Y92" s="61">
        <f>(Table1326[[#This Row],[2042 Future AADT]]-Table1326[[#This Row],[AADT 2022]])/20*($Y$5-2022)+Table1326[[#This Row],[AADT 2022]]</f>
        <v>7017</v>
      </c>
    </row>
    <row r="93" spans="1:25" ht="24" customHeight="1" x14ac:dyDescent="0.25">
      <c r="A93" t="s">
        <v>1111</v>
      </c>
      <c r="B93" t="s">
        <v>17543</v>
      </c>
      <c r="C93">
        <v>100791</v>
      </c>
      <c r="D93" t="s">
        <v>17073</v>
      </c>
      <c r="E93" t="s">
        <v>1105</v>
      </c>
      <c r="F93" s="9">
        <f>Table1326[[#This Row],[EMP]]-Table1326[[#This Row],[BMP]]</f>
        <v>11.733099630000027</v>
      </c>
      <c r="G93" s="5" t="s">
        <v>1106</v>
      </c>
      <c r="H93" s="56">
        <v>379.490325816</v>
      </c>
      <c r="I93" t="s">
        <v>62</v>
      </c>
      <c r="J93" s="56">
        <v>388.99983718999999</v>
      </c>
      <c r="K93" s="56">
        <v>391.22342544600002</v>
      </c>
      <c r="L93" t="s">
        <v>1110</v>
      </c>
      <c r="M93" s="2">
        <v>523</v>
      </c>
      <c r="N93" s="2">
        <v>517</v>
      </c>
      <c r="O93" s="2">
        <v>1040</v>
      </c>
      <c r="P93" t="s">
        <v>21554</v>
      </c>
      <c r="Q93">
        <v>12</v>
      </c>
      <c r="R93">
        <v>77</v>
      </c>
      <c r="S93" s="2">
        <v>202</v>
      </c>
      <c r="T93" s="2">
        <v>87</v>
      </c>
      <c r="U93" s="8">
        <v>0.2778846153846154</v>
      </c>
      <c r="V93" s="2">
        <v>1343</v>
      </c>
      <c r="W93" s="48">
        <v>413</v>
      </c>
      <c r="Y93" s="61">
        <f>(Table1326[[#This Row],[2042 Future AADT]]-Table1326[[#This Row],[AADT 2022]])/20*($Y$5-2022)+Table1326[[#This Row],[AADT 2022]]</f>
        <v>1343</v>
      </c>
    </row>
    <row r="94" spans="1:25" ht="24" customHeight="1" x14ac:dyDescent="0.25">
      <c r="A94" t="s">
        <v>1112</v>
      </c>
      <c r="B94" t="s">
        <v>17544</v>
      </c>
      <c r="C94">
        <v>100792</v>
      </c>
      <c r="D94" t="s">
        <v>17073</v>
      </c>
      <c r="E94" t="s">
        <v>1105</v>
      </c>
      <c r="F94" s="9">
        <f>Table1326[[#This Row],[EMP]]-Table1326[[#This Row],[BMP]]</f>
        <v>7.0530051599999979</v>
      </c>
      <c r="G94" s="5" t="s">
        <v>1106</v>
      </c>
      <c r="H94" s="56">
        <v>391.24996101666699</v>
      </c>
      <c r="I94" t="s">
        <v>1110</v>
      </c>
      <c r="J94" s="56">
        <v>395.00983997999998</v>
      </c>
      <c r="K94" s="56">
        <v>398.30296617666698</v>
      </c>
      <c r="L94" t="s">
        <v>442</v>
      </c>
      <c r="M94" s="2">
        <v>890</v>
      </c>
      <c r="N94" s="2">
        <v>891</v>
      </c>
      <c r="O94" s="2">
        <v>1781</v>
      </c>
      <c r="P94" t="s">
        <v>21555</v>
      </c>
      <c r="Q94">
        <v>12</v>
      </c>
      <c r="R94">
        <v>81</v>
      </c>
      <c r="S94" s="2">
        <v>276</v>
      </c>
      <c r="T94" s="2">
        <v>101</v>
      </c>
      <c r="U94" s="8">
        <v>0.21167883211678831</v>
      </c>
      <c r="V94" s="2">
        <v>2304</v>
      </c>
      <c r="W94" s="48">
        <v>414</v>
      </c>
      <c r="Y94" s="61">
        <f>(Table1326[[#This Row],[2042 Future AADT]]-Table1326[[#This Row],[AADT 2022]])/20*($Y$5-2022)+Table1326[[#This Row],[AADT 2022]]</f>
        <v>2304</v>
      </c>
    </row>
    <row r="95" spans="1:25" ht="24" customHeight="1" x14ac:dyDescent="0.25">
      <c r="A95" t="s">
        <v>1116</v>
      </c>
      <c r="B95" t="s">
        <v>17545</v>
      </c>
      <c r="C95">
        <v>100793</v>
      </c>
      <c r="D95" t="s">
        <v>17073</v>
      </c>
      <c r="E95" t="s">
        <v>351</v>
      </c>
      <c r="F95" s="9">
        <f>Table1326[[#This Row],[EMP]]-Table1326[[#This Row],[BMP]]</f>
        <v>1.398933790000001</v>
      </c>
      <c r="G95" s="5" t="s">
        <v>349</v>
      </c>
      <c r="H95" s="56">
        <v>68.123277393333296</v>
      </c>
      <c r="I95" t="s">
        <v>1114</v>
      </c>
      <c r="J95" s="56">
        <v>68.674748934999997</v>
      </c>
      <c r="K95" s="56">
        <v>69.522211183333297</v>
      </c>
      <c r="L95" t="s">
        <v>1115</v>
      </c>
      <c r="M95" s="2">
        <v>11660</v>
      </c>
      <c r="N95" s="2">
        <v>11448</v>
      </c>
      <c r="O95" s="2">
        <v>23108</v>
      </c>
      <c r="P95" t="s">
        <v>21556</v>
      </c>
      <c r="Q95">
        <v>7</v>
      </c>
      <c r="R95">
        <v>51</v>
      </c>
      <c r="S95" s="2">
        <v>762</v>
      </c>
      <c r="T95" s="2">
        <v>621</v>
      </c>
      <c r="U95" s="8">
        <v>5.9849402804223649E-2</v>
      </c>
      <c r="V95" s="2">
        <v>35224</v>
      </c>
      <c r="W95" s="48">
        <v>415</v>
      </c>
      <c r="Y95" s="61">
        <f>(Table1326[[#This Row],[2042 Future AADT]]-Table1326[[#This Row],[AADT 2022]])/20*($Y$5-2022)+Table1326[[#This Row],[AADT 2022]]</f>
        <v>35224</v>
      </c>
    </row>
    <row r="96" spans="1:25" ht="24" customHeight="1" x14ac:dyDescent="0.25">
      <c r="A96" t="s">
        <v>1118</v>
      </c>
      <c r="B96" t="s">
        <v>17546</v>
      </c>
      <c r="C96">
        <v>100794</v>
      </c>
      <c r="D96" t="s">
        <v>17073</v>
      </c>
      <c r="E96" t="s">
        <v>351</v>
      </c>
      <c r="F96" s="9">
        <f>Table1326[[#This Row],[EMP]]-Table1326[[#This Row],[BMP]]</f>
        <v>0.7553737300000023</v>
      </c>
      <c r="G96" s="5" t="s">
        <v>349</v>
      </c>
      <c r="H96" s="56">
        <v>69.542818566666696</v>
      </c>
      <c r="I96" t="s">
        <v>1115</v>
      </c>
      <c r="J96" s="56">
        <v>70.002949174999998</v>
      </c>
      <c r="K96" s="56">
        <v>70.298192296666699</v>
      </c>
      <c r="L96" t="s">
        <v>347</v>
      </c>
      <c r="M96" s="2">
        <v>18863</v>
      </c>
      <c r="N96" s="2">
        <v>18191</v>
      </c>
      <c r="O96" s="2">
        <v>37054</v>
      </c>
      <c r="P96" t="s">
        <v>21557</v>
      </c>
      <c r="Q96">
        <v>8</v>
      </c>
      <c r="R96">
        <v>53</v>
      </c>
      <c r="S96" s="2">
        <v>943</v>
      </c>
      <c r="T96" s="2">
        <v>1606</v>
      </c>
      <c r="U96" s="8">
        <v>6.8791493495978837E-2</v>
      </c>
      <c r="V96" s="2">
        <v>49729</v>
      </c>
      <c r="W96" s="48">
        <v>416</v>
      </c>
      <c r="Y96" s="61">
        <f>(Table1326[[#This Row],[2042 Future AADT]]-Table1326[[#This Row],[AADT 2022]])/20*($Y$5-2022)+Table1326[[#This Row],[AADT 2022]]</f>
        <v>49729</v>
      </c>
    </row>
    <row r="97" spans="1:25" ht="24" customHeight="1" x14ac:dyDescent="0.25">
      <c r="A97" t="s">
        <v>1121</v>
      </c>
      <c r="B97" t="s">
        <v>17547</v>
      </c>
      <c r="C97">
        <v>100795</v>
      </c>
      <c r="D97" t="s">
        <v>17073</v>
      </c>
      <c r="E97" t="s">
        <v>351</v>
      </c>
      <c r="F97" s="9">
        <f>Table1326[[#This Row],[EMP]]-Table1326[[#This Row],[BMP]]</f>
        <v>0.50036683000000437</v>
      </c>
      <c r="G97" s="5" t="s">
        <v>349</v>
      </c>
      <c r="H97" s="56">
        <v>70.298979285000001</v>
      </c>
      <c r="I97" t="s">
        <v>347</v>
      </c>
      <c r="J97" s="56">
        <v>70.496335334999998</v>
      </c>
      <c r="K97" s="56">
        <v>70.799346115000006</v>
      </c>
      <c r="L97" t="s">
        <v>1120</v>
      </c>
      <c r="M97" s="2">
        <v>17740</v>
      </c>
      <c r="N97" s="2">
        <v>20425</v>
      </c>
      <c r="O97" s="2">
        <v>38165</v>
      </c>
      <c r="P97" t="s">
        <v>21558</v>
      </c>
      <c r="Q97">
        <v>7</v>
      </c>
      <c r="R97">
        <v>50</v>
      </c>
      <c r="S97" s="2">
        <v>2687</v>
      </c>
      <c r="T97" s="2">
        <v>1592</v>
      </c>
      <c r="U97" s="8">
        <v>0.11211843311935019</v>
      </c>
      <c r="V97" s="2">
        <v>58176</v>
      </c>
      <c r="W97" s="48">
        <v>417</v>
      </c>
      <c r="Y97" s="61">
        <f>(Table1326[[#This Row],[2042 Future AADT]]-Table1326[[#This Row],[AADT 2022]])/20*($Y$5-2022)+Table1326[[#This Row],[AADT 2022]]</f>
        <v>58176</v>
      </c>
    </row>
    <row r="98" spans="1:25" ht="24" customHeight="1" x14ac:dyDescent="0.25">
      <c r="A98" t="s">
        <v>1123</v>
      </c>
      <c r="B98" t="s">
        <v>17548</v>
      </c>
      <c r="C98">
        <v>100796</v>
      </c>
      <c r="D98" t="s">
        <v>17073</v>
      </c>
      <c r="E98" t="s">
        <v>351</v>
      </c>
      <c r="F98" s="9">
        <f>Table1326[[#This Row],[EMP]]-Table1326[[#This Row],[BMP]]</f>
        <v>0.50034424000000399</v>
      </c>
      <c r="G98" s="5" t="s">
        <v>349</v>
      </c>
      <c r="H98" s="56">
        <v>70.803138239999996</v>
      </c>
      <c r="I98" t="s">
        <v>1120</v>
      </c>
      <c r="J98" s="56">
        <v>71.145997379999997</v>
      </c>
      <c r="K98" s="56">
        <v>71.30348248</v>
      </c>
      <c r="L98" t="s">
        <v>1122</v>
      </c>
      <c r="M98" s="2">
        <v>18638</v>
      </c>
      <c r="N98" s="2">
        <v>18796</v>
      </c>
      <c r="O98" s="2">
        <v>37434</v>
      </c>
      <c r="P98" t="s">
        <v>21559</v>
      </c>
      <c r="Q98">
        <v>8</v>
      </c>
      <c r="R98">
        <v>59</v>
      </c>
      <c r="S98" s="2">
        <v>2687</v>
      </c>
      <c r="T98" s="2">
        <v>1592</v>
      </c>
      <c r="U98" s="8">
        <v>0.11430784847999145</v>
      </c>
      <c r="V98" s="2">
        <v>57062</v>
      </c>
      <c r="W98" s="48">
        <v>418</v>
      </c>
      <c r="Y98" s="61">
        <f>(Table1326[[#This Row],[2042 Future AADT]]-Table1326[[#This Row],[AADT 2022]])/20*($Y$5-2022)+Table1326[[#This Row],[AADT 2022]]</f>
        <v>57062</v>
      </c>
    </row>
    <row r="99" spans="1:25" ht="24" customHeight="1" x14ac:dyDescent="0.25">
      <c r="A99" t="s">
        <v>1125</v>
      </c>
      <c r="B99" t="s">
        <v>17549</v>
      </c>
      <c r="C99">
        <v>100797</v>
      </c>
      <c r="D99" t="s">
        <v>17073</v>
      </c>
      <c r="E99" t="s">
        <v>351</v>
      </c>
      <c r="F99" s="9">
        <f>Table1326[[#This Row],[EMP]]-Table1326[[#This Row],[BMP]]</f>
        <v>0.74647827999999095</v>
      </c>
      <c r="G99" s="5" t="s">
        <v>349</v>
      </c>
      <c r="H99" s="56">
        <v>71.306259646666703</v>
      </c>
      <c r="I99" t="s">
        <v>1122</v>
      </c>
      <c r="J99" s="56">
        <v>71.790273670000005</v>
      </c>
      <c r="K99" s="56">
        <v>72.052737926666694</v>
      </c>
      <c r="L99" t="s">
        <v>1124</v>
      </c>
      <c r="M99" s="2">
        <v>16948</v>
      </c>
      <c r="N99" s="2">
        <v>17557</v>
      </c>
      <c r="O99" s="2">
        <v>34505</v>
      </c>
      <c r="P99" t="s">
        <v>21560</v>
      </c>
      <c r="Q99">
        <v>7</v>
      </c>
      <c r="R99">
        <v>52</v>
      </c>
      <c r="S99" s="2">
        <v>2687</v>
      </c>
      <c r="T99" s="2">
        <v>1592</v>
      </c>
      <c r="U99" s="8">
        <v>0.12401101289668164</v>
      </c>
      <c r="V99" s="2">
        <v>52597</v>
      </c>
      <c r="W99" s="48">
        <v>419</v>
      </c>
      <c r="Y99" s="61">
        <f>(Table1326[[#This Row],[2042 Future AADT]]-Table1326[[#This Row],[AADT 2022]])/20*($Y$5-2022)+Table1326[[#This Row],[AADT 2022]]</f>
        <v>52597</v>
      </c>
    </row>
    <row r="100" spans="1:25" ht="24" customHeight="1" x14ac:dyDescent="0.25">
      <c r="A100" t="s">
        <v>1126</v>
      </c>
      <c r="B100" t="s">
        <v>17550</v>
      </c>
      <c r="C100">
        <v>100798</v>
      </c>
      <c r="D100" t="s">
        <v>17073</v>
      </c>
      <c r="E100" t="s">
        <v>351</v>
      </c>
      <c r="F100" s="9">
        <f>Table1326[[#This Row],[EMP]]-Table1326[[#This Row],[BMP]]</f>
        <v>1.7918945400000013</v>
      </c>
      <c r="G100" s="5" t="s">
        <v>349</v>
      </c>
      <c r="H100" s="56">
        <v>72.053840706666705</v>
      </c>
      <c r="I100" t="s">
        <v>1124</v>
      </c>
      <c r="J100" s="56">
        <v>72.596603775000005</v>
      </c>
      <c r="K100" s="56">
        <v>73.845735246666706</v>
      </c>
      <c r="L100" t="s">
        <v>339</v>
      </c>
      <c r="M100" s="2">
        <v>10603</v>
      </c>
      <c r="N100" s="2">
        <v>30315</v>
      </c>
      <c r="O100" s="2">
        <v>40918</v>
      </c>
      <c r="P100" t="s">
        <v>21561</v>
      </c>
      <c r="Q100">
        <v>9</v>
      </c>
      <c r="R100">
        <v>56</v>
      </c>
      <c r="S100" s="2">
        <v>3252</v>
      </c>
      <c r="T100" s="2">
        <v>1590</v>
      </c>
      <c r="U100" s="8">
        <v>0.11833422943447872</v>
      </c>
      <c r="V100" s="2">
        <v>54914</v>
      </c>
      <c r="W100" s="48">
        <v>420</v>
      </c>
      <c r="Y100" s="61">
        <f>(Table1326[[#This Row],[2042 Future AADT]]-Table1326[[#This Row],[AADT 2022]])/20*($Y$5-2022)+Table1326[[#This Row],[AADT 2022]]</f>
        <v>54914</v>
      </c>
    </row>
    <row r="101" spans="1:25" ht="24" customHeight="1" x14ac:dyDescent="0.25">
      <c r="A101" t="s">
        <v>1128</v>
      </c>
      <c r="B101" t="s">
        <v>17551</v>
      </c>
      <c r="C101">
        <v>100799</v>
      </c>
      <c r="D101" t="s">
        <v>17073</v>
      </c>
      <c r="E101" t="s">
        <v>351</v>
      </c>
      <c r="F101" s="9">
        <f>Table1326[[#This Row],[EMP]]-Table1326[[#This Row],[BMP]]</f>
        <v>1.010192950000004</v>
      </c>
      <c r="G101" s="5" t="s">
        <v>349</v>
      </c>
      <c r="H101" s="56">
        <v>73.842116303333299</v>
      </c>
      <c r="I101" t="s">
        <v>339</v>
      </c>
      <c r="J101" s="56">
        <v>74.450962125000004</v>
      </c>
      <c r="K101" s="56">
        <v>74.852309253333303</v>
      </c>
      <c r="L101" t="s">
        <v>337</v>
      </c>
      <c r="M101" s="2">
        <v>16933</v>
      </c>
      <c r="N101" s="2">
        <v>11997</v>
      </c>
      <c r="O101" s="2">
        <v>28930</v>
      </c>
      <c r="P101" t="s">
        <v>21562</v>
      </c>
      <c r="Q101">
        <v>8</v>
      </c>
      <c r="R101">
        <v>50</v>
      </c>
      <c r="S101" s="2">
        <v>3252</v>
      </c>
      <c r="T101" s="2">
        <v>1590</v>
      </c>
      <c r="U101" s="8">
        <v>0.16736951261666091</v>
      </c>
      <c r="V101" s="2">
        <v>40996</v>
      </c>
      <c r="W101" s="48">
        <v>421</v>
      </c>
      <c r="Y101" s="61">
        <f>(Table1326[[#This Row],[2042 Future AADT]]-Table1326[[#This Row],[AADT 2022]])/20*($Y$5-2022)+Table1326[[#This Row],[AADT 2022]]</f>
        <v>40996</v>
      </c>
    </row>
    <row r="102" spans="1:25" ht="24" customHeight="1" x14ac:dyDescent="0.25">
      <c r="A102" t="s">
        <v>1131</v>
      </c>
      <c r="B102" t="s">
        <v>17552</v>
      </c>
      <c r="C102">
        <v>100800</v>
      </c>
      <c r="D102" t="s">
        <v>17073</v>
      </c>
      <c r="E102" t="s">
        <v>351</v>
      </c>
      <c r="F102" s="9">
        <f>Table1326[[#This Row],[EMP]]-Table1326[[#This Row],[BMP]]</f>
        <v>1.0204416699999967</v>
      </c>
      <c r="G102" s="5" t="s">
        <v>349</v>
      </c>
      <c r="H102" s="56">
        <v>74.85551633</v>
      </c>
      <c r="I102" t="s">
        <v>337</v>
      </c>
      <c r="J102" s="56">
        <v>75.300530765000005</v>
      </c>
      <c r="K102" s="56">
        <v>75.875957999999997</v>
      </c>
      <c r="L102" t="s">
        <v>1130</v>
      </c>
      <c r="M102" s="2">
        <v>18772</v>
      </c>
      <c r="N102" s="2">
        <v>24159</v>
      </c>
      <c r="O102" s="2">
        <v>42931</v>
      </c>
      <c r="P102" t="s">
        <v>21563</v>
      </c>
      <c r="Q102">
        <v>8</v>
      </c>
      <c r="R102">
        <v>52</v>
      </c>
      <c r="S102" s="2">
        <v>5232</v>
      </c>
      <c r="T102" s="2">
        <v>852</v>
      </c>
      <c r="U102" s="8">
        <v>0.14171577647853534</v>
      </c>
      <c r="V102" s="2">
        <v>60837</v>
      </c>
      <c r="W102" s="48">
        <v>422</v>
      </c>
      <c r="Y102" s="61">
        <f>(Table1326[[#This Row],[2042 Future AADT]]-Table1326[[#This Row],[AADT 2022]])/20*($Y$5-2022)+Table1326[[#This Row],[AADT 2022]]</f>
        <v>60837</v>
      </c>
    </row>
    <row r="103" spans="1:25" ht="24" customHeight="1" x14ac:dyDescent="0.25">
      <c r="A103" t="s">
        <v>1133</v>
      </c>
      <c r="B103" t="s">
        <v>17553</v>
      </c>
      <c r="C103">
        <v>100801</v>
      </c>
      <c r="D103" t="s">
        <v>17073</v>
      </c>
      <c r="E103" t="s">
        <v>351</v>
      </c>
      <c r="F103" s="9">
        <f>Table1326[[#This Row],[EMP]]-Table1326[[#This Row],[BMP]]</f>
        <v>1.0513846399999949</v>
      </c>
      <c r="G103" s="5" t="s">
        <v>349</v>
      </c>
      <c r="H103" s="56">
        <v>75.875738333333302</v>
      </c>
      <c r="I103" t="s">
        <v>1130</v>
      </c>
      <c r="J103" s="56">
        <v>76.248338590000003</v>
      </c>
      <c r="K103" s="56">
        <v>76.927122973333297</v>
      </c>
      <c r="L103" t="s">
        <v>1132</v>
      </c>
      <c r="M103" s="2">
        <v>19153</v>
      </c>
      <c r="N103" s="2">
        <v>17766</v>
      </c>
      <c r="O103" s="2">
        <v>36919</v>
      </c>
      <c r="P103" t="s">
        <v>21564</v>
      </c>
      <c r="Q103">
        <v>8</v>
      </c>
      <c r="R103">
        <v>53</v>
      </c>
      <c r="S103" s="2">
        <v>2746</v>
      </c>
      <c r="T103" s="2">
        <v>1526</v>
      </c>
      <c r="U103" s="8">
        <v>0.11571277661908502</v>
      </c>
      <c r="V103" s="2">
        <v>56277</v>
      </c>
      <c r="W103" s="48">
        <v>423</v>
      </c>
      <c r="Y103" s="61">
        <f>(Table1326[[#This Row],[2042 Future AADT]]-Table1326[[#This Row],[AADT 2022]])/20*($Y$5-2022)+Table1326[[#This Row],[AADT 2022]]</f>
        <v>56277</v>
      </c>
    </row>
    <row r="104" spans="1:25" ht="24" customHeight="1" x14ac:dyDescent="0.25">
      <c r="A104" t="s">
        <v>1135</v>
      </c>
      <c r="B104" t="s">
        <v>17554</v>
      </c>
      <c r="C104">
        <v>100802</v>
      </c>
      <c r="D104" t="s">
        <v>17073</v>
      </c>
      <c r="E104" t="s">
        <v>351</v>
      </c>
      <c r="F104" s="9">
        <f>Table1326[[#This Row],[EMP]]-Table1326[[#This Row],[BMP]]</f>
        <v>1.0564082400000103</v>
      </c>
      <c r="G104" s="5" t="s">
        <v>349</v>
      </c>
      <c r="H104" s="56">
        <v>76.928852899999995</v>
      </c>
      <c r="I104" t="s">
        <v>1132</v>
      </c>
      <c r="J104" s="56">
        <v>76.994371220000005</v>
      </c>
      <c r="K104" s="56">
        <v>77.985261140000006</v>
      </c>
      <c r="L104" t="s">
        <v>1134</v>
      </c>
      <c r="M104" s="2">
        <v>21581</v>
      </c>
      <c r="N104" s="2">
        <v>22248</v>
      </c>
      <c r="O104" s="2">
        <v>43829</v>
      </c>
      <c r="P104" t="s">
        <v>21565</v>
      </c>
      <c r="Q104">
        <v>8</v>
      </c>
      <c r="R104">
        <v>53</v>
      </c>
      <c r="S104" s="2">
        <v>3245</v>
      </c>
      <c r="T104" s="2">
        <v>2251</v>
      </c>
      <c r="U104" s="8">
        <v>0.1253964270232038</v>
      </c>
      <c r="V104" s="2">
        <v>66810</v>
      </c>
      <c r="W104" s="48">
        <v>424</v>
      </c>
      <c r="Y104" s="61">
        <f>(Table1326[[#This Row],[2042 Future AADT]]-Table1326[[#This Row],[AADT 2022]])/20*($Y$5-2022)+Table1326[[#This Row],[AADT 2022]]</f>
        <v>66810</v>
      </c>
    </row>
    <row r="105" spans="1:25" ht="24" customHeight="1" x14ac:dyDescent="0.25">
      <c r="A105" t="s">
        <v>1137</v>
      </c>
      <c r="B105" t="s">
        <v>17555</v>
      </c>
      <c r="C105">
        <v>100803</v>
      </c>
      <c r="D105" t="s">
        <v>17073</v>
      </c>
      <c r="E105" t="s">
        <v>351</v>
      </c>
      <c r="F105" s="9">
        <f>Table1326[[#This Row],[EMP]]-Table1326[[#This Row],[BMP]]</f>
        <v>1.1417685199999994</v>
      </c>
      <c r="G105" s="5" t="s">
        <v>349</v>
      </c>
      <c r="H105" s="56">
        <v>77.983087337499995</v>
      </c>
      <c r="I105" t="s">
        <v>1134</v>
      </c>
      <c r="J105" s="56">
        <v>78.297359060000005</v>
      </c>
      <c r="K105" s="56">
        <v>79.124855857499995</v>
      </c>
      <c r="L105" t="s">
        <v>1136</v>
      </c>
      <c r="M105" s="2">
        <v>21067</v>
      </c>
      <c r="N105" s="2">
        <v>22382</v>
      </c>
      <c r="O105" s="2">
        <v>43449</v>
      </c>
      <c r="P105" t="s">
        <v>21566</v>
      </c>
      <c r="Q105">
        <v>8</v>
      </c>
      <c r="R105">
        <v>53</v>
      </c>
      <c r="S105" s="2">
        <v>3245</v>
      </c>
      <c r="T105" s="2">
        <v>2251</v>
      </c>
      <c r="U105" s="8">
        <v>0.12649312987640682</v>
      </c>
      <c r="V105" s="2">
        <v>58311</v>
      </c>
      <c r="W105" s="48">
        <v>425</v>
      </c>
      <c r="Y105" s="61">
        <f>(Table1326[[#This Row],[2042 Future AADT]]-Table1326[[#This Row],[AADT 2022]])/20*($Y$5-2022)+Table1326[[#This Row],[AADT 2022]]</f>
        <v>58311</v>
      </c>
    </row>
    <row r="106" spans="1:25" ht="24" customHeight="1" x14ac:dyDescent="0.25">
      <c r="A106" t="s">
        <v>1139</v>
      </c>
      <c r="B106" t="s">
        <v>17556</v>
      </c>
      <c r="C106">
        <v>100804</v>
      </c>
      <c r="D106" t="s">
        <v>17073</v>
      </c>
      <c r="E106" t="s">
        <v>351</v>
      </c>
      <c r="F106" s="9">
        <f>Table1326[[#This Row],[EMP]]-Table1326[[#This Row],[BMP]]</f>
        <v>2.6713376399999902</v>
      </c>
      <c r="G106" s="5" t="s">
        <v>349</v>
      </c>
      <c r="H106" s="56">
        <v>79.132259770000005</v>
      </c>
      <c r="I106" t="s">
        <v>1136</v>
      </c>
      <c r="J106" s="56">
        <v>79.845677449999997</v>
      </c>
      <c r="K106" s="56">
        <v>81.803597409999995</v>
      </c>
      <c r="L106" t="s">
        <v>1138</v>
      </c>
      <c r="M106" s="2">
        <v>15943</v>
      </c>
      <c r="N106" s="2">
        <v>16753</v>
      </c>
      <c r="O106" s="2">
        <v>32696</v>
      </c>
      <c r="P106" t="s">
        <v>21567</v>
      </c>
      <c r="Q106">
        <v>9</v>
      </c>
      <c r="R106">
        <v>56</v>
      </c>
      <c r="S106" s="2">
        <v>1364</v>
      </c>
      <c r="T106" s="2">
        <v>1398</v>
      </c>
      <c r="U106" s="8">
        <v>8.4475165157817472E-2</v>
      </c>
      <c r="V106" s="2">
        <v>49840</v>
      </c>
      <c r="W106" s="48">
        <v>426</v>
      </c>
      <c r="Y106" s="61">
        <f>(Table1326[[#This Row],[2042 Future AADT]]-Table1326[[#This Row],[AADT 2022]])/20*($Y$5-2022)+Table1326[[#This Row],[AADT 2022]]</f>
        <v>49840</v>
      </c>
    </row>
    <row r="107" spans="1:25" ht="24" customHeight="1" x14ac:dyDescent="0.25">
      <c r="A107" t="s">
        <v>1142</v>
      </c>
      <c r="B107" t="s">
        <v>17557</v>
      </c>
      <c r="C107">
        <v>100805</v>
      </c>
      <c r="D107" t="s">
        <v>17073</v>
      </c>
      <c r="E107" t="s">
        <v>351</v>
      </c>
      <c r="F107" s="9">
        <f>Table1326[[#This Row],[EMP]]-Table1326[[#This Row],[BMP]]</f>
        <v>0.93588579000000038</v>
      </c>
      <c r="G107" s="5" t="s">
        <v>349</v>
      </c>
      <c r="H107" s="56">
        <v>81.812276260000004</v>
      </c>
      <c r="I107" t="s">
        <v>1140</v>
      </c>
      <c r="J107" s="56">
        <v>82.069826175000003</v>
      </c>
      <c r="K107" s="56">
        <v>82.748162050000005</v>
      </c>
      <c r="L107" t="s">
        <v>1141</v>
      </c>
      <c r="M107" s="2">
        <v>16008</v>
      </c>
      <c r="N107" s="2">
        <v>16402</v>
      </c>
      <c r="O107" s="2">
        <v>32410</v>
      </c>
      <c r="P107" t="s">
        <v>21568</v>
      </c>
      <c r="Q107">
        <v>8</v>
      </c>
      <c r="R107">
        <v>61</v>
      </c>
      <c r="S107" s="2">
        <v>1103</v>
      </c>
      <c r="T107" s="2">
        <v>1129</v>
      </c>
      <c r="U107" s="8">
        <v>6.8867633446467139E-2</v>
      </c>
      <c r="V107" s="2">
        <v>49404</v>
      </c>
      <c r="W107" s="48">
        <v>427</v>
      </c>
      <c r="Y107" s="61">
        <f>(Table1326[[#This Row],[2042 Future AADT]]-Table1326[[#This Row],[AADT 2022]])/20*($Y$5-2022)+Table1326[[#This Row],[AADT 2022]]</f>
        <v>49404</v>
      </c>
    </row>
    <row r="108" spans="1:25" ht="24" customHeight="1" x14ac:dyDescent="0.25">
      <c r="A108" t="s">
        <v>1144</v>
      </c>
      <c r="B108" t="s">
        <v>17558</v>
      </c>
      <c r="C108">
        <v>100806</v>
      </c>
      <c r="D108" t="s">
        <v>17073</v>
      </c>
      <c r="E108" t="s">
        <v>351</v>
      </c>
      <c r="F108" s="9">
        <f>Table1326[[#This Row],[EMP]]-Table1326[[#This Row],[BMP]]</f>
        <v>1.2064318199999917</v>
      </c>
      <c r="G108" s="5" t="s">
        <v>349</v>
      </c>
      <c r="H108" s="56">
        <v>82.768123406666703</v>
      </c>
      <c r="I108" t="s">
        <v>1141</v>
      </c>
      <c r="J108" s="56">
        <v>83.500080580000002</v>
      </c>
      <c r="K108" s="56">
        <v>83.974555226666695</v>
      </c>
      <c r="L108" t="s">
        <v>1143</v>
      </c>
      <c r="M108" s="2">
        <v>15881</v>
      </c>
      <c r="N108" s="2">
        <v>15836</v>
      </c>
      <c r="O108" s="2">
        <v>31717</v>
      </c>
      <c r="P108" t="s">
        <v>21569</v>
      </c>
      <c r="Q108">
        <v>8</v>
      </c>
      <c r="R108">
        <v>51</v>
      </c>
      <c r="S108" s="2">
        <v>1141</v>
      </c>
      <c r="T108" s="2">
        <v>1198</v>
      </c>
      <c r="U108" s="8">
        <v>7.374594066273607E-2</v>
      </c>
      <c r="V108" s="2">
        <v>48347</v>
      </c>
      <c r="W108" s="48">
        <v>428</v>
      </c>
      <c r="Y108" s="61">
        <f>(Table1326[[#This Row],[2042 Future AADT]]-Table1326[[#This Row],[AADT 2022]])/20*($Y$5-2022)+Table1326[[#This Row],[AADT 2022]]</f>
        <v>48347</v>
      </c>
    </row>
    <row r="109" spans="1:25" ht="24" customHeight="1" x14ac:dyDescent="0.25">
      <c r="A109" t="s">
        <v>1146</v>
      </c>
      <c r="B109" t="s">
        <v>17559</v>
      </c>
      <c r="C109">
        <v>100807</v>
      </c>
      <c r="D109" t="s">
        <v>17073</v>
      </c>
      <c r="E109" t="s">
        <v>351</v>
      </c>
      <c r="F109" s="9">
        <f>Table1326[[#This Row],[EMP]]-Table1326[[#This Row],[BMP]]</f>
        <v>1.7702476300000001</v>
      </c>
      <c r="G109" s="5" t="s">
        <v>349</v>
      </c>
      <c r="H109" s="56">
        <v>83.979342500000001</v>
      </c>
      <c r="I109" t="s">
        <v>1143</v>
      </c>
      <c r="J109" s="56">
        <v>85.016569799999999</v>
      </c>
      <c r="K109" s="56">
        <v>85.749590130000001</v>
      </c>
      <c r="L109" t="s">
        <v>1145</v>
      </c>
      <c r="M109" s="2">
        <v>15705</v>
      </c>
      <c r="N109" s="2">
        <v>15759</v>
      </c>
      <c r="O109" s="2">
        <v>31464</v>
      </c>
      <c r="P109" t="s">
        <v>21570</v>
      </c>
      <c r="Q109">
        <v>8</v>
      </c>
      <c r="R109">
        <v>51</v>
      </c>
      <c r="S109" s="2">
        <v>1188</v>
      </c>
      <c r="T109" s="2">
        <v>1188</v>
      </c>
      <c r="U109" s="8">
        <v>7.5514874141876437E-2</v>
      </c>
      <c r="V109" s="2">
        <v>42227</v>
      </c>
      <c r="W109" s="48">
        <v>429</v>
      </c>
      <c r="Y109" s="61">
        <f>(Table1326[[#This Row],[2042 Future AADT]]-Table1326[[#This Row],[AADT 2022]])/20*($Y$5-2022)+Table1326[[#This Row],[AADT 2022]]</f>
        <v>42227</v>
      </c>
    </row>
    <row r="110" spans="1:25" ht="24" customHeight="1" x14ac:dyDescent="0.25">
      <c r="A110" t="s">
        <v>1148</v>
      </c>
      <c r="B110" t="s">
        <v>17560</v>
      </c>
      <c r="C110">
        <v>100808</v>
      </c>
      <c r="D110" t="s">
        <v>17073</v>
      </c>
      <c r="E110" t="s">
        <v>351</v>
      </c>
      <c r="F110" s="9">
        <f>Table1326[[#This Row],[EMP]]-Table1326[[#This Row],[BMP]]</f>
        <v>5.2665934400000083</v>
      </c>
      <c r="G110" s="5" t="s">
        <v>349</v>
      </c>
      <c r="H110" s="56">
        <v>85.830327127499999</v>
      </c>
      <c r="I110" t="s">
        <v>1145</v>
      </c>
      <c r="J110" s="56">
        <v>88.99933308</v>
      </c>
      <c r="K110" s="56">
        <v>91.096920567500007</v>
      </c>
      <c r="L110" t="s">
        <v>1147</v>
      </c>
      <c r="M110" s="2">
        <v>6429</v>
      </c>
      <c r="N110" s="2">
        <v>6447</v>
      </c>
      <c r="O110" s="2">
        <v>12876</v>
      </c>
      <c r="P110" t="s">
        <v>21571</v>
      </c>
      <c r="Q110">
        <v>10</v>
      </c>
      <c r="R110">
        <v>62</v>
      </c>
      <c r="S110" s="2">
        <v>869</v>
      </c>
      <c r="T110" s="2">
        <v>232</v>
      </c>
      <c r="U110" s="8">
        <v>8.5507921714818261E-2</v>
      </c>
      <c r="V110" s="2">
        <v>31744</v>
      </c>
      <c r="W110" s="48">
        <v>430</v>
      </c>
      <c r="Y110" s="61">
        <f>(Table1326[[#This Row],[2042 Future AADT]]-Table1326[[#This Row],[AADT 2022]])/20*($Y$5-2022)+Table1326[[#This Row],[AADT 2022]]</f>
        <v>31744</v>
      </c>
    </row>
    <row r="111" spans="1:25" ht="24" customHeight="1" x14ac:dyDescent="0.25">
      <c r="A111" t="s">
        <v>1151</v>
      </c>
      <c r="B111" t="s">
        <v>17561</v>
      </c>
      <c r="C111">
        <v>100809</v>
      </c>
      <c r="D111" t="s">
        <v>17073</v>
      </c>
      <c r="E111" t="s">
        <v>351</v>
      </c>
      <c r="F111" s="9">
        <f>Table1326[[#This Row],[EMP]]-Table1326[[#This Row],[BMP]]</f>
        <v>9.1197783399998116</v>
      </c>
      <c r="G111" s="5" t="s">
        <v>349</v>
      </c>
      <c r="H111" s="56">
        <v>91.149383271818195</v>
      </c>
      <c r="I111" t="s">
        <v>1147</v>
      </c>
      <c r="J111" s="56">
        <v>96.002038589999998</v>
      </c>
      <c r="K111" s="56">
        <v>100.26916161181801</v>
      </c>
      <c r="L111" t="s">
        <v>1150</v>
      </c>
      <c r="M111" s="2">
        <v>4091</v>
      </c>
      <c r="N111" s="2">
        <v>4149</v>
      </c>
      <c r="O111" s="2">
        <v>8240</v>
      </c>
      <c r="P111" t="s">
        <v>21572</v>
      </c>
      <c r="Q111">
        <v>9</v>
      </c>
      <c r="R111">
        <v>57</v>
      </c>
      <c r="S111" s="2">
        <v>436</v>
      </c>
      <c r="T111" s="2">
        <v>45</v>
      </c>
      <c r="U111" s="8">
        <v>5.8373786407766991E-2</v>
      </c>
      <c r="V111" s="2">
        <v>19080</v>
      </c>
      <c r="W111" s="48">
        <v>431</v>
      </c>
      <c r="Y111" s="61">
        <f>(Table1326[[#This Row],[2042 Future AADT]]-Table1326[[#This Row],[AADT 2022]])/20*($Y$5-2022)+Table1326[[#This Row],[AADT 2022]]</f>
        <v>19080</v>
      </c>
    </row>
    <row r="112" spans="1:25" ht="24" customHeight="1" x14ac:dyDescent="0.25">
      <c r="A112" t="s">
        <v>1153</v>
      </c>
      <c r="B112" t="s">
        <v>17562</v>
      </c>
      <c r="C112">
        <v>100810</v>
      </c>
      <c r="D112" t="s">
        <v>17073</v>
      </c>
      <c r="E112" t="s">
        <v>351</v>
      </c>
      <c r="F112" s="9">
        <f>Table1326[[#This Row],[EMP]]-Table1326[[#This Row],[BMP]]</f>
        <v>3.0605830999999881</v>
      </c>
      <c r="G112" s="5" t="s">
        <v>349</v>
      </c>
      <c r="H112" s="56">
        <v>100.44558145800001</v>
      </c>
      <c r="I112" t="s">
        <v>1150</v>
      </c>
      <c r="J112" s="56">
        <v>101.790658475</v>
      </c>
      <c r="K112" s="56">
        <v>103.50616455799999</v>
      </c>
      <c r="L112" t="s">
        <v>1152</v>
      </c>
      <c r="M112" s="2">
        <v>2154</v>
      </c>
      <c r="N112" s="2">
        <v>2154</v>
      </c>
      <c r="O112" s="2">
        <v>4308</v>
      </c>
      <c r="P112" t="s">
        <v>21573</v>
      </c>
      <c r="Q112">
        <v>6</v>
      </c>
      <c r="R112">
        <v>59</v>
      </c>
      <c r="S112" s="2">
        <v>842</v>
      </c>
      <c r="T112" s="2">
        <v>218</v>
      </c>
      <c r="U112" s="8">
        <v>0.24605385329619314</v>
      </c>
      <c r="V112" s="2">
        <v>9880</v>
      </c>
      <c r="W112" s="48">
        <v>432</v>
      </c>
      <c r="Y112" s="61">
        <f>(Table1326[[#This Row],[2042 Future AADT]]-Table1326[[#This Row],[AADT 2022]])/20*($Y$5-2022)+Table1326[[#This Row],[AADT 2022]]</f>
        <v>9880</v>
      </c>
    </row>
    <row r="113" spans="1:25" ht="24" customHeight="1" x14ac:dyDescent="0.25">
      <c r="A113" t="s">
        <v>1155</v>
      </c>
      <c r="B113" t="s">
        <v>17563</v>
      </c>
      <c r="C113">
        <v>100811</v>
      </c>
      <c r="D113" t="s">
        <v>17073</v>
      </c>
      <c r="E113" t="s">
        <v>351</v>
      </c>
      <c r="F113" s="9">
        <f>Table1326[[#This Row],[EMP]]-Table1326[[#This Row],[BMP]]</f>
        <v>4.9597894099999991</v>
      </c>
      <c r="G113" s="5" t="s">
        <v>349</v>
      </c>
      <c r="H113" s="56">
        <v>104.069861301429</v>
      </c>
      <c r="I113" t="s">
        <v>1152</v>
      </c>
      <c r="J113" s="56">
        <v>107.000927985</v>
      </c>
      <c r="K113" s="56">
        <v>109.029650711429</v>
      </c>
      <c r="L113" t="s">
        <v>1154</v>
      </c>
      <c r="M113" s="2">
        <v>2379</v>
      </c>
      <c r="N113" s="2">
        <v>2456</v>
      </c>
      <c r="O113" s="2">
        <v>4835</v>
      </c>
      <c r="P113" t="s">
        <v>21574</v>
      </c>
      <c r="Q113">
        <v>8</v>
      </c>
      <c r="R113">
        <v>51</v>
      </c>
      <c r="S113" s="2">
        <v>333</v>
      </c>
      <c r="T113" s="2">
        <v>254</v>
      </c>
      <c r="U113" s="8">
        <v>0.12140641158221303</v>
      </c>
      <c r="V113" s="2">
        <v>11089</v>
      </c>
      <c r="W113" s="48">
        <v>433</v>
      </c>
      <c r="Y113" s="61">
        <f>(Table1326[[#This Row],[2042 Future AADT]]-Table1326[[#This Row],[AADT 2022]])/20*($Y$5-2022)+Table1326[[#This Row],[AADT 2022]]</f>
        <v>11089</v>
      </c>
    </row>
    <row r="114" spans="1:25" ht="24" customHeight="1" x14ac:dyDescent="0.25">
      <c r="A114" t="s">
        <v>1157</v>
      </c>
      <c r="B114" t="s">
        <v>17564</v>
      </c>
      <c r="C114">
        <v>100812</v>
      </c>
      <c r="D114" t="s">
        <v>17073</v>
      </c>
      <c r="E114" t="s">
        <v>351</v>
      </c>
      <c r="F114" s="9">
        <f>Table1326[[#This Row],[EMP]]-Table1326[[#This Row],[BMP]]</f>
        <v>4.4619983300000001</v>
      </c>
      <c r="G114" s="5" t="s">
        <v>349</v>
      </c>
      <c r="H114" s="56">
        <v>109.153707493333</v>
      </c>
      <c r="I114" t="s">
        <v>1154</v>
      </c>
      <c r="J114" s="56">
        <v>111.99311487999999</v>
      </c>
      <c r="K114" s="56">
        <v>113.615705823333</v>
      </c>
      <c r="L114" t="s">
        <v>1156</v>
      </c>
      <c r="M114" s="2">
        <v>1965</v>
      </c>
      <c r="N114" s="2">
        <v>1561</v>
      </c>
      <c r="O114" s="2">
        <v>3526</v>
      </c>
      <c r="P114" t="s">
        <v>21575</v>
      </c>
      <c r="Q114">
        <v>7</v>
      </c>
      <c r="R114">
        <v>52</v>
      </c>
      <c r="S114" s="2">
        <v>306</v>
      </c>
      <c r="T114" s="2">
        <v>226</v>
      </c>
      <c r="U114" s="8">
        <v>0.15087918321043675</v>
      </c>
      <c r="V114" s="2">
        <v>8164</v>
      </c>
      <c r="W114" s="48">
        <v>434</v>
      </c>
      <c r="Y114" s="61">
        <f>(Table1326[[#This Row],[2042 Future AADT]]-Table1326[[#This Row],[AADT 2022]])/20*($Y$5-2022)+Table1326[[#This Row],[AADT 2022]]</f>
        <v>8164</v>
      </c>
    </row>
    <row r="115" spans="1:25" ht="24" customHeight="1" x14ac:dyDescent="0.25">
      <c r="A115" t="s">
        <v>1159</v>
      </c>
      <c r="B115" t="s">
        <v>17565</v>
      </c>
      <c r="C115">
        <v>100813</v>
      </c>
      <c r="D115" t="s">
        <v>17073</v>
      </c>
      <c r="E115" t="s">
        <v>351</v>
      </c>
      <c r="F115" s="9">
        <f>Table1326[[#This Row],[EMP]]-Table1326[[#This Row],[BMP]]</f>
        <v>1.6859807299999972</v>
      </c>
      <c r="G115" s="5" t="s">
        <v>349</v>
      </c>
      <c r="H115" s="56">
        <v>113.616550995</v>
      </c>
      <c r="I115" t="s">
        <v>1156</v>
      </c>
      <c r="J115" s="56">
        <v>114.844367605</v>
      </c>
      <c r="K115" s="56">
        <v>115.30253172499999</v>
      </c>
      <c r="L115" t="s">
        <v>1158</v>
      </c>
      <c r="M115" s="2">
        <v>1802</v>
      </c>
      <c r="N115" s="2">
        <v>1851</v>
      </c>
      <c r="O115" s="2">
        <v>3653</v>
      </c>
      <c r="P115" t="s">
        <v>21576</v>
      </c>
      <c r="Q115">
        <v>11</v>
      </c>
      <c r="R115">
        <v>61</v>
      </c>
      <c r="S115" s="2">
        <v>200</v>
      </c>
      <c r="T115" s="2">
        <v>105</v>
      </c>
      <c r="U115" s="8">
        <v>8.3493019436079938E-2</v>
      </c>
      <c r="V115" s="2">
        <v>9184</v>
      </c>
      <c r="W115" s="48">
        <v>435</v>
      </c>
      <c r="Y115" s="61">
        <f>(Table1326[[#This Row],[2042 Future AADT]]-Table1326[[#This Row],[AADT 2022]])/20*($Y$5-2022)+Table1326[[#This Row],[AADT 2022]]</f>
        <v>9184</v>
      </c>
    </row>
    <row r="116" spans="1:25" ht="24" customHeight="1" x14ac:dyDescent="0.25">
      <c r="A116" t="s">
        <v>1161</v>
      </c>
      <c r="B116" t="s">
        <v>17566</v>
      </c>
      <c r="C116">
        <v>100814</v>
      </c>
      <c r="D116" t="s">
        <v>17073</v>
      </c>
      <c r="E116" t="s">
        <v>351</v>
      </c>
      <c r="F116" s="9">
        <f>Table1326[[#This Row],[EMP]]-Table1326[[#This Row],[BMP]]</f>
        <v>19.470000000000013</v>
      </c>
      <c r="G116" s="5" t="s">
        <v>349</v>
      </c>
      <c r="H116" s="56">
        <v>115.33</v>
      </c>
      <c r="I116" t="s">
        <v>1158</v>
      </c>
      <c r="J116" s="56">
        <v>121.003911105</v>
      </c>
      <c r="K116" s="56">
        <v>134.80000000000001</v>
      </c>
      <c r="L116" t="s">
        <v>1160</v>
      </c>
      <c r="M116" s="2">
        <v>1150</v>
      </c>
      <c r="N116" s="2">
        <v>1151</v>
      </c>
      <c r="O116" s="2">
        <v>2301</v>
      </c>
      <c r="P116" t="s">
        <v>21577</v>
      </c>
      <c r="Q116">
        <v>9</v>
      </c>
      <c r="R116">
        <v>69</v>
      </c>
      <c r="S116" s="2">
        <v>235</v>
      </c>
      <c r="T116" s="2">
        <v>202</v>
      </c>
      <c r="U116" s="8">
        <v>0.18991742720556279</v>
      </c>
      <c r="V116" s="2">
        <v>5277</v>
      </c>
      <c r="W116" s="48">
        <v>436</v>
      </c>
      <c r="Y116" s="61">
        <f>(Table1326[[#This Row],[2042 Future AADT]]-Table1326[[#This Row],[AADT 2022]])/20*($Y$5-2022)+Table1326[[#This Row],[AADT 2022]]</f>
        <v>5277</v>
      </c>
    </row>
    <row r="117" spans="1:25" ht="24" customHeight="1" x14ac:dyDescent="0.25">
      <c r="A117" t="s">
        <v>1163</v>
      </c>
      <c r="B117" t="s">
        <v>17567</v>
      </c>
      <c r="C117">
        <v>100815</v>
      </c>
      <c r="D117" t="s">
        <v>17073</v>
      </c>
      <c r="E117" t="s">
        <v>351</v>
      </c>
      <c r="F117" s="9">
        <f>Table1326[[#This Row],[EMP]]-Table1326[[#This Row],[BMP]]</f>
        <v>36.129999999999995</v>
      </c>
      <c r="G117" s="5" t="s">
        <v>349</v>
      </c>
      <c r="H117" s="56">
        <v>134.80000000000001</v>
      </c>
      <c r="I117" t="s">
        <v>1160</v>
      </c>
      <c r="J117" s="56">
        <v>163.98862875</v>
      </c>
      <c r="K117" s="56">
        <v>170.93</v>
      </c>
      <c r="L117" t="s">
        <v>1107</v>
      </c>
      <c r="M117" s="2">
        <v>763</v>
      </c>
      <c r="N117" s="2">
        <v>777</v>
      </c>
      <c r="O117" s="2">
        <v>1540</v>
      </c>
      <c r="P117" t="s">
        <v>21578</v>
      </c>
      <c r="Q117">
        <v>9</v>
      </c>
      <c r="R117">
        <v>56</v>
      </c>
      <c r="S117" s="2">
        <v>134</v>
      </c>
      <c r="T117" s="2">
        <v>94</v>
      </c>
      <c r="U117" s="8">
        <v>0.14805194805194805</v>
      </c>
      <c r="V117" s="2">
        <v>2042</v>
      </c>
      <c r="W117" s="48">
        <v>437</v>
      </c>
      <c r="Y117" s="61">
        <f>(Table1326[[#This Row],[2042 Future AADT]]-Table1326[[#This Row],[AADT 2022]])/20*($Y$5-2022)+Table1326[[#This Row],[AADT 2022]]</f>
        <v>2042</v>
      </c>
    </row>
    <row r="118" spans="1:25" ht="24" customHeight="1" x14ac:dyDescent="0.25">
      <c r="A118" t="s">
        <v>1164</v>
      </c>
      <c r="B118" t="s">
        <v>17568</v>
      </c>
      <c r="C118">
        <v>100816</v>
      </c>
      <c r="D118" t="s">
        <v>17073</v>
      </c>
      <c r="E118" t="s">
        <v>351</v>
      </c>
      <c r="F118" s="9">
        <f>Table1326[[#This Row],[EMP]]-Table1326[[#This Row],[BMP]]</f>
        <v>7.3317358500000296</v>
      </c>
      <c r="G118" s="5" t="s">
        <v>349</v>
      </c>
      <c r="H118" s="56">
        <v>342.21444567999998</v>
      </c>
      <c r="I118" t="s">
        <v>298</v>
      </c>
      <c r="J118" s="56">
        <v>345.99874853</v>
      </c>
      <c r="K118" s="56">
        <v>349.54618153000001</v>
      </c>
      <c r="L118" t="s">
        <v>63</v>
      </c>
      <c r="M118" s="2">
        <v>5295</v>
      </c>
      <c r="N118" s="2">
        <v>5334</v>
      </c>
      <c r="O118" s="2">
        <v>10629</v>
      </c>
      <c r="P118" t="s">
        <v>21579</v>
      </c>
      <c r="Q118">
        <v>9</v>
      </c>
      <c r="R118">
        <v>51</v>
      </c>
      <c r="S118" s="2">
        <v>997</v>
      </c>
      <c r="T118" s="2">
        <v>273</v>
      </c>
      <c r="U118" s="8">
        <v>0.11948442939128799</v>
      </c>
      <c r="V118" s="2">
        <v>13853</v>
      </c>
      <c r="W118" s="48">
        <v>438</v>
      </c>
      <c r="Y118" s="61">
        <f>(Table1326[[#This Row],[2042 Future AADT]]-Table1326[[#This Row],[AADT 2022]])/20*($Y$5-2022)+Table1326[[#This Row],[AADT 2022]]</f>
        <v>13853</v>
      </c>
    </row>
    <row r="119" spans="1:25" ht="24" customHeight="1" x14ac:dyDescent="0.25">
      <c r="A119" t="s">
        <v>1188</v>
      </c>
      <c r="B119" t="s">
        <v>18563</v>
      </c>
      <c r="C119">
        <v>102309</v>
      </c>
      <c r="D119" t="s">
        <v>17073</v>
      </c>
      <c r="E119" t="s">
        <v>351</v>
      </c>
      <c r="F119" s="9">
        <f>Table1326[[#This Row],[EMP]]-Table1326[[#This Row],[BMP]]</f>
        <v>3.7218451900000105</v>
      </c>
      <c r="G119" s="5" t="s">
        <v>349</v>
      </c>
      <c r="H119" s="56">
        <v>349.638145775</v>
      </c>
      <c r="I119" t="s">
        <v>63</v>
      </c>
      <c r="J119" s="56">
        <v>353.01395988666701</v>
      </c>
      <c r="K119" s="56">
        <v>353.35999096500001</v>
      </c>
      <c r="L119" t="s">
        <v>64</v>
      </c>
      <c r="M119" s="2">
        <v>5155</v>
      </c>
      <c r="N119" s="2">
        <v>5102</v>
      </c>
      <c r="O119" s="2">
        <v>10257</v>
      </c>
      <c r="P119" t="s">
        <v>21580</v>
      </c>
      <c r="Q119">
        <v>9</v>
      </c>
      <c r="R119">
        <v>56</v>
      </c>
      <c r="S119" s="2">
        <v>430</v>
      </c>
      <c r="T119" s="2">
        <v>336</v>
      </c>
      <c r="U119" s="8">
        <v>7.4680705859413082E-2</v>
      </c>
      <c r="V119" s="2">
        <v>14979</v>
      </c>
      <c r="W119" s="48">
        <v>439</v>
      </c>
      <c r="Y119" s="61">
        <f>(Table1326[[#This Row],[2042 Future AADT]]-Table1326[[#This Row],[AADT 2022]])/20*($Y$5-2022)+Table1326[[#This Row],[AADT 2022]]</f>
        <v>14979</v>
      </c>
    </row>
    <row r="120" spans="1:25" ht="24" customHeight="1" x14ac:dyDescent="0.25">
      <c r="A120" t="s">
        <v>1166</v>
      </c>
      <c r="B120" t="s">
        <v>17569</v>
      </c>
      <c r="C120">
        <v>100817</v>
      </c>
      <c r="D120" t="s">
        <v>17073</v>
      </c>
      <c r="E120" t="s">
        <v>351</v>
      </c>
      <c r="F120" s="9">
        <f>Table1326[[#This Row],[EMP]]-Table1326[[#This Row],[BMP]]</f>
        <v>3.9545570399999974</v>
      </c>
      <c r="G120" s="5" t="s">
        <v>349</v>
      </c>
      <c r="H120" s="56">
        <v>353.40477818166698</v>
      </c>
      <c r="I120" t="s">
        <v>64</v>
      </c>
      <c r="J120" s="56">
        <v>353.52819976000001</v>
      </c>
      <c r="K120" s="56">
        <v>357.35933522166698</v>
      </c>
      <c r="L120" t="s">
        <v>1165</v>
      </c>
      <c r="M120" s="2">
        <v>6368</v>
      </c>
      <c r="N120" s="2">
        <v>4086</v>
      </c>
      <c r="O120" s="2">
        <v>10454</v>
      </c>
      <c r="P120" t="s">
        <v>21581</v>
      </c>
      <c r="Q120">
        <v>9</v>
      </c>
      <c r="R120">
        <v>66</v>
      </c>
      <c r="S120" s="2">
        <v>562</v>
      </c>
      <c r="T120" s="2">
        <v>281</v>
      </c>
      <c r="U120" s="8">
        <v>8.0638989860340543E-2</v>
      </c>
      <c r="V120" s="2">
        <v>19251</v>
      </c>
      <c r="W120" s="48">
        <v>439.1</v>
      </c>
      <c r="Y120" s="61">
        <f>(Table1326[[#This Row],[2042 Future AADT]]-Table1326[[#This Row],[AADT 2022]])/20*($Y$5-2022)+Table1326[[#This Row],[AADT 2022]]</f>
        <v>19251</v>
      </c>
    </row>
    <row r="121" spans="1:25" ht="24" customHeight="1" x14ac:dyDescent="0.25">
      <c r="A121" t="s">
        <v>1168</v>
      </c>
      <c r="B121" t="s">
        <v>17570</v>
      </c>
      <c r="C121">
        <v>100818</v>
      </c>
      <c r="D121" t="s">
        <v>17073</v>
      </c>
      <c r="E121" t="s">
        <v>351</v>
      </c>
      <c r="F121" s="9">
        <f>Table1326[[#This Row],[EMP]]-Table1326[[#This Row],[BMP]]</f>
        <v>0.56600352000003795</v>
      </c>
      <c r="G121" s="5" t="s">
        <v>349</v>
      </c>
      <c r="H121" s="56">
        <v>357.35053070499998</v>
      </c>
      <c r="I121" t="s">
        <v>1165</v>
      </c>
      <c r="J121" s="56">
        <v>357.68434390499999</v>
      </c>
      <c r="K121" s="56">
        <v>357.91653422500002</v>
      </c>
      <c r="L121" t="s">
        <v>1167</v>
      </c>
      <c r="M121" s="2">
        <v>6195</v>
      </c>
      <c r="N121" s="2">
        <v>6051</v>
      </c>
      <c r="O121" s="2">
        <v>12246</v>
      </c>
      <c r="P121" t="s">
        <v>21582</v>
      </c>
      <c r="Q121">
        <v>10</v>
      </c>
      <c r="R121">
        <v>62</v>
      </c>
      <c r="S121" s="2">
        <v>1249</v>
      </c>
      <c r="T121" s="2">
        <v>552</v>
      </c>
      <c r="U121" s="8">
        <v>0.14706843050792096</v>
      </c>
      <c r="V121" s="2">
        <v>22551</v>
      </c>
      <c r="W121" s="48">
        <v>440</v>
      </c>
      <c r="Y121" s="61">
        <f>(Table1326[[#This Row],[2042 Future AADT]]-Table1326[[#This Row],[AADT 2022]])/20*($Y$5-2022)+Table1326[[#This Row],[AADT 2022]]</f>
        <v>22551</v>
      </c>
    </row>
    <row r="122" spans="1:25" ht="24" customHeight="1" x14ac:dyDescent="0.25">
      <c r="A122" t="s">
        <v>1170</v>
      </c>
      <c r="B122" t="s">
        <v>17571</v>
      </c>
      <c r="C122">
        <v>100820</v>
      </c>
      <c r="D122" t="s">
        <v>17073</v>
      </c>
      <c r="E122" t="s">
        <v>351</v>
      </c>
      <c r="F122" s="9">
        <f>Table1326[[#This Row],[EMP]]-Table1326[[#This Row],[BMP]]</f>
        <v>1.555915280000022</v>
      </c>
      <c r="G122" s="5" t="s">
        <v>349</v>
      </c>
      <c r="H122" s="56">
        <v>357.88771155249998</v>
      </c>
      <c r="I122" t="s">
        <v>1167</v>
      </c>
      <c r="J122" s="56">
        <v>358.08426692500001</v>
      </c>
      <c r="K122" s="56">
        <v>359.4436268325</v>
      </c>
      <c r="L122" t="s">
        <v>1169</v>
      </c>
      <c r="M122" s="2">
        <v>8083</v>
      </c>
      <c r="N122" s="2">
        <v>7894</v>
      </c>
      <c r="O122" s="2">
        <v>15977</v>
      </c>
      <c r="P122" t="s">
        <v>21583</v>
      </c>
      <c r="Q122">
        <v>9</v>
      </c>
      <c r="R122">
        <v>53</v>
      </c>
      <c r="S122" s="2">
        <v>1271</v>
      </c>
      <c r="T122" s="2">
        <v>554</v>
      </c>
      <c r="U122" s="8">
        <v>0.11422670088251861</v>
      </c>
      <c r="V122" s="2">
        <v>29422</v>
      </c>
      <c r="W122" s="48">
        <v>441</v>
      </c>
      <c r="Y122" s="61">
        <f>(Table1326[[#This Row],[2042 Future AADT]]-Table1326[[#This Row],[AADT 2022]])/20*($Y$5-2022)+Table1326[[#This Row],[AADT 2022]]</f>
        <v>29422</v>
      </c>
    </row>
    <row r="123" spans="1:25" ht="24" customHeight="1" x14ac:dyDescent="0.25">
      <c r="A123" t="s">
        <v>1172</v>
      </c>
      <c r="B123" t="s">
        <v>17572</v>
      </c>
      <c r="C123">
        <v>100822</v>
      </c>
      <c r="D123" t="s">
        <v>17073</v>
      </c>
      <c r="E123" t="s">
        <v>351</v>
      </c>
      <c r="F123" s="9">
        <f>Table1326[[#This Row],[EMP]]-Table1326[[#This Row],[BMP]]</f>
        <v>1.7347762900000134</v>
      </c>
      <c r="G123" s="5" t="s">
        <v>349</v>
      </c>
      <c r="H123" s="56">
        <v>359.36929075249998</v>
      </c>
      <c r="I123" t="s">
        <v>1169</v>
      </c>
      <c r="J123" s="56">
        <v>360.252110905</v>
      </c>
      <c r="K123" s="56">
        <v>361.10406704249999</v>
      </c>
      <c r="L123" t="s">
        <v>1171</v>
      </c>
      <c r="M123" s="2">
        <v>8154</v>
      </c>
      <c r="N123" s="2">
        <v>8339</v>
      </c>
      <c r="O123" s="2">
        <v>16493</v>
      </c>
      <c r="P123" t="s">
        <v>21584</v>
      </c>
      <c r="Q123">
        <v>9</v>
      </c>
      <c r="R123">
        <v>55</v>
      </c>
      <c r="S123" s="2">
        <v>1042</v>
      </c>
      <c r="T123" s="2">
        <v>625</v>
      </c>
      <c r="U123" s="8">
        <v>0.10107318256229916</v>
      </c>
      <c r="V123" s="2">
        <v>21496</v>
      </c>
      <c r="W123" s="48">
        <v>442</v>
      </c>
      <c r="Y123" s="61">
        <f>(Table1326[[#This Row],[2042 Future AADT]]-Table1326[[#This Row],[AADT 2022]])/20*($Y$5-2022)+Table1326[[#This Row],[AADT 2022]]</f>
        <v>21496</v>
      </c>
    </row>
    <row r="124" spans="1:25" ht="24" customHeight="1" x14ac:dyDescent="0.25">
      <c r="A124" t="s">
        <v>1175</v>
      </c>
      <c r="B124" t="s">
        <v>17573</v>
      </c>
      <c r="C124">
        <v>100824</v>
      </c>
      <c r="D124" t="s">
        <v>17073</v>
      </c>
      <c r="E124" t="s">
        <v>351</v>
      </c>
      <c r="F124" s="9">
        <f>Table1326[[#This Row],[EMP]]-Table1326[[#This Row],[BMP]]</f>
        <v>3.8172813999999562</v>
      </c>
      <c r="G124" s="5" t="s">
        <v>349</v>
      </c>
      <c r="H124" s="56">
        <v>361.09429003600002</v>
      </c>
      <c r="I124" t="s">
        <v>1171</v>
      </c>
      <c r="J124" s="56">
        <v>363.58948953499998</v>
      </c>
      <c r="K124" s="56">
        <v>364.91157143599997</v>
      </c>
      <c r="L124" t="s">
        <v>1174</v>
      </c>
      <c r="M124" s="2">
        <v>2755</v>
      </c>
      <c r="N124" s="2">
        <v>1735</v>
      </c>
      <c r="O124" s="2">
        <v>4490</v>
      </c>
      <c r="P124" t="s">
        <v>21585</v>
      </c>
      <c r="Q124">
        <v>9</v>
      </c>
      <c r="R124">
        <v>56</v>
      </c>
      <c r="S124" s="2">
        <v>203</v>
      </c>
      <c r="T124" s="2">
        <v>169</v>
      </c>
      <c r="U124" s="8">
        <v>8.2850779510022274E-2</v>
      </c>
      <c r="V124" s="2">
        <v>8268</v>
      </c>
      <c r="W124" s="48">
        <v>443</v>
      </c>
      <c r="Y124" s="61">
        <f>(Table1326[[#This Row],[2042 Future AADT]]-Table1326[[#This Row],[AADT 2022]])/20*($Y$5-2022)+Table1326[[#This Row],[AADT 2022]]</f>
        <v>8268</v>
      </c>
    </row>
    <row r="125" spans="1:25" ht="24" customHeight="1" x14ac:dyDescent="0.25">
      <c r="A125" t="s">
        <v>1177</v>
      </c>
      <c r="B125" t="s">
        <v>17574</v>
      </c>
      <c r="C125">
        <v>100825</v>
      </c>
      <c r="D125" t="s">
        <v>17073</v>
      </c>
      <c r="E125" t="s">
        <v>351</v>
      </c>
      <c r="F125" s="9">
        <f>Table1326[[#This Row],[EMP]]-Table1326[[#This Row],[BMP]]</f>
        <v>21.240059570000028</v>
      </c>
      <c r="G125" s="5" t="s">
        <v>349</v>
      </c>
      <c r="H125" s="56">
        <v>364.95325163208298</v>
      </c>
      <c r="I125" t="s">
        <v>1174</v>
      </c>
      <c r="J125" s="56">
        <v>369.60064526500003</v>
      </c>
      <c r="K125" s="56">
        <v>386.19331120208301</v>
      </c>
      <c r="L125" t="s">
        <v>1176</v>
      </c>
      <c r="M125" s="2">
        <v>1765</v>
      </c>
      <c r="N125" s="2">
        <v>1755</v>
      </c>
      <c r="O125" s="2">
        <v>3520</v>
      </c>
      <c r="P125" t="s">
        <v>21586</v>
      </c>
      <c r="Q125">
        <v>11</v>
      </c>
      <c r="R125">
        <v>52</v>
      </c>
      <c r="S125" s="2">
        <v>391</v>
      </c>
      <c r="T125" s="2">
        <v>269</v>
      </c>
      <c r="U125" s="8">
        <v>0.1875</v>
      </c>
      <c r="V125" s="2">
        <v>5141</v>
      </c>
      <c r="W125" s="48">
        <v>444</v>
      </c>
      <c r="Y125" s="61">
        <f>(Table1326[[#This Row],[2042 Future AADT]]-Table1326[[#This Row],[AADT 2022]])/20*($Y$5-2022)+Table1326[[#This Row],[AADT 2022]]</f>
        <v>5141</v>
      </c>
    </row>
    <row r="126" spans="1:25" ht="24" customHeight="1" x14ac:dyDescent="0.25">
      <c r="A126" t="s">
        <v>1179</v>
      </c>
      <c r="B126" t="s">
        <v>17575</v>
      </c>
      <c r="C126">
        <v>100826</v>
      </c>
      <c r="D126" t="s">
        <v>17073</v>
      </c>
      <c r="E126" t="s">
        <v>351</v>
      </c>
      <c r="F126" s="9">
        <f>Table1326[[#This Row],[EMP]]-Table1326[[#This Row],[BMP]]</f>
        <v>1.6220913500000051</v>
      </c>
      <c r="G126" s="5" t="s">
        <v>349</v>
      </c>
      <c r="H126" s="56">
        <v>386.05528562249998</v>
      </c>
      <c r="I126" t="s">
        <v>1176</v>
      </c>
      <c r="J126" s="56">
        <v>386.99949536000003</v>
      </c>
      <c r="K126" s="56">
        <v>387.67737697249999</v>
      </c>
      <c r="L126" t="s">
        <v>959</v>
      </c>
      <c r="M126" s="2">
        <v>4709</v>
      </c>
      <c r="N126" s="2">
        <v>3811</v>
      </c>
      <c r="O126" s="2">
        <v>8520</v>
      </c>
      <c r="P126" t="s">
        <v>21587</v>
      </c>
      <c r="Q126">
        <v>9</v>
      </c>
      <c r="R126">
        <v>53</v>
      </c>
      <c r="S126" s="2">
        <v>568</v>
      </c>
      <c r="T126" s="2">
        <v>554</v>
      </c>
      <c r="U126" s="8">
        <v>0.13169014084507041</v>
      </c>
      <c r="V126" s="2">
        <v>15690</v>
      </c>
      <c r="W126" s="48">
        <v>445</v>
      </c>
      <c r="Y126" s="61">
        <f>(Table1326[[#This Row],[2042 Future AADT]]-Table1326[[#This Row],[AADT 2022]])/20*($Y$5-2022)+Table1326[[#This Row],[AADT 2022]]</f>
        <v>15690</v>
      </c>
    </row>
    <row r="127" spans="1:25" ht="24" customHeight="1" x14ac:dyDescent="0.25">
      <c r="A127" t="s">
        <v>1181</v>
      </c>
      <c r="B127" t="s">
        <v>17576</v>
      </c>
      <c r="C127">
        <v>100827</v>
      </c>
      <c r="D127" t="s">
        <v>17073</v>
      </c>
      <c r="E127" t="s">
        <v>351</v>
      </c>
      <c r="F127" s="9">
        <f>Table1326[[#This Row],[EMP]]-Table1326[[#This Row],[BMP]]</f>
        <v>0.73548765000003868</v>
      </c>
      <c r="G127" s="5" t="s">
        <v>349</v>
      </c>
      <c r="H127" s="56">
        <v>387.62760481999999</v>
      </c>
      <c r="I127" t="s">
        <v>959</v>
      </c>
      <c r="J127" s="56">
        <v>387.72542478000003</v>
      </c>
      <c r="K127" s="56">
        <v>388.36309247000003</v>
      </c>
      <c r="L127" t="s">
        <v>1180</v>
      </c>
      <c r="M127" s="2">
        <v>5923</v>
      </c>
      <c r="N127" s="2">
        <v>5315</v>
      </c>
      <c r="O127" s="2">
        <v>11238</v>
      </c>
      <c r="P127" t="s">
        <v>21588</v>
      </c>
      <c r="Q127">
        <v>9</v>
      </c>
      <c r="R127">
        <v>55</v>
      </c>
      <c r="S127" s="2">
        <v>1001</v>
      </c>
      <c r="T127" s="2">
        <v>590</v>
      </c>
      <c r="U127" s="8">
        <v>0.14157323367147179</v>
      </c>
      <c r="V127" s="2">
        <v>20695</v>
      </c>
      <c r="W127" s="48">
        <v>446</v>
      </c>
      <c r="Y127" s="61">
        <f>(Table1326[[#This Row],[2042 Future AADT]]-Table1326[[#This Row],[AADT 2022]])/20*($Y$5-2022)+Table1326[[#This Row],[AADT 2022]]</f>
        <v>20695</v>
      </c>
    </row>
    <row r="128" spans="1:25" ht="24" customHeight="1" x14ac:dyDescent="0.25">
      <c r="A128" t="s">
        <v>1184</v>
      </c>
      <c r="B128" t="s">
        <v>17577</v>
      </c>
      <c r="C128">
        <v>100828</v>
      </c>
      <c r="D128" t="s">
        <v>17073</v>
      </c>
      <c r="E128" t="s">
        <v>351</v>
      </c>
      <c r="F128" s="9">
        <f>Table1326[[#This Row],[EMP]]-Table1326[[#This Row],[BMP]]</f>
        <v>5.1968335400000001</v>
      </c>
      <c r="G128" s="5" t="s">
        <v>349</v>
      </c>
      <c r="H128" s="56">
        <v>395.25578997857099</v>
      </c>
      <c r="I128" t="s">
        <v>1182</v>
      </c>
      <c r="J128" s="56">
        <v>395.98495489999999</v>
      </c>
      <c r="K128" s="56">
        <v>400.45262351857099</v>
      </c>
      <c r="L128" t="s">
        <v>1183</v>
      </c>
      <c r="M128" s="2">
        <v>721</v>
      </c>
      <c r="N128" s="2">
        <v>737</v>
      </c>
      <c r="O128" s="2">
        <v>1458</v>
      </c>
      <c r="P128" t="s">
        <v>21589</v>
      </c>
      <c r="Q128">
        <v>11</v>
      </c>
      <c r="R128">
        <v>55</v>
      </c>
      <c r="S128" s="2">
        <v>123</v>
      </c>
      <c r="T128" s="2">
        <v>41</v>
      </c>
      <c r="U128" s="8">
        <v>0.11248285322359397</v>
      </c>
      <c r="V128" s="2">
        <v>2291</v>
      </c>
      <c r="W128" s="48">
        <v>447</v>
      </c>
      <c r="Y128" s="61">
        <f>(Table1326[[#This Row],[2042 Future AADT]]-Table1326[[#This Row],[AADT 2022]])/20*($Y$5-2022)+Table1326[[#This Row],[AADT 2022]]</f>
        <v>2291</v>
      </c>
    </row>
    <row r="129" spans="1:25" ht="24" customHeight="1" x14ac:dyDescent="0.25">
      <c r="A129" t="s">
        <v>1187</v>
      </c>
      <c r="B129" t="s">
        <v>18562</v>
      </c>
      <c r="C129">
        <v>102308</v>
      </c>
      <c r="D129" t="s">
        <v>17073</v>
      </c>
      <c r="E129" t="s">
        <v>351</v>
      </c>
      <c r="F129" s="9">
        <f>Table1326[[#This Row],[EMP]]-Table1326[[#This Row],[BMP]]</f>
        <v>8.4599999999999795</v>
      </c>
      <c r="G129" s="5" t="s">
        <v>349</v>
      </c>
      <c r="H129" s="56">
        <v>400.47</v>
      </c>
      <c r="I129" t="s">
        <v>1183</v>
      </c>
      <c r="J129" s="56">
        <v>400.5</v>
      </c>
      <c r="K129" s="56">
        <v>408.93</v>
      </c>
      <c r="L129" t="s">
        <v>1186</v>
      </c>
      <c r="M129" s="2">
        <v>785</v>
      </c>
      <c r="N129" s="2">
        <v>811</v>
      </c>
      <c r="O129" s="2">
        <v>1596</v>
      </c>
      <c r="P129" t="s">
        <v>21590</v>
      </c>
      <c r="Q129">
        <v>9</v>
      </c>
      <c r="R129">
        <v>53</v>
      </c>
      <c r="S129" s="2">
        <v>123</v>
      </c>
      <c r="T129" s="2">
        <v>41</v>
      </c>
      <c r="U129" s="8">
        <v>0.10275689223057644</v>
      </c>
      <c r="V129" s="2">
        <v>2713</v>
      </c>
      <c r="W129" s="48">
        <v>447.1</v>
      </c>
      <c r="Y129" s="61">
        <f>(Table1326[[#This Row],[2042 Future AADT]]-Table1326[[#This Row],[AADT 2022]])/20*($Y$5-2022)+Table1326[[#This Row],[AADT 2022]]</f>
        <v>2713</v>
      </c>
    </row>
    <row r="130" spans="1:25" ht="24" customHeight="1" x14ac:dyDescent="0.25">
      <c r="A130" t="s">
        <v>1191</v>
      </c>
      <c r="B130" t="s">
        <v>17578</v>
      </c>
      <c r="C130">
        <v>100845</v>
      </c>
      <c r="D130" t="s">
        <v>17073</v>
      </c>
      <c r="E130" t="s">
        <v>1113</v>
      </c>
      <c r="F130" s="9">
        <f>Table1326[[#This Row],[EMP]]-Table1326[[#This Row],[BMP]]</f>
        <v>20.179999999999978</v>
      </c>
      <c r="G130" s="5" t="s">
        <v>1189</v>
      </c>
      <c r="H130" s="56">
        <v>154.55000000000001</v>
      </c>
      <c r="I130" t="s">
        <v>442</v>
      </c>
      <c r="J130" s="56">
        <v>158.82354545999999</v>
      </c>
      <c r="K130" s="56">
        <v>174.73</v>
      </c>
      <c r="L130" t="s">
        <v>1190</v>
      </c>
      <c r="M130" s="2">
        <v>178</v>
      </c>
      <c r="N130" s="2">
        <v>180</v>
      </c>
      <c r="O130" s="2">
        <v>358</v>
      </c>
      <c r="P130" t="s">
        <v>21591</v>
      </c>
      <c r="Q130">
        <v>20</v>
      </c>
      <c r="R130">
        <v>75</v>
      </c>
      <c r="S130" s="2">
        <v>55</v>
      </c>
      <c r="T130" s="2">
        <v>8</v>
      </c>
      <c r="U130" s="8">
        <v>0.17597765363128492</v>
      </c>
      <c r="V130" s="2">
        <v>462</v>
      </c>
      <c r="W130" s="48">
        <v>448</v>
      </c>
      <c r="Y130" s="61">
        <f>(Table1326[[#This Row],[2042 Future AADT]]-Table1326[[#This Row],[AADT 2022]])/20*($Y$5-2022)+Table1326[[#This Row],[AADT 2022]]</f>
        <v>462</v>
      </c>
    </row>
    <row r="131" spans="1:25" ht="24" customHeight="1" x14ac:dyDescent="0.25">
      <c r="A131" t="s">
        <v>1193</v>
      </c>
      <c r="B131" t="s">
        <v>17579</v>
      </c>
      <c r="C131">
        <v>100846</v>
      </c>
      <c r="D131" t="s">
        <v>17073</v>
      </c>
      <c r="E131" t="s">
        <v>1149</v>
      </c>
      <c r="F131" s="9">
        <f>Table1326[[#This Row],[EMP]]-Table1326[[#This Row],[BMP]]</f>
        <v>27.922776249999998</v>
      </c>
      <c r="G131" s="5" t="s">
        <v>1147</v>
      </c>
      <c r="H131" s="56">
        <v>91.086549020000007</v>
      </c>
      <c r="I131" t="s">
        <v>349</v>
      </c>
      <c r="J131" s="56">
        <v>94.025751099999994</v>
      </c>
      <c r="K131" s="56">
        <v>119.00932527000001</v>
      </c>
      <c r="L131" t="s">
        <v>1192</v>
      </c>
      <c r="M131" s="2">
        <v>1441</v>
      </c>
      <c r="N131" s="2">
        <v>1460</v>
      </c>
      <c r="O131" s="2">
        <v>2901</v>
      </c>
      <c r="P131" t="s">
        <v>21592</v>
      </c>
      <c r="Q131">
        <v>14</v>
      </c>
      <c r="R131">
        <v>61</v>
      </c>
      <c r="S131" s="2">
        <v>156</v>
      </c>
      <c r="T131" s="2">
        <v>139</v>
      </c>
      <c r="U131" s="8">
        <v>0.10168907273354016</v>
      </c>
      <c r="V131" s="2">
        <v>6717</v>
      </c>
      <c r="W131" s="48">
        <v>449</v>
      </c>
      <c r="Y131" s="61">
        <f>(Table1326[[#This Row],[2042 Future AADT]]-Table1326[[#This Row],[AADT 2022]])/20*($Y$5-2022)+Table1326[[#This Row],[AADT 2022]]</f>
        <v>6717</v>
      </c>
    </row>
    <row r="132" spans="1:25" ht="24" customHeight="1" x14ac:dyDescent="0.25">
      <c r="A132" t="s">
        <v>1195</v>
      </c>
      <c r="B132" t="s">
        <v>17580</v>
      </c>
      <c r="C132">
        <v>100847</v>
      </c>
      <c r="D132" t="s">
        <v>17073</v>
      </c>
      <c r="E132" t="s">
        <v>1149</v>
      </c>
      <c r="F132" s="9">
        <f>Table1326[[#This Row],[EMP]]-Table1326[[#This Row],[BMP]]</f>
        <v>8.6391596200000009</v>
      </c>
      <c r="G132" s="5" t="s">
        <v>1147</v>
      </c>
      <c r="H132" s="56">
        <v>119.00152398</v>
      </c>
      <c r="I132" t="s">
        <v>1192</v>
      </c>
      <c r="J132" s="56">
        <v>126.78434752</v>
      </c>
      <c r="K132" s="56">
        <v>127.6406836</v>
      </c>
      <c r="L132" t="s">
        <v>1194</v>
      </c>
      <c r="M132" s="2">
        <v>1478</v>
      </c>
      <c r="N132" s="2">
        <v>1379</v>
      </c>
      <c r="O132" s="2">
        <v>2857</v>
      </c>
      <c r="P132" t="s">
        <v>21593</v>
      </c>
      <c r="Q132">
        <v>9</v>
      </c>
      <c r="R132">
        <v>53</v>
      </c>
      <c r="S132" s="2">
        <v>428</v>
      </c>
      <c r="T132" s="2">
        <v>314</v>
      </c>
      <c r="U132" s="8">
        <v>0.25971298564928247</v>
      </c>
      <c r="V132" s="2">
        <v>6615</v>
      </c>
      <c r="W132" s="48">
        <v>450</v>
      </c>
      <c r="Y132" s="61">
        <f>(Table1326[[#This Row],[2042 Future AADT]]-Table1326[[#This Row],[AADT 2022]])/20*($Y$5-2022)+Table1326[[#This Row],[AADT 2022]]</f>
        <v>6615</v>
      </c>
    </row>
    <row r="133" spans="1:25" ht="24" customHeight="1" x14ac:dyDescent="0.25">
      <c r="A133" t="s">
        <v>1197</v>
      </c>
      <c r="B133" t="s">
        <v>17581</v>
      </c>
      <c r="C133">
        <v>100848</v>
      </c>
      <c r="D133" t="s">
        <v>17073</v>
      </c>
      <c r="E133" t="s">
        <v>1149</v>
      </c>
      <c r="F133" s="9">
        <f>Table1326[[#This Row],[EMP]]-Table1326[[#This Row],[BMP]]</f>
        <v>4.6509065300000003</v>
      </c>
      <c r="G133" s="5" t="s">
        <v>1147</v>
      </c>
      <c r="H133" s="56">
        <v>127.64192259714299</v>
      </c>
      <c r="I133" t="s">
        <v>1194</v>
      </c>
      <c r="J133" s="56">
        <v>129.69515870999999</v>
      </c>
      <c r="K133" s="56">
        <v>132.29282912714299</v>
      </c>
      <c r="L133" t="s">
        <v>1196</v>
      </c>
      <c r="M133" s="2">
        <v>1657</v>
      </c>
      <c r="N133" s="2">
        <v>1814</v>
      </c>
      <c r="O133" s="2">
        <v>3471</v>
      </c>
      <c r="P133" t="s">
        <v>21594</v>
      </c>
      <c r="Q133">
        <v>7</v>
      </c>
      <c r="R133">
        <v>53</v>
      </c>
      <c r="S133" s="2">
        <v>303</v>
      </c>
      <c r="T133" s="2">
        <v>278</v>
      </c>
      <c r="U133" s="8">
        <v>0.16738692019590895</v>
      </c>
      <c r="V133" s="2">
        <v>8037</v>
      </c>
      <c r="W133" s="48">
        <v>451</v>
      </c>
      <c r="Y133" s="61">
        <f>(Table1326[[#This Row],[2042 Future AADT]]-Table1326[[#This Row],[AADT 2022]])/20*($Y$5-2022)+Table1326[[#This Row],[AADT 2022]]</f>
        <v>8037</v>
      </c>
    </row>
    <row r="134" spans="1:25" ht="24" customHeight="1" x14ac:dyDescent="0.25">
      <c r="A134" t="s">
        <v>1200</v>
      </c>
      <c r="B134" t="s">
        <v>17582</v>
      </c>
      <c r="C134">
        <v>100849</v>
      </c>
      <c r="D134" t="s">
        <v>17073</v>
      </c>
      <c r="E134" t="s">
        <v>1149</v>
      </c>
      <c r="F134" s="9">
        <f>Table1326[[#This Row],[EMP]]-Table1326[[#This Row],[BMP]]</f>
        <v>0.61857857000001104</v>
      </c>
      <c r="G134" s="5" t="s">
        <v>1147</v>
      </c>
      <c r="H134" s="56">
        <v>132.45928013666699</v>
      </c>
      <c r="I134" t="s">
        <v>1196</v>
      </c>
      <c r="J134" s="56">
        <v>132.966199786667</v>
      </c>
      <c r="K134" s="56">
        <v>133.077858706667</v>
      </c>
      <c r="L134" t="s">
        <v>1199</v>
      </c>
      <c r="M134" s="2">
        <v>1559</v>
      </c>
      <c r="N134" s="2">
        <v>1578</v>
      </c>
      <c r="O134" s="2">
        <v>3137</v>
      </c>
      <c r="P134" t="s">
        <v>21595</v>
      </c>
      <c r="Q134">
        <v>8</v>
      </c>
      <c r="R134">
        <v>55</v>
      </c>
      <c r="S134" s="2">
        <v>304</v>
      </c>
      <c r="T134" s="2">
        <v>277</v>
      </c>
      <c r="U134" s="8">
        <v>0.18520879821485495</v>
      </c>
      <c r="V134" s="2">
        <v>8941</v>
      </c>
      <c r="W134" s="48">
        <v>452</v>
      </c>
      <c r="Y134" s="61">
        <f>(Table1326[[#This Row],[2042 Future AADT]]-Table1326[[#This Row],[AADT 2022]])/20*($Y$5-2022)+Table1326[[#This Row],[AADT 2022]]</f>
        <v>8941</v>
      </c>
    </row>
    <row r="135" spans="1:25" ht="24" customHeight="1" x14ac:dyDescent="0.25">
      <c r="A135" t="s">
        <v>1202</v>
      </c>
      <c r="B135" t="s">
        <v>17583</v>
      </c>
      <c r="C135">
        <v>100850</v>
      </c>
      <c r="D135" t="s">
        <v>17073</v>
      </c>
      <c r="E135" t="s">
        <v>1149</v>
      </c>
      <c r="F135" s="9">
        <f>Table1326[[#This Row],[EMP]]-Table1326[[#This Row],[BMP]]</f>
        <v>0.61925309000000084</v>
      </c>
      <c r="G135" s="5" t="s">
        <v>1147</v>
      </c>
      <c r="H135" s="56">
        <v>133.19999999999999</v>
      </c>
      <c r="I135" t="s">
        <v>1199</v>
      </c>
      <c r="J135" s="56">
        <v>133.19999999999999</v>
      </c>
      <c r="K135" s="56">
        <v>133.81925308999999</v>
      </c>
      <c r="L135" t="s">
        <v>1201</v>
      </c>
      <c r="M135" s="2">
        <v>3698</v>
      </c>
      <c r="N135" s="2">
        <v>3368</v>
      </c>
      <c r="O135" s="2">
        <v>7066</v>
      </c>
      <c r="P135" t="s">
        <v>21596</v>
      </c>
      <c r="Q135">
        <v>8</v>
      </c>
      <c r="R135">
        <v>73</v>
      </c>
      <c r="S135" s="2">
        <v>499</v>
      </c>
      <c r="T135" s="2">
        <v>213</v>
      </c>
      <c r="U135" s="8">
        <v>0.10076422303990942</v>
      </c>
      <c r="V135" s="2">
        <v>17764</v>
      </c>
      <c r="W135" s="48">
        <v>453</v>
      </c>
      <c r="Y135" s="61">
        <f>(Table1326[[#This Row],[2042 Future AADT]]-Table1326[[#This Row],[AADT 2022]])/20*($Y$5-2022)+Table1326[[#This Row],[AADT 2022]]</f>
        <v>17764</v>
      </c>
    </row>
    <row r="136" spans="1:25" ht="24" customHeight="1" x14ac:dyDescent="0.25">
      <c r="A136" t="s">
        <v>1204</v>
      </c>
      <c r="B136" t="s">
        <v>17584</v>
      </c>
      <c r="C136">
        <v>100851</v>
      </c>
      <c r="D136" t="s">
        <v>17073</v>
      </c>
      <c r="E136" t="s">
        <v>1149</v>
      </c>
      <c r="F136" s="9">
        <f>Table1326[[#This Row],[EMP]]-Table1326[[#This Row],[BMP]]</f>
        <v>0.49275600000001418</v>
      </c>
      <c r="G136" s="5" t="s">
        <v>1147</v>
      </c>
      <c r="H136" s="56">
        <v>133.92901504</v>
      </c>
      <c r="I136" t="s">
        <v>1201</v>
      </c>
      <c r="J136" s="56">
        <v>134.10271259000001</v>
      </c>
      <c r="K136" s="56">
        <v>134.42177104000001</v>
      </c>
      <c r="L136" t="s">
        <v>1203</v>
      </c>
      <c r="M136" s="2">
        <v>6466</v>
      </c>
      <c r="N136" s="2">
        <v>7138</v>
      </c>
      <c r="O136" s="2">
        <v>13604</v>
      </c>
      <c r="P136" t="s">
        <v>21597</v>
      </c>
      <c r="Q136">
        <v>8</v>
      </c>
      <c r="R136">
        <v>53</v>
      </c>
      <c r="S136" s="2">
        <v>1188</v>
      </c>
      <c r="T136" s="2">
        <v>454</v>
      </c>
      <c r="U136" s="8">
        <v>0.12069979417818288</v>
      </c>
      <c r="V136" s="2">
        <v>34200</v>
      </c>
      <c r="W136" s="48">
        <v>454</v>
      </c>
      <c r="Y136" s="61">
        <f>(Table1326[[#This Row],[2042 Future AADT]]-Table1326[[#This Row],[AADT 2022]])/20*($Y$5-2022)+Table1326[[#This Row],[AADT 2022]]</f>
        <v>34200</v>
      </c>
    </row>
    <row r="137" spans="1:25" ht="24" customHeight="1" x14ac:dyDescent="0.25">
      <c r="A137" t="s">
        <v>1206</v>
      </c>
      <c r="B137" t="s">
        <v>17585</v>
      </c>
      <c r="C137">
        <v>100852</v>
      </c>
      <c r="D137" t="s">
        <v>17073</v>
      </c>
      <c r="E137" t="s">
        <v>1149</v>
      </c>
      <c r="F137" s="9">
        <f>Table1326[[#This Row],[EMP]]-Table1326[[#This Row],[BMP]]</f>
        <v>1.2467634500000031</v>
      </c>
      <c r="G137" s="5" t="s">
        <v>1147</v>
      </c>
      <c r="H137" s="56">
        <v>134.70303626500001</v>
      </c>
      <c r="I137" t="s">
        <v>1203</v>
      </c>
      <c r="J137" s="56">
        <v>134.937255713333</v>
      </c>
      <c r="K137" s="56">
        <v>135.94979971500001</v>
      </c>
      <c r="L137" t="s">
        <v>1205</v>
      </c>
      <c r="M137" s="2">
        <v>5068</v>
      </c>
      <c r="N137" s="2">
        <v>5180</v>
      </c>
      <c r="O137" s="2">
        <v>10248</v>
      </c>
      <c r="P137" t="s">
        <v>21598</v>
      </c>
      <c r="Q137">
        <v>8</v>
      </c>
      <c r="R137">
        <v>58</v>
      </c>
      <c r="S137" s="2">
        <v>1432</v>
      </c>
      <c r="T137" s="2">
        <v>503</v>
      </c>
      <c r="U137" s="8">
        <v>0.18881733021077282</v>
      </c>
      <c r="V137" s="2">
        <v>25265</v>
      </c>
      <c r="W137" s="48">
        <v>455</v>
      </c>
      <c r="Y137" s="61">
        <f>(Table1326[[#This Row],[2042 Future AADT]]-Table1326[[#This Row],[AADT 2022]])/20*($Y$5-2022)+Table1326[[#This Row],[AADT 2022]]</f>
        <v>25265</v>
      </c>
    </row>
    <row r="138" spans="1:25" ht="24" customHeight="1" x14ac:dyDescent="0.25">
      <c r="A138" t="s">
        <v>1208</v>
      </c>
      <c r="B138" t="s">
        <v>17586</v>
      </c>
      <c r="C138">
        <v>100853</v>
      </c>
      <c r="D138" t="s">
        <v>17073</v>
      </c>
      <c r="E138" t="s">
        <v>1149</v>
      </c>
      <c r="F138" s="9">
        <f>Table1326[[#This Row],[EMP]]-Table1326[[#This Row],[BMP]]</f>
        <v>1.267511810000002</v>
      </c>
      <c r="G138" s="5" t="s">
        <v>1147</v>
      </c>
      <c r="H138" s="56">
        <v>136.025384656667</v>
      </c>
      <c r="I138" t="s">
        <v>1205</v>
      </c>
      <c r="J138" s="56">
        <v>136.63530648</v>
      </c>
      <c r="K138" s="56">
        <v>137.292896466667</v>
      </c>
      <c r="L138" t="s">
        <v>1207</v>
      </c>
      <c r="M138" s="2">
        <v>3616</v>
      </c>
      <c r="N138" s="2">
        <v>3804</v>
      </c>
      <c r="O138" s="2">
        <v>7420</v>
      </c>
      <c r="P138" t="s">
        <v>21599</v>
      </c>
      <c r="Q138">
        <v>8</v>
      </c>
      <c r="R138">
        <v>66</v>
      </c>
      <c r="S138" s="2">
        <v>353</v>
      </c>
      <c r="T138" s="2">
        <v>327</v>
      </c>
      <c r="U138" s="8">
        <v>9.1644204851752023E-2</v>
      </c>
      <c r="V138" s="2">
        <v>18654</v>
      </c>
      <c r="W138" s="48">
        <v>456</v>
      </c>
      <c r="Y138" s="61">
        <f>(Table1326[[#This Row],[2042 Future AADT]]-Table1326[[#This Row],[AADT 2022]])/20*($Y$5-2022)+Table1326[[#This Row],[AADT 2022]]</f>
        <v>18654</v>
      </c>
    </row>
    <row r="139" spans="1:25" ht="24" customHeight="1" x14ac:dyDescent="0.25">
      <c r="A139" t="s">
        <v>1210</v>
      </c>
      <c r="B139" t="s">
        <v>17587</v>
      </c>
      <c r="C139">
        <v>100854</v>
      </c>
      <c r="D139" t="s">
        <v>17073</v>
      </c>
      <c r="E139" t="s">
        <v>1149</v>
      </c>
      <c r="F139" s="9">
        <f>Table1326[[#This Row],[EMP]]-Table1326[[#This Row],[BMP]]</f>
        <v>12.97620286999998</v>
      </c>
      <c r="G139" s="5" t="s">
        <v>1147</v>
      </c>
      <c r="H139" s="56">
        <v>137.27671325333301</v>
      </c>
      <c r="I139" t="s">
        <v>1207</v>
      </c>
      <c r="J139" s="56">
        <v>142.98372097000001</v>
      </c>
      <c r="K139" s="56">
        <v>150.25291612333299</v>
      </c>
      <c r="L139" t="s">
        <v>1209</v>
      </c>
      <c r="M139" s="2">
        <v>2932</v>
      </c>
      <c r="N139" s="2">
        <v>3850</v>
      </c>
      <c r="O139" s="2">
        <v>6782</v>
      </c>
      <c r="P139" t="s">
        <v>21600</v>
      </c>
      <c r="Q139">
        <v>14</v>
      </c>
      <c r="R139">
        <v>66</v>
      </c>
      <c r="S139" s="2">
        <v>151</v>
      </c>
      <c r="T139" s="2">
        <v>256</v>
      </c>
      <c r="U139" s="8">
        <v>6.0011795930404011E-2</v>
      </c>
      <c r="V139" s="2">
        <v>14475</v>
      </c>
      <c r="W139" s="48">
        <v>457</v>
      </c>
      <c r="Y139" s="61">
        <f>(Table1326[[#This Row],[2042 Future AADT]]-Table1326[[#This Row],[AADT 2022]])/20*($Y$5-2022)+Table1326[[#This Row],[AADT 2022]]</f>
        <v>14475</v>
      </c>
    </row>
    <row r="140" spans="1:25" ht="24" customHeight="1" x14ac:dyDescent="0.25">
      <c r="A140" t="s">
        <v>1215</v>
      </c>
      <c r="B140" t="s">
        <v>17588</v>
      </c>
      <c r="C140">
        <v>100855</v>
      </c>
      <c r="D140" t="s">
        <v>17073</v>
      </c>
      <c r="E140" t="s">
        <v>1211</v>
      </c>
      <c r="F140" s="9">
        <f>Table1326[[#This Row],[EMP]]-Table1326[[#This Row],[BMP]]</f>
        <v>1.332741550000037</v>
      </c>
      <c r="G140" s="5" t="s">
        <v>1212</v>
      </c>
      <c r="H140" s="56">
        <v>293.21382112333299</v>
      </c>
      <c r="I140" t="s">
        <v>1213</v>
      </c>
      <c r="J140" s="56">
        <v>293.93556217333298</v>
      </c>
      <c r="K140" s="56">
        <v>294.54656267333303</v>
      </c>
      <c r="L140" t="s">
        <v>1214</v>
      </c>
      <c r="M140" s="2">
        <v>4364</v>
      </c>
      <c r="N140" s="2">
        <v>4490</v>
      </c>
      <c r="O140" s="2">
        <v>8854</v>
      </c>
      <c r="P140" t="s">
        <v>21601</v>
      </c>
      <c r="Q140">
        <v>8</v>
      </c>
      <c r="R140">
        <v>54</v>
      </c>
      <c r="S140" s="2">
        <v>981</v>
      </c>
      <c r="T140" s="2">
        <v>366</v>
      </c>
      <c r="U140" s="8">
        <v>0.15213462841653491</v>
      </c>
      <c r="V140" s="2">
        <v>14419</v>
      </c>
      <c r="W140" s="48">
        <v>458</v>
      </c>
      <c r="Y140" s="61">
        <f>(Table1326[[#This Row],[2042 Future AADT]]-Table1326[[#This Row],[AADT 2022]])/20*($Y$5-2022)+Table1326[[#This Row],[AADT 2022]]</f>
        <v>14419</v>
      </c>
    </row>
    <row r="141" spans="1:25" ht="24" customHeight="1" x14ac:dyDescent="0.25">
      <c r="A141" t="s">
        <v>1217</v>
      </c>
      <c r="B141" t="s">
        <v>17589</v>
      </c>
      <c r="C141">
        <v>100856</v>
      </c>
      <c r="D141" t="s">
        <v>17073</v>
      </c>
      <c r="E141" t="s">
        <v>1211</v>
      </c>
      <c r="F141" s="9">
        <f>Table1326[[#This Row],[EMP]]-Table1326[[#This Row],[BMP]]</f>
        <v>1.1527242100000308</v>
      </c>
      <c r="G141" s="5" t="s">
        <v>1212</v>
      </c>
      <c r="H141" s="56">
        <v>294.63151027666697</v>
      </c>
      <c r="I141" t="s">
        <v>1214</v>
      </c>
      <c r="J141" s="56">
        <v>294.88196814999998</v>
      </c>
      <c r="K141" s="56">
        <v>295.784234486667</v>
      </c>
      <c r="L141" t="s">
        <v>1216</v>
      </c>
      <c r="M141" s="2">
        <v>4153</v>
      </c>
      <c r="N141" s="2">
        <v>3142</v>
      </c>
      <c r="O141" s="2">
        <v>7295</v>
      </c>
      <c r="P141" t="s">
        <v>21602</v>
      </c>
      <c r="Q141">
        <v>8</v>
      </c>
      <c r="R141">
        <v>62</v>
      </c>
      <c r="S141" s="2">
        <v>640</v>
      </c>
      <c r="T141" s="2">
        <v>313</v>
      </c>
      <c r="U141" s="8">
        <v>0.13063742289239205</v>
      </c>
      <c r="V141" s="2">
        <v>14340</v>
      </c>
      <c r="W141" s="48">
        <v>459</v>
      </c>
      <c r="Y141" s="61">
        <f>(Table1326[[#This Row],[2042 Future AADT]]-Table1326[[#This Row],[AADT 2022]])/20*($Y$5-2022)+Table1326[[#This Row],[AADT 2022]]</f>
        <v>14340</v>
      </c>
    </row>
    <row r="142" spans="1:25" ht="24" customHeight="1" x14ac:dyDescent="0.25">
      <c r="A142" t="s">
        <v>1219</v>
      </c>
      <c r="B142" t="s">
        <v>17590</v>
      </c>
      <c r="C142">
        <v>100857</v>
      </c>
      <c r="D142" t="s">
        <v>17073</v>
      </c>
      <c r="E142" t="s">
        <v>1211</v>
      </c>
      <c r="F142" s="9">
        <f>Table1326[[#This Row],[EMP]]-Table1326[[#This Row],[BMP]]</f>
        <v>2.550683059999983</v>
      </c>
      <c r="G142" s="5" t="s">
        <v>1212</v>
      </c>
      <c r="H142" s="56">
        <v>295.78700333400002</v>
      </c>
      <c r="I142" t="s">
        <v>1216</v>
      </c>
      <c r="J142" s="56">
        <v>296.99956173999999</v>
      </c>
      <c r="K142" s="56">
        <v>298.337686394</v>
      </c>
      <c r="L142" t="s">
        <v>1218</v>
      </c>
      <c r="M142" s="2">
        <v>3459</v>
      </c>
      <c r="N142" s="2">
        <v>3680</v>
      </c>
      <c r="O142" s="2">
        <v>7139</v>
      </c>
      <c r="P142" t="s">
        <v>21603</v>
      </c>
      <c r="Q142">
        <v>8</v>
      </c>
      <c r="R142">
        <v>52</v>
      </c>
      <c r="S142" s="2">
        <v>815</v>
      </c>
      <c r="T142" s="2">
        <v>367</v>
      </c>
      <c r="U142" s="8">
        <v>0.16556940748003923</v>
      </c>
      <c r="V142" s="2">
        <v>12532</v>
      </c>
      <c r="W142" s="48">
        <v>460</v>
      </c>
      <c r="Y142" s="61">
        <f>(Table1326[[#This Row],[2042 Future AADT]]-Table1326[[#This Row],[AADT 2022]])/20*($Y$5-2022)+Table1326[[#This Row],[AADT 2022]]</f>
        <v>12532</v>
      </c>
    </row>
    <row r="143" spans="1:25" ht="24" customHeight="1" x14ac:dyDescent="0.25">
      <c r="A143" t="s">
        <v>1221</v>
      </c>
      <c r="B143" t="s">
        <v>17591</v>
      </c>
      <c r="C143">
        <v>100858</v>
      </c>
      <c r="D143" t="s">
        <v>17073</v>
      </c>
      <c r="E143" t="s">
        <v>1211</v>
      </c>
      <c r="F143" s="9">
        <f>Table1326[[#This Row],[EMP]]-Table1326[[#This Row],[BMP]]</f>
        <v>2.4376889299999789</v>
      </c>
      <c r="G143" s="5" t="s">
        <v>1212</v>
      </c>
      <c r="H143" s="56">
        <v>298.3402687725</v>
      </c>
      <c r="I143" t="s">
        <v>1218</v>
      </c>
      <c r="J143" s="56">
        <v>300.00782327500002</v>
      </c>
      <c r="K143" s="56">
        <v>300.77795770249998</v>
      </c>
      <c r="L143" t="s">
        <v>1220</v>
      </c>
      <c r="M143" s="2">
        <v>3014</v>
      </c>
      <c r="N143" s="2">
        <v>3142</v>
      </c>
      <c r="O143" s="2">
        <v>6156</v>
      </c>
      <c r="P143" t="s">
        <v>21604</v>
      </c>
      <c r="Q143">
        <v>8</v>
      </c>
      <c r="R143">
        <v>50</v>
      </c>
      <c r="S143" s="2">
        <v>449</v>
      </c>
      <c r="T143" s="2">
        <v>97</v>
      </c>
      <c r="U143" s="8">
        <v>8.8693957115009742E-2</v>
      </c>
      <c r="V143" s="2">
        <v>10807</v>
      </c>
      <c r="W143" s="48">
        <v>461</v>
      </c>
      <c r="Y143" s="61">
        <f>(Table1326[[#This Row],[2042 Future AADT]]-Table1326[[#This Row],[AADT 2022]])/20*($Y$5-2022)+Table1326[[#This Row],[AADT 2022]]</f>
        <v>10807</v>
      </c>
    </row>
    <row r="144" spans="1:25" ht="24" customHeight="1" x14ac:dyDescent="0.25">
      <c r="A144" t="s">
        <v>1223</v>
      </c>
      <c r="B144" t="s">
        <v>17592</v>
      </c>
      <c r="C144">
        <v>100859</v>
      </c>
      <c r="D144" t="s">
        <v>17073</v>
      </c>
      <c r="E144" t="s">
        <v>1211</v>
      </c>
      <c r="F144" s="9">
        <f>Table1326[[#This Row],[EMP]]-Table1326[[#This Row],[BMP]]</f>
        <v>2.6401381000000015</v>
      </c>
      <c r="G144" s="5" t="s">
        <v>1212</v>
      </c>
      <c r="H144" s="56">
        <v>300.78037177200002</v>
      </c>
      <c r="I144" t="s">
        <v>1220</v>
      </c>
      <c r="J144" s="56">
        <v>301.96764830000001</v>
      </c>
      <c r="K144" s="56">
        <v>303.42050987200003</v>
      </c>
      <c r="L144" t="s">
        <v>1222</v>
      </c>
      <c r="M144" s="2">
        <v>2122</v>
      </c>
      <c r="N144" s="2">
        <v>2229</v>
      </c>
      <c r="O144" s="2">
        <v>4351</v>
      </c>
      <c r="P144" t="s">
        <v>21605</v>
      </c>
      <c r="Q144">
        <v>8</v>
      </c>
      <c r="R144">
        <v>56</v>
      </c>
      <c r="S144" s="2">
        <v>677</v>
      </c>
      <c r="T144" s="2">
        <v>224</v>
      </c>
      <c r="U144" s="8">
        <v>0.20707883245230982</v>
      </c>
      <c r="V144" s="2">
        <v>7638</v>
      </c>
      <c r="W144" s="48">
        <v>462</v>
      </c>
      <c r="Y144" s="61">
        <f>(Table1326[[#This Row],[2042 Future AADT]]-Table1326[[#This Row],[AADT 2022]])/20*($Y$5-2022)+Table1326[[#This Row],[AADT 2022]]</f>
        <v>7638</v>
      </c>
    </row>
    <row r="145" spans="1:25" ht="24" customHeight="1" x14ac:dyDescent="0.25">
      <c r="A145" t="s">
        <v>1225</v>
      </c>
      <c r="B145" t="s">
        <v>17593</v>
      </c>
      <c r="C145">
        <v>100860</v>
      </c>
      <c r="D145" t="s">
        <v>17073</v>
      </c>
      <c r="E145" t="s">
        <v>1211</v>
      </c>
      <c r="F145" s="9">
        <f>Table1326[[#This Row],[EMP]]-Table1326[[#This Row],[BMP]]</f>
        <v>10.493899199999987</v>
      </c>
      <c r="G145" s="5" t="s">
        <v>1212</v>
      </c>
      <c r="H145" s="56">
        <v>303.4130560625</v>
      </c>
      <c r="I145" t="s">
        <v>1222</v>
      </c>
      <c r="J145" s="56">
        <v>304.84897214</v>
      </c>
      <c r="K145" s="56">
        <v>313.90695526249999</v>
      </c>
      <c r="L145" t="s">
        <v>1224</v>
      </c>
      <c r="M145" s="2">
        <v>2097</v>
      </c>
      <c r="N145" s="2">
        <v>2149</v>
      </c>
      <c r="O145" s="2">
        <v>4246</v>
      </c>
      <c r="P145" t="s">
        <v>21606</v>
      </c>
      <c r="Q145">
        <v>12</v>
      </c>
      <c r="R145">
        <v>71</v>
      </c>
      <c r="S145" s="2">
        <v>332</v>
      </c>
      <c r="T145" s="2">
        <v>153</v>
      </c>
      <c r="U145" s="8">
        <v>0.11422515308525671</v>
      </c>
      <c r="V145" s="2">
        <v>6915</v>
      </c>
      <c r="W145" s="48">
        <v>463</v>
      </c>
      <c r="Y145" s="61">
        <f>(Table1326[[#This Row],[2042 Future AADT]]-Table1326[[#This Row],[AADT 2022]])/20*($Y$5-2022)+Table1326[[#This Row],[AADT 2022]]</f>
        <v>6915</v>
      </c>
    </row>
    <row r="146" spans="1:25" ht="24" customHeight="1" x14ac:dyDescent="0.25">
      <c r="A146" t="s">
        <v>1228</v>
      </c>
      <c r="B146" t="s">
        <v>17594</v>
      </c>
      <c r="C146">
        <v>100861</v>
      </c>
      <c r="D146" t="s">
        <v>17073</v>
      </c>
      <c r="E146" t="s">
        <v>1211</v>
      </c>
      <c r="F146" s="9">
        <f>Table1326[[#This Row],[EMP]]-Table1326[[#This Row],[BMP]]</f>
        <v>2.8981061100000147</v>
      </c>
      <c r="G146" s="5" t="s">
        <v>1212</v>
      </c>
      <c r="H146" s="56">
        <v>314.00377614833297</v>
      </c>
      <c r="I146" t="s">
        <v>1224</v>
      </c>
      <c r="J146" s="56">
        <v>315.04469986999999</v>
      </c>
      <c r="K146" s="56">
        <v>316.90188225833299</v>
      </c>
      <c r="L146" t="s">
        <v>1227</v>
      </c>
      <c r="M146" s="2">
        <v>2168</v>
      </c>
      <c r="N146" s="2">
        <v>1878</v>
      </c>
      <c r="O146" s="2">
        <v>4046</v>
      </c>
      <c r="P146" t="s">
        <v>21607</v>
      </c>
      <c r="Q146">
        <v>8</v>
      </c>
      <c r="R146">
        <v>58</v>
      </c>
      <c r="S146" s="2">
        <v>284</v>
      </c>
      <c r="T146" s="2">
        <v>241</v>
      </c>
      <c r="U146" s="8">
        <v>0.12975778546712802</v>
      </c>
      <c r="V146" s="2">
        <v>7953</v>
      </c>
      <c r="W146" s="48">
        <v>464</v>
      </c>
      <c r="Y146" s="61">
        <f>(Table1326[[#This Row],[2042 Future AADT]]-Table1326[[#This Row],[AADT 2022]])/20*($Y$5-2022)+Table1326[[#This Row],[AADT 2022]]</f>
        <v>7953</v>
      </c>
    </row>
    <row r="147" spans="1:25" ht="24" customHeight="1" x14ac:dyDescent="0.25">
      <c r="A147" t="s">
        <v>1230</v>
      </c>
      <c r="B147" t="s">
        <v>17595</v>
      </c>
      <c r="C147">
        <v>100862</v>
      </c>
      <c r="D147" t="s">
        <v>17073</v>
      </c>
      <c r="E147" t="s">
        <v>1211</v>
      </c>
      <c r="F147" s="9">
        <f>Table1326[[#This Row],[EMP]]-Table1326[[#This Row],[BMP]]</f>
        <v>0.90352161999999225</v>
      </c>
      <c r="G147" s="5" t="s">
        <v>1212</v>
      </c>
      <c r="H147" s="56">
        <v>317.03332772250002</v>
      </c>
      <c r="I147" t="s">
        <v>1227</v>
      </c>
      <c r="J147" s="56">
        <v>317.43021998</v>
      </c>
      <c r="K147" s="56">
        <v>317.93684934250001</v>
      </c>
      <c r="L147" t="s">
        <v>1229</v>
      </c>
      <c r="M147" s="2">
        <v>2801</v>
      </c>
      <c r="N147" s="2">
        <v>3169</v>
      </c>
      <c r="O147" s="2">
        <v>5970</v>
      </c>
      <c r="P147" t="s">
        <v>21608</v>
      </c>
      <c r="Q147">
        <v>9</v>
      </c>
      <c r="R147">
        <v>55</v>
      </c>
      <c r="S147" s="2">
        <v>817</v>
      </c>
      <c r="T147" s="2">
        <v>240</v>
      </c>
      <c r="U147" s="8">
        <v>0.17705192629815744</v>
      </c>
      <c r="V147" s="2">
        <v>11735</v>
      </c>
      <c r="W147" s="48">
        <v>465</v>
      </c>
      <c r="Y147" s="61">
        <f>(Table1326[[#This Row],[2042 Future AADT]]-Table1326[[#This Row],[AADT 2022]])/20*($Y$5-2022)+Table1326[[#This Row],[AADT 2022]]</f>
        <v>11735</v>
      </c>
    </row>
    <row r="148" spans="1:25" ht="24" customHeight="1" x14ac:dyDescent="0.25">
      <c r="A148" t="s">
        <v>1232</v>
      </c>
      <c r="B148" t="s">
        <v>17596</v>
      </c>
      <c r="C148">
        <v>100863</v>
      </c>
      <c r="D148" t="s">
        <v>17073</v>
      </c>
      <c r="E148" t="s">
        <v>1211</v>
      </c>
      <c r="F148" s="9">
        <f>Table1326[[#This Row],[EMP]]-Table1326[[#This Row],[BMP]]</f>
        <v>3.0231650700000046</v>
      </c>
      <c r="G148" s="5" t="s">
        <v>1212</v>
      </c>
      <c r="H148" s="56">
        <v>318.01555093000002</v>
      </c>
      <c r="I148" t="s">
        <v>1229</v>
      </c>
      <c r="J148" s="56">
        <v>320.00103535</v>
      </c>
      <c r="K148" s="56">
        <v>321.03871600000002</v>
      </c>
      <c r="L148" t="s">
        <v>1231</v>
      </c>
      <c r="M148" s="2">
        <v>1411</v>
      </c>
      <c r="N148" s="2">
        <v>1423</v>
      </c>
      <c r="O148" s="2">
        <v>2834</v>
      </c>
      <c r="P148" t="s">
        <v>21609</v>
      </c>
      <c r="Q148">
        <v>8</v>
      </c>
      <c r="R148">
        <v>55</v>
      </c>
      <c r="S148" s="2">
        <v>224</v>
      </c>
      <c r="T148" s="2">
        <v>190</v>
      </c>
      <c r="U148" s="8">
        <v>0.1460832745236415</v>
      </c>
      <c r="V148" s="2">
        <v>4975</v>
      </c>
      <c r="W148" s="48">
        <v>466</v>
      </c>
      <c r="Y148" s="61">
        <f>(Table1326[[#This Row],[2042 Future AADT]]-Table1326[[#This Row],[AADT 2022]])/20*($Y$5-2022)+Table1326[[#This Row],[AADT 2022]]</f>
        <v>4975</v>
      </c>
    </row>
    <row r="149" spans="1:25" ht="24" customHeight="1" x14ac:dyDescent="0.25">
      <c r="A149" t="s">
        <v>1233</v>
      </c>
      <c r="B149" t="s">
        <v>17597</v>
      </c>
      <c r="C149">
        <v>100864</v>
      </c>
      <c r="D149" t="s">
        <v>17073</v>
      </c>
      <c r="E149" t="s">
        <v>1211</v>
      </c>
      <c r="F149" s="9">
        <f>Table1326[[#This Row],[EMP]]-Table1326[[#This Row],[BMP]]</f>
        <v>11.823639470000046</v>
      </c>
      <c r="G149" s="5" t="s">
        <v>1212</v>
      </c>
      <c r="H149" s="56">
        <v>321.05578317769198</v>
      </c>
      <c r="I149" t="s">
        <v>1231</v>
      </c>
      <c r="J149" s="56">
        <v>332.13117550999999</v>
      </c>
      <c r="K149" s="56">
        <v>332.87942264769202</v>
      </c>
      <c r="L149" t="s">
        <v>418</v>
      </c>
      <c r="M149" s="2">
        <v>920</v>
      </c>
      <c r="N149" s="2">
        <v>923</v>
      </c>
      <c r="O149" s="2">
        <v>1843</v>
      </c>
      <c r="P149" t="s">
        <v>21610</v>
      </c>
      <c r="Q149">
        <v>13</v>
      </c>
      <c r="R149">
        <v>55</v>
      </c>
      <c r="S149" s="2">
        <v>89</v>
      </c>
      <c r="T149" s="2">
        <v>57</v>
      </c>
      <c r="U149" s="8">
        <v>7.9218665219750406E-2</v>
      </c>
      <c r="V149" s="2">
        <v>3235</v>
      </c>
      <c r="W149" s="48">
        <v>467</v>
      </c>
      <c r="Y149" s="61">
        <f>(Table1326[[#This Row],[2042 Future AADT]]-Table1326[[#This Row],[AADT 2022]])/20*($Y$5-2022)+Table1326[[#This Row],[AADT 2022]]</f>
        <v>3235</v>
      </c>
    </row>
    <row r="150" spans="1:25" ht="24" customHeight="1" x14ac:dyDescent="0.25">
      <c r="A150" t="s">
        <v>1235</v>
      </c>
      <c r="B150" t="s">
        <v>17598</v>
      </c>
      <c r="C150">
        <v>100865</v>
      </c>
      <c r="D150" t="s">
        <v>17073</v>
      </c>
      <c r="E150" t="s">
        <v>1211</v>
      </c>
      <c r="F150" s="9">
        <f>Table1326[[#This Row],[EMP]]-Table1326[[#This Row],[BMP]]</f>
        <v>4.2063567500000545</v>
      </c>
      <c r="G150" s="5" t="s">
        <v>1212</v>
      </c>
      <c r="H150" s="56">
        <v>332.87599404285697</v>
      </c>
      <c r="I150" t="s">
        <v>418</v>
      </c>
      <c r="J150" s="56">
        <v>336.31999302000003</v>
      </c>
      <c r="K150" s="56">
        <v>337.08235079285703</v>
      </c>
      <c r="L150" t="s">
        <v>1234</v>
      </c>
      <c r="M150" s="2">
        <v>2648</v>
      </c>
      <c r="N150" s="2">
        <v>2778</v>
      </c>
      <c r="O150" s="2">
        <v>5426</v>
      </c>
      <c r="P150" t="s">
        <v>21611</v>
      </c>
      <c r="Q150">
        <v>8</v>
      </c>
      <c r="R150">
        <v>51</v>
      </c>
      <c r="S150" s="2">
        <v>321</v>
      </c>
      <c r="T150" s="2">
        <v>94</v>
      </c>
      <c r="U150" s="8">
        <v>7.6483597493549577E-2</v>
      </c>
      <c r="V150" s="2">
        <v>7871</v>
      </c>
      <c r="W150" s="48">
        <v>468</v>
      </c>
      <c r="Y150" s="61">
        <f>(Table1326[[#This Row],[2042 Future AADT]]-Table1326[[#This Row],[AADT 2022]])/20*($Y$5-2022)+Table1326[[#This Row],[AADT 2022]]</f>
        <v>7871</v>
      </c>
    </row>
    <row r="151" spans="1:25" ht="24" customHeight="1" x14ac:dyDescent="0.25">
      <c r="A151" t="s">
        <v>1237</v>
      </c>
      <c r="B151" t="s">
        <v>17599</v>
      </c>
      <c r="C151">
        <v>100866</v>
      </c>
      <c r="D151" t="s">
        <v>17073</v>
      </c>
      <c r="E151" t="s">
        <v>1211</v>
      </c>
      <c r="F151" s="9">
        <f>Table1326[[#This Row],[EMP]]-Table1326[[#This Row],[BMP]]</f>
        <v>4.4101519399999916</v>
      </c>
      <c r="G151" s="5" t="s">
        <v>1212</v>
      </c>
      <c r="H151" s="56">
        <v>337.09907669333302</v>
      </c>
      <c r="I151" t="s">
        <v>1234</v>
      </c>
      <c r="J151" s="56">
        <v>340.64493305500002</v>
      </c>
      <c r="K151" s="56">
        <v>341.50922863333301</v>
      </c>
      <c r="L151" t="s">
        <v>1236</v>
      </c>
      <c r="M151" s="2">
        <v>2314</v>
      </c>
      <c r="N151" s="2">
        <v>799</v>
      </c>
      <c r="O151" s="2">
        <v>3113</v>
      </c>
      <c r="P151" t="s">
        <v>21612</v>
      </c>
      <c r="Q151">
        <v>9</v>
      </c>
      <c r="R151">
        <v>78</v>
      </c>
      <c r="S151" s="2">
        <v>229</v>
      </c>
      <c r="T151" s="2">
        <v>97</v>
      </c>
      <c r="U151" s="8">
        <v>0.10472213299068422</v>
      </c>
      <c r="V151" s="2">
        <v>3865</v>
      </c>
      <c r="W151" s="48">
        <v>469</v>
      </c>
      <c r="Y151" s="61">
        <f>(Table1326[[#This Row],[2042 Future AADT]]-Table1326[[#This Row],[AADT 2022]])/20*($Y$5-2022)+Table1326[[#This Row],[AADT 2022]]</f>
        <v>3865</v>
      </c>
    </row>
    <row r="152" spans="1:25" ht="24" customHeight="1" x14ac:dyDescent="0.25">
      <c r="A152" t="s">
        <v>1240</v>
      </c>
      <c r="B152" t="s">
        <v>17600</v>
      </c>
      <c r="C152">
        <v>100867</v>
      </c>
      <c r="D152" t="s">
        <v>17073</v>
      </c>
      <c r="E152" t="s">
        <v>1211</v>
      </c>
      <c r="F152" s="9">
        <f>Table1326[[#This Row],[EMP]]-Table1326[[#This Row],[BMP]]</f>
        <v>1.6787653899999668</v>
      </c>
      <c r="G152" s="5" t="s">
        <v>1212</v>
      </c>
      <c r="H152" s="56">
        <v>341.68571173750001</v>
      </c>
      <c r="I152" t="s">
        <v>1236</v>
      </c>
      <c r="J152" s="56">
        <v>343.16372344333303</v>
      </c>
      <c r="K152" s="56">
        <v>343.36447712749998</v>
      </c>
      <c r="L152" t="s">
        <v>1239</v>
      </c>
      <c r="M152" s="2">
        <v>3683</v>
      </c>
      <c r="N152" s="2">
        <v>3653</v>
      </c>
      <c r="O152" s="2">
        <v>7336</v>
      </c>
      <c r="P152" t="s">
        <v>21613</v>
      </c>
      <c r="Q152">
        <v>9</v>
      </c>
      <c r="R152">
        <v>54</v>
      </c>
      <c r="S152" s="2">
        <v>414</v>
      </c>
      <c r="T152" s="2">
        <v>115</v>
      </c>
      <c r="U152" s="8">
        <v>7.2110141766630317E-2</v>
      </c>
      <c r="V152" s="2">
        <v>9109</v>
      </c>
      <c r="W152" s="48">
        <v>470</v>
      </c>
      <c r="Y152" s="61">
        <f>(Table1326[[#This Row],[2042 Future AADT]]-Table1326[[#This Row],[AADT 2022]])/20*($Y$5-2022)+Table1326[[#This Row],[AADT 2022]]</f>
        <v>9109</v>
      </c>
    </row>
    <row r="153" spans="1:25" ht="24" customHeight="1" x14ac:dyDescent="0.25">
      <c r="A153" t="s">
        <v>1243</v>
      </c>
      <c r="B153" t="s">
        <v>17601</v>
      </c>
      <c r="C153">
        <v>100868</v>
      </c>
      <c r="D153" t="s">
        <v>17073</v>
      </c>
      <c r="E153" t="s">
        <v>1211</v>
      </c>
      <c r="F153" s="9">
        <f>Table1326[[#This Row],[EMP]]-Table1326[[#This Row],[BMP]]</f>
        <v>1.6451287600000342</v>
      </c>
      <c r="G153" s="5" t="s">
        <v>1212</v>
      </c>
      <c r="H153" s="56">
        <v>343.63296159999999</v>
      </c>
      <c r="I153" t="s">
        <v>1241</v>
      </c>
      <c r="J153" s="56">
        <v>343.699556465</v>
      </c>
      <c r="K153" s="56">
        <v>345.27809036000002</v>
      </c>
      <c r="L153" t="s">
        <v>1242</v>
      </c>
      <c r="M153" s="2">
        <v>2480</v>
      </c>
      <c r="N153" s="2">
        <v>2417</v>
      </c>
      <c r="O153" s="2">
        <v>4897</v>
      </c>
      <c r="P153" t="s">
        <v>21614</v>
      </c>
      <c r="Q153">
        <v>8</v>
      </c>
      <c r="R153">
        <v>53</v>
      </c>
      <c r="S153" s="2">
        <v>455</v>
      </c>
      <c r="T153" s="2">
        <v>310</v>
      </c>
      <c r="U153" s="8">
        <v>0.15621809270982234</v>
      </c>
      <c r="V153" s="2">
        <v>6080</v>
      </c>
      <c r="W153" s="48">
        <v>471</v>
      </c>
      <c r="Y153" s="61">
        <f>(Table1326[[#This Row],[2042 Future AADT]]-Table1326[[#This Row],[AADT 2022]])/20*($Y$5-2022)+Table1326[[#This Row],[AADT 2022]]</f>
        <v>6080</v>
      </c>
    </row>
    <row r="154" spans="1:25" ht="24" customHeight="1" x14ac:dyDescent="0.25">
      <c r="A154" t="s">
        <v>1245</v>
      </c>
      <c r="B154" t="s">
        <v>17602</v>
      </c>
      <c r="C154">
        <v>100869</v>
      </c>
      <c r="D154" t="s">
        <v>17073</v>
      </c>
      <c r="E154" t="s">
        <v>1211</v>
      </c>
      <c r="F154" s="9">
        <f>Table1326[[#This Row],[EMP]]-Table1326[[#This Row],[BMP]]</f>
        <v>2.6803534100000093</v>
      </c>
      <c r="G154" s="5" t="s">
        <v>1212</v>
      </c>
      <c r="H154" s="56">
        <v>345.37455414599998</v>
      </c>
      <c r="I154" t="s">
        <v>1242</v>
      </c>
      <c r="J154" s="56">
        <v>347.126686065</v>
      </c>
      <c r="K154" s="56">
        <v>348.05490755599999</v>
      </c>
      <c r="L154" t="s">
        <v>1244</v>
      </c>
      <c r="M154" s="2">
        <v>3131</v>
      </c>
      <c r="N154" s="2">
        <v>2013</v>
      </c>
      <c r="O154" s="2">
        <v>5144</v>
      </c>
      <c r="P154" t="s">
        <v>21615</v>
      </c>
      <c r="Q154">
        <v>8</v>
      </c>
      <c r="R154">
        <v>71</v>
      </c>
      <c r="S154" s="2">
        <v>300</v>
      </c>
      <c r="T154" s="2">
        <v>159</v>
      </c>
      <c r="U154" s="8">
        <v>8.9230171073094874E-2</v>
      </c>
      <c r="V154" s="2">
        <v>9030</v>
      </c>
      <c r="W154" s="48">
        <v>472</v>
      </c>
      <c r="Y154" s="61">
        <f>(Table1326[[#This Row],[2042 Future AADT]]-Table1326[[#This Row],[AADT 2022]])/20*($Y$5-2022)+Table1326[[#This Row],[AADT 2022]]</f>
        <v>9030</v>
      </c>
    </row>
    <row r="155" spans="1:25" ht="24" customHeight="1" x14ac:dyDescent="0.25">
      <c r="A155" t="s">
        <v>1247</v>
      </c>
      <c r="B155" t="s">
        <v>17603</v>
      </c>
      <c r="C155">
        <v>100870</v>
      </c>
      <c r="D155" t="s">
        <v>17073</v>
      </c>
      <c r="E155" t="s">
        <v>1211</v>
      </c>
      <c r="F155" s="9">
        <f>Table1326[[#This Row],[EMP]]-Table1326[[#This Row],[BMP]]</f>
        <v>8.4191404000000034</v>
      </c>
      <c r="G155" s="5" t="s">
        <v>1212</v>
      </c>
      <c r="H155" s="56">
        <v>348.05009206</v>
      </c>
      <c r="I155" t="s">
        <v>1244</v>
      </c>
      <c r="J155" s="56">
        <v>349.00978644000003</v>
      </c>
      <c r="K155" s="56">
        <v>356.46923246</v>
      </c>
      <c r="L155" t="s">
        <v>1246</v>
      </c>
      <c r="M155" s="2">
        <v>2398</v>
      </c>
      <c r="N155" s="2">
        <v>2371</v>
      </c>
      <c r="O155" s="2">
        <v>4769</v>
      </c>
      <c r="P155" t="s">
        <v>21616</v>
      </c>
      <c r="Q155">
        <v>8</v>
      </c>
      <c r="R155">
        <v>51</v>
      </c>
      <c r="S155" s="2">
        <v>431</v>
      </c>
      <c r="T155" s="2">
        <v>197</v>
      </c>
      <c r="U155" s="8">
        <v>0.13168379115118473</v>
      </c>
      <c r="V155" s="2">
        <v>6918</v>
      </c>
      <c r="W155" s="48">
        <v>473</v>
      </c>
      <c r="Y155" s="61">
        <f>(Table1326[[#This Row],[2042 Future AADT]]-Table1326[[#This Row],[AADT 2022]])/20*($Y$5-2022)+Table1326[[#This Row],[AADT 2022]]</f>
        <v>6918</v>
      </c>
    </row>
    <row r="156" spans="1:25" ht="24" customHeight="1" x14ac:dyDescent="0.25">
      <c r="A156" t="s">
        <v>1248</v>
      </c>
      <c r="B156" t="s">
        <v>17604</v>
      </c>
      <c r="C156">
        <v>100871</v>
      </c>
      <c r="D156" t="s">
        <v>17073</v>
      </c>
      <c r="E156" t="s">
        <v>1211</v>
      </c>
      <c r="F156" s="9">
        <f>Table1326[[#This Row],[EMP]]-Table1326[[#This Row],[BMP]]</f>
        <v>8.2012423099999978</v>
      </c>
      <c r="G156" s="5" t="s">
        <v>1212</v>
      </c>
      <c r="H156" s="56">
        <v>356.46870757699998</v>
      </c>
      <c r="I156" t="s">
        <v>1246</v>
      </c>
      <c r="J156" s="56">
        <v>359.50117464499999</v>
      </c>
      <c r="K156" s="56">
        <v>364.66994988699997</v>
      </c>
      <c r="L156" t="s">
        <v>442</v>
      </c>
      <c r="M156" s="2">
        <v>2404</v>
      </c>
      <c r="N156" s="2">
        <v>2361</v>
      </c>
      <c r="O156" s="2">
        <v>4765</v>
      </c>
      <c r="P156" t="s">
        <v>21617</v>
      </c>
      <c r="Q156">
        <v>10</v>
      </c>
      <c r="R156">
        <v>61</v>
      </c>
      <c r="S156" s="2">
        <v>278</v>
      </c>
      <c r="T156" s="2">
        <v>248</v>
      </c>
      <c r="U156" s="8">
        <v>0.11038824763903463</v>
      </c>
      <c r="V156" s="2">
        <v>5917</v>
      </c>
      <c r="W156" s="48">
        <v>474</v>
      </c>
      <c r="Y156" s="61">
        <f>(Table1326[[#This Row],[2042 Future AADT]]-Table1326[[#This Row],[AADT 2022]])/20*($Y$5-2022)+Table1326[[#This Row],[AADT 2022]]</f>
        <v>5917</v>
      </c>
    </row>
    <row r="157" spans="1:25" ht="24" customHeight="1" x14ac:dyDescent="0.25">
      <c r="A157" t="s">
        <v>1250</v>
      </c>
      <c r="B157" t="s">
        <v>17605</v>
      </c>
      <c r="C157">
        <v>100872</v>
      </c>
      <c r="D157" t="s">
        <v>17073</v>
      </c>
      <c r="E157" t="s">
        <v>1211</v>
      </c>
      <c r="F157" s="9">
        <f>Table1326[[#This Row],[EMP]]-Table1326[[#This Row],[BMP]]</f>
        <v>0.43456241000001228</v>
      </c>
      <c r="G157" s="5" t="s">
        <v>1212</v>
      </c>
      <c r="H157" s="56">
        <v>364.66254901999997</v>
      </c>
      <c r="I157" t="s">
        <v>442</v>
      </c>
      <c r="J157" s="56">
        <v>365.00501694000002</v>
      </c>
      <c r="K157" s="56">
        <v>365.09711142999998</v>
      </c>
      <c r="L157" t="s">
        <v>1249</v>
      </c>
      <c r="M157" s="2">
        <v>4154</v>
      </c>
      <c r="N157" s="2">
        <v>4346</v>
      </c>
      <c r="O157" s="2">
        <v>8500</v>
      </c>
      <c r="P157" t="s">
        <v>21618</v>
      </c>
      <c r="Q157">
        <v>8</v>
      </c>
      <c r="R157">
        <v>54</v>
      </c>
      <c r="S157" s="2">
        <v>791</v>
      </c>
      <c r="T157" s="2">
        <v>127</v>
      </c>
      <c r="U157" s="8">
        <v>0.108</v>
      </c>
      <c r="V157" s="2">
        <v>14921</v>
      </c>
      <c r="W157" s="48">
        <v>475</v>
      </c>
      <c r="Y157" s="61">
        <f>(Table1326[[#This Row],[2042 Future AADT]]-Table1326[[#This Row],[AADT 2022]])/20*($Y$5-2022)+Table1326[[#This Row],[AADT 2022]]</f>
        <v>14921</v>
      </c>
    </row>
    <row r="158" spans="1:25" ht="24" customHeight="1" x14ac:dyDescent="0.25">
      <c r="A158" t="s">
        <v>1252</v>
      </c>
      <c r="B158" t="s">
        <v>17606</v>
      </c>
      <c r="C158">
        <v>100873</v>
      </c>
      <c r="D158" t="s">
        <v>17073</v>
      </c>
      <c r="E158" t="s">
        <v>1211</v>
      </c>
      <c r="F158" s="9">
        <f>Table1326[[#This Row],[EMP]]-Table1326[[#This Row],[BMP]]</f>
        <v>0.49746599000002334</v>
      </c>
      <c r="G158" s="5" t="s">
        <v>1212</v>
      </c>
      <c r="H158" s="56">
        <v>365.093706575</v>
      </c>
      <c r="I158" t="s">
        <v>1249</v>
      </c>
      <c r="J158" s="56">
        <v>365.24072088499997</v>
      </c>
      <c r="K158" s="56">
        <v>365.59117256500002</v>
      </c>
      <c r="L158" t="s">
        <v>1251</v>
      </c>
      <c r="M158" s="2">
        <v>3001</v>
      </c>
      <c r="N158" s="2">
        <v>3311</v>
      </c>
      <c r="O158" s="2">
        <v>6312</v>
      </c>
      <c r="P158" t="s">
        <v>21619</v>
      </c>
      <c r="Q158">
        <v>8</v>
      </c>
      <c r="R158">
        <v>54</v>
      </c>
      <c r="S158" s="2">
        <v>539</v>
      </c>
      <c r="T158" s="2">
        <v>87</v>
      </c>
      <c r="U158" s="8">
        <v>9.9176172370088717E-2</v>
      </c>
      <c r="V158" s="2">
        <v>11080</v>
      </c>
      <c r="W158" s="48">
        <v>476</v>
      </c>
      <c r="Y158" s="61">
        <f>(Table1326[[#This Row],[2042 Future AADT]]-Table1326[[#This Row],[AADT 2022]])/20*($Y$5-2022)+Table1326[[#This Row],[AADT 2022]]</f>
        <v>11080</v>
      </c>
    </row>
    <row r="159" spans="1:25" ht="24" customHeight="1" x14ac:dyDescent="0.25">
      <c r="A159" t="s">
        <v>1254</v>
      </c>
      <c r="B159" t="s">
        <v>17607</v>
      </c>
      <c r="C159">
        <v>100874</v>
      </c>
      <c r="D159" t="s">
        <v>17073</v>
      </c>
      <c r="E159" t="s">
        <v>1211</v>
      </c>
      <c r="F159" s="9">
        <f>Table1326[[#This Row],[EMP]]-Table1326[[#This Row],[BMP]]</f>
        <v>0.54006629999997813</v>
      </c>
      <c r="G159" s="5" t="s">
        <v>1212</v>
      </c>
      <c r="H159" s="56">
        <v>365.58933953666701</v>
      </c>
      <c r="I159" t="s">
        <v>1251</v>
      </c>
      <c r="J159" s="56">
        <v>365.99620298000002</v>
      </c>
      <c r="K159" s="56">
        <v>366.12940583666699</v>
      </c>
      <c r="L159" t="s">
        <v>1253</v>
      </c>
      <c r="M159" s="2">
        <v>5060</v>
      </c>
      <c r="N159" s="2">
        <v>4846</v>
      </c>
      <c r="O159" s="2">
        <v>9906</v>
      </c>
      <c r="P159" t="s">
        <v>21620</v>
      </c>
      <c r="Q159">
        <v>8</v>
      </c>
      <c r="R159">
        <v>50</v>
      </c>
      <c r="S159" s="2">
        <v>774</v>
      </c>
      <c r="T159" s="2">
        <v>125</v>
      </c>
      <c r="U159" s="8">
        <v>9.0753078942055324E-2</v>
      </c>
      <c r="V159" s="2">
        <v>12300</v>
      </c>
      <c r="W159" s="48">
        <v>477</v>
      </c>
      <c r="Y159" s="61">
        <f>(Table1326[[#This Row],[2042 Future AADT]]-Table1326[[#This Row],[AADT 2022]])/20*($Y$5-2022)+Table1326[[#This Row],[AADT 2022]]</f>
        <v>12300</v>
      </c>
    </row>
    <row r="160" spans="1:25" ht="24" customHeight="1" x14ac:dyDescent="0.25">
      <c r="A160" t="s">
        <v>1256</v>
      </c>
      <c r="B160" t="s">
        <v>17608</v>
      </c>
      <c r="C160">
        <v>100876</v>
      </c>
      <c r="D160" t="s">
        <v>17073</v>
      </c>
      <c r="E160" t="s">
        <v>1211</v>
      </c>
      <c r="F160" s="9">
        <f>Table1326[[#This Row],[EMP]]-Table1326[[#This Row],[BMP]]</f>
        <v>0.99000000000000909</v>
      </c>
      <c r="G160" s="5" t="s">
        <v>1212</v>
      </c>
      <c r="H160" s="56">
        <v>366.12</v>
      </c>
      <c r="I160" t="s">
        <v>1253</v>
      </c>
      <c r="J160" s="56">
        <v>366.31792774000002</v>
      </c>
      <c r="K160" s="56">
        <v>367.11</v>
      </c>
      <c r="L160" t="s">
        <v>1255</v>
      </c>
      <c r="M160" s="2">
        <v>1435</v>
      </c>
      <c r="N160" s="2">
        <v>1364</v>
      </c>
      <c r="O160" s="2">
        <v>2799</v>
      </c>
      <c r="P160" t="s">
        <v>21621</v>
      </c>
      <c r="Q160">
        <v>9</v>
      </c>
      <c r="R160">
        <v>52</v>
      </c>
      <c r="S160" s="2">
        <v>559</v>
      </c>
      <c r="T160" s="2">
        <v>382</v>
      </c>
      <c r="U160" s="8">
        <v>0.33619149696320116</v>
      </c>
      <c r="V160" s="2">
        <v>4802</v>
      </c>
      <c r="W160" s="48">
        <v>478</v>
      </c>
      <c r="Y160" s="61">
        <f>(Table1326[[#This Row],[2042 Future AADT]]-Table1326[[#This Row],[AADT 2022]])/20*($Y$5-2022)+Table1326[[#This Row],[AADT 2022]]</f>
        <v>4802</v>
      </c>
    </row>
    <row r="161" spans="1:25" ht="24" customHeight="1" x14ac:dyDescent="0.25">
      <c r="A161" t="s">
        <v>1258</v>
      </c>
      <c r="B161" t="s">
        <v>17609</v>
      </c>
      <c r="C161">
        <v>100878</v>
      </c>
      <c r="D161" t="s">
        <v>17073</v>
      </c>
      <c r="E161" t="s">
        <v>1211</v>
      </c>
      <c r="F161" s="9">
        <f>Table1326[[#This Row],[EMP]]-Table1326[[#This Row],[BMP]]</f>
        <v>2.3999999999999773</v>
      </c>
      <c r="G161" s="5" t="s">
        <v>1212</v>
      </c>
      <c r="H161" s="56">
        <v>367.11</v>
      </c>
      <c r="I161" t="s">
        <v>1255</v>
      </c>
      <c r="J161" s="56">
        <v>368.43221796</v>
      </c>
      <c r="K161" s="56">
        <v>369.51</v>
      </c>
      <c r="L161" t="s">
        <v>1257</v>
      </c>
      <c r="M161" s="2">
        <v>1108</v>
      </c>
      <c r="N161" s="2">
        <v>1001</v>
      </c>
      <c r="O161" s="2">
        <v>2109</v>
      </c>
      <c r="P161" t="s">
        <v>21622</v>
      </c>
      <c r="Q161">
        <v>8</v>
      </c>
      <c r="R161">
        <v>51</v>
      </c>
      <c r="S161" s="2">
        <v>414</v>
      </c>
      <c r="T161" s="2">
        <v>64</v>
      </c>
      <c r="U161" s="8">
        <v>0.22664770033191087</v>
      </c>
      <c r="V161" s="2">
        <v>5672</v>
      </c>
      <c r="W161" s="48">
        <v>479</v>
      </c>
      <c r="Y161" s="61">
        <f>(Table1326[[#This Row],[2042 Future AADT]]-Table1326[[#This Row],[AADT 2022]])/20*($Y$5-2022)+Table1326[[#This Row],[AADT 2022]]</f>
        <v>5672</v>
      </c>
    </row>
    <row r="162" spans="1:25" ht="24" customHeight="1" x14ac:dyDescent="0.25">
      <c r="A162" t="s">
        <v>1260</v>
      </c>
      <c r="B162" t="s">
        <v>17610</v>
      </c>
      <c r="C162">
        <v>100879</v>
      </c>
      <c r="D162" t="s">
        <v>17073</v>
      </c>
      <c r="E162" t="s">
        <v>1211</v>
      </c>
      <c r="F162" s="9">
        <f>Table1326[[#This Row],[EMP]]-Table1326[[#This Row],[BMP]]</f>
        <v>45.946608270000013</v>
      </c>
      <c r="G162" s="5" t="s">
        <v>1212</v>
      </c>
      <c r="H162" s="56">
        <v>369.43670588958298</v>
      </c>
      <c r="I162" t="s">
        <v>1257</v>
      </c>
      <c r="J162" s="56">
        <v>370.99655385</v>
      </c>
      <c r="K162" s="56">
        <v>415.38331415958299</v>
      </c>
      <c r="L162" t="s">
        <v>1259</v>
      </c>
      <c r="M162" s="2">
        <v>287</v>
      </c>
      <c r="N162" s="2">
        <v>279</v>
      </c>
      <c r="O162" s="2">
        <v>566</v>
      </c>
      <c r="P162" t="s">
        <v>21623</v>
      </c>
      <c r="Q162">
        <v>12</v>
      </c>
      <c r="R162">
        <v>52</v>
      </c>
      <c r="S162" s="2">
        <v>44</v>
      </c>
      <c r="T162" s="2">
        <v>58</v>
      </c>
      <c r="U162" s="8">
        <v>0.18021201413427562</v>
      </c>
      <c r="V162" s="2">
        <v>1698</v>
      </c>
      <c r="W162" s="48">
        <v>480</v>
      </c>
      <c r="Y162" s="61">
        <f>(Table1326[[#This Row],[2042 Future AADT]]-Table1326[[#This Row],[AADT 2022]])/20*($Y$5-2022)+Table1326[[#This Row],[AADT 2022]]</f>
        <v>1698</v>
      </c>
    </row>
    <row r="163" spans="1:25" ht="24" customHeight="1" x14ac:dyDescent="0.25">
      <c r="A163" t="s">
        <v>1265</v>
      </c>
      <c r="B163" t="s">
        <v>17611</v>
      </c>
      <c r="C163">
        <v>100883</v>
      </c>
      <c r="D163" t="s">
        <v>17073</v>
      </c>
      <c r="E163" t="s">
        <v>1226</v>
      </c>
      <c r="F163" s="9">
        <f>Table1326[[#This Row],[EMP]]-Table1326[[#This Row],[BMP]]</f>
        <v>0.55641772999999994</v>
      </c>
      <c r="G163" s="5" t="s">
        <v>1224</v>
      </c>
      <c r="H163" s="56">
        <v>1.0542593600000001</v>
      </c>
      <c r="I163" t="s">
        <v>1263</v>
      </c>
      <c r="J163" s="56">
        <v>1.5490491900000001</v>
      </c>
      <c r="K163" s="56">
        <v>1.61067709</v>
      </c>
      <c r="L163" t="s">
        <v>1264</v>
      </c>
      <c r="M163" s="2">
        <v>2738</v>
      </c>
      <c r="N163" s="2">
        <v>2710</v>
      </c>
      <c r="O163" s="2">
        <v>5448</v>
      </c>
      <c r="P163" t="s">
        <v>21624</v>
      </c>
      <c r="Q163">
        <v>11</v>
      </c>
      <c r="R163">
        <v>62</v>
      </c>
      <c r="S163" s="2">
        <v>771</v>
      </c>
      <c r="T163" s="2">
        <v>178</v>
      </c>
      <c r="U163" s="8">
        <v>0.17419236417033773</v>
      </c>
      <c r="V163" s="2">
        <v>16344</v>
      </c>
      <c r="W163" s="48">
        <v>481</v>
      </c>
      <c r="Y163" s="61">
        <f>(Table1326[[#This Row],[2042 Future AADT]]-Table1326[[#This Row],[AADT 2022]])/20*($Y$5-2022)+Table1326[[#This Row],[AADT 2022]]</f>
        <v>16344</v>
      </c>
    </row>
    <row r="164" spans="1:25" ht="24" customHeight="1" x14ac:dyDescent="0.25">
      <c r="A164" t="s">
        <v>1267</v>
      </c>
      <c r="B164" t="s">
        <v>17612</v>
      </c>
      <c r="C164">
        <v>100884</v>
      </c>
      <c r="D164" t="s">
        <v>17073</v>
      </c>
      <c r="E164" t="s">
        <v>1226</v>
      </c>
      <c r="F164" s="9">
        <f>Table1326[[#This Row],[EMP]]-Table1326[[#This Row],[BMP]]</f>
        <v>1.3376466025</v>
      </c>
      <c r="G164" s="5" t="s">
        <v>1224</v>
      </c>
      <c r="H164" s="56">
        <v>1.6623533975</v>
      </c>
      <c r="I164" t="s">
        <v>1264</v>
      </c>
      <c r="J164" s="56">
        <v>2.9650336966666702</v>
      </c>
      <c r="K164" s="56">
        <v>3</v>
      </c>
      <c r="L164" t="s">
        <v>1266</v>
      </c>
      <c r="M164" s="2">
        <v>2041</v>
      </c>
      <c r="N164" s="2">
        <v>2006</v>
      </c>
      <c r="O164" s="2">
        <v>4047</v>
      </c>
      <c r="P164" t="s">
        <v>21625</v>
      </c>
      <c r="Q164">
        <v>9</v>
      </c>
      <c r="R164">
        <v>56</v>
      </c>
      <c r="S164" s="2">
        <v>489</v>
      </c>
      <c r="T164" s="2">
        <v>167</v>
      </c>
      <c r="U164" s="8">
        <v>0.16209537929330367</v>
      </c>
      <c r="V164" s="2">
        <v>12141</v>
      </c>
      <c r="W164" s="48">
        <v>482</v>
      </c>
      <c r="Y164" s="61">
        <f>(Table1326[[#This Row],[2042 Future AADT]]-Table1326[[#This Row],[AADT 2022]])/20*($Y$5-2022)+Table1326[[#This Row],[AADT 2022]]</f>
        <v>12141</v>
      </c>
    </row>
    <row r="165" spans="1:25" ht="24" customHeight="1" x14ac:dyDescent="0.25">
      <c r="A165" t="s">
        <v>1269</v>
      </c>
      <c r="B165" t="s">
        <v>17613</v>
      </c>
      <c r="C165">
        <v>100886</v>
      </c>
      <c r="D165" t="s">
        <v>17073</v>
      </c>
      <c r="E165" t="s">
        <v>1226</v>
      </c>
      <c r="F165" s="9">
        <f>Table1326[[#This Row],[EMP]]-Table1326[[#This Row],[BMP]]</f>
        <v>2.7750120899999997</v>
      </c>
      <c r="G165" s="5" t="s">
        <v>1224</v>
      </c>
      <c r="H165" s="56">
        <v>3.01611926</v>
      </c>
      <c r="I165" t="s">
        <v>1266</v>
      </c>
      <c r="J165" s="56">
        <v>4.9267093949999996</v>
      </c>
      <c r="K165" s="56">
        <v>5.7911313499999997</v>
      </c>
      <c r="L165" t="s">
        <v>1268</v>
      </c>
      <c r="M165" s="2">
        <v>1670</v>
      </c>
      <c r="N165" s="2">
        <v>803</v>
      </c>
      <c r="O165" s="2">
        <v>2473</v>
      </c>
      <c r="P165" t="s">
        <v>21626</v>
      </c>
      <c r="Q165">
        <v>8</v>
      </c>
      <c r="R165">
        <v>59</v>
      </c>
      <c r="S165" s="2">
        <v>489</v>
      </c>
      <c r="T165" s="2">
        <v>167</v>
      </c>
      <c r="U165" s="8">
        <v>0.26526486049332793</v>
      </c>
      <c r="V165" s="2">
        <v>4191</v>
      </c>
      <c r="W165" s="48">
        <v>483</v>
      </c>
      <c r="Y165" s="61">
        <f>(Table1326[[#This Row],[2042 Future AADT]]-Table1326[[#This Row],[AADT 2022]])/20*($Y$5-2022)+Table1326[[#This Row],[AADT 2022]]</f>
        <v>4191</v>
      </c>
    </row>
    <row r="166" spans="1:25" ht="24" customHeight="1" x14ac:dyDescent="0.25">
      <c r="A166" t="s">
        <v>1271</v>
      </c>
      <c r="B166" t="s">
        <v>17614</v>
      </c>
      <c r="C166">
        <v>100887</v>
      </c>
      <c r="D166" t="s">
        <v>17073</v>
      </c>
      <c r="E166" t="s">
        <v>1226</v>
      </c>
      <c r="F166" s="9">
        <f>Table1326[[#This Row],[EMP]]-Table1326[[#This Row],[BMP]]</f>
        <v>6.3102893500000095</v>
      </c>
      <c r="G166" s="5" t="s">
        <v>1224</v>
      </c>
      <c r="H166" s="56">
        <v>5.8323650288888897</v>
      </c>
      <c r="I166" t="s">
        <v>1268</v>
      </c>
      <c r="J166" s="56">
        <v>9.0106227600000004</v>
      </c>
      <c r="K166" s="56">
        <v>12.142654378888899</v>
      </c>
      <c r="L166" t="s">
        <v>1270</v>
      </c>
      <c r="M166" s="2">
        <v>932</v>
      </c>
      <c r="N166" s="2">
        <v>899</v>
      </c>
      <c r="O166" s="2">
        <v>1831</v>
      </c>
      <c r="P166" t="s">
        <v>21627</v>
      </c>
      <c r="Q166">
        <v>9</v>
      </c>
      <c r="R166">
        <v>59</v>
      </c>
      <c r="S166" s="2">
        <v>224</v>
      </c>
      <c r="T166" s="2">
        <v>164</v>
      </c>
      <c r="U166" s="8">
        <v>0.21190606226105954</v>
      </c>
      <c r="V166" s="2">
        <v>3103</v>
      </c>
      <c r="W166" s="48">
        <v>484</v>
      </c>
      <c r="Y166" s="61">
        <f>(Table1326[[#This Row],[2042 Future AADT]]-Table1326[[#This Row],[AADT 2022]])/20*($Y$5-2022)+Table1326[[#This Row],[AADT 2022]]</f>
        <v>3103</v>
      </c>
    </row>
    <row r="167" spans="1:25" ht="24" customHeight="1" x14ac:dyDescent="0.25">
      <c r="A167" t="s">
        <v>1273</v>
      </c>
      <c r="B167" t="s">
        <v>17615</v>
      </c>
      <c r="C167">
        <v>100888</v>
      </c>
      <c r="D167" t="s">
        <v>17073</v>
      </c>
      <c r="E167" t="s">
        <v>1226</v>
      </c>
      <c r="F167" s="9">
        <f>Table1326[[#This Row],[EMP]]-Table1326[[#This Row],[BMP]]</f>
        <v>7.3207161099999993</v>
      </c>
      <c r="G167" s="5" t="s">
        <v>1224</v>
      </c>
      <c r="H167" s="56">
        <v>12.1517454733333</v>
      </c>
      <c r="I167" t="s">
        <v>1270</v>
      </c>
      <c r="J167" s="56">
        <v>17.005920015000001</v>
      </c>
      <c r="K167" s="56">
        <v>19.472461583333299</v>
      </c>
      <c r="L167" t="s">
        <v>1272</v>
      </c>
      <c r="M167" s="2">
        <v>1014</v>
      </c>
      <c r="N167" s="2">
        <v>980</v>
      </c>
      <c r="O167" s="2">
        <v>1994</v>
      </c>
      <c r="P167" t="s">
        <v>21628</v>
      </c>
      <c r="Q167">
        <v>9</v>
      </c>
      <c r="R167">
        <v>53</v>
      </c>
      <c r="S167" s="2">
        <v>322</v>
      </c>
      <c r="T167" s="2">
        <v>146</v>
      </c>
      <c r="U167" s="8">
        <v>0.23470411233701102</v>
      </c>
      <c r="V167" s="2">
        <v>3379</v>
      </c>
      <c r="W167" s="48">
        <v>485</v>
      </c>
      <c r="Y167" s="61">
        <f>(Table1326[[#This Row],[2042 Future AADT]]-Table1326[[#This Row],[AADT 2022]])/20*($Y$5-2022)+Table1326[[#This Row],[AADT 2022]]</f>
        <v>3379</v>
      </c>
    </row>
    <row r="168" spans="1:25" ht="24" customHeight="1" x14ac:dyDescent="0.25">
      <c r="A168" t="s">
        <v>1274</v>
      </c>
      <c r="B168" t="s">
        <v>17616</v>
      </c>
      <c r="C168">
        <v>100889</v>
      </c>
      <c r="D168" t="s">
        <v>17073</v>
      </c>
      <c r="E168" t="s">
        <v>1226</v>
      </c>
      <c r="F168" s="9">
        <f>Table1326[[#This Row],[EMP]]-Table1326[[#This Row],[BMP]]</f>
        <v>12.359781440000003</v>
      </c>
      <c r="G168" s="5" t="s">
        <v>1224</v>
      </c>
      <c r="H168" s="56">
        <v>19.918421511999998</v>
      </c>
      <c r="I168" t="s">
        <v>1272</v>
      </c>
      <c r="J168" s="56">
        <v>30.977714015</v>
      </c>
      <c r="K168" s="56">
        <v>32.278202952000001</v>
      </c>
      <c r="L168" t="s">
        <v>406</v>
      </c>
      <c r="M168" s="2">
        <v>1185</v>
      </c>
      <c r="N168" s="2">
        <v>1049</v>
      </c>
      <c r="O168" s="2">
        <v>2234</v>
      </c>
      <c r="P168" t="s">
        <v>21629</v>
      </c>
      <c r="Q168">
        <v>10</v>
      </c>
      <c r="R168">
        <v>59</v>
      </c>
      <c r="S168" s="2">
        <v>148</v>
      </c>
      <c r="T168" s="2">
        <v>79</v>
      </c>
      <c r="U168" s="8">
        <v>0.10161145926589078</v>
      </c>
      <c r="V168" s="2">
        <v>3786</v>
      </c>
      <c r="W168" s="48">
        <v>486</v>
      </c>
      <c r="Y168" s="61">
        <f>(Table1326[[#This Row],[2042 Future AADT]]-Table1326[[#This Row],[AADT 2022]])/20*($Y$5-2022)+Table1326[[#This Row],[AADT 2022]]</f>
        <v>3786</v>
      </c>
    </row>
    <row r="169" spans="1:25" ht="24" customHeight="1" x14ac:dyDescent="0.25">
      <c r="A169" t="s">
        <v>1276</v>
      </c>
      <c r="B169" t="s">
        <v>17617</v>
      </c>
      <c r="C169">
        <v>100890</v>
      </c>
      <c r="D169" t="s">
        <v>17073</v>
      </c>
      <c r="E169" t="s">
        <v>1226</v>
      </c>
      <c r="F169" s="9">
        <f>Table1326[[#This Row],[EMP]]-Table1326[[#This Row],[BMP]]</f>
        <v>17.537484429999999</v>
      </c>
      <c r="G169" s="5" t="s">
        <v>1224</v>
      </c>
      <c r="H169" s="56">
        <v>32.3532234436842</v>
      </c>
      <c r="I169" t="s">
        <v>406</v>
      </c>
      <c r="J169" s="56">
        <v>45.989719325000003</v>
      </c>
      <c r="K169" s="56">
        <v>49.8907078736842</v>
      </c>
      <c r="L169" t="s">
        <v>1275</v>
      </c>
      <c r="M169" s="2">
        <v>1244</v>
      </c>
      <c r="N169" s="2">
        <v>1469</v>
      </c>
      <c r="O169" s="2">
        <v>2713</v>
      </c>
      <c r="P169" t="s">
        <v>21630</v>
      </c>
      <c r="Q169">
        <v>10</v>
      </c>
      <c r="R169">
        <v>53</v>
      </c>
      <c r="S169" s="2">
        <v>210</v>
      </c>
      <c r="T169" s="2">
        <v>205</v>
      </c>
      <c r="U169" s="8">
        <v>0.15296719498709915</v>
      </c>
      <c r="V169" s="2">
        <v>4597</v>
      </c>
      <c r="W169" s="48">
        <v>487</v>
      </c>
      <c r="Y169" s="61">
        <f>(Table1326[[#This Row],[2042 Future AADT]]-Table1326[[#This Row],[AADT 2022]])/20*($Y$5-2022)+Table1326[[#This Row],[AADT 2022]]</f>
        <v>4597</v>
      </c>
    </row>
    <row r="170" spans="1:25" ht="24" customHeight="1" x14ac:dyDescent="0.25">
      <c r="A170" t="s">
        <v>1277</v>
      </c>
      <c r="B170" t="s">
        <v>17618</v>
      </c>
      <c r="C170">
        <v>100891</v>
      </c>
      <c r="D170" t="s">
        <v>17073</v>
      </c>
      <c r="E170" t="s">
        <v>1226</v>
      </c>
      <c r="F170" s="9">
        <f>Table1326[[#This Row],[EMP]]-Table1326[[#This Row],[BMP]]</f>
        <v>1.6871421999999967</v>
      </c>
      <c r="G170" s="5" t="s">
        <v>1224</v>
      </c>
      <c r="H170" s="56">
        <v>49.899847817500003</v>
      </c>
      <c r="I170" t="s">
        <v>1275</v>
      </c>
      <c r="J170" s="56">
        <v>51.007971429999998</v>
      </c>
      <c r="K170" s="56">
        <v>51.5869900175</v>
      </c>
      <c r="L170" t="s">
        <v>418</v>
      </c>
      <c r="M170" s="2">
        <v>1143</v>
      </c>
      <c r="N170" s="2">
        <v>1247</v>
      </c>
      <c r="O170" s="2">
        <v>2390</v>
      </c>
      <c r="P170" t="s">
        <v>21631</v>
      </c>
      <c r="Q170">
        <v>9</v>
      </c>
      <c r="R170">
        <v>50</v>
      </c>
      <c r="S170" s="2">
        <v>279</v>
      </c>
      <c r="T170" s="2">
        <v>236</v>
      </c>
      <c r="U170" s="8">
        <v>0.21548117154811716</v>
      </c>
      <c r="V170" s="2">
        <v>4196</v>
      </c>
      <c r="W170" s="48">
        <v>488</v>
      </c>
      <c r="Y170" s="61">
        <f>(Table1326[[#This Row],[2042 Future AADT]]-Table1326[[#This Row],[AADT 2022]])/20*($Y$5-2022)+Table1326[[#This Row],[AADT 2022]]</f>
        <v>4196</v>
      </c>
    </row>
    <row r="171" spans="1:25" ht="24" customHeight="1" x14ac:dyDescent="0.25">
      <c r="A171" t="s">
        <v>1278</v>
      </c>
      <c r="B171" t="s">
        <v>17619</v>
      </c>
      <c r="C171">
        <v>100892</v>
      </c>
      <c r="D171" t="s">
        <v>17073</v>
      </c>
      <c r="E171" t="s">
        <v>1226</v>
      </c>
      <c r="F171" s="9">
        <f>Table1326[[#This Row],[EMP]]-Table1326[[#This Row],[BMP]]</f>
        <v>15.898523140000002</v>
      </c>
      <c r="G171" s="5" t="s">
        <v>1224</v>
      </c>
      <c r="H171" s="56">
        <v>51.556286639444401</v>
      </c>
      <c r="I171" t="s">
        <v>418</v>
      </c>
      <c r="J171" s="56">
        <v>59.468579105000003</v>
      </c>
      <c r="K171" s="56">
        <v>67.454809779444403</v>
      </c>
      <c r="L171" t="s">
        <v>1212</v>
      </c>
      <c r="M171" s="2">
        <v>319</v>
      </c>
      <c r="N171" s="2">
        <v>353</v>
      </c>
      <c r="O171" s="2">
        <v>672</v>
      </c>
      <c r="P171" t="s">
        <v>21632</v>
      </c>
      <c r="Q171">
        <v>10</v>
      </c>
      <c r="R171">
        <v>55</v>
      </c>
      <c r="S171" s="2">
        <v>225</v>
      </c>
      <c r="T171" s="2">
        <v>189</v>
      </c>
      <c r="U171" s="8">
        <v>0.6160714285714286</v>
      </c>
      <c r="V171" s="2">
        <v>2016</v>
      </c>
      <c r="W171" s="48">
        <v>489</v>
      </c>
      <c r="Y171" s="61">
        <f>(Table1326[[#This Row],[2042 Future AADT]]-Table1326[[#This Row],[AADT 2022]])/20*($Y$5-2022)+Table1326[[#This Row],[AADT 2022]]</f>
        <v>2016</v>
      </c>
    </row>
    <row r="172" spans="1:25" ht="24" customHeight="1" x14ac:dyDescent="0.25">
      <c r="A172" t="s">
        <v>1280</v>
      </c>
      <c r="B172" t="s">
        <v>17620</v>
      </c>
      <c r="C172">
        <v>100894</v>
      </c>
      <c r="D172" t="s">
        <v>17073</v>
      </c>
      <c r="E172" t="s">
        <v>408</v>
      </c>
      <c r="F172" s="9">
        <f>Table1326[[#This Row],[EMP]]-Table1326[[#This Row],[BMP]]</f>
        <v>16.764777159999991</v>
      </c>
      <c r="G172" s="5" t="s">
        <v>406</v>
      </c>
      <c r="H172" s="56">
        <v>3.28806573684211</v>
      </c>
      <c r="I172" t="s">
        <v>1279</v>
      </c>
      <c r="J172" s="56">
        <v>11.99691614</v>
      </c>
      <c r="K172" s="56">
        <v>20.052842896842101</v>
      </c>
      <c r="L172" t="s">
        <v>69</v>
      </c>
      <c r="M172" s="2">
        <v>201</v>
      </c>
      <c r="N172" s="2">
        <v>140</v>
      </c>
      <c r="O172" s="2">
        <v>341</v>
      </c>
      <c r="P172" t="s">
        <v>21633</v>
      </c>
      <c r="Q172">
        <v>12</v>
      </c>
      <c r="R172">
        <v>67</v>
      </c>
      <c r="S172" s="2">
        <v>83</v>
      </c>
      <c r="T172" s="2">
        <v>6</v>
      </c>
      <c r="U172" s="8">
        <v>0.26099706744868034</v>
      </c>
      <c r="V172" s="2">
        <v>645</v>
      </c>
      <c r="W172" s="48">
        <v>490</v>
      </c>
      <c r="Y172" s="61">
        <f>(Table1326[[#This Row],[2042 Future AADT]]-Table1326[[#This Row],[AADT 2022]])/20*($Y$5-2022)+Table1326[[#This Row],[AADT 2022]]</f>
        <v>645</v>
      </c>
    </row>
    <row r="173" spans="1:25" ht="24" customHeight="1" x14ac:dyDescent="0.25">
      <c r="A173" t="s">
        <v>1282</v>
      </c>
      <c r="B173" t="s">
        <v>17621</v>
      </c>
      <c r="C173">
        <v>100895</v>
      </c>
      <c r="D173" t="s">
        <v>17073</v>
      </c>
      <c r="E173" t="s">
        <v>408</v>
      </c>
      <c r="F173" s="9">
        <f>Table1326[[#This Row],[EMP]]-Table1326[[#This Row],[BMP]]</f>
        <v>7.019416549999999</v>
      </c>
      <c r="G173" s="5" t="s">
        <v>406</v>
      </c>
      <c r="H173" s="56">
        <v>20.3069070355556</v>
      </c>
      <c r="I173" t="s">
        <v>69</v>
      </c>
      <c r="J173" s="56">
        <v>25.052982816666699</v>
      </c>
      <c r="K173" s="56">
        <v>27.326323585555599</v>
      </c>
      <c r="L173" t="s">
        <v>1281</v>
      </c>
      <c r="M173" s="2">
        <v>198</v>
      </c>
      <c r="N173" s="2">
        <v>278</v>
      </c>
      <c r="O173" s="2">
        <v>476</v>
      </c>
      <c r="P173" t="s">
        <v>21634</v>
      </c>
      <c r="Q173">
        <v>11</v>
      </c>
      <c r="R173">
        <v>56</v>
      </c>
      <c r="S173" s="2">
        <v>83</v>
      </c>
      <c r="T173" s="2">
        <v>6</v>
      </c>
      <c r="U173" s="8">
        <v>0.18697478991596639</v>
      </c>
      <c r="V173" s="2">
        <v>900</v>
      </c>
      <c r="W173" s="48">
        <v>491</v>
      </c>
      <c r="Y173" s="61">
        <f>(Table1326[[#This Row],[2042 Future AADT]]-Table1326[[#This Row],[AADT 2022]])/20*($Y$5-2022)+Table1326[[#This Row],[AADT 2022]]</f>
        <v>900</v>
      </c>
    </row>
    <row r="174" spans="1:25" ht="24" customHeight="1" x14ac:dyDescent="0.25">
      <c r="A174" t="s">
        <v>1283</v>
      </c>
      <c r="B174" t="s">
        <v>17622</v>
      </c>
      <c r="C174">
        <v>100896</v>
      </c>
      <c r="D174" t="s">
        <v>17073</v>
      </c>
      <c r="E174" t="s">
        <v>408</v>
      </c>
      <c r="F174" s="9">
        <f>Table1326[[#This Row],[EMP]]-Table1326[[#This Row],[BMP]]</f>
        <v>8.3500000000000014</v>
      </c>
      <c r="G174" s="5" t="s">
        <v>406</v>
      </c>
      <c r="H174" s="56">
        <v>27.46</v>
      </c>
      <c r="I174" t="s">
        <v>1281</v>
      </c>
      <c r="J174" s="56">
        <v>29.322643195000001</v>
      </c>
      <c r="K174" s="56">
        <v>35.81</v>
      </c>
      <c r="L174" t="s">
        <v>1224</v>
      </c>
      <c r="M174" s="2">
        <v>716</v>
      </c>
      <c r="N174" s="2">
        <v>702</v>
      </c>
      <c r="O174" s="2">
        <v>1418</v>
      </c>
      <c r="P174" t="s">
        <v>21635</v>
      </c>
      <c r="Q174">
        <v>14</v>
      </c>
      <c r="R174">
        <v>51</v>
      </c>
      <c r="S174" s="2">
        <v>73</v>
      </c>
      <c r="T174" s="2">
        <v>66</v>
      </c>
      <c r="U174" s="8">
        <v>9.8025387870239775E-2</v>
      </c>
      <c r="V174" s="2">
        <v>2403</v>
      </c>
      <c r="W174" s="48">
        <v>492</v>
      </c>
      <c r="Y174" s="61">
        <f>(Table1326[[#This Row],[2042 Future AADT]]-Table1326[[#This Row],[AADT 2022]])/20*($Y$5-2022)+Table1326[[#This Row],[AADT 2022]]</f>
        <v>2403</v>
      </c>
    </row>
    <row r="175" spans="1:25" ht="24" customHeight="1" x14ac:dyDescent="0.25">
      <c r="A175" t="s">
        <v>1285</v>
      </c>
      <c r="B175" t="s">
        <v>17623</v>
      </c>
      <c r="C175">
        <v>100897</v>
      </c>
      <c r="D175" t="s">
        <v>17073</v>
      </c>
      <c r="E175" t="s">
        <v>408</v>
      </c>
      <c r="F175" s="9">
        <f>Table1326[[#This Row],[EMP]]-Table1326[[#This Row],[BMP]]</f>
        <v>19.549999999999997</v>
      </c>
      <c r="G175" s="5" t="s">
        <v>406</v>
      </c>
      <c r="H175" s="56">
        <v>35.81</v>
      </c>
      <c r="I175" t="s">
        <v>1224</v>
      </c>
      <c r="J175" s="56">
        <v>45.535084099999999</v>
      </c>
      <c r="K175" s="56">
        <v>55.36</v>
      </c>
      <c r="L175" t="s">
        <v>1284</v>
      </c>
      <c r="M175" s="2">
        <v>1248</v>
      </c>
      <c r="N175" s="2">
        <v>1240</v>
      </c>
      <c r="O175" s="2">
        <v>2488</v>
      </c>
      <c r="P175" t="s">
        <v>21636</v>
      </c>
      <c r="Q175">
        <v>14</v>
      </c>
      <c r="R175">
        <v>60</v>
      </c>
      <c r="S175" s="2">
        <v>222</v>
      </c>
      <c r="T175" s="2">
        <v>42</v>
      </c>
      <c r="U175" s="8">
        <v>0.10610932475884244</v>
      </c>
      <c r="V175" s="2">
        <v>3505</v>
      </c>
      <c r="W175" s="48">
        <v>493</v>
      </c>
      <c r="Y175" s="61">
        <f>(Table1326[[#This Row],[2042 Future AADT]]-Table1326[[#This Row],[AADT 2022]])/20*($Y$5-2022)+Table1326[[#This Row],[AADT 2022]]</f>
        <v>3505</v>
      </c>
    </row>
    <row r="176" spans="1:25" ht="24" customHeight="1" x14ac:dyDescent="0.25">
      <c r="A176" t="s">
        <v>1286</v>
      </c>
      <c r="B176" t="s">
        <v>17624</v>
      </c>
      <c r="C176">
        <v>100898</v>
      </c>
      <c r="D176" t="s">
        <v>17073</v>
      </c>
      <c r="E176" t="s">
        <v>408</v>
      </c>
      <c r="F176" s="9">
        <f>Table1326[[#This Row],[EMP]]-Table1326[[#This Row],[BMP]]</f>
        <v>3.3953953099999978</v>
      </c>
      <c r="G176" s="5" t="s">
        <v>406</v>
      </c>
      <c r="H176" s="56">
        <v>55.207147853999999</v>
      </c>
      <c r="I176" t="s">
        <v>1284</v>
      </c>
      <c r="J176" s="56">
        <v>57.721503394999999</v>
      </c>
      <c r="K176" s="56">
        <v>58.602543163999997</v>
      </c>
      <c r="L176" t="s">
        <v>1114</v>
      </c>
      <c r="M176" s="2">
        <v>1789</v>
      </c>
      <c r="N176" s="2">
        <v>1472</v>
      </c>
      <c r="O176" s="2">
        <v>3261</v>
      </c>
      <c r="P176" t="s">
        <v>21637</v>
      </c>
      <c r="Q176">
        <v>10</v>
      </c>
      <c r="R176">
        <v>63</v>
      </c>
      <c r="S176" s="2">
        <v>324</v>
      </c>
      <c r="T176" s="2">
        <v>105</v>
      </c>
      <c r="U176" s="8">
        <v>0.13155473781048757</v>
      </c>
      <c r="V176" s="2">
        <v>5967</v>
      </c>
      <c r="W176" s="48">
        <v>494</v>
      </c>
      <c r="Y176" s="61">
        <f>(Table1326[[#This Row],[2042 Future AADT]]-Table1326[[#This Row],[AADT 2022]])/20*($Y$5-2022)+Table1326[[#This Row],[AADT 2022]]</f>
        <v>5967</v>
      </c>
    </row>
    <row r="177" spans="1:25" ht="24" customHeight="1" x14ac:dyDescent="0.25">
      <c r="A177" t="s">
        <v>1296</v>
      </c>
      <c r="B177" t="s">
        <v>17625</v>
      </c>
      <c r="C177">
        <v>100899</v>
      </c>
      <c r="D177" t="s">
        <v>17073</v>
      </c>
      <c r="E177" t="s">
        <v>283</v>
      </c>
      <c r="F177" s="9">
        <f>Table1326[[#This Row],[EMP]]-Table1326[[#This Row],[BMP]]</f>
        <v>5.645279400000021</v>
      </c>
      <c r="G177" s="5" t="s">
        <v>281</v>
      </c>
      <c r="H177" s="56">
        <v>155.20738728571399</v>
      </c>
      <c r="I177" t="s">
        <v>1294</v>
      </c>
      <c r="J177" s="56">
        <v>157.00112783</v>
      </c>
      <c r="K177" s="56">
        <v>160.85266668571401</v>
      </c>
      <c r="L177" t="s">
        <v>1295</v>
      </c>
      <c r="M177" s="2">
        <v>919</v>
      </c>
      <c r="N177" s="2">
        <v>644</v>
      </c>
      <c r="O177" s="2">
        <v>1563</v>
      </c>
      <c r="P177" t="s">
        <v>21638</v>
      </c>
      <c r="Q177">
        <v>8</v>
      </c>
      <c r="R177">
        <v>72</v>
      </c>
      <c r="S177" s="2">
        <v>164</v>
      </c>
      <c r="T177" s="2">
        <v>241</v>
      </c>
      <c r="U177" s="8">
        <v>0.25911708253358923</v>
      </c>
      <c r="V177" s="2">
        <v>3336</v>
      </c>
      <c r="W177" s="48">
        <v>495</v>
      </c>
      <c r="Y177" s="61">
        <f>(Table1326[[#This Row],[2042 Future AADT]]-Table1326[[#This Row],[AADT 2022]])/20*($Y$5-2022)+Table1326[[#This Row],[AADT 2022]]</f>
        <v>3336</v>
      </c>
    </row>
    <row r="178" spans="1:25" ht="24" customHeight="1" x14ac:dyDescent="0.25">
      <c r="A178" t="s">
        <v>1298</v>
      </c>
      <c r="B178" t="s">
        <v>17626</v>
      </c>
      <c r="C178">
        <v>100900</v>
      </c>
      <c r="D178" t="s">
        <v>17073</v>
      </c>
      <c r="E178" t="s">
        <v>283</v>
      </c>
      <c r="F178" s="9">
        <f>Table1326[[#This Row],[EMP]]-Table1326[[#This Row],[BMP]]</f>
        <v>5.0407035199999939</v>
      </c>
      <c r="G178" s="5" t="s">
        <v>281</v>
      </c>
      <c r="H178" s="56">
        <v>160.88137854999999</v>
      </c>
      <c r="I178" t="s">
        <v>1295</v>
      </c>
      <c r="J178" s="56">
        <v>161.99548718</v>
      </c>
      <c r="K178" s="56">
        <v>165.92208206999999</v>
      </c>
      <c r="L178" t="s">
        <v>249</v>
      </c>
      <c r="M178" s="2">
        <v>1815</v>
      </c>
      <c r="N178" s="2">
        <v>1842</v>
      </c>
      <c r="O178" s="2">
        <v>3657</v>
      </c>
      <c r="P178" t="s">
        <v>21639</v>
      </c>
      <c r="Q178">
        <v>8</v>
      </c>
      <c r="R178">
        <v>72</v>
      </c>
      <c r="S178" s="2">
        <v>325</v>
      </c>
      <c r="T178" s="2">
        <v>198</v>
      </c>
      <c r="U178" s="8">
        <v>0.1430133989608969</v>
      </c>
      <c r="V178" s="2">
        <v>8468</v>
      </c>
      <c r="W178" s="48">
        <v>496</v>
      </c>
      <c r="Y178" s="61">
        <f>(Table1326[[#This Row],[2042 Future AADT]]-Table1326[[#This Row],[AADT 2022]])/20*($Y$5-2022)+Table1326[[#This Row],[AADT 2022]]</f>
        <v>8468</v>
      </c>
    </row>
    <row r="179" spans="1:25" ht="24" customHeight="1" x14ac:dyDescent="0.25">
      <c r="A179" t="s">
        <v>1288</v>
      </c>
      <c r="B179" t="s">
        <v>17627</v>
      </c>
      <c r="C179">
        <v>100901</v>
      </c>
      <c r="D179" t="s">
        <v>17073</v>
      </c>
      <c r="E179" t="s">
        <v>283</v>
      </c>
      <c r="F179" s="9">
        <f>Table1326[[#This Row],[EMP]]-Table1326[[#This Row],[BMP]]</f>
        <v>7.1865746400000035</v>
      </c>
      <c r="G179" s="5" t="s">
        <v>281</v>
      </c>
      <c r="H179" s="56">
        <v>165.939661478</v>
      </c>
      <c r="I179" t="s">
        <v>249</v>
      </c>
      <c r="J179" s="56">
        <v>171.00558641333299</v>
      </c>
      <c r="K179" s="56">
        <v>173.12623611800001</v>
      </c>
      <c r="L179" t="s">
        <v>1287</v>
      </c>
      <c r="M179" s="2">
        <v>2442</v>
      </c>
      <c r="N179" s="2">
        <v>1897</v>
      </c>
      <c r="O179" s="2">
        <v>4339</v>
      </c>
      <c r="P179" t="s">
        <v>21640</v>
      </c>
      <c r="Q179">
        <v>10</v>
      </c>
      <c r="R179">
        <v>51</v>
      </c>
      <c r="S179" s="2">
        <v>446</v>
      </c>
      <c r="T179" s="2">
        <v>163</v>
      </c>
      <c r="U179" s="8">
        <v>0.14035492048859183</v>
      </c>
      <c r="V179" s="2">
        <v>10047</v>
      </c>
      <c r="W179" s="48">
        <v>497</v>
      </c>
      <c r="Y179" s="61">
        <f>(Table1326[[#This Row],[2042 Future AADT]]-Table1326[[#This Row],[AADT 2022]])/20*($Y$5-2022)+Table1326[[#This Row],[AADT 2022]]</f>
        <v>10047</v>
      </c>
    </row>
    <row r="180" spans="1:25" ht="24" customHeight="1" x14ac:dyDescent="0.25">
      <c r="A180" t="s">
        <v>1291</v>
      </c>
      <c r="B180" t="s">
        <v>17628</v>
      </c>
      <c r="C180">
        <v>100902</v>
      </c>
      <c r="D180" t="s">
        <v>17073</v>
      </c>
      <c r="E180" t="s">
        <v>283</v>
      </c>
      <c r="F180" s="9">
        <f>Table1326[[#This Row],[EMP]]-Table1326[[#This Row],[BMP]]</f>
        <v>2.8274540400000205</v>
      </c>
      <c r="G180" s="5" t="s">
        <v>281</v>
      </c>
      <c r="H180" s="56">
        <v>173.12863856999999</v>
      </c>
      <c r="I180" t="s">
        <v>1287</v>
      </c>
      <c r="J180" s="56">
        <v>174.01148562</v>
      </c>
      <c r="K180" s="56">
        <v>175.95609261000001</v>
      </c>
      <c r="L180" t="s">
        <v>1290</v>
      </c>
      <c r="M180" s="2">
        <v>2354</v>
      </c>
      <c r="N180" s="2">
        <v>3269</v>
      </c>
      <c r="O180" s="2">
        <v>5623</v>
      </c>
      <c r="P180" t="s">
        <v>21641</v>
      </c>
      <c r="Q180">
        <v>8</v>
      </c>
      <c r="R180">
        <v>55</v>
      </c>
      <c r="S180" s="2">
        <v>475</v>
      </c>
      <c r="T180" s="2">
        <v>155</v>
      </c>
      <c r="U180" s="8">
        <v>0.11203983638627067</v>
      </c>
      <c r="V180" s="2">
        <v>14136</v>
      </c>
      <c r="W180" s="48">
        <v>498</v>
      </c>
      <c r="Y180" s="61">
        <f>(Table1326[[#This Row],[2042 Future AADT]]-Table1326[[#This Row],[AADT 2022]])/20*($Y$5-2022)+Table1326[[#This Row],[AADT 2022]]</f>
        <v>14136</v>
      </c>
    </row>
    <row r="181" spans="1:25" ht="24" customHeight="1" x14ac:dyDescent="0.25">
      <c r="A181" t="s">
        <v>3076</v>
      </c>
      <c r="B181" t="s">
        <v>17629</v>
      </c>
      <c r="C181">
        <v>100903</v>
      </c>
      <c r="D181" t="s">
        <v>17073</v>
      </c>
      <c r="E181" t="s">
        <v>283</v>
      </c>
      <c r="F181" s="9">
        <f>Table1326[[#This Row],[EMP]]-Table1326[[#This Row],[BMP]]</f>
        <v>0.33551199999999426</v>
      </c>
      <c r="G181" s="5" t="s">
        <v>281</v>
      </c>
      <c r="H181" s="56">
        <v>175.95027549</v>
      </c>
      <c r="I181" t="s">
        <v>1290</v>
      </c>
      <c r="J181" s="56">
        <v>175.99687157</v>
      </c>
      <c r="K181" s="56">
        <v>176.28578748999999</v>
      </c>
      <c r="L181" s="52" t="s">
        <v>25982</v>
      </c>
      <c r="M181" s="2">
        <v>3865</v>
      </c>
      <c r="N181" s="2">
        <v>3965</v>
      </c>
      <c r="O181" s="2">
        <v>7830</v>
      </c>
      <c r="P181" t="s">
        <v>21642</v>
      </c>
      <c r="Q181">
        <v>10</v>
      </c>
      <c r="R181">
        <v>50</v>
      </c>
      <c r="S181" s="2">
        <v>469</v>
      </c>
      <c r="T181" s="2">
        <v>237</v>
      </c>
      <c r="U181" s="8">
        <v>9.0166028097062575E-2</v>
      </c>
      <c r="V181" s="2">
        <v>22316</v>
      </c>
      <c r="W181" s="48">
        <v>499</v>
      </c>
      <c r="Y181" s="61">
        <f>(Table1326[[#This Row],[2042 Future AADT]]-Table1326[[#This Row],[AADT 2022]])/20*($Y$5-2022)+Table1326[[#This Row],[AADT 2022]]</f>
        <v>22316</v>
      </c>
    </row>
    <row r="182" spans="1:25" ht="24" customHeight="1" x14ac:dyDescent="0.25">
      <c r="A182" t="s">
        <v>3073</v>
      </c>
      <c r="B182" t="s">
        <v>17630</v>
      </c>
      <c r="C182">
        <v>100903</v>
      </c>
      <c r="D182" t="s">
        <v>17073</v>
      </c>
      <c r="E182" t="s">
        <v>283</v>
      </c>
      <c r="F182" s="9">
        <f>Table1326[[#This Row],[EMP]]-Table1326[[#This Row],[BMP]]</f>
        <v>0.66293400000000702</v>
      </c>
      <c r="G182" s="5" t="s">
        <v>281</v>
      </c>
      <c r="H182" s="56">
        <v>176.29015746499999</v>
      </c>
      <c r="I182" s="52" t="s">
        <v>25982</v>
      </c>
      <c r="J182" s="56">
        <v>176</v>
      </c>
      <c r="K182" s="56">
        <v>176.953091465</v>
      </c>
      <c r="L182" t="s">
        <v>1292</v>
      </c>
      <c r="M182" s="2">
        <v>4654</v>
      </c>
      <c r="N182" s="2">
        <v>4775</v>
      </c>
      <c r="O182" s="2">
        <v>9429</v>
      </c>
      <c r="P182" t="s">
        <v>21643</v>
      </c>
      <c r="Q182">
        <v>10</v>
      </c>
      <c r="R182">
        <v>55</v>
      </c>
      <c r="S182" s="2">
        <v>1102</v>
      </c>
      <c r="T182" s="2">
        <v>255</v>
      </c>
      <c r="U182" s="8">
        <v>0.14391770071057375</v>
      </c>
      <c r="V182" s="2">
        <v>23704</v>
      </c>
      <c r="W182" s="48">
        <v>499</v>
      </c>
      <c r="Y182" s="61">
        <f>(Table1326[[#This Row],[2042 Future AADT]]-Table1326[[#This Row],[AADT 2022]])/20*($Y$5-2022)+Table1326[[#This Row],[AADT 2022]]</f>
        <v>23704</v>
      </c>
    </row>
    <row r="183" spans="1:25" ht="24" customHeight="1" x14ac:dyDescent="0.25">
      <c r="A183" t="s">
        <v>1293</v>
      </c>
      <c r="B183" t="s">
        <v>17631</v>
      </c>
      <c r="C183">
        <v>100905</v>
      </c>
      <c r="D183" t="s">
        <v>17073</v>
      </c>
      <c r="E183" t="s">
        <v>283</v>
      </c>
      <c r="F183" s="9">
        <f>Table1326[[#This Row],[EMP]]-Table1326[[#This Row],[BMP]]</f>
        <v>1.0086308099999997</v>
      </c>
      <c r="G183" s="5" t="s">
        <v>281</v>
      </c>
      <c r="H183" s="56">
        <v>176.63251711333299</v>
      </c>
      <c r="I183" t="s">
        <v>1292</v>
      </c>
      <c r="J183" s="56">
        <v>176.79402833500001</v>
      </c>
      <c r="K183" s="56">
        <v>177.64114792333299</v>
      </c>
      <c r="L183" t="s">
        <v>559</v>
      </c>
      <c r="M183" s="2">
        <v>4488</v>
      </c>
      <c r="N183" s="2">
        <v>4424</v>
      </c>
      <c r="O183" s="2">
        <v>8912</v>
      </c>
      <c r="P183" t="s">
        <v>21644</v>
      </c>
      <c r="Q183">
        <v>9</v>
      </c>
      <c r="R183">
        <v>60</v>
      </c>
      <c r="S183" s="2">
        <v>726</v>
      </c>
      <c r="T183" s="2">
        <v>307</v>
      </c>
      <c r="U183" s="8">
        <v>0.11591113105924596</v>
      </c>
      <c r="V183" s="2">
        <v>21971</v>
      </c>
      <c r="W183" s="48">
        <v>500</v>
      </c>
      <c r="Y183" s="61">
        <f>(Table1326[[#This Row],[2042 Future AADT]]-Table1326[[#This Row],[AADT 2022]])/20*($Y$5-2022)+Table1326[[#This Row],[AADT 2022]]</f>
        <v>21971</v>
      </c>
    </row>
    <row r="184" spans="1:25" ht="24" customHeight="1" x14ac:dyDescent="0.25">
      <c r="A184" t="s">
        <v>3083</v>
      </c>
      <c r="B184" t="s">
        <v>17632</v>
      </c>
      <c r="C184">
        <v>100907</v>
      </c>
      <c r="D184" t="s">
        <v>17073</v>
      </c>
      <c r="E184" t="s">
        <v>283</v>
      </c>
      <c r="F184" s="9">
        <f>Table1326[[#This Row],[EMP]]-Table1326[[#This Row],[BMP]]</f>
        <v>0.56092930000002639</v>
      </c>
      <c r="G184" s="5" t="s">
        <v>281</v>
      </c>
      <c r="H184" s="56">
        <v>195.23873309499999</v>
      </c>
      <c r="I184" t="s">
        <v>319</v>
      </c>
      <c r="J184" s="56">
        <v>195.55053413499999</v>
      </c>
      <c r="K184" s="56">
        <v>195.79966239500001</v>
      </c>
      <c r="L184" t="s">
        <v>3082</v>
      </c>
      <c r="M184" s="2">
        <v>1215</v>
      </c>
      <c r="N184" s="2">
        <v>1523</v>
      </c>
      <c r="O184" s="2">
        <v>2738</v>
      </c>
      <c r="P184" t="s">
        <v>21645</v>
      </c>
      <c r="Q184">
        <v>9</v>
      </c>
      <c r="R184">
        <v>51</v>
      </c>
      <c r="S184" s="2">
        <v>248</v>
      </c>
      <c r="T184" s="2">
        <v>172</v>
      </c>
      <c r="U184" s="8">
        <v>0.15339663988312638</v>
      </c>
      <c r="V184" s="2">
        <v>7803</v>
      </c>
      <c r="W184" s="48">
        <v>500.1</v>
      </c>
      <c r="Y184" s="61">
        <f>(Table1326[[#This Row],[2042 Future AADT]]-Table1326[[#This Row],[AADT 2022]])/20*($Y$5-2022)+Table1326[[#This Row],[AADT 2022]]</f>
        <v>7803</v>
      </c>
    </row>
    <row r="185" spans="1:25" ht="24" customHeight="1" x14ac:dyDescent="0.25">
      <c r="A185" t="s">
        <v>3093</v>
      </c>
      <c r="B185" t="s">
        <v>19095</v>
      </c>
      <c r="C185">
        <v>4123</v>
      </c>
      <c r="D185" t="s">
        <v>17073</v>
      </c>
      <c r="E185" t="s">
        <v>283</v>
      </c>
      <c r="F185" s="9">
        <f>Table1326[[#This Row],[EMP]]-Table1326[[#This Row],[BMP]]</f>
        <v>0.12906264000000078</v>
      </c>
      <c r="G185" s="5" t="s">
        <v>281</v>
      </c>
      <c r="H185" s="56">
        <v>195.79966239500001</v>
      </c>
      <c r="I185" t="s">
        <v>319</v>
      </c>
      <c r="J185" s="56">
        <v>195.83352392333299</v>
      </c>
      <c r="K185" s="56">
        <v>195.92872503500001</v>
      </c>
      <c r="L185" t="s">
        <v>3082</v>
      </c>
      <c r="M185" s="2" t="s">
        <v>203</v>
      </c>
      <c r="N185" s="2" t="s">
        <v>203</v>
      </c>
      <c r="O185" s="2">
        <v>196</v>
      </c>
      <c r="P185" t="s">
        <v>21646</v>
      </c>
      <c r="Q185">
        <v>17</v>
      </c>
      <c r="R185">
        <v>50</v>
      </c>
      <c r="S185" s="2" t="s">
        <v>203</v>
      </c>
      <c r="T185" s="2" t="s">
        <v>203</v>
      </c>
      <c r="U185" s="8" t="s">
        <v>203</v>
      </c>
      <c r="V185" s="2">
        <v>493</v>
      </c>
      <c r="W185" s="48">
        <v>500.2</v>
      </c>
      <c r="Y185" s="61">
        <f>(Table1326[[#This Row],[2042 Future AADT]]-Table1326[[#This Row],[AADT 2022]])/20*($Y$5-2022)+Table1326[[#This Row],[AADT 2022]]</f>
        <v>493</v>
      </c>
    </row>
    <row r="186" spans="1:25" ht="24" customHeight="1" x14ac:dyDescent="0.25">
      <c r="A186" t="s">
        <v>3094</v>
      </c>
      <c r="B186" t="s">
        <v>19094</v>
      </c>
      <c r="C186">
        <v>4120</v>
      </c>
      <c r="D186" t="s">
        <v>17073</v>
      </c>
      <c r="E186" t="s">
        <v>283</v>
      </c>
      <c r="F186" s="9">
        <f>Table1326[[#This Row],[EMP]]-Table1326[[#This Row],[BMP]]</f>
        <v>0.32214515000001143</v>
      </c>
      <c r="G186" s="5" t="s">
        <v>281</v>
      </c>
      <c r="H186" s="56">
        <v>195.873948793333</v>
      </c>
      <c r="I186" t="s">
        <v>319</v>
      </c>
      <c r="J186" s="56">
        <v>195.961152383333</v>
      </c>
      <c r="K186" s="56">
        <v>196.19609394333301</v>
      </c>
      <c r="L186" t="s">
        <v>3082</v>
      </c>
      <c r="M186" s="2" t="s">
        <v>203</v>
      </c>
      <c r="N186" s="2" t="s">
        <v>203</v>
      </c>
      <c r="O186" s="2">
        <v>183</v>
      </c>
      <c r="P186" t="s">
        <v>21647</v>
      </c>
      <c r="Q186">
        <v>16</v>
      </c>
      <c r="R186">
        <v>50</v>
      </c>
      <c r="S186" s="2" t="s">
        <v>203</v>
      </c>
      <c r="T186" s="2" t="s">
        <v>203</v>
      </c>
      <c r="U186" s="8" t="s">
        <v>203</v>
      </c>
      <c r="V186" s="2">
        <v>460</v>
      </c>
      <c r="W186" s="48">
        <v>500.3</v>
      </c>
      <c r="Y186" s="61">
        <f>(Table1326[[#This Row],[2042 Future AADT]]-Table1326[[#This Row],[AADT 2022]])/20*($Y$5-2022)+Table1326[[#This Row],[AADT 2022]]</f>
        <v>460</v>
      </c>
    </row>
    <row r="187" spans="1:25" ht="24" customHeight="1" x14ac:dyDescent="0.25">
      <c r="A187" t="s">
        <v>1314</v>
      </c>
      <c r="B187" t="s">
        <v>17633</v>
      </c>
      <c r="C187">
        <v>100908</v>
      </c>
      <c r="D187" t="s">
        <v>17073</v>
      </c>
      <c r="E187" t="s">
        <v>1299</v>
      </c>
      <c r="F187" s="9">
        <f>Table1326[[#This Row],[EMP]]-Table1326[[#This Row],[BMP]]</f>
        <v>0.47997487500000002</v>
      </c>
      <c r="G187" s="5" t="s">
        <v>1300</v>
      </c>
      <c r="H187" s="56">
        <v>0</v>
      </c>
      <c r="I187" t="s">
        <v>271</v>
      </c>
      <c r="J187" s="56">
        <v>0.374737875</v>
      </c>
      <c r="K187" s="56">
        <v>0.47997487500000002</v>
      </c>
      <c r="L187" t="s">
        <v>1313</v>
      </c>
      <c r="M187" s="2">
        <v>1384</v>
      </c>
      <c r="N187" s="2">
        <v>1241</v>
      </c>
      <c r="O187" s="2">
        <v>2625</v>
      </c>
      <c r="P187" t="s">
        <v>21648</v>
      </c>
      <c r="Q187">
        <v>9</v>
      </c>
      <c r="R187">
        <v>53</v>
      </c>
      <c r="S187" s="2">
        <v>136</v>
      </c>
      <c r="T187" s="2">
        <v>365</v>
      </c>
      <c r="U187" s="8">
        <v>0.19085714285714286</v>
      </c>
      <c r="V187" s="2">
        <v>4132</v>
      </c>
      <c r="W187" s="48">
        <v>502</v>
      </c>
      <c r="Y187" s="61">
        <f>(Table1326[[#This Row],[2042 Future AADT]]-Table1326[[#This Row],[AADT 2022]])/20*($Y$5-2022)+Table1326[[#This Row],[AADT 2022]]</f>
        <v>4132</v>
      </c>
    </row>
    <row r="188" spans="1:25" ht="24" customHeight="1" x14ac:dyDescent="0.25">
      <c r="A188" t="s">
        <v>1319</v>
      </c>
      <c r="B188" t="s">
        <v>17634</v>
      </c>
      <c r="C188">
        <v>100909</v>
      </c>
      <c r="D188" t="s">
        <v>17073</v>
      </c>
      <c r="E188" t="s">
        <v>1299</v>
      </c>
      <c r="F188" s="9">
        <f>Table1326[[#This Row],[EMP]]-Table1326[[#This Row],[BMP]]</f>
        <v>2.6600110800000003</v>
      </c>
      <c r="G188" s="5" t="s">
        <v>1300</v>
      </c>
      <c r="H188" s="56">
        <v>0.65909558999999995</v>
      </c>
      <c r="I188" t="s">
        <v>1317</v>
      </c>
      <c r="J188" s="56">
        <v>1.99891511</v>
      </c>
      <c r="K188" s="56">
        <v>3.31910667</v>
      </c>
      <c r="L188" t="s">
        <v>1318</v>
      </c>
      <c r="M188" s="2">
        <v>1411</v>
      </c>
      <c r="N188" s="2">
        <v>1279</v>
      </c>
      <c r="O188" s="2">
        <v>2690</v>
      </c>
      <c r="P188" t="s">
        <v>21649</v>
      </c>
      <c r="Q188">
        <v>8</v>
      </c>
      <c r="R188">
        <v>69</v>
      </c>
      <c r="S188" s="2">
        <v>213</v>
      </c>
      <c r="T188" s="2">
        <v>201</v>
      </c>
      <c r="U188" s="8">
        <v>0.15390334572490708</v>
      </c>
      <c r="V188" s="2">
        <v>4539</v>
      </c>
      <c r="W188" s="48">
        <v>503</v>
      </c>
      <c r="Y188" s="61">
        <f>(Table1326[[#This Row],[2042 Future AADT]]-Table1326[[#This Row],[AADT 2022]])/20*($Y$5-2022)+Table1326[[#This Row],[AADT 2022]]</f>
        <v>4539</v>
      </c>
    </row>
    <row r="189" spans="1:25" ht="24" customHeight="1" x14ac:dyDescent="0.25">
      <c r="A189" t="s">
        <v>1321</v>
      </c>
      <c r="B189" t="s">
        <v>17635</v>
      </c>
      <c r="C189">
        <v>100910</v>
      </c>
      <c r="D189" t="s">
        <v>17073</v>
      </c>
      <c r="E189" t="s">
        <v>1299</v>
      </c>
      <c r="F189" s="9">
        <f>Table1326[[#This Row],[EMP]]-Table1326[[#This Row],[BMP]]</f>
        <v>34.400330970000006</v>
      </c>
      <c r="G189" s="5" t="s">
        <v>1300</v>
      </c>
      <c r="H189" s="56">
        <v>3.6763048899999999</v>
      </c>
      <c r="I189" t="s">
        <v>1318</v>
      </c>
      <c r="J189" s="56">
        <v>35.183809949999997</v>
      </c>
      <c r="K189" s="56">
        <v>38.076635860000003</v>
      </c>
      <c r="L189" t="s">
        <v>1301</v>
      </c>
      <c r="M189" s="2">
        <v>1067</v>
      </c>
      <c r="N189" s="2">
        <v>574</v>
      </c>
      <c r="O189" s="2">
        <v>1641</v>
      </c>
      <c r="P189" t="s">
        <v>21650</v>
      </c>
      <c r="Q189">
        <v>15</v>
      </c>
      <c r="R189">
        <v>83</v>
      </c>
      <c r="S189" s="2">
        <v>78</v>
      </c>
      <c r="T189" s="2">
        <v>60</v>
      </c>
      <c r="U189" s="8">
        <v>8.4095063985374766E-2</v>
      </c>
      <c r="V189" s="2">
        <v>2336</v>
      </c>
      <c r="W189" s="48">
        <v>504</v>
      </c>
      <c r="Y189" s="61">
        <f>(Table1326[[#This Row],[2042 Future AADT]]-Table1326[[#This Row],[AADT 2022]])/20*($Y$5-2022)+Table1326[[#This Row],[AADT 2022]]</f>
        <v>2336</v>
      </c>
    </row>
    <row r="190" spans="1:25" ht="24" customHeight="1" x14ac:dyDescent="0.25">
      <c r="A190" t="s">
        <v>1303</v>
      </c>
      <c r="B190" t="s">
        <v>17636</v>
      </c>
      <c r="C190">
        <v>100911</v>
      </c>
      <c r="D190" t="s">
        <v>17073</v>
      </c>
      <c r="E190" t="s">
        <v>1299</v>
      </c>
      <c r="F190" s="9">
        <f>Table1326[[#This Row],[EMP]]-Table1326[[#This Row],[BMP]]</f>
        <v>2.5054197999999985</v>
      </c>
      <c r="G190" s="5" t="s">
        <v>1300</v>
      </c>
      <c r="H190" s="56">
        <v>38.103570547499999</v>
      </c>
      <c r="I190" t="s">
        <v>1301</v>
      </c>
      <c r="J190" s="56">
        <v>40.005868120000002</v>
      </c>
      <c r="K190" s="56">
        <v>40.608990347499997</v>
      </c>
      <c r="L190" t="s">
        <v>1302</v>
      </c>
      <c r="M190" s="2">
        <v>1387</v>
      </c>
      <c r="N190" s="2">
        <v>1057</v>
      </c>
      <c r="O190" s="2">
        <v>2444</v>
      </c>
      <c r="P190" t="s">
        <v>21651</v>
      </c>
      <c r="Q190">
        <v>12</v>
      </c>
      <c r="R190">
        <v>78</v>
      </c>
      <c r="S190" s="2">
        <v>130</v>
      </c>
      <c r="T190" s="2">
        <v>64</v>
      </c>
      <c r="U190" s="8">
        <v>7.9378068739770866E-2</v>
      </c>
      <c r="V190" s="2">
        <v>3463</v>
      </c>
      <c r="W190" s="48">
        <v>505</v>
      </c>
      <c r="Y190" s="61">
        <f>(Table1326[[#This Row],[2042 Future AADT]]-Table1326[[#This Row],[AADT 2022]])/20*($Y$5-2022)+Table1326[[#This Row],[AADT 2022]]</f>
        <v>3463</v>
      </c>
    </row>
    <row r="191" spans="1:25" ht="24" customHeight="1" x14ac:dyDescent="0.25">
      <c r="A191" t="s">
        <v>1305</v>
      </c>
      <c r="B191" t="s">
        <v>17637</v>
      </c>
      <c r="C191">
        <v>100912</v>
      </c>
      <c r="D191" t="s">
        <v>17073</v>
      </c>
      <c r="E191" t="s">
        <v>1299</v>
      </c>
      <c r="F191" s="9">
        <f>Table1326[[#This Row],[EMP]]-Table1326[[#This Row],[BMP]]</f>
        <v>1.6751991000000004</v>
      </c>
      <c r="G191" s="5" t="s">
        <v>1300</v>
      </c>
      <c r="H191" s="56">
        <v>40.591450504999997</v>
      </c>
      <c r="I191" t="s">
        <v>1302</v>
      </c>
      <c r="J191" s="56">
        <v>41.763039085000003</v>
      </c>
      <c r="K191" s="56">
        <v>42.266649604999998</v>
      </c>
      <c r="L191" t="s">
        <v>1304</v>
      </c>
      <c r="M191" s="2">
        <v>1635</v>
      </c>
      <c r="N191" s="2">
        <v>1335</v>
      </c>
      <c r="O191" s="2">
        <v>2970</v>
      </c>
      <c r="P191" t="s">
        <v>21652</v>
      </c>
      <c r="Q191">
        <v>11</v>
      </c>
      <c r="R191">
        <v>73</v>
      </c>
      <c r="S191" s="2">
        <v>249</v>
      </c>
      <c r="T191" s="2">
        <v>50</v>
      </c>
      <c r="U191" s="8">
        <v>0.10067340067340068</v>
      </c>
      <c r="V191" s="2">
        <v>4209</v>
      </c>
      <c r="W191" s="48">
        <v>506</v>
      </c>
      <c r="Y191" s="61">
        <f>(Table1326[[#This Row],[2042 Future AADT]]-Table1326[[#This Row],[AADT 2022]])/20*($Y$5-2022)+Table1326[[#This Row],[AADT 2022]]</f>
        <v>4209</v>
      </c>
    </row>
    <row r="192" spans="1:25" ht="24" customHeight="1" x14ac:dyDescent="0.25">
      <c r="A192" t="s">
        <v>1307</v>
      </c>
      <c r="B192" t="s">
        <v>17638</v>
      </c>
      <c r="C192">
        <v>100913</v>
      </c>
      <c r="D192" t="s">
        <v>17073</v>
      </c>
      <c r="E192" t="s">
        <v>1299</v>
      </c>
      <c r="F192" s="9">
        <f>Table1326[[#This Row],[EMP]]-Table1326[[#This Row],[BMP]]</f>
        <v>0.14424671000000444</v>
      </c>
      <c r="G192" s="5" t="s">
        <v>1300</v>
      </c>
      <c r="H192" s="56">
        <v>42.258058069999997</v>
      </c>
      <c r="I192" t="s">
        <v>1304</v>
      </c>
      <c r="J192" s="56">
        <v>42.308321880000001</v>
      </c>
      <c r="K192" s="56">
        <v>42.402304780000001</v>
      </c>
      <c r="L192" t="s">
        <v>1306</v>
      </c>
      <c r="M192" s="2">
        <v>1355</v>
      </c>
      <c r="N192" s="2">
        <v>1253</v>
      </c>
      <c r="O192" s="2">
        <v>2608</v>
      </c>
      <c r="P192" t="s">
        <v>21653</v>
      </c>
      <c r="Q192">
        <v>12</v>
      </c>
      <c r="R192">
        <v>76</v>
      </c>
      <c r="S192" s="2">
        <v>214</v>
      </c>
      <c r="T192" s="2">
        <v>52</v>
      </c>
      <c r="U192" s="8">
        <v>0.10199386503067484</v>
      </c>
      <c r="V192" s="2">
        <v>3696</v>
      </c>
      <c r="W192" s="48">
        <v>507</v>
      </c>
      <c r="Y192" s="61">
        <f>(Table1326[[#This Row],[2042 Future AADT]]-Table1326[[#This Row],[AADT 2022]])/20*($Y$5-2022)+Table1326[[#This Row],[AADT 2022]]</f>
        <v>3696</v>
      </c>
    </row>
    <row r="193" spans="1:25" ht="24" customHeight="1" x14ac:dyDescent="0.25">
      <c r="A193" t="s">
        <v>1308</v>
      </c>
      <c r="B193" t="s">
        <v>17639</v>
      </c>
      <c r="C193">
        <v>100914</v>
      </c>
      <c r="D193" t="s">
        <v>17073</v>
      </c>
      <c r="E193" t="s">
        <v>1299</v>
      </c>
      <c r="F193" s="9">
        <f>Table1326[[#This Row],[EMP]]-Table1326[[#This Row],[BMP]]</f>
        <v>10.765352839999998</v>
      </c>
      <c r="G193" s="5" t="s">
        <v>1300</v>
      </c>
      <c r="H193" s="56">
        <v>42.291150567692299</v>
      </c>
      <c r="I193" t="s">
        <v>1306</v>
      </c>
      <c r="J193" s="56">
        <v>52.003091470000001</v>
      </c>
      <c r="K193" s="56">
        <v>53.056503407692297</v>
      </c>
      <c r="L193" t="s">
        <v>128</v>
      </c>
      <c r="M193" s="2">
        <v>1447</v>
      </c>
      <c r="N193" s="2">
        <v>1434</v>
      </c>
      <c r="O193" s="2">
        <v>2881</v>
      </c>
      <c r="P193" t="s">
        <v>21654</v>
      </c>
      <c r="Q193">
        <v>15</v>
      </c>
      <c r="R193">
        <v>73</v>
      </c>
      <c r="S193" s="2">
        <v>156</v>
      </c>
      <c r="T193" s="2">
        <v>38</v>
      </c>
      <c r="U193" s="8">
        <v>6.7337729954876774E-2</v>
      </c>
      <c r="V193" s="2">
        <v>4083</v>
      </c>
      <c r="W193" s="48">
        <v>508</v>
      </c>
      <c r="Y193" s="61">
        <f>(Table1326[[#This Row],[2042 Future AADT]]-Table1326[[#This Row],[AADT 2022]])/20*($Y$5-2022)+Table1326[[#This Row],[AADT 2022]]</f>
        <v>4083</v>
      </c>
    </row>
    <row r="194" spans="1:25" ht="24" customHeight="1" x14ac:dyDescent="0.25">
      <c r="A194" t="s">
        <v>1310</v>
      </c>
      <c r="B194" t="s">
        <v>17640</v>
      </c>
      <c r="C194">
        <v>100915</v>
      </c>
      <c r="D194" t="s">
        <v>17073</v>
      </c>
      <c r="E194" t="s">
        <v>1299</v>
      </c>
      <c r="F194" s="9">
        <f>Table1326[[#This Row],[EMP]]-Table1326[[#This Row],[BMP]]</f>
        <v>22.072809329999998</v>
      </c>
      <c r="G194" s="5" t="s">
        <v>1300</v>
      </c>
      <c r="H194" s="56">
        <v>53.146516593333303</v>
      </c>
      <c r="I194" t="s">
        <v>128</v>
      </c>
      <c r="J194" s="56">
        <v>63.995360890000001</v>
      </c>
      <c r="K194" s="56">
        <v>75.219325923333301</v>
      </c>
      <c r="L194" t="s">
        <v>1309</v>
      </c>
      <c r="M194" s="2">
        <v>833</v>
      </c>
      <c r="N194" s="2">
        <v>665</v>
      </c>
      <c r="O194" s="2">
        <v>1498</v>
      </c>
      <c r="P194" t="s">
        <v>21655</v>
      </c>
      <c r="Q194">
        <v>12</v>
      </c>
      <c r="R194">
        <v>62</v>
      </c>
      <c r="S194" s="2">
        <v>28</v>
      </c>
      <c r="T194" s="2">
        <v>22</v>
      </c>
      <c r="U194" s="8">
        <v>3.3377837116154871E-2</v>
      </c>
      <c r="V194" s="2">
        <v>2083</v>
      </c>
      <c r="W194" s="48">
        <v>509</v>
      </c>
      <c r="Y194" s="61">
        <f>(Table1326[[#This Row],[2042 Future AADT]]-Table1326[[#This Row],[AADT 2022]])/20*($Y$5-2022)+Table1326[[#This Row],[AADT 2022]]</f>
        <v>2083</v>
      </c>
    </row>
    <row r="195" spans="1:25" ht="24" customHeight="1" x14ac:dyDescent="0.25">
      <c r="A195" t="s">
        <v>1312</v>
      </c>
      <c r="B195" t="s">
        <v>17641</v>
      </c>
      <c r="C195">
        <v>100916</v>
      </c>
      <c r="D195" t="s">
        <v>17073</v>
      </c>
      <c r="E195" t="s">
        <v>1299</v>
      </c>
      <c r="F195" s="9">
        <f>Table1326[[#This Row],[EMP]]-Table1326[[#This Row],[BMP]]</f>
        <v>5.2781908099999981</v>
      </c>
      <c r="G195" s="5" t="s">
        <v>1300</v>
      </c>
      <c r="H195" s="56">
        <v>75.121448115000007</v>
      </c>
      <c r="I195" t="s">
        <v>1309</v>
      </c>
      <c r="J195" s="56">
        <v>77.994180110000002</v>
      </c>
      <c r="K195" s="56">
        <v>80.399638925000005</v>
      </c>
      <c r="L195" t="s">
        <v>1311</v>
      </c>
      <c r="M195" s="2">
        <v>1481</v>
      </c>
      <c r="N195" s="2">
        <v>1375</v>
      </c>
      <c r="O195" s="2">
        <v>2856</v>
      </c>
      <c r="P195" t="s">
        <v>21656</v>
      </c>
      <c r="Q195">
        <v>11</v>
      </c>
      <c r="R195">
        <v>70</v>
      </c>
      <c r="S195" s="2">
        <v>190</v>
      </c>
      <c r="T195" s="2">
        <v>102</v>
      </c>
      <c r="U195" s="8">
        <v>0.10224089635854341</v>
      </c>
      <c r="V195" s="2">
        <v>3972</v>
      </c>
      <c r="W195" s="48">
        <v>510</v>
      </c>
      <c r="Y195" s="61">
        <f>(Table1326[[#This Row],[2042 Future AADT]]-Table1326[[#This Row],[AADT 2022]])/20*($Y$5-2022)+Table1326[[#This Row],[AADT 2022]]</f>
        <v>3972</v>
      </c>
    </row>
    <row r="196" spans="1:25" ht="24" customHeight="1" x14ac:dyDescent="0.25">
      <c r="A196" t="s">
        <v>1324</v>
      </c>
      <c r="B196" t="s">
        <v>17642</v>
      </c>
      <c r="C196">
        <v>100917</v>
      </c>
      <c r="D196" t="s">
        <v>17073</v>
      </c>
      <c r="E196" t="s">
        <v>1322</v>
      </c>
      <c r="F196" s="9">
        <f>Table1326[[#This Row],[EMP]]-Table1326[[#This Row],[BMP]]</f>
        <v>0.74218061000000546</v>
      </c>
      <c r="G196" s="5" t="s">
        <v>1323</v>
      </c>
      <c r="H196" s="56">
        <v>120.26683286333299</v>
      </c>
      <c r="I196" t="s">
        <v>272</v>
      </c>
      <c r="J196" s="56">
        <v>120.53580934</v>
      </c>
      <c r="K196" s="56">
        <v>121.009013473333</v>
      </c>
      <c r="L196" t="s">
        <v>70</v>
      </c>
      <c r="M196" s="2">
        <v>8216</v>
      </c>
      <c r="N196" s="2">
        <v>5737</v>
      </c>
      <c r="O196" s="2">
        <v>13953</v>
      </c>
      <c r="P196" t="s">
        <v>21657</v>
      </c>
      <c r="Q196">
        <v>7</v>
      </c>
      <c r="R196">
        <v>52</v>
      </c>
      <c r="S196" s="2">
        <v>1243</v>
      </c>
      <c r="T196" s="2">
        <v>4405</v>
      </c>
      <c r="U196" s="8">
        <v>0.40478750089586468</v>
      </c>
      <c r="V196" s="2">
        <v>24950</v>
      </c>
      <c r="W196" s="48">
        <v>511</v>
      </c>
      <c r="Y196" s="61">
        <f>(Table1326[[#This Row],[2042 Future AADT]]-Table1326[[#This Row],[AADT 2022]])/20*($Y$5-2022)+Table1326[[#This Row],[AADT 2022]]</f>
        <v>24950</v>
      </c>
    </row>
    <row r="197" spans="1:25" ht="24" customHeight="1" x14ac:dyDescent="0.25">
      <c r="A197" t="s">
        <v>1326</v>
      </c>
      <c r="B197" t="s">
        <v>17643</v>
      </c>
      <c r="C197">
        <v>100918</v>
      </c>
      <c r="D197" t="s">
        <v>17073</v>
      </c>
      <c r="E197" t="s">
        <v>1322</v>
      </c>
      <c r="F197" s="9">
        <f>Table1326[[#This Row],[EMP]]-Table1326[[#This Row],[BMP]]</f>
        <v>1.5744755199999929</v>
      </c>
      <c r="G197" s="5" t="s">
        <v>272</v>
      </c>
      <c r="H197" s="56">
        <v>121.0293955825</v>
      </c>
      <c r="I197" t="s">
        <v>70</v>
      </c>
      <c r="J197" s="56">
        <v>121.530672995</v>
      </c>
      <c r="K197" s="56">
        <v>122.60387110249999</v>
      </c>
      <c r="L197" t="s">
        <v>1325</v>
      </c>
      <c r="M197" s="2">
        <v>7961</v>
      </c>
      <c r="N197" s="2">
        <v>6780</v>
      </c>
      <c r="O197" s="2">
        <v>14741</v>
      </c>
      <c r="P197" t="s">
        <v>21658</v>
      </c>
      <c r="Q197">
        <v>7</v>
      </c>
      <c r="R197">
        <v>51</v>
      </c>
      <c r="S197" s="2">
        <v>1243</v>
      </c>
      <c r="T197" s="2">
        <v>4405</v>
      </c>
      <c r="U197" s="8">
        <v>0.3831490400922597</v>
      </c>
      <c r="V197" s="2">
        <v>26359</v>
      </c>
      <c r="W197" s="48">
        <v>512</v>
      </c>
      <c r="Y197" s="61">
        <f>(Table1326[[#This Row],[2042 Future AADT]]-Table1326[[#This Row],[AADT 2022]])/20*($Y$5-2022)+Table1326[[#This Row],[AADT 2022]]</f>
        <v>26359</v>
      </c>
    </row>
    <row r="198" spans="1:25" ht="24" customHeight="1" x14ac:dyDescent="0.25">
      <c r="A198" t="s">
        <v>1328</v>
      </c>
      <c r="B198" t="s">
        <v>17644</v>
      </c>
      <c r="C198">
        <v>100919</v>
      </c>
      <c r="D198" t="s">
        <v>17073</v>
      </c>
      <c r="E198" t="s">
        <v>1322</v>
      </c>
      <c r="F198" s="9">
        <f>Table1326[[#This Row],[EMP]]-Table1326[[#This Row],[BMP]]</f>
        <v>11.18808396</v>
      </c>
      <c r="G198" s="5" t="s">
        <v>1323</v>
      </c>
      <c r="H198" s="56">
        <v>122.676086628462</v>
      </c>
      <c r="I198" t="s">
        <v>1325</v>
      </c>
      <c r="J198" s="56">
        <v>127.00122752999999</v>
      </c>
      <c r="K198" s="56">
        <v>133.864170588462</v>
      </c>
      <c r="L198" t="s">
        <v>1327</v>
      </c>
      <c r="M198" s="2">
        <v>8974</v>
      </c>
      <c r="N198" s="2">
        <v>6780</v>
      </c>
      <c r="O198" s="2">
        <v>15754</v>
      </c>
      <c r="P198" t="s">
        <v>21659</v>
      </c>
      <c r="Q198">
        <v>5</v>
      </c>
      <c r="R198">
        <v>50</v>
      </c>
      <c r="S198" s="2">
        <v>2228</v>
      </c>
      <c r="T198" s="2">
        <v>2548</v>
      </c>
      <c r="U198" s="8">
        <v>0.30316110194236384</v>
      </c>
      <c r="V198" s="2">
        <v>28170</v>
      </c>
      <c r="W198" s="48">
        <v>513</v>
      </c>
      <c r="Y198" s="61">
        <f>(Table1326[[#This Row],[2042 Future AADT]]-Table1326[[#This Row],[AADT 2022]])/20*($Y$5-2022)+Table1326[[#This Row],[AADT 2022]]</f>
        <v>28170</v>
      </c>
    </row>
    <row r="199" spans="1:25" ht="24" customHeight="1" x14ac:dyDescent="0.25">
      <c r="A199" t="s">
        <v>1330</v>
      </c>
      <c r="B199" t="s">
        <v>17645</v>
      </c>
      <c r="C199">
        <v>100920</v>
      </c>
      <c r="D199" t="s">
        <v>17073</v>
      </c>
      <c r="E199" t="s">
        <v>1322</v>
      </c>
      <c r="F199" s="9">
        <f>Table1326[[#This Row],[EMP]]-Table1326[[#This Row],[BMP]]</f>
        <v>4.5189701799999966</v>
      </c>
      <c r="G199" s="5" t="s">
        <v>1323</v>
      </c>
      <c r="H199" s="56">
        <v>133.849042241429</v>
      </c>
      <c r="I199" t="s">
        <v>1327</v>
      </c>
      <c r="J199" s="56">
        <v>135.39430874000001</v>
      </c>
      <c r="K199" s="56">
        <v>138.368012421429</v>
      </c>
      <c r="L199" t="s">
        <v>1329</v>
      </c>
      <c r="M199" s="2">
        <v>7587</v>
      </c>
      <c r="N199" s="2">
        <v>6472</v>
      </c>
      <c r="O199" s="2">
        <v>14059</v>
      </c>
      <c r="P199" t="s">
        <v>21660</v>
      </c>
      <c r="Q199">
        <v>10</v>
      </c>
      <c r="R199">
        <v>52</v>
      </c>
      <c r="S199" s="2">
        <v>792</v>
      </c>
      <c r="T199" s="2">
        <v>3605</v>
      </c>
      <c r="U199" s="8">
        <v>0.31275339640088201</v>
      </c>
      <c r="V199" s="2">
        <v>23725</v>
      </c>
      <c r="W199" s="48">
        <v>514</v>
      </c>
      <c r="Y199" s="61">
        <f>(Table1326[[#This Row],[2042 Future AADT]]-Table1326[[#This Row],[AADT 2022]])/20*($Y$5-2022)+Table1326[[#This Row],[AADT 2022]]</f>
        <v>23725</v>
      </c>
    </row>
    <row r="200" spans="1:25" ht="24" customHeight="1" x14ac:dyDescent="0.25">
      <c r="A200" t="s">
        <v>1331</v>
      </c>
      <c r="B200" t="s">
        <v>17646</v>
      </c>
      <c r="C200">
        <v>100921</v>
      </c>
      <c r="D200" t="s">
        <v>17073</v>
      </c>
      <c r="E200" t="s">
        <v>1322</v>
      </c>
      <c r="F200" s="9">
        <f>Table1326[[#This Row],[EMP]]-Table1326[[#This Row],[BMP]]</f>
        <v>2.5174423900000136</v>
      </c>
      <c r="G200" s="5" t="s">
        <v>272</v>
      </c>
      <c r="H200" s="56">
        <v>138.35413397249999</v>
      </c>
      <c r="I200" t="s">
        <v>1329</v>
      </c>
      <c r="J200" s="56">
        <v>140.02373886500001</v>
      </c>
      <c r="K200" s="56">
        <v>140.87157636250001</v>
      </c>
      <c r="L200" t="s">
        <v>71</v>
      </c>
      <c r="M200" s="2">
        <v>10699</v>
      </c>
      <c r="N200" s="2">
        <v>10811</v>
      </c>
      <c r="O200" s="2">
        <v>21510</v>
      </c>
      <c r="P200" t="s">
        <v>21661</v>
      </c>
      <c r="Q200">
        <v>7</v>
      </c>
      <c r="R200">
        <v>57</v>
      </c>
      <c r="S200" s="2">
        <v>451</v>
      </c>
      <c r="T200" s="2">
        <v>3958</v>
      </c>
      <c r="U200" s="8">
        <v>0.20497443049744304</v>
      </c>
      <c r="V200" s="2">
        <v>36298</v>
      </c>
      <c r="W200" s="48">
        <v>515</v>
      </c>
      <c r="Y200" s="61">
        <f>(Table1326[[#This Row],[2042 Future AADT]]-Table1326[[#This Row],[AADT 2022]])/20*($Y$5-2022)+Table1326[[#This Row],[AADT 2022]]</f>
        <v>36298</v>
      </c>
    </row>
    <row r="201" spans="1:25" ht="24" customHeight="1" x14ac:dyDescent="0.25">
      <c r="A201" t="s">
        <v>1333</v>
      </c>
      <c r="B201" t="s">
        <v>17647</v>
      </c>
      <c r="C201">
        <v>100922</v>
      </c>
      <c r="D201" t="s">
        <v>17073</v>
      </c>
      <c r="E201" t="s">
        <v>1322</v>
      </c>
      <c r="F201" s="9">
        <f>Table1326[[#This Row],[EMP]]-Table1326[[#This Row],[BMP]]</f>
        <v>9.6052504499999998</v>
      </c>
      <c r="G201" s="5" t="s">
        <v>272</v>
      </c>
      <c r="H201" s="56">
        <v>140.86723903083299</v>
      </c>
      <c r="I201" t="s">
        <v>71</v>
      </c>
      <c r="J201" s="56">
        <v>141.01617275000001</v>
      </c>
      <c r="K201" s="56">
        <v>150.47248948083299</v>
      </c>
      <c r="L201" t="s">
        <v>1332</v>
      </c>
      <c r="M201" s="2">
        <v>8136</v>
      </c>
      <c r="N201" s="2">
        <v>7640</v>
      </c>
      <c r="O201" s="2">
        <v>15776</v>
      </c>
      <c r="P201" t="s">
        <v>21662</v>
      </c>
      <c r="Q201">
        <v>10</v>
      </c>
      <c r="R201">
        <v>58</v>
      </c>
      <c r="S201" s="2">
        <v>708</v>
      </c>
      <c r="T201" s="2">
        <v>4040</v>
      </c>
      <c r="U201" s="8">
        <v>0.30096348884381341</v>
      </c>
      <c r="V201" s="2">
        <v>28209</v>
      </c>
      <c r="W201" s="48">
        <v>516</v>
      </c>
      <c r="Y201" s="61">
        <f>(Table1326[[#This Row],[2042 Future AADT]]-Table1326[[#This Row],[AADT 2022]])/20*($Y$5-2022)+Table1326[[#This Row],[AADT 2022]]</f>
        <v>28209</v>
      </c>
    </row>
    <row r="202" spans="1:25" ht="24" customHeight="1" x14ac:dyDescent="0.25">
      <c r="A202" t="s">
        <v>1334</v>
      </c>
      <c r="B202" t="s">
        <v>17648</v>
      </c>
      <c r="C202">
        <v>100923</v>
      </c>
      <c r="D202" t="s">
        <v>17073</v>
      </c>
      <c r="E202" t="s">
        <v>1322</v>
      </c>
      <c r="F202" s="9">
        <f>Table1326[[#This Row],[EMP]]-Table1326[[#This Row],[BMP]]</f>
        <v>0.52115266999999221</v>
      </c>
      <c r="G202" s="5" t="s">
        <v>1323</v>
      </c>
      <c r="H202" s="56">
        <v>150.46309367500001</v>
      </c>
      <c r="I202" t="s">
        <v>1332</v>
      </c>
      <c r="J202" s="56">
        <v>150.70213140499999</v>
      </c>
      <c r="K202" s="56">
        <v>150.984246345</v>
      </c>
      <c r="L202" t="s">
        <v>72</v>
      </c>
      <c r="M202" s="2">
        <v>11958</v>
      </c>
      <c r="N202" s="2">
        <v>9572</v>
      </c>
      <c r="O202" s="2">
        <v>21530</v>
      </c>
      <c r="P202" t="s">
        <v>21663</v>
      </c>
      <c r="Q202">
        <v>8</v>
      </c>
      <c r="R202">
        <v>55</v>
      </c>
      <c r="S202" s="2">
        <v>982</v>
      </c>
      <c r="T202" s="2">
        <v>4257</v>
      </c>
      <c r="U202" s="8">
        <v>0.24333488156061309</v>
      </c>
      <c r="V202" s="2">
        <v>36332</v>
      </c>
      <c r="W202" s="48">
        <v>517</v>
      </c>
      <c r="Y202" s="61">
        <f>(Table1326[[#This Row],[2042 Future AADT]]-Table1326[[#This Row],[AADT 2022]])/20*($Y$5-2022)+Table1326[[#This Row],[AADT 2022]]</f>
        <v>36332</v>
      </c>
    </row>
    <row r="203" spans="1:25" ht="24" customHeight="1" x14ac:dyDescent="0.25">
      <c r="A203" t="s">
        <v>1335</v>
      </c>
      <c r="B203" t="s">
        <v>17649</v>
      </c>
      <c r="C203">
        <v>100924</v>
      </c>
      <c r="D203" t="s">
        <v>17073</v>
      </c>
      <c r="E203" t="s">
        <v>1322</v>
      </c>
      <c r="F203" s="9">
        <f>Table1326[[#This Row],[EMP]]-Table1326[[#This Row],[BMP]]</f>
        <v>1.0096308499999793</v>
      </c>
      <c r="G203" s="5" t="s">
        <v>1323</v>
      </c>
      <c r="H203" s="56">
        <v>150.98712749250001</v>
      </c>
      <c r="I203" t="s">
        <v>72</v>
      </c>
      <c r="J203" s="56">
        <v>151.487458825</v>
      </c>
      <c r="K203" s="56">
        <v>151.99675834249999</v>
      </c>
      <c r="L203" t="s">
        <v>73</v>
      </c>
      <c r="M203" s="2">
        <v>9926</v>
      </c>
      <c r="N203" s="2">
        <v>8440</v>
      </c>
      <c r="O203" s="2">
        <v>18366</v>
      </c>
      <c r="P203" t="s">
        <v>21664</v>
      </c>
      <c r="Q203">
        <v>8</v>
      </c>
      <c r="R203">
        <v>60</v>
      </c>
      <c r="S203" s="2">
        <v>581</v>
      </c>
      <c r="T203" s="2">
        <v>5363</v>
      </c>
      <c r="U203" s="8">
        <v>0.3236415114886203</v>
      </c>
      <c r="V203" s="2">
        <v>23314</v>
      </c>
      <c r="W203" s="48">
        <v>518</v>
      </c>
      <c r="Y203" s="61">
        <f>(Table1326[[#This Row],[2042 Future AADT]]-Table1326[[#This Row],[AADT 2022]])/20*($Y$5-2022)+Table1326[[#This Row],[AADT 2022]]</f>
        <v>23314</v>
      </c>
    </row>
    <row r="204" spans="1:25" ht="24" customHeight="1" x14ac:dyDescent="0.25">
      <c r="A204" t="s">
        <v>1336</v>
      </c>
      <c r="B204" t="s">
        <v>17650</v>
      </c>
      <c r="C204">
        <v>100925</v>
      </c>
      <c r="D204" t="s">
        <v>17073</v>
      </c>
      <c r="E204" t="s">
        <v>1322</v>
      </c>
      <c r="F204" s="9">
        <f>Table1326[[#This Row],[EMP]]-Table1326[[#This Row],[BMP]]</f>
        <v>0.97571064000001684</v>
      </c>
      <c r="G204" s="5" t="s">
        <v>1323</v>
      </c>
      <c r="H204" s="56">
        <v>151.99550502</v>
      </c>
      <c r="I204" t="s">
        <v>73</v>
      </c>
      <c r="J204" s="56">
        <v>152.12321463000001</v>
      </c>
      <c r="K204" s="56">
        <v>152.97121566000001</v>
      </c>
      <c r="L204" t="s">
        <v>74</v>
      </c>
      <c r="M204" s="2">
        <v>11961</v>
      </c>
      <c r="N204" s="2">
        <v>11648</v>
      </c>
      <c r="O204" s="2">
        <v>23609</v>
      </c>
      <c r="P204" t="s">
        <v>21665</v>
      </c>
      <c r="Q204">
        <v>8</v>
      </c>
      <c r="R204">
        <v>58</v>
      </c>
      <c r="S204" s="2">
        <v>992</v>
      </c>
      <c r="T204" s="2">
        <v>3972</v>
      </c>
      <c r="U204" s="8">
        <v>0.2102587996103181</v>
      </c>
      <c r="V204" s="2">
        <v>37161</v>
      </c>
      <c r="W204" s="48">
        <v>519</v>
      </c>
      <c r="Y204" s="61">
        <f>(Table1326[[#This Row],[2042 Future AADT]]-Table1326[[#This Row],[AADT 2022]])/20*($Y$5-2022)+Table1326[[#This Row],[AADT 2022]]</f>
        <v>37161</v>
      </c>
    </row>
    <row r="205" spans="1:25" ht="24" customHeight="1" x14ac:dyDescent="0.25">
      <c r="A205" t="s">
        <v>1338</v>
      </c>
      <c r="B205" t="s">
        <v>17651</v>
      </c>
      <c r="C205">
        <v>100926</v>
      </c>
      <c r="D205" t="s">
        <v>17073</v>
      </c>
      <c r="E205" t="s">
        <v>1322</v>
      </c>
      <c r="F205" s="9">
        <f>Table1326[[#This Row],[EMP]]-Table1326[[#This Row],[BMP]]</f>
        <v>1.2815802400000109</v>
      </c>
      <c r="G205" s="5" t="s">
        <v>1323</v>
      </c>
      <c r="H205" s="56">
        <v>152.97896754999999</v>
      </c>
      <c r="I205" t="s">
        <v>74</v>
      </c>
      <c r="J205" s="56">
        <v>153.63809928500001</v>
      </c>
      <c r="K205" s="56">
        <v>154.26054779</v>
      </c>
      <c r="L205" t="s">
        <v>1337</v>
      </c>
      <c r="M205" s="2">
        <v>10819</v>
      </c>
      <c r="N205" s="2">
        <v>9970</v>
      </c>
      <c r="O205" s="2">
        <v>20789</v>
      </c>
      <c r="P205" t="s">
        <v>21666</v>
      </c>
      <c r="Q205">
        <v>9</v>
      </c>
      <c r="R205">
        <v>57</v>
      </c>
      <c r="S205" s="2">
        <v>1155</v>
      </c>
      <c r="T205" s="2">
        <v>4154</v>
      </c>
      <c r="U205" s="8">
        <v>0.25537543893405168</v>
      </c>
      <c r="V205" s="2">
        <v>32723</v>
      </c>
      <c r="W205" s="48">
        <v>520</v>
      </c>
      <c r="Y205" s="61">
        <f>(Table1326[[#This Row],[2042 Future AADT]]-Table1326[[#This Row],[AADT 2022]])/20*($Y$5-2022)+Table1326[[#This Row],[AADT 2022]]</f>
        <v>32723</v>
      </c>
    </row>
    <row r="206" spans="1:25" ht="24" customHeight="1" x14ac:dyDescent="0.25">
      <c r="A206" t="s">
        <v>1340</v>
      </c>
      <c r="B206" t="s">
        <v>17652</v>
      </c>
      <c r="C206">
        <v>100931</v>
      </c>
      <c r="D206" t="s">
        <v>17073</v>
      </c>
      <c r="E206" t="s">
        <v>746</v>
      </c>
      <c r="F206" s="9">
        <f>Table1326[[#This Row],[EMP]]-Table1326[[#This Row],[BMP]]</f>
        <v>39.128081480000105</v>
      </c>
      <c r="G206" s="5" t="s">
        <v>128</v>
      </c>
      <c r="H206" s="56">
        <v>53.090444663414601</v>
      </c>
      <c r="I206" t="s">
        <v>272</v>
      </c>
      <c r="J206" s="56">
        <v>74.114563270000005</v>
      </c>
      <c r="K206" s="56">
        <v>92.218526143414707</v>
      </c>
      <c r="L206" t="s">
        <v>1339</v>
      </c>
      <c r="M206" s="2">
        <v>736</v>
      </c>
      <c r="N206" s="2">
        <v>537</v>
      </c>
      <c r="O206" s="2">
        <v>1273</v>
      </c>
      <c r="P206" t="s">
        <v>21667</v>
      </c>
      <c r="Q206">
        <v>12</v>
      </c>
      <c r="R206">
        <v>70</v>
      </c>
      <c r="S206" s="2">
        <v>118</v>
      </c>
      <c r="T206" s="2">
        <v>22</v>
      </c>
      <c r="U206" s="8">
        <v>0.10997643362136685</v>
      </c>
      <c r="V206" s="2">
        <v>1804</v>
      </c>
      <c r="W206" s="48">
        <v>522</v>
      </c>
      <c r="Y206" s="61">
        <f>(Table1326[[#This Row],[2042 Future AADT]]-Table1326[[#This Row],[AADT 2022]])/20*($Y$5-2022)+Table1326[[#This Row],[AADT 2022]]</f>
        <v>1804</v>
      </c>
    </row>
    <row r="207" spans="1:25" ht="24" customHeight="1" x14ac:dyDescent="0.25">
      <c r="A207" t="s">
        <v>1342</v>
      </c>
      <c r="B207" t="s">
        <v>17653</v>
      </c>
      <c r="C207">
        <v>100932</v>
      </c>
      <c r="D207" t="s">
        <v>17073</v>
      </c>
      <c r="E207" t="s">
        <v>746</v>
      </c>
      <c r="F207" s="9">
        <f>Table1326[[#This Row],[EMP]]-Table1326[[#This Row],[BMP]]</f>
        <v>21.166001280000103</v>
      </c>
      <c r="G207" s="5" t="s">
        <v>128</v>
      </c>
      <c r="H207" s="56">
        <v>92.233287128260898</v>
      </c>
      <c r="I207" t="s">
        <v>1339</v>
      </c>
      <c r="J207" s="56">
        <v>103.00483097999999</v>
      </c>
      <c r="K207" s="56">
        <v>113.399288408261</v>
      </c>
      <c r="L207" t="s">
        <v>1341</v>
      </c>
      <c r="M207" s="2">
        <v>926</v>
      </c>
      <c r="N207" s="2">
        <v>838</v>
      </c>
      <c r="O207" s="2">
        <v>1764</v>
      </c>
      <c r="P207" t="s">
        <v>21668</v>
      </c>
      <c r="Q207">
        <v>12</v>
      </c>
      <c r="R207">
        <v>69</v>
      </c>
      <c r="S207" s="2">
        <v>243</v>
      </c>
      <c r="T207" s="2">
        <v>50</v>
      </c>
      <c r="U207" s="8">
        <v>0.16609977324263039</v>
      </c>
      <c r="V207" s="2">
        <v>2453</v>
      </c>
      <c r="W207" s="48">
        <v>523</v>
      </c>
      <c r="Y207" s="61">
        <f>(Table1326[[#This Row],[2042 Future AADT]]-Table1326[[#This Row],[AADT 2022]])/20*($Y$5-2022)+Table1326[[#This Row],[AADT 2022]]</f>
        <v>2453</v>
      </c>
    </row>
    <row r="208" spans="1:25" ht="24" customHeight="1" x14ac:dyDescent="0.25">
      <c r="A208" t="s">
        <v>1344</v>
      </c>
      <c r="B208" t="s">
        <v>17654</v>
      </c>
      <c r="C208">
        <v>100933</v>
      </c>
      <c r="D208" t="s">
        <v>17073</v>
      </c>
      <c r="E208" t="s">
        <v>746</v>
      </c>
      <c r="F208" s="9">
        <f>Table1326[[#This Row],[EMP]]-Table1326[[#This Row],[BMP]]</f>
        <v>20.720573669999993</v>
      </c>
      <c r="G208" s="5" t="s">
        <v>128</v>
      </c>
      <c r="H208" s="56">
        <v>113.555560856087</v>
      </c>
      <c r="I208" t="s">
        <v>1341</v>
      </c>
      <c r="J208" s="56">
        <v>124.01162385000001</v>
      </c>
      <c r="K208" s="56">
        <v>134.27613452608699</v>
      </c>
      <c r="L208" t="s">
        <v>1343</v>
      </c>
      <c r="M208" s="2">
        <v>1432</v>
      </c>
      <c r="N208" s="2">
        <v>1353</v>
      </c>
      <c r="O208" s="2">
        <v>2785</v>
      </c>
      <c r="P208" t="s">
        <v>21669</v>
      </c>
      <c r="Q208">
        <v>12</v>
      </c>
      <c r="R208">
        <v>77</v>
      </c>
      <c r="S208" s="2">
        <v>382</v>
      </c>
      <c r="T208" s="2">
        <v>49</v>
      </c>
      <c r="U208" s="8">
        <v>0.1547576301615799</v>
      </c>
      <c r="V208" s="2">
        <v>3947</v>
      </c>
      <c r="W208" s="48">
        <v>524</v>
      </c>
      <c r="Y208" s="61">
        <f>(Table1326[[#This Row],[2042 Future AADT]]-Table1326[[#This Row],[AADT 2022]])/20*($Y$5-2022)+Table1326[[#This Row],[AADT 2022]]</f>
        <v>3947</v>
      </c>
    </row>
    <row r="209" spans="1:25" ht="24" customHeight="1" x14ac:dyDescent="0.25">
      <c r="A209" t="s">
        <v>1362</v>
      </c>
      <c r="B209" t="s">
        <v>18553</v>
      </c>
      <c r="C209">
        <v>102297</v>
      </c>
      <c r="D209" t="s">
        <v>17073</v>
      </c>
      <c r="E209" t="s">
        <v>746</v>
      </c>
      <c r="F209" s="9">
        <f>Table1326[[#This Row],[EMP]]-Table1326[[#This Row],[BMP]]</f>
        <v>5.6581343600000196</v>
      </c>
      <c r="G209" s="5" t="s">
        <v>128</v>
      </c>
      <c r="H209" s="56">
        <v>134.38115619999999</v>
      </c>
      <c r="I209" t="s">
        <v>1343</v>
      </c>
      <c r="J209" s="56">
        <v>138.00037512333299</v>
      </c>
      <c r="K209" s="56">
        <v>140.03929056000001</v>
      </c>
      <c r="L209" t="s">
        <v>1339</v>
      </c>
      <c r="M209" s="2">
        <v>1403</v>
      </c>
      <c r="N209" s="2">
        <v>1355</v>
      </c>
      <c r="O209" s="2">
        <v>2758</v>
      </c>
      <c r="P209" t="s">
        <v>21670</v>
      </c>
      <c r="Q209">
        <v>10</v>
      </c>
      <c r="R209">
        <v>81</v>
      </c>
      <c r="S209" s="2">
        <v>150</v>
      </c>
      <c r="T209" s="2">
        <v>28</v>
      </c>
      <c r="U209" s="8">
        <v>6.4539521392313268E-2</v>
      </c>
      <c r="V209" s="2">
        <v>3908</v>
      </c>
      <c r="W209" s="48">
        <v>524.1</v>
      </c>
      <c r="Y209" s="61">
        <f>(Table1326[[#This Row],[2042 Future AADT]]-Table1326[[#This Row],[AADT 2022]])/20*($Y$5-2022)+Table1326[[#This Row],[AADT 2022]]</f>
        <v>3908</v>
      </c>
    </row>
    <row r="210" spans="1:25" ht="24" customHeight="1" x14ac:dyDescent="0.25">
      <c r="A210" t="s">
        <v>1363</v>
      </c>
      <c r="B210" t="s">
        <v>18554</v>
      </c>
      <c r="C210">
        <v>102298</v>
      </c>
      <c r="D210" t="s">
        <v>17073</v>
      </c>
      <c r="E210" t="s">
        <v>746</v>
      </c>
      <c r="F210" s="9">
        <f>Table1326[[#This Row],[EMP]]-Table1326[[#This Row],[BMP]]</f>
        <v>1.7367456599999969</v>
      </c>
      <c r="G210" s="5" t="s">
        <v>128</v>
      </c>
      <c r="H210" s="56">
        <v>140.05165409333301</v>
      </c>
      <c r="I210" t="s">
        <v>1339</v>
      </c>
      <c r="J210" s="56">
        <v>141.00077424333301</v>
      </c>
      <c r="K210" s="56">
        <v>141.78839975333301</v>
      </c>
      <c r="L210" t="s">
        <v>1339</v>
      </c>
      <c r="M210" s="2">
        <v>1412</v>
      </c>
      <c r="N210" s="2">
        <v>1366</v>
      </c>
      <c r="O210" s="2">
        <v>2778</v>
      </c>
      <c r="P210" t="s">
        <v>21671</v>
      </c>
      <c r="Q210">
        <v>12</v>
      </c>
      <c r="R210">
        <v>84</v>
      </c>
      <c r="S210" s="2">
        <v>212</v>
      </c>
      <c r="T210" s="2">
        <v>47</v>
      </c>
      <c r="U210" s="8">
        <v>9.3232541396688268E-2</v>
      </c>
      <c r="V210" s="2">
        <v>3937</v>
      </c>
      <c r="W210" s="48">
        <v>524.20000000000005</v>
      </c>
      <c r="Y210" s="61">
        <f>(Table1326[[#This Row],[2042 Future AADT]]-Table1326[[#This Row],[AADT 2022]])/20*($Y$5-2022)+Table1326[[#This Row],[AADT 2022]]</f>
        <v>3937</v>
      </c>
    </row>
    <row r="211" spans="1:25" ht="24" customHeight="1" x14ac:dyDescent="0.25">
      <c r="A211" t="s">
        <v>1348</v>
      </c>
      <c r="B211" t="s">
        <v>17655</v>
      </c>
      <c r="C211">
        <v>100934</v>
      </c>
      <c r="D211" t="s">
        <v>17073</v>
      </c>
      <c r="E211" t="s">
        <v>746</v>
      </c>
      <c r="F211" s="9">
        <f>Table1326[[#This Row],[EMP]]-Table1326[[#This Row],[BMP]]</f>
        <v>4.3997872099999995</v>
      </c>
      <c r="G211" s="5" t="s">
        <v>128</v>
      </c>
      <c r="H211" s="56">
        <v>146.033618886667</v>
      </c>
      <c r="I211" t="s">
        <v>1346</v>
      </c>
      <c r="J211" s="56">
        <v>148.29087007000001</v>
      </c>
      <c r="K211" s="56">
        <v>150.433406096667</v>
      </c>
      <c r="L211" t="s">
        <v>1347</v>
      </c>
      <c r="M211" s="2">
        <v>1441</v>
      </c>
      <c r="N211" s="2">
        <v>1390</v>
      </c>
      <c r="O211" s="2">
        <v>2831</v>
      </c>
      <c r="P211" t="s">
        <v>21673</v>
      </c>
      <c r="Q211">
        <v>11</v>
      </c>
      <c r="R211">
        <v>75</v>
      </c>
      <c r="S211" s="2">
        <v>146</v>
      </c>
      <c r="T211" s="2">
        <v>51</v>
      </c>
      <c r="U211" s="8">
        <v>6.958671847403744E-2</v>
      </c>
      <c r="V211" s="2">
        <v>4012</v>
      </c>
      <c r="W211" s="48">
        <v>525</v>
      </c>
      <c r="Y211" s="61">
        <f>(Table1326[[#This Row],[2042 Future AADT]]-Table1326[[#This Row],[AADT 2022]])/20*($Y$5-2022)+Table1326[[#This Row],[AADT 2022]]</f>
        <v>4012</v>
      </c>
    </row>
    <row r="212" spans="1:25" ht="24" customHeight="1" x14ac:dyDescent="0.25">
      <c r="A212" t="s">
        <v>1364</v>
      </c>
      <c r="B212" t="s">
        <v>18555</v>
      </c>
      <c r="C212">
        <v>102299</v>
      </c>
      <c r="D212" t="s">
        <v>17073</v>
      </c>
      <c r="E212" t="s">
        <v>746</v>
      </c>
      <c r="F212" s="9">
        <f>Table1326[[#This Row],[EMP]]-Table1326[[#This Row],[BMP]]</f>
        <v>4.2985814500000004</v>
      </c>
      <c r="G212" s="5" t="s">
        <v>128</v>
      </c>
      <c r="H212" s="56">
        <v>141.77345549142899</v>
      </c>
      <c r="I212" t="s">
        <v>1339</v>
      </c>
      <c r="J212" s="56">
        <v>142.99793378999999</v>
      </c>
      <c r="K212" s="56">
        <v>146.07203694142899</v>
      </c>
      <c r="L212" t="s">
        <v>1346</v>
      </c>
      <c r="M212" s="2">
        <v>1350</v>
      </c>
      <c r="N212" s="2">
        <v>1380</v>
      </c>
      <c r="O212" s="2">
        <v>2730</v>
      </c>
      <c r="P212" t="s">
        <v>21672</v>
      </c>
      <c r="Q212">
        <v>10</v>
      </c>
      <c r="R212">
        <v>84</v>
      </c>
      <c r="S212" s="2">
        <v>333</v>
      </c>
      <c r="T212" s="2">
        <v>43</v>
      </c>
      <c r="U212" s="8">
        <v>0.13772893772893774</v>
      </c>
      <c r="V212" s="2">
        <v>3869</v>
      </c>
      <c r="W212" s="48">
        <v>525.1</v>
      </c>
      <c r="Y212" s="61">
        <f>(Table1326[[#This Row],[2042 Future AADT]]-Table1326[[#This Row],[AADT 2022]])/20*($Y$5-2022)+Table1326[[#This Row],[AADT 2022]]</f>
        <v>3869</v>
      </c>
    </row>
    <row r="213" spans="1:25" ht="24" customHeight="1" x14ac:dyDescent="0.25">
      <c r="A213" t="s">
        <v>1351</v>
      </c>
      <c r="B213" t="s">
        <v>17656</v>
      </c>
      <c r="C213">
        <v>100935</v>
      </c>
      <c r="D213" t="s">
        <v>17073</v>
      </c>
      <c r="E213" t="s">
        <v>746</v>
      </c>
      <c r="F213" s="9">
        <f>Table1326[[#This Row],[EMP]]-Table1326[[#This Row],[BMP]]</f>
        <v>9.3489971600000104</v>
      </c>
      <c r="G213" s="5" t="s">
        <v>128</v>
      </c>
      <c r="H213" s="56">
        <v>150.47052488</v>
      </c>
      <c r="I213" t="s">
        <v>1347</v>
      </c>
      <c r="J213" s="56">
        <v>154.00739965</v>
      </c>
      <c r="K213" s="56">
        <v>159.81952204000001</v>
      </c>
      <c r="L213" t="s">
        <v>1350</v>
      </c>
      <c r="M213" s="2">
        <v>3952</v>
      </c>
      <c r="N213" s="2">
        <v>3631</v>
      </c>
      <c r="O213" s="2">
        <v>7583</v>
      </c>
      <c r="P213" t="s">
        <v>21674</v>
      </c>
      <c r="Q213">
        <v>9</v>
      </c>
      <c r="R213">
        <v>63</v>
      </c>
      <c r="S213" s="2">
        <v>761</v>
      </c>
      <c r="T213" s="2">
        <v>142</v>
      </c>
      <c r="U213" s="8">
        <v>0.11908215745747065</v>
      </c>
      <c r="V213" s="2">
        <v>10746</v>
      </c>
      <c r="W213" s="48">
        <v>525.20000000000005</v>
      </c>
      <c r="Y213" s="61">
        <f>(Table1326[[#This Row],[2042 Future AADT]]-Table1326[[#This Row],[AADT 2022]])/20*($Y$5-2022)+Table1326[[#This Row],[AADT 2022]]</f>
        <v>10746</v>
      </c>
    </row>
    <row r="214" spans="1:25" ht="24" customHeight="1" x14ac:dyDescent="0.25">
      <c r="A214" t="s">
        <v>1353</v>
      </c>
      <c r="B214" t="s">
        <v>17657</v>
      </c>
      <c r="C214">
        <v>100936</v>
      </c>
      <c r="D214" t="s">
        <v>17073</v>
      </c>
      <c r="E214" t="s">
        <v>746</v>
      </c>
      <c r="F214" s="9">
        <f>Table1326[[#This Row],[EMP]]-Table1326[[#This Row],[BMP]]</f>
        <v>3.4577166900000122</v>
      </c>
      <c r="G214" s="5" t="s">
        <v>128</v>
      </c>
      <c r="H214" s="56">
        <v>159.92327363999999</v>
      </c>
      <c r="I214" t="s">
        <v>1350</v>
      </c>
      <c r="J214" s="56">
        <v>160.97712322000001</v>
      </c>
      <c r="K214" s="56">
        <v>163.38099033</v>
      </c>
      <c r="L214" t="s">
        <v>1352</v>
      </c>
      <c r="M214" s="2">
        <v>2795</v>
      </c>
      <c r="N214" s="2">
        <v>3694</v>
      </c>
      <c r="O214" s="2">
        <v>6489</v>
      </c>
      <c r="P214" t="s">
        <v>21675</v>
      </c>
      <c r="Q214">
        <v>8</v>
      </c>
      <c r="R214">
        <v>62</v>
      </c>
      <c r="S214" s="2">
        <v>685</v>
      </c>
      <c r="T214" s="2">
        <v>133</v>
      </c>
      <c r="U214" s="8">
        <v>0.12605948528278627</v>
      </c>
      <c r="V214" s="2">
        <v>9808</v>
      </c>
      <c r="W214" s="48">
        <v>527</v>
      </c>
      <c r="Y214" s="61">
        <f>(Table1326[[#This Row],[2042 Future AADT]]-Table1326[[#This Row],[AADT 2022]])/20*($Y$5-2022)+Table1326[[#This Row],[AADT 2022]]</f>
        <v>9808</v>
      </c>
    </row>
    <row r="215" spans="1:25" ht="24" customHeight="1" x14ac:dyDescent="0.25">
      <c r="A215" t="s">
        <v>1355</v>
      </c>
      <c r="B215" t="s">
        <v>17658</v>
      </c>
      <c r="C215">
        <v>100937</v>
      </c>
      <c r="D215" t="s">
        <v>17073</v>
      </c>
      <c r="E215" t="s">
        <v>746</v>
      </c>
      <c r="F215" s="9">
        <f>Table1326[[#This Row],[EMP]]-Table1326[[#This Row],[BMP]]</f>
        <v>2.8553324599999996</v>
      </c>
      <c r="G215" s="5" t="s">
        <v>128</v>
      </c>
      <c r="H215" s="56">
        <v>163.42132935000001</v>
      </c>
      <c r="I215" t="s">
        <v>1352</v>
      </c>
      <c r="J215" s="56">
        <v>165.00832468999999</v>
      </c>
      <c r="K215" s="56">
        <v>166.27666181000001</v>
      </c>
      <c r="L215" t="s">
        <v>1354</v>
      </c>
      <c r="M215" s="2">
        <v>6561</v>
      </c>
      <c r="N215" s="2">
        <v>5027</v>
      </c>
      <c r="O215" s="2">
        <v>11588</v>
      </c>
      <c r="P215" t="s">
        <v>21676</v>
      </c>
      <c r="Q215">
        <v>9</v>
      </c>
      <c r="R215">
        <v>76</v>
      </c>
      <c r="S215" s="2">
        <v>1448</v>
      </c>
      <c r="T215" s="2">
        <v>404</v>
      </c>
      <c r="U215" s="8">
        <v>0.15982050396962375</v>
      </c>
      <c r="V215" s="2">
        <v>17515</v>
      </c>
      <c r="W215" s="48">
        <v>528</v>
      </c>
      <c r="Y215" s="61">
        <f>(Table1326[[#This Row],[2042 Future AADT]]-Table1326[[#This Row],[AADT 2022]])/20*($Y$5-2022)+Table1326[[#This Row],[AADT 2022]]</f>
        <v>17515</v>
      </c>
    </row>
    <row r="216" spans="1:25" ht="24" customHeight="1" x14ac:dyDescent="0.25">
      <c r="A216" t="s">
        <v>1357</v>
      </c>
      <c r="B216" t="s">
        <v>17659</v>
      </c>
      <c r="C216">
        <v>100938</v>
      </c>
      <c r="D216" t="s">
        <v>17073</v>
      </c>
      <c r="E216" t="s">
        <v>746</v>
      </c>
      <c r="F216" s="9">
        <f>Table1326[[#This Row],[EMP]]-Table1326[[#This Row],[BMP]]</f>
        <v>3.5862321500000007</v>
      </c>
      <c r="G216" s="5" t="s">
        <v>128</v>
      </c>
      <c r="H216" s="56">
        <v>166.27086829000001</v>
      </c>
      <c r="I216" t="s">
        <v>1354</v>
      </c>
      <c r="J216" s="56">
        <v>167.97674508</v>
      </c>
      <c r="K216" s="56">
        <v>169.85710044000001</v>
      </c>
      <c r="L216" t="s">
        <v>1356</v>
      </c>
      <c r="M216" s="2">
        <v>17952</v>
      </c>
      <c r="N216" s="2">
        <v>16996</v>
      </c>
      <c r="O216" s="2">
        <v>34948</v>
      </c>
      <c r="P216" t="s">
        <v>21677</v>
      </c>
      <c r="Q216">
        <v>9</v>
      </c>
      <c r="R216">
        <v>78</v>
      </c>
      <c r="S216" s="2">
        <v>1418</v>
      </c>
      <c r="T216" s="2">
        <v>253</v>
      </c>
      <c r="U216" s="8">
        <v>4.7813894929609704E-2</v>
      </c>
      <c r="V216" s="2">
        <v>46902</v>
      </c>
      <c r="W216" s="48">
        <v>529</v>
      </c>
      <c r="Y216" s="61">
        <f>(Table1326[[#This Row],[2042 Future AADT]]-Table1326[[#This Row],[AADT 2022]])/20*($Y$5-2022)+Table1326[[#This Row],[AADT 2022]]</f>
        <v>46902</v>
      </c>
    </row>
    <row r="217" spans="1:25" ht="24" customHeight="1" x14ac:dyDescent="0.25">
      <c r="A217" t="s">
        <v>1359</v>
      </c>
      <c r="B217" t="s">
        <v>17660</v>
      </c>
      <c r="C217">
        <v>100939</v>
      </c>
      <c r="D217" t="s">
        <v>17073</v>
      </c>
      <c r="E217" t="s">
        <v>746</v>
      </c>
      <c r="F217" s="9">
        <f>Table1326[[#This Row],[EMP]]-Table1326[[#This Row],[BMP]]</f>
        <v>0.49010187999999744</v>
      </c>
      <c r="G217" s="5" t="s">
        <v>128</v>
      </c>
      <c r="H217" s="56">
        <v>169.86108877333299</v>
      </c>
      <c r="I217" t="s">
        <v>1356</v>
      </c>
      <c r="J217" s="56">
        <v>170.00676292</v>
      </c>
      <c r="K217" s="56">
        <v>170.35119065333299</v>
      </c>
      <c r="L217" t="s">
        <v>1358</v>
      </c>
      <c r="M217" s="2">
        <v>11362</v>
      </c>
      <c r="N217" s="2">
        <v>11106</v>
      </c>
      <c r="O217" s="2">
        <v>22468</v>
      </c>
      <c r="P217" t="s">
        <v>21678</v>
      </c>
      <c r="Q217">
        <v>8</v>
      </c>
      <c r="R217">
        <v>50</v>
      </c>
      <c r="S217" s="2">
        <v>1460</v>
      </c>
      <c r="T217" s="2">
        <v>916</v>
      </c>
      <c r="U217" s="8">
        <v>0.10575040056969913</v>
      </c>
      <c r="V217" s="2">
        <v>30153</v>
      </c>
      <c r="W217" s="48">
        <v>530</v>
      </c>
      <c r="Y217" s="61">
        <f>(Table1326[[#This Row],[2042 Future AADT]]-Table1326[[#This Row],[AADT 2022]])/20*($Y$5-2022)+Table1326[[#This Row],[AADT 2022]]</f>
        <v>30153</v>
      </c>
    </row>
    <row r="218" spans="1:25" ht="24" customHeight="1" x14ac:dyDescent="0.25">
      <c r="A218" t="s">
        <v>1360</v>
      </c>
      <c r="B218" t="s">
        <v>17661</v>
      </c>
      <c r="C218">
        <v>100941</v>
      </c>
      <c r="D218" t="s">
        <v>17073</v>
      </c>
      <c r="E218" t="s">
        <v>746</v>
      </c>
      <c r="F218" s="9">
        <f>Table1326[[#This Row],[EMP]]-Table1326[[#This Row],[BMP]]</f>
        <v>0.98934253999999555</v>
      </c>
      <c r="G218" s="5" t="s">
        <v>128</v>
      </c>
      <c r="H218" s="56">
        <v>170.14740768666701</v>
      </c>
      <c r="I218" t="s">
        <v>1358</v>
      </c>
      <c r="J218" s="56">
        <v>170.74021048</v>
      </c>
      <c r="K218" s="56">
        <v>171.136750226667</v>
      </c>
      <c r="L218" t="s">
        <v>75</v>
      </c>
      <c r="M218" s="2">
        <v>16990</v>
      </c>
      <c r="N218" s="2">
        <v>18579</v>
      </c>
      <c r="O218" s="2">
        <v>35569</v>
      </c>
      <c r="P218" t="s">
        <v>21679</v>
      </c>
      <c r="Q218">
        <v>7</v>
      </c>
      <c r="R218">
        <v>64</v>
      </c>
      <c r="S218" s="2">
        <v>1008</v>
      </c>
      <c r="T218" s="2">
        <v>890</v>
      </c>
      <c r="U218" s="8">
        <v>5.336107284433074E-2</v>
      </c>
      <c r="V218" s="2">
        <v>47736</v>
      </c>
      <c r="W218" s="48">
        <v>531</v>
      </c>
      <c r="Y218" s="61">
        <f>(Table1326[[#This Row],[2042 Future AADT]]-Table1326[[#This Row],[AADT 2022]])/20*($Y$5-2022)+Table1326[[#This Row],[AADT 2022]]</f>
        <v>47736</v>
      </c>
    </row>
    <row r="219" spans="1:25" ht="24" customHeight="1" x14ac:dyDescent="0.25">
      <c r="A219" t="s">
        <v>3067</v>
      </c>
      <c r="B219" t="s">
        <v>20055</v>
      </c>
      <c r="C219">
        <v>5644</v>
      </c>
      <c r="D219" t="s">
        <v>17073</v>
      </c>
      <c r="E219" t="s">
        <v>746</v>
      </c>
      <c r="F219" s="9">
        <f>Table1326[[#This Row],[EMP]]-Table1326[[#This Row],[BMP]]</f>
        <v>0.26968389000001025</v>
      </c>
      <c r="G219" s="5" t="s">
        <v>128</v>
      </c>
      <c r="H219" s="56">
        <v>171.03794481</v>
      </c>
      <c r="I219" t="s">
        <v>75</v>
      </c>
      <c r="J219" s="56">
        <v>171.08135014999999</v>
      </c>
      <c r="K219" s="56">
        <v>171.30762870000001</v>
      </c>
      <c r="L219" t="s">
        <v>3066</v>
      </c>
      <c r="M219" s="2" t="s">
        <v>203</v>
      </c>
      <c r="N219" s="2" t="s">
        <v>203</v>
      </c>
      <c r="O219" s="2">
        <v>44311</v>
      </c>
      <c r="P219" t="s">
        <v>21680</v>
      </c>
      <c r="Q219">
        <v>7</v>
      </c>
      <c r="R219">
        <v>63</v>
      </c>
      <c r="S219" s="2">
        <v>1137</v>
      </c>
      <c r="T219" s="2">
        <v>1003</v>
      </c>
      <c r="U219" s="8">
        <v>4.8295005754778721E-2</v>
      </c>
      <c r="V219" s="2">
        <v>67545</v>
      </c>
      <c r="W219" s="48">
        <v>531.1</v>
      </c>
      <c r="Y219" s="61">
        <f>(Table1326[[#This Row],[2042 Future AADT]]-Table1326[[#This Row],[AADT 2022]])/20*($Y$5-2022)+Table1326[[#This Row],[AADT 2022]]</f>
        <v>67545</v>
      </c>
    </row>
    <row r="220" spans="1:25" ht="24" customHeight="1" x14ac:dyDescent="0.25">
      <c r="A220" t="s">
        <v>1366</v>
      </c>
      <c r="B220" t="s">
        <v>17662</v>
      </c>
      <c r="C220">
        <v>100944</v>
      </c>
      <c r="D220" t="s">
        <v>17073</v>
      </c>
      <c r="E220" t="s">
        <v>318</v>
      </c>
      <c r="F220" s="9">
        <f>Table1326[[#This Row],[EMP]]-Table1326[[#This Row],[BMP]]</f>
        <v>1.0000293800000009</v>
      </c>
      <c r="G220" s="5" t="s">
        <v>319</v>
      </c>
      <c r="H220" s="56">
        <v>115.90204500999999</v>
      </c>
      <c r="I220" t="s">
        <v>281</v>
      </c>
      <c r="J220" s="56">
        <v>116.50126882000001</v>
      </c>
      <c r="K220" s="56">
        <v>116.90207439</v>
      </c>
      <c r="L220" t="s">
        <v>1365</v>
      </c>
      <c r="M220" s="2">
        <v>1916</v>
      </c>
      <c r="N220" s="2">
        <v>1936</v>
      </c>
      <c r="O220" s="2">
        <v>3852</v>
      </c>
      <c r="P220" t="s">
        <v>21681</v>
      </c>
      <c r="Q220">
        <v>11</v>
      </c>
      <c r="R220">
        <v>67</v>
      </c>
      <c r="S220" s="2">
        <v>329</v>
      </c>
      <c r="T220" s="2">
        <v>443</v>
      </c>
      <c r="U220" s="8">
        <v>0.20041536863966772</v>
      </c>
      <c r="V220" s="2">
        <v>10666</v>
      </c>
      <c r="W220" s="47">
        <v>532</v>
      </c>
      <c r="Y220" s="61">
        <f>(Table1326[[#This Row],[2042 Future AADT]]-Table1326[[#This Row],[AADT 2022]])/20*($Y$5-2022)+Table1326[[#This Row],[AADT 2022]]</f>
        <v>10666</v>
      </c>
    </row>
    <row r="221" spans="1:25" ht="24" customHeight="1" x14ac:dyDescent="0.25">
      <c r="A221" t="s">
        <v>1369</v>
      </c>
      <c r="B221" t="s">
        <v>17663</v>
      </c>
      <c r="C221">
        <v>100945</v>
      </c>
      <c r="D221" t="s">
        <v>17073</v>
      </c>
      <c r="E221" t="s">
        <v>318</v>
      </c>
      <c r="F221" s="9">
        <f>Table1326[[#This Row],[EMP]]-Table1326[[#This Row],[BMP]]</f>
        <v>0.99757342000000904</v>
      </c>
      <c r="G221" s="5" t="s">
        <v>319</v>
      </c>
      <c r="H221" s="56">
        <v>116.901912856667</v>
      </c>
      <c r="I221" t="s">
        <v>1365</v>
      </c>
      <c r="J221" s="56">
        <v>117.83904989</v>
      </c>
      <c r="K221" s="56">
        <v>117.89948627666701</v>
      </c>
      <c r="L221" t="s">
        <v>1368</v>
      </c>
      <c r="M221" s="2">
        <v>1981</v>
      </c>
      <c r="N221" s="2">
        <v>1966</v>
      </c>
      <c r="O221" s="2">
        <v>3947</v>
      </c>
      <c r="P221" t="s">
        <v>21682</v>
      </c>
      <c r="Q221">
        <v>11</v>
      </c>
      <c r="R221">
        <v>63</v>
      </c>
      <c r="S221" s="2">
        <v>437</v>
      </c>
      <c r="T221" s="2">
        <v>200</v>
      </c>
      <c r="U221" s="8">
        <v>0.1613883962503167</v>
      </c>
      <c r="V221" s="2">
        <v>9052</v>
      </c>
      <c r="W221" s="47">
        <v>533</v>
      </c>
      <c r="Y221" s="61">
        <f>(Table1326[[#This Row],[2042 Future AADT]]-Table1326[[#This Row],[AADT 2022]])/20*($Y$5-2022)+Table1326[[#This Row],[AADT 2022]]</f>
        <v>9052</v>
      </c>
    </row>
    <row r="222" spans="1:25" ht="24" customHeight="1" x14ac:dyDescent="0.25">
      <c r="A222" t="s">
        <v>1371</v>
      </c>
      <c r="B222" t="s">
        <v>17664</v>
      </c>
      <c r="C222">
        <v>100946</v>
      </c>
      <c r="D222" t="s">
        <v>17073</v>
      </c>
      <c r="E222" t="s">
        <v>318</v>
      </c>
      <c r="F222" s="9">
        <f>Table1326[[#This Row],[EMP]]-Table1326[[#This Row],[BMP]]</f>
        <v>3.0178147599999932</v>
      </c>
      <c r="G222" s="5" t="s">
        <v>319</v>
      </c>
      <c r="H222" s="56">
        <v>117.89088735</v>
      </c>
      <c r="I222" t="s">
        <v>1368</v>
      </c>
      <c r="J222" s="56">
        <v>119.45649879</v>
      </c>
      <c r="K222" s="56">
        <v>120.90870210999999</v>
      </c>
      <c r="L222" t="s">
        <v>1370</v>
      </c>
      <c r="M222" s="2">
        <v>2707</v>
      </c>
      <c r="N222" s="2">
        <v>2690</v>
      </c>
      <c r="O222" s="2">
        <v>5397</v>
      </c>
      <c r="P222" t="s">
        <v>21683</v>
      </c>
      <c r="Q222">
        <v>9</v>
      </c>
      <c r="R222">
        <v>62</v>
      </c>
      <c r="S222" s="2">
        <v>386</v>
      </c>
      <c r="T222" s="2">
        <v>296</v>
      </c>
      <c r="U222" s="8">
        <v>0.12636649990735593</v>
      </c>
      <c r="V222" s="2">
        <v>12377</v>
      </c>
      <c r="W222" s="47">
        <v>534</v>
      </c>
      <c r="Y222" s="61">
        <f>(Table1326[[#This Row],[2042 Future AADT]]-Table1326[[#This Row],[AADT 2022]])/20*($Y$5-2022)+Table1326[[#This Row],[AADT 2022]]</f>
        <v>12377</v>
      </c>
    </row>
    <row r="223" spans="1:25" ht="24" customHeight="1" x14ac:dyDescent="0.25">
      <c r="A223" t="s">
        <v>1373</v>
      </c>
      <c r="B223" t="s">
        <v>17665</v>
      </c>
      <c r="C223">
        <v>100947</v>
      </c>
      <c r="D223" t="s">
        <v>17073</v>
      </c>
      <c r="E223" t="s">
        <v>318</v>
      </c>
      <c r="F223" s="9">
        <f>Table1326[[#This Row],[EMP]]-Table1326[[#This Row],[BMP]]</f>
        <v>2.9987973100000005</v>
      </c>
      <c r="G223" s="5" t="s">
        <v>319</v>
      </c>
      <c r="H223" s="56">
        <v>120.92312309</v>
      </c>
      <c r="I223" t="s">
        <v>1370</v>
      </c>
      <c r="J223" s="56">
        <v>121.02365206</v>
      </c>
      <c r="K223" s="56">
        <v>123.9219204</v>
      </c>
      <c r="L223" t="s">
        <v>1372</v>
      </c>
      <c r="M223" s="2">
        <v>3053</v>
      </c>
      <c r="N223" s="2">
        <v>2803</v>
      </c>
      <c r="O223" s="2">
        <v>5856</v>
      </c>
      <c r="P223" t="s">
        <v>21684</v>
      </c>
      <c r="Q223">
        <v>9</v>
      </c>
      <c r="R223">
        <v>65</v>
      </c>
      <c r="S223" s="2">
        <v>588</v>
      </c>
      <c r="T223" s="2">
        <v>303</v>
      </c>
      <c r="U223" s="8">
        <v>0.15215163934426229</v>
      </c>
      <c r="V223" s="2">
        <v>15230</v>
      </c>
      <c r="W223" s="47">
        <v>535</v>
      </c>
      <c r="Y223" s="61">
        <f>(Table1326[[#This Row],[2042 Future AADT]]-Table1326[[#This Row],[AADT 2022]])/20*($Y$5-2022)+Table1326[[#This Row],[AADT 2022]]</f>
        <v>15230</v>
      </c>
    </row>
    <row r="224" spans="1:25" ht="24" customHeight="1" x14ac:dyDescent="0.25">
      <c r="A224" t="s">
        <v>1374</v>
      </c>
      <c r="B224" t="s">
        <v>17666</v>
      </c>
      <c r="C224">
        <v>100948</v>
      </c>
      <c r="D224" t="s">
        <v>17073</v>
      </c>
      <c r="E224" t="s">
        <v>318</v>
      </c>
      <c r="F224" s="9">
        <f>Table1326[[#This Row],[EMP]]-Table1326[[#This Row],[BMP]]</f>
        <v>2.0031406900000093</v>
      </c>
      <c r="G224" s="5" t="s">
        <v>319</v>
      </c>
      <c r="H224" s="56">
        <v>123.93475927999999</v>
      </c>
      <c r="I224" t="s">
        <v>1372</v>
      </c>
      <c r="J224" s="56">
        <v>125.7098629</v>
      </c>
      <c r="K224" s="56">
        <v>125.93789997</v>
      </c>
      <c r="L224" t="s">
        <v>306</v>
      </c>
      <c r="M224" s="2">
        <v>3133</v>
      </c>
      <c r="N224" s="2">
        <v>2930</v>
      </c>
      <c r="O224" s="2">
        <v>6063</v>
      </c>
      <c r="P224" t="s">
        <v>21685</v>
      </c>
      <c r="Q224">
        <v>9</v>
      </c>
      <c r="R224">
        <v>62</v>
      </c>
      <c r="S224" s="2">
        <v>321</v>
      </c>
      <c r="T224" s="2">
        <v>318</v>
      </c>
      <c r="U224" s="8">
        <v>0.10539336961900049</v>
      </c>
      <c r="V224" s="2">
        <v>13905</v>
      </c>
      <c r="W224" s="47">
        <v>536</v>
      </c>
      <c r="Y224" s="61">
        <f>(Table1326[[#This Row],[2042 Future AADT]]-Table1326[[#This Row],[AADT 2022]])/20*($Y$5-2022)+Table1326[[#This Row],[AADT 2022]]</f>
        <v>13905</v>
      </c>
    </row>
    <row r="225" spans="1:28" ht="24" customHeight="1" x14ac:dyDescent="0.25">
      <c r="A225" t="s">
        <v>1376</v>
      </c>
      <c r="B225" t="s">
        <v>17667</v>
      </c>
      <c r="C225">
        <v>100949</v>
      </c>
      <c r="D225" t="s">
        <v>17073</v>
      </c>
      <c r="E225" t="s">
        <v>318</v>
      </c>
      <c r="F225" s="9">
        <f>Table1326[[#This Row],[EMP]]-Table1326[[#This Row],[BMP]]</f>
        <v>1.9971542899999974</v>
      </c>
      <c r="G225" s="5" t="s">
        <v>319</v>
      </c>
      <c r="H225" s="56">
        <v>125.914330245</v>
      </c>
      <c r="I225" t="s">
        <v>306</v>
      </c>
      <c r="J225" s="56">
        <v>127.00829658000001</v>
      </c>
      <c r="K225" s="56">
        <v>127.911484535</v>
      </c>
      <c r="L225" t="s">
        <v>1375</v>
      </c>
      <c r="M225" s="2">
        <v>3436</v>
      </c>
      <c r="N225" s="2">
        <v>5180</v>
      </c>
      <c r="O225" s="2">
        <v>8616</v>
      </c>
      <c r="P225" t="s">
        <v>21686</v>
      </c>
      <c r="Q225">
        <v>9</v>
      </c>
      <c r="R225">
        <v>55</v>
      </c>
      <c r="S225" s="2">
        <v>619</v>
      </c>
      <c r="T225" s="2">
        <v>350</v>
      </c>
      <c r="U225" s="8">
        <v>0.11246518105849582</v>
      </c>
      <c r="V225" s="2">
        <v>21660</v>
      </c>
      <c r="W225" s="47">
        <v>537</v>
      </c>
      <c r="Y225" s="61">
        <f>(Table1326[[#This Row],[2042 Future AADT]]-Table1326[[#This Row],[AADT 2022]])/20*($Y$5-2022)+Table1326[[#This Row],[AADT 2022]]</f>
        <v>21660</v>
      </c>
    </row>
    <row r="226" spans="1:28" ht="24" customHeight="1" x14ac:dyDescent="0.25">
      <c r="A226" t="s">
        <v>1378</v>
      </c>
      <c r="B226" t="s">
        <v>17668</v>
      </c>
      <c r="C226">
        <v>100950</v>
      </c>
      <c r="D226" t="s">
        <v>17073</v>
      </c>
      <c r="E226" t="s">
        <v>318</v>
      </c>
      <c r="F226" s="9">
        <f>Table1326[[#This Row],[EMP]]-Table1326[[#This Row],[BMP]]</f>
        <v>1.000875619999988</v>
      </c>
      <c r="G226" s="5" t="s">
        <v>319</v>
      </c>
      <c r="H226" s="56">
        <v>127.90106226</v>
      </c>
      <c r="I226" t="s">
        <v>1375</v>
      </c>
      <c r="J226" s="56">
        <v>128.02504647000001</v>
      </c>
      <c r="K226" s="56">
        <v>128.90193787999999</v>
      </c>
      <c r="L226" t="s">
        <v>1377</v>
      </c>
      <c r="M226" s="2">
        <v>3544</v>
      </c>
      <c r="N226" s="2">
        <v>4310</v>
      </c>
      <c r="O226" s="2">
        <v>7854</v>
      </c>
      <c r="P226" t="s">
        <v>21687</v>
      </c>
      <c r="Q226">
        <v>9</v>
      </c>
      <c r="R226">
        <v>55</v>
      </c>
      <c r="S226" s="2">
        <v>368</v>
      </c>
      <c r="T226" s="2">
        <v>252</v>
      </c>
      <c r="U226" s="8">
        <v>7.8940667175961293E-2</v>
      </c>
      <c r="V226" s="2">
        <v>16763</v>
      </c>
      <c r="W226" s="47">
        <v>538</v>
      </c>
      <c r="Y226" s="61">
        <f>(Table1326[[#This Row],[2042 Future AADT]]-Table1326[[#This Row],[AADT 2022]])/20*($Y$5-2022)+Table1326[[#This Row],[AADT 2022]]</f>
        <v>16763</v>
      </c>
    </row>
    <row r="227" spans="1:28" ht="24" customHeight="1" x14ac:dyDescent="0.25">
      <c r="A227" t="s">
        <v>1380</v>
      </c>
      <c r="B227" t="s">
        <v>17669</v>
      </c>
      <c r="C227">
        <v>100951</v>
      </c>
      <c r="D227" t="s">
        <v>17073</v>
      </c>
      <c r="E227" t="s">
        <v>318</v>
      </c>
      <c r="F227" s="9">
        <f>Table1326[[#This Row],[EMP]]-Table1326[[#This Row],[BMP]]</f>
        <v>1.4845473799999809</v>
      </c>
      <c r="G227" s="5" t="s">
        <v>319</v>
      </c>
      <c r="H227" s="56">
        <v>128.89606240500001</v>
      </c>
      <c r="I227" t="s">
        <v>1377</v>
      </c>
      <c r="J227" s="56">
        <v>130.01178039000001</v>
      </c>
      <c r="K227" s="56">
        <v>130.38060978499999</v>
      </c>
      <c r="L227" t="s">
        <v>1379</v>
      </c>
      <c r="M227" s="2">
        <v>4855</v>
      </c>
      <c r="N227" s="2">
        <v>4557</v>
      </c>
      <c r="O227" s="2">
        <v>9412</v>
      </c>
      <c r="P227" t="s">
        <v>21688</v>
      </c>
      <c r="Q227">
        <v>8</v>
      </c>
      <c r="R227">
        <v>51</v>
      </c>
      <c r="S227" s="2">
        <v>644</v>
      </c>
      <c r="T227" s="2">
        <v>485</v>
      </c>
      <c r="U227" s="8">
        <v>0.11995325116872078</v>
      </c>
      <c r="V227" s="2">
        <v>23661</v>
      </c>
      <c r="W227" s="47">
        <v>539</v>
      </c>
      <c r="Y227" s="61">
        <f>(Table1326[[#This Row],[2042 Future AADT]]-Table1326[[#This Row],[AADT 2022]])/20*($Y$5-2022)+Table1326[[#This Row],[AADT 2022]]</f>
        <v>23661</v>
      </c>
    </row>
    <row r="228" spans="1:28" ht="24" customHeight="1" x14ac:dyDescent="0.25">
      <c r="A228" t="s">
        <v>1382</v>
      </c>
      <c r="B228" t="s">
        <v>17670</v>
      </c>
      <c r="C228">
        <v>100952</v>
      </c>
      <c r="D228" t="s">
        <v>17073</v>
      </c>
      <c r="E228" t="s">
        <v>318</v>
      </c>
      <c r="F228" s="9">
        <f>Table1326[[#This Row],[EMP]]-Table1326[[#This Row],[BMP]]</f>
        <v>1.1152761099999964</v>
      </c>
      <c r="G228" s="5" t="s">
        <v>319</v>
      </c>
      <c r="H228" s="56">
        <v>130.38522872666701</v>
      </c>
      <c r="I228" t="s">
        <v>1379</v>
      </c>
      <c r="J228" s="56">
        <v>131.01582464000001</v>
      </c>
      <c r="K228" s="56">
        <v>131.50050483666701</v>
      </c>
      <c r="L228" t="s">
        <v>1381</v>
      </c>
      <c r="M228" s="2">
        <v>3395</v>
      </c>
      <c r="N228" s="2">
        <v>3263</v>
      </c>
      <c r="O228" s="2">
        <v>6658</v>
      </c>
      <c r="P228" t="s">
        <v>21689</v>
      </c>
      <c r="Q228">
        <v>9</v>
      </c>
      <c r="R228">
        <v>53</v>
      </c>
      <c r="S228" s="2">
        <v>724</v>
      </c>
      <c r="T228" s="2">
        <v>349</v>
      </c>
      <c r="U228" s="8">
        <v>0.16115950735956744</v>
      </c>
      <c r="V228" s="2">
        <v>16738</v>
      </c>
      <c r="W228" s="47">
        <v>540</v>
      </c>
      <c r="Y228" s="61">
        <f>(Table1326[[#This Row],[2042 Future AADT]]-Table1326[[#This Row],[AADT 2022]])/20*($Y$5-2022)+Table1326[[#This Row],[AADT 2022]]</f>
        <v>16738</v>
      </c>
    </row>
    <row r="229" spans="1:28" ht="24" customHeight="1" x14ac:dyDescent="0.25">
      <c r="A229" t="s">
        <v>1384</v>
      </c>
      <c r="B229" t="s">
        <v>17671</v>
      </c>
      <c r="C229">
        <v>100953</v>
      </c>
      <c r="D229" t="s">
        <v>17073</v>
      </c>
      <c r="E229" t="s">
        <v>318</v>
      </c>
      <c r="F229" s="9">
        <f>Table1326[[#This Row],[EMP]]-Table1326[[#This Row],[BMP]]</f>
        <v>1.0002280900000073</v>
      </c>
      <c r="G229" s="5" t="s">
        <v>319</v>
      </c>
      <c r="H229" s="56">
        <v>131.588277403333</v>
      </c>
      <c r="I229" t="s">
        <v>1381</v>
      </c>
      <c r="J229" s="56">
        <v>132.36854715999999</v>
      </c>
      <c r="K229" s="56">
        <v>132.588505493333</v>
      </c>
      <c r="L229" t="s">
        <v>1383</v>
      </c>
      <c r="M229" s="2">
        <v>6184</v>
      </c>
      <c r="N229" s="2">
        <v>6528</v>
      </c>
      <c r="O229" s="2">
        <v>12712</v>
      </c>
      <c r="P229" t="s">
        <v>21690</v>
      </c>
      <c r="Q229">
        <v>9</v>
      </c>
      <c r="R229">
        <v>51</v>
      </c>
      <c r="S229" s="2">
        <v>2548</v>
      </c>
      <c r="T229" s="2">
        <v>663</v>
      </c>
      <c r="U229" s="8">
        <v>0.25259597230962871</v>
      </c>
      <c r="V229" s="2">
        <v>31340</v>
      </c>
      <c r="W229" s="47">
        <v>541</v>
      </c>
      <c r="Y229" s="61">
        <f>(Table1326[[#This Row],[2042 Future AADT]]-Table1326[[#This Row],[AADT 2022]])/20*($Y$5-2022)+Table1326[[#This Row],[AADT 2022]]</f>
        <v>31340</v>
      </c>
    </row>
    <row r="230" spans="1:28" ht="24" customHeight="1" x14ac:dyDescent="0.25">
      <c r="A230" t="s">
        <v>1386</v>
      </c>
      <c r="B230" t="s">
        <v>17672</v>
      </c>
      <c r="C230">
        <v>100955</v>
      </c>
      <c r="D230" t="s">
        <v>17073</v>
      </c>
      <c r="E230" t="s">
        <v>318</v>
      </c>
      <c r="F230" s="9">
        <f>Table1326[[#This Row],[EMP]]-Table1326[[#This Row],[BMP]]</f>
        <v>0.28771803000000773</v>
      </c>
      <c r="G230" s="5" t="s">
        <v>319</v>
      </c>
      <c r="H230" s="56">
        <v>132.67477606</v>
      </c>
      <c r="I230" t="s">
        <v>1383</v>
      </c>
      <c r="J230" s="56">
        <v>132.92935735</v>
      </c>
      <c r="K230" s="56">
        <v>132.96249409000001</v>
      </c>
      <c r="L230" t="s">
        <v>1385</v>
      </c>
      <c r="M230" s="2">
        <v>7602</v>
      </c>
      <c r="N230" s="2">
        <v>7196</v>
      </c>
      <c r="O230" s="2">
        <v>14798</v>
      </c>
      <c r="P230" t="s">
        <v>21691</v>
      </c>
      <c r="Q230">
        <v>9</v>
      </c>
      <c r="R230">
        <v>54</v>
      </c>
      <c r="S230" s="2">
        <v>1440</v>
      </c>
      <c r="T230" s="2">
        <v>616</v>
      </c>
      <c r="U230" s="8">
        <v>0.13893769428301123</v>
      </c>
      <c r="V230" s="2">
        <v>37202</v>
      </c>
      <c r="W230" s="47">
        <v>542</v>
      </c>
      <c r="Y230" s="61">
        <f>(Table1326[[#This Row],[2042 Future AADT]]-Table1326[[#This Row],[AADT 2022]])/20*($Y$5-2022)+Table1326[[#This Row],[AADT 2022]]</f>
        <v>37202</v>
      </c>
    </row>
    <row r="231" spans="1:28" ht="24" customHeight="1" x14ac:dyDescent="0.25">
      <c r="A231" t="s">
        <v>1388</v>
      </c>
      <c r="B231" t="s">
        <v>17673</v>
      </c>
      <c r="C231">
        <v>100957</v>
      </c>
      <c r="D231" t="s">
        <v>17073</v>
      </c>
      <c r="E231" t="s">
        <v>318</v>
      </c>
      <c r="F231" s="9">
        <f>Table1326[[#This Row],[EMP]]-Table1326[[#This Row],[BMP]]</f>
        <v>0.71755322999999294</v>
      </c>
      <c r="G231" s="5" t="s">
        <v>319</v>
      </c>
      <c r="H231" s="56">
        <v>132.96249409000001</v>
      </c>
      <c r="I231" t="s">
        <v>1385</v>
      </c>
      <c r="J231" s="56">
        <v>133.57964408999999</v>
      </c>
      <c r="K231" s="56">
        <v>133.68004732</v>
      </c>
      <c r="L231" t="s">
        <v>1387</v>
      </c>
      <c r="M231" s="2">
        <v>7977</v>
      </c>
      <c r="N231" s="2">
        <v>8040</v>
      </c>
      <c r="O231" s="2">
        <v>16017</v>
      </c>
      <c r="P231" t="s">
        <v>21692</v>
      </c>
      <c r="Q231">
        <v>8</v>
      </c>
      <c r="R231">
        <v>52</v>
      </c>
      <c r="S231" s="2">
        <v>987</v>
      </c>
      <c r="T231" s="2">
        <v>500</v>
      </c>
      <c r="U231" s="8">
        <v>9.283885871261785E-2</v>
      </c>
      <c r="V231" s="2">
        <v>40266</v>
      </c>
      <c r="W231" s="47">
        <v>543</v>
      </c>
      <c r="Y231" s="61">
        <f>(Table1326[[#This Row],[2042 Future AADT]]-Table1326[[#This Row],[AADT 2022]])/20*($Y$5-2022)+Table1326[[#This Row],[AADT 2022]]</f>
        <v>40266</v>
      </c>
    </row>
    <row r="232" spans="1:28" ht="24" customHeight="1" x14ac:dyDescent="0.25">
      <c r="A232" t="s">
        <v>1390</v>
      </c>
      <c r="B232" t="s">
        <v>17674</v>
      </c>
      <c r="C232">
        <v>100959</v>
      </c>
      <c r="D232" t="s">
        <v>17073</v>
      </c>
      <c r="E232" t="s">
        <v>318</v>
      </c>
      <c r="F232" s="9">
        <f>Table1326[[#This Row],[EMP]]-Table1326[[#This Row],[BMP]]</f>
        <v>1.001919579999992</v>
      </c>
      <c r="G232" s="5" t="s">
        <v>319</v>
      </c>
      <c r="H232" s="56">
        <v>133.72348815333299</v>
      </c>
      <c r="I232" t="s">
        <v>1387</v>
      </c>
      <c r="J232" s="56">
        <v>133.99867953</v>
      </c>
      <c r="K232" s="56">
        <v>134.72540773333299</v>
      </c>
      <c r="L232" t="s">
        <v>1389</v>
      </c>
      <c r="M232" s="2">
        <v>7356</v>
      </c>
      <c r="N232" s="2">
        <v>7859</v>
      </c>
      <c r="O232" s="2">
        <v>15215</v>
      </c>
      <c r="P232" t="s">
        <v>21693</v>
      </c>
      <c r="Q232">
        <v>9</v>
      </c>
      <c r="R232">
        <v>52</v>
      </c>
      <c r="S232" s="2">
        <v>492</v>
      </c>
      <c r="T232" s="2">
        <v>360</v>
      </c>
      <c r="U232" s="8">
        <v>5.5997371015445281E-2</v>
      </c>
      <c r="V232" s="2">
        <v>38250</v>
      </c>
      <c r="W232" s="47">
        <v>544</v>
      </c>
      <c r="Y232" s="61">
        <f>(Table1326[[#This Row],[2042 Future AADT]]-Table1326[[#This Row],[AADT 2022]])/20*($Y$5-2022)+Table1326[[#This Row],[AADT 2022]]</f>
        <v>38250</v>
      </c>
    </row>
    <row r="233" spans="1:28" ht="24" customHeight="1" x14ac:dyDescent="0.25">
      <c r="A233" t="s">
        <v>1392</v>
      </c>
      <c r="B233" t="s">
        <v>17675</v>
      </c>
      <c r="C233">
        <v>100961</v>
      </c>
      <c r="D233" t="s">
        <v>17073</v>
      </c>
      <c r="E233" t="s">
        <v>318</v>
      </c>
      <c r="F233" s="9">
        <f>Table1326[[#This Row],[EMP]]-Table1326[[#This Row],[BMP]]</f>
        <v>1.0035327299999892</v>
      </c>
      <c r="G233" s="5" t="s">
        <v>319</v>
      </c>
      <c r="H233" s="56">
        <v>134.672041833333</v>
      </c>
      <c r="I233" t="s">
        <v>1389</v>
      </c>
      <c r="J233" s="56">
        <v>135.00244574000001</v>
      </c>
      <c r="K233" s="56">
        <v>135.67557456333299</v>
      </c>
      <c r="L233" t="s">
        <v>1391</v>
      </c>
      <c r="M233" s="2">
        <v>5633</v>
      </c>
      <c r="N233" s="2">
        <v>6275</v>
      </c>
      <c r="O233" s="2">
        <v>11908</v>
      </c>
      <c r="P233" t="s">
        <v>21694</v>
      </c>
      <c r="Q233">
        <v>8</v>
      </c>
      <c r="R233">
        <v>51</v>
      </c>
      <c r="S233" s="2">
        <v>697</v>
      </c>
      <c r="T233" s="2">
        <v>336</v>
      </c>
      <c r="U233" s="8">
        <v>8.6748404433993953E-2</v>
      </c>
      <c r="V233" s="2">
        <v>29936</v>
      </c>
      <c r="W233" s="47">
        <v>545</v>
      </c>
      <c r="Y233" s="61">
        <f>(Table1326[[#This Row],[2042 Future AADT]]-Table1326[[#This Row],[AADT 2022]])/20*($Y$5-2022)+Table1326[[#This Row],[AADT 2022]]</f>
        <v>29936</v>
      </c>
    </row>
    <row r="234" spans="1:28" ht="24" customHeight="1" x14ac:dyDescent="0.25">
      <c r="A234" t="s">
        <v>1393</v>
      </c>
      <c r="B234" t="s">
        <v>17676</v>
      </c>
      <c r="C234">
        <v>100962</v>
      </c>
      <c r="D234" t="s">
        <v>17073</v>
      </c>
      <c r="E234" t="s">
        <v>318</v>
      </c>
      <c r="F234" s="9">
        <f>Table1326[[#This Row],[EMP]]-Table1326[[#This Row],[BMP]]</f>
        <v>1.0043412699999976</v>
      </c>
      <c r="G234" s="5" t="s">
        <v>319</v>
      </c>
      <c r="H234" s="56">
        <v>135.62359326333299</v>
      </c>
      <c r="I234" t="s">
        <v>1391</v>
      </c>
      <c r="J234" s="56">
        <v>135.68926338</v>
      </c>
      <c r="K234" s="56">
        <v>136.62793453333299</v>
      </c>
      <c r="L234" t="s">
        <v>76</v>
      </c>
      <c r="M234" s="2">
        <v>6449</v>
      </c>
      <c r="N234" s="2">
        <v>6330</v>
      </c>
      <c r="O234" s="2">
        <v>12779</v>
      </c>
      <c r="P234" t="s">
        <v>21695</v>
      </c>
      <c r="Q234">
        <v>8</v>
      </c>
      <c r="R234">
        <v>51</v>
      </c>
      <c r="S234" s="2">
        <v>614</v>
      </c>
      <c r="T234" s="2">
        <v>364</v>
      </c>
      <c r="U234" s="8">
        <v>7.6531810000782532E-2</v>
      </c>
      <c r="V234" s="2">
        <v>32126</v>
      </c>
      <c r="W234" s="47">
        <v>546</v>
      </c>
      <c r="Y234" s="61">
        <f>(Table1326[[#This Row],[2042 Future AADT]]-Table1326[[#This Row],[AADT 2022]])/20*($Y$5-2022)+Table1326[[#This Row],[AADT 2022]]</f>
        <v>32126</v>
      </c>
    </row>
    <row r="235" spans="1:28" ht="24" customHeight="1" x14ac:dyDescent="0.25">
      <c r="A235" t="s">
        <v>1433</v>
      </c>
      <c r="B235" t="s">
        <v>17677</v>
      </c>
      <c r="C235">
        <v>100963</v>
      </c>
      <c r="D235" t="s">
        <v>17073</v>
      </c>
      <c r="E235" t="s">
        <v>318</v>
      </c>
      <c r="F235" s="9">
        <f>Table1326[[#This Row],[EMP]]-Table1326[[#This Row],[BMP]]</f>
        <v>2.4700420300000019</v>
      </c>
      <c r="G235" s="5" t="s">
        <v>319</v>
      </c>
      <c r="H235" s="56">
        <v>136.60976872000001</v>
      </c>
      <c r="I235" t="s">
        <v>76</v>
      </c>
      <c r="J235" s="56">
        <v>137.88462383000001</v>
      </c>
      <c r="K235" s="56">
        <v>139.07981075000001</v>
      </c>
      <c r="L235" t="s">
        <v>1391</v>
      </c>
      <c r="M235" s="2">
        <v>6398</v>
      </c>
      <c r="N235" s="2">
        <v>5096</v>
      </c>
      <c r="O235" s="2">
        <v>11494</v>
      </c>
      <c r="P235" t="s">
        <v>21696</v>
      </c>
      <c r="Q235">
        <v>8</v>
      </c>
      <c r="R235">
        <v>54</v>
      </c>
      <c r="S235" s="2">
        <v>346</v>
      </c>
      <c r="T235" s="2">
        <v>340</v>
      </c>
      <c r="U235" s="8">
        <v>5.9683313032886723E-2</v>
      </c>
      <c r="V235" s="2">
        <v>26614</v>
      </c>
      <c r="W235" s="47">
        <v>547</v>
      </c>
      <c r="Y235" s="61">
        <f>(Table1326[[#This Row],[2042 Future AADT]]-Table1326[[#This Row],[AADT 2022]])/20*($Y$5-2022)+Table1326[[#This Row],[AADT 2022]]</f>
        <v>26614</v>
      </c>
    </row>
    <row r="236" spans="1:28" ht="24" customHeight="1" x14ac:dyDescent="0.25">
      <c r="A236" t="s">
        <v>1434</v>
      </c>
      <c r="B236" t="s">
        <v>17678</v>
      </c>
      <c r="C236">
        <v>100964</v>
      </c>
      <c r="D236" t="s">
        <v>17073</v>
      </c>
      <c r="E236" t="s">
        <v>318</v>
      </c>
      <c r="F236" s="9">
        <f>Table1326[[#This Row],[EMP]]-Table1326[[#This Row],[BMP]]</f>
        <v>2.5162098299999798</v>
      </c>
      <c r="G236" s="5" t="s">
        <v>319</v>
      </c>
      <c r="H236" s="56">
        <v>139.03551475500001</v>
      </c>
      <c r="I236" t="s">
        <v>1391</v>
      </c>
      <c r="J236" s="56">
        <v>139.99396619000001</v>
      </c>
      <c r="K236" s="56">
        <v>141.55172458499999</v>
      </c>
      <c r="L236" t="s">
        <v>559</v>
      </c>
      <c r="M236" s="2">
        <v>5245</v>
      </c>
      <c r="N236" s="2">
        <v>5266</v>
      </c>
      <c r="O236" s="2">
        <v>10511</v>
      </c>
      <c r="P236" t="s">
        <v>21697</v>
      </c>
      <c r="Q236">
        <v>9</v>
      </c>
      <c r="R236">
        <v>62</v>
      </c>
      <c r="S236" s="2">
        <v>599</v>
      </c>
      <c r="T236" s="2">
        <v>292</v>
      </c>
      <c r="U236" s="8">
        <v>8.4768337931690613E-2</v>
      </c>
      <c r="V236" s="2">
        <v>24106</v>
      </c>
      <c r="W236" s="47">
        <v>548</v>
      </c>
      <c r="Y236" s="61">
        <f>(Table1326[[#This Row],[2042 Future AADT]]-Table1326[[#This Row],[AADT 2022]])/20*($Y$5-2022)+Table1326[[#This Row],[AADT 2022]]</f>
        <v>24106</v>
      </c>
    </row>
    <row r="237" spans="1:28" customFormat="1" ht="24" customHeight="1" x14ac:dyDescent="0.25">
      <c r="A237" t="s">
        <v>1436</v>
      </c>
      <c r="B237" t="s">
        <v>17679</v>
      </c>
      <c r="C237">
        <v>100965</v>
      </c>
      <c r="D237" t="s">
        <v>17073</v>
      </c>
      <c r="E237" t="s">
        <v>318</v>
      </c>
      <c r="F237" s="9">
        <f>Table1326[[#This Row],[EMP]]-Table1326[[#This Row],[BMP]]</f>
        <v>4.0825224200000036</v>
      </c>
      <c r="G237" s="5" t="s">
        <v>319</v>
      </c>
      <c r="H237" s="56">
        <v>141.61507721714301</v>
      </c>
      <c r="I237" t="s">
        <v>559</v>
      </c>
      <c r="J237" s="56">
        <v>145.29836261</v>
      </c>
      <c r="K237" s="56">
        <v>145.69759963714301</v>
      </c>
      <c r="L237" t="s">
        <v>1435</v>
      </c>
      <c r="M237" s="2">
        <v>4466</v>
      </c>
      <c r="N237" s="2">
        <v>4420</v>
      </c>
      <c r="O237" s="2">
        <v>8886</v>
      </c>
      <c r="P237" t="s">
        <v>21698</v>
      </c>
      <c r="Q237">
        <v>8</v>
      </c>
      <c r="R237">
        <v>56</v>
      </c>
      <c r="S237" s="2">
        <v>439</v>
      </c>
      <c r="T237" s="2">
        <v>219</v>
      </c>
      <c r="U237" s="8">
        <v>7.4049065946432596E-2</v>
      </c>
      <c r="V237" s="2">
        <v>20379</v>
      </c>
      <c r="W237" s="47">
        <v>549</v>
      </c>
      <c r="X237" s="63"/>
      <c r="Y237" s="61">
        <f>(Table1326[[#This Row],[2042 Future AADT]]-Table1326[[#This Row],[AADT 2022]])/20*($Y$5-2022)+Table1326[[#This Row],[AADT 2022]]</f>
        <v>20379</v>
      </c>
      <c r="Z237" s="63"/>
      <c r="AA237" s="1"/>
      <c r="AB237" s="1"/>
    </row>
    <row r="238" spans="1:28" ht="24" customHeight="1" x14ac:dyDescent="0.25">
      <c r="A238" t="s">
        <v>1439</v>
      </c>
      <c r="B238" t="s">
        <v>17680</v>
      </c>
      <c r="C238">
        <v>100966</v>
      </c>
      <c r="D238" t="s">
        <v>17073</v>
      </c>
      <c r="E238" t="s">
        <v>318</v>
      </c>
      <c r="F238" s="9">
        <f>Table1326[[#This Row],[EMP]]-Table1326[[#This Row],[BMP]]</f>
        <v>5.2377964899999938</v>
      </c>
      <c r="G238" s="5" t="s">
        <v>319</v>
      </c>
      <c r="H238" s="56">
        <v>145.97081803</v>
      </c>
      <c r="I238" t="s">
        <v>1435</v>
      </c>
      <c r="J238" s="56">
        <v>148.51197722000001</v>
      </c>
      <c r="K238" s="56">
        <v>151.20861452</v>
      </c>
      <c r="L238" t="s">
        <v>1438</v>
      </c>
      <c r="M238" s="2">
        <v>5617</v>
      </c>
      <c r="N238" s="2">
        <v>5854</v>
      </c>
      <c r="O238" s="2">
        <v>11471</v>
      </c>
      <c r="P238" t="s">
        <v>21699</v>
      </c>
      <c r="Q238">
        <v>8</v>
      </c>
      <c r="R238">
        <v>50</v>
      </c>
      <c r="S238" s="2">
        <v>434</v>
      </c>
      <c r="T238" s="2">
        <v>282</v>
      </c>
      <c r="U238" s="8">
        <v>6.2418272164588964E-2</v>
      </c>
      <c r="V238" s="2">
        <v>26561</v>
      </c>
      <c r="W238" s="47">
        <v>550</v>
      </c>
      <c r="Y238" s="61">
        <f>(Table1326[[#This Row],[2042 Future AADT]]-Table1326[[#This Row],[AADT 2022]])/20*($Y$5-2022)+Table1326[[#This Row],[AADT 2022]]</f>
        <v>26561</v>
      </c>
    </row>
    <row r="239" spans="1:28" ht="24" customHeight="1" x14ac:dyDescent="0.25">
      <c r="A239" t="s">
        <v>1441</v>
      </c>
      <c r="B239" t="s">
        <v>17681</v>
      </c>
      <c r="C239">
        <v>100967</v>
      </c>
      <c r="D239" t="s">
        <v>17073</v>
      </c>
      <c r="E239" t="s">
        <v>318</v>
      </c>
      <c r="F239" s="9">
        <f>Table1326[[#This Row],[EMP]]-Table1326[[#This Row],[BMP]]</f>
        <v>8.3821912600000132</v>
      </c>
      <c r="G239" s="5" t="s">
        <v>319</v>
      </c>
      <c r="H239" s="56">
        <v>151.29563908</v>
      </c>
      <c r="I239" t="s">
        <v>1438</v>
      </c>
      <c r="J239" s="56">
        <v>158.97659745000001</v>
      </c>
      <c r="K239" s="56">
        <v>159.67783034000001</v>
      </c>
      <c r="L239" t="s">
        <v>1440</v>
      </c>
      <c r="M239" s="2">
        <v>2651</v>
      </c>
      <c r="N239" s="2">
        <v>2681</v>
      </c>
      <c r="O239" s="2">
        <v>5332</v>
      </c>
      <c r="P239" t="s">
        <v>21700</v>
      </c>
      <c r="Q239">
        <v>15</v>
      </c>
      <c r="R239">
        <v>61</v>
      </c>
      <c r="S239" s="2">
        <v>218</v>
      </c>
      <c r="T239" s="2">
        <v>188</v>
      </c>
      <c r="U239" s="8">
        <v>7.6144036009002256E-2</v>
      </c>
      <c r="V239" s="2">
        <v>15196</v>
      </c>
      <c r="W239" s="47">
        <v>551</v>
      </c>
      <c r="Y239" s="61">
        <f>(Table1326[[#This Row],[2042 Future AADT]]-Table1326[[#This Row],[AADT 2022]])/20*($Y$5-2022)+Table1326[[#This Row],[AADT 2022]]</f>
        <v>15196</v>
      </c>
    </row>
    <row r="240" spans="1:28" ht="24" customHeight="1" x14ac:dyDescent="0.25">
      <c r="A240" t="s">
        <v>1442</v>
      </c>
      <c r="B240" t="s">
        <v>17682</v>
      </c>
      <c r="C240">
        <v>100968</v>
      </c>
      <c r="D240" t="s">
        <v>17073</v>
      </c>
      <c r="E240" t="s">
        <v>318</v>
      </c>
      <c r="F240" s="9">
        <f>Table1326[[#This Row],[EMP]]-Table1326[[#This Row],[BMP]]</f>
        <v>1.0022093299999995</v>
      </c>
      <c r="G240" s="5" t="s">
        <v>319</v>
      </c>
      <c r="H240" s="56">
        <v>159.63076387999999</v>
      </c>
      <c r="I240" t="s">
        <v>1440</v>
      </c>
      <c r="J240" s="56">
        <v>159.98122588000001</v>
      </c>
      <c r="K240" s="56">
        <v>160.63297320999999</v>
      </c>
      <c r="L240" t="s">
        <v>77</v>
      </c>
      <c r="M240" s="2">
        <v>7585</v>
      </c>
      <c r="N240" s="2">
        <v>7286</v>
      </c>
      <c r="O240" s="2">
        <v>14871</v>
      </c>
      <c r="P240" t="s">
        <v>21701</v>
      </c>
      <c r="Q240">
        <v>8</v>
      </c>
      <c r="R240">
        <v>57</v>
      </c>
      <c r="S240" s="2">
        <v>1008</v>
      </c>
      <c r="T240" s="2">
        <v>776</v>
      </c>
      <c r="U240" s="8">
        <v>0.11996503261381211</v>
      </c>
      <c r="V240" s="2">
        <v>18877</v>
      </c>
      <c r="W240" s="47">
        <v>552</v>
      </c>
      <c r="Y240" s="61">
        <f>(Table1326[[#This Row],[2042 Future AADT]]-Table1326[[#This Row],[AADT 2022]])/20*($Y$5-2022)+Table1326[[#This Row],[AADT 2022]]</f>
        <v>18877</v>
      </c>
    </row>
    <row r="241" spans="1:25" ht="24" customHeight="1" x14ac:dyDescent="0.25">
      <c r="A241" t="s">
        <v>1444</v>
      </c>
      <c r="B241" t="s">
        <v>17683</v>
      </c>
      <c r="C241">
        <v>100969</v>
      </c>
      <c r="D241" t="s">
        <v>17073</v>
      </c>
      <c r="E241" t="s">
        <v>318</v>
      </c>
      <c r="F241" s="9">
        <f>Table1326[[#This Row],[EMP]]-Table1326[[#This Row],[BMP]]</f>
        <v>1.0009262700000079</v>
      </c>
      <c r="G241" s="5" t="s">
        <v>319</v>
      </c>
      <c r="H241" s="56">
        <v>160.61584642666699</v>
      </c>
      <c r="I241" t="s">
        <v>77</v>
      </c>
      <c r="J241" s="56">
        <v>160.93824385666699</v>
      </c>
      <c r="K241" s="56">
        <v>161.616772696667</v>
      </c>
      <c r="L241" t="s">
        <v>78</v>
      </c>
      <c r="M241" s="2">
        <v>10621</v>
      </c>
      <c r="N241" s="2">
        <v>10089</v>
      </c>
      <c r="O241" s="2">
        <v>20710</v>
      </c>
      <c r="P241" t="s">
        <v>21702</v>
      </c>
      <c r="Q241">
        <v>10</v>
      </c>
      <c r="R241">
        <v>59</v>
      </c>
      <c r="S241" s="2">
        <v>1008</v>
      </c>
      <c r="T241" s="2">
        <v>776</v>
      </c>
      <c r="U241" s="8">
        <v>8.6141960405601153E-2</v>
      </c>
      <c r="V241" s="2">
        <v>32598</v>
      </c>
      <c r="W241" s="47">
        <v>553</v>
      </c>
      <c r="Y241" s="61">
        <f>(Table1326[[#This Row],[2042 Future AADT]]-Table1326[[#This Row],[AADT 2022]])/20*($Y$5-2022)+Table1326[[#This Row],[AADT 2022]]</f>
        <v>32598</v>
      </c>
    </row>
    <row r="242" spans="1:25" ht="24" customHeight="1" x14ac:dyDescent="0.25">
      <c r="A242" t="s">
        <v>1445</v>
      </c>
      <c r="B242" t="s">
        <v>17684</v>
      </c>
      <c r="C242">
        <v>100970</v>
      </c>
      <c r="D242" t="s">
        <v>17073</v>
      </c>
      <c r="E242" t="s">
        <v>318</v>
      </c>
      <c r="F242" s="9">
        <f>Table1326[[#This Row],[EMP]]-Table1326[[#This Row],[BMP]]</f>
        <v>1.006149540000024</v>
      </c>
      <c r="G242" s="5" t="s">
        <v>319</v>
      </c>
      <c r="H242" s="56">
        <v>161.39300782999999</v>
      </c>
      <c r="I242" t="s">
        <v>78</v>
      </c>
      <c r="J242" s="56">
        <v>161.65502739999999</v>
      </c>
      <c r="K242" s="56">
        <v>162.39915737000001</v>
      </c>
      <c r="L242" t="s">
        <v>79</v>
      </c>
      <c r="M242" s="2">
        <v>13239</v>
      </c>
      <c r="N242" s="2">
        <v>12496</v>
      </c>
      <c r="O242" s="2">
        <v>25735</v>
      </c>
      <c r="P242" t="s">
        <v>21703</v>
      </c>
      <c r="Q242">
        <v>10</v>
      </c>
      <c r="R242">
        <v>59</v>
      </c>
      <c r="S242" s="2">
        <v>906</v>
      </c>
      <c r="T242" s="2">
        <v>2192</v>
      </c>
      <c r="U242" s="8">
        <v>0.12038080435204974</v>
      </c>
      <c r="V242" s="2">
        <v>32668</v>
      </c>
      <c r="W242" s="47">
        <v>554</v>
      </c>
      <c r="Y242" s="61">
        <f>(Table1326[[#This Row],[2042 Future AADT]]-Table1326[[#This Row],[AADT 2022]])/20*($Y$5-2022)+Table1326[[#This Row],[AADT 2022]]</f>
        <v>32668</v>
      </c>
    </row>
    <row r="243" spans="1:25" ht="24" customHeight="1" x14ac:dyDescent="0.25">
      <c r="A243" t="s">
        <v>1448</v>
      </c>
      <c r="B243" t="s">
        <v>17685</v>
      </c>
      <c r="C243">
        <v>100971</v>
      </c>
      <c r="D243" t="s">
        <v>17073</v>
      </c>
      <c r="E243" t="s">
        <v>318</v>
      </c>
      <c r="F243" s="9">
        <f>Table1326[[#This Row],[EMP]]-Table1326[[#This Row],[BMP]]</f>
        <v>1.52458077</v>
      </c>
      <c r="G243" s="5" t="s">
        <v>319</v>
      </c>
      <c r="H243" s="56">
        <v>169.92020485</v>
      </c>
      <c r="I243" t="s">
        <v>1446</v>
      </c>
      <c r="J243" s="56">
        <v>170.32796479999999</v>
      </c>
      <c r="K243" s="56">
        <v>171.44478562</v>
      </c>
      <c r="L243" t="s">
        <v>1447</v>
      </c>
      <c r="M243" s="2">
        <v>15004</v>
      </c>
      <c r="N243" s="2">
        <v>15021</v>
      </c>
      <c r="O243" s="2">
        <v>30025</v>
      </c>
      <c r="P243" t="s">
        <v>21704</v>
      </c>
      <c r="Q243">
        <v>9</v>
      </c>
      <c r="R243">
        <v>52</v>
      </c>
      <c r="S243" s="2">
        <v>671</v>
      </c>
      <c r="T243" s="2">
        <v>205</v>
      </c>
      <c r="U243" s="8">
        <v>2.9175686927560368E-2</v>
      </c>
      <c r="V243" s="2">
        <v>38114</v>
      </c>
      <c r="W243" s="47">
        <v>555</v>
      </c>
      <c r="Y243" s="61">
        <f>(Table1326[[#This Row],[2042 Future AADT]]-Table1326[[#This Row],[AADT 2022]])/20*($Y$5-2022)+Table1326[[#This Row],[AADT 2022]]</f>
        <v>38114</v>
      </c>
    </row>
    <row r="244" spans="1:25" ht="24" customHeight="1" x14ac:dyDescent="0.25">
      <c r="A244" t="s">
        <v>1450</v>
      </c>
      <c r="B244" t="s">
        <v>17686</v>
      </c>
      <c r="C244">
        <v>100972</v>
      </c>
      <c r="D244" t="s">
        <v>17073</v>
      </c>
      <c r="E244" t="s">
        <v>318</v>
      </c>
      <c r="F244" s="9">
        <f>Table1326[[#This Row],[EMP]]-Table1326[[#This Row],[BMP]]</f>
        <v>0.47564613999998073</v>
      </c>
      <c r="G244" s="5" t="s">
        <v>319</v>
      </c>
      <c r="H244" s="56">
        <v>171.42486181500001</v>
      </c>
      <c r="I244" t="s">
        <v>1447</v>
      </c>
      <c r="J244" s="56">
        <v>171.75353195</v>
      </c>
      <c r="K244" s="56">
        <v>171.90050795499999</v>
      </c>
      <c r="L244" t="s">
        <v>1449</v>
      </c>
      <c r="M244" s="2">
        <v>20425</v>
      </c>
      <c r="N244" s="2">
        <v>22141</v>
      </c>
      <c r="O244" s="2">
        <v>42566</v>
      </c>
      <c r="P244" t="s">
        <v>21705</v>
      </c>
      <c r="Q244">
        <v>8</v>
      </c>
      <c r="R244">
        <v>52</v>
      </c>
      <c r="S244" s="2">
        <v>3277</v>
      </c>
      <c r="T244" s="2">
        <v>2367</v>
      </c>
      <c r="U244" s="8">
        <v>0.13259408917915708</v>
      </c>
      <c r="V244" s="2">
        <v>67000</v>
      </c>
      <c r="W244" s="47">
        <v>556</v>
      </c>
      <c r="Y244" s="61">
        <f>(Table1326[[#This Row],[2042 Future AADT]]-Table1326[[#This Row],[AADT 2022]])/20*($Y$5-2022)+Table1326[[#This Row],[AADT 2022]]</f>
        <v>67000</v>
      </c>
    </row>
    <row r="245" spans="1:25" ht="24" customHeight="1" x14ac:dyDescent="0.25">
      <c r="A245" t="s">
        <v>1453</v>
      </c>
      <c r="B245" t="s">
        <v>17687</v>
      </c>
      <c r="C245">
        <v>100973</v>
      </c>
      <c r="D245" t="s">
        <v>17073</v>
      </c>
      <c r="E245" t="s">
        <v>318</v>
      </c>
      <c r="F245" s="9">
        <f>Table1326[[#This Row],[EMP]]-Table1326[[#This Row],[BMP]]</f>
        <v>0.24578922333299147</v>
      </c>
      <c r="G245" s="5" t="s">
        <v>319</v>
      </c>
      <c r="H245" s="56">
        <v>176.5</v>
      </c>
      <c r="I245" t="s">
        <v>80</v>
      </c>
      <c r="J245" s="56">
        <v>176.5</v>
      </c>
      <c r="K245" s="56">
        <v>176.74578922333299</v>
      </c>
      <c r="L245" t="s">
        <v>1452</v>
      </c>
      <c r="M245" s="2">
        <v>8794</v>
      </c>
      <c r="N245" s="2">
        <v>8573</v>
      </c>
      <c r="O245" s="2">
        <v>17367</v>
      </c>
      <c r="P245" t="s">
        <v>21706</v>
      </c>
      <c r="Q245">
        <v>9</v>
      </c>
      <c r="R245">
        <v>58</v>
      </c>
      <c r="S245" s="2">
        <v>2566</v>
      </c>
      <c r="T245" s="2">
        <v>939</v>
      </c>
      <c r="U245" s="8">
        <v>0.20181954281107847</v>
      </c>
      <c r="V245" s="2">
        <v>27336</v>
      </c>
      <c r="W245" s="47">
        <v>557</v>
      </c>
      <c r="Y245" s="61">
        <f>(Table1326[[#This Row],[2042 Future AADT]]-Table1326[[#This Row],[AADT 2022]])/20*($Y$5-2022)+Table1326[[#This Row],[AADT 2022]]</f>
        <v>27336</v>
      </c>
    </row>
    <row r="246" spans="1:25" ht="24" customHeight="1" x14ac:dyDescent="0.25">
      <c r="A246" t="s">
        <v>1457</v>
      </c>
      <c r="B246" t="s">
        <v>17688</v>
      </c>
      <c r="C246">
        <v>100974</v>
      </c>
      <c r="D246" t="s">
        <v>17073</v>
      </c>
      <c r="E246" t="s">
        <v>318</v>
      </c>
      <c r="F246" s="9">
        <f>Table1326[[#This Row],[EMP]]-Table1326[[#This Row],[BMP]]</f>
        <v>0.75479845999998929</v>
      </c>
      <c r="G246" s="5" t="s">
        <v>319</v>
      </c>
      <c r="H246" s="56">
        <v>176.81456512333301</v>
      </c>
      <c r="I246" t="s">
        <v>1456</v>
      </c>
      <c r="J246" s="56">
        <v>177.022322623333</v>
      </c>
      <c r="K246" s="56">
        <v>177.569363583333</v>
      </c>
      <c r="L246" t="s">
        <v>114</v>
      </c>
      <c r="M246" s="2">
        <v>8671</v>
      </c>
      <c r="N246" s="2">
        <v>9283</v>
      </c>
      <c r="O246" s="2">
        <v>17954</v>
      </c>
      <c r="P246" t="s">
        <v>21707</v>
      </c>
      <c r="Q246">
        <v>9</v>
      </c>
      <c r="R246">
        <v>59</v>
      </c>
      <c r="S246" s="2">
        <v>2566</v>
      </c>
      <c r="T246" s="2">
        <v>939</v>
      </c>
      <c r="U246" s="8">
        <v>0.19522112064163974</v>
      </c>
      <c r="V246" s="2">
        <v>30297</v>
      </c>
      <c r="W246" s="47">
        <v>558</v>
      </c>
      <c r="Y246" s="61">
        <f>(Table1326[[#This Row],[2042 Future AADT]]-Table1326[[#This Row],[AADT 2022]])/20*($Y$5-2022)+Table1326[[#This Row],[AADT 2022]]</f>
        <v>30297</v>
      </c>
    </row>
    <row r="247" spans="1:25" ht="24" customHeight="1" x14ac:dyDescent="0.25">
      <c r="A247" t="s">
        <v>1461</v>
      </c>
      <c r="B247" t="s">
        <v>17689</v>
      </c>
      <c r="C247">
        <v>100976</v>
      </c>
      <c r="D247" t="s">
        <v>17073</v>
      </c>
      <c r="E247" t="s">
        <v>318</v>
      </c>
      <c r="F247" s="9">
        <f>Table1326[[#This Row],[EMP]]-Table1326[[#This Row],[BMP]]</f>
        <v>1.188470499999994</v>
      </c>
      <c r="G247" s="5" t="s">
        <v>319</v>
      </c>
      <c r="H247" s="56">
        <v>177.866029075</v>
      </c>
      <c r="I247" t="s">
        <v>114</v>
      </c>
      <c r="J247" s="56">
        <v>178.78476447</v>
      </c>
      <c r="K247" s="56">
        <v>179.05449957499999</v>
      </c>
      <c r="L247" t="s">
        <v>1460</v>
      </c>
      <c r="M247" s="2">
        <v>7825</v>
      </c>
      <c r="N247" s="2">
        <v>8091</v>
      </c>
      <c r="O247" s="2">
        <v>15916</v>
      </c>
      <c r="P247" t="s">
        <v>21708</v>
      </c>
      <c r="Q247">
        <v>9</v>
      </c>
      <c r="R247">
        <v>59</v>
      </c>
      <c r="S247" s="2">
        <v>2566</v>
      </c>
      <c r="T247" s="2">
        <v>939</v>
      </c>
      <c r="U247" s="8">
        <v>0.22021864790148279</v>
      </c>
      <c r="V247" s="2">
        <v>26858</v>
      </c>
      <c r="W247" s="47">
        <v>559</v>
      </c>
      <c r="Y247" s="61">
        <f>(Table1326[[#This Row],[2042 Future AADT]]-Table1326[[#This Row],[AADT 2022]])/20*($Y$5-2022)+Table1326[[#This Row],[AADT 2022]]</f>
        <v>26858</v>
      </c>
    </row>
    <row r="248" spans="1:25" ht="24" customHeight="1" x14ac:dyDescent="0.25">
      <c r="A248" t="s">
        <v>1463</v>
      </c>
      <c r="B248" t="s">
        <v>17690</v>
      </c>
      <c r="C248">
        <v>100977</v>
      </c>
      <c r="D248" t="s">
        <v>17073</v>
      </c>
      <c r="E248" t="s">
        <v>318</v>
      </c>
      <c r="F248" s="9">
        <f>Table1326[[#This Row],[EMP]]-Table1326[[#This Row],[BMP]]</f>
        <v>0.6481356500000004</v>
      </c>
      <c r="G248" s="5" t="s">
        <v>319</v>
      </c>
      <c r="H248" s="56">
        <v>179.09167425000001</v>
      </c>
      <c r="I248" t="s">
        <v>1460</v>
      </c>
      <c r="J248" s="56">
        <v>179.37958488999999</v>
      </c>
      <c r="K248" s="56">
        <v>179.73980990000001</v>
      </c>
      <c r="L248" t="s">
        <v>1462</v>
      </c>
      <c r="M248" s="2">
        <v>7546</v>
      </c>
      <c r="N248" s="2">
        <v>7501</v>
      </c>
      <c r="O248" s="2">
        <v>15047</v>
      </c>
      <c r="P248" t="s">
        <v>21709</v>
      </c>
      <c r="Q248">
        <v>8</v>
      </c>
      <c r="R248">
        <v>55</v>
      </c>
      <c r="S248" s="2">
        <v>1108</v>
      </c>
      <c r="T248" s="2">
        <v>609</v>
      </c>
      <c r="U248" s="8">
        <v>0.11410912474247359</v>
      </c>
      <c r="V248" s="2">
        <v>25392</v>
      </c>
      <c r="W248" s="47">
        <v>560</v>
      </c>
      <c r="Y248" s="61">
        <f>(Table1326[[#This Row],[2042 Future AADT]]-Table1326[[#This Row],[AADT 2022]])/20*($Y$5-2022)+Table1326[[#This Row],[AADT 2022]]</f>
        <v>25392</v>
      </c>
    </row>
    <row r="249" spans="1:25" ht="24" customHeight="1" x14ac:dyDescent="0.25">
      <c r="A249" t="s">
        <v>1466</v>
      </c>
      <c r="B249" t="s">
        <v>17691</v>
      </c>
      <c r="C249">
        <v>100978</v>
      </c>
      <c r="D249" t="s">
        <v>17073</v>
      </c>
      <c r="E249" t="s">
        <v>318</v>
      </c>
      <c r="F249" s="9">
        <f>Table1326[[#This Row],[EMP]]-Table1326[[#This Row],[BMP]]</f>
        <v>2.3878472899999963</v>
      </c>
      <c r="G249" s="5" t="s">
        <v>319</v>
      </c>
      <c r="H249" s="56">
        <v>179.75986638000001</v>
      </c>
      <c r="I249" t="s">
        <v>1462</v>
      </c>
      <c r="J249" s="56">
        <v>180.72144455</v>
      </c>
      <c r="K249" s="56">
        <v>182.14771367</v>
      </c>
      <c r="L249" t="s">
        <v>1465</v>
      </c>
      <c r="M249" s="2">
        <v>7476</v>
      </c>
      <c r="N249" s="2">
        <v>7464</v>
      </c>
      <c r="O249" s="2">
        <v>14940</v>
      </c>
      <c r="P249" t="s">
        <v>21710</v>
      </c>
      <c r="Q249">
        <v>8</v>
      </c>
      <c r="R249">
        <v>58</v>
      </c>
      <c r="S249" s="2">
        <v>2489</v>
      </c>
      <c r="T249" s="2">
        <v>2114</v>
      </c>
      <c r="U249" s="8">
        <v>0.30809906291834005</v>
      </c>
      <c r="V249" s="2">
        <v>18965</v>
      </c>
      <c r="W249" s="47">
        <v>561</v>
      </c>
      <c r="Y249" s="61">
        <f>(Table1326[[#This Row],[2042 Future AADT]]-Table1326[[#This Row],[AADT 2022]])/20*($Y$5-2022)+Table1326[[#This Row],[AADT 2022]]</f>
        <v>18965</v>
      </c>
    </row>
    <row r="250" spans="1:25" ht="24" customHeight="1" x14ac:dyDescent="0.25">
      <c r="A250" t="s">
        <v>1469</v>
      </c>
      <c r="B250" t="s">
        <v>17692</v>
      </c>
      <c r="C250">
        <v>100979</v>
      </c>
      <c r="D250" t="s">
        <v>17073</v>
      </c>
      <c r="E250" t="s">
        <v>318</v>
      </c>
      <c r="F250" s="9">
        <f>Table1326[[#This Row],[EMP]]-Table1326[[#This Row],[BMP]]</f>
        <v>6.7242097799999954</v>
      </c>
      <c r="G250" s="5" t="s">
        <v>319</v>
      </c>
      <c r="H250" s="56">
        <v>182.12946281500001</v>
      </c>
      <c r="I250" t="s">
        <v>1465</v>
      </c>
      <c r="J250" s="56">
        <v>182.5628892</v>
      </c>
      <c r="K250" s="56">
        <v>188.85367259500001</v>
      </c>
      <c r="L250" t="s">
        <v>1468</v>
      </c>
      <c r="M250" s="2">
        <v>12006</v>
      </c>
      <c r="N250" s="2">
        <v>12662</v>
      </c>
      <c r="O250" s="2">
        <v>24668</v>
      </c>
      <c r="P250" t="s">
        <v>21711</v>
      </c>
      <c r="Q250">
        <v>10</v>
      </c>
      <c r="R250">
        <v>51</v>
      </c>
      <c r="S250" s="2">
        <v>2489</v>
      </c>
      <c r="T250" s="2">
        <v>2114</v>
      </c>
      <c r="U250" s="8">
        <v>0.18659802172855522</v>
      </c>
      <c r="V250" s="2">
        <v>44109</v>
      </c>
      <c r="W250" s="47">
        <v>562</v>
      </c>
      <c r="Y250" s="61">
        <f>(Table1326[[#This Row],[2042 Future AADT]]-Table1326[[#This Row],[AADT 2022]])/20*($Y$5-2022)+Table1326[[#This Row],[AADT 2022]]</f>
        <v>44109</v>
      </c>
    </row>
    <row r="251" spans="1:25" ht="24" customHeight="1" x14ac:dyDescent="0.25">
      <c r="A251" t="s">
        <v>1471</v>
      </c>
      <c r="B251" t="s">
        <v>17693</v>
      </c>
      <c r="C251">
        <v>100980</v>
      </c>
      <c r="D251" t="s">
        <v>17073</v>
      </c>
      <c r="E251" t="s">
        <v>318</v>
      </c>
      <c r="F251" s="9">
        <f>Table1326[[#This Row],[EMP]]-Table1326[[#This Row],[BMP]]</f>
        <v>2.0063121000000024</v>
      </c>
      <c r="G251" s="5" t="s">
        <v>319</v>
      </c>
      <c r="H251" s="56">
        <v>188.837352495</v>
      </c>
      <c r="I251" t="s">
        <v>1468</v>
      </c>
      <c r="J251" s="56">
        <v>189.17152855</v>
      </c>
      <c r="K251" s="56">
        <v>190.84366459500001</v>
      </c>
      <c r="L251" t="s">
        <v>82</v>
      </c>
      <c r="M251" s="2">
        <v>7388</v>
      </c>
      <c r="N251" s="2">
        <v>6994</v>
      </c>
      <c r="O251" s="2">
        <v>14382</v>
      </c>
      <c r="P251" t="s">
        <v>21712</v>
      </c>
      <c r="Q251">
        <v>10</v>
      </c>
      <c r="R251">
        <v>57</v>
      </c>
      <c r="S251" s="2">
        <v>449</v>
      </c>
      <c r="T251" s="2">
        <v>652</v>
      </c>
      <c r="U251" s="8">
        <v>7.6554025865665412E-2</v>
      </c>
      <c r="V251" s="2">
        <v>18257</v>
      </c>
      <c r="W251" s="47">
        <v>563</v>
      </c>
      <c r="Y251" s="61">
        <f>(Table1326[[#This Row],[2042 Future AADT]]-Table1326[[#This Row],[AADT 2022]])/20*($Y$5-2022)+Table1326[[#This Row],[AADT 2022]]</f>
        <v>18257</v>
      </c>
    </row>
    <row r="252" spans="1:25" ht="24" customHeight="1" x14ac:dyDescent="0.25">
      <c r="A252" t="s">
        <v>1473</v>
      </c>
      <c r="B252" t="s">
        <v>17694</v>
      </c>
      <c r="C252">
        <v>100981</v>
      </c>
      <c r="D252" t="s">
        <v>17073</v>
      </c>
      <c r="E252" t="s">
        <v>318</v>
      </c>
      <c r="F252" s="9">
        <f>Table1326[[#This Row],[EMP]]-Table1326[[#This Row],[BMP]]</f>
        <v>8.2490913800000101</v>
      </c>
      <c r="G252" s="5" t="s">
        <v>319</v>
      </c>
      <c r="H252" s="56">
        <v>190.85161776090899</v>
      </c>
      <c r="I252" t="s">
        <v>82</v>
      </c>
      <c r="J252" s="56">
        <v>198.52315207999999</v>
      </c>
      <c r="K252" s="56">
        <v>199.100709140909</v>
      </c>
      <c r="L252" t="s">
        <v>1472</v>
      </c>
      <c r="M252" s="2">
        <v>6197</v>
      </c>
      <c r="N252" s="2">
        <v>10220</v>
      </c>
      <c r="O252" s="2">
        <v>16417</v>
      </c>
      <c r="P252" t="s">
        <v>21713</v>
      </c>
      <c r="Q252">
        <v>11</v>
      </c>
      <c r="R252">
        <v>55</v>
      </c>
      <c r="S252" s="2">
        <v>1528</v>
      </c>
      <c r="T252" s="2">
        <v>790</v>
      </c>
      <c r="U252" s="8">
        <v>0.14119510263750989</v>
      </c>
      <c r="V252" s="2">
        <v>29356</v>
      </c>
      <c r="W252" s="47">
        <v>564</v>
      </c>
      <c r="Y252" s="61">
        <f>(Table1326[[#This Row],[2042 Future AADT]]-Table1326[[#This Row],[AADT 2022]])/20*($Y$5-2022)+Table1326[[#This Row],[AADT 2022]]</f>
        <v>29356</v>
      </c>
    </row>
    <row r="253" spans="1:25" ht="24" customHeight="1" x14ac:dyDescent="0.25">
      <c r="A253" t="s">
        <v>1474</v>
      </c>
      <c r="B253" t="s">
        <v>17695</v>
      </c>
      <c r="C253">
        <v>100982</v>
      </c>
      <c r="D253" t="s">
        <v>17073</v>
      </c>
      <c r="E253" t="s">
        <v>318</v>
      </c>
      <c r="F253" s="9">
        <f>Table1326[[#This Row],[EMP]]-Table1326[[#This Row],[BMP]]</f>
        <v>18.916413610000006</v>
      </c>
      <c r="G253" s="5" t="s">
        <v>319</v>
      </c>
      <c r="H253" s="56">
        <v>199.10160107999999</v>
      </c>
      <c r="I253" t="s">
        <v>1472</v>
      </c>
      <c r="J253" s="56">
        <v>217.1962733</v>
      </c>
      <c r="K253" s="56">
        <v>218.01801469</v>
      </c>
      <c r="L253" t="s">
        <v>83</v>
      </c>
      <c r="M253" s="2">
        <v>7905</v>
      </c>
      <c r="N253" s="2">
        <v>11086</v>
      </c>
      <c r="O253" s="2">
        <v>18991</v>
      </c>
      <c r="P253" t="s">
        <v>21714</v>
      </c>
      <c r="Q253">
        <v>10</v>
      </c>
      <c r="R253">
        <v>53</v>
      </c>
      <c r="S253" s="2">
        <v>1528</v>
      </c>
      <c r="T253" s="2">
        <v>790</v>
      </c>
      <c r="U253" s="8">
        <v>0.12205781686061819</v>
      </c>
      <c r="V253" s="2">
        <v>33958</v>
      </c>
      <c r="W253" s="47">
        <v>565</v>
      </c>
      <c r="Y253" s="61">
        <f>(Table1326[[#This Row],[2042 Future AADT]]-Table1326[[#This Row],[AADT 2022]])/20*($Y$5-2022)+Table1326[[#This Row],[AADT 2022]]</f>
        <v>33958</v>
      </c>
    </row>
    <row r="254" spans="1:25" ht="24" customHeight="1" x14ac:dyDescent="0.25">
      <c r="A254" t="s">
        <v>1476</v>
      </c>
      <c r="B254" t="s">
        <v>17696</v>
      </c>
      <c r="C254">
        <v>100983</v>
      </c>
      <c r="D254" t="s">
        <v>17073</v>
      </c>
      <c r="E254" t="s">
        <v>318</v>
      </c>
      <c r="F254" s="9">
        <f>Table1326[[#This Row],[EMP]]-Table1326[[#This Row],[BMP]]</f>
        <v>17.77000000000001</v>
      </c>
      <c r="G254" s="5" t="s">
        <v>319</v>
      </c>
      <c r="H254" s="56">
        <v>217.92</v>
      </c>
      <c r="I254" t="s">
        <v>83</v>
      </c>
      <c r="J254" s="56">
        <v>235.00316140000001</v>
      </c>
      <c r="K254" s="56">
        <v>235.69</v>
      </c>
      <c r="L254" t="s">
        <v>1475</v>
      </c>
      <c r="M254" s="2">
        <v>7247</v>
      </c>
      <c r="N254" s="2">
        <v>7226</v>
      </c>
      <c r="O254" s="2">
        <v>14473</v>
      </c>
      <c r="P254" t="s">
        <v>21715</v>
      </c>
      <c r="Q254">
        <v>15</v>
      </c>
      <c r="R254">
        <v>70</v>
      </c>
      <c r="S254" s="2">
        <v>786</v>
      </c>
      <c r="T254" s="2">
        <v>608</v>
      </c>
      <c r="U254" s="8">
        <v>9.6317280453257784E-2</v>
      </c>
      <c r="V254" s="2">
        <v>21913</v>
      </c>
      <c r="W254" s="47">
        <v>566</v>
      </c>
      <c r="Y254" s="61">
        <f>(Table1326[[#This Row],[2042 Future AADT]]-Table1326[[#This Row],[AADT 2022]])/20*($Y$5-2022)+Table1326[[#This Row],[AADT 2022]]</f>
        <v>21913</v>
      </c>
    </row>
    <row r="255" spans="1:25" ht="24" customHeight="1" x14ac:dyDescent="0.25">
      <c r="A255" t="s">
        <v>1396</v>
      </c>
      <c r="B255" t="s">
        <v>17697</v>
      </c>
      <c r="C255">
        <v>100984</v>
      </c>
      <c r="D255" t="s">
        <v>17073</v>
      </c>
      <c r="E255" t="s">
        <v>318</v>
      </c>
      <c r="F255" s="9">
        <f>Table1326[[#This Row],[EMP]]-Table1326[[#This Row],[BMP]]</f>
        <v>3.7635907400000121</v>
      </c>
      <c r="G255" s="5" t="s">
        <v>319</v>
      </c>
      <c r="H255" s="56">
        <v>235.71126587333299</v>
      </c>
      <c r="I255" t="s">
        <v>1394</v>
      </c>
      <c r="J255" s="56">
        <v>237.54710914</v>
      </c>
      <c r="K255" s="56">
        <v>239.474856613333</v>
      </c>
      <c r="L255" t="s">
        <v>1395</v>
      </c>
      <c r="M255" s="2">
        <v>7598</v>
      </c>
      <c r="N255" s="2">
        <v>7625</v>
      </c>
      <c r="O255" s="2">
        <v>15223</v>
      </c>
      <c r="P255" t="s">
        <v>21716</v>
      </c>
      <c r="Q255">
        <v>14</v>
      </c>
      <c r="R255">
        <v>68</v>
      </c>
      <c r="S255" s="2">
        <v>549</v>
      </c>
      <c r="T255" s="2">
        <v>970</v>
      </c>
      <c r="U255" s="8">
        <v>9.9783222755041714E-2</v>
      </c>
      <c r="V255" s="2">
        <v>19649</v>
      </c>
      <c r="W255" s="47">
        <v>567</v>
      </c>
      <c r="Y255" s="61">
        <f>(Table1326[[#This Row],[2042 Future AADT]]-Table1326[[#This Row],[AADT 2022]])/20*($Y$5-2022)+Table1326[[#This Row],[AADT 2022]]</f>
        <v>19649</v>
      </c>
    </row>
    <row r="256" spans="1:25" ht="24" customHeight="1" x14ac:dyDescent="0.25">
      <c r="A256" t="s">
        <v>1400</v>
      </c>
      <c r="B256" t="s">
        <v>17698</v>
      </c>
      <c r="C256">
        <v>100985</v>
      </c>
      <c r="D256" t="s">
        <v>17073</v>
      </c>
      <c r="E256" t="s">
        <v>318</v>
      </c>
      <c r="F256" s="9">
        <f>Table1326[[#This Row],[EMP]]-Table1326[[#This Row],[BMP]]</f>
        <v>10.928843629999989</v>
      </c>
      <c r="G256" s="5" t="s">
        <v>319</v>
      </c>
      <c r="H256" s="56">
        <v>239.88124250857101</v>
      </c>
      <c r="I256" t="s">
        <v>1395</v>
      </c>
      <c r="J256" s="56">
        <v>248.90480274999999</v>
      </c>
      <c r="K256" s="56">
        <v>250.81008613857099</v>
      </c>
      <c r="L256" t="s">
        <v>1399</v>
      </c>
      <c r="M256" s="2">
        <v>8054</v>
      </c>
      <c r="N256" s="2">
        <v>7495</v>
      </c>
      <c r="O256" s="2">
        <v>15549</v>
      </c>
      <c r="P256" t="s">
        <v>21717</v>
      </c>
      <c r="Q256">
        <v>11</v>
      </c>
      <c r="R256">
        <v>60</v>
      </c>
      <c r="S256" s="2">
        <v>829</v>
      </c>
      <c r="T256" s="2">
        <v>446</v>
      </c>
      <c r="U256" s="8">
        <v>8.1998842369284203E-2</v>
      </c>
      <c r="V256" s="2">
        <v>19677</v>
      </c>
      <c r="W256" s="47">
        <v>568</v>
      </c>
      <c r="Y256" s="61">
        <f>(Table1326[[#This Row],[2042 Future AADT]]-Table1326[[#This Row],[AADT 2022]])/20*($Y$5-2022)+Table1326[[#This Row],[AADT 2022]]</f>
        <v>19677</v>
      </c>
    </row>
    <row r="257" spans="1:25" ht="24" customHeight="1" x14ac:dyDescent="0.25">
      <c r="A257" t="s">
        <v>1401</v>
      </c>
      <c r="B257" t="s">
        <v>17699</v>
      </c>
      <c r="C257">
        <v>100986</v>
      </c>
      <c r="D257" t="s">
        <v>17073</v>
      </c>
      <c r="E257" t="s">
        <v>318</v>
      </c>
      <c r="F257" s="9">
        <f>Table1326[[#This Row],[EMP]]-Table1326[[#This Row],[BMP]]</f>
        <v>0.5806225699999743</v>
      </c>
      <c r="G257" s="5" t="s">
        <v>319</v>
      </c>
      <c r="H257" s="56">
        <v>251.27209626000001</v>
      </c>
      <c r="I257" t="s">
        <v>1399</v>
      </c>
      <c r="J257" s="56">
        <v>251.59024772000001</v>
      </c>
      <c r="K257" s="56">
        <v>251.85271882999999</v>
      </c>
      <c r="L257" t="s">
        <v>1019</v>
      </c>
      <c r="M257" s="2">
        <v>8467</v>
      </c>
      <c r="N257" s="2">
        <v>8129</v>
      </c>
      <c r="O257" s="2">
        <v>16596</v>
      </c>
      <c r="P257" t="s">
        <v>21718</v>
      </c>
      <c r="Q257">
        <v>10</v>
      </c>
      <c r="R257">
        <v>57</v>
      </c>
      <c r="S257" s="2">
        <v>752</v>
      </c>
      <c r="T257" s="2">
        <v>851</v>
      </c>
      <c r="U257" s="8">
        <v>9.6589539648107972E-2</v>
      </c>
      <c r="V257" s="2">
        <v>37287</v>
      </c>
      <c r="W257" s="47">
        <v>569</v>
      </c>
      <c r="Y257" s="61">
        <f>(Table1326[[#This Row],[2042 Future AADT]]-Table1326[[#This Row],[AADT 2022]])/20*($Y$5-2022)+Table1326[[#This Row],[AADT 2022]]</f>
        <v>37287</v>
      </c>
    </row>
    <row r="258" spans="1:25" ht="24" customHeight="1" x14ac:dyDescent="0.25">
      <c r="A258" t="s">
        <v>1402</v>
      </c>
      <c r="B258" t="s">
        <v>17700</v>
      </c>
      <c r="C258">
        <v>100988</v>
      </c>
      <c r="D258" t="s">
        <v>17073</v>
      </c>
      <c r="E258" t="s">
        <v>318</v>
      </c>
      <c r="F258" s="9">
        <f>Table1326[[#This Row],[EMP]]-Table1326[[#This Row],[BMP]]</f>
        <v>0.71075227000000041</v>
      </c>
      <c r="G258" s="5" t="s">
        <v>319</v>
      </c>
      <c r="H258" s="56">
        <v>251.85597387999999</v>
      </c>
      <c r="I258" t="s">
        <v>1019</v>
      </c>
      <c r="J258" s="56">
        <v>252.00166521</v>
      </c>
      <c r="K258" s="56">
        <v>252.56672614999999</v>
      </c>
      <c r="L258" t="s">
        <v>598</v>
      </c>
      <c r="M258" s="2">
        <v>12344</v>
      </c>
      <c r="N258" s="2">
        <v>12264</v>
      </c>
      <c r="O258" s="2">
        <v>24608</v>
      </c>
      <c r="P258" t="s">
        <v>21719</v>
      </c>
      <c r="Q258">
        <v>9</v>
      </c>
      <c r="R258">
        <v>52</v>
      </c>
      <c r="S258" s="2">
        <v>776</v>
      </c>
      <c r="T258" s="2">
        <v>642</v>
      </c>
      <c r="U258" s="8">
        <v>5.7623537061118335E-2</v>
      </c>
      <c r="V258" s="2">
        <v>31141</v>
      </c>
      <c r="W258" s="47">
        <v>570</v>
      </c>
      <c r="Y258" s="61">
        <f>(Table1326[[#This Row],[2042 Future AADT]]-Table1326[[#This Row],[AADT 2022]])/20*($Y$5-2022)+Table1326[[#This Row],[AADT 2022]]</f>
        <v>31141</v>
      </c>
    </row>
    <row r="259" spans="1:25" ht="24" customHeight="1" x14ac:dyDescent="0.25">
      <c r="A259" t="s">
        <v>1404</v>
      </c>
      <c r="B259" t="s">
        <v>17701</v>
      </c>
      <c r="C259">
        <v>100990</v>
      </c>
      <c r="D259" t="s">
        <v>17073</v>
      </c>
      <c r="E259" t="s">
        <v>318</v>
      </c>
      <c r="F259" s="9">
        <f>Table1326[[#This Row],[EMP]]-Table1326[[#This Row],[BMP]]</f>
        <v>1.9132896899999992</v>
      </c>
      <c r="G259" s="5" t="s">
        <v>319</v>
      </c>
      <c r="H259" s="56">
        <v>252.60998637500001</v>
      </c>
      <c r="I259" t="s">
        <v>598</v>
      </c>
      <c r="J259" s="56">
        <v>253.03618243</v>
      </c>
      <c r="K259" s="56">
        <v>254.523276065</v>
      </c>
      <c r="L259" t="s">
        <v>1403</v>
      </c>
      <c r="M259" s="2">
        <v>10191</v>
      </c>
      <c r="N259" s="2">
        <v>10333</v>
      </c>
      <c r="O259" s="2">
        <v>20524</v>
      </c>
      <c r="P259" t="s">
        <v>21720</v>
      </c>
      <c r="Q259">
        <v>9</v>
      </c>
      <c r="R259">
        <v>57</v>
      </c>
      <c r="S259" s="2">
        <v>580</v>
      </c>
      <c r="T259" s="2">
        <v>480</v>
      </c>
      <c r="U259" s="8">
        <v>5.1646852465406352E-2</v>
      </c>
      <c r="V259" s="2">
        <v>52016</v>
      </c>
      <c r="W259" s="47">
        <v>571</v>
      </c>
      <c r="Y259" s="61">
        <f>(Table1326[[#This Row],[2042 Future AADT]]-Table1326[[#This Row],[AADT 2022]])/20*($Y$5-2022)+Table1326[[#This Row],[AADT 2022]]</f>
        <v>52016</v>
      </c>
    </row>
    <row r="260" spans="1:25" ht="24" customHeight="1" x14ac:dyDescent="0.25">
      <c r="A260" t="s">
        <v>1406</v>
      </c>
      <c r="B260" t="s">
        <v>17702</v>
      </c>
      <c r="C260">
        <v>100992</v>
      </c>
      <c r="D260" t="s">
        <v>17073</v>
      </c>
      <c r="E260" t="s">
        <v>318</v>
      </c>
      <c r="F260" s="9">
        <f>Table1326[[#This Row],[EMP]]-Table1326[[#This Row],[BMP]]</f>
        <v>12.784876639999993</v>
      </c>
      <c r="G260" s="5" t="s">
        <v>319</v>
      </c>
      <c r="H260" s="56">
        <v>254.669660173333</v>
      </c>
      <c r="I260" t="s">
        <v>1403</v>
      </c>
      <c r="J260" s="56">
        <v>258.30115929999999</v>
      </c>
      <c r="K260" s="56">
        <v>267.45453681333299</v>
      </c>
      <c r="L260" t="s">
        <v>1405</v>
      </c>
      <c r="M260" s="2">
        <v>2785</v>
      </c>
      <c r="N260" s="2">
        <v>2699</v>
      </c>
      <c r="O260" s="2">
        <v>5484</v>
      </c>
      <c r="P260" t="s">
        <v>21721</v>
      </c>
      <c r="Q260">
        <v>10</v>
      </c>
      <c r="R260">
        <v>51</v>
      </c>
      <c r="S260" s="2">
        <v>351</v>
      </c>
      <c r="T260" s="2">
        <v>187</v>
      </c>
      <c r="U260" s="8">
        <v>9.8103574033552146E-2</v>
      </c>
      <c r="V260" s="2">
        <v>7270</v>
      </c>
      <c r="W260" s="47">
        <v>572</v>
      </c>
      <c r="Y260" s="61">
        <f>(Table1326[[#This Row],[2042 Future AADT]]-Table1326[[#This Row],[AADT 2022]])/20*($Y$5-2022)+Table1326[[#This Row],[AADT 2022]]</f>
        <v>7270</v>
      </c>
    </row>
    <row r="261" spans="1:25" ht="24" customHeight="1" x14ac:dyDescent="0.25">
      <c r="A261" t="s">
        <v>1408</v>
      </c>
      <c r="B261" t="s">
        <v>17703</v>
      </c>
      <c r="C261">
        <v>100993</v>
      </c>
      <c r="D261" t="s">
        <v>17073</v>
      </c>
      <c r="E261" t="s">
        <v>318</v>
      </c>
      <c r="F261" s="9">
        <f>Table1326[[#This Row],[EMP]]-Table1326[[#This Row],[BMP]]</f>
        <v>0.48472845999998526</v>
      </c>
      <c r="G261" s="5" t="s">
        <v>319</v>
      </c>
      <c r="H261" s="56">
        <v>267.59960938</v>
      </c>
      <c r="I261" t="s">
        <v>1405</v>
      </c>
      <c r="J261" s="56">
        <v>267.77425319999998</v>
      </c>
      <c r="K261" s="56">
        <v>268.08433783999999</v>
      </c>
      <c r="L261" t="s">
        <v>1407</v>
      </c>
      <c r="M261" s="2">
        <v>3614</v>
      </c>
      <c r="N261" s="2">
        <v>2794</v>
      </c>
      <c r="O261" s="2">
        <v>6408</v>
      </c>
      <c r="P261" t="s">
        <v>21722</v>
      </c>
      <c r="Q261">
        <v>10</v>
      </c>
      <c r="R261">
        <v>53</v>
      </c>
      <c r="S261" s="2">
        <v>406</v>
      </c>
      <c r="T261" s="2">
        <v>219</v>
      </c>
      <c r="U261" s="8">
        <v>9.7534332084893885E-2</v>
      </c>
      <c r="V261" s="2">
        <v>9702</v>
      </c>
      <c r="W261" s="47">
        <v>573</v>
      </c>
      <c r="Y261" s="61">
        <f>(Table1326[[#This Row],[2042 Future AADT]]-Table1326[[#This Row],[AADT 2022]])/20*($Y$5-2022)+Table1326[[#This Row],[AADT 2022]]</f>
        <v>9702</v>
      </c>
    </row>
    <row r="262" spans="1:25" ht="24" customHeight="1" x14ac:dyDescent="0.25">
      <c r="A262" t="s">
        <v>1410</v>
      </c>
      <c r="B262" t="s">
        <v>17704</v>
      </c>
      <c r="C262">
        <v>100994</v>
      </c>
      <c r="D262" t="s">
        <v>17073</v>
      </c>
      <c r="E262" t="s">
        <v>318</v>
      </c>
      <c r="F262" s="9">
        <f>Table1326[[#This Row],[EMP]]-Table1326[[#This Row],[BMP]]</f>
        <v>2.5974094800000103</v>
      </c>
      <c r="G262" s="5" t="s">
        <v>319</v>
      </c>
      <c r="H262" s="56">
        <v>268.09442683999998</v>
      </c>
      <c r="I262" t="s">
        <v>1407</v>
      </c>
      <c r="J262" s="56">
        <v>268.99667104999997</v>
      </c>
      <c r="K262" s="56">
        <v>270.69183631999999</v>
      </c>
      <c r="L262" t="s">
        <v>1409</v>
      </c>
      <c r="M262" s="2">
        <v>2468</v>
      </c>
      <c r="N262" s="2">
        <v>2301</v>
      </c>
      <c r="O262" s="2">
        <v>4769</v>
      </c>
      <c r="P262" t="s">
        <v>21723</v>
      </c>
      <c r="Q262">
        <v>10</v>
      </c>
      <c r="R262">
        <v>51</v>
      </c>
      <c r="S262" s="2">
        <v>278</v>
      </c>
      <c r="T262" s="2">
        <v>149</v>
      </c>
      <c r="U262" s="8">
        <v>8.953659048018453E-2</v>
      </c>
      <c r="V262" s="2">
        <v>7220</v>
      </c>
      <c r="W262" s="47">
        <v>574</v>
      </c>
      <c r="Y262" s="61">
        <f>(Table1326[[#This Row],[2042 Future AADT]]-Table1326[[#This Row],[AADT 2022]])/20*($Y$5-2022)+Table1326[[#This Row],[AADT 2022]]</f>
        <v>7220</v>
      </c>
    </row>
    <row r="263" spans="1:25" ht="24" customHeight="1" x14ac:dyDescent="0.25">
      <c r="A263" t="s">
        <v>1412</v>
      </c>
      <c r="B263" t="s">
        <v>17705</v>
      </c>
      <c r="C263">
        <v>100995</v>
      </c>
      <c r="D263" t="s">
        <v>17073</v>
      </c>
      <c r="E263" t="s">
        <v>318</v>
      </c>
      <c r="F263" s="9">
        <f>Table1326[[#This Row],[EMP]]-Table1326[[#This Row],[BMP]]</f>
        <v>7.6783900500000186</v>
      </c>
      <c r="G263" s="5" t="s">
        <v>319</v>
      </c>
      <c r="H263" s="56">
        <v>270.79455048</v>
      </c>
      <c r="I263" t="s">
        <v>1409</v>
      </c>
      <c r="J263" s="56">
        <v>275.53203108000002</v>
      </c>
      <c r="K263" s="56">
        <v>278.47294053000002</v>
      </c>
      <c r="L263" t="s">
        <v>25987</v>
      </c>
      <c r="M263" s="2">
        <v>1234</v>
      </c>
      <c r="N263" s="2">
        <v>1250</v>
      </c>
      <c r="O263" s="2">
        <v>2484</v>
      </c>
      <c r="P263" t="s">
        <v>21724</v>
      </c>
      <c r="Q263">
        <v>18</v>
      </c>
      <c r="R263">
        <v>64</v>
      </c>
      <c r="S263" s="2">
        <v>251</v>
      </c>
      <c r="T263" s="2">
        <v>78</v>
      </c>
      <c r="U263" s="8">
        <v>0.13244766505636071</v>
      </c>
      <c r="V263" s="2">
        <v>3295</v>
      </c>
      <c r="W263" s="47">
        <v>575</v>
      </c>
      <c r="Y263" s="61">
        <f>(Table1326[[#This Row],[2042 Future AADT]]-Table1326[[#This Row],[AADT 2022]])/20*($Y$5-2022)+Table1326[[#This Row],[AADT 2022]]</f>
        <v>3295</v>
      </c>
    </row>
    <row r="264" spans="1:25" ht="24" customHeight="1" x14ac:dyDescent="0.25">
      <c r="A264" t="s">
        <v>1414</v>
      </c>
      <c r="B264" t="s">
        <v>17706</v>
      </c>
      <c r="C264">
        <v>100996</v>
      </c>
      <c r="D264" t="s">
        <v>17073</v>
      </c>
      <c r="E264" t="s">
        <v>318</v>
      </c>
      <c r="F264" s="9">
        <f>Table1326[[#This Row],[EMP]]-Table1326[[#This Row],[BMP]]</f>
        <v>11.83794322</v>
      </c>
      <c r="G264" s="5" t="s">
        <v>319</v>
      </c>
      <c r="H264" s="56">
        <v>278.53431847000002</v>
      </c>
      <c r="I264" t="s">
        <v>25987</v>
      </c>
      <c r="J264" s="56">
        <v>284.99378516000002</v>
      </c>
      <c r="K264" s="56">
        <v>290.37226169000002</v>
      </c>
      <c r="L264" t="s">
        <v>1413</v>
      </c>
      <c r="M264" s="2">
        <v>883</v>
      </c>
      <c r="N264" s="2">
        <v>999</v>
      </c>
      <c r="O264" s="2">
        <v>1882</v>
      </c>
      <c r="P264" t="s">
        <v>21725</v>
      </c>
      <c r="Q264">
        <v>11</v>
      </c>
      <c r="R264">
        <v>63</v>
      </c>
      <c r="S264" s="2">
        <v>251</v>
      </c>
      <c r="T264" s="2">
        <v>78</v>
      </c>
      <c r="U264" s="8">
        <v>0.17481402763018067</v>
      </c>
      <c r="V264" s="2">
        <v>2876</v>
      </c>
      <c r="W264" s="47">
        <v>576</v>
      </c>
      <c r="Y264" s="61">
        <f>(Table1326[[#This Row],[2042 Future AADT]]-Table1326[[#This Row],[AADT 2022]])/20*($Y$5-2022)+Table1326[[#This Row],[AADT 2022]]</f>
        <v>2876</v>
      </c>
    </row>
    <row r="265" spans="1:25" ht="24" customHeight="1" x14ac:dyDescent="0.25">
      <c r="A265" t="s">
        <v>1415</v>
      </c>
      <c r="B265" t="s">
        <v>17707</v>
      </c>
      <c r="C265">
        <v>100997</v>
      </c>
      <c r="D265" t="s">
        <v>17073</v>
      </c>
      <c r="E265" t="s">
        <v>318</v>
      </c>
      <c r="F265" s="9">
        <f>Table1326[[#This Row],[EMP]]-Table1326[[#This Row],[BMP]]</f>
        <v>13.928674580000006</v>
      </c>
      <c r="G265" s="5" t="s">
        <v>319</v>
      </c>
      <c r="H265" s="56">
        <v>290.53439354624999</v>
      </c>
      <c r="I265" t="s">
        <v>1413</v>
      </c>
      <c r="J265" s="56">
        <v>299.89181896000002</v>
      </c>
      <c r="K265" s="56">
        <v>304.46306812624999</v>
      </c>
      <c r="L265" t="s">
        <v>84</v>
      </c>
      <c r="M265" s="2">
        <v>565</v>
      </c>
      <c r="N265" s="2">
        <v>573</v>
      </c>
      <c r="O265" s="2">
        <v>1138</v>
      </c>
      <c r="P265" t="s">
        <v>21726</v>
      </c>
      <c r="Q265">
        <v>11</v>
      </c>
      <c r="R265">
        <v>53</v>
      </c>
      <c r="S265" s="2">
        <v>81</v>
      </c>
      <c r="T265" s="2">
        <v>1</v>
      </c>
      <c r="U265" s="8">
        <v>7.2056239015817217E-2</v>
      </c>
      <c r="V265" s="2">
        <v>1739</v>
      </c>
      <c r="W265" s="47">
        <v>577</v>
      </c>
      <c r="Y265" s="61">
        <f>(Table1326[[#This Row],[2042 Future AADT]]-Table1326[[#This Row],[AADT 2022]])/20*($Y$5-2022)+Table1326[[#This Row],[AADT 2022]]</f>
        <v>1739</v>
      </c>
    </row>
    <row r="266" spans="1:25" ht="24" customHeight="1" x14ac:dyDescent="0.25">
      <c r="A266" t="s">
        <v>1416</v>
      </c>
      <c r="B266" t="s">
        <v>17708</v>
      </c>
      <c r="C266">
        <v>100998</v>
      </c>
      <c r="D266" t="s">
        <v>17073</v>
      </c>
      <c r="E266" t="s">
        <v>318</v>
      </c>
      <c r="F266" s="9">
        <f>Table1326[[#This Row],[EMP]]-Table1326[[#This Row],[BMP]]</f>
        <v>36.381173890000014</v>
      </c>
      <c r="G266" s="5" t="s">
        <v>319</v>
      </c>
      <c r="H266" s="56">
        <v>304.55389671359001</v>
      </c>
      <c r="I266" t="s">
        <v>84</v>
      </c>
      <c r="J266" s="56">
        <v>316.87661600000001</v>
      </c>
      <c r="K266" s="56">
        <v>340.93507060359002</v>
      </c>
      <c r="L266" t="s">
        <v>864</v>
      </c>
      <c r="M266" s="2">
        <v>313</v>
      </c>
      <c r="N266" s="2">
        <v>324</v>
      </c>
      <c r="O266" s="2">
        <v>637</v>
      </c>
      <c r="P266" t="s">
        <v>21727</v>
      </c>
      <c r="Q266">
        <v>10</v>
      </c>
      <c r="R266">
        <v>53</v>
      </c>
      <c r="S266" s="2">
        <v>223</v>
      </c>
      <c r="T266" s="2">
        <v>74</v>
      </c>
      <c r="U266" s="8">
        <v>0.46624803767660911</v>
      </c>
      <c r="V266" s="2">
        <v>1360</v>
      </c>
      <c r="W266" s="47">
        <v>578</v>
      </c>
      <c r="Y266" s="61">
        <f>(Table1326[[#This Row],[2042 Future AADT]]-Table1326[[#This Row],[AADT 2022]])/20*($Y$5-2022)+Table1326[[#This Row],[AADT 2022]]</f>
        <v>1360</v>
      </c>
    </row>
    <row r="267" spans="1:25" ht="24" customHeight="1" x14ac:dyDescent="0.25">
      <c r="A267" t="s">
        <v>1418</v>
      </c>
      <c r="B267" t="s">
        <v>17709</v>
      </c>
      <c r="C267">
        <v>100999</v>
      </c>
      <c r="D267" t="s">
        <v>17073</v>
      </c>
      <c r="E267" t="s">
        <v>318</v>
      </c>
      <c r="F267" s="9">
        <f>Table1326[[#This Row],[EMP]]-Table1326[[#This Row],[BMP]]</f>
        <v>1.2222870100000023</v>
      </c>
      <c r="G267" s="5" t="s">
        <v>319</v>
      </c>
      <c r="H267" s="56">
        <v>340.92975579249998</v>
      </c>
      <c r="I267" t="s">
        <v>864</v>
      </c>
      <c r="J267" s="56">
        <v>341.49247887666701</v>
      </c>
      <c r="K267" s="56">
        <v>342.15204280249998</v>
      </c>
      <c r="L267" t="s">
        <v>1417</v>
      </c>
      <c r="M267" s="2">
        <v>1099</v>
      </c>
      <c r="N267" s="2">
        <v>1286</v>
      </c>
      <c r="O267" s="2">
        <v>2385</v>
      </c>
      <c r="P267" t="s">
        <v>21728</v>
      </c>
      <c r="Q267">
        <v>10</v>
      </c>
      <c r="R267">
        <v>57</v>
      </c>
      <c r="S267" s="2">
        <v>223</v>
      </c>
      <c r="T267" s="2">
        <v>74</v>
      </c>
      <c r="U267" s="8">
        <v>0.12452830188679245</v>
      </c>
      <c r="V267" s="2">
        <v>3747</v>
      </c>
      <c r="W267" s="47">
        <v>579</v>
      </c>
      <c r="Y267" s="61">
        <f>(Table1326[[#This Row],[2042 Future AADT]]-Table1326[[#This Row],[AADT 2022]])/20*($Y$5-2022)+Table1326[[#This Row],[AADT 2022]]</f>
        <v>3747</v>
      </c>
    </row>
    <row r="268" spans="1:25" ht="24" customHeight="1" x14ac:dyDescent="0.25">
      <c r="A268" t="s">
        <v>1421</v>
      </c>
      <c r="B268" t="s">
        <v>17710</v>
      </c>
      <c r="C268">
        <v>101000</v>
      </c>
      <c r="D268" t="s">
        <v>17073</v>
      </c>
      <c r="E268" t="s">
        <v>318</v>
      </c>
      <c r="F268" s="9">
        <f>Table1326[[#This Row],[EMP]]-Table1326[[#This Row],[BMP]]</f>
        <v>2.0721926599999847</v>
      </c>
      <c r="G268" s="5" t="s">
        <v>319</v>
      </c>
      <c r="H268" s="56">
        <v>343.42816692500003</v>
      </c>
      <c r="I268" t="s">
        <v>1419</v>
      </c>
      <c r="J268" s="56">
        <v>343.81501538999999</v>
      </c>
      <c r="K268" s="56">
        <v>345.50035958500001</v>
      </c>
      <c r="L268" t="s">
        <v>1420</v>
      </c>
      <c r="M268" s="2">
        <v>693</v>
      </c>
      <c r="N268" s="2">
        <v>524</v>
      </c>
      <c r="O268" s="2">
        <v>1217</v>
      </c>
      <c r="P268" t="s">
        <v>21729</v>
      </c>
      <c r="Q268">
        <v>7</v>
      </c>
      <c r="R268">
        <v>93</v>
      </c>
      <c r="S268" s="2">
        <v>155</v>
      </c>
      <c r="T268" s="2">
        <v>49</v>
      </c>
      <c r="U268" s="8">
        <v>0.16762530813475759</v>
      </c>
      <c r="V268" s="2">
        <v>2682</v>
      </c>
      <c r="W268" s="47">
        <v>580</v>
      </c>
      <c r="Y268" s="61">
        <f>(Table1326[[#This Row],[2042 Future AADT]]-Table1326[[#This Row],[AADT 2022]])/20*($Y$5-2022)+Table1326[[#This Row],[AADT 2022]]</f>
        <v>2682</v>
      </c>
    </row>
    <row r="269" spans="1:25" ht="24" customHeight="1" x14ac:dyDescent="0.25">
      <c r="A269" t="s">
        <v>1424</v>
      </c>
      <c r="B269" t="s">
        <v>17711</v>
      </c>
      <c r="C269">
        <v>101001</v>
      </c>
      <c r="D269" t="s">
        <v>17073</v>
      </c>
      <c r="E269" t="s">
        <v>318</v>
      </c>
      <c r="F269" s="9">
        <f>Table1326[[#This Row],[EMP]]-Table1326[[#This Row],[BMP]]</f>
        <v>1.2105041599999709</v>
      </c>
      <c r="G269" s="5" t="s">
        <v>319</v>
      </c>
      <c r="H269" s="56">
        <v>345.95786870500001</v>
      </c>
      <c r="I269" t="s">
        <v>85</v>
      </c>
      <c r="J269" s="56">
        <v>346.1811859</v>
      </c>
      <c r="K269" s="56">
        <v>347.16837286499998</v>
      </c>
      <c r="L269" t="s">
        <v>1423</v>
      </c>
      <c r="M269" s="2">
        <v>1236</v>
      </c>
      <c r="N269" s="2">
        <v>1260</v>
      </c>
      <c r="O269" s="2">
        <v>2496</v>
      </c>
      <c r="P269" t="s">
        <v>21730</v>
      </c>
      <c r="Q269">
        <v>8</v>
      </c>
      <c r="R269">
        <v>73</v>
      </c>
      <c r="S269" s="2">
        <v>263</v>
      </c>
      <c r="T269" s="2">
        <v>15</v>
      </c>
      <c r="U269" s="8">
        <v>0.11137820512820513</v>
      </c>
      <c r="V269" s="2">
        <v>3921</v>
      </c>
      <c r="W269" s="47">
        <v>581</v>
      </c>
      <c r="Y269" s="61">
        <f>(Table1326[[#This Row],[2042 Future AADT]]-Table1326[[#This Row],[AADT 2022]])/20*($Y$5-2022)+Table1326[[#This Row],[AADT 2022]]</f>
        <v>3921</v>
      </c>
    </row>
    <row r="270" spans="1:25" ht="24" customHeight="1" x14ac:dyDescent="0.25">
      <c r="A270" t="s">
        <v>1432</v>
      </c>
      <c r="B270" t="s">
        <v>18556</v>
      </c>
      <c r="C270">
        <v>102300</v>
      </c>
      <c r="D270" t="s">
        <v>17073</v>
      </c>
      <c r="E270" t="s">
        <v>318</v>
      </c>
      <c r="F270" s="9">
        <f>Table1326[[#This Row],[EMP]]-Table1326[[#This Row],[BMP]]</f>
        <v>9.8631834799999751</v>
      </c>
      <c r="G270" s="5" t="s">
        <v>319</v>
      </c>
      <c r="H270" s="56">
        <v>365.81605566666701</v>
      </c>
      <c r="I270" t="s">
        <v>1426</v>
      </c>
      <c r="J270" s="56">
        <v>365.99580576</v>
      </c>
      <c r="K270" s="56">
        <v>375.67923914666699</v>
      </c>
      <c r="L270" t="s">
        <v>1428</v>
      </c>
      <c r="M270" s="2">
        <v>703</v>
      </c>
      <c r="N270" s="2">
        <v>729</v>
      </c>
      <c r="O270" s="2">
        <v>1432</v>
      </c>
      <c r="P270" t="s">
        <v>21732</v>
      </c>
      <c r="Q270">
        <v>12</v>
      </c>
      <c r="R270">
        <v>50</v>
      </c>
      <c r="S270" s="2">
        <v>117</v>
      </c>
      <c r="T270" s="2">
        <v>2</v>
      </c>
      <c r="U270" s="8">
        <v>8.310055865921788E-2</v>
      </c>
      <c r="V270" s="2">
        <v>2250</v>
      </c>
      <c r="W270" s="47">
        <v>581.1</v>
      </c>
      <c r="Y270" s="61">
        <f>(Table1326[[#This Row],[2042 Future AADT]]-Table1326[[#This Row],[AADT 2022]])/20*($Y$5-2022)+Table1326[[#This Row],[AADT 2022]]</f>
        <v>2250</v>
      </c>
    </row>
    <row r="271" spans="1:25" ht="24" customHeight="1" x14ac:dyDescent="0.25">
      <c r="A271" t="s">
        <v>1427</v>
      </c>
      <c r="B271" t="s">
        <v>17712</v>
      </c>
      <c r="C271">
        <v>101002</v>
      </c>
      <c r="D271" t="s">
        <v>17073</v>
      </c>
      <c r="E271" t="s">
        <v>318</v>
      </c>
      <c r="F271" s="9">
        <f>Table1326[[#This Row],[EMP]]-Table1326[[#This Row],[BMP]]</f>
        <v>18.406005960000016</v>
      </c>
      <c r="G271" s="5" t="s">
        <v>319</v>
      </c>
      <c r="H271" s="56">
        <v>347.30285008499999</v>
      </c>
      <c r="I271" t="s">
        <v>1423</v>
      </c>
      <c r="J271" s="56">
        <v>355.00112334333301</v>
      </c>
      <c r="K271" s="56">
        <v>365.708856045</v>
      </c>
      <c r="L271" t="s">
        <v>1426</v>
      </c>
      <c r="M271" s="2">
        <v>1207</v>
      </c>
      <c r="N271" s="2">
        <v>1169</v>
      </c>
      <c r="O271" s="2">
        <v>2376</v>
      </c>
      <c r="P271" t="s">
        <v>21731</v>
      </c>
      <c r="Q271">
        <v>11</v>
      </c>
      <c r="R271">
        <v>64</v>
      </c>
      <c r="S271" s="2">
        <v>92</v>
      </c>
      <c r="T271" s="2">
        <v>24</v>
      </c>
      <c r="U271" s="8">
        <v>4.8821548821548821E-2</v>
      </c>
      <c r="V271" s="2">
        <v>3733</v>
      </c>
      <c r="W271" s="47">
        <v>582</v>
      </c>
      <c r="Y271" s="61">
        <f>(Table1326[[#This Row],[2042 Future AADT]]-Table1326[[#This Row],[AADT 2022]])/20*($Y$5-2022)+Table1326[[#This Row],[AADT 2022]]</f>
        <v>3733</v>
      </c>
    </row>
    <row r="272" spans="1:25" ht="24" customHeight="1" x14ac:dyDescent="0.25">
      <c r="A272" t="s">
        <v>1430</v>
      </c>
      <c r="B272" t="s">
        <v>17713</v>
      </c>
      <c r="C272">
        <v>101003</v>
      </c>
      <c r="D272" t="s">
        <v>17073</v>
      </c>
      <c r="E272" t="s">
        <v>318</v>
      </c>
      <c r="F272" s="9">
        <f>Table1326[[#This Row],[EMP]]-Table1326[[#This Row],[BMP]]</f>
        <v>30.180150390000051</v>
      </c>
      <c r="G272" s="5" t="s">
        <v>319</v>
      </c>
      <c r="H272" s="56">
        <v>375.77964321333297</v>
      </c>
      <c r="I272" t="s">
        <v>1428</v>
      </c>
      <c r="J272" s="56">
        <v>391.02255398</v>
      </c>
      <c r="K272" s="56">
        <v>405.95979360333303</v>
      </c>
      <c r="L272" t="s">
        <v>1429</v>
      </c>
      <c r="M272" s="2">
        <v>474</v>
      </c>
      <c r="N272" s="2">
        <v>473</v>
      </c>
      <c r="O272" s="2">
        <v>947</v>
      </c>
      <c r="P272" t="s">
        <v>21733</v>
      </c>
      <c r="Q272">
        <v>10</v>
      </c>
      <c r="R272">
        <v>56</v>
      </c>
      <c r="S272" s="2">
        <v>166</v>
      </c>
      <c r="T272" s="2">
        <v>51</v>
      </c>
      <c r="U272" s="8">
        <v>0.22914466737064415</v>
      </c>
      <c r="V272" s="2">
        <v>1610</v>
      </c>
      <c r="W272" s="47">
        <v>583</v>
      </c>
      <c r="Y272" s="61">
        <f>(Table1326[[#This Row],[2042 Future AADT]]-Table1326[[#This Row],[AADT 2022]])/20*($Y$5-2022)+Table1326[[#This Row],[AADT 2022]]</f>
        <v>1610</v>
      </c>
    </row>
    <row r="273" spans="1:25" ht="24" customHeight="1" x14ac:dyDescent="0.25">
      <c r="A273" t="s">
        <v>1481</v>
      </c>
      <c r="B273" t="s">
        <v>17714</v>
      </c>
      <c r="C273">
        <v>101019</v>
      </c>
      <c r="D273" t="s">
        <v>17073</v>
      </c>
      <c r="E273" t="s">
        <v>1477</v>
      </c>
      <c r="F273" s="9">
        <f>Table1326[[#This Row],[EMP]]-Table1326[[#This Row],[BMP]]</f>
        <v>0.40331457999999998</v>
      </c>
      <c r="G273" s="5" t="s">
        <v>1478</v>
      </c>
      <c r="H273" s="56">
        <v>193.67533813333301</v>
      </c>
      <c r="I273" t="s">
        <v>1479</v>
      </c>
      <c r="J273" s="56">
        <v>193.926891333333</v>
      </c>
      <c r="K273" s="56">
        <v>194.07865271333301</v>
      </c>
      <c r="L273" t="s">
        <v>1480</v>
      </c>
      <c r="M273" s="2">
        <v>6768</v>
      </c>
      <c r="N273" s="2">
        <v>7176</v>
      </c>
      <c r="O273" s="2">
        <v>13944</v>
      </c>
      <c r="P273" t="s">
        <v>21734</v>
      </c>
      <c r="Q273">
        <v>9</v>
      </c>
      <c r="R273">
        <v>51</v>
      </c>
      <c r="S273" s="2">
        <v>1217</v>
      </c>
      <c r="T273" s="2">
        <v>357</v>
      </c>
      <c r="U273" s="8">
        <v>0.11288009179575445</v>
      </c>
      <c r="V273" s="2">
        <v>35055</v>
      </c>
      <c r="W273" s="48">
        <v>584</v>
      </c>
      <c r="Y273" s="61">
        <f>(Table1326[[#This Row],[2042 Future AADT]]-Table1326[[#This Row],[AADT 2022]])/20*($Y$5-2022)+Table1326[[#This Row],[AADT 2022]]</f>
        <v>35055</v>
      </c>
    </row>
    <row r="274" spans="1:25" ht="24" customHeight="1" x14ac:dyDescent="0.25">
      <c r="A274" t="s">
        <v>1484</v>
      </c>
      <c r="B274" t="s">
        <v>17715</v>
      </c>
      <c r="C274">
        <v>101021</v>
      </c>
      <c r="D274" t="s">
        <v>17073</v>
      </c>
      <c r="E274" t="s">
        <v>1477</v>
      </c>
      <c r="F274" s="9">
        <f>Table1326[[#This Row],[EMP]]-Table1326[[#This Row],[BMP]]</f>
        <v>0.99808996000001571</v>
      </c>
      <c r="G274" s="5" t="s">
        <v>1478</v>
      </c>
      <c r="H274" s="56">
        <v>194.14954904749999</v>
      </c>
      <c r="I274" t="s">
        <v>1480</v>
      </c>
      <c r="J274" s="56">
        <v>194.354148693333</v>
      </c>
      <c r="K274" s="56">
        <v>195.1476390075</v>
      </c>
      <c r="L274" t="s">
        <v>1483</v>
      </c>
      <c r="M274" s="2">
        <v>6135</v>
      </c>
      <c r="N274" s="2">
        <v>6252</v>
      </c>
      <c r="O274" s="2">
        <v>12387</v>
      </c>
      <c r="P274" t="s">
        <v>21735</v>
      </c>
      <c r="Q274">
        <v>8</v>
      </c>
      <c r="R274">
        <v>53</v>
      </c>
      <c r="S274" s="2">
        <v>1044</v>
      </c>
      <c r="T274" s="2">
        <v>169</v>
      </c>
      <c r="U274" s="8">
        <v>9.7925244207637041E-2</v>
      </c>
      <c r="V274" s="2">
        <v>30539</v>
      </c>
      <c r="W274" s="48">
        <v>585</v>
      </c>
      <c r="Y274" s="61">
        <f>(Table1326[[#This Row],[2042 Future AADT]]-Table1326[[#This Row],[AADT 2022]])/20*($Y$5-2022)+Table1326[[#This Row],[AADT 2022]]</f>
        <v>30539</v>
      </c>
    </row>
    <row r="275" spans="1:25" ht="24" customHeight="1" x14ac:dyDescent="0.25">
      <c r="A275" t="s">
        <v>1486</v>
      </c>
      <c r="B275" t="s">
        <v>17716</v>
      </c>
      <c r="C275">
        <v>101023</v>
      </c>
      <c r="D275" t="s">
        <v>17073</v>
      </c>
      <c r="E275" t="s">
        <v>1477</v>
      </c>
      <c r="F275" s="9">
        <f>Table1326[[#This Row],[EMP]]-Table1326[[#This Row],[BMP]]</f>
        <v>0.33136608999998884</v>
      </c>
      <c r="G275" s="5" t="s">
        <v>1478</v>
      </c>
      <c r="H275" s="56">
        <v>195.35728989</v>
      </c>
      <c r="I275" t="s">
        <v>1483</v>
      </c>
      <c r="J275" s="56">
        <v>195.52572774999999</v>
      </c>
      <c r="K275" s="56">
        <v>195.68865597999999</v>
      </c>
      <c r="L275" t="s">
        <v>1485</v>
      </c>
      <c r="M275" s="2">
        <v>5935</v>
      </c>
      <c r="N275" s="2">
        <v>6010</v>
      </c>
      <c r="O275" s="2">
        <v>11945</v>
      </c>
      <c r="P275" t="s">
        <v>21736</v>
      </c>
      <c r="Q275">
        <v>8</v>
      </c>
      <c r="R275">
        <v>52</v>
      </c>
      <c r="S275" s="2">
        <v>935</v>
      </c>
      <c r="T275" s="2">
        <v>151</v>
      </c>
      <c r="U275" s="8">
        <v>9.0916701548765175E-2</v>
      </c>
      <c r="V275" s="2">
        <v>30029</v>
      </c>
      <c r="W275" s="48">
        <v>586</v>
      </c>
      <c r="Y275" s="61">
        <f>(Table1326[[#This Row],[2042 Future AADT]]-Table1326[[#This Row],[AADT 2022]])/20*($Y$5-2022)+Table1326[[#This Row],[AADT 2022]]</f>
        <v>30029</v>
      </c>
    </row>
    <row r="276" spans="1:25" ht="24" customHeight="1" x14ac:dyDescent="0.25">
      <c r="A276" t="s">
        <v>1488</v>
      </c>
      <c r="B276" t="s">
        <v>17717</v>
      </c>
      <c r="C276">
        <v>101025</v>
      </c>
      <c r="D276" t="s">
        <v>17073</v>
      </c>
      <c r="E276" t="s">
        <v>1477</v>
      </c>
      <c r="F276" s="9">
        <f>Table1326[[#This Row],[EMP]]-Table1326[[#This Row],[BMP]]</f>
        <v>0.43898153000000661</v>
      </c>
      <c r="G276" s="5" t="s">
        <v>1478</v>
      </c>
      <c r="H276" s="56">
        <v>195.68575809999999</v>
      </c>
      <c r="I276" t="s">
        <v>1485</v>
      </c>
      <c r="J276" s="56">
        <v>195.97985058</v>
      </c>
      <c r="K276" s="56">
        <v>196.12473962999999</v>
      </c>
      <c r="L276" t="s">
        <v>1487</v>
      </c>
      <c r="M276" s="2">
        <v>5149</v>
      </c>
      <c r="N276" s="2">
        <v>5250</v>
      </c>
      <c r="O276" s="2">
        <v>10399</v>
      </c>
      <c r="P276" t="s">
        <v>21737</v>
      </c>
      <c r="Q276">
        <v>8</v>
      </c>
      <c r="R276">
        <v>54</v>
      </c>
      <c r="S276" s="2">
        <v>435</v>
      </c>
      <c r="T276" s="2">
        <v>525</v>
      </c>
      <c r="U276" s="8">
        <v>9.231656890085585E-2</v>
      </c>
      <c r="V276" s="2">
        <v>26143</v>
      </c>
      <c r="W276" s="48">
        <v>587</v>
      </c>
      <c r="Y276" s="61">
        <f>(Table1326[[#This Row],[2042 Future AADT]]-Table1326[[#This Row],[AADT 2022]])/20*($Y$5-2022)+Table1326[[#This Row],[AADT 2022]]</f>
        <v>26143</v>
      </c>
    </row>
    <row r="277" spans="1:25" ht="24" customHeight="1" x14ac:dyDescent="0.25">
      <c r="A277" t="s">
        <v>1490</v>
      </c>
      <c r="B277" t="s">
        <v>17718</v>
      </c>
      <c r="C277">
        <v>101027</v>
      </c>
      <c r="D277" t="s">
        <v>17073</v>
      </c>
      <c r="E277" t="s">
        <v>1477</v>
      </c>
      <c r="F277" s="9">
        <f>Table1326[[#This Row],[EMP]]-Table1326[[#This Row],[BMP]]</f>
        <v>0.34631211999999323</v>
      </c>
      <c r="G277" s="5" t="s">
        <v>1478</v>
      </c>
      <c r="H277" s="56">
        <v>196.12480975</v>
      </c>
      <c r="I277" t="s">
        <v>1487</v>
      </c>
      <c r="J277" s="56">
        <v>196.3260282</v>
      </c>
      <c r="K277" s="56">
        <v>196.47112186999999</v>
      </c>
      <c r="L277" t="s">
        <v>1489</v>
      </c>
      <c r="M277" s="2">
        <v>1844</v>
      </c>
      <c r="N277" s="2">
        <v>1696</v>
      </c>
      <c r="O277" s="2">
        <v>3540</v>
      </c>
      <c r="P277" t="s">
        <v>21738</v>
      </c>
      <c r="Q277">
        <v>9</v>
      </c>
      <c r="R277">
        <v>55</v>
      </c>
      <c r="S277" s="2">
        <v>291</v>
      </c>
      <c r="T277" s="2">
        <v>65</v>
      </c>
      <c r="U277" s="8">
        <v>0.10056497175141244</v>
      </c>
      <c r="V277" s="2">
        <v>8899</v>
      </c>
      <c r="W277" s="48">
        <v>588</v>
      </c>
      <c r="Y277" s="61">
        <f>(Table1326[[#This Row],[2042 Future AADT]]-Table1326[[#This Row],[AADT 2022]])/20*($Y$5-2022)+Table1326[[#This Row],[AADT 2022]]</f>
        <v>8899</v>
      </c>
    </row>
    <row r="278" spans="1:25" ht="24" customHeight="1" x14ac:dyDescent="0.25">
      <c r="A278" t="s">
        <v>1492</v>
      </c>
      <c r="B278" t="s">
        <v>17719</v>
      </c>
      <c r="C278">
        <v>101029</v>
      </c>
      <c r="D278" t="s">
        <v>17073</v>
      </c>
      <c r="E278" t="s">
        <v>1477</v>
      </c>
      <c r="F278" s="9">
        <f>Table1326[[#This Row],[EMP]]-Table1326[[#This Row],[BMP]]</f>
        <v>1.0046420900000044</v>
      </c>
      <c r="G278" s="5" t="s">
        <v>1478</v>
      </c>
      <c r="H278" s="56">
        <v>196.477227743333</v>
      </c>
      <c r="I278" t="s">
        <v>1489</v>
      </c>
      <c r="J278" s="56">
        <v>197.01862596999999</v>
      </c>
      <c r="K278" s="56">
        <v>197.48186983333301</v>
      </c>
      <c r="L278" t="s">
        <v>1491</v>
      </c>
      <c r="M278" s="2">
        <v>1760</v>
      </c>
      <c r="N278" s="2">
        <v>1820</v>
      </c>
      <c r="O278" s="2">
        <v>3580</v>
      </c>
      <c r="P278" t="s">
        <v>21739</v>
      </c>
      <c r="Q278">
        <v>10</v>
      </c>
      <c r="R278">
        <v>50</v>
      </c>
      <c r="S278" s="2">
        <v>291</v>
      </c>
      <c r="T278" s="2">
        <v>65</v>
      </c>
      <c r="U278" s="8">
        <v>9.9441340782122911E-2</v>
      </c>
      <c r="V278" s="2">
        <v>8826</v>
      </c>
      <c r="W278" s="48">
        <v>589</v>
      </c>
      <c r="Y278" s="61">
        <f>(Table1326[[#This Row],[2042 Future AADT]]-Table1326[[#This Row],[AADT 2022]])/20*($Y$5-2022)+Table1326[[#This Row],[AADT 2022]]</f>
        <v>8826</v>
      </c>
    </row>
    <row r="279" spans="1:25" ht="24" customHeight="1" x14ac:dyDescent="0.25">
      <c r="A279" t="s">
        <v>1494</v>
      </c>
      <c r="B279" t="s">
        <v>17720</v>
      </c>
      <c r="C279">
        <v>101030</v>
      </c>
      <c r="D279" t="s">
        <v>17073</v>
      </c>
      <c r="E279" t="s">
        <v>1477</v>
      </c>
      <c r="F279" s="9">
        <f>Table1326[[#This Row],[EMP]]-Table1326[[#This Row],[BMP]]</f>
        <v>0.6626640800000132</v>
      </c>
      <c r="G279" s="5" t="s">
        <v>1478</v>
      </c>
      <c r="H279" s="56">
        <v>197.492360346667</v>
      </c>
      <c r="I279" t="s">
        <v>1491</v>
      </c>
      <c r="J279" s="56">
        <v>197.65799580999999</v>
      </c>
      <c r="K279" s="56">
        <v>198.15502442666701</v>
      </c>
      <c r="L279" t="s">
        <v>1493</v>
      </c>
      <c r="M279" s="2">
        <v>1872</v>
      </c>
      <c r="N279" s="2">
        <v>1852</v>
      </c>
      <c r="O279" s="2">
        <v>3724</v>
      </c>
      <c r="P279" t="s">
        <v>21740</v>
      </c>
      <c r="Q279">
        <v>10</v>
      </c>
      <c r="R279">
        <v>51</v>
      </c>
      <c r="S279" s="2">
        <v>119</v>
      </c>
      <c r="T279" s="2">
        <v>40</v>
      </c>
      <c r="U279" s="8">
        <v>4.2696025778732542E-2</v>
      </c>
      <c r="V279" s="2">
        <v>9362</v>
      </c>
      <c r="W279" s="48">
        <v>590</v>
      </c>
      <c r="Y279" s="61">
        <f>(Table1326[[#This Row],[2042 Future AADT]]-Table1326[[#This Row],[AADT 2022]])/20*($Y$5-2022)+Table1326[[#This Row],[AADT 2022]]</f>
        <v>9362</v>
      </c>
    </row>
    <row r="280" spans="1:25" ht="24" customHeight="1" x14ac:dyDescent="0.25">
      <c r="A280" t="s">
        <v>1496</v>
      </c>
      <c r="B280" t="s">
        <v>17721</v>
      </c>
      <c r="C280">
        <v>101031</v>
      </c>
      <c r="D280" t="s">
        <v>17073</v>
      </c>
      <c r="E280" t="s">
        <v>1477</v>
      </c>
      <c r="F280" s="9">
        <f>Table1326[[#This Row],[EMP]]-Table1326[[#This Row],[BMP]]</f>
        <v>1.1404617199999905</v>
      </c>
      <c r="G280" s="5" t="s">
        <v>1478</v>
      </c>
      <c r="H280" s="56">
        <v>198.16624626000001</v>
      </c>
      <c r="I280" t="s">
        <v>1493</v>
      </c>
      <c r="J280" s="56">
        <v>198.79881359999999</v>
      </c>
      <c r="K280" s="56">
        <v>199.30670798</v>
      </c>
      <c r="L280" t="s">
        <v>1495</v>
      </c>
      <c r="M280" s="2">
        <v>643</v>
      </c>
      <c r="N280" s="2">
        <v>897</v>
      </c>
      <c r="O280" s="2">
        <v>1540</v>
      </c>
      <c r="P280" t="s">
        <v>21741</v>
      </c>
      <c r="Q280">
        <v>10</v>
      </c>
      <c r="R280">
        <v>63</v>
      </c>
      <c r="S280" s="2">
        <v>205</v>
      </c>
      <c r="T280" s="2">
        <v>46</v>
      </c>
      <c r="U280" s="8">
        <v>0.16298701298701299</v>
      </c>
      <c r="V280" s="2">
        <v>4389</v>
      </c>
      <c r="W280" s="48">
        <v>591</v>
      </c>
      <c r="Y280" s="61">
        <f>(Table1326[[#This Row],[2042 Future AADT]]-Table1326[[#This Row],[AADT 2022]])/20*($Y$5-2022)+Table1326[[#This Row],[AADT 2022]]</f>
        <v>4389</v>
      </c>
    </row>
    <row r="281" spans="1:25" ht="24" customHeight="1" x14ac:dyDescent="0.25">
      <c r="A281" t="s">
        <v>1498</v>
      </c>
      <c r="B281" t="s">
        <v>17722</v>
      </c>
      <c r="C281">
        <v>101032</v>
      </c>
      <c r="D281" t="s">
        <v>17073</v>
      </c>
      <c r="E281" t="s">
        <v>1477</v>
      </c>
      <c r="F281" s="9">
        <f>Table1326[[#This Row],[EMP]]-Table1326[[#This Row],[BMP]]</f>
        <v>8.6969223600000021</v>
      </c>
      <c r="G281" s="5" t="s">
        <v>1478</v>
      </c>
      <c r="H281" s="56">
        <v>199.43292037090899</v>
      </c>
      <c r="I281" t="s">
        <v>1495</v>
      </c>
      <c r="J281" s="56">
        <v>201.03076823000001</v>
      </c>
      <c r="K281" s="56">
        <v>208.12984273090899</v>
      </c>
      <c r="L281" t="s">
        <v>1497</v>
      </c>
      <c r="M281" s="2">
        <v>892</v>
      </c>
      <c r="N281" s="2">
        <v>802</v>
      </c>
      <c r="O281" s="2">
        <v>1694</v>
      </c>
      <c r="P281" t="s">
        <v>21742</v>
      </c>
      <c r="Q281">
        <v>12</v>
      </c>
      <c r="R281">
        <v>67</v>
      </c>
      <c r="S281" s="2">
        <v>105</v>
      </c>
      <c r="T281" s="2">
        <v>35</v>
      </c>
      <c r="U281" s="8">
        <v>8.2644628099173556E-2</v>
      </c>
      <c r="V281" s="2">
        <v>3094</v>
      </c>
      <c r="W281" s="48">
        <v>592</v>
      </c>
      <c r="Y281" s="61">
        <f>(Table1326[[#This Row],[2042 Future AADT]]-Table1326[[#This Row],[AADT 2022]])/20*($Y$5-2022)+Table1326[[#This Row],[AADT 2022]]</f>
        <v>3094</v>
      </c>
    </row>
    <row r="282" spans="1:25" ht="24" customHeight="1" x14ac:dyDescent="0.25">
      <c r="A282" t="s">
        <v>1499</v>
      </c>
      <c r="B282" t="s">
        <v>17723</v>
      </c>
      <c r="C282">
        <v>101033</v>
      </c>
      <c r="D282" t="s">
        <v>17073</v>
      </c>
      <c r="E282" t="s">
        <v>1477</v>
      </c>
      <c r="F282" s="9">
        <f>Table1326[[#This Row],[EMP]]-Table1326[[#This Row],[BMP]]</f>
        <v>4.7916116300000056</v>
      </c>
      <c r="G282" s="5" t="s">
        <v>1478</v>
      </c>
      <c r="H282" s="56">
        <v>208.51207284</v>
      </c>
      <c r="I282" t="s">
        <v>1497</v>
      </c>
      <c r="J282" s="56">
        <v>212.01121703000001</v>
      </c>
      <c r="K282" s="56">
        <v>213.30368447000001</v>
      </c>
      <c r="L282" t="s">
        <v>87</v>
      </c>
      <c r="M282" s="2">
        <v>703</v>
      </c>
      <c r="N282" s="2">
        <v>466</v>
      </c>
      <c r="O282" s="2">
        <v>1169</v>
      </c>
      <c r="P282" t="s">
        <v>21743</v>
      </c>
      <c r="Q282">
        <v>8</v>
      </c>
      <c r="R282">
        <v>53</v>
      </c>
      <c r="S282" s="2">
        <v>210</v>
      </c>
      <c r="T282" s="2">
        <v>13</v>
      </c>
      <c r="U282" s="8">
        <v>0.19076133447390933</v>
      </c>
      <c r="V282" s="2">
        <v>1973</v>
      </c>
      <c r="W282" s="48">
        <v>593</v>
      </c>
      <c r="Y282" s="61">
        <f>(Table1326[[#This Row],[2042 Future AADT]]-Table1326[[#This Row],[AADT 2022]])/20*($Y$5-2022)+Table1326[[#This Row],[AADT 2022]]</f>
        <v>1973</v>
      </c>
    </row>
    <row r="283" spans="1:25" ht="24" customHeight="1" x14ac:dyDescent="0.25">
      <c r="A283" t="s">
        <v>1500</v>
      </c>
      <c r="B283" t="s">
        <v>17724</v>
      </c>
      <c r="C283">
        <v>101034</v>
      </c>
      <c r="D283" t="s">
        <v>17073</v>
      </c>
      <c r="E283" t="s">
        <v>1477</v>
      </c>
      <c r="F283" s="9">
        <f>Table1326[[#This Row],[EMP]]-Table1326[[#This Row],[BMP]]</f>
        <v>15.850000000000023</v>
      </c>
      <c r="G283" s="5" t="s">
        <v>1478</v>
      </c>
      <c r="H283" s="56">
        <v>213.39</v>
      </c>
      <c r="I283" t="s">
        <v>87</v>
      </c>
      <c r="J283" s="56">
        <v>228.01361749</v>
      </c>
      <c r="K283" s="56">
        <v>229.24</v>
      </c>
      <c r="L283" t="s">
        <v>88</v>
      </c>
      <c r="M283" s="2" t="s">
        <v>203</v>
      </c>
      <c r="N283" s="2" t="s">
        <v>203</v>
      </c>
      <c r="O283" s="2">
        <v>241</v>
      </c>
      <c r="P283" t="s">
        <v>21744</v>
      </c>
      <c r="Q283">
        <v>16</v>
      </c>
      <c r="R283">
        <v>62</v>
      </c>
      <c r="S283" s="2" t="s">
        <v>203</v>
      </c>
      <c r="T283" s="2" t="s">
        <v>203</v>
      </c>
      <c r="U283" s="8" t="s">
        <v>203</v>
      </c>
      <c r="V283" s="2">
        <v>440</v>
      </c>
      <c r="W283" s="48">
        <v>594</v>
      </c>
      <c r="Y283" s="61">
        <f>(Table1326[[#This Row],[2042 Future AADT]]-Table1326[[#This Row],[AADT 2022]])/20*($Y$5-2022)+Table1326[[#This Row],[AADT 2022]]</f>
        <v>440</v>
      </c>
    </row>
    <row r="284" spans="1:25" ht="24" customHeight="1" x14ac:dyDescent="0.25">
      <c r="A284" t="s">
        <v>1501</v>
      </c>
      <c r="B284" t="s">
        <v>17725</v>
      </c>
      <c r="C284">
        <v>101035</v>
      </c>
      <c r="D284" t="s">
        <v>17073</v>
      </c>
      <c r="E284" t="s">
        <v>1477</v>
      </c>
      <c r="F284" s="9">
        <f>Table1326[[#This Row],[EMP]]-Table1326[[#This Row],[BMP]]</f>
        <v>12.525802859999999</v>
      </c>
      <c r="G284" s="5" t="s">
        <v>1478</v>
      </c>
      <c r="H284" s="56">
        <v>229.41438072</v>
      </c>
      <c r="I284" t="s">
        <v>88</v>
      </c>
      <c r="J284" s="56">
        <v>240.75274918</v>
      </c>
      <c r="K284" s="56">
        <v>241.94018358</v>
      </c>
      <c r="L284" t="s">
        <v>1475</v>
      </c>
      <c r="M284" s="2">
        <v>146</v>
      </c>
      <c r="N284" s="2">
        <v>175</v>
      </c>
      <c r="O284" s="2">
        <v>321</v>
      </c>
      <c r="P284" t="s">
        <v>21745</v>
      </c>
      <c r="Q284">
        <v>15</v>
      </c>
      <c r="R284">
        <v>56</v>
      </c>
      <c r="S284" s="2">
        <v>10</v>
      </c>
      <c r="T284" s="2">
        <v>4</v>
      </c>
      <c r="U284" s="8">
        <v>4.3613707165109032E-2</v>
      </c>
      <c r="V284" s="2">
        <v>542</v>
      </c>
      <c r="W284" s="48">
        <v>595</v>
      </c>
      <c r="Y284" s="61">
        <f>(Table1326[[#This Row],[2042 Future AADT]]-Table1326[[#This Row],[AADT 2022]])/20*($Y$5-2022)+Table1326[[#This Row],[AADT 2022]]</f>
        <v>542</v>
      </c>
    </row>
    <row r="285" spans="1:25" ht="24" customHeight="1" x14ac:dyDescent="0.25">
      <c r="A285" t="s">
        <v>1558</v>
      </c>
      <c r="B285" t="s">
        <v>17726</v>
      </c>
      <c r="C285">
        <v>101036</v>
      </c>
      <c r="D285" t="s">
        <v>17073</v>
      </c>
      <c r="E285" t="s">
        <v>812</v>
      </c>
      <c r="F285" s="9">
        <f>Table1326[[#This Row],[EMP]]-Table1326[[#This Row],[BMP]]</f>
        <v>5.8014517899999873</v>
      </c>
      <c r="G285" s="5" t="s">
        <v>810</v>
      </c>
      <c r="H285" s="56">
        <v>258.05442145571402</v>
      </c>
      <c r="I285" t="s">
        <v>773</v>
      </c>
      <c r="J285" s="56">
        <v>262.792816045</v>
      </c>
      <c r="K285" s="56">
        <v>263.85587324571401</v>
      </c>
      <c r="L285" t="s">
        <v>1502</v>
      </c>
      <c r="M285" s="2">
        <v>1298</v>
      </c>
      <c r="N285" s="2">
        <v>1310</v>
      </c>
      <c r="O285" s="2">
        <v>2608</v>
      </c>
      <c r="P285" t="s">
        <v>21746</v>
      </c>
      <c r="Q285">
        <v>9</v>
      </c>
      <c r="R285">
        <v>63</v>
      </c>
      <c r="S285" s="2">
        <v>365</v>
      </c>
      <c r="T285" s="2">
        <v>98</v>
      </c>
      <c r="U285" s="8">
        <v>0.17753067484662577</v>
      </c>
      <c r="V285" s="2">
        <v>4799</v>
      </c>
      <c r="W285" s="48">
        <v>596</v>
      </c>
      <c r="Y285" s="61">
        <f>(Table1326[[#This Row],[2042 Future AADT]]-Table1326[[#This Row],[AADT 2022]])/20*($Y$5-2022)+Table1326[[#This Row],[AADT 2022]]</f>
        <v>4799</v>
      </c>
    </row>
    <row r="286" spans="1:25" ht="24" customHeight="1" x14ac:dyDescent="0.25">
      <c r="A286" t="s">
        <v>1503</v>
      </c>
      <c r="B286" t="s">
        <v>18557</v>
      </c>
      <c r="C286">
        <v>102301</v>
      </c>
      <c r="D286" t="s">
        <v>17073</v>
      </c>
      <c r="E286" t="s">
        <v>812</v>
      </c>
      <c r="F286" s="9">
        <f>Table1326[[#This Row],[EMP]]-Table1326[[#This Row],[BMP]]</f>
        <v>4.0812158000000522</v>
      </c>
      <c r="G286" s="5" t="s">
        <v>810</v>
      </c>
      <c r="H286" s="56">
        <v>263.87470161142897</v>
      </c>
      <c r="I286" t="s">
        <v>1502</v>
      </c>
      <c r="J286" s="56">
        <v>266.97839755000001</v>
      </c>
      <c r="K286" s="56">
        <v>267.95591741142903</v>
      </c>
      <c r="L286" t="s">
        <v>1056</v>
      </c>
      <c r="M286" s="2">
        <v>1513</v>
      </c>
      <c r="N286" s="2">
        <v>1438</v>
      </c>
      <c r="O286" s="2">
        <v>2951</v>
      </c>
      <c r="P286" t="s">
        <v>21747</v>
      </c>
      <c r="Q286">
        <v>10</v>
      </c>
      <c r="R286">
        <v>57</v>
      </c>
      <c r="S286" s="2">
        <v>390</v>
      </c>
      <c r="T286" s="2">
        <v>111</v>
      </c>
      <c r="U286" s="8">
        <v>0.16977295831921382</v>
      </c>
      <c r="V286" s="2">
        <v>4762</v>
      </c>
      <c r="W286" s="48">
        <v>596.1</v>
      </c>
      <c r="Y286" s="61">
        <f>(Table1326[[#This Row],[2042 Future AADT]]-Table1326[[#This Row],[AADT 2022]])/20*($Y$5-2022)+Table1326[[#This Row],[AADT 2022]]</f>
        <v>4762</v>
      </c>
    </row>
    <row r="287" spans="1:25" ht="24" customHeight="1" x14ac:dyDescent="0.25">
      <c r="A287" t="s">
        <v>1505</v>
      </c>
      <c r="B287" t="s">
        <v>17727</v>
      </c>
      <c r="C287">
        <v>101037</v>
      </c>
      <c r="D287" t="s">
        <v>17073</v>
      </c>
      <c r="E287" t="s">
        <v>812</v>
      </c>
      <c r="F287" s="9">
        <f>Table1326[[#This Row],[EMP]]-Table1326[[#This Row],[BMP]]</f>
        <v>9.2988130399999704</v>
      </c>
      <c r="G287" s="5" t="s">
        <v>810</v>
      </c>
      <c r="H287" s="56">
        <v>268.00104061666701</v>
      </c>
      <c r="I287" t="s">
        <v>1056</v>
      </c>
      <c r="J287" s="56">
        <v>274.00150798999999</v>
      </c>
      <c r="K287" s="56">
        <v>277.29985365666698</v>
      </c>
      <c r="L287" t="s">
        <v>1504</v>
      </c>
      <c r="M287" s="2">
        <v>1239</v>
      </c>
      <c r="N287" s="2">
        <v>1180</v>
      </c>
      <c r="O287" s="2">
        <v>2419</v>
      </c>
      <c r="P287" t="s">
        <v>21748</v>
      </c>
      <c r="Q287">
        <v>10</v>
      </c>
      <c r="R287">
        <v>53</v>
      </c>
      <c r="S287" s="2">
        <v>439</v>
      </c>
      <c r="T287" s="2">
        <v>106</v>
      </c>
      <c r="U287" s="8">
        <v>0.22529971062422488</v>
      </c>
      <c r="V287" s="2">
        <v>3061</v>
      </c>
      <c r="W287" s="48">
        <v>597</v>
      </c>
      <c r="Y287" s="61">
        <f>(Table1326[[#This Row],[2042 Future AADT]]-Table1326[[#This Row],[AADT 2022]])/20*($Y$5-2022)+Table1326[[#This Row],[AADT 2022]]</f>
        <v>3061</v>
      </c>
    </row>
    <row r="288" spans="1:25" ht="24" customHeight="1" x14ac:dyDescent="0.25">
      <c r="A288" t="s">
        <v>1507</v>
      </c>
      <c r="B288" t="s">
        <v>17728</v>
      </c>
      <c r="C288">
        <v>101038</v>
      </c>
      <c r="D288" t="s">
        <v>17073</v>
      </c>
      <c r="E288" t="s">
        <v>812</v>
      </c>
      <c r="F288" s="9">
        <f>Table1326[[#This Row],[EMP]]-Table1326[[#This Row],[BMP]]</f>
        <v>3.70748451999998</v>
      </c>
      <c r="G288" s="5" t="s">
        <v>810</v>
      </c>
      <c r="H288" s="56">
        <v>277.27574685600001</v>
      </c>
      <c r="I288" t="s">
        <v>1504</v>
      </c>
      <c r="J288" s="56">
        <v>278.99805929000001</v>
      </c>
      <c r="K288" s="56">
        <v>280.98323137599999</v>
      </c>
      <c r="L288" t="s">
        <v>1506</v>
      </c>
      <c r="M288" s="2">
        <v>1191</v>
      </c>
      <c r="N288" s="2">
        <v>1180</v>
      </c>
      <c r="O288" s="2">
        <v>2371</v>
      </c>
      <c r="P288" t="s">
        <v>21749</v>
      </c>
      <c r="Q288">
        <v>10</v>
      </c>
      <c r="R288">
        <v>51</v>
      </c>
      <c r="S288" s="2">
        <v>351</v>
      </c>
      <c r="T288" s="2">
        <v>120</v>
      </c>
      <c r="U288" s="8">
        <v>0.19865035849852383</v>
      </c>
      <c r="V288" s="2">
        <v>3826</v>
      </c>
      <c r="W288" s="48">
        <v>598</v>
      </c>
      <c r="Y288" s="61">
        <f>(Table1326[[#This Row],[2042 Future AADT]]-Table1326[[#This Row],[AADT 2022]])/20*($Y$5-2022)+Table1326[[#This Row],[AADT 2022]]</f>
        <v>3826</v>
      </c>
    </row>
    <row r="289" spans="1:25" ht="24" customHeight="1" x14ac:dyDescent="0.25">
      <c r="A289" t="s">
        <v>1509</v>
      </c>
      <c r="B289" t="s">
        <v>17729</v>
      </c>
      <c r="C289">
        <v>101039</v>
      </c>
      <c r="D289" t="s">
        <v>17073</v>
      </c>
      <c r="E289" t="s">
        <v>812</v>
      </c>
      <c r="F289" s="9">
        <f>Table1326[[#This Row],[EMP]]-Table1326[[#This Row],[BMP]]</f>
        <v>8.0901478400000428</v>
      </c>
      <c r="G289" s="5" t="s">
        <v>810</v>
      </c>
      <c r="H289" s="56">
        <v>281.00341573999998</v>
      </c>
      <c r="I289" t="s">
        <v>1506</v>
      </c>
      <c r="J289" s="56">
        <v>288.95980766000002</v>
      </c>
      <c r="K289" s="56">
        <v>289.09356358000002</v>
      </c>
      <c r="L289" t="s">
        <v>1508</v>
      </c>
      <c r="M289" s="2">
        <v>1015</v>
      </c>
      <c r="N289" s="2">
        <v>899</v>
      </c>
      <c r="O289" s="2">
        <v>1914</v>
      </c>
      <c r="P289" t="s">
        <v>21750</v>
      </c>
      <c r="Q289">
        <v>11</v>
      </c>
      <c r="R289">
        <v>59</v>
      </c>
      <c r="S289" s="2">
        <v>224</v>
      </c>
      <c r="T289" s="2">
        <v>106</v>
      </c>
      <c r="U289" s="8">
        <v>0.17241379310344829</v>
      </c>
      <c r="V289" s="2">
        <v>2422</v>
      </c>
      <c r="W289" s="48">
        <v>599</v>
      </c>
      <c r="Y289" s="61">
        <f>(Table1326[[#This Row],[2042 Future AADT]]-Table1326[[#This Row],[AADT 2022]])/20*($Y$5-2022)+Table1326[[#This Row],[AADT 2022]]</f>
        <v>2422</v>
      </c>
    </row>
    <row r="290" spans="1:25" ht="24" customHeight="1" x14ac:dyDescent="0.25">
      <c r="A290" t="s">
        <v>1511</v>
      </c>
      <c r="B290" t="s">
        <v>17730</v>
      </c>
      <c r="C290">
        <v>101040</v>
      </c>
      <c r="D290" t="s">
        <v>17073</v>
      </c>
      <c r="E290" t="s">
        <v>812</v>
      </c>
      <c r="F290" s="9">
        <f>Table1326[[#This Row],[EMP]]-Table1326[[#This Row],[BMP]]</f>
        <v>5.9077763100000311</v>
      </c>
      <c r="G290" s="5" t="s">
        <v>810</v>
      </c>
      <c r="H290" s="56">
        <v>289.10872588874997</v>
      </c>
      <c r="I290" t="s">
        <v>1508</v>
      </c>
      <c r="J290" s="56">
        <v>289.48545280500002</v>
      </c>
      <c r="K290" s="56">
        <v>295.01650219875</v>
      </c>
      <c r="L290" t="s">
        <v>1510</v>
      </c>
      <c r="M290" s="2">
        <v>580</v>
      </c>
      <c r="N290" s="2">
        <v>510</v>
      </c>
      <c r="O290" s="2">
        <v>1090</v>
      </c>
      <c r="P290" t="s">
        <v>21751</v>
      </c>
      <c r="Q290">
        <v>17</v>
      </c>
      <c r="R290">
        <v>77</v>
      </c>
      <c r="S290" s="2">
        <v>82</v>
      </c>
      <c r="T290" s="2">
        <v>14</v>
      </c>
      <c r="U290" s="8">
        <v>8.8073394495412849E-2</v>
      </c>
      <c r="V290" s="2">
        <v>1759</v>
      </c>
      <c r="W290" s="48">
        <v>600</v>
      </c>
      <c r="Y290" s="61">
        <f>(Table1326[[#This Row],[2042 Future AADT]]-Table1326[[#This Row],[AADT 2022]])/20*($Y$5-2022)+Table1326[[#This Row],[AADT 2022]]</f>
        <v>1759</v>
      </c>
    </row>
    <row r="291" spans="1:25" ht="24" customHeight="1" x14ac:dyDescent="0.25">
      <c r="A291" t="s">
        <v>1513</v>
      </c>
      <c r="B291" t="s">
        <v>17731</v>
      </c>
      <c r="C291">
        <v>101041</v>
      </c>
      <c r="D291" t="s">
        <v>17073</v>
      </c>
      <c r="E291" t="s">
        <v>812</v>
      </c>
      <c r="F291" s="9">
        <f>Table1326[[#This Row],[EMP]]-Table1326[[#This Row],[BMP]]</f>
        <v>12.444632189999993</v>
      </c>
      <c r="G291" s="5" t="s">
        <v>810</v>
      </c>
      <c r="H291" s="56">
        <v>295.08722163928599</v>
      </c>
      <c r="I291" t="s">
        <v>1510</v>
      </c>
      <c r="J291" s="56">
        <v>296.00046221666702</v>
      </c>
      <c r="K291" s="56">
        <v>307.53185382928598</v>
      </c>
      <c r="L291" t="s">
        <v>1512</v>
      </c>
      <c r="M291" s="2">
        <v>643</v>
      </c>
      <c r="N291" s="2">
        <v>629</v>
      </c>
      <c r="O291" s="2">
        <v>1272</v>
      </c>
      <c r="P291" t="s">
        <v>21752</v>
      </c>
      <c r="Q291">
        <v>9</v>
      </c>
      <c r="R291">
        <v>61</v>
      </c>
      <c r="S291" s="2">
        <v>260</v>
      </c>
      <c r="T291" s="2">
        <v>21</v>
      </c>
      <c r="U291" s="8">
        <v>0.2209119496855346</v>
      </c>
      <c r="V291" s="2">
        <v>1610</v>
      </c>
      <c r="W291" s="48">
        <v>601</v>
      </c>
      <c r="Y291" s="61">
        <f>(Table1326[[#This Row],[2042 Future AADT]]-Table1326[[#This Row],[AADT 2022]])/20*($Y$5-2022)+Table1326[[#This Row],[AADT 2022]]</f>
        <v>1610</v>
      </c>
    </row>
    <row r="292" spans="1:25" ht="24" customHeight="1" x14ac:dyDescent="0.25">
      <c r="A292" t="s">
        <v>1515</v>
      </c>
      <c r="B292" t="s">
        <v>17732</v>
      </c>
      <c r="C292">
        <v>101042</v>
      </c>
      <c r="D292" t="s">
        <v>17073</v>
      </c>
      <c r="E292" t="s">
        <v>812</v>
      </c>
      <c r="F292" s="9">
        <f>Table1326[[#This Row],[EMP]]-Table1326[[#This Row],[BMP]]</f>
        <v>1.3732178300000442</v>
      </c>
      <c r="G292" s="5" t="s">
        <v>810</v>
      </c>
      <c r="H292" s="56">
        <v>307.59480146666698</v>
      </c>
      <c r="I292" t="s">
        <v>1512</v>
      </c>
      <c r="J292" s="56">
        <v>308.00018382000002</v>
      </c>
      <c r="K292" s="56">
        <v>308.96801929666702</v>
      </c>
      <c r="L292" t="s">
        <v>1514</v>
      </c>
      <c r="M292" s="2">
        <v>1063</v>
      </c>
      <c r="N292" s="2">
        <v>1063</v>
      </c>
      <c r="O292" s="2">
        <v>2126</v>
      </c>
      <c r="P292" t="s">
        <v>21753</v>
      </c>
      <c r="Q292">
        <v>7</v>
      </c>
      <c r="R292">
        <v>58</v>
      </c>
      <c r="S292" s="2">
        <v>155</v>
      </c>
      <c r="T292" s="2">
        <v>11</v>
      </c>
      <c r="U292" s="8">
        <v>7.8080903104421451E-2</v>
      </c>
      <c r="V292" s="2">
        <v>3431</v>
      </c>
      <c r="W292" s="48">
        <v>602</v>
      </c>
      <c r="Y292" s="61">
        <f>(Table1326[[#This Row],[2042 Future AADT]]-Table1326[[#This Row],[AADT 2022]])/20*($Y$5-2022)+Table1326[[#This Row],[AADT 2022]]</f>
        <v>3431</v>
      </c>
    </row>
    <row r="293" spans="1:25" ht="24" customHeight="1" x14ac:dyDescent="0.25">
      <c r="A293" t="s">
        <v>1517</v>
      </c>
      <c r="B293" t="s">
        <v>17733</v>
      </c>
      <c r="C293">
        <v>101043</v>
      </c>
      <c r="D293" t="s">
        <v>17073</v>
      </c>
      <c r="E293" t="s">
        <v>812</v>
      </c>
      <c r="F293" s="9">
        <f>Table1326[[#This Row],[EMP]]-Table1326[[#This Row],[BMP]]</f>
        <v>0.75420001999998476</v>
      </c>
      <c r="G293" s="5" t="s">
        <v>810</v>
      </c>
      <c r="H293" s="56">
        <v>308.9174089425</v>
      </c>
      <c r="I293" t="s">
        <v>1514</v>
      </c>
      <c r="J293" s="56">
        <v>309.288777433333</v>
      </c>
      <c r="K293" s="56">
        <v>309.67160896249999</v>
      </c>
      <c r="L293" t="s">
        <v>1516</v>
      </c>
      <c r="M293" s="2">
        <v>2065</v>
      </c>
      <c r="N293" s="2">
        <v>2149</v>
      </c>
      <c r="O293" s="2">
        <v>4214</v>
      </c>
      <c r="P293" t="s">
        <v>21754</v>
      </c>
      <c r="Q293">
        <v>10</v>
      </c>
      <c r="R293">
        <v>52</v>
      </c>
      <c r="S293" s="2">
        <v>166</v>
      </c>
      <c r="T293" s="2">
        <v>17</v>
      </c>
      <c r="U293" s="8">
        <v>4.3426672994779307E-2</v>
      </c>
      <c r="V293" s="2">
        <v>5849</v>
      </c>
      <c r="W293" s="48">
        <v>603</v>
      </c>
      <c r="Y293" s="61">
        <f>(Table1326[[#This Row],[2042 Future AADT]]-Table1326[[#This Row],[AADT 2022]])/20*($Y$5-2022)+Table1326[[#This Row],[AADT 2022]]</f>
        <v>5849</v>
      </c>
    </row>
    <row r="294" spans="1:25" ht="24" customHeight="1" x14ac:dyDescent="0.25">
      <c r="A294" t="s">
        <v>1518</v>
      </c>
      <c r="B294" t="s">
        <v>17734</v>
      </c>
      <c r="C294">
        <v>101044</v>
      </c>
      <c r="D294" t="s">
        <v>17073</v>
      </c>
      <c r="E294" t="s">
        <v>812</v>
      </c>
      <c r="F294" s="9">
        <f>Table1326[[#This Row],[EMP]]-Table1326[[#This Row],[BMP]]</f>
        <v>0.54047970000004852</v>
      </c>
      <c r="G294" s="5" t="s">
        <v>810</v>
      </c>
      <c r="H294" s="56">
        <v>309.65363996333298</v>
      </c>
      <c r="I294" t="s">
        <v>1516</v>
      </c>
      <c r="J294" s="56">
        <v>309.89352064333298</v>
      </c>
      <c r="K294" s="56">
        <v>310.19411966333303</v>
      </c>
      <c r="L294" t="s">
        <v>89</v>
      </c>
      <c r="M294" s="2">
        <v>2828</v>
      </c>
      <c r="N294" s="2">
        <v>2900</v>
      </c>
      <c r="O294" s="2">
        <v>5728</v>
      </c>
      <c r="P294" t="s">
        <v>21755</v>
      </c>
      <c r="Q294">
        <v>9</v>
      </c>
      <c r="R294">
        <v>55</v>
      </c>
      <c r="S294" s="2">
        <v>666</v>
      </c>
      <c r="T294" s="2">
        <v>47</v>
      </c>
      <c r="U294" s="8">
        <v>0.12447625698324022</v>
      </c>
      <c r="V294" s="2">
        <v>7951</v>
      </c>
      <c r="W294" s="48">
        <v>604</v>
      </c>
      <c r="Y294" s="61">
        <f>(Table1326[[#This Row],[2042 Future AADT]]-Table1326[[#This Row],[AADT 2022]])/20*($Y$5-2022)+Table1326[[#This Row],[AADT 2022]]</f>
        <v>7951</v>
      </c>
    </row>
    <row r="295" spans="1:25" ht="24" customHeight="1" x14ac:dyDescent="0.25">
      <c r="A295" t="s">
        <v>1521</v>
      </c>
      <c r="B295" t="s">
        <v>17735</v>
      </c>
      <c r="C295">
        <v>101045</v>
      </c>
      <c r="D295" t="s">
        <v>17073</v>
      </c>
      <c r="E295" t="s">
        <v>812</v>
      </c>
      <c r="F295" s="9">
        <f>Table1326[[#This Row],[EMP]]-Table1326[[#This Row],[BMP]]</f>
        <v>0.21718303000000105</v>
      </c>
      <c r="G295" s="5" t="s">
        <v>810</v>
      </c>
      <c r="H295" s="56">
        <v>311.64287181666703</v>
      </c>
      <c r="I295" t="s">
        <v>1519</v>
      </c>
      <c r="J295" s="56">
        <v>311.80107637666703</v>
      </c>
      <c r="K295" s="56">
        <v>311.86005484666703</v>
      </c>
      <c r="L295" t="s">
        <v>1520</v>
      </c>
      <c r="M295" s="2">
        <v>13654</v>
      </c>
      <c r="N295" s="2">
        <v>13729</v>
      </c>
      <c r="O295" s="2">
        <v>27383</v>
      </c>
      <c r="P295" t="s">
        <v>21756</v>
      </c>
      <c r="Q295">
        <v>9</v>
      </c>
      <c r="R295">
        <v>52</v>
      </c>
      <c r="S295" s="2">
        <v>1580</v>
      </c>
      <c r="T295" s="2">
        <v>1307</v>
      </c>
      <c r="U295" s="8">
        <v>0.10543037651097396</v>
      </c>
      <c r="V295" s="2">
        <v>38009</v>
      </c>
      <c r="W295" s="48">
        <v>605</v>
      </c>
      <c r="Y295" s="61">
        <f>(Table1326[[#This Row],[2042 Future AADT]]-Table1326[[#This Row],[AADT 2022]])/20*($Y$5-2022)+Table1326[[#This Row],[AADT 2022]]</f>
        <v>38009</v>
      </c>
    </row>
    <row r="296" spans="1:25" ht="24" customHeight="1" x14ac:dyDescent="0.25">
      <c r="A296" t="s">
        <v>1523</v>
      </c>
      <c r="B296" t="s">
        <v>17736</v>
      </c>
      <c r="C296">
        <v>101047</v>
      </c>
      <c r="D296" t="s">
        <v>17073</v>
      </c>
      <c r="E296" t="s">
        <v>812</v>
      </c>
      <c r="F296" s="9">
        <f>Table1326[[#This Row],[EMP]]-Table1326[[#This Row],[BMP]]</f>
        <v>0.31557374999999865</v>
      </c>
      <c r="G296" s="5" t="s">
        <v>810</v>
      </c>
      <c r="H296" s="56">
        <v>311.86005484666703</v>
      </c>
      <c r="I296" t="s">
        <v>1520</v>
      </c>
      <c r="J296" s="56">
        <v>312.10002695666702</v>
      </c>
      <c r="K296" s="56">
        <v>312.17562859666702</v>
      </c>
      <c r="L296" t="s">
        <v>1522</v>
      </c>
      <c r="M296" s="2">
        <v>6368</v>
      </c>
      <c r="N296" s="2">
        <v>3735</v>
      </c>
      <c r="O296" s="2">
        <v>10103</v>
      </c>
      <c r="P296" t="s">
        <v>21757</v>
      </c>
      <c r="Q296">
        <v>9</v>
      </c>
      <c r="R296">
        <v>63</v>
      </c>
      <c r="S296" s="2">
        <v>861</v>
      </c>
      <c r="T296" s="2">
        <v>102</v>
      </c>
      <c r="U296" s="8">
        <v>9.5318222310204884E-2</v>
      </c>
      <c r="V296" s="2">
        <v>14024</v>
      </c>
      <c r="W296" s="48">
        <v>606</v>
      </c>
      <c r="Y296" s="61">
        <f>(Table1326[[#This Row],[2042 Future AADT]]-Table1326[[#This Row],[AADT 2022]])/20*($Y$5-2022)+Table1326[[#This Row],[AADT 2022]]</f>
        <v>14024</v>
      </c>
    </row>
    <row r="297" spans="1:25" ht="24" customHeight="1" x14ac:dyDescent="0.25">
      <c r="A297" t="s">
        <v>1524</v>
      </c>
      <c r="B297" t="s">
        <v>17737</v>
      </c>
      <c r="C297">
        <v>101048</v>
      </c>
      <c r="D297" t="s">
        <v>17073</v>
      </c>
      <c r="E297" t="s">
        <v>812</v>
      </c>
      <c r="F297" s="9">
        <f>Table1326[[#This Row],[EMP]]-Table1326[[#This Row],[BMP]]</f>
        <v>0.54875629999997955</v>
      </c>
      <c r="G297" s="5" t="s">
        <v>810</v>
      </c>
      <c r="H297" s="56">
        <v>312.17562859666702</v>
      </c>
      <c r="I297" t="s">
        <v>585</v>
      </c>
      <c r="J297" s="56">
        <v>312.40462065666702</v>
      </c>
      <c r="K297" s="56">
        <v>312.724384896667</v>
      </c>
      <c r="L297" s="18" t="s">
        <v>25983</v>
      </c>
      <c r="M297" s="2">
        <v>7270</v>
      </c>
      <c r="N297" s="2">
        <v>7581</v>
      </c>
      <c r="O297" s="2">
        <v>14851</v>
      </c>
      <c r="P297" t="s">
        <v>21758</v>
      </c>
      <c r="Q297">
        <v>9</v>
      </c>
      <c r="R297">
        <v>67</v>
      </c>
      <c r="S297" s="2">
        <v>541</v>
      </c>
      <c r="T297" s="2">
        <v>448</v>
      </c>
      <c r="U297" s="8">
        <v>6.6594842098175205E-2</v>
      </c>
      <c r="V297" s="2">
        <v>20614</v>
      </c>
      <c r="W297" s="48">
        <v>607</v>
      </c>
      <c r="Y297" s="61">
        <f>(Table1326[[#This Row],[2042 Future AADT]]-Table1326[[#This Row],[AADT 2022]])/20*($Y$5-2022)+Table1326[[#This Row],[AADT 2022]]</f>
        <v>20614</v>
      </c>
    </row>
    <row r="298" spans="1:25" ht="24" customHeight="1" x14ac:dyDescent="0.25">
      <c r="A298" t="s">
        <v>1555</v>
      </c>
      <c r="B298" t="s">
        <v>17895</v>
      </c>
      <c r="C298">
        <v>101325</v>
      </c>
      <c r="D298" t="s">
        <v>17073</v>
      </c>
      <c r="E298" t="s">
        <v>812</v>
      </c>
      <c r="F298" s="9">
        <f>Table1326[[#This Row],[EMP]]-Table1326[[#This Row],[BMP]]</f>
        <v>0.72626542000000427</v>
      </c>
      <c r="G298" s="5" t="s">
        <v>810</v>
      </c>
      <c r="H298" s="56">
        <v>312.724384896667</v>
      </c>
      <c r="I298" t="s">
        <v>25983</v>
      </c>
      <c r="J298" s="56">
        <v>313.27159741999998</v>
      </c>
      <c r="K298" s="56">
        <v>313.45065031666701</v>
      </c>
      <c r="L298" t="s">
        <v>90</v>
      </c>
      <c r="M298" s="2">
        <v>8797</v>
      </c>
      <c r="N298" s="2">
        <v>9228</v>
      </c>
      <c r="O298" s="2">
        <v>18025</v>
      </c>
      <c r="P298" t="s">
        <v>21759</v>
      </c>
      <c r="Q298">
        <v>9</v>
      </c>
      <c r="R298">
        <v>60</v>
      </c>
      <c r="S298" s="2">
        <v>892</v>
      </c>
      <c r="T298" s="2">
        <v>219</v>
      </c>
      <c r="U298" s="8">
        <v>6.1636615811373092E-2</v>
      </c>
      <c r="V298" s="2">
        <v>25020</v>
      </c>
      <c r="W298" s="48">
        <v>607.1</v>
      </c>
      <c r="Y298" s="61">
        <f>(Table1326[[#This Row],[2042 Future AADT]]-Table1326[[#This Row],[AADT 2022]])/20*($Y$5-2022)+Table1326[[#This Row],[AADT 2022]]</f>
        <v>25020</v>
      </c>
    </row>
    <row r="299" spans="1:25" ht="24" customHeight="1" x14ac:dyDescent="0.25">
      <c r="A299" t="s">
        <v>1557</v>
      </c>
      <c r="B299" t="s">
        <v>17896</v>
      </c>
      <c r="C299">
        <v>101326</v>
      </c>
      <c r="D299" t="s">
        <v>17073</v>
      </c>
      <c r="E299" t="s">
        <v>812</v>
      </c>
      <c r="F299" s="9">
        <f>Table1326[[#This Row],[EMP]]-Table1326[[#This Row],[BMP]]</f>
        <v>1.029956919999961</v>
      </c>
      <c r="G299" s="5" t="s">
        <v>810</v>
      </c>
      <c r="H299" s="56">
        <v>313.95464455000001</v>
      </c>
      <c r="I299" t="s">
        <v>90</v>
      </c>
      <c r="J299" s="56">
        <v>314.3</v>
      </c>
      <c r="K299" s="56">
        <v>314.98460146999997</v>
      </c>
      <c r="L299" t="s">
        <v>1556</v>
      </c>
      <c r="M299" s="2">
        <v>9383</v>
      </c>
      <c r="N299" s="2">
        <v>9560</v>
      </c>
      <c r="O299" s="2">
        <v>18943</v>
      </c>
      <c r="P299" t="s">
        <v>21760</v>
      </c>
      <c r="Q299">
        <v>8</v>
      </c>
      <c r="R299">
        <v>56</v>
      </c>
      <c r="S299" s="2">
        <v>552</v>
      </c>
      <c r="T299" s="2">
        <v>457</v>
      </c>
      <c r="U299" s="8">
        <v>5.3265058332893418E-2</v>
      </c>
      <c r="V299" s="2">
        <v>26294</v>
      </c>
      <c r="W299" s="48">
        <v>607.20000000000005</v>
      </c>
      <c r="Y299" s="61">
        <f>(Table1326[[#This Row],[2042 Future AADT]]-Table1326[[#This Row],[AADT 2022]])/20*($Y$5-2022)+Table1326[[#This Row],[AADT 2022]]</f>
        <v>26294</v>
      </c>
    </row>
    <row r="300" spans="1:25" ht="24" customHeight="1" x14ac:dyDescent="0.25">
      <c r="A300" t="s">
        <v>1559</v>
      </c>
      <c r="B300" t="s">
        <v>18580</v>
      </c>
      <c r="C300">
        <v>102329</v>
      </c>
      <c r="D300" t="s">
        <v>17073</v>
      </c>
      <c r="E300" t="s">
        <v>812</v>
      </c>
      <c r="F300" s="9">
        <f>Table1326[[#This Row],[EMP]]-Table1326[[#This Row],[BMP]]</f>
        <v>1.2153985300000159</v>
      </c>
      <c r="G300" s="5" t="s">
        <v>810</v>
      </c>
      <c r="H300" s="56">
        <v>314.98460146999997</v>
      </c>
      <c r="I300" t="s">
        <v>1556</v>
      </c>
      <c r="J300" s="56">
        <v>315.2</v>
      </c>
      <c r="K300" s="56">
        <v>316.2</v>
      </c>
      <c r="L300" t="s">
        <v>1525</v>
      </c>
      <c r="M300" s="2">
        <v>9667</v>
      </c>
      <c r="N300" s="2">
        <v>10518</v>
      </c>
      <c r="O300" s="2">
        <v>20185</v>
      </c>
      <c r="P300" t="s">
        <v>21761</v>
      </c>
      <c r="Q300">
        <v>8</v>
      </c>
      <c r="R300">
        <v>58</v>
      </c>
      <c r="S300" s="2">
        <v>1512</v>
      </c>
      <c r="T300" s="2">
        <v>383</v>
      </c>
      <c r="U300" s="8">
        <v>9.388159524399306E-2</v>
      </c>
      <c r="V300" s="2">
        <v>28018</v>
      </c>
      <c r="W300" s="48">
        <v>607.29999999999995</v>
      </c>
      <c r="Y300" s="61">
        <f>(Table1326[[#This Row],[2042 Future AADT]]-Table1326[[#This Row],[AADT 2022]])/20*($Y$5-2022)+Table1326[[#This Row],[AADT 2022]]</f>
        <v>28018</v>
      </c>
    </row>
    <row r="301" spans="1:25" ht="24" customHeight="1" x14ac:dyDescent="0.25">
      <c r="A301" t="s">
        <v>1527</v>
      </c>
      <c r="B301" t="s">
        <v>17738</v>
      </c>
      <c r="C301">
        <v>101049</v>
      </c>
      <c r="D301" t="s">
        <v>17073</v>
      </c>
      <c r="E301" t="s">
        <v>812</v>
      </c>
      <c r="F301" s="9">
        <f>Table1326[[#This Row],[EMP]]-Table1326[[#This Row],[BMP]]</f>
        <v>1.2831589300000132</v>
      </c>
      <c r="G301" s="5" t="s">
        <v>810</v>
      </c>
      <c r="H301" s="56">
        <v>316.2</v>
      </c>
      <c r="I301" t="s">
        <v>1525</v>
      </c>
      <c r="J301" s="56">
        <v>317</v>
      </c>
      <c r="K301" s="56">
        <v>317.48315893</v>
      </c>
      <c r="L301" t="s">
        <v>1526</v>
      </c>
      <c r="M301" s="2">
        <v>8899</v>
      </c>
      <c r="N301" s="2">
        <v>9895</v>
      </c>
      <c r="O301" s="2">
        <v>18794</v>
      </c>
      <c r="P301" t="s">
        <v>21762</v>
      </c>
      <c r="Q301">
        <v>8</v>
      </c>
      <c r="R301">
        <v>59</v>
      </c>
      <c r="S301" s="2">
        <v>1435</v>
      </c>
      <c r="T301" s="2">
        <v>240</v>
      </c>
      <c r="U301" s="8">
        <v>8.9124188570820481E-2</v>
      </c>
      <c r="V301" s="2">
        <v>26087</v>
      </c>
      <c r="W301" s="48">
        <v>608</v>
      </c>
      <c r="Y301" s="61">
        <f>(Table1326[[#This Row],[2042 Future AADT]]-Table1326[[#This Row],[AADT 2022]])/20*($Y$5-2022)+Table1326[[#This Row],[AADT 2022]]</f>
        <v>26087</v>
      </c>
    </row>
    <row r="302" spans="1:25" ht="24" customHeight="1" x14ac:dyDescent="0.25">
      <c r="A302" t="s">
        <v>1561</v>
      </c>
      <c r="B302" t="s">
        <v>18581</v>
      </c>
      <c r="C302">
        <v>102330</v>
      </c>
      <c r="D302" t="s">
        <v>17073</v>
      </c>
      <c r="E302" t="s">
        <v>812</v>
      </c>
      <c r="F302" s="9">
        <f>Table1326[[#This Row],[EMP]]-Table1326[[#This Row],[BMP]]</f>
        <v>1.6681642899999929</v>
      </c>
      <c r="G302" s="5" t="s">
        <v>810</v>
      </c>
      <c r="H302" s="56">
        <v>317.48315893</v>
      </c>
      <c r="I302" t="s">
        <v>1526</v>
      </c>
      <c r="J302" s="56">
        <v>318</v>
      </c>
      <c r="K302" s="56">
        <v>319.15132321999999</v>
      </c>
      <c r="L302" t="s">
        <v>1560</v>
      </c>
      <c r="M302" s="2">
        <v>9187</v>
      </c>
      <c r="N302" s="2">
        <v>10015</v>
      </c>
      <c r="O302" s="2">
        <v>19202</v>
      </c>
      <c r="P302" t="s">
        <v>21763</v>
      </c>
      <c r="Q302">
        <v>8</v>
      </c>
      <c r="R302">
        <v>62</v>
      </c>
      <c r="S302" s="2">
        <v>1299</v>
      </c>
      <c r="T302" s="2">
        <v>299</v>
      </c>
      <c r="U302" s="8">
        <v>8.3220497864805745E-2</v>
      </c>
      <c r="V302" s="2">
        <v>26654</v>
      </c>
      <c r="W302" s="48">
        <v>608.11</v>
      </c>
      <c r="Y302" s="61">
        <f>(Table1326[[#This Row],[2042 Future AADT]]-Table1326[[#This Row],[AADT 2022]])/20*($Y$5-2022)+Table1326[[#This Row],[AADT 2022]]</f>
        <v>26654</v>
      </c>
    </row>
    <row r="303" spans="1:25" ht="24" customHeight="1" x14ac:dyDescent="0.25">
      <c r="A303" t="s">
        <v>1530</v>
      </c>
      <c r="B303" t="s">
        <v>17739</v>
      </c>
      <c r="C303">
        <v>101050</v>
      </c>
      <c r="D303" t="s">
        <v>17073</v>
      </c>
      <c r="E303" t="s">
        <v>812</v>
      </c>
      <c r="F303" s="9">
        <f>Table1326[[#This Row],[EMP]]-Table1326[[#This Row],[BMP]]</f>
        <v>0.50972181000003047</v>
      </c>
      <c r="G303" s="5" t="s">
        <v>810</v>
      </c>
      <c r="H303" s="56">
        <v>319.22084783999998</v>
      </c>
      <c r="I303" t="s">
        <v>1528</v>
      </c>
      <c r="J303" s="56">
        <v>319.61807077999998</v>
      </c>
      <c r="K303" s="56">
        <v>319.73056965000001</v>
      </c>
      <c r="L303" t="s">
        <v>1529</v>
      </c>
      <c r="M303" s="2">
        <v>11282</v>
      </c>
      <c r="N303" s="2">
        <v>10991</v>
      </c>
      <c r="O303" s="2">
        <v>22273</v>
      </c>
      <c r="P303" t="s">
        <v>21764</v>
      </c>
      <c r="Q303">
        <v>8</v>
      </c>
      <c r="R303">
        <v>68</v>
      </c>
      <c r="S303" s="2">
        <v>2305</v>
      </c>
      <c r="T303" s="2">
        <v>748</v>
      </c>
      <c r="U303" s="8">
        <v>0.13707179095766175</v>
      </c>
      <c r="V303" s="2">
        <v>38259</v>
      </c>
      <c r="W303" s="48">
        <v>609</v>
      </c>
      <c r="Y303" s="61">
        <f>(Table1326[[#This Row],[2042 Future AADT]]-Table1326[[#This Row],[AADT 2022]])/20*($Y$5-2022)+Table1326[[#This Row],[AADT 2022]]</f>
        <v>38259</v>
      </c>
    </row>
    <row r="304" spans="1:25" ht="24" customHeight="1" x14ac:dyDescent="0.25">
      <c r="A304" t="s">
        <v>1532</v>
      </c>
      <c r="B304" t="s">
        <v>17740</v>
      </c>
      <c r="C304">
        <v>101051</v>
      </c>
      <c r="D304" t="s">
        <v>17073</v>
      </c>
      <c r="E304" t="s">
        <v>812</v>
      </c>
      <c r="F304" s="9">
        <f>Table1326[[#This Row],[EMP]]-Table1326[[#This Row],[BMP]]</f>
        <v>0.29949589000000287</v>
      </c>
      <c r="G304" s="5" t="s">
        <v>810</v>
      </c>
      <c r="H304" s="56">
        <v>319.73308407500002</v>
      </c>
      <c r="I304" t="s">
        <v>1529</v>
      </c>
      <c r="J304" s="56">
        <v>319.87418627</v>
      </c>
      <c r="K304" s="56">
        <v>320.03257996500002</v>
      </c>
      <c r="L304" t="s">
        <v>1531</v>
      </c>
      <c r="M304" s="2">
        <v>11029</v>
      </c>
      <c r="N304" s="2">
        <v>11362</v>
      </c>
      <c r="O304" s="2">
        <v>22391</v>
      </c>
      <c r="P304" t="s">
        <v>21765</v>
      </c>
      <c r="Q304">
        <v>9</v>
      </c>
      <c r="R304">
        <v>75</v>
      </c>
      <c r="S304" s="2">
        <v>2305</v>
      </c>
      <c r="T304" s="2">
        <v>748</v>
      </c>
      <c r="U304" s="8">
        <v>0.1363494261087044</v>
      </c>
      <c r="V304" s="2">
        <v>36965</v>
      </c>
      <c r="W304" s="48">
        <v>610</v>
      </c>
      <c r="Y304" s="61">
        <f>(Table1326[[#This Row],[2042 Future AADT]]-Table1326[[#This Row],[AADT 2022]])/20*($Y$5-2022)+Table1326[[#This Row],[AADT 2022]]</f>
        <v>36965</v>
      </c>
    </row>
    <row r="305" spans="1:25" ht="24" customHeight="1" x14ac:dyDescent="0.25">
      <c r="A305" t="s">
        <v>1534</v>
      </c>
      <c r="B305" t="s">
        <v>17741</v>
      </c>
      <c r="C305">
        <v>101052</v>
      </c>
      <c r="D305" t="s">
        <v>17073</v>
      </c>
      <c r="E305" t="s">
        <v>812</v>
      </c>
      <c r="F305" s="9">
        <f>Table1326[[#This Row],[EMP]]-Table1326[[#This Row],[BMP]]</f>
        <v>5.1425755900000354</v>
      </c>
      <c r="G305" s="5" t="s">
        <v>810</v>
      </c>
      <c r="H305" s="56">
        <v>320.03273519714298</v>
      </c>
      <c r="I305" t="s">
        <v>1531</v>
      </c>
      <c r="J305" s="56">
        <v>322.21676323999998</v>
      </c>
      <c r="K305" s="56">
        <v>325.17531078714302</v>
      </c>
      <c r="L305" t="s">
        <v>1533</v>
      </c>
      <c r="M305" s="2">
        <v>13739</v>
      </c>
      <c r="N305" s="2">
        <v>13675</v>
      </c>
      <c r="O305" s="2">
        <v>27414</v>
      </c>
      <c r="P305" t="s">
        <v>21766</v>
      </c>
      <c r="Q305">
        <v>13</v>
      </c>
      <c r="R305">
        <v>77</v>
      </c>
      <c r="S305" s="2">
        <v>2305</v>
      </c>
      <c r="T305" s="2">
        <v>748</v>
      </c>
      <c r="U305" s="8">
        <v>0.11136645509593639</v>
      </c>
      <c r="V305" s="2">
        <v>41835</v>
      </c>
      <c r="W305" s="48">
        <v>611</v>
      </c>
      <c r="Y305" s="61">
        <f>(Table1326[[#This Row],[2042 Future AADT]]-Table1326[[#This Row],[AADT 2022]])/20*($Y$5-2022)+Table1326[[#This Row],[AADT 2022]]</f>
        <v>41835</v>
      </c>
    </row>
    <row r="306" spans="1:25" ht="24" customHeight="1" x14ac:dyDescent="0.25">
      <c r="A306" t="s">
        <v>1536</v>
      </c>
      <c r="B306" t="s">
        <v>17742</v>
      </c>
      <c r="C306">
        <v>101053</v>
      </c>
      <c r="D306" t="s">
        <v>17073</v>
      </c>
      <c r="E306" t="s">
        <v>812</v>
      </c>
      <c r="F306" s="9">
        <f>Table1326[[#This Row],[EMP]]-Table1326[[#This Row],[BMP]]</f>
        <v>1.0136660900000152</v>
      </c>
      <c r="G306" s="5" t="s">
        <v>810</v>
      </c>
      <c r="H306" s="56">
        <v>325.17586653000001</v>
      </c>
      <c r="I306" t="s">
        <v>1533</v>
      </c>
      <c r="J306" s="56">
        <v>326.00026229000002</v>
      </c>
      <c r="K306" s="56">
        <v>326.18953262000002</v>
      </c>
      <c r="L306" t="s">
        <v>1535</v>
      </c>
      <c r="M306" s="2">
        <v>12313</v>
      </c>
      <c r="N306" s="2">
        <v>12172</v>
      </c>
      <c r="O306" s="2">
        <v>24485</v>
      </c>
      <c r="P306" t="s">
        <v>21767</v>
      </c>
      <c r="Q306">
        <v>10</v>
      </c>
      <c r="R306">
        <v>65</v>
      </c>
      <c r="S306" s="2">
        <v>2020</v>
      </c>
      <c r="T306" s="2">
        <v>724</v>
      </c>
      <c r="U306" s="8">
        <v>0.11206861343679804</v>
      </c>
      <c r="V306" s="2">
        <v>42058</v>
      </c>
      <c r="W306" s="48">
        <v>612</v>
      </c>
      <c r="Y306" s="61">
        <f>(Table1326[[#This Row],[2042 Future AADT]]-Table1326[[#This Row],[AADT 2022]])/20*($Y$5-2022)+Table1326[[#This Row],[AADT 2022]]</f>
        <v>42058</v>
      </c>
    </row>
    <row r="307" spans="1:25" ht="24" customHeight="1" x14ac:dyDescent="0.25">
      <c r="A307" t="s">
        <v>1538</v>
      </c>
      <c r="B307" t="s">
        <v>17743</v>
      </c>
      <c r="C307">
        <v>101054</v>
      </c>
      <c r="D307" t="s">
        <v>17073</v>
      </c>
      <c r="E307" t="s">
        <v>812</v>
      </c>
      <c r="F307" s="9">
        <f>Table1326[[#This Row],[EMP]]-Table1326[[#This Row],[BMP]]</f>
        <v>1.0023638800000185</v>
      </c>
      <c r="G307" s="5" t="s">
        <v>810</v>
      </c>
      <c r="H307" s="56">
        <v>326.19105101999997</v>
      </c>
      <c r="I307" t="s">
        <v>1535</v>
      </c>
      <c r="J307" s="56">
        <v>326.93198902</v>
      </c>
      <c r="K307" s="56">
        <v>327.19341489999999</v>
      </c>
      <c r="L307" t="s">
        <v>1537</v>
      </c>
      <c r="M307" s="2">
        <v>13003</v>
      </c>
      <c r="N307" s="2">
        <v>12975</v>
      </c>
      <c r="O307" s="2">
        <v>25978</v>
      </c>
      <c r="P307" t="s">
        <v>21768</v>
      </c>
      <c r="Q307">
        <v>9</v>
      </c>
      <c r="R307">
        <v>65</v>
      </c>
      <c r="S307" s="2">
        <v>2321</v>
      </c>
      <c r="T307" s="2">
        <v>1098</v>
      </c>
      <c r="U307" s="8">
        <v>0.13161136346139041</v>
      </c>
      <c r="V307" s="2">
        <v>44623</v>
      </c>
      <c r="W307" s="48">
        <v>613</v>
      </c>
      <c r="Y307" s="61">
        <f>(Table1326[[#This Row],[2042 Future AADT]]-Table1326[[#This Row],[AADT 2022]])/20*($Y$5-2022)+Table1326[[#This Row],[AADT 2022]]</f>
        <v>44623</v>
      </c>
    </row>
    <row r="308" spans="1:25" ht="24" customHeight="1" x14ac:dyDescent="0.25">
      <c r="A308" t="s">
        <v>1540</v>
      </c>
      <c r="B308" t="s">
        <v>17744</v>
      </c>
      <c r="C308">
        <v>101055</v>
      </c>
      <c r="D308" t="s">
        <v>17073</v>
      </c>
      <c r="E308" t="s">
        <v>812</v>
      </c>
      <c r="F308" s="9">
        <f>Table1326[[#This Row],[EMP]]-Table1326[[#This Row],[BMP]]</f>
        <v>0.50059848000000784</v>
      </c>
      <c r="G308" s="5" t="s">
        <v>810</v>
      </c>
      <c r="H308" s="56">
        <v>327.19300629999998</v>
      </c>
      <c r="I308" t="s">
        <v>1537</v>
      </c>
      <c r="J308" s="56">
        <v>327.46357356999999</v>
      </c>
      <c r="K308" s="56">
        <v>327.69360477999999</v>
      </c>
      <c r="L308" t="s">
        <v>1539</v>
      </c>
      <c r="M308" s="2">
        <v>12780</v>
      </c>
      <c r="N308" s="2">
        <v>12801</v>
      </c>
      <c r="O308" s="2">
        <v>25581</v>
      </c>
      <c r="P308" t="s">
        <v>21769</v>
      </c>
      <c r="Q308">
        <v>8</v>
      </c>
      <c r="R308">
        <v>58</v>
      </c>
      <c r="S308" s="2">
        <v>1302</v>
      </c>
      <c r="T308" s="2">
        <v>706</v>
      </c>
      <c r="U308" s="8">
        <v>7.849575857081427E-2</v>
      </c>
      <c r="V308" s="2">
        <v>43941</v>
      </c>
      <c r="W308" s="48">
        <v>614</v>
      </c>
      <c r="Y308" s="61">
        <f>(Table1326[[#This Row],[2042 Future AADT]]-Table1326[[#This Row],[AADT 2022]])/20*($Y$5-2022)+Table1326[[#This Row],[AADT 2022]]</f>
        <v>43941</v>
      </c>
    </row>
    <row r="309" spans="1:25" ht="24" customHeight="1" x14ac:dyDescent="0.25">
      <c r="A309" t="s">
        <v>1542</v>
      </c>
      <c r="B309" t="s">
        <v>17745</v>
      </c>
      <c r="C309">
        <v>101057</v>
      </c>
      <c r="D309" t="s">
        <v>17073</v>
      </c>
      <c r="E309" t="s">
        <v>812</v>
      </c>
      <c r="F309" s="9">
        <f>Table1326[[#This Row],[EMP]]-Table1326[[#This Row],[BMP]]</f>
        <v>0.50301208999997016</v>
      </c>
      <c r="G309" s="5" t="s">
        <v>810</v>
      </c>
      <c r="H309" s="56">
        <v>327.69199494666702</v>
      </c>
      <c r="I309" t="s">
        <v>1539</v>
      </c>
      <c r="J309" s="56">
        <v>327.99969483000001</v>
      </c>
      <c r="K309" s="56">
        <v>328.19500703666699</v>
      </c>
      <c r="L309" t="s">
        <v>1541</v>
      </c>
      <c r="M309" s="2">
        <v>12640</v>
      </c>
      <c r="N309" s="2">
        <v>12064</v>
      </c>
      <c r="O309" s="2">
        <v>24704</v>
      </c>
      <c r="P309" t="s">
        <v>21770</v>
      </c>
      <c r="Q309">
        <v>8</v>
      </c>
      <c r="R309">
        <v>58</v>
      </c>
      <c r="S309" s="2">
        <v>869</v>
      </c>
      <c r="T309" s="2">
        <v>719</v>
      </c>
      <c r="U309" s="8">
        <v>6.4281088082901561E-2</v>
      </c>
      <c r="V309" s="2">
        <v>40784</v>
      </c>
      <c r="W309" s="48">
        <v>615</v>
      </c>
      <c r="Y309" s="61">
        <f>(Table1326[[#This Row],[2042 Future AADT]]-Table1326[[#This Row],[AADT 2022]])/20*($Y$5-2022)+Table1326[[#This Row],[AADT 2022]]</f>
        <v>40784</v>
      </c>
    </row>
    <row r="310" spans="1:25" ht="24" customHeight="1" x14ac:dyDescent="0.25">
      <c r="A310" t="s">
        <v>1544</v>
      </c>
      <c r="B310" t="s">
        <v>17746</v>
      </c>
      <c r="C310">
        <v>101059</v>
      </c>
      <c r="D310" t="s">
        <v>17073</v>
      </c>
      <c r="E310" t="s">
        <v>812</v>
      </c>
      <c r="F310" s="9">
        <f>Table1326[[#This Row],[EMP]]-Table1326[[#This Row],[BMP]]</f>
        <v>1.0111439499999619</v>
      </c>
      <c r="G310" s="5" t="s">
        <v>810</v>
      </c>
      <c r="H310" s="56">
        <v>328.19177250333303</v>
      </c>
      <c r="I310" t="s">
        <v>1541</v>
      </c>
      <c r="J310" s="56">
        <v>328.99886192000002</v>
      </c>
      <c r="K310" s="56">
        <v>329.20291645333299</v>
      </c>
      <c r="L310" t="s">
        <v>1543</v>
      </c>
      <c r="M310" s="2">
        <v>10544</v>
      </c>
      <c r="N310" s="2">
        <v>10094</v>
      </c>
      <c r="O310" s="2">
        <v>20638</v>
      </c>
      <c r="P310" t="s">
        <v>21771</v>
      </c>
      <c r="Q310">
        <v>9</v>
      </c>
      <c r="R310">
        <v>60</v>
      </c>
      <c r="S310" s="2">
        <v>1397</v>
      </c>
      <c r="T310" s="2">
        <v>824</v>
      </c>
      <c r="U310" s="8">
        <v>0.10761701715282489</v>
      </c>
      <c r="V310" s="2">
        <v>35450</v>
      </c>
      <c r="W310" s="48">
        <v>616</v>
      </c>
      <c r="Y310" s="61">
        <f>(Table1326[[#This Row],[2042 Future AADT]]-Table1326[[#This Row],[AADT 2022]])/20*($Y$5-2022)+Table1326[[#This Row],[AADT 2022]]</f>
        <v>35450</v>
      </c>
    </row>
    <row r="311" spans="1:25" ht="24" customHeight="1" x14ac:dyDescent="0.25">
      <c r="A311" t="s">
        <v>1546</v>
      </c>
      <c r="B311" t="s">
        <v>17747</v>
      </c>
      <c r="C311">
        <v>101061</v>
      </c>
      <c r="D311" t="s">
        <v>17073</v>
      </c>
      <c r="E311" t="s">
        <v>812</v>
      </c>
      <c r="F311" s="9">
        <f>Table1326[[#This Row],[EMP]]-Table1326[[#This Row],[BMP]]</f>
        <v>0.99317976999998336</v>
      </c>
      <c r="G311" s="5" t="s">
        <v>810</v>
      </c>
      <c r="H311" s="56">
        <v>329.19992802000002</v>
      </c>
      <c r="I311" t="s">
        <v>1543</v>
      </c>
      <c r="J311" s="56">
        <v>329.99917469000002</v>
      </c>
      <c r="K311" s="56">
        <v>330.19310779</v>
      </c>
      <c r="L311" t="s">
        <v>1545</v>
      </c>
      <c r="M311" s="2">
        <v>4369</v>
      </c>
      <c r="N311" s="2">
        <v>7554</v>
      </c>
      <c r="O311" s="2">
        <v>11923</v>
      </c>
      <c r="P311" t="s">
        <v>21772</v>
      </c>
      <c r="Q311">
        <v>7</v>
      </c>
      <c r="R311">
        <v>59</v>
      </c>
      <c r="S311" s="2">
        <v>1383</v>
      </c>
      <c r="T311" s="2">
        <v>665</v>
      </c>
      <c r="U311" s="8">
        <v>0.17176885012161369</v>
      </c>
      <c r="V311" s="2">
        <v>20480</v>
      </c>
      <c r="W311" s="48">
        <v>617</v>
      </c>
      <c r="Y311" s="61">
        <f>(Table1326[[#This Row],[2042 Future AADT]]-Table1326[[#This Row],[AADT 2022]])/20*($Y$5-2022)+Table1326[[#This Row],[AADT 2022]]</f>
        <v>20480</v>
      </c>
    </row>
    <row r="312" spans="1:25" ht="24" customHeight="1" x14ac:dyDescent="0.25">
      <c r="A312" t="s">
        <v>1548</v>
      </c>
      <c r="B312" t="s">
        <v>17748</v>
      </c>
      <c r="C312">
        <v>101062</v>
      </c>
      <c r="D312" t="s">
        <v>17073</v>
      </c>
      <c r="E312" t="s">
        <v>812</v>
      </c>
      <c r="F312" s="9">
        <f>Table1326[[#This Row],[EMP]]-Table1326[[#This Row],[BMP]]</f>
        <v>6.5008217399999921</v>
      </c>
      <c r="G312" s="5" t="s">
        <v>810</v>
      </c>
      <c r="H312" s="56">
        <v>330.18843662749998</v>
      </c>
      <c r="I312" t="s">
        <v>1545</v>
      </c>
      <c r="J312" s="56">
        <v>331.46251866</v>
      </c>
      <c r="K312" s="56">
        <v>336.68925836749997</v>
      </c>
      <c r="L312" t="s">
        <v>1547</v>
      </c>
      <c r="M312" s="2">
        <v>5735</v>
      </c>
      <c r="N312" s="2">
        <v>5781</v>
      </c>
      <c r="O312" s="2">
        <v>11516</v>
      </c>
      <c r="P312" t="s">
        <v>21773</v>
      </c>
      <c r="Q312">
        <v>13</v>
      </c>
      <c r="R312">
        <v>61</v>
      </c>
      <c r="S312" s="2">
        <v>1588</v>
      </c>
      <c r="T312" s="2">
        <v>765</v>
      </c>
      <c r="U312" s="8">
        <v>0.20432441820076416</v>
      </c>
      <c r="V312" s="2">
        <v>17574</v>
      </c>
      <c r="W312" s="48">
        <v>618</v>
      </c>
      <c r="Y312" s="61">
        <f>(Table1326[[#This Row],[2042 Future AADT]]-Table1326[[#This Row],[AADT 2022]])/20*($Y$5-2022)+Table1326[[#This Row],[AADT 2022]]</f>
        <v>17574</v>
      </c>
    </row>
    <row r="313" spans="1:25" ht="24" customHeight="1" x14ac:dyDescent="0.25">
      <c r="A313" t="s">
        <v>1549</v>
      </c>
      <c r="B313" t="s">
        <v>17749</v>
      </c>
      <c r="C313">
        <v>101063</v>
      </c>
      <c r="D313" t="s">
        <v>17073</v>
      </c>
      <c r="E313" t="s">
        <v>812</v>
      </c>
      <c r="F313" s="9">
        <f>Table1326[[#This Row],[EMP]]-Table1326[[#This Row],[BMP]]</f>
        <v>2.1088314699999842</v>
      </c>
      <c r="G313" s="5" t="s">
        <v>810</v>
      </c>
      <c r="H313" s="56">
        <v>336.69116853000003</v>
      </c>
      <c r="I313" t="s">
        <v>1547</v>
      </c>
      <c r="J313" s="56">
        <v>338.00036067999997</v>
      </c>
      <c r="K313" s="56">
        <v>338.8</v>
      </c>
      <c r="L313" t="s">
        <v>9418</v>
      </c>
      <c r="M313" s="2">
        <v>3855</v>
      </c>
      <c r="N313" s="2">
        <v>3397</v>
      </c>
      <c r="O313" s="2">
        <v>7252</v>
      </c>
      <c r="P313" t="s">
        <v>21774</v>
      </c>
      <c r="Q313">
        <v>9</v>
      </c>
      <c r="R313">
        <v>54</v>
      </c>
      <c r="S313" s="2">
        <v>672</v>
      </c>
      <c r="T313" s="2">
        <v>580</v>
      </c>
      <c r="U313" s="8">
        <v>0.17264202978488694</v>
      </c>
      <c r="V313" s="2">
        <v>11702</v>
      </c>
      <c r="W313" s="48">
        <v>619</v>
      </c>
      <c r="Y313" s="61">
        <f>(Table1326[[#This Row],[2042 Future AADT]]-Table1326[[#This Row],[AADT 2022]])/20*($Y$5-2022)+Table1326[[#This Row],[AADT 2022]]</f>
        <v>11702</v>
      </c>
    </row>
    <row r="314" spans="1:25" ht="24" customHeight="1" x14ac:dyDescent="0.25">
      <c r="A314" t="s">
        <v>1551</v>
      </c>
      <c r="B314" t="s">
        <v>17750</v>
      </c>
      <c r="C314">
        <v>101064</v>
      </c>
      <c r="D314" t="s">
        <v>17073</v>
      </c>
      <c r="E314" t="s">
        <v>812</v>
      </c>
      <c r="F314" s="9">
        <f>Table1326[[#This Row],[EMP]]-Table1326[[#This Row],[BMP]]</f>
        <v>7.7199999999999704</v>
      </c>
      <c r="G314" s="5" t="s">
        <v>810</v>
      </c>
      <c r="H314" s="56">
        <v>338.8</v>
      </c>
      <c r="I314" t="s">
        <v>9418</v>
      </c>
      <c r="J314" s="56">
        <v>342.00090815999999</v>
      </c>
      <c r="K314" s="56">
        <v>346.52</v>
      </c>
      <c r="L314" t="s">
        <v>1550</v>
      </c>
      <c r="M314" s="2">
        <v>2455</v>
      </c>
      <c r="N314" s="2">
        <v>2360</v>
      </c>
      <c r="O314" s="2">
        <v>4815</v>
      </c>
      <c r="P314" t="s">
        <v>21775</v>
      </c>
      <c r="Q314">
        <v>8</v>
      </c>
      <c r="R314">
        <v>66</v>
      </c>
      <c r="S314" s="2">
        <v>222</v>
      </c>
      <c r="T314" s="2">
        <v>515</v>
      </c>
      <c r="U314" s="8">
        <v>0.15306334371754932</v>
      </c>
      <c r="V314" s="2">
        <v>7770</v>
      </c>
      <c r="W314" s="48">
        <v>620</v>
      </c>
      <c r="Y314" s="61">
        <f>(Table1326[[#This Row],[2042 Future AADT]]-Table1326[[#This Row],[AADT 2022]])/20*($Y$5-2022)+Table1326[[#This Row],[AADT 2022]]</f>
        <v>7770</v>
      </c>
    </row>
    <row r="315" spans="1:25" ht="24" customHeight="1" x14ac:dyDescent="0.25">
      <c r="A315" t="s">
        <v>1553</v>
      </c>
      <c r="B315" t="s">
        <v>17751</v>
      </c>
      <c r="C315">
        <v>101065</v>
      </c>
      <c r="D315" t="s">
        <v>17073</v>
      </c>
      <c r="E315" t="s">
        <v>812</v>
      </c>
      <c r="F315" s="9">
        <f>Table1326[[#This Row],[EMP]]-Table1326[[#This Row],[BMP]]</f>
        <v>17.370000000000005</v>
      </c>
      <c r="G315" s="5" t="s">
        <v>810</v>
      </c>
      <c r="H315" s="56">
        <v>346.52</v>
      </c>
      <c r="I315" t="s">
        <v>1550</v>
      </c>
      <c r="J315" s="56">
        <v>358.99167053333298</v>
      </c>
      <c r="K315" s="56">
        <v>363.89</v>
      </c>
      <c r="L315" t="s">
        <v>1552</v>
      </c>
      <c r="M315" s="2">
        <v>1951</v>
      </c>
      <c r="N315" s="2">
        <v>1994</v>
      </c>
      <c r="O315" s="2">
        <v>3945</v>
      </c>
      <c r="P315" t="s">
        <v>21776</v>
      </c>
      <c r="Q315">
        <v>13</v>
      </c>
      <c r="R315">
        <v>56</v>
      </c>
      <c r="S315" s="2">
        <v>176</v>
      </c>
      <c r="T315" s="2">
        <v>107</v>
      </c>
      <c r="U315" s="8">
        <v>7.1736375158428387E-2</v>
      </c>
      <c r="V315" s="2">
        <v>4992</v>
      </c>
      <c r="W315" s="48">
        <v>621</v>
      </c>
      <c r="Y315" s="61">
        <f>(Table1326[[#This Row],[2042 Future AADT]]-Table1326[[#This Row],[AADT 2022]])/20*($Y$5-2022)+Table1326[[#This Row],[AADT 2022]]</f>
        <v>4992</v>
      </c>
    </row>
    <row r="316" spans="1:25" ht="24" customHeight="1" x14ac:dyDescent="0.25">
      <c r="A316" t="s">
        <v>1564</v>
      </c>
      <c r="B316" t="s">
        <v>17752</v>
      </c>
      <c r="C316">
        <v>101069</v>
      </c>
      <c r="D316" t="s">
        <v>17073</v>
      </c>
      <c r="E316" t="s">
        <v>420</v>
      </c>
      <c r="F316" s="9">
        <f>Table1326[[#This Row],[EMP]]-Table1326[[#This Row],[BMP]]</f>
        <v>8.8963906199999769</v>
      </c>
      <c r="G316" s="5" t="s">
        <v>418</v>
      </c>
      <c r="H316" s="56">
        <v>289.562229095455</v>
      </c>
      <c r="I316" t="s">
        <v>1562</v>
      </c>
      <c r="J316" s="56">
        <v>294.00553583999999</v>
      </c>
      <c r="K316" s="56">
        <v>298.45861971545497</v>
      </c>
      <c r="L316" t="s">
        <v>1563</v>
      </c>
      <c r="M316" s="2">
        <v>5143</v>
      </c>
      <c r="N316" s="2">
        <v>5122</v>
      </c>
      <c r="O316" s="2">
        <v>10265</v>
      </c>
      <c r="P316" t="s">
        <v>21777</v>
      </c>
      <c r="Q316">
        <v>7</v>
      </c>
      <c r="R316">
        <v>51</v>
      </c>
      <c r="S316" s="2">
        <v>656</v>
      </c>
      <c r="T316" s="2">
        <v>335</v>
      </c>
      <c r="U316" s="8">
        <v>9.654164637116415E-2</v>
      </c>
      <c r="V316" s="2">
        <v>14890</v>
      </c>
      <c r="W316" s="48">
        <v>622</v>
      </c>
      <c r="Y316" s="61">
        <f>(Table1326[[#This Row],[2042 Future AADT]]-Table1326[[#This Row],[AADT 2022]])/20*($Y$5-2022)+Table1326[[#This Row],[AADT 2022]]</f>
        <v>14890</v>
      </c>
    </row>
    <row r="317" spans="1:25" ht="24" customHeight="1" x14ac:dyDescent="0.25">
      <c r="A317" t="s">
        <v>1566</v>
      </c>
      <c r="B317" t="s">
        <v>17753</v>
      </c>
      <c r="C317">
        <v>101070</v>
      </c>
      <c r="D317" t="s">
        <v>17073</v>
      </c>
      <c r="E317" t="s">
        <v>420</v>
      </c>
      <c r="F317" s="9">
        <f>Table1326[[#This Row],[EMP]]-Table1326[[#This Row],[BMP]]</f>
        <v>9.8754930100000138</v>
      </c>
      <c r="G317" s="5" t="s">
        <v>418</v>
      </c>
      <c r="H317" s="56">
        <v>298.51073192000001</v>
      </c>
      <c r="I317" t="s">
        <v>1563</v>
      </c>
      <c r="J317" s="56">
        <v>305.59709794999998</v>
      </c>
      <c r="K317" s="56">
        <v>308.38622493000003</v>
      </c>
      <c r="L317" t="s">
        <v>1224</v>
      </c>
      <c r="M317" s="2">
        <v>5190</v>
      </c>
      <c r="N317" s="2">
        <v>5147</v>
      </c>
      <c r="O317" s="2">
        <v>10337</v>
      </c>
      <c r="P317" t="s">
        <v>21778</v>
      </c>
      <c r="Q317">
        <v>10</v>
      </c>
      <c r="R317">
        <v>55</v>
      </c>
      <c r="S317" s="2">
        <v>572</v>
      </c>
      <c r="T317" s="2">
        <v>512</v>
      </c>
      <c r="U317" s="8">
        <v>0.1048660152848989</v>
      </c>
      <c r="V317" s="2">
        <v>14994</v>
      </c>
      <c r="W317" s="48">
        <v>623</v>
      </c>
      <c r="Y317" s="61">
        <f>(Table1326[[#This Row],[2042 Future AADT]]-Table1326[[#This Row],[AADT 2022]])/20*($Y$5-2022)+Table1326[[#This Row],[AADT 2022]]</f>
        <v>14994</v>
      </c>
    </row>
    <row r="318" spans="1:25" ht="24" customHeight="1" x14ac:dyDescent="0.25">
      <c r="A318" t="s">
        <v>1568</v>
      </c>
      <c r="B318" t="s">
        <v>17754</v>
      </c>
      <c r="C318">
        <v>101071</v>
      </c>
      <c r="D318" t="s">
        <v>17073</v>
      </c>
      <c r="E318" t="s">
        <v>420</v>
      </c>
      <c r="F318" s="9">
        <f>Table1326[[#This Row],[EMP]]-Table1326[[#This Row],[BMP]]</f>
        <v>3.568369539999992</v>
      </c>
      <c r="G318" s="5" t="s">
        <v>418</v>
      </c>
      <c r="H318" s="56">
        <v>308.41639057999998</v>
      </c>
      <c r="I318" t="s">
        <v>1224</v>
      </c>
      <c r="J318" s="56">
        <v>310.02041652000003</v>
      </c>
      <c r="K318" s="56">
        <v>311.98476011999998</v>
      </c>
      <c r="L318" t="s">
        <v>1567</v>
      </c>
      <c r="M318" s="2">
        <v>7218</v>
      </c>
      <c r="N318" s="2">
        <v>7280</v>
      </c>
      <c r="O318" s="2">
        <v>14498</v>
      </c>
      <c r="P318" t="s">
        <v>21779</v>
      </c>
      <c r="Q318">
        <v>7</v>
      </c>
      <c r="R318">
        <v>57</v>
      </c>
      <c r="S318" s="2">
        <v>1209</v>
      </c>
      <c r="T318" s="2">
        <v>632</v>
      </c>
      <c r="U318" s="8">
        <v>0.12698303214236448</v>
      </c>
      <c r="V318" s="2">
        <v>25451</v>
      </c>
      <c r="W318" s="48">
        <v>624</v>
      </c>
      <c r="Y318" s="61">
        <f>(Table1326[[#This Row],[2042 Future AADT]]-Table1326[[#This Row],[AADT 2022]])/20*($Y$5-2022)+Table1326[[#This Row],[AADT 2022]]</f>
        <v>25451</v>
      </c>
    </row>
    <row r="319" spans="1:25" ht="24" customHeight="1" x14ac:dyDescent="0.25">
      <c r="A319" t="s">
        <v>1570</v>
      </c>
      <c r="B319" t="s">
        <v>17755</v>
      </c>
      <c r="C319">
        <v>101072</v>
      </c>
      <c r="D319" t="s">
        <v>17073</v>
      </c>
      <c r="E319" t="s">
        <v>420</v>
      </c>
      <c r="F319" s="9">
        <f>Table1326[[#This Row],[EMP]]-Table1326[[#This Row],[BMP]]</f>
        <v>1.5233711399999947</v>
      </c>
      <c r="G319" s="5" t="s">
        <v>418</v>
      </c>
      <c r="H319" s="56">
        <v>312.06390201250002</v>
      </c>
      <c r="I319" t="s">
        <v>1567</v>
      </c>
      <c r="J319" s="56">
        <v>312.95092791666701</v>
      </c>
      <c r="K319" s="56">
        <v>313.58727315250002</v>
      </c>
      <c r="L319" t="s">
        <v>1569</v>
      </c>
      <c r="M319" s="2">
        <v>7509</v>
      </c>
      <c r="N319" s="2">
        <v>7567</v>
      </c>
      <c r="O319" s="2">
        <v>15076</v>
      </c>
      <c r="P319" t="s">
        <v>21780</v>
      </c>
      <c r="Q319">
        <v>8</v>
      </c>
      <c r="R319">
        <v>57</v>
      </c>
      <c r="S319" s="2">
        <v>1147</v>
      </c>
      <c r="T319" s="2">
        <v>633</v>
      </c>
      <c r="U319" s="8">
        <v>0.11806845317060229</v>
      </c>
      <c r="V319" s="2">
        <v>21869</v>
      </c>
      <c r="W319" s="48">
        <v>625</v>
      </c>
      <c r="Y319" s="61">
        <f>(Table1326[[#This Row],[2042 Future AADT]]-Table1326[[#This Row],[AADT 2022]])/20*($Y$5-2022)+Table1326[[#This Row],[AADT 2022]]</f>
        <v>21869</v>
      </c>
    </row>
    <row r="320" spans="1:25" ht="24" customHeight="1" x14ac:dyDescent="0.25">
      <c r="A320" t="s">
        <v>1572</v>
      </c>
      <c r="B320" t="s">
        <v>17756</v>
      </c>
      <c r="C320">
        <v>101074</v>
      </c>
      <c r="D320" t="s">
        <v>17073</v>
      </c>
      <c r="E320" t="s">
        <v>420</v>
      </c>
      <c r="F320" s="9">
        <f>Table1326[[#This Row],[EMP]]-Table1326[[#This Row],[BMP]]</f>
        <v>3.5011300400000209</v>
      </c>
      <c r="G320" s="5" t="s">
        <v>418</v>
      </c>
      <c r="H320" s="56">
        <v>313.66979297500001</v>
      </c>
      <c r="I320" t="s">
        <v>1569</v>
      </c>
      <c r="J320" s="56">
        <v>316.99175564000001</v>
      </c>
      <c r="K320" s="56">
        <v>317.17092301500003</v>
      </c>
      <c r="L320" t="s">
        <v>1571</v>
      </c>
      <c r="M320" s="2">
        <v>8060</v>
      </c>
      <c r="N320" s="2">
        <v>6888</v>
      </c>
      <c r="O320" s="2">
        <v>14948</v>
      </c>
      <c r="P320" t="s">
        <v>21781</v>
      </c>
      <c r="Q320">
        <v>8</v>
      </c>
      <c r="R320">
        <v>52</v>
      </c>
      <c r="S320" s="2">
        <v>744</v>
      </c>
      <c r="T320" s="2">
        <v>896</v>
      </c>
      <c r="U320" s="8">
        <v>0.10971367407010971</v>
      </c>
      <c r="V320" s="2">
        <v>29383</v>
      </c>
      <c r="W320" s="48">
        <v>626</v>
      </c>
      <c r="Y320" s="61">
        <f>(Table1326[[#This Row],[2042 Future AADT]]-Table1326[[#This Row],[AADT 2022]])/20*($Y$5-2022)+Table1326[[#This Row],[AADT 2022]]</f>
        <v>29383</v>
      </c>
    </row>
    <row r="321" spans="1:25" ht="24" customHeight="1" x14ac:dyDescent="0.25">
      <c r="A321" t="s">
        <v>1574</v>
      </c>
      <c r="B321" t="s">
        <v>17757</v>
      </c>
      <c r="C321">
        <v>101076</v>
      </c>
      <c r="D321" t="s">
        <v>17073</v>
      </c>
      <c r="E321" t="s">
        <v>420</v>
      </c>
      <c r="F321" s="9">
        <f>Table1326[[#This Row],[EMP]]-Table1326[[#This Row],[BMP]]</f>
        <v>1.5228312899999992</v>
      </c>
      <c r="G321" s="5" t="s">
        <v>418</v>
      </c>
      <c r="H321" s="56">
        <v>317.11404464666703</v>
      </c>
      <c r="I321" t="s">
        <v>1571</v>
      </c>
      <c r="J321" s="56">
        <v>318.00649941500001</v>
      </c>
      <c r="K321" s="56">
        <v>318.63687593666702</v>
      </c>
      <c r="L321" t="s">
        <v>1573</v>
      </c>
      <c r="M321" s="2">
        <v>7487</v>
      </c>
      <c r="N321" s="2">
        <v>7547</v>
      </c>
      <c r="O321" s="2">
        <v>15034</v>
      </c>
      <c r="P321" t="s">
        <v>21782</v>
      </c>
      <c r="Q321">
        <v>9</v>
      </c>
      <c r="R321">
        <v>65</v>
      </c>
      <c r="S321" s="2">
        <v>1047</v>
      </c>
      <c r="T321" s="2">
        <v>386</v>
      </c>
      <c r="U321" s="8">
        <v>9.5317280830118395E-2</v>
      </c>
      <c r="V321" s="2">
        <v>29552</v>
      </c>
      <c r="W321" s="48">
        <v>627</v>
      </c>
      <c r="Y321" s="61">
        <f>(Table1326[[#This Row],[2042 Future AADT]]-Table1326[[#This Row],[AADT 2022]])/20*($Y$5-2022)+Table1326[[#This Row],[AADT 2022]]</f>
        <v>29552</v>
      </c>
    </row>
    <row r="322" spans="1:25" ht="24" customHeight="1" x14ac:dyDescent="0.25">
      <c r="A322" t="s">
        <v>1576</v>
      </c>
      <c r="B322" t="s">
        <v>17758</v>
      </c>
      <c r="C322">
        <v>101078</v>
      </c>
      <c r="D322" t="s">
        <v>17073</v>
      </c>
      <c r="E322" t="s">
        <v>420</v>
      </c>
      <c r="F322" s="9">
        <f>Table1326[[#This Row],[EMP]]-Table1326[[#This Row],[BMP]]</f>
        <v>1.0029598799999917</v>
      </c>
      <c r="G322" s="5" t="s">
        <v>418</v>
      </c>
      <c r="H322" s="56">
        <v>318.59404472</v>
      </c>
      <c r="I322" t="s">
        <v>1573</v>
      </c>
      <c r="J322" s="56">
        <v>319.00224595499998</v>
      </c>
      <c r="K322" s="56">
        <v>319.59700459999999</v>
      </c>
      <c r="L322" t="s">
        <v>1575</v>
      </c>
      <c r="M322" s="2">
        <v>7676</v>
      </c>
      <c r="N322" s="2">
        <v>7643</v>
      </c>
      <c r="O322" s="2">
        <v>15319</v>
      </c>
      <c r="P322" t="s">
        <v>21783</v>
      </c>
      <c r="Q322">
        <v>10</v>
      </c>
      <c r="R322">
        <v>62</v>
      </c>
      <c r="S322" s="2">
        <v>915</v>
      </c>
      <c r="T322" s="2">
        <v>398</v>
      </c>
      <c r="U322" s="8">
        <v>8.5710555519289772E-2</v>
      </c>
      <c r="V322" s="2">
        <v>30112</v>
      </c>
      <c r="W322" s="48">
        <v>628</v>
      </c>
      <c r="Y322" s="61">
        <f>(Table1326[[#This Row],[2042 Future AADT]]-Table1326[[#This Row],[AADT 2022]])/20*($Y$5-2022)+Table1326[[#This Row],[AADT 2022]]</f>
        <v>30112</v>
      </c>
    </row>
    <row r="323" spans="1:25" ht="24" customHeight="1" x14ac:dyDescent="0.25">
      <c r="A323" t="s">
        <v>1578</v>
      </c>
      <c r="B323" t="s">
        <v>17759</v>
      </c>
      <c r="C323">
        <v>101080</v>
      </c>
      <c r="D323" t="s">
        <v>17073</v>
      </c>
      <c r="E323" t="s">
        <v>420</v>
      </c>
      <c r="F323" s="9">
        <f>Table1326[[#This Row],[EMP]]-Table1326[[#This Row],[BMP]]</f>
        <v>1.6378410899999949</v>
      </c>
      <c r="G323" s="5" t="s">
        <v>418</v>
      </c>
      <c r="H323" s="56">
        <v>319.59680389499999</v>
      </c>
      <c r="I323" t="s">
        <v>1575</v>
      </c>
      <c r="J323" s="56">
        <v>320.01236069499998</v>
      </c>
      <c r="K323" s="56">
        <v>321.23464498499999</v>
      </c>
      <c r="L323" t="s">
        <v>1577</v>
      </c>
      <c r="M323" s="2">
        <v>6931</v>
      </c>
      <c r="N323" s="2">
        <v>6963</v>
      </c>
      <c r="O323" s="2">
        <v>13894</v>
      </c>
      <c r="P323" t="s">
        <v>21784</v>
      </c>
      <c r="Q323">
        <v>9</v>
      </c>
      <c r="R323">
        <v>61</v>
      </c>
      <c r="S323" s="2">
        <v>1308</v>
      </c>
      <c r="T323" s="2">
        <v>380</v>
      </c>
      <c r="U323" s="8">
        <v>0.12149129120483662</v>
      </c>
      <c r="V323" s="2">
        <v>17252</v>
      </c>
      <c r="W323" s="48">
        <v>629</v>
      </c>
      <c r="Y323" s="61">
        <f>(Table1326[[#This Row],[2042 Future AADT]]-Table1326[[#This Row],[AADT 2022]])/20*($Y$5-2022)+Table1326[[#This Row],[AADT 2022]]</f>
        <v>17252</v>
      </c>
    </row>
    <row r="324" spans="1:25" ht="24" customHeight="1" x14ac:dyDescent="0.25">
      <c r="A324" t="s">
        <v>1579</v>
      </c>
      <c r="B324" t="s">
        <v>17760</v>
      </c>
      <c r="C324">
        <v>101082</v>
      </c>
      <c r="D324" t="s">
        <v>17073</v>
      </c>
      <c r="E324" t="s">
        <v>420</v>
      </c>
      <c r="F324" s="9">
        <f>Table1326[[#This Row],[EMP]]-Table1326[[#This Row],[BMP]]</f>
        <v>0.27174433999999792</v>
      </c>
      <c r="G324" s="5" t="s">
        <v>418</v>
      </c>
      <c r="H324" s="56">
        <v>321.23510466499999</v>
      </c>
      <c r="I324" t="s">
        <v>1577</v>
      </c>
      <c r="J324" s="56">
        <v>321.29544951499997</v>
      </c>
      <c r="K324" s="56">
        <v>321.50684900499999</v>
      </c>
      <c r="L324" t="s">
        <v>1241</v>
      </c>
      <c r="M324" s="2">
        <v>9664</v>
      </c>
      <c r="N324" s="2">
        <v>9430</v>
      </c>
      <c r="O324" s="2">
        <v>19094</v>
      </c>
      <c r="P324" t="s">
        <v>21785</v>
      </c>
      <c r="Q324">
        <v>9</v>
      </c>
      <c r="R324">
        <v>52</v>
      </c>
      <c r="S324" s="2">
        <v>654</v>
      </c>
      <c r="T324" s="2">
        <v>845</v>
      </c>
      <c r="U324" s="8">
        <v>7.8506337069236404E-2</v>
      </c>
      <c r="V324" s="2">
        <v>37533</v>
      </c>
      <c r="W324" s="48">
        <v>630</v>
      </c>
      <c r="Y324" s="61">
        <f>(Table1326[[#This Row],[2042 Future AADT]]-Table1326[[#This Row],[AADT 2022]])/20*($Y$5-2022)+Table1326[[#This Row],[AADT 2022]]</f>
        <v>37533</v>
      </c>
    </row>
    <row r="325" spans="1:25" ht="24" customHeight="1" x14ac:dyDescent="0.25">
      <c r="A325" t="s">
        <v>1581</v>
      </c>
      <c r="B325" t="s">
        <v>17761</v>
      </c>
      <c r="C325">
        <v>101084</v>
      </c>
      <c r="D325" t="s">
        <v>17073</v>
      </c>
      <c r="E325" t="s">
        <v>420</v>
      </c>
      <c r="F325" s="9">
        <f>Table1326[[#This Row],[EMP]]-Table1326[[#This Row],[BMP]]</f>
        <v>0.98515770000000202</v>
      </c>
      <c r="G325" s="5" t="s">
        <v>418</v>
      </c>
      <c r="H325" s="56">
        <v>321.50314205000001</v>
      </c>
      <c r="I325" t="s">
        <v>1241</v>
      </c>
      <c r="J325" s="56">
        <v>322.00461304999999</v>
      </c>
      <c r="K325" s="56">
        <v>322.48829975000001</v>
      </c>
      <c r="L325" t="s">
        <v>1580</v>
      </c>
      <c r="M325" s="2">
        <v>7909</v>
      </c>
      <c r="N325" s="2">
        <v>7977</v>
      </c>
      <c r="O325" s="2">
        <v>15886</v>
      </c>
      <c r="P325" t="s">
        <v>21786</v>
      </c>
      <c r="Q325">
        <v>8</v>
      </c>
      <c r="R325">
        <v>54</v>
      </c>
      <c r="S325" s="2">
        <v>1146</v>
      </c>
      <c r="T325" s="2">
        <v>492</v>
      </c>
      <c r="U325" s="8">
        <v>0.10310965630114566</v>
      </c>
      <c r="V325" s="2">
        <v>31227</v>
      </c>
      <c r="W325" s="48">
        <v>631</v>
      </c>
      <c r="Y325" s="61">
        <f>(Table1326[[#This Row],[2042 Future AADT]]-Table1326[[#This Row],[AADT 2022]])/20*($Y$5-2022)+Table1326[[#This Row],[AADT 2022]]</f>
        <v>31227</v>
      </c>
    </row>
    <row r="326" spans="1:25" ht="24" customHeight="1" x14ac:dyDescent="0.25">
      <c r="A326" t="s">
        <v>1583</v>
      </c>
      <c r="B326" t="s">
        <v>17762</v>
      </c>
      <c r="C326">
        <v>101086</v>
      </c>
      <c r="D326" t="s">
        <v>17073</v>
      </c>
      <c r="E326" t="s">
        <v>420</v>
      </c>
      <c r="F326" s="9">
        <f>Table1326[[#This Row],[EMP]]-Table1326[[#This Row],[BMP]]</f>
        <v>3.0200473499999703</v>
      </c>
      <c r="G326" s="5" t="s">
        <v>418</v>
      </c>
      <c r="H326" s="56">
        <v>322.48686900600001</v>
      </c>
      <c r="I326" t="s">
        <v>1580</v>
      </c>
      <c r="J326" s="56">
        <v>324.01724417999998</v>
      </c>
      <c r="K326" s="56">
        <v>325.50691635599998</v>
      </c>
      <c r="L326" t="s">
        <v>1582</v>
      </c>
      <c r="M326" s="2">
        <v>4347</v>
      </c>
      <c r="N326" s="2">
        <v>4342</v>
      </c>
      <c r="O326" s="2">
        <v>8689</v>
      </c>
      <c r="P326" t="s">
        <v>21787</v>
      </c>
      <c r="Q326">
        <v>8</v>
      </c>
      <c r="R326">
        <v>65</v>
      </c>
      <c r="S326" s="2">
        <v>546</v>
      </c>
      <c r="T326" s="2">
        <v>270</v>
      </c>
      <c r="U326" s="8">
        <v>9.3911842559558062E-2</v>
      </c>
      <c r="V326" s="2">
        <v>17080</v>
      </c>
      <c r="W326" s="48">
        <v>632</v>
      </c>
      <c r="Y326" s="61">
        <f>(Table1326[[#This Row],[2042 Future AADT]]-Table1326[[#This Row],[AADT 2022]])/20*($Y$5-2022)+Table1326[[#This Row],[AADT 2022]]</f>
        <v>17080</v>
      </c>
    </row>
    <row r="327" spans="1:25" ht="24" customHeight="1" x14ac:dyDescent="0.25">
      <c r="A327" t="s">
        <v>1584</v>
      </c>
      <c r="B327" t="s">
        <v>17763</v>
      </c>
      <c r="C327">
        <v>101087</v>
      </c>
      <c r="D327" t="s">
        <v>17073</v>
      </c>
      <c r="E327" t="s">
        <v>420</v>
      </c>
      <c r="F327" s="9">
        <f>Table1326[[#This Row],[EMP]]-Table1326[[#This Row],[BMP]]</f>
        <v>10.865435439999999</v>
      </c>
      <c r="G327" s="5" t="s">
        <v>418</v>
      </c>
      <c r="H327" s="56">
        <v>325.47502744153797</v>
      </c>
      <c r="I327" t="s">
        <v>1582</v>
      </c>
      <c r="J327" s="56">
        <v>331.00743326499997</v>
      </c>
      <c r="K327" s="56">
        <v>336.34046288153797</v>
      </c>
      <c r="L327" t="s">
        <v>1212</v>
      </c>
      <c r="M327" s="2">
        <v>1931</v>
      </c>
      <c r="N327" s="2">
        <v>1942</v>
      </c>
      <c r="O327" s="2">
        <v>3873</v>
      </c>
      <c r="P327" t="s">
        <v>21788</v>
      </c>
      <c r="Q327">
        <v>8</v>
      </c>
      <c r="R327">
        <v>56</v>
      </c>
      <c r="S327" s="2">
        <v>111</v>
      </c>
      <c r="T327" s="2">
        <v>189</v>
      </c>
      <c r="U327" s="8">
        <v>7.745933384972889E-2</v>
      </c>
      <c r="V327" s="2">
        <v>5618</v>
      </c>
      <c r="W327" s="48">
        <v>633</v>
      </c>
      <c r="Y327" s="61">
        <f>(Table1326[[#This Row],[2042 Future AADT]]-Table1326[[#This Row],[AADT 2022]])/20*($Y$5-2022)+Table1326[[#This Row],[AADT 2022]]</f>
        <v>5618</v>
      </c>
    </row>
    <row r="328" spans="1:25" ht="24" customHeight="1" x14ac:dyDescent="0.25">
      <c r="A328" t="s">
        <v>1586</v>
      </c>
      <c r="B328" t="s">
        <v>17764</v>
      </c>
      <c r="C328">
        <v>101091</v>
      </c>
      <c r="D328" t="s">
        <v>17073</v>
      </c>
      <c r="E328" t="s">
        <v>1262</v>
      </c>
      <c r="F328" s="9">
        <f>Table1326[[#This Row],[EMP]]-Table1326[[#This Row],[BMP]]</f>
        <v>0.63577349000001959</v>
      </c>
      <c r="G328" s="5" t="s">
        <v>1241</v>
      </c>
      <c r="H328" s="56">
        <v>321.10441946999998</v>
      </c>
      <c r="I328" t="s">
        <v>418</v>
      </c>
      <c r="J328" s="56">
        <v>321.53389196000001</v>
      </c>
      <c r="K328" s="56">
        <v>321.74019296</v>
      </c>
      <c r="L328" t="s">
        <v>1585</v>
      </c>
      <c r="M328" s="2">
        <v>13797</v>
      </c>
      <c r="N328" s="2">
        <v>13349</v>
      </c>
      <c r="O328" s="2">
        <v>27146</v>
      </c>
      <c r="P328" t="s">
        <v>21789</v>
      </c>
      <c r="Q328">
        <v>9</v>
      </c>
      <c r="R328">
        <v>55</v>
      </c>
      <c r="S328" s="2">
        <v>1067</v>
      </c>
      <c r="T328" s="2">
        <v>569</v>
      </c>
      <c r="U328" s="8">
        <v>6.0266705960362488E-2</v>
      </c>
      <c r="V328" s="2">
        <v>53360</v>
      </c>
      <c r="W328" s="48">
        <v>634</v>
      </c>
      <c r="Y328" s="61">
        <f>(Table1326[[#This Row],[2042 Future AADT]]-Table1326[[#This Row],[AADT 2022]])/20*($Y$5-2022)+Table1326[[#This Row],[AADT 2022]]</f>
        <v>53360</v>
      </c>
    </row>
    <row r="329" spans="1:25" ht="24" customHeight="1" x14ac:dyDescent="0.25">
      <c r="A329" t="s">
        <v>1587</v>
      </c>
      <c r="B329" t="s">
        <v>17765</v>
      </c>
      <c r="C329">
        <v>101093</v>
      </c>
      <c r="D329" t="s">
        <v>17073</v>
      </c>
      <c r="E329" t="s">
        <v>1262</v>
      </c>
      <c r="F329" s="9">
        <f>Table1326[[#This Row],[EMP]]-Table1326[[#This Row],[BMP]]</f>
        <v>0.35896057000002202</v>
      </c>
      <c r="G329" s="5" t="s">
        <v>1241</v>
      </c>
      <c r="H329" s="56">
        <v>321.77432603</v>
      </c>
      <c r="I329" t="s">
        <v>1585</v>
      </c>
      <c r="J329" s="56">
        <v>321.89499259000002</v>
      </c>
      <c r="K329" s="56">
        <v>322.13328660000002</v>
      </c>
      <c r="L329" t="s">
        <v>93</v>
      </c>
      <c r="M329" s="2">
        <v>13259</v>
      </c>
      <c r="N329" s="2">
        <v>12691</v>
      </c>
      <c r="O329" s="2">
        <v>25950</v>
      </c>
      <c r="P329" t="s">
        <v>21790</v>
      </c>
      <c r="Q329">
        <v>10</v>
      </c>
      <c r="R329">
        <v>54</v>
      </c>
      <c r="S329" s="2">
        <v>933</v>
      </c>
      <c r="T329" s="2">
        <v>75</v>
      </c>
      <c r="U329" s="8">
        <v>3.8843930635838152E-2</v>
      </c>
      <c r="V329" s="2">
        <v>51009</v>
      </c>
      <c r="W329" s="48">
        <v>635</v>
      </c>
      <c r="Y329" s="61">
        <f>(Table1326[[#This Row],[2042 Future AADT]]-Table1326[[#This Row],[AADT 2022]])/20*($Y$5-2022)+Table1326[[#This Row],[AADT 2022]]</f>
        <v>51009</v>
      </c>
    </row>
    <row r="330" spans="1:25" ht="24" customHeight="1" x14ac:dyDescent="0.25">
      <c r="A330" t="s">
        <v>1588</v>
      </c>
      <c r="B330" t="s">
        <v>17766</v>
      </c>
      <c r="C330">
        <v>101095</v>
      </c>
      <c r="D330" t="s">
        <v>17073</v>
      </c>
      <c r="E330" t="s">
        <v>1262</v>
      </c>
      <c r="F330" s="9">
        <f>Table1326[[#This Row],[EMP]]-Table1326[[#This Row],[BMP]]</f>
        <v>0.50944993999996768</v>
      </c>
      <c r="G330" s="5" t="s">
        <v>1241</v>
      </c>
      <c r="H330" s="56">
        <v>322.13328660000002</v>
      </c>
      <c r="I330" t="s">
        <v>93</v>
      </c>
      <c r="J330" s="56">
        <v>322.58345286999997</v>
      </c>
      <c r="K330" s="56">
        <v>322.64273653999999</v>
      </c>
      <c r="L330" t="s">
        <v>94</v>
      </c>
      <c r="M330" s="2">
        <v>13011</v>
      </c>
      <c r="N330" s="2">
        <v>11957</v>
      </c>
      <c r="O330" s="2">
        <v>24968</v>
      </c>
      <c r="P330" t="s">
        <v>21791</v>
      </c>
      <c r="Q330">
        <v>8</v>
      </c>
      <c r="R330">
        <v>59</v>
      </c>
      <c r="S330" s="2">
        <v>1268</v>
      </c>
      <c r="T330" s="2">
        <v>506</v>
      </c>
      <c r="U330" s="8">
        <v>7.1050945209868627E-2</v>
      </c>
      <c r="V330" s="2">
        <v>49079</v>
      </c>
      <c r="W330" s="48">
        <v>636</v>
      </c>
      <c r="Y330" s="61">
        <f>(Table1326[[#This Row],[2042 Future AADT]]-Table1326[[#This Row],[AADT 2022]])/20*($Y$5-2022)+Table1326[[#This Row],[AADT 2022]]</f>
        <v>49079</v>
      </c>
    </row>
    <row r="331" spans="1:25" ht="24" customHeight="1" x14ac:dyDescent="0.25">
      <c r="A331" t="s">
        <v>1590</v>
      </c>
      <c r="B331" t="s">
        <v>17767</v>
      </c>
      <c r="C331">
        <v>101097</v>
      </c>
      <c r="D331" t="s">
        <v>17073</v>
      </c>
      <c r="E331" t="s">
        <v>1262</v>
      </c>
      <c r="F331" s="9">
        <f>Table1326[[#This Row],[EMP]]-Table1326[[#This Row],[BMP]]</f>
        <v>1.5123833600000012</v>
      </c>
      <c r="G331" s="5" t="s">
        <v>1241</v>
      </c>
      <c r="H331" s="56">
        <v>322.71132536499999</v>
      </c>
      <c r="I331" t="s">
        <v>94</v>
      </c>
      <c r="J331" s="56">
        <v>324.00646540000002</v>
      </c>
      <c r="K331" s="56">
        <v>324.22370872499999</v>
      </c>
      <c r="L331" t="s">
        <v>1589</v>
      </c>
      <c r="M331" s="2">
        <v>10589</v>
      </c>
      <c r="N331" s="2">
        <v>12103</v>
      </c>
      <c r="O331" s="2">
        <v>22692</v>
      </c>
      <c r="P331" t="s">
        <v>21792</v>
      </c>
      <c r="Q331">
        <v>8</v>
      </c>
      <c r="R331">
        <v>54</v>
      </c>
      <c r="S331" s="2">
        <v>703</v>
      </c>
      <c r="T331" s="2">
        <v>848</v>
      </c>
      <c r="U331" s="8">
        <v>6.8350079323109464E-2</v>
      </c>
      <c r="V331" s="2">
        <v>38934</v>
      </c>
      <c r="W331" s="48">
        <v>637</v>
      </c>
      <c r="Y331" s="61">
        <f>(Table1326[[#This Row],[2042 Future AADT]]-Table1326[[#This Row],[AADT 2022]])/20*($Y$5-2022)+Table1326[[#This Row],[AADT 2022]]</f>
        <v>38934</v>
      </c>
    </row>
    <row r="332" spans="1:25" ht="24" customHeight="1" x14ac:dyDescent="0.25">
      <c r="A332" t="s">
        <v>1592</v>
      </c>
      <c r="B332" t="s">
        <v>17768</v>
      </c>
      <c r="C332">
        <v>101099</v>
      </c>
      <c r="D332" t="s">
        <v>17073</v>
      </c>
      <c r="E332" t="s">
        <v>1262</v>
      </c>
      <c r="F332" s="9">
        <f>Table1326[[#This Row],[EMP]]-Table1326[[#This Row],[BMP]]</f>
        <v>0.99607743000001392</v>
      </c>
      <c r="G332" s="5" t="s">
        <v>1241</v>
      </c>
      <c r="H332" s="56">
        <v>324.22289827333299</v>
      </c>
      <c r="I332" t="s">
        <v>1589</v>
      </c>
      <c r="J332" s="56">
        <v>324.99809104000002</v>
      </c>
      <c r="K332" s="56">
        <v>325.218975703333</v>
      </c>
      <c r="L332" t="s">
        <v>1591</v>
      </c>
      <c r="M332" s="2">
        <v>11462</v>
      </c>
      <c r="N332" s="2">
        <v>11920</v>
      </c>
      <c r="O332" s="2">
        <v>23382</v>
      </c>
      <c r="P332" t="s">
        <v>21793</v>
      </c>
      <c r="Q332">
        <v>9</v>
      </c>
      <c r="R332">
        <v>61</v>
      </c>
      <c r="S332" s="2">
        <v>1447</v>
      </c>
      <c r="T332" s="2">
        <v>708</v>
      </c>
      <c r="U332" s="8">
        <v>9.2164913181079458E-2</v>
      </c>
      <c r="V332" s="2">
        <v>41046</v>
      </c>
      <c r="W332" s="48">
        <v>638</v>
      </c>
      <c r="Y332" s="61">
        <f>(Table1326[[#This Row],[2042 Future AADT]]-Table1326[[#This Row],[AADT 2022]])/20*($Y$5-2022)+Table1326[[#This Row],[AADT 2022]]</f>
        <v>41046</v>
      </c>
    </row>
    <row r="333" spans="1:25" ht="24" customHeight="1" x14ac:dyDescent="0.25">
      <c r="A333" t="s">
        <v>1594</v>
      </c>
      <c r="B333" t="s">
        <v>17769</v>
      </c>
      <c r="C333">
        <v>101101</v>
      </c>
      <c r="D333" t="s">
        <v>17073</v>
      </c>
      <c r="E333" t="s">
        <v>1262</v>
      </c>
      <c r="F333" s="9">
        <f>Table1326[[#This Row],[EMP]]-Table1326[[#This Row],[BMP]]</f>
        <v>2.0069119199999932</v>
      </c>
      <c r="G333" s="5" t="s">
        <v>1241</v>
      </c>
      <c r="H333" s="56">
        <v>325.21957558000003</v>
      </c>
      <c r="I333" t="s">
        <v>1591</v>
      </c>
      <c r="J333" s="56">
        <v>326.00567334499999</v>
      </c>
      <c r="K333" s="56">
        <v>327.22648750000002</v>
      </c>
      <c r="L333" t="s">
        <v>1593</v>
      </c>
      <c r="M333" s="2">
        <v>11635</v>
      </c>
      <c r="N333" s="2">
        <v>9995</v>
      </c>
      <c r="O333" s="2">
        <v>21630</v>
      </c>
      <c r="P333" t="s">
        <v>21794</v>
      </c>
      <c r="Q333">
        <v>8</v>
      </c>
      <c r="R333">
        <v>66</v>
      </c>
      <c r="S333" s="2">
        <v>831</v>
      </c>
      <c r="T333" s="2">
        <v>453</v>
      </c>
      <c r="U333" s="8">
        <v>5.9361997226074895E-2</v>
      </c>
      <c r="V333" s="2">
        <v>37971</v>
      </c>
      <c r="W333" s="48">
        <v>639</v>
      </c>
      <c r="Y333" s="61">
        <f>(Table1326[[#This Row],[2042 Future AADT]]-Table1326[[#This Row],[AADT 2022]])/20*($Y$5-2022)+Table1326[[#This Row],[AADT 2022]]</f>
        <v>37971</v>
      </c>
    </row>
    <row r="334" spans="1:25" ht="24" customHeight="1" x14ac:dyDescent="0.25">
      <c r="A334" t="s">
        <v>1597</v>
      </c>
      <c r="B334" t="s">
        <v>17770</v>
      </c>
      <c r="C334">
        <v>101103</v>
      </c>
      <c r="D334" t="s">
        <v>17073</v>
      </c>
      <c r="E334" t="s">
        <v>1262</v>
      </c>
      <c r="F334" s="9">
        <f>Table1326[[#This Row],[EMP]]-Table1326[[#This Row],[BMP]]</f>
        <v>2.224855429999991</v>
      </c>
      <c r="G334" s="5" t="s">
        <v>1241</v>
      </c>
      <c r="H334" s="56">
        <v>327.22760624</v>
      </c>
      <c r="I334" t="s">
        <v>1593</v>
      </c>
      <c r="J334" s="56">
        <v>328.00576783999998</v>
      </c>
      <c r="K334" s="56">
        <v>329.45246166999999</v>
      </c>
      <c r="L334" t="s">
        <v>1596</v>
      </c>
      <c r="M334" s="2">
        <v>5491</v>
      </c>
      <c r="N334" s="2">
        <v>5592</v>
      </c>
      <c r="O334" s="2">
        <v>11083</v>
      </c>
      <c r="P334" t="s">
        <v>21795</v>
      </c>
      <c r="Q334">
        <v>9</v>
      </c>
      <c r="R334">
        <v>58</v>
      </c>
      <c r="S334" s="2">
        <v>375</v>
      </c>
      <c r="T334" s="2">
        <v>176</v>
      </c>
      <c r="U334" s="8">
        <v>4.971578092574213E-2</v>
      </c>
      <c r="V334" s="2">
        <v>19016</v>
      </c>
      <c r="W334" s="48">
        <v>640</v>
      </c>
      <c r="Y334" s="61">
        <f>(Table1326[[#This Row],[2042 Future AADT]]-Table1326[[#This Row],[AADT 2022]])/20*($Y$5-2022)+Table1326[[#This Row],[AADT 2022]]</f>
        <v>19016</v>
      </c>
    </row>
    <row r="335" spans="1:25" ht="24" customHeight="1" x14ac:dyDescent="0.25">
      <c r="A335" t="s">
        <v>1599</v>
      </c>
      <c r="B335" t="s">
        <v>17771</v>
      </c>
      <c r="C335">
        <v>101105</v>
      </c>
      <c r="D335" t="s">
        <v>17073</v>
      </c>
      <c r="E335" t="s">
        <v>1262</v>
      </c>
      <c r="F335" s="9">
        <f>Table1326[[#This Row],[EMP]]-Table1326[[#This Row],[BMP]]</f>
        <v>10.343385259999991</v>
      </c>
      <c r="G335" s="5" t="s">
        <v>1241</v>
      </c>
      <c r="H335" s="56">
        <v>329.46576098083301</v>
      </c>
      <c r="I335" t="s">
        <v>1596</v>
      </c>
      <c r="J335" s="56">
        <v>333.23770228000001</v>
      </c>
      <c r="K335" s="56">
        <v>339.809146240833</v>
      </c>
      <c r="L335" t="s">
        <v>1598</v>
      </c>
      <c r="M335" s="2">
        <v>2644</v>
      </c>
      <c r="N335" s="2">
        <v>2556</v>
      </c>
      <c r="O335" s="2">
        <v>5200</v>
      </c>
      <c r="P335" t="s">
        <v>21796</v>
      </c>
      <c r="Q335">
        <v>10</v>
      </c>
      <c r="R335">
        <v>55</v>
      </c>
      <c r="S335" s="2">
        <v>72</v>
      </c>
      <c r="T335" s="2">
        <v>40</v>
      </c>
      <c r="U335" s="8">
        <v>2.1538461538461538E-2</v>
      </c>
      <c r="V335" s="2">
        <v>8468</v>
      </c>
      <c r="W335" s="48">
        <v>641</v>
      </c>
      <c r="Y335" s="61">
        <f>(Table1326[[#This Row],[2042 Future AADT]]-Table1326[[#This Row],[AADT 2022]])/20*($Y$5-2022)+Table1326[[#This Row],[AADT 2022]]</f>
        <v>8468</v>
      </c>
    </row>
    <row r="336" spans="1:25" ht="24" customHeight="1" x14ac:dyDescent="0.25">
      <c r="A336" t="s">
        <v>1601</v>
      </c>
      <c r="B336" t="s">
        <v>17772</v>
      </c>
      <c r="C336">
        <v>101106</v>
      </c>
      <c r="D336" t="s">
        <v>17073</v>
      </c>
      <c r="E336" t="s">
        <v>1262</v>
      </c>
      <c r="F336" s="9">
        <f>Table1326[[#This Row],[EMP]]-Table1326[[#This Row],[BMP]]</f>
        <v>7.0496772000000192</v>
      </c>
      <c r="G336" s="5" t="s">
        <v>1241</v>
      </c>
      <c r="H336" s="56">
        <v>339.89006917555599</v>
      </c>
      <c r="I336" t="s">
        <v>1598</v>
      </c>
      <c r="J336" s="56">
        <v>345.00628268000003</v>
      </c>
      <c r="K336" s="56">
        <v>346.93974637555601</v>
      </c>
      <c r="L336" t="s">
        <v>1600</v>
      </c>
      <c r="M336" s="2">
        <v>1011</v>
      </c>
      <c r="N336" s="2">
        <v>3544</v>
      </c>
      <c r="O336" s="2">
        <v>4555</v>
      </c>
      <c r="P336" t="s">
        <v>21797</v>
      </c>
      <c r="Q336">
        <v>8</v>
      </c>
      <c r="R336">
        <v>52</v>
      </c>
      <c r="S336" s="2">
        <v>240</v>
      </c>
      <c r="T336" s="2">
        <v>129</v>
      </c>
      <c r="U336" s="8">
        <v>8.1009879253567507E-2</v>
      </c>
      <c r="V336" s="2">
        <v>7418</v>
      </c>
      <c r="W336" s="48">
        <v>642</v>
      </c>
      <c r="Y336" s="61">
        <f>(Table1326[[#This Row],[2042 Future AADT]]-Table1326[[#This Row],[AADT 2022]])/20*($Y$5-2022)+Table1326[[#This Row],[AADT 2022]]</f>
        <v>7418</v>
      </c>
    </row>
    <row r="337" spans="1:26" ht="24" customHeight="1" x14ac:dyDescent="0.25">
      <c r="A337" t="s">
        <v>1603</v>
      </c>
      <c r="B337" t="s">
        <v>17773</v>
      </c>
      <c r="C337">
        <v>101107</v>
      </c>
      <c r="D337" t="s">
        <v>17073</v>
      </c>
      <c r="E337" t="s">
        <v>1262</v>
      </c>
      <c r="F337" s="9">
        <f>Table1326[[#This Row],[EMP]]-Table1326[[#This Row],[BMP]]</f>
        <v>3.2118348800000263</v>
      </c>
      <c r="G337" s="5" t="s">
        <v>1241</v>
      </c>
      <c r="H337" s="56">
        <v>346.95656973833297</v>
      </c>
      <c r="I337" t="s">
        <v>1600</v>
      </c>
      <c r="J337" s="56">
        <v>350.00267233333301</v>
      </c>
      <c r="K337" s="56">
        <v>350.168404618333</v>
      </c>
      <c r="L337" t="s">
        <v>1602</v>
      </c>
      <c r="M337" s="2">
        <v>2357</v>
      </c>
      <c r="N337" s="2">
        <v>2323</v>
      </c>
      <c r="O337" s="2">
        <v>4680</v>
      </c>
      <c r="P337" t="s">
        <v>21798</v>
      </c>
      <c r="Q337">
        <v>8</v>
      </c>
      <c r="R337">
        <v>52</v>
      </c>
      <c r="S337" s="2">
        <v>534</v>
      </c>
      <c r="T337" s="2">
        <v>68</v>
      </c>
      <c r="U337" s="8">
        <v>0.12863247863247862</v>
      </c>
      <c r="V337" s="2">
        <v>8216</v>
      </c>
      <c r="W337" s="48">
        <v>643</v>
      </c>
      <c r="Y337" s="61">
        <f>(Table1326[[#This Row],[2042 Future AADT]]-Table1326[[#This Row],[AADT 2022]])/20*($Y$5-2022)+Table1326[[#This Row],[AADT 2022]]</f>
        <v>8216</v>
      </c>
    </row>
    <row r="338" spans="1:26" ht="24" customHeight="1" x14ac:dyDescent="0.25">
      <c r="A338" t="s">
        <v>1605</v>
      </c>
      <c r="B338" t="s">
        <v>17774</v>
      </c>
      <c r="C338">
        <v>101108</v>
      </c>
      <c r="D338" t="s">
        <v>17073</v>
      </c>
      <c r="E338" t="s">
        <v>1262</v>
      </c>
      <c r="F338" s="9">
        <f>Table1326[[#This Row],[EMP]]-Table1326[[#This Row],[BMP]]</f>
        <v>2.3280880699999784</v>
      </c>
      <c r="G338" s="5" t="s">
        <v>1241</v>
      </c>
      <c r="H338" s="56">
        <v>350.17231291000002</v>
      </c>
      <c r="I338" t="s">
        <v>1602</v>
      </c>
      <c r="J338" s="56">
        <v>352.015826205</v>
      </c>
      <c r="K338" s="56">
        <v>352.50040097999999</v>
      </c>
      <c r="L338" t="s">
        <v>1604</v>
      </c>
      <c r="M338" s="2">
        <v>2653</v>
      </c>
      <c r="N338" s="2">
        <v>2847</v>
      </c>
      <c r="O338" s="2">
        <v>5500</v>
      </c>
      <c r="P338" t="s">
        <v>21799</v>
      </c>
      <c r="Q338">
        <v>9</v>
      </c>
      <c r="R338">
        <v>54</v>
      </c>
      <c r="S338" s="2">
        <v>384</v>
      </c>
      <c r="T338" s="2">
        <v>110</v>
      </c>
      <c r="U338" s="8">
        <v>8.9818181818181825E-2</v>
      </c>
      <c r="V338" s="2">
        <v>9437</v>
      </c>
      <c r="W338" s="48">
        <v>644</v>
      </c>
      <c r="Y338" s="61">
        <f>(Table1326[[#This Row],[2042 Future AADT]]-Table1326[[#This Row],[AADT 2022]])/20*($Y$5-2022)+Table1326[[#This Row],[AADT 2022]]</f>
        <v>9437</v>
      </c>
    </row>
    <row r="339" spans="1:26" ht="24" customHeight="1" x14ac:dyDescent="0.25">
      <c r="A339" t="s">
        <v>1606</v>
      </c>
      <c r="B339" t="s">
        <v>17775</v>
      </c>
      <c r="C339">
        <v>101109</v>
      </c>
      <c r="D339" t="s">
        <v>17073</v>
      </c>
      <c r="E339" t="s">
        <v>1262</v>
      </c>
      <c r="F339" s="9">
        <f>Table1326[[#This Row],[EMP]]-Table1326[[#This Row],[BMP]]</f>
        <v>2.0396267899999998</v>
      </c>
      <c r="G339" s="5" t="s">
        <v>1241</v>
      </c>
      <c r="H339" s="56">
        <v>352.45817513999998</v>
      </c>
      <c r="I339" t="s">
        <v>1604</v>
      </c>
      <c r="J339" s="56">
        <v>353.28705574499998</v>
      </c>
      <c r="K339" s="56">
        <v>354.49780192999998</v>
      </c>
      <c r="L339" t="s">
        <v>95</v>
      </c>
      <c r="M339" s="2" t="s">
        <v>203</v>
      </c>
      <c r="N339" s="2" t="s">
        <v>203</v>
      </c>
      <c r="O339" s="2">
        <v>9247</v>
      </c>
      <c r="P339" t="s">
        <v>21800</v>
      </c>
      <c r="Q339">
        <v>9</v>
      </c>
      <c r="R339">
        <v>55</v>
      </c>
      <c r="S339" s="2">
        <v>296</v>
      </c>
      <c r="T339" s="2">
        <v>296</v>
      </c>
      <c r="U339" s="8">
        <v>6.4020763490861901E-2</v>
      </c>
      <c r="V339" s="2">
        <v>15866</v>
      </c>
      <c r="W339" s="48">
        <v>645</v>
      </c>
      <c r="Y339" s="61">
        <f>(Table1326[[#This Row],[2042 Future AADT]]-Table1326[[#This Row],[AADT 2022]])/20*($Y$5-2022)+Table1326[[#This Row],[AADT 2022]]</f>
        <v>15866</v>
      </c>
    </row>
    <row r="340" spans="1:26" ht="24" customHeight="1" x14ac:dyDescent="0.25">
      <c r="A340" t="s">
        <v>1607</v>
      </c>
      <c r="B340" t="s">
        <v>17776</v>
      </c>
      <c r="C340">
        <v>101110</v>
      </c>
      <c r="D340" t="s">
        <v>17073</v>
      </c>
      <c r="E340" t="s">
        <v>1262</v>
      </c>
      <c r="F340" s="9">
        <f>Table1326[[#This Row],[EMP]]-Table1326[[#This Row],[BMP]]</f>
        <v>0.61179874999999129</v>
      </c>
      <c r="G340" s="5" t="s">
        <v>1241</v>
      </c>
      <c r="H340" s="56">
        <v>354.47101070666702</v>
      </c>
      <c r="I340" t="s">
        <v>95</v>
      </c>
      <c r="J340" s="56">
        <v>354.75262882666698</v>
      </c>
      <c r="K340" s="56">
        <v>355.08280945666701</v>
      </c>
      <c r="L340" t="s">
        <v>1212</v>
      </c>
      <c r="M340" s="2">
        <v>4274</v>
      </c>
      <c r="N340" s="2">
        <v>3158</v>
      </c>
      <c r="O340" s="2">
        <v>7432</v>
      </c>
      <c r="P340" t="s">
        <v>21801</v>
      </c>
      <c r="Q340">
        <v>9</v>
      </c>
      <c r="R340">
        <v>55</v>
      </c>
      <c r="S340" s="2">
        <v>582</v>
      </c>
      <c r="T340" s="2">
        <v>95</v>
      </c>
      <c r="U340" s="8">
        <v>9.109257265877288E-2</v>
      </c>
      <c r="V340" s="2">
        <v>14609</v>
      </c>
      <c r="W340" s="48">
        <v>646</v>
      </c>
      <c r="Y340" s="61">
        <f>(Table1326[[#This Row],[2042 Future AADT]]-Table1326[[#This Row],[AADT 2022]])/20*($Y$5-2022)+Table1326[[#This Row],[AADT 2022]]</f>
        <v>14609</v>
      </c>
    </row>
    <row r="341" spans="1:26" ht="24" customHeight="1" x14ac:dyDescent="0.25">
      <c r="A341" t="s">
        <v>1609</v>
      </c>
      <c r="B341" t="s">
        <v>17777</v>
      </c>
      <c r="C341">
        <v>101111</v>
      </c>
      <c r="D341" t="s">
        <v>17073</v>
      </c>
      <c r="E341" t="s">
        <v>758</v>
      </c>
      <c r="F341" s="9">
        <f>Table1326[[#This Row],[EMP]]-Table1326[[#This Row],[BMP]]</f>
        <v>1.5677204699999976</v>
      </c>
      <c r="G341" s="5" t="s">
        <v>756</v>
      </c>
      <c r="H341" s="56">
        <v>109.028957326667</v>
      </c>
      <c r="I341" t="s">
        <v>222</v>
      </c>
      <c r="J341" s="56">
        <v>109.35413797</v>
      </c>
      <c r="K341" s="56">
        <v>110.596677796667</v>
      </c>
      <c r="L341" t="s">
        <v>1608</v>
      </c>
      <c r="M341" s="2">
        <v>1512</v>
      </c>
      <c r="N341" s="2">
        <v>1512</v>
      </c>
      <c r="O341" s="2">
        <v>3024</v>
      </c>
      <c r="P341" t="s">
        <v>21802</v>
      </c>
      <c r="Q341">
        <v>8</v>
      </c>
      <c r="R341">
        <v>69</v>
      </c>
      <c r="S341" s="2">
        <v>331</v>
      </c>
      <c r="T341" s="2">
        <v>331</v>
      </c>
      <c r="U341" s="8">
        <v>0.21891534391534392</v>
      </c>
      <c r="V341" s="2">
        <v>5244</v>
      </c>
      <c r="W341" s="48">
        <v>647</v>
      </c>
      <c r="Y341" s="61">
        <f>(Table1326[[#This Row],[2042 Future AADT]]-Table1326[[#This Row],[AADT 2022]])/20*($Y$5-2022)+Table1326[[#This Row],[AADT 2022]]</f>
        <v>5244</v>
      </c>
    </row>
    <row r="342" spans="1:26" ht="24" customHeight="1" x14ac:dyDescent="0.25">
      <c r="A342" t="s">
        <v>1610</v>
      </c>
      <c r="B342" t="s">
        <v>17778</v>
      </c>
      <c r="C342">
        <v>101113</v>
      </c>
      <c r="D342" t="s">
        <v>17073</v>
      </c>
      <c r="E342" t="s">
        <v>758</v>
      </c>
      <c r="F342" s="9">
        <f>Table1326[[#This Row],[EMP]]-Table1326[[#This Row],[BMP]]</f>
        <v>21.060232890000009</v>
      </c>
      <c r="G342" s="5" t="s">
        <v>756</v>
      </c>
      <c r="H342" s="56">
        <v>110.597627267391</v>
      </c>
      <c r="I342" t="s">
        <v>1608</v>
      </c>
      <c r="J342" s="56">
        <v>115.312964155</v>
      </c>
      <c r="K342" s="56">
        <v>131.65786015739101</v>
      </c>
      <c r="L342" t="s">
        <v>1062</v>
      </c>
      <c r="M342" s="2">
        <v>1484</v>
      </c>
      <c r="N342" s="2">
        <v>1428</v>
      </c>
      <c r="O342" s="2">
        <v>2912</v>
      </c>
      <c r="P342" t="s">
        <v>21803</v>
      </c>
      <c r="Q342">
        <v>17</v>
      </c>
      <c r="R342">
        <v>55</v>
      </c>
      <c r="S342" s="2">
        <v>161</v>
      </c>
      <c r="T342" s="2">
        <v>366</v>
      </c>
      <c r="U342" s="8">
        <v>0.18097527472527472</v>
      </c>
      <c r="V342" s="2">
        <v>4603</v>
      </c>
      <c r="W342" s="48">
        <v>648</v>
      </c>
      <c r="Y342" s="61">
        <f>(Table1326[[#This Row],[2042 Future AADT]]-Table1326[[#This Row],[AADT 2022]])/20*($Y$5-2022)+Table1326[[#This Row],[AADT 2022]]</f>
        <v>4603</v>
      </c>
    </row>
    <row r="343" spans="1:26" ht="24" customHeight="1" x14ac:dyDescent="0.25">
      <c r="A343" t="s">
        <v>1611</v>
      </c>
      <c r="B343" t="s">
        <v>17779</v>
      </c>
      <c r="C343">
        <v>101114</v>
      </c>
      <c r="D343" t="s">
        <v>17073</v>
      </c>
      <c r="E343" t="s">
        <v>758</v>
      </c>
      <c r="F343" s="9">
        <f>Table1326[[#This Row],[EMP]]-Table1326[[#This Row],[BMP]]</f>
        <v>8.0718665599999895</v>
      </c>
      <c r="G343" s="5" t="s">
        <v>756</v>
      </c>
      <c r="H343" s="56">
        <v>131.682898335</v>
      </c>
      <c r="I343" t="s">
        <v>1062</v>
      </c>
      <c r="J343" s="56">
        <v>136.99747987333299</v>
      </c>
      <c r="K343" s="56">
        <v>139.75476489499999</v>
      </c>
      <c r="L343" t="s">
        <v>96</v>
      </c>
      <c r="M343" s="2">
        <v>3258</v>
      </c>
      <c r="N343" s="2">
        <v>3547</v>
      </c>
      <c r="O343" s="2">
        <v>6805</v>
      </c>
      <c r="P343" t="s">
        <v>21804</v>
      </c>
      <c r="Q343">
        <v>6</v>
      </c>
      <c r="R343">
        <v>58</v>
      </c>
      <c r="S343" s="2">
        <v>490</v>
      </c>
      <c r="T343" s="2">
        <v>1470</v>
      </c>
      <c r="U343" s="8">
        <v>0.28802351212343863</v>
      </c>
      <c r="V343" s="2">
        <v>8608</v>
      </c>
      <c r="W343" s="48">
        <v>649</v>
      </c>
      <c r="Y343" s="61">
        <f>(Table1326[[#This Row],[2042 Future AADT]]-Table1326[[#This Row],[AADT 2022]])/20*($Y$5-2022)+Table1326[[#This Row],[AADT 2022]]</f>
        <v>8608</v>
      </c>
    </row>
    <row r="344" spans="1:26" customFormat="1" ht="24" customHeight="1" x14ac:dyDescent="0.25">
      <c r="A344" t="s">
        <v>1613</v>
      </c>
      <c r="B344" t="s">
        <v>17780</v>
      </c>
      <c r="C344">
        <v>101115</v>
      </c>
      <c r="D344" t="s">
        <v>17073</v>
      </c>
      <c r="E344" t="s">
        <v>758</v>
      </c>
      <c r="F344" s="9">
        <f>Table1326[[#This Row],[EMP]]-Table1326[[#This Row],[BMP]]</f>
        <v>3.1292923399999779</v>
      </c>
      <c r="G344" s="5" t="s">
        <v>756</v>
      </c>
      <c r="H344" s="56">
        <v>139.76592705600001</v>
      </c>
      <c r="I344" t="s">
        <v>96</v>
      </c>
      <c r="J344" s="56">
        <v>142.011435983333</v>
      </c>
      <c r="K344" s="56">
        <v>142.89521939599999</v>
      </c>
      <c r="L344" t="s">
        <v>1612</v>
      </c>
      <c r="M344" s="2">
        <v>3638</v>
      </c>
      <c r="N344" s="2">
        <v>3220</v>
      </c>
      <c r="O344" s="2">
        <v>6858</v>
      </c>
      <c r="P344" t="s">
        <v>21805</v>
      </c>
      <c r="Q344">
        <v>6</v>
      </c>
      <c r="R344">
        <v>57</v>
      </c>
      <c r="S344" s="2">
        <v>490</v>
      </c>
      <c r="T344" s="2">
        <v>1470</v>
      </c>
      <c r="U344" s="8">
        <v>0.28579760863225429</v>
      </c>
      <c r="V344" s="2">
        <v>10840</v>
      </c>
      <c r="W344" s="49">
        <v>650</v>
      </c>
      <c r="X344" s="63"/>
      <c r="Y344" s="61">
        <f>(Table1326[[#This Row],[2042 Future AADT]]-Table1326[[#This Row],[AADT 2022]])/20*($Y$5-2022)+Table1326[[#This Row],[AADT 2022]]</f>
        <v>10840</v>
      </c>
      <c r="Z344" s="63"/>
    </row>
    <row r="345" spans="1:26" ht="24" customHeight="1" x14ac:dyDescent="0.25">
      <c r="A345" t="s">
        <v>1615</v>
      </c>
      <c r="B345" t="s">
        <v>17781</v>
      </c>
      <c r="C345">
        <v>101116</v>
      </c>
      <c r="D345" t="s">
        <v>17073</v>
      </c>
      <c r="E345" t="s">
        <v>758</v>
      </c>
      <c r="F345" s="9">
        <f>Table1326[[#This Row],[EMP]]-Table1326[[#This Row],[BMP]]</f>
        <v>1.0267864199999792</v>
      </c>
      <c r="G345" s="5" t="s">
        <v>756</v>
      </c>
      <c r="H345" s="56">
        <v>142.89870974666701</v>
      </c>
      <c r="I345" t="s">
        <v>1612</v>
      </c>
      <c r="J345" s="56">
        <v>143.56016428999999</v>
      </c>
      <c r="K345" s="56">
        <v>143.92549616666699</v>
      </c>
      <c r="L345" t="s">
        <v>1614</v>
      </c>
      <c r="M345" s="2">
        <v>6358</v>
      </c>
      <c r="N345" s="2">
        <v>6444</v>
      </c>
      <c r="O345" s="2">
        <v>12802</v>
      </c>
      <c r="P345" t="s">
        <v>21806</v>
      </c>
      <c r="Q345">
        <v>7</v>
      </c>
      <c r="R345">
        <v>51</v>
      </c>
      <c r="S345" s="2">
        <v>490</v>
      </c>
      <c r="T345" s="2">
        <v>1470</v>
      </c>
      <c r="U345" s="8">
        <v>0.1531010779565693</v>
      </c>
      <c r="V345" s="2">
        <v>22200</v>
      </c>
      <c r="W345" s="48">
        <v>651</v>
      </c>
      <c r="Y345" s="61">
        <f>(Table1326[[#This Row],[2042 Future AADT]]-Table1326[[#This Row],[AADT 2022]])/20*($Y$5-2022)+Table1326[[#This Row],[AADT 2022]]</f>
        <v>22200</v>
      </c>
    </row>
    <row r="346" spans="1:26" ht="24" customHeight="1" x14ac:dyDescent="0.25">
      <c r="A346" t="s">
        <v>1617</v>
      </c>
      <c r="B346" t="s">
        <v>17782</v>
      </c>
      <c r="C346">
        <v>101118</v>
      </c>
      <c r="D346" t="s">
        <v>17073</v>
      </c>
      <c r="E346" t="s">
        <v>758</v>
      </c>
      <c r="F346" s="9">
        <f>Table1326[[#This Row],[EMP]]-Table1326[[#This Row],[BMP]]</f>
        <v>0.56664963000000057</v>
      </c>
      <c r="G346" s="5" t="s">
        <v>756</v>
      </c>
      <c r="H346" s="56">
        <v>143.922987366667</v>
      </c>
      <c r="I346" t="s">
        <v>1614</v>
      </c>
      <c r="J346" s="56">
        <v>144.12638554500001</v>
      </c>
      <c r="K346" s="56">
        <v>144.489636996667</v>
      </c>
      <c r="L346" t="s">
        <v>97</v>
      </c>
      <c r="M346" s="2">
        <v>11701</v>
      </c>
      <c r="N346" s="2">
        <v>8250</v>
      </c>
      <c r="O346" s="2">
        <v>19951</v>
      </c>
      <c r="P346" t="s">
        <v>21807</v>
      </c>
      <c r="Q346">
        <v>7</v>
      </c>
      <c r="R346">
        <v>50</v>
      </c>
      <c r="S346" s="2">
        <v>490</v>
      </c>
      <c r="T346" s="2">
        <v>1470</v>
      </c>
      <c r="U346" s="8">
        <v>9.8240689689739868E-2</v>
      </c>
      <c r="V346" s="2">
        <v>34597</v>
      </c>
      <c r="W346" s="48">
        <v>652</v>
      </c>
      <c r="Y346" s="61">
        <f>(Table1326[[#This Row],[2042 Future AADT]]-Table1326[[#This Row],[AADT 2022]])/20*($Y$5-2022)+Table1326[[#This Row],[AADT 2022]]</f>
        <v>34597</v>
      </c>
    </row>
    <row r="347" spans="1:26" ht="24" customHeight="1" x14ac:dyDescent="0.25">
      <c r="A347" t="s">
        <v>1618</v>
      </c>
      <c r="B347" t="s">
        <v>17783</v>
      </c>
      <c r="C347">
        <v>101120</v>
      </c>
      <c r="D347" t="s">
        <v>17073</v>
      </c>
      <c r="E347" t="s">
        <v>758</v>
      </c>
      <c r="F347" s="9">
        <f>Table1326[[#This Row],[EMP]]-Table1326[[#This Row],[BMP]]</f>
        <v>0.8714576799999918</v>
      </c>
      <c r="G347" s="5" t="s">
        <v>756</v>
      </c>
      <c r="H347" s="56">
        <v>144.48778327333301</v>
      </c>
      <c r="I347" t="s">
        <v>97</v>
      </c>
      <c r="J347" s="56">
        <v>144.99986246333299</v>
      </c>
      <c r="K347" s="56">
        <v>145.359240953333</v>
      </c>
      <c r="L347" t="s">
        <v>98</v>
      </c>
      <c r="M347" s="2">
        <v>5730</v>
      </c>
      <c r="N347" s="2">
        <v>5723</v>
      </c>
      <c r="O347" s="2">
        <v>11453</v>
      </c>
      <c r="P347" t="s">
        <v>21808</v>
      </c>
      <c r="Q347">
        <v>10</v>
      </c>
      <c r="R347">
        <v>59</v>
      </c>
      <c r="S347" s="2">
        <v>490</v>
      </c>
      <c r="T347" s="2">
        <v>1470</v>
      </c>
      <c r="U347" s="8">
        <v>0.17113420064611892</v>
      </c>
      <c r="V347" s="2">
        <v>18103</v>
      </c>
      <c r="W347" s="48">
        <v>653</v>
      </c>
      <c r="Y347" s="61">
        <f>(Table1326[[#This Row],[2042 Future AADT]]-Table1326[[#This Row],[AADT 2022]])/20*($Y$5-2022)+Table1326[[#This Row],[AADT 2022]]</f>
        <v>18103</v>
      </c>
    </row>
    <row r="348" spans="1:26" ht="24" customHeight="1" x14ac:dyDescent="0.25">
      <c r="A348" t="s">
        <v>1620</v>
      </c>
      <c r="B348" t="s">
        <v>17784</v>
      </c>
      <c r="C348">
        <v>101122</v>
      </c>
      <c r="D348" t="s">
        <v>17073</v>
      </c>
      <c r="E348" t="s">
        <v>758</v>
      </c>
      <c r="F348" s="9">
        <f>Table1326[[#This Row],[EMP]]-Table1326[[#This Row],[BMP]]</f>
        <v>2.9399014300000204</v>
      </c>
      <c r="G348" s="5" t="s">
        <v>756</v>
      </c>
      <c r="H348" s="56">
        <v>145.36219498599999</v>
      </c>
      <c r="I348" t="s">
        <v>98</v>
      </c>
      <c r="J348" s="56">
        <v>148.00047254333299</v>
      </c>
      <c r="K348" s="56">
        <v>148.30209641600001</v>
      </c>
      <c r="L348" t="s">
        <v>1619</v>
      </c>
      <c r="M348" s="2">
        <v>5308</v>
      </c>
      <c r="N348" s="2">
        <v>4853</v>
      </c>
      <c r="O348" s="2">
        <v>10161</v>
      </c>
      <c r="P348" t="s">
        <v>21809</v>
      </c>
      <c r="Q348">
        <v>7</v>
      </c>
      <c r="R348">
        <v>51</v>
      </c>
      <c r="S348" s="2">
        <v>653</v>
      </c>
      <c r="T348" s="2">
        <v>461</v>
      </c>
      <c r="U348" s="8">
        <v>0.1096348784568448</v>
      </c>
      <c r="V348" s="2">
        <v>16061</v>
      </c>
      <c r="W348" s="48">
        <v>654</v>
      </c>
      <c r="Y348" s="61">
        <f>(Table1326[[#This Row],[2042 Future AADT]]-Table1326[[#This Row],[AADT 2022]])/20*($Y$5-2022)+Table1326[[#This Row],[AADT 2022]]</f>
        <v>16061</v>
      </c>
    </row>
    <row r="349" spans="1:26" ht="24" customHeight="1" x14ac:dyDescent="0.25">
      <c r="A349" t="s">
        <v>1622</v>
      </c>
      <c r="B349" t="s">
        <v>17785</v>
      </c>
      <c r="C349">
        <v>101124</v>
      </c>
      <c r="D349" t="s">
        <v>17073</v>
      </c>
      <c r="E349" t="s">
        <v>758</v>
      </c>
      <c r="F349" s="9">
        <f>Table1326[[#This Row],[EMP]]-Table1326[[#This Row],[BMP]]</f>
        <v>3.2191713099999788</v>
      </c>
      <c r="G349" s="5" t="s">
        <v>756</v>
      </c>
      <c r="H349" s="56">
        <v>148.30210694600001</v>
      </c>
      <c r="I349" t="s">
        <v>1619</v>
      </c>
      <c r="J349" s="56">
        <v>149.99871188500001</v>
      </c>
      <c r="K349" s="56">
        <v>151.52127825599999</v>
      </c>
      <c r="L349" t="s">
        <v>1621</v>
      </c>
      <c r="M349" s="2">
        <v>3355</v>
      </c>
      <c r="N349" s="2">
        <v>3346</v>
      </c>
      <c r="O349" s="2">
        <v>6701</v>
      </c>
      <c r="P349" t="s">
        <v>21810</v>
      </c>
      <c r="Q349">
        <v>7</v>
      </c>
      <c r="R349">
        <v>52</v>
      </c>
      <c r="S349" s="2">
        <v>653</v>
      </c>
      <c r="T349" s="2">
        <v>461</v>
      </c>
      <c r="U349" s="8">
        <v>0.16624384420235785</v>
      </c>
      <c r="V349" s="2">
        <v>10592</v>
      </c>
      <c r="W349" s="48">
        <v>655</v>
      </c>
      <c r="Y349" s="61">
        <f>(Table1326[[#This Row],[2042 Future AADT]]-Table1326[[#This Row],[AADT 2022]])/20*($Y$5-2022)+Table1326[[#This Row],[AADT 2022]]</f>
        <v>10592</v>
      </c>
    </row>
    <row r="350" spans="1:26" ht="24" customHeight="1" x14ac:dyDescent="0.25">
      <c r="A350" t="s">
        <v>1623</v>
      </c>
      <c r="B350" t="s">
        <v>17786</v>
      </c>
      <c r="C350">
        <v>101126</v>
      </c>
      <c r="D350" t="s">
        <v>17073</v>
      </c>
      <c r="E350" t="s">
        <v>758</v>
      </c>
      <c r="F350" s="9">
        <f>Table1326[[#This Row],[EMP]]-Table1326[[#This Row],[BMP]]</f>
        <v>2.2511280800000009</v>
      </c>
      <c r="G350" s="5" t="s">
        <v>756</v>
      </c>
      <c r="H350" s="56">
        <v>151.52063973</v>
      </c>
      <c r="I350" t="s">
        <v>1621</v>
      </c>
      <c r="J350" s="56">
        <v>153.00149332000001</v>
      </c>
      <c r="K350" s="56">
        <v>153.77176781</v>
      </c>
      <c r="L350" t="s">
        <v>1621</v>
      </c>
      <c r="M350" s="2">
        <v>3220</v>
      </c>
      <c r="N350" s="2">
        <v>3220</v>
      </c>
      <c r="O350" s="2">
        <v>6440</v>
      </c>
      <c r="P350" t="s">
        <v>21811</v>
      </c>
      <c r="Q350">
        <v>7</v>
      </c>
      <c r="R350">
        <v>50</v>
      </c>
      <c r="S350" s="2">
        <v>653</v>
      </c>
      <c r="T350" s="2">
        <v>461</v>
      </c>
      <c r="U350" s="8">
        <v>0.17298136645962733</v>
      </c>
      <c r="V350" s="2">
        <v>10179</v>
      </c>
      <c r="W350" s="48">
        <v>656</v>
      </c>
      <c r="Y350" s="61">
        <f>(Table1326[[#This Row],[2042 Future AADT]]-Table1326[[#This Row],[AADT 2022]])/20*($Y$5-2022)+Table1326[[#This Row],[AADT 2022]]</f>
        <v>10179</v>
      </c>
    </row>
    <row r="351" spans="1:26" ht="24" customHeight="1" x14ac:dyDescent="0.25">
      <c r="A351" t="s">
        <v>1625</v>
      </c>
      <c r="B351" t="s">
        <v>17787</v>
      </c>
      <c r="C351">
        <v>101127</v>
      </c>
      <c r="D351" t="s">
        <v>17073</v>
      </c>
      <c r="E351" t="s">
        <v>758</v>
      </c>
      <c r="F351" s="9">
        <f>Table1326[[#This Row],[EMP]]-Table1326[[#This Row],[BMP]]</f>
        <v>1.1834809700000051</v>
      </c>
      <c r="G351" s="5" t="s">
        <v>756</v>
      </c>
      <c r="H351" s="56">
        <v>153.748513523333</v>
      </c>
      <c r="I351" t="s">
        <v>1621</v>
      </c>
      <c r="J351" s="56">
        <v>154.00451301999999</v>
      </c>
      <c r="K351" s="56">
        <v>154.93199449333301</v>
      </c>
      <c r="L351" t="s">
        <v>1624</v>
      </c>
      <c r="M351" s="2">
        <v>3078</v>
      </c>
      <c r="N351" s="2">
        <v>3096</v>
      </c>
      <c r="O351" s="2">
        <v>6174</v>
      </c>
      <c r="P351" t="s">
        <v>21812</v>
      </c>
      <c r="Q351">
        <v>9</v>
      </c>
      <c r="R351">
        <v>57</v>
      </c>
      <c r="S351" s="2">
        <v>653</v>
      </c>
      <c r="T351" s="2">
        <v>461</v>
      </c>
      <c r="U351" s="8">
        <v>0.18043407839326206</v>
      </c>
      <c r="V351" s="2">
        <v>9759</v>
      </c>
      <c r="W351" s="48">
        <v>657</v>
      </c>
      <c r="Y351" s="61">
        <f>(Table1326[[#This Row],[2042 Future AADT]]-Table1326[[#This Row],[AADT 2022]])/20*($Y$5-2022)+Table1326[[#This Row],[AADT 2022]]</f>
        <v>9759</v>
      </c>
    </row>
    <row r="352" spans="1:26" ht="24" customHeight="1" x14ac:dyDescent="0.25">
      <c r="A352" t="s">
        <v>1627</v>
      </c>
      <c r="B352" t="s">
        <v>17788</v>
      </c>
      <c r="C352">
        <v>101128</v>
      </c>
      <c r="D352" t="s">
        <v>17073</v>
      </c>
      <c r="E352" t="s">
        <v>758</v>
      </c>
      <c r="F352" s="9">
        <f>Table1326[[#This Row],[EMP]]-Table1326[[#This Row],[BMP]]</f>
        <v>3.9516116400000101</v>
      </c>
      <c r="G352" s="5" t="s">
        <v>756</v>
      </c>
      <c r="H352" s="56">
        <v>154.85404645</v>
      </c>
      <c r="I352" t="s">
        <v>1624</v>
      </c>
      <c r="J352" s="56">
        <v>154.99704556</v>
      </c>
      <c r="K352" s="56">
        <v>158.80565809000001</v>
      </c>
      <c r="L352" t="s">
        <v>1626</v>
      </c>
      <c r="M352" s="2">
        <v>1756</v>
      </c>
      <c r="N352" s="2">
        <v>5043</v>
      </c>
      <c r="O352" s="2">
        <v>6799</v>
      </c>
      <c r="P352" t="s">
        <v>21813</v>
      </c>
      <c r="Q352">
        <v>7</v>
      </c>
      <c r="R352">
        <v>64</v>
      </c>
      <c r="S352" s="2">
        <v>653</v>
      </c>
      <c r="T352" s="2">
        <v>461</v>
      </c>
      <c r="U352" s="8">
        <v>0.16384762465068392</v>
      </c>
      <c r="V352" s="2">
        <v>8601</v>
      </c>
      <c r="W352" s="48">
        <v>658</v>
      </c>
      <c r="Y352" s="61">
        <f>(Table1326[[#This Row],[2042 Future AADT]]-Table1326[[#This Row],[AADT 2022]])/20*($Y$5-2022)+Table1326[[#This Row],[AADT 2022]]</f>
        <v>8601</v>
      </c>
    </row>
    <row r="353" spans="1:25" ht="24" customHeight="1" x14ac:dyDescent="0.25">
      <c r="A353" t="s">
        <v>1630</v>
      </c>
      <c r="B353" t="s">
        <v>17789</v>
      </c>
      <c r="C353">
        <v>101129</v>
      </c>
      <c r="D353" t="s">
        <v>17073</v>
      </c>
      <c r="E353" t="s">
        <v>758</v>
      </c>
      <c r="F353" s="9">
        <f>Table1326[[#This Row],[EMP]]-Table1326[[#This Row],[BMP]]</f>
        <v>8.8880916600000148</v>
      </c>
      <c r="G353" s="5" t="s">
        <v>756</v>
      </c>
      <c r="H353" s="56">
        <v>158.708120504167</v>
      </c>
      <c r="I353" t="s">
        <v>1628</v>
      </c>
      <c r="J353" s="56">
        <v>163.08407872999999</v>
      </c>
      <c r="K353" s="56">
        <v>167.59621216416701</v>
      </c>
      <c r="L353" t="s">
        <v>1629</v>
      </c>
      <c r="M353" s="2">
        <v>3002</v>
      </c>
      <c r="N353" s="2">
        <v>2974</v>
      </c>
      <c r="O353" s="2">
        <v>5976</v>
      </c>
      <c r="P353" t="s">
        <v>21814</v>
      </c>
      <c r="Q353">
        <v>8</v>
      </c>
      <c r="R353">
        <v>59</v>
      </c>
      <c r="S353" s="2">
        <v>653</v>
      </c>
      <c r="T353" s="2">
        <v>461</v>
      </c>
      <c r="U353" s="8">
        <v>0.18641231593038821</v>
      </c>
      <c r="V353" s="2">
        <v>8744</v>
      </c>
      <c r="W353" s="48">
        <v>659</v>
      </c>
      <c r="Y353" s="61">
        <f>(Table1326[[#This Row],[2042 Future AADT]]-Table1326[[#This Row],[AADT 2022]])/20*($Y$5-2022)+Table1326[[#This Row],[AADT 2022]]</f>
        <v>8744</v>
      </c>
    </row>
    <row r="354" spans="1:25" ht="24" customHeight="1" x14ac:dyDescent="0.25">
      <c r="A354" t="s">
        <v>1632</v>
      </c>
      <c r="B354" t="s">
        <v>17790</v>
      </c>
      <c r="C354">
        <v>101130</v>
      </c>
      <c r="D354" t="s">
        <v>17073</v>
      </c>
      <c r="E354" t="s">
        <v>758</v>
      </c>
      <c r="F354" s="9">
        <f>Table1326[[#This Row],[EMP]]-Table1326[[#This Row],[BMP]]</f>
        <v>4.4644013799999982</v>
      </c>
      <c r="G354" s="5" t="s">
        <v>756</v>
      </c>
      <c r="H354" s="56">
        <v>167.57997959375001</v>
      </c>
      <c r="I354" t="s">
        <v>1629</v>
      </c>
      <c r="J354" s="56">
        <v>170.99680368</v>
      </c>
      <c r="K354" s="56">
        <v>172.04438097375001</v>
      </c>
      <c r="L354" t="s">
        <v>1631</v>
      </c>
      <c r="M354" s="2">
        <v>2172</v>
      </c>
      <c r="N354" s="2">
        <v>2612</v>
      </c>
      <c r="O354" s="2">
        <v>4784</v>
      </c>
      <c r="P354" t="s">
        <v>21815</v>
      </c>
      <c r="Q354">
        <v>9</v>
      </c>
      <c r="R354">
        <v>60</v>
      </c>
      <c r="S354" s="2">
        <v>269</v>
      </c>
      <c r="T354" s="2">
        <v>834</v>
      </c>
      <c r="U354" s="8">
        <v>0.23056020066889632</v>
      </c>
      <c r="V354" s="2">
        <v>7000</v>
      </c>
      <c r="W354" s="48">
        <v>660</v>
      </c>
      <c r="Y354" s="61">
        <f>(Table1326[[#This Row],[2042 Future AADT]]-Table1326[[#This Row],[AADT 2022]])/20*($Y$5-2022)+Table1326[[#This Row],[AADT 2022]]</f>
        <v>7000</v>
      </c>
    </row>
    <row r="355" spans="1:25" ht="24" customHeight="1" x14ac:dyDescent="0.25">
      <c r="A355" t="s">
        <v>1634</v>
      </c>
      <c r="B355" t="s">
        <v>17791</v>
      </c>
      <c r="C355">
        <v>101131</v>
      </c>
      <c r="D355" t="s">
        <v>17073</v>
      </c>
      <c r="E355" t="s">
        <v>758</v>
      </c>
      <c r="F355" s="9">
        <f>Table1326[[#This Row],[EMP]]-Table1326[[#This Row],[BMP]]</f>
        <v>3.5690876900000035</v>
      </c>
      <c r="G355" s="5" t="s">
        <v>756</v>
      </c>
      <c r="H355" s="56">
        <v>172.13095724999999</v>
      </c>
      <c r="I355" t="s">
        <v>1631</v>
      </c>
      <c r="J355" s="56">
        <v>174.01538391</v>
      </c>
      <c r="K355" s="56">
        <v>175.70004494</v>
      </c>
      <c r="L355" t="s">
        <v>1633</v>
      </c>
      <c r="M355" s="2">
        <v>3105</v>
      </c>
      <c r="N355" s="2">
        <v>4167</v>
      </c>
      <c r="O355" s="2">
        <v>7272</v>
      </c>
      <c r="P355" t="s">
        <v>21816</v>
      </c>
      <c r="Q355">
        <v>9</v>
      </c>
      <c r="R355">
        <v>64</v>
      </c>
      <c r="S355" s="2">
        <v>252</v>
      </c>
      <c r="T355" s="2">
        <v>778</v>
      </c>
      <c r="U355" s="8">
        <v>0.14163916391639164</v>
      </c>
      <c r="V355" s="2">
        <v>11249</v>
      </c>
      <c r="W355" s="48">
        <v>661</v>
      </c>
      <c r="Y355" s="61">
        <f>(Table1326[[#This Row],[2042 Future AADT]]-Table1326[[#This Row],[AADT 2022]])/20*($Y$5-2022)+Table1326[[#This Row],[AADT 2022]]</f>
        <v>11249</v>
      </c>
    </row>
    <row r="356" spans="1:25" ht="24" customHeight="1" x14ac:dyDescent="0.25">
      <c r="A356" t="s">
        <v>1636</v>
      </c>
      <c r="B356" t="s">
        <v>17792</v>
      </c>
      <c r="C356">
        <v>101132</v>
      </c>
      <c r="D356" t="s">
        <v>17073</v>
      </c>
      <c r="E356" t="s">
        <v>758</v>
      </c>
      <c r="F356" s="9">
        <f>Table1326[[#This Row],[EMP]]-Table1326[[#This Row],[BMP]]</f>
        <v>1.319188319999995</v>
      </c>
      <c r="G356" s="5" t="s">
        <v>756</v>
      </c>
      <c r="H356" s="56">
        <v>175.70639087000001</v>
      </c>
      <c r="I356" t="s">
        <v>1633</v>
      </c>
      <c r="J356" s="56">
        <v>176.80846102999999</v>
      </c>
      <c r="K356" s="56">
        <v>177.02557919</v>
      </c>
      <c r="L356" t="s">
        <v>1635</v>
      </c>
      <c r="M356" s="2">
        <v>3346</v>
      </c>
      <c r="N356" s="2">
        <v>2584</v>
      </c>
      <c r="O356" s="2">
        <v>5930</v>
      </c>
      <c r="P356" t="s">
        <v>21817</v>
      </c>
      <c r="Q356">
        <v>10</v>
      </c>
      <c r="R356">
        <v>53</v>
      </c>
      <c r="S356" s="2">
        <v>394</v>
      </c>
      <c r="T356" s="2">
        <v>64</v>
      </c>
      <c r="U356" s="8">
        <v>7.7234401349072515E-2</v>
      </c>
      <c r="V356" s="2">
        <v>9656</v>
      </c>
      <c r="W356" s="48">
        <v>662</v>
      </c>
      <c r="Y356" s="61">
        <f>(Table1326[[#This Row],[2042 Future AADT]]-Table1326[[#This Row],[AADT 2022]])/20*($Y$5-2022)+Table1326[[#This Row],[AADT 2022]]</f>
        <v>9656</v>
      </c>
    </row>
    <row r="357" spans="1:25" ht="24" customHeight="1" x14ac:dyDescent="0.25">
      <c r="A357" t="s">
        <v>1637</v>
      </c>
      <c r="B357" t="s">
        <v>17793</v>
      </c>
      <c r="C357">
        <v>101133</v>
      </c>
      <c r="D357" t="s">
        <v>17073</v>
      </c>
      <c r="E357" t="s">
        <v>758</v>
      </c>
      <c r="F357" s="9">
        <f>Table1326[[#This Row],[EMP]]-Table1326[[#This Row],[BMP]]</f>
        <v>0.92552415999998061</v>
      </c>
      <c r="G357" s="5" t="s">
        <v>756</v>
      </c>
      <c r="H357" s="56">
        <v>177.03213514000001</v>
      </c>
      <c r="I357" t="s">
        <v>1635</v>
      </c>
      <c r="J357" s="56">
        <v>177.57880057</v>
      </c>
      <c r="K357" s="56">
        <v>177.95765929999999</v>
      </c>
      <c r="L357" t="s">
        <v>99</v>
      </c>
      <c r="M357" s="2">
        <v>4683</v>
      </c>
      <c r="N357" s="2">
        <v>4409</v>
      </c>
      <c r="O357" s="2">
        <v>9092</v>
      </c>
      <c r="P357" t="s">
        <v>21818</v>
      </c>
      <c r="Q357">
        <v>8</v>
      </c>
      <c r="R357">
        <v>54</v>
      </c>
      <c r="S357" s="2">
        <v>794</v>
      </c>
      <c r="T357" s="2">
        <v>509</v>
      </c>
      <c r="U357" s="8">
        <v>0.14331280246370434</v>
      </c>
      <c r="V357" s="2">
        <v>14804</v>
      </c>
      <c r="W357" s="48">
        <v>663</v>
      </c>
      <c r="Y357" s="61">
        <f>(Table1326[[#This Row],[2042 Future AADT]]-Table1326[[#This Row],[AADT 2022]])/20*($Y$5-2022)+Table1326[[#This Row],[AADT 2022]]</f>
        <v>14804</v>
      </c>
    </row>
    <row r="358" spans="1:25" ht="24" customHeight="1" x14ac:dyDescent="0.25">
      <c r="A358" t="s">
        <v>1639</v>
      </c>
      <c r="B358" t="s">
        <v>17794</v>
      </c>
      <c r="C358">
        <v>101135</v>
      </c>
      <c r="D358" t="s">
        <v>17073</v>
      </c>
      <c r="E358" t="s">
        <v>758</v>
      </c>
      <c r="F358" s="9">
        <f>Table1326[[#This Row],[EMP]]-Table1326[[#This Row],[BMP]]</f>
        <v>1.0267553200000066</v>
      </c>
      <c r="G358" s="5" t="s">
        <v>756</v>
      </c>
      <c r="H358" s="56">
        <v>177.95998653333299</v>
      </c>
      <c r="I358" t="s">
        <v>99</v>
      </c>
      <c r="J358" s="56">
        <v>178.49056401999999</v>
      </c>
      <c r="K358" s="56">
        <v>178.986741853333</v>
      </c>
      <c r="L358" t="s">
        <v>1638</v>
      </c>
      <c r="M358" s="2">
        <v>6106</v>
      </c>
      <c r="N358" s="2">
        <v>5771</v>
      </c>
      <c r="O358" s="2">
        <v>11877</v>
      </c>
      <c r="P358" t="s">
        <v>21819</v>
      </c>
      <c r="Q358">
        <v>8</v>
      </c>
      <c r="R358">
        <v>53</v>
      </c>
      <c r="S358" s="2">
        <v>899</v>
      </c>
      <c r="T358" s="2">
        <v>147</v>
      </c>
      <c r="U358" s="8">
        <v>8.8069377789003964E-2</v>
      </c>
      <c r="V358" s="2">
        <v>19339</v>
      </c>
      <c r="W358" s="48">
        <v>664</v>
      </c>
      <c r="Y358" s="61">
        <f>(Table1326[[#This Row],[2042 Future AADT]]-Table1326[[#This Row],[AADT 2022]])/20*($Y$5-2022)+Table1326[[#This Row],[AADT 2022]]</f>
        <v>19339</v>
      </c>
    </row>
    <row r="359" spans="1:25" ht="24" customHeight="1" x14ac:dyDescent="0.25">
      <c r="A359" t="s">
        <v>1641</v>
      </c>
      <c r="B359" t="s">
        <v>17795</v>
      </c>
      <c r="C359">
        <v>101137</v>
      </c>
      <c r="D359" t="s">
        <v>17073</v>
      </c>
      <c r="E359" t="s">
        <v>758</v>
      </c>
      <c r="F359" s="9">
        <f>Table1326[[#This Row],[EMP]]-Table1326[[#This Row],[BMP]]</f>
        <v>2.4335524600000156</v>
      </c>
      <c r="G359" s="5" t="s">
        <v>756</v>
      </c>
      <c r="H359" s="56">
        <v>178.99316297999999</v>
      </c>
      <c r="I359" t="s">
        <v>1638</v>
      </c>
      <c r="J359" s="56">
        <v>179.97545177999999</v>
      </c>
      <c r="K359" s="56">
        <v>181.42671544000001</v>
      </c>
      <c r="L359" t="s">
        <v>1640</v>
      </c>
      <c r="M359" s="2">
        <v>6403</v>
      </c>
      <c r="N359" s="2">
        <v>6178</v>
      </c>
      <c r="O359" s="2">
        <v>12581</v>
      </c>
      <c r="P359" t="s">
        <v>21820</v>
      </c>
      <c r="Q359">
        <v>11</v>
      </c>
      <c r="R359">
        <v>52</v>
      </c>
      <c r="S359" s="2">
        <v>1229</v>
      </c>
      <c r="T359" s="2">
        <v>203</v>
      </c>
      <c r="U359" s="8">
        <v>0.11382243064939195</v>
      </c>
      <c r="V359" s="2">
        <v>20485</v>
      </c>
      <c r="W359" s="48">
        <v>665</v>
      </c>
      <c r="Y359" s="61">
        <f>(Table1326[[#This Row],[2042 Future AADT]]-Table1326[[#This Row],[AADT 2022]])/20*($Y$5-2022)+Table1326[[#This Row],[AADT 2022]]</f>
        <v>20485</v>
      </c>
    </row>
    <row r="360" spans="1:25" ht="24" customHeight="1" x14ac:dyDescent="0.25">
      <c r="A360" t="s">
        <v>1642</v>
      </c>
      <c r="B360" t="s">
        <v>17796</v>
      </c>
      <c r="C360">
        <v>101139</v>
      </c>
      <c r="D360" t="s">
        <v>17073</v>
      </c>
      <c r="E360" t="s">
        <v>758</v>
      </c>
      <c r="F360" s="9">
        <f>Table1326[[#This Row],[EMP]]-Table1326[[#This Row],[BMP]]</f>
        <v>0.82518218000001298</v>
      </c>
      <c r="G360" s="5" t="s">
        <v>756</v>
      </c>
      <c r="H360" s="56">
        <v>181.47055974666699</v>
      </c>
      <c r="I360" t="s">
        <v>1640</v>
      </c>
      <c r="J360" s="56">
        <v>181.5</v>
      </c>
      <c r="K360" s="56">
        <v>182.29574192666701</v>
      </c>
      <c r="L360" t="s">
        <v>100</v>
      </c>
      <c r="M360" s="2">
        <v>8433</v>
      </c>
      <c r="N360" s="2">
        <v>8976</v>
      </c>
      <c r="O360" s="2">
        <v>17409</v>
      </c>
      <c r="P360" t="s">
        <v>21821</v>
      </c>
      <c r="Q360">
        <v>9</v>
      </c>
      <c r="R360">
        <v>54</v>
      </c>
      <c r="S360" s="2">
        <v>746</v>
      </c>
      <c r="T360" s="2">
        <v>663</v>
      </c>
      <c r="U360" s="8">
        <v>8.0935148486415073E-2</v>
      </c>
      <c r="V360" s="2">
        <v>23761</v>
      </c>
      <c r="W360" s="48">
        <v>666</v>
      </c>
      <c r="Y360" s="61">
        <f>(Table1326[[#This Row],[2042 Future AADT]]-Table1326[[#This Row],[AADT 2022]])/20*($Y$5-2022)+Table1326[[#This Row],[AADT 2022]]</f>
        <v>23761</v>
      </c>
    </row>
    <row r="361" spans="1:25" ht="24" customHeight="1" x14ac:dyDescent="0.25">
      <c r="A361" t="s">
        <v>1643</v>
      </c>
      <c r="B361" t="s">
        <v>17797</v>
      </c>
      <c r="C361">
        <v>101141</v>
      </c>
      <c r="D361" t="s">
        <v>17073</v>
      </c>
      <c r="E361" t="s">
        <v>758</v>
      </c>
      <c r="F361" s="9">
        <f>Table1326[[#This Row],[EMP]]-Table1326[[#This Row],[BMP]]</f>
        <v>0.22793576000000826</v>
      </c>
      <c r="G361" s="5" t="s">
        <v>756</v>
      </c>
      <c r="H361" s="56">
        <v>182.31337515999999</v>
      </c>
      <c r="I361" t="s">
        <v>100</v>
      </c>
      <c r="J361" s="56">
        <v>182.40880193999999</v>
      </c>
      <c r="K361" s="56">
        <v>182.54131092</v>
      </c>
      <c r="L361" t="s">
        <v>101</v>
      </c>
      <c r="M361" s="2">
        <v>9972</v>
      </c>
      <c r="N361" s="2">
        <v>9466</v>
      </c>
      <c r="O361" s="2">
        <v>19438</v>
      </c>
      <c r="P361" t="s">
        <v>21822</v>
      </c>
      <c r="Q361">
        <v>9</v>
      </c>
      <c r="R361">
        <v>51</v>
      </c>
      <c r="S361" s="2">
        <v>700</v>
      </c>
      <c r="T361" s="2">
        <v>652</v>
      </c>
      <c r="U361" s="8">
        <v>6.9554480913674249E-2</v>
      </c>
      <c r="V361" s="2">
        <v>31650</v>
      </c>
      <c r="W361" s="48">
        <v>667</v>
      </c>
      <c r="Y361" s="61">
        <f>(Table1326[[#This Row],[2042 Future AADT]]-Table1326[[#This Row],[AADT 2022]])/20*($Y$5-2022)+Table1326[[#This Row],[AADT 2022]]</f>
        <v>31650</v>
      </c>
    </row>
    <row r="362" spans="1:25" ht="24" customHeight="1" x14ac:dyDescent="0.25">
      <c r="A362" t="s">
        <v>1645</v>
      </c>
      <c r="B362" t="s">
        <v>17798</v>
      </c>
      <c r="C362">
        <v>101143</v>
      </c>
      <c r="D362" t="s">
        <v>17073</v>
      </c>
      <c r="E362" t="s">
        <v>758</v>
      </c>
      <c r="F362" s="9">
        <f>Table1326[[#This Row],[EMP]]-Table1326[[#This Row],[BMP]]</f>
        <v>0.60917200000000093</v>
      </c>
      <c r="G362" s="5" t="s">
        <v>756</v>
      </c>
      <c r="H362" s="56">
        <v>182.51138288666701</v>
      </c>
      <c r="I362" t="s">
        <v>101</v>
      </c>
      <c r="J362" s="56">
        <v>182.95027119</v>
      </c>
      <c r="K362" s="56">
        <v>183.12055488666701</v>
      </c>
      <c r="L362" t="s">
        <v>1644</v>
      </c>
      <c r="M362" s="2">
        <v>10284</v>
      </c>
      <c r="N362" s="2">
        <v>10033</v>
      </c>
      <c r="O362" s="2">
        <v>20317</v>
      </c>
      <c r="P362" t="s">
        <v>21823</v>
      </c>
      <c r="Q362">
        <v>9</v>
      </c>
      <c r="R362">
        <v>50</v>
      </c>
      <c r="S362" s="2">
        <v>1934</v>
      </c>
      <c r="T362" s="2">
        <v>317</v>
      </c>
      <c r="U362" s="8">
        <v>0.110793916424669</v>
      </c>
      <c r="V362" s="2">
        <v>33081</v>
      </c>
      <c r="W362" s="48">
        <v>668</v>
      </c>
      <c r="Y362" s="61">
        <f>(Table1326[[#This Row],[2042 Future AADT]]-Table1326[[#This Row],[AADT 2022]])/20*($Y$5-2022)+Table1326[[#This Row],[AADT 2022]]</f>
        <v>33081</v>
      </c>
    </row>
    <row r="363" spans="1:25" ht="24" customHeight="1" x14ac:dyDescent="0.25">
      <c r="A363" t="s">
        <v>1646</v>
      </c>
      <c r="B363" t="s">
        <v>17799</v>
      </c>
      <c r="C363">
        <v>101145</v>
      </c>
      <c r="D363" t="s">
        <v>17073</v>
      </c>
      <c r="E363" t="s">
        <v>758</v>
      </c>
      <c r="F363" s="9">
        <f>Table1326[[#This Row],[EMP]]-Table1326[[#This Row],[BMP]]</f>
        <v>0.74367552000001069</v>
      </c>
      <c r="G363" s="5" t="s">
        <v>756</v>
      </c>
      <c r="H363" s="56">
        <v>183.13456327</v>
      </c>
      <c r="I363" t="s">
        <v>1644</v>
      </c>
      <c r="J363" s="56">
        <v>183.74611056000001</v>
      </c>
      <c r="K363" s="56">
        <v>183.87823879000001</v>
      </c>
      <c r="L363" t="s">
        <v>102</v>
      </c>
      <c r="M363" s="2">
        <v>11393</v>
      </c>
      <c r="N363" s="2">
        <v>11325</v>
      </c>
      <c r="O363" s="2">
        <v>22718</v>
      </c>
      <c r="P363" t="s">
        <v>21824</v>
      </c>
      <c r="Q363">
        <v>9</v>
      </c>
      <c r="R363">
        <v>50</v>
      </c>
      <c r="S363" s="2">
        <v>759</v>
      </c>
      <c r="T363" s="2">
        <v>759</v>
      </c>
      <c r="U363" s="8">
        <v>6.6819262259001672E-2</v>
      </c>
      <c r="V363" s="2">
        <v>36991</v>
      </c>
      <c r="W363" s="48">
        <v>669</v>
      </c>
      <c r="Y363" s="61">
        <f>(Table1326[[#This Row],[2042 Future AADT]]-Table1326[[#This Row],[AADT 2022]])/20*($Y$5-2022)+Table1326[[#This Row],[AADT 2022]]</f>
        <v>36991</v>
      </c>
    </row>
    <row r="364" spans="1:25" ht="24" customHeight="1" x14ac:dyDescent="0.25">
      <c r="A364" t="s">
        <v>1647</v>
      </c>
      <c r="B364" t="s">
        <v>17800</v>
      </c>
      <c r="C364">
        <v>101147</v>
      </c>
      <c r="D364" t="s">
        <v>17073</v>
      </c>
      <c r="E364" t="s">
        <v>758</v>
      </c>
      <c r="F364" s="9">
        <f>Table1326[[#This Row],[EMP]]-Table1326[[#This Row],[BMP]]</f>
        <v>0.64923566999999593</v>
      </c>
      <c r="G364" s="5" t="s">
        <v>756</v>
      </c>
      <c r="H364" s="56">
        <v>183.862162073333</v>
      </c>
      <c r="I364" t="s">
        <v>102</v>
      </c>
      <c r="J364" s="56">
        <v>184.17885895000001</v>
      </c>
      <c r="K364" s="56">
        <v>184.51139774333299</v>
      </c>
      <c r="L364" t="s">
        <v>103</v>
      </c>
      <c r="M364" s="2">
        <v>11135</v>
      </c>
      <c r="N364" s="2">
        <v>11205</v>
      </c>
      <c r="O364" s="2">
        <v>22340</v>
      </c>
      <c r="P364" t="s">
        <v>21825</v>
      </c>
      <c r="Q364">
        <v>9</v>
      </c>
      <c r="R364">
        <v>51</v>
      </c>
      <c r="S364" s="2">
        <v>2367</v>
      </c>
      <c r="T364" s="2">
        <v>1278</v>
      </c>
      <c r="U364" s="8">
        <v>0.16316025067144135</v>
      </c>
      <c r="V364" s="2">
        <v>36375</v>
      </c>
      <c r="W364" s="48">
        <v>670</v>
      </c>
      <c r="Y364" s="61">
        <f>(Table1326[[#This Row],[2042 Future AADT]]-Table1326[[#This Row],[AADT 2022]])/20*($Y$5-2022)+Table1326[[#This Row],[AADT 2022]]</f>
        <v>36375</v>
      </c>
    </row>
    <row r="365" spans="1:25" ht="24" customHeight="1" x14ac:dyDescent="0.25">
      <c r="A365" t="s">
        <v>1649</v>
      </c>
      <c r="B365" t="s">
        <v>17801</v>
      </c>
      <c r="C365">
        <v>101149</v>
      </c>
      <c r="D365" t="s">
        <v>17073</v>
      </c>
      <c r="E365" t="s">
        <v>758</v>
      </c>
      <c r="F365" s="9">
        <f>Table1326[[#This Row],[EMP]]-Table1326[[#This Row],[BMP]]</f>
        <v>0.97780423999998334</v>
      </c>
      <c r="G365" s="5" t="s">
        <v>756</v>
      </c>
      <c r="H365" s="56">
        <v>184.471997043333</v>
      </c>
      <c r="I365" t="s">
        <v>103</v>
      </c>
      <c r="J365" s="56">
        <v>184.98025061999999</v>
      </c>
      <c r="K365" s="56">
        <v>185.44980128333299</v>
      </c>
      <c r="L365" t="s">
        <v>1648</v>
      </c>
      <c r="M365" s="2">
        <v>10278</v>
      </c>
      <c r="N365" s="2">
        <v>9724</v>
      </c>
      <c r="O365" s="2">
        <v>20002</v>
      </c>
      <c r="P365" t="s">
        <v>21826</v>
      </c>
      <c r="Q365">
        <v>9</v>
      </c>
      <c r="R365">
        <v>51</v>
      </c>
      <c r="S365" s="2">
        <v>2367</v>
      </c>
      <c r="T365" s="2">
        <v>1278</v>
      </c>
      <c r="U365" s="8">
        <v>0.18223177682231778</v>
      </c>
      <c r="V365" s="2">
        <v>32568</v>
      </c>
      <c r="W365" s="48">
        <v>671</v>
      </c>
      <c r="Y365" s="61">
        <f>(Table1326[[#This Row],[2042 Future AADT]]-Table1326[[#This Row],[AADT 2022]])/20*($Y$5-2022)+Table1326[[#This Row],[AADT 2022]]</f>
        <v>32568</v>
      </c>
    </row>
    <row r="366" spans="1:25" ht="24" customHeight="1" x14ac:dyDescent="0.25">
      <c r="A366" t="s">
        <v>1651</v>
      </c>
      <c r="B366" t="s">
        <v>17802</v>
      </c>
      <c r="C366">
        <v>101151</v>
      </c>
      <c r="D366" t="s">
        <v>17073</v>
      </c>
      <c r="E366" t="s">
        <v>758</v>
      </c>
      <c r="F366" s="9">
        <f>Table1326[[#This Row],[EMP]]-Table1326[[#This Row],[BMP]]</f>
        <v>2.0530036700000096</v>
      </c>
      <c r="G366" s="5" t="s">
        <v>756</v>
      </c>
      <c r="H366" s="56">
        <v>185.457683175</v>
      </c>
      <c r="I366" t="s">
        <v>1648</v>
      </c>
      <c r="J366" s="56">
        <v>185.99709594999999</v>
      </c>
      <c r="K366" s="56">
        <v>187.51068684500001</v>
      </c>
      <c r="L366" t="s">
        <v>1650</v>
      </c>
      <c r="M366" s="2">
        <v>8259</v>
      </c>
      <c r="N366" s="2">
        <v>8155</v>
      </c>
      <c r="O366" s="2">
        <v>16414</v>
      </c>
      <c r="P366" t="s">
        <v>21827</v>
      </c>
      <c r="Q366">
        <v>11</v>
      </c>
      <c r="R366">
        <v>55</v>
      </c>
      <c r="S366" s="2">
        <v>1612</v>
      </c>
      <c r="T366" s="2">
        <v>265</v>
      </c>
      <c r="U366" s="8">
        <v>0.11435360058486657</v>
      </c>
      <c r="V366" s="2">
        <v>26726</v>
      </c>
      <c r="W366" s="48">
        <v>672</v>
      </c>
      <c r="Y366" s="61">
        <f>(Table1326[[#This Row],[2042 Future AADT]]-Table1326[[#This Row],[AADT 2022]])/20*($Y$5-2022)+Table1326[[#This Row],[AADT 2022]]</f>
        <v>26726</v>
      </c>
    </row>
    <row r="367" spans="1:25" ht="24" customHeight="1" x14ac:dyDescent="0.25">
      <c r="A367" t="s">
        <v>1652</v>
      </c>
      <c r="B367" t="s">
        <v>17803</v>
      </c>
      <c r="C367">
        <v>101153</v>
      </c>
      <c r="D367" t="s">
        <v>17073</v>
      </c>
      <c r="E367" t="s">
        <v>758</v>
      </c>
      <c r="F367" s="9">
        <f>Table1326[[#This Row],[EMP]]-Table1326[[#This Row],[BMP]]</f>
        <v>2.3618861500000037</v>
      </c>
      <c r="G367" s="5" t="s">
        <v>756</v>
      </c>
      <c r="H367" s="56">
        <v>187.5529191</v>
      </c>
      <c r="I367" t="s">
        <v>1650</v>
      </c>
      <c r="J367" s="56">
        <v>187.74443045000001</v>
      </c>
      <c r="K367" s="56">
        <v>189.91480525</v>
      </c>
      <c r="L367" t="s">
        <v>104</v>
      </c>
      <c r="M367" s="2">
        <v>8574</v>
      </c>
      <c r="N367" s="2">
        <v>8414</v>
      </c>
      <c r="O367" s="2">
        <v>16988</v>
      </c>
      <c r="P367" t="s">
        <v>21828</v>
      </c>
      <c r="Q367">
        <v>10</v>
      </c>
      <c r="R367">
        <v>55</v>
      </c>
      <c r="S367" s="2">
        <v>1218</v>
      </c>
      <c r="T367" s="2">
        <v>200</v>
      </c>
      <c r="U367" s="8">
        <v>8.3470685189545563E-2</v>
      </c>
      <c r="V367" s="2">
        <v>23186</v>
      </c>
      <c r="W367" s="48">
        <v>673</v>
      </c>
      <c r="Y367" s="61">
        <f>(Table1326[[#This Row],[2042 Future AADT]]-Table1326[[#This Row],[AADT 2022]])/20*($Y$5-2022)+Table1326[[#This Row],[AADT 2022]]</f>
        <v>23186</v>
      </c>
    </row>
    <row r="368" spans="1:25" ht="24" customHeight="1" x14ac:dyDescent="0.25">
      <c r="A368" t="s">
        <v>1655</v>
      </c>
      <c r="B368" t="s">
        <v>17804</v>
      </c>
      <c r="C368">
        <v>101154</v>
      </c>
      <c r="D368" t="s">
        <v>17073</v>
      </c>
      <c r="E368" t="s">
        <v>758</v>
      </c>
      <c r="F368" s="9">
        <f>Table1326[[#This Row],[EMP]]-Table1326[[#This Row],[BMP]]</f>
        <v>6.917692819999985</v>
      </c>
      <c r="G368" s="5" t="s">
        <v>756</v>
      </c>
      <c r="H368" s="56">
        <v>190.10358848000001</v>
      </c>
      <c r="I368" t="s">
        <v>1653</v>
      </c>
      <c r="J368" s="56">
        <v>194.98875061000001</v>
      </c>
      <c r="K368" s="56">
        <v>197.0212813</v>
      </c>
      <c r="L368" t="s">
        <v>1654</v>
      </c>
      <c r="M368" s="2">
        <v>5581</v>
      </c>
      <c r="N368" s="2">
        <v>4863</v>
      </c>
      <c r="O368" s="2">
        <v>10444</v>
      </c>
      <c r="P368" t="s">
        <v>21829</v>
      </c>
      <c r="Q368">
        <v>8</v>
      </c>
      <c r="R368">
        <v>58</v>
      </c>
      <c r="S368" s="2">
        <v>723</v>
      </c>
      <c r="T368" s="2">
        <v>769</v>
      </c>
      <c r="U368" s="8">
        <v>0.14285714285714285</v>
      </c>
      <c r="V368" s="2">
        <v>15281</v>
      </c>
      <c r="W368" s="48">
        <v>674</v>
      </c>
      <c r="Y368" s="61">
        <f>(Table1326[[#This Row],[2042 Future AADT]]-Table1326[[#This Row],[AADT 2022]])/20*($Y$5-2022)+Table1326[[#This Row],[AADT 2022]]</f>
        <v>15281</v>
      </c>
    </row>
    <row r="369" spans="1:25" ht="24" customHeight="1" x14ac:dyDescent="0.25">
      <c r="A369" t="s">
        <v>1657</v>
      </c>
      <c r="B369" t="s">
        <v>17805</v>
      </c>
      <c r="C369">
        <v>101155</v>
      </c>
      <c r="D369" t="s">
        <v>17073</v>
      </c>
      <c r="E369" t="s">
        <v>758</v>
      </c>
      <c r="F369" s="9">
        <f>Table1326[[#This Row],[EMP]]-Table1326[[#This Row],[BMP]]</f>
        <v>4.8846077499999865</v>
      </c>
      <c r="G369" s="5" t="s">
        <v>756</v>
      </c>
      <c r="H369" s="56">
        <v>197.08546507571401</v>
      </c>
      <c r="I369" t="s">
        <v>1654</v>
      </c>
      <c r="J369" s="56">
        <v>201.89622922999999</v>
      </c>
      <c r="K369" s="56">
        <v>201.970072825714</v>
      </c>
      <c r="L369" t="s">
        <v>1656</v>
      </c>
      <c r="M369" s="2">
        <v>5332</v>
      </c>
      <c r="N369" s="2">
        <v>4605</v>
      </c>
      <c r="O369" s="2">
        <v>9937</v>
      </c>
      <c r="P369" t="s">
        <v>21830</v>
      </c>
      <c r="Q369">
        <v>8</v>
      </c>
      <c r="R369">
        <v>55</v>
      </c>
      <c r="S369" s="2">
        <v>579</v>
      </c>
      <c r="T369" s="2">
        <v>615</v>
      </c>
      <c r="U369" s="8">
        <v>0.12015698903089464</v>
      </c>
      <c r="V369" s="2">
        <v>15372</v>
      </c>
      <c r="W369" s="48">
        <v>675</v>
      </c>
      <c r="Y369" s="61">
        <f>(Table1326[[#This Row],[2042 Future AADT]]-Table1326[[#This Row],[AADT 2022]])/20*($Y$5-2022)+Table1326[[#This Row],[AADT 2022]]</f>
        <v>15372</v>
      </c>
    </row>
    <row r="370" spans="1:25" ht="24" customHeight="1" x14ac:dyDescent="0.25">
      <c r="A370" t="s">
        <v>1661</v>
      </c>
      <c r="B370" t="s">
        <v>17806</v>
      </c>
      <c r="C370">
        <v>101156</v>
      </c>
      <c r="D370" t="s">
        <v>17073</v>
      </c>
      <c r="E370" t="s">
        <v>758</v>
      </c>
      <c r="F370" s="9">
        <f>Table1326[[#This Row],[EMP]]-Table1326[[#This Row],[BMP]]</f>
        <v>0.72716678000000456</v>
      </c>
      <c r="G370" s="5" t="s">
        <v>756</v>
      </c>
      <c r="H370" s="56">
        <v>226.04212158999999</v>
      </c>
      <c r="I370" t="s">
        <v>1659</v>
      </c>
      <c r="J370" s="56">
        <v>226.69622956000001</v>
      </c>
      <c r="K370" s="56">
        <v>226.76928837</v>
      </c>
      <c r="L370" t="s">
        <v>1660</v>
      </c>
      <c r="M370" s="2">
        <v>5361</v>
      </c>
      <c r="N370" s="2">
        <v>5684</v>
      </c>
      <c r="O370" s="2">
        <v>11045</v>
      </c>
      <c r="P370" t="s">
        <v>21831</v>
      </c>
      <c r="Q370">
        <v>8</v>
      </c>
      <c r="R370">
        <v>53</v>
      </c>
      <c r="S370" s="2">
        <v>2156</v>
      </c>
      <c r="T370" s="2">
        <v>472</v>
      </c>
      <c r="U370" s="8">
        <v>0.23793571751923948</v>
      </c>
      <c r="V370" s="2">
        <v>17086</v>
      </c>
      <c r="W370" s="48">
        <v>676</v>
      </c>
      <c r="Y370" s="61">
        <f>(Table1326[[#This Row],[2042 Future AADT]]-Table1326[[#This Row],[AADT 2022]])/20*($Y$5-2022)+Table1326[[#This Row],[AADT 2022]]</f>
        <v>17086</v>
      </c>
    </row>
    <row r="371" spans="1:25" ht="24" customHeight="1" x14ac:dyDescent="0.25">
      <c r="A371" t="s">
        <v>1663</v>
      </c>
      <c r="B371" t="s">
        <v>17807</v>
      </c>
      <c r="C371">
        <v>101157</v>
      </c>
      <c r="D371" t="s">
        <v>17073</v>
      </c>
      <c r="E371" t="s">
        <v>758</v>
      </c>
      <c r="F371" s="9">
        <f>Table1326[[#This Row],[EMP]]-Table1326[[#This Row],[BMP]]</f>
        <v>0.50528389000001539</v>
      </c>
      <c r="G371" s="5" t="s">
        <v>756</v>
      </c>
      <c r="H371" s="56">
        <v>226.771759553333</v>
      </c>
      <c r="I371" t="s">
        <v>1660</v>
      </c>
      <c r="J371" s="56">
        <v>226.95518777000001</v>
      </c>
      <c r="K371" s="56">
        <v>227.27704344333301</v>
      </c>
      <c r="L371" t="s">
        <v>1662</v>
      </c>
      <c r="M371" s="2">
        <v>4979</v>
      </c>
      <c r="N371" s="2">
        <v>5236</v>
      </c>
      <c r="O371" s="2">
        <v>10215</v>
      </c>
      <c r="P371" t="s">
        <v>21832</v>
      </c>
      <c r="Q371">
        <v>8</v>
      </c>
      <c r="R371">
        <v>50</v>
      </c>
      <c r="S371" s="2">
        <v>1353</v>
      </c>
      <c r="T371" s="2">
        <v>463</v>
      </c>
      <c r="U371" s="8">
        <v>0.17777777777777778</v>
      </c>
      <c r="V371" s="2">
        <v>15802</v>
      </c>
      <c r="W371" s="48">
        <v>677</v>
      </c>
      <c r="Y371" s="61">
        <f>(Table1326[[#This Row],[2042 Future AADT]]-Table1326[[#This Row],[AADT 2022]])/20*($Y$5-2022)+Table1326[[#This Row],[AADT 2022]]</f>
        <v>15802</v>
      </c>
    </row>
    <row r="372" spans="1:25" ht="24" customHeight="1" x14ac:dyDescent="0.25">
      <c r="A372" t="s">
        <v>1664</v>
      </c>
      <c r="B372" t="s">
        <v>17808</v>
      </c>
      <c r="C372">
        <v>101158</v>
      </c>
      <c r="D372" t="s">
        <v>17073</v>
      </c>
      <c r="E372" t="s">
        <v>758</v>
      </c>
      <c r="F372" s="9">
        <f>Table1326[[#This Row],[EMP]]-Table1326[[#This Row],[BMP]]</f>
        <v>1.9966594800000053</v>
      </c>
      <c r="G372" s="5" t="s">
        <v>756</v>
      </c>
      <c r="H372" s="56">
        <v>227.299198585</v>
      </c>
      <c r="I372" t="s">
        <v>1662</v>
      </c>
      <c r="J372" s="56">
        <v>229.01092089333301</v>
      </c>
      <c r="K372" s="56">
        <v>229.295858065</v>
      </c>
      <c r="L372" t="s">
        <v>105</v>
      </c>
      <c r="M372" s="2">
        <v>6523</v>
      </c>
      <c r="N372" s="2">
        <v>6265</v>
      </c>
      <c r="O372" s="2">
        <v>12788</v>
      </c>
      <c r="P372" t="s">
        <v>21833</v>
      </c>
      <c r="Q372">
        <v>8</v>
      </c>
      <c r="R372">
        <v>51</v>
      </c>
      <c r="S372" s="2">
        <v>1183</v>
      </c>
      <c r="T372" s="2">
        <v>482</v>
      </c>
      <c r="U372" s="8">
        <v>0.13020018767594621</v>
      </c>
      <c r="V372" s="2">
        <v>17454</v>
      </c>
      <c r="W372" s="48">
        <v>678</v>
      </c>
      <c r="Y372" s="61">
        <f>(Table1326[[#This Row],[2042 Future AADT]]-Table1326[[#This Row],[AADT 2022]])/20*($Y$5-2022)+Table1326[[#This Row],[AADT 2022]]</f>
        <v>17454</v>
      </c>
    </row>
    <row r="373" spans="1:25" ht="24" customHeight="1" x14ac:dyDescent="0.25">
      <c r="A373" t="s">
        <v>1665</v>
      </c>
      <c r="B373" t="s">
        <v>17809</v>
      </c>
      <c r="C373">
        <v>101160</v>
      </c>
      <c r="D373" t="s">
        <v>17073</v>
      </c>
      <c r="E373" t="s">
        <v>758</v>
      </c>
      <c r="F373" s="9">
        <f>Table1326[[#This Row],[EMP]]-Table1326[[#This Row],[BMP]]</f>
        <v>1.0036812700000155</v>
      </c>
      <c r="G373" s="5" t="s">
        <v>756</v>
      </c>
      <c r="H373" s="56">
        <v>229.30055662333299</v>
      </c>
      <c r="I373" t="s">
        <v>105</v>
      </c>
      <c r="J373" s="56">
        <v>229.998321943333</v>
      </c>
      <c r="K373" s="56">
        <v>230.30423789333301</v>
      </c>
      <c r="L373" t="s">
        <v>106</v>
      </c>
      <c r="M373" s="2">
        <v>7168</v>
      </c>
      <c r="N373" s="2">
        <v>7329</v>
      </c>
      <c r="O373" s="2">
        <v>14497</v>
      </c>
      <c r="P373" t="s">
        <v>21834</v>
      </c>
      <c r="Q373">
        <v>8</v>
      </c>
      <c r="R373">
        <v>51</v>
      </c>
      <c r="S373" s="2">
        <v>1374</v>
      </c>
      <c r="T373" s="2">
        <v>1288</v>
      </c>
      <c r="U373" s="8">
        <v>0.18362419810995378</v>
      </c>
      <c r="V373" s="2">
        <v>22426</v>
      </c>
      <c r="W373" s="48">
        <v>679</v>
      </c>
      <c r="Y373" s="61">
        <f>(Table1326[[#This Row],[2042 Future AADT]]-Table1326[[#This Row],[AADT 2022]])/20*($Y$5-2022)+Table1326[[#This Row],[AADT 2022]]</f>
        <v>22426</v>
      </c>
    </row>
    <row r="374" spans="1:25" ht="24" customHeight="1" x14ac:dyDescent="0.25">
      <c r="A374" t="s">
        <v>1666</v>
      </c>
      <c r="B374" t="s">
        <v>17810</v>
      </c>
      <c r="C374">
        <v>101162</v>
      </c>
      <c r="D374" t="s">
        <v>17073</v>
      </c>
      <c r="E374" t="s">
        <v>758</v>
      </c>
      <c r="F374" s="9">
        <f>Table1326[[#This Row],[EMP]]-Table1326[[#This Row],[BMP]]</f>
        <v>1.0019826399999943</v>
      </c>
      <c r="G374" s="5" t="s">
        <v>756</v>
      </c>
      <c r="H374" s="56">
        <v>230.31826779333301</v>
      </c>
      <c r="I374" t="s">
        <v>106</v>
      </c>
      <c r="J374" s="56">
        <v>231.003002543333</v>
      </c>
      <c r="K374" s="56">
        <v>231.320250433333</v>
      </c>
      <c r="L374" t="s">
        <v>107</v>
      </c>
      <c r="M374" s="2">
        <v>8371</v>
      </c>
      <c r="N374" s="2">
        <v>7995</v>
      </c>
      <c r="O374" s="2">
        <v>16366</v>
      </c>
      <c r="P374" t="s">
        <v>21835</v>
      </c>
      <c r="Q374">
        <v>8</v>
      </c>
      <c r="R374">
        <v>51</v>
      </c>
      <c r="S374" s="2">
        <v>1332</v>
      </c>
      <c r="T374" s="2">
        <v>1131</v>
      </c>
      <c r="U374" s="8">
        <v>0.15049492851032628</v>
      </c>
      <c r="V374" s="2">
        <v>25317</v>
      </c>
      <c r="W374" s="48">
        <v>680</v>
      </c>
      <c r="Y374" s="61">
        <f>(Table1326[[#This Row],[2042 Future AADT]]-Table1326[[#This Row],[AADT 2022]])/20*($Y$5-2022)+Table1326[[#This Row],[AADT 2022]]</f>
        <v>25317</v>
      </c>
    </row>
    <row r="375" spans="1:25" ht="24" customHeight="1" x14ac:dyDescent="0.25">
      <c r="A375" t="s">
        <v>1667</v>
      </c>
      <c r="B375" t="s">
        <v>17811</v>
      </c>
      <c r="C375">
        <v>101164</v>
      </c>
      <c r="D375" t="s">
        <v>17073</v>
      </c>
      <c r="E375" t="s">
        <v>758</v>
      </c>
      <c r="F375" s="9">
        <f>Table1326[[#This Row],[EMP]]-Table1326[[#This Row],[BMP]]</f>
        <v>3.0152209400000061</v>
      </c>
      <c r="G375" s="5" t="s">
        <v>756</v>
      </c>
      <c r="H375" s="56">
        <v>231.34110916</v>
      </c>
      <c r="I375" t="s">
        <v>107</v>
      </c>
      <c r="J375" s="56">
        <v>234.00270383</v>
      </c>
      <c r="K375" s="56">
        <v>234.35633010000001</v>
      </c>
      <c r="L375" t="s">
        <v>108</v>
      </c>
      <c r="M375" s="2">
        <v>9692</v>
      </c>
      <c r="N375" s="2">
        <v>8626</v>
      </c>
      <c r="O375" s="2">
        <v>18318</v>
      </c>
      <c r="P375" t="s">
        <v>21836</v>
      </c>
      <c r="Q375">
        <v>8</v>
      </c>
      <c r="R375">
        <v>51</v>
      </c>
      <c r="S375" s="2">
        <v>1320</v>
      </c>
      <c r="T375" s="2">
        <v>217</v>
      </c>
      <c r="U375" s="8">
        <v>8.3906540015285511E-2</v>
      </c>
      <c r="V375" s="2">
        <v>26802</v>
      </c>
      <c r="W375" s="48">
        <v>681</v>
      </c>
      <c r="Y375" s="61">
        <f>(Table1326[[#This Row],[2042 Future AADT]]-Table1326[[#This Row],[AADT 2022]])/20*($Y$5-2022)+Table1326[[#This Row],[AADT 2022]]</f>
        <v>26802</v>
      </c>
    </row>
    <row r="376" spans="1:25" ht="24" customHeight="1" x14ac:dyDescent="0.25">
      <c r="A376" t="s">
        <v>1669</v>
      </c>
      <c r="B376" t="s">
        <v>17812</v>
      </c>
      <c r="C376">
        <v>101166</v>
      </c>
      <c r="D376" t="s">
        <v>17073</v>
      </c>
      <c r="E376" t="s">
        <v>758</v>
      </c>
      <c r="F376" s="9">
        <f>Table1326[[#This Row],[EMP]]-Table1326[[#This Row],[BMP]]</f>
        <v>2.5037320000000136</v>
      </c>
      <c r="G376" s="5" t="s">
        <v>756</v>
      </c>
      <c r="H376" s="56">
        <v>234.39845668999999</v>
      </c>
      <c r="I376" t="s">
        <v>108</v>
      </c>
      <c r="J376" s="56">
        <v>235.021917593333</v>
      </c>
      <c r="K376" s="56">
        <v>236.90218869</v>
      </c>
      <c r="L376" t="s">
        <v>1668</v>
      </c>
      <c r="M376" s="2">
        <v>10047</v>
      </c>
      <c r="N376" s="2">
        <v>9725</v>
      </c>
      <c r="O376" s="2">
        <v>19772</v>
      </c>
      <c r="P376" t="s">
        <v>21837</v>
      </c>
      <c r="Q376">
        <v>8</v>
      </c>
      <c r="R376">
        <v>52</v>
      </c>
      <c r="S376" s="2">
        <v>1563</v>
      </c>
      <c r="T376" s="2">
        <v>258</v>
      </c>
      <c r="U376" s="8">
        <v>9.2099939308112486E-2</v>
      </c>
      <c r="V376" s="2">
        <v>30586</v>
      </c>
      <c r="W376" s="48">
        <v>682</v>
      </c>
      <c r="Y376" s="61">
        <f>(Table1326[[#This Row],[2042 Future AADT]]-Table1326[[#This Row],[AADT 2022]])/20*($Y$5-2022)+Table1326[[#This Row],[AADT 2022]]</f>
        <v>30586</v>
      </c>
    </row>
    <row r="377" spans="1:25" ht="24" customHeight="1" x14ac:dyDescent="0.25">
      <c r="A377" t="s">
        <v>1670</v>
      </c>
      <c r="B377" t="s">
        <v>17813</v>
      </c>
      <c r="C377">
        <v>101168</v>
      </c>
      <c r="D377" t="s">
        <v>17073</v>
      </c>
      <c r="E377" t="s">
        <v>758</v>
      </c>
      <c r="F377" s="9">
        <f>Table1326[[#This Row],[EMP]]-Table1326[[#This Row],[BMP]]</f>
        <v>2.0078337000000204</v>
      </c>
      <c r="G377" s="5" t="s">
        <v>756</v>
      </c>
      <c r="H377" s="56">
        <v>236.92663673999999</v>
      </c>
      <c r="I377" t="s">
        <v>1668</v>
      </c>
      <c r="J377" s="56">
        <v>238.00544467333299</v>
      </c>
      <c r="K377" s="56">
        <v>238.93447044000001</v>
      </c>
      <c r="L377" t="s">
        <v>392</v>
      </c>
      <c r="M377" s="2">
        <v>16778</v>
      </c>
      <c r="N377" s="2">
        <v>17421</v>
      </c>
      <c r="O377" s="2">
        <v>34199</v>
      </c>
      <c r="P377" t="s">
        <v>21838</v>
      </c>
      <c r="Q377">
        <v>8</v>
      </c>
      <c r="R377">
        <v>51</v>
      </c>
      <c r="S377" s="2">
        <v>2584</v>
      </c>
      <c r="T377" s="2">
        <v>425</v>
      </c>
      <c r="U377" s="8">
        <v>8.7985028802011755E-2</v>
      </c>
      <c r="V377" s="2">
        <v>52903</v>
      </c>
      <c r="W377" s="48">
        <v>683</v>
      </c>
      <c r="Y377" s="61">
        <f>(Table1326[[#This Row],[2042 Future AADT]]-Table1326[[#This Row],[AADT 2022]])/20*($Y$5-2022)+Table1326[[#This Row],[AADT 2022]]</f>
        <v>52903</v>
      </c>
    </row>
    <row r="378" spans="1:25" ht="24" customHeight="1" x14ac:dyDescent="0.25">
      <c r="A378" t="s">
        <v>1671</v>
      </c>
      <c r="B378" t="s">
        <v>17814</v>
      </c>
      <c r="C378">
        <v>101170</v>
      </c>
      <c r="D378" t="s">
        <v>17073</v>
      </c>
      <c r="E378" t="s">
        <v>758</v>
      </c>
      <c r="F378" s="9">
        <f>Table1326[[#This Row],[EMP]]-Table1326[[#This Row],[BMP]]</f>
        <v>1.7342903300000216</v>
      </c>
      <c r="G378" s="5" t="s">
        <v>756</v>
      </c>
      <c r="H378" s="56">
        <v>238.94947328999999</v>
      </c>
      <c r="I378" t="s">
        <v>392</v>
      </c>
      <c r="J378" s="56">
        <v>240.02629959000001</v>
      </c>
      <c r="K378" s="56">
        <v>240.68376362000001</v>
      </c>
      <c r="L378" t="s">
        <v>1668</v>
      </c>
      <c r="M378" s="2">
        <v>19914</v>
      </c>
      <c r="N378" s="2">
        <v>16535</v>
      </c>
      <c r="O378" s="2">
        <v>36449</v>
      </c>
      <c r="P378" t="s">
        <v>21839</v>
      </c>
      <c r="Q378">
        <v>8</v>
      </c>
      <c r="R378">
        <v>51</v>
      </c>
      <c r="S378" s="2">
        <v>3719</v>
      </c>
      <c r="T378" s="2">
        <v>612</v>
      </c>
      <c r="U378" s="8">
        <v>0.11882356168893522</v>
      </c>
      <c r="V378" s="2">
        <v>59348</v>
      </c>
      <c r="W378" s="48">
        <v>684</v>
      </c>
      <c r="Y378" s="61">
        <f>(Table1326[[#This Row],[2042 Future AADT]]-Table1326[[#This Row],[AADT 2022]])/20*($Y$5-2022)+Table1326[[#This Row],[AADT 2022]]</f>
        <v>59348</v>
      </c>
    </row>
    <row r="379" spans="1:25" ht="24" customHeight="1" x14ac:dyDescent="0.25">
      <c r="A379" t="s">
        <v>1673</v>
      </c>
      <c r="B379" t="s">
        <v>17815</v>
      </c>
      <c r="C379">
        <v>101172</v>
      </c>
      <c r="D379" t="s">
        <v>17073</v>
      </c>
      <c r="E379" t="s">
        <v>758</v>
      </c>
      <c r="F379" s="9">
        <f>Table1326[[#This Row],[EMP]]-Table1326[[#This Row],[BMP]]</f>
        <v>0.92378622999999038</v>
      </c>
      <c r="G379" s="5" t="s">
        <v>756</v>
      </c>
      <c r="H379" s="56">
        <v>240.70965413666701</v>
      </c>
      <c r="I379" t="s">
        <v>1668</v>
      </c>
      <c r="J379" s="56">
        <v>241.51644156</v>
      </c>
      <c r="K379" s="56">
        <v>241.633440366667</v>
      </c>
      <c r="L379" t="s">
        <v>1672</v>
      </c>
      <c r="M379" s="2">
        <v>15615</v>
      </c>
      <c r="N379" s="2">
        <v>15860</v>
      </c>
      <c r="O379" s="2">
        <v>31475</v>
      </c>
      <c r="P379" t="s">
        <v>21840</v>
      </c>
      <c r="Q379">
        <v>9</v>
      </c>
      <c r="R379">
        <v>51</v>
      </c>
      <c r="S379" s="2">
        <v>2372</v>
      </c>
      <c r="T379" s="2">
        <v>391</v>
      </c>
      <c r="U379" s="8">
        <v>8.778395552025417E-2</v>
      </c>
      <c r="V379" s="2">
        <v>51249</v>
      </c>
      <c r="W379" s="48">
        <v>685</v>
      </c>
      <c r="Y379" s="61">
        <f>(Table1326[[#This Row],[2042 Future AADT]]-Table1326[[#This Row],[AADT 2022]])/20*($Y$5-2022)+Table1326[[#This Row],[AADT 2022]]</f>
        <v>51249</v>
      </c>
    </row>
    <row r="380" spans="1:25" ht="24" customHeight="1" x14ac:dyDescent="0.25">
      <c r="A380" t="s">
        <v>1675</v>
      </c>
      <c r="B380" t="s">
        <v>17816</v>
      </c>
      <c r="C380">
        <v>101173</v>
      </c>
      <c r="D380" t="s">
        <v>17073</v>
      </c>
      <c r="E380" t="s">
        <v>758</v>
      </c>
      <c r="F380" s="9">
        <f>Table1326[[#This Row],[EMP]]-Table1326[[#This Row],[BMP]]</f>
        <v>1.106872530000004</v>
      </c>
      <c r="G380" s="5" t="s">
        <v>756</v>
      </c>
      <c r="H380" s="56">
        <v>241.660819366667</v>
      </c>
      <c r="I380" t="s">
        <v>1672</v>
      </c>
      <c r="J380" s="56">
        <v>242.00852686666701</v>
      </c>
      <c r="K380" s="56">
        <v>242.767691896667</v>
      </c>
      <c r="L380" t="s">
        <v>1674</v>
      </c>
      <c r="M380" s="2">
        <v>16086</v>
      </c>
      <c r="N380" s="2">
        <v>16286</v>
      </c>
      <c r="O380" s="2">
        <v>32372</v>
      </c>
      <c r="P380" t="s">
        <v>21841</v>
      </c>
      <c r="Q380">
        <v>8</v>
      </c>
      <c r="R380">
        <v>52</v>
      </c>
      <c r="S380" s="2">
        <v>2406</v>
      </c>
      <c r="T380" s="2">
        <v>395</v>
      </c>
      <c r="U380" s="8">
        <v>8.6525392314345737E-2</v>
      </c>
      <c r="V380" s="2">
        <v>44183</v>
      </c>
      <c r="W380" s="48">
        <v>686</v>
      </c>
      <c r="Y380" s="61">
        <f>(Table1326[[#This Row],[2042 Future AADT]]-Table1326[[#This Row],[AADT 2022]])/20*($Y$5-2022)+Table1326[[#This Row],[AADT 2022]]</f>
        <v>44183</v>
      </c>
    </row>
    <row r="381" spans="1:25" ht="24" customHeight="1" x14ac:dyDescent="0.25">
      <c r="A381" t="s">
        <v>1677</v>
      </c>
      <c r="B381" t="s">
        <v>17817</v>
      </c>
      <c r="C381">
        <v>101174</v>
      </c>
      <c r="D381" t="s">
        <v>17073</v>
      </c>
      <c r="E381" t="s">
        <v>758</v>
      </c>
      <c r="F381" s="9">
        <f>Table1326[[#This Row],[EMP]]-Table1326[[#This Row],[BMP]]</f>
        <v>0.63087882999997191</v>
      </c>
      <c r="G381" s="5" t="s">
        <v>756</v>
      </c>
      <c r="H381" s="56">
        <v>242.76644699666701</v>
      </c>
      <c r="I381" t="s">
        <v>1674</v>
      </c>
      <c r="J381" s="56">
        <v>242.98404656</v>
      </c>
      <c r="K381" s="56">
        <v>243.39732582666699</v>
      </c>
      <c r="L381" t="s">
        <v>1676</v>
      </c>
      <c r="M381" s="2">
        <v>14535</v>
      </c>
      <c r="N381" s="2">
        <v>14426</v>
      </c>
      <c r="O381" s="2">
        <v>28961</v>
      </c>
      <c r="P381" t="s">
        <v>21842</v>
      </c>
      <c r="Q381">
        <v>8</v>
      </c>
      <c r="R381">
        <v>57</v>
      </c>
      <c r="S381" s="2">
        <v>591</v>
      </c>
      <c r="T381" s="2">
        <v>616</v>
      </c>
      <c r="U381" s="8">
        <v>4.1676737681709888E-2</v>
      </c>
      <c r="V381" s="2">
        <v>47156</v>
      </c>
      <c r="W381" s="48">
        <v>687</v>
      </c>
      <c r="Y381" s="61">
        <f>(Table1326[[#This Row],[2042 Future AADT]]-Table1326[[#This Row],[AADT 2022]])/20*($Y$5-2022)+Table1326[[#This Row],[AADT 2022]]</f>
        <v>47156</v>
      </c>
    </row>
    <row r="382" spans="1:25" ht="24" customHeight="1" x14ac:dyDescent="0.25">
      <c r="A382" t="s">
        <v>1679</v>
      </c>
      <c r="B382" t="s">
        <v>17818</v>
      </c>
      <c r="C382">
        <v>101176</v>
      </c>
      <c r="D382" t="s">
        <v>17073</v>
      </c>
      <c r="E382" t="s">
        <v>758</v>
      </c>
      <c r="F382" s="9">
        <f>Table1326[[#This Row],[EMP]]-Table1326[[#This Row],[BMP]]</f>
        <v>0.50350979000000962</v>
      </c>
      <c r="G382" s="5" t="s">
        <v>756</v>
      </c>
      <c r="H382" s="56">
        <v>243.40019495999999</v>
      </c>
      <c r="I382" t="s">
        <v>1676</v>
      </c>
      <c r="J382" s="56">
        <v>243.47667082999999</v>
      </c>
      <c r="K382" s="56">
        <v>243.90370475</v>
      </c>
      <c r="L382" t="s">
        <v>1678</v>
      </c>
      <c r="M382" s="2">
        <v>16479</v>
      </c>
      <c r="N382" s="2">
        <v>16036</v>
      </c>
      <c r="O382" s="2">
        <v>32515</v>
      </c>
      <c r="P382" t="s">
        <v>21843</v>
      </c>
      <c r="Q382">
        <v>9</v>
      </c>
      <c r="R382">
        <v>52</v>
      </c>
      <c r="S382" s="2">
        <v>591</v>
      </c>
      <c r="T382" s="2">
        <v>616</v>
      </c>
      <c r="U382" s="8">
        <v>3.7121328617561122E-2</v>
      </c>
      <c r="V382" s="2">
        <v>52943</v>
      </c>
      <c r="W382" s="48">
        <v>688</v>
      </c>
      <c r="Y382" s="61">
        <f>(Table1326[[#This Row],[2042 Future AADT]]-Table1326[[#This Row],[AADT 2022]])/20*($Y$5-2022)+Table1326[[#This Row],[AADT 2022]]</f>
        <v>52943</v>
      </c>
    </row>
    <row r="383" spans="1:25" ht="24" customHeight="1" x14ac:dyDescent="0.25">
      <c r="A383" t="s">
        <v>1681</v>
      </c>
      <c r="B383" t="s">
        <v>17819</v>
      </c>
      <c r="C383">
        <v>101178</v>
      </c>
      <c r="D383" t="s">
        <v>17073</v>
      </c>
      <c r="E383" t="s">
        <v>758</v>
      </c>
      <c r="F383" s="9">
        <f>Table1326[[#This Row],[EMP]]-Table1326[[#This Row],[BMP]]</f>
        <v>0.53838702999999555</v>
      </c>
      <c r="G383" s="5" t="s">
        <v>756</v>
      </c>
      <c r="H383" s="56">
        <v>243.89839748333301</v>
      </c>
      <c r="I383" t="s">
        <v>1678</v>
      </c>
      <c r="J383" s="56">
        <v>243.96645501</v>
      </c>
      <c r="K383" s="56">
        <v>244.43678451333301</v>
      </c>
      <c r="L383" t="s">
        <v>1680</v>
      </c>
      <c r="M383" s="2">
        <v>14900</v>
      </c>
      <c r="N383" s="2">
        <v>15229</v>
      </c>
      <c r="O383" s="2">
        <v>30129</v>
      </c>
      <c r="P383" t="s">
        <v>21844</v>
      </c>
      <c r="Q383">
        <v>8</v>
      </c>
      <c r="R383">
        <v>52</v>
      </c>
      <c r="S383" s="2">
        <v>591</v>
      </c>
      <c r="T383" s="2">
        <v>616</v>
      </c>
      <c r="U383" s="8">
        <v>4.0061070729197783E-2</v>
      </c>
      <c r="V383" s="2">
        <v>49058</v>
      </c>
      <c r="W383" s="48">
        <v>689</v>
      </c>
      <c r="Y383" s="61">
        <f>(Table1326[[#This Row],[2042 Future AADT]]-Table1326[[#This Row],[AADT 2022]])/20*($Y$5-2022)+Table1326[[#This Row],[AADT 2022]]</f>
        <v>49058</v>
      </c>
    </row>
    <row r="384" spans="1:25" ht="24" customHeight="1" x14ac:dyDescent="0.25">
      <c r="A384" t="s">
        <v>1683</v>
      </c>
      <c r="B384" t="s">
        <v>17820</v>
      </c>
      <c r="C384">
        <v>101180</v>
      </c>
      <c r="D384" t="s">
        <v>17073</v>
      </c>
      <c r="E384" t="s">
        <v>758</v>
      </c>
      <c r="F384" s="9">
        <f>Table1326[[#This Row],[EMP]]-Table1326[[#This Row],[BMP]]</f>
        <v>0.46790258999999423</v>
      </c>
      <c r="G384" s="5" t="s">
        <v>756</v>
      </c>
      <c r="H384" s="56">
        <v>244.42139288000001</v>
      </c>
      <c r="I384" t="s">
        <v>1680</v>
      </c>
      <c r="J384" s="56">
        <v>244.79898431999999</v>
      </c>
      <c r="K384" s="56">
        <v>244.88929547000001</v>
      </c>
      <c r="L384" t="s">
        <v>1682</v>
      </c>
      <c r="M384" s="2">
        <v>15927</v>
      </c>
      <c r="N384" s="2">
        <v>15136</v>
      </c>
      <c r="O384" s="2">
        <v>31063</v>
      </c>
      <c r="P384" t="s">
        <v>21845</v>
      </c>
      <c r="Q384">
        <v>8</v>
      </c>
      <c r="R384">
        <v>53</v>
      </c>
      <c r="S384" s="2">
        <v>1890</v>
      </c>
      <c r="T384" s="2">
        <v>914</v>
      </c>
      <c r="U384" s="8">
        <v>9.0268164697550141E-2</v>
      </c>
      <c r="V384" s="2">
        <v>50578</v>
      </c>
      <c r="W384" s="48">
        <v>690</v>
      </c>
      <c r="Y384" s="61">
        <f>(Table1326[[#This Row],[2042 Future AADT]]-Table1326[[#This Row],[AADT 2022]])/20*($Y$5-2022)+Table1326[[#This Row],[AADT 2022]]</f>
        <v>50578</v>
      </c>
    </row>
    <row r="385" spans="1:25" ht="24" customHeight="1" x14ac:dyDescent="0.25">
      <c r="A385" t="s">
        <v>1685</v>
      </c>
      <c r="B385" t="s">
        <v>17821</v>
      </c>
      <c r="C385">
        <v>101182</v>
      </c>
      <c r="D385" t="s">
        <v>17073</v>
      </c>
      <c r="E385" t="s">
        <v>758</v>
      </c>
      <c r="F385" s="9">
        <f>Table1326[[#This Row],[EMP]]-Table1326[[#This Row],[BMP]]</f>
        <v>1.1538416199999801</v>
      </c>
      <c r="G385" s="5" t="s">
        <v>756</v>
      </c>
      <c r="H385" s="56">
        <v>244.91923119500001</v>
      </c>
      <c r="I385" t="s">
        <v>1682</v>
      </c>
      <c r="J385" s="56">
        <v>245.02038723000001</v>
      </c>
      <c r="K385" s="56">
        <v>246.07307281499999</v>
      </c>
      <c r="L385" t="s">
        <v>1684</v>
      </c>
      <c r="M385" s="2">
        <v>17722</v>
      </c>
      <c r="N385" s="2">
        <v>12235</v>
      </c>
      <c r="O385" s="2">
        <v>29957</v>
      </c>
      <c r="P385" t="s">
        <v>21846</v>
      </c>
      <c r="Q385">
        <v>9</v>
      </c>
      <c r="R385">
        <v>56</v>
      </c>
      <c r="S385" s="2">
        <v>1890</v>
      </c>
      <c r="T385" s="2">
        <v>914</v>
      </c>
      <c r="U385" s="8">
        <v>9.3600827853256338E-2</v>
      </c>
      <c r="V385" s="2">
        <v>48777</v>
      </c>
      <c r="W385" s="48">
        <v>691</v>
      </c>
      <c r="Y385" s="61">
        <f>(Table1326[[#This Row],[2042 Future AADT]]-Table1326[[#This Row],[AADT 2022]])/20*($Y$5-2022)+Table1326[[#This Row],[AADT 2022]]</f>
        <v>48777</v>
      </c>
    </row>
    <row r="386" spans="1:25" ht="24" customHeight="1" x14ac:dyDescent="0.25">
      <c r="A386" t="s">
        <v>1687</v>
      </c>
      <c r="B386" t="s">
        <v>17822</v>
      </c>
      <c r="C386">
        <v>101184</v>
      </c>
      <c r="D386" t="s">
        <v>17073</v>
      </c>
      <c r="E386" t="s">
        <v>758</v>
      </c>
      <c r="F386" s="9">
        <f>Table1326[[#This Row],[EMP]]-Table1326[[#This Row],[BMP]]</f>
        <v>0.83375178000000005</v>
      </c>
      <c r="G386" s="5" t="s">
        <v>756</v>
      </c>
      <c r="H386" s="56">
        <v>246.10300853999999</v>
      </c>
      <c r="I386" t="s">
        <v>1684</v>
      </c>
      <c r="J386" s="56">
        <v>246.79796177</v>
      </c>
      <c r="K386" s="56">
        <v>246.93676031999999</v>
      </c>
      <c r="L386" t="s">
        <v>1686</v>
      </c>
      <c r="M386" s="2">
        <v>16420</v>
      </c>
      <c r="N386" s="2">
        <v>16793</v>
      </c>
      <c r="O386" s="2">
        <v>33213</v>
      </c>
      <c r="P386" t="s">
        <v>21847</v>
      </c>
      <c r="Q386">
        <v>8</v>
      </c>
      <c r="R386">
        <v>52</v>
      </c>
      <c r="S386" s="2">
        <v>812</v>
      </c>
      <c r="T386" s="2">
        <v>475</v>
      </c>
      <c r="U386" s="8">
        <v>3.8749887092403575E-2</v>
      </c>
      <c r="V386" s="2">
        <v>54079</v>
      </c>
      <c r="W386" s="48">
        <v>692</v>
      </c>
      <c r="Y386" s="61">
        <f>(Table1326[[#This Row],[2042 Future AADT]]-Table1326[[#This Row],[AADT 2022]])/20*($Y$5-2022)+Table1326[[#This Row],[AADT 2022]]</f>
        <v>54079</v>
      </c>
    </row>
    <row r="387" spans="1:25" ht="24" customHeight="1" x14ac:dyDescent="0.25">
      <c r="A387" t="s">
        <v>1689</v>
      </c>
      <c r="B387" t="s">
        <v>17823</v>
      </c>
      <c r="C387">
        <v>101186</v>
      </c>
      <c r="D387" t="s">
        <v>17073</v>
      </c>
      <c r="E387" t="s">
        <v>758</v>
      </c>
      <c r="F387" s="9">
        <f>Table1326[[#This Row],[EMP]]-Table1326[[#This Row],[BMP]]</f>
        <v>0.73348950999999829</v>
      </c>
      <c r="G387" s="5" t="s">
        <v>756</v>
      </c>
      <c r="H387" s="56">
        <v>246.953158803333</v>
      </c>
      <c r="I387" t="s">
        <v>1686</v>
      </c>
      <c r="J387" s="56">
        <v>247.03370669</v>
      </c>
      <c r="K387" s="56">
        <v>247.686648313333</v>
      </c>
      <c r="L387" t="s">
        <v>1688</v>
      </c>
      <c r="M387" s="2">
        <v>14289</v>
      </c>
      <c r="N387" s="2">
        <v>16118</v>
      </c>
      <c r="O387" s="2">
        <v>30407</v>
      </c>
      <c r="P387" t="s">
        <v>21848</v>
      </c>
      <c r="Q387">
        <v>8</v>
      </c>
      <c r="R387">
        <v>53</v>
      </c>
      <c r="S387" s="2">
        <v>812</v>
      </c>
      <c r="T387" s="2">
        <v>475</v>
      </c>
      <c r="U387" s="8">
        <v>4.2325780247969215E-2</v>
      </c>
      <c r="V387" s="2">
        <v>49510</v>
      </c>
      <c r="W387" s="48">
        <v>693</v>
      </c>
      <c r="Y387" s="61">
        <f>(Table1326[[#This Row],[2042 Future AADT]]-Table1326[[#This Row],[AADT 2022]])/20*($Y$5-2022)+Table1326[[#This Row],[AADT 2022]]</f>
        <v>49510</v>
      </c>
    </row>
    <row r="388" spans="1:25" ht="24" customHeight="1" x14ac:dyDescent="0.25">
      <c r="A388" t="s">
        <v>1691</v>
      </c>
      <c r="B388" t="s">
        <v>17824</v>
      </c>
      <c r="C388">
        <v>101188</v>
      </c>
      <c r="D388" t="s">
        <v>17073</v>
      </c>
      <c r="E388" t="s">
        <v>758</v>
      </c>
      <c r="F388" s="9">
        <f>Table1326[[#This Row],[EMP]]-Table1326[[#This Row],[BMP]]</f>
        <v>0.75570049999998901</v>
      </c>
      <c r="G388" s="5" t="s">
        <v>756</v>
      </c>
      <c r="H388" s="56">
        <v>247.70453588000001</v>
      </c>
      <c r="I388" t="s">
        <v>1688</v>
      </c>
      <c r="J388" s="56">
        <v>248.15587987000001</v>
      </c>
      <c r="K388" s="56">
        <v>248.46023638</v>
      </c>
      <c r="L388" t="s">
        <v>1690</v>
      </c>
      <c r="M388" s="2">
        <v>13627</v>
      </c>
      <c r="N388" s="2">
        <v>13984</v>
      </c>
      <c r="O388" s="2">
        <v>27611</v>
      </c>
      <c r="P388" t="s">
        <v>21849</v>
      </c>
      <c r="Q388">
        <v>8</v>
      </c>
      <c r="R388">
        <v>53</v>
      </c>
      <c r="S388" s="2">
        <v>997</v>
      </c>
      <c r="T388" s="2">
        <v>191</v>
      </c>
      <c r="U388" s="8">
        <v>4.3026330085835354E-2</v>
      </c>
      <c r="V388" s="2">
        <v>44958</v>
      </c>
      <c r="W388" s="48">
        <v>694</v>
      </c>
      <c r="Y388" s="61">
        <f>(Table1326[[#This Row],[2042 Future AADT]]-Table1326[[#This Row],[AADT 2022]])/20*($Y$5-2022)+Table1326[[#This Row],[AADT 2022]]</f>
        <v>44958</v>
      </c>
    </row>
    <row r="389" spans="1:25" ht="24" customHeight="1" x14ac:dyDescent="0.25">
      <c r="A389" t="s">
        <v>1692</v>
      </c>
      <c r="B389" t="s">
        <v>17825</v>
      </c>
      <c r="C389">
        <v>101190</v>
      </c>
      <c r="D389" t="s">
        <v>17073</v>
      </c>
      <c r="E389" t="s">
        <v>758</v>
      </c>
      <c r="F389" s="9">
        <f>Table1326[[#This Row],[EMP]]-Table1326[[#This Row],[BMP]]</f>
        <v>1.3211884700000098</v>
      </c>
      <c r="G389" s="5" t="s">
        <v>756</v>
      </c>
      <c r="H389" s="56">
        <v>248.480361113333</v>
      </c>
      <c r="I389" t="s">
        <v>1690</v>
      </c>
      <c r="J389" s="56">
        <v>249.002801593333</v>
      </c>
      <c r="K389" s="56">
        <v>249.80154958333301</v>
      </c>
      <c r="L389" t="s">
        <v>998</v>
      </c>
      <c r="M389" s="2">
        <v>13196</v>
      </c>
      <c r="N389" s="2">
        <v>13448</v>
      </c>
      <c r="O389" s="2">
        <v>26644</v>
      </c>
      <c r="P389" t="s">
        <v>21850</v>
      </c>
      <c r="Q389">
        <v>9</v>
      </c>
      <c r="R389">
        <v>51</v>
      </c>
      <c r="S389" s="2">
        <v>997</v>
      </c>
      <c r="T389" s="2">
        <v>191</v>
      </c>
      <c r="U389" s="8">
        <v>4.4587899714757545E-2</v>
      </c>
      <c r="V389" s="2">
        <v>43383</v>
      </c>
      <c r="W389" s="48">
        <v>695</v>
      </c>
      <c r="Y389" s="61">
        <f>(Table1326[[#This Row],[2042 Future AADT]]-Table1326[[#This Row],[AADT 2022]])/20*($Y$5-2022)+Table1326[[#This Row],[AADT 2022]]</f>
        <v>43383</v>
      </c>
    </row>
    <row r="390" spans="1:25" ht="24" customHeight="1" x14ac:dyDescent="0.25">
      <c r="A390" t="s">
        <v>1694</v>
      </c>
      <c r="B390" t="s">
        <v>17826</v>
      </c>
      <c r="C390">
        <v>101192</v>
      </c>
      <c r="D390" t="s">
        <v>17073</v>
      </c>
      <c r="E390" t="s">
        <v>758</v>
      </c>
      <c r="F390" s="9">
        <f>Table1326[[#This Row],[EMP]]-Table1326[[#This Row],[BMP]]</f>
        <v>0.19528077999999027</v>
      </c>
      <c r="G390" s="5" t="s">
        <v>756</v>
      </c>
      <c r="H390" s="56">
        <v>249.80415725</v>
      </c>
      <c r="I390" t="s">
        <v>998</v>
      </c>
      <c r="J390" s="56">
        <v>249.91175433999999</v>
      </c>
      <c r="K390" s="56">
        <v>249.99943802999999</v>
      </c>
      <c r="L390" t="s">
        <v>1693</v>
      </c>
      <c r="M390" s="2">
        <v>11874</v>
      </c>
      <c r="N390" s="2">
        <v>14251</v>
      </c>
      <c r="O390" s="2">
        <v>26125</v>
      </c>
      <c r="P390" t="s">
        <v>21851</v>
      </c>
      <c r="Q390">
        <v>8</v>
      </c>
      <c r="R390">
        <v>52</v>
      </c>
      <c r="S390" s="2">
        <v>1007</v>
      </c>
      <c r="T390" s="2">
        <v>431</v>
      </c>
      <c r="U390" s="8">
        <v>5.5043062200956935E-2</v>
      </c>
      <c r="V390" s="2">
        <v>42538</v>
      </c>
      <c r="W390" s="48">
        <v>696</v>
      </c>
      <c r="Y390" s="61">
        <f>(Table1326[[#This Row],[2042 Future AADT]]-Table1326[[#This Row],[AADT 2022]])/20*($Y$5-2022)+Table1326[[#This Row],[AADT 2022]]</f>
        <v>42538</v>
      </c>
    </row>
    <row r="391" spans="1:25" ht="24" customHeight="1" x14ac:dyDescent="0.25">
      <c r="A391" t="s">
        <v>1699</v>
      </c>
      <c r="B391" t="s">
        <v>21465</v>
      </c>
      <c r="C391">
        <v>101195</v>
      </c>
      <c r="D391" t="s">
        <v>17073</v>
      </c>
      <c r="E391" t="s">
        <v>1695</v>
      </c>
      <c r="F391" s="9">
        <f>Table1326[[#This Row],[EMP]]-Table1326[[#This Row],[BMP]]</f>
        <v>4.0109190399999965</v>
      </c>
      <c r="G391" s="5" t="s">
        <v>1696</v>
      </c>
      <c r="H391" s="56">
        <v>5.6846353333333502E-2</v>
      </c>
      <c r="I391" t="s">
        <v>1697</v>
      </c>
      <c r="J391" s="56">
        <v>1.9675662350000001</v>
      </c>
      <c r="K391" s="56">
        <v>4.06776539333333</v>
      </c>
      <c r="L391" t="s">
        <v>1698</v>
      </c>
      <c r="M391" s="2">
        <v>608</v>
      </c>
      <c r="N391" s="2">
        <v>957</v>
      </c>
      <c r="O391" s="2">
        <v>1565</v>
      </c>
      <c r="P391" t="s">
        <v>21852</v>
      </c>
      <c r="Q391">
        <v>9</v>
      </c>
      <c r="R391">
        <v>66</v>
      </c>
      <c r="S391" s="2">
        <v>191</v>
      </c>
      <c r="T391" s="2">
        <v>124</v>
      </c>
      <c r="U391" s="8">
        <v>0.2012779552715655</v>
      </c>
      <c r="V391" s="2">
        <v>2525</v>
      </c>
      <c r="W391" s="48">
        <v>697</v>
      </c>
      <c r="Y391" s="61">
        <f>(Table1326[[#This Row],[2042 Future AADT]]-Table1326[[#This Row],[AADT 2022]])/20*($Y$5-2022)+Table1326[[#This Row],[AADT 2022]]</f>
        <v>2525</v>
      </c>
    </row>
    <row r="392" spans="1:25" ht="24" customHeight="1" x14ac:dyDescent="0.25">
      <c r="A392" t="s">
        <v>1702</v>
      </c>
      <c r="B392" t="s">
        <v>17827</v>
      </c>
      <c r="C392">
        <v>101196</v>
      </c>
      <c r="D392" t="s">
        <v>17073</v>
      </c>
      <c r="E392" t="s">
        <v>1695</v>
      </c>
      <c r="F392" s="9">
        <f>Table1326[[#This Row],[EMP]]-Table1326[[#This Row],[BMP]]</f>
        <v>17.20032879</v>
      </c>
      <c r="G392" s="5" t="s">
        <v>1696</v>
      </c>
      <c r="H392" s="56">
        <v>4.3273145900000003</v>
      </c>
      <c r="I392" t="s">
        <v>1698</v>
      </c>
      <c r="J392" s="56">
        <v>13.0738786</v>
      </c>
      <c r="K392" s="56">
        <v>21.527643380000001</v>
      </c>
      <c r="L392" t="s">
        <v>1701</v>
      </c>
      <c r="M392" s="2">
        <v>227</v>
      </c>
      <c r="N392" s="2">
        <v>226</v>
      </c>
      <c r="O392" s="2">
        <v>453</v>
      </c>
      <c r="P392" t="s">
        <v>21853</v>
      </c>
      <c r="Q392">
        <v>10</v>
      </c>
      <c r="R392">
        <v>60</v>
      </c>
      <c r="S392" s="2">
        <v>106</v>
      </c>
      <c r="T392" s="2">
        <v>11</v>
      </c>
      <c r="U392" s="8">
        <v>0.25827814569536423</v>
      </c>
      <c r="V392" s="2">
        <v>834</v>
      </c>
      <c r="W392" s="48">
        <v>698</v>
      </c>
      <c r="Y392" s="61">
        <f>(Table1326[[#This Row],[2042 Future AADT]]-Table1326[[#This Row],[AADT 2022]])/20*($Y$5-2022)+Table1326[[#This Row],[AADT 2022]]</f>
        <v>834</v>
      </c>
    </row>
    <row r="393" spans="1:25" ht="31.5" customHeight="1" x14ac:dyDescent="0.25">
      <c r="A393" t="s">
        <v>3096</v>
      </c>
      <c r="B393" t="s">
        <v>17081</v>
      </c>
      <c r="C393" s="23" t="s">
        <v>26010</v>
      </c>
      <c r="D393" t="s">
        <v>17073</v>
      </c>
      <c r="E393" t="s">
        <v>1695</v>
      </c>
      <c r="F393" s="9">
        <f>Table1326[[#This Row],[EMP]]-Table1326[[#This Row],[BMP]]</f>
        <v>0.57776953999999847</v>
      </c>
      <c r="G393" s="5" t="s">
        <v>1696</v>
      </c>
      <c r="H393" s="56">
        <v>21.5093228333333</v>
      </c>
      <c r="I393" t="s">
        <v>1701</v>
      </c>
      <c r="J393" s="59" t="s">
        <v>203</v>
      </c>
      <c r="K393" s="56">
        <v>22.087092373333299</v>
      </c>
      <c r="L393" t="s">
        <v>3095</v>
      </c>
      <c r="M393" s="2">
        <v>77</v>
      </c>
      <c r="N393" s="2">
        <v>76</v>
      </c>
      <c r="O393" s="2">
        <v>153</v>
      </c>
      <c r="P393" t="s">
        <v>21854</v>
      </c>
      <c r="Q393">
        <v>10</v>
      </c>
      <c r="R393">
        <v>81</v>
      </c>
      <c r="S393" s="2">
        <v>30</v>
      </c>
      <c r="T393" s="2">
        <v>13</v>
      </c>
      <c r="U393" s="8">
        <v>0.28104575163398693</v>
      </c>
      <c r="V393" s="2">
        <v>282</v>
      </c>
      <c r="W393" s="48">
        <v>698.1</v>
      </c>
      <c r="Y393" s="61">
        <f>(Table1326[[#This Row],[2042 Future AADT]]-Table1326[[#This Row],[AADT 2022]])/20*($Y$5-2022)+Table1326[[#This Row],[AADT 2022]]</f>
        <v>282</v>
      </c>
    </row>
    <row r="394" spans="1:25" ht="24" customHeight="1" x14ac:dyDescent="0.25">
      <c r="A394" t="s">
        <v>1703</v>
      </c>
      <c r="B394" t="s">
        <v>17828</v>
      </c>
      <c r="C394">
        <v>101197</v>
      </c>
      <c r="D394" t="s">
        <v>17073</v>
      </c>
      <c r="E394" t="s">
        <v>1700</v>
      </c>
      <c r="F394" s="9">
        <f>Table1326[[#This Row],[EMP]]-Table1326[[#This Row],[BMP]]</f>
        <v>10.911048769999979</v>
      </c>
      <c r="G394" s="5" t="s">
        <v>1698</v>
      </c>
      <c r="H394" s="56">
        <v>155.66130431692301</v>
      </c>
      <c r="I394" t="s">
        <v>773</v>
      </c>
      <c r="J394" s="56">
        <v>161.26503973000001</v>
      </c>
      <c r="K394" s="56">
        <v>166.57235308692299</v>
      </c>
      <c r="L394" t="s">
        <v>1696</v>
      </c>
      <c r="M394" s="2">
        <v>471</v>
      </c>
      <c r="N394" s="2">
        <v>561</v>
      </c>
      <c r="O394" s="2">
        <v>1032</v>
      </c>
      <c r="P394" t="s">
        <v>21855</v>
      </c>
      <c r="Q394">
        <v>9</v>
      </c>
      <c r="R394">
        <v>59</v>
      </c>
      <c r="S394" s="2">
        <v>315</v>
      </c>
      <c r="T394" s="2">
        <v>262</v>
      </c>
      <c r="U394" s="8">
        <v>0.55910852713178294</v>
      </c>
      <c r="V394" s="2">
        <v>1899</v>
      </c>
      <c r="W394" s="48">
        <v>699</v>
      </c>
      <c r="Y394" s="61">
        <f>(Table1326[[#This Row],[2042 Future AADT]]-Table1326[[#This Row],[AADT 2022]])/20*($Y$5-2022)+Table1326[[#This Row],[AADT 2022]]</f>
        <v>1899</v>
      </c>
    </row>
    <row r="395" spans="1:25" ht="24" customHeight="1" x14ac:dyDescent="0.25">
      <c r="A395" t="s">
        <v>1708</v>
      </c>
      <c r="B395" t="s">
        <v>17829</v>
      </c>
      <c r="C395">
        <v>101198</v>
      </c>
      <c r="D395" t="s">
        <v>17073</v>
      </c>
      <c r="E395" t="s">
        <v>1704</v>
      </c>
      <c r="F395" s="9">
        <f>Table1326[[#This Row],[EMP]]-Table1326[[#This Row],[BMP]]</f>
        <v>2.609012679999978</v>
      </c>
      <c r="G395" s="5" t="s">
        <v>1705</v>
      </c>
      <c r="H395" s="56">
        <v>294.534533388</v>
      </c>
      <c r="I395" t="s">
        <v>1706</v>
      </c>
      <c r="J395" s="56">
        <v>295.99554676000002</v>
      </c>
      <c r="K395" s="56">
        <v>297.14354606799998</v>
      </c>
      <c r="L395" t="s">
        <v>1707</v>
      </c>
      <c r="M395" s="2">
        <v>1530</v>
      </c>
      <c r="N395" s="2">
        <v>1279</v>
      </c>
      <c r="O395" s="2">
        <v>2809</v>
      </c>
      <c r="P395" t="s">
        <v>21856</v>
      </c>
      <c r="Q395">
        <v>9</v>
      </c>
      <c r="R395">
        <v>57</v>
      </c>
      <c r="S395" s="2">
        <v>260</v>
      </c>
      <c r="T395" s="2">
        <v>151</v>
      </c>
      <c r="U395" s="8">
        <v>0.14631541473834106</v>
      </c>
      <c r="V395" s="2">
        <v>5999</v>
      </c>
      <c r="W395" s="48">
        <v>700</v>
      </c>
      <c r="Y395" s="61">
        <f>(Table1326[[#This Row],[2042 Future AADT]]-Table1326[[#This Row],[AADT 2022]])/20*($Y$5-2022)+Table1326[[#This Row],[AADT 2022]]</f>
        <v>5999</v>
      </c>
    </row>
    <row r="396" spans="1:25" ht="24" customHeight="1" x14ac:dyDescent="0.25">
      <c r="A396" t="s">
        <v>1710</v>
      </c>
      <c r="B396" t="s">
        <v>17830</v>
      </c>
      <c r="C396">
        <v>101199</v>
      </c>
      <c r="D396" t="s">
        <v>17073</v>
      </c>
      <c r="E396" t="s">
        <v>1704</v>
      </c>
      <c r="F396" s="9">
        <f>Table1326[[#This Row],[EMP]]-Table1326[[#This Row],[BMP]]</f>
        <v>3.4473769499999776</v>
      </c>
      <c r="G396" s="5" t="s">
        <v>1705</v>
      </c>
      <c r="H396" s="56">
        <v>297.29052452600001</v>
      </c>
      <c r="I396" t="s">
        <v>1707</v>
      </c>
      <c r="J396" s="56">
        <v>297.99155754999998</v>
      </c>
      <c r="K396" s="56">
        <v>300.73790147599999</v>
      </c>
      <c r="L396" t="s">
        <v>1709</v>
      </c>
      <c r="M396" s="2">
        <v>4628</v>
      </c>
      <c r="N396" s="2">
        <v>4627</v>
      </c>
      <c r="O396" s="2">
        <v>9255</v>
      </c>
      <c r="P396" t="s">
        <v>21857</v>
      </c>
      <c r="Q396">
        <v>9</v>
      </c>
      <c r="R396">
        <v>66</v>
      </c>
      <c r="S396" s="2">
        <v>780</v>
      </c>
      <c r="T396" s="2">
        <v>128</v>
      </c>
      <c r="U396" s="8">
        <v>9.8109130199891953E-2</v>
      </c>
      <c r="V396" s="2">
        <v>14142</v>
      </c>
      <c r="W396" s="48">
        <v>701</v>
      </c>
      <c r="Y396" s="61">
        <f>(Table1326[[#This Row],[2042 Future AADT]]-Table1326[[#This Row],[AADT 2022]])/20*($Y$5-2022)+Table1326[[#This Row],[AADT 2022]]</f>
        <v>14142</v>
      </c>
    </row>
    <row r="397" spans="1:25" ht="24" customHeight="1" x14ac:dyDescent="0.25">
      <c r="A397" t="s">
        <v>1712</v>
      </c>
      <c r="B397" t="s">
        <v>17831</v>
      </c>
      <c r="C397">
        <v>101200</v>
      </c>
      <c r="D397" t="s">
        <v>17073</v>
      </c>
      <c r="E397" t="s">
        <v>1704</v>
      </c>
      <c r="F397" s="9">
        <f>Table1326[[#This Row],[EMP]]-Table1326[[#This Row],[BMP]]</f>
        <v>48.523669849999976</v>
      </c>
      <c r="G397" s="5" t="s">
        <v>1705</v>
      </c>
      <c r="H397" s="56">
        <v>300.75199363980403</v>
      </c>
      <c r="I397" t="s">
        <v>1709</v>
      </c>
      <c r="J397" s="56">
        <v>324.99018249</v>
      </c>
      <c r="K397" s="56">
        <v>349.275663489804</v>
      </c>
      <c r="L397" t="s">
        <v>1711</v>
      </c>
      <c r="M397" s="2">
        <v>815</v>
      </c>
      <c r="N397" s="2">
        <v>2168</v>
      </c>
      <c r="O397" s="2">
        <v>2983</v>
      </c>
      <c r="P397" t="s">
        <v>21858</v>
      </c>
      <c r="Q397">
        <v>10</v>
      </c>
      <c r="R397">
        <v>53</v>
      </c>
      <c r="S397" s="2">
        <v>289</v>
      </c>
      <c r="T397" s="2">
        <v>105</v>
      </c>
      <c r="U397" s="8">
        <v>0.13208179684880991</v>
      </c>
      <c r="V397" s="2">
        <v>3957</v>
      </c>
      <c r="W397" s="48">
        <v>702</v>
      </c>
      <c r="Y397" s="61">
        <f>(Table1326[[#This Row],[2042 Future AADT]]-Table1326[[#This Row],[AADT 2022]])/20*($Y$5-2022)+Table1326[[#This Row],[AADT 2022]]</f>
        <v>3957</v>
      </c>
    </row>
    <row r="398" spans="1:25" ht="24" customHeight="1" x14ac:dyDescent="0.25">
      <c r="A398" t="s">
        <v>1713</v>
      </c>
      <c r="B398" t="s">
        <v>17832</v>
      </c>
      <c r="C398">
        <v>101201</v>
      </c>
      <c r="D398" t="s">
        <v>17073</v>
      </c>
      <c r="E398" t="s">
        <v>1704</v>
      </c>
      <c r="F398" s="9">
        <f>Table1326[[#This Row],[EMP]]-Table1326[[#This Row],[BMP]]</f>
        <v>12.290932339999983</v>
      </c>
      <c r="G398" s="5" t="s">
        <v>1705</v>
      </c>
      <c r="H398" s="56">
        <v>349.23049748</v>
      </c>
      <c r="I398" t="s">
        <v>1711</v>
      </c>
      <c r="J398" s="56">
        <v>360.00346218999999</v>
      </c>
      <c r="K398" s="56">
        <v>361.52142981999998</v>
      </c>
      <c r="L398" t="s">
        <v>110</v>
      </c>
      <c r="M398" s="2">
        <v>1321</v>
      </c>
      <c r="N398" s="2">
        <v>1340</v>
      </c>
      <c r="O398" s="2">
        <v>2661</v>
      </c>
      <c r="P398" t="s">
        <v>21859</v>
      </c>
      <c r="Q398">
        <v>10</v>
      </c>
      <c r="R398">
        <v>53</v>
      </c>
      <c r="S398" s="2">
        <v>257</v>
      </c>
      <c r="T398" s="2">
        <v>101</v>
      </c>
      <c r="U398" s="8">
        <v>0.13453588876362269</v>
      </c>
      <c r="V398" s="2">
        <v>3902</v>
      </c>
      <c r="W398" s="48">
        <v>703</v>
      </c>
      <c r="Y398" s="61">
        <f>(Table1326[[#This Row],[2042 Future AADT]]-Table1326[[#This Row],[AADT 2022]])/20*($Y$5-2022)+Table1326[[#This Row],[AADT 2022]]</f>
        <v>3902</v>
      </c>
    </row>
    <row r="399" spans="1:25" ht="24" customHeight="1" x14ac:dyDescent="0.25">
      <c r="A399" t="s">
        <v>1716</v>
      </c>
      <c r="B399" t="s">
        <v>17833</v>
      </c>
      <c r="C399">
        <v>101202</v>
      </c>
      <c r="D399" t="s">
        <v>17073</v>
      </c>
      <c r="E399" t="s">
        <v>866</v>
      </c>
      <c r="F399" s="9">
        <f>Table1326[[#This Row],[EMP]]-Table1326[[#This Row],[BMP]]</f>
        <v>8.75470902</v>
      </c>
      <c r="G399" s="5" t="s">
        <v>864</v>
      </c>
      <c r="H399" s="56">
        <v>27.488230690909099</v>
      </c>
      <c r="I399" t="s">
        <v>1715</v>
      </c>
      <c r="J399" s="56">
        <v>30.998375943333301</v>
      </c>
      <c r="K399" s="56">
        <v>36.242939710909098</v>
      </c>
      <c r="L399" t="s">
        <v>111</v>
      </c>
      <c r="M399" s="2">
        <v>492</v>
      </c>
      <c r="N399" s="2">
        <v>298</v>
      </c>
      <c r="O399" s="2">
        <v>790</v>
      </c>
      <c r="P399" t="s">
        <v>21860</v>
      </c>
      <c r="Q399">
        <v>11</v>
      </c>
      <c r="R399">
        <v>56</v>
      </c>
      <c r="S399" s="2">
        <v>11</v>
      </c>
      <c r="T399" s="2">
        <v>12</v>
      </c>
      <c r="U399" s="8">
        <v>2.911392405063291E-2</v>
      </c>
      <c r="V399" s="2">
        <v>1160</v>
      </c>
      <c r="W399" s="48">
        <v>704</v>
      </c>
      <c r="Y399" s="61">
        <f>(Table1326[[#This Row],[2042 Future AADT]]-Table1326[[#This Row],[AADT 2022]])/20*($Y$5-2022)+Table1326[[#This Row],[AADT 2022]]</f>
        <v>1160</v>
      </c>
    </row>
    <row r="400" spans="1:25" ht="24" customHeight="1" x14ac:dyDescent="0.25">
      <c r="A400" t="s">
        <v>1717</v>
      </c>
      <c r="B400" t="s">
        <v>17834</v>
      </c>
      <c r="C400">
        <v>101203</v>
      </c>
      <c r="D400" t="s">
        <v>17073</v>
      </c>
      <c r="E400" t="s">
        <v>866</v>
      </c>
      <c r="F400" s="9">
        <f>Table1326[[#This Row],[EMP]]-Table1326[[#This Row],[BMP]]</f>
        <v>6.2536377300000012</v>
      </c>
      <c r="G400" s="5" t="s">
        <v>864</v>
      </c>
      <c r="H400" s="56">
        <v>36.301989392499998</v>
      </c>
      <c r="I400" t="s">
        <v>111</v>
      </c>
      <c r="J400" s="56">
        <v>39.001416665000001</v>
      </c>
      <c r="K400" s="56">
        <v>42.555627122499999</v>
      </c>
      <c r="L400" t="s">
        <v>319</v>
      </c>
      <c r="M400" s="2">
        <v>272</v>
      </c>
      <c r="N400" s="2">
        <v>284</v>
      </c>
      <c r="O400" s="2">
        <v>556</v>
      </c>
      <c r="P400" t="s">
        <v>21861</v>
      </c>
      <c r="Q400">
        <v>12</v>
      </c>
      <c r="R400">
        <v>51</v>
      </c>
      <c r="S400" s="2">
        <v>19</v>
      </c>
      <c r="T400" s="2">
        <v>0</v>
      </c>
      <c r="U400" s="8">
        <v>3.41726618705036E-2</v>
      </c>
      <c r="V400" s="2">
        <v>873</v>
      </c>
      <c r="W400" s="48">
        <v>705</v>
      </c>
      <c r="Y400" s="61">
        <f>(Table1326[[#This Row],[2042 Future AADT]]-Table1326[[#This Row],[AADT 2022]])/20*($Y$5-2022)+Table1326[[#This Row],[AADT 2022]]</f>
        <v>873</v>
      </c>
    </row>
    <row r="401" spans="1:25" ht="24" customHeight="1" x14ac:dyDescent="0.25">
      <c r="A401" t="s">
        <v>1720</v>
      </c>
      <c r="B401" t="s">
        <v>17835</v>
      </c>
      <c r="C401">
        <v>101204</v>
      </c>
      <c r="D401" t="s">
        <v>17073</v>
      </c>
      <c r="E401" t="s">
        <v>866</v>
      </c>
      <c r="F401" s="9">
        <f>Table1326[[#This Row],[EMP]]-Table1326[[#This Row],[BMP]]</f>
        <v>19.384546820000004</v>
      </c>
      <c r="G401" s="5" t="s">
        <v>864</v>
      </c>
      <c r="H401" s="56">
        <v>52.7055690686364</v>
      </c>
      <c r="I401" t="s">
        <v>1718</v>
      </c>
      <c r="J401" s="56">
        <v>54.549524290000001</v>
      </c>
      <c r="K401" s="56">
        <v>72.090115888636404</v>
      </c>
      <c r="L401" t="s">
        <v>1719</v>
      </c>
      <c r="M401" s="2">
        <v>386</v>
      </c>
      <c r="N401" s="2">
        <v>383</v>
      </c>
      <c r="O401" s="2">
        <v>769</v>
      </c>
      <c r="P401" t="s">
        <v>21862</v>
      </c>
      <c r="Q401">
        <v>12</v>
      </c>
      <c r="R401">
        <v>60</v>
      </c>
      <c r="S401" s="2">
        <v>41</v>
      </c>
      <c r="T401" s="2">
        <v>23</v>
      </c>
      <c r="U401" s="8">
        <v>8.3224967490247076E-2</v>
      </c>
      <c r="V401" s="2">
        <v>1190</v>
      </c>
      <c r="W401" s="48">
        <v>706</v>
      </c>
      <c r="Y401" s="61">
        <f>(Table1326[[#This Row],[2042 Future AADT]]-Table1326[[#This Row],[AADT 2022]])/20*($Y$5-2022)+Table1326[[#This Row],[AADT 2022]]</f>
        <v>1190</v>
      </c>
    </row>
    <row r="402" spans="1:25" ht="24" customHeight="1" x14ac:dyDescent="0.25">
      <c r="A402" t="s">
        <v>1723</v>
      </c>
      <c r="B402" t="s">
        <v>17836</v>
      </c>
      <c r="C402">
        <v>101205</v>
      </c>
      <c r="D402" t="s">
        <v>17073</v>
      </c>
      <c r="E402" t="s">
        <v>671</v>
      </c>
      <c r="F402" s="9">
        <f>Table1326[[#This Row],[EMP]]-Table1326[[#This Row],[BMP]]</f>
        <v>1.0215712200000002</v>
      </c>
      <c r="G402" s="5" t="s">
        <v>669</v>
      </c>
      <c r="H402" s="56">
        <v>1.8556794299999999</v>
      </c>
      <c r="I402" t="s">
        <v>1722</v>
      </c>
      <c r="J402" s="56">
        <v>2.4461178650000002</v>
      </c>
      <c r="K402" s="56">
        <v>2.8772506500000001</v>
      </c>
      <c r="L402" t="s">
        <v>129</v>
      </c>
      <c r="M402" s="2">
        <v>54078</v>
      </c>
      <c r="N402" s="2">
        <v>74574</v>
      </c>
      <c r="O402" s="2">
        <v>128652</v>
      </c>
      <c r="P402" t="s">
        <v>21863</v>
      </c>
      <c r="Q402">
        <v>8</v>
      </c>
      <c r="R402">
        <v>56</v>
      </c>
      <c r="S402" s="2">
        <v>5321</v>
      </c>
      <c r="T402" s="2">
        <v>4479</v>
      </c>
      <c r="U402" s="8">
        <v>7.617448621086341E-2</v>
      </c>
      <c r="V402" s="2">
        <v>202503</v>
      </c>
      <c r="W402" s="48">
        <v>707</v>
      </c>
      <c r="Y402" s="61">
        <f>(Table1326[[#This Row],[2042 Future AADT]]-Table1326[[#This Row],[AADT 2022]])/20*($Y$5-2022)+Table1326[[#This Row],[AADT 2022]]</f>
        <v>202503</v>
      </c>
    </row>
    <row r="403" spans="1:25" ht="24" customHeight="1" x14ac:dyDescent="0.25">
      <c r="A403" t="s">
        <v>1725</v>
      </c>
      <c r="B403" t="s">
        <v>17837</v>
      </c>
      <c r="C403">
        <v>101206</v>
      </c>
      <c r="D403" t="s">
        <v>17073</v>
      </c>
      <c r="E403" t="s">
        <v>671</v>
      </c>
      <c r="F403" s="9">
        <f>Table1326[[#This Row],[EMP]]-Table1326[[#This Row],[BMP]]</f>
        <v>1.0031853800000001</v>
      </c>
      <c r="G403" s="5" t="s">
        <v>669</v>
      </c>
      <c r="H403" s="56">
        <v>2.94404581</v>
      </c>
      <c r="I403" t="s">
        <v>129</v>
      </c>
      <c r="J403" s="56">
        <v>3.4264552749999999</v>
      </c>
      <c r="K403" s="56">
        <v>3.9472311900000001</v>
      </c>
      <c r="L403" t="s">
        <v>130</v>
      </c>
      <c r="M403" s="2">
        <v>84149</v>
      </c>
      <c r="N403" s="2">
        <v>85474</v>
      </c>
      <c r="O403" s="2">
        <v>169623</v>
      </c>
      <c r="P403" t="s">
        <v>21864</v>
      </c>
      <c r="Q403">
        <v>8</v>
      </c>
      <c r="R403">
        <v>50</v>
      </c>
      <c r="S403" s="2">
        <v>6319</v>
      </c>
      <c r="T403" s="2">
        <v>3968</v>
      </c>
      <c r="U403" s="8">
        <v>6.0646256698678833E-2</v>
      </c>
      <c r="V403" s="2">
        <v>266993</v>
      </c>
      <c r="W403" s="48">
        <v>708</v>
      </c>
      <c r="Y403" s="61">
        <f>(Table1326[[#This Row],[2042 Future AADT]]-Table1326[[#This Row],[AADT 2022]])/20*($Y$5-2022)+Table1326[[#This Row],[AADT 2022]]</f>
        <v>266993</v>
      </c>
    </row>
    <row r="404" spans="1:25" ht="24" customHeight="1" x14ac:dyDescent="0.25">
      <c r="A404" t="s">
        <v>1726</v>
      </c>
      <c r="B404" t="s">
        <v>17838</v>
      </c>
      <c r="C404">
        <v>101207</v>
      </c>
      <c r="D404" t="s">
        <v>17073</v>
      </c>
      <c r="E404" t="s">
        <v>671</v>
      </c>
      <c r="F404" s="9">
        <f>Table1326[[#This Row],[EMP]]-Table1326[[#This Row],[BMP]]</f>
        <v>1.0488883800000002</v>
      </c>
      <c r="G404" s="5" t="s">
        <v>669</v>
      </c>
      <c r="H404" s="56">
        <v>3.9464803366666699</v>
      </c>
      <c r="I404" t="s">
        <v>130</v>
      </c>
      <c r="J404" s="56">
        <v>4.4538172200000004</v>
      </c>
      <c r="K404" s="56">
        <v>4.99536871666667</v>
      </c>
      <c r="L404" t="s">
        <v>131</v>
      </c>
      <c r="M404" s="2">
        <v>78654</v>
      </c>
      <c r="N404" s="2">
        <v>77330</v>
      </c>
      <c r="O404" s="2">
        <v>155984</v>
      </c>
      <c r="P404" t="s">
        <v>21865</v>
      </c>
      <c r="Q404">
        <v>9</v>
      </c>
      <c r="R404">
        <v>60</v>
      </c>
      <c r="S404" s="2">
        <v>5398</v>
      </c>
      <c r="T404" s="2">
        <v>4543</v>
      </c>
      <c r="U404" s="8">
        <v>6.3730895476459118E-2</v>
      </c>
      <c r="V404" s="2">
        <v>206762</v>
      </c>
      <c r="W404" s="48">
        <v>709</v>
      </c>
      <c r="Y404" s="61">
        <f>(Table1326[[#This Row],[2042 Future AADT]]-Table1326[[#This Row],[AADT 2022]])/20*($Y$5-2022)+Table1326[[#This Row],[AADT 2022]]</f>
        <v>206762</v>
      </c>
    </row>
    <row r="405" spans="1:25" ht="24" customHeight="1" x14ac:dyDescent="0.25">
      <c r="A405" t="s">
        <v>1727</v>
      </c>
      <c r="B405" t="s">
        <v>17839</v>
      </c>
      <c r="C405">
        <v>101208</v>
      </c>
      <c r="D405" t="s">
        <v>17073</v>
      </c>
      <c r="E405" t="s">
        <v>671</v>
      </c>
      <c r="F405" s="9">
        <f>Table1326[[#This Row],[EMP]]-Table1326[[#This Row],[BMP]]</f>
        <v>0.98763911999999987</v>
      </c>
      <c r="G405" s="5" t="s">
        <v>669</v>
      </c>
      <c r="H405" s="56">
        <v>4.9955601400000003</v>
      </c>
      <c r="I405" t="s">
        <v>131</v>
      </c>
      <c r="J405" s="56">
        <v>5.8587403699999996</v>
      </c>
      <c r="K405" s="56">
        <v>5.9831992600000001</v>
      </c>
      <c r="L405" t="s">
        <v>132</v>
      </c>
      <c r="M405" s="2">
        <v>66965</v>
      </c>
      <c r="N405" s="2">
        <v>87017</v>
      </c>
      <c r="O405" s="2">
        <v>153982</v>
      </c>
      <c r="P405" t="s">
        <v>21866</v>
      </c>
      <c r="Q405">
        <v>8</v>
      </c>
      <c r="R405">
        <v>54</v>
      </c>
      <c r="S405" s="2">
        <v>4751</v>
      </c>
      <c r="T405" s="2">
        <v>4003</v>
      </c>
      <c r="U405" s="8">
        <v>5.6850800742943977E-2</v>
      </c>
      <c r="V405" s="2">
        <v>242373</v>
      </c>
      <c r="W405" s="48">
        <v>710</v>
      </c>
      <c r="Y405" s="61">
        <f>(Table1326[[#This Row],[2042 Future AADT]]-Table1326[[#This Row],[AADT 2022]])/20*($Y$5-2022)+Table1326[[#This Row],[AADT 2022]]</f>
        <v>242373</v>
      </c>
    </row>
    <row r="406" spans="1:25" ht="24" customHeight="1" x14ac:dyDescent="0.25">
      <c r="A406" t="s">
        <v>1728</v>
      </c>
      <c r="B406" t="s">
        <v>17840</v>
      </c>
      <c r="C406">
        <v>101209</v>
      </c>
      <c r="D406" t="s">
        <v>17073</v>
      </c>
      <c r="E406" t="s">
        <v>671</v>
      </c>
      <c r="F406" s="9">
        <f>Table1326[[#This Row],[EMP]]-Table1326[[#This Row],[BMP]]</f>
        <v>0.99408232999999946</v>
      </c>
      <c r="G406" s="5" t="s">
        <v>669</v>
      </c>
      <c r="H406" s="56">
        <v>5.9834140900000001</v>
      </c>
      <c r="I406" t="s">
        <v>132</v>
      </c>
      <c r="J406" s="56">
        <v>6.7909387849999998</v>
      </c>
      <c r="K406" s="56">
        <v>6.9774964199999996</v>
      </c>
      <c r="L406" t="s">
        <v>133</v>
      </c>
      <c r="M406" s="2">
        <v>77319</v>
      </c>
      <c r="N406" s="2">
        <v>68059</v>
      </c>
      <c r="O406" s="2">
        <v>145378</v>
      </c>
      <c r="P406" t="s">
        <v>21867</v>
      </c>
      <c r="Q406">
        <v>8</v>
      </c>
      <c r="R406">
        <v>50</v>
      </c>
      <c r="S406" s="2">
        <v>5578</v>
      </c>
      <c r="T406" s="2">
        <v>4696</v>
      </c>
      <c r="U406" s="8">
        <v>7.0670940582481537E-2</v>
      </c>
      <c r="V406" s="2">
        <v>192703</v>
      </c>
      <c r="W406" s="48">
        <v>711</v>
      </c>
      <c r="Y406" s="61">
        <f>(Table1326[[#This Row],[2042 Future AADT]]-Table1326[[#This Row],[AADT 2022]])/20*($Y$5-2022)+Table1326[[#This Row],[AADT 2022]]</f>
        <v>192703</v>
      </c>
    </row>
    <row r="407" spans="1:25" ht="24" customHeight="1" x14ac:dyDescent="0.25">
      <c r="A407" t="s">
        <v>1729</v>
      </c>
      <c r="B407" t="s">
        <v>17841</v>
      </c>
      <c r="C407">
        <v>101210</v>
      </c>
      <c r="D407" t="s">
        <v>17073</v>
      </c>
      <c r="E407" t="s">
        <v>671</v>
      </c>
      <c r="F407" s="9">
        <f>Table1326[[#This Row],[EMP]]-Table1326[[#This Row],[BMP]]</f>
        <v>1.1050294100000002</v>
      </c>
      <c r="G407" s="5" t="s">
        <v>669</v>
      </c>
      <c r="H407" s="56">
        <v>6.9794612325000003</v>
      </c>
      <c r="I407" t="s">
        <v>133</v>
      </c>
      <c r="J407" s="56">
        <v>7.85191646</v>
      </c>
      <c r="K407" s="56">
        <v>8.0844906425000005</v>
      </c>
      <c r="L407" t="s">
        <v>134</v>
      </c>
      <c r="M407" s="2">
        <v>71563</v>
      </c>
      <c r="N407" s="2">
        <v>83873</v>
      </c>
      <c r="O407" s="2">
        <v>155436</v>
      </c>
      <c r="P407" t="s">
        <v>21868</v>
      </c>
      <c r="Q407">
        <v>8</v>
      </c>
      <c r="R407">
        <v>57</v>
      </c>
      <c r="S407" s="2">
        <v>5653</v>
      </c>
      <c r="T407" s="2">
        <v>4761</v>
      </c>
      <c r="U407" s="8">
        <v>6.6998636094598427E-2</v>
      </c>
      <c r="V407" s="2">
        <v>262298</v>
      </c>
      <c r="W407" s="48">
        <v>712</v>
      </c>
      <c r="Y407" s="61">
        <f>(Table1326[[#This Row],[2042 Future AADT]]-Table1326[[#This Row],[AADT 2022]])/20*($Y$5-2022)+Table1326[[#This Row],[AADT 2022]]</f>
        <v>262298</v>
      </c>
    </row>
    <row r="408" spans="1:25" ht="24" customHeight="1" x14ac:dyDescent="0.25">
      <c r="A408" t="s">
        <v>1731</v>
      </c>
      <c r="B408" t="s">
        <v>17842</v>
      </c>
      <c r="C408">
        <v>101211</v>
      </c>
      <c r="D408" t="s">
        <v>17073</v>
      </c>
      <c r="E408" t="s">
        <v>671</v>
      </c>
      <c r="F408" s="9">
        <f>Table1326[[#This Row],[EMP]]-Table1326[[#This Row],[BMP]]</f>
        <v>1.2060683799999996</v>
      </c>
      <c r="G408" s="5" t="s">
        <v>669</v>
      </c>
      <c r="H408" s="56">
        <v>8.0857682766666699</v>
      </c>
      <c r="I408" t="s">
        <v>134</v>
      </c>
      <c r="J408" s="56">
        <v>9.0006645600000006</v>
      </c>
      <c r="K408" s="56">
        <v>9.2918366566666695</v>
      </c>
      <c r="L408" t="s">
        <v>1730</v>
      </c>
      <c r="M408" s="2">
        <v>67618</v>
      </c>
      <c r="N408" s="2">
        <v>65185</v>
      </c>
      <c r="O408" s="2">
        <v>132803</v>
      </c>
      <c r="P408" t="s">
        <v>21869</v>
      </c>
      <c r="Q408">
        <v>9</v>
      </c>
      <c r="R408">
        <v>51</v>
      </c>
      <c r="S408" s="2">
        <v>4845</v>
      </c>
      <c r="T408" s="2">
        <v>4079</v>
      </c>
      <c r="U408" s="8">
        <v>6.7197277169943448E-2</v>
      </c>
      <c r="V408" s="2">
        <v>209037</v>
      </c>
      <c r="W408" s="48">
        <v>713</v>
      </c>
      <c r="Y408" s="61">
        <f>(Table1326[[#This Row],[2042 Future AADT]]-Table1326[[#This Row],[AADT 2022]])/20*($Y$5-2022)+Table1326[[#This Row],[AADT 2022]]</f>
        <v>209037</v>
      </c>
    </row>
    <row r="409" spans="1:25" ht="24" customHeight="1" x14ac:dyDescent="0.25">
      <c r="A409" t="s">
        <v>1732</v>
      </c>
      <c r="B409" t="s">
        <v>17843</v>
      </c>
      <c r="C409">
        <v>101212</v>
      </c>
      <c r="D409" t="s">
        <v>17073</v>
      </c>
      <c r="E409" t="s">
        <v>671</v>
      </c>
      <c r="F409" s="9">
        <f>Table1326[[#This Row],[EMP]]-Table1326[[#This Row],[BMP]]</f>
        <v>1.0099852600000307</v>
      </c>
      <c r="G409" s="5" t="s">
        <v>669</v>
      </c>
      <c r="H409" s="56">
        <v>9.2904018566666693</v>
      </c>
      <c r="I409" t="s">
        <v>1730</v>
      </c>
      <c r="J409" s="56">
        <v>9.8043752299999998</v>
      </c>
      <c r="K409" s="56">
        <v>10.3003871166667</v>
      </c>
      <c r="L409" t="s">
        <v>135</v>
      </c>
      <c r="M409" s="2">
        <v>97516</v>
      </c>
      <c r="N409" s="2">
        <v>72269</v>
      </c>
      <c r="O409" s="2">
        <v>169785</v>
      </c>
      <c r="P409" t="s">
        <v>21870</v>
      </c>
      <c r="Q409">
        <v>9</v>
      </c>
      <c r="R409">
        <v>52</v>
      </c>
      <c r="S409" s="2">
        <v>7101</v>
      </c>
      <c r="T409" s="2">
        <v>3046</v>
      </c>
      <c r="U409" s="8">
        <v>5.9763818947492414E-2</v>
      </c>
      <c r="V409" s="2">
        <v>267247</v>
      </c>
      <c r="W409" s="48">
        <v>714</v>
      </c>
      <c r="Y409" s="61">
        <f>(Table1326[[#This Row],[2042 Future AADT]]-Table1326[[#This Row],[AADT 2022]])/20*($Y$5-2022)+Table1326[[#This Row],[AADT 2022]]</f>
        <v>267247</v>
      </c>
    </row>
    <row r="410" spans="1:25" ht="24" customHeight="1" x14ac:dyDescent="0.25">
      <c r="A410" t="s">
        <v>1734</v>
      </c>
      <c r="B410" t="s">
        <v>17844</v>
      </c>
      <c r="C410">
        <v>101213</v>
      </c>
      <c r="D410" t="s">
        <v>17073</v>
      </c>
      <c r="E410" t="s">
        <v>671</v>
      </c>
      <c r="F410" s="9">
        <f>Table1326[[#This Row],[EMP]]-Table1326[[#This Row],[BMP]]</f>
        <v>0.91227097999999884</v>
      </c>
      <c r="G410" s="5" t="s">
        <v>669</v>
      </c>
      <c r="H410" s="56">
        <v>10.301697583333301</v>
      </c>
      <c r="I410" t="s">
        <v>135</v>
      </c>
      <c r="J410" s="56">
        <v>10.75228216</v>
      </c>
      <c r="K410" s="56">
        <v>11.213968563333299</v>
      </c>
      <c r="L410" t="s">
        <v>298</v>
      </c>
      <c r="M410" s="2">
        <v>74264</v>
      </c>
      <c r="N410" s="2">
        <v>86230</v>
      </c>
      <c r="O410" s="2">
        <v>160494</v>
      </c>
      <c r="P410" t="s">
        <v>21871</v>
      </c>
      <c r="Q410">
        <v>9</v>
      </c>
      <c r="R410">
        <v>57</v>
      </c>
      <c r="S410" s="2">
        <v>7101</v>
      </c>
      <c r="T410" s="2">
        <v>3046</v>
      </c>
      <c r="U410" s="8">
        <v>6.3223547297718299E-2</v>
      </c>
      <c r="V410" s="2">
        <v>252623</v>
      </c>
      <c r="W410" s="48">
        <v>715</v>
      </c>
      <c r="Y410" s="61">
        <f>(Table1326[[#This Row],[2042 Future AADT]]-Table1326[[#This Row],[AADT 2022]])/20*($Y$5-2022)+Table1326[[#This Row],[AADT 2022]]</f>
        <v>252623</v>
      </c>
    </row>
    <row r="411" spans="1:25" ht="24" customHeight="1" x14ac:dyDescent="0.25">
      <c r="A411" t="s">
        <v>1735</v>
      </c>
      <c r="B411" t="s">
        <v>17845</v>
      </c>
      <c r="C411">
        <v>101215</v>
      </c>
      <c r="D411" t="s">
        <v>17073</v>
      </c>
      <c r="E411" t="s">
        <v>671</v>
      </c>
      <c r="F411" s="9">
        <f>Table1326[[#This Row],[EMP]]-Table1326[[#This Row],[BMP]]</f>
        <v>1.4617417499999998</v>
      </c>
      <c r="G411" s="5" t="s">
        <v>669</v>
      </c>
      <c r="H411" s="56">
        <v>11.214347330000001</v>
      </c>
      <c r="I411" t="s">
        <v>298</v>
      </c>
      <c r="J411" s="56">
        <v>12.022910380000001</v>
      </c>
      <c r="K411" s="56">
        <v>12.676089080000001</v>
      </c>
      <c r="L411" t="s">
        <v>660</v>
      </c>
      <c r="M411" s="2">
        <v>25034</v>
      </c>
      <c r="N411" s="2">
        <v>87454</v>
      </c>
      <c r="O411" s="2">
        <v>112488</v>
      </c>
      <c r="P411" t="s">
        <v>21872</v>
      </c>
      <c r="Q411">
        <v>10</v>
      </c>
      <c r="R411">
        <v>55</v>
      </c>
      <c r="S411" s="2">
        <v>7101</v>
      </c>
      <c r="T411" s="2">
        <v>3046</v>
      </c>
      <c r="U411" s="8">
        <v>9.0205177441149281E-2</v>
      </c>
      <c r="V411" s="2">
        <v>177060</v>
      </c>
      <c r="W411" s="48">
        <v>717</v>
      </c>
      <c r="Y411" s="61">
        <f>(Table1326[[#This Row],[2042 Future AADT]]-Table1326[[#This Row],[AADT 2022]])/20*($Y$5-2022)+Table1326[[#This Row],[AADT 2022]]</f>
        <v>177060</v>
      </c>
    </row>
    <row r="412" spans="1:25" ht="24" customHeight="1" x14ac:dyDescent="0.25">
      <c r="A412" t="s">
        <v>1736</v>
      </c>
      <c r="B412" t="s">
        <v>17846</v>
      </c>
      <c r="C412">
        <v>101216</v>
      </c>
      <c r="D412" t="s">
        <v>17073</v>
      </c>
      <c r="E412" t="s">
        <v>671</v>
      </c>
      <c r="F412" s="9">
        <f>Table1326[[#This Row],[EMP]]-Table1326[[#This Row],[BMP]]</f>
        <v>2.0624883900000004</v>
      </c>
      <c r="G412" s="5" t="s">
        <v>669</v>
      </c>
      <c r="H412" s="56">
        <v>12.68131193</v>
      </c>
      <c r="I412" t="s">
        <v>660</v>
      </c>
      <c r="J412" s="56">
        <v>13.19980743</v>
      </c>
      <c r="K412" s="56">
        <v>14.74380032</v>
      </c>
      <c r="L412" t="s">
        <v>139</v>
      </c>
      <c r="M412" s="2">
        <v>65626</v>
      </c>
      <c r="N412" s="2">
        <v>46297</v>
      </c>
      <c r="O412" s="2">
        <v>111923</v>
      </c>
      <c r="P412" t="s">
        <v>21873</v>
      </c>
      <c r="Q412">
        <v>9</v>
      </c>
      <c r="R412">
        <v>61</v>
      </c>
      <c r="S412" s="2">
        <v>5007</v>
      </c>
      <c r="T412" s="2">
        <v>4215</v>
      </c>
      <c r="U412" s="8">
        <v>8.239593291816695E-2</v>
      </c>
      <c r="V412" s="2">
        <v>176171</v>
      </c>
      <c r="W412" s="48">
        <v>718</v>
      </c>
      <c r="Y412" s="61">
        <f>(Table1326[[#This Row],[2042 Future AADT]]-Table1326[[#This Row],[AADT 2022]])/20*($Y$5-2022)+Table1326[[#This Row],[AADT 2022]]</f>
        <v>176171</v>
      </c>
    </row>
    <row r="413" spans="1:25" ht="24" customHeight="1" x14ac:dyDescent="0.25">
      <c r="A413" t="s">
        <v>1737</v>
      </c>
      <c r="B413" t="s">
        <v>17847</v>
      </c>
      <c r="C413">
        <v>101217</v>
      </c>
      <c r="D413" t="s">
        <v>17073</v>
      </c>
      <c r="E413" t="s">
        <v>671</v>
      </c>
      <c r="F413" s="9">
        <f>Table1326[[#This Row],[EMP]]-Table1326[[#This Row],[BMP]]</f>
        <v>1.0568665799999994</v>
      </c>
      <c r="G413" s="5" t="s">
        <v>669</v>
      </c>
      <c r="H413" s="56">
        <v>14.74827947</v>
      </c>
      <c r="I413" t="s">
        <v>139</v>
      </c>
      <c r="J413" s="56">
        <v>15.28106002</v>
      </c>
      <c r="K413" s="56">
        <v>15.805146049999999</v>
      </c>
      <c r="L413" t="s">
        <v>664</v>
      </c>
      <c r="M413" s="2">
        <v>46893</v>
      </c>
      <c r="N413" s="2">
        <v>57756</v>
      </c>
      <c r="O413" s="2">
        <v>104649</v>
      </c>
      <c r="P413" t="s">
        <v>21874</v>
      </c>
      <c r="Q413">
        <v>9</v>
      </c>
      <c r="R413">
        <v>57</v>
      </c>
      <c r="S413" s="2">
        <v>3644</v>
      </c>
      <c r="T413" s="2">
        <v>3068</v>
      </c>
      <c r="U413" s="8">
        <v>6.4138214411986735E-2</v>
      </c>
      <c r="V413" s="2">
        <v>164721</v>
      </c>
      <c r="W413" s="48">
        <v>719</v>
      </c>
      <c r="Y413" s="61">
        <f>(Table1326[[#This Row],[2042 Future AADT]]-Table1326[[#This Row],[AADT 2022]])/20*($Y$5-2022)+Table1326[[#This Row],[AADT 2022]]</f>
        <v>164721</v>
      </c>
    </row>
    <row r="414" spans="1:25" ht="24" customHeight="1" x14ac:dyDescent="0.25">
      <c r="A414" t="s">
        <v>1738</v>
      </c>
      <c r="B414" t="s">
        <v>17848</v>
      </c>
      <c r="C414">
        <v>101218</v>
      </c>
      <c r="D414" t="s">
        <v>17073</v>
      </c>
      <c r="E414" t="s">
        <v>671</v>
      </c>
      <c r="F414" s="9">
        <f>Table1326[[#This Row],[EMP]]-Table1326[[#This Row],[BMP]]</f>
        <v>1.4270092699999992</v>
      </c>
      <c r="G414" s="5" t="s">
        <v>669</v>
      </c>
      <c r="H414" s="56">
        <v>15.805953150000001</v>
      </c>
      <c r="I414" t="s">
        <v>664</v>
      </c>
      <c r="J414" s="56">
        <v>16.362209159999999</v>
      </c>
      <c r="K414" s="56">
        <v>17.23296242</v>
      </c>
      <c r="L414" t="s">
        <v>498</v>
      </c>
      <c r="M414" s="2">
        <v>59519</v>
      </c>
      <c r="N414" s="2">
        <v>42427</v>
      </c>
      <c r="O414" s="2">
        <v>101946</v>
      </c>
      <c r="P414" t="s">
        <v>21875</v>
      </c>
      <c r="Q414">
        <v>9</v>
      </c>
      <c r="R414">
        <v>65</v>
      </c>
      <c r="S414" s="2">
        <v>5481</v>
      </c>
      <c r="T414" s="2">
        <v>3062</v>
      </c>
      <c r="U414" s="8">
        <v>8.3799266278225731E-2</v>
      </c>
      <c r="V414" s="2">
        <v>160467</v>
      </c>
      <c r="W414" s="48">
        <v>720</v>
      </c>
      <c r="Y414" s="61">
        <f>(Table1326[[#This Row],[2042 Future AADT]]-Table1326[[#This Row],[AADT 2022]])/20*($Y$5-2022)+Table1326[[#This Row],[AADT 2022]]</f>
        <v>160467</v>
      </c>
    </row>
    <row r="415" spans="1:25" ht="24" customHeight="1" x14ac:dyDescent="0.25">
      <c r="A415" t="s">
        <v>1739</v>
      </c>
      <c r="B415" t="s">
        <v>17849</v>
      </c>
      <c r="C415">
        <v>101219</v>
      </c>
      <c r="D415" t="s">
        <v>17073</v>
      </c>
      <c r="E415" t="s">
        <v>671</v>
      </c>
      <c r="F415" s="9">
        <f>Table1326[[#This Row],[EMP]]-Table1326[[#This Row],[BMP]]</f>
        <v>1.0022783000000004</v>
      </c>
      <c r="G415" s="5" t="s">
        <v>669</v>
      </c>
      <c r="H415" s="56">
        <v>17.2359356533333</v>
      </c>
      <c r="I415" t="s">
        <v>498</v>
      </c>
      <c r="J415" s="56">
        <v>17.735013800000001</v>
      </c>
      <c r="K415" s="56">
        <v>18.2382139533333</v>
      </c>
      <c r="L415" t="s">
        <v>500</v>
      </c>
      <c r="M415" s="2">
        <v>66926</v>
      </c>
      <c r="N415" s="2">
        <v>70228</v>
      </c>
      <c r="O415" s="2">
        <v>137154</v>
      </c>
      <c r="P415" t="s">
        <v>21876</v>
      </c>
      <c r="Q415">
        <v>7</v>
      </c>
      <c r="R415">
        <v>63</v>
      </c>
      <c r="S415" s="2">
        <v>5283</v>
      </c>
      <c r="T415" s="2">
        <v>4448</v>
      </c>
      <c r="U415" s="8">
        <v>7.094944369103344E-2</v>
      </c>
      <c r="V415" s="2">
        <v>215885</v>
      </c>
      <c r="W415" s="48">
        <v>721</v>
      </c>
      <c r="Y415" s="61">
        <f>(Table1326[[#This Row],[2042 Future AADT]]-Table1326[[#This Row],[AADT 2022]])/20*($Y$5-2022)+Table1326[[#This Row],[AADT 2022]]</f>
        <v>215885</v>
      </c>
    </row>
    <row r="416" spans="1:25" ht="24" customHeight="1" x14ac:dyDescent="0.25">
      <c r="A416" t="s">
        <v>1740</v>
      </c>
      <c r="B416" t="s">
        <v>17850</v>
      </c>
      <c r="C416">
        <v>101220</v>
      </c>
      <c r="D416" t="s">
        <v>17073</v>
      </c>
      <c r="E416" t="s">
        <v>671</v>
      </c>
      <c r="F416" s="9">
        <f>Table1326[[#This Row],[EMP]]-Table1326[[#This Row],[BMP]]</f>
        <v>0.93924541999999889</v>
      </c>
      <c r="G416" s="5" t="s">
        <v>669</v>
      </c>
      <c r="H416" s="56">
        <v>18.2428336533333</v>
      </c>
      <c r="I416" t="s">
        <v>500</v>
      </c>
      <c r="J416" s="56">
        <v>18.721781249999999</v>
      </c>
      <c r="K416" s="56">
        <v>19.182079073333298</v>
      </c>
      <c r="L416" t="s">
        <v>502</v>
      </c>
      <c r="M416" s="2">
        <v>65259</v>
      </c>
      <c r="N416" s="2">
        <v>73273</v>
      </c>
      <c r="O416" s="2">
        <v>138532</v>
      </c>
      <c r="P416" t="s">
        <v>21877</v>
      </c>
      <c r="Q416">
        <v>9</v>
      </c>
      <c r="R416">
        <v>58</v>
      </c>
      <c r="S416" s="2">
        <v>5761</v>
      </c>
      <c r="T416" s="2">
        <v>4849</v>
      </c>
      <c r="U416" s="8">
        <v>7.6588802587127885E-2</v>
      </c>
      <c r="V416" s="2">
        <v>218054</v>
      </c>
      <c r="W416" s="48">
        <v>722</v>
      </c>
      <c r="Y416" s="61">
        <f>(Table1326[[#This Row],[2042 Future AADT]]-Table1326[[#This Row],[AADT 2022]])/20*($Y$5-2022)+Table1326[[#This Row],[AADT 2022]]</f>
        <v>218054</v>
      </c>
    </row>
    <row r="417" spans="1:25" ht="24" customHeight="1" x14ac:dyDescent="0.25">
      <c r="A417" t="s">
        <v>1741</v>
      </c>
      <c r="B417" t="s">
        <v>17851</v>
      </c>
      <c r="C417">
        <v>101221</v>
      </c>
      <c r="D417" t="s">
        <v>17073</v>
      </c>
      <c r="E417" t="s">
        <v>671</v>
      </c>
      <c r="F417" s="9">
        <f>Table1326[[#This Row],[EMP]]-Table1326[[#This Row],[BMP]]</f>
        <v>1.0029818800000001</v>
      </c>
      <c r="G417" s="5" t="s">
        <v>669</v>
      </c>
      <c r="H417" s="56">
        <v>19.180238873333298</v>
      </c>
      <c r="I417" t="s">
        <v>502</v>
      </c>
      <c r="J417" s="56">
        <v>19.691219440000001</v>
      </c>
      <c r="K417" s="56">
        <v>20.183220753333298</v>
      </c>
      <c r="L417" t="s">
        <v>504</v>
      </c>
      <c r="M417" s="2">
        <v>71606</v>
      </c>
      <c r="N417" s="2">
        <v>73338</v>
      </c>
      <c r="O417" s="2">
        <v>144944</v>
      </c>
      <c r="P417" t="s">
        <v>21878</v>
      </c>
      <c r="Q417">
        <v>9</v>
      </c>
      <c r="R417">
        <v>59</v>
      </c>
      <c r="S417" s="2">
        <v>6015</v>
      </c>
      <c r="T417" s="2">
        <v>5066</v>
      </c>
      <c r="U417" s="8">
        <v>7.6450215255546974E-2</v>
      </c>
      <c r="V417" s="2">
        <v>228147</v>
      </c>
      <c r="W417" s="48">
        <v>723</v>
      </c>
      <c r="Y417" s="61">
        <f>(Table1326[[#This Row],[2042 Future AADT]]-Table1326[[#This Row],[AADT 2022]])/20*($Y$5-2022)+Table1326[[#This Row],[AADT 2022]]</f>
        <v>228147</v>
      </c>
    </row>
    <row r="418" spans="1:25" ht="24" customHeight="1" x14ac:dyDescent="0.25">
      <c r="A418" t="s">
        <v>1742</v>
      </c>
      <c r="B418" t="s">
        <v>17852</v>
      </c>
      <c r="C418">
        <v>101222</v>
      </c>
      <c r="D418" t="s">
        <v>17073</v>
      </c>
      <c r="E418" t="s">
        <v>671</v>
      </c>
      <c r="F418" s="9">
        <f>Table1326[[#This Row],[EMP]]-Table1326[[#This Row],[BMP]]</f>
        <v>2.0065716099999982</v>
      </c>
      <c r="G418" s="5" t="s">
        <v>669</v>
      </c>
      <c r="H418" s="56">
        <v>20.182136570000001</v>
      </c>
      <c r="I418" t="s">
        <v>504</v>
      </c>
      <c r="J418" s="56">
        <v>20.882604690000001</v>
      </c>
      <c r="K418" s="56">
        <v>22.188708179999999</v>
      </c>
      <c r="L418" t="s">
        <v>508</v>
      </c>
      <c r="M418" s="2">
        <v>81549</v>
      </c>
      <c r="N418" s="2">
        <v>86927</v>
      </c>
      <c r="O418" s="2">
        <v>168476</v>
      </c>
      <c r="P418" t="s">
        <v>21879</v>
      </c>
      <c r="Q418">
        <v>8</v>
      </c>
      <c r="R418">
        <v>54</v>
      </c>
      <c r="S418" s="2">
        <v>6435</v>
      </c>
      <c r="T418" s="2">
        <v>2760</v>
      </c>
      <c r="U418" s="8">
        <v>5.4577506588475509E-2</v>
      </c>
      <c r="V418" s="2">
        <v>223320</v>
      </c>
      <c r="W418" s="48">
        <v>724</v>
      </c>
      <c r="Y418" s="61">
        <f>(Table1326[[#This Row],[2042 Future AADT]]-Table1326[[#This Row],[AADT 2022]])/20*($Y$5-2022)+Table1326[[#This Row],[AADT 2022]]</f>
        <v>223320</v>
      </c>
    </row>
    <row r="419" spans="1:25" ht="24" customHeight="1" x14ac:dyDescent="0.25">
      <c r="A419" t="s">
        <v>1743</v>
      </c>
      <c r="B419" t="s">
        <v>17853</v>
      </c>
      <c r="C419">
        <v>101223</v>
      </c>
      <c r="D419" t="s">
        <v>17073</v>
      </c>
      <c r="E419" t="s">
        <v>671</v>
      </c>
      <c r="F419" s="9">
        <f>Table1326[[#This Row],[EMP]]-Table1326[[#This Row],[BMP]]</f>
        <v>1.2186980999999975</v>
      </c>
      <c r="G419" s="5" t="s">
        <v>669</v>
      </c>
      <c r="H419" s="56">
        <v>22.189474400000002</v>
      </c>
      <c r="I419" t="s">
        <v>508</v>
      </c>
      <c r="J419" s="56">
        <v>22.961210650000002</v>
      </c>
      <c r="K419" s="56">
        <v>23.408172499999999</v>
      </c>
      <c r="L419" t="s">
        <v>635</v>
      </c>
      <c r="M419" s="2">
        <v>41140</v>
      </c>
      <c r="N419" s="2">
        <v>42303</v>
      </c>
      <c r="O419" s="2">
        <v>83443</v>
      </c>
      <c r="P419" t="s">
        <v>21880</v>
      </c>
      <c r="Q419">
        <v>9</v>
      </c>
      <c r="R419">
        <v>63</v>
      </c>
      <c r="S419" s="2">
        <v>3228</v>
      </c>
      <c r="T419" s="2">
        <v>2716</v>
      </c>
      <c r="U419" s="8">
        <v>7.1234255719473172E-2</v>
      </c>
      <c r="V419" s="2">
        <v>131342</v>
      </c>
      <c r="W419" s="48">
        <v>725</v>
      </c>
      <c r="Y419" s="61">
        <f>(Table1326[[#This Row],[2042 Future AADT]]-Table1326[[#This Row],[AADT 2022]])/20*($Y$5-2022)+Table1326[[#This Row],[AADT 2022]]</f>
        <v>131342</v>
      </c>
    </row>
    <row r="420" spans="1:25" ht="24" customHeight="1" x14ac:dyDescent="0.25">
      <c r="A420" t="s">
        <v>1744</v>
      </c>
      <c r="B420" t="s">
        <v>17854</v>
      </c>
      <c r="C420">
        <v>101224</v>
      </c>
      <c r="D420" t="s">
        <v>17073</v>
      </c>
      <c r="E420" t="s">
        <v>671</v>
      </c>
      <c r="F420" s="9">
        <f>Table1326[[#This Row],[EMP]]-Table1326[[#This Row],[BMP]]</f>
        <v>0.79238540000000057</v>
      </c>
      <c r="G420" s="5" t="s">
        <v>669</v>
      </c>
      <c r="H420" s="56">
        <v>23.411543233333301</v>
      </c>
      <c r="I420" t="s">
        <v>635</v>
      </c>
      <c r="J420" s="56">
        <v>24.024095200000001</v>
      </c>
      <c r="K420" s="56">
        <v>24.203928633333302</v>
      </c>
      <c r="L420" t="s">
        <v>515</v>
      </c>
      <c r="M420" s="2">
        <v>49385</v>
      </c>
      <c r="N420" s="2">
        <v>50838</v>
      </c>
      <c r="O420" s="2">
        <v>100223</v>
      </c>
      <c r="P420" t="s">
        <v>21881</v>
      </c>
      <c r="Q420">
        <v>9</v>
      </c>
      <c r="R420">
        <v>58</v>
      </c>
      <c r="S420" s="2">
        <v>5827</v>
      </c>
      <c r="T420" s="2">
        <v>3884</v>
      </c>
      <c r="U420" s="8">
        <v>9.689392654380731E-2</v>
      </c>
      <c r="V420" s="2">
        <v>157754</v>
      </c>
      <c r="W420" s="48">
        <v>726</v>
      </c>
      <c r="Y420" s="61">
        <f>(Table1326[[#This Row],[2042 Future AADT]]-Table1326[[#This Row],[AADT 2022]])/20*($Y$5-2022)+Table1326[[#This Row],[AADT 2022]]</f>
        <v>157754</v>
      </c>
    </row>
    <row r="421" spans="1:25" ht="24" customHeight="1" x14ac:dyDescent="0.25">
      <c r="A421" t="s">
        <v>1745</v>
      </c>
      <c r="B421" t="s">
        <v>17855</v>
      </c>
      <c r="C421">
        <v>101225</v>
      </c>
      <c r="D421" t="s">
        <v>17073</v>
      </c>
      <c r="E421" t="s">
        <v>671</v>
      </c>
      <c r="F421" s="9">
        <f>Table1326[[#This Row],[EMP]]-Table1326[[#This Row],[BMP]]</f>
        <v>0.98451620000000162</v>
      </c>
      <c r="G421" s="5" t="s">
        <v>669</v>
      </c>
      <c r="H421" s="56">
        <v>24.209967233333298</v>
      </c>
      <c r="I421" t="s">
        <v>515</v>
      </c>
      <c r="J421" s="56">
        <v>24.721515499999999</v>
      </c>
      <c r="K421" s="56">
        <v>25.1944834333333</v>
      </c>
      <c r="L421" t="s">
        <v>517</v>
      </c>
      <c r="M421" s="2">
        <v>92269</v>
      </c>
      <c r="N421" s="2">
        <v>93580</v>
      </c>
      <c r="O421" s="2">
        <v>185849</v>
      </c>
      <c r="P421" t="s">
        <v>21882</v>
      </c>
      <c r="Q421">
        <v>9</v>
      </c>
      <c r="R421">
        <v>52</v>
      </c>
      <c r="S421" s="2">
        <v>3876</v>
      </c>
      <c r="T421" s="2">
        <v>6186</v>
      </c>
      <c r="U421" s="8">
        <v>5.4140727149460048E-2</v>
      </c>
      <c r="V421" s="2">
        <v>292533</v>
      </c>
      <c r="W421" s="48">
        <v>727</v>
      </c>
      <c r="Y421" s="61">
        <f>(Table1326[[#This Row],[2042 Future AADT]]-Table1326[[#This Row],[AADT 2022]])/20*($Y$5-2022)+Table1326[[#This Row],[AADT 2022]]</f>
        <v>292533</v>
      </c>
    </row>
    <row r="422" spans="1:25" ht="24" customHeight="1" x14ac:dyDescent="0.25">
      <c r="A422" t="s">
        <v>1746</v>
      </c>
      <c r="B422" t="s">
        <v>17856</v>
      </c>
      <c r="C422">
        <v>101226</v>
      </c>
      <c r="D422" t="s">
        <v>17073</v>
      </c>
      <c r="E422" t="s">
        <v>671</v>
      </c>
      <c r="F422" s="9">
        <f>Table1326[[#This Row],[EMP]]-Table1326[[#This Row],[BMP]]</f>
        <v>0.99385780000000068</v>
      </c>
      <c r="G422" s="5" t="s">
        <v>669</v>
      </c>
      <c r="H422" s="56">
        <v>25.1973868</v>
      </c>
      <c r="I422" t="s">
        <v>517</v>
      </c>
      <c r="J422" s="56">
        <v>25.710679849999998</v>
      </c>
      <c r="K422" s="56">
        <v>26.191244600000001</v>
      </c>
      <c r="L422" t="s">
        <v>92</v>
      </c>
      <c r="M422" s="2">
        <v>94246</v>
      </c>
      <c r="N422" s="2">
        <v>93526</v>
      </c>
      <c r="O422" s="2">
        <v>187772</v>
      </c>
      <c r="P422" t="s">
        <v>21883</v>
      </c>
      <c r="Q422">
        <v>9</v>
      </c>
      <c r="R422">
        <v>56</v>
      </c>
      <c r="S422" s="2">
        <v>7345</v>
      </c>
      <c r="T422" s="2">
        <v>6186</v>
      </c>
      <c r="U422" s="8">
        <v>7.206079713695332E-2</v>
      </c>
      <c r="V422" s="2">
        <v>295560</v>
      </c>
      <c r="W422" s="48">
        <v>728</v>
      </c>
      <c r="Y422" s="61">
        <f>(Table1326[[#This Row],[2042 Future AADT]]-Table1326[[#This Row],[AADT 2022]])/20*($Y$5-2022)+Table1326[[#This Row],[AADT 2022]]</f>
        <v>295560</v>
      </c>
    </row>
    <row r="423" spans="1:25" ht="24" customHeight="1" x14ac:dyDescent="0.25">
      <c r="A423" t="s">
        <v>1748</v>
      </c>
      <c r="B423" t="s">
        <v>17857</v>
      </c>
      <c r="C423">
        <v>101227</v>
      </c>
      <c r="D423" t="s">
        <v>17073</v>
      </c>
      <c r="E423" t="s">
        <v>671</v>
      </c>
      <c r="F423" s="9">
        <f>Table1326[[#This Row],[EMP]]-Table1326[[#This Row],[BMP]]</f>
        <v>2.0350390999999988</v>
      </c>
      <c r="G423" s="5" t="s">
        <v>669</v>
      </c>
      <c r="H423" s="56">
        <v>26.188448775000001</v>
      </c>
      <c r="I423" t="s">
        <v>92</v>
      </c>
      <c r="J423" s="56">
        <v>26.423830500000001</v>
      </c>
      <c r="K423" s="56">
        <v>28.223487875</v>
      </c>
      <c r="L423" t="s">
        <v>1747</v>
      </c>
      <c r="M423" s="2">
        <v>96153</v>
      </c>
      <c r="N423" s="2">
        <v>90102</v>
      </c>
      <c r="O423" s="2">
        <v>186255</v>
      </c>
      <c r="P423" t="s">
        <v>21884</v>
      </c>
      <c r="Q423">
        <v>9</v>
      </c>
      <c r="R423">
        <v>56</v>
      </c>
      <c r="S423" s="2">
        <v>7231</v>
      </c>
      <c r="T423" s="2">
        <v>6089</v>
      </c>
      <c r="U423" s="8">
        <v>7.1514858661512443E-2</v>
      </c>
      <c r="V423" s="2">
        <v>293172</v>
      </c>
      <c r="W423" s="48">
        <v>729</v>
      </c>
      <c r="Y423" s="61">
        <f>(Table1326[[#This Row],[2042 Future AADT]]-Table1326[[#This Row],[AADT 2022]])/20*($Y$5-2022)+Table1326[[#This Row],[AADT 2022]]</f>
        <v>293172</v>
      </c>
    </row>
    <row r="424" spans="1:25" ht="24" customHeight="1" x14ac:dyDescent="0.25">
      <c r="A424" t="s">
        <v>1749</v>
      </c>
      <c r="B424" t="s">
        <v>17858</v>
      </c>
      <c r="C424">
        <v>101229</v>
      </c>
      <c r="D424" t="s">
        <v>17073</v>
      </c>
      <c r="E424" t="s">
        <v>671</v>
      </c>
      <c r="F424" s="9">
        <f>Table1326[[#This Row],[EMP]]-Table1326[[#This Row],[BMP]]</f>
        <v>0.9948151999999979</v>
      </c>
      <c r="G424" s="5" t="s">
        <v>669</v>
      </c>
      <c r="H424" s="56">
        <v>28.223267100000001</v>
      </c>
      <c r="I424" t="s">
        <v>1747</v>
      </c>
      <c r="J424" s="56">
        <v>29.07780035</v>
      </c>
      <c r="K424" s="56">
        <v>29.218082299999999</v>
      </c>
      <c r="L424" t="s">
        <v>942</v>
      </c>
      <c r="M424" s="2">
        <v>93325</v>
      </c>
      <c r="N424" s="2">
        <v>94154</v>
      </c>
      <c r="O424" s="2">
        <v>187479</v>
      </c>
      <c r="P424" t="s">
        <v>21885</v>
      </c>
      <c r="Q424">
        <v>9</v>
      </c>
      <c r="R424">
        <v>58</v>
      </c>
      <c r="S424" s="2">
        <v>6222</v>
      </c>
      <c r="T424" s="2">
        <v>1913</v>
      </c>
      <c r="U424" s="8">
        <v>4.3391526517636642E-2</v>
      </c>
      <c r="V424" s="2">
        <v>295098</v>
      </c>
      <c r="W424" s="48">
        <v>731</v>
      </c>
      <c r="Y424" s="61">
        <f>(Table1326[[#This Row],[2042 Future AADT]]-Table1326[[#This Row],[AADT 2022]])/20*($Y$5-2022)+Table1326[[#This Row],[AADT 2022]]</f>
        <v>295098</v>
      </c>
    </row>
    <row r="425" spans="1:25" ht="24" customHeight="1" x14ac:dyDescent="0.25">
      <c r="A425" t="s">
        <v>1751</v>
      </c>
      <c r="B425" t="s">
        <v>17859</v>
      </c>
      <c r="C425">
        <v>101230</v>
      </c>
      <c r="D425" t="s">
        <v>17073</v>
      </c>
      <c r="E425" t="s">
        <v>671</v>
      </c>
      <c r="F425" s="9">
        <f>Table1326[[#This Row],[EMP]]-Table1326[[#This Row],[BMP]]</f>
        <v>0.71689590000000081</v>
      </c>
      <c r="G425" s="5" t="s">
        <v>669</v>
      </c>
      <c r="H425" s="56">
        <v>29.216920649999999</v>
      </c>
      <c r="I425" t="s">
        <v>942</v>
      </c>
      <c r="J425" s="56">
        <v>29.81681055</v>
      </c>
      <c r="K425" s="56">
        <v>29.93381655</v>
      </c>
      <c r="L425" t="s">
        <v>1750</v>
      </c>
      <c r="M425" s="2">
        <v>61441</v>
      </c>
      <c r="N425" s="2">
        <v>67943</v>
      </c>
      <c r="O425" s="2">
        <v>129384</v>
      </c>
      <c r="P425" t="s">
        <v>21886</v>
      </c>
      <c r="Q425">
        <v>9</v>
      </c>
      <c r="R425">
        <v>61</v>
      </c>
      <c r="S425" s="2">
        <v>6222</v>
      </c>
      <c r="T425" s="2">
        <v>1913</v>
      </c>
      <c r="U425" s="8">
        <v>6.2874853150312243E-2</v>
      </c>
      <c r="V425" s="2">
        <v>203655</v>
      </c>
      <c r="W425" s="48">
        <v>732</v>
      </c>
      <c r="Y425" s="61">
        <f>(Table1326[[#This Row],[2042 Future AADT]]-Table1326[[#This Row],[AADT 2022]])/20*($Y$5-2022)+Table1326[[#This Row],[AADT 2022]]</f>
        <v>203655</v>
      </c>
    </row>
    <row r="426" spans="1:25" ht="24" customHeight="1" x14ac:dyDescent="0.25">
      <c r="A426" t="s">
        <v>1753</v>
      </c>
      <c r="B426" t="s">
        <v>17860</v>
      </c>
      <c r="C426">
        <v>101231</v>
      </c>
      <c r="D426" t="s">
        <v>17073</v>
      </c>
      <c r="E426" t="s">
        <v>671</v>
      </c>
      <c r="F426" s="9">
        <f>Table1326[[#This Row],[EMP]]-Table1326[[#This Row],[BMP]]</f>
        <v>1.3901176</v>
      </c>
      <c r="G426" s="5" t="s">
        <v>669</v>
      </c>
      <c r="H426" s="56">
        <v>29.93124955</v>
      </c>
      <c r="I426" t="s">
        <v>1750</v>
      </c>
      <c r="J426" s="56">
        <v>30.684457099999999</v>
      </c>
      <c r="K426" s="56">
        <v>31.32136715</v>
      </c>
      <c r="L426" t="s">
        <v>1752</v>
      </c>
      <c r="M426" s="2">
        <v>87566</v>
      </c>
      <c r="N426" s="2">
        <v>118071</v>
      </c>
      <c r="O426" s="2">
        <v>205637</v>
      </c>
      <c r="P426" t="s">
        <v>21887</v>
      </c>
      <c r="Q426">
        <v>9</v>
      </c>
      <c r="R426">
        <v>55</v>
      </c>
      <c r="S426" s="2">
        <v>6222</v>
      </c>
      <c r="T426" s="2">
        <v>1913</v>
      </c>
      <c r="U426" s="8">
        <v>3.9560001361622667E-2</v>
      </c>
      <c r="V426" s="2">
        <v>323680</v>
      </c>
      <c r="W426" s="48">
        <v>733</v>
      </c>
      <c r="Y426" s="61">
        <f>(Table1326[[#This Row],[2042 Future AADT]]-Table1326[[#This Row],[AADT 2022]])/20*($Y$5-2022)+Table1326[[#This Row],[AADT 2022]]</f>
        <v>323680</v>
      </c>
    </row>
    <row r="427" spans="1:25" ht="24" customHeight="1" x14ac:dyDescent="0.25">
      <c r="A427" t="s">
        <v>1754</v>
      </c>
      <c r="B427" t="s">
        <v>17861</v>
      </c>
      <c r="C427">
        <v>101232</v>
      </c>
      <c r="D427" t="s">
        <v>17073</v>
      </c>
      <c r="E427" t="s">
        <v>671</v>
      </c>
      <c r="F427" s="9">
        <f>Table1326[[#This Row],[EMP]]-Table1326[[#This Row],[BMP]]</f>
        <v>1.0809034000000004</v>
      </c>
      <c r="G427" s="5" t="s">
        <v>669</v>
      </c>
      <c r="H427" s="56">
        <v>31.3194615333333</v>
      </c>
      <c r="I427" t="s">
        <v>1752</v>
      </c>
      <c r="J427" s="56">
        <v>31.805133550000001</v>
      </c>
      <c r="K427" s="56">
        <v>32.4003649333333</v>
      </c>
      <c r="L427" t="s">
        <v>112</v>
      </c>
      <c r="M427" s="2">
        <v>85564</v>
      </c>
      <c r="N427" s="2">
        <v>85509</v>
      </c>
      <c r="O427" s="2">
        <v>171073</v>
      </c>
      <c r="P427" t="s">
        <v>21888</v>
      </c>
      <c r="Q427">
        <v>9</v>
      </c>
      <c r="R427">
        <v>60</v>
      </c>
      <c r="S427" s="2">
        <v>6222</v>
      </c>
      <c r="T427" s="2">
        <v>1913</v>
      </c>
      <c r="U427" s="8">
        <v>4.7552799097461317E-2</v>
      </c>
      <c r="V427" s="2">
        <v>269275</v>
      </c>
      <c r="W427" s="48">
        <v>734</v>
      </c>
      <c r="Y427" s="61">
        <f>(Table1326[[#This Row],[2042 Future AADT]]-Table1326[[#This Row],[AADT 2022]])/20*($Y$5-2022)+Table1326[[#This Row],[AADT 2022]]</f>
        <v>269275</v>
      </c>
    </row>
    <row r="428" spans="1:25" ht="24" customHeight="1" x14ac:dyDescent="0.25">
      <c r="A428" t="s">
        <v>1755</v>
      </c>
      <c r="B428" t="s">
        <v>17862</v>
      </c>
      <c r="C428">
        <v>101233</v>
      </c>
      <c r="D428" t="s">
        <v>17073</v>
      </c>
      <c r="E428" t="s">
        <v>671</v>
      </c>
      <c r="F428" s="9">
        <f>Table1326[[#This Row],[EMP]]-Table1326[[#This Row],[BMP]]</f>
        <v>2.1218904000000052</v>
      </c>
      <c r="G428" s="5" t="s">
        <v>669</v>
      </c>
      <c r="H428" s="56">
        <v>32.399174799999997</v>
      </c>
      <c r="I428" t="s">
        <v>112</v>
      </c>
      <c r="J428" s="56">
        <v>33.556869050000003</v>
      </c>
      <c r="K428" s="56">
        <v>34.521065200000002</v>
      </c>
      <c r="L428" t="s">
        <v>113</v>
      </c>
      <c r="M428" s="2">
        <v>85321</v>
      </c>
      <c r="N428" s="2">
        <v>87845</v>
      </c>
      <c r="O428" s="2">
        <v>173166</v>
      </c>
      <c r="P428" t="s">
        <v>21889</v>
      </c>
      <c r="Q428">
        <v>9</v>
      </c>
      <c r="R428">
        <v>60</v>
      </c>
      <c r="S428" s="2">
        <v>6222</v>
      </c>
      <c r="T428" s="2">
        <v>1913</v>
      </c>
      <c r="U428" s="8">
        <v>4.6978044188813045E-2</v>
      </c>
      <c r="V428" s="2">
        <v>272569</v>
      </c>
      <c r="W428" s="48">
        <v>735</v>
      </c>
      <c r="Y428" s="61">
        <f>(Table1326[[#This Row],[2042 Future AADT]]-Table1326[[#This Row],[AADT 2022]])/20*($Y$5-2022)+Table1326[[#This Row],[AADT 2022]]</f>
        <v>272569</v>
      </c>
    </row>
    <row r="429" spans="1:25" ht="24" customHeight="1" x14ac:dyDescent="0.25">
      <c r="A429" t="s">
        <v>1757</v>
      </c>
      <c r="B429" t="s">
        <v>17863</v>
      </c>
      <c r="C429">
        <v>101234</v>
      </c>
      <c r="D429" t="s">
        <v>17073</v>
      </c>
      <c r="E429" t="s">
        <v>671</v>
      </c>
      <c r="F429" s="9">
        <f>Table1326[[#This Row],[EMP]]-Table1326[[#This Row],[BMP]]</f>
        <v>1.0296968000000035</v>
      </c>
      <c r="G429" s="5" t="s">
        <v>669</v>
      </c>
      <c r="H429" s="56">
        <v>34.519159799999997</v>
      </c>
      <c r="I429" t="s">
        <v>113</v>
      </c>
      <c r="J429" s="56">
        <v>34.996921999999998</v>
      </c>
      <c r="K429" s="56">
        <v>35.548856600000001</v>
      </c>
      <c r="L429" t="s">
        <v>1756</v>
      </c>
      <c r="M429" s="2">
        <v>80985</v>
      </c>
      <c r="N429" s="2">
        <v>79101</v>
      </c>
      <c r="O429" s="2">
        <v>160086</v>
      </c>
      <c r="P429" t="s">
        <v>21890</v>
      </c>
      <c r="Q429">
        <v>8</v>
      </c>
      <c r="R429">
        <v>68</v>
      </c>
      <c r="S429" s="2">
        <v>5963</v>
      </c>
      <c r="T429" s="2">
        <v>5020</v>
      </c>
      <c r="U429" s="8">
        <v>6.8606873805329635E-2</v>
      </c>
      <c r="V429" s="2">
        <v>251981</v>
      </c>
      <c r="W429" s="48">
        <v>736</v>
      </c>
      <c r="Y429" s="61">
        <f>(Table1326[[#This Row],[2042 Future AADT]]-Table1326[[#This Row],[AADT 2022]])/20*($Y$5-2022)+Table1326[[#This Row],[AADT 2022]]</f>
        <v>251981</v>
      </c>
    </row>
    <row r="430" spans="1:25" ht="24" customHeight="1" x14ac:dyDescent="0.25">
      <c r="A430" t="s">
        <v>1759</v>
      </c>
      <c r="B430" t="s">
        <v>17864</v>
      </c>
      <c r="C430">
        <v>101235</v>
      </c>
      <c r="D430" t="s">
        <v>17073</v>
      </c>
      <c r="E430" t="s">
        <v>671</v>
      </c>
      <c r="F430" s="9">
        <f>Table1326[[#This Row],[EMP]]-Table1326[[#This Row],[BMP]]</f>
        <v>1.0336867000000041</v>
      </c>
      <c r="G430" s="5" t="s">
        <v>669</v>
      </c>
      <c r="H430" s="56">
        <v>35.552082599999999</v>
      </c>
      <c r="I430" t="s">
        <v>1756</v>
      </c>
      <c r="J430" s="56">
        <v>35.676385199999999</v>
      </c>
      <c r="K430" s="56">
        <v>36.585769300000003</v>
      </c>
      <c r="L430" t="s">
        <v>1758</v>
      </c>
      <c r="M430" s="2">
        <v>72120</v>
      </c>
      <c r="N430" s="2">
        <v>72639</v>
      </c>
      <c r="O430" s="2">
        <v>144759</v>
      </c>
      <c r="P430" t="s">
        <v>21891</v>
      </c>
      <c r="Q430">
        <v>9</v>
      </c>
      <c r="R430">
        <v>57</v>
      </c>
      <c r="S430" s="2">
        <v>5782</v>
      </c>
      <c r="T430" s="2">
        <v>4870</v>
      </c>
      <c r="U430" s="8">
        <v>7.3584371265344464E-2</v>
      </c>
      <c r="V430" s="2">
        <v>227856</v>
      </c>
      <c r="W430" s="48">
        <v>737</v>
      </c>
      <c r="Y430" s="61">
        <f>(Table1326[[#This Row],[2042 Future AADT]]-Table1326[[#This Row],[AADT 2022]])/20*($Y$5-2022)+Table1326[[#This Row],[AADT 2022]]</f>
        <v>227856</v>
      </c>
    </row>
    <row r="431" spans="1:25" ht="24" customHeight="1" x14ac:dyDescent="0.25">
      <c r="A431" t="s">
        <v>1761</v>
      </c>
      <c r="B431" t="s">
        <v>17865</v>
      </c>
      <c r="C431">
        <v>101236</v>
      </c>
      <c r="D431" t="s">
        <v>17073</v>
      </c>
      <c r="E431" t="s">
        <v>671</v>
      </c>
      <c r="F431" s="9">
        <f>Table1326[[#This Row],[EMP]]-Table1326[[#This Row],[BMP]]</f>
        <v>1.2078307999999964</v>
      </c>
      <c r="G431" s="5" t="s">
        <v>669</v>
      </c>
      <c r="H431" s="56">
        <v>36.591979500000001</v>
      </c>
      <c r="I431" t="s">
        <v>1758</v>
      </c>
      <c r="J431" s="56">
        <v>37.525803500000002</v>
      </c>
      <c r="K431" s="56">
        <v>37.799810299999997</v>
      </c>
      <c r="L431" t="s">
        <v>1760</v>
      </c>
      <c r="M431" s="2">
        <v>72383</v>
      </c>
      <c r="N431" s="2">
        <v>80454</v>
      </c>
      <c r="O431" s="2">
        <v>152837</v>
      </c>
      <c r="P431" t="s">
        <v>21892</v>
      </c>
      <c r="Q431">
        <v>9</v>
      </c>
      <c r="R431">
        <v>52</v>
      </c>
      <c r="S431" s="2">
        <v>5304</v>
      </c>
      <c r="T431" s="2">
        <v>4467</v>
      </c>
      <c r="U431" s="8">
        <v>6.3930854439697191E-2</v>
      </c>
      <c r="V431" s="2">
        <v>240571</v>
      </c>
      <c r="W431" s="48">
        <v>738</v>
      </c>
      <c r="Y431" s="61">
        <f>(Table1326[[#This Row],[2042 Future AADT]]-Table1326[[#This Row],[AADT 2022]])/20*($Y$5-2022)+Table1326[[#This Row],[AADT 2022]]</f>
        <v>240571</v>
      </c>
    </row>
    <row r="432" spans="1:25" ht="24" customHeight="1" x14ac:dyDescent="0.25">
      <c r="A432" t="s">
        <v>1763</v>
      </c>
      <c r="B432" t="s">
        <v>17866</v>
      </c>
      <c r="C432">
        <v>101237</v>
      </c>
      <c r="D432" t="s">
        <v>17073</v>
      </c>
      <c r="E432" t="s">
        <v>671</v>
      </c>
      <c r="F432" s="9">
        <f>Table1326[[#This Row],[EMP]]-Table1326[[#This Row],[BMP]]</f>
        <v>0.78875590000000528</v>
      </c>
      <c r="G432" s="5" t="s">
        <v>669</v>
      </c>
      <c r="H432" s="56">
        <v>37.804022766666698</v>
      </c>
      <c r="I432" t="s">
        <v>1760</v>
      </c>
      <c r="J432" s="56">
        <v>37.886231299999999</v>
      </c>
      <c r="K432" s="56">
        <v>38.592778666666703</v>
      </c>
      <c r="L432" t="s">
        <v>1762</v>
      </c>
      <c r="M432" s="2">
        <v>69820</v>
      </c>
      <c r="N432" s="2">
        <v>75402</v>
      </c>
      <c r="O432" s="2">
        <v>145222</v>
      </c>
      <c r="P432" t="s">
        <v>21893</v>
      </c>
      <c r="Q432">
        <v>7</v>
      </c>
      <c r="R432">
        <v>52</v>
      </c>
      <c r="S432" s="2">
        <v>5549</v>
      </c>
      <c r="T432" s="2">
        <v>4670</v>
      </c>
      <c r="U432" s="8">
        <v>7.0368126041508869E-2</v>
      </c>
      <c r="V432" s="2">
        <v>228584</v>
      </c>
      <c r="W432" s="48">
        <v>739</v>
      </c>
      <c r="Y432" s="61">
        <f>(Table1326[[#This Row],[2042 Future AADT]]-Table1326[[#This Row],[AADT 2022]])/20*($Y$5-2022)+Table1326[[#This Row],[AADT 2022]]</f>
        <v>228584</v>
      </c>
    </row>
    <row r="433" spans="1:25" ht="24" customHeight="1" x14ac:dyDescent="0.25">
      <c r="A433" t="s">
        <v>1764</v>
      </c>
      <c r="B433" t="s">
        <v>17867</v>
      </c>
      <c r="C433">
        <v>101238</v>
      </c>
      <c r="D433" t="s">
        <v>17073</v>
      </c>
      <c r="E433" t="s">
        <v>671</v>
      </c>
      <c r="F433" s="9">
        <f>Table1326[[#This Row],[EMP]]-Table1326[[#This Row],[BMP]]</f>
        <v>1.5001283000000001</v>
      </c>
      <c r="G433" s="5" t="s">
        <v>669</v>
      </c>
      <c r="H433" s="56">
        <v>38.591362975000003</v>
      </c>
      <c r="I433" t="s">
        <v>1762</v>
      </c>
      <c r="J433" s="56">
        <v>38.775980150000002</v>
      </c>
      <c r="K433" s="56">
        <v>40.091491275000003</v>
      </c>
      <c r="L433" t="s">
        <v>136</v>
      </c>
      <c r="M433" s="2">
        <v>89465</v>
      </c>
      <c r="N433" s="2">
        <v>144133</v>
      </c>
      <c r="O433" s="2">
        <v>233598</v>
      </c>
      <c r="P433" t="s">
        <v>21894</v>
      </c>
      <c r="Q433">
        <v>7</v>
      </c>
      <c r="R433">
        <v>52</v>
      </c>
      <c r="S433" s="2">
        <v>6407</v>
      </c>
      <c r="T433" s="2">
        <v>5394</v>
      </c>
      <c r="U433" s="8">
        <v>5.0518411972705249E-2</v>
      </c>
      <c r="V433" s="2">
        <v>367691</v>
      </c>
      <c r="W433" s="48">
        <v>740</v>
      </c>
      <c r="Y433" s="61">
        <f>(Table1326[[#This Row],[2042 Future AADT]]-Table1326[[#This Row],[AADT 2022]])/20*($Y$5-2022)+Table1326[[#This Row],[AADT 2022]]</f>
        <v>367691</v>
      </c>
    </row>
    <row r="434" spans="1:25" ht="24" customHeight="1" x14ac:dyDescent="0.25">
      <c r="A434" t="s">
        <v>1765</v>
      </c>
      <c r="B434" t="s">
        <v>17868</v>
      </c>
      <c r="C434">
        <v>101239</v>
      </c>
      <c r="D434" t="s">
        <v>17073</v>
      </c>
      <c r="E434" t="s">
        <v>671</v>
      </c>
      <c r="F434" s="9">
        <f>Table1326[[#This Row],[EMP]]-Table1326[[#This Row],[BMP]]</f>
        <v>0.98169269999999642</v>
      </c>
      <c r="G434" s="5" t="s">
        <v>669</v>
      </c>
      <c r="H434" s="56">
        <v>40.089385800000002</v>
      </c>
      <c r="I434" t="s">
        <v>136</v>
      </c>
      <c r="J434" s="56">
        <v>40.910543099999998</v>
      </c>
      <c r="K434" s="56">
        <v>41.071078499999999</v>
      </c>
      <c r="L434" t="s">
        <v>81</v>
      </c>
      <c r="M434" s="2">
        <v>93391</v>
      </c>
      <c r="N434" s="2">
        <v>93423</v>
      </c>
      <c r="O434" s="2">
        <v>186814</v>
      </c>
      <c r="P434" t="s">
        <v>21895</v>
      </c>
      <c r="Q434">
        <v>9</v>
      </c>
      <c r="R434">
        <v>50</v>
      </c>
      <c r="S434" s="2">
        <v>8083</v>
      </c>
      <c r="T434" s="2">
        <v>4849</v>
      </c>
      <c r="U434" s="8">
        <v>6.9223933966405082E-2</v>
      </c>
      <c r="V434" s="2">
        <v>294052</v>
      </c>
      <c r="W434" s="48">
        <v>741</v>
      </c>
      <c r="Y434" s="61">
        <f>(Table1326[[#This Row],[2042 Future AADT]]-Table1326[[#This Row],[AADT 2022]])/20*($Y$5-2022)+Table1326[[#This Row],[AADT 2022]]</f>
        <v>294052</v>
      </c>
    </row>
    <row r="435" spans="1:25" ht="24" customHeight="1" x14ac:dyDescent="0.25">
      <c r="A435" t="s">
        <v>1767</v>
      </c>
      <c r="B435" t="s">
        <v>17869</v>
      </c>
      <c r="C435">
        <v>101240</v>
      </c>
      <c r="D435" t="s">
        <v>17073</v>
      </c>
      <c r="E435" t="s">
        <v>671</v>
      </c>
      <c r="F435" s="9">
        <f>Table1326[[#This Row],[EMP]]-Table1326[[#This Row],[BMP]]</f>
        <v>1.2951875999999984</v>
      </c>
      <c r="G435" s="5" t="s">
        <v>669</v>
      </c>
      <c r="H435" s="56">
        <v>41.067979066666702</v>
      </c>
      <c r="I435" t="s">
        <v>81</v>
      </c>
      <c r="J435" s="56">
        <v>41.608700900000002</v>
      </c>
      <c r="K435" s="56">
        <v>42.3631666666667</v>
      </c>
      <c r="L435" t="s">
        <v>1766</v>
      </c>
      <c r="M435" s="2">
        <v>90984</v>
      </c>
      <c r="N435" s="2">
        <v>78719</v>
      </c>
      <c r="O435" s="2">
        <v>169703</v>
      </c>
      <c r="P435" t="s">
        <v>21896</v>
      </c>
      <c r="Q435">
        <v>9</v>
      </c>
      <c r="R435">
        <v>55</v>
      </c>
      <c r="S435" s="2">
        <v>6412</v>
      </c>
      <c r="T435" s="2">
        <v>3638</v>
      </c>
      <c r="U435" s="8">
        <v>5.9221109821275993E-2</v>
      </c>
      <c r="V435" s="2">
        <v>267118</v>
      </c>
      <c r="W435" s="48">
        <v>742</v>
      </c>
      <c r="Y435" s="61">
        <f>(Table1326[[#This Row],[2042 Future AADT]]-Table1326[[#This Row],[AADT 2022]])/20*($Y$5-2022)+Table1326[[#This Row],[AADT 2022]]</f>
        <v>267118</v>
      </c>
    </row>
    <row r="436" spans="1:25" ht="24" customHeight="1" x14ac:dyDescent="0.25">
      <c r="A436" t="s">
        <v>1769</v>
      </c>
      <c r="B436" t="s">
        <v>17870</v>
      </c>
      <c r="C436">
        <v>101241</v>
      </c>
      <c r="D436" t="s">
        <v>17073</v>
      </c>
      <c r="E436" t="s">
        <v>671</v>
      </c>
      <c r="F436" s="9">
        <f>Table1326[[#This Row],[EMP]]-Table1326[[#This Row],[BMP]]</f>
        <v>1.0287770000000052</v>
      </c>
      <c r="G436" s="5" t="s">
        <v>669</v>
      </c>
      <c r="H436" s="56">
        <v>42.364911499999998</v>
      </c>
      <c r="I436" t="s">
        <v>1766</v>
      </c>
      <c r="J436" s="56">
        <v>43.002792300000003</v>
      </c>
      <c r="K436" s="56">
        <v>43.393688500000003</v>
      </c>
      <c r="L436" t="s">
        <v>1768</v>
      </c>
      <c r="M436" s="2">
        <v>80135</v>
      </c>
      <c r="N436" s="2">
        <v>107317</v>
      </c>
      <c r="O436" s="2">
        <v>187452</v>
      </c>
      <c r="P436" t="s">
        <v>21897</v>
      </c>
      <c r="Q436">
        <v>7</v>
      </c>
      <c r="R436">
        <v>51</v>
      </c>
      <c r="S436" s="2">
        <v>6465</v>
      </c>
      <c r="T436" s="2">
        <v>3127</v>
      </c>
      <c r="U436" s="8">
        <v>5.1170432964172161E-2</v>
      </c>
      <c r="V436" s="2">
        <v>316325</v>
      </c>
      <c r="W436" s="48">
        <v>743</v>
      </c>
      <c r="Y436" s="61">
        <f>(Table1326[[#This Row],[2042 Future AADT]]-Table1326[[#This Row],[AADT 2022]])/20*($Y$5-2022)+Table1326[[#This Row],[AADT 2022]]</f>
        <v>316325</v>
      </c>
    </row>
    <row r="437" spans="1:25" ht="24" customHeight="1" x14ac:dyDescent="0.25">
      <c r="A437" t="s">
        <v>1771</v>
      </c>
      <c r="B437" t="s">
        <v>17871</v>
      </c>
      <c r="C437">
        <v>101242</v>
      </c>
      <c r="D437" t="s">
        <v>17073</v>
      </c>
      <c r="E437" t="s">
        <v>671</v>
      </c>
      <c r="F437" s="9">
        <f>Table1326[[#This Row],[EMP]]-Table1326[[#This Row],[BMP]]</f>
        <v>1.0630382999999952</v>
      </c>
      <c r="G437" s="5" t="s">
        <v>669</v>
      </c>
      <c r="H437" s="56">
        <v>43.393888466666702</v>
      </c>
      <c r="I437" t="s">
        <v>1768</v>
      </c>
      <c r="J437" s="56">
        <v>43.997846666666703</v>
      </c>
      <c r="K437" s="56">
        <v>44.456926766666697</v>
      </c>
      <c r="L437" t="s">
        <v>1770</v>
      </c>
      <c r="M437" s="2">
        <v>96969</v>
      </c>
      <c r="N437" s="2">
        <v>95822</v>
      </c>
      <c r="O437" s="2">
        <v>192791</v>
      </c>
      <c r="P437" t="s">
        <v>21898</v>
      </c>
      <c r="Q437">
        <v>9</v>
      </c>
      <c r="R437">
        <v>52</v>
      </c>
      <c r="S437" s="2">
        <v>7331</v>
      </c>
      <c r="T437" s="2">
        <v>3350</v>
      </c>
      <c r="U437" s="8">
        <v>5.5401963784616502E-2</v>
      </c>
      <c r="V437" s="2">
        <v>325335</v>
      </c>
      <c r="W437" s="48">
        <v>744</v>
      </c>
      <c r="Y437" s="61">
        <f>(Table1326[[#This Row],[2042 Future AADT]]-Table1326[[#This Row],[AADT 2022]])/20*($Y$5-2022)+Table1326[[#This Row],[AADT 2022]]</f>
        <v>325335</v>
      </c>
    </row>
    <row r="438" spans="1:25" ht="24" customHeight="1" x14ac:dyDescent="0.25">
      <c r="A438" t="s">
        <v>1773</v>
      </c>
      <c r="B438" t="s">
        <v>17872</v>
      </c>
      <c r="C438">
        <v>101243</v>
      </c>
      <c r="D438" t="s">
        <v>17073</v>
      </c>
      <c r="E438" t="s">
        <v>671</v>
      </c>
      <c r="F438" s="9">
        <f>Table1326[[#This Row],[EMP]]-Table1326[[#This Row],[BMP]]</f>
        <v>1.0506292999999971</v>
      </c>
      <c r="G438" s="5" t="s">
        <v>669</v>
      </c>
      <c r="H438" s="56">
        <v>44.458781666666702</v>
      </c>
      <c r="I438" t="s">
        <v>1770</v>
      </c>
      <c r="J438" s="56">
        <v>44.996262649999998</v>
      </c>
      <c r="K438" s="56">
        <v>45.509410966666699</v>
      </c>
      <c r="L438" t="s">
        <v>1772</v>
      </c>
      <c r="M438" s="2">
        <v>100382</v>
      </c>
      <c r="N438" s="2">
        <v>103292</v>
      </c>
      <c r="O438" s="2">
        <v>203674</v>
      </c>
      <c r="P438" t="s">
        <v>21899</v>
      </c>
      <c r="Q438">
        <v>9</v>
      </c>
      <c r="R438">
        <v>52</v>
      </c>
      <c r="S438" s="2">
        <v>8594</v>
      </c>
      <c r="T438" s="2">
        <v>4512</v>
      </c>
      <c r="U438" s="8">
        <v>6.4347928552490746E-2</v>
      </c>
      <c r="V438" s="2">
        <v>343700</v>
      </c>
      <c r="W438" s="48">
        <v>745</v>
      </c>
      <c r="Y438" s="61">
        <f>(Table1326[[#This Row],[2042 Future AADT]]-Table1326[[#This Row],[AADT 2022]])/20*($Y$5-2022)+Table1326[[#This Row],[AADT 2022]]</f>
        <v>343700</v>
      </c>
    </row>
    <row r="439" spans="1:25" ht="24" customHeight="1" x14ac:dyDescent="0.25">
      <c r="A439" t="s">
        <v>1775</v>
      </c>
      <c r="B439" t="s">
        <v>17873</v>
      </c>
      <c r="C439">
        <v>101244</v>
      </c>
      <c r="D439" t="s">
        <v>17073</v>
      </c>
      <c r="E439" t="s">
        <v>671</v>
      </c>
      <c r="F439" s="9">
        <f>Table1326[[#This Row],[EMP]]-Table1326[[#This Row],[BMP]]</f>
        <v>1.0028880999999998</v>
      </c>
      <c r="G439" s="5" t="s">
        <v>669</v>
      </c>
      <c r="H439" s="56">
        <v>45.508860466666697</v>
      </c>
      <c r="I439" t="s">
        <v>1772</v>
      </c>
      <c r="J439" s="56">
        <v>46.00420355</v>
      </c>
      <c r="K439" s="56">
        <v>46.511748566666697</v>
      </c>
      <c r="L439" t="s">
        <v>1774</v>
      </c>
      <c r="M439" s="2">
        <v>101651</v>
      </c>
      <c r="N439" s="2">
        <v>100454</v>
      </c>
      <c r="O439" s="2">
        <v>202105</v>
      </c>
      <c r="P439" t="s">
        <v>21900</v>
      </c>
      <c r="Q439">
        <v>9</v>
      </c>
      <c r="R439">
        <v>52</v>
      </c>
      <c r="S439" s="2">
        <v>7040</v>
      </c>
      <c r="T439" s="2">
        <v>6436</v>
      </c>
      <c r="U439" s="8">
        <v>6.6678211820588307E-2</v>
      </c>
      <c r="V439" s="2">
        <v>341052</v>
      </c>
      <c r="W439" s="48">
        <v>746</v>
      </c>
      <c r="Y439" s="61">
        <f>(Table1326[[#This Row],[2042 Future AADT]]-Table1326[[#This Row],[AADT 2022]])/20*($Y$5-2022)+Table1326[[#This Row],[AADT 2022]]</f>
        <v>341052</v>
      </c>
    </row>
    <row r="440" spans="1:25" ht="24" customHeight="1" x14ac:dyDescent="0.25">
      <c r="A440" t="s">
        <v>1776</v>
      </c>
      <c r="B440" t="s">
        <v>17874</v>
      </c>
      <c r="C440">
        <v>101245</v>
      </c>
      <c r="D440" t="s">
        <v>17073</v>
      </c>
      <c r="E440" t="s">
        <v>671</v>
      </c>
      <c r="F440" s="9">
        <f>Table1326[[#This Row],[EMP]]-Table1326[[#This Row],[BMP]]</f>
        <v>1.0007153000000031</v>
      </c>
      <c r="G440" s="5" t="s">
        <v>669</v>
      </c>
      <c r="H440" s="56">
        <v>46.510989266666698</v>
      </c>
      <c r="I440" t="s">
        <v>1774</v>
      </c>
      <c r="J440" s="56">
        <v>47.002428799999997</v>
      </c>
      <c r="K440" s="56">
        <v>47.511704566666701</v>
      </c>
      <c r="L440" t="s">
        <v>130</v>
      </c>
      <c r="M440" s="2">
        <v>78508</v>
      </c>
      <c r="N440" s="2">
        <v>95815</v>
      </c>
      <c r="O440" s="2">
        <v>174323</v>
      </c>
      <c r="P440" t="s">
        <v>21901</v>
      </c>
      <c r="Q440">
        <v>9</v>
      </c>
      <c r="R440">
        <v>58</v>
      </c>
      <c r="S440" s="2">
        <v>7295</v>
      </c>
      <c r="T440" s="2">
        <v>6506</v>
      </c>
      <c r="U440" s="8">
        <v>7.9169128571674421E-2</v>
      </c>
      <c r="V440" s="2">
        <v>294170</v>
      </c>
      <c r="W440" s="48">
        <v>747</v>
      </c>
      <c r="Y440" s="61">
        <f>(Table1326[[#This Row],[2042 Future AADT]]-Table1326[[#This Row],[AADT 2022]])/20*($Y$5-2022)+Table1326[[#This Row],[AADT 2022]]</f>
        <v>294170</v>
      </c>
    </row>
    <row r="441" spans="1:25" ht="24" customHeight="1" x14ac:dyDescent="0.25">
      <c r="A441" t="s">
        <v>1777</v>
      </c>
      <c r="B441" t="s">
        <v>17875</v>
      </c>
      <c r="C441">
        <v>101246</v>
      </c>
      <c r="D441" t="s">
        <v>17073</v>
      </c>
      <c r="E441" t="s">
        <v>671</v>
      </c>
      <c r="F441" s="9">
        <f>Table1326[[#This Row],[EMP]]-Table1326[[#This Row],[BMP]]</f>
        <v>1.0169083000000043</v>
      </c>
      <c r="G441" s="5" t="s">
        <v>669</v>
      </c>
      <c r="H441" s="56">
        <v>47.499811999999999</v>
      </c>
      <c r="I441" t="s">
        <v>130</v>
      </c>
      <c r="J441" s="56">
        <v>48.000462400000004</v>
      </c>
      <c r="K441" s="56">
        <v>48.516720300000003</v>
      </c>
      <c r="L441" t="s">
        <v>129</v>
      </c>
      <c r="M441" s="2">
        <v>104973</v>
      </c>
      <c r="N441" s="2">
        <v>95094</v>
      </c>
      <c r="O441" s="2">
        <v>200067</v>
      </c>
      <c r="P441" t="s">
        <v>21902</v>
      </c>
      <c r="Q441">
        <v>8</v>
      </c>
      <c r="R441">
        <v>51</v>
      </c>
      <c r="S441" s="2">
        <v>6919</v>
      </c>
      <c r="T441" s="2">
        <v>6309</v>
      </c>
      <c r="U441" s="8">
        <v>6.611785052007578E-2</v>
      </c>
      <c r="V441" s="2">
        <v>337613</v>
      </c>
      <c r="W441" s="48">
        <v>748</v>
      </c>
      <c r="Y441" s="61">
        <f>(Table1326[[#This Row],[2042 Future AADT]]-Table1326[[#This Row],[AADT 2022]])/20*($Y$5-2022)+Table1326[[#This Row],[AADT 2022]]</f>
        <v>337613</v>
      </c>
    </row>
    <row r="442" spans="1:25" ht="24" customHeight="1" x14ac:dyDescent="0.25">
      <c r="A442" t="s">
        <v>1778</v>
      </c>
      <c r="B442" t="s">
        <v>17876</v>
      </c>
      <c r="C442">
        <v>101247</v>
      </c>
      <c r="D442" t="s">
        <v>17073</v>
      </c>
      <c r="E442" t="s">
        <v>671</v>
      </c>
      <c r="F442" s="9">
        <f>Table1326[[#This Row],[EMP]]-Table1326[[#This Row],[BMP]]</f>
        <v>1.0158409000000006</v>
      </c>
      <c r="G442" s="5" t="s">
        <v>669</v>
      </c>
      <c r="H442" s="56">
        <v>48.515270333333298</v>
      </c>
      <c r="I442" t="s">
        <v>129</v>
      </c>
      <c r="J442" s="56">
        <v>49.011809200000002</v>
      </c>
      <c r="K442" s="56">
        <v>49.531111233333299</v>
      </c>
      <c r="L442" t="s">
        <v>114</v>
      </c>
      <c r="M442" s="2">
        <v>105067</v>
      </c>
      <c r="N442" s="2">
        <v>99107</v>
      </c>
      <c r="O442" s="2">
        <v>204174</v>
      </c>
      <c r="P442" t="s">
        <v>21903</v>
      </c>
      <c r="Q442">
        <v>8</v>
      </c>
      <c r="R442">
        <v>51</v>
      </c>
      <c r="S442" s="2">
        <v>7257</v>
      </c>
      <c r="T442" s="2">
        <v>6220</v>
      </c>
      <c r="U442" s="8">
        <v>6.6007425039427151E-2</v>
      </c>
      <c r="V442" s="2">
        <v>270639</v>
      </c>
      <c r="W442" s="48">
        <v>749</v>
      </c>
      <c r="Y442" s="61">
        <f>(Table1326[[#This Row],[2042 Future AADT]]-Table1326[[#This Row],[AADT 2022]])/20*($Y$5-2022)+Table1326[[#This Row],[AADT 2022]]</f>
        <v>270639</v>
      </c>
    </row>
    <row r="443" spans="1:25" ht="24" customHeight="1" x14ac:dyDescent="0.25">
      <c r="A443" t="s">
        <v>1779</v>
      </c>
      <c r="B443" t="s">
        <v>17877</v>
      </c>
      <c r="C443">
        <v>101248</v>
      </c>
      <c r="D443" t="s">
        <v>17073</v>
      </c>
      <c r="E443" t="s">
        <v>671</v>
      </c>
      <c r="F443" s="9">
        <f>Table1326[[#This Row],[EMP]]-Table1326[[#This Row],[BMP]]</f>
        <v>1.0066476000000009</v>
      </c>
      <c r="G443" s="5" t="s">
        <v>669</v>
      </c>
      <c r="H443" s="56">
        <v>49.531237599999997</v>
      </c>
      <c r="I443" t="s">
        <v>114</v>
      </c>
      <c r="J443" s="56">
        <v>49.8809836</v>
      </c>
      <c r="K443" s="56">
        <v>50.537885199999998</v>
      </c>
      <c r="L443" t="s">
        <v>80</v>
      </c>
      <c r="M443" s="2">
        <v>105185</v>
      </c>
      <c r="N443" s="2">
        <v>100901</v>
      </c>
      <c r="O443" s="2">
        <v>206086</v>
      </c>
      <c r="P443" t="s">
        <v>21904</v>
      </c>
      <c r="Q443">
        <v>6</v>
      </c>
      <c r="R443">
        <v>53</v>
      </c>
      <c r="S443" s="2">
        <v>9490</v>
      </c>
      <c r="T443" s="2">
        <v>7862</v>
      </c>
      <c r="U443" s="8">
        <v>8.4197859146181692E-2</v>
      </c>
      <c r="V443" s="2">
        <v>347770</v>
      </c>
      <c r="W443" s="48">
        <v>750</v>
      </c>
      <c r="Y443" s="61">
        <f>(Table1326[[#This Row],[2042 Future AADT]]-Table1326[[#This Row],[AADT 2022]])/20*($Y$5-2022)+Table1326[[#This Row],[AADT 2022]]</f>
        <v>347770</v>
      </c>
    </row>
    <row r="444" spans="1:25" ht="24" customHeight="1" x14ac:dyDescent="0.25">
      <c r="A444" t="s">
        <v>1781</v>
      </c>
      <c r="B444" t="s">
        <v>17878</v>
      </c>
      <c r="C444">
        <v>101249</v>
      </c>
      <c r="D444" t="s">
        <v>17073</v>
      </c>
      <c r="E444" t="s">
        <v>671</v>
      </c>
      <c r="F444" s="9">
        <f>Table1326[[#This Row],[EMP]]-Table1326[[#This Row],[BMP]]</f>
        <v>0.68085939999999567</v>
      </c>
      <c r="G444" s="5" t="s">
        <v>669</v>
      </c>
      <c r="H444" s="56">
        <v>50.549034366666703</v>
      </c>
      <c r="I444" t="s">
        <v>80</v>
      </c>
      <c r="J444" s="56">
        <v>51.006716449999999</v>
      </c>
      <c r="K444" s="56">
        <v>51.229893766666699</v>
      </c>
      <c r="L444" t="s">
        <v>1780</v>
      </c>
      <c r="M444" s="2">
        <v>109869</v>
      </c>
      <c r="N444" s="2">
        <v>106495</v>
      </c>
      <c r="O444" s="2">
        <v>216364</v>
      </c>
      <c r="P444" t="s">
        <v>21905</v>
      </c>
      <c r="Q444">
        <v>8</v>
      </c>
      <c r="R444">
        <v>50</v>
      </c>
      <c r="S444" s="2">
        <v>6940</v>
      </c>
      <c r="T444" s="2">
        <v>5552</v>
      </c>
      <c r="U444" s="8">
        <v>5.7736037418424507E-2</v>
      </c>
      <c r="V444" s="2">
        <v>365114</v>
      </c>
      <c r="W444" s="48">
        <v>751</v>
      </c>
      <c r="Y444" s="61">
        <f>(Table1326[[#This Row],[2042 Future AADT]]-Table1326[[#This Row],[AADT 2022]])/20*($Y$5-2022)+Table1326[[#This Row],[AADT 2022]]</f>
        <v>365114</v>
      </c>
    </row>
    <row r="445" spans="1:25" ht="24" customHeight="1" x14ac:dyDescent="0.25">
      <c r="A445" t="s">
        <v>1784</v>
      </c>
      <c r="B445" t="s">
        <v>17879</v>
      </c>
      <c r="C445">
        <v>101250</v>
      </c>
      <c r="D445" t="s">
        <v>17073</v>
      </c>
      <c r="E445" t="s">
        <v>671</v>
      </c>
      <c r="F445" s="9">
        <f>Table1326[[#This Row],[EMP]]-Table1326[[#This Row],[BMP]]</f>
        <v>0.83530650000000151</v>
      </c>
      <c r="G445" s="5" t="s">
        <v>669</v>
      </c>
      <c r="H445" s="56">
        <v>51.230241466666698</v>
      </c>
      <c r="I445" t="s">
        <v>1780</v>
      </c>
      <c r="J445" s="56">
        <v>51.770077200000003</v>
      </c>
      <c r="K445" s="56">
        <v>52.065547966666699</v>
      </c>
      <c r="L445" t="s">
        <v>1783</v>
      </c>
      <c r="M445" s="2">
        <v>64668</v>
      </c>
      <c r="N445" s="2">
        <v>50773</v>
      </c>
      <c r="O445" s="2">
        <v>115441</v>
      </c>
      <c r="P445" t="s">
        <v>21906</v>
      </c>
      <c r="Q445">
        <v>8</v>
      </c>
      <c r="R445">
        <v>63</v>
      </c>
      <c r="S445" s="2">
        <v>4405</v>
      </c>
      <c r="T445" s="2">
        <v>3708</v>
      </c>
      <c r="U445" s="8">
        <v>7.0278323992342406E-2</v>
      </c>
      <c r="V445" s="2">
        <v>181708</v>
      </c>
      <c r="W445" s="48">
        <v>752</v>
      </c>
      <c r="Y445" s="61">
        <f>(Table1326[[#This Row],[2042 Future AADT]]-Table1326[[#This Row],[AADT 2022]])/20*($Y$5-2022)+Table1326[[#This Row],[AADT 2022]]</f>
        <v>181708</v>
      </c>
    </row>
    <row r="446" spans="1:25" ht="24" customHeight="1" x14ac:dyDescent="0.25">
      <c r="A446" t="s">
        <v>1786</v>
      </c>
      <c r="B446" t="s">
        <v>17880</v>
      </c>
      <c r="C446">
        <v>101251</v>
      </c>
      <c r="D446" t="s">
        <v>17073</v>
      </c>
      <c r="E446" t="s">
        <v>671</v>
      </c>
      <c r="F446" s="9">
        <f>Table1326[[#This Row],[EMP]]-Table1326[[#This Row],[BMP]]</f>
        <v>1.0029859999999999</v>
      </c>
      <c r="G446" s="5" t="s">
        <v>669</v>
      </c>
      <c r="H446" s="56">
        <v>52.064222066666701</v>
      </c>
      <c r="I446" t="s">
        <v>1783</v>
      </c>
      <c r="J446" s="56">
        <v>52.079865499999997</v>
      </c>
      <c r="K446" s="56">
        <v>53.067208066666701</v>
      </c>
      <c r="L446" t="s">
        <v>1785</v>
      </c>
      <c r="M446" s="2">
        <v>60994</v>
      </c>
      <c r="N446" s="2">
        <v>103588</v>
      </c>
      <c r="O446" s="2">
        <v>164582</v>
      </c>
      <c r="P446" t="s">
        <v>21907</v>
      </c>
      <c r="Q446">
        <v>8</v>
      </c>
      <c r="R446">
        <v>52</v>
      </c>
      <c r="S446" s="2">
        <v>4661</v>
      </c>
      <c r="T446" s="2">
        <v>3925</v>
      </c>
      <c r="U446" s="8">
        <v>5.2168523896902456E-2</v>
      </c>
      <c r="V446" s="2">
        <v>259058</v>
      </c>
      <c r="W446" s="48">
        <v>753</v>
      </c>
      <c r="Y446" s="61">
        <f>(Table1326[[#This Row],[2042 Future AADT]]-Table1326[[#This Row],[AADT 2022]])/20*($Y$5-2022)+Table1326[[#This Row],[AADT 2022]]</f>
        <v>259058</v>
      </c>
    </row>
    <row r="447" spans="1:25" ht="24" customHeight="1" x14ac:dyDescent="0.25">
      <c r="A447" t="s">
        <v>1787</v>
      </c>
      <c r="B447" t="s">
        <v>17881</v>
      </c>
      <c r="C447">
        <v>101252</v>
      </c>
      <c r="D447" t="s">
        <v>17073</v>
      </c>
      <c r="E447" t="s">
        <v>671</v>
      </c>
      <c r="F447" s="9">
        <f>Table1326[[#This Row],[EMP]]-Table1326[[#This Row],[BMP]]</f>
        <v>0.50493339999999876</v>
      </c>
      <c r="G447" s="5" t="s">
        <v>669</v>
      </c>
      <c r="H447" s="56">
        <v>53.066655150000003</v>
      </c>
      <c r="I447" t="s">
        <v>1785</v>
      </c>
      <c r="J447" s="56">
        <v>53.26033245</v>
      </c>
      <c r="K447" s="56">
        <v>53.571588550000001</v>
      </c>
      <c r="L447" t="s">
        <v>74</v>
      </c>
      <c r="M447" s="2">
        <v>91525</v>
      </c>
      <c r="N447" s="2">
        <v>154647</v>
      </c>
      <c r="O447" s="2">
        <v>246172</v>
      </c>
      <c r="P447" t="s">
        <v>21908</v>
      </c>
      <c r="Q447">
        <v>8</v>
      </c>
      <c r="R447">
        <v>57</v>
      </c>
      <c r="S447" s="2">
        <v>15581</v>
      </c>
      <c r="T447" s="2">
        <v>13119</v>
      </c>
      <c r="U447" s="8">
        <v>0.11658515184505143</v>
      </c>
      <c r="V447" s="2">
        <v>387483</v>
      </c>
      <c r="W447" s="48">
        <v>754</v>
      </c>
      <c r="Y447" s="61">
        <f>(Table1326[[#This Row],[2042 Future AADT]]-Table1326[[#This Row],[AADT 2022]])/20*($Y$5-2022)+Table1326[[#This Row],[AADT 2022]]</f>
        <v>387483</v>
      </c>
    </row>
    <row r="448" spans="1:25" ht="24" customHeight="1" x14ac:dyDescent="0.25">
      <c r="A448" t="s">
        <v>1788</v>
      </c>
      <c r="B448" t="s">
        <v>17882</v>
      </c>
      <c r="C448">
        <v>101253</v>
      </c>
      <c r="D448" t="s">
        <v>17073</v>
      </c>
      <c r="E448" t="s">
        <v>671</v>
      </c>
      <c r="F448" s="9">
        <f>Table1326[[#This Row],[EMP]]-Table1326[[#This Row],[BMP]]</f>
        <v>1.0009711999999951</v>
      </c>
      <c r="G448" s="5" t="s">
        <v>669</v>
      </c>
      <c r="H448" s="56">
        <v>53.573490833333302</v>
      </c>
      <c r="I448" t="s">
        <v>74</v>
      </c>
      <c r="J448" s="56">
        <v>54</v>
      </c>
      <c r="K448" s="56">
        <v>54.574462033333297</v>
      </c>
      <c r="L448" t="s">
        <v>73</v>
      </c>
      <c r="M448" s="2">
        <v>74510</v>
      </c>
      <c r="N448" s="2">
        <v>76990</v>
      </c>
      <c r="O448" s="2">
        <v>151500</v>
      </c>
      <c r="P448" t="s">
        <v>21909</v>
      </c>
      <c r="Q448">
        <v>10</v>
      </c>
      <c r="R448">
        <v>57</v>
      </c>
      <c r="S448" s="2">
        <v>17470</v>
      </c>
      <c r="T448" s="2">
        <v>14708</v>
      </c>
      <c r="U448" s="8">
        <v>0.21239603960396039</v>
      </c>
      <c r="V448" s="2">
        <v>238466</v>
      </c>
      <c r="W448" s="48">
        <v>755</v>
      </c>
      <c r="Y448" s="61">
        <f>(Table1326[[#This Row],[2042 Future AADT]]-Table1326[[#This Row],[AADT 2022]])/20*($Y$5-2022)+Table1326[[#This Row],[AADT 2022]]</f>
        <v>238466</v>
      </c>
    </row>
    <row r="449" spans="1:25" ht="24" customHeight="1" x14ac:dyDescent="0.25">
      <c r="A449" t="s">
        <v>1790</v>
      </c>
      <c r="B449" t="s">
        <v>17883</v>
      </c>
      <c r="C449">
        <v>101254</v>
      </c>
      <c r="D449" t="s">
        <v>17073</v>
      </c>
      <c r="E449" t="s">
        <v>671</v>
      </c>
      <c r="F449" s="9">
        <f>Table1326[[#This Row],[EMP]]-Table1326[[#This Row],[BMP]]</f>
        <v>2.0194444000000047</v>
      </c>
      <c r="G449" s="5" t="s">
        <v>669</v>
      </c>
      <c r="H449" s="56">
        <v>54.562510674999999</v>
      </c>
      <c r="I449" t="s">
        <v>73</v>
      </c>
      <c r="J449" s="56">
        <v>54.937123399999997</v>
      </c>
      <c r="K449" s="56">
        <v>56.581955075000003</v>
      </c>
      <c r="L449" t="s">
        <v>1789</v>
      </c>
      <c r="M449" s="2">
        <v>55123</v>
      </c>
      <c r="N449" s="2">
        <v>67303</v>
      </c>
      <c r="O449" s="2">
        <v>122426</v>
      </c>
      <c r="P449" t="s">
        <v>21910</v>
      </c>
      <c r="Q449">
        <v>5</v>
      </c>
      <c r="R449">
        <v>53</v>
      </c>
      <c r="S449" s="2">
        <v>4961</v>
      </c>
      <c r="T449" s="2">
        <v>4178</v>
      </c>
      <c r="U449" s="8">
        <v>7.4649175828663844E-2</v>
      </c>
      <c r="V449" s="2">
        <v>192703</v>
      </c>
      <c r="W449" s="48">
        <v>756</v>
      </c>
      <c r="Y449" s="61">
        <f>(Table1326[[#This Row],[2042 Future AADT]]-Table1326[[#This Row],[AADT 2022]])/20*($Y$5-2022)+Table1326[[#This Row],[AADT 2022]]</f>
        <v>192703</v>
      </c>
    </row>
    <row r="450" spans="1:25" ht="24" customHeight="1" x14ac:dyDescent="0.25">
      <c r="A450" t="s">
        <v>1791</v>
      </c>
      <c r="B450" t="s">
        <v>17884</v>
      </c>
      <c r="C450">
        <v>101255</v>
      </c>
      <c r="D450" t="s">
        <v>17073</v>
      </c>
      <c r="E450" t="s">
        <v>671</v>
      </c>
      <c r="F450" s="9">
        <f>Table1326[[#This Row],[EMP]]-Table1326[[#This Row],[BMP]]</f>
        <v>1.0045828999999955</v>
      </c>
      <c r="G450" s="5" t="s">
        <v>669</v>
      </c>
      <c r="H450" s="56">
        <v>56.578478366666701</v>
      </c>
      <c r="I450" t="s">
        <v>1789</v>
      </c>
      <c r="J450" s="56">
        <v>57.033993500000001</v>
      </c>
      <c r="K450" s="56">
        <v>57.583061266666697</v>
      </c>
      <c r="L450" t="s">
        <v>544</v>
      </c>
      <c r="M450" s="2">
        <v>99013</v>
      </c>
      <c r="N450" s="2">
        <v>102131</v>
      </c>
      <c r="O450" s="2">
        <v>201144</v>
      </c>
      <c r="P450" t="s">
        <v>21911</v>
      </c>
      <c r="Q450">
        <v>9</v>
      </c>
      <c r="R450">
        <v>56</v>
      </c>
      <c r="S450" s="2">
        <v>7530</v>
      </c>
      <c r="T450" s="2">
        <v>6342</v>
      </c>
      <c r="U450" s="8">
        <v>6.8965517241379309E-2</v>
      </c>
      <c r="V450" s="2">
        <v>316608</v>
      </c>
      <c r="W450" s="48">
        <v>757</v>
      </c>
      <c r="Y450" s="61">
        <f>(Table1326[[#This Row],[2042 Future AADT]]-Table1326[[#This Row],[AADT 2022]])/20*($Y$5-2022)+Table1326[[#This Row],[AADT 2022]]</f>
        <v>316608</v>
      </c>
    </row>
    <row r="451" spans="1:25" ht="24" customHeight="1" x14ac:dyDescent="0.25">
      <c r="A451" t="s">
        <v>1792</v>
      </c>
      <c r="B451" t="s">
        <v>17885</v>
      </c>
      <c r="C451">
        <v>101256</v>
      </c>
      <c r="D451" t="s">
        <v>17073</v>
      </c>
      <c r="E451" t="s">
        <v>671</v>
      </c>
      <c r="F451" s="9">
        <f>Table1326[[#This Row],[EMP]]-Table1326[[#This Row],[BMP]]</f>
        <v>0.99607980000000396</v>
      </c>
      <c r="G451" s="5" t="s">
        <v>669</v>
      </c>
      <c r="H451" s="56">
        <v>57.586687099999999</v>
      </c>
      <c r="I451" t="s">
        <v>544</v>
      </c>
      <c r="J451" s="56">
        <v>58</v>
      </c>
      <c r="K451" s="56">
        <v>58.582766900000003</v>
      </c>
      <c r="L451" t="s">
        <v>546</v>
      </c>
      <c r="M451" s="2">
        <v>97257</v>
      </c>
      <c r="N451" s="2">
        <v>103858</v>
      </c>
      <c r="O451" s="2">
        <v>201115</v>
      </c>
      <c r="P451" t="s">
        <v>21912</v>
      </c>
      <c r="Q451">
        <v>9</v>
      </c>
      <c r="R451">
        <v>51</v>
      </c>
      <c r="S451" s="2">
        <v>7125</v>
      </c>
      <c r="T451" s="2">
        <v>6000</v>
      </c>
      <c r="U451" s="8">
        <v>6.5261168982920226E-2</v>
      </c>
      <c r="V451" s="2">
        <v>339382</v>
      </c>
      <c r="W451" s="48">
        <v>758</v>
      </c>
      <c r="Y451" s="61">
        <f>(Table1326[[#This Row],[2042 Future AADT]]-Table1326[[#This Row],[AADT 2022]])/20*($Y$5-2022)+Table1326[[#This Row],[AADT 2022]]</f>
        <v>339382</v>
      </c>
    </row>
    <row r="452" spans="1:25" ht="24" customHeight="1" x14ac:dyDescent="0.25">
      <c r="A452" t="s">
        <v>1793</v>
      </c>
      <c r="B452" t="s">
        <v>17886</v>
      </c>
      <c r="C452">
        <v>101257</v>
      </c>
      <c r="D452" t="s">
        <v>17073</v>
      </c>
      <c r="E452" t="s">
        <v>671</v>
      </c>
      <c r="F452" s="9">
        <f>Table1326[[#This Row],[EMP]]-Table1326[[#This Row],[BMP]]</f>
        <v>1.0081222999999966</v>
      </c>
      <c r="G452" s="5" t="s">
        <v>669</v>
      </c>
      <c r="H452" s="56">
        <v>58.597647100000003</v>
      </c>
      <c r="I452" t="s">
        <v>546</v>
      </c>
      <c r="J452" s="56">
        <v>59</v>
      </c>
      <c r="K452" s="56">
        <v>59.6057694</v>
      </c>
      <c r="L452" t="s">
        <v>548</v>
      </c>
      <c r="M452" s="2">
        <v>90669</v>
      </c>
      <c r="N452" s="2">
        <v>99069</v>
      </c>
      <c r="O452" s="2">
        <v>189738</v>
      </c>
      <c r="P452" t="s">
        <v>21913</v>
      </c>
      <c r="Q452">
        <v>9</v>
      </c>
      <c r="R452">
        <v>61</v>
      </c>
      <c r="S452" s="2">
        <v>7228</v>
      </c>
      <c r="T452" s="2">
        <v>6086</v>
      </c>
      <c r="U452" s="8">
        <v>7.0170445561774653E-2</v>
      </c>
      <c r="V452" s="2">
        <v>298654</v>
      </c>
      <c r="W452" s="48">
        <v>759</v>
      </c>
      <c r="Y452" s="61">
        <f>(Table1326[[#This Row],[2042 Future AADT]]-Table1326[[#This Row],[AADT 2022]])/20*($Y$5-2022)+Table1326[[#This Row],[AADT 2022]]</f>
        <v>298654</v>
      </c>
    </row>
    <row r="453" spans="1:25" ht="24" customHeight="1" x14ac:dyDescent="0.25">
      <c r="A453" t="s">
        <v>1794</v>
      </c>
      <c r="B453" t="s">
        <v>17887</v>
      </c>
      <c r="C453">
        <v>101258</v>
      </c>
      <c r="D453" t="s">
        <v>17073</v>
      </c>
      <c r="E453" t="s">
        <v>671</v>
      </c>
      <c r="F453" s="9">
        <f>Table1326[[#This Row],[EMP]]-Table1326[[#This Row],[BMP]]</f>
        <v>0.9968135000000018</v>
      </c>
      <c r="G453" s="5" t="s">
        <v>669</v>
      </c>
      <c r="H453" s="56">
        <v>59.605848333333299</v>
      </c>
      <c r="I453" t="s">
        <v>548</v>
      </c>
      <c r="J453" s="56">
        <v>60</v>
      </c>
      <c r="K453" s="56">
        <v>60.6026618333333</v>
      </c>
      <c r="L453" t="s">
        <v>550</v>
      </c>
      <c r="M453" s="2">
        <v>87715</v>
      </c>
      <c r="N453" s="2">
        <v>99374</v>
      </c>
      <c r="O453" s="2">
        <v>187089</v>
      </c>
      <c r="P453" t="s">
        <v>21914</v>
      </c>
      <c r="Q453">
        <v>9</v>
      </c>
      <c r="R453">
        <v>58</v>
      </c>
      <c r="S453" s="2">
        <v>5878</v>
      </c>
      <c r="T453" s="2">
        <v>4948</v>
      </c>
      <c r="U453" s="8">
        <v>5.7865507859895561E-2</v>
      </c>
      <c r="V453" s="2">
        <v>294485</v>
      </c>
      <c r="W453" s="48">
        <v>760</v>
      </c>
      <c r="Y453" s="61">
        <f>(Table1326[[#This Row],[2042 Future AADT]]-Table1326[[#This Row],[AADT 2022]])/20*($Y$5-2022)+Table1326[[#This Row],[AADT 2022]]</f>
        <v>294485</v>
      </c>
    </row>
    <row r="454" spans="1:25" ht="24" customHeight="1" x14ac:dyDescent="0.25">
      <c r="A454" t="s">
        <v>1796</v>
      </c>
      <c r="B454" t="s">
        <v>17888</v>
      </c>
      <c r="C454">
        <v>101259</v>
      </c>
      <c r="D454" t="s">
        <v>17073</v>
      </c>
      <c r="E454" t="s">
        <v>671</v>
      </c>
      <c r="F454" s="9">
        <f>Table1326[[#This Row],[EMP]]-Table1326[[#This Row],[BMP]]</f>
        <v>0.50608239999999682</v>
      </c>
      <c r="G454" s="5" t="s">
        <v>669</v>
      </c>
      <c r="H454" s="56">
        <v>60.602310566666702</v>
      </c>
      <c r="I454" t="s">
        <v>550</v>
      </c>
      <c r="J454" s="56">
        <v>60.661640550000001</v>
      </c>
      <c r="K454" s="56">
        <v>61.108392966666699</v>
      </c>
      <c r="L454" t="s">
        <v>1795</v>
      </c>
      <c r="M454" s="2">
        <v>68438</v>
      </c>
      <c r="N454" s="2">
        <v>67918</v>
      </c>
      <c r="O454" s="2">
        <v>136356</v>
      </c>
      <c r="P454" t="s">
        <v>21915</v>
      </c>
      <c r="Q454">
        <v>8</v>
      </c>
      <c r="R454">
        <v>52</v>
      </c>
      <c r="S454" s="2">
        <v>6883</v>
      </c>
      <c r="T454" s="2">
        <v>4499</v>
      </c>
      <c r="U454" s="8">
        <v>8.3472674469770303E-2</v>
      </c>
      <c r="V454" s="2">
        <v>214629</v>
      </c>
      <c r="W454" s="48">
        <v>761</v>
      </c>
      <c r="Y454" s="61">
        <f>(Table1326[[#This Row],[2042 Future AADT]]-Table1326[[#This Row],[AADT 2022]])/20*($Y$5-2022)+Table1326[[#This Row],[AADT 2022]]</f>
        <v>214629</v>
      </c>
    </row>
    <row r="455" spans="1:25" ht="24" customHeight="1" x14ac:dyDescent="0.25">
      <c r="A455" t="s">
        <v>1798</v>
      </c>
      <c r="B455" t="s">
        <v>17889</v>
      </c>
      <c r="C455">
        <v>101260</v>
      </c>
      <c r="D455" t="s">
        <v>17073</v>
      </c>
      <c r="E455" t="s">
        <v>671</v>
      </c>
      <c r="F455" s="9">
        <f>Table1326[[#This Row],[EMP]]-Table1326[[#This Row],[BMP]]</f>
        <v>0.58640039999999516</v>
      </c>
      <c r="G455" s="5" t="s">
        <v>669</v>
      </c>
      <c r="H455" s="56">
        <v>61.028809000000003</v>
      </c>
      <c r="I455" t="s">
        <v>1795</v>
      </c>
      <c r="J455" s="56">
        <v>61.156399149999999</v>
      </c>
      <c r="K455" s="56">
        <v>61.615209399999998</v>
      </c>
      <c r="L455" t="s">
        <v>1797</v>
      </c>
      <c r="M455" s="2">
        <v>55266</v>
      </c>
      <c r="N455" s="2">
        <v>54527</v>
      </c>
      <c r="O455" s="2">
        <v>109793</v>
      </c>
      <c r="P455" t="s">
        <v>21916</v>
      </c>
      <c r="Q455">
        <v>8</v>
      </c>
      <c r="R455">
        <v>60</v>
      </c>
      <c r="S455" s="2">
        <v>3843</v>
      </c>
      <c r="T455" s="2">
        <v>3182</v>
      </c>
      <c r="U455" s="8">
        <v>6.3984042698532695E-2</v>
      </c>
      <c r="V455" s="2">
        <v>172818</v>
      </c>
      <c r="W455" s="48">
        <v>762</v>
      </c>
      <c r="Y455" s="61">
        <f>(Table1326[[#This Row],[2042 Future AADT]]-Table1326[[#This Row],[AADT 2022]])/20*($Y$5-2022)+Table1326[[#This Row],[AADT 2022]]</f>
        <v>172818</v>
      </c>
    </row>
    <row r="456" spans="1:25" ht="24" customHeight="1" x14ac:dyDescent="0.25">
      <c r="A456" t="s">
        <v>3071</v>
      </c>
      <c r="B456" t="s">
        <v>17090</v>
      </c>
      <c r="C456">
        <v>3914</v>
      </c>
      <c r="D456" t="s">
        <v>17073</v>
      </c>
      <c r="E456" t="s">
        <v>1800</v>
      </c>
      <c r="F456" s="9">
        <f>Table1326[[#This Row],[EMP]]-Table1326[[#This Row],[BMP]]</f>
        <v>0.22224831</v>
      </c>
      <c r="G456" s="5" t="s">
        <v>1801</v>
      </c>
      <c r="H456" s="56">
        <v>0</v>
      </c>
      <c r="I456" t="s">
        <v>3070</v>
      </c>
      <c r="J456" s="56">
        <v>0.2</v>
      </c>
      <c r="K456" s="56">
        <v>0.22224831</v>
      </c>
      <c r="L456" t="s">
        <v>3063</v>
      </c>
      <c r="M456" s="2">
        <v>16694</v>
      </c>
      <c r="N456" s="2">
        <v>12242</v>
      </c>
      <c r="O456" s="2">
        <v>28936</v>
      </c>
      <c r="P456" t="s">
        <v>21917</v>
      </c>
      <c r="Q456">
        <v>8</v>
      </c>
      <c r="R456">
        <v>53</v>
      </c>
      <c r="S456" s="2">
        <v>4276</v>
      </c>
      <c r="T456" s="2">
        <v>7223</v>
      </c>
      <c r="U456" s="8">
        <v>0.39739424937793749</v>
      </c>
      <c r="V456" s="2">
        <v>36732</v>
      </c>
      <c r="W456" s="48">
        <v>762.98</v>
      </c>
      <c r="Y456" s="61">
        <f>(Table1326[[#This Row],[2042 Future AADT]]-Table1326[[#This Row],[AADT 2022]])/20*($Y$5-2022)+Table1326[[#This Row],[AADT 2022]]</f>
        <v>36732</v>
      </c>
    </row>
    <row r="457" spans="1:25" ht="24" customHeight="1" x14ac:dyDescent="0.25">
      <c r="A457" t="s">
        <v>3064</v>
      </c>
      <c r="B457" t="s">
        <v>19003</v>
      </c>
      <c r="C457">
        <v>3914</v>
      </c>
      <c r="D457" t="s">
        <v>17073</v>
      </c>
      <c r="E457" t="s">
        <v>1800</v>
      </c>
      <c r="F457" s="9">
        <f>Table1326[[#This Row],[EMP]]-Table1326[[#This Row],[BMP]]</f>
        <v>4.4278040000000018E-2</v>
      </c>
      <c r="G457" s="5" t="s">
        <v>1801</v>
      </c>
      <c r="H457" s="56">
        <v>0.22224831</v>
      </c>
      <c r="I457" t="s">
        <v>3063</v>
      </c>
      <c r="J457" s="56">
        <v>0.24143743000000001</v>
      </c>
      <c r="K457" s="56">
        <v>0.26652635000000002</v>
      </c>
      <c r="L457" t="s">
        <v>1802</v>
      </c>
      <c r="M457" s="2">
        <v>22586</v>
      </c>
      <c r="N457" s="2">
        <v>39247</v>
      </c>
      <c r="O457" s="2">
        <v>61833</v>
      </c>
      <c r="P457" t="s">
        <v>21918</v>
      </c>
      <c r="Q457">
        <v>9</v>
      </c>
      <c r="R457">
        <v>53</v>
      </c>
      <c r="S457" s="2">
        <v>4276</v>
      </c>
      <c r="T457" s="2">
        <v>7223</v>
      </c>
      <c r="U457" s="8">
        <v>0.1859686575129785</v>
      </c>
      <c r="V457" s="2">
        <v>97327</v>
      </c>
      <c r="W457" s="48">
        <v>762.99</v>
      </c>
      <c r="Y457" s="61">
        <f>(Table1326[[#This Row],[2042 Future AADT]]-Table1326[[#This Row],[AADT 2022]])/20*($Y$5-2022)+Table1326[[#This Row],[AADT 2022]]</f>
        <v>97327</v>
      </c>
    </row>
    <row r="458" spans="1:25" ht="24" customHeight="1" x14ac:dyDescent="0.25">
      <c r="A458" t="s">
        <v>1803</v>
      </c>
      <c r="B458" t="s">
        <v>17890</v>
      </c>
      <c r="C458">
        <v>101317</v>
      </c>
      <c r="D458" t="s">
        <v>17073</v>
      </c>
      <c r="E458" t="s">
        <v>1800</v>
      </c>
      <c r="F458" s="9">
        <f>Table1326[[#This Row],[EMP]]-Table1326[[#This Row],[BMP]]</f>
        <v>0.73699720999999996</v>
      </c>
      <c r="G458" s="5" t="s">
        <v>1801</v>
      </c>
      <c r="H458" s="56">
        <v>0.10637682499999999</v>
      </c>
      <c r="I458" t="s">
        <v>1802</v>
      </c>
      <c r="J458" s="56">
        <v>0.45474637499999998</v>
      </c>
      <c r="K458" s="56">
        <v>0.84337403499999997</v>
      </c>
      <c r="L458" t="s">
        <v>532</v>
      </c>
      <c r="M458" s="2">
        <v>44652</v>
      </c>
      <c r="N458" s="2">
        <v>33830</v>
      </c>
      <c r="O458" s="2">
        <v>78482</v>
      </c>
      <c r="P458" t="s">
        <v>21919</v>
      </c>
      <c r="Q458">
        <v>9</v>
      </c>
      <c r="R458">
        <v>54</v>
      </c>
      <c r="S458" s="2">
        <v>3323</v>
      </c>
      <c r="T458" s="2">
        <v>2799</v>
      </c>
      <c r="U458" s="8">
        <v>7.8005147677174383E-2</v>
      </c>
      <c r="V458" s="2">
        <v>123533</v>
      </c>
      <c r="W458" s="48">
        <v>763</v>
      </c>
      <c r="Y458" s="61">
        <f>(Table1326[[#This Row],[2042 Future AADT]]-Table1326[[#This Row],[AADT 2022]])/20*($Y$5-2022)+Table1326[[#This Row],[AADT 2022]]</f>
        <v>123533</v>
      </c>
    </row>
    <row r="459" spans="1:25" ht="24" customHeight="1" x14ac:dyDescent="0.25">
      <c r="A459" t="s">
        <v>1805</v>
      </c>
      <c r="B459" t="s">
        <v>17891</v>
      </c>
      <c r="C459">
        <v>101318</v>
      </c>
      <c r="D459" t="s">
        <v>17073</v>
      </c>
      <c r="E459" t="s">
        <v>1800</v>
      </c>
      <c r="F459" s="9">
        <f>Table1326[[#This Row],[EMP]]-Table1326[[#This Row],[BMP]]</f>
        <v>0.85890796999999985</v>
      </c>
      <c r="G459" s="5" t="s">
        <v>1801</v>
      </c>
      <c r="H459" s="56">
        <v>0.72207381000000004</v>
      </c>
      <c r="I459" t="s">
        <v>532</v>
      </c>
      <c r="J459" s="56">
        <v>0.80752135000000003</v>
      </c>
      <c r="K459" s="56">
        <v>1.5809817799999999</v>
      </c>
      <c r="L459" t="s">
        <v>1804</v>
      </c>
      <c r="M459" s="2">
        <v>41444</v>
      </c>
      <c r="N459" s="2">
        <v>51978</v>
      </c>
      <c r="O459" s="2">
        <v>93422</v>
      </c>
      <c r="P459" t="s">
        <v>21920</v>
      </c>
      <c r="Q459">
        <v>10</v>
      </c>
      <c r="R459">
        <v>58</v>
      </c>
      <c r="S459" s="2">
        <v>4032</v>
      </c>
      <c r="T459" s="2">
        <v>3396</v>
      </c>
      <c r="U459" s="8">
        <v>7.9510179615079959E-2</v>
      </c>
      <c r="V459" s="2">
        <v>147049</v>
      </c>
      <c r="W459" s="48">
        <v>764</v>
      </c>
      <c r="Y459" s="61">
        <f>(Table1326[[#This Row],[2042 Future AADT]]-Table1326[[#This Row],[AADT 2022]])/20*($Y$5-2022)+Table1326[[#This Row],[AADT 2022]]</f>
        <v>147049</v>
      </c>
    </row>
    <row r="460" spans="1:25" ht="24" customHeight="1" x14ac:dyDescent="0.25">
      <c r="A460" t="s">
        <v>1809</v>
      </c>
      <c r="B460" t="s">
        <v>17892</v>
      </c>
      <c r="C460">
        <v>101319</v>
      </c>
      <c r="D460" t="s">
        <v>17073</v>
      </c>
      <c r="E460" t="s">
        <v>1800</v>
      </c>
      <c r="F460" s="9">
        <f>Table1326[[#This Row],[EMP]]-Table1326[[#This Row],[BMP]]</f>
        <v>0.68185882999999992</v>
      </c>
      <c r="G460" s="5" t="s">
        <v>1801</v>
      </c>
      <c r="H460" s="56">
        <v>1.85765308</v>
      </c>
      <c r="I460" t="s">
        <v>1807</v>
      </c>
      <c r="J460" s="56">
        <v>2.0829834699999998</v>
      </c>
      <c r="K460" s="56">
        <v>2.5395119099999999</v>
      </c>
      <c r="L460" t="s">
        <v>1808</v>
      </c>
      <c r="M460" s="2">
        <v>33061</v>
      </c>
      <c r="N460" s="2">
        <v>33061</v>
      </c>
      <c r="O460" s="2">
        <v>66122</v>
      </c>
      <c r="P460" t="s">
        <v>21921</v>
      </c>
      <c r="Q460">
        <v>5</v>
      </c>
      <c r="R460">
        <v>58</v>
      </c>
      <c r="S460" s="2">
        <v>2334</v>
      </c>
      <c r="T460" s="2">
        <v>1966</v>
      </c>
      <c r="U460" s="8">
        <v>6.5031305768125588E-2</v>
      </c>
      <c r="V460" s="2">
        <v>87647</v>
      </c>
      <c r="W460" s="48">
        <v>765</v>
      </c>
      <c r="Y460" s="61">
        <f>(Table1326[[#This Row],[2042 Future AADT]]-Table1326[[#This Row],[AADT 2022]])/20*($Y$5-2022)+Table1326[[#This Row],[AADT 2022]]</f>
        <v>87647</v>
      </c>
    </row>
    <row r="461" spans="1:25" ht="24" customHeight="1" x14ac:dyDescent="0.25">
      <c r="A461" t="s">
        <v>1812</v>
      </c>
      <c r="B461" t="s">
        <v>17893</v>
      </c>
      <c r="C461">
        <v>101320</v>
      </c>
      <c r="D461" t="s">
        <v>17073</v>
      </c>
      <c r="E461" t="s">
        <v>1800</v>
      </c>
      <c r="F461" s="9">
        <f>Table1326[[#This Row],[EMP]]-Table1326[[#This Row],[BMP]]</f>
        <v>0.13273200999999979</v>
      </c>
      <c r="G461" s="5" t="s">
        <v>1801</v>
      </c>
      <c r="H461" s="56">
        <v>2.56559808</v>
      </c>
      <c r="I461" t="s">
        <v>1808</v>
      </c>
      <c r="J461" s="56">
        <v>2.6631384200000001</v>
      </c>
      <c r="K461" s="56">
        <v>2.6983300899999998</v>
      </c>
      <c r="L461" t="s">
        <v>1811</v>
      </c>
      <c r="M461" s="2">
        <v>14189</v>
      </c>
      <c r="N461" s="2">
        <v>11399</v>
      </c>
      <c r="O461" s="2">
        <v>25588</v>
      </c>
      <c r="P461" t="s">
        <v>21922</v>
      </c>
      <c r="Q461">
        <v>10</v>
      </c>
      <c r="R461">
        <v>55</v>
      </c>
      <c r="S461" s="2">
        <v>2175</v>
      </c>
      <c r="T461" s="2">
        <v>1827</v>
      </c>
      <c r="U461" s="8">
        <v>0.15640143817414412</v>
      </c>
      <c r="V461" s="2">
        <v>40276</v>
      </c>
      <c r="W461" s="48">
        <v>766</v>
      </c>
      <c r="Y461" s="61">
        <f>(Table1326[[#This Row],[2042 Future AADT]]-Table1326[[#This Row],[AADT 2022]])/20*($Y$5-2022)+Table1326[[#This Row],[AADT 2022]]</f>
        <v>40276</v>
      </c>
    </row>
    <row r="462" spans="1:25" ht="24" customHeight="1" x14ac:dyDescent="0.25">
      <c r="A462" s="7" t="s">
        <v>3069</v>
      </c>
      <c r="B462" t="s">
        <v>17894</v>
      </c>
      <c r="C462">
        <v>101321</v>
      </c>
      <c r="D462" t="s">
        <v>17073</v>
      </c>
      <c r="E462" t="s">
        <v>1800</v>
      </c>
      <c r="F462" s="9">
        <f>Table1326[[#This Row],[EMP]]-Table1326[[#This Row],[BMP]]</f>
        <v>0.84264849000000019</v>
      </c>
      <c r="G462" s="5" t="s">
        <v>1801</v>
      </c>
      <c r="H462" s="56">
        <v>2.4252980466666698</v>
      </c>
      <c r="I462" t="s">
        <v>1811</v>
      </c>
      <c r="J462" s="56">
        <v>3.0638381400000001</v>
      </c>
      <c r="K462" s="56">
        <v>3.26794653666667</v>
      </c>
      <c r="L462" t="s">
        <v>1815</v>
      </c>
      <c r="M462" s="2">
        <v>13109</v>
      </c>
      <c r="N462" s="2">
        <v>9371</v>
      </c>
      <c r="O462" s="2">
        <v>22480</v>
      </c>
      <c r="P462" t="s">
        <v>21923</v>
      </c>
      <c r="Q462">
        <v>10</v>
      </c>
      <c r="R462">
        <v>55</v>
      </c>
      <c r="S462" s="2">
        <v>1026</v>
      </c>
      <c r="T462" s="2">
        <v>866</v>
      </c>
      <c r="U462" s="8">
        <v>8.4163701067615657E-2</v>
      </c>
      <c r="V462" s="2">
        <v>35384</v>
      </c>
      <c r="W462" s="48">
        <v>767</v>
      </c>
      <c r="Y462" s="61">
        <f>(Table1326[[#This Row],[2042 Future AADT]]-Table1326[[#This Row],[AADT 2022]])/20*($Y$5-2022)+Table1326[[#This Row],[AADT 2022]]</f>
        <v>35384</v>
      </c>
    </row>
    <row r="463" spans="1:25" ht="24" customHeight="1" x14ac:dyDescent="0.25">
      <c r="A463" t="s">
        <v>1818</v>
      </c>
      <c r="B463" t="s">
        <v>17897</v>
      </c>
      <c r="C463">
        <v>101327</v>
      </c>
      <c r="D463" t="s">
        <v>17073</v>
      </c>
      <c r="E463" t="s">
        <v>594</v>
      </c>
      <c r="F463" s="9">
        <f>Table1326[[#This Row],[EMP]]-Table1326[[#This Row],[BMP]]</f>
        <v>2.3855205700000002</v>
      </c>
      <c r="G463" s="5" t="s">
        <v>592</v>
      </c>
      <c r="H463" s="56">
        <v>-2.3330674999998999E-3</v>
      </c>
      <c r="I463" t="s">
        <v>1044</v>
      </c>
      <c r="J463" s="56">
        <v>0.99748796500000003</v>
      </c>
      <c r="K463" s="56">
        <v>2.3831875025000002</v>
      </c>
      <c r="L463" t="s">
        <v>116</v>
      </c>
      <c r="M463" s="2">
        <v>4921</v>
      </c>
      <c r="N463" s="2">
        <v>5437</v>
      </c>
      <c r="O463" s="2">
        <v>10358</v>
      </c>
      <c r="P463" t="s">
        <v>21924</v>
      </c>
      <c r="Q463">
        <v>6</v>
      </c>
      <c r="R463">
        <v>52</v>
      </c>
      <c r="S463" s="2">
        <v>706</v>
      </c>
      <c r="T463" s="2">
        <v>285</v>
      </c>
      <c r="U463" s="8">
        <v>9.5674840702838382E-2</v>
      </c>
      <c r="V463" s="2">
        <v>14378</v>
      </c>
      <c r="W463" s="48">
        <v>768</v>
      </c>
      <c r="Y463" s="61">
        <f>(Table1326[[#This Row],[2042 Future AADT]]-Table1326[[#This Row],[AADT 2022]])/20*($Y$5-2022)+Table1326[[#This Row],[AADT 2022]]</f>
        <v>14378</v>
      </c>
    </row>
    <row r="464" spans="1:25" ht="24" customHeight="1" x14ac:dyDescent="0.25">
      <c r="A464" t="s">
        <v>1820</v>
      </c>
      <c r="B464" t="s">
        <v>17898</v>
      </c>
      <c r="C464">
        <v>101328</v>
      </c>
      <c r="D464" t="s">
        <v>17073</v>
      </c>
      <c r="E464" t="s">
        <v>594</v>
      </c>
      <c r="F464" s="9">
        <f>Table1326[[#This Row],[EMP]]-Table1326[[#This Row],[BMP]]</f>
        <v>2.4583926099999998</v>
      </c>
      <c r="G464" s="5" t="s">
        <v>592</v>
      </c>
      <c r="H464" s="56">
        <v>2.3829758449999998</v>
      </c>
      <c r="I464" t="s">
        <v>116</v>
      </c>
      <c r="J464" s="56">
        <v>3.5257130700000001</v>
      </c>
      <c r="K464" s="56">
        <v>4.8413684549999996</v>
      </c>
      <c r="L464" t="s">
        <v>1819</v>
      </c>
      <c r="M464" s="2">
        <v>4675</v>
      </c>
      <c r="N464" s="2">
        <v>4685</v>
      </c>
      <c r="O464" s="2">
        <v>9360</v>
      </c>
      <c r="P464" t="s">
        <v>21925</v>
      </c>
      <c r="Q464">
        <v>6</v>
      </c>
      <c r="R464">
        <v>57</v>
      </c>
      <c r="S464" s="2">
        <v>625</v>
      </c>
      <c r="T464" s="2">
        <v>335</v>
      </c>
      <c r="U464" s="8">
        <v>0.10256410256410256</v>
      </c>
      <c r="V464" s="2">
        <v>15104</v>
      </c>
      <c r="W464" s="48">
        <v>769</v>
      </c>
      <c r="Y464" s="61">
        <f>(Table1326[[#This Row],[2042 Future AADT]]-Table1326[[#This Row],[AADT 2022]])/20*($Y$5-2022)+Table1326[[#This Row],[AADT 2022]]</f>
        <v>15104</v>
      </c>
    </row>
    <row r="465" spans="1:26" ht="24" customHeight="1" x14ac:dyDescent="0.25">
      <c r="A465" t="s">
        <v>1822</v>
      </c>
      <c r="B465" t="s">
        <v>17899</v>
      </c>
      <c r="C465">
        <v>101329</v>
      </c>
      <c r="D465" t="s">
        <v>17073</v>
      </c>
      <c r="E465" t="s">
        <v>594</v>
      </c>
      <c r="F465" s="9">
        <f>Table1326[[#This Row],[EMP]]-Table1326[[#This Row],[BMP]]</f>
        <v>10.205161450000002</v>
      </c>
      <c r="G465" s="5" t="s">
        <v>592</v>
      </c>
      <c r="H465" s="56">
        <v>4.8323966599999997</v>
      </c>
      <c r="I465" t="s">
        <v>1819</v>
      </c>
      <c r="J465" s="56">
        <v>9.8034459750000007</v>
      </c>
      <c r="K465" s="56">
        <v>15.037558110000001</v>
      </c>
      <c r="L465" t="s">
        <v>1821</v>
      </c>
      <c r="M465" s="2">
        <v>3113</v>
      </c>
      <c r="N465" s="2">
        <v>3092</v>
      </c>
      <c r="O465" s="2">
        <v>6205</v>
      </c>
      <c r="P465" t="s">
        <v>21926</v>
      </c>
      <c r="Q465">
        <v>10</v>
      </c>
      <c r="R465">
        <v>53</v>
      </c>
      <c r="S465" s="2">
        <v>503</v>
      </c>
      <c r="T465" s="2">
        <v>282</v>
      </c>
      <c r="U465" s="8">
        <v>0.12651087832393232</v>
      </c>
      <c r="V465" s="2">
        <v>7852</v>
      </c>
      <c r="W465" s="48">
        <v>770</v>
      </c>
      <c r="Y465" s="61">
        <f>(Table1326[[#This Row],[2042 Future AADT]]-Table1326[[#This Row],[AADT 2022]])/20*($Y$5-2022)+Table1326[[#This Row],[AADT 2022]]</f>
        <v>7852</v>
      </c>
    </row>
    <row r="466" spans="1:26" ht="24" customHeight="1" x14ac:dyDescent="0.25">
      <c r="A466" t="s">
        <v>1826</v>
      </c>
      <c r="B466" t="s">
        <v>17900</v>
      </c>
      <c r="C466">
        <v>101330</v>
      </c>
      <c r="D466" t="s">
        <v>17073</v>
      </c>
      <c r="E466" t="s">
        <v>1162</v>
      </c>
      <c r="F466" s="9">
        <f>Table1326[[#This Row],[EMP]]-Table1326[[#This Row],[BMP]]</f>
        <v>1.4793219100000101</v>
      </c>
      <c r="G466" s="5" t="s">
        <v>1824</v>
      </c>
      <c r="H466" s="56">
        <v>136.15144099666699</v>
      </c>
      <c r="I466" t="s">
        <v>1160</v>
      </c>
      <c r="J466" s="56">
        <v>136.878079845</v>
      </c>
      <c r="K466" s="56">
        <v>137.630762906667</v>
      </c>
      <c r="L466" t="s">
        <v>1825</v>
      </c>
      <c r="M466" s="2">
        <v>1318</v>
      </c>
      <c r="N466" s="2">
        <v>1429</v>
      </c>
      <c r="O466" s="2">
        <v>2747</v>
      </c>
      <c r="P466" t="s">
        <v>21927</v>
      </c>
      <c r="Q466">
        <v>9</v>
      </c>
      <c r="R466">
        <v>69</v>
      </c>
      <c r="S466" s="2">
        <v>375</v>
      </c>
      <c r="T466" s="2">
        <v>202</v>
      </c>
      <c r="U466" s="8">
        <v>0.21004732435384055</v>
      </c>
      <c r="V466" s="2">
        <v>5085</v>
      </c>
      <c r="W466" s="48">
        <v>771</v>
      </c>
      <c r="Y466" s="61">
        <f>(Table1326[[#This Row],[2042 Future AADT]]-Table1326[[#This Row],[AADT 2022]])/20*($Y$5-2022)+Table1326[[#This Row],[AADT 2022]]</f>
        <v>5085</v>
      </c>
    </row>
    <row r="467" spans="1:26" ht="24" customHeight="1" x14ac:dyDescent="0.25">
      <c r="A467" t="s">
        <v>1828</v>
      </c>
      <c r="B467" t="s">
        <v>17901</v>
      </c>
      <c r="C467">
        <v>101331</v>
      </c>
      <c r="D467" t="s">
        <v>17073</v>
      </c>
      <c r="E467" t="s">
        <v>1162</v>
      </c>
      <c r="F467" s="9">
        <f>Table1326[[#This Row],[EMP]]-Table1326[[#This Row],[BMP]]</f>
        <v>1.4773561599999994</v>
      </c>
      <c r="G467" s="5" t="s">
        <v>1824</v>
      </c>
      <c r="H467" s="56">
        <v>137.6939767275</v>
      </c>
      <c r="I467" t="s">
        <v>1825</v>
      </c>
      <c r="J467" s="56">
        <v>138.42440733000001</v>
      </c>
      <c r="K467" s="56">
        <v>139.1713328875</v>
      </c>
      <c r="L467" t="s">
        <v>1827</v>
      </c>
      <c r="M467" s="2">
        <v>120</v>
      </c>
      <c r="N467" s="2">
        <v>891</v>
      </c>
      <c r="O467" s="2">
        <v>1011</v>
      </c>
      <c r="P467" t="s">
        <v>21928</v>
      </c>
      <c r="Q467">
        <v>8</v>
      </c>
      <c r="R467">
        <v>51</v>
      </c>
      <c r="S467" s="2">
        <v>273</v>
      </c>
      <c r="T467" s="2">
        <v>134</v>
      </c>
      <c r="U467" s="8">
        <v>0.40257171117705243</v>
      </c>
      <c r="V467" s="2">
        <v>2319</v>
      </c>
      <c r="W467" s="48">
        <v>772</v>
      </c>
      <c r="Y467" s="61">
        <f>(Table1326[[#This Row],[2042 Future AADT]]-Table1326[[#This Row],[AADT 2022]])/20*($Y$5-2022)+Table1326[[#This Row],[AADT 2022]]</f>
        <v>2319</v>
      </c>
    </row>
    <row r="468" spans="1:26" ht="24" customHeight="1" x14ac:dyDescent="0.25">
      <c r="A468" t="s">
        <v>1830</v>
      </c>
      <c r="B468" t="s">
        <v>17902</v>
      </c>
      <c r="C468">
        <v>101332</v>
      </c>
      <c r="D468" t="s">
        <v>17073</v>
      </c>
      <c r="E468" t="s">
        <v>1162</v>
      </c>
      <c r="F468" s="9">
        <f>Table1326[[#This Row],[EMP]]-Table1326[[#This Row],[BMP]]</f>
        <v>7.0138931099999979</v>
      </c>
      <c r="G468" s="5" t="s">
        <v>1824</v>
      </c>
      <c r="H468" s="56">
        <v>139.16887232555601</v>
      </c>
      <c r="I468" t="s">
        <v>1827</v>
      </c>
      <c r="J468" s="56">
        <v>142.99312222</v>
      </c>
      <c r="K468" s="56">
        <v>146.18276543555601</v>
      </c>
      <c r="L468" t="s">
        <v>1829</v>
      </c>
      <c r="M468" s="2">
        <v>990</v>
      </c>
      <c r="N468" s="2">
        <v>1112</v>
      </c>
      <c r="O468" s="2">
        <v>2102</v>
      </c>
      <c r="P468" t="s">
        <v>21929</v>
      </c>
      <c r="Q468">
        <v>8</v>
      </c>
      <c r="R468">
        <v>54</v>
      </c>
      <c r="S468" s="2">
        <v>390</v>
      </c>
      <c r="T468" s="2">
        <v>120</v>
      </c>
      <c r="U468" s="8">
        <v>0.24262607040913417</v>
      </c>
      <c r="V468" s="2">
        <v>4821</v>
      </c>
      <c r="W468" s="48">
        <v>773</v>
      </c>
      <c r="Y468" s="61">
        <f>(Table1326[[#This Row],[2042 Future AADT]]-Table1326[[#This Row],[AADT 2022]])/20*($Y$5-2022)+Table1326[[#This Row],[AADT 2022]]</f>
        <v>4821</v>
      </c>
    </row>
    <row r="469" spans="1:26" s="4" customFormat="1" ht="24" customHeight="1" x14ac:dyDescent="0.25">
      <c r="A469" t="s">
        <v>1832</v>
      </c>
      <c r="B469" t="s">
        <v>17903</v>
      </c>
      <c r="C469">
        <v>101333</v>
      </c>
      <c r="D469" t="s">
        <v>17073</v>
      </c>
      <c r="E469" t="s">
        <v>1162</v>
      </c>
      <c r="F469" s="9">
        <f>Table1326[[#This Row],[EMP]]-Table1326[[#This Row],[BMP]]</f>
        <v>5.9976513400000044</v>
      </c>
      <c r="G469" s="5" t="s">
        <v>1824</v>
      </c>
      <c r="H469" s="56">
        <v>146.18976008375</v>
      </c>
      <c r="I469" t="s">
        <v>1829</v>
      </c>
      <c r="J469" s="56">
        <v>149.21737236499999</v>
      </c>
      <c r="K469" s="56">
        <v>152.18741142375001</v>
      </c>
      <c r="L469" t="s">
        <v>1831</v>
      </c>
      <c r="M469" s="2">
        <v>1042</v>
      </c>
      <c r="N469" s="2">
        <v>1137</v>
      </c>
      <c r="O469" s="2">
        <v>2179</v>
      </c>
      <c r="P469" t="s">
        <v>21930</v>
      </c>
      <c r="Q469">
        <v>8</v>
      </c>
      <c r="R469">
        <v>52</v>
      </c>
      <c r="S469" s="2">
        <v>230</v>
      </c>
      <c r="T469" s="2">
        <v>117</v>
      </c>
      <c r="U469" s="8">
        <v>0.15924736117485086</v>
      </c>
      <c r="V469" s="2">
        <v>4997</v>
      </c>
      <c r="W469" s="49">
        <v>774</v>
      </c>
      <c r="X469" s="63"/>
      <c r="Y469" s="61">
        <f>(Table1326[[#This Row],[2042 Future AADT]]-Table1326[[#This Row],[AADT 2022]])/20*($Y$5-2022)+Table1326[[#This Row],[AADT 2022]]</f>
        <v>4997</v>
      </c>
      <c r="Z469" s="63"/>
    </row>
    <row r="470" spans="1:26" s="4" customFormat="1" ht="24" customHeight="1" x14ac:dyDescent="0.25">
      <c r="A470" t="s">
        <v>1834</v>
      </c>
      <c r="B470" t="s">
        <v>17904</v>
      </c>
      <c r="C470">
        <v>101334</v>
      </c>
      <c r="D470" t="s">
        <v>17073</v>
      </c>
      <c r="E470" t="s">
        <v>1162</v>
      </c>
      <c r="F470" s="9">
        <f>Table1326[[#This Row],[EMP]]-Table1326[[#This Row],[BMP]]</f>
        <v>14.930000000000007</v>
      </c>
      <c r="G470" s="5" t="s">
        <v>1824</v>
      </c>
      <c r="H470" s="56">
        <v>152.18</v>
      </c>
      <c r="I470" t="s">
        <v>1831</v>
      </c>
      <c r="J470" s="56">
        <v>155.99496246999999</v>
      </c>
      <c r="K470" s="56">
        <v>167.11</v>
      </c>
      <c r="L470" t="s">
        <v>1833</v>
      </c>
      <c r="M470" s="2">
        <v>865</v>
      </c>
      <c r="N470" s="2">
        <v>893</v>
      </c>
      <c r="O470" s="2">
        <v>1758</v>
      </c>
      <c r="P470" t="s">
        <v>21931</v>
      </c>
      <c r="Q470">
        <v>9</v>
      </c>
      <c r="R470">
        <v>58</v>
      </c>
      <c r="S470" s="2">
        <v>453</v>
      </c>
      <c r="T470" s="2">
        <v>178</v>
      </c>
      <c r="U470" s="8">
        <v>0.35893060295790669</v>
      </c>
      <c r="V470" s="2">
        <v>4572</v>
      </c>
      <c r="W470" s="49">
        <v>775</v>
      </c>
      <c r="X470" s="63"/>
      <c r="Y470" s="61">
        <f>(Table1326[[#This Row],[2042 Future AADT]]-Table1326[[#This Row],[AADT 2022]])/20*($Y$5-2022)+Table1326[[#This Row],[AADT 2022]]</f>
        <v>4572</v>
      </c>
      <c r="Z470" s="63"/>
    </row>
    <row r="471" spans="1:26" ht="24" customHeight="1" x14ac:dyDescent="0.25">
      <c r="A471" t="s">
        <v>1836</v>
      </c>
      <c r="B471" t="s">
        <v>17905</v>
      </c>
      <c r="C471">
        <v>101335</v>
      </c>
      <c r="D471" t="s">
        <v>17073</v>
      </c>
      <c r="E471" t="s">
        <v>1162</v>
      </c>
      <c r="F471" s="9">
        <f>Table1326[[#This Row],[EMP]]-Table1326[[#This Row],[BMP]]</f>
        <v>0.58101442000000247</v>
      </c>
      <c r="G471" s="5" t="s">
        <v>1824</v>
      </c>
      <c r="H471" s="56">
        <v>166.78876968500001</v>
      </c>
      <c r="I471" t="s">
        <v>1833</v>
      </c>
      <c r="J471" s="56">
        <v>166.93396652499999</v>
      </c>
      <c r="K471" s="56">
        <v>167.36978410500001</v>
      </c>
      <c r="L471" t="s">
        <v>1835</v>
      </c>
      <c r="M471" s="2">
        <v>1553</v>
      </c>
      <c r="N471" s="2">
        <v>1465</v>
      </c>
      <c r="O471" s="2">
        <v>3018</v>
      </c>
      <c r="P471" t="s">
        <v>21932</v>
      </c>
      <c r="Q471">
        <v>9</v>
      </c>
      <c r="R471">
        <v>51</v>
      </c>
      <c r="S471" s="2">
        <v>428</v>
      </c>
      <c r="T471" s="2">
        <v>270</v>
      </c>
      <c r="U471" s="8">
        <v>0.23127899271040425</v>
      </c>
      <c r="V471" s="2">
        <v>7587</v>
      </c>
      <c r="W471" s="48">
        <v>776</v>
      </c>
      <c r="Y471" s="61">
        <f>(Table1326[[#This Row],[2042 Future AADT]]-Table1326[[#This Row],[AADT 2022]])/20*($Y$5-2022)+Table1326[[#This Row],[AADT 2022]]</f>
        <v>7587</v>
      </c>
    </row>
    <row r="472" spans="1:26" ht="24" customHeight="1" x14ac:dyDescent="0.25">
      <c r="A472" t="s">
        <v>1840</v>
      </c>
      <c r="B472" t="s">
        <v>17906</v>
      </c>
      <c r="C472">
        <v>101336</v>
      </c>
      <c r="D472" t="s">
        <v>17073</v>
      </c>
      <c r="E472" t="s">
        <v>607</v>
      </c>
      <c r="F472" s="9">
        <f>Table1326[[#This Row],[EMP]]-Table1326[[#This Row],[BMP]]</f>
        <v>4.0597975299999689</v>
      </c>
      <c r="G472" s="5" t="s">
        <v>605</v>
      </c>
      <c r="H472" s="56">
        <v>298.82523451142902</v>
      </c>
      <c r="I472" t="s">
        <v>1838</v>
      </c>
      <c r="J472" s="56">
        <v>302.00376543666698</v>
      </c>
      <c r="K472" s="56">
        <v>302.88503204142899</v>
      </c>
      <c r="L472" t="s">
        <v>1839</v>
      </c>
      <c r="M472" s="2">
        <v>3906</v>
      </c>
      <c r="N472" s="2">
        <v>3585</v>
      </c>
      <c r="O472" s="2">
        <v>7491</v>
      </c>
      <c r="P472" t="s">
        <v>21933</v>
      </c>
      <c r="Q472">
        <v>9</v>
      </c>
      <c r="R472">
        <v>56</v>
      </c>
      <c r="S472" s="2">
        <v>370</v>
      </c>
      <c r="T472" s="2">
        <v>106</v>
      </c>
      <c r="U472" s="8">
        <v>6.3542918168468826E-2</v>
      </c>
      <c r="V472" s="2">
        <v>11431</v>
      </c>
      <c r="W472" s="48">
        <v>777</v>
      </c>
      <c r="Y472" s="61">
        <f>(Table1326[[#This Row],[2042 Future AADT]]-Table1326[[#This Row],[AADT 2022]])/20*($Y$5-2022)+Table1326[[#This Row],[AADT 2022]]</f>
        <v>11431</v>
      </c>
    </row>
    <row r="473" spans="1:26" ht="24" customHeight="1" x14ac:dyDescent="0.25">
      <c r="A473" t="s">
        <v>1842</v>
      </c>
      <c r="B473" t="s">
        <v>17907</v>
      </c>
      <c r="C473">
        <v>101337</v>
      </c>
      <c r="D473" t="s">
        <v>17073</v>
      </c>
      <c r="E473" t="s">
        <v>607</v>
      </c>
      <c r="F473" s="9">
        <f>Table1326[[#This Row],[EMP]]-Table1326[[#This Row],[BMP]]</f>
        <v>2.6291332300000363</v>
      </c>
      <c r="G473" s="5" t="s">
        <v>605</v>
      </c>
      <c r="H473" s="56">
        <v>303.01623314749997</v>
      </c>
      <c r="I473" t="s">
        <v>1839</v>
      </c>
      <c r="J473" s="56">
        <v>305.180800895</v>
      </c>
      <c r="K473" s="56">
        <v>305.64536637750001</v>
      </c>
      <c r="L473" t="s">
        <v>117</v>
      </c>
      <c r="M473" s="2">
        <v>5406</v>
      </c>
      <c r="N473" s="2">
        <v>5516</v>
      </c>
      <c r="O473" s="2">
        <v>10922</v>
      </c>
      <c r="P473" t="s">
        <v>21934</v>
      </c>
      <c r="Q473">
        <v>9</v>
      </c>
      <c r="R473">
        <v>56</v>
      </c>
      <c r="S473" s="2">
        <v>450</v>
      </c>
      <c r="T473" s="2">
        <v>99</v>
      </c>
      <c r="U473" s="8">
        <v>5.0265519135689433E-2</v>
      </c>
      <c r="V473" s="2">
        <v>17624</v>
      </c>
      <c r="W473" s="48">
        <v>778</v>
      </c>
      <c r="Y473" s="61">
        <f>(Table1326[[#This Row],[2042 Future AADT]]-Table1326[[#This Row],[AADT 2022]])/20*($Y$5-2022)+Table1326[[#This Row],[AADT 2022]]</f>
        <v>17624</v>
      </c>
    </row>
    <row r="474" spans="1:26" ht="24" customHeight="1" x14ac:dyDescent="0.25">
      <c r="A474" t="s">
        <v>1844</v>
      </c>
      <c r="B474" t="s">
        <v>17908</v>
      </c>
      <c r="C474">
        <v>101338</v>
      </c>
      <c r="D474" t="s">
        <v>17073</v>
      </c>
      <c r="E474" t="s">
        <v>607</v>
      </c>
      <c r="F474" s="9">
        <f>Table1326[[#This Row],[EMP]]-Table1326[[#This Row],[BMP]]</f>
        <v>0.59727254000000585</v>
      </c>
      <c r="G474" s="5" t="s">
        <v>605</v>
      </c>
      <c r="H474" s="56">
        <v>305.60679584333297</v>
      </c>
      <c r="I474" t="s">
        <v>117</v>
      </c>
      <c r="J474" s="56">
        <v>305.99057348000002</v>
      </c>
      <c r="K474" s="56">
        <v>306.20406838333298</v>
      </c>
      <c r="L474" t="s">
        <v>1843</v>
      </c>
      <c r="M474" s="2">
        <v>5946</v>
      </c>
      <c r="N474" s="2">
        <v>6009</v>
      </c>
      <c r="O474" s="2">
        <v>11955</v>
      </c>
      <c r="P474" t="s">
        <v>21935</v>
      </c>
      <c r="Q474">
        <v>8</v>
      </c>
      <c r="R474">
        <v>51</v>
      </c>
      <c r="S474" s="2">
        <v>656</v>
      </c>
      <c r="T474" s="2">
        <v>144</v>
      </c>
      <c r="U474" s="8">
        <v>6.6917607695524892E-2</v>
      </c>
      <c r="V474" s="2">
        <v>19291</v>
      </c>
      <c r="W474" s="48">
        <v>779</v>
      </c>
      <c r="Y474" s="61">
        <f>(Table1326[[#This Row],[2042 Future AADT]]-Table1326[[#This Row],[AADT 2022]])/20*($Y$5-2022)+Table1326[[#This Row],[AADT 2022]]</f>
        <v>19291</v>
      </c>
    </row>
    <row r="475" spans="1:26" ht="24" customHeight="1" x14ac:dyDescent="0.25">
      <c r="A475" t="s">
        <v>1845</v>
      </c>
      <c r="B475" t="s">
        <v>17909</v>
      </c>
      <c r="C475">
        <v>101339</v>
      </c>
      <c r="D475" t="s">
        <v>17073</v>
      </c>
      <c r="E475" t="s">
        <v>607</v>
      </c>
      <c r="F475" s="9">
        <f>Table1326[[#This Row],[EMP]]-Table1326[[#This Row],[BMP]]</f>
        <v>0.32875497000003406</v>
      </c>
      <c r="G475" s="5" t="s">
        <v>605</v>
      </c>
      <c r="H475" s="56">
        <v>306.17784320999999</v>
      </c>
      <c r="I475" t="s">
        <v>1843</v>
      </c>
      <c r="J475" s="56">
        <v>306.35316304999998</v>
      </c>
      <c r="K475" s="56">
        <v>306.50659818000003</v>
      </c>
      <c r="L475" t="s">
        <v>57</v>
      </c>
      <c r="M475" s="2">
        <v>6416</v>
      </c>
      <c r="N475" s="2">
        <v>6565</v>
      </c>
      <c r="O475" s="2">
        <v>12981</v>
      </c>
      <c r="P475" t="s">
        <v>21936</v>
      </c>
      <c r="Q475">
        <v>9</v>
      </c>
      <c r="R475">
        <v>54</v>
      </c>
      <c r="S475" s="2">
        <v>1134</v>
      </c>
      <c r="T475" s="2">
        <v>186</v>
      </c>
      <c r="U475" s="8">
        <v>0.1016870811185579</v>
      </c>
      <c r="V475" s="2">
        <v>21430</v>
      </c>
      <c r="W475" s="48">
        <v>780</v>
      </c>
      <c r="Y475" s="61">
        <f>(Table1326[[#This Row],[2042 Future AADT]]-Table1326[[#This Row],[AADT 2022]])/20*($Y$5-2022)+Table1326[[#This Row],[AADT 2022]]</f>
        <v>21430</v>
      </c>
    </row>
    <row r="476" spans="1:26" ht="24" customHeight="1" x14ac:dyDescent="0.25">
      <c r="A476" t="s">
        <v>1846</v>
      </c>
      <c r="B476" t="s">
        <v>17910</v>
      </c>
      <c r="C476">
        <v>101340</v>
      </c>
      <c r="D476" t="s">
        <v>17073</v>
      </c>
      <c r="E476" t="s">
        <v>607</v>
      </c>
      <c r="F476" s="9">
        <f>Table1326[[#This Row],[EMP]]-Table1326[[#This Row],[BMP]]</f>
        <v>0.47156305999999404</v>
      </c>
      <c r="G476" s="5" t="s">
        <v>605</v>
      </c>
      <c r="H476" s="56">
        <v>306.52625569999998</v>
      </c>
      <c r="I476" t="s">
        <v>57</v>
      </c>
      <c r="J476" s="56">
        <v>306.65419462</v>
      </c>
      <c r="K476" s="56">
        <v>306.99781875999997</v>
      </c>
      <c r="L476" t="s">
        <v>118</v>
      </c>
      <c r="M476" s="2">
        <v>6207</v>
      </c>
      <c r="N476" s="2">
        <v>6456</v>
      </c>
      <c r="O476" s="2">
        <v>12663</v>
      </c>
      <c r="P476" t="s">
        <v>21937</v>
      </c>
      <c r="Q476">
        <v>9</v>
      </c>
      <c r="R476">
        <v>54</v>
      </c>
      <c r="S476" s="2">
        <v>1117</v>
      </c>
      <c r="T476" s="2">
        <v>183</v>
      </c>
      <c r="U476" s="8">
        <v>0.10266129669114744</v>
      </c>
      <c r="V476" s="2">
        <v>20434</v>
      </c>
      <c r="W476" s="48">
        <v>781</v>
      </c>
      <c r="Y476" s="61">
        <f>(Table1326[[#This Row],[2042 Future AADT]]-Table1326[[#This Row],[AADT 2022]])/20*($Y$5-2022)+Table1326[[#This Row],[AADT 2022]]</f>
        <v>20434</v>
      </c>
    </row>
    <row r="477" spans="1:26" ht="24" customHeight="1" x14ac:dyDescent="0.25">
      <c r="A477" t="s">
        <v>1847</v>
      </c>
      <c r="B477" t="s">
        <v>17911</v>
      </c>
      <c r="C477">
        <v>101341</v>
      </c>
      <c r="D477" t="s">
        <v>17073</v>
      </c>
      <c r="E477" t="s">
        <v>607</v>
      </c>
      <c r="F477" s="9">
        <f>Table1326[[#This Row],[EMP]]-Table1326[[#This Row],[BMP]]</f>
        <v>3.0741568000000257</v>
      </c>
      <c r="G477" s="5" t="s">
        <v>605</v>
      </c>
      <c r="H477" s="56">
        <v>306.99667075249999</v>
      </c>
      <c r="I477" t="s">
        <v>118</v>
      </c>
      <c r="J477" s="56">
        <v>307.398046045</v>
      </c>
      <c r="K477" s="56">
        <v>310.07082755250002</v>
      </c>
      <c r="L477" t="s">
        <v>119</v>
      </c>
      <c r="M477" s="2">
        <v>6735</v>
      </c>
      <c r="N477" s="2">
        <v>6882</v>
      </c>
      <c r="O477" s="2">
        <v>13617</v>
      </c>
      <c r="P477" t="s">
        <v>21938</v>
      </c>
      <c r="Q477">
        <v>9</v>
      </c>
      <c r="R477">
        <v>52</v>
      </c>
      <c r="S477" s="2">
        <v>995</v>
      </c>
      <c r="T477" s="2">
        <v>496</v>
      </c>
      <c r="U477" s="8">
        <v>0.1094954835866931</v>
      </c>
      <c r="V477" s="2">
        <v>15900</v>
      </c>
      <c r="W477" s="48">
        <v>782</v>
      </c>
      <c r="Y477" s="61">
        <f>(Table1326[[#This Row],[2042 Future AADT]]-Table1326[[#This Row],[AADT 2022]])/20*($Y$5-2022)+Table1326[[#This Row],[AADT 2022]]</f>
        <v>15900</v>
      </c>
    </row>
    <row r="478" spans="1:26" ht="24" customHeight="1" x14ac:dyDescent="0.25">
      <c r="A478" t="s">
        <v>1849</v>
      </c>
      <c r="B478" t="s">
        <v>17912</v>
      </c>
      <c r="C478">
        <v>101342</v>
      </c>
      <c r="D478" t="s">
        <v>17073</v>
      </c>
      <c r="E478" t="s">
        <v>607</v>
      </c>
      <c r="F478" s="9">
        <f>Table1326[[#This Row],[EMP]]-Table1326[[#This Row],[BMP]]</f>
        <v>0.46737646000002542</v>
      </c>
      <c r="G478" s="5" t="s">
        <v>605</v>
      </c>
      <c r="H478" s="56">
        <v>310.01409239499998</v>
      </c>
      <c r="I478" t="s">
        <v>119</v>
      </c>
      <c r="J478" s="56">
        <v>310.23515022499998</v>
      </c>
      <c r="K478" s="56">
        <v>310.481468855</v>
      </c>
      <c r="L478" t="s">
        <v>1848</v>
      </c>
      <c r="M478" s="2">
        <v>6455</v>
      </c>
      <c r="N478" s="2">
        <v>6715</v>
      </c>
      <c r="O478" s="2">
        <v>13170</v>
      </c>
      <c r="P478" t="s">
        <v>21939</v>
      </c>
      <c r="Q478">
        <v>11</v>
      </c>
      <c r="R478">
        <v>58</v>
      </c>
      <c r="S478" s="2">
        <v>677</v>
      </c>
      <c r="T478" s="2">
        <v>67</v>
      </c>
      <c r="U478" s="8">
        <v>5.6492027334851938E-2</v>
      </c>
      <c r="V478" s="2">
        <v>22647</v>
      </c>
      <c r="W478" s="48">
        <v>783</v>
      </c>
      <c r="Y478" s="61">
        <f>(Table1326[[#This Row],[2042 Future AADT]]-Table1326[[#This Row],[AADT 2022]])/20*($Y$5-2022)+Table1326[[#This Row],[AADT 2022]]</f>
        <v>22647</v>
      </c>
    </row>
    <row r="479" spans="1:26" ht="24" customHeight="1" x14ac:dyDescent="0.25">
      <c r="A479" t="s">
        <v>1851</v>
      </c>
      <c r="B479" t="s">
        <v>17913</v>
      </c>
      <c r="C479">
        <v>101343</v>
      </c>
      <c r="D479" t="s">
        <v>17073</v>
      </c>
      <c r="E479" t="s">
        <v>607</v>
      </c>
      <c r="F479" s="9">
        <f>Table1326[[#This Row],[EMP]]-Table1326[[#This Row],[BMP]]</f>
        <v>1.4237247100000445</v>
      </c>
      <c r="G479" s="5" t="s">
        <v>605</v>
      </c>
      <c r="H479" s="56">
        <v>310.54546246249998</v>
      </c>
      <c r="I479" t="s">
        <v>1848</v>
      </c>
      <c r="J479" s="56">
        <v>310.93714623</v>
      </c>
      <c r="K479" s="56">
        <v>311.96918717250003</v>
      </c>
      <c r="L479" t="s">
        <v>1850</v>
      </c>
      <c r="M479" s="2">
        <v>7274</v>
      </c>
      <c r="N479" s="2">
        <v>7429</v>
      </c>
      <c r="O479" s="2">
        <v>14703</v>
      </c>
      <c r="P479" t="s">
        <v>21940</v>
      </c>
      <c r="Q479">
        <v>9</v>
      </c>
      <c r="R479">
        <v>52</v>
      </c>
      <c r="S479" s="2">
        <v>659</v>
      </c>
      <c r="T479" s="2">
        <v>105</v>
      </c>
      <c r="U479" s="8">
        <v>5.1962184588179285E-2</v>
      </c>
      <c r="V479" s="2">
        <v>27636</v>
      </c>
      <c r="W479" s="48">
        <v>784</v>
      </c>
      <c r="Y479" s="61">
        <f>(Table1326[[#This Row],[2042 Future AADT]]-Table1326[[#This Row],[AADT 2022]])/20*($Y$5-2022)+Table1326[[#This Row],[AADT 2022]]</f>
        <v>27636</v>
      </c>
    </row>
    <row r="480" spans="1:26" ht="24" customHeight="1" x14ac:dyDescent="0.25">
      <c r="A480" t="s">
        <v>1852</v>
      </c>
      <c r="B480" t="s">
        <v>17914</v>
      </c>
      <c r="C480">
        <v>101344</v>
      </c>
      <c r="D480" t="s">
        <v>17073</v>
      </c>
      <c r="E480" t="s">
        <v>607</v>
      </c>
      <c r="F480" s="9">
        <f>Table1326[[#This Row],[EMP]]-Table1326[[#This Row],[BMP]]</f>
        <v>1.0417928900000106</v>
      </c>
      <c r="G480" s="5" t="s">
        <v>605</v>
      </c>
      <c r="H480" s="56">
        <v>311.86792068</v>
      </c>
      <c r="I480" t="s">
        <v>120</v>
      </c>
      <c r="J480" s="56">
        <v>312.83229404666702</v>
      </c>
      <c r="K480" s="56">
        <v>312.90971357000001</v>
      </c>
      <c r="L480" t="s">
        <v>121</v>
      </c>
      <c r="M480" s="2">
        <v>7865</v>
      </c>
      <c r="N480" s="2">
        <v>8060</v>
      </c>
      <c r="O480" s="2">
        <v>15925</v>
      </c>
      <c r="P480" t="s">
        <v>21941</v>
      </c>
      <c r="Q480">
        <v>9</v>
      </c>
      <c r="R480">
        <v>56</v>
      </c>
      <c r="S480" s="2">
        <v>1015</v>
      </c>
      <c r="T480" s="2">
        <v>168</v>
      </c>
      <c r="U480" s="8">
        <v>7.4285714285714288E-2</v>
      </c>
      <c r="V480" s="2">
        <v>27384</v>
      </c>
      <c r="W480" s="48">
        <v>785</v>
      </c>
      <c r="Y480" s="61">
        <f>(Table1326[[#This Row],[2042 Future AADT]]-Table1326[[#This Row],[AADT 2022]])/20*($Y$5-2022)+Table1326[[#This Row],[AADT 2022]]</f>
        <v>27384</v>
      </c>
    </row>
    <row r="481" spans="1:25" ht="24" customHeight="1" x14ac:dyDescent="0.25">
      <c r="A481" t="s">
        <v>1854</v>
      </c>
      <c r="B481" t="s">
        <v>17915</v>
      </c>
      <c r="C481">
        <v>101345</v>
      </c>
      <c r="D481" t="s">
        <v>17073</v>
      </c>
      <c r="E481" t="s">
        <v>607</v>
      </c>
      <c r="F481" s="9">
        <f>Table1326[[#This Row],[EMP]]-Table1326[[#This Row],[BMP]]</f>
        <v>0.39181743999995433</v>
      </c>
      <c r="G481" s="5" t="s">
        <v>605</v>
      </c>
      <c r="H481" s="56">
        <v>312.84755037000002</v>
      </c>
      <c r="I481" t="s">
        <v>121</v>
      </c>
      <c r="J481" s="56">
        <v>313.13139486</v>
      </c>
      <c r="K481" s="56">
        <v>313.23936780999998</v>
      </c>
      <c r="L481" t="s">
        <v>627</v>
      </c>
      <c r="M481" s="2">
        <v>10960</v>
      </c>
      <c r="N481" s="2">
        <v>7996</v>
      </c>
      <c r="O481" s="2">
        <v>18956</v>
      </c>
      <c r="P481" t="s">
        <v>21942</v>
      </c>
      <c r="Q481">
        <v>9</v>
      </c>
      <c r="R481">
        <v>58</v>
      </c>
      <c r="S481" s="2">
        <v>6794</v>
      </c>
      <c r="T481" s="2">
        <v>240</v>
      </c>
      <c r="U481" s="8">
        <v>0.37106984595906312</v>
      </c>
      <c r="V481" s="2">
        <v>22134</v>
      </c>
      <c r="W481" s="48">
        <v>786</v>
      </c>
      <c r="Y481" s="61">
        <f>(Table1326[[#This Row],[2042 Future AADT]]-Table1326[[#This Row],[AADT 2022]])/20*($Y$5-2022)+Table1326[[#This Row],[AADT 2022]]</f>
        <v>22134</v>
      </c>
    </row>
    <row r="482" spans="1:25" ht="24" customHeight="1" x14ac:dyDescent="0.25">
      <c r="A482" t="s">
        <v>1858</v>
      </c>
      <c r="B482" t="s">
        <v>17916</v>
      </c>
      <c r="C482">
        <v>101347</v>
      </c>
      <c r="D482" t="s">
        <v>17073</v>
      </c>
      <c r="E482" t="s">
        <v>1855</v>
      </c>
      <c r="F482" s="9">
        <f>Table1326[[#This Row],[EMP]]-Table1326[[#This Row],[BMP]]</f>
        <v>2.0360520999999991</v>
      </c>
      <c r="G482" s="5" t="s">
        <v>1856</v>
      </c>
      <c r="H482" s="56">
        <v>38.157216939999998</v>
      </c>
      <c r="I482" t="s">
        <v>442</v>
      </c>
      <c r="J482" s="56">
        <v>38.865891230000003</v>
      </c>
      <c r="K482" s="56">
        <v>40.193269039999997</v>
      </c>
      <c r="L482" t="s">
        <v>1857</v>
      </c>
      <c r="M482" s="2">
        <v>492</v>
      </c>
      <c r="N482" s="2">
        <v>512</v>
      </c>
      <c r="O482" s="2">
        <v>1004</v>
      </c>
      <c r="P482" t="s">
        <v>21943</v>
      </c>
      <c r="Q482">
        <v>8</v>
      </c>
      <c r="R482">
        <v>57</v>
      </c>
      <c r="S482" s="2">
        <v>146</v>
      </c>
      <c r="T482" s="2">
        <v>67</v>
      </c>
      <c r="U482" s="8">
        <v>0.21215139442231076</v>
      </c>
      <c r="V482" s="2">
        <v>1762</v>
      </c>
      <c r="W482" s="48">
        <v>787</v>
      </c>
      <c r="Y482" s="61">
        <f>(Table1326[[#This Row],[2042 Future AADT]]-Table1326[[#This Row],[AADT 2022]])/20*($Y$5-2022)+Table1326[[#This Row],[AADT 2022]]</f>
        <v>1762</v>
      </c>
    </row>
    <row r="483" spans="1:25" ht="24" customHeight="1" x14ac:dyDescent="0.25">
      <c r="A483" t="s">
        <v>1860</v>
      </c>
      <c r="B483" t="s">
        <v>17917</v>
      </c>
      <c r="C483">
        <v>101348</v>
      </c>
      <c r="D483" t="s">
        <v>17073</v>
      </c>
      <c r="E483" t="s">
        <v>1855</v>
      </c>
      <c r="F483" s="9">
        <f>Table1326[[#This Row],[EMP]]-Table1326[[#This Row],[BMP]]</f>
        <v>4.1197806999999997</v>
      </c>
      <c r="G483" s="5" t="s">
        <v>1856</v>
      </c>
      <c r="H483" s="56">
        <v>40.204607181666702</v>
      </c>
      <c r="I483" t="s">
        <v>1857</v>
      </c>
      <c r="J483" s="56">
        <v>41.461728569999998</v>
      </c>
      <c r="K483" s="56">
        <v>44.324387881666702</v>
      </c>
      <c r="L483" t="s">
        <v>1859</v>
      </c>
      <c r="M483" s="2">
        <v>247</v>
      </c>
      <c r="N483" s="2">
        <v>368</v>
      </c>
      <c r="O483" s="2">
        <v>615</v>
      </c>
      <c r="P483" t="s">
        <v>21944</v>
      </c>
      <c r="Q483">
        <v>10</v>
      </c>
      <c r="R483">
        <v>59</v>
      </c>
      <c r="S483" s="2">
        <v>152</v>
      </c>
      <c r="T483" s="2">
        <v>26</v>
      </c>
      <c r="U483" s="8">
        <v>0.28943089430894309</v>
      </c>
      <c r="V483" s="2">
        <v>1080</v>
      </c>
      <c r="W483" s="48">
        <v>788</v>
      </c>
      <c r="Y483" s="61">
        <f>(Table1326[[#This Row],[2042 Future AADT]]-Table1326[[#This Row],[AADT 2022]])/20*($Y$5-2022)+Table1326[[#This Row],[AADT 2022]]</f>
        <v>1080</v>
      </c>
    </row>
    <row r="484" spans="1:25" ht="24" customHeight="1" x14ac:dyDescent="0.25">
      <c r="A484" t="s">
        <v>1861</v>
      </c>
      <c r="B484" t="s">
        <v>17918</v>
      </c>
      <c r="C484">
        <v>101349</v>
      </c>
      <c r="D484" t="s">
        <v>17073</v>
      </c>
      <c r="E484" t="s">
        <v>1855</v>
      </c>
      <c r="F484" s="9">
        <f>Table1326[[#This Row],[EMP]]-Table1326[[#This Row],[BMP]]</f>
        <v>16.631250109999996</v>
      </c>
      <c r="G484" s="5" t="s">
        <v>1856</v>
      </c>
      <c r="H484" s="56">
        <v>44.356740520000002</v>
      </c>
      <c r="I484" t="s">
        <v>1859</v>
      </c>
      <c r="J484" s="56">
        <v>46.007112953333298</v>
      </c>
      <c r="K484" s="56">
        <v>60.987990629999999</v>
      </c>
      <c r="L484" t="s">
        <v>438</v>
      </c>
      <c r="M484" s="2">
        <v>104</v>
      </c>
      <c r="N484" s="2">
        <v>161</v>
      </c>
      <c r="O484" s="2">
        <v>265</v>
      </c>
      <c r="P484" t="s">
        <v>21945</v>
      </c>
      <c r="Q484">
        <v>11</v>
      </c>
      <c r="R484">
        <v>54</v>
      </c>
      <c r="S484" s="2">
        <v>57</v>
      </c>
      <c r="T484" s="2">
        <v>7</v>
      </c>
      <c r="U484" s="8">
        <v>0.24150943396226415</v>
      </c>
      <c r="V484" s="2">
        <v>432</v>
      </c>
      <c r="W484" s="48">
        <v>789</v>
      </c>
      <c r="Y484" s="61">
        <f>(Table1326[[#This Row],[2042 Future AADT]]-Table1326[[#This Row],[AADT 2022]])/20*($Y$5-2022)+Table1326[[#This Row],[AADT 2022]]</f>
        <v>432</v>
      </c>
    </row>
    <row r="485" spans="1:25" ht="24" customHeight="1" x14ac:dyDescent="0.25">
      <c r="A485" t="s">
        <v>1863</v>
      </c>
      <c r="B485" t="s">
        <v>17919</v>
      </c>
      <c r="C485">
        <v>101350</v>
      </c>
      <c r="D485" t="s">
        <v>17073</v>
      </c>
      <c r="E485" t="s">
        <v>1855</v>
      </c>
      <c r="F485" s="9">
        <f>Table1326[[#This Row],[EMP]]-Table1326[[#This Row],[BMP]]</f>
        <v>2.9970930699999982</v>
      </c>
      <c r="G485" s="5" t="s">
        <v>1856</v>
      </c>
      <c r="H485" s="56">
        <v>61.016980912000001</v>
      </c>
      <c r="I485" t="s">
        <v>438</v>
      </c>
      <c r="J485" s="56">
        <v>62.997288246666699</v>
      </c>
      <c r="K485" s="56">
        <v>64.014073981999999</v>
      </c>
      <c r="L485" t="s">
        <v>1862</v>
      </c>
      <c r="M485" s="2">
        <v>146</v>
      </c>
      <c r="N485" s="2">
        <v>57</v>
      </c>
      <c r="O485" s="2">
        <v>203</v>
      </c>
      <c r="P485" t="s">
        <v>21946</v>
      </c>
      <c r="Q485">
        <v>13</v>
      </c>
      <c r="R485">
        <v>57</v>
      </c>
      <c r="S485" s="2">
        <v>34</v>
      </c>
      <c r="T485" s="2">
        <v>2</v>
      </c>
      <c r="U485" s="8">
        <v>0.17733990147783252</v>
      </c>
      <c r="V485" s="2">
        <v>609</v>
      </c>
      <c r="W485" s="48">
        <v>790</v>
      </c>
      <c r="Y485" s="61">
        <f>(Table1326[[#This Row],[2042 Future AADT]]-Table1326[[#This Row],[AADT 2022]])/20*($Y$5-2022)+Table1326[[#This Row],[AADT 2022]]</f>
        <v>609</v>
      </c>
    </row>
    <row r="486" spans="1:25" ht="24" customHeight="1" x14ac:dyDescent="0.25">
      <c r="A486" t="s">
        <v>1865</v>
      </c>
      <c r="B486" t="s">
        <v>17920</v>
      </c>
      <c r="C486">
        <v>101351</v>
      </c>
      <c r="D486" t="s">
        <v>17073</v>
      </c>
      <c r="E486" t="s">
        <v>440</v>
      </c>
      <c r="F486" s="9">
        <f>Table1326[[#This Row],[EMP]]-Table1326[[#This Row],[BMP]]</f>
        <v>1.0862814299999854</v>
      </c>
      <c r="G486" s="5" t="s">
        <v>438</v>
      </c>
      <c r="H486" s="56">
        <v>326.186858395</v>
      </c>
      <c r="I486" t="s">
        <v>1864</v>
      </c>
      <c r="J486" s="56">
        <v>326.77086731333299</v>
      </c>
      <c r="K486" s="56">
        <v>327.27313982499999</v>
      </c>
      <c r="L486" t="s">
        <v>425</v>
      </c>
      <c r="M486" s="2">
        <v>2284</v>
      </c>
      <c r="N486" s="2">
        <v>2503</v>
      </c>
      <c r="O486" s="2">
        <v>4787</v>
      </c>
      <c r="P486" t="s">
        <v>21947</v>
      </c>
      <c r="Q486">
        <v>12</v>
      </c>
      <c r="R486">
        <v>50</v>
      </c>
      <c r="S486" s="2">
        <v>225</v>
      </c>
      <c r="T486" s="2">
        <v>202</v>
      </c>
      <c r="U486" s="8">
        <v>8.9199916440359309E-2</v>
      </c>
      <c r="V486" s="2">
        <v>14361</v>
      </c>
      <c r="W486" s="48">
        <v>791</v>
      </c>
      <c r="Y486" s="61">
        <f>(Table1326[[#This Row],[2042 Future AADT]]-Table1326[[#This Row],[AADT 2022]])/20*($Y$5-2022)+Table1326[[#This Row],[AADT 2022]]</f>
        <v>14361</v>
      </c>
    </row>
    <row r="487" spans="1:25" ht="24" customHeight="1" x14ac:dyDescent="0.25">
      <c r="A487" t="s">
        <v>1868</v>
      </c>
      <c r="B487" t="s">
        <v>17921</v>
      </c>
      <c r="C487">
        <v>101353</v>
      </c>
      <c r="D487" t="s">
        <v>17073</v>
      </c>
      <c r="E487" t="s">
        <v>440</v>
      </c>
      <c r="F487" s="9">
        <f>Table1326[[#This Row],[EMP]]-Table1326[[#This Row],[BMP]]</f>
        <v>6.0186735899999917</v>
      </c>
      <c r="G487" s="5" t="s">
        <v>438</v>
      </c>
      <c r="H487" s="56">
        <v>328.13352371444398</v>
      </c>
      <c r="I487" t="s">
        <v>425</v>
      </c>
      <c r="J487" s="56">
        <v>330.98253176999998</v>
      </c>
      <c r="K487" s="56">
        <v>334.15219730444397</v>
      </c>
      <c r="L487" t="s">
        <v>1867</v>
      </c>
      <c r="M487" s="2">
        <v>966</v>
      </c>
      <c r="N487" s="2">
        <v>856</v>
      </c>
      <c r="O487" s="2">
        <v>1822</v>
      </c>
      <c r="P487" t="s">
        <v>21948</v>
      </c>
      <c r="Q487">
        <v>7</v>
      </c>
      <c r="R487">
        <v>59</v>
      </c>
      <c r="S487" s="2">
        <v>99</v>
      </c>
      <c r="T487" s="2">
        <v>107</v>
      </c>
      <c r="U487" s="8">
        <v>0.11306256860592755</v>
      </c>
      <c r="V487" s="2">
        <v>3198</v>
      </c>
      <c r="W487" s="48">
        <v>792</v>
      </c>
      <c r="Y487" s="61">
        <f>(Table1326[[#This Row],[2042 Future AADT]]-Table1326[[#This Row],[AADT 2022]])/20*($Y$5-2022)+Table1326[[#This Row],[AADT 2022]]</f>
        <v>3198</v>
      </c>
    </row>
    <row r="488" spans="1:25" ht="24" customHeight="1" x14ac:dyDescent="0.25">
      <c r="A488" t="s">
        <v>1870</v>
      </c>
      <c r="B488" t="s">
        <v>17922</v>
      </c>
      <c r="C488">
        <v>101354</v>
      </c>
      <c r="D488" t="s">
        <v>17073</v>
      </c>
      <c r="E488" t="s">
        <v>440</v>
      </c>
      <c r="F488" s="9">
        <f>Table1326[[#This Row],[EMP]]-Table1326[[#This Row],[BMP]]</f>
        <v>5.7760324700000183</v>
      </c>
      <c r="G488" s="5" t="s">
        <v>438</v>
      </c>
      <c r="H488" s="56">
        <v>334.22320841999999</v>
      </c>
      <c r="I488" t="s">
        <v>1867</v>
      </c>
      <c r="J488" s="56">
        <v>335.62116265499998</v>
      </c>
      <c r="K488" s="56">
        <v>339.99924089000001</v>
      </c>
      <c r="L488" t="s">
        <v>1869</v>
      </c>
      <c r="M488" s="2">
        <v>167</v>
      </c>
      <c r="N488" s="2">
        <v>132</v>
      </c>
      <c r="O488" s="2">
        <v>299</v>
      </c>
      <c r="P488" t="s">
        <v>21949</v>
      </c>
      <c r="Q488">
        <v>11</v>
      </c>
      <c r="R488">
        <v>56</v>
      </c>
      <c r="S488" s="2">
        <v>73</v>
      </c>
      <c r="T488" s="2">
        <v>32</v>
      </c>
      <c r="U488" s="8">
        <v>0.3511705685618729</v>
      </c>
      <c r="V488" s="2">
        <v>525</v>
      </c>
      <c r="W488" s="48">
        <v>793</v>
      </c>
      <c r="Y488" s="61">
        <f>(Table1326[[#This Row],[2042 Future AADT]]-Table1326[[#This Row],[AADT 2022]])/20*($Y$5-2022)+Table1326[[#This Row],[AADT 2022]]</f>
        <v>525</v>
      </c>
    </row>
    <row r="489" spans="1:25" ht="24" customHeight="1" x14ac:dyDescent="0.25">
      <c r="A489" t="s">
        <v>1871</v>
      </c>
      <c r="B489" t="s">
        <v>17923</v>
      </c>
      <c r="C489">
        <v>101355</v>
      </c>
      <c r="D489" t="s">
        <v>17073</v>
      </c>
      <c r="E489" t="s">
        <v>440</v>
      </c>
      <c r="F489" s="9">
        <f>Table1326[[#This Row],[EMP]]-Table1326[[#This Row],[BMP]]</f>
        <v>19.580380710000043</v>
      </c>
      <c r="G489" s="5" t="s">
        <v>438</v>
      </c>
      <c r="H489" s="56">
        <v>339.89630390333298</v>
      </c>
      <c r="I489" t="s">
        <v>1869</v>
      </c>
      <c r="J489" s="56">
        <v>347.99565866500001</v>
      </c>
      <c r="K489" s="56">
        <v>359.47668461333302</v>
      </c>
      <c r="L489" t="s">
        <v>1856</v>
      </c>
      <c r="M489" s="2" t="s">
        <v>203</v>
      </c>
      <c r="N489" s="2" t="s">
        <v>203</v>
      </c>
      <c r="O489" s="2">
        <v>199</v>
      </c>
      <c r="P489" t="s">
        <v>21950</v>
      </c>
      <c r="Q489">
        <v>13</v>
      </c>
      <c r="R489">
        <v>56</v>
      </c>
      <c r="S489" s="2">
        <v>67</v>
      </c>
      <c r="T489" s="2">
        <v>9</v>
      </c>
      <c r="U489" s="8">
        <v>0.38190954773869346</v>
      </c>
      <c r="V489" s="2">
        <v>324</v>
      </c>
      <c r="W489" s="48">
        <v>794</v>
      </c>
      <c r="Y489" s="61">
        <f>(Table1326[[#This Row],[2042 Future AADT]]-Table1326[[#This Row],[AADT 2022]])/20*($Y$5-2022)+Table1326[[#This Row],[AADT 2022]]</f>
        <v>324</v>
      </c>
    </row>
    <row r="490" spans="1:25" ht="24" customHeight="1" x14ac:dyDescent="0.25">
      <c r="A490" t="s">
        <v>1873</v>
      </c>
      <c r="B490" t="s">
        <v>17924</v>
      </c>
      <c r="C490">
        <v>101356</v>
      </c>
      <c r="D490" t="s">
        <v>17073</v>
      </c>
      <c r="E490" t="s">
        <v>1437</v>
      </c>
      <c r="F490" s="9">
        <f>Table1326[[#This Row],[EMP]]-Table1326[[#This Row],[BMP]]</f>
        <v>5.42954241999999</v>
      </c>
      <c r="G490" s="5" t="s">
        <v>1872</v>
      </c>
      <c r="H490" s="56">
        <v>186.64487991875001</v>
      </c>
      <c r="I490" t="s">
        <v>559</v>
      </c>
      <c r="J490" s="56">
        <v>189.19495204</v>
      </c>
      <c r="K490" s="56">
        <v>192.07442233875</v>
      </c>
      <c r="L490" t="s">
        <v>1391</v>
      </c>
      <c r="M490" s="2">
        <v>2068</v>
      </c>
      <c r="N490" s="2">
        <v>2388</v>
      </c>
      <c r="O490" s="2">
        <v>4456</v>
      </c>
      <c r="P490" t="s">
        <v>21951</v>
      </c>
      <c r="Q490">
        <v>7</v>
      </c>
      <c r="R490">
        <v>52</v>
      </c>
      <c r="S490" s="2">
        <v>362</v>
      </c>
      <c r="T490" s="2">
        <v>764</v>
      </c>
      <c r="U490" s="8">
        <v>0.25269299820466784</v>
      </c>
      <c r="V490" s="2">
        <v>11589</v>
      </c>
      <c r="W490" s="48">
        <v>795</v>
      </c>
      <c r="Y490" s="61">
        <f>(Table1326[[#This Row],[2042 Future AADT]]-Table1326[[#This Row],[AADT 2022]])/20*($Y$5-2022)+Table1326[[#This Row],[AADT 2022]]</f>
        <v>11589</v>
      </c>
    </row>
    <row r="491" spans="1:25" ht="24" customHeight="1" x14ac:dyDescent="0.25">
      <c r="A491" t="s">
        <v>1875</v>
      </c>
      <c r="B491" t="s">
        <v>17925</v>
      </c>
      <c r="C491">
        <v>101357</v>
      </c>
      <c r="D491" t="s">
        <v>17073</v>
      </c>
      <c r="E491" t="s">
        <v>1397</v>
      </c>
      <c r="F491" s="9">
        <f>Table1326[[#This Row],[EMP]]-Table1326[[#This Row],[BMP]]</f>
        <v>1.8785158700000011</v>
      </c>
      <c r="G491" s="5" t="s">
        <v>1475</v>
      </c>
      <c r="H491" s="56">
        <v>214.69685031</v>
      </c>
      <c r="I491" t="s">
        <v>298</v>
      </c>
      <c r="J491" s="56">
        <v>216.06116524500001</v>
      </c>
      <c r="K491" s="56">
        <v>216.57536618</v>
      </c>
      <c r="L491" t="s">
        <v>1874</v>
      </c>
      <c r="M491" s="2">
        <v>1671</v>
      </c>
      <c r="N491" s="2">
        <v>1571</v>
      </c>
      <c r="O491" s="2">
        <v>3242</v>
      </c>
      <c r="P491" t="s">
        <v>21952</v>
      </c>
      <c r="Q491">
        <v>9</v>
      </c>
      <c r="R491">
        <v>52</v>
      </c>
      <c r="S491" s="2">
        <v>260</v>
      </c>
      <c r="T491" s="2">
        <v>42</v>
      </c>
      <c r="U491" s="8">
        <v>9.3152375077112895E-2</v>
      </c>
      <c r="V491" s="2">
        <v>9532</v>
      </c>
      <c r="W491" s="48">
        <v>796</v>
      </c>
      <c r="Y491" s="61">
        <f>(Table1326[[#This Row],[2042 Future AADT]]-Table1326[[#This Row],[AADT 2022]])/20*($Y$5-2022)+Table1326[[#This Row],[AADT 2022]]</f>
        <v>9532</v>
      </c>
    </row>
    <row r="492" spans="1:25" ht="24" customHeight="1" x14ac:dyDescent="0.25">
      <c r="A492" t="s">
        <v>1877</v>
      </c>
      <c r="B492" t="s">
        <v>17926</v>
      </c>
      <c r="C492">
        <v>101359</v>
      </c>
      <c r="D492" t="s">
        <v>17073</v>
      </c>
      <c r="E492" t="s">
        <v>1397</v>
      </c>
      <c r="F492" s="9">
        <f>Table1326[[#This Row],[EMP]]-Table1326[[#This Row],[BMP]]</f>
        <v>2.6134136000000012</v>
      </c>
      <c r="G492" s="5" t="s">
        <v>1475</v>
      </c>
      <c r="H492" s="56">
        <v>216.805180818</v>
      </c>
      <c r="I492" t="s">
        <v>1874</v>
      </c>
      <c r="J492" s="56">
        <v>219.00322352000001</v>
      </c>
      <c r="K492" s="56">
        <v>219.418594418</v>
      </c>
      <c r="L492" t="s">
        <v>1876</v>
      </c>
      <c r="M492" s="2">
        <v>1150</v>
      </c>
      <c r="N492" s="2">
        <v>1140</v>
      </c>
      <c r="O492" s="2">
        <v>2290</v>
      </c>
      <c r="P492" t="s">
        <v>21953</v>
      </c>
      <c r="Q492">
        <v>10</v>
      </c>
      <c r="R492">
        <v>52</v>
      </c>
      <c r="S492" s="2">
        <v>412</v>
      </c>
      <c r="T492" s="2">
        <v>102</v>
      </c>
      <c r="U492" s="8">
        <v>0.22445414847161571</v>
      </c>
      <c r="V492" s="2">
        <v>3467</v>
      </c>
      <c r="W492" s="48">
        <v>797</v>
      </c>
      <c r="Y492" s="61">
        <f>(Table1326[[#This Row],[2042 Future AADT]]-Table1326[[#This Row],[AADT 2022]])/20*($Y$5-2022)+Table1326[[#This Row],[AADT 2022]]</f>
        <v>3467</v>
      </c>
    </row>
    <row r="493" spans="1:25" ht="24" customHeight="1" x14ac:dyDescent="0.25">
      <c r="A493" t="s">
        <v>1878</v>
      </c>
      <c r="B493" t="s">
        <v>17927</v>
      </c>
      <c r="C493">
        <v>101360</v>
      </c>
      <c r="D493" t="s">
        <v>17073</v>
      </c>
      <c r="E493" t="s">
        <v>1397</v>
      </c>
      <c r="F493" s="9">
        <f>Table1326[[#This Row],[EMP]]-Table1326[[#This Row],[BMP]]</f>
        <v>3.6610097100000019</v>
      </c>
      <c r="G493" s="5" t="s">
        <v>1475</v>
      </c>
      <c r="H493" s="56">
        <v>219.41765867999999</v>
      </c>
      <c r="I493" t="s">
        <v>1876</v>
      </c>
      <c r="J493" s="56">
        <v>222.001938405</v>
      </c>
      <c r="K493" s="56">
        <v>223.07866838999999</v>
      </c>
      <c r="L493" t="s">
        <v>1876</v>
      </c>
      <c r="M493" s="2">
        <v>694</v>
      </c>
      <c r="N493" s="2">
        <v>642</v>
      </c>
      <c r="O493" s="2">
        <v>1336</v>
      </c>
      <c r="P493" t="s">
        <v>21954</v>
      </c>
      <c r="Q493">
        <v>10</v>
      </c>
      <c r="R493">
        <v>61</v>
      </c>
      <c r="S493" s="2">
        <v>367</v>
      </c>
      <c r="T493" s="2">
        <v>123</v>
      </c>
      <c r="U493" s="8">
        <v>0.36676646706586824</v>
      </c>
      <c r="V493" s="2">
        <v>2023</v>
      </c>
      <c r="W493" s="48">
        <v>798</v>
      </c>
      <c r="Y493" s="61">
        <f>(Table1326[[#This Row],[2042 Future AADT]]-Table1326[[#This Row],[AADT 2022]])/20*($Y$5-2022)+Table1326[[#This Row],[AADT 2022]]</f>
        <v>2023</v>
      </c>
    </row>
    <row r="494" spans="1:25" ht="24" customHeight="1" x14ac:dyDescent="0.25">
      <c r="A494" t="s">
        <v>1880</v>
      </c>
      <c r="B494" t="s">
        <v>17928</v>
      </c>
      <c r="C494">
        <v>101361</v>
      </c>
      <c r="D494" t="s">
        <v>17073</v>
      </c>
      <c r="E494" t="s">
        <v>1397</v>
      </c>
      <c r="F494" s="9">
        <f>Table1326[[#This Row],[EMP]]-Table1326[[#This Row],[BMP]]</f>
        <v>6.4912345099999982</v>
      </c>
      <c r="G494" s="5" t="s">
        <v>1475</v>
      </c>
      <c r="H494" s="56">
        <v>223.08176589000001</v>
      </c>
      <c r="I494" t="s">
        <v>1876</v>
      </c>
      <c r="J494" s="56">
        <v>229.00619370000001</v>
      </c>
      <c r="K494" s="56">
        <v>229.57300040000001</v>
      </c>
      <c r="L494" t="s">
        <v>1879</v>
      </c>
      <c r="M494" s="2">
        <v>670</v>
      </c>
      <c r="N494" s="2">
        <v>467</v>
      </c>
      <c r="O494" s="2">
        <v>1137</v>
      </c>
      <c r="P494" t="s">
        <v>21955</v>
      </c>
      <c r="Q494">
        <v>9</v>
      </c>
      <c r="R494">
        <v>61</v>
      </c>
      <c r="S494" s="2">
        <v>261</v>
      </c>
      <c r="T494" s="2">
        <v>94</v>
      </c>
      <c r="U494" s="8">
        <v>0.31222515391380828</v>
      </c>
      <c r="V494" s="2">
        <v>1721</v>
      </c>
      <c r="W494" s="48">
        <v>799</v>
      </c>
      <c r="Y494" s="61">
        <f>(Table1326[[#This Row],[2042 Future AADT]]-Table1326[[#This Row],[AADT 2022]])/20*($Y$5-2022)+Table1326[[#This Row],[AADT 2022]]</f>
        <v>1721</v>
      </c>
    </row>
    <row r="495" spans="1:25" ht="24" customHeight="1" x14ac:dyDescent="0.25">
      <c r="A495" t="s">
        <v>1883</v>
      </c>
      <c r="B495" t="s">
        <v>17929</v>
      </c>
      <c r="C495">
        <v>101362</v>
      </c>
      <c r="D495" t="s">
        <v>17073</v>
      </c>
      <c r="E495" t="s">
        <v>1397</v>
      </c>
      <c r="F495" s="9">
        <f>Table1326[[#This Row],[EMP]]-Table1326[[#This Row],[BMP]]</f>
        <v>5.943055969999989</v>
      </c>
      <c r="G495" s="5" t="s">
        <v>1475</v>
      </c>
      <c r="H495" s="56">
        <v>229.56910028625001</v>
      </c>
      <c r="I495" t="s">
        <v>1879</v>
      </c>
      <c r="J495" s="56">
        <v>230.005451725</v>
      </c>
      <c r="K495" s="56">
        <v>235.51215625624999</v>
      </c>
      <c r="L495" t="s">
        <v>1882</v>
      </c>
      <c r="M495" s="2">
        <v>601</v>
      </c>
      <c r="N495" s="2">
        <v>529</v>
      </c>
      <c r="O495" s="2">
        <v>1130</v>
      </c>
      <c r="P495" t="s">
        <v>21956</v>
      </c>
      <c r="Q495">
        <v>10</v>
      </c>
      <c r="R495">
        <v>54</v>
      </c>
      <c r="S495" s="2">
        <v>209</v>
      </c>
      <c r="T495" s="2">
        <v>92</v>
      </c>
      <c r="U495" s="8">
        <v>0.26637168141592921</v>
      </c>
      <c r="V495" s="2">
        <v>2092</v>
      </c>
      <c r="W495" s="48">
        <v>800</v>
      </c>
      <c r="Y495" s="61">
        <f>(Table1326[[#This Row],[2042 Future AADT]]-Table1326[[#This Row],[AADT 2022]])/20*($Y$5-2022)+Table1326[[#This Row],[AADT 2022]]</f>
        <v>2092</v>
      </c>
    </row>
    <row r="496" spans="1:25" ht="24" customHeight="1" x14ac:dyDescent="0.25">
      <c r="A496" t="s">
        <v>1886</v>
      </c>
      <c r="B496" t="s">
        <v>17930</v>
      </c>
      <c r="C496">
        <v>101363</v>
      </c>
      <c r="D496" t="s">
        <v>17073</v>
      </c>
      <c r="E496" t="s">
        <v>1397</v>
      </c>
      <c r="F496" s="9">
        <f>Table1326[[#This Row],[EMP]]-Table1326[[#This Row],[BMP]]</f>
        <v>8.6460791300000039</v>
      </c>
      <c r="G496" s="5" t="s">
        <v>1475</v>
      </c>
      <c r="H496" s="56">
        <v>235.50884903909099</v>
      </c>
      <c r="I496" t="s">
        <v>1882</v>
      </c>
      <c r="J496" s="56">
        <v>235.98866143999999</v>
      </c>
      <c r="K496" s="56">
        <v>244.15492816909099</v>
      </c>
      <c r="L496" t="s">
        <v>1478</v>
      </c>
      <c r="M496" s="2">
        <v>297</v>
      </c>
      <c r="N496" s="2">
        <v>1150</v>
      </c>
      <c r="O496" s="2">
        <v>1447</v>
      </c>
      <c r="P496" t="s">
        <v>21957</v>
      </c>
      <c r="Q496">
        <v>10</v>
      </c>
      <c r="R496">
        <v>52</v>
      </c>
      <c r="S496" s="2">
        <v>221</v>
      </c>
      <c r="T496" s="2">
        <v>94</v>
      </c>
      <c r="U496" s="8">
        <v>0.21769177608845888</v>
      </c>
      <c r="V496" s="2">
        <v>2191</v>
      </c>
      <c r="W496" s="48">
        <v>801</v>
      </c>
      <c r="Y496" s="61">
        <f>(Table1326[[#This Row],[2042 Future AADT]]-Table1326[[#This Row],[AADT 2022]])/20*($Y$5-2022)+Table1326[[#This Row],[AADT 2022]]</f>
        <v>2191</v>
      </c>
    </row>
    <row r="497" spans="1:25" ht="24" customHeight="1" x14ac:dyDescent="0.25">
      <c r="A497" t="s">
        <v>1887</v>
      </c>
      <c r="B497" t="s">
        <v>17931</v>
      </c>
      <c r="C497">
        <v>101364</v>
      </c>
      <c r="D497" t="s">
        <v>17073</v>
      </c>
      <c r="E497" t="s">
        <v>1397</v>
      </c>
      <c r="F497" s="9">
        <f>Table1326[[#This Row],[EMP]]-Table1326[[#This Row],[BMP]]</f>
        <v>15.942211600000007</v>
      </c>
      <c r="G497" s="5" t="s">
        <v>1475</v>
      </c>
      <c r="H497" s="56">
        <v>244.17974124166699</v>
      </c>
      <c r="I497" t="s">
        <v>1478</v>
      </c>
      <c r="J497" s="56">
        <v>249.99865685</v>
      </c>
      <c r="K497" s="56">
        <v>260.121952841667</v>
      </c>
      <c r="L497" t="s">
        <v>1884</v>
      </c>
      <c r="M497" s="2">
        <v>452</v>
      </c>
      <c r="N497" s="2">
        <v>590</v>
      </c>
      <c r="O497" s="2">
        <v>1042</v>
      </c>
      <c r="P497" t="s">
        <v>21958</v>
      </c>
      <c r="Q497">
        <v>11</v>
      </c>
      <c r="R497">
        <v>65</v>
      </c>
      <c r="S497" s="2">
        <v>189</v>
      </c>
      <c r="T497" s="2">
        <v>43</v>
      </c>
      <c r="U497" s="8">
        <v>0.22264875239923224</v>
      </c>
      <c r="V497" s="2">
        <v>1929</v>
      </c>
      <c r="W497" s="48">
        <v>802</v>
      </c>
      <c r="Y497" s="61">
        <f>(Table1326[[#This Row],[2042 Future AADT]]-Table1326[[#This Row],[AADT 2022]])/20*($Y$5-2022)+Table1326[[#This Row],[AADT 2022]]</f>
        <v>1929</v>
      </c>
    </row>
    <row r="498" spans="1:25" ht="24" customHeight="1" x14ac:dyDescent="0.25">
      <c r="A498" t="s">
        <v>1885</v>
      </c>
      <c r="B498" t="s">
        <v>17932</v>
      </c>
      <c r="C498">
        <v>101365</v>
      </c>
      <c r="D498" t="s">
        <v>17073</v>
      </c>
      <c r="E498" t="s">
        <v>1397</v>
      </c>
      <c r="F498" s="9">
        <f>Table1326[[#This Row],[EMP]]-Table1326[[#This Row],[BMP]]</f>
        <v>15.674366669999984</v>
      </c>
      <c r="G498" s="5" t="s">
        <v>1475</v>
      </c>
      <c r="H498" s="56">
        <v>260.75935973833299</v>
      </c>
      <c r="I498" t="s">
        <v>1884</v>
      </c>
      <c r="J498" s="56">
        <v>263.080313166667</v>
      </c>
      <c r="K498" s="56">
        <v>276.43372640833297</v>
      </c>
      <c r="L498" t="s">
        <v>1394</v>
      </c>
      <c r="M498" s="2">
        <v>941</v>
      </c>
      <c r="N498" s="2">
        <v>967</v>
      </c>
      <c r="O498" s="2">
        <v>1908</v>
      </c>
      <c r="P498" t="s">
        <v>21959</v>
      </c>
      <c r="Q498">
        <v>9</v>
      </c>
      <c r="R498">
        <v>58</v>
      </c>
      <c r="S498" s="2">
        <v>331</v>
      </c>
      <c r="T498" s="2">
        <v>129</v>
      </c>
      <c r="U498" s="8">
        <v>0.24109014675052412</v>
      </c>
      <c r="V498" s="2">
        <v>3532</v>
      </c>
      <c r="W498" s="48">
        <v>803</v>
      </c>
      <c r="Y498" s="61">
        <f>(Table1326[[#This Row],[2042 Future AADT]]-Table1326[[#This Row],[AADT 2022]])/20*($Y$5-2022)+Table1326[[#This Row],[AADT 2022]]</f>
        <v>3532</v>
      </c>
    </row>
    <row r="499" spans="1:25" ht="24" customHeight="1" x14ac:dyDescent="0.25">
      <c r="A499" t="s">
        <v>1891</v>
      </c>
      <c r="B499" t="s">
        <v>17933</v>
      </c>
      <c r="C499">
        <v>101366</v>
      </c>
      <c r="D499" t="s">
        <v>17073</v>
      </c>
      <c r="E499" t="s">
        <v>1888</v>
      </c>
      <c r="F499" s="9">
        <f>Table1326[[#This Row],[EMP]]-Table1326[[#This Row],[BMP]]</f>
        <v>1.11408326666667</v>
      </c>
      <c r="G499" s="5" t="s">
        <v>702</v>
      </c>
      <c r="H499" s="56">
        <v>0</v>
      </c>
      <c r="I499" t="s">
        <v>1889</v>
      </c>
      <c r="J499" s="56">
        <v>0.58936748999999999</v>
      </c>
      <c r="K499" s="56">
        <v>1.11408326666667</v>
      </c>
      <c r="L499" t="s">
        <v>1890</v>
      </c>
      <c r="M499" s="2">
        <v>4213</v>
      </c>
      <c r="N499" s="2">
        <v>6137</v>
      </c>
      <c r="O499" s="2">
        <v>10350</v>
      </c>
      <c r="P499" t="s">
        <v>21960</v>
      </c>
      <c r="Q499">
        <v>10</v>
      </c>
      <c r="R499">
        <v>54</v>
      </c>
      <c r="S499" s="2">
        <v>802</v>
      </c>
      <c r="T499" s="2">
        <v>1206</v>
      </c>
      <c r="U499" s="8">
        <v>0.1940096618357488</v>
      </c>
      <c r="V499" s="2">
        <v>12074</v>
      </c>
      <c r="W499" s="48">
        <v>804</v>
      </c>
      <c r="Y499" s="61">
        <f>(Table1326[[#This Row],[2042 Future AADT]]-Table1326[[#This Row],[AADT 2022]])/20*($Y$5-2022)+Table1326[[#This Row],[AADT 2022]]</f>
        <v>12074</v>
      </c>
    </row>
    <row r="500" spans="1:25" ht="24" customHeight="1" x14ac:dyDescent="0.25">
      <c r="A500" t="s">
        <v>1893</v>
      </c>
      <c r="B500" t="s">
        <v>17934</v>
      </c>
      <c r="C500">
        <v>101368</v>
      </c>
      <c r="D500" t="s">
        <v>17073</v>
      </c>
      <c r="E500" t="s">
        <v>1888</v>
      </c>
      <c r="F500" s="9">
        <f>Table1326[[#This Row],[EMP]]-Table1326[[#This Row],[BMP]]</f>
        <v>0.7761058999999999</v>
      </c>
      <c r="G500" s="5" t="s">
        <v>702</v>
      </c>
      <c r="H500" s="56">
        <v>1.0986567</v>
      </c>
      <c r="I500" t="s">
        <v>1890</v>
      </c>
      <c r="J500" s="56">
        <v>1.372404</v>
      </c>
      <c r="K500" s="56">
        <v>1.8747625999999999</v>
      </c>
      <c r="L500" t="s">
        <v>1892</v>
      </c>
      <c r="M500" s="2">
        <v>4815</v>
      </c>
      <c r="N500" s="2">
        <v>4865</v>
      </c>
      <c r="O500" s="2">
        <v>9680</v>
      </c>
      <c r="P500" t="s">
        <v>21961</v>
      </c>
      <c r="Q500">
        <v>10</v>
      </c>
      <c r="R500">
        <v>54</v>
      </c>
      <c r="S500" s="2">
        <v>1329</v>
      </c>
      <c r="T500" s="2">
        <v>1000</v>
      </c>
      <c r="U500" s="8">
        <v>0.24059917355371901</v>
      </c>
      <c r="V500" s="2">
        <v>14492</v>
      </c>
      <c r="W500" s="48">
        <v>805</v>
      </c>
      <c r="Y500" s="61">
        <f>(Table1326[[#This Row],[2042 Future AADT]]-Table1326[[#This Row],[AADT 2022]])/20*($Y$5-2022)+Table1326[[#This Row],[AADT 2022]]</f>
        <v>14492</v>
      </c>
    </row>
    <row r="501" spans="1:25" ht="24" customHeight="1" x14ac:dyDescent="0.25">
      <c r="A501" t="s">
        <v>1895</v>
      </c>
      <c r="B501" t="s">
        <v>17935</v>
      </c>
      <c r="C501">
        <v>101370</v>
      </c>
      <c r="D501" t="s">
        <v>17073</v>
      </c>
      <c r="E501" t="s">
        <v>1888</v>
      </c>
      <c r="F501" s="9">
        <f>Table1326[[#This Row],[EMP]]-Table1326[[#This Row],[BMP]]</f>
        <v>0.77241439999999995</v>
      </c>
      <c r="G501" s="5" t="s">
        <v>702</v>
      </c>
      <c r="H501" s="56">
        <v>1.87471923333333</v>
      </c>
      <c r="I501" t="s">
        <v>1892</v>
      </c>
      <c r="J501" s="56">
        <v>1.9624950000000001</v>
      </c>
      <c r="K501" s="56">
        <v>2.64713363333333</v>
      </c>
      <c r="L501" t="s">
        <v>1894</v>
      </c>
      <c r="M501" s="2">
        <v>2970</v>
      </c>
      <c r="N501" s="2">
        <v>2698</v>
      </c>
      <c r="O501" s="2">
        <v>5668</v>
      </c>
      <c r="P501" t="s">
        <v>21962</v>
      </c>
      <c r="Q501">
        <v>9</v>
      </c>
      <c r="R501">
        <v>56</v>
      </c>
      <c r="S501" s="2">
        <v>1329</v>
      </c>
      <c r="T501" s="2">
        <v>1000</v>
      </c>
      <c r="U501" s="8">
        <v>0.41090331686661963</v>
      </c>
      <c r="V501" s="2">
        <v>6612</v>
      </c>
      <c r="W501" s="48">
        <v>806</v>
      </c>
      <c r="Y501" s="61">
        <f>(Table1326[[#This Row],[2042 Future AADT]]-Table1326[[#This Row],[AADT 2022]])/20*($Y$5-2022)+Table1326[[#This Row],[AADT 2022]]</f>
        <v>6612</v>
      </c>
    </row>
    <row r="502" spans="1:25" ht="24" customHeight="1" x14ac:dyDescent="0.25">
      <c r="A502" t="s">
        <v>1897</v>
      </c>
      <c r="B502" t="s">
        <v>17936</v>
      </c>
      <c r="C502">
        <v>101372</v>
      </c>
      <c r="D502" t="s">
        <v>17073</v>
      </c>
      <c r="E502" t="s">
        <v>1888</v>
      </c>
      <c r="F502" s="9">
        <f>Table1326[[#This Row],[EMP]]-Table1326[[#This Row],[BMP]]</f>
        <v>0.23665309999999984</v>
      </c>
      <c r="G502" s="5" t="s">
        <v>702</v>
      </c>
      <c r="H502" s="56">
        <v>2.41166123333333</v>
      </c>
      <c r="I502" t="s">
        <v>1894</v>
      </c>
      <c r="J502" s="56">
        <v>2.50281223333333</v>
      </c>
      <c r="K502" s="56">
        <v>2.6483143333333299</v>
      </c>
      <c r="L502" t="s">
        <v>1896</v>
      </c>
      <c r="M502" s="2">
        <v>8380</v>
      </c>
      <c r="N502" s="2">
        <v>8591</v>
      </c>
      <c r="O502" s="2">
        <v>16971</v>
      </c>
      <c r="P502" t="s">
        <v>21963</v>
      </c>
      <c r="Q502">
        <v>9</v>
      </c>
      <c r="R502">
        <v>56</v>
      </c>
      <c r="S502" s="2">
        <v>1406</v>
      </c>
      <c r="T502" s="2">
        <v>2977</v>
      </c>
      <c r="U502" s="8">
        <v>0.25826409757822166</v>
      </c>
      <c r="V502" s="2">
        <v>25407</v>
      </c>
      <c r="W502" s="48">
        <v>807</v>
      </c>
      <c r="Y502" s="61">
        <f>(Table1326[[#This Row],[2042 Future AADT]]-Table1326[[#This Row],[AADT 2022]])/20*($Y$5-2022)+Table1326[[#This Row],[AADT 2022]]</f>
        <v>25407</v>
      </c>
    </row>
    <row r="503" spans="1:25" ht="24" customHeight="1" x14ac:dyDescent="0.25">
      <c r="A503" t="s">
        <v>1900</v>
      </c>
      <c r="B503" t="s">
        <v>17937</v>
      </c>
      <c r="C503">
        <v>101374</v>
      </c>
      <c r="D503" t="s">
        <v>17073</v>
      </c>
      <c r="E503" t="s">
        <v>1888</v>
      </c>
      <c r="F503" s="9">
        <f>Table1326[[#This Row],[EMP]]-Table1326[[#This Row],[BMP]]</f>
        <v>0.71753489999999998</v>
      </c>
      <c r="G503" s="5" t="s">
        <v>702</v>
      </c>
      <c r="H503" s="56">
        <v>2.7583490333333298</v>
      </c>
      <c r="I503" t="s">
        <v>1899</v>
      </c>
      <c r="J503" s="56">
        <v>2.8</v>
      </c>
      <c r="K503" s="56">
        <v>3.4758839333333298</v>
      </c>
      <c r="L503" t="s">
        <v>698</v>
      </c>
      <c r="M503" s="2">
        <v>9717</v>
      </c>
      <c r="N503" s="2">
        <v>10653</v>
      </c>
      <c r="O503" s="2">
        <v>20370</v>
      </c>
      <c r="P503" t="s">
        <v>21964</v>
      </c>
      <c r="Q503">
        <v>12</v>
      </c>
      <c r="R503">
        <v>52</v>
      </c>
      <c r="S503" s="2">
        <v>290</v>
      </c>
      <c r="T503" s="2">
        <v>350</v>
      </c>
      <c r="U503" s="8">
        <v>3.1418753068237604E-2</v>
      </c>
      <c r="V503" s="2">
        <v>30496</v>
      </c>
      <c r="W503" s="48">
        <v>808</v>
      </c>
      <c r="Y503" s="61">
        <f>(Table1326[[#This Row],[2042 Future AADT]]-Table1326[[#This Row],[AADT 2022]])/20*($Y$5-2022)+Table1326[[#This Row],[AADT 2022]]</f>
        <v>30496</v>
      </c>
    </row>
    <row r="504" spans="1:25" ht="24" customHeight="1" x14ac:dyDescent="0.25">
      <c r="A504" t="s">
        <v>3100</v>
      </c>
      <c r="B504" t="s">
        <v>21160</v>
      </c>
      <c r="C504">
        <v>8024</v>
      </c>
      <c r="D504" t="s">
        <v>17073</v>
      </c>
      <c r="E504" t="s">
        <v>3099</v>
      </c>
      <c r="F504" s="9">
        <f>Table1326[[#This Row],[EMP]]-Table1326[[#This Row],[BMP]]</f>
        <v>0.36196254</v>
      </c>
      <c r="G504" s="5" t="s">
        <v>3098</v>
      </c>
      <c r="H504" s="56">
        <v>0</v>
      </c>
      <c r="I504" t="s">
        <v>3097</v>
      </c>
      <c r="J504" s="56">
        <v>0.3207913</v>
      </c>
      <c r="K504" s="56">
        <v>0.36196254</v>
      </c>
      <c r="L504" t="s">
        <v>702</v>
      </c>
      <c r="M504" s="2" t="s">
        <v>203</v>
      </c>
      <c r="N504" s="2" t="s">
        <v>203</v>
      </c>
      <c r="O504" s="2">
        <v>153</v>
      </c>
      <c r="P504" t="s">
        <v>21965</v>
      </c>
      <c r="Q504">
        <v>13</v>
      </c>
      <c r="R504" t="s">
        <v>203</v>
      </c>
      <c r="S504" s="2">
        <v>5</v>
      </c>
      <c r="T504" s="2">
        <v>16</v>
      </c>
      <c r="U504" s="8">
        <v>0.13725490196078433</v>
      </c>
      <c r="V504" s="2">
        <v>178</v>
      </c>
      <c r="W504" s="48">
        <v>808.5</v>
      </c>
      <c r="Y504" s="61">
        <f>(Table1326[[#This Row],[2042 Future AADT]]-Table1326[[#This Row],[AADT 2022]])/20*($Y$5-2022)+Table1326[[#This Row],[AADT 2022]]</f>
        <v>178</v>
      </c>
    </row>
    <row r="505" spans="1:25" ht="24" customHeight="1" x14ac:dyDescent="0.25">
      <c r="A505" t="s">
        <v>1905</v>
      </c>
      <c r="B505" t="s">
        <v>17938</v>
      </c>
      <c r="C505">
        <v>101376</v>
      </c>
      <c r="D505" t="s">
        <v>17073</v>
      </c>
      <c r="E505" t="s">
        <v>1902</v>
      </c>
      <c r="F505" s="9">
        <f>Table1326[[#This Row],[EMP]]-Table1326[[#This Row],[BMP]]</f>
        <v>3.5897239799999996</v>
      </c>
      <c r="G505" s="5" t="s">
        <v>210</v>
      </c>
      <c r="H505" s="56">
        <v>5.4334701416666702</v>
      </c>
      <c r="I505" t="s">
        <v>1903</v>
      </c>
      <c r="J505" s="56">
        <v>7.5634288999999999</v>
      </c>
      <c r="K505" s="56">
        <v>9.0231941216666698</v>
      </c>
      <c r="L505" t="s">
        <v>1904</v>
      </c>
      <c r="M505" s="2">
        <v>5643</v>
      </c>
      <c r="N505" s="2">
        <v>4523</v>
      </c>
      <c r="O505" s="2">
        <v>10166</v>
      </c>
      <c r="P505" t="s">
        <v>21966</v>
      </c>
      <c r="Q505">
        <v>8</v>
      </c>
      <c r="R505">
        <v>64</v>
      </c>
      <c r="S505" s="2">
        <v>1127</v>
      </c>
      <c r="T505" s="2">
        <v>332</v>
      </c>
      <c r="U505" s="8">
        <v>0.1435176077119811</v>
      </c>
      <c r="V505" s="2">
        <v>15565</v>
      </c>
      <c r="W505" s="48">
        <v>809</v>
      </c>
      <c r="Y505" s="61">
        <f>(Table1326[[#This Row],[2042 Future AADT]]-Table1326[[#This Row],[AADT 2022]])/20*($Y$5-2022)+Table1326[[#This Row],[AADT 2022]]</f>
        <v>15565</v>
      </c>
    </row>
    <row r="506" spans="1:25" ht="24" customHeight="1" x14ac:dyDescent="0.25">
      <c r="A506" t="s">
        <v>1911</v>
      </c>
      <c r="B506" t="s">
        <v>18544</v>
      </c>
      <c r="C506">
        <v>102288</v>
      </c>
      <c r="D506" t="s">
        <v>17073</v>
      </c>
      <c r="E506" t="s">
        <v>1902</v>
      </c>
      <c r="F506" s="9">
        <f>Table1326[[#This Row],[EMP]]-Table1326[[#This Row],[BMP]]</f>
        <v>14.798904</v>
      </c>
      <c r="G506" s="5" t="s">
        <v>210</v>
      </c>
      <c r="H506" s="56">
        <v>9.1509022437500001</v>
      </c>
      <c r="I506" t="s">
        <v>1904</v>
      </c>
      <c r="J506" s="56">
        <v>9.80631801</v>
      </c>
      <c r="K506" s="56">
        <v>23.94980624375</v>
      </c>
      <c r="L506" t="s">
        <v>1906</v>
      </c>
      <c r="M506" s="2">
        <v>2664</v>
      </c>
      <c r="N506" s="2">
        <v>2495</v>
      </c>
      <c r="O506" s="2">
        <v>5159</v>
      </c>
      <c r="P506" t="s">
        <v>21967</v>
      </c>
      <c r="Q506">
        <v>11</v>
      </c>
      <c r="R506">
        <v>63</v>
      </c>
      <c r="S506" s="2">
        <v>330</v>
      </c>
      <c r="T506" s="2">
        <v>188</v>
      </c>
      <c r="U506" s="8">
        <v>0.10040705563093623</v>
      </c>
      <c r="V506" s="2">
        <v>7899</v>
      </c>
      <c r="W506" s="48">
        <v>810</v>
      </c>
      <c r="Y506" s="61">
        <f>(Table1326[[#This Row],[2042 Future AADT]]-Table1326[[#This Row],[AADT 2022]])/20*($Y$5-2022)+Table1326[[#This Row],[AADT 2022]]</f>
        <v>7899</v>
      </c>
    </row>
    <row r="507" spans="1:25" ht="24" customHeight="1" x14ac:dyDescent="0.25">
      <c r="A507" t="s">
        <v>1908</v>
      </c>
      <c r="B507" t="s">
        <v>17939</v>
      </c>
      <c r="C507">
        <v>101377</v>
      </c>
      <c r="D507" t="s">
        <v>17073</v>
      </c>
      <c r="E507" t="s">
        <v>1902</v>
      </c>
      <c r="F507" s="9">
        <f>Table1326[[#This Row],[EMP]]-Table1326[[#This Row],[BMP]]</f>
        <v>3.0089536599999995</v>
      </c>
      <c r="G507" s="5" t="s">
        <v>210</v>
      </c>
      <c r="H507" s="56">
        <v>23.836191119999999</v>
      </c>
      <c r="I507" t="s">
        <v>1906</v>
      </c>
      <c r="J507" s="56">
        <v>25.94698614</v>
      </c>
      <c r="K507" s="56">
        <v>26.845144779999998</v>
      </c>
      <c r="L507" t="s">
        <v>1907</v>
      </c>
      <c r="M507" s="2">
        <v>5955</v>
      </c>
      <c r="N507" s="2">
        <v>3650</v>
      </c>
      <c r="O507" s="2">
        <v>9605</v>
      </c>
      <c r="P507" t="s">
        <v>21968</v>
      </c>
      <c r="Q507">
        <v>8</v>
      </c>
      <c r="R507">
        <v>51</v>
      </c>
      <c r="S507" s="2">
        <v>1204</v>
      </c>
      <c r="T507" s="2">
        <v>450</v>
      </c>
      <c r="U507" s="8">
        <v>0.1722019781363873</v>
      </c>
      <c r="V507" s="2">
        <v>10258</v>
      </c>
      <c r="W507" s="48">
        <v>811</v>
      </c>
      <c r="Y507" s="61">
        <f>(Table1326[[#This Row],[2042 Future AADT]]-Table1326[[#This Row],[AADT 2022]])/20*($Y$5-2022)+Table1326[[#This Row],[AADT 2022]]</f>
        <v>10258</v>
      </c>
    </row>
    <row r="508" spans="1:25" ht="24" customHeight="1" x14ac:dyDescent="0.25">
      <c r="A508" t="s">
        <v>1910</v>
      </c>
      <c r="B508" t="s">
        <v>17940</v>
      </c>
      <c r="C508">
        <v>101379</v>
      </c>
      <c r="D508" t="s">
        <v>17073</v>
      </c>
      <c r="E508" t="s">
        <v>1902</v>
      </c>
      <c r="F508" s="9">
        <f>Table1326[[#This Row],[EMP]]-Table1326[[#This Row],[BMP]]</f>
        <v>0.48099936999999926</v>
      </c>
      <c r="G508" s="5" t="s">
        <v>210</v>
      </c>
      <c r="H508" s="56">
        <v>26.736140649999999</v>
      </c>
      <c r="I508" t="s">
        <v>1907</v>
      </c>
      <c r="J508" s="56">
        <v>26.854535179999999</v>
      </c>
      <c r="K508" s="56">
        <v>27.217140019999999</v>
      </c>
      <c r="L508" t="s">
        <v>1909</v>
      </c>
      <c r="M508" s="2">
        <v>7033</v>
      </c>
      <c r="N508" s="2">
        <v>8276</v>
      </c>
      <c r="O508" s="2">
        <v>15309</v>
      </c>
      <c r="P508" t="s">
        <v>21969</v>
      </c>
      <c r="Q508">
        <v>7</v>
      </c>
      <c r="R508">
        <v>53</v>
      </c>
      <c r="S508" s="2">
        <v>1745</v>
      </c>
      <c r="T508" s="2">
        <v>741</v>
      </c>
      <c r="U508" s="8">
        <v>0.16238813769677968</v>
      </c>
      <c r="V508" s="2">
        <v>16350</v>
      </c>
      <c r="W508" s="48">
        <v>812</v>
      </c>
      <c r="Y508" s="61">
        <f>(Table1326[[#This Row],[2042 Future AADT]]-Table1326[[#This Row],[AADT 2022]])/20*($Y$5-2022)+Table1326[[#This Row],[AADT 2022]]</f>
        <v>16350</v>
      </c>
    </row>
    <row r="509" spans="1:25" ht="24" customHeight="1" x14ac:dyDescent="0.25">
      <c r="A509" t="s">
        <v>1914</v>
      </c>
      <c r="B509" t="s">
        <v>17941</v>
      </c>
      <c r="C509">
        <v>101381</v>
      </c>
      <c r="D509" t="s">
        <v>17073</v>
      </c>
      <c r="E509" t="s">
        <v>1912</v>
      </c>
      <c r="F509" s="9">
        <f>Table1326[[#This Row],[EMP]]-Table1326[[#This Row],[BMP]]</f>
        <v>0.26165527999999993</v>
      </c>
      <c r="G509" s="5" t="s">
        <v>205</v>
      </c>
      <c r="H509" s="56">
        <v>0.48635446500000001</v>
      </c>
      <c r="I509" t="s">
        <v>1913</v>
      </c>
      <c r="J509" s="56">
        <v>0.61811038500000004</v>
      </c>
      <c r="K509" s="56">
        <v>0.74800974499999995</v>
      </c>
      <c r="L509" t="s">
        <v>153</v>
      </c>
      <c r="M509" s="2">
        <v>67406</v>
      </c>
      <c r="N509" s="2">
        <v>67406</v>
      </c>
      <c r="O509" s="2">
        <v>134812</v>
      </c>
      <c r="P509" t="s">
        <v>21970</v>
      </c>
      <c r="Q509">
        <v>7</v>
      </c>
      <c r="R509">
        <v>52</v>
      </c>
      <c r="S509" s="2">
        <v>10481</v>
      </c>
      <c r="T509" s="2">
        <v>8825</v>
      </c>
      <c r="U509" s="8">
        <v>0.14320683618668961</v>
      </c>
      <c r="V509" s="2">
        <v>212199</v>
      </c>
      <c r="W509" s="48">
        <v>813</v>
      </c>
      <c r="Y509" s="61">
        <f>(Table1326[[#This Row],[2042 Future AADT]]-Table1326[[#This Row],[AADT 2022]])/20*($Y$5-2022)+Table1326[[#This Row],[AADT 2022]]</f>
        <v>212199</v>
      </c>
    </row>
    <row r="510" spans="1:25" ht="24" customHeight="1" x14ac:dyDescent="0.25">
      <c r="A510" t="s">
        <v>1916</v>
      </c>
      <c r="B510" t="s">
        <v>17942</v>
      </c>
      <c r="C510">
        <v>101382</v>
      </c>
      <c r="D510" t="s">
        <v>17073</v>
      </c>
      <c r="E510" t="s">
        <v>1912</v>
      </c>
      <c r="F510" s="9">
        <f>Table1326[[#This Row],[EMP]]-Table1326[[#This Row],[BMP]]</f>
        <v>1.0149202100000001</v>
      </c>
      <c r="G510" s="5" t="s">
        <v>205</v>
      </c>
      <c r="H510" s="56">
        <v>0.75327398000000001</v>
      </c>
      <c r="I510" t="s">
        <v>153</v>
      </c>
      <c r="J510" s="56">
        <v>1.1752630399999999</v>
      </c>
      <c r="K510" s="56">
        <v>1.76819419</v>
      </c>
      <c r="L510" t="s">
        <v>942</v>
      </c>
      <c r="M510" s="2">
        <v>118220</v>
      </c>
      <c r="N510" s="2">
        <v>96467</v>
      </c>
      <c r="O510" s="2">
        <v>214687</v>
      </c>
      <c r="P510" t="s">
        <v>21971</v>
      </c>
      <c r="Q510">
        <v>7</v>
      </c>
      <c r="R510">
        <v>53</v>
      </c>
      <c r="S510" s="2">
        <v>8692</v>
      </c>
      <c r="T510" s="2">
        <v>7319</v>
      </c>
      <c r="U510" s="8">
        <v>7.4578339629320825E-2</v>
      </c>
      <c r="V510" s="2">
        <v>337925</v>
      </c>
      <c r="W510" s="48">
        <v>814</v>
      </c>
      <c r="Y510" s="61">
        <f>(Table1326[[#This Row],[2042 Future AADT]]-Table1326[[#This Row],[AADT 2022]])/20*($Y$5-2022)+Table1326[[#This Row],[AADT 2022]]</f>
        <v>337925</v>
      </c>
    </row>
    <row r="511" spans="1:25" ht="24" customHeight="1" x14ac:dyDescent="0.25">
      <c r="A511" t="s">
        <v>1917</v>
      </c>
      <c r="B511" t="s">
        <v>17943</v>
      </c>
      <c r="C511">
        <v>101383</v>
      </c>
      <c r="D511" t="s">
        <v>17073</v>
      </c>
      <c r="E511" t="s">
        <v>1912</v>
      </c>
      <c r="F511" s="9">
        <f>Table1326[[#This Row],[EMP]]-Table1326[[#This Row],[BMP]]</f>
        <v>1.0376244900000002</v>
      </c>
      <c r="G511" s="5" t="s">
        <v>205</v>
      </c>
      <c r="H511" s="56">
        <v>1.7653626766666699</v>
      </c>
      <c r="I511" t="s">
        <v>942</v>
      </c>
      <c r="J511" s="56">
        <v>2.060730435</v>
      </c>
      <c r="K511" s="56">
        <v>2.8029871666666701</v>
      </c>
      <c r="L511" t="s">
        <v>206</v>
      </c>
      <c r="M511" s="2">
        <v>129935</v>
      </c>
      <c r="N511" s="2">
        <v>113193</v>
      </c>
      <c r="O511" s="2">
        <v>243128</v>
      </c>
      <c r="P511" t="s">
        <v>21972</v>
      </c>
      <c r="Q511">
        <v>5</v>
      </c>
      <c r="R511">
        <v>67</v>
      </c>
      <c r="S511" s="2">
        <v>8167</v>
      </c>
      <c r="T511" s="2">
        <v>6876</v>
      </c>
      <c r="U511" s="8">
        <v>6.1872758382415849E-2</v>
      </c>
      <c r="V511" s="2">
        <v>382692</v>
      </c>
      <c r="W511" s="48">
        <v>815</v>
      </c>
      <c r="Y511" s="61">
        <f>(Table1326[[#This Row],[2042 Future AADT]]-Table1326[[#This Row],[AADT 2022]])/20*($Y$5-2022)+Table1326[[#This Row],[AADT 2022]]</f>
        <v>382692</v>
      </c>
    </row>
    <row r="512" spans="1:25" ht="24" customHeight="1" x14ac:dyDescent="0.25">
      <c r="A512" t="s">
        <v>1918</v>
      </c>
      <c r="B512" t="s">
        <v>17944</v>
      </c>
      <c r="C512">
        <v>101384</v>
      </c>
      <c r="D512" t="s">
        <v>17073</v>
      </c>
      <c r="E512" t="s">
        <v>1912</v>
      </c>
      <c r="F512" s="9">
        <f>Table1326[[#This Row],[EMP]]-Table1326[[#This Row],[BMP]]</f>
        <v>0.71283014000000033</v>
      </c>
      <c r="G512" s="5" t="s">
        <v>205</v>
      </c>
      <c r="H512" s="56">
        <v>2.8001114166666699</v>
      </c>
      <c r="I512" t="s">
        <v>206</v>
      </c>
      <c r="J512" s="56">
        <v>3.2625355699999998</v>
      </c>
      <c r="K512" s="56">
        <v>3.5129415566666702</v>
      </c>
      <c r="L512" t="s">
        <v>1801</v>
      </c>
      <c r="M512" s="2">
        <v>70068</v>
      </c>
      <c r="N512" s="2">
        <v>70068</v>
      </c>
      <c r="O512" s="2">
        <v>140136</v>
      </c>
      <c r="P512" t="s">
        <v>21973</v>
      </c>
      <c r="Q512">
        <v>8</v>
      </c>
      <c r="R512">
        <v>57</v>
      </c>
      <c r="S512" s="2">
        <v>11701</v>
      </c>
      <c r="T512" s="2">
        <v>9849</v>
      </c>
      <c r="U512" s="8">
        <v>0.15377918593366444</v>
      </c>
      <c r="V512" s="2">
        <v>220579</v>
      </c>
      <c r="W512" s="48">
        <v>816</v>
      </c>
      <c r="Y512" s="61">
        <f>(Table1326[[#This Row],[2042 Future AADT]]-Table1326[[#This Row],[AADT 2022]])/20*($Y$5-2022)+Table1326[[#This Row],[AADT 2022]]</f>
        <v>220579</v>
      </c>
    </row>
    <row r="513" spans="1:25" ht="24" customHeight="1" x14ac:dyDescent="0.25">
      <c r="A513" t="s">
        <v>1920</v>
      </c>
      <c r="B513" t="s">
        <v>17945</v>
      </c>
      <c r="C513">
        <v>101385</v>
      </c>
      <c r="D513" t="s">
        <v>17073</v>
      </c>
      <c r="E513" t="s">
        <v>1912</v>
      </c>
      <c r="F513" s="9">
        <f>Table1326[[#This Row],[EMP]]-Table1326[[#This Row],[BMP]]</f>
        <v>1.0152268800000002</v>
      </c>
      <c r="G513" s="5" t="s">
        <v>205</v>
      </c>
      <c r="H513" s="56">
        <v>3.5</v>
      </c>
      <c r="I513" t="s">
        <v>1801</v>
      </c>
      <c r="J513" s="56">
        <v>3.5</v>
      </c>
      <c r="K513" s="56">
        <v>4.5152268800000002</v>
      </c>
      <c r="L513" t="s">
        <v>1919</v>
      </c>
      <c r="M513" s="2">
        <v>88914</v>
      </c>
      <c r="N513" s="2">
        <v>80163</v>
      </c>
      <c r="O513" s="2">
        <v>169077</v>
      </c>
      <c r="P513" t="s">
        <v>21974</v>
      </c>
      <c r="Q513">
        <v>8</v>
      </c>
      <c r="R513">
        <v>57</v>
      </c>
      <c r="S513" s="2">
        <v>5926</v>
      </c>
      <c r="T513" s="2">
        <v>4988</v>
      </c>
      <c r="U513" s="8">
        <v>6.4550471087137809E-2</v>
      </c>
      <c r="V513" s="2">
        <v>266133</v>
      </c>
      <c r="W513" s="48">
        <v>817</v>
      </c>
      <c r="Y513" s="61">
        <f>(Table1326[[#This Row],[2042 Future AADT]]-Table1326[[#This Row],[AADT 2022]])/20*($Y$5-2022)+Table1326[[#This Row],[AADT 2022]]</f>
        <v>266133</v>
      </c>
    </row>
    <row r="514" spans="1:25" ht="24" customHeight="1" x14ac:dyDescent="0.25">
      <c r="A514" t="s">
        <v>1922</v>
      </c>
      <c r="B514" t="s">
        <v>17946</v>
      </c>
      <c r="C514">
        <v>101386</v>
      </c>
      <c r="D514" t="s">
        <v>17073</v>
      </c>
      <c r="E514" t="s">
        <v>1912</v>
      </c>
      <c r="F514" s="9">
        <f>Table1326[[#This Row],[EMP]]-Table1326[[#This Row],[BMP]]</f>
        <v>1.1878742100000004</v>
      </c>
      <c r="G514" s="5" t="s">
        <v>205</v>
      </c>
      <c r="H514" s="56">
        <v>4.5246375233333298</v>
      </c>
      <c r="I514" t="s">
        <v>1919</v>
      </c>
      <c r="J514" s="56">
        <v>4.8724447199999998</v>
      </c>
      <c r="K514" s="56">
        <v>5.7125117333333302</v>
      </c>
      <c r="L514" t="s">
        <v>1921</v>
      </c>
      <c r="M514" s="2">
        <v>148370</v>
      </c>
      <c r="N514" s="2">
        <v>77275</v>
      </c>
      <c r="O514" s="2">
        <v>225645</v>
      </c>
      <c r="P514" t="s">
        <v>21975</v>
      </c>
      <c r="Q514">
        <v>7</v>
      </c>
      <c r="R514">
        <v>65</v>
      </c>
      <c r="S514" s="2">
        <v>6425</v>
      </c>
      <c r="T514" s="2">
        <v>5411</v>
      </c>
      <c r="U514" s="8">
        <v>5.2454076092977905E-2</v>
      </c>
      <c r="V514" s="2">
        <v>355173</v>
      </c>
      <c r="W514" s="48">
        <v>818</v>
      </c>
      <c r="Y514" s="61">
        <f>(Table1326[[#This Row],[2042 Future AADT]]-Table1326[[#This Row],[AADT 2022]])/20*($Y$5-2022)+Table1326[[#This Row],[AADT 2022]]</f>
        <v>355173</v>
      </c>
    </row>
    <row r="515" spans="1:25" ht="24" customHeight="1" x14ac:dyDescent="0.25">
      <c r="A515" t="s">
        <v>1924</v>
      </c>
      <c r="B515" t="s">
        <v>17947</v>
      </c>
      <c r="C515">
        <v>101387</v>
      </c>
      <c r="D515" t="s">
        <v>17073</v>
      </c>
      <c r="E515" t="s">
        <v>1912</v>
      </c>
      <c r="F515" s="9">
        <f>Table1326[[#This Row],[EMP]]-Table1326[[#This Row],[BMP]]</f>
        <v>0.66442660000000053</v>
      </c>
      <c r="G515" s="5" t="s">
        <v>205</v>
      </c>
      <c r="H515" s="56">
        <v>5.7166632799999997</v>
      </c>
      <c r="I515" t="s">
        <v>1921</v>
      </c>
      <c r="J515" s="56">
        <v>5.8816125650000002</v>
      </c>
      <c r="K515" s="56">
        <v>6.3810898800000002</v>
      </c>
      <c r="L515" t="s">
        <v>1923</v>
      </c>
      <c r="M515" s="2">
        <v>113694</v>
      </c>
      <c r="N515" s="2">
        <v>100480</v>
      </c>
      <c r="O515" s="2">
        <v>214174</v>
      </c>
      <c r="P515" t="s">
        <v>21976</v>
      </c>
      <c r="Q515">
        <v>9</v>
      </c>
      <c r="R515">
        <v>67</v>
      </c>
      <c r="S515" s="2">
        <v>16294</v>
      </c>
      <c r="T515" s="2">
        <v>13725</v>
      </c>
      <c r="U515" s="8">
        <v>0.14016173765256287</v>
      </c>
      <c r="V515" s="2">
        <v>337117</v>
      </c>
      <c r="W515" s="48">
        <v>819</v>
      </c>
      <c r="Y515" s="61">
        <f>(Table1326[[#This Row],[2042 Future AADT]]-Table1326[[#This Row],[AADT 2022]])/20*($Y$5-2022)+Table1326[[#This Row],[AADT 2022]]</f>
        <v>337117</v>
      </c>
    </row>
    <row r="516" spans="1:25" ht="24" customHeight="1" x14ac:dyDescent="0.25">
      <c r="A516" t="s">
        <v>1926</v>
      </c>
      <c r="B516" t="s">
        <v>17948</v>
      </c>
      <c r="C516">
        <v>101388</v>
      </c>
      <c r="D516" t="s">
        <v>17073</v>
      </c>
      <c r="E516" t="s">
        <v>1912</v>
      </c>
      <c r="F516" s="9">
        <f>Table1326[[#This Row],[EMP]]-Table1326[[#This Row],[BMP]]</f>
        <v>1.3636043600000001</v>
      </c>
      <c r="G516" s="5" t="s">
        <v>205</v>
      </c>
      <c r="H516" s="56">
        <v>6.38361937333333</v>
      </c>
      <c r="I516" t="s">
        <v>1923</v>
      </c>
      <c r="J516" s="56">
        <v>6.8243126649999999</v>
      </c>
      <c r="K516" s="56">
        <v>7.74722373333333</v>
      </c>
      <c r="L516" t="s">
        <v>1925</v>
      </c>
      <c r="M516" s="2">
        <v>106950</v>
      </c>
      <c r="N516" s="2">
        <v>91901</v>
      </c>
      <c r="O516" s="2">
        <v>198851</v>
      </c>
      <c r="P516" t="s">
        <v>21977</v>
      </c>
      <c r="Q516">
        <v>8</v>
      </c>
      <c r="R516">
        <v>66</v>
      </c>
      <c r="S516" s="2">
        <v>7384</v>
      </c>
      <c r="T516" s="2">
        <v>6217</v>
      </c>
      <c r="U516" s="8">
        <v>6.8397946200924306E-2</v>
      </c>
      <c r="V516" s="2">
        <v>312998</v>
      </c>
      <c r="W516" s="48">
        <v>820</v>
      </c>
      <c r="Y516" s="61">
        <f>(Table1326[[#This Row],[2042 Future AADT]]-Table1326[[#This Row],[AADT 2022]])/20*($Y$5-2022)+Table1326[[#This Row],[AADT 2022]]</f>
        <v>312998</v>
      </c>
    </row>
    <row r="517" spans="1:25" ht="24" customHeight="1" x14ac:dyDescent="0.25">
      <c r="A517" t="s">
        <v>1929</v>
      </c>
      <c r="B517" t="s">
        <v>17949</v>
      </c>
      <c r="C517">
        <v>101389</v>
      </c>
      <c r="D517" t="s">
        <v>17073</v>
      </c>
      <c r="E517" t="s">
        <v>1912</v>
      </c>
      <c r="F517" s="9">
        <f>Table1326[[#This Row],[EMP]]-Table1326[[#This Row],[BMP]]</f>
        <v>0.95978542000000022</v>
      </c>
      <c r="G517" s="5" t="s">
        <v>205</v>
      </c>
      <c r="H517" s="56">
        <v>7.7504419100000002</v>
      </c>
      <c r="I517" t="s">
        <v>1925</v>
      </c>
      <c r="J517" s="56">
        <v>8.1029452800000001</v>
      </c>
      <c r="K517" s="56">
        <v>8.7102273300000004</v>
      </c>
      <c r="L517" t="s">
        <v>1928</v>
      </c>
      <c r="M517" s="2">
        <v>134326</v>
      </c>
      <c r="N517" s="2">
        <v>102151</v>
      </c>
      <c r="O517" s="2">
        <v>236477</v>
      </c>
      <c r="P517" t="s">
        <v>21978</v>
      </c>
      <c r="Q517">
        <v>6</v>
      </c>
      <c r="R517">
        <v>55</v>
      </c>
      <c r="S517" s="2">
        <v>7666</v>
      </c>
      <c r="T517" s="2">
        <v>6455</v>
      </c>
      <c r="U517" s="8">
        <v>5.9714052529421469E-2</v>
      </c>
      <c r="V517" s="2">
        <v>372223</v>
      </c>
      <c r="W517" s="48">
        <v>821</v>
      </c>
      <c r="Y517" s="61">
        <f>(Table1326[[#This Row],[2042 Future AADT]]-Table1326[[#This Row],[AADT 2022]])/20*($Y$5-2022)+Table1326[[#This Row],[AADT 2022]]</f>
        <v>372223</v>
      </c>
    </row>
    <row r="518" spans="1:25" ht="24" customHeight="1" x14ac:dyDescent="0.25">
      <c r="A518" t="s">
        <v>1931</v>
      </c>
      <c r="B518" t="s">
        <v>17950</v>
      </c>
      <c r="C518">
        <v>101390</v>
      </c>
      <c r="D518" t="s">
        <v>17073</v>
      </c>
      <c r="E518" t="s">
        <v>1912</v>
      </c>
      <c r="F518" s="9">
        <f>Table1326[[#This Row],[EMP]]-Table1326[[#This Row],[BMP]]</f>
        <v>1.1007104600000002</v>
      </c>
      <c r="G518" s="5" t="s">
        <v>205</v>
      </c>
      <c r="H518" s="56">
        <v>8.7078281133333295</v>
      </c>
      <c r="I518" t="s">
        <v>1928</v>
      </c>
      <c r="J518" s="56">
        <v>8.9459276299999999</v>
      </c>
      <c r="K518" s="56">
        <v>9.8085385733333297</v>
      </c>
      <c r="L518" t="s">
        <v>1930</v>
      </c>
      <c r="M518" s="2">
        <v>58759</v>
      </c>
      <c r="N518" s="2">
        <v>88818</v>
      </c>
      <c r="O518" s="2">
        <v>147577</v>
      </c>
      <c r="P518" t="s">
        <v>21979</v>
      </c>
      <c r="Q518">
        <v>8</v>
      </c>
      <c r="R518">
        <v>54</v>
      </c>
      <c r="S518" s="2">
        <v>6635</v>
      </c>
      <c r="T518" s="2">
        <v>5587</v>
      </c>
      <c r="U518" s="8">
        <v>8.2817783258908914E-2</v>
      </c>
      <c r="V518" s="2">
        <v>249036</v>
      </c>
      <c r="W518" s="48">
        <v>822</v>
      </c>
      <c r="Y518" s="61">
        <f>(Table1326[[#This Row],[2042 Future AADT]]-Table1326[[#This Row],[AADT 2022]])/20*($Y$5-2022)+Table1326[[#This Row],[AADT 2022]]</f>
        <v>249036</v>
      </c>
    </row>
    <row r="519" spans="1:25" ht="24" customHeight="1" x14ac:dyDescent="0.25">
      <c r="A519" t="s">
        <v>1934</v>
      </c>
      <c r="B519" t="s">
        <v>17951</v>
      </c>
      <c r="C519">
        <v>101391</v>
      </c>
      <c r="D519" t="s">
        <v>17073</v>
      </c>
      <c r="E519" t="s">
        <v>1912</v>
      </c>
      <c r="F519" s="9">
        <f>Table1326[[#This Row],[EMP]]-Table1326[[#This Row],[BMP]]</f>
        <v>1.2680463700000004</v>
      </c>
      <c r="G519" s="5" t="s">
        <v>205</v>
      </c>
      <c r="H519" s="56">
        <v>9.8059968949999998</v>
      </c>
      <c r="I519" t="s">
        <v>1930</v>
      </c>
      <c r="J519" s="56">
        <v>10.485934954999999</v>
      </c>
      <c r="K519" s="56">
        <v>11.074043265</v>
      </c>
      <c r="L519" t="s">
        <v>1933</v>
      </c>
      <c r="M519" s="2">
        <v>37611</v>
      </c>
      <c r="N519" s="2">
        <v>54983</v>
      </c>
      <c r="O519" s="2">
        <v>92594</v>
      </c>
      <c r="P519" t="s">
        <v>21980</v>
      </c>
      <c r="Q519">
        <v>10</v>
      </c>
      <c r="R519">
        <v>79</v>
      </c>
      <c r="S519" s="2">
        <v>6860</v>
      </c>
      <c r="T519" s="2">
        <v>5776</v>
      </c>
      <c r="U519" s="8">
        <v>0.13646672570576926</v>
      </c>
      <c r="V519" s="2">
        <v>145746</v>
      </c>
      <c r="W519" s="48">
        <v>823</v>
      </c>
      <c r="Y519" s="61">
        <f>(Table1326[[#This Row],[2042 Future AADT]]-Table1326[[#This Row],[AADT 2022]])/20*($Y$5-2022)+Table1326[[#This Row],[AADT 2022]]</f>
        <v>145746</v>
      </c>
    </row>
    <row r="520" spans="1:25" ht="24" customHeight="1" x14ac:dyDescent="0.25">
      <c r="A520" t="s">
        <v>1936</v>
      </c>
      <c r="B520" t="s">
        <v>17952</v>
      </c>
      <c r="C520">
        <v>101392</v>
      </c>
      <c r="D520" t="s">
        <v>17073</v>
      </c>
      <c r="E520" t="s">
        <v>1912</v>
      </c>
      <c r="F520" s="9">
        <f>Table1326[[#This Row],[EMP]]-Table1326[[#This Row],[BMP]]</f>
        <v>0.96675744999999935</v>
      </c>
      <c r="G520" s="5" t="s">
        <v>205</v>
      </c>
      <c r="H520" s="56">
        <v>11.0724051666667</v>
      </c>
      <c r="I520" t="s">
        <v>1933</v>
      </c>
      <c r="J520" s="56">
        <v>11.504185424999999</v>
      </c>
      <c r="K520" s="56">
        <v>12.039162616666699</v>
      </c>
      <c r="L520" t="s">
        <v>1935</v>
      </c>
      <c r="M520" s="2">
        <v>57730</v>
      </c>
      <c r="N520" s="2">
        <v>51430</v>
      </c>
      <c r="O520" s="2">
        <v>109160</v>
      </c>
      <c r="P520" t="s">
        <v>21981</v>
      </c>
      <c r="Q520">
        <v>9</v>
      </c>
      <c r="R520">
        <v>72</v>
      </c>
      <c r="S520" s="2">
        <v>6267</v>
      </c>
      <c r="T520" s="2">
        <v>5278</v>
      </c>
      <c r="U520" s="8">
        <v>0.1057621839501649</v>
      </c>
      <c r="V520" s="2">
        <v>184208</v>
      </c>
      <c r="W520" s="48">
        <v>824</v>
      </c>
      <c r="Y520" s="61">
        <f>(Table1326[[#This Row],[2042 Future AADT]]-Table1326[[#This Row],[AADT 2022]])/20*($Y$5-2022)+Table1326[[#This Row],[AADT 2022]]</f>
        <v>184208</v>
      </c>
    </row>
    <row r="521" spans="1:25" ht="24" customHeight="1" x14ac:dyDescent="0.25">
      <c r="A521" t="s">
        <v>1937</v>
      </c>
      <c r="B521" t="s">
        <v>17953</v>
      </c>
      <c r="C521">
        <v>101393</v>
      </c>
      <c r="D521" t="s">
        <v>17073</v>
      </c>
      <c r="E521" t="s">
        <v>1912</v>
      </c>
      <c r="F521" s="9">
        <f>Table1326[[#This Row],[EMP]]-Table1326[[#This Row],[BMP]]</f>
        <v>0.69681009000000138</v>
      </c>
      <c r="G521" s="5" t="s">
        <v>205</v>
      </c>
      <c r="H521" s="56">
        <v>12.039368619999999</v>
      </c>
      <c r="I521" t="s">
        <v>1935</v>
      </c>
      <c r="J521" s="56">
        <v>12.34340504</v>
      </c>
      <c r="K521" s="56">
        <v>12.736178710000001</v>
      </c>
      <c r="L521" t="s">
        <v>80</v>
      </c>
      <c r="M521" s="2">
        <v>55178</v>
      </c>
      <c r="N521" s="2">
        <v>35128</v>
      </c>
      <c r="O521" s="2">
        <v>90306</v>
      </c>
      <c r="P521" t="s">
        <v>21982</v>
      </c>
      <c r="Q521">
        <v>9</v>
      </c>
      <c r="R521">
        <v>72</v>
      </c>
      <c r="S521" s="2">
        <v>5876</v>
      </c>
      <c r="T521" s="2">
        <v>8304</v>
      </c>
      <c r="U521" s="8">
        <v>0.15702168183730872</v>
      </c>
      <c r="V521" s="2">
        <v>142145</v>
      </c>
      <c r="W521" s="48">
        <v>825</v>
      </c>
      <c r="Y521" s="61">
        <f>(Table1326[[#This Row],[2042 Future AADT]]-Table1326[[#This Row],[AADT 2022]])/20*($Y$5-2022)+Table1326[[#This Row],[AADT 2022]]</f>
        <v>142145</v>
      </c>
    </row>
    <row r="522" spans="1:25" ht="24" customHeight="1" x14ac:dyDescent="0.25">
      <c r="A522" t="s">
        <v>1938</v>
      </c>
      <c r="B522" t="s">
        <v>17954</v>
      </c>
      <c r="C522">
        <v>101394</v>
      </c>
      <c r="D522" t="s">
        <v>17073</v>
      </c>
      <c r="E522" t="s">
        <v>1912</v>
      </c>
      <c r="F522" s="9">
        <f>Table1326[[#This Row],[EMP]]-Table1326[[#This Row],[BMP]]</f>
        <v>0.49539524000000057</v>
      </c>
      <c r="G522" s="5" t="s">
        <v>205</v>
      </c>
      <c r="H522" s="56">
        <v>12.7347286633333</v>
      </c>
      <c r="I522" t="s">
        <v>80</v>
      </c>
      <c r="J522" s="56">
        <v>12.83067642</v>
      </c>
      <c r="K522" s="56">
        <v>13.2301239033333</v>
      </c>
      <c r="L522" t="s">
        <v>319</v>
      </c>
      <c r="M522" s="2">
        <v>35274</v>
      </c>
      <c r="N522" s="2">
        <v>31342</v>
      </c>
      <c r="O522" s="2">
        <v>66616</v>
      </c>
      <c r="P522" t="s">
        <v>21983</v>
      </c>
      <c r="Q522">
        <v>11</v>
      </c>
      <c r="R522">
        <v>75</v>
      </c>
      <c r="S522" s="2">
        <v>4169</v>
      </c>
      <c r="T522" s="2">
        <v>3243</v>
      </c>
      <c r="U522" s="8">
        <v>0.11126456106641047</v>
      </c>
      <c r="V522" s="2">
        <v>104856</v>
      </c>
      <c r="W522" s="48">
        <v>826</v>
      </c>
      <c r="Y522" s="61">
        <f>(Table1326[[#This Row],[2042 Future AADT]]-Table1326[[#This Row],[AADT 2022]])/20*($Y$5-2022)+Table1326[[#This Row],[AADT 2022]]</f>
        <v>104856</v>
      </c>
    </row>
    <row r="523" spans="1:25" ht="24" customHeight="1" x14ac:dyDescent="0.25">
      <c r="A523" t="s">
        <v>1940</v>
      </c>
      <c r="B523" t="s">
        <v>17955</v>
      </c>
      <c r="C523">
        <v>101395</v>
      </c>
      <c r="D523" t="s">
        <v>17073</v>
      </c>
      <c r="E523" t="s">
        <v>1912</v>
      </c>
      <c r="F523" s="9">
        <f>Table1326[[#This Row],[EMP]]-Table1326[[#This Row],[BMP]]</f>
        <v>3.3262561300000009</v>
      </c>
      <c r="G523" s="5" t="s">
        <v>205</v>
      </c>
      <c r="H523" s="56">
        <v>13.230997364</v>
      </c>
      <c r="I523" t="s">
        <v>319</v>
      </c>
      <c r="J523" s="56">
        <v>14.135711405</v>
      </c>
      <c r="K523" s="56">
        <v>16.557253494000001</v>
      </c>
      <c r="L523" t="s">
        <v>1939</v>
      </c>
      <c r="M523" s="2">
        <v>45502</v>
      </c>
      <c r="N523" s="2">
        <v>39926</v>
      </c>
      <c r="O523" s="2">
        <v>85428</v>
      </c>
      <c r="P523" t="s">
        <v>21984</v>
      </c>
      <c r="Q523">
        <v>11</v>
      </c>
      <c r="R523">
        <v>75</v>
      </c>
      <c r="S523" s="2">
        <v>5392</v>
      </c>
      <c r="T523" s="2">
        <v>2373</v>
      </c>
      <c r="U523" s="8">
        <v>9.0895256824460369E-2</v>
      </c>
      <c r="V523" s="2">
        <v>134467</v>
      </c>
      <c r="W523" s="48">
        <v>827</v>
      </c>
      <c r="Y523" s="61">
        <f>(Table1326[[#This Row],[2042 Future AADT]]-Table1326[[#This Row],[AADT 2022]])/20*($Y$5-2022)+Table1326[[#This Row],[AADT 2022]]</f>
        <v>134467</v>
      </c>
    </row>
    <row r="524" spans="1:25" ht="24" customHeight="1" x14ac:dyDescent="0.25">
      <c r="A524" t="s">
        <v>1941</v>
      </c>
      <c r="B524" t="s">
        <v>17956</v>
      </c>
      <c r="C524">
        <v>101396</v>
      </c>
      <c r="D524" t="s">
        <v>17073</v>
      </c>
      <c r="E524" t="s">
        <v>1912</v>
      </c>
      <c r="F524" s="9">
        <f>Table1326[[#This Row],[EMP]]-Table1326[[#This Row],[BMP]]</f>
        <v>0.31237534999999994</v>
      </c>
      <c r="G524" s="5" t="s">
        <v>205</v>
      </c>
      <c r="H524" s="56">
        <v>16.556764350000002</v>
      </c>
      <c r="I524" t="s">
        <v>1939</v>
      </c>
      <c r="J524" s="56">
        <v>16.724997810000001</v>
      </c>
      <c r="K524" s="56">
        <v>16.869139700000002</v>
      </c>
      <c r="L524" t="s">
        <v>114</v>
      </c>
      <c r="M524" s="2">
        <v>53715</v>
      </c>
      <c r="N524" s="2">
        <v>47725</v>
      </c>
      <c r="O524" s="2">
        <v>101440</v>
      </c>
      <c r="P524" t="s">
        <v>21985</v>
      </c>
      <c r="Q524">
        <v>10</v>
      </c>
      <c r="R524">
        <v>79</v>
      </c>
      <c r="S524" s="2">
        <v>3688</v>
      </c>
      <c r="T524" s="2">
        <v>3055</v>
      </c>
      <c r="U524" s="8">
        <v>6.647279179810725E-2</v>
      </c>
      <c r="V524" s="2">
        <v>159670</v>
      </c>
      <c r="W524" s="48">
        <v>828</v>
      </c>
      <c r="Y524" s="61">
        <f>(Table1326[[#This Row],[2042 Future AADT]]-Table1326[[#This Row],[AADT 2022]])/20*($Y$5-2022)+Table1326[[#This Row],[AADT 2022]]</f>
        <v>159670</v>
      </c>
    </row>
    <row r="525" spans="1:25" ht="24" customHeight="1" x14ac:dyDescent="0.25">
      <c r="A525" t="s">
        <v>1943</v>
      </c>
      <c r="B525" t="s">
        <v>17957</v>
      </c>
      <c r="C525">
        <v>101397</v>
      </c>
      <c r="D525" t="s">
        <v>17073</v>
      </c>
      <c r="E525" t="s">
        <v>1912</v>
      </c>
      <c r="F525" s="9">
        <f>Table1326[[#This Row],[EMP]]-Table1326[[#This Row],[BMP]]</f>
        <v>2.18316248</v>
      </c>
      <c r="G525" s="5" t="s">
        <v>205</v>
      </c>
      <c r="H525" s="56">
        <v>16.871249912</v>
      </c>
      <c r="I525" t="s">
        <v>114</v>
      </c>
      <c r="J525" s="56">
        <v>18.16158751</v>
      </c>
      <c r="K525" s="56">
        <v>19.054412392</v>
      </c>
      <c r="L525" t="s">
        <v>1942</v>
      </c>
      <c r="M525" s="2">
        <v>34794</v>
      </c>
      <c r="N525" s="2">
        <v>18008</v>
      </c>
      <c r="O525" s="2">
        <v>52802</v>
      </c>
      <c r="P525" t="s">
        <v>21986</v>
      </c>
      <c r="Q525">
        <v>6</v>
      </c>
      <c r="R525">
        <v>84</v>
      </c>
      <c r="S525" s="2">
        <v>2285</v>
      </c>
      <c r="T525" s="2">
        <v>1891</v>
      </c>
      <c r="U525" s="8">
        <v>7.9087913336616036E-2</v>
      </c>
      <c r="V525" s="2">
        <v>83112</v>
      </c>
      <c r="W525" s="48">
        <v>829</v>
      </c>
      <c r="Y525" s="61">
        <f>(Table1326[[#This Row],[2042 Future AADT]]-Table1326[[#This Row],[AADT 2022]])/20*($Y$5-2022)+Table1326[[#This Row],[AADT 2022]]</f>
        <v>83112</v>
      </c>
    </row>
    <row r="526" spans="1:25" ht="24" customHeight="1" x14ac:dyDescent="0.25">
      <c r="A526" t="s">
        <v>1945</v>
      </c>
      <c r="B526" t="s">
        <v>17958</v>
      </c>
      <c r="C526">
        <v>101398</v>
      </c>
      <c r="D526" t="s">
        <v>17073</v>
      </c>
      <c r="E526" t="s">
        <v>1912</v>
      </c>
      <c r="F526" s="9">
        <f>Table1326[[#This Row],[EMP]]-Table1326[[#This Row],[BMP]]</f>
        <v>1.0268578100000028</v>
      </c>
      <c r="G526" s="5" t="s">
        <v>205</v>
      </c>
      <c r="H526" s="56">
        <v>19.058537246666699</v>
      </c>
      <c r="I526" t="s">
        <v>1942</v>
      </c>
      <c r="J526" s="56">
        <v>19.554653575</v>
      </c>
      <c r="K526" s="56">
        <v>20.085395056666702</v>
      </c>
      <c r="L526" t="s">
        <v>1944</v>
      </c>
      <c r="M526" s="2">
        <v>50682</v>
      </c>
      <c r="N526" s="2">
        <v>44736</v>
      </c>
      <c r="O526" s="2">
        <v>95418</v>
      </c>
      <c r="P526" t="s">
        <v>21987</v>
      </c>
      <c r="Q526">
        <v>11</v>
      </c>
      <c r="R526">
        <v>80</v>
      </c>
      <c r="S526" s="2">
        <v>2863</v>
      </c>
      <c r="T526" s="2">
        <v>3818</v>
      </c>
      <c r="U526" s="8">
        <v>7.0018235553040306E-2</v>
      </c>
      <c r="V526" s="2">
        <v>150191</v>
      </c>
      <c r="W526" s="48">
        <v>830</v>
      </c>
      <c r="Y526" s="61">
        <f>(Table1326[[#This Row],[2042 Future AADT]]-Table1326[[#This Row],[AADT 2022]])/20*($Y$5-2022)+Table1326[[#This Row],[AADT 2022]]</f>
        <v>150191</v>
      </c>
    </row>
    <row r="527" spans="1:25" ht="24" customHeight="1" x14ac:dyDescent="0.25">
      <c r="A527" t="s">
        <v>1947</v>
      </c>
      <c r="B527" t="s">
        <v>17959</v>
      </c>
      <c r="C527">
        <v>101399</v>
      </c>
      <c r="D527" t="s">
        <v>17073</v>
      </c>
      <c r="E527" t="s">
        <v>1912</v>
      </c>
      <c r="F527" s="9">
        <f>Table1326[[#This Row],[EMP]]-Table1326[[#This Row],[BMP]]</f>
        <v>1.0018370400000016</v>
      </c>
      <c r="G527" s="5" t="s">
        <v>205</v>
      </c>
      <c r="H527" s="56">
        <v>20.0913668333333</v>
      </c>
      <c r="I527" t="s">
        <v>1944</v>
      </c>
      <c r="J527" s="56">
        <v>20.551736035000001</v>
      </c>
      <c r="K527" s="56">
        <v>21.093203873333302</v>
      </c>
      <c r="L527" t="s">
        <v>1946</v>
      </c>
      <c r="M527" s="2">
        <v>55971</v>
      </c>
      <c r="N527" s="2">
        <v>49314</v>
      </c>
      <c r="O527" s="2">
        <v>105285</v>
      </c>
      <c r="P527" t="s">
        <v>21988</v>
      </c>
      <c r="Q527">
        <v>9</v>
      </c>
      <c r="R527">
        <v>80</v>
      </c>
      <c r="S527" s="2">
        <v>3866</v>
      </c>
      <c r="T527" s="2">
        <v>3383</v>
      </c>
      <c r="U527" s="8">
        <v>6.8851213373225056E-2</v>
      </c>
      <c r="V527" s="2">
        <v>165722</v>
      </c>
      <c r="W527" s="48">
        <v>831</v>
      </c>
      <c r="Y527" s="61">
        <f>(Table1326[[#This Row],[2042 Future AADT]]-Table1326[[#This Row],[AADT 2022]])/20*($Y$5-2022)+Table1326[[#This Row],[AADT 2022]]</f>
        <v>165722</v>
      </c>
    </row>
    <row r="528" spans="1:25" ht="24" customHeight="1" x14ac:dyDescent="0.25">
      <c r="A528" t="s">
        <v>1949</v>
      </c>
      <c r="B528" t="s">
        <v>17960</v>
      </c>
      <c r="C528">
        <v>101400</v>
      </c>
      <c r="D528" t="s">
        <v>17073</v>
      </c>
      <c r="E528" t="s">
        <v>1912</v>
      </c>
      <c r="F528" s="9">
        <f>Table1326[[#This Row],[EMP]]-Table1326[[#This Row],[BMP]]</f>
        <v>1.0960792700000006</v>
      </c>
      <c r="G528" s="5" t="s">
        <v>205</v>
      </c>
      <c r="H528" s="56">
        <v>21.0948920133333</v>
      </c>
      <c r="I528" t="s">
        <v>1946</v>
      </c>
      <c r="J528" s="56">
        <v>21.594913914999999</v>
      </c>
      <c r="K528" s="56">
        <v>22.190971283333301</v>
      </c>
      <c r="L528" t="s">
        <v>1948</v>
      </c>
      <c r="M528" s="2">
        <v>44467</v>
      </c>
      <c r="N528" s="2">
        <v>40057</v>
      </c>
      <c r="O528" s="2">
        <v>84524</v>
      </c>
      <c r="P528" t="s">
        <v>21989</v>
      </c>
      <c r="Q528">
        <v>12</v>
      </c>
      <c r="R528">
        <v>75</v>
      </c>
      <c r="S528" s="2">
        <v>3381</v>
      </c>
      <c r="T528" s="2">
        <v>2958</v>
      </c>
      <c r="U528" s="8">
        <v>7.4996450712223744E-2</v>
      </c>
      <c r="V528" s="2">
        <v>133044</v>
      </c>
      <c r="W528" s="48">
        <v>832</v>
      </c>
      <c r="Y528" s="61">
        <f>(Table1326[[#This Row],[2042 Future AADT]]-Table1326[[#This Row],[AADT 2022]])/20*($Y$5-2022)+Table1326[[#This Row],[AADT 2022]]</f>
        <v>133044</v>
      </c>
    </row>
    <row r="529" spans="1:25" ht="24" customHeight="1" x14ac:dyDescent="0.25">
      <c r="A529" t="s">
        <v>1950</v>
      </c>
      <c r="B529" t="s">
        <v>17961</v>
      </c>
      <c r="C529">
        <v>101401</v>
      </c>
      <c r="D529" t="s">
        <v>17073</v>
      </c>
      <c r="E529" t="s">
        <v>1912</v>
      </c>
      <c r="F529" s="9">
        <f>Table1326[[#This Row],[EMP]]-Table1326[[#This Row],[BMP]]</f>
        <v>1.5585479699999993</v>
      </c>
      <c r="G529" s="5" t="s">
        <v>205</v>
      </c>
      <c r="H529" s="56">
        <v>22.19331876</v>
      </c>
      <c r="I529" t="s">
        <v>1948</v>
      </c>
      <c r="J529" s="56">
        <v>22.616736159999999</v>
      </c>
      <c r="K529" s="56">
        <v>23.75186673</v>
      </c>
      <c r="L529" t="s">
        <v>114</v>
      </c>
      <c r="M529" s="2">
        <v>16280</v>
      </c>
      <c r="N529" s="2">
        <v>23320</v>
      </c>
      <c r="O529" s="2">
        <v>39600</v>
      </c>
      <c r="P529" t="s">
        <v>21990</v>
      </c>
      <c r="Q529">
        <v>11</v>
      </c>
      <c r="R529">
        <v>70</v>
      </c>
      <c r="S529" s="2">
        <v>1866</v>
      </c>
      <c r="T529" s="2">
        <v>4107</v>
      </c>
      <c r="U529" s="8">
        <v>0.15083333333333335</v>
      </c>
      <c r="V529" s="2">
        <v>62332</v>
      </c>
      <c r="W529" s="48">
        <v>833</v>
      </c>
      <c r="Y529" s="61">
        <f>(Table1326[[#This Row],[2042 Future AADT]]-Table1326[[#This Row],[AADT 2022]])/20*($Y$5-2022)+Table1326[[#This Row],[AADT 2022]]</f>
        <v>62332</v>
      </c>
    </row>
    <row r="530" spans="1:25" ht="24" customHeight="1" x14ac:dyDescent="0.25">
      <c r="A530" t="s">
        <v>1987</v>
      </c>
      <c r="B530" t="s">
        <v>17985</v>
      </c>
      <c r="C530">
        <v>101425</v>
      </c>
      <c r="D530" t="s">
        <v>17073</v>
      </c>
      <c r="E530" t="s">
        <v>1912</v>
      </c>
      <c r="F530" s="9">
        <f>Table1326[[#This Row],[EMP]]-Table1326[[#This Row],[BMP]]</f>
        <v>1.1871931599999996</v>
      </c>
      <c r="G530" s="5" t="s">
        <v>205</v>
      </c>
      <c r="H530" s="56">
        <v>23.747812253333301</v>
      </c>
      <c r="I530" t="s">
        <v>114</v>
      </c>
      <c r="J530" s="56">
        <v>24.287734175000001</v>
      </c>
      <c r="K530" s="56">
        <v>24.9350054133333</v>
      </c>
      <c r="L530" t="s">
        <v>80</v>
      </c>
      <c r="M530" s="2">
        <v>32478</v>
      </c>
      <c r="N530" s="2">
        <v>21154</v>
      </c>
      <c r="O530" s="2">
        <v>53632</v>
      </c>
      <c r="P530" t="s">
        <v>21991</v>
      </c>
      <c r="Q530">
        <v>9</v>
      </c>
      <c r="R530">
        <v>69</v>
      </c>
      <c r="S530" s="2">
        <v>2360</v>
      </c>
      <c r="T530" s="2">
        <v>4325</v>
      </c>
      <c r="U530" s="8">
        <v>0.1246457338902148</v>
      </c>
      <c r="V530" s="2">
        <v>84419</v>
      </c>
      <c r="W530" s="48">
        <v>833.1</v>
      </c>
      <c r="Y530" s="61">
        <f>(Table1326[[#This Row],[2042 Future AADT]]-Table1326[[#This Row],[AADT 2022]])/20*($Y$5-2022)+Table1326[[#This Row],[AADT 2022]]</f>
        <v>84419</v>
      </c>
    </row>
    <row r="531" spans="1:25" ht="24" customHeight="1" x14ac:dyDescent="0.25">
      <c r="A531" t="s">
        <v>1989</v>
      </c>
      <c r="B531" t="s">
        <v>17986</v>
      </c>
      <c r="C531">
        <v>101426</v>
      </c>
      <c r="D531" t="s">
        <v>17073</v>
      </c>
      <c r="E531" t="s">
        <v>1912</v>
      </c>
      <c r="F531" s="9">
        <f>Table1326[[#This Row],[EMP]]-Table1326[[#This Row],[BMP]]</f>
        <v>1.4879717899999996</v>
      </c>
      <c r="G531" s="5" t="s">
        <v>205</v>
      </c>
      <c r="H531" s="56">
        <v>24.936187135000001</v>
      </c>
      <c r="I531" t="s">
        <v>80</v>
      </c>
      <c r="J531" s="56">
        <v>25.547719900000001</v>
      </c>
      <c r="K531" s="56">
        <v>26.424158925</v>
      </c>
      <c r="L531" t="s">
        <v>1988</v>
      </c>
      <c r="M531" s="2">
        <v>32462</v>
      </c>
      <c r="N531" s="2">
        <v>45119</v>
      </c>
      <c r="O531" s="2">
        <v>77581</v>
      </c>
      <c r="P531" t="s">
        <v>21992</v>
      </c>
      <c r="Q531">
        <v>11</v>
      </c>
      <c r="R531">
        <v>80</v>
      </c>
      <c r="S531" s="2">
        <v>2713</v>
      </c>
      <c r="T531" s="2">
        <v>2327</v>
      </c>
      <c r="U531" s="8">
        <v>6.4964359830370841E-2</v>
      </c>
      <c r="V531" s="2">
        <v>122115</v>
      </c>
      <c r="W531" s="48">
        <v>833.2</v>
      </c>
      <c r="Y531" s="61">
        <f>(Table1326[[#This Row],[2042 Future AADT]]-Table1326[[#This Row],[AADT 2022]])/20*($Y$5-2022)+Table1326[[#This Row],[AADT 2022]]</f>
        <v>122115</v>
      </c>
    </row>
    <row r="532" spans="1:25" ht="24" customHeight="1" x14ac:dyDescent="0.25">
      <c r="A532" t="s">
        <v>1990</v>
      </c>
      <c r="B532" t="s">
        <v>17987</v>
      </c>
      <c r="C532">
        <v>101427</v>
      </c>
      <c r="D532" t="s">
        <v>17073</v>
      </c>
      <c r="E532" t="s">
        <v>1912</v>
      </c>
      <c r="F532" s="9">
        <f>Table1326[[#This Row],[EMP]]-Table1326[[#This Row],[BMP]]</f>
        <v>1.4513343399999989</v>
      </c>
      <c r="G532" s="5" t="s">
        <v>205</v>
      </c>
      <c r="H532" s="56">
        <v>26.442497750000001</v>
      </c>
      <c r="I532" t="s">
        <v>1988</v>
      </c>
      <c r="J532" s="56">
        <v>27.345537060000002</v>
      </c>
      <c r="K532" s="56">
        <v>27.89383209</v>
      </c>
      <c r="L532" t="s">
        <v>532</v>
      </c>
      <c r="M532" s="2">
        <v>31399</v>
      </c>
      <c r="N532" s="2">
        <v>42983</v>
      </c>
      <c r="O532" s="2">
        <v>74382</v>
      </c>
      <c r="P532" t="s">
        <v>21993</v>
      </c>
      <c r="Q532">
        <v>11</v>
      </c>
      <c r="R532">
        <v>77</v>
      </c>
      <c r="S532" s="2">
        <v>2156</v>
      </c>
      <c r="T532" s="2">
        <v>2306</v>
      </c>
      <c r="U532" s="8">
        <v>5.9987631416202843E-2</v>
      </c>
      <c r="V532" s="2">
        <v>117080</v>
      </c>
      <c r="W532" s="48">
        <v>833.3</v>
      </c>
      <c r="Y532" s="61">
        <f>(Table1326[[#This Row],[2042 Future AADT]]-Table1326[[#This Row],[AADT 2022]])/20*($Y$5-2022)+Table1326[[#This Row],[AADT 2022]]</f>
        <v>117080</v>
      </c>
    </row>
    <row r="533" spans="1:25" ht="24" customHeight="1" x14ac:dyDescent="0.25">
      <c r="A533" t="s">
        <v>1951</v>
      </c>
      <c r="B533" t="s">
        <v>17962</v>
      </c>
      <c r="C533">
        <v>101402</v>
      </c>
      <c r="D533" t="s">
        <v>17073</v>
      </c>
      <c r="E533" t="s">
        <v>1912</v>
      </c>
      <c r="F533" s="9">
        <f>Table1326[[#This Row],[EMP]]-Table1326[[#This Row],[BMP]]</f>
        <v>1.0625983199999993</v>
      </c>
      <c r="G533" s="5" t="s">
        <v>205</v>
      </c>
      <c r="H533" s="56">
        <v>27.913124570000001</v>
      </c>
      <c r="I533" t="s">
        <v>532</v>
      </c>
      <c r="J533" s="56">
        <v>28.655294555000001</v>
      </c>
      <c r="K533" s="56">
        <v>28.97572289</v>
      </c>
      <c r="L533" t="s">
        <v>74</v>
      </c>
      <c r="M533" s="2">
        <v>45581</v>
      </c>
      <c r="N533" s="2">
        <v>43656</v>
      </c>
      <c r="O533" s="2">
        <v>89237</v>
      </c>
      <c r="P533" t="s">
        <v>21994</v>
      </c>
      <c r="Q533">
        <v>11</v>
      </c>
      <c r="R533">
        <v>66</v>
      </c>
      <c r="S533" s="2">
        <v>2676</v>
      </c>
      <c r="T533" s="2">
        <v>2676</v>
      </c>
      <c r="U533" s="8">
        <v>5.9975122426796063E-2</v>
      </c>
      <c r="V533" s="2">
        <v>140462</v>
      </c>
      <c r="W533" s="48">
        <v>834</v>
      </c>
      <c r="Y533" s="61">
        <f>(Table1326[[#This Row],[2042 Future AADT]]-Table1326[[#This Row],[AADT 2022]])/20*($Y$5-2022)+Table1326[[#This Row],[AADT 2022]]</f>
        <v>140462</v>
      </c>
    </row>
    <row r="534" spans="1:25" ht="24" customHeight="1" x14ac:dyDescent="0.25">
      <c r="A534" t="s">
        <v>1952</v>
      </c>
      <c r="B534" t="s">
        <v>17963</v>
      </c>
      <c r="C534">
        <v>101403</v>
      </c>
      <c r="D534" t="s">
        <v>17073</v>
      </c>
      <c r="E534" t="s">
        <v>1912</v>
      </c>
      <c r="F534" s="9">
        <f>Table1326[[#This Row],[EMP]]-Table1326[[#This Row],[BMP]]</f>
        <v>1.5814732899999981</v>
      </c>
      <c r="G534" s="5" t="s">
        <v>205</v>
      </c>
      <c r="H534" s="56">
        <v>28.994033640000001</v>
      </c>
      <c r="I534" t="s">
        <v>74</v>
      </c>
      <c r="J534" s="56">
        <v>29.22625691</v>
      </c>
      <c r="K534" s="56">
        <v>30.57550693</v>
      </c>
      <c r="L534" t="s">
        <v>298</v>
      </c>
      <c r="M534" s="2">
        <v>47705</v>
      </c>
      <c r="N534" s="2">
        <v>51410</v>
      </c>
      <c r="O534" s="2">
        <v>99115</v>
      </c>
      <c r="P534" t="s">
        <v>21995</v>
      </c>
      <c r="Q534">
        <v>10</v>
      </c>
      <c r="R534">
        <v>67</v>
      </c>
      <c r="S534" s="2">
        <v>2972</v>
      </c>
      <c r="T534" s="2">
        <v>3071</v>
      </c>
      <c r="U534" s="8">
        <v>6.0969580789991422E-2</v>
      </c>
      <c r="V534" s="2">
        <v>156010</v>
      </c>
      <c r="W534" s="48">
        <v>835</v>
      </c>
      <c r="Y534" s="61">
        <f>(Table1326[[#This Row],[2042 Future AADT]]-Table1326[[#This Row],[AADT 2022]])/20*($Y$5-2022)+Table1326[[#This Row],[AADT 2022]]</f>
        <v>156010</v>
      </c>
    </row>
    <row r="535" spans="1:25" ht="24" customHeight="1" x14ac:dyDescent="0.25">
      <c r="A535" t="s">
        <v>1953</v>
      </c>
      <c r="B535" t="s">
        <v>17964</v>
      </c>
      <c r="C535">
        <v>101404</v>
      </c>
      <c r="D535" t="s">
        <v>17073</v>
      </c>
      <c r="E535" t="s">
        <v>1912</v>
      </c>
      <c r="F535" s="9">
        <f>Table1326[[#This Row],[EMP]]-Table1326[[#This Row],[BMP]]</f>
        <v>0.50978993000000017</v>
      </c>
      <c r="G535" s="5" t="s">
        <v>205</v>
      </c>
      <c r="H535" s="56">
        <v>30.573903956666701</v>
      </c>
      <c r="I535" t="s">
        <v>298</v>
      </c>
      <c r="J535" s="56">
        <v>30.806644665</v>
      </c>
      <c r="K535" s="56">
        <v>31.083693886666701</v>
      </c>
      <c r="L535" t="s">
        <v>72</v>
      </c>
      <c r="M535" s="2">
        <v>15357</v>
      </c>
      <c r="N535" s="2">
        <v>16268</v>
      </c>
      <c r="O535" s="2">
        <v>31625</v>
      </c>
      <c r="P535" t="s">
        <v>21996</v>
      </c>
      <c r="Q535">
        <v>10</v>
      </c>
      <c r="R535">
        <v>51</v>
      </c>
      <c r="S535" s="2">
        <v>1611</v>
      </c>
      <c r="T535" s="2">
        <v>1265</v>
      </c>
      <c r="U535" s="8">
        <v>9.0940711462450599E-2</v>
      </c>
      <c r="V535" s="2">
        <v>49779</v>
      </c>
      <c r="W535" s="48">
        <v>836</v>
      </c>
      <c r="Y535" s="61">
        <f>(Table1326[[#This Row],[2042 Future AADT]]-Table1326[[#This Row],[AADT 2022]])/20*($Y$5-2022)+Table1326[[#This Row],[AADT 2022]]</f>
        <v>49779</v>
      </c>
    </row>
    <row r="536" spans="1:25" ht="24" customHeight="1" x14ac:dyDescent="0.25">
      <c r="A536" t="s">
        <v>1954</v>
      </c>
      <c r="B536" t="s">
        <v>17965</v>
      </c>
      <c r="C536">
        <v>101405</v>
      </c>
      <c r="D536" t="s">
        <v>17073</v>
      </c>
      <c r="E536" t="s">
        <v>1912</v>
      </c>
      <c r="F536" s="9">
        <f>Table1326[[#This Row],[EMP]]-Table1326[[#This Row],[BMP]]</f>
        <v>1.0428081700000043</v>
      </c>
      <c r="G536" s="5" t="s">
        <v>205</v>
      </c>
      <c r="H536" s="56">
        <v>31.080886629999998</v>
      </c>
      <c r="I536" t="s">
        <v>72</v>
      </c>
      <c r="J536" s="56">
        <v>31.376930165000001</v>
      </c>
      <c r="K536" s="56">
        <v>32.123694800000003</v>
      </c>
      <c r="L536" t="s">
        <v>1789</v>
      </c>
      <c r="M536" s="2">
        <v>62051</v>
      </c>
      <c r="N536" s="2">
        <v>45673</v>
      </c>
      <c r="O536" s="2">
        <v>107724</v>
      </c>
      <c r="P536" t="s">
        <v>21997</v>
      </c>
      <c r="Q536">
        <v>9</v>
      </c>
      <c r="R536">
        <v>53</v>
      </c>
      <c r="S536" s="2">
        <v>3661</v>
      </c>
      <c r="T536" s="2">
        <v>3232</v>
      </c>
      <c r="U536" s="8">
        <v>6.3987597935464713E-2</v>
      </c>
      <c r="V536" s="2">
        <v>169561</v>
      </c>
      <c r="W536" s="48">
        <v>837</v>
      </c>
      <c r="Y536" s="61">
        <f>(Table1326[[#This Row],[2042 Future AADT]]-Table1326[[#This Row],[AADT 2022]])/20*($Y$5-2022)+Table1326[[#This Row],[AADT 2022]]</f>
        <v>169561</v>
      </c>
    </row>
    <row r="537" spans="1:25" ht="24" customHeight="1" x14ac:dyDescent="0.25">
      <c r="A537" t="s">
        <v>1955</v>
      </c>
      <c r="B537" t="s">
        <v>17966</v>
      </c>
      <c r="C537">
        <v>101406</v>
      </c>
      <c r="D537" t="s">
        <v>17073</v>
      </c>
      <c r="E537" t="s">
        <v>1912</v>
      </c>
      <c r="F537" s="9">
        <f>Table1326[[#This Row],[EMP]]-Table1326[[#This Row],[BMP]]</f>
        <v>0.99831360000000302</v>
      </c>
      <c r="G537" s="5" t="s">
        <v>205</v>
      </c>
      <c r="H537" s="56">
        <v>32.124184023333299</v>
      </c>
      <c r="I537" t="s">
        <v>1789</v>
      </c>
      <c r="J537" s="56">
        <v>32.347976625000001</v>
      </c>
      <c r="K537" s="56">
        <v>33.122497623333302</v>
      </c>
      <c r="L537" t="s">
        <v>544</v>
      </c>
      <c r="M537" s="2">
        <v>58181</v>
      </c>
      <c r="N537" s="2">
        <v>53308</v>
      </c>
      <c r="O537" s="2">
        <v>111489</v>
      </c>
      <c r="P537" t="s">
        <v>21998</v>
      </c>
      <c r="Q537">
        <v>10</v>
      </c>
      <c r="R537">
        <v>58</v>
      </c>
      <c r="S537" s="2">
        <v>10199</v>
      </c>
      <c r="T537" s="2">
        <v>4409</v>
      </c>
      <c r="U537" s="8">
        <v>0.13102637928405492</v>
      </c>
      <c r="V537" s="2">
        <v>175488</v>
      </c>
      <c r="W537" s="48">
        <v>838</v>
      </c>
      <c r="Y537" s="61">
        <f>(Table1326[[#This Row],[2042 Future AADT]]-Table1326[[#This Row],[AADT 2022]])/20*($Y$5-2022)+Table1326[[#This Row],[AADT 2022]]</f>
        <v>175488</v>
      </c>
    </row>
    <row r="538" spans="1:25" ht="24" customHeight="1" x14ac:dyDescent="0.25">
      <c r="A538" t="s">
        <v>1957</v>
      </c>
      <c r="B538" t="s">
        <v>17967</v>
      </c>
      <c r="C538">
        <v>101407</v>
      </c>
      <c r="D538" t="s">
        <v>17073</v>
      </c>
      <c r="E538" t="s">
        <v>1912</v>
      </c>
      <c r="F538" s="9">
        <f>Table1326[[#This Row],[EMP]]-Table1326[[#This Row],[BMP]]</f>
        <v>1.2694560500000023</v>
      </c>
      <c r="G538" s="5" t="s">
        <v>205</v>
      </c>
      <c r="H538" s="56">
        <v>33.125808999999997</v>
      </c>
      <c r="I538" t="s">
        <v>544</v>
      </c>
      <c r="J538" s="56">
        <v>33.462491264999997</v>
      </c>
      <c r="K538" s="56">
        <v>34.395265049999999</v>
      </c>
      <c r="L538" t="s">
        <v>1956</v>
      </c>
      <c r="M538" s="2">
        <v>73654</v>
      </c>
      <c r="N538" s="2">
        <v>51865</v>
      </c>
      <c r="O538" s="2">
        <v>125519</v>
      </c>
      <c r="P538" t="s">
        <v>21999</v>
      </c>
      <c r="Q538">
        <v>11</v>
      </c>
      <c r="R538">
        <v>56</v>
      </c>
      <c r="S538" s="2">
        <v>10199</v>
      </c>
      <c r="T538" s="2">
        <v>4409</v>
      </c>
      <c r="U538" s="8">
        <v>0.11638078697249023</v>
      </c>
      <c r="V538" s="2">
        <v>211813</v>
      </c>
      <c r="W538" s="48">
        <v>839</v>
      </c>
      <c r="Y538" s="61">
        <f>(Table1326[[#This Row],[2042 Future AADT]]-Table1326[[#This Row],[AADT 2022]])/20*($Y$5-2022)+Table1326[[#This Row],[AADT 2022]]</f>
        <v>211813</v>
      </c>
    </row>
    <row r="539" spans="1:25" ht="24" customHeight="1" x14ac:dyDescent="0.25">
      <c r="A539" t="s">
        <v>1960</v>
      </c>
      <c r="B539" t="s">
        <v>17968</v>
      </c>
      <c r="C539">
        <v>101408</v>
      </c>
      <c r="D539" t="s">
        <v>17073</v>
      </c>
      <c r="E539" t="s">
        <v>1912</v>
      </c>
      <c r="F539" s="9">
        <f>Table1326[[#This Row],[EMP]]-Table1326[[#This Row],[BMP]]</f>
        <v>2.2491257599999983</v>
      </c>
      <c r="G539" s="5" t="s">
        <v>205</v>
      </c>
      <c r="H539" s="56">
        <v>34.400330017500004</v>
      </c>
      <c r="I539" t="s">
        <v>1956</v>
      </c>
      <c r="J539" s="56">
        <v>35.877520234999999</v>
      </c>
      <c r="K539" s="56">
        <v>36.649455777500002</v>
      </c>
      <c r="L539" t="s">
        <v>1959</v>
      </c>
      <c r="M539" s="2">
        <v>40209</v>
      </c>
      <c r="N539" s="2">
        <v>56172</v>
      </c>
      <c r="O539" s="2">
        <v>96381</v>
      </c>
      <c r="P539" t="s">
        <v>22000</v>
      </c>
      <c r="Q539">
        <v>10</v>
      </c>
      <c r="R539">
        <v>62</v>
      </c>
      <c r="S539" s="2">
        <v>7677</v>
      </c>
      <c r="T539" s="2">
        <v>6313</v>
      </c>
      <c r="U539" s="8">
        <v>0.14515309033938226</v>
      </c>
      <c r="V539" s="2">
        <v>151707</v>
      </c>
      <c r="W539" s="48">
        <v>840</v>
      </c>
      <c r="Y539" s="61">
        <f>(Table1326[[#This Row],[2042 Future AADT]]-Table1326[[#This Row],[AADT 2022]])/20*($Y$5-2022)+Table1326[[#This Row],[AADT 2022]]</f>
        <v>151707</v>
      </c>
    </row>
    <row r="540" spans="1:25" ht="24" customHeight="1" x14ac:dyDescent="0.25">
      <c r="A540" t="s">
        <v>1961</v>
      </c>
      <c r="B540" t="s">
        <v>17969</v>
      </c>
      <c r="C540">
        <v>101409</v>
      </c>
      <c r="D540" t="s">
        <v>17073</v>
      </c>
      <c r="E540" t="s">
        <v>1912</v>
      </c>
      <c r="F540" s="9">
        <f>Table1326[[#This Row],[EMP]]-Table1326[[#This Row],[BMP]]</f>
        <v>1.9762291500000018</v>
      </c>
      <c r="G540" s="5" t="s">
        <v>205</v>
      </c>
      <c r="H540" s="56">
        <v>36.652741720000002</v>
      </c>
      <c r="I540" t="s">
        <v>1959</v>
      </c>
      <c r="J540" s="56">
        <v>37.388472174999997</v>
      </c>
      <c r="K540" s="56">
        <v>38.628970870000003</v>
      </c>
      <c r="L540" t="s">
        <v>1946</v>
      </c>
      <c r="M540" s="2">
        <v>37356</v>
      </c>
      <c r="N540" s="2">
        <v>31148</v>
      </c>
      <c r="O540" s="2">
        <v>68504</v>
      </c>
      <c r="P540" t="s">
        <v>22001</v>
      </c>
      <c r="Q540">
        <v>9</v>
      </c>
      <c r="R540">
        <v>60</v>
      </c>
      <c r="S540" s="2">
        <v>3425</v>
      </c>
      <c r="T540" s="2">
        <v>2740</v>
      </c>
      <c r="U540" s="8">
        <v>8.9994744832418538E-2</v>
      </c>
      <c r="V540" s="2">
        <v>107828</v>
      </c>
      <c r="W540" s="48">
        <v>841</v>
      </c>
      <c r="Y540" s="61">
        <f>(Table1326[[#This Row],[2042 Future AADT]]-Table1326[[#This Row],[AADT 2022]])/20*($Y$5-2022)+Table1326[[#This Row],[AADT 2022]]</f>
        <v>107828</v>
      </c>
    </row>
    <row r="541" spans="1:25" ht="24" customHeight="1" x14ac:dyDescent="0.25">
      <c r="A541" t="s">
        <v>1963</v>
      </c>
      <c r="B541" t="s">
        <v>17970</v>
      </c>
      <c r="C541">
        <v>101410</v>
      </c>
      <c r="D541" t="s">
        <v>17073</v>
      </c>
      <c r="E541" t="s">
        <v>1912</v>
      </c>
      <c r="F541" s="9">
        <f>Table1326[[#This Row],[EMP]]-Table1326[[#This Row],[BMP]]</f>
        <v>2.1818382499999984</v>
      </c>
      <c r="G541" s="5" t="s">
        <v>205</v>
      </c>
      <c r="H541" s="56">
        <v>38.623448000000003</v>
      </c>
      <c r="I541" t="s">
        <v>1946</v>
      </c>
      <c r="J541" s="56">
        <v>39.876090099999999</v>
      </c>
      <c r="K541" s="56">
        <v>40.805286250000002</v>
      </c>
      <c r="L541" t="s">
        <v>1962</v>
      </c>
      <c r="M541" s="2">
        <v>39937</v>
      </c>
      <c r="N541" s="2">
        <v>41743</v>
      </c>
      <c r="O541" s="2">
        <v>81680</v>
      </c>
      <c r="P541" t="s">
        <v>22002</v>
      </c>
      <c r="Q541">
        <v>9</v>
      </c>
      <c r="R541">
        <v>63</v>
      </c>
      <c r="S541" s="2">
        <v>3283</v>
      </c>
      <c r="T541" s="2">
        <v>2627</v>
      </c>
      <c r="U541" s="8">
        <v>7.2355533790401563E-2</v>
      </c>
      <c r="V541" s="2">
        <v>108269</v>
      </c>
      <c r="W541" s="48">
        <v>842</v>
      </c>
      <c r="Y541" s="61">
        <f>(Table1326[[#This Row],[2042 Future AADT]]-Table1326[[#This Row],[AADT 2022]])/20*($Y$5-2022)+Table1326[[#This Row],[AADT 2022]]</f>
        <v>108269</v>
      </c>
    </row>
    <row r="542" spans="1:25" ht="24" customHeight="1" x14ac:dyDescent="0.25">
      <c r="A542" t="s">
        <v>1965</v>
      </c>
      <c r="B542" t="s">
        <v>17971</v>
      </c>
      <c r="C542">
        <v>101411</v>
      </c>
      <c r="D542" t="s">
        <v>17073</v>
      </c>
      <c r="E542" t="s">
        <v>1912</v>
      </c>
      <c r="F542" s="9">
        <f>Table1326[[#This Row],[EMP]]-Table1326[[#This Row],[BMP]]</f>
        <v>0.68895667000000316</v>
      </c>
      <c r="G542" s="5" t="s">
        <v>205</v>
      </c>
      <c r="H542" s="56">
        <v>40.802075933333299</v>
      </c>
      <c r="I542" t="s">
        <v>1962</v>
      </c>
      <c r="J542" s="56">
        <v>41.075704940000001</v>
      </c>
      <c r="K542" s="56">
        <v>41.491032603333302</v>
      </c>
      <c r="L542" t="s">
        <v>1964</v>
      </c>
      <c r="M542" s="2">
        <v>34451</v>
      </c>
      <c r="N542" s="2">
        <v>35377</v>
      </c>
      <c r="O542" s="2">
        <v>69828</v>
      </c>
      <c r="P542" t="s">
        <v>22003</v>
      </c>
      <c r="Q542">
        <v>9</v>
      </c>
      <c r="R542">
        <v>52</v>
      </c>
      <c r="S542" s="2">
        <v>2792</v>
      </c>
      <c r="T542" s="2">
        <v>2094</v>
      </c>
      <c r="U542" s="8">
        <v>6.9971931030532161E-2</v>
      </c>
      <c r="V542" s="2">
        <v>109912</v>
      </c>
      <c r="W542" s="48">
        <v>843</v>
      </c>
      <c r="Y542" s="61">
        <f>(Table1326[[#This Row],[2042 Future AADT]]-Table1326[[#This Row],[AADT 2022]])/20*($Y$5-2022)+Table1326[[#This Row],[AADT 2022]]</f>
        <v>109912</v>
      </c>
    </row>
    <row r="543" spans="1:25" ht="24" customHeight="1" x14ac:dyDescent="0.25">
      <c r="A543" t="s">
        <v>1966</v>
      </c>
      <c r="B543" t="s">
        <v>17972</v>
      </c>
      <c r="C543">
        <v>101412</v>
      </c>
      <c r="D543" t="s">
        <v>17073</v>
      </c>
      <c r="E543" t="s">
        <v>1912</v>
      </c>
      <c r="F543" s="9">
        <f>Table1326[[#This Row],[EMP]]-Table1326[[#This Row],[BMP]]</f>
        <v>0.99188605999999879</v>
      </c>
      <c r="G543" s="5" t="s">
        <v>205</v>
      </c>
      <c r="H543" s="56">
        <v>41.493655053333299</v>
      </c>
      <c r="I543" t="s">
        <v>1964</v>
      </c>
      <c r="J543" s="56">
        <v>42.086908084999997</v>
      </c>
      <c r="K543" s="56">
        <v>42.485541113333298</v>
      </c>
      <c r="L543" t="s">
        <v>1942</v>
      </c>
      <c r="M543" s="2">
        <v>41940</v>
      </c>
      <c r="N543" s="2">
        <v>68182</v>
      </c>
      <c r="O543" s="2">
        <v>110122</v>
      </c>
      <c r="P543" t="s">
        <v>22004</v>
      </c>
      <c r="Q543">
        <v>9</v>
      </c>
      <c r="R543">
        <v>64</v>
      </c>
      <c r="S543" s="2">
        <v>3854</v>
      </c>
      <c r="T543" s="2">
        <v>2202</v>
      </c>
      <c r="U543" s="8">
        <v>5.499355260529231E-2</v>
      </c>
      <c r="V543" s="2">
        <v>173336</v>
      </c>
      <c r="W543" s="48">
        <v>844</v>
      </c>
      <c r="Y543" s="61">
        <f>(Table1326[[#This Row],[2042 Future AADT]]-Table1326[[#This Row],[AADT 2022]])/20*($Y$5-2022)+Table1326[[#This Row],[AADT 2022]]</f>
        <v>173336</v>
      </c>
    </row>
    <row r="544" spans="1:25" ht="24" customHeight="1" x14ac:dyDescent="0.25">
      <c r="A544" t="s">
        <v>1967</v>
      </c>
      <c r="B544" t="s">
        <v>17973</v>
      </c>
      <c r="C544">
        <v>101413</v>
      </c>
      <c r="D544" t="s">
        <v>17073</v>
      </c>
      <c r="E544" t="s">
        <v>1912</v>
      </c>
      <c r="F544" s="9">
        <f>Table1326[[#This Row],[EMP]]-Table1326[[#This Row],[BMP]]</f>
        <v>2.0739448899999999</v>
      </c>
      <c r="G544" s="5" t="s">
        <v>205</v>
      </c>
      <c r="H544" s="56">
        <v>42.489132887499999</v>
      </c>
      <c r="I544" t="s">
        <v>1942</v>
      </c>
      <c r="J544" s="56">
        <v>43.084360029999999</v>
      </c>
      <c r="K544" s="56">
        <v>44.563077777499998</v>
      </c>
      <c r="L544" t="s">
        <v>1939</v>
      </c>
      <c r="M544" s="2">
        <v>60087</v>
      </c>
      <c r="N544" s="2">
        <v>66103</v>
      </c>
      <c r="O544" s="2">
        <v>126190</v>
      </c>
      <c r="P544" t="s">
        <v>22005</v>
      </c>
      <c r="Q544">
        <v>5</v>
      </c>
      <c r="R544">
        <v>58</v>
      </c>
      <c r="S544" s="2">
        <v>12212</v>
      </c>
      <c r="T544" s="2">
        <v>2010</v>
      </c>
      <c r="U544" s="8">
        <v>0.11270306680402567</v>
      </c>
      <c r="V544" s="2">
        <v>198627</v>
      </c>
      <c r="W544" s="48">
        <v>845</v>
      </c>
      <c r="Y544" s="61">
        <f>(Table1326[[#This Row],[2042 Future AADT]]-Table1326[[#This Row],[AADT 2022]])/20*($Y$5-2022)+Table1326[[#This Row],[AADT 2022]]</f>
        <v>198627</v>
      </c>
    </row>
    <row r="545" spans="1:25" ht="24" customHeight="1" x14ac:dyDescent="0.25">
      <c r="A545" t="s">
        <v>1969</v>
      </c>
      <c r="B545" t="s">
        <v>17974</v>
      </c>
      <c r="C545">
        <v>101414</v>
      </c>
      <c r="D545" t="s">
        <v>17073</v>
      </c>
      <c r="E545" t="s">
        <v>1912</v>
      </c>
      <c r="F545" s="9">
        <f>Table1326[[#This Row],[EMP]]-Table1326[[#This Row],[BMP]]</f>
        <v>0.99935959999999824</v>
      </c>
      <c r="G545" s="5" t="s">
        <v>205</v>
      </c>
      <c r="H545" s="56">
        <v>44.562786883333303</v>
      </c>
      <c r="I545" t="s">
        <v>1939</v>
      </c>
      <c r="J545" s="56">
        <v>45.059833099999999</v>
      </c>
      <c r="K545" s="56">
        <v>45.562146483333301</v>
      </c>
      <c r="L545" t="s">
        <v>1968</v>
      </c>
      <c r="M545" s="2">
        <v>72547</v>
      </c>
      <c r="N545" s="2">
        <v>75176</v>
      </c>
      <c r="O545" s="2">
        <v>147723</v>
      </c>
      <c r="P545" t="s">
        <v>22006</v>
      </c>
      <c r="Q545">
        <v>8</v>
      </c>
      <c r="R545">
        <v>50</v>
      </c>
      <c r="S545" s="2">
        <v>4707</v>
      </c>
      <c r="T545" s="2">
        <v>2272</v>
      </c>
      <c r="U545" s="8">
        <v>4.7243827975332213E-2</v>
      </c>
      <c r="V545" s="2">
        <v>232521</v>
      </c>
      <c r="W545" s="48">
        <v>846</v>
      </c>
      <c r="Y545" s="61">
        <f>(Table1326[[#This Row],[2042 Future AADT]]-Table1326[[#This Row],[AADT 2022]])/20*($Y$5-2022)+Table1326[[#This Row],[AADT 2022]]</f>
        <v>232521</v>
      </c>
    </row>
    <row r="546" spans="1:25" ht="24" customHeight="1" x14ac:dyDescent="0.25">
      <c r="A546" t="s">
        <v>1971</v>
      </c>
      <c r="B546" t="s">
        <v>17975</v>
      </c>
      <c r="C546">
        <v>101415</v>
      </c>
      <c r="D546" t="s">
        <v>17073</v>
      </c>
      <c r="E546" t="s">
        <v>1912</v>
      </c>
      <c r="F546" s="9">
        <f>Table1326[[#This Row],[EMP]]-Table1326[[#This Row],[BMP]]</f>
        <v>1.0009226000000027</v>
      </c>
      <c r="G546" s="5" t="s">
        <v>205</v>
      </c>
      <c r="H546" s="56">
        <v>45.567881853333297</v>
      </c>
      <c r="I546" t="s">
        <v>1968</v>
      </c>
      <c r="J546" s="56">
        <v>46.107196584999997</v>
      </c>
      <c r="K546" s="56">
        <v>46.5688044533333</v>
      </c>
      <c r="L546" t="s">
        <v>1970</v>
      </c>
      <c r="M546" s="2">
        <v>48448</v>
      </c>
      <c r="N546" s="2">
        <v>46409</v>
      </c>
      <c r="O546" s="2">
        <v>94857</v>
      </c>
      <c r="P546" t="s">
        <v>22007</v>
      </c>
      <c r="Q546">
        <v>8</v>
      </c>
      <c r="R546">
        <v>52</v>
      </c>
      <c r="S546" s="2">
        <v>5296</v>
      </c>
      <c r="T546" s="2">
        <v>3652</v>
      </c>
      <c r="U546" s="8">
        <v>9.4331467366667726E-2</v>
      </c>
      <c r="V546" s="2">
        <v>149308</v>
      </c>
      <c r="W546" s="48">
        <v>847</v>
      </c>
      <c r="Y546" s="61">
        <f>(Table1326[[#This Row],[2042 Future AADT]]-Table1326[[#This Row],[AADT 2022]])/20*($Y$5-2022)+Table1326[[#This Row],[AADT 2022]]</f>
        <v>149308</v>
      </c>
    </row>
    <row r="547" spans="1:25" ht="24" customHeight="1" x14ac:dyDescent="0.25">
      <c r="A547" t="s">
        <v>1972</v>
      </c>
      <c r="B547" t="s">
        <v>17976</v>
      </c>
      <c r="C547">
        <v>101416</v>
      </c>
      <c r="D547" t="s">
        <v>17073</v>
      </c>
      <c r="E547" t="s">
        <v>1912</v>
      </c>
      <c r="F547" s="9">
        <f>Table1326[[#This Row],[EMP]]-Table1326[[#This Row],[BMP]]</f>
        <v>1.0693634100000011</v>
      </c>
      <c r="G547" s="5" t="s">
        <v>205</v>
      </c>
      <c r="H547" s="56">
        <v>46.569062616666699</v>
      </c>
      <c r="I547" t="s">
        <v>1970</v>
      </c>
      <c r="J547" s="56">
        <v>47.114142940000001</v>
      </c>
      <c r="K547" s="56">
        <v>47.6384260266667</v>
      </c>
      <c r="L547" t="s">
        <v>319</v>
      </c>
      <c r="M547" s="2">
        <v>64123</v>
      </c>
      <c r="N547" s="2">
        <v>109031</v>
      </c>
      <c r="O547" s="2">
        <v>173154</v>
      </c>
      <c r="P547" t="s">
        <v>22008</v>
      </c>
      <c r="Q547">
        <v>8</v>
      </c>
      <c r="R547">
        <v>51</v>
      </c>
      <c r="S547" s="2">
        <v>6536</v>
      </c>
      <c r="T547" s="2">
        <v>3167</v>
      </c>
      <c r="U547" s="8">
        <v>5.6036822712729709E-2</v>
      </c>
      <c r="V547" s="2">
        <v>272550</v>
      </c>
      <c r="W547" s="48">
        <v>848</v>
      </c>
      <c r="Y547" s="61">
        <f>(Table1326[[#This Row],[2042 Future AADT]]-Table1326[[#This Row],[AADT 2022]])/20*($Y$5-2022)+Table1326[[#This Row],[AADT 2022]]</f>
        <v>272550</v>
      </c>
    </row>
    <row r="548" spans="1:25" ht="24" customHeight="1" x14ac:dyDescent="0.25">
      <c r="A548" t="s">
        <v>1973</v>
      </c>
      <c r="B548" t="s">
        <v>17977</v>
      </c>
      <c r="C548">
        <v>101417</v>
      </c>
      <c r="D548" t="s">
        <v>17073</v>
      </c>
      <c r="E548" t="s">
        <v>1912</v>
      </c>
      <c r="F548" s="9">
        <f>Table1326[[#This Row],[EMP]]-Table1326[[#This Row],[BMP]]</f>
        <v>1.0038151900000045</v>
      </c>
      <c r="G548" s="5" t="s">
        <v>205</v>
      </c>
      <c r="H548" s="56">
        <v>47.638965206666697</v>
      </c>
      <c r="I548" t="s">
        <v>319</v>
      </c>
      <c r="J548" s="56">
        <v>48.196871705</v>
      </c>
      <c r="K548" s="56">
        <v>48.642780396666701</v>
      </c>
      <c r="L548" t="s">
        <v>1935</v>
      </c>
      <c r="M548" s="2">
        <v>88387</v>
      </c>
      <c r="N548" s="2">
        <v>91161</v>
      </c>
      <c r="O548" s="2">
        <v>179548</v>
      </c>
      <c r="P548" t="s">
        <v>22009</v>
      </c>
      <c r="Q548">
        <v>8</v>
      </c>
      <c r="R548">
        <v>52</v>
      </c>
      <c r="S548" s="2">
        <v>15552</v>
      </c>
      <c r="T548" s="2">
        <v>2560</v>
      </c>
      <c r="U548" s="8">
        <v>0.10087553189119344</v>
      </c>
      <c r="V548" s="2">
        <v>282615</v>
      </c>
      <c r="W548" s="48">
        <v>849</v>
      </c>
      <c r="Y548" s="61">
        <f>(Table1326[[#This Row],[2042 Future AADT]]-Table1326[[#This Row],[AADT 2022]])/20*($Y$5-2022)+Table1326[[#This Row],[AADT 2022]]</f>
        <v>282615</v>
      </c>
    </row>
    <row r="549" spans="1:25" ht="24" customHeight="1" x14ac:dyDescent="0.25">
      <c r="A549" t="s">
        <v>1974</v>
      </c>
      <c r="B549" t="s">
        <v>17978</v>
      </c>
      <c r="C549">
        <v>101418</v>
      </c>
      <c r="D549" t="s">
        <v>17073</v>
      </c>
      <c r="E549" t="s">
        <v>1912</v>
      </c>
      <c r="F549" s="9">
        <f>Table1326[[#This Row],[EMP]]-Table1326[[#This Row],[BMP]]</f>
        <v>1.0032087200000035</v>
      </c>
      <c r="G549" s="5" t="s">
        <v>205</v>
      </c>
      <c r="H549" s="56">
        <v>48.636479673333298</v>
      </c>
      <c r="I549" t="s">
        <v>1935</v>
      </c>
      <c r="J549" s="56">
        <v>48.798765484999997</v>
      </c>
      <c r="K549" s="56">
        <v>49.639688393333302</v>
      </c>
      <c r="L549" t="s">
        <v>1933</v>
      </c>
      <c r="M549" s="2">
        <v>94927</v>
      </c>
      <c r="N549" s="2">
        <v>95149</v>
      </c>
      <c r="O549" s="2">
        <v>190076</v>
      </c>
      <c r="P549" t="s">
        <v>22010</v>
      </c>
      <c r="Q549">
        <v>8</v>
      </c>
      <c r="R549">
        <v>53</v>
      </c>
      <c r="S549" s="2">
        <v>4402</v>
      </c>
      <c r="T549" s="2">
        <v>4201</v>
      </c>
      <c r="U549" s="8">
        <v>4.5260843031208572E-2</v>
      </c>
      <c r="V549" s="2">
        <v>299186</v>
      </c>
      <c r="W549" s="48">
        <v>850</v>
      </c>
      <c r="Y549" s="61">
        <f>(Table1326[[#This Row],[2042 Future AADT]]-Table1326[[#This Row],[AADT 2022]])/20*($Y$5-2022)+Table1326[[#This Row],[AADT 2022]]</f>
        <v>299186</v>
      </c>
    </row>
    <row r="550" spans="1:25" ht="24" customHeight="1" x14ac:dyDescent="0.25">
      <c r="A550" t="s">
        <v>1976</v>
      </c>
      <c r="B550" t="s">
        <v>17979</v>
      </c>
      <c r="C550">
        <v>101419</v>
      </c>
      <c r="D550" t="s">
        <v>17073</v>
      </c>
      <c r="E550" t="s">
        <v>1912</v>
      </c>
      <c r="F550" s="9">
        <f>Table1326[[#This Row],[EMP]]-Table1326[[#This Row],[BMP]]</f>
        <v>0.51477028000000047</v>
      </c>
      <c r="G550" s="5" t="s">
        <v>205</v>
      </c>
      <c r="H550" s="56">
        <v>49.647692736666698</v>
      </c>
      <c r="I550" t="s">
        <v>1933</v>
      </c>
      <c r="J550" s="56">
        <v>49.803350909999999</v>
      </c>
      <c r="K550" s="56">
        <v>50.162463016666699</v>
      </c>
      <c r="L550" t="s">
        <v>1975</v>
      </c>
      <c r="M550" s="2">
        <v>105053</v>
      </c>
      <c r="N550" s="2">
        <v>95017</v>
      </c>
      <c r="O550" s="2">
        <v>200070</v>
      </c>
      <c r="P550" t="s">
        <v>22011</v>
      </c>
      <c r="Q550">
        <v>8</v>
      </c>
      <c r="R550">
        <v>60</v>
      </c>
      <c r="S550" s="2">
        <v>4400</v>
      </c>
      <c r="T550" s="2">
        <v>4599</v>
      </c>
      <c r="U550" s="8">
        <v>4.4979257259959014E-2</v>
      </c>
      <c r="V550" s="2">
        <v>314917</v>
      </c>
      <c r="W550" s="48">
        <v>851</v>
      </c>
      <c r="Y550" s="61">
        <f>(Table1326[[#This Row],[2042 Future AADT]]-Table1326[[#This Row],[AADT 2022]])/20*($Y$5-2022)+Table1326[[#This Row],[AADT 2022]]</f>
        <v>314917</v>
      </c>
    </row>
    <row r="551" spans="1:25" ht="24" customHeight="1" x14ac:dyDescent="0.25">
      <c r="A551" t="s">
        <v>1978</v>
      </c>
      <c r="B551" t="s">
        <v>17980</v>
      </c>
      <c r="C551">
        <v>101420</v>
      </c>
      <c r="D551" t="s">
        <v>17073</v>
      </c>
      <c r="E551" t="s">
        <v>1912</v>
      </c>
      <c r="F551" s="9">
        <f>Table1326[[#This Row],[EMP]]-Table1326[[#This Row],[BMP]]</f>
        <v>0.501220840000002</v>
      </c>
      <c r="G551" s="5" t="s">
        <v>205</v>
      </c>
      <c r="H551" s="56">
        <v>50.16688225</v>
      </c>
      <c r="I551" t="s">
        <v>1975</v>
      </c>
      <c r="J551" s="56">
        <v>50.45810779</v>
      </c>
      <c r="K551" s="56">
        <v>50.668103090000002</v>
      </c>
      <c r="L551" t="s">
        <v>1797</v>
      </c>
      <c r="M551" s="2">
        <v>46502</v>
      </c>
      <c r="N551" s="2">
        <v>56306</v>
      </c>
      <c r="O551" s="2">
        <v>102808</v>
      </c>
      <c r="P551" t="s">
        <v>22012</v>
      </c>
      <c r="Q551">
        <v>9</v>
      </c>
      <c r="R551">
        <v>50</v>
      </c>
      <c r="S551" s="2">
        <v>4868</v>
      </c>
      <c r="T551" s="2">
        <v>3013</v>
      </c>
      <c r="U551" s="8">
        <v>7.665745856353591E-2</v>
      </c>
      <c r="V551" s="2">
        <v>161823</v>
      </c>
      <c r="W551" s="48">
        <v>852</v>
      </c>
      <c r="Y551" s="61">
        <f>(Table1326[[#This Row],[2042 Future AADT]]-Table1326[[#This Row],[AADT 2022]])/20*($Y$5-2022)+Table1326[[#This Row],[AADT 2022]]</f>
        <v>161823</v>
      </c>
    </row>
    <row r="552" spans="1:25" ht="24" customHeight="1" x14ac:dyDescent="0.25">
      <c r="A552" t="s">
        <v>1980</v>
      </c>
      <c r="B552" t="s">
        <v>17981</v>
      </c>
      <c r="C552">
        <v>101421</v>
      </c>
      <c r="D552" t="s">
        <v>17073</v>
      </c>
      <c r="E552" t="s">
        <v>1912</v>
      </c>
      <c r="F552" s="9">
        <f>Table1326[[#This Row],[EMP]]-Table1326[[#This Row],[BMP]]</f>
        <v>0.58509271999999868</v>
      </c>
      <c r="G552" s="5" t="s">
        <v>205</v>
      </c>
      <c r="H552" s="56">
        <v>50.670434166666702</v>
      </c>
      <c r="I552" t="s">
        <v>1797</v>
      </c>
      <c r="J552" s="56">
        <v>50.88383984</v>
      </c>
      <c r="K552" s="56">
        <v>51.255526886666701</v>
      </c>
      <c r="L552" t="s">
        <v>1979</v>
      </c>
      <c r="M552" s="2">
        <v>51783</v>
      </c>
      <c r="N552" s="2">
        <v>52332</v>
      </c>
      <c r="O552" s="2">
        <v>104115</v>
      </c>
      <c r="P552" t="s">
        <v>22013</v>
      </c>
      <c r="Q552">
        <v>8</v>
      </c>
      <c r="R552">
        <v>57</v>
      </c>
      <c r="S552" s="2">
        <v>4373</v>
      </c>
      <c r="T552" s="2">
        <v>2602</v>
      </c>
      <c r="U552" s="8">
        <v>6.6993228641406138E-2</v>
      </c>
      <c r="V552" s="2">
        <v>163881</v>
      </c>
      <c r="W552" s="48">
        <v>853</v>
      </c>
      <c r="Y552" s="61">
        <f>(Table1326[[#This Row],[2042 Future AADT]]-Table1326[[#This Row],[AADT 2022]])/20*($Y$5-2022)+Table1326[[#This Row],[AADT 2022]]</f>
        <v>163881</v>
      </c>
    </row>
    <row r="553" spans="1:25" ht="24" customHeight="1" x14ac:dyDescent="0.25">
      <c r="A553" t="s">
        <v>1983</v>
      </c>
      <c r="B553" t="s">
        <v>17982</v>
      </c>
      <c r="C553">
        <v>101422</v>
      </c>
      <c r="D553" t="s">
        <v>17073</v>
      </c>
      <c r="E553" t="s">
        <v>1912</v>
      </c>
      <c r="F553" s="9">
        <f>Table1326[[#This Row],[EMP]]-Table1326[[#This Row],[BMP]]</f>
        <v>2.4918757399999976</v>
      </c>
      <c r="G553" s="5" t="s">
        <v>205</v>
      </c>
      <c r="H553" s="56">
        <v>51.259255670000002</v>
      </c>
      <c r="I553" t="s">
        <v>1979</v>
      </c>
      <c r="J553" s="56">
        <v>52.801737269999997</v>
      </c>
      <c r="K553" s="56">
        <v>53.751131409999999</v>
      </c>
      <c r="L553" t="s">
        <v>1982</v>
      </c>
      <c r="M553" s="2">
        <v>67229</v>
      </c>
      <c r="N553" s="2">
        <v>66836</v>
      </c>
      <c r="O553" s="2">
        <v>134065</v>
      </c>
      <c r="P553" t="s">
        <v>22014</v>
      </c>
      <c r="Q553">
        <v>10</v>
      </c>
      <c r="R553">
        <v>52</v>
      </c>
      <c r="S553" s="2">
        <v>6226</v>
      </c>
      <c r="T553" s="2">
        <v>4002</v>
      </c>
      <c r="U553" s="8">
        <v>7.6291351210233838E-2</v>
      </c>
      <c r="V553" s="2">
        <v>211023</v>
      </c>
      <c r="W553" s="48">
        <v>854</v>
      </c>
      <c r="Y553" s="61">
        <f>(Table1326[[#This Row],[2042 Future AADT]]-Table1326[[#This Row],[AADT 2022]])/20*($Y$5-2022)+Table1326[[#This Row],[AADT 2022]]</f>
        <v>211023</v>
      </c>
    </row>
    <row r="554" spans="1:25" ht="24" customHeight="1" x14ac:dyDescent="0.25">
      <c r="A554" t="s">
        <v>1984</v>
      </c>
      <c r="B554" t="s">
        <v>17983</v>
      </c>
      <c r="C554">
        <v>101423</v>
      </c>
      <c r="D554" t="s">
        <v>17073</v>
      </c>
      <c r="E554" t="s">
        <v>1912</v>
      </c>
      <c r="F554" s="9">
        <f>Table1326[[#This Row],[EMP]]-Table1326[[#This Row],[BMP]]</f>
        <v>1.5915441799999996</v>
      </c>
      <c r="G554" s="5" t="s">
        <v>205</v>
      </c>
      <c r="H554" s="56">
        <v>53.745723577500002</v>
      </c>
      <c r="I554" t="s">
        <v>1982</v>
      </c>
      <c r="J554" s="56">
        <v>54.288267114999996</v>
      </c>
      <c r="K554" s="56">
        <v>55.337267757500001</v>
      </c>
      <c r="L554" t="s">
        <v>156</v>
      </c>
      <c r="M554" s="2">
        <v>54450</v>
      </c>
      <c r="N554" s="2">
        <v>70562</v>
      </c>
      <c r="O554" s="2">
        <v>125012</v>
      </c>
      <c r="P554" t="s">
        <v>22015</v>
      </c>
      <c r="Q554">
        <v>8</v>
      </c>
      <c r="R554">
        <v>53</v>
      </c>
      <c r="S554" s="2">
        <v>1230</v>
      </c>
      <c r="T554" s="2">
        <v>1110</v>
      </c>
      <c r="U554" s="8">
        <v>1.871820305250696E-2</v>
      </c>
      <c r="V554" s="2">
        <v>196773</v>
      </c>
      <c r="W554" s="48">
        <v>855</v>
      </c>
      <c r="Y554" s="61">
        <f>(Table1326[[#This Row],[2042 Future AADT]]-Table1326[[#This Row],[AADT 2022]])/20*($Y$5-2022)+Table1326[[#This Row],[AADT 2022]]</f>
        <v>196773</v>
      </c>
    </row>
    <row r="555" spans="1:25" ht="24" customHeight="1" x14ac:dyDescent="0.25">
      <c r="A555" t="s">
        <v>1985</v>
      </c>
      <c r="B555" t="s">
        <v>17984</v>
      </c>
      <c r="C555">
        <v>101424</v>
      </c>
      <c r="D555" t="s">
        <v>17073</v>
      </c>
      <c r="E555" t="s">
        <v>1912</v>
      </c>
      <c r="F555" s="9">
        <f>Table1326[[#This Row],[EMP]]-Table1326[[#This Row],[BMP]]</f>
        <v>1.5002306399999981</v>
      </c>
      <c r="G555" s="5" t="s">
        <v>205</v>
      </c>
      <c r="H555" s="56">
        <v>55.333410180000001</v>
      </c>
      <c r="I555" t="s">
        <v>156</v>
      </c>
      <c r="J555" s="56">
        <v>56.216130069999998</v>
      </c>
      <c r="K555" s="56">
        <v>56.833640819999999</v>
      </c>
      <c r="L555" t="s">
        <v>206</v>
      </c>
      <c r="M555" s="2">
        <v>23367</v>
      </c>
      <c r="N555" s="2">
        <v>22240</v>
      </c>
      <c r="O555" s="2">
        <v>45607</v>
      </c>
      <c r="P555" t="s">
        <v>22016</v>
      </c>
      <c r="Q555">
        <v>10</v>
      </c>
      <c r="R555">
        <v>60</v>
      </c>
      <c r="S555" s="2">
        <v>1230</v>
      </c>
      <c r="T555" s="2">
        <v>1110</v>
      </c>
      <c r="U555" s="8">
        <v>5.1307913258929548E-2</v>
      </c>
      <c r="V555" s="2">
        <v>71787</v>
      </c>
      <c r="W555" s="48">
        <v>856</v>
      </c>
      <c r="Y555" s="61">
        <f>(Table1326[[#This Row],[2042 Future AADT]]-Table1326[[#This Row],[AADT 2022]])/20*($Y$5-2022)+Table1326[[#This Row],[AADT 2022]]</f>
        <v>71787</v>
      </c>
    </row>
    <row r="556" spans="1:25" ht="24" customHeight="1" x14ac:dyDescent="0.25">
      <c r="A556" t="s">
        <v>1991</v>
      </c>
      <c r="B556" t="s">
        <v>18585</v>
      </c>
      <c r="C556">
        <v>104004</v>
      </c>
      <c r="D556" t="s">
        <v>17073</v>
      </c>
      <c r="E556" t="s">
        <v>1912</v>
      </c>
      <c r="F556" s="9">
        <f>Table1326[[#This Row],[EMP]]-Table1326[[#This Row],[BMP]]</f>
        <v>15.00160566000001</v>
      </c>
      <c r="G556" s="5" t="s">
        <v>205</v>
      </c>
      <c r="H556" s="56">
        <v>56.831361889999997</v>
      </c>
      <c r="I556" t="s">
        <v>206</v>
      </c>
      <c r="J556" s="56">
        <v>63.207904325000001</v>
      </c>
      <c r="K556" s="56">
        <v>71.832967550000006</v>
      </c>
      <c r="L556" t="s">
        <v>72</v>
      </c>
      <c r="M556" s="2">
        <v>34720</v>
      </c>
      <c r="N556" s="2">
        <v>34904</v>
      </c>
      <c r="O556" s="2">
        <v>69624</v>
      </c>
      <c r="P556" t="s">
        <v>22017</v>
      </c>
      <c r="Q556">
        <v>10</v>
      </c>
      <c r="R556">
        <v>59</v>
      </c>
      <c r="S556" s="2">
        <v>3560</v>
      </c>
      <c r="T556" s="2">
        <v>8307</v>
      </c>
      <c r="U556" s="8">
        <v>0.1704440997357233</v>
      </c>
      <c r="V556" s="2">
        <v>109591</v>
      </c>
      <c r="W556" s="48">
        <v>856.1</v>
      </c>
      <c r="Y556" s="61">
        <f>(Table1326[[#This Row],[2042 Future AADT]]-Table1326[[#This Row],[AADT 2022]])/20*($Y$5-2022)+Table1326[[#This Row],[AADT 2022]]</f>
        <v>109591</v>
      </c>
    </row>
    <row r="557" spans="1:25" ht="24" customHeight="1" x14ac:dyDescent="0.25">
      <c r="A557" t="s">
        <v>1992</v>
      </c>
      <c r="B557" t="s">
        <v>18586</v>
      </c>
      <c r="C557">
        <v>104009</v>
      </c>
      <c r="D557" t="s">
        <v>17073</v>
      </c>
      <c r="E557" t="s">
        <v>1912</v>
      </c>
      <c r="F557" s="9">
        <f>Table1326[[#This Row],[EMP]]-Table1326[[#This Row],[BMP]]</f>
        <v>6.1894906400000025</v>
      </c>
      <c r="G557" s="5" t="s">
        <v>205</v>
      </c>
      <c r="H557" s="56">
        <v>71.849769727142899</v>
      </c>
      <c r="I557" t="s">
        <v>72</v>
      </c>
      <c r="J557" s="56">
        <v>72.055043925000007</v>
      </c>
      <c r="K557" s="56">
        <v>78.039260367142901</v>
      </c>
      <c r="L557" t="s">
        <v>156</v>
      </c>
      <c r="M557" s="2">
        <v>33923</v>
      </c>
      <c r="N557" s="2">
        <v>34670</v>
      </c>
      <c r="O557" s="2">
        <v>68593</v>
      </c>
      <c r="P557" t="s">
        <v>22018</v>
      </c>
      <c r="Q557">
        <v>10</v>
      </c>
      <c r="R557">
        <v>57</v>
      </c>
      <c r="S557" s="2">
        <v>3618</v>
      </c>
      <c r="T557" s="2">
        <v>8506</v>
      </c>
      <c r="U557" s="8">
        <v>0.17675272987039495</v>
      </c>
      <c r="V557" s="2">
        <v>107968</v>
      </c>
      <c r="W557" s="48">
        <v>856.2</v>
      </c>
      <c r="Y557" s="61">
        <f>(Table1326[[#This Row],[2042 Future AADT]]-Table1326[[#This Row],[AADT 2022]])/20*($Y$5-2022)+Table1326[[#This Row],[AADT 2022]]</f>
        <v>107968</v>
      </c>
    </row>
    <row r="558" spans="1:25" ht="24" customHeight="1" x14ac:dyDescent="0.25">
      <c r="A558" t="s">
        <v>1997</v>
      </c>
      <c r="B558" t="s">
        <v>17988</v>
      </c>
      <c r="C558">
        <v>101469</v>
      </c>
      <c r="D558" t="s">
        <v>17073</v>
      </c>
      <c r="E558" t="s">
        <v>1993</v>
      </c>
      <c r="F558" s="9">
        <f>Table1326[[#This Row],[EMP]]-Table1326[[#This Row],[BMP]]</f>
        <v>1.0092941900000001</v>
      </c>
      <c r="G558" s="5" t="s">
        <v>1994</v>
      </c>
      <c r="H558" s="56">
        <v>1.2346411133333299</v>
      </c>
      <c r="I558" t="s">
        <v>1995</v>
      </c>
      <c r="J558" s="56">
        <v>1.325738825</v>
      </c>
      <c r="K558" s="56">
        <v>2.24393530333333</v>
      </c>
      <c r="L558" t="s">
        <v>1996</v>
      </c>
      <c r="M558" s="2">
        <v>14688</v>
      </c>
      <c r="N558" s="2">
        <v>14322</v>
      </c>
      <c r="O558" s="2">
        <v>29010</v>
      </c>
      <c r="P558" t="s">
        <v>22019</v>
      </c>
      <c r="Q558">
        <v>9</v>
      </c>
      <c r="R558">
        <v>59</v>
      </c>
      <c r="S558" s="2">
        <v>1070</v>
      </c>
      <c r="T558" s="2">
        <v>980</v>
      </c>
      <c r="U558" s="8">
        <v>7.066528783178215E-2</v>
      </c>
      <c r="V558" s="2">
        <v>42703</v>
      </c>
      <c r="W558" s="48">
        <v>857</v>
      </c>
      <c r="Y558" s="61">
        <f>(Table1326[[#This Row],[2042 Future AADT]]-Table1326[[#This Row],[AADT 2022]])/20*($Y$5-2022)+Table1326[[#This Row],[AADT 2022]]</f>
        <v>42703</v>
      </c>
    </row>
    <row r="559" spans="1:25" ht="24" customHeight="1" x14ac:dyDescent="0.25">
      <c r="A559" t="s">
        <v>1999</v>
      </c>
      <c r="B559" t="s">
        <v>17989</v>
      </c>
      <c r="C559">
        <v>101470</v>
      </c>
      <c r="D559" t="s">
        <v>17073</v>
      </c>
      <c r="E559" t="s">
        <v>1993</v>
      </c>
      <c r="F559" s="9">
        <f>Table1326[[#This Row],[EMP]]-Table1326[[#This Row],[BMP]]</f>
        <v>0.52414575000000019</v>
      </c>
      <c r="G559" s="5" t="s">
        <v>1994</v>
      </c>
      <c r="H559" s="56">
        <v>2.36125586</v>
      </c>
      <c r="I559" t="s">
        <v>1996</v>
      </c>
      <c r="J559" s="56">
        <v>2.65171365</v>
      </c>
      <c r="K559" s="56">
        <v>2.8854016100000002</v>
      </c>
      <c r="L559" t="s">
        <v>1998</v>
      </c>
      <c r="M559" s="2">
        <v>17378</v>
      </c>
      <c r="N559" s="2">
        <v>17022</v>
      </c>
      <c r="O559" s="2">
        <v>34400</v>
      </c>
      <c r="P559" t="s">
        <v>22020</v>
      </c>
      <c r="Q559">
        <v>9</v>
      </c>
      <c r="R559">
        <v>59</v>
      </c>
      <c r="S559" s="2">
        <v>1117</v>
      </c>
      <c r="T559" s="2">
        <v>929</v>
      </c>
      <c r="U559" s="8">
        <v>5.947674418604651E-2</v>
      </c>
      <c r="V559" s="2">
        <v>52437</v>
      </c>
      <c r="W559" s="48">
        <v>858</v>
      </c>
      <c r="Y559" s="61">
        <f>(Table1326[[#This Row],[2042 Future AADT]]-Table1326[[#This Row],[AADT 2022]])/20*($Y$5-2022)+Table1326[[#This Row],[AADT 2022]]</f>
        <v>52437</v>
      </c>
    </row>
    <row r="560" spans="1:25" ht="24" customHeight="1" x14ac:dyDescent="0.25">
      <c r="A560" t="s">
        <v>2001</v>
      </c>
      <c r="B560" t="s">
        <v>17990</v>
      </c>
      <c r="C560">
        <v>101471</v>
      </c>
      <c r="D560" t="s">
        <v>17073</v>
      </c>
      <c r="E560" t="s">
        <v>1993</v>
      </c>
      <c r="F560" s="9">
        <f>Table1326[[#This Row],[EMP]]-Table1326[[#This Row],[BMP]]</f>
        <v>1.0573803900000001</v>
      </c>
      <c r="G560" s="5" t="s">
        <v>1994</v>
      </c>
      <c r="H560" s="56">
        <v>2.6996644624999999</v>
      </c>
      <c r="I560" t="s">
        <v>1998</v>
      </c>
      <c r="J560" s="56">
        <v>3.4528887049999999</v>
      </c>
      <c r="K560" s="56">
        <v>3.7570448525</v>
      </c>
      <c r="L560" t="s">
        <v>2000</v>
      </c>
      <c r="M560" s="2">
        <v>9549</v>
      </c>
      <c r="N560" s="2">
        <v>11242</v>
      </c>
      <c r="O560" s="2">
        <v>20791</v>
      </c>
      <c r="P560" t="s">
        <v>22021</v>
      </c>
      <c r="Q560">
        <v>10</v>
      </c>
      <c r="R560">
        <v>65</v>
      </c>
      <c r="S560" s="2">
        <v>897</v>
      </c>
      <c r="T560" s="2">
        <v>784</v>
      </c>
      <c r="U560" s="8">
        <v>8.0852291857053532E-2</v>
      </c>
      <c r="V560" s="2">
        <v>27903</v>
      </c>
      <c r="W560" s="48">
        <v>859</v>
      </c>
      <c r="Y560" s="61">
        <f>(Table1326[[#This Row],[2042 Future AADT]]-Table1326[[#This Row],[AADT 2022]])/20*($Y$5-2022)+Table1326[[#This Row],[AADT 2022]]</f>
        <v>27903</v>
      </c>
    </row>
    <row r="561" spans="1:25" ht="24" customHeight="1" x14ac:dyDescent="0.25">
      <c r="A561" t="s">
        <v>2003</v>
      </c>
      <c r="B561" t="s">
        <v>17991</v>
      </c>
      <c r="C561">
        <v>101472</v>
      </c>
      <c r="D561" t="s">
        <v>17073</v>
      </c>
      <c r="E561" t="s">
        <v>1993</v>
      </c>
      <c r="F561" s="9">
        <f>Table1326[[#This Row],[EMP]]-Table1326[[#This Row],[BMP]]</f>
        <v>0.51649227999999958</v>
      </c>
      <c r="G561" s="5" t="s">
        <v>1994</v>
      </c>
      <c r="H561" s="56">
        <v>3.6954860900000002</v>
      </c>
      <c r="I561" t="s">
        <v>2000</v>
      </c>
      <c r="J561" s="56">
        <v>3.8436592250000001</v>
      </c>
      <c r="K561" s="56">
        <v>4.2119783699999997</v>
      </c>
      <c r="L561" t="s">
        <v>2002</v>
      </c>
      <c r="M561" s="2">
        <v>13899</v>
      </c>
      <c r="N561" s="2">
        <v>12647</v>
      </c>
      <c r="O561" s="2">
        <v>26546</v>
      </c>
      <c r="P561" t="s">
        <v>22022</v>
      </c>
      <c r="Q561">
        <v>10</v>
      </c>
      <c r="R561">
        <v>60</v>
      </c>
      <c r="S561" s="2">
        <v>973</v>
      </c>
      <c r="T561" s="2">
        <v>800</v>
      </c>
      <c r="U561" s="8">
        <v>6.6789723498832221E-2</v>
      </c>
      <c r="V561" s="2">
        <v>40465</v>
      </c>
      <c r="W561" s="48">
        <v>860</v>
      </c>
      <c r="Y561" s="61">
        <f>(Table1326[[#This Row],[2042 Future AADT]]-Table1326[[#This Row],[AADT 2022]])/20*($Y$5-2022)+Table1326[[#This Row],[AADT 2022]]</f>
        <v>40465</v>
      </c>
    </row>
    <row r="562" spans="1:25" ht="24" customHeight="1" x14ac:dyDescent="0.25">
      <c r="A562" t="s">
        <v>2005</v>
      </c>
      <c r="B562" t="s">
        <v>17992</v>
      </c>
      <c r="C562">
        <v>101473</v>
      </c>
      <c r="D562" t="s">
        <v>17073</v>
      </c>
      <c r="E562" t="s">
        <v>1993</v>
      </c>
      <c r="F562" s="9">
        <f>Table1326[[#This Row],[EMP]]-Table1326[[#This Row],[BMP]]</f>
        <v>0.28957671999999945</v>
      </c>
      <c r="G562" s="5" t="s">
        <v>1994</v>
      </c>
      <c r="H562" s="56">
        <v>4.0877999850000002</v>
      </c>
      <c r="I562" t="s">
        <v>2002</v>
      </c>
      <c r="J562" s="56">
        <v>4.2660116349999999</v>
      </c>
      <c r="K562" s="56">
        <v>4.3773767049999996</v>
      </c>
      <c r="L562" t="s">
        <v>2004</v>
      </c>
      <c r="M562" s="2">
        <v>12324</v>
      </c>
      <c r="N562" s="2">
        <v>11595</v>
      </c>
      <c r="O562" s="2">
        <v>23919</v>
      </c>
      <c r="P562" t="s">
        <v>22023</v>
      </c>
      <c r="Q562">
        <v>6</v>
      </c>
      <c r="R562">
        <v>55</v>
      </c>
      <c r="S562" s="2">
        <v>985</v>
      </c>
      <c r="T562" s="2">
        <v>816</v>
      </c>
      <c r="U562" s="8">
        <v>7.5295789957774154E-2</v>
      </c>
      <c r="V562" s="2">
        <v>33895</v>
      </c>
      <c r="W562" s="48">
        <v>861</v>
      </c>
      <c r="Y562" s="61">
        <f>(Table1326[[#This Row],[2042 Future AADT]]-Table1326[[#This Row],[AADT 2022]])/20*($Y$5-2022)+Table1326[[#This Row],[AADT 2022]]</f>
        <v>33895</v>
      </c>
    </row>
    <row r="563" spans="1:25" ht="24" customHeight="1" x14ac:dyDescent="0.25">
      <c r="A563" t="s">
        <v>2009</v>
      </c>
      <c r="B563" t="s">
        <v>17993</v>
      </c>
      <c r="C563">
        <v>101479</v>
      </c>
      <c r="D563" t="s">
        <v>17073</v>
      </c>
      <c r="E563" t="s">
        <v>2006</v>
      </c>
      <c r="F563" s="9">
        <f>Table1326[[#This Row],[EMP]]-Table1326[[#This Row],[BMP]]</f>
        <v>13.992744530000003</v>
      </c>
      <c r="G563" s="5" t="s">
        <v>2007</v>
      </c>
      <c r="H563" s="56">
        <v>24.011497394374999</v>
      </c>
      <c r="I563" t="s">
        <v>70</v>
      </c>
      <c r="J563" s="56">
        <v>31.29228809</v>
      </c>
      <c r="K563" s="56">
        <v>38.004241924375002</v>
      </c>
      <c r="L563" t="s">
        <v>2008</v>
      </c>
      <c r="M563" s="2">
        <v>1120</v>
      </c>
      <c r="N563" s="2">
        <v>1116</v>
      </c>
      <c r="O563" s="2">
        <v>2236</v>
      </c>
      <c r="P563" t="s">
        <v>22024</v>
      </c>
      <c r="Q563">
        <v>10</v>
      </c>
      <c r="R563">
        <v>76</v>
      </c>
      <c r="S563" s="2">
        <v>166</v>
      </c>
      <c r="T563" s="2">
        <v>263</v>
      </c>
      <c r="U563" s="8">
        <v>0.19186046511627908</v>
      </c>
      <c r="V563" s="2">
        <v>3183</v>
      </c>
      <c r="W563" s="48">
        <v>862</v>
      </c>
      <c r="Y563" s="61">
        <f>(Table1326[[#This Row],[2042 Future AADT]]-Table1326[[#This Row],[AADT 2022]])/20*($Y$5-2022)+Table1326[[#This Row],[AADT 2022]]</f>
        <v>3183</v>
      </c>
    </row>
    <row r="564" spans="1:25" ht="24" customHeight="1" x14ac:dyDescent="0.25">
      <c r="A564" t="s">
        <v>2010</v>
      </c>
      <c r="B564" t="s">
        <v>17994</v>
      </c>
      <c r="C564">
        <v>101480</v>
      </c>
      <c r="D564" t="s">
        <v>17073</v>
      </c>
      <c r="E564" t="s">
        <v>2006</v>
      </c>
      <c r="F564" s="9">
        <f>Table1326[[#This Row],[EMP]]-Table1326[[#This Row],[BMP]]</f>
        <v>1.9390154999999965</v>
      </c>
      <c r="G564" s="5" t="s">
        <v>2007</v>
      </c>
      <c r="H564" s="56">
        <v>38.008046633333301</v>
      </c>
      <c r="I564" t="s">
        <v>2008</v>
      </c>
      <c r="J564" s="56">
        <v>38.998605740000002</v>
      </c>
      <c r="K564" s="56">
        <v>39.947062133333297</v>
      </c>
      <c r="L564" t="s">
        <v>122</v>
      </c>
      <c r="M564" s="2">
        <v>2703</v>
      </c>
      <c r="N564" s="2">
        <v>2575</v>
      </c>
      <c r="O564" s="2">
        <v>5278</v>
      </c>
      <c r="P564" t="s">
        <v>22025</v>
      </c>
      <c r="Q564">
        <v>8</v>
      </c>
      <c r="R564">
        <v>60</v>
      </c>
      <c r="S564" s="2">
        <v>347</v>
      </c>
      <c r="T564" s="2">
        <v>834</v>
      </c>
      <c r="U564" s="8">
        <v>0.2237589996210686</v>
      </c>
      <c r="V564" s="2">
        <v>13269</v>
      </c>
      <c r="W564" s="48">
        <v>863</v>
      </c>
      <c r="Y564" s="61">
        <f>(Table1326[[#This Row],[2042 Future AADT]]-Table1326[[#This Row],[AADT 2022]])/20*($Y$5-2022)+Table1326[[#This Row],[AADT 2022]]</f>
        <v>13269</v>
      </c>
    </row>
    <row r="565" spans="1:25" ht="24" customHeight="1" x14ac:dyDescent="0.25">
      <c r="A565" t="s">
        <v>2012</v>
      </c>
      <c r="B565" t="s">
        <v>17995</v>
      </c>
      <c r="C565">
        <v>101481</v>
      </c>
      <c r="D565" t="s">
        <v>17073</v>
      </c>
      <c r="E565" t="s">
        <v>2006</v>
      </c>
      <c r="F565" s="9">
        <f>Table1326[[#This Row],[EMP]]-Table1326[[#This Row],[BMP]]</f>
        <v>3.0769129500000005</v>
      </c>
      <c r="G565" s="5" t="s">
        <v>2007</v>
      </c>
      <c r="H565" s="56">
        <v>39.944901856666696</v>
      </c>
      <c r="I565" t="s">
        <v>122</v>
      </c>
      <c r="J565" s="56">
        <v>42.000133356666701</v>
      </c>
      <c r="K565" s="56">
        <v>43.021814806666697</v>
      </c>
      <c r="L565" t="s">
        <v>2011</v>
      </c>
      <c r="M565" s="2">
        <v>4021</v>
      </c>
      <c r="N565" s="2">
        <v>4204</v>
      </c>
      <c r="O565" s="2">
        <v>8225</v>
      </c>
      <c r="P565" t="s">
        <v>22026</v>
      </c>
      <c r="Q565">
        <v>10</v>
      </c>
      <c r="R565">
        <v>60</v>
      </c>
      <c r="S565" s="2">
        <v>634</v>
      </c>
      <c r="T565" s="2">
        <v>956</v>
      </c>
      <c r="U565" s="8">
        <v>0.19331306990881458</v>
      </c>
      <c r="V565" s="2">
        <v>23441</v>
      </c>
      <c r="W565" s="48">
        <v>864</v>
      </c>
      <c r="Y565" s="61">
        <f>(Table1326[[#This Row],[2042 Future AADT]]-Table1326[[#This Row],[AADT 2022]])/20*($Y$5-2022)+Table1326[[#This Row],[AADT 2022]]</f>
        <v>23441</v>
      </c>
    </row>
    <row r="566" spans="1:25" ht="24" customHeight="1" x14ac:dyDescent="0.25">
      <c r="A566" t="s">
        <v>2013</v>
      </c>
      <c r="B566" t="s">
        <v>17996</v>
      </c>
      <c r="C566">
        <v>101482</v>
      </c>
      <c r="D566" t="s">
        <v>17073</v>
      </c>
      <c r="E566" t="s">
        <v>2006</v>
      </c>
      <c r="F566" s="9">
        <f>Table1326[[#This Row],[EMP]]-Table1326[[#This Row],[BMP]]</f>
        <v>1.2487749000000008</v>
      </c>
      <c r="G566" s="5" t="s">
        <v>2007</v>
      </c>
      <c r="H566" s="56">
        <v>42.932111363333298</v>
      </c>
      <c r="I566" t="s">
        <v>2011</v>
      </c>
      <c r="J566" s="56">
        <v>43.868303220000001</v>
      </c>
      <c r="K566" s="56">
        <v>44.180886263333299</v>
      </c>
      <c r="L566" t="s">
        <v>1295</v>
      </c>
      <c r="M566" s="2">
        <v>3380</v>
      </c>
      <c r="N566" s="2">
        <v>3080</v>
      </c>
      <c r="O566" s="2">
        <v>6460</v>
      </c>
      <c r="P566" t="s">
        <v>22027</v>
      </c>
      <c r="Q566">
        <v>9</v>
      </c>
      <c r="R566">
        <v>55</v>
      </c>
      <c r="S566" s="2">
        <v>489</v>
      </c>
      <c r="T566" s="2">
        <v>852</v>
      </c>
      <c r="U566" s="8">
        <v>0.20758513931888545</v>
      </c>
      <c r="V566" s="2">
        <v>14815</v>
      </c>
      <c r="W566" s="48">
        <v>865</v>
      </c>
      <c r="Y566" s="61">
        <f>(Table1326[[#This Row],[2042 Future AADT]]-Table1326[[#This Row],[AADT 2022]])/20*($Y$5-2022)+Table1326[[#This Row],[AADT 2022]]</f>
        <v>14815</v>
      </c>
    </row>
    <row r="567" spans="1:25" ht="24" customHeight="1" x14ac:dyDescent="0.25">
      <c r="A567" t="s">
        <v>2100</v>
      </c>
      <c r="B567" t="s">
        <v>18570</v>
      </c>
      <c r="C567">
        <v>102317</v>
      </c>
      <c r="D567" t="s">
        <v>17073</v>
      </c>
      <c r="E567" t="s">
        <v>600</v>
      </c>
      <c r="F567" s="9">
        <f>Table1326[[#This Row],[EMP]]-Table1326[[#This Row],[BMP]]</f>
        <v>0.51051892000000976</v>
      </c>
      <c r="G567" s="5" t="s">
        <v>598</v>
      </c>
      <c r="H567" s="56">
        <v>206.20964888</v>
      </c>
      <c r="I567" t="s">
        <v>627</v>
      </c>
      <c r="J567" s="56">
        <v>206.57879968</v>
      </c>
      <c r="K567" s="56">
        <v>206.72016780000001</v>
      </c>
      <c r="L567" t="s">
        <v>2014</v>
      </c>
      <c r="M567" s="2">
        <v>16895</v>
      </c>
      <c r="N567" s="2">
        <v>13132</v>
      </c>
      <c r="O567" s="2">
        <v>30027</v>
      </c>
      <c r="P567" t="s">
        <v>22028</v>
      </c>
      <c r="Q567">
        <v>8</v>
      </c>
      <c r="R567">
        <v>56</v>
      </c>
      <c r="S567" s="2">
        <v>2592</v>
      </c>
      <c r="T567" s="2">
        <v>1400</v>
      </c>
      <c r="U567" s="8">
        <v>0.13294701435374828</v>
      </c>
      <c r="V567" s="2">
        <v>51578</v>
      </c>
      <c r="W567" s="48">
        <v>865.9</v>
      </c>
      <c r="Y567" s="61">
        <f>(Table1326[[#This Row],[2042 Future AADT]]-Table1326[[#This Row],[AADT 2022]])/20*($Y$5-2022)+Table1326[[#This Row],[AADT 2022]]</f>
        <v>51578</v>
      </c>
    </row>
    <row r="568" spans="1:25" ht="24" customHeight="1" x14ac:dyDescent="0.25">
      <c r="A568" t="s">
        <v>2016</v>
      </c>
      <c r="B568" t="s">
        <v>17997</v>
      </c>
      <c r="C568">
        <v>101483</v>
      </c>
      <c r="D568" t="s">
        <v>17073</v>
      </c>
      <c r="E568" t="s">
        <v>600</v>
      </c>
      <c r="F568" s="9">
        <f>Table1326[[#This Row],[EMP]]-Table1326[[#This Row],[BMP]]</f>
        <v>0.88426352999999835</v>
      </c>
      <c r="G568" s="5" t="s">
        <v>598</v>
      </c>
      <c r="H568" s="56">
        <v>206.797015283333</v>
      </c>
      <c r="I568" t="s">
        <v>2014</v>
      </c>
      <c r="J568" s="56">
        <v>207.462381515</v>
      </c>
      <c r="K568" s="56">
        <v>207.68127881333299</v>
      </c>
      <c r="L568" t="s">
        <v>2015</v>
      </c>
      <c r="M568" s="2">
        <v>13409</v>
      </c>
      <c r="N568" s="2">
        <v>13332</v>
      </c>
      <c r="O568" s="2">
        <v>26741</v>
      </c>
      <c r="P568" t="s">
        <v>22029</v>
      </c>
      <c r="Q568">
        <v>9</v>
      </c>
      <c r="R568">
        <v>59</v>
      </c>
      <c r="S568" s="2">
        <v>1072</v>
      </c>
      <c r="T568" s="2">
        <v>336</v>
      </c>
      <c r="U568" s="8">
        <v>5.2653229123817362E-2</v>
      </c>
      <c r="V568" s="2">
        <v>44147</v>
      </c>
      <c r="W568" s="48">
        <v>866</v>
      </c>
      <c r="Y568" s="61">
        <f>(Table1326[[#This Row],[2042 Future AADT]]-Table1326[[#This Row],[AADT 2022]])/20*($Y$5-2022)+Table1326[[#This Row],[AADT 2022]]</f>
        <v>44147</v>
      </c>
    </row>
    <row r="569" spans="1:25" ht="24" customHeight="1" x14ac:dyDescent="0.25">
      <c r="A569" t="s">
        <v>2018</v>
      </c>
      <c r="B569" t="s">
        <v>17998</v>
      </c>
      <c r="C569">
        <v>101485</v>
      </c>
      <c r="D569" t="s">
        <v>17073</v>
      </c>
      <c r="E569" t="s">
        <v>600</v>
      </c>
      <c r="F569" s="9">
        <f>Table1326[[#This Row],[EMP]]-Table1326[[#This Row],[BMP]]</f>
        <v>1.2400345400000106</v>
      </c>
      <c r="G569" s="5" t="s">
        <v>598</v>
      </c>
      <c r="H569" s="56">
        <v>207.82201918249999</v>
      </c>
      <c r="I569" t="s">
        <v>2015</v>
      </c>
      <c r="J569" s="56">
        <v>207.99056186499999</v>
      </c>
      <c r="K569" s="56">
        <v>209.0620537225</v>
      </c>
      <c r="L569" t="s">
        <v>2017</v>
      </c>
      <c r="M569" s="2">
        <v>10101</v>
      </c>
      <c r="N569" s="2">
        <v>10301</v>
      </c>
      <c r="O569" s="2">
        <v>20402</v>
      </c>
      <c r="P569" t="s">
        <v>22030</v>
      </c>
      <c r="Q569">
        <v>7</v>
      </c>
      <c r="R569">
        <v>54</v>
      </c>
      <c r="S569" s="2">
        <v>814</v>
      </c>
      <c r="T569" s="2">
        <v>646</v>
      </c>
      <c r="U569" s="8">
        <v>7.1561611606705225E-2</v>
      </c>
      <c r="V569" s="2">
        <v>32922</v>
      </c>
      <c r="W569" s="48">
        <v>867</v>
      </c>
      <c r="Y569" s="61">
        <f>(Table1326[[#This Row],[2042 Future AADT]]-Table1326[[#This Row],[AADT 2022]])/20*($Y$5-2022)+Table1326[[#This Row],[AADT 2022]]</f>
        <v>32922</v>
      </c>
    </row>
    <row r="570" spans="1:25" ht="24" customHeight="1" x14ac:dyDescent="0.25">
      <c r="A570" t="s">
        <v>2020</v>
      </c>
      <c r="B570" t="s">
        <v>17999</v>
      </c>
      <c r="C570">
        <v>101487</v>
      </c>
      <c r="D570" t="s">
        <v>17073</v>
      </c>
      <c r="E570" t="s">
        <v>600</v>
      </c>
      <c r="F570" s="9">
        <f>Table1326[[#This Row],[EMP]]-Table1326[[#This Row],[BMP]]</f>
        <v>6.840889379999993</v>
      </c>
      <c r="G570" s="5" t="s">
        <v>598</v>
      </c>
      <c r="H570" s="56">
        <v>209.05745957249999</v>
      </c>
      <c r="I570" t="s">
        <v>2017</v>
      </c>
      <c r="J570" s="56">
        <v>213.00770120000001</v>
      </c>
      <c r="K570" s="56">
        <v>215.89834895249999</v>
      </c>
      <c r="L570" t="s">
        <v>2019</v>
      </c>
      <c r="M570" s="2">
        <v>8246</v>
      </c>
      <c r="N570" s="2">
        <v>8034</v>
      </c>
      <c r="O570" s="2">
        <v>16280</v>
      </c>
      <c r="P570" t="s">
        <v>22031</v>
      </c>
      <c r="Q570">
        <v>8</v>
      </c>
      <c r="R570">
        <v>56</v>
      </c>
      <c r="S570" s="2">
        <v>2142</v>
      </c>
      <c r="T570" s="2">
        <v>535</v>
      </c>
      <c r="U570" s="8">
        <v>0.16443488943488943</v>
      </c>
      <c r="V570" s="2">
        <v>24844</v>
      </c>
      <c r="W570" s="48">
        <v>868</v>
      </c>
      <c r="Y570" s="61">
        <f>(Table1326[[#This Row],[2042 Future AADT]]-Table1326[[#This Row],[AADT 2022]])/20*($Y$5-2022)+Table1326[[#This Row],[AADT 2022]]</f>
        <v>24844</v>
      </c>
    </row>
    <row r="571" spans="1:25" ht="24" customHeight="1" x14ac:dyDescent="0.25">
      <c r="A571" t="s">
        <v>2022</v>
      </c>
      <c r="B571" t="s">
        <v>18000</v>
      </c>
      <c r="C571">
        <v>101488</v>
      </c>
      <c r="D571" t="s">
        <v>17073</v>
      </c>
      <c r="E571" t="s">
        <v>600</v>
      </c>
      <c r="F571" s="9">
        <f>Table1326[[#This Row],[EMP]]-Table1326[[#This Row],[BMP]]</f>
        <v>2.7543086100000096</v>
      </c>
      <c r="G571" s="5" t="s">
        <v>598</v>
      </c>
      <c r="H571" s="56">
        <v>215.81721998</v>
      </c>
      <c r="I571" t="s">
        <v>2019</v>
      </c>
      <c r="J571" s="56">
        <v>218.01500655000001</v>
      </c>
      <c r="K571" s="56">
        <v>218.57152859000001</v>
      </c>
      <c r="L571" t="s">
        <v>2021</v>
      </c>
      <c r="M571" s="2">
        <v>7252</v>
      </c>
      <c r="N571" s="2">
        <v>8077</v>
      </c>
      <c r="O571" s="2">
        <v>15329</v>
      </c>
      <c r="P571" t="s">
        <v>22032</v>
      </c>
      <c r="Q571">
        <v>9</v>
      </c>
      <c r="R571">
        <v>53</v>
      </c>
      <c r="S571" s="2">
        <v>2142</v>
      </c>
      <c r="T571" s="2">
        <v>535</v>
      </c>
      <c r="U571" s="8">
        <v>0.17463631026159568</v>
      </c>
      <c r="V571" s="2">
        <v>25307</v>
      </c>
      <c r="W571" s="48">
        <v>869</v>
      </c>
      <c r="Y571" s="61">
        <f>(Table1326[[#This Row],[2042 Future AADT]]-Table1326[[#This Row],[AADT 2022]])/20*($Y$5-2022)+Table1326[[#This Row],[AADT 2022]]</f>
        <v>25307</v>
      </c>
    </row>
    <row r="572" spans="1:25" ht="24" customHeight="1" x14ac:dyDescent="0.25">
      <c r="A572" t="s">
        <v>2026</v>
      </c>
      <c r="B572" t="s">
        <v>18001</v>
      </c>
      <c r="C572">
        <v>101489</v>
      </c>
      <c r="D572" t="s">
        <v>17073</v>
      </c>
      <c r="E572" t="s">
        <v>600</v>
      </c>
      <c r="F572" s="9">
        <f>Table1326[[#This Row],[EMP]]-Table1326[[#This Row],[BMP]]</f>
        <v>0.83222778000001085</v>
      </c>
      <c r="G572" s="5" t="s">
        <v>598</v>
      </c>
      <c r="H572" s="56">
        <v>218.586919196667</v>
      </c>
      <c r="I572" t="s">
        <v>2024</v>
      </c>
      <c r="J572" s="56">
        <v>218.93113792</v>
      </c>
      <c r="K572" s="56">
        <v>219.41914697666701</v>
      </c>
      <c r="L572" t="s">
        <v>2025</v>
      </c>
      <c r="M572" s="2">
        <v>5129</v>
      </c>
      <c r="N572" s="2">
        <v>6437</v>
      </c>
      <c r="O572" s="2">
        <v>11566</v>
      </c>
      <c r="P572" t="s">
        <v>22033</v>
      </c>
      <c r="Q572">
        <v>9</v>
      </c>
      <c r="R572">
        <v>57</v>
      </c>
      <c r="S572" s="2">
        <v>406</v>
      </c>
      <c r="T572" s="2">
        <v>508</v>
      </c>
      <c r="U572" s="8">
        <v>7.9024727650008647E-2</v>
      </c>
      <c r="V572" s="2">
        <v>16054</v>
      </c>
      <c r="W572" s="48">
        <v>870</v>
      </c>
      <c r="Y572" s="61">
        <f>(Table1326[[#This Row],[2042 Future AADT]]-Table1326[[#This Row],[AADT 2022]])/20*($Y$5-2022)+Table1326[[#This Row],[AADT 2022]]</f>
        <v>16054</v>
      </c>
    </row>
    <row r="573" spans="1:25" ht="24" customHeight="1" x14ac:dyDescent="0.25">
      <c r="A573" t="s">
        <v>2028</v>
      </c>
      <c r="B573" t="s">
        <v>18002</v>
      </c>
      <c r="C573">
        <v>101490</v>
      </c>
      <c r="D573" t="s">
        <v>17073</v>
      </c>
      <c r="E573" t="s">
        <v>600</v>
      </c>
      <c r="F573" s="9">
        <f>Table1326[[#This Row],[EMP]]-Table1326[[#This Row],[BMP]]</f>
        <v>0.59401180000000409</v>
      </c>
      <c r="G573" s="5" t="s">
        <v>598</v>
      </c>
      <c r="H573" s="56">
        <v>219.31303600999999</v>
      </c>
      <c r="I573" t="s">
        <v>2025</v>
      </c>
      <c r="J573" s="56">
        <v>219.56851053</v>
      </c>
      <c r="K573" s="56">
        <v>219.90704780999999</v>
      </c>
      <c r="L573" t="s">
        <v>2027</v>
      </c>
      <c r="M573" s="2">
        <v>3016</v>
      </c>
      <c r="N573" s="2">
        <v>3042</v>
      </c>
      <c r="O573" s="2">
        <v>6058</v>
      </c>
      <c r="P573" t="s">
        <v>22034</v>
      </c>
      <c r="Q573">
        <v>9</v>
      </c>
      <c r="R573">
        <v>54</v>
      </c>
      <c r="S573" s="2">
        <v>353</v>
      </c>
      <c r="T573" s="2">
        <v>177</v>
      </c>
      <c r="U573" s="8">
        <v>8.7487619676460876E-2</v>
      </c>
      <c r="V573" s="2">
        <v>10406</v>
      </c>
      <c r="W573" s="48">
        <v>871</v>
      </c>
      <c r="Y573" s="61">
        <f>(Table1326[[#This Row],[2042 Future AADT]]-Table1326[[#This Row],[AADT 2022]])/20*($Y$5-2022)+Table1326[[#This Row],[AADT 2022]]</f>
        <v>10406</v>
      </c>
    </row>
    <row r="574" spans="1:25" ht="24" customHeight="1" x14ac:dyDescent="0.25">
      <c r="A574" t="s">
        <v>2030</v>
      </c>
      <c r="B574" t="s">
        <v>18003</v>
      </c>
      <c r="C574">
        <v>101491</v>
      </c>
      <c r="D574" t="s">
        <v>17073</v>
      </c>
      <c r="E574" t="s">
        <v>600</v>
      </c>
      <c r="F574" s="9">
        <f>Table1326[[#This Row],[EMP]]-Table1326[[#This Row],[BMP]]</f>
        <v>1.2559926000000132</v>
      </c>
      <c r="G574" s="5" t="s">
        <v>598</v>
      </c>
      <c r="H574" s="56">
        <v>219.90061566</v>
      </c>
      <c r="I574" t="s">
        <v>2027</v>
      </c>
      <c r="J574" s="56">
        <v>220.59894267999999</v>
      </c>
      <c r="K574" s="56">
        <v>221.15660826000001</v>
      </c>
      <c r="L574" t="s">
        <v>1156</v>
      </c>
      <c r="M574" s="2">
        <v>4122</v>
      </c>
      <c r="N574" s="2">
        <v>3203</v>
      </c>
      <c r="O574" s="2">
        <v>7325</v>
      </c>
      <c r="P574" t="s">
        <v>22035</v>
      </c>
      <c r="Q574">
        <v>8</v>
      </c>
      <c r="R574">
        <v>55</v>
      </c>
      <c r="S574" s="2">
        <v>780</v>
      </c>
      <c r="T574" s="2">
        <v>325</v>
      </c>
      <c r="U574" s="8">
        <v>0.15085324232081912</v>
      </c>
      <c r="V574" s="2">
        <v>10168</v>
      </c>
      <c r="W574" s="48">
        <v>872</v>
      </c>
      <c r="Y574" s="61">
        <f>(Table1326[[#This Row],[2042 Future AADT]]-Table1326[[#This Row],[AADT 2022]])/20*($Y$5-2022)+Table1326[[#This Row],[AADT 2022]]</f>
        <v>10168</v>
      </c>
    </row>
    <row r="575" spans="1:25" ht="24" customHeight="1" x14ac:dyDescent="0.25">
      <c r="A575" t="s">
        <v>2032</v>
      </c>
      <c r="B575" t="s">
        <v>18004</v>
      </c>
      <c r="C575">
        <v>101493</v>
      </c>
      <c r="D575" t="s">
        <v>17073</v>
      </c>
      <c r="E575" t="s">
        <v>600</v>
      </c>
      <c r="F575" s="9">
        <f>Table1326[[#This Row],[EMP]]-Table1326[[#This Row],[BMP]]</f>
        <v>0.64927672999999686</v>
      </c>
      <c r="G575" s="5" t="s">
        <v>598</v>
      </c>
      <c r="H575" s="56">
        <v>221.15017610999999</v>
      </c>
      <c r="I575" t="s">
        <v>1156</v>
      </c>
      <c r="J575" s="56">
        <v>221.28017707999999</v>
      </c>
      <c r="K575" s="56">
        <v>221.79945283999999</v>
      </c>
      <c r="L575" t="s">
        <v>2031</v>
      </c>
      <c r="M575" s="2">
        <v>4918</v>
      </c>
      <c r="N575" s="2">
        <v>5136</v>
      </c>
      <c r="O575" s="2">
        <v>10054</v>
      </c>
      <c r="P575" t="s">
        <v>22036</v>
      </c>
      <c r="Q575">
        <v>9</v>
      </c>
      <c r="R575">
        <v>52</v>
      </c>
      <c r="S575" s="2">
        <v>979</v>
      </c>
      <c r="T575" s="2">
        <v>299</v>
      </c>
      <c r="U575" s="8">
        <v>0.12711358663218619</v>
      </c>
      <c r="V575" s="2">
        <v>17270</v>
      </c>
      <c r="W575" s="48">
        <v>873</v>
      </c>
      <c r="Y575" s="61">
        <f>(Table1326[[#This Row],[2042 Future AADT]]-Table1326[[#This Row],[AADT 2022]])/20*($Y$5-2022)+Table1326[[#This Row],[AADT 2022]]</f>
        <v>17270</v>
      </c>
    </row>
    <row r="576" spans="1:25" ht="24" customHeight="1" x14ac:dyDescent="0.25">
      <c r="A576" t="s">
        <v>2034</v>
      </c>
      <c r="B576" t="s">
        <v>18005</v>
      </c>
      <c r="C576">
        <v>101495</v>
      </c>
      <c r="D576" t="s">
        <v>17073</v>
      </c>
      <c r="E576" t="s">
        <v>600</v>
      </c>
      <c r="F576" s="9">
        <f>Table1326[[#This Row],[EMP]]-Table1326[[#This Row],[BMP]]</f>
        <v>2.4806831299999885</v>
      </c>
      <c r="G576" s="5" t="s">
        <v>598</v>
      </c>
      <c r="H576" s="56">
        <v>221.80305960000001</v>
      </c>
      <c r="I576" t="s">
        <v>2031</v>
      </c>
      <c r="J576" s="56">
        <v>223.71551807</v>
      </c>
      <c r="K576" s="56">
        <v>224.28374273</v>
      </c>
      <c r="L576" t="s">
        <v>2033</v>
      </c>
      <c r="M576" s="2">
        <v>3265</v>
      </c>
      <c r="N576" s="2">
        <v>3220</v>
      </c>
      <c r="O576" s="2">
        <v>6485</v>
      </c>
      <c r="P576" t="s">
        <v>22037</v>
      </c>
      <c r="Q576">
        <v>8</v>
      </c>
      <c r="R576">
        <v>53</v>
      </c>
      <c r="S576" s="2">
        <v>351</v>
      </c>
      <c r="T576" s="2">
        <v>182</v>
      </c>
      <c r="U576" s="8">
        <v>8.2189668465690049E-2</v>
      </c>
      <c r="V576" s="2">
        <v>9002</v>
      </c>
      <c r="W576" s="48">
        <v>874</v>
      </c>
      <c r="Y576" s="61">
        <f>(Table1326[[#This Row],[2042 Future AADT]]-Table1326[[#This Row],[AADT 2022]])/20*($Y$5-2022)+Table1326[[#This Row],[AADT 2022]]</f>
        <v>9002</v>
      </c>
    </row>
    <row r="577" spans="1:25" ht="24" customHeight="1" x14ac:dyDescent="0.25">
      <c r="A577" t="s">
        <v>2036</v>
      </c>
      <c r="B577" t="s">
        <v>18006</v>
      </c>
      <c r="C577">
        <v>101496</v>
      </c>
      <c r="D577" t="s">
        <v>17073</v>
      </c>
      <c r="E577" t="s">
        <v>600</v>
      </c>
      <c r="F577" s="9">
        <f>Table1326[[#This Row],[EMP]]-Table1326[[#This Row],[BMP]]</f>
        <v>1.2595221699999968</v>
      </c>
      <c r="G577" s="5" t="s">
        <v>598</v>
      </c>
      <c r="H577" s="56">
        <v>224.27468520333301</v>
      </c>
      <c r="I577" t="s">
        <v>2033</v>
      </c>
      <c r="J577" s="56">
        <v>225.0013209</v>
      </c>
      <c r="K577" s="56">
        <v>225.534207373333</v>
      </c>
      <c r="L577" t="s">
        <v>2035</v>
      </c>
      <c r="M577" s="2">
        <v>2908</v>
      </c>
      <c r="N577" s="2">
        <v>3072</v>
      </c>
      <c r="O577" s="2">
        <v>5980</v>
      </c>
      <c r="P577" t="s">
        <v>22038</v>
      </c>
      <c r="Q577">
        <v>8</v>
      </c>
      <c r="R577">
        <v>60</v>
      </c>
      <c r="S577" s="2">
        <v>444</v>
      </c>
      <c r="T577" s="2">
        <v>158</v>
      </c>
      <c r="U577" s="8">
        <v>0.10066889632107023</v>
      </c>
      <c r="V577" s="2">
        <v>10272</v>
      </c>
      <c r="W577" s="48">
        <v>875</v>
      </c>
      <c r="Y577" s="61">
        <f>(Table1326[[#This Row],[2042 Future AADT]]-Table1326[[#This Row],[AADT 2022]])/20*($Y$5-2022)+Table1326[[#This Row],[AADT 2022]]</f>
        <v>10272</v>
      </c>
    </row>
    <row r="578" spans="1:25" ht="24" customHeight="1" x14ac:dyDescent="0.25">
      <c r="A578" t="s">
        <v>2038</v>
      </c>
      <c r="B578" t="s">
        <v>18007</v>
      </c>
      <c r="C578">
        <v>101497</v>
      </c>
      <c r="D578" t="s">
        <v>17073</v>
      </c>
      <c r="E578" t="s">
        <v>600</v>
      </c>
      <c r="F578" s="9">
        <f>Table1326[[#This Row],[EMP]]-Table1326[[#This Row],[BMP]]</f>
        <v>0.60081515999999624</v>
      </c>
      <c r="G578" s="5" t="s">
        <v>598</v>
      </c>
      <c r="H578" s="56">
        <v>225.52259850666701</v>
      </c>
      <c r="I578" t="s">
        <v>2035</v>
      </c>
      <c r="J578" s="56">
        <v>225.79054696</v>
      </c>
      <c r="K578" s="56">
        <v>226.12341366666701</v>
      </c>
      <c r="L578" t="s">
        <v>2037</v>
      </c>
      <c r="M578" s="2">
        <v>1577</v>
      </c>
      <c r="N578" s="2">
        <v>1574</v>
      </c>
      <c r="O578" s="2">
        <v>3151</v>
      </c>
      <c r="P578" t="s">
        <v>22039</v>
      </c>
      <c r="Q578">
        <v>9</v>
      </c>
      <c r="R578">
        <v>58</v>
      </c>
      <c r="S578" s="2">
        <v>335</v>
      </c>
      <c r="T578" s="2">
        <v>105</v>
      </c>
      <c r="U578" s="8">
        <v>0.13963821009203428</v>
      </c>
      <c r="V578" s="2">
        <v>5413</v>
      </c>
      <c r="W578" s="48">
        <v>876</v>
      </c>
      <c r="Y578" s="61">
        <f>(Table1326[[#This Row],[2042 Future AADT]]-Table1326[[#This Row],[AADT 2022]])/20*($Y$5-2022)+Table1326[[#This Row],[AADT 2022]]</f>
        <v>5413</v>
      </c>
    </row>
    <row r="579" spans="1:25" ht="24" customHeight="1" x14ac:dyDescent="0.25">
      <c r="A579" t="s">
        <v>2040</v>
      </c>
      <c r="B579" t="s">
        <v>18008</v>
      </c>
      <c r="C579">
        <v>101498</v>
      </c>
      <c r="D579" t="s">
        <v>17073</v>
      </c>
      <c r="E579" t="s">
        <v>600</v>
      </c>
      <c r="F579" s="9">
        <f>Table1326[[#This Row],[EMP]]-Table1326[[#This Row],[BMP]]</f>
        <v>1.6223718800000029</v>
      </c>
      <c r="G579" s="5" t="s">
        <v>598</v>
      </c>
      <c r="H579" s="56">
        <v>226.111135933333</v>
      </c>
      <c r="I579" t="s">
        <v>2037</v>
      </c>
      <c r="J579" s="56">
        <v>226.99804391999999</v>
      </c>
      <c r="K579" s="56">
        <v>227.73350781333301</v>
      </c>
      <c r="L579" t="s">
        <v>2039</v>
      </c>
      <c r="M579" s="2">
        <v>1203</v>
      </c>
      <c r="N579" s="2">
        <v>1266</v>
      </c>
      <c r="O579" s="2">
        <v>2469</v>
      </c>
      <c r="P579" t="s">
        <v>22040</v>
      </c>
      <c r="Q579">
        <v>10</v>
      </c>
      <c r="R579">
        <v>55</v>
      </c>
      <c r="S579" s="2">
        <v>177</v>
      </c>
      <c r="T579" s="2">
        <v>53</v>
      </c>
      <c r="U579" s="8">
        <v>9.3155123531794254E-2</v>
      </c>
      <c r="V579" s="2">
        <v>4241</v>
      </c>
      <c r="W579" s="48">
        <v>877</v>
      </c>
      <c r="Y579" s="61">
        <f>(Table1326[[#This Row],[2042 Future AADT]]-Table1326[[#This Row],[AADT 2022]])/20*($Y$5-2022)+Table1326[[#This Row],[AADT 2022]]</f>
        <v>4241</v>
      </c>
    </row>
    <row r="580" spans="1:25" ht="24" customHeight="1" x14ac:dyDescent="0.25">
      <c r="A580" t="s">
        <v>2041</v>
      </c>
      <c r="B580" t="s">
        <v>18009</v>
      </c>
      <c r="C580">
        <v>101499</v>
      </c>
      <c r="D580" t="s">
        <v>17073</v>
      </c>
      <c r="E580" t="s">
        <v>600</v>
      </c>
      <c r="F580" s="9">
        <f>Table1326[[#This Row],[EMP]]-Table1326[[#This Row],[BMP]]</f>
        <v>24.159999999999997</v>
      </c>
      <c r="G580" s="5" t="s">
        <v>598</v>
      </c>
      <c r="H580" s="56">
        <v>227.78</v>
      </c>
      <c r="I580" t="s">
        <v>2039</v>
      </c>
      <c r="J580" s="56">
        <v>241.00222554999999</v>
      </c>
      <c r="K580" s="56">
        <v>251.94</v>
      </c>
      <c r="L580" t="s">
        <v>25987</v>
      </c>
      <c r="M580" s="2">
        <v>676</v>
      </c>
      <c r="N580" s="2">
        <v>693</v>
      </c>
      <c r="O580" s="2">
        <v>1369</v>
      </c>
      <c r="P580" t="s">
        <v>22041</v>
      </c>
      <c r="Q580">
        <v>11</v>
      </c>
      <c r="R580">
        <v>54</v>
      </c>
      <c r="S580" s="2">
        <v>67</v>
      </c>
      <c r="T580" s="2">
        <v>40</v>
      </c>
      <c r="U580" s="8">
        <v>7.8159240321402479E-2</v>
      </c>
      <c r="V580" s="2">
        <v>1732</v>
      </c>
      <c r="W580" s="48">
        <v>878</v>
      </c>
      <c r="Y580" s="61">
        <f>(Table1326[[#This Row],[2042 Future AADT]]-Table1326[[#This Row],[AADT 2022]])/20*($Y$5-2022)+Table1326[[#This Row],[AADT 2022]]</f>
        <v>1732</v>
      </c>
    </row>
    <row r="581" spans="1:25" ht="24" customHeight="1" x14ac:dyDescent="0.25">
      <c r="A581" t="s">
        <v>2043</v>
      </c>
      <c r="B581" t="s">
        <v>18010</v>
      </c>
      <c r="C581">
        <v>101500</v>
      </c>
      <c r="D581" t="s">
        <v>17073</v>
      </c>
      <c r="E581" t="s">
        <v>600</v>
      </c>
      <c r="F581" s="9">
        <f>Table1326[[#This Row],[EMP]]-Table1326[[#This Row],[BMP]]</f>
        <v>0.38116829333299052</v>
      </c>
      <c r="G581" s="5" t="s">
        <v>598</v>
      </c>
      <c r="H581" s="56">
        <v>251.61883170666701</v>
      </c>
      <c r="I581" t="s">
        <v>1394</v>
      </c>
      <c r="J581" s="56">
        <v>252</v>
      </c>
      <c r="K581" s="56">
        <v>252</v>
      </c>
      <c r="L581" t="s">
        <v>2042</v>
      </c>
      <c r="M581" s="2">
        <v>10654</v>
      </c>
      <c r="N581" s="2">
        <v>10694</v>
      </c>
      <c r="O581" s="2">
        <v>21348</v>
      </c>
      <c r="P581" t="s">
        <v>22042</v>
      </c>
      <c r="Q581">
        <v>9</v>
      </c>
      <c r="R581">
        <v>50</v>
      </c>
      <c r="S581" s="2">
        <v>1044</v>
      </c>
      <c r="T581" s="2">
        <v>835</v>
      </c>
      <c r="U581" s="8">
        <v>8.801761289113734E-2</v>
      </c>
      <c r="V581" s="2">
        <v>47963</v>
      </c>
      <c r="W581" s="48">
        <v>879</v>
      </c>
      <c r="Y581" s="61">
        <f>(Table1326[[#This Row],[2042 Future AADT]]-Table1326[[#This Row],[AADT 2022]])/20*($Y$5-2022)+Table1326[[#This Row],[AADT 2022]]</f>
        <v>47963</v>
      </c>
    </row>
    <row r="582" spans="1:25" ht="24" customHeight="1" x14ac:dyDescent="0.25">
      <c r="A582" t="s">
        <v>2045</v>
      </c>
      <c r="B582" t="s">
        <v>18011</v>
      </c>
      <c r="C582">
        <v>101501</v>
      </c>
      <c r="D582" t="s">
        <v>17073</v>
      </c>
      <c r="E582" t="s">
        <v>600</v>
      </c>
      <c r="F582" s="9">
        <f>Table1326[[#This Row],[EMP]]-Table1326[[#This Row],[BMP]]</f>
        <v>0.57924984666701107</v>
      </c>
      <c r="G582" s="5" t="s">
        <v>598</v>
      </c>
      <c r="H582" s="56">
        <v>252</v>
      </c>
      <c r="I582" t="s">
        <v>2042</v>
      </c>
      <c r="J582" s="56">
        <v>252.064622926667</v>
      </c>
      <c r="K582" s="56">
        <v>252.57924984666701</v>
      </c>
      <c r="L582" t="s">
        <v>2044</v>
      </c>
      <c r="M582" s="2">
        <v>13976</v>
      </c>
      <c r="N582" s="2">
        <v>10954</v>
      </c>
      <c r="O582" s="2">
        <v>24930</v>
      </c>
      <c r="P582" t="s">
        <v>22043</v>
      </c>
      <c r="Q582">
        <v>10</v>
      </c>
      <c r="R582">
        <v>51</v>
      </c>
      <c r="S582" s="2">
        <v>1055</v>
      </c>
      <c r="T582" s="2">
        <v>527</v>
      </c>
      <c r="U582" s="8">
        <v>6.3457681508223021E-2</v>
      </c>
      <c r="V582" s="2">
        <v>56011</v>
      </c>
      <c r="W582" s="48">
        <v>880</v>
      </c>
      <c r="Y582" s="61">
        <f>(Table1326[[#This Row],[2042 Future AADT]]-Table1326[[#This Row],[AADT 2022]])/20*($Y$5-2022)+Table1326[[#This Row],[AADT 2022]]</f>
        <v>56011</v>
      </c>
    </row>
    <row r="583" spans="1:25" ht="24" customHeight="1" x14ac:dyDescent="0.25">
      <c r="A583" t="s">
        <v>2047</v>
      </c>
      <c r="B583" t="s">
        <v>18012</v>
      </c>
      <c r="C583">
        <v>101503</v>
      </c>
      <c r="D583" t="s">
        <v>17073</v>
      </c>
      <c r="E583" t="s">
        <v>600</v>
      </c>
      <c r="F583" s="9">
        <f>Table1326[[#This Row],[EMP]]-Table1326[[#This Row],[BMP]]</f>
        <v>2.9084941200000003</v>
      </c>
      <c r="G583" s="5" t="s">
        <v>598</v>
      </c>
      <c r="H583" s="56">
        <v>252.74251287999999</v>
      </c>
      <c r="I583" t="s">
        <v>2044</v>
      </c>
      <c r="J583" s="56">
        <v>254.52946062000001</v>
      </c>
      <c r="K583" s="56">
        <v>255.65100699999999</v>
      </c>
      <c r="L583" t="s">
        <v>2046</v>
      </c>
      <c r="M583" s="2">
        <v>7636</v>
      </c>
      <c r="N583" s="2">
        <v>8209</v>
      </c>
      <c r="O583" s="2">
        <v>15845</v>
      </c>
      <c r="P583" t="s">
        <v>22044</v>
      </c>
      <c r="Q583">
        <v>9</v>
      </c>
      <c r="R583">
        <v>55</v>
      </c>
      <c r="S583" s="2">
        <v>541</v>
      </c>
      <c r="T583" s="2">
        <v>448</v>
      </c>
      <c r="U583" s="8">
        <v>6.2417166298516881E-2</v>
      </c>
      <c r="V583" s="2">
        <v>20051</v>
      </c>
      <c r="W583" s="48">
        <v>881</v>
      </c>
      <c r="Y583" s="61">
        <f>(Table1326[[#This Row],[2042 Future AADT]]-Table1326[[#This Row],[AADT 2022]])/20*($Y$5-2022)+Table1326[[#This Row],[AADT 2022]]</f>
        <v>20051</v>
      </c>
    </row>
    <row r="584" spans="1:25" ht="24" customHeight="1" x14ac:dyDescent="0.25">
      <c r="A584" t="s">
        <v>2049</v>
      </c>
      <c r="B584" t="s">
        <v>18013</v>
      </c>
      <c r="C584">
        <v>101505</v>
      </c>
      <c r="D584" t="s">
        <v>17073</v>
      </c>
      <c r="E584" t="s">
        <v>600</v>
      </c>
      <c r="F584" s="9">
        <f>Table1326[[#This Row],[EMP]]-Table1326[[#This Row],[BMP]]</f>
        <v>2.7629916400000241</v>
      </c>
      <c r="G584" s="5" t="s">
        <v>598</v>
      </c>
      <c r="H584" s="56">
        <v>255.81934365999999</v>
      </c>
      <c r="I584" t="s">
        <v>2046</v>
      </c>
      <c r="J584" s="56">
        <v>258.00355440999999</v>
      </c>
      <c r="K584" s="56">
        <v>258.58233530000001</v>
      </c>
      <c r="L584" t="s">
        <v>2048</v>
      </c>
      <c r="M584" s="2" t="s">
        <v>203</v>
      </c>
      <c r="N584" s="2" t="s">
        <v>203</v>
      </c>
      <c r="O584" s="2">
        <v>12482</v>
      </c>
      <c r="P584" t="s">
        <v>22045</v>
      </c>
      <c r="Q584">
        <v>8</v>
      </c>
      <c r="R584">
        <v>64</v>
      </c>
      <c r="S584" s="2">
        <v>500</v>
      </c>
      <c r="T584" s="2">
        <v>631</v>
      </c>
      <c r="U584" s="8">
        <v>9.0610479089889437E-2</v>
      </c>
      <c r="V584" s="2">
        <v>28044</v>
      </c>
      <c r="W584" s="48">
        <v>882</v>
      </c>
      <c r="Y584" s="61">
        <f>(Table1326[[#This Row],[2042 Future AADT]]-Table1326[[#This Row],[AADT 2022]])/20*($Y$5-2022)+Table1326[[#This Row],[AADT 2022]]</f>
        <v>28044</v>
      </c>
    </row>
    <row r="585" spans="1:25" ht="24" customHeight="1" x14ac:dyDescent="0.25">
      <c r="A585" t="s">
        <v>2051</v>
      </c>
      <c r="B585" t="s">
        <v>18014</v>
      </c>
      <c r="C585">
        <v>101506</v>
      </c>
      <c r="D585" t="s">
        <v>17073</v>
      </c>
      <c r="E585" t="s">
        <v>600</v>
      </c>
      <c r="F585" s="9">
        <f>Table1326[[#This Row],[EMP]]-Table1326[[#This Row],[BMP]]</f>
        <v>4.4450005700000474</v>
      </c>
      <c r="G585" s="5" t="s">
        <v>598</v>
      </c>
      <c r="H585" s="56">
        <v>258.63240812428597</v>
      </c>
      <c r="I585" t="s">
        <v>2048</v>
      </c>
      <c r="J585" s="56">
        <v>259.75287143000003</v>
      </c>
      <c r="K585" s="56">
        <v>263.07740869428602</v>
      </c>
      <c r="L585" t="s">
        <v>2050</v>
      </c>
      <c r="M585" s="2">
        <v>4566</v>
      </c>
      <c r="N585" s="2">
        <v>4172</v>
      </c>
      <c r="O585" s="2">
        <v>8738</v>
      </c>
      <c r="P585" t="s">
        <v>22046</v>
      </c>
      <c r="Q585">
        <v>10</v>
      </c>
      <c r="R585">
        <v>52</v>
      </c>
      <c r="S585" s="2">
        <v>535</v>
      </c>
      <c r="T585" s="2">
        <v>653</v>
      </c>
      <c r="U585" s="8">
        <v>0.13595788509956511</v>
      </c>
      <c r="V585" s="2">
        <v>11278</v>
      </c>
      <c r="W585" s="48">
        <v>883</v>
      </c>
      <c r="Y585" s="61">
        <f>(Table1326[[#This Row],[2042 Future AADT]]-Table1326[[#This Row],[AADT 2022]])/20*($Y$5-2022)+Table1326[[#This Row],[AADT 2022]]</f>
        <v>11278</v>
      </c>
    </row>
    <row r="586" spans="1:25" ht="24" customHeight="1" x14ac:dyDescent="0.25">
      <c r="A586" t="s">
        <v>2053</v>
      </c>
      <c r="B586" t="s">
        <v>18015</v>
      </c>
      <c r="C586">
        <v>101507</v>
      </c>
      <c r="D586" t="s">
        <v>17073</v>
      </c>
      <c r="E586" t="s">
        <v>600</v>
      </c>
      <c r="F586" s="9">
        <f>Table1326[[#This Row],[EMP]]-Table1326[[#This Row],[BMP]]</f>
        <v>3.5032917899999916</v>
      </c>
      <c r="G586" s="5" t="s">
        <v>598</v>
      </c>
      <c r="H586" s="56">
        <v>263.28940754199999</v>
      </c>
      <c r="I586" t="s">
        <v>2050</v>
      </c>
      <c r="J586" s="56">
        <v>265.303445915</v>
      </c>
      <c r="K586" s="56">
        <v>266.79269933199998</v>
      </c>
      <c r="L586" t="s">
        <v>2052</v>
      </c>
      <c r="M586" s="2">
        <v>4977</v>
      </c>
      <c r="N586" s="2">
        <v>4089</v>
      </c>
      <c r="O586" s="2">
        <v>9066</v>
      </c>
      <c r="P586" t="s">
        <v>22047</v>
      </c>
      <c r="Q586">
        <v>13</v>
      </c>
      <c r="R586">
        <v>59</v>
      </c>
      <c r="S586" s="2">
        <v>695</v>
      </c>
      <c r="T586" s="2">
        <v>727</v>
      </c>
      <c r="U586" s="8">
        <v>0.15684976836532097</v>
      </c>
      <c r="V586" s="2">
        <v>13726</v>
      </c>
      <c r="W586" s="48">
        <v>884</v>
      </c>
      <c r="Y586" s="61">
        <f>(Table1326[[#This Row],[2042 Future AADT]]-Table1326[[#This Row],[AADT 2022]])/20*($Y$5-2022)+Table1326[[#This Row],[AADT 2022]]</f>
        <v>13726</v>
      </c>
    </row>
    <row r="587" spans="1:25" ht="24" customHeight="1" x14ac:dyDescent="0.25">
      <c r="A587" t="s">
        <v>2055</v>
      </c>
      <c r="B587" t="s">
        <v>18016</v>
      </c>
      <c r="C587">
        <v>101508</v>
      </c>
      <c r="D587" t="s">
        <v>17073</v>
      </c>
      <c r="E587" t="s">
        <v>600</v>
      </c>
      <c r="F587" s="9">
        <f>Table1326[[#This Row],[EMP]]-Table1326[[#This Row],[BMP]]</f>
        <v>15.370000000000005</v>
      </c>
      <c r="G587" s="5" t="s">
        <v>598</v>
      </c>
      <c r="H587" s="56">
        <v>266.87</v>
      </c>
      <c r="I587" t="s">
        <v>2052</v>
      </c>
      <c r="J587" s="56">
        <v>279.01602209333299</v>
      </c>
      <c r="K587" s="56">
        <v>282.24</v>
      </c>
      <c r="L587" t="s">
        <v>2054</v>
      </c>
      <c r="M587" s="2">
        <v>5178</v>
      </c>
      <c r="N587" s="2">
        <v>5095</v>
      </c>
      <c r="O587" s="2">
        <v>10273</v>
      </c>
      <c r="P587" t="s">
        <v>22048</v>
      </c>
      <c r="Q587">
        <v>9</v>
      </c>
      <c r="R587">
        <v>55</v>
      </c>
      <c r="S587" s="2">
        <v>551</v>
      </c>
      <c r="T587" s="2">
        <v>469</v>
      </c>
      <c r="U587" s="8">
        <v>9.9289399396476199E-2</v>
      </c>
      <c r="V587" s="2">
        <v>13260</v>
      </c>
      <c r="W587" s="48">
        <v>885</v>
      </c>
      <c r="Y587" s="61">
        <f>(Table1326[[#This Row],[2042 Future AADT]]-Table1326[[#This Row],[AADT 2022]])/20*($Y$5-2022)+Table1326[[#This Row],[AADT 2022]]</f>
        <v>13260</v>
      </c>
    </row>
    <row r="588" spans="1:25" ht="24" customHeight="1" x14ac:dyDescent="0.25">
      <c r="A588" t="s">
        <v>2057</v>
      </c>
      <c r="B588" t="s">
        <v>18017</v>
      </c>
      <c r="C588">
        <v>101510</v>
      </c>
      <c r="D588" t="s">
        <v>17073</v>
      </c>
      <c r="E588" t="s">
        <v>600</v>
      </c>
      <c r="F588" s="9">
        <f>Table1326[[#This Row],[EMP]]-Table1326[[#This Row],[BMP]]</f>
        <v>7.7037250899999776</v>
      </c>
      <c r="G588" s="5" t="s">
        <v>598</v>
      </c>
      <c r="H588" s="56">
        <v>282.08536281333301</v>
      </c>
      <c r="I588" t="s">
        <v>2054</v>
      </c>
      <c r="J588" s="56">
        <v>286.00534164999999</v>
      </c>
      <c r="K588" s="56">
        <v>289.78908790333298</v>
      </c>
      <c r="L588" t="s">
        <v>2056</v>
      </c>
      <c r="M588" s="2">
        <v>4372</v>
      </c>
      <c r="N588" s="2">
        <v>4492</v>
      </c>
      <c r="O588" s="2">
        <v>8864</v>
      </c>
      <c r="P588" t="s">
        <v>22049</v>
      </c>
      <c r="Q588">
        <v>10</v>
      </c>
      <c r="R588">
        <v>56</v>
      </c>
      <c r="S588" s="2">
        <v>323</v>
      </c>
      <c r="T588" s="2">
        <v>531</v>
      </c>
      <c r="U588" s="8">
        <v>9.6344765342960284E-2</v>
      </c>
      <c r="V588" s="2">
        <v>10350</v>
      </c>
      <c r="W588" s="48">
        <v>886</v>
      </c>
      <c r="Y588" s="61">
        <f>(Table1326[[#This Row],[2042 Future AADT]]-Table1326[[#This Row],[AADT 2022]])/20*($Y$5-2022)+Table1326[[#This Row],[AADT 2022]]</f>
        <v>10350</v>
      </c>
    </row>
    <row r="589" spans="1:25" ht="24" customHeight="1" x14ac:dyDescent="0.25">
      <c r="A589" t="s">
        <v>2059</v>
      </c>
      <c r="B589" t="s">
        <v>18018</v>
      </c>
      <c r="C589">
        <v>101511</v>
      </c>
      <c r="D589" t="s">
        <v>17073</v>
      </c>
      <c r="E589" t="s">
        <v>600</v>
      </c>
      <c r="F589" s="9">
        <f>Table1326[[#This Row],[EMP]]-Table1326[[#This Row],[BMP]]</f>
        <v>14.079696210000009</v>
      </c>
      <c r="G589" s="5" t="s">
        <v>598</v>
      </c>
      <c r="H589" s="56">
        <v>289.66845371375001</v>
      </c>
      <c r="I589" t="s">
        <v>2056</v>
      </c>
      <c r="J589" s="56">
        <v>294.22380631999999</v>
      </c>
      <c r="K589" s="56">
        <v>303.74814992375002</v>
      </c>
      <c r="L589" t="s">
        <v>2058</v>
      </c>
      <c r="M589" s="2">
        <v>4034</v>
      </c>
      <c r="N589" s="2">
        <v>4178</v>
      </c>
      <c r="O589" s="2">
        <v>8212</v>
      </c>
      <c r="P589" t="s">
        <v>22050</v>
      </c>
      <c r="Q589">
        <v>11</v>
      </c>
      <c r="R589">
        <v>55</v>
      </c>
      <c r="S589" s="2">
        <v>542</v>
      </c>
      <c r="T589" s="2">
        <v>447</v>
      </c>
      <c r="U589" s="8">
        <v>0.12043351193375548</v>
      </c>
      <c r="V589" s="2">
        <v>11993</v>
      </c>
      <c r="W589" s="48">
        <v>887</v>
      </c>
      <c r="Y589" s="61">
        <f>(Table1326[[#This Row],[2042 Future AADT]]-Table1326[[#This Row],[AADT 2022]])/20*($Y$5-2022)+Table1326[[#This Row],[AADT 2022]]</f>
        <v>11993</v>
      </c>
    </row>
    <row r="590" spans="1:25" ht="24" customHeight="1" x14ac:dyDescent="0.25">
      <c r="A590" t="s">
        <v>2060</v>
      </c>
      <c r="B590" t="s">
        <v>18019</v>
      </c>
      <c r="C590">
        <v>101512</v>
      </c>
      <c r="D590" t="s">
        <v>17073</v>
      </c>
      <c r="E590" t="s">
        <v>600</v>
      </c>
      <c r="F590" s="9">
        <f>Table1326[[#This Row],[EMP]]-Table1326[[#This Row],[BMP]]</f>
        <v>2.0039976599999818</v>
      </c>
      <c r="G590" s="5" t="s">
        <v>598</v>
      </c>
      <c r="H590" s="56">
        <v>303.74975630500001</v>
      </c>
      <c r="I590" t="s">
        <v>2058</v>
      </c>
      <c r="J590" s="56">
        <v>305.00696184999998</v>
      </c>
      <c r="K590" s="56">
        <v>305.75375396499999</v>
      </c>
      <c r="L590" t="s">
        <v>1171</v>
      </c>
      <c r="M590" s="2">
        <v>5255</v>
      </c>
      <c r="N590" s="2">
        <v>5176</v>
      </c>
      <c r="O590" s="2">
        <v>10431</v>
      </c>
      <c r="P590" t="s">
        <v>22051</v>
      </c>
      <c r="Q590">
        <v>11</v>
      </c>
      <c r="R590">
        <v>55</v>
      </c>
      <c r="S590" s="2">
        <v>654</v>
      </c>
      <c r="T590" s="2">
        <v>397</v>
      </c>
      <c r="U590" s="8">
        <v>0.10075735787556322</v>
      </c>
      <c r="V590" s="2">
        <v>16387</v>
      </c>
      <c r="W590" s="48">
        <v>888</v>
      </c>
      <c r="Y590" s="61">
        <f>(Table1326[[#This Row],[2042 Future AADT]]-Table1326[[#This Row],[AADT 2022]])/20*($Y$5-2022)+Table1326[[#This Row],[AADT 2022]]</f>
        <v>16387</v>
      </c>
    </row>
    <row r="591" spans="1:25" ht="24" customHeight="1" x14ac:dyDescent="0.25">
      <c r="A591" t="s">
        <v>2062</v>
      </c>
      <c r="B591" t="s">
        <v>18020</v>
      </c>
      <c r="C591">
        <v>101514</v>
      </c>
      <c r="D591" t="s">
        <v>17073</v>
      </c>
      <c r="E591" t="s">
        <v>600</v>
      </c>
      <c r="F591" s="9">
        <f>Table1326[[#This Row],[EMP]]-Table1326[[#This Row],[BMP]]</f>
        <v>2.2645819200000119</v>
      </c>
      <c r="G591" s="5" t="s">
        <v>598</v>
      </c>
      <c r="H591" s="56">
        <v>305.72778978999997</v>
      </c>
      <c r="I591" t="s">
        <v>1171</v>
      </c>
      <c r="J591" s="56">
        <v>305.99406325000001</v>
      </c>
      <c r="K591" s="56">
        <v>307.99237170999999</v>
      </c>
      <c r="L591" t="s">
        <v>2061</v>
      </c>
      <c r="M591" s="2">
        <v>3511</v>
      </c>
      <c r="N591" s="2">
        <v>3683</v>
      </c>
      <c r="O591" s="2">
        <v>7194</v>
      </c>
      <c r="P591" t="s">
        <v>22052</v>
      </c>
      <c r="Q591">
        <v>12</v>
      </c>
      <c r="R591">
        <v>58</v>
      </c>
      <c r="S591" s="2">
        <v>538</v>
      </c>
      <c r="T591" s="2">
        <v>323</v>
      </c>
      <c r="U591" s="8">
        <v>0.11968306922435362</v>
      </c>
      <c r="V591" s="2">
        <v>11302</v>
      </c>
      <c r="W591" s="48">
        <v>889</v>
      </c>
      <c r="Y591" s="61">
        <f>(Table1326[[#This Row],[2042 Future AADT]]-Table1326[[#This Row],[AADT 2022]])/20*($Y$5-2022)+Table1326[[#This Row],[AADT 2022]]</f>
        <v>11302</v>
      </c>
    </row>
    <row r="592" spans="1:25" ht="24" customHeight="1" x14ac:dyDescent="0.25">
      <c r="A592" t="s">
        <v>2064</v>
      </c>
      <c r="B592" t="s">
        <v>18021</v>
      </c>
      <c r="C592">
        <v>101516</v>
      </c>
      <c r="D592" t="s">
        <v>17073</v>
      </c>
      <c r="E592" t="s">
        <v>600</v>
      </c>
      <c r="F592" s="9">
        <f>Table1326[[#This Row],[EMP]]-Table1326[[#This Row],[BMP]]</f>
        <v>1.4784052400000292</v>
      </c>
      <c r="G592" s="5" t="s">
        <v>598</v>
      </c>
      <c r="H592" s="56">
        <v>307.97355743499998</v>
      </c>
      <c r="I592" t="s">
        <v>2061</v>
      </c>
      <c r="J592" s="56">
        <v>309.00124806999997</v>
      </c>
      <c r="K592" s="56">
        <v>309.451962675</v>
      </c>
      <c r="L592" t="s">
        <v>2063</v>
      </c>
      <c r="M592" s="2">
        <v>2635</v>
      </c>
      <c r="N592" s="2">
        <v>2655</v>
      </c>
      <c r="O592" s="2">
        <v>5290</v>
      </c>
      <c r="P592" t="s">
        <v>22053</v>
      </c>
      <c r="Q592">
        <v>14</v>
      </c>
      <c r="R592">
        <v>52</v>
      </c>
      <c r="S592" s="2">
        <v>448</v>
      </c>
      <c r="T592" s="2">
        <v>246</v>
      </c>
      <c r="U592" s="8">
        <v>0.13119092627599244</v>
      </c>
      <c r="V592" s="2">
        <v>8311</v>
      </c>
      <c r="W592" s="48">
        <v>890</v>
      </c>
      <c r="Y592" s="61">
        <f>(Table1326[[#This Row],[2042 Future AADT]]-Table1326[[#This Row],[AADT 2022]])/20*($Y$5-2022)+Table1326[[#This Row],[AADT 2022]]</f>
        <v>8311</v>
      </c>
    </row>
    <row r="593" spans="1:25" ht="24" customHeight="1" x14ac:dyDescent="0.25">
      <c r="A593" t="s">
        <v>2065</v>
      </c>
      <c r="B593" t="s">
        <v>18022</v>
      </c>
      <c r="C593">
        <v>101518</v>
      </c>
      <c r="D593" t="s">
        <v>17073</v>
      </c>
      <c r="E593" t="s">
        <v>600</v>
      </c>
      <c r="F593" s="9">
        <f>Table1326[[#This Row],[EMP]]-Table1326[[#This Row],[BMP]]</f>
        <v>12.633611059999964</v>
      </c>
      <c r="G593" s="5" t="s">
        <v>598</v>
      </c>
      <c r="H593" s="56">
        <v>309.45145194666702</v>
      </c>
      <c r="I593" t="s">
        <v>2063</v>
      </c>
      <c r="J593" s="56">
        <v>314.37753765000002</v>
      </c>
      <c r="K593" s="56">
        <v>322.08506300666699</v>
      </c>
      <c r="L593" t="s">
        <v>123</v>
      </c>
      <c r="M593" s="2">
        <v>2593</v>
      </c>
      <c r="N593" s="2">
        <v>2046</v>
      </c>
      <c r="O593" s="2">
        <v>4639</v>
      </c>
      <c r="P593" t="s">
        <v>22054</v>
      </c>
      <c r="Q593">
        <v>12</v>
      </c>
      <c r="R593">
        <v>61</v>
      </c>
      <c r="S593" s="2">
        <v>448</v>
      </c>
      <c r="T593" s="2">
        <v>246</v>
      </c>
      <c r="U593" s="8">
        <v>0.14960120715671482</v>
      </c>
      <c r="V593" s="2">
        <v>6775</v>
      </c>
      <c r="W593" s="48">
        <v>891</v>
      </c>
      <c r="Y593" s="61">
        <f>(Table1326[[#This Row],[2042 Future AADT]]-Table1326[[#This Row],[AADT 2022]])/20*($Y$5-2022)+Table1326[[#This Row],[AADT 2022]]</f>
        <v>6775</v>
      </c>
    </row>
    <row r="594" spans="1:25" ht="24" customHeight="1" x14ac:dyDescent="0.25">
      <c r="A594" t="s">
        <v>2099</v>
      </c>
      <c r="B594" t="s">
        <v>18565</v>
      </c>
      <c r="C594">
        <v>102312</v>
      </c>
      <c r="D594" t="s">
        <v>17073</v>
      </c>
      <c r="E594" t="s">
        <v>600</v>
      </c>
      <c r="F594" s="9">
        <f>Table1326[[#This Row],[EMP]]-Table1326[[#This Row],[BMP]]</f>
        <v>5.0852262299999893</v>
      </c>
      <c r="G594" s="5" t="s">
        <v>598</v>
      </c>
      <c r="H594" s="56">
        <v>322.06134903142902</v>
      </c>
      <c r="I594" t="s">
        <v>123</v>
      </c>
      <c r="J594" s="56">
        <v>324.00089666999997</v>
      </c>
      <c r="K594" s="56">
        <v>327.14657526142901</v>
      </c>
      <c r="L594" t="s">
        <v>65</v>
      </c>
      <c r="M594" s="2">
        <v>2563</v>
      </c>
      <c r="N594" s="2">
        <v>2056</v>
      </c>
      <c r="O594" s="2">
        <v>4619</v>
      </c>
      <c r="P594" t="s">
        <v>22055</v>
      </c>
      <c r="Q594">
        <v>12</v>
      </c>
      <c r="R594">
        <v>60</v>
      </c>
      <c r="S594" s="2">
        <v>563</v>
      </c>
      <c r="T594" s="2">
        <v>279</v>
      </c>
      <c r="U594" s="8">
        <v>0.18229053907772244</v>
      </c>
      <c r="V594" s="2">
        <v>7256</v>
      </c>
      <c r="W594" s="48">
        <v>892</v>
      </c>
      <c r="Y594" s="61">
        <f>(Table1326[[#This Row],[2042 Future AADT]]-Table1326[[#This Row],[AADT 2022]])/20*($Y$5-2022)+Table1326[[#This Row],[AADT 2022]]</f>
        <v>7256</v>
      </c>
    </row>
    <row r="595" spans="1:25" ht="24" customHeight="1" x14ac:dyDescent="0.25">
      <c r="A595" t="s">
        <v>2067</v>
      </c>
      <c r="B595" t="s">
        <v>18023</v>
      </c>
      <c r="C595">
        <v>101519</v>
      </c>
      <c r="D595" t="s">
        <v>17073</v>
      </c>
      <c r="E595" t="s">
        <v>600</v>
      </c>
      <c r="F595" s="9">
        <f>Table1326[[#This Row],[EMP]]-Table1326[[#This Row],[BMP]]</f>
        <v>5.8312289599999758</v>
      </c>
      <c r="G595" s="5" t="s">
        <v>598</v>
      </c>
      <c r="H595" s="56">
        <v>327.11349457571401</v>
      </c>
      <c r="I595" t="s">
        <v>65</v>
      </c>
      <c r="J595" s="56">
        <v>331.00206558999997</v>
      </c>
      <c r="K595" s="56">
        <v>332.94472353571399</v>
      </c>
      <c r="L595" t="s">
        <v>2066</v>
      </c>
      <c r="M595" s="2">
        <v>2558</v>
      </c>
      <c r="N595" s="2">
        <v>2659</v>
      </c>
      <c r="O595" s="2">
        <v>5217</v>
      </c>
      <c r="P595" t="s">
        <v>22056</v>
      </c>
      <c r="Q595">
        <v>12</v>
      </c>
      <c r="R595">
        <v>57</v>
      </c>
      <c r="S595" s="2">
        <v>563</v>
      </c>
      <c r="T595" s="2">
        <v>279</v>
      </c>
      <c r="U595" s="8">
        <v>0.16139543799118267</v>
      </c>
      <c r="V595" s="2">
        <v>8196</v>
      </c>
      <c r="W595" s="48">
        <v>892.1</v>
      </c>
      <c r="Y595" s="61">
        <f>(Table1326[[#This Row],[2042 Future AADT]]-Table1326[[#This Row],[AADT 2022]])/20*($Y$5-2022)+Table1326[[#This Row],[AADT 2022]]</f>
        <v>8196</v>
      </c>
    </row>
    <row r="596" spans="1:25" ht="24" customHeight="1" x14ac:dyDescent="0.25">
      <c r="A596" t="s">
        <v>2069</v>
      </c>
      <c r="B596" t="s">
        <v>18024</v>
      </c>
      <c r="C596">
        <v>101520</v>
      </c>
      <c r="D596" t="s">
        <v>17073</v>
      </c>
      <c r="E596" t="s">
        <v>600</v>
      </c>
      <c r="F596" s="9">
        <f>Table1326[[#This Row],[EMP]]-Table1326[[#This Row],[BMP]]</f>
        <v>4.7893706400000156</v>
      </c>
      <c r="G596" s="5" t="s">
        <v>598</v>
      </c>
      <c r="H596" s="56">
        <v>332.93939930714299</v>
      </c>
      <c r="I596" t="s">
        <v>2066</v>
      </c>
      <c r="J596" s="56">
        <v>334.25871317999997</v>
      </c>
      <c r="K596" s="56">
        <v>337.72876994714301</v>
      </c>
      <c r="L596" t="s">
        <v>2068</v>
      </c>
      <c r="M596" s="2">
        <v>3165</v>
      </c>
      <c r="N596" s="2">
        <v>3329</v>
      </c>
      <c r="O596" s="2">
        <v>6494</v>
      </c>
      <c r="P596" t="s">
        <v>22057</v>
      </c>
      <c r="Q596">
        <v>9</v>
      </c>
      <c r="R596">
        <v>60</v>
      </c>
      <c r="S596" s="2">
        <v>495</v>
      </c>
      <c r="T596" s="2">
        <v>80</v>
      </c>
      <c r="U596" s="8">
        <v>8.8543270711425925E-2</v>
      </c>
      <c r="V596" s="2">
        <v>8464</v>
      </c>
      <c r="W596" s="48">
        <v>893</v>
      </c>
      <c r="Y596" s="61">
        <f>(Table1326[[#This Row],[2042 Future AADT]]-Table1326[[#This Row],[AADT 2022]])/20*($Y$5-2022)+Table1326[[#This Row],[AADT 2022]]</f>
        <v>8464</v>
      </c>
    </row>
    <row r="597" spans="1:25" ht="24" customHeight="1" x14ac:dyDescent="0.25">
      <c r="A597" t="s">
        <v>2070</v>
      </c>
      <c r="B597" t="s">
        <v>18025</v>
      </c>
      <c r="C597">
        <v>101521</v>
      </c>
      <c r="D597" t="s">
        <v>17073</v>
      </c>
      <c r="E597" t="s">
        <v>600</v>
      </c>
      <c r="F597" s="9">
        <f>Table1326[[#This Row],[EMP]]-Table1326[[#This Row],[BMP]]</f>
        <v>2.3237757800000054</v>
      </c>
      <c r="G597" s="5" t="s">
        <v>598</v>
      </c>
      <c r="H597" s="56">
        <v>337.72352409000001</v>
      </c>
      <c r="I597" t="s">
        <v>2068</v>
      </c>
      <c r="J597" s="56">
        <v>339.0043326</v>
      </c>
      <c r="K597" s="56">
        <v>340.04729987000002</v>
      </c>
      <c r="L597" t="s">
        <v>298</v>
      </c>
      <c r="M597" s="2">
        <v>7434</v>
      </c>
      <c r="N597" s="2">
        <v>7062</v>
      </c>
      <c r="O597" s="2">
        <v>14496</v>
      </c>
      <c r="P597" t="s">
        <v>22058</v>
      </c>
      <c r="Q597">
        <v>10</v>
      </c>
      <c r="R597">
        <v>53</v>
      </c>
      <c r="S597" s="2">
        <v>1033</v>
      </c>
      <c r="T597" s="2">
        <v>170</v>
      </c>
      <c r="U597" s="8">
        <v>8.2988410596026491E-2</v>
      </c>
      <c r="V597" s="2">
        <v>26694</v>
      </c>
      <c r="W597" s="48">
        <v>894</v>
      </c>
      <c r="Y597" s="61">
        <f>(Table1326[[#This Row],[2042 Future AADT]]-Table1326[[#This Row],[AADT 2022]])/20*($Y$5-2022)+Table1326[[#This Row],[AADT 2022]]</f>
        <v>26694</v>
      </c>
    </row>
    <row r="598" spans="1:25" ht="24" customHeight="1" x14ac:dyDescent="0.25">
      <c r="A598" t="s">
        <v>2072</v>
      </c>
      <c r="B598" t="s">
        <v>18026</v>
      </c>
      <c r="C598">
        <v>101522</v>
      </c>
      <c r="D598" t="s">
        <v>17073</v>
      </c>
      <c r="E598" t="s">
        <v>600</v>
      </c>
      <c r="F598" s="9">
        <f>Table1326[[#This Row],[EMP]]-Table1326[[#This Row],[BMP]]</f>
        <v>0.90658547000003864</v>
      </c>
      <c r="G598" s="5" t="s">
        <v>598</v>
      </c>
      <c r="H598" s="56">
        <v>341.44891413666699</v>
      </c>
      <c r="I598" t="s">
        <v>298</v>
      </c>
      <c r="J598" s="56">
        <v>341.81316228666702</v>
      </c>
      <c r="K598" s="56">
        <v>342.35549960666702</v>
      </c>
      <c r="L598" t="s">
        <v>2071</v>
      </c>
      <c r="M598" s="2">
        <v>11912</v>
      </c>
      <c r="N598" s="2">
        <v>9175</v>
      </c>
      <c r="O598" s="2">
        <v>21087</v>
      </c>
      <c r="P598" t="s">
        <v>22059</v>
      </c>
      <c r="Q598">
        <v>9</v>
      </c>
      <c r="R598">
        <v>51</v>
      </c>
      <c r="S598" s="2">
        <v>1402</v>
      </c>
      <c r="T598" s="2">
        <v>231</v>
      </c>
      <c r="U598" s="8">
        <v>7.7441077441077436E-2</v>
      </c>
      <c r="V598" s="2">
        <v>38832</v>
      </c>
      <c r="W598" s="48">
        <v>895</v>
      </c>
      <c r="Y598" s="61">
        <f>(Table1326[[#This Row],[2042 Future AADT]]-Table1326[[#This Row],[AADT 2022]])/20*($Y$5-2022)+Table1326[[#This Row],[AADT 2022]]</f>
        <v>38832</v>
      </c>
    </row>
    <row r="599" spans="1:25" ht="24" customHeight="1" x14ac:dyDescent="0.25">
      <c r="A599" t="s">
        <v>2074</v>
      </c>
      <c r="B599" t="s">
        <v>18027</v>
      </c>
      <c r="C599">
        <v>101524</v>
      </c>
      <c r="D599" t="s">
        <v>17073</v>
      </c>
      <c r="E599" t="s">
        <v>600</v>
      </c>
      <c r="F599" s="9">
        <f>Table1326[[#This Row],[EMP]]-Table1326[[#This Row],[BMP]]</f>
        <v>3.0192390699999692</v>
      </c>
      <c r="G599" s="5" t="s">
        <v>598</v>
      </c>
      <c r="H599" s="56">
        <v>342.51616110666703</v>
      </c>
      <c r="I599" t="s">
        <v>2071</v>
      </c>
      <c r="J599" s="56">
        <v>344.23197227999998</v>
      </c>
      <c r="K599" s="56">
        <v>345.535400176667</v>
      </c>
      <c r="L599" t="s">
        <v>2073</v>
      </c>
      <c r="M599" s="2">
        <v>16495</v>
      </c>
      <c r="N599" s="2">
        <v>16344</v>
      </c>
      <c r="O599" s="2">
        <v>32839</v>
      </c>
      <c r="P599" t="s">
        <v>22060</v>
      </c>
      <c r="Q599">
        <v>9</v>
      </c>
      <c r="R599">
        <v>52</v>
      </c>
      <c r="S599" s="2">
        <v>2249</v>
      </c>
      <c r="T599" s="2">
        <v>369</v>
      </c>
      <c r="U599" s="8">
        <v>7.9722281433661196E-2</v>
      </c>
      <c r="V599" s="2">
        <v>42800</v>
      </c>
      <c r="W599" s="48">
        <v>896</v>
      </c>
      <c r="Y599" s="61">
        <f>(Table1326[[#This Row],[2042 Future AADT]]-Table1326[[#This Row],[AADT 2022]])/20*($Y$5-2022)+Table1326[[#This Row],[AADT 2022]]</f>
        <v>42800</v>
      </c>
    </row>
    <row r="600" spans="1:25" ht="24" customHeight="1" x14ac:dyDescent="0.25">
      <c r="A600" t="s">
        <v>2076</v>
      </c>
      <c r="B600" t="s">
        <v>18028</v>
      </c>
      <c r="C600">
        <v>101526</v>
      </c>
      <c r="D600" t="s">
        <v>17073</v>
      </c>
      <c r="E600" t="s">
        <v>600</v>
      </c>
      <c r="F600" s="9">
        <f>Table1326[[#This Row],[EMP]]-Table1326[[#This Row],[BMP]]</f>
        <v>4.9630937299999687</v>
      </c>
      <c r="G600" s="5" t="s">
        <v>598</v>
      </c>
      <c r="H600" s="56">
        <v>345.74761101000001</v>
      </c>
      <c r="I600" t="s">
        <v>2073</v>
      </c>
      <c r="J600" s="56">
        <v>348.74061689000001</v>
      </c>
      <c r="K600" s="56">
        <v>350.71070473999998</v>
      </c>
      <c r="L600" t="s">
        <v>2075</v>
      </c>
      <c r="M600" s="2">
        <v>12450</v>
      </c>
      <c r="N600" s="2">
        <v>12345</v>
      </c>
      <c r="O600" s="2">
        <v>24795</v>
      </c>
      <c r="P600" t="s">
        <v>22061</v>
      </c>
      <c r="Q600">
        <v>9</v>
      </c>
      <c r="R600">
        <v>51</v>
      </c>
      <c r="S600" s="2">
        <v>290</v>
      </c>
      <c r="T600" s="2">
        <v>224</v>
      </c>
      <c r="U600" s="8">
        <v>2.0729985884250856E-2</v>
      </c>
      <c r="V600" s="2">
        <v>38953</v>
      </c>
      <c r="W600" s="48">
        <v>897</v>
      </c>
      <c r="Y600" s="61">
        <f>(Table1326[[#This Row],[2042 Future AADT]]-Table1326[[#This Row],[AADT 2022]])/20*($Y$5-2022)+Table1326[[#This Row],[AADT 2022]]</f>
        <v>38953</v>
      </c>
    </row>
    <row r="601" spans="1:25" ht="24" customHeight="1" x14ac:dyDescent="0.25">
      <c r="A601" t="s">
        <v>2078</v>
      </c>
      <c r="B601" t="s">
        <v>18029</v>
      </c>
      <c r="C601">
        <v>101528</v>
      </c>
      <c r="D601" t="s">
        <v>17073</v>
      </c>
      <c r="E601" t="s">
        <v>600</v>
      </c>
      <c r="F601" s="9">
        <f>Table1326[[#This Row],[EMP]]-Table1326[[#This Row],[BMP]]</f>
        <v>2.8384020199999895</v>
      </c>
      <c r="G601" s="5" t="s">
        <v>598</v>
      </c>
      <c r="H601" s="56">
        <v>350.69422839999999</v>
      </c>
      <c r="I601" t="s">
        <v>2075</v>
      </c>
      <c r="J601" s="56">
        <v>352.02390985</v>
      </c>
      <c r="K601" s="56">
        <v>353.53263041999998</v>
      </c>
      <c r="L601" t="s">
        <v>2077</v>
      </c>
      <c r="M601" s="2">
        <v>11515</v>
      </c>
      <c r="N601" s="2">
        <v>11776</v>
      </c>
      <c r="O601" s="2">
        <v>23291</v>
      </c>
      <c r="P601" t="s">
        <v>22062</v>
      </c>
      <c r="Q601">
        <v>9</v>
      </c>
      <c r="R601">
        <v>50</v>
      </c>
      <c r="S601" s="2">
        <v>1544</v>
      </c>
      <c r="T601" s="2">
        <v>253</v>
      </c>
      <c r="U601" s="8">
        <v>7.7154265596153015E-2</v>
      </c>
      <c r="V601" s="2">
        <v>30356</v>
      </c>
      <c r="W601" s="48">
        <v>898</v>
      </c>
      <c r="Y601" s="61">
        <f>(Table1326[[#This Row],[2042 Future AADT]]-Table1326[[#This Row],[AADT 2022]])/20*($Y$5-2022)+Table1326[[#This Row],[AADT 2022]]</f>
        <v>30356</v>
      </c>
    </row>
    <row r="602" spans="1:25" ht="24" customHeight="1" x14ac:dyDescent="0.25">
      <c r="A602" t="s">
        <v>2079</v>
      </c>
      <c r="B602" t="s">
        <v>18030</v>
      </c>
      <c r="C602">
        <v>101530</v>
      </c>
      <c r="D602" t="s">
        <v>17073</v>
      </c>
      <c r="E602" t="s">
        <v>600</v>
      </c>
      <c r="F602" s="9">
        <f>Table1326[[#This Row],[EMP]]-Table1326[[#This Row],[BMP]]</f>
        <v>4.0163554700000077</v>
      </c>
      <c r="G602" s="5" t="s">
        <v>598</v>
      </c>
      <c r="H602" s="56">
        <v>353.583188043333</v>
      </c>
      <c r="I602" t="s">
        <v>2077</v>
      </c>
      <c r="J602" s="56">
        <v>357.04919744</v>
      </c>
      <c r="K602" s="56">
        <v>357.599543513333</v>
      </c>
      <c r="L602" t="s">
        <v>1071</v>
      </c>
      <c r="M602" s="2">
        <v>5833</v>
      </c>
      <c r="N602" s="2">
        <v>11159</v>
      </c>
      <c r="O602" s="2">
        <v>16992</v>
      </c>
      <c r="P602" t="s">
        <v>22063</v>
      </c>
      <c r="Q602">
        <v>10</v>
      </c>
      <c r="R602">
        <v>53</v>
      </c>
      <c r="S602" s="2">
        <v>355</v>
      </c>
      <c r="T602" s="2">
        <v>321</v>
      </c>
      <c r="U602" s="8">
        <v>3.9783427495291901E-2</v>
      </c>
      <c r="V602" s="2">
        <v>24815</v>
      </c>
      <c r="W602" s="48">
        <v>899</v>
      </c>
      <c r="Y602" s="61">
        <f>(Table1326[[#This Row],[2042 Future AADT]]-Table1326[[#This Row],[AADT 2022]])/20*($Y$5-2022)+Table1326[[#This Row],[AADT 2022]]</f>
        <v>24815</v>
      </c>
    </row>
    <row r="603" spans="1:25" ht="24" customHeight="1" x14ac:dyDescent="0.25">
      <c r="A603" t="s">
        <v>2081</v>
      </c>
      <c r="B603" t="s">
        <v>18031</v>
      </c>
      <c r="C603">
        <v>101531</v>
      </c>
      <c r="D603" t="s">
        <v>17073</v>
      </c>
      <c r="E603" t="s">
        <v>600</v>
      </c>
      <c r="F603" s="9">
        <f>Table1326[[#This Row],[EMP]]-Table1326[[#This Row],[BMP]]</f>
        <v>3.2541479799999706</v>
      </c>
      <c r="G603" s="5" t="s">
        <v>598</v>
      </c>
      <c r="H603" s="56">
        <v>357.56616177000001</v>
      </c>
      <c r="I603" t="s">
        <v>1071</v>
      </c>
      <c r="J603" s="56">
        <v>359.99993646000001</v>
      </c>
      <c r="K603" s="56">
        <v>360.82030974999998</v>
      </c>
      <c r="L603" t="s">
        <v>2080</v>
      </c>
      <c r="M603" s="2">
        <v>1667</v>
      </c>
      <c r="N603" s="2">
        <v>1805</v>
      </c>
      <c r="O603" s="2">
        <v>3472</v>
      </c>
      <c r="P603" t="s">
        <v>22064</v>
      </c>
      <c r="Q603">
        <v>11</v>
      </c>
      <c r="R603">
        <v>52</v>
      </c>
      <c r="S603" s="2">
        <v>102</v>
      </c>
      <c r="T603" s="2">
        <v>85</v>
      </c>
      <c r="U603" s="8">
        <v>5.3859447004608298E-2</v>
      </c>
      <c r="V603" s="2">
        <v>5902</v>
      </c>
      <c r="W603" s="48">
        <v>900</v>
      </c>
      <c r="Y603" s="61">
        <f>(Table1326[[#This Row],[2042 Future AADT]]-Table1326[[#This Row],[AADT 2022]])/20*($Y$5-2022)+Table1326[[#This Row],[AADT 2022]]</f>
        <v>5902</v>
      </c>
    </row>
    <row r="604" spans="1:25" ht="24" customHeight="1" x14ac:dyDescent="0.25">
      <c r="A604" t="s">
        <v>2083</v>
      </c>
      <c r="B604" t="s">
        <v>18032</v>
      </c>
      <c r="C604">
        <v>101532</v>
      </c>
      <c r="D604" t="s">
        <v>17073</v>
      </c>
      <c r="E604" t="s">
        <v>600</v>
      </c>
      <c r="F604" s="9">
        <f>Table1326[[#This Row],[EMP]]-Table1326[[#This Row],[BMP]]</f>
        <v>7.8848750299999892</v>
      </c>
      <c r="G604" s="5" t="s">
        <v>598</v>
      </c>
      <c r="H604" s="56">
        <v>360.72194248</v>
      </c>
      <c r="I604" t="s">
        <v>2080</v>
      </c>
      <c r="J604" s="56">
        <v>367.94868821</v>
      </c>
      <c r="K604" s="56">
        <v>368.60681750999998</v>
      </c>
      <c r="L604" t="s">
        <v>2082</v>
      </c>
      <c r="M604" s="2">
        <v>1153</v>
      </c>
      <c r="N604" s="2">
        <v>1019</v>
      </c>
      <c r="O604" s="2">
        <v>2172</v>
      </c>
      <c r="P604" t="s">
        <v>22065</v>
      </c>
      <c r="Q604">
        <v>11</v>
      </c>
      <c r="R604">
        <v>52</v>
      </c>
      <c r="S604" s="2">
        <v>124</v>
      </c>
      <c r="T604" s="2">
        <v>40</v>
      </c>
      <c r="U604" s="8">
        <v>7.550644567219153E-2</v>
      </c>
      <c r="V604" s="2">
        <v>3698</v>
      </c>
      <c r="W604" s="48">
        <v>901</v>
      </c>
      <c r="Y604" s="61">
        <f>(Table1326[[#This Row],[2042 Future AADT]]-Table1326[[#This Row],[AADT 2022]])/20*($Y$5-2022)+Table1326[[#This Row],[AADT 2022]]</f>
        <v>3698</v>
      </c>
    </row>
    <row r="605" spans="1:25" ht="24" customHeight="1" x14ac:dyDescent="0.25">
      <c r="A605" t="s">
        <v>2086</v>
      </c>
      <c r="B605" t="s">
        <v>18033</v>
      </c>
      <c r="C605">
        <v>101533</v>
      </c>
      <c r="D605" t="s">
        <v>17073</v>
      </c>
      <c r="E605" t="s">
        <v>600</v>
      </c>
      <c r="F605" s="9">
        <f>Table1326[[#This Row],[EMP]]-Table1326[[#This Row],[BMP]]</f>
        <v>8.8419627100000184</v>
      </c>
      <c r="G605" s="5" t="s">
        <v>598</v>
      </c>
      <c r="H605" s="56">
        <v>368.59889012181799</v>
      </c>
      <c r="I605" t="s">
        <v>2082</v>
      </c>
      <c r="J605" s="56">
        <v>371.98078755</v>
      </c>
      <c r="K605" s="56">
        <v>377.44085283181801</v>
      </c>
      <c r="L605" t="s">
        <v>2085</v>
      </c>
      <c r="M605" s="2">
        <v>831</v>
      </c>
      <c r="N605" s="2">
        <v>802</v>
      </c>
      <c r="O605" s="2">
        <v>1633</v>
      </c>
      <c r="P605" t="s">
        <v>22066</v>
      </c>
      <c r="Q605">
        <v>24</v>
      </c>
      <c r="R605">
        <v>63</v>
      </c>
      <c r="S605" s="2">
        <v>224</v>
      </c>
      <c r="T605" s="2">
        <v>56</v>
      </c>
      <c r="U605" s="8">
        <v>0.17146356399265156</v>
      </c>
      <c r="V605" s="2">
        <v>3193</v>
      </c>
      <c r="W605" s="48">
        <v>902</v>
      </c>
      <c r="Y605" s="61">
        <f>(Table1326[[#This Row],[2042 Future AADT]]-Table1326[[#This Row],[AADT 2022]])/20*($Y$5-2022)+Table1326[[#This Row],[AADT 2022]]</f>
        <v>3193</v>
      </c>
    </row>
    <row r="606" spans="1:25" ht="24" customHeight="1" x14ac:dyDescent="0.25">
      <c r="A606" t="s">
        <v>2089</v>
      </c>
      <c r="B606" t="s">
        <v>18034</v>
      </c>
      <c r="C606">
        <v>101534</v>
      </c>
      <c r="D606" t="s">
        <v>17073</v>
      </c>
      <c r="E606" t="s">
        <v>600</v>
      </c>
      <c r="F606" s="9">
        <f>Table1326[[#This Row],[EMP]]-Table1326[[#This Row],[BMP]]</f>
        <v>8.1623492100000021</v>
      </c>
      <c r="G606" s="5" t="s">
        <v>598</v>
      </c>
      <c r="H606" s="56">
        <v>377.41516031999998</v>
      </c>
      <c r="I606" t="s">
        <v>2085</v>
      </c>
      <c r="J606" s="56">
        <v>383.70522498000003</v>
      </c>
      <c r="K606" s="56">
        <v>385.57750952999999</v>
      </c>
      <c r="L606" t="s">
        <v>2088</v>
      </c>
      <c r="M606" s="2">
        <v>546</v>
      </c>
      <c r="N606" s="2">
        <v>533</v>
      </c>
      <c r="O606" s="2">
        <v>1079</v>
      </c>
      <c r="P606" t="s">
        <v>22067</v>
      </c>
      <c r="Q606">
        <v>18</v>
      </c>
      <c r="R606">
        <v>58</v>
      </c>
      <c r="S606" s="2">
        <v>60</v>
      </c>
      <c r="T606" s="2">
        <v>35</v>
      </c>
      <c r="U606" s="8">
        <v>8.8044485634847083E-2</v>
      </c>
      <c r="V606" s="2">
        <v>1837</v>
      </c>
      <c r="W606" s="48">
        <v>903</v>
      </c>
      <c r="Y606" s="61">
        <f>(Table1326[[#This Row],[2042 Future AADT]]-Table1326[[#This Row],[AADT 2022]])/20*($Y$5-2022)+Table1326[[#This Row],[AADT 2022]]</f>
        <v>1837</v>
      </c>
    </row>
    <row r="607" spans="1:25" ht="24" customHeight="1" x14ac:dyDescent="0.25">
      <c r="A607" t="s">
        <v>2092</v>
      </c>
      <c r="B607" t="s">
        <v>18035</v>
      </c>
      <c r="C607">
        <v>101535</v>
      </c>
      <c r="D607" t="s">
        <v>17073</v>
      </c>
      <c r="E607" t="s">
        <v>600</v>
      </c>
      <c r="F607" s="9">
        <f>Table1326[[#This Row],[EMP]]-Table1326[[#This Row],[BMP]]</f>
        <v>7.4567027400000256</v>
      </c>
      <c r="G607" s="5" t="s">
        <v>598</v>
      </c>
      <c r="H607" s="56">
        <v>385.56279138999997</v>
      </c>
      <c r="I607" t="s">
        <v>2088</v>
      </c>
      <c r="J607" s="56">
        <v>391.00554138000001</v>
      </c>
      <c r="K607" s="56">
        <v>393.01949413</v>
      </c>
      <c r="L607" t="s">
        <v>2091</v>
      </c>
      <c r="M607" s="2">
        <v>892</v>
      </c>
      <c r="N607" s="2">
        <v>871</v>
      </c>
      <c r="O607" s="2">
        <v>1763</v>
      </c>
      <c r="P607" t="s">
        <v>22068</v>
      </c>
      <c r="Q607">
        <v>12</v>
      </c>
      <c r="R607">
        <v>53</v>
      </c>
      <c r="S607" s="2">
        <v>97</v>
      </c>
      <c r="T607" s="2">
        <v>28</v>
      </c>
      <c r="U607" s="8">
        <v>7.0901871809415762E-2</v>
      </c>
      <c r="V607" s="2">
        <v>3002</v>
      </c>
      <c r="W607" s="48">
        <v>904</v>
      </c>
      <c r="Y607" s="61">
        <f>(Table1326[[#This Row],[2042 Future AADT]]-Table1326[[#This Row],[AADT 2022]])/20*($Y$5-2022)+Table1326[[#This Row],[AADT 2022]]</f>
        <v>3002</v>
      </c>
    </row>
    <row r="608" spans="1:25" ht="24" customHeight="1" x14ac:dyDescent="0.25">
      <c r="A608" t="s">
        <v>2095</v>
      </c>
      <c r="B608" t="s">
        <v>18036</v>
      </c>
      <c r="C608">
        <v>101536</v>
      </c>
      <c r="D608" t="s">
        <v>17073</v>
      </c>
      <c r="E608" t="s">
        <v>600</v>
      </c>
      <c r="F608" s="9">
        <f>Table1326[[#This Row],[EMP]]-Table1326[[#This Row],[BMP]]</f>
        <v>2.3561957599999914</v>
      </c>
      <c r="G608" s="5" t="s">
        <v>598</v>
      </c>
      <c r="H608" s="56">
        <v>393.02987472500001</v>
      </c>
      <c r="I608" t="s">
        <v>2091</v>
      </c>
      <c r="J608" s="56">
        <v>393.99921991666702</v>
      </c>
      <c r="K608" s="56">
        <v>395.386070485</v>
      </c>
      <c r="L608" t="s">
        <v>2094</v>
      </c>
      <c r="M608" s="2">
        <v>907</v>
      </c>
      <c r="N608" s="2">
        <v>887</v>
      </c>
      <c r="O608" s="2">
        <v>1794</v>
      </c>
      <c r="P608" t="s">
        <v>22069</v>
      </c>
      <c r="Q608">
        <v>16</v>
      </c>
      <c r="R608">
        <v>54</v>
      </c>
      <c r="S608" s="2">
        <v>130</v>
      </c>
      <c r="T608" s="2">
        <v>30</v>
      </c>
      <c r="U608" s="8">
        <v>8.9186176142697887E-2</v>
      </c>
      <c r="V608" s="2">
        <v>3178</v>
      </c>
      <c r="W608" s="48">
        <v>905</v>
      </c>
      <c r="Y608" s="61">
        <f>(Table1326[[#This Row],[2042 Future AADT]]-Table1326[[#This Row],[AADT 2022]])/20*($Y$5-2022)+Table1326[[#This Row],[AADT 2022]]</f>
        <v>3178</v>
      </c>
    </row>
    <row r="609" spans="1:25" ht="24" customHeight="1" x14ac:dyDescent="0.25">
      <c r="A609" t="s">
        <v>2097</v>
      </c>
      <c r="B609" t="s">
        <v>18037</v>
      </c>
      <c r="C609">
        <v>101537</v>
      </c>
      <c r="D609" t="s">
        <v>17073</v>
      </c>
      <c r="E609" t="s">
        <v>600</v>
      </c>
      <c r="F609" s="9">
        <f>Table1326[[#This Row],[EMP]]-Table1326[[#This Row],[BMP]]</f>
        <v>0.75530171000002611</v>
      </c>
      <c r="G609" s="5" t="s">
        <v>598</v>
      </c>
      <c r="H609" s="56">
        <v>395.40987955999998</v>
      </c>
      <c r="I609" t="s">
        <v>2094</v>
      </c>
      <c r="J609" s="56">
        <v>395.87779717000001</v>
      </c>
      <c r="K609" s="56">
        <v>396.16518127000001</v>
      </c>
      <c r="L609" t="s">
        <v>2096</v>
      </c>
      <c r="M609" s="2">
        <v>1707</v>
      </c>
      <c r="N609" s="2">
        <v>1680</v>
      </c>
      <c r="O609" s="2">
        <v>3387</v>
      </c>
      <c r="P609" t="s">
        <v>22070</v>
      </c>
      <c r="Q609">
        <v>10</v>
      </c>
      <c r="R609">
        <v>52</v>
      </c>
      <c r="S609" s="2">
        <v>224</v>
      </c>
      <c r="T609" s="2">
        <v>36</v>
      </c>
      <c r="U609" s="8">
        <v>7.6764098021848248E-2</v>
      </c>
      <c r="V609" s="2">
        <v>6266</v>
      </c>
      <c r="W609" s="48">
        <v>906</v>
      </c>
      <c r="Y609" s="61">
        <f>(Table1326[[#This Row],[2042 Future AADT]]-Table1326[[#This Row],[AADT 2022]])/20*($Y$5-2022)+Table1326[[#This Row],[AADT 2022]]</f>
        <v>6266</v>
      </c>
    </row>
    <row r="610" spans="1:25" ht="24" customHeight="1" x14ac:dyDescent="0.25">
      <c r="A610" t="s">
        <v>2098</v>
      </c>
      <c r="B610" t="s">
        <v>18038</v>
      </c>
      <c r="C610">
        <v>101538</v>
      </c>
      <c r="D610" t="s">
        <v>17073</v>
      </c>
      <c r="E610" t="s">
        <v>600</v>
      </c>
      <c r="F610" s="9">
        <f>Table1326[[#This Row],[EMP]]-Table1326[[#This Row],[BMP]]</f>
        <v>2.3275501100000042</v>
      </c>
      <c r="G610" s="5" t="s">
        <v>598</v>
      </c>
      <c r="H610" s="56">
        <v>396.05693051999998</v>
      </c>
      <c r="I610" t="s">
        <v>2096</v>
      </c>
      <c r="J610" s="56">
        <v>397.01366507</v>
      </c>
      <c r="K610" s="56">
        <v>398.38448062999998</v>
      </c>
      <c r="L610" t="s">
        <v>442</v>
      </c>
      <c r="M610" s="2">
        <v>843</v>
      </c>
      <c r="N610" s="2">
        <v>807</v>
      </c>
      <c r="O610" s="2">
        <v>1650</v>
      </c>
      <c r="P610" t="s">
        <v>22071</v>
      </c>
      <c r="Q610">
        <v>12</v>
      </c>
      <c r="R610">
        <v>55</v>
      </c>
      <c r="S610" s="2">
        <v>245</v>
      </c>
      <c r="T610" s="2">
        <v>32</v>
      </c>
      <c r="U610" s="8">
        <v>0.16787878787878788</v>
      </c>
      <c r="V610" s="2">
        <v>2923</v>
      </c>
      <c r="W610" s="48">
        <v>907</v>
      </c>
      <c r="Y610" s="61">
        <f>(Table1326[[#This Row],[2042 Future AADT]]-Table1326[[#This Row],[AADT 2022]])/20*($Y$5-2022)+Table1326[[#This Row],[AADT 2022]]</f>
        <v>2923</v>
      </c>
    </row>
    <row r="611" spans="1:25" ht="24" customHeight="1" x14ac:dyDescent="0.25">
      <c r="A611" t="s">
        <v>2102</v>
      </c>
      <c r="B611" t="s">
        <v>18039</v>
      </c>
      <c r="C611">
        <v>101543</v>
      </c>
      <c r="D611" t="s">
        <v>17073</v>
      </c>
      <c r="E611" t="s">
        <v>2093</v>
      </c>
      <c r="F611" s="9">
        <f>Table1326[[#This Row],[EMP]]-Table1326[[#This Row],[BMP]]</f>
        <v>17.239778569999999</v>
      </c>
      <c r="G611" s="5" t="s">
        <v>2091</v>
      </c>
      <c r="H611" s="56">
        <v>394.4314494235</v>
      </c>
      <c r="I611" t="s">
        <v>2085</v>
      </c>
      <c r="J611" s="56">
        <v>402.99784355666702</v>
      </c>
      <c r="K611" s="56">
        <v>411.6712279935</v>
      </c>
      <c r="L611" t="s">
        <v>25986</v>
      </c>
      <c r="M611" s="2">
        <v>117</v>
      </c>
      <c r="N611" s="2">
        <v>128</v>
      </c>
      <c r="O611" s="2">
        <v>245</v>
      </c>
      <c r="P611" t="s">
        <v>22072</v>
      </c>
      <c r="Q611">
        <v>16</v>
      </c>
      <c r="R611">
        <v>70</v>
      </c>
      <c r="S611" s="2">
        <v>27</v>
      </c>
      <c r="T611" s="2">
        <v>11</v>
      </c>
      <c r="U611" s="8">
        <v>0.15510204081632653</v>
      </c>
      <c r="V611" s="2">
        <v>479</v>
      </c>
      <c r="W611" s="48">
        <v>908</v>
      </c>
      <c r="Y611" s="61">
        <f>(Table1326[[#This Row],[2042 Future AADT]]-Table1326[[#This Row],[AADT 2022]])/20*($Y$5-2022)+Table1326[[#This Row],[AADT 2022]]</f>
        <v>479</v>
      </c>
    </row>
    <row r="612" spans="1:25" ht="24" customHeight="1" x14ac:dyDescent="0.25">
      <c r="A612" t="s">
        <v>2103</v>
      </c>
      <c r="B612" t="s">
        <v>18040</v>
      </c>
      <c r="C612">
        <v>101544</v>
      </c>
      <c r="D612" t="s">
        <v>17073</v>
      </c>
      <c r="E612" t="s">
        <v>2093</v>
      </c>
      <c r="F612" s="9">
        <f>Table1326[[#This Row],[EMP]]-Table1326[[#This Row],[BMP]]</f>
        <v>0.68168073999999024</v>
      </c>
      <c r="G612" s="5" t="s">
        <v>2091</v>
      </c>
      <c r="H612" s="56">
        <v>411.6670416</v>
      </c>
      <c r="I612" t="s">
        <v>25986</v>
      </c>
      <c r="J612" s="56">
        <v>411.99449551999999</v>
      </c>
      <c r="K612" s="56">
        <v>412.34872233999999</v>
      </c>
      <c r="L612" t="s">
        <v>598</v>
      </c>
      <c r="M612" s="2">
        <v>185</v>
      </c>
      <c r="N612" s="2">
        <v>193</v>
      </c>
      <c r="O612" s="2">
        <v>378</v>
      </c>
      <c r="P612" t="s">
        <v>22073</v>
      </c>
      <c r="Q612">
        <v>11</v>
      </c>
      <c r="R612">
        <v>63</v>
      </c>
      <c r="S612" s="2">
        <v>70</v>
      </c>
      <c r="T612" s="2">
        <v>26</v>
      </c>
      <c r="U612" s="8">
        <v>0.25396825396825395</v>
      </c>
      <c r="V612" s="2">
        <v>699</v>
      </c>
      <c r="W612" s="48">
        <v>909</v>
      </c>
      <c r="Y612" s="61">
        <f>(Table1326[[#This Row],[2042 Future AADT]]-Table1326[[#This Row],[AADT 2022]])/20*($Y$5-2022)+Table1326[[#This Row],[AADT 2022]]</f>
        <v>699</v>
      </c>
    </row>
    <row r="613" spans="1:25" ht="24" customHeight="1" x14ac:dyDescent="0.25">
      <c r="A613" t="s">
        <v>2105</v>
      </c>
      <c r="B613" t="s">
        <v>18041</v>
      </c>
      <c r="C613">
        <v>101545</v>
      </c>
      <c r="D613" t="s">
        <v>17073</v>
      </c>
      <c r="E613" t="s">
        <v>1431</v>
      </c>
      <c r="F613" s="9">
        <f>Table1326[[#This Row],[EMP]]-Table1326[[#This Row],[BMP]]</f>
        <v>1.2314838400000099</v>
      </c>
      <c r="G613" s="5" t="s">
        <v>1429</v>
      </c>
      <c r="H613" s="56">
        <v>321.71290263999998</v>
      </c>
      <c r="I613" t="s">
        <v>110</v>
      </c>
      <c r="J613" s="56">
        <v>322.18020328666699</v>
      </c>
      <c r="K613" s="56">
        <v>322.94438647999999</v>
      </c>
      <c r="L613" t="s">
        <v>2104</v>
      </c>
      <c r="M613" s="2">
        <v>1155</v>
      </c>
      <c r="N613" s="2">
        <v>1090</v>
      </c>
      <c r="O613" s="2">
        <v>2245</v>
      </c>
      <c r="P613" t="s">
        <v>22074</v>
      </c>
      <c r="Q613">
        <v>7</v>
      </c>
      <c r="R613">
        <v>55</v>
      </c>
      <c r="S613" s="2">
        <v>629</v>
      </c>
      <c r="T613" s="2">
        <v>36</v>
      </c>
      <c r="U613" s="8">
        <v>0.29621380846325168</v>
      </c>
      <c r="V613" s="2">
        <v>4794</v>
      </c>
      <c r="W613" s="48">
        <v>910</v>
      </c>
      <c r="Y613" s="61">
        <f>(Table1326[[#This Row],[2042 Future AADT]]-Table1326[[#This Row],[AADT 2022]])/20*($Y$5-2022)+Table1326[[#This Row],[AADT 2022]]</f>
        <v>4794</v>
      </c>
    </row>
    <row r="614" spans="1:25" ht="24" customHeight="1" x14ac:dyDescent="0.25">
      <c r="A614" t="s">
        <v>2107</v>
      </c>
      <c r="B614" t="s">
        <v>18042</v>
      </c>
      <c r="C614">
        <v>101546</v>
      </c>
      <c r="D614" t="s">
        <v>17073</v>
      </c>
      <c r="E614" t="s">
        <v>1431</v>
      </c>
      <c r="F614" s="9">
        <f>Table1326[[#This Row],[EMP]]-Table1326[[#This Row],[BMP]]</f>
        <v>44.134744810000029</v>
      </c>
      <c r="G614" s="5" t="s">
        <v>1429</v>
      </c>
      <c r="H614" s="56">
        <v>323.40748293608698</v>
      </c>
      <c r="I614" t="s">
        <v>2104</v>
      </c>
      <c r="J614" s="56">
        <v>346.98485843499998</v>
      </c>
      <c r="K614" s="56">
        <v>367.54222774608701</v>
      </c>
      <c r="L614" t="s">
        <v>2106</v>
      </c>
      <c r="M614" s="2">
        <v>308</v>
      </c>
      <c r="N614" s="2">
        <v>408</v>
      </c>
      <c r="O614" s="2">
        <v>716</v>
      </c>
      <c r="P614" t="s">
        <v>22075</v>
      </c>
      <c r="Q614">
        <v>9</v>
      </c>
      <c r="R614">
        <v>52</v>
      </c>
      <c r="S614" s="2">
        <v>27</v>
      </c>
      <c r="T614" s="2">
        <v>19</v>
      </c>
      <c r="U614" s="8">
        <v>6.4245810055865923E-2</v>
      </c>
      <c r="V614" s="2">
        <v>950</v>
      </c>
      <c r="W614" s="48">
        <v>911</v>
      </c>
      <c r="Y614" s="61">
        <f>(Table1326[[#This Row],[2042 Future AADT]]-Table1326[[#This Row],[AADT 2022]])/20*($Y$5-2022)+Table1326[[#This Row],[AADT 2022]]</f>
        <v>950</v>
      </c>
    </row>
    <row r="615" spans="1:25" ht="24" customHeight="1" x14ac:dyDescent="0.25">
      <c r="A615" t="s">
        <v>2109</v>
      </c>
      <c r="B615" t="s">
        <v>18043</v>
      </c>
      <c r="C615">
        <v>101547</v>
      </c>
      <c r="D615" t="s">
        <v>17073</v>
      </c>
      <c r="E615" t="s">
        <v>1431</v>
      </c>
      <c r="F615" s="9">
        <f>Table1326[[#This Row],[EMP]]-Table1326[[#This Row],[BMP]]</f>
        <v>5.8509289300000091</v>
      </c>
      <c r="G615" s="5" t="s">
        <v>1429</v>
      </c>
      <c r="H615" s="56">
        <v>367.12578625999998</v>
      </c>
      <c r="I615" t="s">
        <v>2106</v>
      </c>
      <c r="J615" s="56">
        <v>370.00632468999999</v>
      </c>
      <c r="K615" s="56">
        <v>372.97671518999999</v>
      </c>
      <c r="L615" t="s">
        <v>2108</v>
      </c>
      <c r="M615" s="2" t="s">
        <v>203</v>
      </c>
      <c r="N615" s="2" t="s">
        <v>203</v>
      </c>
      <c r="O615" s="2">
        <v>1436</v>
      </c>
      <c r="P615" t="s">
        <v>22076</v>
      </c>
      <c r="Q615">
        <v>11</v>
      </c>
      <c r="R615">
        <v>55</v>
      </c>
      <c r="S615" s="2">
        <v>119</v>
      </c>
      <c r="T615" s="2">
        <v>73</v>
      </c>
      <c r="U615" s="8">
        <v>0.13370473537604458</v>
      </c>
      <c r="V615" s="2">
        <v>2256</v>
      </c>
      <c r="W615" s="48">
        <v>912</v>
      </c>
      <c r="Y615" s="61">
        <f>(Table1326[[#This Row],[2042 Future AADT]]-Table1326[[#This Row],[AADT 2022]])/20*($Y$5-2022)+Table1326[[#This Row],[AADT 2022]]</f>
        <v>2256</v>
      </c>
    </row>
    <row r="616" spans="1:25" ht="24" customHeight="1" x14ac:dyDescent="0.25">
      <c r="A616" t="s">
        <v>2110</v>
      </c>
      <c r="B616" t="s">
        <v>18044</v>
      </c>
      <c r="C616">
        <v>101548</v>
      </c>
      <c r="D616" t="s">
        <v>17073</v>
      </c>
      <c r="E616" t="s">
        <v>1431</v>
      </c>
      <c r="F616" s="9">
        <f>Table1326[[#This Row],[EMP]]-Table1326[[#This Row],[BMP]]</f>
        <v>11.243600999999956</v>
      </c>
      <c r="G616" s="5" t="s">
        <v>1429</v>
      </c>
      <c r="H616" s="56">
        <v>372.97086444571403</v>
      </c>
      <c r="I616" t="s">
        <v>2108</v>
      </c>
      <c r="J616" s="56">
        <v>378.00106998500002</v>
      </c>
      <c r="K616" s="56">
        <v>384.21446544571398</v>
      </c>
      <c r="L616" t="s">
        <v>319</v>
      </c>
      <c r="M616" s="11" t="s">
        <v>203</v>
      </c>
      <c r="N616" s="11" t="s">
        <v>203</v>
      </c>
      <c r="O616" s="2">
        <v>2133</v>
      </c>
      <c r="P616" t="s">
        <v>22077</v>
      </c>
      <c r="Q616">
        <v>11</v>
      </c>
      <c r="R616">
        <v>56</v>
      </c>
      <c r="S616" s="2">
        <v>154</v>
      </c>
      <c r="T616" s="2">
        <v>77</v>
      </c>
      <c r="U616" s="8">
        <v>0.10829817158931083</v>
      </c>
      <c r="V616" s="2">
        <v>3351</v>
      </c>
      <c r="W616" s="48">
        <v>913</v>
      </c>
      <c r="Y616" s="61">
        <f>(Table1326[[#This Row],[2042 Future AADT]]-Table1326[[#This Row],[AADT 2022]])/20*($Y$5-2022)+Table1326[[#This Row],[AADT 2022]]</f>
        <v>3351</v>
      </c>
    </row>
    <row r="617" spans="1:25" ht="24" customHeight="1" x14ac:dyDescent="0.25">
      <c r="A617" t="s">
        <v>2112</v>
      </c>
      <c r="B617" t="s">
        <v>18045</v>
      </c>
      <c r="C617">
        <v>101549</v>
      </c>
      <c r="D617" t="s">
        <v>17073</v>
      </c>
      <c r="E617" t="s">
        <v>1431</v>
      </c>
      <c r="F617" s="9">
        <f>Table1326[[#This Row],[EMP]]-Table1326[[#This Row],[BMP]]</f>
        <v>7.7114458899999931</v>
      </c>
      <c r="G617" s="5" t="s">
        <v>1429</v>
      </c>
      <c r="H617" s="56">
        <v>384.21403796222199</v>
      </c>
      <c r="I617" t="s">
        <v>319</v>
      </c>
      <c r="J617" s="56">
        <v>387.98545591499999</v>
      </c>
      <c r="K617" s="56">
        <v>391.92548385222199</v>
      </c>
      <c r="L617" t="s">
        <v>2111</v>
      </c>
      <c r="M617" s="2">
        <v>1401</v>
      </c>
      <c r="N617" s="2">
        <v>1211</v>
      </c>
      <c r="O617" s="2">
        <v>2612</v>
      </c>
      <c r="P617" t="s">
        <v>22078</v>
      </c>
      <c r="Q617">
        <v>11</v>
      </c>
      <c r="R617">
        <v>64</v>
      </c>
      <c r="S617" s="2">
        <v>156</v>
      </c>
      <c r="T617" s="2">
        <v>77</v>
      </c>
      <c r="U617" s="8">
        <v>8.9203675344563554E-2</v>
      </c>
      <c r="V617" s="2">
        <v>4103</v>
      </c>
      <c r="W617" s="48">
        <v>914</v>
      </c>
      <c r="Y617" s="61">
        <f>(Table1326[[#This Row],[2042 Future AADT]]-Table1326[[#This Row],[AADT 2022]])/20*($Y$5-2022)+Table1326[[#This Row],[AADT 2022]]</f>
        <v>4103</v>
      </c>
    </row>
    <row r="618" spans="1:25" ht="24" customHeight="1" x14ac:dyDescent="0.25">
      <c r="A618" t="s">
        <v>2114</v>
      </c>
      <c r="B618" t="s">
        <v>18046</v>
      </c>
      <c r="C618">
        <v>101550</v>
      </c>
      <c r="D618" t="s">
        <v>17073</v>
      </c>
      <c r="E618" t="s">
        <v>1431</v>
      </c>
      <c r="F618" s="9">
        <f>Table1326[[#This Row],[EMP]]-Table1326[[#This Row],[BMP]]</f>
        <v>4.0342454600000224</v>
      </c>
      <c r="G618" s="5" t="s">
        <v>1429</v>
      </c>
      <c r="H618" s="56">
        <v>391.92103415999998</v>
      </c>
      <c r="I618" t="s">
        <v>2111</v>
      </c>
      <c r="J618" s="56">
        <v>394.04460275999998</v>
      </c>
      <c r="K618" s="56">
        <v>395.95527962</v>
      </c>
      <c r="L618" t="s">
        <v>2113</v>
      </c>
      <c r="M618" s="2">
        <v>1026</v>
      </c>
      <c r="N618" s="2">
        <v>772</v>
      </c>
      <c r="O618" s="2">
        <v>1798</v>
      </c>
      <c r="P618" t="s">
        <v>22079</v>
      </c>
      <c r="Q618">
        <v>11</v>
      </c>
      <c r="R618">
        <v>67</v>
      </c>
      <c r="S618" s="2">
        <v>177</v>
      </c>
      <c r="T618" s="2">
        <v>70</v>
      </c>
      <c r="U618" s="8">
        <v>0.13737486095661847</v>
      </c>
      <c r="V618" s="2">
        <v>2825</v>
      </c>
      <c r="W618" s="48">
        <v>915</v>
      </c>
      <c r="Y618" s="61">
        <f>(Table1326[[#This Row],[2042 Future AADT]]-Table1326[[#This Row],[AADT 2022]])/20*($Y$5-2022)+Table1326[[#This Row],[AADT 2022]]</f>
        <v>2825</v>
      </c>
    </row>
    <row r="619" spans="1:25" ht="24" customHeight="1" x14ac:dyDescent="0.25">
      <c r="A619" t="s">
        <v>2116</v>
      </c>
      <c r="B619" t="s">
        <v>18047</v>
      </c>
      <c r="C619">
        <v>101551</v>
      </c>
      <c r="D619" t="s">
        <v>17073</v>
      </c>
      <c r="E619" t="s">
        <v>1431</v>
      </c>
      <c r="F619" s="9">
        <f>Table1326[[#This Row],[EMP]]-Table1326[[#This Row],[BMP]]</f>
        <v>15.234282199999996</v>
      </c>
      <c r="G619" s="5" t="s">
        <v>1429</v>
      </c>
      <c r="H619" s="56">
        <v>395.94260772388901</v>
      </c>
      <c r="I619" t="s">
        <v>2113</v>
      </c>
      <c r="J619" s="56">
        <v>397.00699751000002</v>
      </c>
      <c r="K619" s="56">
        <v>411.17688992388901</v>
      </c>
      <c r="L619" t="s">
        <v>2115</v>
      </c>
      <c r="M619" s="2">
        <v>838</v>
      </c>
      <c r="N619" s="2">
        <v>705</v>
      </c>
      <c r="O619" s="2">
        <v>1543</v>
      </c>
      <c r="P619" t="s">
        <v>22080</v>
      </c>
      <c r="Q619">
        <v>11</v>
      </c>
      <c r="R619">
        <v>53</v>
      </c>
      <c r="S619" s="2">
        <v>144</v>
      </c>
      <c r="T619" s="2">
        <v>68</v>
      </c>
      <c r="U619" s="8">
        <v>0.1373946856772521</v>
      </c>
      <c r="V619" s="2">
        <v>2263</v>
      </c>
      <c r="W619" s="48">
        <v>916</v>
      </c>
      <c r="Y619" s="61">
        <f>(Table1326[[#This Row],[2042 Future AADT]]-Table1326[[#This Row],[AADT 2022]])/20*($Y$5-2022)+Table1326[[#This Row],[AADT 2022]]</f>
        <v>2263</v>
      </c>
    </row>
    <row r="620" spans="1:25" ht="24" customHeight="1" x14ac:dyDescent="0.25">
      <c r="A620" t="s">
        <v>2117</v>
      </c>
      <c r="B620" t="s">
        <v>18048</v>
      </c>
      <c r="C620">
        <v>101552</v>
      </c>
      <c r="D620" t="s">
        <v>17073</v>
      </c>
      <c r="E620" t="s">
        <v>1431</v>
      </c>
      <c r="F620" s="9">
        <f>Table1326[[#This Row],[EMP]]-Table1326[[#This Row],[BMP]]</f>
        <v>29.833346900001004</v>
      </c>
      <c r="G620" s="5" t="s">
        <v>1429</v>
      </c>
      <c r="H620" s="56">
        <v>411.18250878281202</v>
      </c>
      <c r="I620" t="s">
        <v>2115</v>
      </c>
      <c r="J620" s="56">
        <v>438.05442619500002</v>
      </c>
      <c r="K620" s="56">
        <v>441.01585568281303</v>
      </c>
      <c r="L620" t="s">
        <v>1428</v>
      </c>
      <c r="M620" s="2">
        <v>873</v>
      </c>
      <c r="N620" s="2">
        <v>862</v>
      </c>
      <c r="O620" s="2">
        <v>1735</v>
      </c>
      <c r="P620" t="s">
        <v>22081</v>
      </c>
      <c r="Q620">
        <v>10</v>
      </c>
      <c r="R620">
        <v>63</v>
      </c>
      <c r="S620" s="2">
        <v>100</v>
      </c>
      <c r="T620" s="2">
        <v>62</v>
      </c>
      <c r="U620" s="8">
        <v>9.3371757925072046E-2</v>
      </c>
      <c r="V620" s="2">
        <v>2954</v>
      </c>
      <c r="W620" s="48">
        <v>917</v>
      </c>
      <c r="Y620" s="61">
        <f>(Table1326[[#This Row],[2042 Future AADT]]-Table1326[[#This Row],[AADT 2022]])/20*($Y$5-2022)+Table1326[[#This Row],[AADT 2022]]</f>
        <v>2954</v>
      </c>
    </row>
    <row r="621" spans="1:25" ht="30" customHeight="1" x14ac:dyDescent="0.25">
      <c r="A621" t="s">
        <v>2118</v>
      </c>
      <c r="B621" t="s">
        <v>18049</v>
      </c>
      <c r="C621">
        <v>101553</v>
      </c>
      <c r="D621" t="s">
        <v>17073</v>
      </c>
      <c r="E621" t="s">
        <v>1431</v>
      </c>
      <c r="F621" s="9">
        <f>Table1326[[#This Row],[EMP]]-Table1326[[#This Row],[BMP]]</f>
        <v>5.3174306000000229</v>
      </c>
      <c r="G621" s="5" t="s">
        <v>1429</v>
      </c>
      <c r="H621" s="56">
        <v>441.01169106285698</v>
      </c>
      <c r="I621" s="23" t="s">
        <v>1428</v>
      </c>
      <c r="J621" s="56">
        <v>444.01570954499999</v>
      </c>
      <c r="K621" s="56">
        <v>446.32912166285701</v>
      </c>
      <c r="L621" s="23" t="s">
        <v>124</v>
      </c>
      <c r="M621" s="2">
        <v>2999</v>
      </c>
      <c r="N621" s="2">
        <v>2955</v>
      </c>
      <c r="O621" s="2">
        <v>5954</v>
      </c>
      <c r="P621" t="s">
        <v>22082</v>
      </c>
      <c r="Q621">
        <v>10</v>
      </c>
      <c r="R621">
        <v>58</v>
      </c>
      <c r="S621" s="2">
        <v>975</v>
      </c>
      <c r="T621" s="2">
        <v>179</v>
      </c>
      <c r="U621" s="8">
        <v>0.19381928115552569</v>
      </c>
      <c r="V621" s="2">
        <v>9439</v>
      </c>
      <c r="W621" s="48">
        <v>918</v>
      </c>
      <c r="Y621" s="61">
        <f>(Table1326[[#This Row],[2042 Future AADT]]-Table1326[[#This Row],[AADT 2022]])/20*($Y$5-2022)+Table1326[[#This Row],[AADT 2022]]</f>
        <v>9439</v>
      </c>
    </row>
    <row r="622" spans="1:25" ht="30" customHeight="1" x14ac:dyDescent="0.25">
      <c r="A622" t="s">
        <v>2119</v>
      </c>
      <c r="B622" t="s">
        <v>18050</v>
      </c>
      <c r="C622">
        <v>101554</v>
      </c>
      <c r="D622" t="s">
        <v>17073</v>
      </c>
      <c r="E622" t="s">
        <v>1431</v>
      </c>
      <c r="F622" s="9">
        <f>Table1326[[#This Row],[EMP]]-Table1326[[#This Row],[BMP]]</f>
        <v>0.55882409999998117</v>
      </c>
      <c r="G622" s="5" t="s">
        <v>1429</v>
      </c>
      <c r="H622" s="56">
        <v>446.33438635499999</v>
      </c>
      <c r="I622" s="23" t="s">
        <v>124</v>
      </c>
      <c r="J622" s="56">
        <v>446.53061285500002</v>
      </c>
      <c r="K622" s="56">
        <v>446.89321045499997</v>
      </c>
      <c r="L622" s="23" t="s">
        <v>442</v>
      </c>
      <c r="M622" s="2">
        <v>3067</v>
      </c>
      <c r="N622" s="2">
        <v>3109</v>
      </c>
      <c r="O622" s="2">
        <v>6176</v>
      </c>
      <c r="P622" t="s">
        <v>22083</v>
      </c>
      <c r="Q622">
        <v>11</v>
      </c>
      <c r="R622">
        <v>59</v>
      </c>
      <c r="S622" s="2">
        <v>408</v>
      </c>
      <c r="T622" s="2">
        <v>87</v>
      </c>
      <c r="U622" s="8">
        <v>8.0148963730569941E-2</v>
      </c>
      <c r="V622" s="2">
        <v>10515</v>
      </c>
      <c r="W622" s="48">
        <v>919</v>
      </c>
      <c r="Y622" s="61">
        <f>(Table1326[[#This Row],[2042 Future AADT]]-Table1326[[#This Row],[AADT 2022]])/20*($Y$5-2022)+Table1326[[#This Row],[AADT 2022]]</f>
        <v>10515</v>
      </c>
    </row>
    <row r="623" spans="1:25" ht="24" customHeight="1" x14ac:dyDescent="0.25">
      <c r="A623" t="s">
        <v>2121</v>
      </c>
      <c r="B623" t="s">
        <v>18051</v>
      </c>
      <c r="C623">
        <v>101555</v>
      </c>
      <c r="D623" t="s">
        <v>17073</v>
      </c>
      <c r="E623" t="s">
        <v>1431</v>
      </c>
      <c r="F623" s="9">
        <f>Table1326[[#This Row],[EMP]]-Table1326[[#This Row],[BMP]]</f>
        <v>1.4369664000000171</v>
      </c>
      <c r="G623" s="5" t="s">
        <v>1429</v>
      </c>
      <c r="H623" s="56">
        <v>446.87430860000001</v>
      </c>
      <c r="I623" t="s">
        <v>442</v>
      </c>
      <c r="J623" s="56">
        <v>447.29906152500001</v>
      </c>
      <c r="K623" s="56">
        <v>448.31127500000002</v>
      </c>
      <c r="L623" t="s">
        <v>2120</v>
      </c>
      <c r="M623" s="2">
        <v>2663</v>
      </c>
      <c r="N623" s="2">
        <v>2666</v>
      </c>
      <c r="O623" s="2">
        <v>5329</v>
      </c>
      <c r="P623" t="s">
        <v>22084</v>
      </c>
      <c r="Q623">
        <v>11</v>
      </c>
      <c r="R623">
        <v>59</v>
      </c>
      <c r="S623" s="2">
        <v>449</v>
      </c>
      <c r="T623" s="2">
        <v>103</v>
      </c>
      <c r="U623" s="8">
        <v>0.10358416213173204</v>
      </c>
      <c r="V623" s="2">
        <v>9073</v>
      </c>
      <c r="W623" s="48">
        <v>920</v>
      </c>
      <c r="Y623" s="61">
        <f>(Table1326[[#This Row],[2042 Future AADT]]-Table1326[[#This Row],[AADT 2022]])/20*($Y$5-2022)+Table1326[[#This Row],[AADT 2022]]</f>
        <v>9073</v>
      </c>
    </row>
    <row r="624" spans="1:25" ht="24" customHeight="1" x14ac:dyDescent="0.25">
      <c r="A624" t="s">
        <v>2123</v>
      </c>
      <c r="B624" t="s">
        <v>18052</v>
      </c>
      <c r="C624">
        <v>101556</v>
      </c>
      <c r="D624" t="s">
        <v>17073</v>
      </c>
      <c r="E624" t="s">
        <v>1431</v>
      </c>
      <c r="F624" s="9">
        <f>Table1326[[#This Row],[EMP]]-Table1326[[#This Row],[BMP]]</f>
        <v>27.160239999999988</v>
      </c>
      <c r="G624" s="5" t="s">
        <v>1429</v>
      </c>
      <c r="H624" s="56">
        <v>448.31053897033303</v>
      </c>
      <c r="I624" t="s">
        <v>2120</v>
      </c>
      <c r="J624" s="56">
        <v>462.01077194999999</v>
      </c>
      <c r="K624" s="56">
        <v>475.47077897033301</v>
      </c>
      <c r="L624" t="s">
        <v>2122</v>
      </c>
      <c r="M624" s="2">
        <v>2975</v>
      </c>
      <c r="N624" s="2">
        <v>2952</v>
      </c>
      <c r="O624" s="2">
        <v>5927</v>
      </c>
      <c r="P624" t="s">
        <v>22085</v>
      </c>
      <c r="Q624">
        <v>10</v>
      </c>
      <c r="R624">
        <v>58</v>
      </c>
      <c r="S624" s="2">
        <v>557</v>
      </c>
      <c r="T624" s="2">
        <v>151</v>
      </c>
      <c r="U624" s="8">
        <v>0.11945334908047917</v>
      </c>
      <c r="V624" s="2">
        <v>9396</v>
      </c>
      <c r="W624" s="48">
        <v>921</v>
      </c>
      <c r="Y624" s="61">
        <f>(Table1326[[#This Row],[2042 Future AADT]]-Table1326[[#This Row],[AADT 2022]])/20*($Y$5-2022)+Table1326[[#This Row],[AADT 2022]]</f>
        <v>9396</v>
      </c>
    </row>
    <row r="625" spans="1:25" ht="24" customHeight="1" x14ac:dyDescent="0.25">
      <c r="A625" t="s">
        <v>2124</v>
      </c>
      <c r="B625" t="s">
        <v>18053</v>
      </c>
      <c r="C625">
        <v>101557</v>
      </c>
      <c r="D625" t="s">
        <v>17073</v>
      </c>
      <c r="E625" t="s">
        <v>1431</v>
      </c>
      <c r="F625" s="9">
        <f>Table1326[[#This Row],[EMP]]-Table1326[[#This Row],[BMP]]</f>
        <v>0.61746510000000399</v>
      </c>
      <c r="G625" s="5" t="s">
        <v>1429</v>
      </c>
      <c r="H625" s="56">
        <v>475.45148568666701</v>
      </c>
      <c r="I625" t="s">
        <v>2122</v>
      </c>
      <c r="J625" s="56">
        <v>475.96234941</v>
      </c>
      <c r="K625" s="56">
        <v>476.06895078666702</v>
      </c>
      <c r="L625" t="s">
        <v>26</v>
      </c>
      <c r="M625" s="2">
        <v>7882</v>
      </c>
      <c r="N625" s="2">
        <v>7926</v>
      </c>
      <c r="O625" s="2">
        <v>15808</v>
      </c>
      <c r="P625" t="s">
        <v>22086</v>
      </c>
      <c r="Q625">
        <v>11</v>
      </c>
      <c r="R625">
        <v>59</v>
      </c>
      <c r="S625" s="2">
        <v>2392</v>
      </c>
      <c r="T625" s="2">
        <v>322</v>
      </c>
      <c r="U625" s="8">
        <v>0.17168522267206479</v>
      </c>
      <c r="V625" s="2">
        <v>26915</v>
      </c>
      <c r="W625" s="48">
        <v>922</v>
      </c>
      <c r="Y625" s="61">
        <f>(Table1326[[#This Row],[2042 Future AADT]]-Table1326[[#This Row],[AADT 2022]])/20*($Y$5-2022)+Table1326[[#This Row],[AADT 2022]]</f>
        <v>26915</v>
      </c>
    </row>
    <row r="626" spans="1:25" ht="24" customHeight="1" x14ac:dyDescent="0.25">
      <c r="A626" t="s">
        <v>2128</v>
      </c>
      <c r="B626" t="s">
        <v>18054</v>
      </c>
      <c r="C626">
        <v>101559</v>
      </c>
      <c r="D626" t="s">
        <v>17073</v>
      </c>
      <c r="E626" t="s">
        <v>2125</v>
      </c>
      <c r="F626" s="9">
        <f>Table1326[[#This Row],[EMP]]-Table1326[[#This Row],[BMP]]</f>
        <v>19.200491810000003</v>
      </c>
      <c r="G626" s="5" t="s">
        <v>2126</v>
      </c>
      <c r="H626" s="56">
        <v>104.527147949048</v>
      </c>
      <c r="I626" t="s">
        <v>442</v>
      </c>
      <c r="J626" s="56">
        <v>114.01482402000001</v>
      </c>
      <c r="K626" s="56">
        <v>123.727639759048</v>
      </c>
      <c r="L626" t="s">
        <v>2127</v>
      </c>
      <c r="M626" s="2">
        <v>122</v>
      </c>
      <c r="N626" s="2">
        <v>105</v>
      </c>
      <c r="O626" s="2">
        <v>227</v>
      </c>
      <c r="P626" t="s">
        <v>22087</v>
      </c>
      <c r="Q626">
        <v>9</v>
      </c>
      <c r="R626">
        <v>55</v>
      </c>
      <c r="S626" s="2">
        <v>37</v>
      </c>
      <c r="T626" s="2">
        <v>10</v>
      </c>
      <c r="U626" s="8">
        <v>0.20704845814977973</v>
      </c>
      <c r="V626" s="2">
        <v>356</v>
      </c>
      <c r="W626" s="48">
        <v>923</v>
      </c>
      <c r="Y626" s="61">
        <f>(Table1326[[#This Row],[2042 Future AADT]]-Table1326[[#This Row],[AADT 2022]])/20*($Y$5-2022)+Table1326[[#This Row],[AADT 2022]]</f>
        <v>356</v>
      </c>
    </row>
    <row r="627" spans="1:25" ht="24" customHeight="1" x14ac:dyDescent="0.25">
      <c r="A627" t="s">
        <v>2130</v>
      </c>
      <c r="B627" t="s">
        <v>18055</v>
      </c>
      <c r="C627">
        <v>101560</v>
      </c>
      <c r="D627" t="s">
        <v>17073</v>
      </c>
      <c r="E627" t="s">
        <v>2087</v>
      </c>
      <c r="F627" s="9">
        <f>Table1326[[#This Row],[EMP]]-Table1326[[#This Row],[BMP]]</f>
        <v>3.9862444400000072</v>
      </c>
      <c r="G627" s="5" t="s">
        <v>2085</v>
      </c>
      <c r="H627" s="56">
        <v>377.355954016667</v>
      </c>
      <c r="I627" t="s">
        <v>598</v>
      </c>
      <c r="J627" s="56">
        <v>378.96403326500001</v>
      </c>
      <c r="K627" s="56">
        <v>381.34219845666701</v>
      </c>
      <c r="L627" t="s">
        <v>2129</v>
      </c>
      <c r="M627" s="2">
        <v>345</v>
      </c>
      <c r="N627" s="2">
        <v>389</v>
      </c>
      <c r="O627" s="2">
        <v>734</v>
      </c>
      <c r="P627" t="s">
        <v>22088</v>
      </c>
      <c r="Q627">
        <v>16</v>
      </c>
      <c r="R627">
        <v>54</v>
      </c>
      <c r="S627" s="2">
        <v>87</v>
      </c>
      <c r="T627" s="2">
        <v>38</v>
      </c>
      <c r="U627" s="8">
        <v>0.17029972752043596</v>
      </c>
      <c r="V627" s="2">
        <v>1250</v>
      </c>
      <c r="W627" s="48">
        <v>924</v>
      </c>
      <c r="Y627" s="61">
        <f>(Table1326[[#This Row],[2042 Future AADT]]-Table1326[[#This Row],[AADT 2022]])/20*($Y$5-2022)+Table1326[[#This Row],[AADT 2022]]</f>
        <v>1250</v>
      </c>
    </row>
    <row r="628" spans="1:25" ht="24" customHeight="1" x14ac:dyDescent="0.25">
      <c r="A628" t="s">
        <v>2133</v>
      </c>
      <c r="B628" t="s">
        <v>18564</v>
      </c>
      <c r="C628">
        <v>102311</v>
      </c>
      <c r="D628" t="s">
        <v>17073</v>
      </c>
      <c r="E628" t="s">
        <v>2087</v>
      </c>
      <c r="F628" s="9">
        <f>Table1326[[#This Row],[EMP]]-Table1326[[#This Row],[BMP]]</f>
        <v>12.515077079999969</v>
      </c>
      <c r="G628" s="5" t="s">
        <v>2085</v>
      </c>
      <c r="H628" s="56">
        <v>381.50018759333301</v>
      </c>
      <c r="I628" t="s">
        <v>2129</v>
      </c>
      <c r="J628" s="56">
        <v>391.96913354499998</v>
      </c>
      <c r="K628" s="56">
        <v>394.01526467333298</v>
      </c>
      <c r="L628" t="s">
        <v>2091</v>
      </c>
      <c r="M628" s="2">
        <v>250</v>
      </c>
      <c r="N628" s="2">
        <v>264</v>
      </c>
      <c r="O628" s="2">
        <v>514</v>
      </c>
      <c r="P628" t="s">
        <v>22089</v>
      </c>
      <c r="Q628">
        <v>16</v>
      </c>
      <c r="R628">
        <v>63</v>
      </c>
      <c r="S628" s="2">
        <v>72</v>
      </c>
      <c r="T628" s="2">
        <v>22</v>
      </c>
      <c r="U628" s="8">
        <v>0.1828793774319066</v>
      </c>
      <c r="V628" s="2">
        <v>1005</v>
      </c>
      <c r="W628" s="48">
        <v>924.1</v>
      </c>
      <c r="Y628" s="61">
        <f>(Table1326[[#This Row],[2042 Future AADT]]-Table1326[[#This Row],[AADT 2022]])/20*($Y$5-2022)+Table1326[[#This Row],[AADT 2022]]</f>
        <v>1005</v>
      </c>
    </row>
    <row r="629" spans="1:25" ht="24" customHeight="1" x14ac:dyDescent="0.25">
      <c r="A629" t="s">
        <v>2132</v>
      </c>
      <c r="B629" t="s">
        <v>18056</v>
      </c>
      <c r="C629">
        <v>101561</v>
      </c>
      <c r="D629" t="s">
        <v>17073</v>
      </c>
      <c r="E629" t="s">
        <v>2087</v>
      </c>
      <c r="F629" s="9">
        <f>Table1326[[#This Row],[EMP]]-Table1326[[#This Row],[BMP]]</f>
        <v>2.5402166499999908</v>
      </c>
      <c r="G629" s="5" t="s">
        <v>2085</v>
      </c>
      <c r="H629" s="56">
        <v>394.07490920399999</v>
      </c>
      <c r="I629" t="s">
        <v>2091</v>
      </c>
      <c r="J629" s="56">
        <v>395.48670300999999</v>
      </c>
      <c r="K629" s="56">
        <v>396.61512585399998</v>
      </c>
      <c r="L629" t="s">
        <v>2131</v>
      </c>
      <c r="M629" s="2">
        <v>322</v>
      </c>
      <c r="N629" s="2">
        <v>309</v>
      </c>
      <c r="O629" s="2">
        <v>631</v>
      </c>
      <c r="P629" t="s">
        <v>22090</v>
      </c>
      <c r="Q629">
        <v>16</v>
      </c>
      <c r="R629">
        <v>53</v>
      </c>
      <c r="S629" s="2">
        <v>31</v>
      </c>
      <c r="T629" s="2">
        <v>11</v>
      </c>
      <c r="U629" s="8">
        <v>6.6561014263074481E-2</v>
      </c>
      <c r="V629" s="2">
        <v>1074</v>
      </c>
      <c r="W629" s="48">
        <v>925</v>
      </c>
      <c r="Y629" s="61">
        <f>(Table1326[[#This Row],[2042 Future AADT]]-Table1326[[#This Row],[AADT 2022]])/20*($Y$5-2022)+Table1326[[#This Row],[AADT 2022]]</f>
        <v>1074</v>
      </c>
    </row>
    <row r="630" spans="1:25" ht="24" customHeight="1" x14ac:dyDescent="0.25">
      <c r="A630" t="s">
        <v>2134</v>
      </c>
      <c r="B630" t="s">
        <v>18057</v>
      </c>
      <c r="C630">
        <v>101562</v>
      </c>
      <c r="D630" t="s">
        <v>17073</v>
      </c>
      <c r="E630" t="s">
        <v>1173</v>
      </c>
      <c r="F630" s="9">
        <f>Table1326[[#This Row],[EMP]]-Table1326[[#This Row],[BMP]]</f>
        <v>6.8310946600000193</v>
      </c>
      <c r="G630" s="5" t="s">
        <v>1171</v>
      </c>
      <c r="H630" s="56">
        <v>305.70554006111098</v>
      </c>
      <c r="I630" t="s">
        <v>598</v>
      </c>
      <c r="J630" s="56">
        <v>305.80030515666698</v>
      </c>
      <c r="K630" s="56">
        <v>312.536634721111</v>
      </c>
      <c r="L630" t="s">
        <v>1176</v>
      </c>
      <c r="M630" s="2">
        <v>3057</v>
      </c>
      <c r="N630" s="2">
        <v>1534</v>
      </c>
      <c r="O630" s="2">
        <v>4591</v>
      </c>
      <c r="P630" t="s">
        <v>22091</v>
      </c>
      <c r="Q630">
        <v>10</v>
      </c>
      <c r="R630">
        <v>52</v>
      </c>
      <c r="S630" s="2">
        <v>178</v>
      </c>
      <c r="T630" s="2">
        <v>178</v>
      </c>
      <c r="U630" s="8">
        <v>7.7543018950119794E-2</v>
      </c>
      <c r="V630" s="2">
        <v>7212</v>
      </c>
      <c r="W630" s="48">
        <v>926</v>
      </c>
      <c r="Y630" s="61">
        <f>(Table1326[[#This Row],[2042 Future AADT]]-Table1326[[#This Row],[AADT 2022]])/20*($Y$5-2022)+Table1326[[#This Row],[AADT 2022]]</f>
        <v>7212</v>
      </c>
    </row>
    <row r="631" spans="1:25" ht="24" customHeight="1" x14ac:dyDescent="0.25">
      <c r="A631" t="s">
        <v>2137</v>
      </c>
      <c r="B631" t="s">
        <v>18058</v>
      </c>
      <c r="C631">
        <v>101563</v>
      </c>
      <c r="D631" t="s">
        <v>17073</v>
      </c>
      <c r="E631" t="s">
        <v>1173</v>
      </c>
      <c r="F631" s="9">
        <f>Table1326[[#This Row],[EMP]]-Table1326[[#This Row],[BMP]]</f>
        <v>8.5814752399999747</v>
      </c>
      <c r="G631" s="5" t="s">
        <v>1171</v>
      </c>
      <c r="H631" s="56">
        <v>312.622120636364</v>
      </c>
      <c r="I631" t="s">
        <v>2135</v>
      </c>
      <c r="J631" s="56">
        <v>317.22421804499999</v>
      </c>
      <c r="K631" s="56">
        <v>321.20359587636398</v>
      </c>
      <c r="L631" t="s">
        <v>2136</v>
      </c>
      <c r="M631" s="2">
        <v>717</v>
      </c>
      <c r="N631" s="2">
        <v>631</v>
      </c>
      <c r="O631" s="2">
        <v>1348</v>
      </c>
      <c r="P631" t="s">
        <v>22092</v>
      </c>
      <c r="Q631">
        <v>6</v>
      </c>
      <c r="R631">
        <v>51</v>
      </c>
      <c r="S631" s="2">
        <v>135</v>
      </c>
      <c r="T631" s="2">
        <v>108</v>
      </c>
      <c r="U631" s="8">
        <v>0.18026706231454007</v>
      </c>
      <c r="V631" s="2">
        <v>2292</v>
      </c>
      <c r="W631" s="48">
        <v>927</v>
      </c>
      <c r="Y631" s="61">
        <f>(Table1326[[#This Row],[2042 Future AADT]]-Table1326[[#This Row],[AADT 2022]])/20*($Y$5-2022)+Table1326[[#This Row],[AADT 2022]]</f>
        <v>2292</v>
      </c>
    </row>
    <row r="632" spans="1:25" ht="24" customHeight="1" x14ac:dyDescent="0.25">
      <c r="A632" t="s">
        <v>2139</v>
      </c>
      <c r="B632" t="s">
        <v>18059</v>
      </c>
      <c r="C632">
        <v>101564</v>
      </c>
      <c r="D632" t="s">
        <v>17073</v>
      </c>
      <c r="E632" t="s">
        <v>1173</v>
      </c>
      <c r="F632" s="9">
        <f>Table1326[[#This Row],[EMP]]-Table1326[[#This Row],[BMP]]</f>
        <v>3.3920251800000187</v>
      </c>
      <c r="G632" s="5" t="s">
        <v>1171</v>
      </c>
      <c r="H632" s="56">
        <v>321.222791218</v>
      </c>
      <c r="I632" t="s">
        <v>2136</v>
      </c>
      <c r="J632" s="56">
        <v>322.00816674333299</v>
      </c>
      <c r="K632" s="56">
        <v>324.61481639800002</v>
      </c>
      <c r="L632" t="s">
        <v>126</v>
      </c>
      <c r="M632" s="2">
        <v>971</v>
      </c>
      <c r="N632" s="2">
        <v>892</v>
      </c>
      <c r="O632" s="2">
        <v>1863</v>
      </c>
      <c r="P632" t="s">
        <v>22093</v>
      </c>
      <c r="Q632">
        <v>9</v>
      </c>
      <c r="R632">
        <v>51</v>
      </c>
      <c r="S632" s="2">
        <v>253</v>
      </c>
      <c r="T632" s="2">
        <v>146</v>
      </c>
      <c r="U632" s="8">
        <v>0.214170692431562</v>
      </c>
      <c r="V632" s="2">
        <v>2927</v>
      </c>
      <c r="W632" s="48">
        <v>928</v>
      </c>
      <c r="Y632" s="61">
        <f>(Table1326[[#This Row],[2042 Future AADT]]-Table1326[[#This Row],[AADT 2022]])/20*($Y$5-2022)+Table1326[[#This Row],[AADT 2022]]</f>
        <v>2927</v>
      </c>
    </row>
    <row r="633" spans="1:25" ht="24" customHeight="1" x14ac:dyDescent="0.25">
      <c r="A633" t="s">
        <v>2141</v>
      </c>
      <c r="B633" t="s">
        <v>18060</v>
      </c>
      <c r="C633">
        <v>101565</v>
      </c>
      <c r="D633" t="s">
        <v>17073</v>
      </c>
      <c r="E633" t="s">
        <v>1173</v>
      </c>
      <c r="F633" s="9">
        <f>Table1326[[#This Row],[EMP]]-Table1326[[#This Row],[BMP]]</f>
        <v>7.8340617000000066</v>
      </c>
      <c r="G633" s="5" t="s">
        <v>1171</v>
      </c>
      <c r="H633" s="56">
        <v>324.60453538199999</v>
      </c>
      <c r="I633" t="s">
        <v>126</v>
      </c>
      <c r="J633" s="56">
        <v>330.00717019000001</v>
      </c>
      <c r="K633" s="56">
        <v>332.438597082</v>
      </c>
      <c r="L633" t="s">
        <v>2140</v>
      </c>
      <c r="M633" s="2">
        <v>581</v>
      </c>
      <c r="N633" s="2">
        <v>550</v>
      </c>
      <c r="O633" s="2">
        <v>1131</v>
      </c>
      <c r="P633" t="s">
        <v>22094</v>
      </c>
      <c r="Q633">
        <v>11</v>
      </c>
      <c r="R633">
        <v>50</v>
      </c>
      <c r="S633" s="2">
        <v>99</v>
      </c>
      <c r="T633" s="2">
        <v>125</v>
      </c>
      <c r="U633" s="8">
        <v>0.19805481874447392</v>
      </c>
      <c r="V633" s="2">
        <v>1777</v>
      </c>
      <c r="W633" s="48">
        <v>929</v>
      </c>
      <c r="Y633" s="61">
        <f>(Table1326[[#This Row],[2042 Future AADT]]-Table1326[[#This Row],[AADT 2022]])/20*($Y$5-2022)+Table1326[[#This Row],[AADT 2022]]</f>
        <v>1777</v>
      </c>
    </row>
    <row r="634" spans="1:25" ht="24" customHeight="1" x14ac:dyDescent="0.25">
      <c r="A634" t="s">
        <v>2142</v>
      </c>
      <c r="B634" t="s">
        <v>18061</v>
      </c>
      <c r="C634">
        <v>101566</v>
      </c>
      <c r="D634" t="s">
        <v>17073</v>
      </c>
      <c r="E634" t="s">
        <v>1173</v>
      </c>
      <c r="F634" s="9">
        <f>Table1326[[#This Row],[EMP]]-Table1326[[#This Row],[BMP]]</f>
        <v>4.0192688200000362</v>
      </c>
      <c r="G634" s="5" t="s">
        <v>1171</v>
      </c>
      <c r="H634" s="56">
        <v>332.35239019666699</v>
      </c>
      <c r="I634" t="s">
        <v>2140</v>
      </c>
      <c r="J634" s="56">
        <v>335.77980484</v>
      </c>
      <c r="K634" s="56">
        <v>336.37165901666702</v>
      </c>
      <c r="L634" t="s">
        <v>349</v>
      </c>
      <c r="M634" s="2">
        <v>2969</v>
      </c>
      <c r="N634" s="2">
        <v>3126</v>
      </c>
      <c r="O634" s="2">
        <v>6095</v>
      </c>
      <c r="P634" t="s">
        <v>22095</v>
      </c>
      <c r="Q634">
        <v>10</v>
      </c>
      <c r="R634">
        <v>54</v>
      </c>
      <c r="S634" s="2">
        <v>90</v>
      </c>
      <c r="T634" s="2">
        <v>113</v>
      </c>
      <c r="U634" s="8">
        <v>3.3305988515176375E-2</v>
      </c>
      <c r="V634" s="2">
        <v>13434</v>
      </c>
      <c r="W634" s="48">
        <v>930</v>
      </c>
      <c r="Y634" s="61">
        <f>(Table1326[[#This Row],[2042 Future AADT]]-Table1326[[#This Row],[AADT 2022]])/20*($Y$5-2022)+Table1326[[#This Row],[AADT 2022]]</f>
        <v>13434</v>
      </c>
    </row>
    <row r="635" spans="1:25" ht="24" customHeight="1" x14ac:dyDescent="0.25">
      <c r="A635" t="s">
        <v>10049</v>
      </c>
      <c r="B635" t="s">
        <v>18062</v>
      </c>
      <c r="C635">
        <v>101567</v>
      </c>
      <c r="D635" t="s">
        <v>17073</v>
      </c>
      <c r="E635" t="s">
        <v>1349</v>
      </c>
      <c r="F635" s="9">
        <f>Table1326[[#This Row],[EMP]]-Table1326[[#This Row],[BMP]]</f>
        <v>11.880290499999973</v>
      </c>
      <c r="G635" s="5" t="s">
        <v>1347</v>
      </c>
      <c r="H635" s="56">
        <v>0.130167088571428</v>
      </c>
      <c r="I635" t="s">
        <v>2143</v>
      </c>
      <c r="J635" s="56">
        <v>5.9892024433333297</v>
      </c>
      <c r="K635" s="56">
        <v>12.0104575885714</v>
      </c>
      <c r="L635" t="s">
        <v>2144</v>
      </c>
      <c r="M635" s="2">
        <v>164</v>
      </c>
      <c r="N635" s="2">
        <v>209</v>
      </c>
      <c r="O635" s="2">
        <v>373</v>
      </c>
      <c r="P635" t="s">
        <v>22096</v>
      </c>
      <c r="Q635">
        <v>10</v>
      </c>
      <c r="R635">
        <v>52</v>
      </c>
      <c r="S635" s="2">
        <v>60</v>
      </c>
      <c r="T635" s="2">
        <v>16</v>
      </c>
      <c r="U635" s="8">
        <v>0.20375335120643431</v>
      </c>
      <c r="V635" s="2">
        <v>529</v>
      </c>
      <c r="W635" s="48">
        <v>931</v>
      </c>
      <c r="Y635" s="61">
        <f>(Table1326[[#This Row],[2042 Future AADT]]-Table1326[[#This Row],[AADT 2022]])/20*($Y$5-2022)+Table1326[[#This Row],[AADT 2022]]</f>
        <v>529</v>
      </c>
    </row>
    <row r="636" spans="1:25" ht="24" customHeight="1" x14ac:dyDescent="0.25">
      <c r="A636" t="s">
        <v>2146</v>
      </c>
      <c r="B636" t="s">
        <v>18063</v>
      </c>
      <c r="C636">
        <v>101568</v>
      </c>
      <c r="D636" t="s">
        <v>17073</v>
      </c>
      <c r="E636" t="s">
        <v>1349</v>
      </c>
      <c r="F636" s="9">
        <f>Table1326[[#This Row],[EMP]]-Table1326[[#This Row],[BMP]]</f>
        <v>29.784475400000005</v>
      </c>
      <c r="G636" s="5" t="s">
        <v>1347</v>
      </c>
      <c r="H636" s="56">
        <v>12.221358199999999</v>
      </c>
      <c r="I636" t="s">
        <v>2144</v>
      </c>
      <c r="J636" s="56">
        <v>26.969330155000002</v>
      </c>
      <c r="K636" s="56">
        <v>42.005833600000003</v>
      </c>
      <c r="L636" t="s">
        <v>2145</v>
      </c>
      <c r="M636" s="2">
        <v>210</v>
      </c>
      <c r="N636" s="2">
        <v>177</v>
      </c>
      <c r="O636" s="2">
        <v>387</v>
      </c>
      <c r="P636" t="s">
        <v>22097</v>
      </c>
      <c r="Q636">
        <v>11</v>
      </c>
      <c r="R636">
        <v>59</v>
      </c>
      <c r="S636" s="2">
        <v>56</v>
      </c>
      <c r="T636" s="2">
        <v>22</v>
      </c>
      <c r="U636" s="8">
        <v>0.20155038759689922</v>
      </c>
      <c r="V636" s="2">
        <v>545</v>
      </c>
      <c r="W636" s="48">
        <v>932</v>
      </c>
      <c r="Y636" s="61">
        <f>(Table1326[[#This Row],[2042 Future AADT]]-Table1326[[#This Row],[AADT 2022]])/20*($Y$5-2022)+Table1326[[#This Row],[AADT 2022]]</f>
        <v>545</v>
      </c>
    </row>
    <row r="637" spans="1:25" ht="24" customHeight="1" x14ac:dyDescent="0.25">
      <c r="A637" t="s">
        <v>2147</v>
      </c>
      <c r="B637" t="s">
        <v>18064</v>
      </c>
      <c r="C637">
        <v>101569</v>
      </c>
      <c r="D637" t="s">
        <v>17073</v>
      </c>
      <c r="E637" t="s">
        <v>1349</v>
      </c>
      <c r="F637" s="9">
        <f>Table1326[[#This Row],[EMP]]-Table1326[[#This Row],[BMP]]</f>
        <v>3.2535847000000047</v>
      </c>
      <c r="G637" s="5" t="s">
        <v>1347</v>
      </c>
      <c r="H637" s="56">
        <v>42.091943315999998</v>
      </c>
      <c r="I637" t="s">
        <v>2145</v>
      </c>
      <c r="J637" s="56">
        <v>43.999461433333302</v>
      </c>
      <c r="K637" s="56">
        <v>45.345528016000003</v>
      </c>
      <c r="L637" t="s">
        <v>128</v>
      </c>
      <c r="M637" s="2">
        <v>684</v>
      </c>
      <c r="N637" s="2">
        <v>688</v>
      </c>
      <c r="O637" s="2">
        <v>1372</v>
      </c>
      <c r="P637" t="s">
        <v>22098</v>
      </c>
      <c r="Q637">
        <v>10</v>
      </c>
      <c r="R637">
        <v>64</v>
      </c>
      <c r="S637" s="2">
        <v>68</v>
      </c>
      <c r="T637" s="2">
        <v>61</v>
      </c>
      <c r="U637" s="8">
        <v>9.4023323615160345E-2</v>
      </c>
      <c r="V637" s="2">
        <v>1944</v>
      </c>
      <c r="W637" s="48">
        <v>933</v>
      </c>
      <c r="Y637" s="61">
        <f>(Table1326[[#This Row],[2042 Future AADT]]-Table1326[[#This Row],[AADT 2022]])/20*($Y$5-2022)+Table1326[[#This Row],[AADT 2022]]</f>
        <v>1944</v>
      </c>
    </row>
    <row r="638" spans="1:25" ht="24" customHeight="1" x14ac:dyDescent="0.25">
      <c r="A638" t="s">
        <v>2149</v>
      </c>
      <c r="B638" t="s">
        <v>18065</v>
      </c>
      <c r="C638">
        <v>101570</v>
      </c>
      <c r="D638" t="s">
        <v>17073</v>
      </c>
      <c r="E638" t="s">
        <v>308</v>
      </c>
      <c r="F638" s="9">
        <f>Table1326[[#This Row],[EMP]]-Table1326[[#This Row],[BMP]]</f>
        <v>0.35999999999999943</v>
      </c>
      <c r="G638" s="5" t="s">
        <v>306</v>
      </c>
      <c r="H638" s="56">
        <v>111.72</v>
      </c>
      <c r="I638" t="s">
        <v>559</v>
      </c>
      <c r="J638" s="56">
        <v>111.8</v>
      </c>
      <c r="K638" s="56">
        <v>112.08</v>
      </c>
      <c r="L638" t="s">
        <v>2148</v>
      </c>
      <c r="M638" s="2">
        <v>6843</v>
      </c>
      <c r="N638" s="2">
        <v>3106</v>
      </c>
      <c r="O638" s="2">
        <v>9949</v>
      </c>
      <c r="P638" t="s">
        <v>22099</v>
      </c>
      <c r="Q638">
        <v>9</v>
      </c>
      <c r="R638">
        <v>62</v>
      </c>
      <c r="S638" s="2">
        <v>1285</v>
      </c>
      <c r="T638" s="2">
        <v>338</v>
      </c>
      <c r="U638" s="8">
        <v>0.16313197306261937</v>
      </c>
      <c r="V638" s="2">
        <v>24528</v>
      </c>
      <c r="W638" s="48">
        <v>934</v>
      </c>
      <c r="Y638" s="61">
        <f>(Table1326[[#This Row],[2042 Future AADT]]-Table1326[[#This Row],[AADT 2022]])/20*($Y$5-2022)+Table1326[[#This Row],[AADT 2022]]</f>
        <v>24528</v>
      </c>
    </row>
    <row r="639" spans="1:25" ht="24" customHeight="1" x14ac:dyDescent="0.25">
      <c r="A639" t="s">
        <v>2151</v>
      </c>
      <c r="B639" t="s">
        <v>18066</v>
      </c>
      <c r="C639">
        <v>101572</v>
      </c>
      <c r="D639" t="s">
        <v>17073</v>
      </c>
      <c r="E639" t="s">
        <v>308</v>
      </c>
      <c r="F639" s="9">
        <f>Table1326[[#This Row],[EMP]]-Table1326[[#This Row],[BMP]]</f>
        <v>0.68999999999999773</v>
      </c>
      <c r="G639" s="5" t="s">
        <v>306</v>
      </c>
      <c r="H639" s="56">
        <v>112.08</v>
      </c>
      <c r="I639" t="s">
        <v>2148</v>
      </c>
      <c r="J639" s="56">
        <v>112.5</v>
      </c>
      <c r="K639" s="56">
        <v>112.77</v>
      </c>
      <c r="L639" t="s">
        <v>2150</v>
      </c>
      <c r="M639" s="2">
        <v>996</v>
      </c>
      <c r="N639" s="2">
        <v>17808</v>
      </c>
      <c r="O639" s="2">
        <v>18804</v>
      </c>
      <c r="P639" t="s">
        <v>22100</v>
      </c>
      <c r="Q639">
        <v>9</v>
      </c>
      <c r="R639">
        <v>52</v>
      </c>
      <c r="S639" s="2">
        <v>688</v>
      </c>
      <c r="T639" s="2">
        <v>145</v>
      </c>
      <c r="U639" s="8">
        <v>4.429908530099979E-2</v>
      </c>
      <c r="V639" s="2">
        <v>47273</v>
      </c>
      <c r="W639" s="48">
        <v>935</v>
      </c>
      <c r="Y639" s="61">
        <f>(Table1326[[#This Row],[2042 Future AADT]]-Table1326[[#This Row],[AADT 2022]])/20*($Y$5-2022)+Table1326[[#This Row],[AADT 2022]]</f>
        <v>47273</v>
      </c>
    </row>
    <row r="640" spans="1:25" ht="24" customHeight="1" x14ac:dyDescent="0.25">
      <c r="A640" t="s">
        <v>2153</v>
      </c>
      <c r="B640" t="s">
        <v>18067</v>
      </c>
      <c r="C640">
        <v>101574</v>
      </c>
      <c r="D640" t="s">
        <v>17073</v>
      </c>
      <c r="E640" t="s">
        <v>308</v>
      </c>
      <c r="F640" s="9">
        <f>Table1326[[#This Row],[EMP]]-Table1326[[#This Row],[BMP]]</f>
        <v>0.96000000000000796</v>
      </c>
      <c r="G640" s="5" t="s">
        <v>306</v>
      </c>
      <c r="H640" s="56">
        <v>112.77</v>
      </c>
      <c r="I640" t="s">
        <v>2150</v>
      </c>
      <c r="J640" s="56">
        <v>113.2</v>
      </c>
      <c r="K640" s="56">
        <v>113.73</v>
      </c>
      <c r="L640" t="s">
        <v>2152</v>
      </c>
      <c r="M640" s="2">
        <v>7754</v>
      </c>
      <c r="N640" s="2">
        <v>17189</v>
      </c>
      <c r="O640" s="2">
        <v>24943</v>
      </c>
      <c r="P640" t="s">
        <v>22101</v>
      </c>
      <c r="Q640">
        <v>9</v>
      </c>
      <c r="R640">
        <v>51</v>
      </c>
      <c r="S640" s="2">
        <v>758</v>
      </c>
      <c r="T640" s="2">
        <v>196</v>
      </c>
      <c r="U640" s="8">
        <v>3.8247203624263322E-2</v>
      </c>
      <c r="V640" s="2">
        <v>61494</v>
      </c>
      <c r="W640" s="48">
        <v>936</v>
      </c>
      <c r="Y640" s="61">
        <f>(Table1326[[#This Row],[2042 Future AADT]]-Table1326[[#This Row],[AADT 2022]])/20*($Y$5-2022)+Table1326[[#This Row],[AADT 2022]]</f>
        <v>61494</v>
      </c>
    </row>
    <row r="641" spans="1:25" ht="24" customHeight="1" x14ac:dyDescent="0.25">
      <c r="A641" t="s">
        <v>2155</v>
      </c>
      <c r="B641" t="s">
        <v>18068</v>
      </c>
      <c r="C641">
        <v>101576</v>
      </c>
      <c r="D641" t="s">
        <v>17073</v>
      </c>
      <c r="E641" t="s">
        <v>308</v>
      </c>
      <c r="F641" s="9">
        <f>Table1326[[#This Row],[EMP]]-Table1326[[#This Row],[BMP]]</f>
        <v>0.5</v>
      </c>
      <c r="G641" s="5" t="s">
        <v>306</v>
      </c>
      <c r="H641" s="56">
        <v>113.73</v>
      </c>
      <c r="I641" t="s">
        <v>2152</v>
      </c>
      <c r="J641" s="56">
        <v>114</v>
      </c>
      <c r="K641" s="56">
        <v>114.23</v>
      </c>
      <c r="L641" t="s">
        <v>2154</v>
      </c>
      <c r="M641" s="2" t="s">
        <v>203</v>
      </c>
      <c r="N641" s="2" t="s">
        <v>203</v>
      </c>
      <c r="O641" s="2">
        <v>24915</v>
      </c>
      <c r="P641" t="s">
        <v>22102</v>
      </c>
      <c r="Q641">
        <v>9</v>
      </c>
      <c r="R641">
        <v>50</v>
      </c>
      <c r="S641" s="2">
        <v>1148</v>
      </c>
      <c r="T641" s="2">
        <v>276</v>
      </c>
      <c r="U641" s="8">
        <v>5.7154324703993578E-2</v>
      </c>
      <c r="V641" s="2">
        <v>62636</v>
      </c>
      <c r="W641" s="48">
        <v>937</v>
      </c>
      <c r="Y641" s="61">
        <f>(Table1326[[#This Row],[2042 Future AADT]]-Table1326[[#This Row],[AADT 2022]])/20*($Y$5-2022)+Table1326[[#This Row],[AADT 2022]]</f>
        <v>62636</v>
      </c>
    </row>
    <row r="642" spans="1:25" ht="24" customHeight="1" x14ac:dyDescent="0.25">
      <c r="A642" t="s">
        <v>2157</v>
      </c>
      <c r="B642" t="s">
        <v>18069</v>
      </c>
      <c r="C642">
        <v>101578</v>
      </c>
      <c r="D642" t="s">
        <v>17073</v>
      </c>
      <c r="E642" t="s">
        <v>308</v>
      </c>
      <c r="F642" s="9">
        <f>Table1326[[#This Row],[EMP]]-Table1326[[#This Row],[BMP]]</f>
        <v>1.5699999999999932</v>
      </c>
      <c r="G642" s="5" t="s">
        <v>306</v>
      </c>
      <c r="H642" s="56">
        <v>114.23</v>
      </c>
      <c r="I642" t="s">
        <v>2154</v>
      </c>
      <c r="J642" s="56">
        <v>114.67996144</v>
      </c>
      <c r="K642" s="56">
        <v>115.8</v>
      </c>
      <c r="L642" t="s">
        <v>2156</v>
      </c>
      <c r="M642" s="2">
        <v>11141</v>
      </c>
      <c r="N642" s="2">
        <v>13927</v>
      </c>
      <c r="O642" s="2">
        <v>25068</v>
      </c>
      <c r="P642" t="s">
        <v>22103</v>
      </c>
      <c r="Q642">
        <v>8</v>
      </c>
      <c r="R642">
        <v>50</v>
      </c>
      <c r="S642" s="2">
        <v>1066</v>
      </c>
      <c r="T642" s="2">
        <v>305</v>
      </c>
      <c r="U642" s="8">
        <v>5.4691239827668742E-2</v>
      </c>
      <c r="V642" s="2">
        <v>63020</v>
      </c>
      <c r="W642" s="48">
        <v>938</v>
      </c>
      <c r="Y642" s="61">
        <f>(Table1326[[#This Row],[2042 Future AADT]]-Table1326[[#This Row],[AADT 2022]])/20*($Y$5-2022)+Table1326[[#This Row],[AADT 2022]]</f>
        <v>63020</v>
      </c>
    </row>
    <row r="643" spans="1:25" ht="24" customHeight="1" x14ac:dyDescent="0.25">
      <c r="A643" t="s">
        <v>3065</v>
      </c>
      <c r="B643" t="s">
        <v>18070</v>
      </c>
      <c r="C643">
        <v>101578</v>
      </c>
      <c r="D643" t="s">
        <v>17073</v>
      </c>
      <c r="E643" t="s">
        <v>308</v>
      </c>
      <c r="F643" s="9">
        <f>Table1326[[#This Row],[EMP]]-Table1326[[#This Row],[BMP]]</f>
        <v>1.5699999999999932</v>
      </c>
      <c r="G643" s="5" t="s">
        <v>306</v>
      </c>
      <c r="H643" s="56">
        <v>114.23</v>
      </c>
      <c r="I643" t="s">
        <v>2154</v>
      </c>
      <c r="J643" s="56">
        <v>114.67996144</v>
      </c>
      <c r="K643" s="56">
        <v>115.8</v>
      </c>
      <c r="L643" t="s">
        <v>2156</v>
      </c>
      <c r="M643" s="2">
        <v>11272</v>
      </c>
      <c r="N643" s="2">
        <v>14091</v>
      </c>
      <c r="O643" s="2">
        <v>25363</v>
      </c>
      <c r="P643" t="s">
        <v>22104</v>
      </c>
      <c r="Q643">
        <v>9</v>
      </c>
      <c r="R643">
        <v>52</v>
      </c>
      <c r="S643" s="2">
        <v>1208</v>
      </c>
      <c r="T643" s="2">
        <v>306</v>
      </c>
      <c r="U643" s="8">
        <v>5.9693253952608133E-2</v>
      </c>
      <c r="V643" s="2">
        <v>63762</v>
      </c>
      <c r="W643" s="48">
        <v>938</v>
      </c>
      <c r="Y643" s="61">
        <f>(Table1326[[#This Row],[2042 Future AADT]]-Table1326[[#This Row],[AADT 2022]])/20*($Y$5-2022)+Table1326[[#This Row],[AADT 2022]]</f>
        <v>63762</v>
      </c>
    </row>
    <row r="644" spans="1:25" ht="24" customHeight="1" x14ac:dyDescent="0.25">
      <c r="A644" t="s">
        <v>2160</v>
      </c>
      <c r="B644" t="s">
        <v>18071</v>
      </c>
      <c r="C644">
        <v>101580</v>
      </c>
      <c r="D644" t="s">
        <v>17073</v>
      </c>
      <c r="E644" t="s">
        <v>308</v>
      </c>
      <c r="F644" s="9">
        <f>Table1326[[#This Row],[EMP]]-Table1326[[#This Row],[BMP]]</f>
        <v>1.9300000000000068</v>
      </c>
      <c r="G644" s="5" t="s">
        <v>306</v>
      </c>
      <c r="H644" s="56">
        <v>115.8</v>
      </c>
      <c r="I644" t="s">
        <v>2158</v>
      </c>
      <c r="J644" s="56">
        <v>117.01579092</v>
      </c>
      <c r="K644" s="56">
        <v>117.73</v>
      </c>
      <c r="L644" t="s">
        <v>2159</v>
      </c>
      <c r="M644" s="2">
        <v>4050</v>
      </c>
      <c r="N644" s="2">
        <v>3448</v>
      </c>
      <c r="O644" s="2">
        <v>7498</v>
      </c>
      <c r="P644" t="s">
        <v>22105</v>
      </c>
      <c r="Q644">
        <v>9</v>
      </c>
      <c r="R644">
        <v>54</v>
      </c>
      <c r="S644" s="2">
        <v>626</v>
      </c>
      <c r="T644" s="2">
        <v>187</v>
      </c>
      <c r="U644" s="8">
        <v>0.10842891437716724</v>
      </c>
      <c r="V644" s="2">
        <v>18485</v>
      </c>
      <c r="W644" s="48">
        <v>939</v>
      </c>
      <c r="Y644" s="61">
        <f>(Table1326[[#This Row],[2042 Future AADT]]-Table1326[[#This Row],[AADT 2022]])/20*($Y$5-2022)+Table1326[[#This Row],[AADT 2022]]</f>
        <v>18485</v>
      </c>
    </row>
    <row r="645" spans="1:25" ht="24" customHeight="1" x14ac:dyDescent="0.25">
      <c r="A645" t="s">
        <v>2162</v>
      </c>
      <c r="B645" t="s">
        <v>18072</v>
      </c>
      <c r="C645">
        <v>101581</v>
      </c>
      <c r="D645" t="s">
        <v>17073</v>
      </c>
      <c r="E645" t="s">
        <v>308</v>
      </c>
      <c r="F645" s="9">
        <f>Table1326[[#This Row],[EMP]]-Table1326[[#This Row],[BMP]]</f>
        <v>5.0499999999999972</v>
      </c>
      <c r="G645" s="5" t="s">
        <v>306</v>
      </c>
      <c r="H645" s="56">
        <v>117.73</v>
      </c>
      <c r="I645" t="s">
        <v>2159</v>
      </c>
      <c r="J645" s="56">
        <v>119.995025233333</v>
      </c>
      <c r="K645" s="56">
        <v>122.78</v>
      </c>
      <c r="L645" t="s">
        <v>2161</v>
      </c>
      <c r="M645" s="2">
        <v>3027</v>
      </c>
      <c r="N645" s="2">
        <v>2806</v>
      </c>
      <c r="O645" s="2">
        <v>5833</v>
      </c>
      <c r="P645" t="s">
        <v>22106</v>
      </c>
      <c r="Q645">
        <v>11</v>
      </c>
      <c r="R645">
        <v>53</v>
      </c>
      <c r="S645" s="2">
        <v>386</v>
      </c>
      <c r="T645" s="2">
        <v>109</v>
      </c>
      <c r="U645" s="8">
        <v>8.4861992113835077E-2</v>
      </c>
      <c r="V645" s="2">
        <v>12449</v>
      </c>
      <c r="W645" s="48">
        <v>940</v>
      </c>
      <c r="Y645" s="61">
        <f>(Table1326[[#This Row],[2042 Future AADT]]-Table1326[[#This Row],[AADT 2022]])/20*($Y$5-2022)+Table1326[[#This Row],[AADT 2022]]</f>
        <v>12449</v>
      </c>
    </row>
    <row r="646" spans="1:25" ht="24" customHeight="1" x14ac:dyDescent="0.25">
      <c r="A646" t="s">
        <v>2163</v>
      </c>
      <c r="B646" t="s">
        <v>18073</v>
      </c>
      <c r="C646">
        <v>101582</v>
      </c>
      <c r="D646" t="s">
        <v>17073</v>
      </c>
      <c r="E646" t="s">
        <v>308</v>
      </c>
      <c r="F646" s="9">
        <f>Table1326[[#This Row],[EMP]]-Table1326[[#This Row],[BMP]]</f>
        <v>3.0300000000000011</v>
      </c>
      <c r="G646" s="5" t="s">
        <v>306</v>
      </c>
      <c r="H646" s="56">
        <v>122.78</v>
      </c>
      <c r="I646" t="s">
        <v>2161</v>
      </c>
      <c r="J646" s="56">
        <v>124.006784735</v>
      </c>
      <c r="K646" s="56">
        <v>125.81</v>
      </c>
      <c r="L646" t="s">
        <v>319</v>
      </c>
      <c r="M646" s="2">
        <v>4364</v>
      </c>
      <c r="N646" s="2">
        <v>4441</v>
      </c>
      <c r="O646" s="2">
        <v>8805</v>
      </c>
      <c r="P646" t="s">
        <v>22107</v>
      </c>
      <c r="Q646">
        <v>8</v>
      </c>
      <c r="R646">
        <v>54</v>
      </c>
      <c r="S646" s="2">
        <v>172</v>
      </c>
      <c r="T646" s="2">
        <v>201</v>
      </c>
      <c r="U646" s="8">
        <v>4.2362294151050542E-2</v>
      </c>
      <c r="V646" s="2">
        <v>20193</v>
      </c>
      <c r="W646" s="48">
        <v>941</v>
      </c>
      <c r="Y646" s="61">
        <f>(Table1326[[#This Row],[2042 Future AADT]]-Table1326[[#This Row],[AADT 2022]])/20*($Y$5-2022)+Table1326[[#This Row],[AADT 2022]]</f>
        <v>20193</v>
      </c>
    </row>
    <row r="647" spans="1:25" ht="24" customHeight="1" x14ac:dyDescent="0.25">
      <c r="A647" t="s">
        <v>2165</v>
      </c>
      <c r="B647" t="s">
        <v>18074</v>
      </c>
      <c r="C647">
        <v>101583</v>
      </c>
      <c r="D647" t="s">
        <v>17073</v>
      </c>
      <c r="E647" t="s">
        <v>308</v>
      </c>
      <c r="F647" s="9">
        <f>Table1326[[#This Row],[EMP]]-Table1326[[#This Row],[BMP]]</f>
        <v>2.8000000000000114</v>
      </c>
      <c r="G647" s="5" t="s">
        <v>306</v>
      </c>
      <c r="H647" s="56">
        <v>134.75</v>
      </c>
      <c r="I647" t="s">
        <v>1389</v>
      </c>
      <c r="J647" s="56">
        <v>135.878902455</v>
      </c>
      <c r="K647" s="56">
        <v>137.55000000000001</v>
      </c>
      <c r="L647" t="s">
        <v>2164</v>
      </c>
      <c r="M647" s="2">
        <v>6874</v>
      </c>
      <c r="N647" s="2">
        <v>7017</v>
      </c>
      <c r="O647" s="2">
        <v>13891</v>
      </c>
      <c r="P647" t="s">
        <v>22108</v>
      </c>
      <c r="Q647">
        <v>9</v>
      </c>
      <c r="R647">
        <v>51</v>
      </c>
      <c r="S647" s="2">
        <v>804</v>
      </c>
      <c r="T647" s="2">
        <v>679</v>
      </c>
      <c r="U647" s="8">
        <v>0.10675977251457779</v>
      </c>
      <c r="V647" s="2">
        <v>29647</v>
      </c>
      <c r="W647" s="48">
        <v>942</v>
      </c>
      <c r="Y647" s="61">
        <f>(Table1326[[#This Row],[2042 Future AADT]]-Table1326[[#This Row],[AADT 2022]])/20*($Y$5-2022)+Table1326[[#This Row],[AADT 2022]]</f>
        <v>29647</v>
      </c>
    </row>
    <row r="648" spans="1:25" ht="24" customHeight="1" x14ac:dyDescent="0.25">
      <c r="A648" t="s">
        <v>2166</v>
      </c>
      <c r="B648" t="s">
        <v>18075</v>
      </c>
      <c r="C648">
        <v>101584</v>
      </c>
      <c r="D648" t="s">
        <v>17073</v>
      </c>
      <c r="E648" t="s">
        <v>308</v>
      </c>
      <c r="F648" s="9">
        <f>Table1326[[#This Row],[EMP]]-Table1326[[#This Row],[BMP]]</f>
        <v>5.2099999999999795</v>
      </c>
      <c r="G648" s="5" t="s">
        <v>306</v>
      </c>
      <c r="H648" s="56">
        <v>137.55000000000001</v>
      </c>
      <c r="I648" t="s">
        <v>2164</v>
      </c>
      <c r="J648" s="56">
        <v>139.88862781500001</v>
      </c>
      <c r="K648" s="56">
        <v>142.76</v>
      </c>
      <c r="L648" t="s">
        <v>1156</v>
      </c>
      <c r="M648" s="2">
        <v>4968</v>
      </c>
      <c r="N648" s="2">
        <v>4843</v>
      </c>
      <c r="O648" s="2">
        <v>9811</v>
      </c>
      <c r="P648" t="s">
        <v>22109</v>
      </c>
      <c r="Q648">
        <v>7</v>
      </c>
      <c r="R648">
        <v>62</v>
      </c>
      <c r="S648" s="2">
        <v>772</v>
      </c>
      <c r="T648" s="2">
        <v>514</v>
      </c>
      <c r="U648" s="8">
        <v>0.13107736214453164</v>
      </c>
      <c r="V648" s="2">
        <v>20939</v>
      </c>
      <c r="W648" s="48">
        <v>943</v>
      </c>
      <c r="Y648" s="61">
        <f>(Table1326[[#This Row],[2042 Future AADT]]-Table1326[[#This Row],[AADT 2022]])/20*($Y$5-2022)+Table1326[[#This Row],[AADT 2022]]</f>
        <v>20939</v>
      </c>
    </row>
    <row r="649" spans="1:25" ht="24" customHeight="1" x14ac:dyDescent="0.25">
      <c r="A649" t="s">
        <v>2168</v>
      </c>
      <c r="B649" t="s">
        <v>18076</v>
      </c>
      <c r="C649">
        <v>101585</v>
      </c>
      <c r="D649" t="s">
        <v>17073</v>
      </c>
      <c r="E649" t="s">
        <v>1881</v>
      </c>
      <c r="F649" s="9">
        <f>Table1326[[#This Row],[EMP]]-Table1326[[#This Row],[BMP]]</f>
        <v>46.399999999999977</v>
      </c>
      <c r="G649" s="5" t="s">
        <v>1879</v>
      </c>
      <c r="H649" s="56">
        <v>258.10000000000002</v>
      </c>
      <c r="I649" t="s">
        <v>1475</v>
      </c>
      <c r="J649" s="56">
        <v>284.97854586666699</v>
      </c>
      <c r="K649" s="56">
        <v>304.5</v>
      </c>
      <c r="L649" t="s">
        <v>2167</v>
      </c>
      <c r="M649" s="2">
        <v>63</v>
      </c>
      <c r="N649" s="2">
        <v>64</v>
      </c>
      <c r="O649" s="2">
        <v>127</v>
      </c>
      <c r="P649" t="s">
        <v>22110</v>
      </c>
      <c r="Q649">
        <v>15</v>
      </c>
      <c r="R649">
        <v>60</v>
      </c>
      <c r="S649" s="2">
        <v>6</v>
      </c>
      <c r="T649" s="2">
        <v>3</v>
      </c>
      <c r="U649" s="8">
        <v>7.0866141732283464E-2</v>
      </c>
      <c r="V649" s="2">
        <v>235</v>
      </c>
      <c r="W649" s="48">
        <v>944</v>
      </c>
      <c r="Y649" s="61">
        <f>(Table1326[[#This Row],[2042 Future AADT]]-Table1326[[#This Row],[AADT 2022]])/20*($Y$5-2022)+Table1326[[#This Row],[AADT 2022]]</f>
        <v>235</v>
      </c>
    </row>
    <row r="650" spans="1:25" ht="24" customHeight="1" x14ac:dyDescent="0.25">
      <c r="A650" t="s">
        <v>2170</v>
      </c>
      <c r="B650" t="s">
        <v>18077</v>
      </c>
      <c r="C650">
        <v>101586</v>
      </c>
      <c r="D650" t="s">
        <v>17073</v>
      </c>
      <c r="E650" t="s">
        <v>1881</v>
      </c>
      <c r="F650" s="9">
        <f>Table1326[[#This Row],[EMP]]-Table1326[[#This Row],[BMP]]</f>
        <v>7.9042696999999862</v>
      </c>
      <c r="G650" s="5" t="s">
        <v>1879</v>
      </c>
      <c r="H650" s="56">
        <v>303.63073562</v>
      </c>
      <c r="I650" t="s">
        <v>2167</v>
      </c>
      <c r="J650" s="56">
        <v>307.29400972000002</v>
      </c>
      <c r="K650" s="56">
        <v>311.53500531999998</v>
      </c>
      <c r="L650" t="s">
        <v>2169</v>
      </c>
      <c r="M650" s="2">
        <v>40</v>
      </c>
      <c r="N650" s="2">
        <v>42</v>
      </c>
      <c r="O650" s="2">
        <v>82</v>
      </c>
      <c r="P650" t="s">
        <v>22111</v>
      </c>
      <c r="Q650">
        <v>12</v>
      </c>
      <c r="R650">
        <v>51</v>
      </c>
      <c r="S650" s="2" t="s">
        <v>203</v>
      </c>
      <c r="T650" s="2" t="s">
        <v>203</v>
      </c>
      <c r="U650" s="8" t="s">
        <v>203</v>
      </c>
      <c r="V650" s="2">
        <v>104</v>
      </c>
      <c r="W650" s="48">
        <v>945</v>
      </c>
      <c r="Y650" s="61">
        <f>(Table1326[[#This Row],[2042 Future AADT]]-Table1326[[#This Row],[AADT 2022]])/20*($Y$5-2022)+Table1326[[#This Row],[AADT 2022]]</f>
        <v>104</v>
      </c>
    </row>
    <row r="651" spans="1:25" ht="24" customHeight="1" x14ac:dyDescent="0.25">
      <c r="A651" t="s">
        <v>2174</v>
      </c>
      <c r="B651" t="s">
        <v>18078</v>
      </c>
      <c r="C651">
        <v>101587</v>
      </c>
      <c r="D651" t="s">
        <v>17073</v>
      </c>
      <c r="E651" t="s">
        <v>2171</v>
      </c>
      <c r="F651" s="9">
        <f>Table1326[[#This Row],[EMP]]-Table1326[[#This Row],[BMP]]</f>
        <v>1.7759872600000031</v>
      </c>
      <c r="G651" s="5" t="s">
        <v>706</v>
      </c>
      <c r="H651" s="56">
        <v>0.15225391666666699</v>
      </c>
      <c r="I651" t="s">
        <v>2172</v>
      </c>
      <c r="J651" s="56">
        <v>1.61264863</v>
      </c>
      <c r="K651" s="56">
        <v>1.9282411766666701</v>
      </c>
      <c r="L651" t="s">
        <v>2173</v>
      </c>
      <c r="M651" s="2">
        <v>614</v>
      </c>
      <c r="N651" s="2">
        <v>621</v>
      </c>
      <c r="O651" s="2">
        <v>1235</v>
      </c>
      <c r="P651" t="s">
        <v>22112</v>
      </c>
      <c r="Q651">
        <v>10</v>
      </c>
      <c r="R651">
        <v>70</v>
      </c>
      <c r="S651" s="2">
        <v>24</v>
      </c>
      <c r="T651" s="2">
        <v>3</v>
      </c>
      <c r="U651" s="8">
        <v>2.1862348178137651E-2</v>
      </c>
      <c r="V651" s="2">
        <v>2406</v>
      </c>
      <c r="W651" s="48">
        <v>946</v>
      </c>
      <c r="Y651" s="61">
        <f>(Table1326[[#This Row],[2042 Future AADT]]-Table1326[[#This Row],[AADT 2022]])/20*($Y$5-2022)+Table1326[[#This Row],[AADT 2022]]</f>
        <v>2406</v>
      </c>
    </row>
    <row r="652" spans="1:25" ht="24" customHeight="1" x14ac:dyDescent="0.25">
      <c r="A652" t="s">
        <v>2177</v>
      </c>
      <c r="B652" t="s">
        <v>18079</v>
      </c>
      <c r="C652">
        <v>101588</v>
      </c>
      <c r="D652" t="s">
        <v>17073</v>
      </c>
      <c r="E652" t="s">
        <v>2171</v>
      </c>
      <c r="F652" s="9">
        <f>Table1326[[#This Row],[EMP]]-Table1326[[#This Row],[BMP]]</f>
        <v>8.5169114199999694</v>
      </c>
      <c r="G652" s="5" t="s">
        <v>706</v>
      </c>
      <c r="H652" s="56">
        <v>2.10459533727273</v>
      </c>
      <c r="I652" t="s">
        <v>2173</v>
      </c>
      <c r="J652" s="56">
        <v>4.9732885099999997</v>
      </c>
      <c r="K652" s="56">
        <v>10.6215067572727</v>
      </c>
      <c r="L652" t="s">
        <v>2176</v>
      </c>
      <c r="M652" s="2">
        <v>198</v>
      </c>
      <c r="N652" s="2">
        <v>95</v>
      </c>
      <c r="O652" s="2">
        <v>293</v>
      </c>
      <c r="P652" t="s">
        <v>22113</v>
      </c>
      <c r="Q652">
        <v>9</v>
      </c>
      <c r="R652">
        <v>54</v>
      </c>
      <c r="S652" s="2">
        <v>9</v>
      </c>
      <c r="T652" s="2">
        <v>5</v>
      </c>
      <c r="U652" s="8">
        <v>4.778156996587031E-2</v>
      </c>
      <c r="V652" s="2">
        <v>422</v>
      </c>
      <c r="W652" s="48">
        <v>947</v>
      </c>
      <c r="Y652" s="61">
        <f>(Table1326[[#This Row],[2042 Future AADT]]-Table1326[[#This Row],[AADT 2022]])/20*($Y$5-2022)+Table1326[[#This Row],[AADT 2022]]</f>
        <v>422</v>
      </c>
    </row>
    <row r="653" spans="1:25" ht="24" customHeight="1" x14ac:dyDescent="0.25">
      <c r="A653" t="s">
        <v>2180</v>
      </c>
      <c r="B653" t="s">
        <v>18080</v>
      </c>
      <c r="C653">
        <v>101589</v>
      </c>
      <c r="D653" t="s">
        <v>17073</v>
      </c>
      <c r="E653" t="s">
        <v>480</v>
      </c>
      <c r="F653" s="9">
        <f>Table1326[[#This Row],[EMP]]-Table1326[[#This Row],[BMP]]</f>
        <v>1.9536731299999985</v>
      </c>
      <c r="G653" s="5" t="s">
        <v>478</v>
      </c>
      <c r="H653" s="56">
        <v>102.72614645</v>
      </c>
      <c r="I653" t="s">
        <v>2178</v>
      </c>
      <c r="J653" s="56">
        <v>103.99430003499999</v>
      </c>
      <c r="K653" s="56">
        <v>104.67981958</v>
      </c>
      <c r="L653" t="s">
        <v>2179</v>
      </c>
      <c r="M653" s="2">
        <v>27029</v>
      </c>
      <c r="N653" s="2">
        <v>25523</v>
      </c>
      <c r="O653" s="2">
        <v>52552</v>
      </c>
      <c r="P653" t="s">
        <v>22114</v>
      </c>
      <c r="Q653">
        <v>8</v>
      </c>
      <c r="R653">
        <v>57</v>
      </c>
      <c r="S653" s="2">
        <v>2358</v>
      </c>
      <c r="T653" s="2">
        <v>4866</v>
      </c>
      <c r="U653" s="8">
        <v>0.13746384533414524</v>
      </c>
      <c r="V653" s="2">
        <v>82719</v>
      </c>
      <c r="W653" s="48">
        <v>948</v>
      </c>
      <c r="Y653" s="61">
        <f>(Table1326[[#This Row],[2042 Future AADT]]-Table1326[[#This Row],[AADT 2022]])/20*($Y$5-2022)+Table1326[[#This Row],[AADT 2022]]</f>
        <v>82719</v>
      </c>
    </row>
    <row r="654" spans="1:25" ht="24" customHeight="1" x14ac:dyDescent="0.25">
      <c r="A654" t="s">
        <v>2183</v>
      </c>
      <c r="B654" t="s">
        <v>18081</v>
      </c>
      <c r="C654">
        <v>101591</v>
      </c>
      <c r="D654" t="s">
        <v>17073</v>
      </c>
      <c r="E654" t="s">
        <v>480</v>
      </c>
      <c r="F654" s="9">
        <f>Table1326[[#This Row],[EMP]]-Table1326[[#This Row],[BMP]]</f>
        <v>0.60779895999999667</v>
      </c>
      <c r="G654" s="5" t="s">
        <v>478</v>
      </c>
      <c r="H654" s="56">
        <v>104.58812851</v>
      </c>
      <c r="I654" t="s">
        <v>2179</v>
      </c>
      <c r="J654" s="56">
        <v>104.959262645</v>
      </c>
      <c r="K654" s="56">
        <v>105.19592747</v>
      </c>
      <c r="L654" t="s">
        <v>2182</v>
      </c>
      <c r="M654" s="2">
        <v>31127</v>
      </c>
      <c r="N654" s="2">
        <v>30402</v>
      </c>
      <c r="O654" s="2">
        <v>61529</v>
      </c>
      <c r="P654" t="s">
        <v>22115</v>
      </c>
      <c r="Q654">
        <v>9</v>
      </c>
      <c r="R654">
        <v>54</v>
      </c>
      <c r="S654" s="2">
        <v>2358</v>
      </c>
      <c r="T654" s="2">
        <v>4866</v>
      </c>
      <c r="U654" s="8">
        <v>0.11740805148791626</v>
      </c>
      <c r="V654" s="2">
        <v>96849</v>
      </c>
      <c r="W654" s="48">
        <v>949</v>
      </c>
      <c r="Y654" s="61">
        <f>(Table1326[[#This Row],[2042 Future AADT]]-Table1326[[#This Row],[AADT 2022]])/20*($Y$5-2022)+Table1326[[#This Row],[AADT 2022]]</f>
        <v>96849</v>
      </c>
    </row>
    <row r="655" spans="1:25" ht="24" customHeight="1" x14ac:dyDescent="0.25">
      <c r="A655" t="s">
        <v>2184</v>
      </c>
      <c r="B655" t="s">
        <v>18082</v>
      </c>
      <c r="C655">
        <v>101592</v>
      </c>
      <c r="D655" t="s">
        <v>17073</v>
      </c>
      <c r="E655" t="s">
        <v>480</v>
      </c>
      <c r="F655" s="9">
        <f>Table1326[[#This Row],[EMP]]-Table1326[[#This Row],[BMP]]</f>
        <v>0.98472666000000686</v>
      </c>
      <c r="G655" s="5" t="s">
        <v>478</v>
      </c>
      <c r="H655" s="56">
        <v>105.195161926667</v>
      </c>
      <c r="I655" t="s">
        <v>2182</v>
      </c>
      <c r="J655" s="56">
        <v>105.99971675</v>
      </c>
      <c r="K655" s="56">
        <v>106.179888586667</v>
      </c>
      <c r="L655" t="s">
        <v>130</v>
      </c>
      <c r="M655" s="2">
        <v>34519</v>
      </c>
      <c r="N655" s="2">
        <v>33181</v>
      </c>
      <c r="O655" s="2">
        <v>67700</v>
      </c>
      <c r="P655" t="s">
        <v>22116</v>
      </c>
      <c r="Q655">
        <v>9</v>
      </c>
      <c r="R655">
        <v>54</v>
      </c>
      <c r="S655" s="2">
        <v>2358</v>
      </c>
      <c r="T655" s="2">
        <v>4866</v>
      </c>
      <c r="U655" s="8">
        <v>0.10670605612998522</v>
      </c>
      <c r="V655" s="2">
        <v>106562</v>
      </c>
      <c r="W655" s="48">
        <v>950</v>
      </c>
      <c r="Y655" s="61">
        <f>(Table1326[[#This Row],[2042 Future AADT]]-Table1326[[#This Row],[AADT 2022]])/20*($Y$5-2022)+Table1326[[#This Row],[AADT 2022]]</f>
        <v>106562</v>
      </c>
    </row>
    <row r="656" spans="1:25" ht="24" customHeight="1" x14ac:dyDescent="0.25">
      <c r="A656" t="s">
        <v>2185</v>
      </c>
      <c r="B656" t="s">
        <v>18083</v>
      </c>
      <c r="C656">
        <v>101593</v>
      </c>
      <c r="D656" t="s">
        <v>17073</v>
      </c>
      <c r="E656" t="s">
        <v>480</v>
      </c>
      <c r="F656" s="9">
        <f>Table1326[[#This Row],[EMP]]-Table1326[[#This Row],[BMP]]</f>
        <v>1.0027617899999939</v>
      </c>
      <c r="G656" s="5" t="s">
        <v>478</v>
      </c>
      <c r="H656" s="56">
        <v>106.17915298666701</v>
      </c>
      <c r="I656" t="s">
        <v>130</v>
      </c>
      <c r="J656" s="56">
        <v>106.99923056</v>
      </c>
      <c r="K656" s="56">
        <v>107.181914776667</v>
      </c>
      <c r="L656" t="s">
        <v>131</v>
      </c>
      <c r="M656" s="2">
        <v>33387</v>
      </c>
      <c r="N656" s="2">
        <v>34188</v>
      </c>
      <c r="O656" s="2">
        <v>67575</v>
      </c>
      <c r="P656" t="s">
        <v>22117</v>
      </c>
      <c r="Q656">
        <v>9</v>
      </c>
      <c r="R656">
        <v>54</v>
      </c>
      <c r="S656" s="2">
        <v>5743</v>
      </c>
      <c r="T656" s="2">
        <v>944</v>
      </c>
      <c r="U656" s="8">
        <v>9.8956714761376255E-2</v>
      </c>
      <c r="V656" s="2">
        <v>89573</v>
      </c>
      <c r="W656" s="48">
        <v>951</v>
      </c>
      <c r="Y656" s="61">
        <f>(Table1326[[#This Row],[2042 Future AADT]]-Table1326[[#This Row],[AADT 2022]])/20*($Y$5-2022)+Table1326[[#This Row],[AADT 2022]]</f>
        <v>89573</v>
      </c>
    </row>
    <row r="657" spans="1:25" ht="24" customHeight="1" x14ac:dyDescent="0.25">
      <c r="A657" t="s">
        <v>2186</v>
      </c>
      <c r="B657" t="s">
        <v>18084</v>
      </c>
      <c r="C657">
        <v>101594</v>
      </c>
      <c r="D657" t="s">
        <v>17073</v>
      </c>
      <c r="E657" t="s">
        <v>480</v>
      </c>
      <c r="F657" s="9">
        <f>Table1326[[#This Row],[EMP]]-Table1326[[#This Row],[BMP]]</f>
        <v>1.0000116200000093</v>
      </c>
      <c r="G657" s="5" t="s">
        <v>478</v>
      </c>
      <c r="H657" s="56">
        <v>107.180090743333</v>
      </c>
      <c r="I657" t="s">
        <v>131</v>
      </c>
      <c r="J657" s="56">
        <v>107.99985931000001</v>
      </c>
      <c r="K657" s="56">
        <v>108.18010236333301</v>
      </c>
      <c r="L657" t="s">
        <v>132</v>
      </c>
      <c r="M657" s="2">
        <v>34380</v>
      </c>
      <c r="N657" s="2">
        <v>29530</v>
      </c>
      <c r="O657" s="2">
        <v>63910</v>
      </c>
      <c r="P657" t="s">
        <v>22118</v>
      </c>
      <c r="Q657">
        <v>9</v>
      </c>
      <c r="R657">
        <v>54</v>
      </c>
      <c r="S657" s="2">
        <v>5431</v>
      </c>
      <c r="T657" s="2">
        <v>894</v>
      </c>
      <c r="U657" s="8">
        <v>9.8967297762478479E-2</v>
      </c>
      <c r="V657" s="2">
        <v>107848</v>
      </c>
      <c r="W657" s="48">
        <v>952</v>
      </c>
      <c r="Y657" s="61">
        <f>(Table1326[[#This Row],[2042 Future AADT]]-Table1326[[#This Row],[AADT 2022]])/20*($Y$5-2022)+Table1326[[#This Row],[AADT 2022]]</f>
        <v>107848</v>
      </c>
    </row>
    <row r="658" spans="1:25" ht="24" customHeight="1" x14ac:dyDescent="0.25">
      <c r="A658" t="s">
        <v>2187</v>
      </c>
      <c r="B658" t="s">
        <v>18085</v>
      </c>
      <c r="C658">
        <v>101595</v>
      </c>
      <c r="D658" t="s">
        <v>17073</v>
      </c>
      <c r="E658" t="s">
        <v>480</v>
      </c>
      <c r="F658" s="9">
        <f>Table1326[[#This Row],[EMP]]-Table1326[[#This Row],[BMP]]</f>
        <v>0.99921227000000101</v>
      </c>
      <c r="G658" s="5" t="s">
        <v>478</v>
      </c>
      <c r="H658" s="56">
        <v>108.17835973</v>
      </c>
      <c r="I658" t="s">
        <v>132</v>
      </c>
      <c r="J658" s="56">
        <v>108.99681219999999</v>
      </c>
      <c r="K658" s="56">
        <v>109.177572</v>
      </c>
      <c r="L658" t="s">
        <v>133</v>
      </c>
      <c r="M658" s="2">
        <v>33369</v>
      </c>
      <c r="N658" s="2">
        <v>29226</v>
      </c>
      <c r="O658" s="2">
        <v>62595</v>
      </c>
      <c r="P658" t="s">
        <v>22119</v>
      </c>
      <c r="Q658">
        <v>8</v>
      </c>
      <c r="R658">
        <v>53</v>
      </c>
      <c r="S658" s="2">
        <v>5320</v>
      </c>
      <c r="T658" s="2">
        <v>876</v>
      </c>
      <c r="U658" s="8">
        <v>9.8985541976196176E-2</v>
      </c>
      <c r="V658" s="2">
        <v>105629</v>
      </c>
      <c r="W658" s="48">
        <v>953</v>
      </c>
      <c r="Y658" s="61">
        <f>(Table1326[[#This Row],[2042 Future AADT]]-Table1326[[#This Row],[AADT 2022]])/20*($Y$5-2022)+Table1326[[#This Row],[AADT 2022]]</f>
        <v>105629</v>
      </c>
    </row>
    <row r="659" spans="1:25" ht="24" customHeight="1" x14ac:dyDescent="0.25">
      <c r="A659" t="s">
        <v>2188</v>
      </c>
      <c r="B659" t="s">
        <v>18086</v>
      </c>
      <c r="C659">
        <v>101596</v>
      </c>
      <c r="D659" t="s">
        <v>17073</v>
      </c>
      <c r="E659" t="s">
        <v>480</v>
      </c>
      <c r="F659" s="9">
        <f>Table1326[[#This Row],[EMP]]-Table1326[[#This Row],[BMP]]</f>
        <v>1.0011384599999928</v>
      </c>
      <c r="G659" s="5" t="s">
        <v>478</v>
      </c>
      <c r="H659" s="56">
        <v>109.17544896666701</v>
      </c>
      <c r="I659" t="s">
        <v>133</v>
      </c>
      <c r="J659" s="56">
        <v>109.99804666999999</v>
      </c>
      <c r="K659" s="56">
        <v>110.176587426667</v>
      </c>
      <c r="L659" t="s">
        <v>134</v>
      </c>
      <c r="M659" s="2">
        <v>32523</v>
      </c>
      <c r="N659" s="2">
        <v>31717</v>
      </c>
      <c r="O659" s="2">
        <v>64240</v>
      </c>
      <c r="P659" t="s">
        <v>22120</v>
      </c>
      <c r="Q659">
        <v>9</v>
      </c>
      <c r="R659">
        <v>54</v>
      </c>
      <c r="S659" s="2">
        <v>5493</v>
      </c>
      <c r="T659" s="2">
        <v>903</v>
      </c>
      <c r="U659" s="8">
        <v>9.9564134495641346E-2</v>
      </c>
      <c r="V659" s="2">
        <v>108405</v>
      </c>
      <c r="W659" s="48">
        <v>954</v>
      </c>
      <c r="Y659" s="61">
        <f>(Table1326[[#This Row],[2042 Future AADT]]-Table1326[[#This Row],[AADT 2022]])/20*($Y$5-2022)+Table1326[[#This Row],[AADT 2022]]</f>
        <v>108405</v>
      </c>
    </row>
    <row r="660" spans="1:25" ht="24" customHeight="1" x14ac:dyDescent="0.25">
      <c r="A660" t="s">
        <v>2189</v>
      </c>
      <c r="B660" t="s">
        <v>18087</v>
      </c>
      <c r="C660">
        <v>101597</v>
      </c>
      <c r="D660" t="s">
        <v>17073</v>
      </c>
      <c r="E660" t="s">
        <v>480</v>
      </c>
      <c r="F660" s="9">
        <f>Table1326[[#This Row],[EMP]]-Table1326[[#This Row],[BMP]]</f>
        <v>1.0037649300000027</v>
      </c>
      <c r="G660" s="5" t="s">
        <v>478</v>
      </c>
      <c r="H660" s="56">
        <v>110.178855593333</v>
      </c>
      <c r="I660" t="s">
        <v>134</v>
      </c>
      <c r="J660" s="56">
        <v>111.00492159</v>
      </c>
      <c r="K660" s="56">
        <v>111.182620523333</v>
      </c>
      <c r="L660" t="s">
        <v>1730</v>
      </c>
      <c r="M660" s="2">
        <v>30621</v>
      </c>
      <c r="N660" s="2">
        <v>30129</v>
      </c>
      <c r="O660" s="2">
        <v>60750</v>
      </c>
      <c r="P660" t="s">
        <v>22121</v>
      </c>
      <c r="Q660">
        <v>9</v>
      </c>
      <c r="R660">
        <v>50</v>
      </c>
      <c r="S660" s="2">
        <v>5402</v>
      </c>
      <c r="T660" s="2">
        <v>888</v>
      </c>
      <c r="U660" s="8">
        <v>0.10353909465020576</v>
      </c>
      <c r="V660" s="2">
        <v>102516</v>
      </c>
      <c r="W660" s="48">
        <v>955</v>
      </c>
      <c r="Y660" s="61">
        <f>(Table1326[[#This Row],[2042 Future AADT]]-Table1326[[#This Row],[AADT 2022]])/20*($Y$5-2022)+Table1326[[#This Row],[AADT 2022]]</f>
        <v>102516</v>
      </c>
    </row>
    <row r="661" spans="1:25" ht="24" customHeight="1" x14ac:dyDescent="0.25">
      <c r="A661" t="s">
        <v>2190</v>
      </c>
      <c r="B661" t="s">
        <v>18088</v>
      </c>
      <c r="C661">
        <v>101598</v>
      </c>
      <c r="D661" t="s">
        <v>17073</v>
      </c>
      <c r="E661" t="s">
        <v>480</v>
      </c>
      <c r="F661" s="9">
        <f>Table1326[[#This Row],[EMP]]-Table1326[[#This Row],[BMP]]</f>
        <v>0.9982851299999993</v>
      </c>
      <c r="G661" s="5" t="s">
        <v>478</v>
      </c>
      <c r="H661" s="56">
        <v>111.185126023333</v>
      </c>
      <c r="I661" t="s">
        <v>1730</v>
      </c>
      <c r="J661" s="56">
        <v>111.99834931333299</v>
      </c>
      <c r="K661" s="56">
        <v>112.183411153333</v>
      </c>
      <c r="L661" t="s">
        <v>135</v>
      </c>
      <c r="M661" s="2">
        <v>28382</v>
      </c>
      <c r="N661" s="2">
        <v>28351</v>
      </c>
      <c r="O661" s="2">
        <v>56733</v>
      </c>
      <c r="P661" t="s">
        <v>22122</v>
      </c>
      <c r="Q661">
        <v>8</v>
      </c>
      <c r="R661">
        <v>54</v>
      </c>
      <c r="S661" s="2">
        <v>5562</v>
      </c>
      <c r="T661" s="2">
        <v>914</v>
      </c>
      <c r="U661" s="8">
        <v>0.11414873177868261</v>
      </c>
      <c r="V661" s="2">
        <v>95737</v>
      </c>
      <c r="W661" s="48">
        <v>956</v>
      </c>
      <c r="Y661" s="61">
        <f>(Table1326[[#This Row],[2042 Future AADT]]-Table1326[[#This Row],[AADT 2022]])/20*($Y$5-2022)+Table1326[[#This Row],[AADT 2022]]</f>
        <v>95737</v>
      </c>
    </row>
    <row r="662" spans="1:25" ht="24" customHeight="1" x14ac:dyDescent="0.25">
      <c r="A662" t="s">
        <v>2191</v>
      </c>
      <c r="B662" t="s">
        <v>18089</v>
      </c>
      <c r="C662">
        <v>101599</v>
      </c>
      <c r="D662" t="s">
        <v>17073</v>
      </c>
      <c r="E662" t="s">
        <v>480</v>
      </c>
      <c r="F662" s="9">
        <f>Table1326[[#This Row],[EMP]]-Table1326[[#This Row],[BMP]]</f>
        <v>0.99957046000000105</v>
      </c>
      <c r="G662" s="5" t="s">
        <v>478</v>
      </c>
      <c r="H662" s="56">
        <v>112.18408972</v>
      </c>
      <c r="I662" t="s">
        <v>135</v>
      </c>
      <c r="J662" s="56">
        <v>112.99870437</v>
      </c>
      <c r="K662" s="56">
        <v>113.18366018</v>
      </c>
      <c r="L662" t="s">
        <v>136</v>
      </c>
      <c r="M662" s="2">
        <v>32654</v>
      </c>
      <c r="N662" s="2">
        <v>31466</v>
      </c>
      <c r="O662" s="2">
        <v>64120</v>
      </c>
      <c r="P662" t="s">
        <v>22123</v>
      </c>
      <c r="Q662">
        <v>8</v>
      </c>
      <c r="R662">
        <v>56</v>
      </c>
      <c r="S662" s="2">
        <v>5448</v>
      </c>
      <c r="T662" s="2">
        <v>897</v>
      </c>
      <c r="U662" s="8">
        <v>9.8955084217092953E-2</v>
      </c>
      <c r="V662" s="2">
        <v>100927</v>
      </c>
      <c r="W662" s="48">
        <v>957</v>
      </c>
      <c r="Y662" s="61">
        <f>(Table1326[[#This Row],[2042 Future AADT]]-Table1326[[#This Row],[AADT 2022]])/20*($Y$5-2022)+Table1326[[#This Row],[AADT 2022]]</f>
        <v>100927</v>
      </c>
    </row>
    <row r="663" spans="1:25" ht="24" customHeight="1" x14ac:dyDescent="0.25">
      <c r="A663" t="s">
        <v>2192</v>
      </c>
      <c r="B663" t="s">
        <v>18090</v>
      </c>
      <c r="C663">
        <v>101600</v>
      </c>
      <c r="D663" t="s">
        <v>17073</v>
      </c>
      <c r="E663" t="s">
        <v>480</v>
      </c>
      <c r="F663" s="9">
        <f>Table1326[[#This Row],[EMP]]-Table1326[[#This Row],[BMP]]</f>
        <v>0.99966315999999722</v>
      </c>
      <c r="G663" s="5" t="s">
        <v>478</v>
      </c>
      <c r="H663" s="56">
        <v>113.181717646667</v>
      </c>
      <c r="I663" t="s">
        <v>136</v>
      </c>
      <c r="J663" s="56">
        <v>114.00070201</v>
      </c>
      <c r="K663" s="56">
        <v>114.18138080666699</v>
      </c>
      <c r="L663" t="s">
        <v>137</v>
      </c>
      <c r="M663" s="2">
        <v>36677</v>
      </c>
      <c r="N663" s="2">
        <v>34347</v>
      </c>
      <c r="O663" s="2">
        <v>71024</v>
      </c>
      <c r="P663" t="s">
        <v>22124</v>
      </c>
      <c r="Q663">
        <v>9</v>
      </c>
      <c r="R663">
        <v>50</v>
      </c>
      <c r="S663" s="2">
        <v>4485</v>
      </c>
      <c r="T663" s="2">
        <v>739</v>
      </c>
      <c r="U663" s="8">
        <v>7.3552601937373285E-2</v>
      </c>
      <c r="V663" s="2">
        <v>94144</v>
      </c>
      <c r="W663" s="48">
        <v>958</v>
      </c>
      <c r="Y663" s="61">
        <f>(Table1326[[#This Row],[2042 Future AADT]]-Table1326[[#This Row],[AADT 2022]])/20*($Y$5-2022)+Table1326[[#This Row],[AADT 2022]]</f>
        <v>94144</v>
      </c>
    </row>
    <row r="664" spans="1:25" ht="24" customHeight="1" x14ac:dyDescent="0.25">
      <c r="A664" t="s">
        <v>2193</v>
      </c>
      <c r="B664" t="s">
        <v>18091</v>
      </c>
      <c r="C664">
        <v>101601</v>
      </c>
      <c r="D664" t="s">
        <v>17073</v>
      </c>
      <c r="E664" t="s">
        <v>480</v>
      </c>
      <c r="F664" s="9">
        <f>Table1326[[#This Row],[EMP]]-Table1326[[#This Row],[BMP]]</f>
        <v>0.98653403999999512</v>
      </c>
      <c r="G664" s="5" t="s">
        <v>478</v>
      </c>
      <c r="H664" s="56">
        <v>114.18035604000001</v>
      </c>
      <c r="I664" t="s">
        <v>137</v>
      </c>
      <c r="J664" s="56">
        <v>115</v>
      </c>
      <c r="K664" s="56">
        <v>115.16689008</v>
      </c>
      <c r="L664" t="s">
        <v>138</v>
      </c>
      <c r="M664" s="2">
        <v>27019</v>
      </c>
      <c r="N664" s="2">
        <v>24589</v>
      </c>
      <c r="O664" s="2">
        <v>51608</v>
      </c>
      <c r="P664" t="s">
        <v>22125</v>
      </c>
      <c r="Q664">
        <v>9</v>
      </c>
      <c r="R664">
        <v>57</v>
      </c>
      <c r="S664" s="2">
        <v>3957</v>
      </c>
      <c r="T664" s="2">
        <v>651</v>
      </c>
      <c r="U664" s="8">
        <v>8.9288482405828554E-2</v>
      </c>
      <c r="V664" s="2">
        <v>81233</v>
      </c>
      <c r="W664" s="48">
        <v>959</v>
      </c>
      <c r="Y664" s="61">
        <f>(Table1326[[#This Row],[2042 Future AADT]]-Table1326[[#This Row],[AADT 2022]])/20*($Y$5-2022)+Table1326[[#This Row],[AADT 2022]]</f>
        <v>81233</v>
      </c>
    </row>
    <row r="665" spans="1:25" ht="24" customHeight="1" x14ac:dyDescent="0.25">
      <c r="A665" t="s">
        <v>2194</v>
      </c>
      <c r="B665" t="s">
        <v>18092</v>
      </c>
      <c r="C665">
        <v>101602</v>
      </c>
      <c r="D665" t="s">
        <v>17073</v>
      </c>
      <c r="E665" t="s">
        <v>480</v>
      </c>
      <c r="F665" s="9">
        <f>Table1326[[#This Row],[EMP]]-Table1326[[#This Row],[BMP]]</f>
        <v>1.0182030099999935</v>
      </c>
      <c r="G665" s="5" t="s">
        <v>478</v>
      </c>
      <c r="H665" s="56">
        <v>115.16659658</v>
      </c>
      <c r="I665" t="s">
        <v>138</v>
      </c>
      <c r="J665" s="56">
        <v>115.99946761</v>
      </c>
      <c r="K665" s="56">
        <v>116.18479959</v>
      </c>
      <c r="L665" t="s">
        <v>139</v>
      </c>
      <c r="M665" s="2">
        <v>38546</v>
      </c>
      <c r="N665" s="2">
        <v>38421</v>
      </c>
      <c r="O665" s="2">
        <v>76967</v>
      </c>
      <c r="P665" t="s">
        <v>22126</v>
      </c>
      <c r="Q665">
        <v>9</v>
      </c>
      <c r="R665">
        <v>56</v>
      </c>
      <c r="S665" s="2">
        <v>4230</v>
      </c>
      <c r="T665" s="2">
        <v>4544</v>
      </c>
      <c r="U665" s="8">
        <v>0.1139969077656658</v>
      </c>
      <c r="V665" s="2">
        <v>121149</v>
      </c>
      <c r="W665" s="48">
        <v>960</v>
      </c>
      <c r="Y665" s="61">
        <f>(Table1326[[#This Row],[2042 Future AADT]]-Table1326[[#This Row],[AADT 2022]])/20*($Y$5-2022)+Table1326[[#This Row],[AADT 2022]]</f>
        <v>121149</v>
      </c>
    </row>
    <row r="666" spans="1:25" ht="24" customHeight="1" x14ac:dyDescent="0.25">
      <c r="A666" t="s">
        <v>2195</v>
      </c>
      <c r="B666" t="s">
        <v>18093</v>
      </c>
      <c r="C666">
        <v>101603</v>
      </c>
      <c r="D666" t="s">
        <v>17073</v>
      </c>
      <c r="E666" t="s">
        <v>480</v>
      </c>
      <c r="F666" s="9">
        <f>Table1326[[#This Row],[EMP]]-Table1326[[#This Row],[BMP]]</f>
        <v>3.0795164099999965</v>
      </c>
      <c r="G666" s="5" t="s">
        <v>478</v>
      </c>
      <c r="H666" s="56">
        <v>116.19442141</v>
      </c>
      <c r="I666" t="s">
        <v>139</v>
      </c>
      <c r="J666" s="56">
        <v>116.99169986</v>
      </c>
      <c r="K666" s="56">
        <v>119.27393782</v>
      </c>
      <c r="L666" t="s">
        <v>298</v>
      </c>
      <c r="M666" s="2">
        <v>22398</v>
      </c>
      <c r="N666" s="2">
        <v>19374</v>
      </c>
      <c r="O666" s="2">
        <v>41772</v>
      </c>
      <c r="P666" t="s">
        <v>22127</v>
      </c>
      <c r="Q666">
        <v>9</v>
      </c>
      <c r="R666">
        <v>64</v>
      </c>
      <c r="S666" s="2">
        <v>3549</v>
      </c>
      <c r="T666" s="2">
        <v>582</v>
      </c>
      <c r="U666" s="8">
        <v>9.8893995978167198E-2</v>
      </c>
      <c r="V666" s="2">
        <v>65751</v>
      </c>
      <c r="W666" s="48">
        <v>961</v>
      </c>
      <c r="Y666" s="61">
        <f>(Table1326[[#This Row],[2042 Future AADT]]-Table1326[[#This Row],[AADT 2022]])/20*($Y$5-2022)+Table1326[[#This Row],[AADT 2022]]</f>
        <v>65751</v>
      </c>
    </row>
    <row r="667" spans="1:25" ht="24" customHeight="1" x14ac:dyDescent="0.25">
      <c r="A667" t="s">
        <v>2196</v>
      </c>
      <c r="B667" t="s">
        <v>18094</v>
      </c>
      <c r="C667">
        <v>101606</v>
      </c>
      <c r="D667" t="s">
        <v>17073</v>
      </c>
      <c r="E667" t="s">
        <v>480</v>
      </c>
      <c r="F667" s="9">
        <f>Table1326[[#This Row],[EMP]]-Table1326[[#This Row],[BMP]]</f>
        <v>2.7930198999999902</v>
      </c>
      <c r="G667" s="5" t="s">
        <v>478</v>
      </c>
      <c r="H667" s="56">
        <v>119.27621274000001</v>
      </c>
      <c r="I667" t="s">
        <v>298</v>
      </c>
      <c r="J667" s="56">
        <v>120.9998427</v>
      </c>
      <c r="K667" s="56">
        <v>122.06923264</v>
      </c>
      <c r="L667" t="s">
        <v>25984</v>
      </c>
      <c r="M667" s="2">
        <v>18709</v>
      </c>
      <c r="N667" s="2">
        <v>13715</v>
      </c>
      <c r="O667" s="2">
        <v>32424</v>
      </c>
      <c r="P667" t="s">
        <v>22128</v>
      </c>
      <c r="Q667">
        <v>11</v>
      </c>
      <c r="R667">
        <v>51</v>
      </c>
      <c r="S667" s="2">
        <v>2755</v>
      </c>
      <c r="T667" s="2">
        <v>452</v>
      </c>
      <c r="U667" s="8">
        <v>9.8908216136195409E-2</v>
      </c>
      <c r="V667" s="2">
        <v>42979</v>
      </c>
      <c r="W667" s="48">
        <v>964</v>
      </c>
      <c r="Y667" s="61">
        <f>(Table1326[[#This Row],[2042 Future AADT]]-Table1326[[#This Row],[AADT 2022]])/20*($Y$5-2022)+Table1326[[#This Row],[AADT 2022]]</f>
        <v>42979</v>
      </c>
    </row>
    <row r="668" spans="1:25" ht="24" customHeight="1" x14ac:dyDescent="0.25">
      <c r="A668" t="s">
        <v>2197</v>
      </c>
      <c r="B668" t="s">
        <v>18095</v>
      </c>
      <c r="C668">
        <v>101607</v>
      </c>
      <c r="D668" t="s">
        <v>17073</v>
      </c>
      <c r="E668" t="s">
        <v>480</v>
      </c>
      <c r="F668" s="9">
        <f>Table1326[[#This Row],[EMP]]-Table1326[[#This Row],[BMP]]</f>
        <v>1.6328746000000081</v>
      </c>
      <c r="G668" s="5" t="s">
        <v>478</v>
      </c>
      <c r="H668" s="56">
        <v>122.06205946666699</v>
      </c>
      <c r="I668" t="s">
        <v>25984</v>
      </c>
      <c r="J668" s="56">
        <v>123.00277355</v>
      </c>
      <c r="K668" s="56">
        <v>123.694934066667</v>
      </c>
      <c r="L668" t="s">
        <v>140</v>
      </c>
      <c r="M668" s="2">
        <v>8287</v>
      </c>
      <c r="N668" s="2">
        <v>8754</v>
      </c>
      <c r="O668" s="2">
        <v>17041</v>
      </c>
      <c r="P668" t="s">
        <v>22129</v>
      </c>
      <c r="Q668">
        <v>10</v>
      </c>
      <c r="R668">
        <v>59</v>
      </c>
      <c r="S668" s="2">
        <v>1528</v>
      </c>
      <c r="T668" s="2">
        <v>252</v>
      </c>
      <c r="U668" s="8">
        <v>0.10445396396925063</v>
      </c>
      <c r="V668" s="2">
        <v>28757</v>
      </c>
      <c r="W668" s="48">
        <v>964.1</v>
      </c>
      <c r="Y668" s="61">
        <f>(Table1326[[#This Row],[2042 Future AADT]]-Table1326[[#This Row],[AADT 2022]])/20*($Y$5-2022)+Table1326[[#This Row],[AADT 2022]]</f>
        <v>28757</v>
      </c>
    </row>
    <row r="669" spans="1:25" ht="24" customHeight="1" x14ac:dyDescent="0.25">
      <c r="A669" t="s">
        <v>2200</v>
      </c>
      <c r="B669" t="s">
        <v>18096</v>
      </c>
      <c r="C669">
        <v>101608</v>
      </c>
      <c r="D669" t="s">
        <v>17073</v>
      </c>
      <c r="E669" t="s">
        <v>480</v>
      </c>
      <c r="F669" s="9">
        <f>Table1326[[#This Row],[EMP]]-Table1326[[#This Row],[BMP]]</f>
        <v>1.9746315599999917</v>
      </c>
      <c r="G669" s="5" t="s">
        <v>478</v>
      </c>
      <c r="H669" s="56">
        <v>123.69715107</v>
      </c>
      <c r="I669" t="s">
        <v>140</v>
      </c>
      <c r="J669" s="56">
        <v>125.01138715</v>
      </c>
      <c r="K669" s="56">
        <v>125.67178263</v>
      </c>
      <c r="L669" t="s">
        <v>2199</v>
      </c>
      <c r="M669" s="2">
        <v>20523</v>
      </c>
      <c r="N669" s="2">
        <v>18852</v>
      </c>
      <c r="O669" s="2">
        <v>39375</v>
      </c>
      <c r="P669" t="s">
        <v>22130</v>
      </c>
      <c r="Q669">
        <v>10</v>
      </c>
      <c r="R669">
        <v>68</v>
      </c>
      <c r="S669" s="2">
        <v>3347</v>
      </c>
      <c r="T669" s="2">
        <v>550</v>
      </c>
      <c r="U669" s="8">
        <v>9.8971428571428571E-2</v>
      </c>
      <c r="V669" s="2">
        <v>66445</v>
      </c>
      <c r="W669" s="48">
        <v>966</v>
      </c>
      <c r="Y669" s="61">
        <f>(Table1326[[#This Row],[2042 Future AADT]]-Table1326[[#This Row],[AADT 2022]])/20*($Y$5-2022)+Table1326[[#This Row],[AADT 2022]]</f>
        <v>66445</v>
      </c>
    </row>
    <row r="670" spans="1:25" ht="24" customHeight="1" x14ac:dyDescent="0.25">
      <c r="A670" t="s">
        <v>2202</v>
      </c>
      <c r="B670" t="s">
        <v>18097</v>
      </c>
      <c r="C670">
        <v>101610</v>
      </c>
      <c r="D670" t="s">
        <v>17073</v>
      </c>
      <c r="E670" t="s">
        <v>480</v>
      </c>
      <c r="F670" s="9">
        <f>Table1326[[#This Row],[EMP]]-Table1326[[#This Row],[BMP]]</f>
        <v>2.260525329999993</v>
      </c>
      <c r="G670" s="5" t="s">
        <v>478</v>
      </c>
      <c r="H670" s="56">
        <v>125.67775840500001</v>
      </c>
      <c r="I670" t="s">
        <v>2199</v>
      </c>
      <c r="J670" s="56">
        <v>126.22798817</v>
      </c>
      <c r="K670" s="56">
        <v>127.938283735</v>
      </c>
      <c r="L670" t="s">
        <v>2201</v>
      </c>
      <c r="M670" s="2">
        <v>13236</v>
      </c>
      <c r="N670" s="2">
        <v>9181</v>
      </c>
      <c r="O670" s="2">
        <v>22417</v>
      </c>
      <c r="P670" t="s">
        <v>22131</v>
      </c>
      <c r="Q670">
        <v>11</v>
      </c>
      <c r="R670">
        <v>77</v>
      </c>
      <c r="S670" s="2">
        <v>2894</v>
      </c>
      <c r="T670" s="2">
        <v>2743</v>
      </c>
      <c r="U670" s="8">
        <v>0.25146094481866443</v>
      </c>
      <c r="V670" s="2">
        <v>29714</v>
      </c>
      <c r="W670" s="48">
        <v>967.1</v>
      </c>
      <c r="Y670" s="61">
        <f>(Table1326[[#This Row],[2042 Future AADT]]-Table1326[[#This Row],[AADT 2022]])/20*($Y$5-2022)+Table1326[[#This Row],[AADT 2022]]</f>
        <v>29714</v>
      </c>
    </row>
    <row r="671" spans="1:25" ht="24" customHeight="1" x14ac:dyDescent="0.25">
      <c r="A671" t="s">
        <v>2204</v>
      </c>
      <c r="B671" t="s">
        <v>18098</v>
      </c>
      <c r="C671">
        <v>101611</v>
      </c>
      <c r="D671" t="s">
        <v>17073</v>
      </c>
      <c r="E671" t="s">
        <v>480</v>
      </c>
      <c r="F671" s="9">
        <f>Table1326[[#This Row],[EMP]]-Table1326[[#This Row],[BMP]]</f>
        <v>3.8032069600000113</v>
      </c>
      <c r="G671" s="5" t="s">
        <v>478</v>
      </c>
      <c r="H671" s="56">
        <v>127.92817671</v>
      </c>
      <c r="I671" t="s">
        <v>2201</v>
      </c>
      <c r="J671" s="56">
        <v>128.41130351999999</v>
      </c>
      <c r="K671" s="56">
        <v>131.73138367000001</v>
      </c>
      <c r="L671" t="s">
        <v>2203</v>
      </c>
      <c r="M671" s="2">
        <v>13440</v>
      </c>
      <c r="N671" s="2">
        <v>12864</v>
      </c>
      <c r="O671" s="2">
        <v>26304</v>
      </c>
      <c r="P671" t="s">
        <v>22132</v>
      </c>
      <c r="Q671">
        <v>11</v>
      </c>
      <c r="R671">
        <v>68</v>
      </c>
      <c r="S671" s="2">
        <v>2894</v>
      </c>
      <c r="T671" s="2">
        <v>2743</v>
      </c>
      <c r="U671" s="8">
        <v>0.21430200729927007</v>
      </c>
      <c r="V671" s="2">
        <v>44388</v>
      </c>
      <c r="W671" s="48">
        <v>967.2</v>
      </c>
      <c r="Y671" s="61">
        <f>(Table1326[[#This Row],[2042 Future AADT]]-Table1326[[#This Row],[AADT 2022]])/20*($Y$5-2022)+Table1326[[#This Row],[AADT 2022]]</f>
        <v>44388</v>
      </c>
    </row>
    <row r="672" spans="1:25" ht="24" customHeight="1" x14ac:dyDescent="0.25">
      <c r="A672" t="s">
        <v>2207</v>
      </c>
      <c r="B672" t="s">
        <v>18547</v>
      </c>
      <c r="C672">
        <v>102291</v>
      </c>
      <c r="D672" t="s">
        <v>17073</v>
      </c>
      <c r="E672" t="s">
        <v>480</v>
      </c>
      <c r="F672" s="9">
        <f>Table1326[[#This Row],[EMP]]-Table1326[[#This Row],[BMP]]</f>
        <v>2.5742869700000028</v>
      </c>
      <c r="G672" s="5" t="s">
        <v>478</v>
      </c>
      <c r="H672" s="56">
        <v>131.67076939</v>
      </c>
      <c r="I672" t="s">
        <v>2203</v>
      </c>
      <c r="J672" s="56">
        <v>134.01454380000001</v>
      </c>
      <c r="K672" s="56">
        <v>134.24505636000001</v>
      </c>
      <c r="L672" s="18" t="s">
        <v>2205</v>
      </c>
      <c r="M672" s="2">
        <v>14824</v>
      </c>
      <c r="N672" s="2">
        <v>14628</v>
      </c>
      <c r="O672" s="2">
        <v>29452</v>
      </c>
      <c r="P672" t="s">
        <v>22133</v>
      </c>
      <c r="Q672">
        <v>11</v>
      </c>
      <c r="R672">
        <v>66</v>
      </c>
      <c r="S672" s="2">
        <v>2299</v>
      </c>
      <c r="T672" s="2">
        <v>377</v>
      </c>
      <c r="U672" s="8">
        <v>9.0859703925030552E-2</v>
      </c>
      <c r="V672" s="2">
        <v>39040</v>
      </c>
      <c r="W672" s="48">
        <v>967.31</v>
      </c>
      <c r="Y672" s="61">
        <f>(Table1326[[#This Row],[2042 Future AADT]]-Table1326[[#This Row],[AADT 2022]])/20*($Y$5-2022)+Table1326[[#This Row],[AADT 2022]]</f>
        <v>39040</v>
      </c>
    </row>
    <row r="673" spans="1:25" ht="24" customHeight="1" x14ac:dyDescent="0.25">
      <c r="A673" t="s">
        <v>2206</v>
      </c>
      <c r="B673" t="s">
        <v>18099</v>
      </c>
      <c r="C673">
        <v>101612</v>
      </c>
      <c r="D673" t="s">
        <v>17073</v>
      </c>
      <c r="E673" t="s">
        <v>480</v>
      </c>
      <c r="F673" s="9">
        <f>Table1326[[#This Row],[EMP]]-Table1326[[#This Row],[BMP]]</f>
        <v>4.8196671999999978</v>
      </c>
      <c r="G673" s="5" t="s">
        <v>478</v>
      </c>
      <c r="H673" s="56">
        <v>134.24629972857099</v>
      </c>
      <c r="I673" s="18" t="s">
        <v>25979</v>
      </c>
      <c r="J673" s="56">
        <v>135.69779215</v>
      </c>
      <c r="K673" s="56">
        <v>139.06596692857099</v>
      </c>
      <c r="L673" t="s">
        <v>2205</v>
      </c>
      <c r="M673" s="2">
        <v>13249</v>
      </c>
      <c r="N673" s="2">
        <v>10198</v>
      </c>
      <c r="O673" s="2">
        <v>23447</v>
      </c>
      <c r="P673" t="s">
        <v>22134</v>
      </c>
      <c r="Q673">
        <v>11</v>
      </c>
      <c r="R673">
        <v>66</v>
      </c>
      <c r="S673" s="2">
        <v>1367</v>
      </c>
      <c r="T673" s="2">
        <v>1453</v>
      </c>
      <c r="U673" s="8">
        <v>0.12027125005331173</v>
      </c>
      <c r="V673" s="2">
        <v>36906</v>
      </c>
      <c r="W673" s="48">
        <v>967.31100000000004</v>
      </c>
      <c r="Y673" s="61">
        <f>(Table1326[[#This Row],[2042 Future AADT]]-Table1326[[#This Row],[AADT 2022]])/20*($Y$5-2022)+Table1326[[#This Row],[AADT 2022]]</f>
        <v>36906</v>
      </c>
    </row>
    <row r="674" spans="1:25" ht="24" customHeight="1" x14ac:dyDescent="0.25">
      <c r="A674" t="s">
        <v>2209</v>
      </c>
      <c r="B674" t="s">
        <v>18100</v>
      </c>
      <c r="C674">
        <v>101614</v>
      </c>
      <c r="D674" t="s">
        <v>17073</v>
      </c>
      <c r="E674" t="s">
        <v>1297</v>
      </c>
      <c r="F674" s="9">
        <f>Table1326[[#This Row],[EMP]]-Table1326[[#This Row],[BMP]]</f>
        <v>4.4588490400000182</v>
      </c>
      <c r="G674" s="5" t="s">
        <v>1295</v>
      </c>
      <c r="H674" s="56">
        <v>160.75785021285699</v>
      </c>
      <c r="I674" t="s">
        <v>281</v>
      </c>
      <c r="J674" s="56">
        <v>162.999495225</v>
      </c>
      <c r="K674" s="56">
        <v>165.21669925285701</v>
      </c>
      <c r="L674" t="s">
        <v>2208</v>
      </c>
      <c r="M674" s="2">
        <v>1775</v>
      </c>
      <c r="N674" s="2">
        <v>1899</v>
      </c>
      <c r="O674" s="2">
        <v>3674</v>
      </c>
      <c r="P674" t="s">
        <v>22135</v>
      </c>
      <c r="Q674">
        <v>7</v>
      </c>
      <c r="R674">
        <v>72</v>
      </c>
      <c r="S674" s="2">
        <v>325</v>
      </c>
      <c r="T674" s="2">
        <v>376</v>
      </c>
      <c r="U674" s="8">
        <v>0.19080021774632552</v>
      </c>
      <c r="V674" s="2">
        <v>7841</v>
      </c>
      <c r="W674" s="48">
        <v>968</v>
      </c>
      <c r="Y674" s="61">
        <f>(Table1326[[#This Row],[2042 Future AADT]]-Table1326[[#This Row],[AADT 2022]])/20*($Y$5-2022)+Table1326[[#This Row],[AADT 2022]]</f>
        <v>7841</v>
      </c>
    </row>
    <row r="675" spans="1:25" ht="24" customHeight="1" x14ac:dyDescent="0.25">
      <c r="A675" t="s">
        <v>2211</v>
      </c>
      <c r="B675" t="s">
        <v>18101</v>
      </c>
      <c r="C675">
        <v>101615</v>
      </c>
      <c r="D675" t="s">
        <v>17073</v>
      </c>
      <c r="E675" t="s">
        <v>1297</v>
      </c>
      <c r="F675" s="9">
        <f>Table1326[[#This Row],[EMP]]-Table1326[[#This Row],[BMP]]</f>
        <v>3.1682995099999971</v>
      </c>
      <c r="G675" s="5" t="s">
        <v>1295</v>
      </c>
      <c r="H675" s="56">
        <v>165.34170386</v>
      </c>
      <c r="I675" t="s">
        <v>2208</v>
      </c>
      <c r="J675" s="56">
        <v>166.99964109000001</v>
      </c>
      <c r="K675" s="56">
        <v>168.51000336999999</v>
      </c>
      <c r="L675" t="s">
        <v>2210</v>
      </c>
      <c r="M675" s="2">
        <v>2613</v>
      </c>
      <c r="N675" s="2">
        <v>2832</v>
      </c>
      <c r="O675" s="2">
        <v>5445</v>
      </c>
      <c r="P675" t="s">
        <v>22136</v>
      </c>
      <c r="Q675">
        <v>6</v>
      </c>
      <c r="R675">
        <v>55</v>
      </c>
      <c r="S675" s="2">
        <v>763</v>
      </c>
      <c r="T675" s="2">
        <v>437</v>
      </c>
      <c r="U675" s="8">
        <v>0.22038567493112948</v>
      </c>
      <c r="V675" s="2">
        <v>11621</v>
      </c>
      <c r="W675" s="48">
        <v>969</v>
      </c>
      <c r="Y675" s="61">
        <f>(Table1326[[#This Row],[2042 Future AADT]]-Table1326[[#This Row],[AADT 2022]])/20*($Y$5-2022)+Table1326[[#This Row],[AADT 2022]]</f>
        <v>11621</v>
      </c>
    </row>
    <row r="676" spans="1:25" ht="24" customHeight="1" x14ac:dyDescent="0.25">
      <c r="A676" t="s">
        <v>2213</v>
      </c>
      <c r="B676" t="s">
        <v>18102</v>
      </c>
      <c r="C676">
        <v>101616</v>
      </c>
      <c r="D676" t="s">
        <v>17073</v>
      </c>
      <c r="E676" t="s">
        <v>1297</v>
      </c>
      <c r="F676" s="9">
        <f>Table1326[[#This Row],[EMP]]-Table1326[[#This Row],[BMP]]</f>
        <v>2.9935873599999923</v>
      </c>
      <c r="G676" s="5" t="s">
        <v>1295</v>
      </c>
      <c r="H676" s="56">
        <v>168.50555141000001</v>
      </c>
      <c r="I676" t="s">
        <v>2210</v>
      </c>
      <c r="J676" s="56">
        <v>169.00108944999999</v>
      </c>
      <c r="K676" s="56">
        <v>171.49913877</v>
      </c>
      <c r="L676" t="s">
        <v>2212</v>
      </c>
      <c r="M676" s="2">
        <v>3612</v>
      </c>
      <c r="N676" s="2">
        <v>3914</v>
      </c>
      <c r="O676" s="2">
        <v>7526</v>
      </c>
      <c r="P676" t="s">
        <v>22137</v>
      </c>
      <c r="Q676">
        <v>7</v>
      </c>
      <c r="R676">
        <v>52</v>
      </c>
      <c r="S676" s="2">
        <v>763</v>
      </c>
      <c r="T676" s="2">
        <v>437</v>
      </c>
      <c r="U676" s="8">
        <v>0.15944724953494552</v>
      </c>
      <c r="V676" s="2">
        <v>18554</v>
      </c>
      <c r="W676" s="48">
        <v>970</v>
      </c>
      <c r="Y676" s="61">
        <f>(Table1326[[#This Row],[2042 Future AADT]]-Table1326[[#This Row],[AADT 2022]])/20*($Y$5-2022)+Table1326[[#This Row],[AADT 2022]]</f>
        <v>18554</v>
      </c>
    </row>
    <row r="677" spans="1:25" ht="24" customHeight="1" x14ac:dyDescent="0.25">
      <c r="A677" t="s">
        <v>2215</v>
      </c>
      <c r="B677" t="s">
        <v>18103</v>
      </c>
      <c r="C677">
        <v>101617</v>
      </c>
      <c r="D677" t="s">
        <v>17073</v>
      </c>
      <c r="E677" t="s">
        <v>1297</v>
      </c>
      <c r="F677" s="9">
        <f>Table1326[[#This Row],[EMP]]-Table1326[[#This Row],[BMP]]</f>
        <v>0.48850254000001314</v>
      </c>
      <c r="G677" s="5" t="s">
        <v>1295</v>
      </c>
      <c r="H677" s="56">
        <v>171.49636111999999</v>
      </c>
      <c r="I677" t="s">
        <v>2212</v>
      </c>
      <c r="J677" s="56">
        <v>171.73073446000001</v>
      </c>
      <c r="K677" s="56">
        <v>171.98486366</v>
      </c>
      <c r="L677" t="s">
        <v>2214</v>
      </c>
      <c r="M677" s="2">
        <v>7630</v>
      </c>
      <c r="N677" s="2">
        <v>7586</v>
      </c>
      <c r="O677" s="2">
        <v>15216</v>
      </c>
      <c r="P677" t="s">
        <v>22138</v>
      </c>
      <c r="Q677">
        <v>9</v>
      </c>
      <c r="R677">
        <v>51</v>
      </c>
      <c r="S677" s="2">
        <v>675</v>
      </c>
      <c r="T677" s="2">
        <v>290</v>
      </c>
      <c r="U677" s="8">
        <v>6.3420084121976861E-2</v>
      </c>
      <c r="V677" s="2">
        <v>38253</v>
      </c>
      <c r="W677" s="48">
        <v>971</v>
      </c>
      <c r="Y677" s="61">
        <f>(Table1326[[#This Row],[2042 Future AADT]]-Table1326[[#This Row],[AADT 2022]])/20*($Y$5-2022)+Table1326[[#This Row],[AADT 2022]]</f>
        <v>38253</v>
      </c>
    </row>
    <row r="678" spans="1:25" ht="24" customHeight="1" x14ac:dyDescent="0.25">
      <c r="A678" t="s">
        <v>2227</v>
      </c>
      <c r="B678" t="s">
        <v>18548</v>
      </c>
      <c r="C678">
        <v>102292</v>
      </c>
      <c r="D678" t="s">
        <v>17073</v>
      </c>
      <c r="E678" t="s">
        <v>1297</v>
      </c>
      <c r="F678" s="9">
        <f>Table1326[[#This Row],[EMP]]-Table1326[[#This Row],[BMP]]</f>
        <v>0.5254395000000045</v>
      </c>
      <c r="G678" s="5" t="s">
        <v>1295</v>
      </c>
      <c r="H678" s="56">
        <v>171.98467242000001</v>
      </c>
      <c r="I678" t="s">
        <v>2214</v>
      </c>
      <c r="J678" s="56">
        <v>172.38090800000001</v>
      </c>
      <c r="K678" s="56">
        <v>172.51011192000001</v>
      </c>
      <c r="L678" t="s">
        <v>2226</v>
      </c>
      <c r="M678" s="2">
        <v>8026</v>
      </c>
      <c r="N678" s="2">
        <v>7812</v>
      </c>
      <c r="O678" s="2">
        <v>15838</v>
      </c>
      <c r="P678" t="s">
        <v>22139</v>
      </c>
      <c r="Q678">
        <v>9</v>
      </c>
      <c r="R678">
        <v>57</v>
      </c>
      <c r="S678" s="2">
        <v>939</v>
      </c>
      <c r="T678" s="2">
        <v>682</v>
      </c>
      <c r="U678" s="8">
        <v>0.10234878141179442</v>
      </c>
      <c r="V678" s="2">
        <v>39816</v>
      </c>
      <c r="W678" s="48">
        <v>971.1</v>
      </c>
      <c r="Y678" s="61">
        <f>(Table1326[[#This Row],[2042 Future AADT]]-Table1326[[#This Row],[AADT 2022]])/20*($Y$5-2022)+Table1326[[#This Row],[AADT 2022]]</f>
        <v>39816</v>
      </c>
    </row>
    <row r="679" spans="1:25" ht="24" customHeight="1" x14ac:dyDescent="0.25">
      <c r="A679" t="s">
        <v>2229</v>
      </c>
      <c r="B679" t="s">
        <v>18549</v>
      </c>
      <c r="C679">
        <v>102293</v>
      </c>
      <c r="D679" t="s">
        <v>17073</v>
      </c>
      <c r="E679" t="s">
        <v>1297</v>
      </c>
      <c r="F679" s="9">
        <f>Table1326[[#This Row],[EMP]]-Table1326[[#This Row],[BMP]]</f>
        <v>0.57865236000000664</v>
      </c>
      <c r="G679" s="5" t="s">
        <v>1295</v>
      </c>
      <c r="H679" s="56">
        <v>172.50213593333299</v>
      </c>
      <c r="I679" t="s">
        <v>2226</v>
      </c>
      <c r="J679" s="56">
        <v>172.58051151000001</v>
      </c>
      <c r="K679" s="56">
        <v>173.080788293333</v>
      </c>
      <c r="L679" t="s">
        <v>2228</v>
      </c>
      <c r="M679" s="2">
        <v>9121</v>
      </c>
      <c r="N679" s="2">
        <v>8309</v>
      </c>
      <c r="O679" s="2">
        <v>17430</v>
      </c>
      <c r="P679" t="s">
        <v>22140</v>
      </c>
      <c r="Q679">
        <v>7</v>
      </c>
      <c r="R679">
        <v>54</v>
      </c>
      <c r="S679" s="2">
        <v>939</v>
      </c>
      <c r="T679" s="2">
        <v>682</v>
      </c>
      <c r="U679" s="8">
        <v>9.3000573723465291E-2</v>
      </c>
      <c r="V679" s="2">
        <v>43818</v>
      </c>
      <c r="W679" s="48">
        <v>971.2</v>
      </c>
      <c r="Y679" s="61">
        <f>(Table1326[[#This Row],[2042 Future AADT]]-Table1326[[#This Row],[AADT 2022]])/20*($Y$5-2022)+Table1326[[#This Row],[AADT 2022]]</f>
        <v>43818</v>
      </c>
    </row>
    <row r="680" spans="1:25" ht="24" customHeight="1" x14ac:dyDescent="0.25">
      <c r="A680" t="s">
        <v>2230</v>
      </c>
      <c r="B680" t="s">
        <v>18550</v>
      </c>
      <c r="C680">
        <v>102294</v>
      </c>
      <c r="D680" t="s">
        <v>17073</v>
      </c>
      <c r="E680" t="s">
        <v>1297</v>
      </c>
      <c r="F680" s="9">
        <f>Table1326[[#This Row],[EMP]]-Table1326[[#This Row],[BMP]]</f>
        <v>0.30821029000000522</v>
      </c>
      <c r="G680" s="5" t="s">
        <v>1295</v>
      </c>
      <c r="H680" s="56">
        <v>173.07699153999999</v>
      </c>
      <c r="I680" t="s">
        <v>2228</v>
      </c>
      <c r="J680" s="56">
        <v>173.2</v>
      </c>
      <c r="K680" s="56">
        <v>173.38520183</v>
      </c>
      <c r="L680" t="s">
        <v>2216</v>
      </c>
      <c r="M680" s="2">
        <v>12564</v>
      </c>
      <c r="N680" s="2">
        <v>14653</v>
      </c>
      <c r="O680" s="2">
        <v>27217</v>
      </c>
      <c r="P680" t="s">
        <v>22141</v>
      </c>
      <c r="Q680">
        <v>8</v>
      </c>
      <c r="R680">
        <v>56</v>
      </c>
      <c r="S680" s="2">
        <v>939</v>
      </c>
      <c r="T680" s="2">
        <v>682</v>
      </c>
      <c r="U680" s="8">
        <v>5.9558364257633098E-2</v>
      </c>
      <c r="V680" s="2">
        <v>68423</v>
      </c>
      <c r="W680" s="48">
        <v>971.3</v>
      </c>
      <c r="Y680" s="61">
        <f>(Table1326[[#This Row],[2042 Future AADT]]-Table1326[[#This Row],[AADT 2022]])/20*($Y$5-2022)+Table1326[[#This Row],[AADT 2022]]</f>
        <v>68423</v>
      </c>
    </row>
    <row r="681" spans="1:25" ht="24" customHeight="1" x14ac:dyDescent="0.25">
      <c r="A681" t="s">
        <v>2218</v>
      </c>
      <c r="B681" t="s">
        <v>18104</v>
      </c>
      <c r="C681">
        <v>101618</v>
      </c>
      <c r="D681" t="s">
        <v>17073</v>
      </c>
      <c r="E681" t="s">
        <v>1297</v>
      </c>
      <c r="F681" s="9">
        <f>Table1326[[#This Row],[EMP]]-Table1326[[#This Row],[BMP]]</f>
        <v>0.60749978000001192</v>
      </c>
      <c r="G681" s="5" t="s">
        <v>1295</v>
      </c>
      <c r="H681" s="56">
        <v>173.394062143333</v>
      </c>
      <c r="I681" t="s">
        <v>2216</v>
      </c>
      <c r="J681" s="56">
        <v>173.73926707000001</v>
      </c>
      <c r="K681" s="56">
        <v>174.00156192333301</v>
      </c>
      <c r="L681" t="s">
        <v>2217</v>
      </c>
      <c r="M681" s="2">
        <v>18171</v>
      </c>
      <c r="N681" s="2">
        <v>15698</v>
      </c>
      <c r="O681" s="2">
        <v>33869</v>
      </c>
      <c r="P681" t="s">
        <v>22142</v>
      </c>
      <c r="Q681">
        <v>8</v>
      </c>
      <c r="R681">
        <v>62</v>
      </c>
      <c r="S681" s="2">
        <v>742</v>
      </c>
      <c r="T681" s="2">
        <v>674</v>
      </c>
      <c r="U681" s="8">
        <v>4.1808143139744312E-2</v>
      </c>
      <c r="V681" s="2">
        <v>83500</v>
      </c>
      <c r="W681" s="48">
        <v>972</v>
      </c>
      <c r="Y681" s="61">
        <f>(Table1326[[#This Row],[2042 Future AADT]]-Table1326[[#This Row],[AADT 2022]])/20*($Y$5-2022)+Table1326[[#This Row],[AADT 2022]]</f>
        <v>83500</v>
      </c>
    </row>
    <row r="682" spans="1:25" ht="24" customHeight="1" x14ac:dyDescent="0.25">
      <c r="A682" t="s">
        <v>2219</v>
      </c>
      <c r="B682" t="s">
        <v>18105</v>
      </c>
      <c r="C682">
        <v>101620</v>
      </c>
      <c r="D682" t="s">
        <v>17073</v>
      </c>
      <c r="E682" t="s">
        <v>1297</v>
      </c>
      <c r="F682" s="9">
        <f>Table1326[[#This Row],[EMP]]-Table1326[[#This Row],[BMP]]</f>
        <v>0.54254213999999479</v>
      </c>
      <c r="G682" s="5" t="s">
        <v>1295</v>
      </c>
      <c r="H682" s="56">
        <v>174.00029695000001</v>
      </c>
      <c r="I682" t="s">
        <v>2217</v>
      </c>
      <c r="J682" s="56">
        <v>174.38977561999999</v>
      </c>
      <c r="K682" s="56">
        <v>174.54283909</v>
      </c>
      <c r="L682" t="s">
        <v>2007</v>
      </c>
      <c r="M682" s="2">
        <v>17053</v>
      </c>
      <c r="N682" s="2">
        <v>18897</v>
      </c>
      <c r="O682" s="2">
        <v>35950</v>
      </c>
      <c r="P682" t="s">
        <v>22143</v>
      </c>
      <c r="Q682">
        <v>8</v>
      </c>
      <c r="R682">
        <v>62</v>
      </c>
      <c r="S682" s="2">
        <v>846</v>
      </c>
      <c r="T682" s="2">
        <v>677</v>
      </c>
      <c r="U682" s="8">
        <v>4.2364394993045895E-2</v>
      </c>
      <c r="V682" s="2">
        <v>90377</v>
      </c>
      <c r="W682" s="48">
        <v>973</v>
      </c>
      <c r="Y682" s="61">
        <f>(Table1326[[#This Row],[2042 Future AADT]]-Table1326[[#This Row],[AADT 2022]])/20*($Y$5-2022)+Table1326[[#This Row],[AADT 2022]]</f>
        <v>90377</v>
      </c>
    </row>
    <row r="683" spans="1:25" ht="24" customHeight="1" x14ac:dyDescent="0.25">
      <c r="A683" t="s">
        <v>2221</v>
      </c>
      <c r="B683" t="s">
        <v>18106</v>
      </c>
      <c r="C683">
        <v>101621</v>
      </c>
      <c r="D683" t="s">
        <v>17073</v>
      </c>
      <c r="E683" t="s">
        <v>1297</v>
      </c>
      <c r="F683" s="9">
        <f>Table1326[[#This Row],[EMP]]-Table1326[[#This Row],[BMP]]</f>
        <v>0.85516934000000333</v>
      </c>
      <c r="G683" s="5" t="s">
        <v>1295</v>
      </c>
      <c r="H683" s="56">
        <v>174.54816272333301</v>
      </c>
      <c r="I683" t="s">
        <v>2007</v>
      </c>
      <c r="J683" s="56">
        <v>174.98961380333299</v>
      </c>
      <c r="K683" s="56">
        <v>175.40333206333301</v>
      </c>
      <c r="L683" t="s">
        <v>2220</v>
      </c>
      <c r="M683" s="2">
        <v>23683</v>
      </c>
      <c r="N683" s="2">
        <v>21008</v>
      </c>
      <c r="O683" s="2">
        <v>44691</v>
      </c>
      <c r="P683" t="s">
        <v>22144</v>
      </c>
      <c r="Q683">
        <v>8</v>
      </c>
      <c r="R683">
        <v>64</v>
      </c>
      <c r="S683" s="2">
        <v>1767</v>
      </c>
      <c r="T683" s="2">
        <v>2243</v>
      </c>
      <c r="U683" s="8">
        <v>8.9727238146382934E-2</v>
      </c>
      <c r="V683" s="2">
        <v>112352</v>
      </c>
      <c r="W683" s="48">
        <v>974</v>
      </c>
      <c r="Y683" s="61">
        <f>(Table1326[[#This Row],[2042 Future AADT]]-Table1326[[#This Row],[AADT 2022]])/20*($Y$5-2022)+Table1326[[#This Row],[AADT 2022]]</f>
        <v>112352</v>
      </c>
    </row>
    <row r="684" spans="1:25" ht="24" customHeight="1" x14ac:dyDescent="0.25">
      <c r="A684" t="s">
        <v>2222</v>
      </c>
      <c r="B684" t="s">
        <v>18107</v>
      </c>
      <c r="C684">
        <v>101622</v>
      </c>
      <c r="D684" t="s">
        <v>17073</v>
      </c>
      <c r="E684" t="s">
        <v>1297</v>
      </c>
      <c r="F684" s="9">
        <f>Table1326[[#This Row],[EMP]]-Table1326[[#This Row],[BMP]]</f>
        <v>9.8745833800000185</v>
      </c>
      <c r="G684" s="5" t="s">
        <v>1295</v>
      </c>
      <c r="H684" s="56">
        <v>175.40481375499999</v>
      </c>
      <c r="I684" t="s">
        <v>2220</v>
      </c>
      <c r="J684" s="56">
        <v>180.99971682333299</v>
      </c>
      <c r="K684" s="56">
        <v>185.27939713500001</v>
      </c>
      <c r="L684" t="s">
        <v>77</v>
      </c>
      <c r="M684" s="2">
        <v>29531</v>
      </c>
      <c r="N684" s="2">
        <v>27636</v>
      </c>
      <c r="O684" s="2">
        <v>57167</v>
      </c>
      <c r="P684" t="s">
        <v>22145</v>
      </c>
      <c r="Q684">
        <v>6</v>
      </c>
      <c r="R684">
        <v>68</v>
      </c>
      <c r="S684" s="2">
        <v>2360</v>
      </c>
      <c r="T684" s="2">
        <v>2125</v>
      </c>
      <c r="U684" s="8">
        <v>7.8454353035842361E-2</v>
      </c>
      <c r="V684" s="2">
        <v>122011</v>
      </c>
      <c r="W684" s="48">
        <v>975</v>
      </c>
      <c r="Y684" s="61">
        <f>(Table1326[[#This Row],[2042 Future AADT]]-Table1326[[#This Row],[AADT 2022]])/20*($Y$5-2022)+Table1326[[#This Row],[AADT 2022]]</f>
        <v>122011</v>
      </c>
    </row>
    <row r="685" spans="1:25" ht="24" customHeight="1" x14ac:dyDescent="0.25">
      <c r="A685" t="s">
        <v>2223</v>
      </c>
      <c r="B685" t="s">
        <v>18108</v>
      </c>
      <c r="C685">
        <v>101623</v>
      </c>
      <c r="D685" t="s">
        <v>17073</v>
      </c>
      <c r="E685" t="s">
        <v>1297</v>
      </c>
      <c r="F685" s="9">
        <f>Table1326[[#This Row],[EMP]]-Table1326[[#This Row],[BMP]]</f>
        <v>2.2259658800000182</v>
      </c>
      <c r="G685" s="5" t="s">
        <v>1295</v>
      </c>
      <c r="H685" s="56">
        <v>185.26881313499999</v>
      </c>
      <c r="I685" t="s">
        <v>77</v>
      </c>
      <c r="J685" s="56">
        <v>187.00227226999999</v>
      </c>
      <c r="K685" s="56">
        <v>187.49477901500001</v>
      </c>
      <c r="L685" t="s">
        <v>70</v>
      </c>
      <c r="M685" s="2">
        <v>21444</v>
      </c>
      <c r="N685" s="2">
        <v>23673</v>
      </c>
      <c r="O685" s="2">
        <v>45117</v>
      </c>
      <c r="P685" t="s">
        <v>22146</v>
      </c>
      <c r="Q685">
        <v>8</v>
      </c>
      <c r="R685">
        <v>65</v>
      </c>
      <c r="S685" s="2">
        <v>1738</v>
      </c>
      <c r="T685" s="2">
        <v>2306</v>
      </c>
      <c r="U685" s="8">
        <v>8.9633619256599503E-2</v>
      </c>
      <c r="V685" s="2">
        <v>80675</v>
      </c>
      <c r="W685" s="48">
        <v>976</v>
      </c>
      <c r="Y685" s="61">
        <f>(Table1326[[#This Row],[2042 Future AADT]]-Table1326[[#This Row],[AADT 2022]])/20*($Y$5-2022)+Table1326[[#This Row],[AADT 2022]]</f>
        <v>80675</v>
      </c>
    </row>
    <row r="686" spans="1:25" ht="24" customHeight="1" x14ac:dyDescent="0.25">
      <c r="A686" t="s">
        <v>2225</v>
      </c>
      <c r="B686" t="s">
        <v>18109</v>
      </c>
      <c r="C686">
        <v>101624</v>
      </c>
      <c r="D686" t="s">
        <v>17073</v>
      </c>
      <c r="E686" t="s">
        <v>1297</v>
      </c>
      <c r="F686" s="9">
        <f>Table1326[[#This Row],[EMP]]-Table1326[[#This Row],[BMP]]</f>
        <v>2.0434633099999928</v>
      </c>
      <c r="G686" s="5" t="s">
        <v>1295</v>
      </c>
      <c r="H686" s="56">
        <v>187.36733379</v>
      </c>
      <c r="I686" t="s">
        <v>70</v>
      </c>
      <c r="J686" s="56">
        <v>188.02163494999999</v>
      </c>
      <c r="K686" s="56">
        <v>189.4107971</v>
      </c>
      <c r="L686" t="s">
        <v>2224</v>
      </c>
      <c r="M686" s="2">
        <v>19162</v>
      </c>
      <c r="N686" s="2">
        <v>17286</v>
      </c>
      <c r="O686" s="2">
        <v>36448</v>
      </c>
      <c r="P686" t="s">
        <v>22147</v>
      </c>
      <c r="Q686">
        <v>8</v>
      </c>
      <c r="R686">
        <v>65</v>
      </c>
      <c r="S686" s="2">
        <v>1738</v>
      </c>
      <c r="T686" s="2">
        <v>2306</v>
      </c>
      <c r="U686" s="8">
        <v>0.11095258999122037</v>
      </c>
      <c r="V686" s="2">
        <v>46267</v>
      </c>
      <c r="W686" s="48">
        <v>977</v>
      </c>
      <c r="Y686" s="61">
        <f>(Table1326[[#This Row],[2042 Future AADT]]-Table1326[[#This Row],[AADT 2022]])/20*($Y$5-2022)+Table1326[[#This Row],[AADT 2022]]</f>
        <v>46267</v>
      </c>
    </row>
    <row r="687" spans="1:25" ht="24" customHeight="1" x14ac:dyDescent="0.25">
      <c r="A687" t="s">
        <v>2234</v>
      </c>
      <c r="B687" t="s">
        <v>18110</v>
      </c>
      <c r="C687">
        <v>101634</v>
      </c>
      <c r="D687" t="s">
        <v>17073</v>
      </c>
      <c r="E687" t="s">
        <v>2231</v>
      </c>
      <c r="F687" s="9">
        <f>Table1326[[#This Row],[EMP]]-Table1326[[#This Row],[BMP]]</f>
        <v>1.7711415200000005</v>
      </c>
      <c r="G687" s="5" t="s">
        <v>2232</v>
      </c>
      <c r="H687" s="56">
        <v>113.51397526</v>
      </c>
      <c r="I687" t="s">
        <v>442</v>
      </c>
      <c r="J687" s="56">
        <v>114.249405266667</v>
      </c>
      <c r="K687" s="56">
        <v>115.28511678</v>
      </c>
      <c r="L687" t="s">
        <v>2233</v>
      </c>
      <c r="M687" s="2">
        <v>223</v>
      </c>
      <c r="N687" s="2">
        <v>452</v>
      </c>
      <c r="O687" s="2">
        <v>675</v>
      </c>
      <c r="P687" t="s">
        <v>22148</v>
      </c>
      <c r="Q687">
        <v>11</v>
      </c>
      <c r="R687">
        <v>89</v>
      </c>
      <c r="S687" s="2">
        <v>130</v>
      </c>
      <c r="T687" s="2">
        <v>10</v>
      </c>
      <c r="U687" s="8">
        <v>0.2074074074074074</v>
      </c>
      <c r="V687" s="2">
        <v>993</v>
      </c>
      <c r="W687" s="48">
        <v>978</v>
      </c>
      <c r="Y687" s="61">
        <f>(Table1326[[#This Row],[2042 Future AADT]]-Table1326[[#This Row],[AADT 2022]])/20*($Y$5-2022)+Table1326[[#This Row],[AADT 2022]]</f>
        <v>993</v>
      </c>
    </row>
    <row r="688" spans="1:25" ht="24" customHeight="1" x14ac:dyDescent="0.25">
      <c r="A688" t="s">
        <v>2236</v>
      </c>
      <c r="B688" t="s">
        <v>18111</v>
      </c>
      <c r="C688">
        <v>101635</v>
      </c>
      <c r="D688" t="s">
        <v>17073</v>
      </c>
      <c r="E688" t="s">
        <v>2231</v>
      </c>
      <c r="F688" s="9">
        <f>Table1326[[#This Row],[EMP]]-Table1326[[#This Row],[BMP]]</f>
        <v>27.399999999999991</v>
      </c>
      <c r="G688" s="5" t="s">
        <v>2232</v>
      </c>
      <c r="H688" s="56">
        <v>115.8</v>
      </c>
      <c r="I688" t="s">
        <v>2233</v>
      </c>
      <c r="J688" s="56">
        <v>129.00833262333299</v>
      </c>
      <c r="K688" s="56">
        <v>143.19999999999999</v>
      </c>
      <c r="L688" t="s">
        <v>2235</v>
      </c>
      <c r="M688" s="2">
        <v>317</v>
      </c>
      <c r="N688" s="2">
        <v>371</v>
      </c>
      <c r="O688" s="2">
        <v>688</v>
      </c>
      <c r="P688" t="s">
        <v>22149</v>
      </c>
      <c r="Q688">
        <v>17</v>
      </c>
      <c r="R688">
        <v>64</v>
      </c>
      <c r="S688" s="2">
        <v>130</v>
      </c>
      <c r="T688" s="2">
        <v>10</v>
      </c>
      <c r="U688" s="8">
        <v>0.20348837209302326</v>
      </c>
      <c r="V688" s="2">
        <v>1078</v>
      </c>
      <c r="W688" s="48">
        <v>979</v>
      </c>
      <c r="Y688" s="61">
        <f>(Table1326[[#This Row],[2042 Future AADT]]-Table1326[[#This Row],[AADT 2022]])/20*($Y$5-2022)+Table1326[[#This Row],[AADT 2022]]</f>
        <v>1078</v>
      </c>
    </row>
    <row r="689" spans="1:25" ht="24" customHeight="1" x14ac:dyDescent="0.25">
      <c r="A689" t="s">
        <v>2238</v>
      </c>
      <c r="B689" t="s">
        <v>18112</v>
      </c>
      <c r="C689">
        <v>101636</v>
      </c>
      <c r="D689" t="s">
        <v>17073</v>
      </c>
      <c r="E689" t="s">
        <v>2090</v>
      </c>
      <c r="F689" s="9">
        <f>Table1326[[#This Row],[EMP]]-Table1326[[#This Row],[BMP]]</f>
        <v>4.5374628399999892</v>
      </c>
      <c r="G689" s="5" t="s">
        <v>2088</v>
      </c>
      <c r="H689" s="56">
        <v>385.54058667142903</v>
      </c>
      <c r="I689" t="s">
        <v>598</v>
      </c>
      <c r="J689" s="56">
        <v>386.99435735999998</v>
      </c>
      <c r="K689" s="56">
        <v>390.07804951142901</v>
      </c>
      <c r="L689" t="s">
        <v>2237</v>
      </c>
      <c r="M689" s="2">
        <v>579</v>
      </c>
      <c r="N689" s="2">
        <v>527</v>
      </c>
      <c r="O689" s="2">
        <v>1106</v>
      </c>
      <c r="P689" t="s">
        <v>22150</v>
      </c>
      <c r="Q689">
        <v>13</v>
      </c>
      <c r="R689">
        <v>53</v>
      </c>
      <c r="S689" s="2">
        <v>38</v>
      </c>
      <c r="T689" s="2">
        <v>18</v>
      </c>
      <c r="U689" s="8">
        <v>5.0632911392405063E-2</v>
      </c>
      <c r="V689" s="2">
        <v>2162</v>
      </c>
      <c r="W689" s="48">
        <v>980</v>
      </c>
      <c r="Y689" s="61">
        <f>(Table1326[[#This Row],[2042 Future AADT]]-Table1326[[#This Row],[AADT 2022]])/20*($Y$5-2022)+Table1326[[#This Row],[AADT 2022]]</f>
        <v>2162</v>
      </c>
    </row>
    <row r="690" spans="1:25" ht="24" customHeight="1" x14ac:dyDescent="0.25">
      <c r="A690" t="s">
        <v>2239</v>
      </c>
      <c r="B690" t="s">
        <v>18113</v>
      </c>
      <c r="C690">
        <v>101637</v>
      </c>
      <c r="D690" t="s">
        <v>17073</v>
      </c>
      <c r="E690" t="s">
        <v>1178</v>
      </c>
      <c r="F690" s="9">
        <f>Table1326[[#This Row],[EMP]]-Table1326[[#This Row],[BMP]]</f>
        <v>33.826214609999958</v>
      </c>
      <c r="G690" s="5" t="s">
        <v>1176</v>
      </c>
      <c r="H690" s="56">
        <v>2.0809584857143199E-2</v>
      </c>
      <c r="I690" t="s">
        <v>2135</v>
      </c>
      <c r="J690" s="56">
        <v>29.981404085000001</v>
      </c>
      <c r="K690" s="56">
        <v>33.847024194857099</v>
      </c>
      <c r="L690" t="s">
        <v>349</v>
      </c>
      <c r="M690" s="2">
        <v>1865</v>
      </c>
      <c r="N690" s="2">
        <v>1800</v>
      </c>
      <c r="O690" s="2">
        <v>3665</v>
      </c>
      <c r="P690" t="s">
        <v>22151</v>
      </c>
      <c r="Q690">
        <v>15</v>
      </c>
      <c r="R690">
        <v>53</v>
      </c>
      <c r="S690" s="2">
        <v>145</v>
      </c>
      <c r="T690" s="2">
        <v>89</v>
      </c>
      <c r="U690" s="8">
        <v>6.3847203274215558E-2</v>
      </c>
      <c r="V690" s="2">
        <v>6231</v>
      </c>
      <c r="W690" s="48">
        <v>981</v>
      </c>
      <c r="Y690" s="61">
        <f>(Table1326[[#This Row],[2042 Future AADT]]-Table1326[[#This Row],[AADT 2022]])/20*($Y$5-2022)+Table1326[[#This Row],[AADT 2022]]</f>
        <v>6231</v>
      </c>
    </row>
    <row r="691" spans="1:25" ht="24" customHeight="1" x14ac:dyDescent="0.25">
      <c r="A691" t="s">
        <v>2240</v>
      </c>
      <c r="B691" t="s">
        <v>18114</v>
      </c>
      <c r="C691">
        <v>101638</v>
      </c>
      <c r="D691" t="s">
        <v>17073</v>
      </c>
      <c r="E691" t="s">
        <v>1345</v>
      </c>
      <c r="F691" s="9">
        <f>Table1326[[#This Row],[EMP]]-Table1326[[#This Row],[BMP]]</f>
        <v>12.080897690000029</v>
      </c>
      <c r="G691" s="5" t="s">
        <v>1343</v>
      </c>
      <c r="H691" s="56">
        <v>5.3622564285711197E-3</v>
      </c>
      <c r="I691" t="s">
        <v>128</v>
      </c>
      <c r="J691" s="56">
        <v>0.52740553000000001</v>
      </c>
      <c r="K691" s="56">
        <v>12.0862599464286</v>
      </c>
      <c r="L691" t="s">
        <v>141</v>
      </c>
      <c r="M691" s="2">
        <v>66</v>
      </c>
      <c r="N691" s="2">
        <v>66</v>
      </c>
      <c r="O691" s="2">
        <v>132</v>
      </c>
      <c r="P691" t="s">
        <v>22152</v>
      </c>
      <c r="Q691">
        <v>18</v>
      </c>
      <c r="R691">
        <v>59</v>
      </c>
      <c r="S691" s="2">
        <v>8</v>
      </c>
      <c r="T691" s="2">
        <v>3</v>
      </c>
      <c r="U691" s="8">
        <v>8.3333333333333329E-2</v>
      </c>
      <c r="V691" s="2">
        <v>186</v>
      </c>
      <c r="W691" s="48">
        <v>982</v>
      </c>
      <c r="Y691" s="61">
        <f>(Table1326[[#This Row],[2042 Future AADT]]-Table1326[[#This Row],[AADT 2022]])/20*($Y$5-2022)+Table1326[[#This Row],[AADT 2022]]</f>
        <v>186</v>
      </c>
    </row>
    <row r="692" spans="1:25" ht="24" customHeight="1" x14ac:dyDescent="0.25">
      <c r="A692" t="s">
        <v>2249</v>
      </c>
      <c r="B692" t="s">
        <v>18571</v>
      </c>
      <c r="C692">
        <v>102319</v>
      </c>
      <c r="D692" t="s">
        <v>17073</v>
      </c>
      <c r="E692" t="s">
        <v>561</v>
      </c>
      <c r="F692" s="9">
        <f>Table1326[[#This Row],[EMP]]-Table1326[[#This Row],[BMP]]</f>
        <v>0.50226731000000002</v>
      </c>
      <c r="G692" s="5" t="s">
        <v>559</v>
      </c>
      <c r="H692" s="56">
        <v>7.3121849999999702E-3</v>
      </c>
      <c r="I692" t="s">
        <v>306</v>
      </c>
      <c r="J692" s="56">
        <v>0.315036765</v>
      </c>
      <c r="K692" s="56">
        <v>0.50957949499999999</v>
      </c>
      <c r="L692" t="s">
        <v>2241</v>
      </c>
      <c r="M692" s="2">
        <v>9029</v>
      </c>
      <c r="N692" s="2">
        <v>8597</v>
      </c>
      <c r="O692" s="2">
        <v>17626</v>
      </c>
      <c r="P692" t="s">
        <v>22153</v>
      </c>
      <c r="Q692">
        <v>9</v>
      </c>
      <c r="R692">
        <v>53</v>
      </c>
      <c r="S692" s="2">
        <v>1367</v>
      </c>
      <c r="T692" s="2">
        <v>380</v>
      </c>
      <c r="U692" s="8">
        <v>9.911494383297402E-2</v>
      </c>
      <c r="V692" s="2">
        <v>44311</v>
      </c>
      <c r="W692" s="48">
        <v>983</v>
      </c>
      <c r="Y692" s="61">
        <f>(Table1326[[#This Row],[2042 Future AADT]]-Table1326[[#This Row],[AADT 2022]])/20*($Y$5-2022)+Table1326[[#This Row],[AADT 2022]]</f>
        <v>44311</v>
      </c>
    </row>
    <row r="693" spans="1:25" ht="24" customHeight="1" x14ac:dyDescent="0.25">
      <c r="A693" t="s">
        <v>2243</v>
      </c>
      <c r="B693" t="s">
        <v>18115</v>
      </c>
      <c r="C693">
        <v>101639</v>
      </c>
      <c r="D693" t="s">
        <v>17073</v>
      </c>
      <c r="E693" t="s">
        <v>561</v>
      </c>
      <c r="F693" s="9">
        <f>Table1326[[#This Row],[EMP]]-Table1326[[#This Row],[BMP]]</f>
        <v>0.50292878000000285</v>
      </c>
      <c r="G693" s="5" t="s">
        <v>559</v>
      </c>
      <c r="H693" s="56">
        <v>0.50700465666666705</v>
      </c>
      <c r="I693" t="s">
        <v>2241</v>
      </c>
      <c r="J693" s="56">
        <v>0.64941475500000001</v>
      </c>
      <c r="K693" s="56">
        <v>1.0099334366666699</v>
      </c>
      <c r="L693" t="s">
        <v>2242</v>
      </c>
      <c r="M693" s="2">
        <v>7812</v>
      </c>
      <c r="N693" s="2">
        <v>7819</v>
      </c>
      <c r="O693" s="2">
        <v>15631</v>
      </c>
      <c r="P693" t="s">
        <v>22154</v>
      </c>
      <c r="Q693">
        <v>9</v>
      </c>
      <c r="R693">
        <v>55</v>
      </c>
      <c r="S693" s="2">
        <v>1334</v>
      </c>
      <c r="T693" s="2">
        <v>583</v>
      </c>
      <c r="U693" s="8">
        <v>0.12264090589213741</v>
      </c>
      <c r="V693" s="2">
        <v>39296</v>
      </c>
      <c r="W693" s="48">
        <v>983.1</v>
      </c>
      <c r="Y693" s="61">
        <f>(Table1326[[#This Row],[2042 Future AADT]]-Table1326[[#This Row],[AADT 2022]])/20*($Y$5-2022)+Table1326[[#This Row],[AADT 2022]]</f>
        <v>39296</v>
      </c>
    </row>
    <row r="694" spans="1:25" ht="24" customHeight="1" x14ac:dyDescent="0.25">
      <c r="A694" t="s">
        <v>2245</v>
      </c>
      <c r="B694" t="s">
        <v>18116</v>
      </c>
      <c r="C694">
        <v>101641</v>
      </c>
      <c r="D694" t="s">
        <v>17073</v>
      </c>
      <c r="E694" t="s">
        <v>561</v>
      </c>
      <c r="F694" s="9">
        <f>Table1326[[#This Row],[EMP]]-Table1326[[#This Row],[BMP]]</f>
        <v>1.00882392</v>
      </c>
      <c r="G694" s="5" t="s">
        <v>559</v>
      </c>
      <c r="H694" s="56">
        <v>1.01168379333333</v>
      </c>
      <c r="I694" t="s">
        <v>2242</v>
      </c>
      <c r="J694" s="56">
        <v>1.5842628999999999</v>
      </c>
      <c r="K694" s="56">
        <v>2.02050771333333</v>
      </c>
      <c r="L694" t="s">
        <v>2244</v>
      </c>
      <c r="M694" s="2">
        <v>9698</v>
      </c>
      <c r="N694" s="2">
        <v>10152</v>
      </c>
      <c r="O694" s="2">
        <v>19850</v>
      </c>
      <c r="P694" t="s">
        <v>22155</v>
      </c>
      <c r="Q694">
        <v>9</v>
      </c>
      <c r="R694">
        <v>51</v>
      </c>
      <c r="S694" s="2">
        <v>1310</v>
      </c>
      <c r="T694" s="2">
        <v>932</v>
      </c>
      <c r="U694" s="8">
        <v>0.11294710327455919</v>
      </c>
      <c r="V694" s="2">
        <v>48938</v>
      </c>
      <c r="W694" s="48">
        <v>984</v>
      </c>
      <c r="Y694" s="61">
        <f>(Table1326[[#This Row],[2042 Future AADT]]-Table1326[[#This Row],[AADT 2022]])/20*($Y$5-2022)+Table1326[[#This Row],[AADT 2022]]</f>
        <v>48938</v>
      </c>
    </row>
    <row r="695" spans="1:25" ht="24" customHeight="1" x14ac:dyDescent="0.25">
      <c r="A695" t="s">
        <v>2247</v>
      </c>
      <c r="B695" t="s">
        <v>18117</v>
      </c>
      <c r="C695">
        <v>101643</v>
      </c>
      <c r="D695" t="s">
        <v>17073</v>
      </c>
      <c r="E695" t="s">
        <v>561</v>
      </c>
      <c r="F695" s="9">
        <f>Table1326[[#This Row],[EMP]]-Table1326[[#This Row],[BMP]]</f>
        <v>1.0131275500000001</v>
      </c>
      <c r="G695" s="5" t="s">
        <v>559</v>
      </c>
      <c r="H695" s="56">
        <v>2.01990751333333</v>
      </c>
      <c r="I695" t="s">
        <v>2244</v>
      </c>
      <c r="J695" s="56">
        <v>2.3543186899999999</v>
      </c>
      <c r="K695" s="56">
        <v>3.0330350633333301</v>
      </c>
      <c r="L695" t="s">
        <v>2246</v>
      </c>
      <c r="M695" s="2">
        <v>12301</v>
      </c>
      <c r="N695" s="2">
        <v>12825</v>
      </c>
      <c r="O695" s="2">
        <v>25126</v>
      </c>
      <c r="P695" t="s">
        <v>22156</v>
      </c>
      <c r="Q695">
        <v>10</v>
      </c>
      <c r="R695">
        <v>52</v>
      </c>
      <c r="S695" s="2">
        <v>1259</v>
      </c>
      <c r="T695" s="2">
        <v>1085</v>
      </c>
      <c r="U695" s="8">
        <v>9.3289819310674205E-2</v>
      </c>
      <c r="V695" s="2">
        <v>63166</v>
      </c>
      <c r="W695" s="48">
        <v>985</v>
      </c>
      <c r="Y695" s="61">
        <f>(Table1326[[#This Row],[2042 Future AADT]]-Table1326[[#This Row],[AADT 2022]])/20*($Y$5-2022)+Table1326[[#This Row],[AADT 2022]]</f>
        <v>63166</v>
      </c>
    </row>
    <row r="696" spans="1:25" ht="24" customHeight="1" x14ac:dyDescent="0.25">
      <c r="A696" t="s">
        <v>2248</v>
      </c>
      <c r="B696" t="s">
        <v>18118</v>
      </c>
      <c r="C696">
        <v>101645</v>
      </c>
      <c r="D696" t="s">
        <v>17073</v>
      </c>
      <c r="E696" t="s">
        <v>561</v>
      </c>
      <c r="F696" s="9">
        <f>Table1326[[#This Row],[EMP]]-Table1326[[#This Row],[BMP]]</f>
        <v>3.53258633</v>
      </c>
      <c r="G696" s="5" t="s">
        <v>559</v>
      </c>
      <c r="H696" s="56">
        <v>3.0471559099999999</v>
      </c>
      <c r="I696" t="s">
        <v>2246</v>
      </c>
      <c r="J696" s="56">
        <v>3.4374507599999999</v>
      </c>
      <c r="K696" s="56">
        <v>6.5797422399999999</v>
      </c>
      <c r="L696" t="s">
        <v>1180</v>
      </c>
      <c r="M696" s="2">
        <v>13646</v>
      </c>
      <c r="N696" s="2">
        <v>14113</v>
      </c>
      <c r="O696" s="2">
        <v>27759</v>
      </c>
      <c r="P696" t="s">
        <v>22157</v>
      </c>
      <c r="Q696">
        <v>9</v>
      </c>
      <c r="R696">
        <v>51</v>
      </c>
      <c r="S696" s="2">
        <v>1378</v>
      </c>
      <c r="T696" s="2">
        <v>1178</v>
      </c>
      <c r="U696" s="8">
        <v>9.2078244893548045E-2</v>
      </c>
      <c r="V696" s="2">
        <v>68436</v>
      </c>
      <c r="W696" s="48">
        <v>986</v>
      </c>
      <c r="Y696" s="61">
        <f>(Table1326[[#This Row],[2042 Future AADT]]-Table1326[[#This Row],[AADT 2022]])/20*($Y$5-2022)+Table1326[[#This Row],[AADT 2022]]</f>
        <v>68436</v>
      </c>
    </row>
    <row r="697" spans="1:25" ht="24" customHeight="1" x14ac:dyDescent="0.25">
      <c r="A697" t="s">
        <v>2251</v>
      </c>
      <c r="B697" t="s">
        <v>18119</v>
      </c>
      <c r="C697">
        <v>101646</v>
      </c>
      <c r="D697" t="s">
        <v>17073</v>
      </c>
      <c r="E697" t="s">
        <v>561</v>
      </c>
      <c r="F697" s="9">
        <f>Table1326[[#This Row],[EMP]]-Table1326[[#This Row],[BMP]]</f>
        <v>1.8344851699999998</v>
      </c>
      <c r="G697" s="5" t="s">
        <v>559</v>
      </c>
      <c r="H697" s="56">
        <v>6.5857233600000002</v>
      </c>
      <c r="I697" t="s">
        <v>1180</v>
      </c>
      <c r="J697" s="56">
        <v>7.0059847800000004</v>
      </c>
      <c r="K697" s="56">
        <v>8.42020853</v>
      </c>
      <c r="L697" t="s">
        <v>2250</v>
      </c>
      <c r="M697" s="2">
        <v>9595</v>
      </c>
      <c r="N697" s="2">
        <v>9845</v>
      </c>
      <c r="O697" s="2">
        <v>19440</v>
      </c>
      <c r="P697" t="s">
        <v>22158</v>
      </c>
      <c r="Q697">
        <v>8</v>
      </c>
      <c r="R697">
        <v>54</v>
      </c>
      <c r="S697" s="2">
        <v>827</v>
      </c>
      <c r="T697" s="2">
        <v>1155</v>
      </c>
      <c r="U697" s="8">
        <v>0.10195473251028807</v>
      </c>
      <c r="V697" s="2">
        <v>48872</v>
      </c>
      <c r="W697" s="48">
        <v>987</v>
      </c>
      <c r="Y697" s="61">
        <f>(Table1326[[#This Row],[2042 Future AADT]]-Table1326[[#This Row],[AADT 2022]])/20*($Y$5-2022)+Table1326[[#This Row],[AADT 2022]]</f>
        <v>48872</v>
      </c>
    </row>
    <row r="698" spans="1:25" ht="24" customHeight="1" x14ac:dyDescent="0.25">
      <c r="A698" t="s">
        <v>2254</v>
      </c>
      <c r="B698" t="s">
        <v>18120</v>
      </c>
      <c r="C698">
        <v>101647</v>
      </c>
      <c r="D698" t="s">
        <v>17073</v>
      </c>
      <c r="E698" t="s">
        <v>561</v>
      </c>
      <c r="F698" s="9">
        <f>Table1326[[#This Row],[EMP]]-Table1326[[#This Row],[BMP]]</f>
        <v>9.9541420000001324E-2</v>
      </c>
      <c r="G698" s="5" t="s">
        <v>559</v>
      </c>
      <c r="H698" s="56">
        <v>8.7093222899999994</v>
      </c>
      <c r="I698" t="s">
        <v>2253</v>
      </c>
      <c r="J698" s="56">
        <v>8.7380506100000002</v>
      </c>
      <c r="K698" s="56">
        <v>8.8088637100000007</v>
      </c>
      <c r="L698" t="s">
        <v>1872</v>
      </c>
      <c r="M698" s="2">
        <v>6286</v>
      </c>
      <c r="N698" s="2">
        <v>7184</v>
      </c>
      <c r="O698" s="2">
        <v>13470</v>
      </c>
      <c r="P698" t="s">
        <v>22159</v>
      </c>
      <c r="Q698">
        <v>7</v>
      </c>
      <c r="R698">
        <v>62</v>
      </c>
      <c r="S698" s="2">
        <v>935</v>
      </c>
      <c r="T698" s="2">
        <v>366</v>
      </c>
      <c r="U698" s="8">
        <v>9.6585003711952486E-2</v>
      </c>
      <c r="V698" s="2">
        <v>31190</v>
      </c>
      <c r="W698" s="48">
        <v>988</v>
      </c>
      <c r="Y698" s="61">
        <f>(Table1326[[#This Row],[2042 Future AADT]]-Table1326[[#This Row],[AADT 2022]])/20*($Y$5-2022)+Table1326[[#This Row],[AADT 2022]]</f>
        <v>31190</v>
      </c>
    </row>
    <row r="699" spans="1:25" ht="24" customHeight="1" x14ac:dyDescent="0.25">
      <c r="A699" t="s">
        <v>2256</v>
      </c>
      <c r="B699" t="s">
        <v>18121</v>
      </c>
      <c r="C699">
        <v>101648</v>
      </c>
      <c r="D699" t="s">
        <v>17073</v>
      </c>
      <c r="E699" t="s">
        <v>561</v>
      </c>
      <c r="F699" s="9">
        <f>Table1326[[#This Row],[EMP]]-Table1326[[#This Row],[BMP]]</f>
        <v>6.9182162600000296</v>
      </c>
      <c r="G699" s="5" t="s">
        <v>559</v>
      </c>
      <c r="H699" s="56">
        <v>8.7426375766666702</v>
      </c>
      <c r="I699" t="s">
        <v>1872</v>
      </c>
      <c r="J699" s="56">
        <v>13.36570685</v>
      </c>
      <c r="K699" s="56">
        <v>15.6608538366667</v>
      </c>
      <c r="L699" t="s">
        <v>319</v>
      </c>
      <c r="M699" s="2">
        <v>2424</v>
      </c>
      <c r="N699" s="2">
        <v>2360</v>
      </c>
      <c r="O699" s="2">
        <v>4784</v>
      </c>
      <c r="P699" t="s">
        <v>22160</v>
      </c>
      <c r="Q699">
        <v>8</v>
      </c>
      <c r="R699">
        <v>63</v>
      </c>
      <c r="S699" s="2">
        <v>364</v>
      </c>
      <c r="T699" s="2">
        <v>766</v>
      </c>
      <c r="U699" s="8">
        <v>0.23620401337792643</v>
      </c>
      <c r="V699" s="2">
        <v>12442</v>
      </c>
      <c r="W699" s="48">
        <v>989</v>
      </c>
      <c r="Y699" s="61">
        <f>(Table1326[[#This Row],[2042 Future AADT]]-Table1326[[#This Row],[AADT 2022]])/20*($Y$5-2022)+Table1326[[#This Row],[AADT 2022]]</f>
        <v>12442</v>
      </c>
    </row>
    <row r="700" spans="1:25" ht="24" customHeight="1" x14ac:dyDescent="0.25">
      <c r="A700" t="s">
        <v>2261</v>
      </c>
      <c r="B700" t="s">
        <v>18122</v>
      </c>
      <c r="C700">
        <v>101651</v>
      </c>
      <c r="D700" t="s">
        <v>17073</v>
      </c>
      <c r="E700" t="s">
        <v>2257</v>
      </c>
      <c r="F700" s="9">
        <f>Table1326[[#This Row],[EMP]]-Table1326[[#This Row],[BMP]]</f>
        <v>2.3566764600000001</v>
      </c>
      <c r="G700" s="5" t="s">
        <v>2258</v>
      </c>
      <c r="H700" s="56">
        <v>1.3820572499999999E-2</v>
      </c>
      <c r="I700" t="s">
        <v>2259</v>
      </c>
      <c r="J700" s="56">
        <v>2.00092092</v>
      </c>
      <c r="K700" s="56">
        <v>2.3704970324999999</v>
      </c>
      <c r="L700" t="s">
        <v>2260</v>
      </c>
      <c r="M700" s="2" t="s">
        <v>203</v>
      </c>
      <c r="N700" s="2" t="s">
        <v>203</v>
      </c>
      <c r="O700" s="2">
        <v>6790</v>
      </c>
      <c r="P700" t="s">
        <v>22161</v>
      </c>
      <c r="Q700">
        <v>14</v>
      </c>
      <c r="R700">
        <v>56</v>
      </c>
      <c r="S700" s="2">
        <v>415</v>
      </c>
      <c r="T700" s="2">
        <v>323</v>
      </c>
      <c r="U700" s="8">
        <v>0.10868924889543446</v>
      </c>
      <c r="V700" s="2">
        <v>9751</v>
      </c>
      <c r="W700" s="48">
        <v>990</v>
      </c>
      <c r="Y700" s="61">
        <f>(Table1326[[#This Row],[2042 Future AADT]]-Table1326[[#This Row],[AADT 2022]])/20*($Y$5-2022)+Table1326[[#This Row],[AADT 2022]]</f>
        <v>9751</v>
      </c>
    </row>
    <row r="701" spans="1:25" ht="24" customHeight="1" x14ac:dyDescent="0.25">
      <c r="A701" t="s">
        <v>2263</v>
      </c>
      <c r="B701" t="s">
        <v>18123</v>
      </c>
      <c r="C701">
        <v>101652</v>
      </c>
      <c r="D701" t="s">
        <v>17073</v>
      </c>
      <c r="E701" t="s">
        <v>2257</v>
      </c>
      <c r="F701" s="9">
        <f>Table1326[[#This Row],[EMP]]-Table1326[[#This Row],[BMP]]</f>
        <v>2.0074036199999998</v>
      </c>
      <c r="G701" s="5" t="s">
        <v>2258</v>
      </c>
      <c r="H701" s="56">
        <v>2.3629235624999998</v>
      </c>
      <c r="I701" t="s">
        <v>2260</v>
      </c>
      <c r="J701" s="56">
        <v>3.4699351599999999</v>
      </c>
      <c r="K701" s="56">
        <v>4.3703271824999996</v>
      </c>
      <c r="L701" t="s">
        <v>2262</v>
      </c>
      <c r="M701" s="2">
        <v>3312</v>
      </c>
      <c r="N701" s="2">
        <v>3603</v>
      </c>
      <c r="O701" s="2">
        <v>6915</v>
      </c>
      <c r="P701" t="s">
        <v>22162</v>
      </c>
      <c r="Q701">
        <v>9</v>
      </c>
      <c r="R701">
        <v>61</v>
      </c>
      <c r="S701" s="2">
        <v>370</v>
      </c>
      <c r="T701" s="2">
        <v>297</v>
      </c>
      <c r="U701" s="8">
        <v>9.6456977584960232E-2</v>
      </c>
      <c r="V701" s="2">
        <v>10697</v>
      </c>
      <c r="W701" s="48">
        <v>991</v>
      </c>
      <c r="Y701" s="61">
        <f>(Table1326[[#This Row],[2042 Future AADT]]-Table1326[[#This Row],[AADT 2022]])/20*($Y$5-2022)+Table1326[[#This Row],[AADT 2022]]</f>
        <v>10697</v>
      </c>
    </row>
    <row r="702" spans="1:25" ht="24" customHeight="1" x14ac:dyDescent="0.25">
      <c r="A702" t="s">
        <v>2265</v>
      </c>
      <c r="B702" t="s">
        <v>18124</v>
      </c>
      <c r="C702">
        <v>101653</v>
      </c>
      <c r="D702" t="s">
        <v>17073</v>
      </c>
      <c r="E702" t="s">
        <v>2257</v>
      </c>
      <c r="F702" s="9">
        <f>Table1326[[#This Row],[EMP]]-Table1326[[#This Row],[BMP]]</f>
        <v>14.811937210000043</v>
      </c>
      <c r="G702" s="5" t="s">
        <v>2258</v>
      </c>
      <c r="H702" s="56">
        <v>4.3771627876470598</v>
      </c>
      <c r="I702" t="s">
        <v>2262</v>
      </c>
      <c r="J702" s="56">
        <v>12.015074215</v>
      </c>
      <c r="K702" s="56">
        <v>19.189099997647102</v>
      </c>
      <c r="L702" t="s">
        <v>2264</v>
      </c>
      <c r="M702" s="2" t="s">
        <v>203</v>
      </c>
      <c r="N702" s="2" t="s">
        <v>203</v>
      </c>
      <c r="O702" s="2">
        <v>2518</v>
      </c>
      <c r="P702" t="s">
        <v>22163</v>
      </c>
      <c r="Q702">
        <v>8</v>
      </c>
      <c r="R702">
        <v>57</v>
      </c>
      <c r="S702" s="2">
        <v>123</v>
      </c>
      <c r="T702" s="2">
        <v>321</v>
      </c>
      <c r="U702" s="8">
        <v>0.17633042096902304</v>
      </c>
      <c r="V702" s="2">
        <v>3202</v>
      </c>
      <c r="W702" s="48">
        <v>992</v>
      </c>
      <c r="Y702" s="61">
        <f>(Table1326[[#This Row],[2042 Future AADT]]-Table1326[[#This Row],[AADT 2022]])/20*($Y$5-2022)+Table1326[[#This Row],[AADT 2022]]</f>
        <v>3202</v>
      </c>
    </row>
    <row r="703" spans="1:25" ht="24" customHeight="1" x14ac:dyDescent="0.25">
      <c r="A703" t="s">
        <v>2267</v>
      </c>
      <c r="B703" t="s">
        <v>18125</v>
      </c>
      <c r="C703">
        <v>101654</v>
      </c>
      <c r="D703" t="s">
        <v>17073</v>
      </c>
      <c r="E703" t="s">
        <v>2257</v>
      </c>
      <c r="F703" s="9">
        <f>Table1326[[#This Row],[EMP]]-Table1326[[#This Row],[BMP]]</f>
        <v>11.207231140000001</v>
      </c>
      <c r="G703" s="5" t="s">
        <v>2258</v>
      </c>
      <c r="H703" s="56">
        <v>19.188162644615399</v>
      </c>
      <c r="I703" t="s">
        <v>2264</v>
      </c>
      <c r="J703" s="56">
        <v>23.006906135000001</v>
      </c>
      <c r="K703" s="56">
        <v>30.395393784615401</v>
      </c>
      <c r="L703" t="s">
        <v>2266</v>
      </c>
      <c r="M703" s="2" t="s">
        <v>203</v>
      </c>
      <c r="N703" s="2" t="s">
        <v>203</v>
      </c>
      <c r="O703" s="2">
        <v>3388</v>
      </c>
      <c r="P703" t="s">
        <v>22164</v>
      </c>
      <c r="Q703">
        <v>7</v>
      </c>
      <c r="R703">
        <v>58</v>
      </c>
      <c r="S703" s="2">
        <v>119</v>
      </c>
      <c r="T703" s="2">
        <v>298</v>
      </c>
      <c r="U703" s="8">
        <v>0.1230814639905549</v>
      </c>
      <c r="V703" s="2">
        <v>5241</v>
      </c>
      <c r="W703" s="48">
        <v>993</v>
      </c>
      <c r="Y703" s="61">
        <f>(Table1326[[#This Row],[2042 Future AADT]]-Table1326[[#This Row],[AADT 2022]])/20*($Y$5-2022)+Table1326[[#This Row],[AADT 2022]]</f>
        <v>5241</v>
      </c>
    </row>
    <row r="704" spans="1:25" ht="24" customHeight="1" x14ac:dyDescent="0.25">
      <c r="A704" t="s">
        <v>2268</v>
      </c>
      <c r="B704" t="s">
        <v>18126</v>
      </c>
      <c r="C704">
        <v>101655</v>
      </c>
      <c r="D704" t="s">
        <v>17073</v>
      </c>
      <c r="E704" t="s">
        <v>2257</v>
      </c>
      <c r="F704" s="9">
        <f>Table1326[[#This Row],[EMP]]-Table1326[[#This Row],[BMP]]</f>
        <v>1.7001703599999978</v>
      </c>
      <c r="G704" s="5" t="s">
        <v>2258</v>
      </c>
      <c r="H704" s="56">
        <v>30.253568905000002</v>
      </c>
      <c r="I704" t="s">
        <v>2266</v>
      </c>
      <c r="J704" s="56">
        <v>31.001631360000001</v>
      </c>
      <c r="K704" s="56">
        <v>31.953739264999999</v>
      </c>
      <c r="L704" t="s">
        <v>142</v>
      </c>
      <c r="M704" s="2">
        <v>1927</v>
      </c>
      <c r="N704" s="2">
        <v>1880</v>
      </c>
      <c r="O704" s="2">
        <v>3807</v>
      </c>
      <c r="P704" t="s">
        <v>22165</v>
      </c>
      <c r="Q704">
        <v>7</v>
      </c>
      <c r="R704">
        <v>59</v>
      </c>
      <c r="S704" s="2">
        <v>473</v>
      </c>
      <c r="T704" s="2">
        <v>385</v>
      </c>
      <c r="U704" s="8">
        <v>0.22537431048069345</v>
      </c>
      <c r="V704" s="2">
        <v>5889</v>
      </c>
      <c r="W704" s="48">
        <v>994</v>
      </c>
      <c r="Y704" s="61">
        <f>(Table1326[[#This Row],[2042 Future AADT]]-Table1326[[#This Row],[AADT 2022]])/20*($Y$5-2022)+Table1326[[#This Row],[AADT 2022]]</f>
        <v>5889</v>
      </c>
    </row>
    <row r="705" spans="1:25" ht="24" customHeight="1" x14ac:dyDescent="0.25">
      <c r="A705" t="s">
        <v>2269</v>
      </c>
      <c r="B705" t="s">
        <v>18551</v>
      </c>
      <c r="C705">
        <v>102295</v>
      </c>
      <c r="D705" t="s">
        <v>17073</v>
      </c>
      <c r="E705" t="s">
        <v>2257</v>
      </c>
      <c r="F705" s="9">
        <f>Table1326[[#This Row],[EMP]]-Table1326[[#This Row],[BMP]]</f>
        <v>0.49976922000000457</v>
      </c>
      <c r="G705" s="5" t="s">
        <v>2258</v>
      </c>
      <c r="H705" s="56">
        <v>31.799649944999999</v>
      </c>
      <c r="I705" t="s">
        <v>142</v>
      </c>
      <c r="J705" s="56">
        <v>32.160694245000002</v>
      </c>
      <c r="K705" s="56">
        <v>32.299419165000003</v>
      </c>
      <c r="L705" t="s">
        <v>993</v>
      </c>
      <c r="M705" s="2">
        <v>1964</v>
      </c>
      <c r="N705" s="2">
        <v>1932</v>
      </c>
      <c r="O705" s="2">
        <v>3896</v>
      </c>
      <c r="P705" t="s">
        <v>22166</v>
      </c>
      <c r="Q705">
        <v>8</v>
      </c>
      <c r="R705">
        <v>51</v>
      </c>
      <c r="S705" s="2">
        <v>430</v>
      </c>
      <c r="T705" s="2">
        <v>300</v>
      </c>
      <c r="U705" s="8">
        <v>0.18737166324435317</v>
      </c>
      <c r="V705" s="2">
        <v>5169</v>
      </c>
      <c r="W705" s="48">
        <v>994.1</v>
      </c>
      <c r="Y705" s="61">
        <f>(Table1326[[#This Row],[2042 Future AADT]]-Table1326[[#This Row],[AADT 2022]])/20*($Y$5-2022)+Table1326[[#This Row],[AADT 2022]]</f>
        <v>5169</v>
      </c>
    </row>
    <row r="706" spans="1:25" ht="24" customHeight="1" x14ac:dyDescent="0.25">
      <c r="A706" t="s">
        <v>2271</v>
      </c>
      <c r="B706" t="s">
        <v>18127</v>
      </c>
      <c r="C706">
        <v>101656</v>
      </c>
      <c r="D706" t="s">
        <v>17073</v>
      </c>
      <c r="E706" t="s">
        <v>2084</v>
      </c>
      <c r="F706" s="9">
        <f>Table1326[[#This Row],[EMP]]-Table1326[[#This Row],[BMP]]</f>
        <v>9.8092321754545502</v>
      </c>
      <c r="G706" s="5" t="s">
        <v>2082</v>
      </c>
      <c r="H706" s="56">
        <v>0</v>
      </c>
      <c r="I706" t="s">
        <v>598</v>
      </c>
      <c r="J706" s="56">
        <v>4.989746265</v>
      </c>
      <c r="K706" s="56">
        <v>9.8092321754545502</v>
      </c>
      <c r="L706" t="s">
        <v>2270</v>
      </c>
      <c r="M706" s="2">
        <v>65</v>
      </c>
      <c r="N706" s="2">
        <v>69</v>
      </c>
      <c r="O706" s="2">
        <v>134</v>
      </c>
      <c r="P706" t="s">
        <v>22167</v>
      </c>
      <c r="Q706">
        <v>16</v>
      </c>
      <c r="R706">
        <v>55</v>
      </c>
      <c r="S706" s="2">
        <v>17</v>
      </c>
      <c r="T706" s="2">
        <v>5</v>
      </c>
      <c r="U706" s="8">
        <v>0.16417910447761194</v>
      </c>
      <c r="V706" s="2">
        <v>262</v>
      </c>
      <c r="W706" s="48">
        <v>995</v>
      </c>
      <c r="Y706" s="61">
        <f>(Table1326[[#This Row],[2042 Future AADT]]-Table1326[[#This Row],[AADT 2022]])/20*($Y$5-2022)+Table1326[[#This Row],[AADT 2022]]</f>
        <v>262</v>
      </c>
    </row>
    <row r="707" spans="1:25" ht="24" customHeight="1" x14ac:dyDescent="0.25">
      <c r="A707" t="s">
        <v>2275</v>
      </c>
      <c r="B707" t="s">
        <v>18128</v>
      </c>
      <c r="C707">
        <v>101657</v>
      </c>
      <c r="D707" t="s">
        <v>17073</v>
      </c>
      <c r="E707" t="s">
        <v>2272</v>
      </c>
      <c r="F707" s="9">
        <f>Table1326[[#This Row],[EMP]]-Table1326[[#This Row],[BMP]]</f>
        <v>9.1707080500000302</v>
      </c>
      <c r="G707" s="5" t="s">
        <v>2273</v>
      </c>
      <c r="H707" s="56">
        <v>374.25917622727297</v>
      </c>
      <c r="I707" t="s">
        <v>2274</v>
      </c>
      <c r="J707" s="56">
        <v>374.84730653499997</v>
      </c>
      <c r="K707" s="56">
        <v>383.429884277273</v>
      </c>
      <c r="L707" t="s">
        <v>143</v>
      </c>
      <c r="M707" s="2">
        <v>162</v>
      </c>
      <c r="N707" s="2">
        <v>224</v>
      </c>
      <c r="O707" s="2">
        <v>386</v>
      </c>
      <c r="P707" t="s">
        <v>22168</v>
      </c>
      <c r="Q707">
        <v>12</v>
      </c>
      <c r="R707">
        <v>55</v>
      </c>
      <c r="S707" s="2">
        <v>18</v>
      </c>
      <c r="T707" s="2">
        <v>14</v>
      </c>
      <c r="U707" s="8">
        <v>8.2901554404145081E-2</v>
      </c>
      <c r="V707" s="2">
        <v>656</v>
      </c>
      <c r="W707" s="48">
        <v>996</v>
      </c>
      <c r="Y707" s="61">
        <f>(Table1326[[#This Row],[2042 Future AADT]]-Table1326[[#This Row],[AADT 2022]])/20*($Y$5-2022)+Table1326[[#This Row],[AADT 2022]]</f>
        <v>656</v>
      </c>
    </row>
    <row r="708" spans="1:25" ht="24" customHeight="1" x14ac:dyDescent="0.25">
      <c r="A708" t="s">
        <v>2278</v>
      </c>
      <c r="B708" t="s">
        <v>18129</v>
      </c>
      <c r="C708">
        <v>101658</v>
      </c>
      <c r="D708" t="s">
        <v>17073</v>
      </c>
      <c r="E708" t="s">
        <v>2276</v>
      </c>
      <c r="F708" s="9">
        <f>Table1326[[#This Row],[EMP]]-Table1326[[#This Row],[BMP]]</f>
        <v>6.5500000000000114</v>
      </c>
      <c r="G708" s="5" t="s">
        <v>557</v>
      </c>
      <c r="H708" s="56">
        <v>218.76</v>
      </c>
      <c r="I708" t="s">
        <v>66</v>
      </c>
      <c r="J708" s="56">
        <v>219.92013238000001</v>
      </c>
      <c r="K708" s="56">
        <v>225.31</v>
      </c>
      <c r="L708" t="s">
        <v>2277</v>
      </c>
      <c r="M708" s="2">
        <v>5850</v>
      </c>
      <c r="N708" s="2">
        <v>5727</v>
      </c>
      <c r="O708" s="2">
        <v>11577</v>
      </c>
      <c r="P708" t="s">
        <v>22169</v>
      </c>
      <c r="Q708">
        <v>8</v>
      </c>
      <c r="R708">
        <v>53</v>
      </c>
      <c r="S708" s="2">
        <v>995</v>
      </c>
      <c r="T708" s="2">
        <v>510</v>
      </c>
      <c r="U708" s="8">
        <v>0.12999913621836401</v>
      </c>
      <c r="V708" s="2">
        <v>26806</v>
      </c>
      <c r="W708" s="48">
        <v>997</v>
      </c>
      <c r="Y708" s="61">
        <f>(Table1326[[#This Row],[2042 Future AADT]]-Table1326[[#This Row],[AADT 2022]])/20*($Y$5-2022)+Table1326[[#This Row],[AADT 2022]]</f>
        <v>26806</v>
      </c>
    </row>
    <row r="709" spans="1:25" ht="24" customHeight="1" x14ac:dyDescent="0.25">
      <c r="A709" t="s">
        <v>25994</v>
      </c>
      <c r="B709" t="s">
        <v>25999</v>
      </c>
      <c r="C709">
        <v>101659</v>
      </c>
      <c r="D709" t="s">
        <v>17073</v>
      </c>
      <c r="E709" t="s">
        <v>25995</v>
      </c>
      <c r="F709" s="9">
        <f>Table13[[#This Row],[ToMeasure]]-Table13[[#This Row],[FromMeasure]]</f>
        <v>2.3618861500000037</v>
      </c>
      <c r="G709" s="5" t="s">
        <v>25996</v>
      </c>
      <c r="H709" s="56">
        <v>34</v>
      </c>
      <c r="I709" s="18" t="s">
        <v>1140</v>
      </c>
      <c r="J709" s="56">
        <v>35</v>
      </c>
      <c r="K709" s="56">
        <v>36</v>
      </c>
      <c r="L709" s="18" t="s">
        <v>349</v>
      </c>
      <c r="M709" s="2">
        <v>5538</v>
      </c>
      <c r="N709" s="2">
        <v>5306</v>
      </c>
      <c r="O709" s="2">
        <v>10844</v>
      </c>
      <c r="P709" t="s">
        <v>26001</v>
      </c>
      <c r="Q709">
        <v>55</v>
      </c>
      <c r="R709">
        <v>9</v>
      </c>
      <c r="S709" s="2">
        <v>505</v>
      </c>
      <c r="T709" s="2">
        <v>200</v>
      </c>
      <c r="U709" s="8">
        <v>6.5012910365178894E-2</v>
      </c>
      <c r="V709" s="2">
        <v>14553</v>
      </c>
      <c r="W709" s="48">
        <v>998</v>
      </c>
      <c r="Y709" s="61">
        <f>(Table1326[[#This Row],[2042 Future AADT]]-Table1326[[#This Row],[AADT 2022]])/20*($Y$5-2022)+Table1326[[#This Row],[AADT 2022]]</f>
        <v>14553</v>
      </c>
    </row>
    <row r="710" spans="1:25" ht="24" customHeight="1" x14ac:dyDescent="0.25">
      <c r="A710" t="s">
        <v>2282</v>
      </c>
      <c r="B710" t="s">
        <v>18130</v>
      </c>
      <c r="C710">
        <v>101661</v>
      </c>
      <c r="D710" t="s">
        <v>17073</v>
      </c>
      <c r="E710" t="s">
        <v>2280</v>
      </c>
      <c r="F710" s="9">
        <f>Table1326[[#This Row],[EMP]]-Table1326[[#This Row],[BMP]]</f>
        <v>0.69257465999999113</v>
      </c>
      <c r="G710" s="5" t="s">
        <v>627</v>
      </c>
      <c r="H710" s="56">
        <v>317.62611958666702</v>
      </c>
      <c r="I710" t="s">
        <v>810</v>
      </c>
      <c r="J710" s="56">
        <v>317.92439108666701</v>
      </c>
      <c r="K710" s="56">
        <v>318.31869424666701</v>
      </c>
      <c r="L710" t="s">
        <v>2281</v>
      </c>
      <c r="M710" s="2">
        <v>22071</v>
      </c>
      <c r="N710" s="2">
        <v>25993</v>
      </c>
      <c r="O710" s="2">
        <v>48064</v>
      </c>
      <c r="P710" t="s">
        <v>22170</v>
      </c>
      <c r="Q710">
        <v>7</v>
      </c>
      <c r="R710">
        <v>59</v>
      </c>
      <c r="S710" s="2">
        <v>1049</v>
      </c>
      <c r="T710" s="2">
        <v>734</v>
      </c>
      <c r="U710" s="8">
        <v>3.7096371504660455E-2</v>
      </c>
      <c r="V710" s="2">
        <v>82560</v>
      </c>
      <c r="W710" s="48">
        <v>999</v>
      </c>
      <c r="Y710" s="61">
        <f>(Table1326[[#This Row],[2042 Future AADT]]-Table1326[[#This Row],[AADT 2022]])/20*($Y$5-2022)+Table1326[[#This Row],[AADT 2022]]</f>
        <v>82560</v>
      </c>
    </row>
    <row r="711" spans="1:25" ht="24" customHeight="1" x14ac:dyDescent="0.25">
      <c r="A711" t="s">
        <v>2284</v>
      </c>
      <c r="B711" t="s">
        <v>18131</v>
      </c>
      <c r="C711">
        <v>101662</v>
      </c>
      <c r="D711" t="s">
        <v>17073</v>
      </c>
      <c r="E711" t="s">
        <v>2280</v>
      </c>
      <c r="F711" s="9">
        <f>Table1326[[#This Row],[EMP]]-Table1326[[#This Row],[BMP]]</f>
        <v>3.678566509999996</v>
      </c>
      <c r="G711" s="5" t="s">
        <v>627</v>
      </c>
      <c r="H711" s="56">
        <v>318.45740704333298</v>
      </c>
      <c r="I711" t="s">
        <v>2281</v>
      </c>
      <c r="J711" s="56">
        <v>320.86560716499997</v>
      </c>
      <c r="K711" s="56">
        <v>322.13597355333297</v>
      </c>
      <c r="L711" t="s">
        <v>2283</v>
      </c>
      <c r="M711" s="2">
        <v>18404</v>
      </c>
      <c r="N711" s="2">
        <v>18476</v>
      </c>
      <c r="O711" s="2">
        <v>36880</v>
      </c>
      <c r="P711" t="s">
        <v>22171</v>
      </c>
      <c r="Q711">
        <v>11</v>
      </c>
      <c r="R711">
        <v>59</v>
      </c>
      <c r="S711" s="2">
        <v>1304</v>
      </c>
      <c r="T711" s="2">
        <v>1099</v>
      </c>
      <c r="U711" s="8">
        <v>6.5157266811279826E-2</v>
      </c>
      <c r="V711" s="2">
        <v>57133</v>
      </c>
      <c r="W711" s="48">
        <v>1000</v>
      </c>
      <c r="Y711" s="61">
        <f>(Table1326[[#This Row],[2042 Future AADT]]-Table1326[[#This Row],[AADT 2022]])/20*($Y$5-2022)+Table1326[[#This Row],[AADT 2022]]</f>
        <v>57133</v>
      </c>
    </row>
    <row r="712" spans="1:25" ht="24" customHeight="1" x14ac:dyDescent="0.25">
      <c r="A712" t="s">
        <v>2286</v>
      </c>
      <c r="B712" t="s">
        <v>18132</v>
      </c>
      <c r="C712">
        <v>101663</v>
      </c>
      <c r="D712" t="s">
        <v>17073</v>
      </c>
      <c r="E712" t="s">
        <v>2280</v>
      </c>
      <c r="F712" s="9">
        <f>Table1326[[#This Row],[EMP]]-Table1326[[#This Row],[BMP]]</f>
        <v>1.2704942699999719</v>
      </c>
      <c r="G712" s="5" t="s">
        <v>627</v>
      </c>
      <c r="H712" s="56">
        <v>322.13864629333301</v>
      </c>
      <c r="I712" t="s">
        <v>2283</v>
      </c>
      <c r="J712" s="56">
        <v>322.77871014499999</v>
      </c>
      <c r="K712" s="56">
        <v>323.40914056333298</v>
      </c>
      <c r="L712" t="s">
        <v>2285</v>
      </c>
      <c r="M712" s="2">
        <v>22104</v>
      </c>
      <c r="N712" s="2">
        <v>22360</v>
      </c>
      <c r="O712" s="2">
        <v>44464</v>
      </c>
      <c r="P712" t="s">
        <v>22172</v>
      </c>
      <c r="Q712">
        <v>7</v>
      </c>
      <c r="R712">
        <v>62</v>
      </c>
      <c r="S712" s="2">
        <v>1542</v>
      </c>
      <c r="T712" s="2">
        <v>1157</v>
      </c>
      <c r="U712" s="8">
        <v>6.0700791651673261E-2</v>
      </c>
      <c r="V712" s="2">
        <v>76376</v>
      </c>
      <c r="W712" s="48">
        <v>1001</v>
      </c>
      <c r="Y712" s="61">
        <f>(Table1326[[#This Row],[2042 Future AADT]]-Table1326[[#This Row],[AADT 2022]])/20*($Y$5-2022)+Table1326[[#This Row],[AADT 2022]]</f>
        <v>76376</v>
      </c>
    </row>
    <row r="713" spans="1:25" ht="24" customHeight="1" x14ac:dyDescent="0.25">
      <c r="A713" t="s">
        <v>2287</v>
      </c>
      <c r="B713" t="s">
        <v>18133</v>
      </c>
      <c r="C713">
        <v>101664</v>
      </c>
      <c r="D713" t="s">
        <v>17073</v>
      </c>
      <c r="E713" t="s">
        <v>2280</v>
      </c>
      <c r="F713" s="9">
        <f>Table1326[[#This Row],[EMP]]-Table1326[[#This Row],[BMP]]</f>
        <v>1.0489331799999491</v>
      </c>
      <c r="G713" s="5" t="s">
        <v>627</v>
      </c>
      <c r="H713" s="56">
        <v>323.40559954000003</v>
      </c>
      <c r="I713" t="s">
        <v>2285</v>
      </c>
      <c r="J713" s="56">
        <v>324.330557865</v>
      </c>
      <c r="K713" s="56">
        <v>324.45453271999997</v>
      </c>
      <c r="L713" t="s">
        <v>1024</v>
      </c>
      <c r="M713" s="2">
        <v>13667</v>
      </c>
      <c r="N713" s="2">
        <v>12573</v>
      </c>
      <c r="O713" s="2">
        <v>26240</v>
      </c>
      <c r="P713" t="s">
        <v>22173</v>
      </c>
      <c r="Q713">
        <v>7</v>
      </c>
      <c r="R713">
        <v>64</v>
      </c>
      <c r="S713" s="2">
        <v>990</v>
      </c>
      <c r="T713" s="2">
        <v>942</v>
      </c>
      <c r="U713" s="8">
        <v>7.3628048780487801E-2</v>
      </c>
      <c r="V713" s="2">
        <v>45073</v>
      </c>
      <c r="W713" s="48">
        <v>1002</v>
      </c>
      <c r="Y713" s="61">
        <f>(Table1326[[#This Row],[2042 Future AADT]]-Table1326[[#This Row],[AADT 2022]])/20*($Y$5-2022)+Table1326[[#This Row],[AADT 2022]]</f>
        <v>45073</v>
      </c>
    </row>
    <row r="714" spans="1:25" ht="24" customHeight="1" x14ac:dyDescent="0.25">
      <c r="A714" t="s">
        <v>2289</v>
      </c>
      <c r="B714" t="s">
        <v>18134</v>
      </c>
      <c r="C714">
        <v>101665</v>
      </c>
      <c r="D714" t="s">
        <v>17073</v>
      </c>
      <c r="E714" t="s">
        <v>2280</v>
      </c>
      <c r="F714" s="9">
        <f>Table1326[[#This Row],[EMP]]-Table1326[[#This Row],[BMP]]</f>
        <v>5.6191849200000092</v>
      </c>
      <c r="G714" s="5" t="s">
        <v>627</v>
      </c>
      <c r="H714" s="56">
        <v>324.44896865499999</v>
      </c>
      <c r="I714" t="s">
        <v>1024</v>
      </c>
      <c r="J714" s="56">
        <v>330.01230420000002</v>
      </c>
      <c r="K714" s="56">
        <v>330.068153575</v>
      </c>
      <c r="L714" t="s">
        <v>2288</v>
      </c>
      <c r="M714" s="2">
        <v>1509</v>
      </c>
      <c r="N714" s="2">
        <v>1117</v>
      </c>
      <c r="O714" s="2">
        <v>2626</v>
      </c>
      <c r="P714" t="s">
        <v>22174</v>
      </c>
      <c r="Q714">
        <v>9</v>
      </c>
      <c r="R714">
        <v>54</v>
      </c>
      <c r="S714" s="2">
        <v>162</v>
      </c>
      <c r="T714" s="2">
        <v>9</v>
      </c>
      <c r="U714" s="8">
        <v>6.5118050266565114E-2</v>
      </c>
      <c r="V714" s="2">
        <v>3645</v>
      </c>
      <c r="W714" s="48">
        <v>1003</v>
      </c>
      <c r="Y714" s="61">
        <f>(Table1326[[#This Row],[2042 Future AADT]]-Table1326[[#This Row],[AADT 2022]])/20*($Y$5-2022)+Table1326[[#This Row],[AADT 2022]]</f>
        <v>3645</v>
      </c>
    </row>
    <row r="715" spans="1:25" ht="24" customHeight="1" x14ac:dyDescent="0.25">
      <c r="A715" t="s">
        <v>2291</v>
      </c>
      <c r="B715" t="s">
        <v>18135</v>
      </c>
      <c r="C715">
        <v>101666</v>
      </c>
      <c r="D715" t="s">
        <v>17073</v>
      </c>
      <c r="E715" t="s">
        <v>2280</v>
      </c>
      <c r="F715" s="9">
        <f>Table1326[[#This Row],[EMP]]-Table1326[[#This Row],[BMP]]</f>
        <v>13.677095110000039</v>
      </c>
      <c r="G715" s="5" t="s">
        <v>627</v>
      </c>
      <c r="H715" s="56">
        <v>330.10047488599997</v>
      </c>
      <c r="I715" t="s">
        <v>2288</v>
      </c>
      <c r="J715" s="56">
        <v>337.29958216</v>
      </c>
      <c r="K715" s="56">
        <v>343.77756999600001</v>
      </c>
      <c r="L715" t="s">
        <v>2290</v>
      </c>
      <c r="M715" s="2">
        <v>999</v>
      </c>
      <c r="N715" s="2">
        <v>1065</v>
      </c>
      <c r="O715" s="2">
        <v>2064</v>
      </c>
      <c r="P715" t="s">
        <v>22175</v>
      </c>
      <c r="Q715">
        <v>9</v>
      </c>
      <c r="R715">
        <v>54</v>
      </c>
      <c r="S715" s="2">
        <v>164</v>
      </c>
      <c r="T715" s="2">
        <v>9</v>
      </c>
      <c r="U715" s="8">
        <v>8.3817829457364337E-2</v>
      </c>
      <c r="V715" s="2">
        <v>2612</v>
      </c>
      <c r="W715" s="48">
        <v>1004</v>
      </c>
      <c r="Y715" s="61">
        <f>(Table1326[[#This Row],[2042 Future AADT]]-Table1326[[#This Row],[AADT 2022]])/20*($Y$5-2022)+Table1326[[#This Row],[AADT 2022]]</f>
        <v>2612</v>
      </c>
    </row>
    <row r="716" spans="1:25" ht="24" customHeight="1" x14ac:dyDescent="0.25">
      <c r="A716" t="s">
        <v>2292</v>
      </c>
      <c r="B716" t="s">
        <v>18136</v>
      </c>
      <c r="C716">
        <v>101667</v>
      </c>
      <c r="D716" t="s">
        <v>17073</v>
      </c>
      <c r="E716" t="s">
        <v>2280</v>
      </c>
      <c r="F716" s="9">
        <f>Table1326[[#This Row],[EMP]]-Table1326[[#This Row],[BMP]]</f>
        <v>0.47715246999996452</v>
      </c>
      <c r="G716" s="5" t="s">
        <v>627</v>
      </c>
      <c r="H716" s="56">
        <v>343.85231184000003</v>
      </c>
      <c r="I716" t="s">
        <v>2290</v>
      </c>
      <c r="J716" s="56">
        <v>344.16412695000002</v>
      </c>
      <c r="K716" s="56">
        <v>344.32946430999999</v>
      </c>
      <c r="L716" t="s">
        <v>207</v>
      </c>
      <c r="M716" s="2">
        <v>1313</v>
      </c>
      <c r="N716" s="2">
        <v>1160</v>
      </c>
      <c r="O716" s="2">
        <v>2473</v>
      </c>
      <c r="P716" t="s">
        <v>22176</v>
      </c>
      <c r="Q716">
        <v>9</v>
      </c>
      <c r="R716">
        <v>52</v>
      </c>
      <c r="S716" s="2">
        <v>131</v>
      </c>
      <c r="T716" s="2">
        <v>26</v>
      </c>
      <c r="U716" s="8">
        <v>6.3485644965628793E-2</v>
      </c>
      <c r="V716" s="2">
        <v>4550</v>
      </c>
      <c r="W716" s="48">
        <v>1005</v>
      </c>
      <c r="Y716" s="61">
        <f>(Table1326[[#This Row],[2042 Future AADT]]-Table1326[[#This Row],[AADT 2022]])/20*($Y$5-2022)+Table1326[[#This Row],[AADT 2022]]</f>
        <v>4550</v>
      </c>
    </row>
    <row r="717" spans="1:25" ht="24" customHeight="1" x14ac:dyDescent="0.25">
      <c r="A717" s="7" t="s">
        <v>2293</v>
      </c>
      <c r="B717" t="s">
        <v>18137</v>
      </c>
      <c r="C717">
        <v>101668</v>
      </c>
      <c r="D717" t="s">
        <v>17073</v>
      </c>
      <c r="E717" t="s">
        <v>2280</v>
      </c>
      <c r="F717" s="9">
        <f>Table1326[[#This Row],[EMP]]-Table1326[[#This Row],[BMP]]</f>
        <v>0.83969277999995029</v>
      </c>
      <c r="G717" s="5" t="s">
        <v>627</v>
      </c>
      <c r="H717" s="56">
        <v>344.49176820000002</v>
      </c>
      <c r="I717" t="s">
        <v>207</v>
      </c>
      <c r="J717" s="56">
        <v>345.00217048000002</v>
      </c>
      <c r="K717" s="56">
        <v>345.33146097999997</v>
      </c>
      <c r="L717" t="s">
        <v>144</v>
      </c>
      <c r="M717" s="2">
        <v>1844</v>
      </c>
      <c r="N717" s="2">
        <v>1736</v>
      </c>
      <c r="O717" s="2">
        <v>3580</v>
      </c>
      <c r="P717" t="s">
        <v>22177</v>
      </c>
      <c r="Q717">
        <v>9</v>
      </c>
      <c r="R717">
        <v>51</v>
      </c>
      <c r="S717" s="2">
        <v>218</v>
      </c>
      <c r="T717" s="2">
        <v>29</v>
      </c>
      <c r="U717" s="8">
        <v>6.8994413407821226E-2</v>
      </c>
      <c r="V717" s="2">
        <v>6149</v>
      </c>
      <c r="W717" s="48">
        <v>1006</v>
      </c>
      <c r="Y717" s="61">
        <f>(Table1326[[#This Row],[2042 Future AADT]]-Table1326[[#This Row],[AADT 2022]])/20*($Y$5-2022)+Table1326[[#This Row],[AADT 2022]]</f>
        <v>6149</v>
      </c>
    </row>
    <row r="718" spans="1:25" ht="24" customHeight="1" x14ac:dyDescent="0.25">
      <c r="A718" t="s">
        <v>2294</v>
      </c>
      <c r="B718" t="s">
        <v>18138</v>
      </c>
      <c r="C718">
        <v>101669</v>
      </c>
      <c r="D718" t="s">
        <v>17073</v>
      </c>
      <c r="E718" t="s">
        <v>2280</v>
      </c>
      <c r="F718" s="9">
        <f>Table1326[[#This Row],[EMP]]-Table1326[[#This Row],[BMP]]</f>
        <v>3.0282037799999557</v>
      </c>
      <c r="G718" s="5" t="s">
        <v>627</v>
      </c>
      <c r="H718" s="56">
        <v>345.33965034800002</v>
      </c>
      <c r="I718" t="s">
        <v>144</v>
      </c>
      <c r="J718" s="56">
        <v>347.99945219</v>
      </c>
      <c r="K718" s="56">
        <v>348.36785412799998</v>
      </c>
      <c r="L718" t="s">
        <v>145</v>
      </c>
      <c r="M718" s="2">
        <v>1955</v>
      </c>
      <c r="N718" s="2">
        <v>1832</v>
      </c>
      <c r="O718" s="2">
        <v>3787</v>
      </c>
      <c r="P718" t="s">
        <v>22178</v>
      </c>
      <c r="Q718">
        <v>9</v>
      </c>
      <c r="R718">
        <v>55</v>
      </c>
      <c r="S718" s="2">
        <v>190</v>
      </c>
      <c r="T718" s="2">
        <v>10</v>
      </c>
      <c r="U718" s="8">
        <v>5.2812252442566675E-2</v>
      </c>
      <c r="V718" s="2">
        <v>4792</v>
      </c>
      <c r="W718" s="48">
        <v>1007</v>
      </c>
      <c r="Y718" s="61">
        <f>(Table1326[[#This Row],[2042 Future AADT]]-Table1326[[#This Row],[AADT 2022]])/20*($Y$5-2022)+Table1326[[#This Row],[AADT 2022]]</f>
        <v>4792</v>
      </c>
    </row>
    <row r="719" spans="1:25" ht="24" customHeight="1" x14ac:dyDescent="0.25">
      <c r="A719" t="s">
        <v>2296</v>
      </c>
      <c r="B719" t="s">
        <v>18139</v>
      </c>
      <c r="C719">
        <v>101670</v>
      </c>
      <c r="D719" t="s">
        <v>17073</v>
      </c>
      <c r="E719" t="s">
        <v>2280</v>
      </c>
      <c r="F719" s="9">
        <f>Table1326[[#This Row],[EMP]]-Table1326[[#This Row],[BMP]]</f>
        <v>0.65714503000003788</v>
      </c>
      <c r="G719" s="5" t="s">
        <v>627</v>
      </c>
      <c r="H719" s="56">
        <v>348.36301497666699</v>
      </c>
      <c r="I719" t="s">
        <v>145</v>
      </c>
      <c r="J719" s="56">
        <v>348.7280533</v>
      </c>
      <c r="K719" s="56">
        <v>349.02016000666703</v>
      </c>
      <c r="L719" t="s">
        <v>2295</v>
      </c>
      <c r="M719" s="2">
        <v>2596</v>
      </c>
      <c r="N719" s="2">
        <v>2008</v>
      </c>
      <c r="O719" s="2">
        <v>4604</v>
      </c>
      <c r="P719" t="s">
        <v>22179</v>
      </c>
      <c r="Q719">
        <v>9</v>
      </c>
      <c r="R719">
        <v>57</v>
      </c>
      <c r="S719" s="2">
        <v>166</v>
      </c>
      <c r="T719" s="2">
        <v>11</v>
      </c>
      <c r="U719" s="8">
        <v>3.8444830582102518E-2</v>
      </c>
      <c r="V719" s="2">
        <v>7908</v>
      </c>
      <c r="W719" s="48">
        <v>1008</v>
      </c>
      <c r="Y719" s="61">
        <f>(Table1326[[#This Row],[2042 Future AADT]]-Table1326[[#This Row],[AADT 2022]])/20*($Y$5-2022)+Table1326[[#This Row],[AADT 2022]]</f>
        <v>7908</v>
      </c>
    </row>
    <row r="720" spans="1:25" ht="24" customHeight="1" x14ac:dyDescent="0.25">
      <c r="A720" t="s">
        <v>2298</v>
      </c>
      <c r="B720" t="s">
        <v>18140</v>
      </c>
      <c r="C720">
        <v>101671</v>
      </c>
      <c r="D720" t="s">
        <v>17073</v>
      </c>
      <c r="E720" t="s">
        <v>2280</v>
      </c>
      <c r="F720" s="9">
        <f>Table1326[[#This Row],[EMP]]-Table1326[[#This Row],[BMP]]</f>
        <v>0.7592836899999611</v>
      </c>
      <c r="G720" s="5" t="s">
        <v>627</v>
      </c>
      <c r="H720" s="56">
        <v>349.00901434000002</v>
      </c>
      <c r="I720" t="s">
        <v>2295</v>
      </c>
      <c r="J720" s="56">
        <v>349.36607894999997</v>
      </c>
      <c r="K720" s="56">
        <v>349.76829802999998</v>
      </c>
      <c r="L720" t="s">
        <v>2297</v>
      </c>
      <c r="M720" s="2">
        <v>4810</v>
      </c>
      <c r="N720" s="2">
        <v>4120</v>
      </c>
      <c r="O720" s="2">
        <v>8930</v>
      </c>
      <c r="P720" t="s">
        <v>22180</v>
      </c>
      <c r="Q720">
        <v>8</v>
      </c>
      <c r="R720">
        <v>55</v>
      </c>
      <c r="S720" s="2">
        <v>299</v>
      </c>
      <c r="T720" s="2">
        <v>246</v>
      </c>
      <c r="U720" s="8">
        <v>6.1030235162374019E-2</v>
      </c>
      <c r="V720" s="2">
        <v>12395</v>
      </c>
      <c r="W720" s="48">
        <v>1009</v>
      </c>
      <c r="Y720" s="61">
        <f>(Table1326[[#This Row],[2042 Future AADT]]-Table1326[[#This Row],[AADT 2022]])/20*($Y$5-2022)+Table1326[[#This Row],[AADT 2022]]</f>
        <v>12395</v>
      </c>
    </row>
    <row r="721" spans="1:25" ht="24" customHeight="1" x14ac:dyDescent="0.25">
      <c r="A721" t="s">
        <v>2300</v>
      </c>
      <c r="B721" t="s">
        <v>18141</v>
      </c>
      <c r="C721">
        <v>101672</v>
      </c>
      <c r="D721" t="s">
        <v>17073</v>
      </c>
      <c r="E721" t="s">
        <v>2280</v>
      </c>
      <c r="F721" s="9">
        <f>Table1326[[#This Row],[EMP]]-Table1326[[#This Row],[BMP]]</f>
        <v>1.4090932500000122</v>
      </c>
      <c r="G721" s="5" t="s">
        <v>627</v>
      </c>
      <c r="H721" s="56">
        <v>349.76040015249998</v>
      </c>
      <c r="I721" t="s">
        <v>2297</v>
      </c>
      <c r="J721" s="56">
        <v>351.005418905</v>
      </c>
      <c r="K721" s="56">
        <v>351.1694934025</v>
      </c>
      <c r="L721" t="s">
        <v>2299</v>
      </c>
      <c r="M721" s="2">
        <v>6830</v>
      </c>
      <c r="N721" s="2">
        <v>6856</v>
      </c>
      <c r="O721" s="2">
        <v>13686</v>
      </c>
      <c r="P721" t="s">
        <v>22181</v>
      </c>
      <c r="Q721">
        <v>8</v>
      </c>
      <c r="R721">
        <v>52</v>
      </c>
      <c r="S721" s="2">
        <v>737</v>
      </c>
      <c r="T721" s="2">
        <v>408</v>
      </c>
      <c r="U721" s="8">
        <v>8.3662136489843636E-2</v>
      </c>
      <c r="V721" s="2">
        <v>23509</v>
      </c>
      <c r="W721" s="48">
        <v>1010</v>
      </c>
      <c r="Y721" s="61">
        <f>(Table1326[[#This Row],[2042 Future AADT]]-Table1326[[#This Row],[AADT 2022]])/20*($Y$5-2022)+Table1326[[#This Row],[AADT 2022]]</f>
        <v>23509</v>
      </c>
    </row>
    <row r="722" spans="1:25" ht="24" customHeight="1" x14ac:dyDescent="0.25">
      <c r="A722" t="s">
        <v>2302</v>
      </c>
      <c r="B722" t="s">
        <v>18142</v>
      </c>
      <c r="C722">
        <v>101673</v>
      </c>
      <c r="D722" t="s">
        <v>17073</v>
      </c>
      <c r="E722" t="s">
        <v>2280</v>
      </c>
      <c r="F722" s="9">
        <f>Table1326[[#This Row],[EMP]]-Table1326[[#This Row],[BMP]]</f>
        <v>1.1184933100000194</v>
      </c>
      <c r="G722" s="5" t="s">
        <v>627</v>
      </c>
      <c r="H722" s="56">
        <v>351.16509150333297</v>
      </c>
      <c r="I722" t="s">
        <v>2299</v>
      </c>
      <c r="J722" s="56">
        <v>351.49689177499999</v>
      </c>
      <c r="K722" s="56">
        <v>352.28358481333299</v>
      </c>
      <c r="L722" t="s">
        <v>2301</v>
      </c>
      <c r="M722" s="2">
        <v>7663</v>
      </c>
      <c r="N722" s="2">
        <v>6517</v>
      </c>
      <c r="O722" s="2">
        <v>14180</v>
      </c>
      <c r="P722" t="s">
        <v>22182</v>
      </c>
      <c r="Q722">
        <v>8</v>
      </c>
      <c r="R722">
        <v>58</v>
      </c>
      <c r="S722" s="2">
        <v>1238</v>
      </c>
      <c r="T722" s="2">
        <v>377</v>
      </c>
      <c r="U722" s="8">
        <v>0.11389280677009873</v>
      </c>
      <c r="V722" s="2">
        <v>24357</v>
      </c>
      <c r="W722" s="48">
        <v>1011</v>
      </c>
      <c r="Y722" s="61">
        <f>(Table1326[[#This Row],[2042 Future AADT]]-Table1326[[#This Row],[AADT 2022]])/20*($Y$5-2022)+Table1326[[#This Row],[AADT 2022]]</f>
        <v>24357</v>
      </c>
    </row>
    <row r="723" spans="1:25" ht="24" customHeight="1" x14ac:dyDescent="0.25">
      <c r="A723" t="s">
        <v>2305</v>
      </c>
      <c r="B723" t="s">
        <v>18143</v>
      </c>
      <c r="C723">
        <v>101675</v>
      </c>
      <c r="D723" t="s">
        <v>17073</v>
      </c>
      <c r="E723" t="s">
        <v>2280</v>
      </c>
      <c r="F723" s="9">
        <f>Table1326[[#This Row],[EMP]]-Table1326[[#This Row],[BMP]]</f>
        <v>0.52999999999997272</v>
      </c>
      <c r="G723" s="5" t="s">
        <v>627</v>
      </c>
      <c r="H723" s="56">
        <v>352.54</v>
      </c>
      <c r="I723" t="s">
        <v>2303</v>
      </c>
      <c r="J723" s="56">
        <v>353</v>
      </c>
      <c r="K723" s="56">
        <v>353.07</v>
      </c>
      <c r="L723" t="s">
        <v>2304</v>
      </c>
      <c r="M723" s="2">
        <v>8492</v>
      </c>
      <c r="N723" s="2">
        <v>15151</v>
      </c>
      <c r="O723" s="2">
        <v>23643</v>
      </c>
      <c r="P723" t="s">
        <v>22184</v>
      </c>
      <c r="Q723">
        <v>8</v>
      </c>
      <c r="R723">
        <v>58</v>
      </c>
      <c r="S723" s="2">
        <v>2367</v>
      </c>
      <c r="T723" s="2">
        <v>390</v>
      </c>
      <c r="U723" s="8">
        <v>0.11660956731379267</v>
      </c>
      <c r="V723" s="2">
        <v>40612</v>
      </c>
      <c r="W723" s="48">
        <v>1012</v>
      </c>
      <c r="Y723" s="61">
        <f>(Table1326[[#This Row],[2042 Future AADT]]-Table1326[[#This Row],[AADT 2022]])/20*($Y$5-2022)+Table1326[[#This Row],[AADT 2022]]</f>
        <v>40612</v>
      </c>
    </row>
    <row r="724" spans="1:25" ht="24" customHeight="1" x14ac:dyDescent="0.25">
      <c r="A724" t="s">
        <v>2306</v>
      </c>
      <c r="B724" t="s">
        <v>18144</v>
      </c>
      <c r="C724">
        <v>101676</v>
      </c>
      <c r="D724" t="s">
        <v>17073</v>
      </c>
      <c r="E724" t="s">
        <v>2280</v>
      </c>
      <c r="F724" s="9">
        <f>Table1326[[#This Row],[EMP]]-Table1326[[#This Row],[BMP]]</f>
        <v>0.27000000000003865</v>
      </c>
      <c r="G724" s="5" t="s">
        <v>627</v>
      </c>
      <c r="H724" s="56">
        <v>352.27</v>
      </c>
      <c r="I724" t="s">
        <v>2301</v>
      </c>
      <c r="J724" s="56">
        <v>352.48287928500002</v>
      </c>
      <c r="K724" s="56">
        <v>352.54</v>
      </c>
      <c r="L724" t="s">
        <v>2303</v>
      </c>
      <c r="M724" s="2">
        <v>9881</v>
      </c>
      <c r="N724" s="2">
        <v>10192</v>
      </c>
      <c r="O724" s="2">
        <v>20073</v>
      </c>
      <c r="P724" t="s">
        <v>22183</v>
      </c>
      <c r="Q724">
        <v>8</v>
      </c>
      <c r="R724">
        <v>60</v>
      </c>
      <c r="S724" s="2">
        <v>2115</v>
      </c>
      <c r="T724" s="2">
        <v>702</v>
      </c>
      <c r="U724" s="8">
        <v>0.14033776714990284</v>
      </c>
      <c r="V724" s="2">
        <v>27863</v>
      </c>
      <c r="W724" s="48">
        <v>1013</v>
      </c>
      <c r="Y724" s="61">
        <f>(Table1326[[#This Row],[2042 Future AADT]]-Table1326[[#This Row],[AADT 2022]])/20*($Y$5-2022)+Table1326[[#This Row],[AADT 2022]]</f>
        <v>27863</v>
      </c>
    </row>
    <row r="725" spans="1:25" ht="24" customHeight="1" x14ac:dyDescent="0.25">
      <c r="A725" t="s">
        <v>2307</v>
      </c>
      <c r="B725" t="s">
        <v>18145</v>
      </c>
      <c r="C725">
        <v>101678</v>
      </c>
      <c r="D725" t="s">
        <v>17073</v>
      </c>
      <c r="E725" t="s">
        <v>2280</v>
      </c>
      <c r="F725" s="9">
        <f>Table1326[[#This Row],[EMP]]-Table1326[[#This Row],[BMP]]</f>
        <v>2.1299999999999955</v>
      </c>
      <c r="G725" s="5" t="s">
        <v>627</v>
      </c>
      <c r="H725" s="56">
        <v>353.07</v>
      </c>
      <c r="I725" t="s">
        <v>2304</v>
      </c>
      <c r="J725" s="56">
        <v>354.54292497</v>
      </c>
      <c r="K725" s="56">
        <v>355.2</v>
      </c>
      <c r="L725" t="s">
        <v>598</v>
      </c>
      <c r="M725" s="2">
        <v>7337</v>
      </c>
      <c r="N725" s="2">
        <v>9639</v>
      </c>
      <c r="O725" s="2">
        <v>16976</v>
      </c>
      <c r="P725" t="s">
        <v>22185</v>
      </c>
      <c r="Q725">
        <v>9</v>
      </c>
      <c r="R725">
        <v>77</v>
      </c>
      <c r="S725" s="2">
        <v>1389</v>
      </c>
      <c r="T725" s="2">
        <v>633</v>
      </c>
      <c r="U725" s="8">
        <v>0.11910933081998115</v>
      </c>
      <c r="V725" s="2">
        <v>29160</v>
      </c>
      <c r="W725" s="48">
        <v>1014</v>
      </c>
      <c r="Y725" s="61">
        <f>(Table1326[[#This Row],[2042 Future AADT]]-Table1326[[#This Row],[AADT 2022]])/20*($Y$5-2022)+Table1326[[#This Row],[AADT 2022]]</f>
        <v>29160</v>
      </c>
    </row>
    <row r="726" spans="1:25" ht="24" customHeight="1" x14ac:dyDescent="0.25">
      <c r="A726" t="s">
        <v>2309</v>
      </c>
      <c r="B726" t="s">
        <v>18146</v>
      </c>
      <c r="C726">
        <v>101681</v>
      </c>
      <c r="D726" t="s">
        <v>17073</v>
      </c>
      <c r="E726" t="s">
        <v>2280</v>
      </c>
      <c r="F726" s="9">
        <f>Table1326[[#This Row],[EMP]]-Table1326[[#This Row],[BMP]]</f>
        <v>0.91000000000002501</v>
      </c>
      <c r="G726" s="5" t="s">
        <v>627</v>
      </c>
      <c r="H726" s="56">
        <v>355.2</v>
      </c>
      <c r="I726" t="s">
        <v>598</v>
      </c>
      <c r="J726" s="56">
        <v>355.3</v>
      </c>
      <c r="K726" s="56">
        <v>356.11</v>
      </c>
      <c r="L726" t="s">
        <v>2308</v>
      </c>
      <c r="M726" s="2">
        <v>8987</v>
      </c>
      <c r="N726" s="2">
        <v>11595</v>
      </c>
      <c r="O726" s="2">
        <v>20582</v>
      </c>
      <c r="P726" t="s">
        <v>22186</v>
      </c>
      <c r="Q726">
        <v>8</v>
      </c>
      <c r="R726">
        <v>50</v>
      </c>
      <c r="S726" s="2">
        <v>1849</v>
      </c>
      <c r="T726" s="2">
        <v>303</v>
      </c>
      <c r="U726" s="8">
        <v>0.10455738023515693</v>
      </c>
      <c r="V726" s="2">
        <v>33979</v>
      </c>
      <c r="W726" s="48">
        <v>1015</v>
      </c>
      <c r="Y726" s="61">
        <f>(Table1326[[#This Row],[2042 Future AADT]]-Table1326[[#This Row],[AADT 2022]])/20*($Y$5-2022)+Table1326[[#This Row],[AADT 2022]]</f>
        <v>33979</v>
      </c>
    </row>
    <row r="727" spans="1:25" ht="24" customHeight="1" x14ac:dyDescent="0.25">
      <c r="A727" t="s">
        <v>2310</v>
      </c>
      <c r="B727" t="s">
        <v>18147</v>
      </c>
      <c r="C727">
        <v>101683</v>
      </c>
      <c r="D727" t="s">
        <v>17073</v>
      </c>
      <c r="E727" t="s">
        <v>2280</v>
      </c>
      <c r="F727" s="9">
        <f>Table1326[[#This Row],[EMP]]-Table1326[[#This Row],[BMP]]</f>
        <v>0.96680033000001231</v>
      </c>
      <c r="G727" s="5" t="s">
        <v>627</v>
      </c>
      <c r="H727" s="56">
        <v>356.13935292333298</v>
      </c>
      <c r="I727" t="s">
        <v>2308</v>
      </c>
      <c r="J727" s="56">
        <v>356.98674815999999</v>
      </c>
      <c r="K727" s="56">
        <v>357.10615325333299</v>
      </c>
      <c r="L727" t="s">
        <v>603</v>
      </c>
      <c r="M727" s="2">
        <v>8942</v>
      </c>
      <c r="N727" s="2">
        <v>7492</v>
      </c>
      <c r="O727" s="2">
        <v>16434</v>
      </c>
      <c r="P727" t="s">
        <v>22187</v>
      </c>
      <c r="Q727">
        <v>8</v>
      </c>
      <c r="R727">
        <v>53</v>
      </c>
      <c r="S727" s="2">
        <v>1234</v>
      </c>
      <c r="T727" s="2">
        <v>312</v>
      </c>
      <c r="U727" s="8">
        <v>9.4073262747961545E-2</v>
      </c>
      <c r="V727" s="2">
        <v>28229</v>
      </c>
      <c r="W727" s="48">
        <v>1016</v>
      </c>
      <c r="Y727" s="61">
        <f>(Table1326[[#This Row],[2042 Future AADT]]-Table1326[[#This Row],[AADT 2022]])/20*($Y$5-2022)+Table1326[[#This Row],[AADT 2022]]</f>
        <v>28229</v>
      </c>
    </row>
    <row r="728" spans="1:25" ht="24" customHeight="1" x14ac:dyDescent="0.25">
      <c r="A728" t="s">
        <v>2313</v>
      </c>
      <c r="B728" t="s">
        <v>18148</v>
      </c>
      <c r="C728">
        <v>101684</v>
      </c>
      <c r="D728" t="s">
        <v>17073</v>
      </c>
      <c r="E728" t="s">
        <v>2280</v>
      </c>
      <c r="F728" s="9">
        <f>Table1326[[#This Row],[EMP]]-Table1326[[#This Row],[BMP]]</f>
        <v>5.4854879499999925</v>
      </c>
      <c r="G728" s="5" t="s">
        <v>627</v>
      </c>
      <c r="H728" s="56">
        <v>357.089089661429</v>
      </c>
      <c r="I728" t="s">
        <v>603</v>
      </c>
      <c r="J728" s="56">
        <v>357.75439705999997</v>
      </c>
      <c r="K728" s="56">
        <v>362.57457761142899</v>
      </c>
      <c r="L728" t="s">
        <v>2312</v>
      </c>
      <c r="M728" s="2">
        <v>7900</v>
      </c>
      <c r="N728" s="2">
        <v>5563</v>
      </c>
      <c r="O728" s="2">
        <v>13463</v>
      </c>
      <c r="P728" t="s">
        <v>22188</v>
      </c>
      <c r="Q728">
        <v>9</v>
      </c>
      <c r="R728">
        <v>59</v>
      </c>
      <c r="S728" s="2">
        <v>1039</v>
      </c>
      <c r="T728" s="2">
        <v>264</v>
      </c>
      <c r="U728" s="8">
        <v>9.678377776127163E-2</v>
      </c>
      <c r="V728" s="2">
        <v>22226</v>
      </c>
      <c r="W728" s="48">
        <v>1017</v>
      </c>
      <c r="Y728" s="61">
        <f>(Table1326[[#This Row],[2042 Future AADT]]-Table1326[[#This Row],[AADT 2022]])/20*($Y$5-2022)+Table1326[[#This Row],[AADT 2022]]</f>
        <v>22226</v>
      </c>
    </row>
    <row r="729" spans="1:25" ht="24" customHeight="1" x14ac:dyDescent="0.25">
      <c r="A729" t="s">
        <v>2314</v>
      </c>
      <c r="B729" t="s">
        <v>18149</v>
      </c>
      <c r="C729">
        <v>101685</v>
      </c>
      <c r="D729" t="s">
        <v>17073</v>
      </c>
      <c r="E729" t="s">
        <v>2280</v>
      </c>
      <c r="F729" s="9">
        <f>Table1326[[#This Row],[EMP]]-Table1326[[#This Row],[BMP]]</f>
        <v>7.0810812400000032</v>
      </c>
      <c r="G729" s="5" t="s">
        <v>627</v>
      </c>
      <c r="H729" s="56">
        <v>362.56713657624999</v>
      </c>
      <c r="I729" t="s">
        <v>2312</v>
      </c>
      <c r="J729" s="56">
        <v>367.47469166500002</v>
      </c>
      <c r="K729" s="56">
        <v>369.64821781625</v>
      </c>
      <c r="L729" t="s">
        <v>146</v>
      </c>
      <c r="M729" s="2">
        <v>6537</v>
      </c>
      <c r="N729" s="2">
        <v>6248</v>
      </c>
      <c r="O729" s="2">
        <v>12785</v>
      </c>
      <c r="P729" t="s">
        <v>22189</v>
      </c>
      <c r="Q729">
        <v>9</v>
      </c>
      <c r="R729">
        <v>59</v>
      </c>
      <c r="S729" s="2">
        <v>1045</v>
      </c>
      <c r="T729" s="2">
        <v>523</v>
      </c>
      <c r="U729" s="8">
        <v>0.12264372311302307</v>
      </c>
      <c r="V729" s="2">
        <v>19510</v>
      </c>
      <c r="W729" s="48">
        <v>1018</v>
      </c>
      <c r="Y729" s="61">
        <f>(Table1326[[#This Row],[2042 Future AADT]]-Table1326[[#This Row],[AADT 2022]])/20*($Y$5-2022)+Table1326[[#This Row],[AADT 2022]]</f>
        <v>19510</v>
      </c>
    </row>
    <row r="730" spans="1:25" ht="24" customHeight="1" x14ac:dyDescent="0.25">
      <c r="A730" t="s">
        <v>2315</v>
      </c>
      <c r="B730" t="s">
        <v>18150</v>
      </c>
      <c r="C730">
        <v>101686</v>
      </c>
      <c r="D730" t="s">
        <v>17073</v>
      </c>
      <c r="E730" t="s">
        <v>2280</v>
      </c>
      <c r="F730" s="9">
        <f>Table1326[[#This Row],[EMP]]-Table1326[[#This Row],[BMP]]</f>
        <v>1.074266429999966</v>
      </c>
      <c r="G730" s="5" t="s">
        <v>627</v>
      </c>
      <c r="H730" s="56">
        <v>369.82801353000002</v>
      </c>
      <c r="I730" t="s">
        <v>146</v>
      </c>
      <c r="J730" s="56">
        <v>370.27382003999998</v>
      </c>
      <c r="K730" s="56">
        <v>370.90227995999999</v>
      </c>
      <c r="L730" t="s">
        <v>147</v>
      </c>
      <c r="M730" s="2">
        <v>9921</v>
      </c>
      <c r="N730" s="2">
        <v>13179</v>
      </c>
      <c r="O730" s="2">
        <v>23100</v>
      </c>
      <c r="P730" t="s">
        <v>22190</v>
      </c>
      <c r="Q730">
        <v>10</v>
      </c>
      <c r="R730">
        <v>63</v>
      </c>
      <c r="S730" s="2">
        <v>1748</v>
      </c>
      <c r="T730" s="2">
        <v>287</v>
      </c>
      <c r="U730" s="8">
        <v>8.8095238095238101E-2</v>
      </c>
      <c r="V730" s="2">
        <v>39679</v>
      </c>
      <c r="W730" s="48">
        <v>1019</v>
      </c>
      <c r="Y730" s="61">
        <f>(Table1326[[#This Row],[2042 Future AADT]]-Table1326[[#This Row],[AADT 2022]])/20*($Y$5-2022)+Table1326[[#This Row],[AADT 2022]]</f>
        <v>39679</v>
      </c>
    </row>
    <row r="731" spans="1:25" ht="24" customHeight="1" x14ac:dyDescent="0.25">
      <c r="A731" t="s">
        <v>2316</v>
      </c>
      <c r="B731" t="s">
        <v>18151</v>
      </c>
      <c r="C731">
        <v>101687</v>
      </c>
      <c r="D731" t="s">
        <v>17073</v>
      </c>
      <c r="E731" t="s">
        <v>2280</v>
      </c>
      <c r="F731" s="9">
        <f>Table1326[[#This Row],[EMP]]-Table1326[[#This Row],[BMP]]</f>
        <v>0.63624939999999697</v>
      </c>
      <c r="G731" s="5" t="s">
        <v>627</v>
      </c>
      <c r="H731" s="56">
        <v>370.99513288000003</v>
      </c>
      <c r="I731" t="s">
        <v>147</v>
      </c>
      <c r="J731" s="56">
        <v>371.01633183000001</v>
      </c>
      <c r="K731" s="56">
        <v>371.63138228000003</v>
      </c>
      <c r="L731" t="s">
        <v>148</v>
      </c>
      <c r="M731" s="2">
        <v>10834</v>
      </c>
      <c r="N731" s="2">
        <v>10833</v>
      </c>
      <c r="O731" s="2">
        <v>21667</v>
      </c>
      <c r="P731" t="s">
        <v>22191</v>
      </c>
      <c r="Q731">
        <v>9</v>
      </c>
      <c r="R731">
        <v>55</v>
      </c>
      <c r="S731" s="2">
        <v>1906</v>
      </c>
      <c r="T731" s="2">
        <v>312</v>
      </c>
      <c r="U731" s="8">
        <v>0.10236765588221719</v>
      </c>
      <c r="V731" s="2">
        <v>35770</v>
      </c>
      <c r="W731" s="48">
        <v>1020</v>
      </c>
      <c r="Y731" s="61">
        <f>(Table1326[[#This Row],[2042 Future AADT]]-Table1326[[#This Row],[AADT 2022]])/20*($Y$5-2022)+Table1326[[#This Row],[AADT 2022]]</f>
        <v>35770</v>
      </c>
    </row>
    <row r="732" spans="1:25" ht="24" customHeight="1" x14ac:dyDescent="0.25">
      <c r="A732" t="s">
        <v>2318</v>
      </c>
      <c r="B732" t="s">
        <v>18152</v>
      </c>
      <c r="C732">
        <v>101689</v>
      </c>
      <c r="D732" t="s">
        <v>17073</v>
      </c>
      <c r="E732" t="s">
        <v>2280</v>
      </c>
      <c r="F732" s="9">
        <f>Table1326[[#This Row],[EMP]]-Table1326[[#This Row],[BMP]]</f>
        <v>0.54295225999999275</v>
      </c>
      <c r="G732" s="5" t="s">
        <v>627</v>
      </c>
      <c r="H732" s="56">
        <v>371.64388149666701</v>
      </c>
      <c r="I732" t="s">
        <v>148</v>
      </c>
      <c r="J732" s="56">
        <v>372.00295379666699</v>
      </c>
      <c r="K732" s="56">
        <v>372.186833756667</v>
      </c>
      <c r="L732" t="s">
        <v>2317</v>
      </c>
      <c r="M732" s="2">
        <v>12830</v>
      </c>
      <c r="N732" s="2">
        <v>13340</v>
      </c>
      <c r="O732" s="2">
        <v>26170</v>
      </c>
      <c r="P732" t="s">
        <v>22192</v>
      </c>
      <c r="Q732">
        <v>9</v>
      </c>
      <c r="R732">
        <v>50</v>
      </c>
      <c r="S732" s="2">
        <v>1450</v>
      </c>
      <c r="T732" s="2">
        <v>900</v>
      </c>
      <c r="U732" s="8">
        <v>8.9797478028276659E-2</v>
      </c>
      <c r="V732" s="2">
        <v>44953</v>
      </c>
      <c r="W732" s="48">
        <v>1021</v>
      </c>
      <c r="Y732" s="61">
        <f>(Table1326[[#This Row],[2042 Future AADT]]-Table1326[[#This Row],[AADT 2022]])/20*($Y$5-2022)+Table1326[[#This Row],[AADT 2022]]</f>
        <v>44953</v>
      </c>
    </row>
    <row r="733" spans="1:25" ht="24" customHeight="1" x14ac:dyDescent="0.25">
      <c r="A733" t="s">
        <v>2319</v>
      </c>
      <c r="B733" t="s">
        <v>18153</v>
      </c>
      <c r="C733">
        <v>101690</v>
      </c>
      <c r="D733" t="s">
        <v>17073</v>
      </c>
      <c r="E733" t="s">
        <v>2280</v>
      </c>
      <c r="F733" s="9">
        <f>Table1326[[#This Row],[EMP]]-Table1326[[#This Row],[BMP]]</f>
        <v>0.26850663000004715</v>
      </c>
      <c r="G733" s="5" t="s">
        <v>627</v>
      </c>
      <c r="H733" s="56">
        <v>372.19876198999998</v>
      </c>
      <c r="I733" t="s">
        <v>2317</v>
      </c>
      <c r="J733" s="56">
        <v>372.39255630000002</v>
      </c>
      <c r="K733" s="56">
        <v>372.46726862000003</v>
      </c>
      <c r="L733" t="s">
        <v>149</v>
      </c>
      <c r="M733" s="2">
        <v>13485</v>
      </c>
      <c r="N733" s="2">
        <v>13360</v>
      </c>
      <c r="O733" s="2">
        <v>26845</v>
      </c>
      <c r="P733" t="s">
        <v>22193</v>
      </c>
      <c r="Q733">
        <v>9</v>
      </c>
      <c r="R733">
        <v>51</v>
      </c>
      <c r="S733" s="2">
        <v>2715</v>
      </c>
      <c r="T733" s="2">
        <v>445</v>
      </c>
      <c r="U733" s="8">
        <v>0.11771279567889738</v>
      </c>
      <c r="V733" s="2">
        <v>46112</v>
      </c>
      <c r="W733" s="48">
        <v>1021.9</v>
      </c>
      <c r="Y733" s="61">
        <f>(Table1326[[#This Row],[2042 Future AADT]]-Table1326[[#This Row],[AADT 2022]])/20*($Y$5-2022)+Table1326[[#This Row],[AADT 2022]]</f>
        <v>46112</v>
      </c>
    </row>
    <row r="734" spans="1:25" ht="24" customHeight="1" x14ac:dyDescent="0.25">
      <c r="A734" t="s">
        <v>2321</v>
      </c>
      <c r="B734" t="s">
        <v>18154</v>
      </c>
      <c r="C734">
        <v>101691</v>
      </c>
      <c r="D734" t="s">
        <v>17073</v>
      </c>
      <c r="E734" t="s">
        <v>2280</v>
      </c>
      <c r="F734" s="9">
        <f>Table1326[[#This Row],[EMP]]-Table1326[[#This Row],[BMP]]</f>
        <v>0.58517706999998609</v>
      </c>
      <c r="G734" s="5" t="s">
        <v>627</v>
      </c>
      <c r="H734" s="56">
        <v>372.478541286667</v>
      </c>
      <c r="I734" t="s">
        <v>149</v>
      </c>
      <c r="J734" s="56">
        <v>373.00158112666702</v>
      </c>
      <c r="K734" s="56">
        <v>373.06371835666698</v>
      </c>
      <c r="L734" t="s">
        <v>2320</v>
      </c>
      <c r="M734" s="2">
        <v>5549</v>
      </c>
      <c r="N734" s="2">
        <v>5693</v>
      </c>
      <c r="O734" s="2">
        <v>11242</v>
      </c>
      <c r="P734" t="s">
        <v>22194</v>
      </c>
      <c r="Q734">
        <v>11</v>
      </c>
      <c r="R734">
        <v>52</v>
      </c>
      <c r="S734" s="2">
        <v>2026</v>
      </c>
      <c r="T734" s="2">
        <v>333</v>
      </c>
      <c r="U734" s="8">
        <v>0.20983810709838108</v>
      </c>
      <c r="V734" s="2">
        <v>19311</v>
      </c>
      <c r="W734" s="48">
        <v>1022</v>
      </c>
      <c r="Y734" s="61">
        <f>(Table1326[[#This Row],[2042 Future AADT]]-Table1326[[#This Row],[AADT 2022]])/20*($Y$5-2022)+Table1326[[#This Row],[AADT 2022]]</f>
        <v>19311</v>
      </c>
    </row>
    <row r="735" spans="1:25" ht="24" customHeight="1" x14ac:dyDescent="0.25">
      <c r="A735" t="s">
        <v>2322</v>
      </c>
      <c r="B735" t="s">
        <v>18155</v>
      </c>
      <c r="C735">
        <v>101693</v>
      </c>
      <c r="D735" t="s">
        <v>17073</v>
      </c>
      <c r="E735" t="s">
        <v>2280</v>
      </c>
      <c r="F735" s="9">
        <f>Table1326[[#This Row],[EMP]]-Table1326[[#This Row],[BMP]]</f>
        <v>0.47906747000001815</v>
      </c>
      <c r="G735" s="5" t="s">
        <v>627</v>
      </c>
      <c r="H735" s="56">
        <v>373.00342166666701</v>
      </c>
      <c r="I735" t="s">
        <v>2320</v>
      </c>
      <c r="J735" s="56">
        <v>373.18193773000002</v>
      </c>
      <c r="K735" s="56">
        <v>373.48248913666703</v>
      </c>
      <c r="L735" t="s">
        <v>150</v>
      </c>
      <c r="M735" s="2">
        <v>12524</v>
      </c>
      <c r="N735" s="2">
        <v>11359</v>
      </c>
      <c r="O735" s="2">
        <v>23883</v>
      </c>
      <c r="P735" t="s">
        <v>22195</v>
      </c>
      <c r="Q735">
        <v>10</v>
      </c>
      <c r="R735">
        <v>52</v>
      </c>
      <c r="S735" s="2">
        <v>732</v>
      </c>
      <c r="T735" s="2">
        <v>82</v>
      </c>
      <c r="U735" s="8">
        <v>3.4082820416195619E-2</v>
      </c>
      <c r="V735" s="2">
        <v>41069</v>
      </c>
      <c r="W735" s="48">
        <v>1023</v>
      </c>
      <c r="Y735" s="61">
        <f>(Table1326[[#This Row],[2042 Future AADT]]-Table1326[[#This Row],[AADT 2022]])/20*($Y$5-2022)+Table1326[[#This Row],[AADT 2022]]</f>
        <v>41069</v>
      </c>
    </row>
    <row r="736" spans="1:25" ht="24" customHeight="1" x14ac:dyDescent="0.25">
      <c r="A736" t="s">
        <v>2323</v>
      </c>
      <c r="B736" t="s">
        <v>18156</v>
      </c>
      <c r="C736">
        <v>101695</v>
      </c>
      <c r="D736" t="s">
        <v>17073</v>
      </c>
      <c r="E736" t="s">
        <v>2280</v>
      </c>
      <c r="F736" s="9">
        <f>Table1326[[#This Row],[EMP]]-Table1326[[#This Row],[BMP]]</f>
        <v>0.62808709000000817</v>
      </c>
      <c r="G736" s="5" t="s">
        <v>627</v>
      </c>
      <c r="H736" s="56">
        <v>373.35444156599999</v>
      </c>
      <c r="I736" t="s">
        <v>150</v>
      </c>
      <c r="J736" s="56">
        <v>373.90766700749998</v>
      </c>
      <c r="K736" s="56">
        <v>373.982528656</v>
      </c>
      <c r="L736" t="s">
        <v>605</v>
      </c>
      <c r="M736" s="2">
        <v>10047</v>
      </c>
      <c r="N736" s="2">
        <v>11338</v>
      </c>
      <c r="O736" s="2">
        <v>21385</v>
      </c>
      <c r="P736" t="s">
        <v>22196</v>
      </c>
      <c r="Q736">
        <v>10</v>
      </c>
      <c r="R736">
        <v>53</v>
      </c>
      <c r="S736" s="2">
        <v>1469</v>
      </c>
      <c r="T736" s="2">
        <v>241</v>
      </c>
      <c r="U736" s="8">
        <v>7.9962590600888478E-2</v>
      </c>
      <c r="V736" s="2">
        <v>40196</v>
      </c>
      <c r="W736" s="48">
        <v>1024</v>
      </c>
      <c r="Y736" s="61">
        <f>(Table1326[[#This Row],[2042 Future AADT]]-Table1326[[#This Row],[AADT 2022]])/20*($Y$5-2022)+Table1326[[#This Row],[AADT 2022]]</f>
        <v>40196</v>
      </c>
    </row>
    <row r="737" spans="1:25" ht="24" customHeight="1" x14ac:dyDescent="0.25">
      <c r="A737" t="s">
        <v>2325</v>
      </c>
      <c r="B737" t="s">
        <v>18157</v>
      </c>
      <c r="C737">
        <v>101697</v>
      </c>
      <c r="D737" t="s">
        <v>17073</v>
      </c>
      <c r="E737" t="s">
        <v>2280</v>
      </c>
      <c r="F737" s="9">
        <f>Table1326[[#This Row],[EMP]]-Table1326[[#This Row],[BMP]]</f>
        <v>0.24144734999998718</v>
      </c>
      <c r="G737" s="5" t="s">
        <v>627</v>
      </c>
      <c r="H737" s="56">
        <v>373.93499320749999</v>
      </c>
      <c r="I737" t="s">
        <v>605</v>
      </c>
      <c r="J737" s="56">
        <v>373.95550037750002</v>
      </c>
      <c r="K737" s="56">
        <v>374.17644055749997</v>
      </c>
      <c r="L737" t="s">
        <v>2324</v>
      </c>
      <c r="M737" s="2">
        <v>6203</v>
      </c>
      <c r="N737" s="2">
        <v>6268</v>
      </c>
      <c r="O737" s="2">
        <v>12471</v>
      </c>
      <c r="P737" t="s">
        <v>22197</v>
      </c>
      <c r="Q737">
        <v>9</v>
      </c>
      <c r="R737">
        <v>51</v>
      </c>
      <c r="S737" s="2">
        <v>1424</v>
      </c>
      <c r="T737" s="2">
        <v>233</v>
      </c>
      <c r="U737" s="8">
        <v>0.13286825435009222</v>
      </c>
      <c r="V737" s="2">
        <v>26633</v>
      </c>
      <c r="W737" s="48">
        <v>1025</v>
      </c>
      <c r="Y737" s="61">
        <f>(Table1326[[#This Row],[2042 Future AADT]]-Table1326[[#This Row],[AADT 2022]])/20*($Y$5-2022)+Table1326[[#This Row],[AADT 2022]]</f>
        <v>26633</v>
      </c>
    </row>
    <row r="738" spans="1:25" ht="24" customHeight="1" x14ac:dyDescent="0.25">
      <c r="A738" t="s">
        <v>2326</v>
      </c>
      <c r="B738" t="s">
        <v>18158</v>
      </c>
      <c r="C738">
        <v>101699</v>
      </c>
      <c r="D738" t="s">
        <v>17073</v>
      </c>
      <c r="E738" t="s">
        <v>2280</v>
      </c>
      <c r="F738" s="9">
        <f>Table1326[[#This Row],[EMP]]-Table1326[[#This Row],[BMP]]</f>
        <v>0.77884762999997292</v>
      </c>
      <c r="G738" s="5" t="s">
        <v>627</v>
      </c>
      <c r="H738" s="56">
        <v>374.23263708600001</v>
      </c>
      <c r="I738" t="s">
        <v>2324</v>
      </c>
      <c r="J738" s="56">
        <v>374.78081079600003</v>
      </c>
      <c r="K738" s="56">
        <v>375.01148471599998</v>
      </c>
      <c r="L738" t="s">
        <v>151</v>
      </c>
      <c r="M738" s="2">
        <v>4082</v>
      </c>
      <c r="N738" s="2">
        <v>3744</v>
      </c>
      <c r="O738" s="2">
        <v>7826</v>
      </c>
      <c r="P738" t="s">
        <v>22198</v>
      </c>
      <c r="Q738">
        <v>10</v>
      </c>
      <c r="R738">
        <v>58</v>
      </c>
      <c r="S738" s="2">
        <v>263</v>
      </c>
      <c r="T738" s="2">
        <v>44</v>
      </c>
      <c r="U738" s="8">
        <v>3.9228213646818298E-2</v>
      </c>
      <c r="V738" s="2">
        <v>16713</v>
      </c>
      <c r="W738" s="48">
        <v>1026</v>
      </c>
      <c r="Y738" s="61">
        <f>(Table1326[[#This Row],[2042 Future AADT]]-Table1326[[#This Row],[AADT 2022]])/20*($Y$5-2022)+Table1326[[#This Row],[AADT 2022]]</f>
        <v>16713</v>
      </c>
    </row>
    <row r="739" spans="1:25" ht="24" customHeight="1" x14ac:dyDescent="0.25">
      <c r="A739" t="s">
        <v>2327</v>
      </c>
      <c r="B739" t="s">
        <v>18159</v>
      </c>
      <c r="C739">
        <v>101700</v>
      </c>
      <c r="D739" t="s">
        <v>17073</v>
      </c>
      <c r="E739" t="s">
        <v>2280</v>
      </c>
      <c r="F739" s="9">
        <f>Table1326[[#This Row],[EMP]]-Table1326[[#This Row],[BMP]]</f>
        <v>21.89340833</v>
      </c>
      <c r="G739" s="5" t="s">
        <v>627</v>
      </c>
      <c r="H739" s="56">
        <v>375.16945168500001</v>
      </c>
      <c r="I739" t="s">
        <v>151</v>
      </c>
      <c r="J739" s="56">
        <v>380.92276942000001</v>
      </c>
      <c r="K739" s="56">
        <v>397.06286001500001</v>
      </c>
      <c r="L739" t="s">
        <v>152</v>
      </c>
      <c r="M739" s="2">
        <v>3234</v>
      </c>
      <c r="N739" s="2">
        <v>3067</v>
      </c>
      <c r="O739" s="2">
        <v>6301</v>
      </c>
      <c r="P739" t="s">
        <v>22199</v>
      </c>
      <c r="Q739">
        <v>11</v>
      </c>
      <c r="R739">
        <v>58</v>
      </c>
      <c r="S739" s="2">
        <v>282</v>
      </c>
      <c r="T739" s="2">
        <v>51</v>
      </c>
      <c r="U739" s="8">
        <v>5.2848754166005395E-2</v>
      </c>
      <c r="V739" s="2">
        <v>8359</v>
      </c>
      <c r="W739" s="48">
        <v>1027</v>
      </c>
      <c r="Y739" s="61">
        <f>(Table1326[[#This Row],[2042 Future AADT]]-Table1326[[#This Row],[AADT 2022]])/20*($Y$5-2022)+Table1326[[#This Row],[AADT 2022]]</f>
        <v>8359</v>
      </c>
    </row>
    <row r="740" spans="1:25" ht="24" customHeight="1" x14ac:dyDescent="0.25">
      <c r="A740" t="s">
        <v>2329</v>
      </c>
      <c r="B740" t="s">
        <v>18160</v>
      </c>
      <c r="C740">
        <v>101701</v>
      </c>
      <c r="D740" t="s">
        <v>17073</v>
      </c>
      <c r="E740" t="s">
        <v>2280</v>
      </c>
      <c r="F740" s="9">
        <f>Table1326[[#This Row],[EMP]]-Table1326[[#This Row],[BMP]]</f>
        <v>1.9000000000000341</v>
      </c>
      <c r="G740" s="5" t="s">
        <v>627</v>
      </c>
      <c r="H740" s="56">
        <v>397.2</v>
      </c>
      <c r="I740" t="s">
        <v>152</v>
      </c>
      <c r="J740" s="56">
        <v>397.70441110333297</v>
      </c>
      <c r="K740" s="56">
        <v>399.1</v>
      </c>
      <c r="L740" t="s">
        <v>2328</v>
      </c>
      <c r="M740" s="2">
        <v>4054</v>
      </c>
      <c r="N740" s="2">
        <v>3778</v>
      </c>
      <c r="O740" s="2">
        <v>7832</v>
      </c>
      <c r="P740" t="s">
        <v>22200</v>
      </c>
      <c r="Q740">
        <v>10</v>
      </c>
      <c r="R740">
        <v>54</v>
      </c>
      <c r="S740" s="2">
        <v>160</v>
      </c>
      <c r="T740" s="2">
        <v>35</v>
      </c>
      <c r="U740" s="8">
        <v>2.489785495403473E-2</v>
      </c>
      <c r="V740" s="2">
        <v>16726</v>
      </c>
      <c r="W740" s="48">
        <v>1028</v>
      </c>
      <c r="Y740" s="61">
        <f>(Table1326[[#This Row],[2042 Future AADT]]-Table1326[[#This Row],[AADT 2022]])/20*($Y$5-2022)+Table1326[[#This Row],[AADT 2022]]</f>
        <v>16726</v>
      </c>
    </row>
    <row r="741" spans="1:25" ht="24" customHeight="1" x14ac:dyDescent="0.25">
      <c r="A741" t="s">
        <v>2332</v>
      </c>
      <c r="B741" t="s">
        <v>18161</v>
      </c>
      <c r="C741">
        <v>101702</v>
      </c>
      <c r="D741" t="s">
        <v>17073</v>
      </c>
      <c r="E741" t="s">
        <v>2280</v>
      </c>
      <c r="F741" s="9">
        <f>Table1326[[#This Row],[EMP]]-Table1326[[#This Row],[BMP]]</f>
        <v>0.21225133000001506</v>
      </c>
      <c r="G741" s="5" t="s">
        <v>627</v>
      </c>
      <c r="H741" s="56">
        <v>401.63270960666699</v>
      </c>
      <c r="I741" t="s">
        <v>635</v>
      </c>
      <c r="J741" s="56">
        <v>401.78614128666698</v>
      </c>
      <c r="K741" s="56">
        <v>401.84496093666701</v>
      </c>
      <c r="L741" t="s">
        <v>2331</v>
      </c>
      <c r="M741" s="2">
        <v>15360</v>
      </c>
      <c r="N741" s="2">
        <v>16585</v>
      </c>
      <c r="O741" s="2">
        <v>31945</v>
      </c>
      <c r="P741" t="s">
        <v>22201</v>
      </c>
      <c r="Q741">
        <v>8</v>
      </c>
      <c r="R741">
        <v>54</v>
      </c>
      <c r="S741" s="2">
        <v>2661</v>
      </c>
      <c r="T741" s="2">
        <v>1595</v>
      </c>
      <c r="U741" s="8">
        <v>0.13322898732195962</v>
      </c>
      <c r="V741" s="2">
        <v>60045</v>
      </c>
      <c r="W741" s="48">
        <v>1029</v>
      </c>
      <c r="Y741" s="61">
        <f>(Table1326[[#This Row],[2042 Future AADT]]-Table1326[[#This Row],[AADT 2022]])/20*($Y$5-2022)+Table1326[[#This Row],[AADT 2022]]</f>
        <v>60045</v>
      </c>
    </row>
    <row r="742" spans="1:25" ht="24" customHeight="1" x14ac:dyDescent="0.25">
      <c r="A742" t="s">
        <v>2334</v>
      </c>
      <c r="B742" t="s">
        <v>18162</v>
      </c>
      <c r="C742">
        <v>101704</v>
      </c>
      <c r="D742" t="s">
        <v>17073</v>
      </c>
      <c r="E742" t="s">
        <v>2280</v>
      </c>
      <c r="F742" s="9">
        <f>Table1326[[#This Row],[EMP]]-Table1326[[#This Row],[BMP]]</f>
        <v>0.36310313000001315</v>
      </c>
      <c r="G742" s="5" t="s">
        <v>627</v>
      </c>
      <c r="H742" s="56">
        <v>401.87953992000001</v>
      </c>
      <c r="I742" t="s">
        <v>2331</v>
      </c>
      <c r="J742" s="56">
        <v>402.08952993999998</v>
      </c>
      <c r="K742" s="56">
        <v>402.24264305000003</v>
      </c>
      <c r="L742" t="s">
        <v>2333</v>
      </c>
      <c r="M742" s="2">
        <v>15089</v>
      </c>
      <c r="N742" s="2">
        <v>14679</v>
      </c>
      <c r="O742" s="2">
        <v>29768</v>
      </c>
      <c r="P742" t="s">
        <v>22202</v>
      </c>
      <c r="Q742">
        <v>8</v>
      </c>
      <c r="R742">
        <v>52</v>
      </c>
      <c r="S742" s="2">
        <v>714</v>
      </c>
      <c r="T742" s="2">
        <v>540</v>
      </c>
      <c r="U742" s="8">
        <v>4.2125772641762968E-2</v>
      </c>
      <c r="V742" s="2">
        <v>55953</v>
      </c>
      <c r="W742" s="48">
        <v>1030</v>
      </c>
      <c r="Y742" s="61">
        <f>(Table1326[[#This Row],[2042 Future AADT]]-Table1326[[#This Row],[AADT 2022]])/20*($Y$5-2022)+Table1326[[#This Row],[AADT 2022]]</f>
        <v>55953</v>
      </c>
    </row>
    <row r="743" spans="1:25" ht="24" customHeight="1" x14ac:dyDescent="0.25">
      <c r="A743" t="s">
        <v>2336</v>
      </c>
      <c r="B743" t="s">
        <v>18163</v>
      </c>
      <c r="C743">
        <v>101706</v>
      </c>
      <c r="D743" t="s">
        <v>17073</v>
      </c>
      <c r="E743" t="s">
        <v>2280</v>
      </c>
      <c r="F743" s="9">
        <f>Table1326[[#This Row],[EMP]]-Table1326[[#This Row],[BMP]]</f>
        <v>0.65735694999995076</v>
      </c>
      <c r="G743" s="5" t="s">
        <v>627</v>
      </c>
      <c r="H743" s="56">
        <v>402.24264305000003</v>
      </c>
      <c r="I743" t="s">
        <v>2333</v>
      </c>
      <c r="J743" s="56">
        <v>402.9</v>
      </c>
      <c r="K743" s="56">
        <v>402.9</v>
      </c>
      <c r="L743" t="s">
        <v>2335</v>
      </c>
      <c r="M743" s="2">
        <v>14202</v>
      </c>
      <c r="N743" s="2">
        <v>13554</v>
      </c>
      <c r="O743" s="2">
        <v>27756</v>
      </c>
      <c r="P743" t="s">
        <v>22203</v>
      </c>
      <c r="Q743">
        <v>9</v>
      </c>
      <c r="R743">
        <v>51</v>
      </c>
      <c r="S743" s="2">
        <v>714</v>
      </c>
      <c r="T743" s="2">
        <v>540</v>
      </c>
      <c r="U743" s="8">
        <v>4.5179420665801988E-2</v>
      </c>
      <c r="V743" s="2">
        <v>52171</v>
      </c>
      <c r="W743" s="48">
        <v>1031</v>
      </c>
      <c r="Y743" s="61">
        <f>(Table1326[[#This Row],[2042 Future AADT]]-Table1326[[#This Row],[AADT 2022]])/20*($Y$5-2022)+Table1326[[#This Row],[AADT 2022]]</f>
        <v>52171</v>
      </c>
    </row>
    <row r="744" spans="1:25" ht="24" customHeight="1" x14ac:dyDescent="0.25">
      <c r="A744" t="s">
        <v>2340</v>
      </c>
      <c r="B744" t="s">
        <v>18164</v>
      </c>
      <c r="C744">
        <v>101715</v>
      </c>
      <c r="D744" t="s">
        <v>17073</v>
      </c>
      <c r="E744" t="s">
        <v>2339</v>
      </c>
      <c r="F744" s="9">
        <f>Table1326[[#This Row],[EMP]]-Table1326[[#This Row],[BMP]]</f>
        <v>11.175066819999984</v>
      </c>
      <c r="G744" s="5" t="s">
        <v>957</v>
      </c>
      <c r="H744" s="56">
        <v>343.09751186230801</v>
      </c>
      <c r="I744" t="s">
        <v>959</v>
      </c>
      <c r="J744" s="56">
        <v>347.99229352999998</v>
      </c>
      <c r="K744" s="56">
        <v>354.27257868230799</v>
      </c>
      <c r="L744" t="s">
        <v>954</v>
      </c>
      <c r="M744" s="2">
        <v>112</v>
      </c>
      <c r="N744" s="2">
        <v>122</v>
      </c>
      <c r="O744" s="2">
        <v>234</v>
      </c>
      <c r="P744" t="s">
        <v>22205</v>
      </c>
      <c r="Q744">
        <v>13</v>
      </c>
      <c r="R744">
        <v>50</v>
      </c>
      <c r="S744" s="2">
        <v>23</v>
      </c>
      <c r="T744" s="2">
        <v>12</v>
      </c>
      <c r="U744" s="8">
        <v>0.14957264957264957</v>
      </c>
      <c r="V744" s="2">
        <v>457</v>
      </c>
      <c r="W744" s="48">
        <v>1032</v>
      </c>
      <c r="Y744" s="61">
        <f>(Table1326[[#This Row],[2042 Future AADT]]-Table1326[[#This Row],[AADT 2022]])/20*($Y$5-2022)+Table1326[[#This Row],[AADT 2022]]</f>
        <v>457</v>
      </c>
    </row>
    <row r="745" spans="1:25" ht="24" customHeight="1" x14ac:dyDescent="0.25">
      <c r="A745" t="s">
        <v>3080</v>
      </c>
      <c r="B745" t="s">
        <v>18165</v>
      </c>
      <c r="C745">
        <v>101716</v>
      </c>
      <c r="D745" t="s">
        <v>17073</v>
      </c>
      <c r="E745" t="s">
        <v>2341</v>
      </c>
      <c r="F745" s="9">
        <f>Table1326[[#This Row],[EMP]]-Table1326[[#This Row],[BMP]]</f>
        <v>0.53943432000000002</v>
      </c>
      <c r="G745" s="5" t="s">
        <v>274</v>
      </c>
      <c r="H745" s="56">
        <v>0</v>
      </c>
      <c r="I745" t="s">
        <v>2342</v>
      </c>
      <c r="J745" s="56">
        <v>8.8959380000000005E-2</v>
      </c>
      <c r="K745" s="56">
        <v>0.53943432000000002</v>
      </c>
      <c r="L745" t="s">
        <v>2344</v>
      </c>
      <c r="M745" s="2">
        <v>10077</v>
      </c>
      <c r="N745" s="2">
        <v>9644</v>
      </c>
      <c r="O745" s="2">
        <v>19721</v>
      </c>
      <c r="P745" t="s">
        <v>22206</v>
      </c>
      <c r="Q745">
        <v>9</v>
      </c>
      <c r="R745">
        <v>56</v>
      </c>
      <c r="S745" s="2">
        <v>957</v>
      </c>
      <c r="T745" s="2">
        <v>169</v>
      </c>
      <c r="U745" s="8">
        <v>5.7096496120886367E-2</v>
      </c>
      <c r="V745" s="2">
        <v>21061</v>
      </c>
      <c r="W745" s="48">
        <v>1033</v>
      </c>
      <c r="Y745" s="61">
        <f>(Table1326[[#This Row],[2042 Future AADT]]-Table1326[[#This Row],[AADT 2022]])/20*($Y$5-2022)+Table1326[[#This Row],[AADT 2022]]</f>
        <v>21061</v>
      </c>
    </row>
    <row r="746" spans="1:25" ht="24" customHeight="1" x14ac:dyDescent="0.25">
      <c r="A746" t="s">
        <v>2346</v>
      </c>
      <c r="B746" t="s">
        <v>18166</v>
      </c>
      <c r="C746">
        <v>101717</v>
      </c>
      <c r="D746" t="s">
        <v>17073</v>
      </c>
      <c r="E746" t="s">
        <v>2341</v>
      </c>
      <c r="F746" s="9">
        <f>Table1326[[#This Row],[EMP]]-Table1326[[#This Row],[BMP]]</f>
        <v>0.58386047000000008</v>
      </c>
      <c r="G746" s="5" t="s">
        <v>2343</v>
      </c>
      <c r="H746" s="56">
        <v>0.53943432000000002</v>
      </c>
      <c r="I746" t="s">
        <v>2344</v>
      </c>
      <c r="J746" s="56">
        <v>1</v>
      </c>
      <c r="K746" s="56">
        <v>1.1232947900000001</v>
      </c>
      <c r="L746" t="s">
        <v>2345</v>
      </c>
      <c r="M746" s="2">
        <v>7013</v>
      </c>
      <c r="N746" s="2">
        <v>8490</v>
      </c>
      <c r="O746" s="2">
        <v>15503</v>
      </c>
      <c r="P746" t="s">
        <v>22207</v>
      </c>
      <c r="Q746">
        <v>8</v>
      </c>
      <c r="R746">
        <v>50</v>
      </c>
      <c r="S746" s="2">
        <v>347</v>
      </c>
      <c r="T746" s="2">
        <v>191</v>
      </c>
      <c r="U746" s="8">
        <v>3.4702960717280525E-2</v>
      </c>
      <c r="V746" s="2">
        <v>22456</v>
      </c>
      <c r="W746" s="48">
        <v>1034</v>
      </c>
      <c r="Y746" s="61">
        <f>(Table1326[[#This Row],[2042 Future AADT]]-Table1326[[#This Row],[AADT 2022]])/20*($Y$5-2022)+Table1326[[#This Row],[AADT 2022]]</f>
        <v>22456</v>
      </c>
    </row>
    <row r="747" spans="1:25" ht="24" customHeight="1" x14ac:dyDescent="0.25">
      <c r="A747" t="s">
        <v>2347</v>
      </c>
      <c r="B747" t="s">
        <v>18167</v>
      </c>
      <c r="C747">
        <v>101719</v>
      </c>
      <c r="D747" t="s">
        <v>17073</v>
      </c>
      <c r="E747" t="s">
        <v>2341</v>
      </c>
      <c r="F747" s="9">
        <f>Table1326[[#This Row],[EMP]]-Table1326[[#This Row],[BMP]]</f>
        <v>1</v>
      </c>
      <c r="G747" s="5" t="s">
        <v>2343</v>
      </c>
      <c r="H747" s="56">
        <v>1.1200000000000001</v>
      </c>
      <c r="I747" t="s">
        <v>2345</v>
      </c>
      <c r="J747" s="56">
        <v>2</v>
      </c>
      <c r="K747" s="56">
        <v>2.12</v>
      </c>
      <c r="L747" t="s">
        <v>222</v>
      </c>
      <c r="M747" s="2" t="s">
        <v>203</v>
      </c>
      <c r="N747" s="2" t="s">
        <v>203</v>
      </c>
      <c r="O747" s="2">
        <v>16900</v>
      </c>
      <c r="P747" t="s">
        <v>22208</v>
      </c>
      <c r="Q747">
        <v>8</v>
      </c>
      <c r="R747">
        <v>56</v>
      </c>
      <c r="S747" s="2">
        <v>450</v>
      </c>
      <c r="T747" s="2">
        <v>242</v>
      </c>
      <c r="U747" s="8">
        <v>4.0946745562130175E-2</v>
      </c>
      <c r="V747" s="2">
        <v>18049</v>
      </c>
      <c r="W747" s="48">
        <v>1035</v>
      </c>
      <c r="Y747" s="61">
        <f>(Table1326[[#This Row],[2042 Future AADT]]-Table1326[[#This Row],[AADT 2022]])/20*($Y$5-2022)+Table1326[[#This Row],[AADT 2022]]</f>
        <v>18049</v>
      </c>
    </row>
    <row r="748" spans="1:25" ht="24" customHeight="1" x14ac:dyDescent="0.25">
      <c r="A748" t="s">
        <v>2350</v>
      </c>
      <c r="B748" t="s">
        <v>18168</v>
      </c>
      <c r="C748">
        <v>101721</v>
      </c>
      <c r="D748" t="s">
        <v>17073</v>
      </c>
      <c r="E748" t="s">
        <v>2341</v>
      </c>
      <c r="F748" s="9">
        <f>Table1326[[#This Row],[EMP]]-Table1326[[#This Row],[BMP]]</f>
        <v>1</v>
      </c>
      <c r="G748" s="5" t="s">
        <v>2343</v>
      </c>
      <c r="H748" s="56">
        <v>2.12</v>
      </c>
      <c r="I748" t="s">
        <v>222</v>
      </c>
      <c r="J748" s="56">
        <v>3</v>
      </c>
      <c r="K748" s="56">
        <v>3.12</v>
      </c>
      <c r="L748" t="s">
        <v>2349</v>
      </c>
      <c r="M748" s="2">
        <v>10660</v>
      </c>
      <c r="N748" s="2">
        <v>8972</v>
      </c>
      <c r="O748" s="2">
        <v>19632</v>
      </c>
      <c r="P748" t="s">
        <v>22209</v>
      </c>
      <c r="Q748">
        <v>9</v>
      </c>
      <c r="R748">
        <v>51</v>
      </c>
      <c r="S748" s="2">
        <v>778</v>
      </c>
      <c r="T748" s="2">
        <v>288</v>
      </c>
      <c r="U748" s="8">
        <v>5.4299103504482478E-2</v>
      </c>
      <c r="V748" s="2">
        <v>28437</v>
      </c>
      <c r="W748" s="48">
        <v>1036</v>
      </c>
      <c r="Y748" s="61">
        <f>(Table1326[[#This Row],[2042 Future AADT]]-Table1326[[#This Row],[AADT 2022]])/20*($Y$5-2022)+Table1326[[#This Row],[AADT 2022]]</f>
        <v>28437</v>
      </c>
    </row>
    <row r="749" spans="1:25" ht="24" customHeight="1" x14ac:dyDescent="0.25">
      <c r="A749" t="s">
        <v>2352</v>
      </c>
      <c r="B749" t="s">
        <v>18169</v>
      </c>
      <c r="C749">
        <v>101723</v>
      </c>
      <c r="D749" t="s">
        <v>17073</v>
      </c>
      <c r="E749" t="s">
        <v>2341</v>
      </c>
      <c r="F749" s="9">
        <f>Table1326[[#This Row],[EMP]]-Table1326[[#This Row],[BMP]]</f>
        <v>1.3651962000000002</v>
      </c>
      <c r="G749" s="5" t="s">
        <v>2343</v>
      </c>
      <c r="H749" s="56">
        <v>3.12361975</v>
      </c>
      <c r="I749" t="s">
        <v>2349</v>
      </c>
      <c r="J749" s="56">
        <v>4.0207663499999997</v>
      </c>
      <c r="K749" s="56">
        <v>4.4888159500000002</v>
      </c>
      <c r="L749" t="s">
        <v>2351</v>
      </c>
      <c r="M749" s="2" t="s">
        <v>203</v>
      </c>
      <c r="N749" s="2" t="s">
        <v>203</v>
      </c>
      <c r="O749" s="2">
        <v>15431</v>
      </c>
      <c r="P749" t="s">
        <v>22210</v>
      </c>
      <c r="Q749">
        <v>9</v>
      </c>
      <c r="R749">
        <v>55</v>
      </c>
      <c r="S749" s="2">
        <v>813</v>
      </c>
      <c r="T749" s="2">
        <v>229</v>
      </c>
      <c r="U749" s="8">
        <v>6.7526407880241071E-2</v>
      </c>
      <c r="V749" s="2">
        <v>16480</v>
      </c>
      <c r="W749" s="48">
        <v>1037</v>
      </c>
      <c r="Y749" s="61">
        <f>(Table1326[[#This Row],[2042 Future AADT]]-Table1326[[#This Row],[AADT 2022]])/20*($Y$5-2022)+Table1326[[#This Row],[AADT 2022]]</f>
        <v>16480</v>
      </c>
    </row>
    <row r="750" spans="1:25" ht="24" customHeight="1" x14ac:dyDescent="0.25">
      <c r="A750" t="s">
        <v>2354</v>
      </c>
      <c r="B750" t="s">
        <v>18170</v>
      </c>
      <c r="C750">
        <v>101724</v>
      </c>
      <c r="D750" t="s">
        <v>17073</v>
      </c>
      <c r="E750" t="s">
        <v>2341</v>
      </c>
      <c r="F750" s="9">
        <f>Table1326[[#This Row],[EMP]]-Table1326[[#This Row],[BMP]]</f>
        <v>1.0289954099999994</v>
      </c>
      <c r="G750" s="5" t="s">
        <v>2343</v>
      </c>
      <c r="H750" s="56">
        <v>4.4888159500000002</v>
      </c>
      <c r="I750" t="s">
        <v>2351</v>
      </c>
      <c r="J750" s="56">
        <v>5.0046818100000001</v>
      </c>
      <c r="K750" s="56">
        <v>5.5178113599999996</v>
      </c>
      <c r="L750" t="s">
        <v>2353</v>
      </c>
      <c r="M750" s="2">
        <v>11187</v>
      </c>
      <c r="N750" s="2">
        <v>15465</v>
      </c>
      <c r="O750" s="2">
        <v>26652</v>
      </c>
      <c r="P750" t="s">
        <v>22211</v>
      </c>
      <c r="Q750">
        <v>9</v>
      </c>
      <c r="R750">
        <v>54</v>
      </c>
      <c r="S750" s="2">
        <v>837</v>
      </c>
      <c r="T750" s="2">
        <v>206</v>
      </c>
      <c r="U750" s="8">
        <v>3.9134023713042171E-2</v>
      </c>
      <c r="V750" s="2">
        <v>28464</v>
      </c>
      <c r="W750" s="48">
        <v>1038</v>
      </c>
      <c r="Y750" s="61">
        <f>(Table1326[[#This Row],[2042 Future AADT]]-Table1326[[#This Row],[AADT 2022]])/20*($Y$5-2022)+Table1326[[#This Row],[AADT 2022]]</f>
        <v>28464</v>
      </c>
    </row>
    <row r="751" spans="1:25" ht="24" customHeight="1" x14ac:dyDescent="0.25">
      <c r="A751" t="s">
        <v>2355</v>
      </c>
      <c r="B751" t="s">
        <v>18171</v>
      </c>
      <c r="C751">
        <v>101725</v>
      </c>
      <c r="D751" t="s">
        <v>17073</v>
      </c>
      <c r="E751" t="s">
        <v>2341</v>
      </c>
      <c r="F751" s="9">
        <f>Table1326[[#This Row],[EMP]]-Table1326[[#This Row],[BMP]]</f>
        <v>0.9964286600000003</v>
      </c>
      <c r="G751" s="5" t="s">
        <v>2343</v>
      </c>
      <c r="H751" s="56">
        <v>5.5178113599999996</v>
      </c>
      <c r="I751" t="s">
        <v>2353</v>
      </c>
      <c r="J751" s="56">
        <v>5.9437477000000003</v>
      </c>
      <c r="K751" s="56">
        <v>6.5142400199999999</v>
      </c>
      <c r="L751" t="s">
        <v>209</v>
      </c>
      <c r="M751" s="2">
        <v>17862</v>
      </c>
      <c r="N751" s="2">
        <v>9702</v>
      </c>
      <c r="O751" s="2">
        <v>27564</v>
      </c>
      <c r="P751" t="s">
        <v>22212</v>
      </c>
      <c r="Q751">
        <v>9</v>
      </c>
      <c r="R751">
        <v>54</v>
      </c>
      <c r="S751" s="2">
        <v>1138</v>
      </c>
      <c r="T751" s="2">
        <v>807</v>
      </c>
      <c r="U751" s="8">
        <v>7.0563053257872585E-2</v>
      </c>
      <c r="V751" s="2">
        <v>29438</v>
      </c>
      <c r="W751" s="48">
        <v>1039</v>
      </c>
      <c r="Y751" s="61">
        <f>(Table1326[[#This Row],[2042 Future AADT]]-Table1326[[#This Row],[AADT 2022]])/20*($Y$5-2022)+Table1326[[#This Row],[AADT 2022]]</f>
        <v>29438</v>
      </c>
    </row>
    <row r="752" spans="1:25" ht="24" customHeight="1" x14ac:dyDescent="0.25">
      <c r="A752" t="s">
        <v>3072</v>
      </c>
      <c r="B752" t="s">
        <v>18172</v>
      </c>
      <c r="C752">
        <v>101726</v>
      </c>
      <c r="D752" t="s">
        <v>17073</v>
      </c>
      <c r="E752" t="s">
        <v>2341</v>
      </c>
      <c r="F752" s="9">
        <f>Table1326[[#This Row],[EMP]]-Table1326[[#This Row],[BMP]]</f>
        <v>1.0199999999999996</v>
      </c>
      <c r="G752" s="5" t="s">
        <v>2343</v>
      </c>
      <c r="H752" s="56">
        <v>6.58</v>
      </c>
      <c r="I752" t="s">
        <v>209</v>
      </c>
      <c r="J752" s="56">
        <v>6.9</v>
      </c>
      <c r="K752" s="56">
        <v>7.6</v>
      </c>
      <c r="L752" t="s">
        <v>208</v>
      </c>
      <c r="M752" s="2">
        <v>10371</v>
      </c>
      <c r="N752" s="2">
        <v>10021</v>
      </c>
      <c r="O752" s="2">
        <v>20392</v>
      </c>
      <c r="P752" t="s">
        <v>22213</v>
      </c>
      <c r="Q752">
        <v>9</v>
      </c>
      <c r="R752">
        <v>53</v>
      </c>
      <c r="S752" s="2">
        <v>729</v>
      </c>
      <c r="T752" s="2">
        <v>578</v>
      </c>
      <c r="U752" s="8">
        <v>6.4093762259709697E-2</v>
      </c>
      <c r="V752" s="2">
        <v>29930</v>
      </c>
      <c r="W752" s="48">
        <v>1040</v>
      </c>
      <c r="Y752" s="61">
        <f>(Table1326[[#This Row],[2042 Future AADT]]-Table1326[[#This Row],[AADT 2022]])/20*($Y$5-2022)+Table1326[[#This Row],[AADT 2022]]</f>
        <v>29930</v>
      </c>
    </row>
    <row r="753" spans="1:25" ht="24" customHeight="1" x14ac:dyDescent="0.25">
      <c r="A753" t="s">
        <v>2357</v>
      </c>
      <c r="B753" t="s">
        <v>18173</v>
      </c>
      <c r="C753">
        <v>101726</v>
      </c>
      <c r="D753" t="s">
        <v>17073</v>
      </c>
      <c r="E753" t="s">
        <v>2341</v>
      </c>
      <c r="F753" s="9">
        <f>Table1326[[#This Row],[EMP]]-Table1326[[#This Row],[BMP]]</f>
        <v>2.4999846500000009</v>
      </c>
      <c r="G753" s="5" t="s">
        <v>2343</v>
      </c>
      <c r="H753" s="56">
        <v>7.5050228399999996</v>
      </c>
      <c r="I753" t="s">
        <v>208</v>
      </c>
      <c r="J753" s="56">
        <v>6.9</v>
      </c>
      <c r="K753" s="56">
        <v>10.005007490000001</v>
      </c>
      <c r="L753" t="s">
        <v>210</v>
      </c>
      <c r="M753" s="2">
        <v>10618</v>
      </c>
      <c r="N753" s="2">
        <v>10261</v>
      </c>
      <c r="O753" s="2">
        <v>20879</v>
      </c>
      <c r="P753" t="s">
        <v>22214</v>
      </c>
      <c r="Q753">
        <v>7</v>
      </c>
      <c r="R753">
        <v>56</v>
      </c>
      <c r="S753" s="2">
        <v>649</v>
      </c>
      <c r="T753" s="2">
        <v>428</v>
      </c>
      <c r="U753" s="8">
        <v>5.1582930216964411E-2</v>
      </c>
      <c r="V753" s="2">
        <v>30645</v>
      </c>
      <c r="W753" s="48">
        <v>1040</v>
      </c>
      <c r="Y753" s="61">
        <f>(Table1326[[#This Row],[2042 Future AADT]]-Table1326[[#This Row],[AADT 2022]])/20*($Y$5-2022)+Table1326[[#This Row],[AADT 2022]]</f>
        <v>30645</v>
      </c>
    </row>
    <row r="754" spans="1:25" ht="24" customHeight="1" x14ac:dyDescent="0.25">
      <c r="A754" t="s">
        <v>2356</v>
      </c>
      <c r="B754" t="s">
        <v>18174</v>
      </c>
      <c r="C754">
        <v>101727</v>
      </c>
      <c r="D754" t="s">
        <v>17073</v>
      </c>
      <c r="E754" t="s">
        <v>2341</v>
      </c>
      <c r="F754" s="9">
        <f>Table1326[[#This Row],[EMP]]-Table1326[[#This Row],[BMP]]</f>
        <v>1.5018592199999699</v>
      </c>
      <c r="G754" s="5" t="s">
        <v>2343</v>
      </c>
      <c r="H754" s="56">
        <v>9.9713545483333306</v>
      </c>
      <c r="I754" t="s">
        <v>210</v>
      </c>
      <c r="J754" s="56">
        <v>10.96143051</v>
      </c>
      <c r="K754" s="56">
        <v>11.4732137683333</v>
      </c>
      <c r="L754" t="s">
        <v>1907</v>
      </c>
      <c r="M754" s="2">
        <v>10788</v>
      </c>
      <c r="N754" s="2">
        <v>10517</v>
      </c>
      <c r="O754" s="2">
        <v>21305</v>
      </c>
      <c r="P754" t="s">
        <v>22215</v>
      </c>
      <c r="Q754">
        <v>9</v>
      </c>
      <c r="R754">
        <v>55</v>
      </c>
      <c r="S754" s="2">
        <v>835</v>
      </c>
      <c r="T754" s="2">
        <v>481</v>
      </c>
      <c r="U754" s="8">
        <v>6.1769537667214269E-2</v>
      </c>
      <c r="V754" s="2">
        <v>31270</v>
      </c>
      <c r="W754" s="48">
        <v>1041</v>
      </c>
      <c r="Y754" s="61">
        <f>(Table1326[[#This Row],[2042 Future AADT]]-Table1326[[#This Row],[AADT 2022]])/20*($Y$5-2022)+Table1326[[#This Row],[AADT 2022]]</f>
        <v>31270</v>
      </c>
    </row>
    <row r="755" spans="1:25" ht="24" customHeight="1" x14ac:dyDescent="0.25">
      <c r="A755" t="s">
        <v>2360</v>
      </c>
      <c r="B755" t="s">
        <v>18175</v>
      </c>
      <c r="C755">
        <v>101729</v>
      </c>
      <c r="D755" t="s">
        <v>17073</v>
      </c>
      <c r="E755" t="s">
        <v>1315</v>
      </c>
      <c r="F755" s="9">
        <f>Table1326[[#This Row],[EMP]]-Table1326[[#This Row],[BMP]]</f>
        <v>1.468300549999995</v>
      </c>
      <c r="G755" s="5" t="s">
        <v>2358</v>
      </c>
      <c r="H755" s="56">
        <v>116.99985076</v>
      </c>
      <c r="I755" t="s">
        <v>219</v>
      </c>
      <c r="J755" s="56">
        <v>118.28435349999999</v>
      </c>
      <c r="K755" s="56">
        <v>118.46815131</v>
      </c>
      <c r="L755" t="s">
        <v>2359</v>
      </c>
      <c r="M755" s="2">
        <v>6388</v>
      </c>
      <c r="N755" s="2">
        <v>5926</v>
      </c>
      <c r="O755" s="2">
        <v>12314</v>
      </c>
      <c r="P755" t="s">
        <v>22216</v>
      </c>
      <c r="Q755">
        <v>8</v>
      </c>
      <c r="R755">
        <v>69</v>
      </c>
      <c r="S755" s="2">
        <v>838</v>
      </c>
      <c r="T755" s="2">
        <v>2525</v>
      </c>
      <c r="U755" s="8">
        <v>0.27310378431054083</v>
      </c>
      <c r="V755" s="2">
        <v>22019</v>
      </c>
      <c r="W755" s="48">
        <v>1042</v>
      </c>
      <c r="Y755" s="61">
        <f>(Table1326[[#This Row],[2042 Future AADT]]-Table1326[[#This Row],[AADT 2022]])/20*($Y$5-2022)+Table1326[[#This Row],[AADT 2022]]</f>
        <v>22019</v>
      </c>
    </row>
    <row r="756" spans="1:25" ht="24" customHeight="1" x14ac:dyDescent="0.25">
      <c r="A756" t="s">
        <v>2361</v>
      </c>
      <c r="B756" t="s">
        <v>18176</v>
      </c>
      <c r="C756">
        <v>101730</v>
      </c>
      <c r="D756" t="s">
        <v>17073</v>
      </c>
      <c r="E756" t="s">
        <v>1315</v>
      </c>
      <c r="F756" s="9">
        <f>Table1326[[#This Row],[EMP]]-Table1326[[#This Row],[BMP]]</f>
        <v>1.9693446899999998</v>
      </c>
      <c r="G756" s="5" t="s">
        <v>2358</v>
      </c>
      <c r="H756" s="56">
        <v>118.462583455</v>
      </c>
      <c r="I756" t="s">
        <v>2359</v>
      </c>
      <c r="J756" s="56">
        <v>120.21293641</v>
      </c>
      <c r="K756" s="56">
        <v>120.431928145</v>
      </c>
      <c r="L756" t="s">
        <v>272</v>
      </c>
      <c r="M756" s="2">
        <v>7102</v>
      </c>
      <c r="N756" s="2">
        <v>8256</v>
      </c>
      <c r="O756" s="2">
        <v>15358</v>
      </c>
      <c r="P756" t="s">
        <v>22217</v>
      </c>
      <c r="Q756">
        <v>8</v>
      </c>
      <c r="R756">
        <v>69</v>
      </c>
      <c r="S756" s="2">
        <v>838</v>
      </c>
      <c r="T756" s="2">
        <v>2525</v>
      </c>
      <c r="U756" s="8">
        <v>0.21897382471676</v>
      </c>
      <c r="V756" s="2">
        <v>27462</v>
      </c>
      <c r="W756" s="48">
        <v>1043</v>
      </c>
      <c r="Y756" s="61">
        <f>(Table1326[[#This Row],[2042 Future AADT]]-Table1326[[#This Row],[AADT 2022]])/20*($Y$5-2022)+Table1326[[#This Row],[AADT 2022]]</f>
        <v>27462</v>
      </c>
    </row>
    <row r="757" spans="1:25" ht="24" customHeight="1" x14ac:dyDescent="0.25">
      <c r="A757" t="s">
        <v>2363</v>
      </c>
      <c r="B757" t="s">
        <v>18177</v>
      </c>
      <c r="C757">
        <v>101733</v>
      </c>
      <c r="D757" t="s">
        <v>17073</v>
      </c>
      <c r="E757" t="s">
        <v>1315</v>
      </c>
      <c r="F757" s="9">
        <f>Table1326[[#This Row],[EMP]]-Table1326[[#This Row],[BMP]]</f>
        <v>2.2686083800000034</v>
      </c>
      <c r="G757" s="5" t="s">
        <v>2358</v>
      </c>
      <c r="H757" s="56">
        <v>120.492515185</v>
      </c>
      <c r="I757" t="s">
        <v>272</v>
      </c>
      <c r="J757" s="56">
        <v>121.48867344</v>
      </c>
      <c r="K757" s="56">
        <v>122.76112356500001</v>
      </c>
      <c r="L757" t="s">
        <v>2362</v>
      </c>
      <c r="M757" s="2">
        <v>1757</v>
      </c>
      <c r="N757" s="2">
        <v>1691</v>
      </c>
      <c r="O757" s="2">
        <v>3448</v>
      </c>
      <c r="P757" t="s">
        <v>22218</v>
      </c>
      <c r="Q757">
        <v>7</v>
      </c>
      <c r="R757">
        <v>51</v>
      </c>
      <c r="S757" s="2" t="s">
        <v>203</v>
      </c>
      <c r="T757" s="2" t="s">
        <v>203</v>
      </c>
      <c r="U757" s="8" t="s">
        <v>203</v>
      </c>
      <c r="V757" s="2">
        <v>6165</v>
      </c>
      <c r="W757" s="48">
        <v>1044</v>
      </c>
      <c r="Y757" s="61">
        <f>(Table1326[[#This Row],[2042 Future AADT]]-Table1326[[#This Row],[AADT 2022]])/20*($Y$5-2022)+Table1326[[#This Row],[AADT 2022]]</f>
        <v>6165</v>
      </c>
    </row>
    <row r="758" spans="1:25" ht="24" customHeight="1" x14ac:dyDescent="0.25">
      <c r="A758" t="s">
        <v>2367</v>
      </c>
      <c r="B758" t="s">
        <v>18178</v>
      </c>
      <c r="C758">
        <v>101739</v>
      </c>
      <c r="D758" t="s">
        <v>17073</v>
      </c>
      <c r="E758" t="s">
        <v>294</v>
      </c>
      <c r="F758" s="9">
        <f>Table1326[[#This Row],[EMP]]-Table1326[[#This Row],[BMP]]</f>
        <v>1.4482870299999995</v>
      </c>
      <c r="G758" s="5" t="s">
        <v>2365</v>
      </c>
      <c r="H758" s="56">
        <v>17.046626570000001</v>
      </c>
      <c r="I758" t="s">
        <v>2366</v>
      </c>
      <c r="J758" s="56">
        <v>18.25677761</v>
      </c>
      <c r="K758" s="56">
        <v>18.4949136</v>
      </c>
      <c r="L758" t="s">
        <v>222</v>
      </c>
      <c r="M758" s="2">
        <v>1853</v>
      </c>
      <c r="N758" s="2">
        <v>1853</v>
      </c>
      <c r="O758" s="2">
        <v>3706</v>
      </c>
      <c r="P758" t="s">
        <v>22219</v>
      </c>
      <c r="Q758">
        <v>11</v>
      </c>
      <c r="R758">
        <v>53</v>
      </c>
      <c r="S758" s="2">
        <v>136</v>
      </c>
      <c r="T758" s="2">
        <v>1296</v>
      </c>
      <c r="U758" s="8">
        <v>0.38640043173232597</v>
      </c>
      <c r="V758" s="2">
        <v>6852</v>
      </c>
      <c r="W758" s="48">
        <v>1045</v>
      </c>
      <c r="Y758" s="61">
        <f>(Table1326[[#This Row],[2042 Future AADT]]-Table1326[[#This Row],[AADT 2022]])/20*($Y$5-2022)+Table1326[[#This Row],[AADT 2022]]</f>
        <v>6852</v>
      </c>
    </row>
    <row r="759" spans="1:25" ht="24" customHeight="1" x14ac:dyDescent="0.25">
      <c r="A759" t="s">
        <v>2370</v>
      </c>
      <c r="B759" t="s">
        <v>18179</v>
      </c>
      <c r="C759">
        <v>101741</v>
      </c>
      <c r="D759" t="s">
        <v>17073</v>
      </c>
      <c r="E759" t="s">
        <v>294</v>
      </c>
      <c r="F759" s="9">
        <f>Table1326[[#This Row],[EMP]]-Table1326[[#This Row],[BMP]]</f>
        <v>0.10681019999999819</v>
      </c>
      <c r="G759" s="5" t="s">
        <v>2365</v>
      </c>
      <c r="H759" s="56">
        <v>19.607828035000001</v>
      </c>
      <c r="I759" t="s">
        <v>2368</v>
      </c>
      <c r="J759" s="56">
        <v>19.681080025</v>
      </c>
      <c r="K759" s="56">
        <v>19.714638234999999</v>
      </c>
      <c r="L759" t="s">
        <v>2369</v>
      </c>
      <c r="M759" s="2">
        <v>1819</v>
      </c>
      <c r="N759" s="2">
        <v>1847</v>
      </c>
      <c r="O759" s="2">
        <v>3666</v>
      </c>
      <c r="P759" t="s">
        <v>22220</v>
      </c>
      <c r="Q759">
        <v>11</v>
      </c>
      <c r="R759">
        <v>55</v>
      </c>
      <c r="S759" s="2">
        <v>92</v>
      </c>
      <c r="T759" s="2">
        <v>901</v>
      </c>
      <c r="U759" s="8">
        <v>0.27086743044189854</v>
      </c>
      <c r="V759" s="2">
        <v>6357</v>
      </c>
      <c r="W759" s="48">
        <v>1046</v>
      </c>
      <c r="Y759" s="61">
        <f>(Table1326[[#This Row],[2042 Future AADT]]-Table1326[[#This Row],[AADT 2022]])/20*($Y$5-2022)+Table1326[[#This Row],[AADT 2022]]</f>
        <v>6357</v>
      </c>
    </row>
    <row r="760" spans="1:25" ht="24" customHeight="1" x14ac:dyDescent="0.25">
      <c r="A760" t="s">
        <v>2376</v>
      </c>
      <c r="B760" t="s">
        <v>18180</v>
      </c>
      <c r="C760">
        <v>101743</v>
      </c>
      <c r="D760" t="s">
        <v>17073</v>
      </c>
      <c r="E760" t="s">
        <v>2372</v>
      </c>
      <c r="F760" s="9">
        <f>Table1326[[#This Row],[EMP]]-Table1326[[#This Row],[BMP]]</f>
        <v>0.83468411000001197</v>
      </c>
      <c r="G760" s="5" t="s">
        <v>2373</v>
      </c>
      <c r="H760" s="56">
        <v>303.8</v>
      </c>
      <c r="I760" t="s">
        <v>2374</v>
      </c>
      <c r="J760" s="56">
        <v>303.8</v>
      </c>
      <c r="K760" s="56">
        <v>304.63468411000002</v>
      </c>
      <c r="L760" t="s">
        <v>2375</v>
      </c>
      <c r="M760" s="2">
        <v>4613</v>
      </c>
      <c r="N760" s="2">
        <v>4652</v>
      </c>
      <c r="O760" s="2">
        <v>9265</v>
      </c>
      <c r="P760" t="s">
        <v>22221</v>
      </c>
      <c r="Q760">
        <v>8</v>
      </c>
      <c r="R760">
        <v>53</v>
      </c>
      <c r="S760" s="2">
        <v>898</v>
      </c>
      <c r="T760" s="2">
        <v>418</v>
      </c>
      <c r="U760" s="8">
        <v>0.1420399352401511</v>
      </c>
      <c r="V760" s="2">
        <v>15088</v>
      </c>
      <c r="W760" s="48">
        <v>1047</v>
      </c>
      <c r="Y760" s="61">
        <f>(Table1326[[#This Row],[2042 Future AADT]]-Table1326[[#This Row],[AADT 2022]])/20*($Y$5-2022)+Table1326[[#This Row],[AADT 2022]]</f>
        <v>15088</v>
      </c>
    </row>
    <row r="761" spans="1:25" ht="24" customHeight="1" x14ac:dyDescent="0.25">
      <c r="A761" t="s">
        <v>2378</v>
      </c>
      <c r="B761" t="s">
        <v>18181</v>
      </c>
      <c r="C761">
        <v>101745</v>
      </c>
      <c r="D761" t="s">
        <v>17073</v>
      </c>
      <c r="E761" t="s">
        <v>2372</v>
      </c>
      <c r="F761" s="9">
        <f>Table1326[[#This Row],[EMP]]-Table1326[[#This Row],[BMP]]</f>
        <v>0.58376592999997001</v>
      </c>
      <c r="G761" s="5" t="s">
        <v>2373</v>
      </c>
      <c r="H761" s="56">
        <v>304.776220533333</v>
      </c>
      <c r="I761" t="s">
        <v>2375</v>
      </c>
      <c r="J761" s="56">
        <v>305.28580529999999</v>
      </c>
      <c r="K761" s="56">
        <v>305.35998646333297</v>
      </c>
      <c r="L761" t="s">
        <v>2377</v>
      </c>
      <c r="M761" s="2">
        <v>7168</v>
      </c>
      <c r="N761" s="2">
        <v>6509</v>
      </c>
      <c r="O761" s="2">
        <v>13677</v>
      </c>
      <c r="P761" t="s">
        <v>22222</v>
      </c>
      <c r="Q761">
        <v>8</v>
      </c>
      <c r="R761">
        <v>51</v>
      </c>
      <c r="S761" s="2">
        <v>1657</v>
      </c>
      <c r="T761" s="2">
        <v>410</v>
      </c>
      <c r="U761" s="8">
        <v>0.15112963369159904</v>
      </c>
      <c r="V761" s="2">
        <v>26885</v>
      </c>
      <c r="W761" s="48">
        <v>1048</v>
      </c>
      <c r="Y761" s="61">
        <f>(Table1326[[#This Row],[2042 Future AADT]]-Table1326[[#This Row],[AADT 2022]])/20*($Y$5-2022)+Table1326[[#This Row],[AADT 2022]]</f>
        <v>26885</v>
      </c>
    </row>
    <row r="762" spans="1:25" ht="24" customHeight="1" x14ac:dyDescent="0.25">
      <c r="A762" t="s">
        <v>2379</v>
      </c>
      <c r="B762" t="s">
        <v>18182</v>
      </c>
      <c r="C762">
        <v>101746</v>
      </c>
      <c r="D762" t="s">
        <v>17073</v>
      </c>
      <c r="E762" t="s">
        <v>2372</v>
      </c>
      <c r="F762" s="9">
        <f>Table1326[[#This Row],[EMP]]-Table1326[[#This Row],[BMP]]</f>
        <v>0.31154669000000013</v>
      </c>
      <c r="G762" s="5" t="s">
        <v>2373</v>
      </c>
      <c r="H762" s="56">
        <v>305.35057191999999</v>
      </c>
      <c r="I762" t="s">
        <v>2377</v>
      </c>
      <c r="J762" s="56">
        <v>305.55749802999998</v>
      </c>
      <c r="K762" s="56">
        <v>305.66211860999999</v>
      </c>
      <c r="L762" t="s">
        <v>1212</v>
      </c>
      <c r="M762" s="2">
        <v>8270</v>
      </c>
      <c r="N762" s="2">
        <v>8061</v>
      </c>
      <c r="O762" s="2">
        <v>16331</v>
      </c>
      <c r="P762" t="s">
        <v>22223</v>
      </c>
      <c r="Q762">
        <v>9</v>
      </c>
      <c r="R762">
        <v>56</v>
      </c>
      <c r="S762" s="2">
        <v>1441</v>
      </c>
      <c r="T762" s="2">
        <v>667</v>
      </c>
      <c r="U762" s="8">
        <v>0.12907966444185903</v>
      </c>
      <c r="V762" s="2">
        <v>26595</v>
      </c>
      <c r="W762" s="48">
        <v>1049</v>
      </c>
      <c r="Y762" s="61">
        <f>(Table1326[[#This Row],[2042 Future AADT]]-Table1326[[#This Row],[AADT 2022]])/20*($Y$5-2022)+Table1326[[#This Row],[AADT 2022]]</f>
        <v>26595</v>
      </c>
    </row>
    <row r="763" spans="1:25" ht="24" customHeight="1" x14ac:dyDescent="0.25">
      <c r="A763" t="s">
        <v>2381</v>
      </c>
      <c r="B763" t="s">
        <v>18183</v>
      </c>
      <c r="C763">
        <v>101747</v>
      </c>
      <c r="D763" t="s">
        <v>17073</v>
      </c>
      <c r="E763" t="s">
        <v>2372</v>
      </c>
      <c r="F763" s="9">
        <f>Table1326[[#This Row],[EMP]]-Table1326[[#This Row],[BMP]]</f>
        <v>1.1653675900000167</v>
      </c>
      <c r="G763" s="5" t="s">
        <v>2373</v>
      </c>
      <c r="H763" s="56">
        <v>305.34651330999998</v>
      </c>
      <c r="I763" t="s">
        <v>1261</v>
      </c>
      <c r="J763" s="56">
        <v>305.93680097999999</v>
      </c>
      <c r="K763" s="56">
        <v>306.51188089999999</v>
      </c>
      <c r="L763" t="s">
        <v>2380</v>
      </c>
      <c r="M763" s="2">
        <v>2320</v>
      </c>
      <c r="N763" s="2">
        <v>2008</v>
      </c>
      <c r="O763" s="2">
        <v>4328</v>
      </c>
      <c r="P763" t="s">
        <v>22224</v>
      </c>
      <c r="Q763">
        <v>8</v>
      </c>
      <c r="R763">
        <v>64</v>
      </c>
      <c r="S763" s="2">
        <v>497</v>
      </c>
      <c r="T763" s="2">
        <v>108</v>
      </c>
      <c r="U763" s="8">
        <v>0.13978743068391866</v>
      </c>
      <c r="V763" s="2">
        <v>7048</v>
      </c>
      <c r="W763" s="48">
        <v>1050</v>
      </c>
      <c r="Y763" s="61">
        <f>(Table1326[[#This Row],[2042 Future AADT]]-Table1326[[#This Row],[AADT 2022]])/20*($Y$5-2022)+Table1326[[#This Row],[AADT 2022]]</f>
        <v>7048</v>
      </c>
    </row>
    <row r="764" spans="1:25" ht="24" customHeight="1" x14ac:dyDescent="0.25">
      <c r="A764" t="s">
        <v>2385</v>
      </c>
      <c r="B764" t="s">
        <v>18184</v>
      </c>
      <c r="C764">
        <v>101748</v>
      </c>
      <c r="D764" t="s">
        <v>17073</v>
      </c>
      <c r="E764" t="s">
        <v>437</v>
      </c>
      <c r="F764" s="9">
        <f>Table1326[[#This Row],[EMP]]-Table1326[[#This Row],[BMP]]</f>
        <v>2.7961989500000186</v>
      </c>
      <c r="G764" s="5" t="s">
        <v>2383</v>
      </c>
      <c r="H764" s="56">
        <v>336.606773412</v>
      </c>
      <c r="I764" t="s">
        <v>2384</v>
      </c>
      <c r="J764" s="56">
        <v>338.00419176999998</v>
      </c>
      <c r="K764" s="56">
        <v>339.40297236200001</v>
      </c>
      <c r="L764" t="s">
        <v>2351</v>
      </c>
      <c r="M764" s="2">
        <v>870</v>
      </c>
      <c r="N764" s="2">
        <v>736</v>
      </c>
      <c r="O764" s="2">
        <v>1606</v>
      </c>
      <c r="P764" t="s">
        <v>22225</v>
      </c>
      <c r="Q764">
        <v>9</v>
      </c>
      <c r="R764">
        <v>52</v>
      </c>
      <c r="S764" s="2">
        <v>237</v>
      </c>
      <c r="T764" s="2">
        <v>105</v>
      </c>
      <c r="U764" s="8">
        <v>0.21295143212951431</v>
      </c>
      <c r="V764" s="2">
        <v>2615</v>
      </c>
      <c r="W764" s="48">
        <v>1051</v>
      </c>
      <c r="Y764" s="61">
        <f>(Table1326[[#This Row],[2042 Future AADT]]-Table1326[[#This Row],[AADT 2022]])/20*($Y$5-2022)+Table1326[[#This Row],[AADT 2022]]</f>
        <v>2615</v>
      </c>
    </row>
    <row r="765" spans="1:25" ht="24" customHeight="1" x14ac:dyDescent="0.25">
      <c r="A765" t="s">
        <v>2387</v>
      </c>
      <c r="B765" t="s">
        <v>21466</v>
      </c>
      <c r="C765">
        <v>101749</v>
      </c>
      <c r="D765" t="s">
        <v>17073</v>
      </c>
      <c r="E765" t="s">
        <v>437</v>
      </c>
      <c r="F765" s="9">
        <f>Table1326[[#This Row],[EMP]]-Table1326[[#This Row],[BMP]]</f>
        <v>0.61847137999995994</v>
      </c>
      <c r="G765" s="5" t="s">
        <v>2383</v>
      </c>
      <c r="H765" s="56">
        <v>339.44979317666701</v>
      </c>
      <c r="I765" t="s">
        <v>2351</v>
      </c>
      <c r="J765" s="56">
        <v>339.99578517499998</v>
      </c>
      <c r="K765" s="56">
        <v>340.06826455666697</v>
      </c>
      <c r="L765" t="s">
        <v>438</v>
      </c>
      <c r="M765" s="2">
        <v>894</v>
      </c>
      <c r="N765" s="2">
        <v>800</v>
      </c>
      <c r="O765" s="2">
        <v>1694</v>
      </c>
      <c r="P765" t="s">
        <v>22226</v>
      </c>
      <c r="Q765">
        <v>8</v>
      </c>
      <c r="R765">
        <v>52</v>
      </c>
      <c r="S765" s="2">
        <v>269</v>
      </c>
      <c r="T765" s="2">
        <v>138</v>
      </c>
      <c r="U765" s="8">
        <v>0.24025974025974026</v>
      </c>
      <c r="V765" s="2">
        <v>3330</v>
      </c>
      <c r="W765" s="48">
        <v>1052</v>
      </c>
      <c r="Y765" s="61">
        <f>(Table1326[[#This Row],[2042 Future AADT]]-Table1326[[#This Row],[AADT 2022]])/20*($Y$5-2022)+Table1326[[#This Row],[AADT 2022]]</f>
        <v>3330</v>
      </c>
    </row>
    <row r="766" spans="1:25" ht="24" customHeight="1" x14ac:dyDescent="0.25">
      <c r="A766" t="s">
        <v>2388</v>
      </c>
      <c r="B766" t="s">
        <v>18185</v>
      </c>
      <c r="C766">
        <v>101750</v>
      </c>
      <c r="D766" t="s">
        <v>17073</v>
      </c>
      <c r="E766" t="s">
        <v>437</v>
      </c>
      <c r="F766" s="9">
        <f>Table1326[[#This Row],[EMP]]-Table1326[[#This Row],[BMP]]</f>
        <v>0.70980306999996401</v>
      </c>
      <c r="G766" s="5" t="s">
        <v>2383</v>
      </c>
      <c r="H766" s="56">
        <v>340.05783191500001</v>
      </c>
      <c r="I766" t="s">
        <v>438</v>
      </c>
      <c r="J766" s="56">
        <v>340.7</v>
      </c>
      <c r="K766" s="56">
        <v>340.76763498499997</v>
      </c>
      <c r="L766" t="s">
        <v>438</v>
      </c>
      <c r="M766" s="2">
        <v>870</v>
      </c>
      <c r="N766" s="2">
        <v>914</v>
      </c>
      <c r="O766" s="2">
        <v>1784</v>
      </c>
      <c r="P766" t="s">
        <v>22227</v>
      </c>
      <c r="Q766">
        <v>11</v>
      </c>
      <c r="R766">
        <v>51</v>
      </c>
      <c r="S766" s="2">
        <v>171</v>
      </c>
      <c r="T766" s="2">
        <v>79</v>
      </c>
      <c r="U766" s="8">
        <v>0.14013452914798205</v>
      </c>
      <c r="V766" s="2">
        <v>3507</v>
      </c>
      <c r="W766" s="48">
        <v>1053</v>
      </c>
      <c r="Y766" s="61">
        <f>(Table1326[[#This Row],[2042 Future AADT]]-Table1326[[#This Row],[AADT 2022]])/20*($Y$5-2022)+Table1326[[#This Row],[AADT 2022]]</f>
        <v>3507</v>
      </c>
    </row>
    <row r="767" spans="1:25" ht="24" customHeight="1" x14ac:dyDescent="0.25">
      <c r="A767" t="s">
        <v>2390</v>
      </c>
      <c r="B767" t="s">
        <v>18186</v>
      </c>
      <c r="C767">
        <v>101751</v>
      </c>
      <c r="D767" t="s">
        <v>17073</v>
      </c>
      <c r="E767" t="s">
        <v>437</v>
      </c>
      <c r="F767" s="9">
        <f>Table1326[[#This Row],[EMP]]-Table1326[[#This Row],[BMP]]</f>
        <v>3.9013886100000263</v>
      </c>
      <c r="G767" s="5" t="s">
        <v>2383</v>
      </c>
      <c r="H767" s="56">
        <v>340.63505023166698</v>
      </c>
      <c r="I767" t="s">
        <v>438</v>
      </c>
      <c r="J767" s="56">
        <v>342.30443823000002</v>
      </c>
      <c r="K767" s="56">
        <v>344.53643884166701</v>
      </c>
      <c r="L767" t="s">
        <v>2389</v>
      </c>
      <c r="M767" s="2">
        <v>901</v>
      </c>
      <c r="N767" s="2">
        <v>821</v>
      </c>
      <c r="O767" s="2">
        <v>1722</v>
      </c>
      <c r="P767" t="s">
        <v>22228</v>
      </c>
      <c r="Q767">
        <v>11</v>
      </c>
      <c r="R767">
        <v>59</v>
      </c>
      <c r="S767" s="2">
        <v>165</v>
      </c>
      <c r="T767" s="2">
        <v>77</v>
      </c>
      <c r="U767" s="8">
        <v>0.14053426248548201</v>
      </c>
      <c r="V767" s="2">
        <v>2804</v>
      </c>
      <c r="W767" s="48">
        <v>1054</v>
      </c>
      <c r="Y767" s="61">
        <f>(Table1326[[#This Row],[2042 Future AADT]]-Table1326[[#This Row],[AADT 2022]])/20*($Y$5-2022)+Table1326[[#This Row],[AADT 2022]]</f>
        <v>2804</v>
      </c>
    </row>
    <row r="768" spans="1:25" ht="24" customHeight="1" x14ac:dyDescent="0.25">
      <c r="A768" t="s">
        <v>2394</v>
      </c>
      <c r="B768" t="s">
        <v>18187</v>
      </c>
      <c r="C768">
        <v>101752</v>
      </c>
      <c r="D768" t="s">
        <v>17073</v>
      </c>
      <c r="E768" t="s">
        <v>447</v>
      </c>
      <c r="F768" s="9">
        <f>Table1326[[#This Row],[EMP]]-Table1326[[#This Row],[BMP]]</f>
        <v>1.9927055299999665</v>
      </c>
      <c r="G768" s="5" t="s">
        <v>2391</v>
      </c>
      <c r="H768" s="56">
        <v>362.42389889750001</v>
      </c>
      <c r="I768" t="s">
        <v>2392</v>
      </c>
      <c r="J768" s="56">
        <v>363.95331732</v>
      </c>
      <c r="K768" s="56">
        <v>364.41660442749998</v>
      </c>
      <c r="L768" t="s">
        <v>2393</v>
      </c>
      <c r="M768" s="2">
        <v>349</v>
      </c>
      <c r="N768" s="2">
        <v>332</v>
      </c>
      <c r="O768" s="2">
        <v>681</v>
      </c>
      <c r="P768" t="s">
        <v>22229</v>
      </c>
      <c r="Q768">
        <v>10</v>
      </c>
      <c r="R768">
        <v>52</v>
      </c>
      <c r="S768" s="2">
        <v>68</v>
      </c>
      <c r="T768" s="2">
        <v>47</v>
      </c>
      <c r="U768" s="8">
        <v>0.16886930983847284</v>
      </c>
      <c r="V768" s="2">
        <v>1195</v>
      </c>
      <c r="W768" s="48">
        <v>1055</v>
      </c>
      <c r="Y768" s="61">
        <f>(Table1326[[#This Row],[2042 Future AADT]]-Table1326[[#This Row],[AADT 2022]])/20*($Y$5-2022)+Table1326[[#This Row],[AADT 2022]]</f>
        <v>1195</v>
      </c>
    </row>
    <row r="769" spans="1:25" ht="24" customHeight="1" x14ac:dyDescent="0.25">
      <c r="A769" t="s">
        <v>2397</v>
      </c>
      <c r="B769" t="s">
        <v>18188</v>
      </c>
      <c r="C769">
        <v>101753</v>
      </c>
      <c r="D769" t="s">
        <v>17073</v>
      </c>
      <c r="E769" t="s">
        <v>447</v>
      </c>
      <c r="F769" s="9">
        <f>Table1326[[#This Row],[EMP]]-Table1326[[#This Row],[BMP]]</f>
        <v>2.1100000000000136</v>
      </c>
      <c r="G769" s="5" t="s">
        <v>2391</v>
      </c>
      <c r="H769" s="56">
        <v>364.53</v>
      </c>
      <c r="I769" t="s">
        <v>2393</v>
      </c>
      <c r="J769" s="56">
        <v>364.84595653000002</v>
      </c>
      <c r="K769" s="56">
        <v>366.64</v>
      </c>
      <c r="L769" t="s">
        <v>2396</v>
      </c>
      <c r="M769" s="2">
        <v>332</v>
      </c>
      <c r="N769" s="2">
        <v>233</v>
      </c>
      <c r="O769" s="2">
        <v>565</v>
      </c>
      <c r="P769" t="s">
        <v>22230</v>
      </c>
      <c r="Q769">
        <v>9</v>
      </c>
      <c r="R769">
        <v>56</v>
      </c>
      <c r="S769" s="2">
        <v>33</v>
      </c>
      <c r="T769" s="2">
        <v>27</v>
      </c>
      <c r="U769" s="8">
        <v>0.10619469026548672</v>
      </c>
      <c r="V769" s="2">
        <v>1695</v>
      </c>
      <c r="W769" s="48">
        <v>1056</v>
      </c>
      <c r="Y769" s="61">
        <f>(Table1326[[#This Row],[2042 Future AADT]]-Table1326[[#This Row],[AADT 2022]])/20*($Y$5-2022)+Table1326[[#This Row],[AADT 2022]]</f>
        <v>1695</v>
      </c>
    </row>
    <row r="770" spans="1:25" ht="24" customHeight="1" x14ac:dyDescent="0.25">
      <c r="A770" t="s">
        <v>2402</v>
      </c>
      <c r="B770" t="s">
        <v>18189</v>
      </c>
      <c r="C770">
        <v>101754</v>
      </c>
      <c r="D770" t="s">
        <v>17073</v>
      </c>
      <c r="E770" t="s">
        <v>452</v>
      </c>
      <c r="F770" s="9">
        <f>Table1326[[#This Row],[EMP]]-Table1326[[#This Row],[BMP]]</f>
        <v>1.199333299999978</v>
      </c>
      <c r="G770" s="5" t="s">
        <v>2399</v>
      </c>
      <c r="H770" s="56">
        <v>378.97449715750002</v>
      </c>
      <c r="I770" t="s">
        <v>2400</v>
      </c>
      <c r="J770" s="56">
        <v>380.00296014999998</v>
      </c>
      <c r="K770" s="56">
        <v>380.1738304575</v>
      </c>
      <c r="L770" t="s">
        <v>2401</v>
      </c>
      <c r="M770" s="2">
        <v>460</v>
      </c>
      <c r="N770" s="2">
        <v>439</v>
      </c>
      <c r="O770" s="2">
        <v>899</v>
      </c>
      <c r="P770" t="s">
        <v>22231</v>
      </c>
      <c r="Q770">
        <v>8</v>
      </c>
      <c r="R770">
        <v>54</v>
      </c>
      <c r="S770" s="2">
        <v>139</v>
      </c>
      <c r="T770" s="2">
        <v>83</v>
      </c>
      <c r="U770" s="8">
        <v>0.24694104560622915</v>
      </c>
      <c r="V770" s="2">
        <v>1578</v>
      </c>
      <c r="W770" s="48">
        <v>1057</v>
      </c>
      <c r="Y770" s="61">
        <f>(Table1326[[#This Row],[2042 Future AADT]]-Table1326[[#This Row],[AADT 2022]])/20*($Y$5-2022)+Table1326[[#This Row],[AADT 2022]]</f>
        <v>1578</v>
      </c>
    </row>
    <row r="771" spans="1:25" ht="24" customHeight="1" x14ac:dyDescent="0.25">
      <c r="A771" t="s">
        <v>2403</v>
      </c>
      <c r="B771" t="s">
        <v>18190</v>
      </c>
      <c r="C771">
        <v>101755</v>
      </c>
      <c r="D771" t="s">
        <v>17073</v>
      </c>
      <c r="E771" t="s">
        <v>452</v>
      </c>
      <c r="F771" s="9">
        <f>Table1326[[#This Row],[EMP]]-Table1326[[#This Row],[BMP]]</f>
        <v>1.7406301500000154</v>
      </c>
      <c r="G771" s="5" t="s">
        <v>2399</v>
      </c>
      <c r="H771" s="56">
        <v>380.08793205500001</v>
      </c>
      <c r="I771" t="s">
        <v>2401</v>
      </c>
      <c r="J771" s="56">
        <v>380.46843038499998</v>
      </c>
      <c r="K771" s="56">
        <v>381.82856220500003</v>
      </c>
      <c r="L771" t="s">
        <v>1114</v>
      </c>
      <c r="M771" s="2">
        <v>235</v>
      </c>
      <c r="N771" s="2">
        <v>280</v>
      </c>
      <c r="O771" s="2">
        <v>515</v>
      </c>
      <c r="P771" t="s">
        <v>22232</v>
      </c>
      <c r="Q771">
        <v>7</v>
      </c>
      <c r="R771">
        <v>73</v>
      </c>
      <c r="S771" s="2">
        <v>28</v>
      </c>
      <c r="T771" s="2">
        <v>67</v>
      </c>
      <c r="U771" s="8">
        <v>0.18446601941747573</v>
      </c>
      <c r="V771" s="2">
        <v>1545</v>
      </c>
      <c r="W771" s="48">
        <v>1057.0999999999999</v>
      </c>
      <c r="Y771" s="61">
        <f>(Table1326[[#This Row],[2042 Future AADT]]-Table1326[[#This Row],[AADT 2022]])/20*($Y$5-2022)+Table1326[[#This Row],[AADT 2022]]</f>
        <v>1545</v>
      </c>
    </row>
    <row r="772" spans="1:25" ht="24" customHeight="1" x14ac:dyDescent="0.25">
      <c r="A772" t="s">
        <v>2407</v>
      </c>
      <c r="B772" t="s">
        <v>18191</v>
      </c>
      <c r="C772">
        <v>101756</v>
      </c>
      <c r="D772" t="s">
        <v>17073</v>
      </c>
      <c r="E772" t="s">
        <v>701</v>
      </c>
      <c r="F772" s="9">
        <f>Table1326[[#This Row],[EMP]]-Table1326[[#This Row],[BMP]]</f>
        <v>0.66925371</v>
      </c>
      <c r="G772" s="5" t="s">
        <v>2405</v>
      </c>
      <c r="H772" s="56">
        <v>2.7129805E-2</v>
      </c>
      <c r="I772" t="s">
        <v>1889</v>
      </c>
      <c r="J772" s="56">
        <v>0.35223643500000001</v>
      </c>
      <c r="K772" s="56">
        <v>0.69638351499999995</v>
      </c>
      <c r="L772" t="s">
        <v>2406</v>
      </c>
      <c r="M772" s="2">
        <v>3310</v>
      </c>
      <c r="N772" s="2">
        <v>3176</v>
      </c>
      <c r="O772" s="2">
        <v>6486</v>
      </c>
      <c r="P772" t="s">
        <v>22233</v>
      </c>
      <c r="Q772">
        <v>7</v>
      </c>
      <c r="R772">
        <v>50</v>
      </c>
      <c r="S772" s="2">
        <v>1803</v>
      </c>
      <c r="T772" s="2">
        <v>439</v>
      </c>
      <c r="U772" s="8">
        <v>0.34566759173604689</v>
      </c>
      <c r="V772" s="2">
        <v>7566</v>
      </c>
      <c r="W772" s="48">
        <v>1059</v>
      </c>
      <c r="Y772" s="61">
        <f>(Table1326[[#This Row],[2042 Future AADT]]-Table1326[[#This Row],[AADT 2022]])/20*($Y$5-2022)+Table1326[[#This Row],[AADT 2022]]</f>
        <v>7566</v>
      </c>
    </row>
    <row r="773" spans="1:25" ht="24" customHeight="1" x14ac:dyDescent="0.25">
      <c r="A773" t="s">
        <v>2408</v>
      </c>
      <c r="B773" t="s">
        <v>18192</v>
      </c>
      <c r="C773">
        <v>101757</v>
      </c>
      <c r="D773" t="s">
        <v>17073</v>
      </c>
      <c r="E773" t="s">
        <v>701</v>
      </c>
      <c r="F773" s="9">
        <f>Table1326[[#This Row],[EMP]]-Table1326[[#This Row],[BMP]]</f>
        <v>0.9364536700000029</v>
      </c>
      <c r="G773" s="5" t="s">
        <v>2405</v>
      </c>
      <c r="H773" s="56">
        <v>0.69320594666666702</v>
      </c>
      <c r="I773" t="s">
        <v>1263</v>
      </c>
      <c r="J773" s="56">
        <v>0.94062420499999999</v>
      </c>
      <c r="K773" s="56">
        <v>1.6296596166666699</v>
      </c>
      <c r="L773" t="s">
        <v>1224</v>
      </c>
      <c r="M773" s="2">
        <v>7783</v>
      </c>
      <c r="N773" s="2">
        <v>6645</v>
      </c>
      <c r="O773" s="2">
        <v>14428</v>
      </c>
      <c r="P773" t="s">
        <v>22234</v>
      </c>
      <c r="Q773">
        <v>8</v>
      </c>
      <c r="R773">
        <v>52</v>
      </c>
      <c r="S773" s="2">
        <v>1629</v>
      </c>
      <c r="T773" s="2">
        <v>478</v>
      </c>
      <c r="U773" s="8">
        <v>0.14603548655392293</v>
      </c>
      <c r="V773" s="2">
        <v>21600</v>
      </c>
      <c r="W773" s="48">
        <v>1060</v>
      </c>
      <c r="Y773" s="61">
        <f>(Table1326[[#This Row],[2042 Future AADT]]-Table1326[[#This Row],[AADT 2022]])/20*($Y$5-2022)+Table1326[[#This Row],[AADT 2022]]</f>
        <v>21600</v>
      </c>
    </row>
    <row r="774" spans="1:25" ht="24" customHeight="1" x14ac:dyDescent="0.25">
      <c r="A774" t="s">
        <v>3081</v>
      </c>
      <c r="B774" t="s">
        <v>18193</v>
      </c>
      <c r="C774">
        <v>101757</v>
      </c>
      <c r="D774" t="s">
        <v>17073</v>
      </c>
      <c r="E774" t="s">
        <v>2411</v>
      </c>
      <c r="F774" s="9">
        <f>Table1326[[#This Row],[EMP]]-Table1326[[#This Row],[BMP]]</f>
        <v>0.71080473</v>
      </c>
      <c r="G774" s="5" t="s">
        <v>25989</v>
      </c>
      <c r="H774" s="56">
        <v>0</v>
      </c>
      <c r="I774" t="s">
        <v>1889</v>
      </c>
      <c r="J774" s="56">
        <v>0.94062420499999999</v>
      </c>
      <c r="K774" s="56">
        <v>0.71080473</v>
      </c>
      <c r="L774" t="s">
        <v>698</v>
      </c>
      <c r="M774" s="2">
        <v>3585</v>
      </c>
      <c r="N774" s="2">
        <v>3060</v>
      </c>
      <c r="O774" s="2">
        <v>6645</v>
      </c>
      <c r="P774" t="s">
        <v>22239</v>
      </c>
      <c r="Q774">
        <v>8</v>
      </c>
      <c r="R774">
        <v>54</v>
      </c>
      <c r="S774" s="2">
        <v>830</v>
      </c>
      <c r="T774" s="2">
        <v>241</v>
      </c>
      <c r="U774" s="8">
        <v>0.16117381489841986</v>
      </c>
      <c r="V774" s="2">
        <v>9948</v>
      </c>
      <c r="W774" s="48">
        <v>1060</v>
      </c>
      <c r="Y774" s="61">
        <f>(Table1326[[#This Row],[2042 Future AADT]]-Table1326[[#This Row],[AADT 2022]])/20*($Y$5-2022)+Table1326[[#This Row],[AADT 2022]]</f>
        <v>9948</v>
      </c>
    </row>
    <row r="775" spans="1:25" ht="24" customHeight="1" x14ac:dyDescent="0.25">
      <c r="A775" t="s">
        <v>2409</v>
      </c>
      <c r="B775" t="s">
        <v>18194</v>
      </c>
      <c r="C775">
        <v>101759</v>
      </c>
      <c r="D775" t="s">
        <v>17073</v>
      </c>
      <c r="E775" t="s">
        <v>701</v>
      </c>
      <c r="F775" s="9">
        <f>Table1326[[#This Row],[EMP]]-Table1326[[#This Row],[BMP]]</f>
        <v>1.1612700499999999</v>
      </c>
      <c r="G775" s="5" t="s">
        <v>2405</v>
      </c>
      <c r="H775" s="56">
        <v>1.63488241666667</v>
      </c>
      <c r="I775" t="s">
        <v>1224</v>
      </c>
      <c r="J775" s="56">
        <v>2.1095929099999999</v>
      </c>
      <c r="K775" s="56">
        <v>2.7961524666666699</v>
      </c>
      <c r="L775" t="s">
        <v>702</v>
      </c>
      <c r="M775" s="2">
        <v>9002</v>
      </c>
      <c r="N775" s="2">
        <v>9620</v>
      </c>
      <c r="O775" s="2">
        <v>18622</v>
      </c>
      <c r="P775" t="s">
        <v>22235</v>
      </c>
      <c r="Q775">
        <v>9</v>
      </c>
      <c r="R775">
        <v>51</v>
      </c>
      <c r="S775" s="2">
        <v>2690</v>
      </c>
      <c r="T775" s="2">
        <v>1103</v>
      </c>
      <c r="U775" s="8">
        <v>0.20368381484265921</v>
      </c>
      <c r="V775" s="2">
        <v>21724</v>
      </c>
      <c r="W775" s="48">
        <v>1061</v>
      </c>
      <c r="Y775" s="61">
        <f>(Table1326[[#This Row],[2042 Future AADT]]-Table1326[[#This Row],[AADT 2022]])/20*($Y$5-2022)+Table1326[[#This Row],[AADT 2022]]</f>
        <v>21724</v>
      </c>
    </row>
    <row r="776" spans="1:25" ht="24" customHeight="1" x14ac:dyDescent="0.25">
      <c r="A776" t="s">
        <v>2410</v>
      </c>
      <c r="B776" t="s">
        <v>18195</v>
      </c>
      <c r="C776">
        <v>101761</v>
      </c>
      <c r="D776" t="s">
        <v>17073</v>
      </c>
      <c r="E776" t="s">
        <v>701</v>
      </c>
      <c r="F776" s="9">
        <f>Table1326[[#This Row],[EMP]]-Table1326[[#This Row],[BMP]]</f>
        <v>1.1858651</v>
      </c>
      <c r="G776" s="5" t="s">
        <v>2405</v>
      </c>
      <c r="H776" s="56">
        <v>2.78084336</v>
      </c>
      <c r="I776" t="s">
        <v>702</v>
      </c>
      <c r="J776" s="56">
        <v>3.4972772750000001</v>
      </c>
      <c r="K776" s="56">
        <v>3.96670846</v>
      </c>
      <c r="L776" t="s">
        <v>1263</v>
      </c>
      <c r="M776" s="2">
        <v>11435</v>
      </c>
      <c r="N776" s="2">
        <v>10095</v>
      </c>
      <c r="O776" s="2">
        <v>21530</v>
      </c>
      <c r="P776" t="s">
        <v>22236</v>
      </c>
      <c r="Q776">
        <v>8</v>
      </c>
      <c r="R776">
        <v>57</v>
      </c>
      <c r="S776" s="2">
        <v>977</v>
      </c>
      <c r="T776" s="2">
        <v>1036</v>
      </c>
      <c r="U776" s="8">
        <v>9.349744542498839E-2</v>
      </c>
      <c r="V776" s="2">
        <v>25116</v>
      </c>
      <c r="W776" s="48">
        <v>1062</v>
      </c>
      <c r="Y776" s="61">
        <f>(Table1326[[#This Row],[2042 Future AADT]]-Table1326[[#This Row],[AADT 2022]])/20*($Y$5-2022)+Table1326[[#This Row],[AADT 2022]]</f>
        <v>25116</v>
      </c>
    </row>
    <row r="777" spans="1:25" ht="24" customHeight="1" x14ac:dyDescent="0.25">
      <c r="A777" t="s">
        <v>2413</v>
      </c>
      <c r="B777" t="s">
        <v>18196</v>
      </c>
      <c r="C777">
        <v>101763</v>
      </c>
      <c r="D777" t="s">
        <v>17073</v>
      </c>
      <c r="E777" t="s">
        <v>701</v>
      </c>
      <c r="F777" s="9">
        <f>Table1326[[#This Row],[EMP]]-Table1326[[#This Row],[BMP]]</f>
        <v>0.63723739999999962</v>
      </c>
      <c r="G777" s="5" t="s">
        <v>2405</v>
      </c>
      <c r="H777" s="56">
        <v>3.96555073333333</v>
      </c>
      <c r="I777" t="s">
        <v>1263</v>
      </c>
      <c r="J777" s="56">
        <v>4.0240311350000004</v>
      </c>
      <c r="K777" s="56">
        <v>4.6027881333333296</v>
      </c>
      <c r="L777" t="s">
        <v>2412</v>
      </c>
      <c r="M777" s="2">
        <v>10193</v>
      </c>
      <c r="N777" s="2">
        <v>9901</v>
      </c>
      <c r="O777" s="2">
        <v>20094</v>
      </c>
      <c r="P777" t="s">
        <v>22237</v>
      </c>
      <c r="Q777">
        <v>11</v>
      </c>
      <c r="R777">
        <v>51</v>
      </c>
      <c r="S777" s="2">
        <v>977</v>
      </c>
      <c r="T777" s="2">
        <v>1036</v>
      </c>
      <c r="U777" s="8">
        <v>0.10017915795759928</v>
      </c>
      <c r="V777" s="2">
        <v>23441</v>
      </c>
      <c r="W777" s="48">
        <v>1063</v>
      </c>
      <c r="Y777" s="61">
        <f>(Table1326[[#This Row],[2042 Future AADT]]-Table1326[[#This Row],[AADT 2022]])/20*($Y$5-2022)+Table1326[[#This Row],[AADT 2022]]</f>
        <v>23441</v>
      </c>
    </row>
    <row r="778" spans="1:25" ht="24" customHeight="1" x14ac:dyDescent="0.25">
      <c r="A778" t="s">
        <v>2415</v>
      </c>
      <c r="B778" t="s">
        <v>18197</v>
      </c>
      <c r="C778">
        <v>101764</v>
      </c>
      <c r="D778" t="s">
        <v>17073</v>
      </c>
      <c r="E778" t="s">
        <v>701</v>
      </c>
      <c r="F778" s="9">
        <f>Table1326[[#This Row],[EMP]]-Table1326[[#This Row],[BMP]]</f>
        <v>0.56145420000000001</v>
      </c>
      <c r="G778" s="5" t="s">
        <v>2405</v>
      </c>
      <c r="H778" s="56">
        <v>4.3617962366666703</v>
      </c>
      <c r="I778" t="s">
        <v>2412</v>
      </c>
      <c r="J778" s="56">
        <v>4.6488763449999997</v>
      </c>
      <c r="K778" s="56">
        <v>4.9232504366666703</v>
      </c>
      <c r="L778" t="s">
        <v>2414</v>
      </c>
      <c r="M778" s="2">
        <v>6412</v>
      </c>
      <c r="N778" s="2">
        <v>5645</v>
      </c>
      <c r="O778" s="2">
        <v>12057</v>
      </c>
      <c r="P778" t="s">
        <v>22238</v>
      </c>
      <c r="Q778">
        <v>8</v>
      </c>
      <c r="R778">
        <v>57</v>
      </c>
      <c r="S778" s="2">
        <v>573</v>
      </c>
      <c r="T778" s="2">
        <v>435</v>
      </c>
      <c r="U778" s="8">
        <v>8.3602886290121928E-2</v>
      </c>
      <c r="V778" s="2">
        <v>18051</v>
      </c>
      <c r="W778" s="48">
        <v>1064</v>
      </c>
      <c r="Y778" s="61">
        <f>(Table1326[[#This Row],[2042 Future AADT]]-Table1326[[#This Row],[AADT 2022]])/20*($Y$5-2022)+Table1326[[#This Row],[AADT 2022]]</f>
        <v>18051</v>
      </c>
    </row>
    <row r="779" spans="1:25" ht="24" customHeight="1" x14ac:dyDescent="0.25">
      <c r="A779" t="s">
        <v>2424</v>
      </c>
      <c r="B779" t="s">
        <v>18198</v>
      </c>
      <c r="C779">
        <v>101768</v>
      </c>
      <c r="D779" t="s">
        <v>17073</v>
      </c>
      <c r="E779" t="s">
        <v>2421</v>
      </c>
      <c r="F779" s="9">
        <f>Table1326[[#This Row],[EMP]]-Table1326[[#This Row],[BMP]]</f>
        <v>1.0666587666670182</v>
      </c>
      <c r="G779" s="5" t="s">
        <v>2422</v>
      </c>
      <c r="H779" s="56">
        <v>138.6</v>
      </c>
      <c r="I779" t="s">
        <v>2423</v>
      </c>
      <c r="J779" s="56">
        <v>138.6</v>
      </c>
      <c r="K779" s="56">
        <v>139.66665876666701</v>
      </c>
      <c r="L779" t="s">
        <v>804</v>
      </c>
      <c r="M779" s="2">
        <v>27</v>
      </c>
      <c r="N779" s="2">
        <v>1406</v>
      </c>
      <c r="O779" s="2">
        <v>1433</v>
      </c>
      <c r="P779" t="s">
        <v>22241</v>
      </c>
      <c r="Q779">
        <v>10</v>
      </c>
      <c r="R779">
        <v>66</v>
      </c>
      <c r="S779" s="2">
        <v>772</v>
      </c>
      <c r="T779" s="2">
        <v>95</v>
      </c>
      <c r="U779" s="8">
        <v>0.60502442428471737</v>
      </c>
      <c r="V779" s="2">
        <v>2637</v>
      </c>
      <c r="W779" s="48">
        <v>1065</v>
      </c>
      <c r="Y779" s="61">
        <f>(Table1326[[#This Row],[2042 Future AADT]]-Table1326[[#This Row],[AADT 2022]])/20*($Y$5-2022)+Table1326[[#This Row],[AADT 2022]]</f>
        <v>2637</v>
      </c>
    </row>
    <row r="780" spans="1:25" ht="24" customHeight="1" x14ac:dyDescent="0.25">
      <c r="A780" t="s">
        <v>2426</v>
      </c>
      <c r="B780" t="s">
        <v>18199</v>
      </c>
      <c r="C780">
        <v>101769</v>
      </c>
      <c r="D780" t="s">
        <v>17073</v>
      </c>
      <c r="E780" t="s">
        <v>2421</v>
      </c>
      <c r="F780" s="9">
        <f>Table1326[[#This Row],[EMP]]-Table1326[[#This Row],[BMP]]</f>
        <v>0.64352438000000234</v>
      </c>
      <c r="G780" s="5" t="s">
        <v>2422</v>
      </c>
      <c r="H780" s="56">
        <v>139.91611667000001</v>
      </c>
      <c r="I780" t="s">
        <v>804</v>
      </c>
      <c r="J780" s="56">
        <v>140.00601191000001</v>
      </c>
      <c r="K780" s="56">
        <v>140.55964105000001</v>
      </c>
      <c r="L780" t="s">
        <v>2096</v>
      </c>
      <c r="M780" s="2">
        <v>1483</v>
      </c>
      <c r="N780" s="2">
        <v>1186</v>
      </c>
      <c r="O780" s="2">
        <v>2669</v>
      </c>
      <c r="P780" t="s">
        <v>22242</v>
      </c>
      <c r="Q780">
        <v>10</v>
      </c>
      <c r="R780">
        <v>59</v>
      </c>
      <c r="S780" s="2">
        <v>117</v>
      </c>
      <c r="T780" s="2">
        <v>112</v>
      </c>
      <c r="U780" s="8">
        <v>8.5799925065567634E-2</v>
      </c>
      <c r="V780" s="2">
        <v>4911</v>
      </c>
      <c r="W780" s="48">
        <v>1066</v>
      </c>
      <c r="Y780" s="61">
        <f>(Table1326[[#This Row],[2042 Future AADT]]-Table1326[[#This Row],[AADT 2022]])/20*($Y$5-2022)+Table1326[[#This Row],[AADT 2022]]</f>
        <v>4911</v>
      </c>
    </row>
    <row r="781" spans="1:25" ht="24" customHeight="1" x14ac:dyDescent="0.25">
      <c r="A781" t="s">
        <v>2428</v>
      </c>
      <c r="B781" t="s">
        <v>18200</v>
      </c>
      <c r="C781">
        <v>101771</v>
      </c>
      <c r="D781" t="s">
        <v>17073</v>
      </c>
      <c r="E781" t="s">
        <v>2421</v>
      </c>
      <c r="F781" s="9">
        <f>Table1326[[#This Row],[EMP]]-Table1326[[#This Row],[BMP]]</f>
        <v>2.3736911999999961</v>
      </c>
      <c r="G781" s="5" t="s">
        <v>2422</v>
      </c>
      <c r="H781" s="56">
        <v>140.545685195</v>
      </c>
      <c r="I781" t="s">
        <v>2096</v>
      </c>
      <c r="J781" s="56">
        <v>142.00612361</v>
      </c>
      <c r="K781" s="56">
        <v>142.919376395</v>
      </c>
      <c r="L781" t="s">
        <v>2427</v>
      </c>
      <c r="M781" s="2">
        <v>549</v>
      </c>
      <c r="N781" s="2">
        <v>521</v>
      </c>
      <c r="O781" s="2">
        <v>1070</v>
      </c>
      <c r="P781" t="s">
        <v>22243</v>
      </c>
      <c r="Q781">
        <v>11</v>
      </c>
      <c r="R781">
        <v>50</v>
      </c>
      <c r="S781" s="2">
        <v>91</v>
      </c>
      <c r="T781" s="2">
        <v>62</v>
      </c>
      <c r="U781" s="8">
        <v>0.14299065420560747</v>
      </c>
      <c r="V781" s="2">
        <v>1969</v>
      </c>
      <c r="W781" s="48">
        <v>1067</v>
      </c>
      <c r="Y781" s="61">
        <f>(Table1326[[#This Row],[2042 Future AADT]]-Table1326[[#This Row],[AADT 2022]])/20*($Y$5-2022)+Table1326[[#This Row],[AADT 2022]]</f>
        <v>1969</v>
      </c>
    </row>
    <row r="782" spans="1:25" ht="24" customHeight="1" x14ac:dyDescent="0.25">
      <c r="A782" t="s">
        <v>2433</v>
      </c>
      <c r="B782" t="s">
        <v>18201</v>
      </c>
      <c r="C782">
        <v>101772</v>
      </c>
      <c r="D782" t="s">
        <v>17073</v>
      </c>
      <c r="E782" t="s">
        <v>808</v>
      </c>
      <c r="F782" s="9">
        <f>Table1326[[#This Row],[EMP]]-Table1326[[#This Row],[BMP]]</f>
        <v>0.35966364999998746</v>
      </c>
      <c r="G782" s="5" t="s">
        <v>2430</v>
      </c>
      <c r="H782" s="56">
        <v>144.65492335666701</v>
      </c>
      <c r="I782" t="s">
        <v>2431</v>
      </c>
      <c r="J782" s="56">
        <v>144.73782561666701</v>
      </c>
      <c r="K782" s="56">
        <v>145.014587006667</v>
      </c>
      <c r="L782" t="s">
        <v>2432</v>
      </c>
      <c r="M782" s="2">
        <v>501</v>
      </c>
      <c r="N782" s="2">
        <v>548</v>
      </c>
      <c r="O782" s="2">
        <v>1049</v>
      </c>
      <c r="P782" t="s">
        <v>22244</v>
      </c>
      <c r="Q782">
        <v>11</v>
      </c>
      <c r="R782">
        <v>54</v>
      </c>
      <c r="S782" s="2">
        <v>213</v>
      </c>
      <c r="T782" s="2">
        <v>40</v>
      </c>
      <c r="U782" s="8">
        <v>0.24118207816968543</v>
      </c>
      <c r="V782" s="2">
        <v>1693</v>
      </c>
      <c r="W782" s="48">
        <v>1068</v>
      </c>
      <c r="Y782" s="61">
        <f>(Table1326[[#This Row],[2042 Future AADT]]-Table1326[[#This Row],[AADT 2022]])/20*($Y$5-2022)+Table1326[[#This Row],[AADT 2022]]</f>
        <v>1693</v>
      </c>
    </row>
    <row r="783" spans="1:25" ht="24" customHeight="1" x14ac:dyDescent="0.25">
      <c r="A783" t="s">
        <v>2436</v>
      </c>
      <c r="B783" t="s">
        <v>18202</v>
      </c>
      <c r="C783">
        <v>101773</v>
      </c>
      <c r="D783" t="s">
        <v>17073</v>
      </c>
      <c r="E783" t="s">
        <v>808</v>
      </c>
      <c r="F783" s="9">
        <f>Table1326[[#This Row],[EMP]]-Table1326[[#This Row],[BMP]]</f>
        <v>0.91265439000000015</v>
      </c>
      <c r="G783" s="5" t="s">
        <v>2430</v>
      </c>
      <c r="H783" s="56">
        <v>144.97655258750001</v>
      </c>
      <c r="I783" t="s">
        <v>2432</v>
      </c>
      <c r="J783" s="56">
        <v>145.35155471749999</v>
      </c>
      <c r="K783" s="56">
        <v>145.88920697750001</v>
      </c>
      <c r="L783" t="s">
        <v>2435</v>
      </c>
      <c r="M783" s="2">
        <v>692</v>
      </c>
      <c r="N783" s="2">
        <v>734</v>
      </c>
      <c r="O783" s="2">
        <v>1426</v>
      </c>
      <c r="P783" t="s">
        <v>22245</v>
      </c>
      <c r="Q783">
        <v>10</v>
      </c>
      <c r="R783">
        <v>100</v>
      </c>
      <c r="S783" s="2">
        <v>681</v>
      </c>
      <c r="T783" s="2">
        <v>226</v>
      </c>
      <c r="U783" s="8">
        <v>0.63604488078541377</v>
      </c>
      <c r="V783" s="2">
        <v>2624</v>
      </c>
      <c r="W783" s="48">
        <v>1069</v>
      </c>
      <c r="Y783" s="61">
        <f>(Table1326[[#This Row],[2042 Future AADT]]-Table1326[[#This Row],[AADT 2022]])/20*($Y$5-2022)+Table1326[[#This Row],[AADT 2022]]</f>
        <v>2624</v>
      </c>
    </row>
    <row r="784" spans="1:25" ht="24" customHeight="1" x14ac:dyDescent="0.25">
      <c r="A784" t="s">
        <v>3090</v>
      </c>
      <c r="B784" t="s">
        <v>18203</v>
      </c>
      <c r="C784">
        <v>101773</v>
      </c>
      <c r="D784" t="s">
        <v>17073</v>
      </c>
      <c r="E784" t="s">
        <v>3089</v>
      </c>
      <c r="F784" s="9">
        <f>Table1326[[#This Row],[EMP]]-Table1326[[#This Row],[BMP]]</f>
        <v>0.93015210999999454</v>
      </c>
      <c r="G784" s="5" t="s">
        <v>25990</v>
      </c>
      <c r="H784" s="56">
        <v>145.28879766</v>
      </c>
      <c r="I784" t="s">
        <v>3088</v>
      </c>
      <c r="J784" s="56">
        <v>145.35155471749999</v>
      </c>
      <c r="K784" s="56">
        <v>146.21894976999999</v>
      </c>
      <c r="L784" t="s">
        <v>3088</v>
      </c>
      <c r="M784" s="2">
        <v>734</v>
      </c>
      <c r="N784" s="2">
        <v>780</v>
      </c>
      <c r="O784" s="2">
        <v>1514</v>
      </c>
      <c r="P784" t="s">
        <v>22263</v>
      </c>
      <c r="Q784">
        <v>9</v>
      </c>
      <c r="R784">
        <v>100</v>
      </c>
      <c r="S784" s="2">
        <v>123</v>
      </c>
      <c r="T784" s="2">
        <v>79</v>
      </c>
      <c r="U784" s="8">
        <v>0.1334214002642008</v>
      </c>
      <c r="V784" s="2">
        <v>2786</v>
      </c>
      <c r="W784" s="48">
        <v>1069</v>
      </c>
      <c r="Y784" s="61">
        <f>(Table1326[[#This Row],[2042 Future AADT]]-Table1326[[#This Row],[AADT 2022]])/20*($Y$5-2022)+Table1326[[#This Row],[AADT 2022]]</f>
        <v>2786</v>
      </c>
    </row>
    <row r="785" spans="1:25" ht="24" customHeight="1" x14ac:dyDescent="0.25">
      <c r="A785" t="s">
        <v>2437</v>
      </c>
      <c r="B785" t="s">
        <v>18204</v>
      </c>
      <c r="C785">
        <v>101774</v>
      </c>
      <c r="D785" t="s">
        <v>17073</v>
      </c>
      <c r="E785" t="s">
        <v>808</v>
      </c>
      <c r="F785" s="9">
        <f>Table1326[[#This Row],[EMP]]-Table1326[[#This Row],[BMP]]</f>
        <v>0.1189549999999997</v>
      </c>
      <c r="G785" s="5" t="s">
        <v>2430</v>
      </c>
      <c r="H785" s="56">
        <v>145.99766041500001</v>
      </c>
      <c r="I785" t="s">
        <v>2435</v>
      </c>
      <c r="J785" s="56">
        <v>146.07711039500001</v>
      </c>
      <c r="K785" s="56">
        <v>146.11661541500001</v>
      </c>
      <c r="L785" t="s">
        <v>25985</v>
      </c>
      <c r="M785" s="2">
        <v>1050</v>
      </c>
      <c r="N785" s="2">
        <v>1119</v>
      </c>
      <c r="O785" s="2">
        <v>2169</v>
      </c>
      <c r="P785" t="s">
        <v>22246</v>
      </c>
      <c r="Q785">
        <v>10</v>
      </c>
      <c r="R785">
        <v>52</v>
      </c>
      <c r="S785" s="2">
        <v>231</v>
      </c>
      <c r="T785" s="2">
        <v>92</v>
      </c>
      <c r="U785" s="8">
        <v>0.14891655140617796</v>
      </c>
      <c r="V785" s="2">
        <v>3500</v>
      </c>
      <c r="W785" s="48">
        <v>1070</v>
      </c>
      <c r="Y785" s="61">
        <f>(Table1326[[#This Row],[2042 Future AADT]]-Table1326[[#This Row],[AADT 2022]])/20*($Y$5-2022)+Table1326[[#This Row],[AADT 2022]]</f>
        <v>3500</v>
      </c>
    </row>
    <row r="786" spans="1:25" ht="24" customHeight="1" x14ac:dyDescent="0.25">
      <c r="A786" t="s">
        <v>2442</v>
      </c>
      <c r="B786" t="s">
        <v>18205</v>
      </c>
      <c r="C786">
        <v>101775</v>
      </c>
      <c r="D786" t="s">
        <v>17073</v>
      </c>
      <c r="E786" t="s">
        <v>2439</v>
      </c>
      <c r="F786" s="9">
        <f>Table1326[[#This Row],[EMP]]-Table1326[[#This Row],[BMP]]</f>
        <v>1.2607219600000121</v>
      </c>
      <c r="G786" s="5" t="s">
        <v>2440</v>
      </c>
      <c r="H786" s="56">
        <v>190.47071607999999</v>
      </c>
      <c r="I786" t="s">
        <v>2441</v>
      </c>
      <c r="J786" s="56">
        <v>191.27554466999999</v>
      </c>
      <c r="K786" s="56">
        <v>191.73143804</v>
      </c>
      <c r="L786" t="s">
        <v>841</v>
      </c>
      <c r="M786" s="2">
        <v>1225</v>
      </c>
      <c r="N786" s="2">
        <v>1213</v>
      </c>
      <c r="O786" s="2">
        <v>2438</v>
      </c>
      <c r="P786" t="s">
        <v>22247</v>
      </c>
      <c r="Q786">
        <v>10</v>
      </c>
      <c r="R786">
        <v>50</v>
      </c>
      <c r="S786" s="2">
        <v>791</v>
      </c>
      <c r="T786" s="2">
        <v>76</v>
      </c>
      <c r="U786" s="8">
        <v>0.35561936013125511</v>
      </c>
      <c r="V786" s="2">
        <v>4170</v>
      </c>
      <c r="W786" s="48">
        <v>1071</v>
      </c>
      <c r="Y786" s="61">
        <f>(Table1326[[#This Row],[2042 Future AADT]]-Table1326[[#This Row],[AADT 2022]])/20*($Y$5-2022)+Table1326[[#This Row],[AADT 2022]]</f>
        <v>4170</v>
      </c>
    </row>
    <row r="787" spans="1:25" ht="24" customHeight="1" x14ac:dyDescent="0.25">
      <c r="A787" t="s">
        <v>2445</v>
      </c>
      <c r="B787" t="s">
        <v>18206</v>
      </c>
      <c r="C787">
        <v>101776</v>
      </c>
      <c r="D787" t="s">
        <v>17073</v>
      </c>
      <c r="E787" t="s">
        <v>2439</v>
      </c>
      <c r="F787" s="9">
        <f>Table1326[[#This Row],[EMP]]-Table1326[[#This Row],[BMP]]</f>
        <v>1.6685619600000052</v>
      </c>
      <c r="G787" s="5" t="s">
        <v>2440</v>
      </c>
      <c r="H787" s="56">
        <v>191.73143804</v>
      </c>
      <c r="I787" t="s">
        <v>841</v>
      </c>
      <c r="J787" s="56">
        <v>193.3</v>
      </c>
      <c r="K787" s="56">
        <v>193.4</v>
      </c>
      <c r="L787" t="s">
        <v>2444</v>
      </c>
      <c r="M787" s="2">
        <v>3039</v>
      </c>
      <c r="N787" s="2">
        <v>2848</v>
      </c>
      <c r="O787" s="2">
        <v>5887</v>
      </c>
      <c r="P787" t="s">
        <v>22248</v>
      </c>
      <c r="Q787">
        <v>9</v>
      </c>
      <c r="R787">
        <v>51</v>
      </c>
      <c r="S787" s="2">
        <v>234</v>
      </c>
      <c r="T787" s="2">
        <v>71</v>
      </c>
      <c r="U787" s="8">
        <v>5.1809070834041106E-2</v>
      </c>
      <c r="V787" s="2">
        <v>10070</v>
      </c>
      <c r="W787" s="48">
        <v>1072</v>
      </c>
      <c r="Y787" s="61">
        <f>(Table1326[[#This Row],[2042 Future AADT]]-Table1326[[#This Row],[AADT 2022]])/20*($Y$5-2022)+Table1326[[#This Row],[AADT 2022]]</f>
        <v>10070</v>
      </c>
    </row>
    <row r="788" spans="1:25" ht="24" customHeight="1" x14ac:dyDescent="0.25">
      <c r="A788" t="s">
        <v>2447</v>
      </c>
      <c r="B788" t="s">
        <v>18207</v>
      </c>
      <c r="C788">
        <v>101777</v>
      </c>
      <c r="D788" t="s">
        <v>17073</v>
      </c>
      <c r="E788" t="s">
        <v>2439</v>
      </c>
      <c r="F788" s="9">
        <f>Table1326[[#This Row],[EMP]]-Table1326[[#This Row],[BMP]]</f>
        <v>1.2333239900000024</v>
      </c>
      <c r="G788" s="5" t="s">
        <v>2440</v>
      </c>
      <c r="H788" s="56">
        <v>193.36109475000001</v>
      </c>
      <c r="I788" t="s">
        <v>2444</v>
      </c>
      <c r="J788" s="56">
        <v>194.24559422999999</v>
      </c>
      <c r="K788" s="56">
        <v>194.59441874000001</v>
      </c>
      <c r="L788" t="s">
        <v>2446</v>
      </c>
      <c r="M788" s="2">
        <v>7488</v>
      </c>
      <c r="N788" s="2">
        <v>7537</v>
      </c>
      <c r="O788" s="2">
        <v>15025</v>
      </c>
      <c r="P788" t="s">
        <v>22249</v>
      </c>
      <c r="Q788">
        <v>11</v>
      </c>
      <c r="R788">
        <v>59</v>
      </c>
      <c r="S788" s="2">
        <v>731</v>
      </c>
      <c r="T788" s="2">
        <v>255</v>
      </c>
      <c r="U788" s="8">
        <v>6.5623960066555742E-2</v>
      </c>
      <c r="V788" s="2">
        <v>32087</v>
      </c>
      <c r="W788" s="48">
        <v>1073</v>
      </c>
      <c r="Y788" s="61">
        <f>(Table1326[[#This Row],[2042 Future AADT]]-Table1326[[#This Row],[AADT 2022]])/20*($Y$5-2022)+Table1326[[#This Row],[AADT 2022]]</f>
        <v>32087</v>
      </c>
    </row>
    <row r="789" spans="1:25" ht="24" customHeight="1" x14ac:dyDescent="0.25">
      <c r="A789" t="s">
        <v>2448</v>
      </c>
      <c r="B789" t="s">
        <v>18208</v>
      </c>
      <c r="C789">
        <v>101778</v>
      </c>
      <c r="D789" t="s">
        <v>17073</v>
      </c>
      <c r="E789" t="s">
        <v>2439</v>
      </c>
      <c r="F789" s="9">
        <f>Table1326[[#This Row],[EMP]]-Table1326[[#This Row],[BMP]]</f>
        <v>0.69935119999999529</v>
      </c>
      <c r="G789" s="5" t="s">
        <v>2440</v>
      </c>
      <c r="H789" s="56">
        <v>194.78308240000001</v>
      </c>
      <c r="I789" t="s">
        <v>2446</v>
      </c>
      <c r="J789" s="56">
        <v>195.147483045</v>
      </c>
      <c r="K789" s="56">
        <v>195.48243360000001</v>
      </c>
      <c r="L789" t="s">
        <v>627</v>
      </c>
      <c r="M789" s="2">
        <v>9863</v>
      </c>
      <c r="N789" s="2">
        <v>10770</v>
      </c>
      <c r="O789" s="2">
        <v>20633</v>
      </c>
      <c r="P789" t="s">
        <v>22250</v>
      </c>
      <c r="Q789">
        <v>8</v>
      </c>
      <c r="R789">
        <v>51</v>
      </c>
      <c r="S789" s="2">
        <v>2578</v>
      </c>
      <c r="T789" s="2">
        <v>332</v>
      </c>
      <c r="U789" s="8">
        <v>0.14103620413900064</v>
      </c>
      <c r="V789" s="2">
        <v>35480</v>
      </c>
      <c r="W789" s="48">
        <v>1074</v>
      </c>
      <c r="Y789" s="61">
        <f>(Table1326[[#This Row],[2042 Future AADT]]-Table1326[[#This Row],[AADT 2022]])/20*($Y$5-2022)+Table1326[[#This Row],[AADT 2022]]</f>
        <v>35480</v>
      </c>
    </row>
    <row r="790" spans="1:25" ht="24" customHeight="1" x14ac:dyDescent="0.25">
      <c r="A790" t="s">
        <v>16126</v>
      </c>
      <c r="B790" t="s">
        <v>18209</v>
      </c>
      <c r="C790">
        <v>101779</v>
      </c>
      <c r="D790" t="s">
        <v>17073</v>
      </c>
      <c r="E790" t="s">
        <v>2439</v>
      </c>
      <c r="F790" s="9">
        <f>Table1326[[#This Row],[EMP]]-Table1326[[#This Row],[BMP]]</f>
        <v>0.62221850000000245</v>
      </c>
      <c r="G790" s="5" t="s">
        <v>2440</v>
      </c>
      <c r="H790" s="56">
        <v>195.48243360000001</v>
      </c>
      <c r="I790" t="s">
        <v>627</v>
      </c>
      <c r="J790" s="56">
        <v>195.79501490499999</v>
      </c>
      <c r="K790" s="56">
        <v>196.10465210000001</v>
      </c>
      <c r="L790" t="s">
        <v>959</v>
      </c>
      <c r="M790" s="2">
        <v>16612</v>
      </c>
      <c r="N790" s="2">
        <v>15336</v>
      </c>
      <c r="O790" s="2">
        <v>31948</v>
      </c>
      <c r="P790" t="s">
        <v>22251</v>
      </c>
      <c r="Q790">
        <v>8</v>
      </c>
      <c r="R790">
        <v>56</v>
      </c>
      <c r="S790" s="2">
        <v>2170</v>
      </c>
      <c r="T790" s="2">
        <v>1785</v>
      </c>
      <c r="U790" s="8">
        <v>0.12379491673970201</v>
      </c>
      <c r="V790" s="2">
        <v>54937</v>
      </c>
      <c r="W790" s="48">
        <v>1075</v>
      </c>
      <c r="Y790" s="61">
        <f>(Table1326[[#This Row],[2042 Future AADT]]-Table1326[[#This Row],[AADT 2022]])/20*($Y$5-2022)+Table1326[[#This Row],[AADT 2022]]</f>
        <v>54937</v>
      </c>
    </row>
    <row r="791" spans="1:25" ht="24" customHeight="1" x14ac:dyDescent="0.25">
      <c r="A791" t="s">
        <v>2450</v>
      </c>
      <c r="B791" t="s">
        <v>18210</v>
      </c>
      <c r="C791">
        <v>101781</v>
      </c>
      <c r="D791" t="s">
        <v>17073</v>
      </c>
      <c r="E791" t="s">
        <v>2439</v>
      </c>
      <c r="F791" s="9">
        <f>Table1326[[#This Row],[EMP]]-Table1326[[#This Row],[BMP]]</f>
        <v>1.0244983000000047</v>
      </c>
      <c r="G791" s="5" t="s">
        <v>2440</v>
      </c>
      <c r="H791" s="56">
        <v>196.14222229999999</v>
      </c>
      <c r="I791" t="s">
        <v>959</v>
      </c>
      <c r="J791" s="56">
        <v>196.60349990500001</v>
      </c>
      <c r="K791" s="56">
        <v>197.16672059999999</v>
      </c>
      <c r="L791" t="s">
        <v>2449</v>
      </c>
      <c r="M791" s="2">
        <v>8216</v>
      </c>
      <c r="N791" s="2">
        <v>10007</v>
      </c>
      <c r="O791" s="2">
        <v>18223</v>
      </c>
      <c r="P791" t="s">
        <v>22252</v>
      </c>
      <c r="Q791">
        <v>8</v>
      </c>
      <c r="R791">
        <v>55</v>
      </c>
      <c r="S791" s="2">
        <v>964</v>
      </c>
      <c r="T791" s="2">
        <v>611</v>
      </c>
      <c r="U791" s="8">
        <v>8.6429237776436366E-2</v>
      </c>
      <c r="V791" s="2">
        <v>31336</v>
      </c>
      <c r="W791" s="48">
        <v>1076</v>
      </c>
      <c r="Y791" s="61">
        <f>(Table1326[[#This Row],[2042 Future AADT]]-Table1326[[#This Row],[AADT 2022]])/20*($Y$5-2022)+Table1326[[#This Row],[AADT 2022]]</f>
        <v>31336</v>
      </c>
    </row>
    <row r="792" spans="1:25" ht="24" customHeight="1" x14ac:dyDescent="0.25">
      <c r="A792" t="s">
        <v>2452</v>
      </c>
      <c r="B792" t="s">
        <v>18211</v>
      </c>
      <c r="C792">
        <v>101783</v>
      </c>
      <c r="D792" t="s">
        <v>17073</v>
      </c>
      <c r="E792" t="s">
        <v>2439</v>
      </c>
      <c r="F792" s="9">
        <f>Table1326[[#This Row],[EMP]]-Table1326[[#This Row],[BMP]]</f>
        <v>1.5407648999999992</v>
      </c>
      <c r="G792" s="5" t="s">
        <v>2440</v>
      </c>
      <c r="H792" s="56">
        <v>197.16672059999999</v>
      </c>
      <c r="I792" t="s">
        <v>2449</v>
      </c>
      <c r="J792" s="56">
        <v>198.002676936667</v>
      </c>
      <c r="K792" s="56">
        <v>198.70748549999999</v>
      </c>
      <c r="L792" t="s">
        <v>2451</v>
      </c>
      <c r="M792" s="2">
        <v>11015</v>
      </c>
      <c r="N792" s="2">
        <v>12594</v>
      </c>
      <c r="O792" s="2">
        <v>23609</v>
      </c>
      <c r="P792" t="s">
        <v>22253</v>
      </c>
      <c r="Q792">
        <v>9</v>
      </c>
      <c r="R792">
        <v>53</v>
      </c>
      <c r="S792" s="2">
        <v>1245</v>
      </c>
      <c r="T792" s="2">
        <v>428</v>
      </c>
      <c r="U792" s="8">
        <v>7.0862806556821548E-2</v>
      </c>
      <c r="V792" s="2">
        <v>44376</v>
      </c>
      <c r="W792" s="48">
        <v>1077</v>
      </c>
      <c r="Y792" s="61">
        <f>(Table1326[[#This Row],[2042 Future AADT]]-Table1326[[#This Row],[AADT 2022]])/20*($Y$5-2022)+Table1326[[#This Row],[AADT 2022]]</f>
        <v>44376</v>
      </c>
    </row>
    <row r="793" spans="1:25" ht="24" customHeight="1" x14ac:dyDescent="0.25">
      <c r="A793" t="s">
        <v>2454</v>
      </c>
      <c r="B793" t="s">
        <v>18212</v>
      </c>
      <c r="C793">
        <v>101785</v>
      </c>
      <c r="D793" t="s">
        <v>17073</v>
      </c>
      <c r="E793" t="s">
        <v>2439</v>
      </c>
      <c r="F793" s="9">
        <f>Table1326[[#This Row],[EMP]]-Table1326[[#This Row],[BMP]]</f>
        <v>1.8000000000000114</v>
      </c>
      <c r="G793" s="5" t="s">
        <v>2440</v>
      </c>
      <c r="H793" s="56">
        <v>198.7</v>
      </c>
      <c r="I793" t="s">
        <v>2451</v>
      </c>
      <c r="J793" s="56">
        <v>199.6</v>
      </c>
      <c r="K793" s="56">
        <v>200.5</v>
      </c>
      <c r="L793" t="s">
        <v>2453</v>
      </c>
      <c r="M793" s="2">
        <v>11565</v>
      </c>
      <c r="N793" s="2">
        <v>12023</v>
      </c>
      <c r="O793" s="2">
        <v>23588</v>
      </c>
      <c r="P793" t="s">
        <v>22254</v>
      </c>
      <c r="Q793">
        <v>9</v>
      </c>
      <c r="R793">
        <v>51</v>
      </c>
      <c r="S793" s="2">
        <v>2152</v>
      </c>
      <c r="T793" s="2">
        <v>354</v>
      </c>
      <c r="U793" s="8">
        <v>0.1062404612514838</v>
      </c>
      <c r="V793" s="2">
        <v>40562</v>
      </c>
      <c r="W793" s="48">
        <v>1078</v>
      </c>
      <c r="Y793" s="61">
        <f>(Table1326[[#This Row],[2042 Future AADT]]-Table1326[[#This Row],[AADT 2022]])/20*($Y$5-2022)+Table1326[[#This Row],[AADT 2022]]</f>
        <v>40562</v>
      </c>
    </row>
    <row r="794" spans="1:25" ht="24" customHeight="1" x14ac:dyDescent="0.25">
      <c r="A794" t="s">
        <v>2455</v>
      </c>
      <c r="B794" t="s">
        <v>18213</v>
      </c>
      <c r="C794">
        <v>101787</v>
      </c>
      <c r="D794" t="s">
        <v>17073</v>
      </c>
      <c r="E794" t="s">
        <v>2439</v>
      </c>
      <c r="F794" s="9">
        <f>Table1326[[#This Row],[EMP]]-Table1326[[#This Row],[BMP]]</f>
        <v>0.30000000000001137</v>
      </c>
      <c r="G794" s="5" t="s">
        <v>2440</v>
      </c>
      <c r="H794" s="56">
        <v>200.5</v>
      </c>
      <c r="I794" t="s">
        <v>2453</v>
      </c>
      <c r="J794" s="56">
        <v>200.5</v>
      </c>
      <c r="K794" s="56">
        <v>200.8</v>
      </c>
      <c r="L794" t="s">
        <v>1706</v>
      </c>
      <c r="M794" s="2">
        <v>15964</v>
      </c>
      <c r="N794" s="2">
        <v>14291</v>
      </c>
      <c r="O794" s="2">
        <v>30255</v>
      </c>
      <c r="P794" t="s">
        <v>22255</v>
      </c>
      <c r="Q794">
        <v>9</v>
      </c>
      <c r="R794">
        <v>59</v>
      </c>
      <c r="S794" s="2">
        <v>2426</v>
      </c>
      <c r="T794" s="2">
        <v>400</v>
      </c>
      <c r="U794" s="8">
        <v>9.3406048587010418E-2</v>
      </c>
      <c r="V794" s="2">
        <v>56868</v>
      </c>
      <c r="W794" s="48">
        <v>1079</v>
      </c>
      <c r="Y794" s="61">
        <f>(Table1326[[#This Row],[2042 Future AADT]]-Table1326[[#This Row],[AADT 2022]])/20*($Y$5-2022)+Table1326[[#This Row],[AADT 2022]]</f>
        <v>56868</v>
      </c>
    </row>
    <row r="795" spans="1:25" ht="24" customHeight="1" x14ac:dyDescent="0.25">
      <c r="A795" t="s">
        <v>2460</v>
      </c>
      <c r="B795" t="s">
        <v>18215</v>
      </c>
      <c r="C795">
        <v>101790</v>
      </c>
      <c r="D795" t="s">
        <v>17073</v>
      </c>
      <c r="E795" t="s">
        <v>2456</v>
      </c>
      <c r="F795" s="9">
        <f>Table1326[[#This Row],[EMP]]-Table1326[[#This Row],[BMP]]</f>
        <v>1.1895515900000078</v>
      </c>
      <c r="G795" s="5" t="s">
        <v>2457</v>
      </c>
      <c r="H795" s="56">
        <v>274.532164846667</v>
      </c>
      <c r="I795" t="s">
        <v>2458</v>
      </c>
      <c r="J795" s="56">
        <v>274.85152587666698</v>
      </c>
      <c r="K795" s="56">
        <v>275.72171643666701</v>
      </c>
      <c r="L795" t="s">
        <v>2459</v>
      </c>
      <c r="M795" s="2">
        <v>450</v>
      </c>
      <c r="N795" s="2">
        <v>302</v>
      </c>
      <c r="O795" s="2">
        <v>752</v>
      </c>
      <c r="P795" t="s">
        <v>22256</v>
      </c>
      <c r="Q795">
        <v>10</v>
      </c>
      <c r="R795">
        <v>55</v>
      </c>
      <c r="S795" s="2">
        <v>61</v>
      </c>
      <c r="T795" s="2">
        <v>4</v>
      </c>
      <c r="U795" s="8">
        <v>8.6436170212765964E-2</v>
      </c>
      <c r="V795" s="2">
        <v>1181</v>
      </c>
      <c r="W795" s="48">
        <v>1080</v>
      </c>
      <c r="Y795" s="61">
        <f>(Table1326[[#This Row],[2042 Future AADT]]-Table1326[[#This Row],[AADT 2022]])/20*($Y$5-2022)+Table1326[[#This Row],[AADT 2022]]</f>
        <v>1181</v>
      </c>
    </row>
    <row r="796" spans="1:25" ht="24" customHeight="1" x14ac:dyDescent="0.25">
      <c r="A796" t="s">
        <v>2463</v>
      </c>
      <c r="B796" t="s">
        <v>18216</v>
      </c>
      <c r="C796">
        <v>101791</v>
      </c>
      <c r="D796" t="s">
        <v>17073</v>
      </c>
      <c r="E796" t="s">
        <v>2456</v>
      </c>
      <c r="F796" s="9">
        <f>Table1326[[#This Row],[EMP]]-Table1326[[#This Row],[BMP]]</f>
        <v>1.3427489300000275</v>
      </c>
      <c r="G796" s="5" t="s">
        <v>2457</v>
      </c>
      <c r="H796" s="56">
        <v>275.80661286499998</v>
      </c>
      <c r="I796" t="s">
        <v>2459</v>
      </c>
      <c r="J796" s="56">
        <v>275.99336573333301</v>
      </c>
      <c r="K796" s="56">
        <v>277.149361795</v>
      </c>
      <c r="L796" t="s">
        <v>2462</v>
      </c>
      <c r="M796" s="2">
        <v>841</v>
      </c>
      <c r="N796" s="2">
        <v>745</v>
      </c>
      <c r="O796" s="2">
        <v>1586</v>
      </c>
      <c r="P796" t="s">
        <v>22257</v>
      </c>
      <c r="Q796">
        <v>10</v>
      </c>
      <c r="R796">
        <v>55</v>
      </c>
      <c r="S796" s="2">
        <v>146</v>
      </c>
      <c r="T796" s="2">
        <v>28</v>
      </c>
      <c r="U796" s="8">
        <v>0.10970996216897856</v>
      </c>
      <c r="V796" s="2">
        <v>2696</v>
      </c>
      <c r="W796" s="48">
        <v>1081</v>
      </c>
      <c r="Y796" s="61">
        <f>(Table1326[[#This Row],[2042 Future AADT]]-Table1326[[#This Row],[AADT 2022]])/20*($Y$5-2022)+Table1326[[#This Row],[AADT 2022]]</f>
        <v>2696</v>
      </c>
    </row>
    <row r="797" spans="1:25" ht="24" customHeight="1" x14ac:dyDescent="0.25">
      <c r="A797" t="s">
        <v>2467</v>
      </c>
      <c r="B797" t="s">
        <v>18217</v>
      </c>
      <c r="C797">
        <v>101792</v>
      </c>
      <c r="D797" t="s">
        <v>17073</v>
      </c>
      <c r="E797" t="s">
        <v>886</v>
      </c>
      <c r="F797" s="9">
        <f>Table1326[[#This Row],[EMP]]-Table1326[[#This Row],[BMP]]</f>
        <v>1.5378018900000257</v>
      </c>
      <c r="G797" s="5" t="s">
        <v>2465</v>
      </c>
      <c r="H797" s="56">
        <v>285.13357246666698</v>
      </c>
      <c r="I797" t="s">
        <v>2466</v>
      </c>
      <c r="J797" s="56">
        <v>285.993281475</v>
      </c>
      <c r="K797" s="56">
        <v>286.671374356667</v>
      </c>
      <c r="L797" t="s">
        <v>349</v>
      </c>
      <c r="M797" s="2">
        <v>2278</v>
      </c>
      <c r="N797" s="2">
        <v>2391</v>
      </c>
      <c r="O797" s="2">
        <v>4669</v>
      </c>
      <c r="P797" t="s">
        <v>22258</v>
      </c>
      <c r="Q797">
        <v>9</v>
      </c>
      <c r="R797">
        <v>50</v>
      </c>
      <c r="S797" s="2">
        <v>393</v>
      </c>
      <c r="T797" s="2">
        <v>240</v>
      </c>
      <c r="U797" s="8">
        <v>0.13557506960805313</v>
      </c>
      <c r="V797" s="2">
        <v>7937</v>
      </c>
      <c r="W797" s="48">
        <v>1082</v>
      </c>
      <c r="Y797" s="61">
        <f>(Table1326[[#This Row],[2042 Future AADT]]-Table1326[[#This Row],[AADT 2022]])/20*($Y$5-2022)+Table1326[[#This Row],[AADT 2022]]</f>
        <v>7937</v>
      </c>
    </row>
    <row r="798" spans="1:25" ht="24" customHeight="1" x14ac:dyDescent="0.25">
      <c r="A798" t="s">
        <v>2470</v>
      </c>
      <c r="B798" t="s">
        <v>18218</v>
      </c>
      <c r="C798">
        <v>101794</v>
      </c>
      <c r="D798" t="s">
        <v>17073</v>
      </c>
      <c r="E798" t="s">
        <v>886</v>
      </c>
      <c r="F798" s="9">
        <f>Table1326[[#This Row],[EMP]]-Table1326[[#This Row],[BMP]]</f>
        <v>0.37354377000002614</v>
      </c>
      <c r="G798" s="5" t="s">
        <v>2465</v>
      </c>
      <c r="H798" s="56">
        <v>286.66599317333299</v>
      </c>
      <c r="I798" t="s">
        <v>349</v>
      </c>
      <c r="J798" s="56">
        <v>286.99875062000001</v>
      </c>
      <c r="K798" s="56">
        <v>287.03953694333302</v>
      </c>
      <c r="L798" t="s">
        <v>2469</v>
      </c>
      <c r="M798" s="2">
        <v>6016</v>
      </c>
      <c r="N798" s="2">
        <v>6148</v>
      </c>
      <c r="O798" s="2">
        <v>12164</v>
      </c>
      <c r="P798" t="s">
        <v>22259</v>
      </c>
      <c r="Q798">
        <v>9</v>
      </c>
      <c r="R798">
        <v>50</v>
      </c>
      <c r="S798" s="2">
        <v>681</v>
      </c>
      <c r="T798" s="2">
        <v>757</v>
      </c>
      <c r="U798" s="8">
        <v>0.11821769154883262</v>
      </c>
      <c r="V798" s="2">
        <v>22400</v>
      </c>
      <c r="W798" s="48">
        <v>1083</v>
      </c>
      <c r="Y798" s="61">
        <f>(Table1326[[#This Row],[2042 Future AADT]]-Table1326[[#This Row],[AADT 2022]])/20*($Y$5-2022)+Table1326[[#This Row],[AADT 2022]]</f>
        <v>22400</v>
      </c>
    </row>
    <row r="799" spans="1:25" ht="24" customHeight="1" x14ac:dyDescent="0.25">
      <c r="A799" t="s">
        <v>2472</v>
      </c>
      <c r="B799" t="s">
        <v>18219</v>
      </c>
      <c r="C799">
        <v>101796</v>
      </c>
      <c r="D799" t="s">
        <v>17073</v>
      </c>
      <c r="E799" t="s">
        <v>886</v>
      </c>
      <c r="F799" s="9">
        <f>Table1326[[#This Row],[EMP]]-Table1326[[#This Row],[BMP]]</f>
        <v>0.32896579000004067</v>
      </c>
      <c r="G799" s="5" t="s">
        <v>2465</v>
      </c>
      <c r="H799" s="56">
        <v>287.02929233499998</v>
      </c>
      <c r="I799" t="s">
        <v>2469</v>
      </c>
      <c r="J799" s="56">
        <v>287.10933496500002</v>
      </c>
      <c r="K799" s="56">
        <v>287.35825812500002</v>
      </c>
      <c r="L799" t="s">
        <v>2471</v>
      </c>
      <c r="M799" s="2">
        <v>7311</v>
      </c>
      <c r="N799" s="2">
        <v>6056</v>
      </c>
      <c r="O799" s="2">
        <v>13367</v>
      </c>
      <c r="P799" t="s">
        <v>22260</v>
      </c>
      <c r="Q799">
        <v>9</v>
      </c>
      <c r="R799">
        <v>56</v>
      </c>
      <c r="S799" s="2">
        <v>655</v>
      </c>
      <c r="T799" s="2">
        <v>525</v>
      </c>
      <c r="U799" s="8">
        <v>8.8277100321687743E-2</v>
      </c>
      <c r="V799" s="2">
        <v>19521</v>
      </c>
      <c r="W799" s="48">
        <v>1084</v>
      </c>
      <c r="Y799" s="61">
        <f>(Table1326[[#This Row],[2042 Future AADT]]-Table1326[[#This Row],[AADT 2022]])/20*($Y$5-2022)+Table1326[[#This Row],[AADT 2022]]</f>
        <v>19521</v>
      </c>
    </row>
    <row r="800" spans="1:25" ht="24" customHeight="1" x14ac:dyDescent="0.25">
      <c r="A800" t="s">
        <v>2476</v>
      </c>
      <c r="B800" t="s">
        <v>18220</v>
      </c>
      <c r="C800">
        <v>101798</v>
      </c>
      <c r="D800" t="s">
        <v>17073</v>
      </c>
      <c r="E800" t="s">
        <v>886</v>
      </c>
      <c r="F800" s="9">
        <f>Table1326[[#This Row],[EMP]]-Table1326[[#This Row],[BMP]]</f>
        <v>0.74953844000003755</v>
      </c>
      <c r="G800" s="5" t="s">
        <v>2465</v>
      </c>
      <c r="H800" s="56">
        <v>287.61786403999997</v>
      </c>
      <c r="I800" t="s">
        <v>2474</v>
      </c>
      <c r="J800" s="56">
        <v>288.00106542999998</v>
      </c>
      <c r="K800" s="56">
        <v>288.36740248000001</v>
      </c>
      <c r="L800" t="s">
        <v>2475</v>
      </c>
      <c r="M800" s="2">
        <v>4385</v>
      </c>
      <c r="N800" s="2">
        <v>4491</v>
      </c>
      <c r="O800" s="2">
        <v>8876</v>
      </c>
      <c r="P800" t="s">
        <v>22261</v>
      </c>
      <c r="Q800">
        <v>8</v>
      </c>
      <c r="R800">
        <v>52</v>
      </c>
      <c r="S800" s="2">
        <v>675</v>
      </c>
      <c r="T800" s="2">
        <v>490</v>
      </c>
      <c r="U800" s="8">
        <v>0.13125281658404686</v>
      </c>
      <c r="V800" s="2">
        <v>16345</v>
      </c>
      <c r="W800" s="48">
        <v>1085</v>
      </c>
      <c r="Y800" s="61">
        <f>(Table1326[[#This Row],[2042 Future AADT]]-Table1326[[#This Row],[AADT 2022]])/20*($Y$5-2022)+Table1326[[#This Row],[AADT 2022]]</f>
        <v>16345</v>
      </c>
    </row>
    <row r="801" spans="1:25" ht="24" customHeight="1" x14ac:dyDescent="0.25">
      <c r="A801" t="s">
        <v>2479</v>
      </c>
      <c r="B801" t="s">
        <v>18221</v>
      </c>
      <c r="C801">
        <v>101800</v>
      </c>
      <c r="D801" t="s">
        <v>17073</v>
      </c>
      <c r="E801" t="s">
        <v>886</v>
      </c>
      <c r="F801" s="9">
        <f>Table1326[[#This Row],[EMP]]-Table1326[[#This Row],[BMP]]</f>
        <v>1.448259070000006</v>
      </c>
      <c r="G801" s="5" t="s">
        <v>2465</v>
      </c>
      <c r="H801" s="56">
        <v>288.34003822</v>
      </c>
      <c r="I801" t="s">
        <v>2475</v>
      </c>
      <c r="J801" s="56">
        <v>289.00387482000002</v>
      </c>
      <c r="K801" s="56">
        <v>289.78829729</v>
      </c>
      <c r="L801" t="s">
        <v>2478</v>
      </c>
      <c r="M801" s="2">
        <v>2321</v>
      </c>
      <c r="N801" s="2">
        <v>2238</v>
      </c>
      <c r="O801" s="2">
        <v>4559</v>
      </c>
      <c r="P801" t="s">
        <v>22262</v>
      </c>
      <c r="Q801">
        <v>8</v>
      </c>
      <c r="R801">
        <v>50</v>
      </c>
      <c r="S801" s="2">
        <v>365</v>
      </c>
      <c r="T801" s="2">
        <v>397</v>
      </c>
      <c r="U801" s="8">
        <v>0.16714191708708051</v>
      </c>
      <c r="V801" s="2">
        <v>7750</v>
      </c>
      <c r="W801" s="48">
        <v>1086</v>
      </c>
      <c r="Y801" s="61">
        <f>(Table1326[[#This Row],[2042 Future AADT]]-Table1326[[#This Row],[AADT 2022]])/20*($Y$5-2022)+Table1326[[#This Row],[AADT 2022]]</f>
        <v>7750</v>
      </c>
    </row>
    <row r="802" spans="1:25" ht="24" customHeight="1" x14ac:dyDescent="0.25">
      <c r="A802" t="s">
        <v>2482</v>
      </c>
      <c r="B802" t="s">
        <v>18222</v>
      </c>
      <c r="C802">
        <v>101803</v>
      </c>
      <c r="D802" t="s">
        <v>17073</v>
      </c>
      <c r="E802" t="s">
        <v>1198</v>
      </c>
      <c r="F802" s="9">
        <f>Table1326[[#This Row],[EMP]]-Table1326[[#This Row],[BMP]]</f>
        <v>0.69896128000002022</v>
      </c>
      <c r="G802" s="5" t="s">
        <v>2481</v>
      </c>
      <c r="H802" s="56">
        <v>132.03658236999999</v>
      </c>
      <c r="I802" t="s">
        <v>1147</v>
      </c>
      <c r="J802" s="56">
        <v>132.43274492</v>
      </c>
      <c r="K802" s="56">
        <v>132.73554365000001</v>
      </c>
      <c r="L802" t="s">
        <v>306</v>
      </c>
      <c r="M802" s="2">
        <v>1077</v>
      </c>
      <c r="N802" s="2">
        <v>1214</v>
      </c>
      <c r="O802" s="2">
        <v>2291</v>
      </c>
      <c r="P802" t="s">
        <v>22264</v>
      </c>
      <c r="Q802">
        <v>9</v>
      </c>
      <c r="R802">
        <v>59</v>
      </c>
      <c r="S802" s="2">
        <v>306</v>
      </c>
      <c r="T802" s="2">
        <v>144</v>
      </c>
      <c r="U802" s="8">
        <v>0.19642077695329552</v>
      </c>
      <c r="V802" s="2">
        <v>6529</v>
      </c>
      <c r="W802" s="48">
        <v>1087</v>
      </c>
      <c r="Y802" s="61">
        <f>(Table1326[[#This Row],[2042 Future AADT]]-Table1326[[#This Row],[AADT 2022]])/20*($Y$5-2022)+Table1326[[#This Row],[AADT 2022]]</f>
        <v>6529</v>
      </c>
    </row>
    <row r="803" spans="1:25" ht="24" customHeight="1" x14ac:dyDescent="0.25">
      <c r="A803" t="s">
        <v>2484</v>
      </c>
      <c r="B803" t="s">
        <v>18223</v>
      </c>
      <c r="C803">
        <v>101804</v>
      </c>
      <c r="D803" t="s">
        <v>17073</v>
      </c>
      <c r="E803" t="s">
        <v>1198</v>
      </c>
      <c r="F803" s="9">
        <f>Table1326[[#This Row],[EMP]]-Table1326[[#This Row],[BMP]]</f>
        <v>0.79652389000000312</v>
      </c>
      <c r="G803" s="5" t="s">
        <v>2481</v>
      </c>
      <c r="H803" s="56">
        <v>132.73345495000001</v>
      </c>
      <c r="I803" t="s">
        <v>306</v>
      </c>
      <c r="J803" s="56">
        <v>133.09070939</v>
      </c>
      <c r="K803" s="56">
        <v>133.52997884000001</v>
      </c>
      <c r="L803" t="s">
        <v>2483</v>
      </c>
      <c r="M803" s="2">
        <v>3520</v>
      </c>
      <c r="N803" s="2">
        <v>3188</v>
      </c>
      <c r="O803" s="2">
        <v>6708</v>
      </c>
      <c r="P803" t="s">
        <v>22265</v>
      </c>
      <c r="Q803">
        <v>8</v>
      </c>
      <c r="R803">
        <v>60</v>
      </c>
      <c r="S803" s="2">
        <v>761</v>
      </c>
      <c r="T803" s="2">
        <v>185</v>
      </c>
      <c r="U803" s="8">
        <v>0.14102564102564102</v>
      </c>
      <c r="V803" s="2">
        <v>16538</v>
      </c>
      <c r="W803" s="48">
        <v>1088</v>
      </c>
      <c r="Y803" s="61">
        <f>(Table1326[[#This Row],[2042 Future AADT]]-Table1326[[#This Row],[AADT 2022]])/20*($Y$5-2022)+Table1326[[#This Row],[AADT 2022]]</f>
        <v>16538</v>
      </c>
    </row>
    <row r="804" spans="1:25" ht="24" customHeight="1" x14ac:dyDescent="0.25">
      <c r="A804" t="s">
        <v>2485</v>
      </c>
      <c r="B804" t="s">
        <v>18224</v>
      </c>
      <c r="C804">
        <v>101805</v>
      </c>
      <c r="D804" t="s">
        <v>17073</v>
      </c>
      <c r="E804" t="s">
        <v>1198</v>
      </c>
      <c r="F804" s="9">
        <f>Table1326[[#This Row],[EMP]]-Table1326[[#This Row],[BMP]]</f>
        <v>0.48646605999999792</v>
      </c>
      <c r="G804" s="5" t="s">
        <v>2481</v>
      </c>
      <c r="H804" s="56">
        <v>133.52997884000001</v>
      </c>
      <c r="I804" t="s">
        <v>2483</v>
      </c>
      <c r="J804" s="56">
        <v>133.79139601</v>
      </c>
      <c r="K804" s="56">
        <v>134.01644490000001</v>
      </c>
      <c r="L804" t="s">
        <v>1147</v>
      </c>
      <c r="M804" s="2">
        <v>3141</v>
      </c>
      <c r="N804" s="2">
        <v>3860</v>
      </c>
      <c r="O804" s="2">
        <v>7001</v>
      </c>
      <c r="P804" t="s">
        <v>22266</v>
      </c>
      <c r="Q804">
        <v>8</v>
      </c>
      <c r="R804">
        <v>56</v>
      </c>
      <c r="S804" s="2">
        <v>531</v>
      </c>
      <c r="T804" s="2">
        <v>246</v>
      </c>
      <c r="U804" s="8">
        <v>0.11098414512212541</v>
      </c>
      <c r="V804" s="2">
        <v>17260</v>
      </c>
      <c r="W804" s="48">
        <v>1089</v>
      </c>
      <c r="Y804" s="61">
        <f>(Table1326[[#This Row],[2042 Future AADT]]-Table1326[[#This Row],[AADT 2022]])/20*($Y$5-2022)+Table1326[[#This Row],[AADT 2022]]</f>
        <v>17260</v>
      </c>
    </row>
    <row r="805" spans="1:25" ht="24" customHeight="1" x14ac:dyDescent="0.25">
      <c r="A805" t="s">
        <v>26002</v>
      </c>
      <c r="B805" t="s">
        <v>26007</v>
      </c>
      <c r="C805">
        <v>101806</v>
      </c>
      <c r="D805" t="s">
        <v>17073</v>
      </c>
      <c r="E805" t="s">
        <v>26003</v>
      </c>
      <c r="F805" s="9">
        <f>Table13[[#This Row],[ToMeasure]]-Table13[[#This Row],[FromMeasure]]</f>
        <v>2.3855205399999999</v>
      </c>
      <c r="G805" s="5" t="s">
        <v>26004</v>
      </c>
      <c r="H805" s="59" t="s">
        <v>203</v>
      </c>
      <c r="I805" s="18" t="s">
        <v>26005</v>
      </c>
      <c r="J805" s="56">
        <v>0.89247242250000003</v>
      </c>
      <c r="K805" s="59" t="s">
        <v>203</v>
      </c>
      <c r="L805" s="18" t="s">
        <v>840</v>
      </c>
      <c r="M805" s="2">
        <v>920.17685305591681</v>
      </c>
      <c r="N805" s="2">
        <v>1095.8231469440832</v>
      </c>
      <c r="O805" s="2">
        <v>2016</v>
      </c>
      <c r="P805" t="s">
        <v>26008</v>
      </c>
      <c r="Q805">
        <v>11</v>
      </c>
      <c r="R805">
        <v>59</v>
      </c>
      <c r="S805" s="2">
        <v>343</v>
      </c>
      <c r="T805" s="2">
        <v>20</v>
      </c>
      <c r="U805" s="8">
        <v>0.18005952380952381</v>
      </c>
      <c r="V805" s="2">
        <v>4443</v>
      </c>
      <c r="W805" s="48">
        <v>1090</v>
      </c>
      <c r="Y805" s="61">
        <f>(Table1326[[#This Row],[2042 Future AADT]]-Table1326[[#This Row],[AADT 2022]])/20*($Y$5-2022)+Table1326[[#This Row],[AADT 2022]]</f>
        <v>4443</v>
      </c>
    </row>
    <row r="806" spans="1:25" ht="24" customHeight="1" x14ac:dyDescent="0.25">
      <c r="A806" t="s">
        <v>2488</v>
      </c>
      <c r="B806" t="s">
        <v>18225</v>
      </c>
      <c r="C806">
        <v>101807</v>
      </c>
      <c r="D806" t="s">
        <v>17073</v>
      </c>
      <c r="E806" t="s">
        <v>2486</v>
      </c>
      <c r="F806" s="9">
        <f>Table1326[[#This Row],[EMP]]-Table1326[[#This Row],[BMP]]</f>
        <v>3.2719723499999986</v>
      </c>
      <c r="G806" s="5" t="s">
        <v>1024</v>
      </c>
      <c r="H806" s="56">
        <v>324.34423428999997</v>
      </c>
      <c r="I806" t="s">
        <v>627</v>
      </c>
      <c r="J806" s="56">
        <v>326.00543457999999</v>
      </c>
      <c r="K806" s="56">
        <v>327.61620663999997</v>
      </c>
      <c r="L806" t="s">
        <v>2487</v>
      </c>
      <c r="M806" s="2">
        <v>6732</v>
      </c>
      <c r="N806" s="2">
        <v>6747</v>
      </c>
      <c r="O806" s="2">
        <v>13479</v>
      </c>
      <c r="P806" t="s">
        <v>22267</v>
      </c>
      <c r="Q806">
        <v>10</v>
      </c>
      <c r="R806">
        <v>53</v>
      </c>
      <c r="S806" s="2">
        <v>644</v>
      </c>
      <c r="T806" s="2">
        <v>554</v>
      </c>
      <c r="U806" s="8">
        <v>8.8878996958231329E-2</v>
      </c>
      <c r="V806" s="2">
        <v>21750</v>
      </c>
      <c r="W806" s="48">
        <v>1091</v>
      </c>
      <c r="Y806" s="61">
        <f>(Table1326[[#This Row],[2042 Future AADT]]-Table1326[[#This Row],[AADT 2022]])/20*($Y$5-2022)+Table1326[[#This Row],[AADT 2022]]</f>
        <v>21750</v>
      </c>
    </row>
    <row r="807" spans="1:25" ht="24" customHeight="1" x14ac:dyDescent="0.25">
      <c r="A807" t="s">
        <v>2489</v>
      </c>
      <c r="B807" t="s">
        <v>18545</v>
      </c>
      <c r="C807">
        <v>102289</v>
      </c>
      <c r="D807" t="s">
        <v>17073</v>
      </c>
      <c r="E807" t="s">
        <v>2486</v>
      </c>
      <c r="F807" s="9">
        <f>Table1326[[#This Row],[EMP]]-Table1326[[#This Row],[BMP]]</f>
        <v>3.950389590000043</v>
      </c>
      <c r="G807" s="5" t="s">
        <v>1024</v>
      </c>
      <c r="H807" s="56">
        <v>327.55603336833298</v>
      </c>
      <c r="I807" t="s">
        <v>2487</v>
      </c>
      <c r="J807" s="56">
        <v>328.71434049999999</v>
      </c>
      <c r="K807" s="56">
        <v>331.50642295833302</v>
      </c>
      <c r="L807" t="s">
        <v>585</v>
      </c>
      <c r="M807" s="2">
        <v>5928</v>
      </c>
      <c r="N807" s="2">
        <v>6127</v>
      </c>
      <c r="O807" s="2">
        <v>12055</v>
      </c>
      <c r="P807" t="s">
        <v>22268</v>
      </c>
      <c r="Q807">
        <v>7</v>
      </c>
      <c r="R807">
        <v>53</v>
      </c>
      <c r="S807" s="2">
        <v>997</v>
      </c>
      <c r="T807" s="2">
        <v>997</v>
      </c>
      <c r="U807" s="8">
        <v>0.16540854417254253</v>
      </c>
      <c r="V807" s="2">
        <v>18675</v>
      </c>
      <c r="W807" s="48">
        <v>1091.5</v>
      </c>
      <c r="Y807" s="61">
        <f>(Table1326[[#This Row],[2042 Future AADT]]-Table1326[[#This Row],[AADT 2022]])/20*($Y$5-2022)+Table1326[[#This Row],[AADT 2022]]</f>
        <v>18675</v>
      </c>
    </row>
    <row r="808" spans="1:25" ht="24" customHeight="1" x14ac:dyDescent="0.25">
      <c r="A808" t="s">
        <v>2494</v>
      </c>
      <c r="B808" t="s">
        <v>17288</v>
      </c>
      <c r="C808">
        <v>100194</v>
      </c>
      <c r="D808" t="s">
        <v>17073</v>
      </c>
      <c r="E808" t="s">
        <v>2490</v>
      </c>
      <c r="F808" s="9">
        <f>Table1326[[#This Row],[EMP]]-Table1326[[#This Row],[BMP]]</f>
        <v>0.31000000000000227</v>
      </c>
      <c r="G808" s="5" t="s">
        <v>1571</v>
      </c>
      <c r="H808" s="56">
        <v>317.18</v>
      </c>
      <c r="I808" t="s">
        <v>418</v>
      </c>
      <c r="J808" s="56">
        <v>317.31</v>
      </c>
      <c r="K808" s="56">
        <v>317.49</v>
      </c>
      <c r="L808" t="s">
        <v>2493</v>
      </c>
      <c r="M808" s="2">
        <v>5052</v>
      </c>
      <c r="N808" s="2">
        <v>5487</v>
      </c>
      <c r="O808" s="2">
        <v>10539</v>
      </c>
      <c r="P808" t="s">
        <v>22270</v>
      </c>
      <c r="Q808">
        <v>9</v>
      </c>
      <c r="R808">
        <v>64</v>
      </c>
      <c r="S808" s="2">
        <v>1073</v>
      </c>
      <c r="T808" s="2">
        <v>583</v>
      </c>
      <c r="U808" s="8">
        <v>0.15713065755764305</v>
      </c>
      <c r="V808" s="2">
        <v>18082</v>
      </c>
      <c r="W808" s="48">
        <v>1091.5999999999999</v>
      </c>
      <c r="Y808" s="61">
        <f>(Table1326[[#This Row],[2042 Future AADT]]-Table1326[[#This Row],[AADT 2022]])/20*($Y$5-2022)+Table1326[[#This Row],[AADT 2022]]</f>
        <v>18082</v>
      </c>
    </row>
    <row r="809" spans="1:25" ht="24" customHeight="1" x14ac:dyDescent="0.25">
      <c r="A809" t="s">
        <v>2492</v>
      </c>
      <c r="B809" t="s">
        <v>17289</v>
      </c>
      <c r="C809">
        <v>100195</v>
      </c>
      <c r="D809" t="s">
        <v>17073</v>
      </c>
      <c r="E809" t="s">
        <v>2490</v>
      </c>
      <c r="F809" s="9">
        <f>Table1326[[#This Row],[EMP]]-Table1326[[#This Row],[BMP]]</f>
        <v>0.31999999999999318</v>
      </c>
      <c r="G809" s="5" t="s">
        <v>1571</v>
      </c>
      <c r="H809" s="56">
        <v>316.88</v>
      </c>
      <c r="I809" t="s">
        <v>2491</v>
      </c>
      <c r="J809" s="56">
        <v>317.2</v>
      </c>
      <c r="K809" s="56">
        <v>317.2</v>
      </c>
      <c r="L809" t="s">
        <v>418</v>
      </c>
      <c r="M809" s="2">
        <v>6182</v>
      </c>
      <c r="N809" s="2">
        <v>6115</v>
      </c>
      <c r="O809" s="2">
        <v>12297</v>
      </c>
      <c r="P809" t="s">
        <v>22269</v>
      </c>
      <c r="Q809">
        <v>11</v>
      </c>
      <c r="R809">
        <v>87</v>
      </c>
      <c r="S809" s="2">
        <v>1211</v>
      </c>
      <c r="T809" s="2">
        <v>659</v>
      </c>
      <c r="U809" s="8">
        <v>0.15206961047409936</v>
      </c>
      <c r="V809" s="2">
        <v>15269</v>
      </c>
      <c r="W809" s="48">
        <v>1091.7</v>
      </c>
      <c r="Y809" s="61">
        <f>(Table1326[[#This Row],[2042 Future AADT]]-Table1326[[#This Row],[AADT 2022]])/20*($Y$5-2022)+Table1326[[#This Row],[AADT 2022]]</f>
        <v>15269</v>
      </c>
    </row>
    <row r="810" spans="1:25" ht="24" customHeight="1" x14ac:dyDescent="0.25">
      <c r="A810" t="s">
        <v>2338</v>
      </c>
      <c r="B810" t="s">
        <v>18226</v>
      </c>
      <c r="C810">
        <v>101808</v>
      </c>
      <c r="D810" t="s">
        <v>17073</v>
      </c>
      <c r="E810" t="s">
        <v>1616</v>
      </c>
      <c r="F810" s="9">
        <f>Table1326[[#This Row],[EMP]]-Table1326[[#This Row],[BMP]]</f>
        <v>0.85648341000000983</v>
      </c>
      <c r="G810" s="5" t="s">
        <v>2337</v>
      </c>
      <c r="H810" s="56">
        <v>143.35848496666699</v>
      </c>
      <c r="I810" t="s">
        <v>1062</v>
      </c>
      <c r="J810" s="56">
        <v>143.82025337666701</v>
      </c>
      <c r="K810" s="56">
        <v>144.214968376667</v>
      </c>
      <c r="L810" t="s">
        <v>155</v>
      </c>
      <c r="M810" s="2">
        <v>3692</v>
      </c>
      <c r="N810" s="2">
        <v>3276</v>
      </c>
      <c r="O810" s="2">
        <v>6968</v>
      </c>
      <c r="P810" t="s">
        <v>22204</v>
      </c>
      <c r="Q810">
        <v>7</v>
      </c>
      <c r="R810">
        <v>54</v>
      </c>
      <c r="S810" s="2">
        <v>502</v>
      </c>
      <c r="T810" s="2">
        <v>1136</v>
      </c>
      <c r="U810" s="8">
        <v>0.23507462686567165</v>
      </c>
      <c r="V810" s="2">
        <v>12883</v>
      </c>
      <c r="W810" s="48">
        <v>1092</v>
      </c>
      <c r="Y810" s="61">
        <f>(Table1326[[#This Row],[2042 Future AADT]]-Table1326[[#This Row],[AADT 2022]])/20*($Y$5-2022)+Table1326[[#This Row],[AADT 2022]]</f>
        <v>12883</v>
      </c>
    </row>
    <row r="811" spans="1:25" ht="24" customHeight="1" x14ac:dyDescent="0.25">
      <c r="A811" t="s">
        <v>2497</v>
      </c>
      <c r="B811" t="s">
        <v>18227</v>
      </c>
      <c r="C811">
        <v>101810</v>
      </c>
      <c r="D811" t="s">
        <v>17073</v>
      </c>
      <c r="E811" t="s">
        <v>2495</v>
      </c>
      <c r="F811" s="9">
        <f>Table1326[[#This Row],[EMP]]-Table1326[[#This Row],[BMP]]</f>
        <v>0.77824224999997682</v>
      </c>
      <c r="G811" s="5" t="s">
        <v>2496</v>
      </c>
      <c r="H811" s="56">
        <v>158.32483100666701</v>
      </c>
      <c r="I811" t="s">
        <v>756</v>
      </c>
      <c r="J811" s="56">
        <v>158.57669883666699</v>
      </c>
      <c r="K811" s="56">
        <v>159.10307325666699</v>
      </c>
      <c r="L811" t="s">
        <v>1626</v>
      </c>
      <c r="M811" s="2" t="s">
        <v>203</v>
      </c>
      <c r="N811" s="2" t="s">
        <v>203</v>
      </c>
      <c r="O811" s="2">
        <v>854</v>
      </c>
      <c r="P811" t="s">
        <v>22271</v>
      </c>
      <c r="Q811">
        <v>16</v>
      </c>
      <c r="R811">
        <v>65</v>
      </c>
      <c r="S811" s="2">
        <v>65</v>
      </c>
      <c r="T811" s="2">
        <v>32</v>
      </c>
      <c r="U811" s="8">
        <v>0.11358313817330211</v>
      </c>
      <c r="V811" s="2">
        <v>1093</v>
      </c>
      <c r="W811" s="48">
        <v>1093</v>
      </c>
      <c r="Y811" s="61">
        <f>(Table1326[[#This Row],[2042 Future AADT]]-Table1326[[#This Row],[AADT 2022]])/20*($Y$5-2022)+Table1326[[#This Row],[AADT 2022]]</f>
        <v>1093</v>
      </c>
    </row>
    <row r="812" spans="1:25" ht="24" customHeight="1" x14ac:dyDescent="0.25">
      <c r="A812" t="s">
        <v>2501</v>
      </c>
      <c r="B812" t="s">
        <v>18229</v>
      </c>
      <c r="C812">
        <v>101814</v>
      </c>
      <c r="D812" t="s">
        <v>17073</v>
      </c>
      <c r="E812" t="s">
        <v>2498</v>
      </c>
      <c r="F812" s="9">
        <f>Table1326[[#This Row],[EMP]]-Table1326[[#This Row],[BMP]]</f>
        <v>3.0301197499999972</v>
      </c>
      <c r="G812" s="5" t="s">
        <v>2499</v>
      </c>
      <c r="H812" s="56">
        <v>123.077139546</v>
      </c>
      <c r="I812" t="s">
        <v>2126</v>
      </c>
      <c r="J812" s="56">
        <v>123.929687745</v>
      </c>
      <c r="K812" s="56">
        <v>126.107259296</v>
      </c>
      <c r="L812" t="s">
        <v>2500</v>
      </c>
      <c r="M812" s="2">
        <v>129</v>
      </c>
      <c r="N812" s="2">
        <v>140</v>
      </c>
      <c r="O812" s="2">
        <v>269</v>
      </c>
      <c r="P812" t="s">
        <v>22272</v>
      </c>
      <c r="Q812">
        <v>13</v>
      </c>
      <c r="R812">
        <v>56</v>
      </c>
      <c r="S812" s="2">
        <v>37</v>
      </c>
      <c r="T812" s="2">
        <v>8</v>
      </c>
      <c r="U812" s="8">
        <v>0.16728624535315986</v>
      </c>
      <c r="V812" s="2">
        <v>605</v>
      </c>
      <c r="W812" s="48">
        <v>1095</v>
      </c>
      <c r="Y812" s="61">
        <f>(Table1326[[#This Row],[2042 Future AADT]]-Table1326[[#This Row],[AADT 2022]])/20*($Y$5-2022)+Table1326[[#This Row],[AADT 2022]]</f>
        <v>605</v>
      </c>
    </row>
    <row r="813" spans="1:25" ht="24" customHeight="1" x14ac:dyDescent="0.25">
      <c r="A813" t="s">
        <v>2503</v>
      </c>
      <c r="B813" t="s">
        <v>18230</v>
      </c>
      <c r="C813">
        <v>101815</v>
      </c>
      <c r="D813" t="s">
        <v>17073</v>
      </c>
      <c r="E813" t="s">
        <v>2138</v>
      </c>
      <c r="F813" s="9">
        <f>Table1326[[#This Row],[EMP]]-Table1326[[#This Row],[BMP]]</f>
        <v>1.2017488700000172</v>
      </c>
      <c r="G813" s="5" t="s">
        <v>2136</v>
      </c>
      <c r="H813" s="56">
        <v>320.99875969999999</v>
      </c>
      <c r="I813" t="s">
        <v>1171</v>
      </c>
      <c r="J813" s="56">
        <v>321.80004272999997</v>
      </c>
      <c r="K813" s="56">
        <v>322.20050857000001</v>
      </c>
      <c r="L813" t="s">
        <v>2502</v>
      </c>
      <c r="M813" s="2">
        <v>286</v>
      </c>
      <c r="N813" s="2">
        <v>216</v>
      </c>
      <c r="O813" s="2">
        <v>502</v>
      </c>
      <c r="P813" t="s">
        <v>22273</v>
      </c>
      <c r="Q813">
        <v>12</v>
      </c>
      <c r="R813">
        <v>57</v>
      </c>
      <c r="S813" s="2">
        <v>51</v>
      </c>
      <c r="T813" s="2">
        <v>46</v>
      </c>
      <c r="U813" s="8">
        <v>0.19322709163346613</v>
      </c>
      <c r="V813" s="2">
        <v>737</v>
      </c>
      <c r="W813" s="48">
        <v>1096</v>
      </c>
      <c r="Y813" s="61">
        <f>(Table1326[[#This Row],[2042 Future AADT]]-Table1326[[#This Row],[AADT 2022]])/20*($Y$5-2022)+Table1326[[#This Row],[AADT 2022]]</f>
        <v>737</v>
      </c>
    </row>
    <row r="814" spans="1:25" ht="24" customHeight="1" x14ac:dyDescent="0.25">
      <c r="A814" t="s">
        <v>2419</v>
      </c>
      <c r="B814" s="44" t="s">
        <v>18407</v>
      </c>
      <c r="C814">
        <v>102098</v>
      </c>
      <c r="D814" t="s">
        <v>17073</v>
      </c>
      <c r="E814" t="s">
        <v>775</v>
      </c>
      <c r="F814" s="9">
        <f>Table1326[[#This Row],[EMP]]-Table1326[[#This Row],[BMP]]</f>
        <v>0.28952693000000096</v>
      </c>
      <c r="G814" s="5" t="s">
        <v>2417</v>
      </c>
      <c r="H814" s="56">
        <v>52.445683430000003</v>
      </c>
      <c r="I814" t="s">
        <v>2418</v>
      </c>
      <c r="J814" s="56">
        <v>52.69309002</v>
      </c>
      <c r="K814" s="56">
        <v>52.735210360000004</v>
      </c>
      <c r="L814" t="s">
        <v>179</v>
      </c>
      <c r="M814" s="2">
        <v>4183</v>
      </c>
      <c r="N814" s="2">
        <v>4506</v>
      </c>
      <c r="O814" s="2">
        <v>8689</v>
      </c>
      <c r="P814" t="s">
        <v>22240</v>
      </c>
      <c r="Q814">
        <v>9</v>
      </c>
      <c r="R814">
        <v>51</v>
      </c>
      <c r="S814" s="2">
        <v>528</v>
      </c>
      <c r="T814" s="2">
        <v>194</v>
      </c>
      <c r="U814" s="8">
        <v>8.3093566578432504E-2</v>
      </c>
      <c r="V814" s="2">
        <v>11859</v>
      </c>
      <c r="W814" s="48">
        <v>1265.0999999999999</v>
      </c>
      <c r="Y814" s="61">
        <f>(Table1326[[#This Row],[2042 Future AADT]]-Table1326[[#This Row],[AADT 2022]])/20*($Y$5-2022)+Table1326[[#This Row],[AADT 2022]]</f>
        <v>11859</v>
      </c>
    </row>
    <row r="815" spans="1:25" ht="24" customHeight="1" x14ac:dyDescent="0.25">
      <c r="A815" t="s">
        <v>25991</v>
      </c>
      <c r="B815" t="s">
        <v>25998</v>
      </c>
      <c r="C815">
        <v>102102</v>
      </c>
      <c r="D815" t="s">
        <v>17073</v>
      </c>
      <c r="E815" t="s">
        <v>25992</v>
      </c>
      <c r="F815" s="9">
        <f>Table13[[#This Row],[ToMeasure]]-Table13[[#This Row],[FromMeasure]]</f>
        <v>2.6291332299999999</v>
      </c>
      <c r="G815" s="5" t="s">
        <v>2096</v>
      </c>
      <c r="H815" s="59" t="s">
        <v>203</v>
      </c>
      <c r="I815" s="18" t="s">
        <v>2881</v>
      </c>
      <c r="J815" s="56">
        <v>0.33</v>
      </c>
      <c r="K815" s="59" t="s">
        <v>203</v>
      </c>
      <c r="L815" s="18" t="s">
        <v>2805</v>
      </c>
      <c r="M815" s="2">
        <v>9516</v>
      </c>
      <c r="N815" s="2">
        <v>11424</v>
      </c>
      <c r="O815" s="2">
        <v>20940</v>
      </c>
      <c r="P815" t="s">
        <v>26000</v>
      </c>
      <c r="Q815">
        <v>54</v>
      </c>
      <c r="R815">
        <v>7</v>
      </c>
      <c r="S815" s="2">
        <v>344</v>
      </c>
      <c r="T815" s="2">
        <v>466</v>
      </c>
      <c r="U815" s="8">
        <v>3.8681948424068767E-2</v>
      </c>
      <c r="V815" s="2">
        <v>30599</v>
      </c>
      <c r="W815" s="48">
        <v>1273</v>
      </c>
      <c r="Y815" s="61">
        <f>(Table1326[[#This Row],[2042 Future AADT]]-Table1326[[#This Row],[AADT 2022]])/20*($Y$5-2022)+Table1326[[#This Row],[AADT 2022]]</f>
        <v>30599</v>
      </c>
    </row>
    <row r="816" spans="1:25" ht="24" customHeight="1" x14ac:dyDescent="0.25">
      <c r="A816" t="s">
        <v>3046</v>
      </c>
      <c r="B816" t="s">
        <v>18531</v>
      </c>
      <c r="C816">
        <v>102268</v>
      </c>
      <c r="D816" t="s">
        <v>17073</v>
      </c>
      <c r="E816" t="s">
        <v>3044</v>
      </c>
      <c r="F816" s="9" t="e">
        <f>Table1326[[#This Row],[EMP]]-Table1326[[#This Row],[BMP]]</f>
        <v>#VALUE!</v>
      </c>
      <c r="G816" s="5" t="s">
        <v>3045</v>
      </c>
      <c r="H816" s="59" t="s">
        <v>203</v>
      </c>
      <c r="I816" t="s">
        <v>196</v>
      </c>
      <c r="J816" s="59" t="s">
        <v>203</v>
      </c>
      <c r="K816" s="59" t="s">
        <v>203</v>
      </c>
      <c r="L816" t="s">
        <v>197</v>
      </c>
      <c r="M816" s="2">
        <v>5484</v>
      </c>
      <c r="N816" s="2">
        <v>6047</v>
      </c>
      <c r="O816" s="2">
        <v>11531</v>
      </c>
      <c r="P816" t="s">
        <v>22274</v>
      </c>
      <c r="Q816">
        <v>11</v>
      </c>
      <c r="R816">
        <v>53</v>
      </c>
      <c r="S816" s="2">
        <v>2061</v>
      </c>
      <c r="T816" s="2">
        <v>1373</v>
      </c>
      <c r="U816" s="8">
        <v>0.29780591449137106</v>
      </c>
      <c r="V816" s="2">
        <v>19459</v>
      </c>
      <c r="W816" s="48">
        <v>1398</v>
      </c>
      <c r="Y816" s="61">
        <f>(Table1326[[#This Row],[2042 Future AADT]]-Table1326[[#This Row],[AADT 2022]])/20*($Y$5-2022)+Table1326[[#This Row],[AADT 2022]]</f>
        <v>19459</v>
      </c>
    </row>
    <row r="817" spans="1:25" ht="24" customHeight="1" x14ac:dyDescent="0.25">
      <c r="A817" t="s">
        <v>3049</v>
      </c>
      <c r="B817" t="s">
        <v>18532</v>
      </c>
      <c r="C817">
        <v>102269</v>
      </c>
      <c r="D817" t="s">
        <v>17073</v>
      </c>
      <c r="E817" t="s">
        <v>3044</v>
      </c>
      <c r="F817" s="9" t="e">
        <f>Table1326[[#This Row],[EMP]]-Table1326[[#This Row],[BMP]]</f>
        <v>#VALUE!</v>
      </c>
      <c r="G817" s="5" t="s">
        <v>3045</v>
      </c>
      <c r="H817" s="59" t="s">
        <v>203</v>
      </c>
      <c r="I817" t="s">
        <v>197</v>
      </c>
      <c r="J817" s="59" t="s">
        <v>203</v>
      </c>
      <c r="K817" s="59" t="s">
        <v>203</v>
      </c>
      <c r="L817" t="s">
        <v>198</v>
      </c>
      <c r="M817" s="2">
        <v>5810</v>
      </c>
      <c r="N817" s="2">
        <v>6407</v>
      </c>
      <c r="O817" s="2">
        <v>12217</v>
      </c>
      <c r="P817" t="s">
        <v>22275</v>
      </c>
      <c r="Q817">
        <v>10</v>
      </c>
      <c r="R817">
        <v>54</v>
      </c>
      <c r="S817" s="2">
        <v>2082</v>
      </c>
      <c r="T817" s="2">
        <v>1362</v>
      </c>
      <c r="U817" s="8">
        <v>0.28190226733240564</v>
      </c>
      <c r="V817" s="2">
        <v>20616</v>
      </c>
      <c r="W817" s="48">
        <v>1398</v>
      </c>
      <c r="Y817" s="61">
        <f>(Table1326[[#This Row],[2042 Future AADT]]-Table1326[[#This Row],[AADT 2022]])/20*($Y$5-2022)+Table1326[[#This Row],[AADT 2022]]</f>
        <v>20616</v>
      </c>
    </row>
    <row r="818" spans="1:25" ht="24" customHeight="1" x14ac:dyDescent="0.25">
      <c r="A818" t="s">
        <v>3051</v>
      </c>
      <c r="B818" t="s">
        <v>18533</v>
      </c>
      <c r="C818">
        <v>102270</v>
      </c>
      <c r="D818" t="s">
        <v>17073</v>
      </c>
      <c r="E818" t="s">
        <v>3044</v>
      </c>
      <c r="F818" s="9" t="e">
        <f>Table1326[[#This Row],[EMP]]-Table1326[[#This Row],[BMP]]</f>
        <v>#VALUE!</v>
      </c>
      <c r="G818" s="5" t="s">
        <v>3045</v>
      </c>
      <c r="H818" s="59" t="s">
        <v>203</v>
      </c>
      <c r="I818" t="s">
        <v>198</v>
      </c>
      <c r="J818" s="59" t="s">
        <v>203</v>
      </c>
      <c r="K818" s="59" t="s">
        <v>203</v>
      </c>
      <c r="L818" t="s">
        <v>199</v>
      </c>
      <c r="M818" s="2">
        <v>7545</v>
      </c>
      <c r="N818" s="2">
        <v>6851</v>
      </c>
      <c r="O818" s="2">
        <v>14396</v>
      </c>
      <c r="P818" t="s">
        <v>22276</v>
      </c>
      <c r="Q818">
        <v>11</v>
      </c>
      <c r="R818">
        <v>51</v>
      </c>
      <c r="S818" s="2">
        <v>2079</v>
      </c>
      <c r="T818" s="2">
        <v>1363</v>
      </c>
      <c r="U818" s="8">
        <v>0.23909419283134203</v>
      </c>
      <c r="V818" s="2">
        <v>26515</v>
      </c>
      <c r="W818" s="48">
        <v>1399</v>
      </c>
      <c r="Y818" s="61">
        <f>(Table1326[[#This Row],[2042 Future AADT]]-Table1326[[#This Row],[AADT 2022]])/20*($Y$5-2022)+Table1326[[#This Row],[AADT 2022]]</f>
        <v>26515</v>
      </c>
    </row>
    <row r="819" spans="1:25" ht="24" customHeight="1" x14ac:dyDescent="0.25">
      <c r="A819" t="s">
        <v>3053</v>
      </c>
      <c r="B819" t="s">
        <v>18534</v>
      </c>
      <c r="C819">
        <v>102271</v>
      </c>
      <c r="D819" t="s">
        <v>17073</v>
      </c>
      <c r="E819" t="s">
        <v>3044</v>
      </c>
      <c r="F819" s="9" t="e">
        <f>Table1326[[#This Row],[EMP]]-Table1326[[#This Row],[BMP]]</f>
        <v>#VALUE!</v>
      </c>
      <c r="G819" s="5" t="s">
        <v>3045</v>
      </c>
      <c r="H819" s="59" t="s">
        <v>203</v>
      </c>
      <c r="I819" t="s">
        <v>199</v>
      </c>
      <c r="J819" s="59" t="s">
        <v>203</v>
      </c>
      <c r="K819" s="59" t="s">
        <v>203</v>
      </c>
      <c r="L819" t="s">
        <v>200</v>
      </c>
      <c r="M819" s="2">
        <v>6713</v>
      </c>
      <c r="N819" s="2">
        <v>6034</v>
      </c>
      <c r="O819" s="2">
        <v>12747</v>
      </c>
      <c r="P819" t="s">
        <v>22277</v>
      </c>
      <c r="Q819">
        <v>11</v>
      </c>
      <c r="R819">
        <v>52</v>
      </c>
      <c r="S819" s="2">
        <v>1111</v>
      </c>
      <c r="T819" s="2">
        <v>1130</v>
      </c>
      <c r="U819" s="8">
        <v>0.17580607201694518</v>
      </c>
      <c r="V819" s="2">
        <v>21511</v>
      </c>
      <c r="W819" s="48">
        <v>1400</v>
      </c>
      <c r="Y819" s="61">
        <f>(Table1326[[#This Row],[2042 Future AADT]]-Table1326[[#This Row],[AADT 2022]])/20*($Y$5-2022)+Table1326[[#This Row],[AADT 2022]]</f>
        <v>21511</v>
      </c>
    </row>
    <row r="820" spans="1:25" ht="24" customHeight="1" x14ac:dyDescent="0.25">
      <c r="A820" t="s">
        <v>3056</v>
      </c>
      <c r="B820" t="s">
        <v>18535</v>
      </c>
      <c r="C820">
        <v>102272</v>
      </c>
      <c r="D820" t="s">
        <v>17073</v>
      </c>
      <c r="E820" t="s">
        <v>3044</v>
      </c>
      <c r="F820" s="9" t="e">
        <f>Table1326[[#This Row],[EMP]]-Table1326[[#This Row],[BMP]]</f>
        <v>#VALUE!</v>
      </c>
      <c r="G820" s="5" t="s">
        <v>3045</v>
      </c>
      <c r="H820" s="59" t="s">
        <v>203</v>
      </c>
      <c r="I820" t="s">
        <v>200</v>
      </c>
      <c r="J820" s="59" t="s">
        <v>203</v>
      </c>
      <c r="K820" s="59" t="s">
        <v>203</v>
      </c>
      <c r="L820" t="s">
        <v>3055</v>
      </c>
      <c r="M820" s="2">
        <v>7741</v>
      </c>
      <c r="N820" s="2">
        <v>7040</v>
      </c>
      <c r="O820" s="2">
        <v>14781</v>
      </c>
      <c r="P820" t="s">
        <v>22278</v>
      </c>
      <c r="Q820">
        <v>11</v>
      </c>
      <c r="R820">
        <v>54</v>
      </c>
      <c r="S820" s="2">
        <v>1568</v>
      </c>
      <c r="T820" s="2">
        <v>1231</v>
      </c>
      <c r="U820" s="8">
        <v>0.18936472498477774</v>
      </c>
      <c r="V820" s="2">
        <v>24943</v>
      </c>
      <c r="W820" s="48">
        <v>1401</v>
      </c>
      <c r="Y820" s="61">
        <f>(Table1326[[#This Row],[2042 Future AADT]]-Table1326[[#This Row],[AADT 2022]])/20*($Y$5-2022)+Table1326[[#This Row],[AADT 2022]]</f>
        <v>24943</v>
      </c>
    </row>
  </sheetData>
  <mergeCells count="2">
    <mergeCell ref="A3:V3"/>
    <mergeCell ref="A4:V4"/>
  </mergeCells>
  <pageMargins left="0.5" right="0.35" top="0.5" bottom="0.5" header="0.3" footer="0.3"/>
  <pageSetup scale="44" fitToHeight="0" orientation="landscape" r:id="rId1"/>
  <headerFooter>
    <oddHeader>&amp;LAVERAGE ANNUAL DAILY TRAFFIC REPORT 2022&amp;R&amp;A</oddHeader>
    <oddFooter>&amp;LSource: ADOT Highway Performance Monitoring System
Printed: &amp;D&amp;R&amp;A, Page &amp;P of &amp;N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4B97F-03B8-45EE-BBAA-E6567C76F196}">
  <sheetPr>
    <pageSetUpPr fitToPage="1"/>
  </sheetPr>
  <dimension ref="A2:Z820"/>
  <sheetViews>
    <sheetView showGridLines="0" topLeftCell="G1" workbookViewId="0">
      <selection activeCell="W6" sqref="W6"/>
    </sheetView>
  </sheetViews>
  <sheetFormatPr defaultColWidth="9.140625" defaultRowHeight="15" x14ac:dyDescent="0.25"/>
  <cols>
    <col min="1" max="1" width="1.28515625" customWidth="1"/>
    <col min="2" max="2" width="15.42578125" bestFit="1" customWidth="1"/>
    <col min="3" max="3" width="7.28515625" bestFit="1" customWidth="1"/>
    <col min="4" max="4" width="23.42578125" hidden="1" customWidth="1"/>
    <col min="5" max="5" width="18.42578125" hidden="1" customWidth="1"/>
    <col min="6" max="6" width="18.7109375" hidden="1" customWidth="1"/>
    <col min="7" max="7" width="10.85546875" style="2" bestFit="1" customWidth="1"/>
    <col min="8" max="8" width="5.5703125" style="57" bestFit="1" customWidth="1"/>
    <col min="9" max="9" width="28" style="2" customWidth="1"/>
    <col min="10" max="10" width="8.140625" style="57" bestFit="1" customWidth="1"/>
    <col min="11" max="11" width="5.5703125" style="57" bestFit="1" customWidth="1"/>
    <col min="12" max="12" width="26.7109375" style="2" customWidth="1"/>
    <col min="13" max="15" width="9" style="2" bestFit="1" customWidth="1"/>
    <col min="16" max="16" width="79" customWidth="1"/>
    <col min="17" max="18" width="8.5703125" bestFit="1" customWidth="1"/>
    <col min="19" max="19" width="13.140625" style="2" bestFit="1" customWidth="1"/>
    <col min="20" max="20" width="13.7109375" style="2" customWidth="1"/>
    <col min="21" max="21" width="8.7109375" style="2" customWidth="1"/>
    <col min="22" max="22" width="11.7109375" style="8" customWidth="1"/>
    <col min="23" max="23" width="3.140625" style="46" hidden="1" customWidth="1"/>
    <col min="24" max="24" width="2.140625" style="63" customWidth="1"/>
    <col min="25" max="25" width="8.5703125" style="1" customWidth="1"/>
    <col min="26" max="26" width="2.140625" style="63" customWidth="1"/>
    <col min="27" max="16384" width="9.140625" style="1"/>
  </cols>
  <sheetData>
    <row r="2" spans="1:26" x14ac:dyDescent="0.25">
      <c r="I2" s="3"/>
      <c r="J2" s="53"/>
      <c r="K2" s="53"/>
      <c r="L2" s="3"/>
    </row>
    <row r="3" spans="1:26" ht="26.25" customHeight="1" x14ac:dyDescent="0.4">
      <c r="A3" s="75" t="s">
        <v>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50"/>
    </row>
    <row r="4" spans="1:26" ht="26.25" customHeight="1" x14ac:dyDescent="0.4">
      <c r="A4" s="75" t="s">
        <v>17052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50"/>
    </row>
    <row r="5" spans="1:26" ht="37.5" customHeight="1" x14ac:dyDescent="0.25">
      <c r="A5" s="12" t="s">
        <v>216</v>
      </c>
      <c r="B5" s="12" t="s">
        <v>17078</v>
      </c>
      <c r="C5" s="12" t="s">
        <v>26025</v>
      </c>
      <c r="D5" s="12" t="s">
        <v>217</v>
      </c>
      <c r="E5" s="12" t="s">
        <v>3101</v>
      </c>
      <c r="F5" s="13" t="s">
        <v>17077</v>
      </c>
      <c r="G5" s="12" t="s">
        <v>213</v>
      </c>
      <c r="H5" s="54" t="s">
        <v>26022</v>
      </c>
      <c r="I5" s="12" t="s">
        <v>214</v>
      </c>
      <c r="J5" s="54" t="s">
        <v>26024</v>
      </c>
      <c r="K5" s="54" t="s">
        <v>26023</v>
      </c>
      <c r="L5" s="12" t="s">
        <v>215</v>
      </c>
      <c r="M5" s="12" t="s">
        <v>1</v>
      </c>
      <c r="N5" s="12" t="s">
        <v>2</v>
      </c>
      <c r="O5" s="12" t="s">
        <v>17051</v>
      </c>
      <c r="P5" s="14" t="s">
        <v>17053</v>
      </c>
      <c r="Q5" s="15" t="s">
        <v>3</v>
      </c>
      <c r="R5" s="15" t="s">
        <v>4</v>
      </c>
      <c r="S5" s="16" t="s">
        <v>5</v>
      </c>
      <c r="T5" s="16" t="s">
        <v>6</v>
      </c>
      <c r="U5" s="17" t="s">
        <v>7</v>
      </c>
      <c r="V5" s="16" t="s">
        <v>26021</v>
      </c>
      <c r="W5" s="51" t="s">
        <v>26009</v>
      </c>
      <c r="X5" s="64"/>
      <c r="Y5" s="62">
        <v>2035</v>
      </c>
      <c r="Z5" s="64"/>
    </row>
    <row r="6" spans="1:26" ht="24" customHeight="1" x14ac:dyDescent="0.25">
      <c r="A6" t="s">
        <v>3068</v>
      </c>
      <c r="B6" t="s">
        <v>18214</v>
      </c>
      <c r="C6">
        <v>101787</v>
      </c>
      <c r="D6" t="s">
        <v>17073</v>
      </c>
      <c r="E6" t="s">
        <v>976</v>
      </c>
      <c r="F6" s="9">
        <f>Table1327[[#This Row],[EMP]]-Table1327[[#This Row],[BMP]]</f>
        <v>0.19999999999998863</v>
      </c>
      <c r="G6" s="5" t="s">
        <v>1706</v>
      </c>
      <c r="H6" s="56">
        <v>200.8</v>
      </c>
      <c r="I6" t="s">
        <v>840</v>
      </c>
      <c r="J6" s="56">
        <v>200.5</v>
      </c>
      <c r="K6" s="56">
        <v>201</v>
      </c>
      <c r="L6" t="s">
        <v>840</v>
      </c>
      <c r="M6" s="2">
        <v>15540</v>
      </c>
      <c r="N6" s="2">
        <v>13912</v>
      </c>
      <c r="O6" s="2">
        <v>29452</v>
      </c>
      <c r="P6" t="s">
        <v>22773</v>
      </c>
      <c r="Q6">
        <v>8</v>
      </c>
      <c r="R6">
        <v>57</v>
      </c>
      <c r="S6" s="2">
        <v>2426</v>
      </c>
      <c r="T6" s="2">
        <v>400</v>
      </c>
      <c r="U6" s="8">
        <v>9.5952736656254242E-2</v>
      </c>
      <c r="V6" s="2">
        <v>55359</v>
      </c>
      <c r="W6" s="48">
        <v>1079</v>
      </c>
      <c r="Y6" s="61">
        <f>(Table1327[[#This Row],[2042 Future AADT]]-Table1327[[#This Row],[AADT 2022]])/20*($Y$5-2022)+Table1327[[#This Row],[AADT 2022]]</f>
        <v>46291.55</v>
      </c>
    </row>
    <row r="7" spans="1:26" ht="24" customHeight="1" x14ac:dyDescent="0.25">
      <c r="A7" t="s">
        <v>2505</v>
      </c>
      <c r="B7" t="s">
        <v>18231</v>
      </c>
      <c r="C7">
        <v>101816</v>
      </c>
      <c r="D7" t="s">
        <v>17073</v>
      </c>
      <c r="E7" t="s">
        <v>542</v>
      </c>
      <c r="F7" s="9">
        <f>Table1327[[#This Row],[EMP]]-Table1327[[#This Row],[BMP]]</f>
        <v>0.23159184999999738</v>
      </c>
      <c r="G7" s="5" t="s">
        <v>298</v>
      </c>
      <c r="H7" s="56">
        <v>30.315943995000001</v>
      </c>
      <c r="I7" t="s">
        <v>156</v>
      </c>
      <c r="J7" s="56">
        <v>30.4</v>
      </c>
      <c r="K7" s="56">
        <v>30.547535844999999</v>
      </c>
      <c r="L7" t="s">
        <v>2504</v>
      </c>
      <c r="M7" s="2">
        <v>492</v>
      </c>
      <c r="N7" s="2">
        <v>458</v>
      </c>
      <c r="O7" s="2">
        <v>950</v>
      </c>
      <c r="P7" t="s">
        <v>22621</v>
      </c>
      <c r="Q7">
        <v>9</v>
      </c>
      <c r="R7">
        <v>60</v>
      </c>
      <c r="S7" s="2">
        <v>74</v>
      </c>
      <c r="T7" s="2">
        <v>188</v>
      </c>
      <c r="U7" s="8">
        <v>0.27578947368421053</v>
      </c>
      <c r="V7" s="2">
        <v>1593</v>
      </c>
      <c r="W7" s="47">
        <v>1097</v>
      </c>
      <c r="Y7" s="61">
        <f>(Table1327[[#This Row],[2042 Future AADT]]-Table1327[[#This Row],[AADT 2022]])/20*($Y$5-2022)+Table1327[[#This Row],[AADT 2022]]</f>
        <v>1367.95</v>
      </c>
    </row>
    <row r="8" spans="1:26" ht="24" customHeight="1" x14ac:dyDescent="0.25">
      <c r="A8" t="s">
        <v>2509</v>
      </c>
      <c r="B8" t="s">
        <v>18232</v>
      </c>
      <c r="C8">
        <v>101817</v>
      </c>
      <c r="D8" t="s">
        <v>17073</v>
      </c>
      <c r="E8" t="s">
        <v>542</v>
      </c>
      <c r="F8" s="9">
        <f>Table1327[[#This Row],[EMP]]-Table1327[[#This Row],[BMP]]</f>
        <v>5.1264474800000031</v>
      </c>
      <c r="G8" s="5" t="s">
        <v>298</v>
      </c>
      <c r="H8" s="56">
        <v>31.384827632499999</v>
      </c>
      <c r="I8" t="s">
        <v>2507</v>
      </c>
      <c r="J8" s="56">
        <v>31.5</v>
      </c>
      <c r="K8" s="56">
        <v>36.511275112500002</v>
      </c>
      <c r="L8" t="s">
        <v>2508</v>
      </c>
      <c r="M8" s="2" t="s">
        <v>203</v>
      </c>
      <c r="N8" s="2" t="s">
        <v>203</v>
      </c>
      <c r="O8" s="2">
        <v>1381</v>
      </c>
      <c r="P8" t="s">
        <v>22622</v>
      </c>
      <c r="Q8">
        <v>7</v>
      </c>
      <c r="R8">
        <v>56</v>
      </c>
      <c r="S8" s="2">
        <v>136</v>
      </c>
      <c r="T8" s="2">
        <v>172</v>
      </c>
      <c r="U8" s="8">
        <v>0.22302679217958002</v>
      </c>
      <c r="V8" s="2">
        <v>2183</v>
      </c>
      <c r="W8" s="47">
        <v>1098</v>
      </c>
      <c r="Y8" s="61">
        <f>(Table1327[[#This Row],[2042 Future AADT]]-Table1327[[#This Row],[AADT 2022]])/20*($Y$5-2022)+Table1327[[#This Row],[AADT 2022]]</f>
        <v>1902.3000000000002</v>
      </c>
    </row>
    <row r="9" spans="1:26" ht="24" customHeight="1" x14ac:dyDescent="0.25">
      <c r="A9" t="s">
        <v>2512</v>
      </c>
      <c r="B9" t="s">
        <v>18233</v>
      </c>
      <c r="C9">
        <v>101818</v>
      </c>
      <c r="D9" t="s">
        <v>17073</v>
      </c>
      <c r="E9" t="s">
        <v>542</v>
      </c>
      <c r="F9" s="9">
        <f>Table1327[[#This Row],[EMP]]-Table1327[[#This Row],[BMP]]</f>
        <v>6.1759107000000029</v>
      </c>
      <c r="G9" s="5" t="s">
        <v>298</v>
      </c>
      <c r="H9" s="56">
        <v>36.596434317499998</v>
      </c>
      <c r="I9" t="s">
        <v>2508</v>
      </c>
      <c r="J9" s="56">
        <v>36.999602629999998</v>
      </c>
      <c r="K9" s="56">
        <v>42.772345017500001</v>
      </c>
      <c r="L9" t="s">
        <v>2511</v>
      </c>
      <c r="M9" s="2">
        <v>805</v>
      </c>
      <c r="N9" s="2">
        <v>840</v>
      </c>
      <c r="O9" s="2">
        <v>1645</v>
      </c>
      <c r="P9" t="s">
        <v>22623</v>
      </c>
      <c r="Q9">
        <v>17</v>
      </c>
      <c r="R9">
        <v>55</v>
      </c>
      <c r="S9" s="2">
        <v>51</v>
      </c>
      <c r="T9" s="2">
        <v>76</v>
      </c>
      <c r="U9" s="8">
        <v>7.7203647416413376E-2</v>
      </c>
      <c r="V9" s="2">
        <v>2600</v>
      </c>
      <c r="W9" s="47">
        <v>1099</v>
      </c>
      <c r="Y9" s="61">
        <f>(Table1327[[#This Row],[2042 Future AADT]]-Table1327[[#This Row],[AADT 2022]])/20*($Y$5-2022)+Table1327[[#This Row],[AADT 2022]]</f>
        <v>2265.75</v>
      </c>
    </row>
    <row r="10" spans="1:26" ht="24" customHeight="1" x14ac:dyDescent="0.25">
      <c r="A10" t="s">
        <v>2513</v>
      </c>
      <c r="B10" t="s">
        <v>18234</v>
      </c>
      <c r="C10">
        <v>101819</v>
      </c>
      <c r="D10" t="s">
        <v>17073</v>
      </c>
      <c r="E10" t="s">
        <v>542</v>
      </c>
      <c r="F10" s="9">
        <f>Table1327[[#This Row],[EMP]]-Table1327[[#This Row],[BMP]]</f>
        <v>3.0883189999999985</v>
      </c>
      <c r="G10" s="5" t="s">
        <v>298</v>
      </c>
      <c r="H10" s="56">
        <v>42.766873148000002</v>
      </c>
      <c r="I10" t="s">
        <v>2511</v>
      </c>
      <c r="J10" s="56">
        <v>44.008267775</v>
      </c>
      <c r="K10" s="56">
        <v>45.855192148</v>
      </c>
      <c r="L10" t="s">
        <v>59</v>
      </c>
      <c r="M10" s="2">
        <v>694</v>
      </c>
      <c r="N10" s="2">
        <v>663</v>
      </c>
      <c r="O10" s="2">
        <v>1357</v>
      </c>
      <c r="P10" t="s">
        <v>22624</v>
      </c>
      <c r="Q10">
        <v>7</v>
      </c>
      <c r="R10">
        <v>51</v>
      </c>
      <c r="S10" s="2">
        <v>548</v>
      </c>
      <c r="T10" s="2">
        <v>79</v>
      </c>
      <c r="U10" s="8">
        <v>0.46204863669859986</v>
      </c>
      <c r="V10" s="2">
        <v>2145</v>
      </c>
      <c r="W10" s="48">
        <v>1100</v>
      </c>
      <c r="Y10" s="61">
        <f>(Table1327[[#This Row],[2042 Future AADT]]-Table1327[[#This Row],[AADT 2022]])/20*($Y$5-2022)+Table1327[[#This Row],[AADT 2022]]</f>
        <v>1869.1999999999998</v>
      </c>
    </row>
    <row r="11" spans="1:26" ht="24" customHeight="1" x14ac:dyDescent="0.25">
      <c r="A11" t="s">
        <v>2514</v>
      </c>
      <c r="B11" t="s">
        <v>18235</v>
      </c>
      <c r="C11">
        <v>101820</v>
      </c>
      <c r="D11" t="s">
        <v>17073</v>
      </c>
      <c r="E11" t="s">
        <v>542</v>
      </c>
      <c r="F11" s="9">
        <f>Table1327[[#This Row],[EMP]]-Table1327[[#This Row],[BMP]]</f>
        <v>3.7099278700000013</v>
      </c>
      <c r="G11" s="5" t="s">
        <v>298</v>
      </c>
      <c r="H11" s="56">
        <v>45.851409038333301</v>
      </c>
      <c r="I11" t="s">
        <v>59</v>
      </c>
      <c r="J11" s="56">
        <v>48.002385525000001</v>
      </c>
      <c r="K11" s="56">
        <v>49.561336908333303</v>
      </c>
      <c r="L11" t="s">
        <v>1061</v>
      </c>
      <c r="M11" s="2">
        <v>705</v>
      </c>
      <c r="N11" s="2">
        <v>698</v>
      </c>
      <c r="O11" s="2">
        <v>1403</v>
      </c>
      <c r="P11" t="s">
        <v>22625</v>
      </c>
      <c r="Q11">
        <v>8</v>
      </c>
      <c r="R11">
        <v>51</v>
      </c>
      <c r="S11" s="2">
        <v>552</v>
      </c>
      <c r="T11" s="2">
        <v>83</v>
      </c>
      <c r="U11" s="8">
        <v>0.45260156806842483</v>
      </c>
      <c r="V11" s="2">
        <v>2218</v>
      </c>
      <c r="W11" s="48">
        <v>1101</v>
      </c>
      <c r="Y11" s="61">
        <f>(Table1327[[#This Row],[2042 Future AADT]]-Table1327[[#This Row],[AADT 2022]])/20*($Y$5-2022)+Table1327[[#This Row],[AADT 2022]]</f>
        <v>1932.75</v>
      </c>
    </row>
    <row r="12" spans="1:26" ht="24" customHeight="1" x14ac:dyDescent="0.25">
      <c r="A12" t="s">
        <v>2516</v>
      </c>
      <c r="B12" t="s">
        <v>18236</v>
      </c>
      <c r="C12">
        <v>101821</v>
      </c>
      <c r="D12" t="s">
        <v>17073</v>
      </c>
      <c r="E12" t="s">
        <v>542</v>
      </c>
      <c r="F12" s="9">
        <f>Table1327[[#This Row],[EMP]]-Table1327[[#This Row],[BMP]]</f>
        <v>6.9715987199999958</v>
      </c>
      <c r="G12" s="5" t="s">
        <v>298</v>
      </c>
      <c r="H12" s="56">
        <v>49.561276768888902</v>
      </c>
      <c r="I12" t="s">
        <v>1061</v>
      </c>
      <c r="J12" s="56">
        <v>53.999407650000002</v>
      </c>
      <c r="K12" s="56">
        <v>56.532875488888898</v>
      </c>
      <c r="L12" t="s">
        <v>2515</v>
      </c>
      <c r="M12" s="2">
        <v>1212</v>
      </c>
      <c r="N12" s="2">
        <v>1155</v>
      </c>
      <c r="O12" s="2">
        <v>2367</v>
      </c>
      <c r="P12" t="s">
        <v>22626</v>
      </c>
      <c r="Q12">
        <v>8</v>
      </c>
      <c r="R12">
        <v>52</v>
      </c>
      <c r="S12" s="2">
        <v>180</v>
      </c>
      <c r="T12" s="2">
        <v>180</v>
      </c>
      <c r="U12" s="8">
        <v>0.15209125475285171</v>
      </c>
      <c r="V12" s="2">
        <v>3741</v>
      </c>
      <c r="W12" s="48">
        <v>1102</v>
      </c>
      <c r="Y12" s="61">
        <f>(Table1327[[#This Row],[2042 Future AADT]]-Table1327[[#This Row],[AADT 2022]])/20*($Y$5-2022)+Table1327[[#This Row],[AADT 2022]]</f>
        <v>3260.1</v>
      </c>
    </row>
    <row r="13" spans="1:26" ht="24" customHeight="1" x14ac:dyDescent="0.25">
      <c r="A13" t="s">
        <v>2518</v>
      </c>
      <c r="B13" t="s">
        <v>18237</v>
      </c>
      <c r="C13">
        <v>101822</v>
      </c>
      <c r="D13" t="s">
        <v>17073</v>
      </c>
      <c r="E13" t="s">
        <v>542</v>
      </c>
      <c r="F13" s="9">
        <f>Table1327[[#This Row],[EMP]]-Table1327[[#This Row],[BMP]]</f>
        <v>4.9942579800000004</v>
      </c>
      <c r="G13" s="5" t="s">
        <v>298</v>
      </c>
      <c r="H13" s="56">
        <v>56.5074642957143</v>
      </c>
      <c r="I13" t="s">
        <v>2515</v>
      </c>
      <c r="J13" s="56">
        <v>59.002511640000002</v>
      </c>
      <c r="K13" s="56">
        <v>61.5017222757143</v>
      </c>
      <c r="L13" t="s">
        <v>2517</v>
      </c>
      <c r="M13" s="2">
        <v>1164</v>
      </c>
      <c r="N13" s="2">
        <v>1052</v>
      </c>
      <c r="O13" s="2">
        <v>2216</v>
      </c>
      <c r="P13" t="s">
        <v>22627</v>
      </c>
      <c r="Q13">
        <v>8</v>
      </c>
      <c r="R13">
        <v>54</v>
      </c>
      <c r="S13" s="2">
        <v>184</v>
      </c>
      <c r="T13" s="2">
        <v>184</v>
      </c>
      <c r="U13" s="8">
        <v>0.16606498194945848</v>
      </c>
      <c r="V13" s="2">
        <v>3503</v>
      </c>
      <c r="W13" s="48">
        <v>1103</v>
      </c>
      <c r="Y13" s="61">
        <f>(Table1327[[#This Row],[2042 Future AADT]]-Table1327[[#This Row],[AADT 2022]])/20*($Y$5-2022)+Table1327[[#This Row],[AADT 2022]]</f>
        <v>3052.55</v>
      </c>
    </row>
    <row r="14" spans="1:26" ht="24" customHeight="1" x14ac:dyDescent="0.25">
      <c r="A14" t="s">
        <v>2570</v>
      </c>
      <c r="B14" t="s">
        <v>18238</v>
      </c>
      <c r="C14">
        <v>101823</v>
      </c>
      <c r="D14" t="s">
        <v>17073</v>
      </c>
      <c r="E14" t="s">
        <v>542</v>
      </c>
      <c r="F14" s="9">
        <f>Table1327[[#This Row],[EMP]]-Table1327[[#This Row],[BMP]]</f>
        <v>22.64750489</v>
      </c>
      <c r="G14" s="5" t="s">
        <v>298</v>
      </c>
      <c r="H14" s="56">
        <v>61.527751211599998</v>
      </c>
      <c r="I14" t="s">
        <v>2517</v>
      </c>
      <c r="J14" s="56">
        <v>82.579364900000002</v>
      </c>
      <c r="K14" s="56">
        <v>84.175256101599999</v>
      </c>
      <c r="L14" t="s">
        <v>157</v>
      </c>
      <c r="M14" s="2">
        <v>1025</v>
      </c>
      <c r="N14" s="2">
        <v>1072</v>
      </c>
      <c r="O14" s="2">
        <v>2097</v>
      </c>
      <c r="P14" t="s">
        <v>22628</v>
      </c>
      <c r="Q14">
        <v>16</v>
      </c>
      <c r="R14">
        <v>62</v>
      </c>
      <c r="S14" s="2">
        <v>174</v>
      </c>
      <c r="T14" s="2">
        <v>106</v>
      </c>
      <c r="U14" s="8">
        <v>0.13352408202193611</v>
      </c>
      <c r="V14" s="2">
        <v>3315</v>
      </c>
      <c r="W14" s="48">
        <v>1104</v>
      </c>
      <c r="Y14" s="61">
        <f>(Table1327[[#This Row],[2042 Future AADT]]-Table1327[[#This Row],[AADT 2022]])/20*($Y$5-2022)+Table1327[[#This Row],[AADT 2022]]</f>
        <v>2888.7</v>
      </c>
    </row>
    <row r="15" spans="1:26" ht="24" customHeight="1" x14ac:dyDescent="0.25">
      <c r="A15" t="s">
        <v>2571</v>
      </c>
      <c r="B15" t="s">
        <v>18239</v>
      </c>
      <c r="C15">
        <v>101824</v>
      </c>
      <c r="D15" t="s">
        <v>17073</v>
      </c>
      <c r="E15" t="s">
        <v>542</v>
      </c>
      <c r="F15" s="9">
        <f>Table1327[[#This Row],[EMP]]-Table1327[[#This Row],[BMP]]</f>
        <v>1.8987781300000108</v>
      </c>
      <c r="G15" s="5" t="s">
        <v>298</v>
      </c>
      <c r="H15" s="56">
        <v>84.157838532499994</v>
      </c>
      <c r="I15" t="s">
        <v>157</v>
      </c>
      <c r="J15" s="56">
        <v>84.646476704999998</v>
      </c>
      <c r="K15" s="56">
        <v>86.056616662500005</v>
      </c>
      <c r="L15" t="s">
        <v>1056</v>
      </c>
      <c r="M15" s="2">
        <v>1459</v>
      </c>
      <c r="N15" s="2">
        <v>1464</v>
      </c>
      <c r="O15" s="2">
        <v>2923</v>
      </c>
      <c r="P15" t="s">
        <v>22629</v>
      </c>
      <c r="Q15">
        <v>6</v>
      </c>
      <c r="R15">
        <v>51</v>
      </c>
      <c r="S15" s="2">
        <v>358</v>
      </c>
      <c r="T15" s="2">
        <v>194</v>
      </c>
      <c r="U15" s="8">
        <v>0.1888470749230243</v>
      </c>
      <c r="V15" s="2">
        <v>4933</v>
      </c>
      <c r="W15" s="48">
        <v>1105</v>
      </c>
      <c r="Y15" s="61">
        <f>(Table1327[[#This Row],[2042 Future AADT]]-Table1327[[#This Row],[AADT 2022]])/20*($Y$5-2022)+Table1327[[#This Row],[AADT 2022]]</f>
        <v>4229.5</v>
      </c>
    </row>
    <row r="16" spans="1:26" ht="24" customHeight="1" x14ac:dyDescent="0.25">
      <c r="A16" t="s">
        <v>2573</v>
      </c>
      <c r="B16" t="s">
        <v>18240</v>
      </c>
      <c r="C16">
        <v>101825</v>
      </c>
      <c r="D16" t="s">
        <v>17073</v>
      </c>
      <c r="E16" t="s">
        <v>542</v>
      </c>
      <c r="F16" s="9">
        <f>Table1327[[#This Row],[EMP]]-Table1327[[#This Row],[BMP]]</f>
        <v>19.606140199999899</v>
      </c>
      <c r="G16" s="5" t="s">
        <v>298</v>
      </c>
      <c r="H16" s="56">
        <v>86.047830625238106</v>
      </c>
      <c r="I16" t="s">
        <v>1056</v>
      </c>
      <c r="J16" s="56">
        <v>87.004079180000005</v>
      </c>
      <c r="K16" s="56">
        <v>105.65397082523801</v>
      </c>
      <c r="L16" t="s">
        <v>2572</v>
      </c>
      <c r="M16" s="2">
        <v>874</v>
      </c>
      <c r="N16" s="2">
        <v>868</v>
      </c>
      <c r="O16" s="2">
        <v>1742</v>
      </c>
      <c r="P16" t="s">
        <v>22630</v>
      </c>
      <c r="Q16">
        <v>8</v>
      </c>
      <c r="R16">
        <v>51</v>
      </c>
      <c r="S16" s="2">
        <v>725</v>
      </c>
      <c r="T16" s="2">
        <v>219</v>
      </c>
      <c r="U16" s="8">
        <v>0.54190585533869118</v>
      </c>
      <c r="V16" s="2">
        <v>2479</v>
      </c>
      <c r="W16" s="48">
        <v>1106</v>
      </c>
      <c r="Y16" s="61">
        <f>(Table1327[[#This Row],[2042 Future AADT]]-Table1327[[#This Row],[AADT 2022]])/20*($Y$5-2022)+Table1327[[#This Row],[AADT 2022]]</f>
        <v>2221.0500000000002</v>
      </c>
    </row>
    <row r="17" spans="1:25" ht="24" customHeight="1" x14ac:dyDescent="0.25">
      <c r="A17" t="s">
        <v>2574</v>
      </c>
      <c r="B17" t="s">
        <v>18241</v>
      </c>
      <c r="C17">
        <v>101826</v>
      </c>
      <c r="D17" t="s">
        <v>17073</v>
      </c>
      <c r="E17" t="s">
        <v>542</v>
      </c>
      <c r="F17" s="9">
        <f>Table1327[[#This Row],[EMP]]-Table1327[[#This Row],[BMP]]</f>
        <v>2.0385002400000047</v>
      </c>
      <c r="G17" s="5" t="s">
        <v>298</v>
      </c>
      <c r="H17" s="56">
        <v>105.646760785</v>
      </c>
      <c r="I17" t="s">
        <v>2572</v>
      </c>
      <c r="J17" s="56">
        <v>106.99077638</v>
      </c>
      <c r="K17" s="56">
        <v>107.685261025</v>
      </c>
      <c r="L17" t="s">
        <v>158</v>
      </c>
      <c r="M17" s="2">
        <v>2340</v>
      </c>
      <c r="N17" s="2">
        <v>2728</v>
      </c>
      <c r="O17" s="2">
        <v>5068</v>
      </c>
      <c r="P17" t="s">
        <v>22631</v>
      </c>
      <c r="Q17">
        <v>7</v>
      </c>
      <c r="R17">
        <v>50</v>
      </c>
      <c r="S17" s="2">
        <v>725</v>
      </c>
      <c r="T17" s="2">
        <v>219</v>
      </c>
      <c r="U17" s="8">
        <v>0.18626677190213101</v>
      </c>
      <c r="V17" s="2">
        <v>7213</v>
      </c>
      <c r="W17" s="48">
        <v>1107</v>
      </c>
      <c r="Y17" s="61">
        <f>(Table1327[[#This Row],[2042 Future AADT]]-Table1327[[#This Row],[AADT 2022]])/20*($Y$5-2022)+Table1327[[#This Row],[AADT 2022]]</f>
        <v>6462.25</v>
      </c>
    </row>
    <row r="18" spans="1:25" ht="24" customHeight="1" x14ac:dyDescent="0.25">
      <c r="A18" t="s">
        <v>2576</v>
      </c>
      <c r="B18" t="s">
        <v>18242</v>
      </c>
      <c r="C18">
        <v>101827</v>
      </c>
      <c r="D18" t="s">
        <v>17073</v>
      </c>
      <c r="E18" t="s">
        <v>542</v>
      </c>
      <c r="F18" s="9">
        <f>Table1327[[#This Row],[EMP]]-Table1327[[#This Row],[BMP]]</f>
        <v>0.75782565000000091</v>
      </c>
      <c r="G18" s="5" t="s">
        <v>298</v>
      </c>
      <c r="H18" s="56">
        <v>107.702275616667</v>
      </c>
      <c r="I18" t="s">
        <v>158</v>
      </c>
      <c r="J18" s="56">
        <v>108.01382732499999</v>
      </c>
      <c r="K18" s="56">
        <v>108.460101266667</v>
      </c>
      <c r="L18" t="s">
        <v>2575</v>
      </c>
      <c r="M18" s="2">
        <v>5673</v>
      </c>
      <c r="N18" s="2">
        <v>6061</v>
      </c>
      <c r="O18" s="2">
        <v>11734</v>
      </c>
      <c r="P18" t="s">
        <v>22632</v>
      </c>
      <c r="Q18">
        <v>8</v>
      </c>
      <c r="R18">
        <v>51</v>
      </c>
      <c r="S18" s="2">
        <v>1254</v>
      </c>
      <c r="T18" s="2">
        <v>378</v>
      </c>
      <c r="U18" s="8">
        <v>0.13908300664734957</v>
      </c>
      <c r="V18" s="2">
        <v>18470</v>
      </c>
      <c r="W18" s="48">
        <v>1108</v>
      </c>
      <c r="Y18" s="61">
        <f>(Table1327[[#This Row],[2042 Future AADT]]-Table1327[[#This Row],[AADT 2022]])/20*($Y$5-2022)+Table1327[[#This Row],[AADT 2022]]</f>
        <v>16112.400000000001</v>
      </c>
    </row>
    <row r="19" spans="1:25" ht="24" customHeight="1" x14ac:dyDescent="0.25">
      <c r="A19" t="s">
        <v>2578</v>
      </c>
      <c r="B19" t="s">
        <v>18243</v>
      </c>
      <c r="C19">
        <v>101829</v>
      </c>
      <c r="D19" t="s">
        <v>17073</v>
      </c>
      <c r="E19" t="s">
        <v>542</v>
      </c>
      <c r="F19" s="9">
        <f>Table1327[[#This Row],[EMP]]-Table1327[[#This Row],[BMP]]</f>
        <v>0.7760254199999963</v>
      </c>
      <c r="G19" s="5" t="s">
        <v>298</v>
      </c>
      <c r="H19" s="56">
        <v>108.49451627000001</v>
      </c>
      <c r="I19" t="s">
        <v>2575</v>
      </c>
      <c r="J19" s="56">
        <v>109.0166653</v>
      </c>
      <c r="K19" s="56">
        <v>109.27054169</v>
      </c>
      <c r="L19" t="s">
        <v>2577</v>
      </c>
      <c r="M19" s="2">
        <v>7942</v>
      </c>
      <c r="N19" s="2">
        <v>8574</v>
      </c>
      <c r="O19" s="2">
        <v>16516</v>
      </c>
      <c r="P19" t="s">
        <v>22633</v>
      </c>
      <c r="Q19">
        <v>6</v>
      </c>
      <c r="R19">
        <v>57</v>
      </c>
      <c r="S19" s="2">
        <v>2525</v>
      </c>
      <c r="T19" s="2">
        <v>484</v>
      </c>
      <c r="U19" s="8">
        <v>0.18218697021070476</v>
      </c>
      <c r="V19" s="2">
        <v>23508</v>
      </c>
      <c r="W19" s="48">
        <v>1109</v>
      </c>
      <c r="Y19" s="61">
        <f>(Table1327[[#This Row],[2042 Future AADT]]-Table1327[[#This Row],[AADT 2022]])/20*($Y$5-2022)+Table1327[[#This Row],[AADT 2022]]</f>
        <v>21060.799999999999</v>
      </c>
    </row>
    <row r="20" spans="1:25" ht="24" customHeight="1" x14ac:dyDescent="0.25">
      <c r="A20" t="s">
        <v>2580</v>
      </c>
      <c r="B20" t="s">
        <v>18244</v>
      </c>
      <c r="C20">
        <v>101831</v>
      </c>
      <c r="D20" t="s">
        <v>17073</v>
      </c>
      <c r="E20" t="s">
        <v>542</v>
      </c>
      <c r="F20" s="9">
        <f>Table1327[[#This Row],[EMP]]-Table1327[[#This Row],[BMP]]</f>
        <v>0.99981094000000326</v>
      </c>
      <c r="G20" s="5" t="s">
        <v>298</v>
      </c>
      <c r="H20" s="56">
        <v>109.28774896</v>
      </c>
      <c r="I20" t="s">
        <v>2577</v>
      </c>
      <c r="J20" s="56">
        <v>110.01840611999999</v>
      </c>
      <c r="K20" s="56">
        <v>110.28755990000001</v>
      </c>
      <c r="L20" t="s">
        <v>2579</v>
      </c>
      <c r="M20" s="2">
        <v>7415</v>
      </c>
      <c r="N20" s="2">
        <v>7646</v>
      </c>
      <c r="O20" s="2">
        <v>15061</v>
      </c>
      <c r="P20" t="s">
        <v>22634</v>
      </c>
      <c r="Q20">
        <v>6</v>
      </c>
      <c r="R20">
        <v>51</v>
      </c>
      <c r="S20" s="2">
        <v>2033</v>
      </c>
      <c r="T20" s="2">
        <v>540</v>
      </c>
      <c r="U20" s="8">
        <v>0.17083858973507735</v>
      </c>
      <c r="V20" s="2">
        <v>23707</v>
      </c>
      <c r="W20" s="48">
        <v>1110</v>
      </c>
      <c r="Y20" s="61">
        <f>(Table1327[[#This Row],[2042 Future AADT]]-Table1327[[#This Row],[AADT 2022]])/20*($Y$5-2022)+Table1327[[#This Row],[AADT 2022]]</f>
        <v>20680.900000000001</v>
      </c>
    </row>
    <row r="21" spans="1:25" ht="24" customHeight="1" x14ac:dyDescent="0.25">
      <c r="A21" t="s">
        <v>2581</v>
      </c>
      <c r="B21" t="s">
        <v>18245</v>
      </c>
      <c r="C21">
        <v>101833</v>
      </c>
      <c r="D21" t="s">
        <v>17073</v>
      </c>
      <c r="E21" t="s">
        <v>542</v>
      </c>
      <c r="F21" s="9">
        <f>Table1327[[#This Row],[EMP]]-Table1327[[#This Row],[BMP]]</f>
        <v>0.2085369099999923</v>
      </c>
      <c r="G21" s="5" t="s">
        <v>298</v>
      </c>
      <c r="H21" s="56">
        <v>110.304966855</v>
      </c>
      <c r="I21" t="s">
        <v>2579</v>
      </c>
      <c r="J21" s="56">
        <v>110.38727507500001</v>
      </c>
      <c r="K21" s="56">
        <v>110.513503765</v>
      </c>
      <c r="L21" t="s">
        <v>773</v>
      </c>
      <c r="M21" s="2">
        <v>5956</v>
      </c>
      <c r="N21" s="2">
        <v>6557</v>
      </c>
      <c r="O21" s="2">
        <v>12513</v>
      </c>
      <c r="P21" t="s">
        <v>22635</v>
      </c>
      <c r="Q21">
        <v>6</v>
      </c>
      <c r="R21">
        <v>51</v>
      </c>
      <c r="S21" s="2">
        <v>1135</v>
      </c>
      <c r="T21" s="2">
        <v>488</v>
      </c>
      <c r="U21" s="8">
        <v>0.12970510668904339</v>
      </c>
      <c r="V21" s="2">
        <v>19696</v>
      </c>
      <c r="W21" s="48">
        <v>1111</v>
      </c>
      <c r="Y21" s="61">
        <f>(Table1327[[#This Row],[2042 Future AADT]]-Table1327[[#This Row],[AADT 2022]])/20*($Y$5-2022)+Table1327[[#This Row],[AADT 2022]]</f>
        <v>17181.95</v>
      </c>
    </row>
    <row r="22" spans="1:25" ht="24" customHeight="1" x14ac:dyDescent="0.25">
      <c r="A22" t="s">
        <v>2582</v>
      </c>
      <c r="B22" t="s">
        <v>18246</v>
      </c>
      <c r="C22">
        <v>101835</v>
      </c>
      <c r="D22" t="s">
        <v>17073</v>
      </c>
      <c r="E22" t="s">
        <v>542</v>
      </c>
      <c r="F22" s="9">
        <f>Table1327[[#This Row],[EMP]]-Table1327[[#This Row],[BMP]]</f>
        <v>2.4785193999999962</v>
      </c>
      <c r="G22" s="5" t="s">
        <v>298</v>
      </c>
      <c r="H22" s="56">
        <v>110.4985800675</v>
      </c>
      <c r="I22" t="s">
        <v>773</v>
      </c>
      <c r="J22" s="56">
        <v>112.26325942</v>
      </c>
      <c r="K22" s="56">
        <v>112.9770994675</v>
      </c>
      <c r="L22" t="s">
        <v>159</v>
      </c>
      <c r="M22" s="2">
        <v>10497</v>
      </c>
      <c r="N22" s="2">
        <v>10588</v>
      </c>
      <c r="O22" s="2">
        <v>21085</v>
      </c>
      <c r="P22" t="s">
        <v>22636</v>
      </c>
      <c r="Q22">
        <v>11</v>
      </c>
      <c r="R22">
        <v>60</v>
      </c>
      <c r="S22" s="2">
        <v>1135</v>
      </c>
      <c r="T22" s="2">
        <v>488</v>
      </c>
      <c r="U22" s="8">
        <v>7.6974152240929572E-2</v>
      </c>
      <c r="V22" s="2">
        <v>37703</v>
      </c>
      <c r="W22" s="48">
        <v>1112</v>
      </c>
      <c r="Y22" s="61">
        <f>(Table1327[[#This Row],[2042 Future AADT]]-Table1327[[#This Row],[AADT 2022]])/20*($Y$5-2022)+Table1327[[#This Row],[AADT 2022]]</f>
        <v>31886.699999999997</v>
      </c>
    </row>
    <row r="23" spans="1:25" ht="24" customHeight="1" x14ac:dyDescent="0.25">
      <c r="A23" t="s">
        <v>2584</v>
      </c>
      <c r="B23" t="s">
        <v>18247</v>
      </c>
      <c r="C23">
        <v>101837</v>
      </c>
      <c r="D23" t="s">
        <v>17073</v>
      </c>
      <c r="E23" t="s">
        <v>542</v>
      </c>
      <c r="F23" s="9">
        <f>Table1327[[#This Row],[EMP]]-Table1327[[#This Row],[BMP]]</f>
        <v>3.0810047300000036</v>
      </c>
      <c r="G23" s="5" t="s">
        <v>298</v>
      </c>
      <c r="H23" s="56">
        <v>112.981922646667</v>
      </c>
      <c r="I23" t="s">
        <v>159</v>
      </c>
      <c r="J23" s="56">
        <v>115.00321583</v>
      </c>
      <c r="K23" s="56">
        <v>116.06292737666701</v>
      </c>
      <c r="L23" t="s">
        <v>2583</v>
      </c>
      <c r="M23" s="2">
        <v>9794</v>
      </c>
      <c r="N23" s="2">
        <v>10130</v>
      </c>
      <c r="O23" s="2">
        <v>19924</v>
      </c>
      <c r="P23" t="s">
        <v>22637</v>
      </c>
      <c r="Q23">
        <v>7</v>
      </c>
      <c r="R23">
        <v>59</v>
      </c>
      <c r="S23" s="2">
        <v>1973</v>
      </c>
      <c r="T23" s="2">
        <v>615</v>
      </c>
      <c r="U23" s="8">
        <v>0.12989359566352138</v>
      </c>
      <c r="V23" s="2">
        <v>33622</v>
      </c>
      <c r="W23" s="48">
        <v>1113</v>
      </c>
      <c r="Y23" s="61">
        <f>(Table1327[[#This Row],[2042 Future AADT]]-Table1327[[#This Row],[AADT 2022]])/20*($Y$5-2022)+Table1327[[#This Row],[AADT 2022]]</f>
        <v>28827.699999999997</v>
      </c>
    </row>
    <row r="24" spans="1:25" ht="24" customHeight="1" x14ac:dyDescent="0.25">
      <c r="A24" t="s">
        <v>2585</v>
      </c>
      <c r="B24" t="s">
        <v>18248</v>
      </c>
      <c r="C24">
        <v>101838</v>
      </c>
      <c r="D24" t="s">
        <v>17073</v>
      </c>
      <c r="E24" t="s">
        <v>542</v>
      </c>
      <c r="F24" s="9">
        <f>Table1327[[#This Row],[EMP]]-Table1327[[#This Row],[BMP]]</f>
        <v>1.6888586099999969</v>
      </c>
      <c r="G24" s="5" t="s">
        <v>298</v>
      </c>
      <c r="H24" s="56">
        <v>116.091718493333</v>
      </c>
      <c r="I24" t="s">
        <v>2583</v>
      </c>
      <c r="J24" s="56">
        <v>116.117665225</v>
      </c>
      <c r="K24" s="56">
        <v>117.780577103333</v>
      </c>
      <c r="L24" t="s">
        <v>160</v>
      </c>
      <c r="M24" s="2">
        <v>6776</v>
      </c>
      <c r="N24" s="2">
        <v>10106</v>
      </c>
      <c r="O24" s="2">
        <v>16882</v>
      </c>
      <c r="P24" t="s">
        <v>22638</v>
      </c>
      <c r="Q24">
        <v>5</v>
      </c>
      <c r="R24">
        <v>58</v>
      </c>
      <c r="S24" s="2">
        <v>1973</v>
      </c>
      <c r="T24" s="2">
        <v>615</v>
      </c>
      <c r="U24" s="8">
        <v>0.15329937211230896</v>
      </c>
      <c r="V24" s="2">
        <v>28488</v>
      </c>
      <c r="W24" s="48">
        <v>1114</v>
      </c>
      <c r="Y24" s="61">
        <f>(Table1327[[#This Row],[2042 Future AADT]]-Table1327[[#This Row],[AADT 2022]])/20*($Y$5-2022)+Table1327[[#This Row],[AADT 2022]]</f>
        <v>24425.9</v>
      </c>
    </row>
    <row r="25" spans="1:25" ht="24" customHeight="1" x14ac:dyDescent="0.25">
      <c r="A25" t="s">
        <v>2587</v>
      </c>
      <c r="B25" t="s">
        <v>18249</v>
      </c>
      <c r="C25">
        <v>101839</v>
      </c>
      <c r="D25" t="s">
        <v>17073</v>
      </c>
      <c r="E25" t="s">
        <v>542</v>
      </c>
      <c r="F25" s="9">
        <f>Table1327[[#This Row],[EMP]]-Table1327[[#This Row],[BMP]]</f>
        <v>0.64210819999999558</v>
      </c>
      <c r="G25" s="5" t="s">
        <v>298</v>
      </c>
      <c r="H25" s="56">
        <v>117.78152470000001</v>
      </c>
      <c r="I25" t="s">
        <v>160</v>
      </c>
      <c r="J25" s="56">
        <v>118.134752105</v>
      </c>
      <c r="K25" s="56">
        <v>118.4236329</v>
      </c>
      <c r="L25" t="s">
        <v>2586</v>
      </c>
      <c r="M25" s="2">
        <v>8435</v>
      </c>
      <c r="N25" s="2">
        <v>8097</v>
      </c>
      <c r="O25" s="2">
        <v>16532</v>
      </c>
      <c r="P25" t="s">
        <v>22639</v>
      </c>
      <c r="Q25">
        <v>5</v>
      </c>
      <c r="R25">
        <v>53</v>
      </c>
      <c r="S25" s="2">
        <v>815</v>
      </c>
      <c r="T25" s="2">
        <v>458</v>
      </c>
      <c r="U25" s="8">
        <v>7.700217759496733E-2</v>
      </c>
      <c r="V25" s="2">
        <v>27898</v>
      </c>
      <c r="W25" s="48">
        <v>1115</v>
      </c>
      <c r="Y25" s="61">
        <f>(Table1327[[#This Row],[2042 Future AADT]]-Table1327[[#This Row],[AADT 2022]])/20*($Y$5-2022)+Table1327[[#This Row],[AADT 2022]]</f>
        <v>23919.9</v>
      </c>
    </row>
    <row r="26" spans="1:25" ht="24" customHeight="1" x14ac:dyDescent="0.25">
      <c r="A26" t="s">
        <v>2588</v>
      </c>
      <c r="B26" t="s">
        <v>18250</v>
      </c>
      <c r="C26">
        <v>101840</v>
      </c>
      <c r="D26" t="s">
        <v>17073</v>
      </c>
      <c r="E26" t="s">
        <v>542</v>
      </c>
      <c r="F26" s="9">
        <f>Table1327[[#This Row],[EMP]]-Table1327[[#This Row],[BMP]]</f>
        <v>1.7199061900000032</v>
      </c>
      <c r="G26" s="5" t="s">
        <v>298</v>
      </c>
      <c r="H26" s="56">
        <v>118.416018185</v>
      </c>
      <c r="I26" t="s">
        <v>2586</v>
      </c>
      <c r="J26" s="56">
        <v>119.211261225</v>
      </c>
      <c r="K26" s="56">
        <v>120.135924375</v>
      </c>
      <c r="L26" t="s">
        <v>687</v>
      </c>
      <c r="M26" s="2">
        <v>7930</v>
      </c>
      <c r="N26" s="2">
        <v>7698</v>
      </c>
      <c r="O26" s="2">
        <v>15628</v>
      </c>
      <c r="P26" t="s">
        <v>22640</v>
      </c>
      <c r="Q26">
        <v>5</v>
      </c>
      <c r="R26">
        <v>54</v>
      </c>
      <c r="S26" s="2">
        <v>1347</v>
      </c>
      <c r="T26" s="2">
        <v>555</v>
      </c>
      <c r="U26" s="8">
        <v>0.12170463271051958</v>
      </c>
      <c r="V26" s="2">
        <v>26372</v>
      </c>
      <c r="W26" s="48">
        <v>1116</v>
      </c>
      <c r="Y26" s="61">
        <f>(Table1327[[#This Row],[2042 Future AADT]]-Table1327[[#This Row],[AADT 2022]])/20*($Y$5-2022)+Table1327[[#This Row],[AADT 2022]]</f>
        <v>22611.599999999999</v>
      </c>
    </row>
    <row r="27" spans="1:25" ht="24" customHeight="1" x14ac:dyDescent="0.25">
      <c r="A27" t="s">
        <v>2590</v>
      </c>
      <c r="B27" t="s">
        <v>18251</v>
      </c>
      <c r="C27">
        <v>101841</v>
      </c>
      <c r="D27" t="s">
        <v>17073</v>
      </c>
      <c r="E27" t="s">
        <v>542</v>
      </c>
      <c r="F27" s="9">
        <f>Table1327[[#This Row],[EMP]]-Table1327[[#This Row],[BMP]]</f>
        <v>0.8481317899999965</v>
      </c>
      <c r="G27" s="5" t="s">
        <v>298</v>
      </c>
      <c r="H27" s="56">
        <v>120.11683560500001</v>
      </c>
      <c r="I27" t="s">
        <v>687</v>
      </c>
      <c r="J27" s="56">
        <v>120.698848015</v>
      </c>
      <c r="K27" s="56">
        <v>120.964967395</v>
      </c>
      <c r="L27" t="s">
        <v>2589</v>
      </c>
      <c r="M27" s="2">
        <v>8359</v>
      </c>
      <c r="N27" s="2">
        <v>8063</v>
      </c>
      <c r="O27" s="2">
        <v>16422</v>
      </c>
      <c r="P27" t="s">
        <v>22641</v>
      </c>
      <c r="Q27">
        <v>5</v>
      </c>
      <c r="R27">
        <v>51</v>
      </c>
      <c r="S27" s="2">
        <v>1838</v>
      </c>
      <c r="T27" s="2">
        <v>585</v>
      </c>
      <c r="U27" s="8">
        <v>0.14754597491170382</v>
      </c>
      <c r="V27" s="2">
        <v>27712</v>
      </c>
      <c r="W27" s="48">
        <v>1117</v>
      </c>
      <c r="Y27" s="61">
        <f>(Table1327[[#This Row],[2042 Future AADT]]-Table1327[[#This Row],[AADT 2022]])/20*($Y$5-2022)+Table1327[[#This Row],[AADT 2022]]</f>
        <v>23760.5</v>
      </c>
    </row>
    <row r="28" spans="1:25" ht="24" customHeight="1" x14ac:dyDescent="0.25">
      <c r="A28" t="s">
        <v>2591</v>
      </c>
      <c r="B28" t="s">
        <v>18252</v>
      </c>
      <c r="C28">
        <v>101842</v>
      </c>
      <c r="D28" t="s">
        <v>17073</v>
      </c>
      <c r="E28" t="s">
        <v>542</v>
      </c>
      <c r="F28" s="9">
        <f>Table1327[[#This Row],[EMP]]-Table1327[[#This Row],[BMP]]</f>
        <v>3.7657619200000028</v>
      </c>
      <c r="G28" s="5" t="s">
        <v>298</v>
      </c>
      <c r="H28" s="56">
        <v>120.93856645</v>
      </c>
      <c r="I28" t="s">
        <v>2589</v>
      </c>
      <c r="J28" s="56">
        <v>124.32734356500001</v>
      </c>
      <c r="K28" s="56">
        <v>124.70432837</v>
      </c>
      <c r="L28" t="s">
        <v>161</v>
      </c>
      <c r="M28" s="2">
        <v>10155</v>
      </c>
      <c r="N28" s="2">
        <v>8437</v>
      </c>
      <c r="O28" s="2">
        <v>18592</v>
      </c>
      <c r="P28" t="s">
        <v>22642</v>
      </c>
      <c r="Q28">
        <v>5</v>
      </c>
      <c r="R28">
        <v>53</v>
      </c>
      <c r="S28" s="2">
        <v>889</v>
      </c>
      <c r="T28" s="2">
        <v>2514</v>
      </c>
      <c r="U28" s="8">
        <v>0.18303571428571427</v>
      </c>
      <c r="V28" s="2">
        <v>33245</v>
      </c>
      <c r="W28" s="48">
        <v>1118</v>
      </c>
      <c r="Y28" s="61">
        <f>(Table1327[[#This Row],[2042 Future AADT]]-Table1327[[#This Row],[AADT 2022]])/20*($Y$5-2022)+Table1327[[#This Row],[AADT 2022]]</f>
        <v>28116.449999999997</v>
      </c>
    </row>
    <row r="29" spans="1:25" ht="24" customHeight="1" x14ac:dyDescent="0.25">
      <c r="A29" t="s">
        <v>2593</v>
      </c>
      <c r="B29" t="s">
        <v>18253</v>
      </c>
      <c r="C29">
        <v>101843</v>
      </c>
      <c r="D29" t="s">
        <v>17073</v>
      </c>
      <c r="E29" t="s">
        <v>542</v>
      </c>
      <c r="F29" s="9">
        <f>Table1327[[#This Row],[EMP]]-Table1327[[#This Row],[BMP]]</f>
        <v>3.8896615300000121</v>
      </c>
      <c r="G29" s="5" t="s">
        <v>298</v>
      </c>
      <c r="H29" s="56">
        <v>124.73284179333299</v>
      </c>
      <c r="I29" t="s">
        <v>161</v>
      </c>
      <c r="J29" s="56">
        <v>128.49820609</v>
      </c>
      <c r="K29" s="56">
        <v>128.62250332333301</v>
      </c>
      <c r="L29" t="s">
        <v>2592</v>
      </c>
      <c r="M29" s="2">
        <v>7731</v>
      </c>
      <c r="N29" s="2">
        <v>7164</v>
      </c>
      <c r="O29" s="2">
        <v>14895</v>
      </c>
      <c r="P29" t="s">
        <v>22643</v>
      </c>
      <c r="Q29">
        <v>6</v>
      </c>
      <c r="R29">
        <v>72</v>
      </c>
      <c r="S29" s="2">
        <v>925</v>
      </c>
      <c r="T29" s="2">
        <v>2519</v>
      </c>
      <c r="U29" s="8">
        <v>0.2312185297079557</v>
      </c>
      <c r="V29" s="2">
        <v>25135</v>
      </c>
      <c r="W29" s="48">
        <v>1119</v>
      </c>
      <c r="Y29" s="61">
        <f>(Table1327[[#This Row],[2042 Future AADT]]-Table1327[[#This Row],[AADT 2022]])/20*($Y$5-2022)+Table1327[[#This Row],[AADT 2022]]</f>
        <v>21551</v>
      </c>
    </row>
    <row r="30" spans="1:25" ht="24" customHeight="1" x14ac:dyDescent="0.25">
      <c r="A30" t="s">
        <v>2594</v>
      </c>
      <c r="B30" t="s">
        <v>18254</v>
      </c>
      <c r="C30">
        <v>101844</v>
      </c>
      <c r="D30" t="s">
        <v>17073</v>
      </c>
      <c r="E30" t="s">
        <v>542</v>
      </c>
      <c r="F30" s="9">
        <f>Table1327[[#This Row],[EMP]]-Table1327[[#This Row],[BMP]]</f>
        <v>2.2667288300000052</v>
      </c>
      <c r="G30" s="5" t="s">
        <v>298</v>
      </c>
      <c r="H30" s="56">
        <v>128.65291457999999</v>
      </c>
      <c r="I30" t="s">
        <v>2592</v>
      </c>
      <c r="J30" s="56">
        <v>130.54881222</v>
      </c>
      <c r="K30" s="56">
        <v>130.91964340999999</v>
      </c>
      <c r="L30" t="s">
        <v>162</v>
      </c>
      <c r="M30" s="2">
        <v>9219</v>
      </c>
      <c r="N30" s="2">
        <v>8874</v>
      </c>
      <c r="O30" s="2">
        <v>18093</v>
      </c>
      <c r="P30" t="s">
        <v>22644</v>
      </c>
      <c r="Q30">
        <v>6</v>
      </c>
      <c r="R30">
        <v>57</v>
      </c>
      <c r="S30" s="2">
        <v>1131</v>
      </c>
      <c r="T30" s="2">
        <v>2694</v>
      </c>
      <c r="U30" s="8">
        <v>0.21140772674515007</v>
      </c>
      <c r="V30" s="2">
        <v>30532</v>
      </c>
      <c r="W30" s="48">
        <v>1120</v>
      </c>
      <c r="Y30" s="61">
        <f>(Table1327[[#This Row],[2042 Future AADT]]-Table1327[[#This Row],[AADT 2022]])/20*($Y$5-2022)+Table1327[[#This Row],[AADT 2022]]</f>
        <v>26178.35</v>
      </c>
    </row>
    <row r="31" spans="1:25" ht="24" customHeight="1" x14ac:dyDescent="0.25">
      <c r="A31" t="s">
        <v>2595</v>
      </c>
      <c r="B31" t="s">
        <v>18255</v>
      </c>
      <c r="C31">
        <v>101845</v>
      </c>
      <c r="D31" t="s">
        <v>17073</v>
      </c>
      <c r="E31" t="s">
        <v>542</v>
      </c>
      <c r="F31" s="9">
        <f>Table1327[[#This Row],[EMP]]-Table1327[[#This Row],[BMP]]</f>
        <v>1.5573481300000083</v>
      </c>
      <c r="G31" s="5" t="s">
        <v>298</v>
      </c>
      <c r="H31" s="56">
        <v>130.87708212749999</v>
      </c>
      <c r="I31" t="s">
        <v>162</v>
      </c>
      <c r="J31" s="56">
        <v>131.22180215</v>
      </c>
      <c r="K31" s="56">
        <v>132.4344302575</v>
      </c>
      <c r="L31" t="s">
        <v>163</v>
      </c>
      <c r="M31" s="2">
        <v>10558</v>
      </c>
      <c r="N31" s="2">
        <v>10209</v>
      </c>
      <c r="O31" s="2">
        <v>20767</v>
      </c>
      <c r="P31" t="s">
        <v>22645</v>
      </c>
      <c r="Q31">
        <v>5</v>
      </c>
      <c r="R31">
        <v>53</v>
      </c>
      <c r="S31" s="2">
        <v>1127</v>
      </c>
      <c r="T31" s="2">
        <v>2694</v>
      </c>
      <c r="U31" s="8">
        <v>0.18399383637501807</v>
      </c>
      <c r="V31" s="2">
        <v>35044</v>
      </c>
      <c r="W31" s="48">
        <v>1121</v>
      </c>
      <c r="Y31" s="61">
        <f>(Table1327[[#This Row],[2042 Future AADT]]-Table1327[[#This Row],[AADT 2022]])/20*($Y$5-2022)+Table1327[[#This Row],[AADT 2022]]</f>
        <v>30047.050000000003</v>
      </c>
    </row>
    <row r="32" spans="1:25" ht="24" customHeight="1" x14ac:dyDescent="0.25">
      <c r="A32" t="s">
        <v>2596</v>
      </c>
      <c r="B32" t="s">
        <v>18256</v>
      </c>
      <c r="C32">
        <v>101846</v>
      </c>
      <c r="D32" t="s">
        <v>17073</v>
      </c>
      <c r="E32" t="s">
        <v>542</v>
      </c>
      <c r="F32" s="9">
        <f>Table1327[[#This Row],[EMP]]-Table1327[[#This Row],[BMP]]</f>
        <v>1.4319495999999958</v>
      </c>
      <c r="G32" s="5" t="s">
        <v>298</v>
      </c>
      <c r="H32" s="56">
        <v>132.42632061</v>
      </c>
      <c r="I32" t="s">
        <v>163</v>
      </c>
      <c r="J32" s="56">
        <v>133.44151095999999</v>
      </c>
      <c r="K32" s="56">
        <v>133.85827021</v>
      </c>
      <c r="L32" t="s">
        <v>32</v>
      </c>
      <c r="M32" s="2">
        <v>12296</v>
      </c>
      <c r="N32" s="2">
        <v>12240</v>
      </c>
      <c r="O32" s="2">
        <v>24536</v>
      </c>
      <c r="P32" t="s">
        <v>22646</v>
      </c>
      <c r="Q32">
        <v>6</v>
      </c>
      <c r="R32">
        <v>50</v>
      </c>
      <c r="S32" s="2">
        <v>1068</v>
      </c>
      <c r="T32" s="2">
        <v>2866</v>
      </c>
      <c r="U32" s="8">
        <v>0.16033583306162374</v>
      </c>
      <c r="V32" s="2">
        <v>38621</v>
      </c>
      <c r="W32" s="48">
        <v>1122</v>
      </c>
      <c r="Y32" s="61">
        <f>(Table1327[[#This Row],[2042 Future AADT]]-Table1327[[#This Row],[AADT 2022]])/20*($Y$5-2022)+Table1327[[#This Row],[AADT 2022]]</f>
        <v>33691.25</v>
      </c>
    </row>
    <row r="33" spans="1:25" ht="24" customHeight="1" x14ac:dyDescent="0.25">
      <c r="A33" t="s">
        <v>2597</v>
      </c>
      <c r="B33" t="s">
        <v>18257</v>
      </c>
      <c r="C33">
        <v>101847</v>
      </c>
      <c r="D33" t="s">
        <v>17073</v>
      </c>
      <c r="E33" t="s">
        <v>542</v>
      </c>
      <c r="F33" s="9">
        <f>Table1327[[#This Row],[EMP]]-Table1327[[#This Row],[BMP]]</f>
        <v>1.2854648699999984</v>
      </c>
      <c r="G33" s="5" t="s">
        <v>298</v>
      </c>
      <c r="H33" s="56">
        <v>133.90170351250001</v>
      </c>
      <c r="I33" t="s">
        <v>32</v>
      </c>
      <c r="J33" s="56">
        <v>134.549494955</v>
      </c>
      <c r="K33" s="56">
        <v>135.1871683825</v>
      </c>
      <c r="L33" t="s">
        <v>164</v>
      </c>
      <c r="M33" s="2">
        <v>14076</v>
      </c>
      <c r="N33" s="2">
        <v>11768</v>
      </c>
      <c r="O33" s="2">
        <v>25844</v>
      </c>
      <c r="P33" t="s">
        <v>22647</v>
      </c>
      <c r="Q33">
        <v>6</v>
      </c>
      <c r="R33">
        <v>53</v>
      </c>
      <c r="S33" s="2">
        <v>1115</v>
      </c>
      <c r="T33" s="2">
        <v>2718</v>
      </c>
      <c r="U33" s="8">
        <v>0.14831295465098282</v>
      </c>
      <c r="V33" s="2">
        <v>40679</v>
      </c>
      <c r="W33" s="48">
        <v>1123</v>
      </c>
      <c r="Y33" s="61">
        <f>(Table1327[[#This Row],[2042 Future AADT]]-Table1327[[#This Row],[AADT 2022]])/20*($Y$5-2022)+Table1327[[#This Row],[AADT 2022]]</f>
        <v>35486.75</v>
      </c>
    </row>
    <row r="34" spans="1:25" ht="24" customHeight="1" x14ac:dyDescent="0.25">
      <c r="A34" t="s">
        <v>2599</v>
      </c>
      <c r="B34" t="s">
        <v>18258</v>
      </c>
      <c r="C34">
        <v>101848</v>
      </c>
      <c r="D34" t="s">
        <v>17073</v>
      </c>
      <c r="E34" t="s">
        <v>542</v>
      </c>
      <c r="F34" s="9">
        <f>Table1327[[#This Row],[EMP]]-Table1327[[#This Row],[BMP]]</f>
        <v>1.8087641799999972</v>
      </c>
      <c r="G34" s="5" t="s">
        <v>298</v>
      </c>
      <c r="H34" s="56">
        <v>135.18443753</v>
      </c>
      <c r="I34" t="s">
        <v>164</v>
      </c>
      <c r="J34" s="56">
        <v>136.00739820000001</v>
      </c>
      <c r="K34" s="56">
        <v>136.99320170999999</v>
      </c>
      <c r="L34" t="s">
        <v>165</v>
      </c>
      <c r="M34" s="2">
        <v>14238</v>
      </c>
      <c r="N34" s="2">
        <v>13421</v>
      </c>
      <c r="O34" s="2">
        <v>27659</v>
      </c>
      <c r="P34" t="s">
        <v>22648</v>
      </c>
      <c r="Q34">
        <v>6</v>
      </c>
      <c r="R34">
        <v>52</v>
      </c>
      <c r="S34" s="2">
        <v>2270</v>
      </c>
      <c r="T34" s="2">
        <v>2607</v>
      </c>
      <c r="U34" s="8">
        <v>0.17632596984706606</v>
      </c>
      <c r="V34" s="2">
        <v>43536</v>
      </c>
      <c r="W34" s="48">
        <v>1124</v>
      </c>
      <c r="Y34" s="61">
        <f>(Table1327[[#This Row],[2042 Future AADT]]-Table1327[[#This Row],[AADT 2022]])/20*($Y$5-2022)+Table1327[[#This Row],[AADT 2022]]</f>
        <v>37979.050000000003</v>
      </c>
    </row>
    <row r="35" spans="1:25" ht="24" customHeight="1" x14ac:dyDescent="0.25">
      <c r="A35" t="s">
        <v>2601</v>
      </c>
      <c r="B35" t="s">
        <v>18259</v>
      </c>
      <c r="C35">
        <v>101849</v>
      </c>
      <c r="D35" t="s">
        <v>17073</v>
      </c>
      <c r="E35" t="s">
        <v>542</v>
      </c>
      <c r="F35" s="9">
        <f>Table1327[[#This Row],[EMP]]-Table1327[[#This Row],[BMP]]</f>
        <v>0.89685724000000278</v>
      </c>
      <c r="G35" s="5" t="s">
        <v>298</v>
      </c>
      <c r="H35" s="56">
        <v>136.9619591</v>
      </c>
      <c r="I35" t="s">
        <v>165</v>
      </c>
      <c r="J35" s="56">
        <v>137.60652157000001</v>
      </c>
      <c r="K35" s="56">
        <v>137.85881634</v>
      </c>
      <c r="L35" t="s">
        <v>166</v>
      </c>
      <c r="M35" s="2">
        <v>11257</v>
      </c>
      <c r="N35" s="2">
        <v>11348</v>
      </c>
      <c r="O35" s="2">
        <v>22605</v>
      </c>
      <c r="P35" t="s">
        <v>22649</v>
      </c>
      <c r="Q35">
        <v>8</v>
      </c>
      <c r="R35">
        <v>50</v>
      </c>
      <c r="S35" s="2">
        <v>2624</v>
      </c>
      <c r="T35" s="2">
        <v>2666</v>
      </c>
      <c r="U35" s="8">
        <v>0.23401902234019023</v>
      </c>
      <c r="V35" s="2">
        <v>35581</v>
      </c>
      <c r="W35" s="48">
        <v>1125</v>
      </c>
      <c r="Y35" s="61">
        <f>(Table1327[[#This Row],[2042 Future AADT]]-Table1327[[#This Row],[AADT 2022]])/20*($Y$5-2022)+Table1327[[#This Row],[AADT 2022]]</f>
        <v>31039.4</v>
      </c>
    </row>
    <row r="36" spans="1:25" ht="24" customHeight="1" x14ac:dyDescent="0.25">
      <c r="A36" t="s">
        <v>2603</v>
      </c>
      <c r="B36" t="s">
        <v>18260</v>
      </c>
      <c r="C36">
        <v>101850</v>
      </c>
      <c r="D36" t="s">
        <v>17073</v>
      </c>
      <c r="E36" t="s">
        <v>542</v>
      </c>
      <c r="F36" s="9">
        <f>Table1327[[#This Row],[EMP]]-Table1327[[#This Row],[BMP]]</f>
        <v>0.63360843000000955</v>
      </c>
      <c r="G36" s="5" t="s">
        <v>298</v>
      </c>
      <c r="H36" s="56">
        <v>137.86984797</v>
      </c>
      <c r="I36" t="s">
        <v>166</v>
      </c>
      <c r="J36" s="56">
        <v>138.314329845</v>
      </c>
      <c r="K36" s="56">
        <v>138.5034564</v>
      </c>
      <c r="L36" t="s">
        <v>2602</v>
      </c>
      <c r="M36" s="2">
        <v>16246</v>
      </c>
      <c r="N36" s="2">
        <v>15280</v>
      </c>
      <c r="O36" s="2">
        <v>31526</v>
      </c>
      <c r="P36" t="s">
        <v>22650</v>
      </c>
      <c r="Q36">
        <v>8</v>
      </c>
      <c r="R36">
        <v>52</v>
      </c>
      <c r="S36" s="2">
        <v>1790</v>
      </c>
      <c r="T36" s="2">
        <v>2610</v>
      </c>
      <c r="U36" s="8">
        <v>0.13956734124214934</v>
      </c>
      <c r="V36" s="2">
        <v>40019</v>
      </c>
      <c r="W36" s="48">
        <v>1126</v>
      </c>
      <c r="Y36" s="61">
        <f>(Table1327[[#This Row],[2042 Future AADT]]-Table1327[[#This Row],[AADT 2022]])/20*($Y$5-2022)+Table1327[[#This Row],[AADT 2022]]</f>
        <v>37046.449999999997</v>
      </c>
    </row>
    <row r="37" spans="1:25" ht="24" customHeight="1" x14ac:dyDescent="0.25">
      <c r="A37" t="s">
        <v>2605</v>
      </c>
      <c r="B37" t="s">
        <v>18261</v>
      </c>
      <c r="C37">
        <v>101851</v>
      </c>
      <c r="D37" t="s">
        <v>17073</v>
      </c>
      <c r="E37" t="s">
        <v>542</v>
      </c>
      <c r="F37" s="9">
        <f>Table1327[[#This Row],[EMP]]-Table1327[[#This Row],[BMP]]</f>
        <v>1.0832691699999941</v>
      </c>
      <c r="G37" s="5" t="s">
        <v>298</v>
      </c>
      <c r="H37" s="56">
        <v>138.5140959</v>
      </c>
      <c r="I37" t="s">
        <v>2602</v>
      </c>
      <c r="J37" s="56">
        <v>138.99251267</v>
      </c>
      <c r="K37" s="56">
        <v>139.59736507</v>
      </c>
      <c r="L37" t="s">
        <v>2604</v>
      </c>
      <c r="M37" s="2">
        <v>14564</v>
      </c>
      <c r="N37" s="2">
        <v>15975</v>
      </c>
      <c r="O37" s="2">
        <v>30539</v>
      </c>
      <c r="P37" t="s">
        <v>22651</v>
      </c>
      <c r="Q37">
        <v>9</v>
      </c>
      <c r="R37">
        <v>62</v>
      </c>
      <c r="S37" s="2">
        <v>1994</v>
      </c>
      <c r="T37" s="2">
        <v>827</v>
      </c>
      <c r="U37" s="8">
        <v>9.237368610629032E-2</v>
      </c>
      <c r="V37" s="2">
        <v>48069</v>
      </c>
      <c r="W37" s="48">
        <v>1127</v>
      </c>
      <c r="Y37" s="61">
        <f>(Table1327[[#This Row],[2042 Future AADT]]-Table1327[[#This Row],[AADT 2022]])/20*($Y$5-2022)+Table1327[[#This Row],[AADT 2022]]</f>
        <v>41933.5</v>
      </c>
    </row>
    <row r="38" spans="1:25" ht="24" customHeight="1" x14ac:dyDescent="0.25">
      <c r="A38" t="s">
        <v>2607</v>
      </c>
      <c r="B38" t="s">
        <v>18262</v>
      </c>
      <c r="C38">
        <v>101852</v>
      </c>
      <c r="D38" t="s">
        <v>17073</v>
      </c>
      <c r="E38" t="s">
        <v>542</v>
      </c>
      <c r="F38" s="9">
        <f>Table1327[[#This Row],[EMP]]-Table1327[[#This Row],[BMP]]</f>
        <v>1.3120729799999822</v>
      </c>
      <c r="G38" s="5" t="s">
        <v>298</v>
      </c>
      <c r="H38" s="56">
        <v>139.60832403000001</v>
      </c>
      <c r="I38" t="s">
        <v>2604</v>
      </c>
      <c r="J38" s="56">
        <v>140.28619455</v>
      </c>
      <c r="K38" s="56">
        <v>140.92039700999999</v>
      </c>
      <c r="L38" t="s">
        <v>2606</v>
      </c>
      <c r="M38" s="2">
        <v>13589</v>
      </c>
      <c r="N38" s="2">
        <v>13255</v>
      </c>
      <c r="O38" s="2">
        <v>26844</v>
      </c>
      <c r="P38" t="s">
        <v>22652</v>
      </c>
      <c r="Q38">
        <v>9</v>
      </c>
      <c r="R38">
        <v>56</v>
      </c>
      <c r="S38" s="2">
        <v>1608</v>
      </c>
      <c r="T38" s="2">
        <v>660</v>
      </c>
      <c r="U38" s="8">
        <v>8.448815377738042E-2</v>
      </c>
      <c r="V38" s="2">
        <v>42253</v>
      </c>
      <c r="W38" s="48">
        <v>1128</v>
      </c>
      <c r="Y38" s="61">
        <f>(Table1327[[#This Row],[2042 Future AADT]]-Table1327[[#This Row],[AADT 2022]])/20*($Y$5-2022)+Table1327[[#This Row],[AADT 2022]]</f>
        <v>36859.85</v>
      </c>
    </row>
    <row r="39" spans="1:25" ht="24" customHeight="1" x14ac:dyDescent="0.25">
      <c r="A39" t="s">
        <v>2608</v>
      </c>
      <c r="B39" t="s">
        <v>18263</v>
      </c>
      <c r="C39">
        <v>101853</v>
      </c>
      <c r="D39" t="s">
        <v>17073</v>
      </c>
      <c r="E39" t="s">
        <v>542</v>
      </c>
      <c r="F39" s="9">
        <f>Table1327[[#This Row],[EMP]]-Table1327[[#This Row],[BMP]]</f>
        <v>1.8274297699999806</v>
      </c>
      <c r="G39" s="5" t="s">
        <v>298</v>
      </c>
      <c r="H39" s="56">
        <v>140.92572823500001</v>
      </c>
      <c r="I39" t="s">
        <v>2606</v>
      </c>
      <c r="J39" s="56">
        <v>141.89791242999999</v>
      </c>
      <c r="K39" s="56">
        <v>142.75315800499999</v>
      </c>
      <c r="L39" t="s">
        <v>139</v>
      </c>
      <c r="M39" s="2">
        <v>9904</v>
      </c>
      <c r="N39" s="2">
        <v>16153</v>
      </c>
      <c r="O39" s="2">
        <v>26057</v>
      </c>
      <c r="P39" t="s">
        <v>22653</v>
      </c>
      <c r="Q39">
        <v>9</v>
      </c>
      <c r="R39">
        <v>53</v>
      </c>
      <c r="S39" s="2">
        <v>1131</v>
      </c>
      <c r="T39" s="2">
        <v>995</v>
      </c>
      <c r="U39" s="8">
        <v>8.1590359596269715E-2</v>
      </c>
      <c r="V39" s="2">
        <v>33077</v>
      </c>
      <c r="W39" s="48">
        <v>1129</v>
      </c>
      <c r="Y39" s="61">
        <f>(Table1327[[#This Row],[2042 Future AADT]]-Table1327[[#This Row],[AADT 2022]])/20*($Y$5-2022)+Table1327[[#This Row],[AADT 2022]]</f>
        <v>30620</v>
      </c>
    </row>
    <row r="40" spans="1:25" ht="24" customHeight="1" x14ac:dyDescent="0.25">
      <c r="A40" t="s">
        <v>2609</v>
      </c>
      <c r="B40" t="s">
        <v>18264</v>
      </c>
      <c r="C40">
        <v>101854</v>
      </c>
      <c r="D40" t="s">
        <v>17073</v>
      </c>
      <c r="E40" t="s">
        <v>542</v>
      </c>
      <c r="F40" s="9">
        <f>Table1327[[#This Row],[EMP]]-Table1327[[#This Row],[BMP]]</f>
        <v>0.65477953000001321</v>
      </c>
      <c r="G40" s="5" t="s">
        <v>298</v>
      </c>
      <c r="H40" s="56">
        <v>142.755155436667</v>
      </c>
      <c r="I40" t="s">
        <v>139</v>
      </c>
      <c r="J40" s="56">
        <v>142.99071459000001</v>
      </c>
      <c r="K40" s="56">
        <v>143.40993496666701</v>
      </c>
      <c r="L40" t="s">
        <v>487</v>
      </c>
      <c r="M40" s="2">
        <v>19127</v>
      </c>
      <c r="N40" s="2">
        <v>19127</v>
      </c>
      <c r="O40" s="2">
        <v>38254</v>
      </c>
      <c r="P40" t="s">
        <v>22654</v>
      </c>
      <c r="Q40">
        <v>8</v>
      </c>
      <c r="R40">
        <v>51</v>
      </c>
      <c r="S40" s="2">
        <v>1131</v>
      </c>
      <c r="T40" s="2">
        <v>995</v>
      </c>
      <c r="U40" s="8">
        <v>5.5575887488890051E-2</v>
      </c>
      <c r="V40" s="2">
        <v>60213</v>
      </c>
      <c r="W40" s="48">
        <v>1130</v>
      </c>
      <c r="Y40" s="61">
        <f>(Table1327[[#This Row],[2042 Future AADT]]-Table1327[[#This Row],[AADT 2022]])/20*($Y$5-2022)+Table1327[[#This Row],[AADT 2022]]</f>
        <v>52527.35</v>
      </c>
    </row>
    <row r="41" spans="1:25" ht="24" customHeight="1" x14ac:dyDescent="0.25">
      <c r="A41" t="s">
        <v>2611</v>
      </c>
      <c r="B41" t="s">
        <v>18265</v>
      </c>
      <c r="C41">
        <v>101855</v>
      </c>
      <c r="D41" t="s">
        <v>17073</v>
      </c>
      <c r="E41" t="s">
        <v>542</v>
      </c>
      <c r="F41" s="9">
        <f>Table1327[[#This Row],[EMP]]-Table1327[[#This Row],[BMP]]</f>
        <v>0.88300559000001044</v>
      </c>
      <c r="G41" s="5" t="s">
        <v>298</v>
      </c>
      <c r="H41" s="56">
        <v>143.409789206667</v>
      </c>
      <c r="I41" t="s">
        <v>487</v>
      </c>
      <c r="J41" s="56">
        <v>143.71170232</v>
      </c>
      <c r="K41" s="56">
        <v>144.29279479666701</v>
      </c>
      <c r="L41" t="s">
        <v>138</v>
      </c>
      <c r="M41" s="2">
        <v>13211</v>
      </c>
      <c r="N41" s="2">
        <v>12687</v>
      </c>
      <c r="O41" s="2">
        <v>25898</v>
      </c>
      <c r="P41" t="s">
        <v>22655</v>
      </c>
      <c r="Q41">
        <v>9</v>
      </c>
      <c r="R41">
        <v>54</v>
      </c>
      <c r="S41" s="2">
        <v>1323</v>
      </c>
      <c r="T41" s="2">
        <v>788</v>
      </c>
      <c r="U41" s="8">
        <v>8.1512085875357174E-2</v>
      </c>
      <c r="V41" s="2">
        <v>40764</v>
      </c>
      <c r="W41" s="48">
        <v>1131</v>
      </c>
      <c r="Y41" s="61">
        <f>(Table1327[[#This Row],[2042 Future AADT]]-Table1327[[#This Row],[AADT 2022]])/20*($Y$5-2022)+Table1327[[#This Row],[AADT 2022]]</f>
        <v>35560.9</v>
      </c>
    </row>
    <row r="42" spans="1:25" ht="24" customHeight="1" x14ac:dyDescent="0.25">
      <c r="A42" t="s">
        <v>2613</v>
      </c>
      <c r="B42" t="s">
        <v>18266</v>
      </c>
      <c r="C42">
        <v>101856</v>
      </c>
      <c r="D42" t="s">
        <v>17073</v>
      </c>
      <c r="E42" t="s">
        <v>542</v>
      </c>
      <c r="F42" s="9">
        <f>Table1327[[#This Row],[EMP]]-Table1327[[#This Row],[BMP]]</f>
        <v>1.3276820899999962</v>
      </c>
      <c r="G42" s="5" t="s">
        <v>298</v>
      </c>
      <c r="H42" s="56">
        <v>144.28666017</v>
      </c>
      <c r="I42" t="s">
        <v>138</v>
      </c>
      <c r="J42" s="56">
        <v>145.30633452999999</v>
      </c>
      <c r="K42" s="56">
        <v>145.61434226</v>
      </c>
      <c r="L42" t="s">
        <v>660</v>
      </c>
      <c r="M42" s="2">
        <v>13047</v>
      </c>
      <c r="N42" s="2">
        <v>14725</v>
      </c>
      <c r="O42" s="2">
        <v>27772</v>
      </c>
      <c r="P42" t="s">
        <v>22656</v>
      </c>
      <c r="Q42">
        <v>7</v>
      </c>
      <c r="R42">
        <v>53</v>
      </c>
      <c r="S42" s="2">
        <v>5415</v>
      </c>
      <c r="T42" s="2">
        <v>1299</v>
      </c>
      <c r="U42" s="8">
        <v>0.24175428489125739</v>
      </c>
      <c r="V42" s="2">
        <v>43714</v>
      </c>
      <c r="W42" s="48">
        <v>1132</v>
      </c>
      <c r="Y42" s="61">
        <f>(Table1327[[#This Row],[2042 Future AADT]]-Table1327[[#This Row],[AADT 2022]])/20*($Y$5-2022)+Table1327[[#This Row],[AADT 2022]]</f>
        <v>38134.300000000003</v>
      </c>
    </row>
    <row r="43" spans="1:25" ht="24" customHeight="1" x14ac:dyDescent="0.25">
      <c r="A43" t="s">
        <v>2614</v>
      </c>
      <c r="B43" t="s">
        <v>18267</v>
      </c>
      <c r="C43">
        <v>101857</v>
      </c>
      <c r="D43" t="s">
        <v>17073</v>
      </c>
      <c r="E43" t="s">
        <v>542</v>
      </c>
      <c r="F43" s="9">
        <f>Table1327[[#This Row],[EMP]]-Table1327[[#This Row],[BMP]]</f>
        <v>0.96621412999999734</v>
      </c>
      <c r="G43" s="5" t="s">
        <v>298</v>
      </c>
      <c r="H43" s="56">
        <v>145.61595532666701</v>
      </c>
      <c r="I43" t="s">
        <v>660</v>
      </c>
      <c r="J43" s="56">
        <v>145.99916491666701</v>
      </c>
      <c r="K43" s="56">
        <v>146.582169456667</v>
      </c>
      <c r="L43" t="s">
        <v>167</v>
      </c>
      <c r="M43" s="2">
        <v>27948</v>
      </c>
      <c r="N43" s="2">
        <v>23146</v>
      </c>
      <c r="O43" s="2">
        <v>51094</v>
      </c>
      <c r="P43" t="s">
        <v>22657</v>
      </c>
      <c r="Q43">
        <v>7</v>
      </c>
      <c r="R43">
        <v>53</v>
      </c>
      <c r="S43" s="2">
        <v>7029</v>
      </c>
      <c r="T43" s="2">
        <v>2501</v>
      </c>
      <c r="U43" s="8">
        <v>0.18651896504481935</v>
      </c>
      <c r="V43" s="2">
        <v>86221</v>
      </c>
      <c r="W43" s="48">
        <v>1133</v>
      </c>
      <c r="Y43" s="61">
        <f>(Table1327[[#This Row],[2042 Future AADT]]-Table1327[[#This Row],[AADT 2022]])/20*($Y$5-2022)+Table1327[[#This Row],[AADT 2022]]</f>
        <v>73926.55</v>
      </c>
    </row>
    <row r="44" spans="1:25" ht="24" customHeight="1" x14ac:dyDescent="0.25">
      <c r="A44" t="s">
        <v>2616</v>
      </c>
      <c r="B44" t="s">
        <v>18268</v>
      </c>
      <c r="C44">
        <v>101858</v>
      </c>
      <c r="D44" t="s">
        <v>17073</v>
      </c>
      <c r="E44" t="s">
        <v>542</v>
      </c>
      <c r="F44" s="9">
        <f>Table1327[[#This Row],[EMP]]-Table1327[[#This Row],[BMP]]</f>
        <v>0.53576584000001048</v>
      </c>
      <c r="G44" s="5" t="s">
        <v>298</v>
      </c>
      <c r="H44" s="56">
        <v>146.578860423333</v>
      </c>
      <c r="I44" t="s">
        <v>167</v>
      </c>
      <c r="J44" s="56">
        <v>146.95646170000001</v>
      </c>
      <c r="K44" s="56">
        <v>147.11462626333301</v>
      </c>
      <c r="L44" t="s">
        <v>2615</v>
      </c>
      <c r="M44" s="2">
        <v>27199</v>
      </c>
      <c r="N44" s="2">
        <v>26400</v>
      </c>
      <c r="O44" s="2">
        <v>53599</v>
      </c>
      <c r="P44" t="s">
        <v>22658</v>
      </c>
      <c r="Q44">
        <v>8</v>
      </c>
      <c r="R44">
        <v>56</v>
      </c>
      <c r="S44" s="2">
        <v>1551</v>
      </c>
      <c r="T44" s="2">
        <v>2797</v>
      </c>
      <c r="U44" s="8">
        <v>8.1120916435008114E-2</v>
      </c>
      <c r="V44" s="2">
        <v>90448</v>
      </c>
      <c r="W44" s="48">
        <v>1134</v>
      </c>
      <c r="Y44" s="61">
        <f>(Table1327[[#This Row],[2042 Future AADT]]-Table1327[[#This Row],[AADT 2022]])/20*($Y$5-2022)+Table1327[[#This Row],[AADT 2022]]</f>
        <v>77550.850000000006</v>
      </c>
    </row>
    <row r="45" spans="1:25" ht="24" customHeight="1" x14ac:dyDescent="0.25">
      <c r="A45" t="s">
        <v>2618</v>
      </c>
      <c r="B45" t="s">
        <v>18269</v>
      </c>
      <c r="C45">
        <v>101859</v>
      </c>
      <c r="D45" t="s">
        <v>17073</v>
      </c>
      <c r="E45" t="s">
        <v>542</v>
      </c>
      <c r="F45" s="9">
        <f>Table1327[[#This Row],[EMP]]-Table1327[[#This Row],[BMP]]</f>
        <v>0.52934232000001202</v>
      </c>
      <c r="G45" s="5" t="s">
        <v>298</v>
      </c>
      <c r="H45" s="56">
        <v>147.11301477999999</v>
      </c>
      <c r="I45" t="s">
        <v>2615</v>
      </c>
      <c r="J45" s="56">
        <v>147.39009272000001</v>
      </c>
      <c r="K45" s="56">
        <v>147.6423571</v>
      </c>
      <c r="L45" t="s">
        <v>168</v>
      </c>
      <c r="M45" s="2">
        <v>19022</v>
      </c>
      <c r="N45" s="2">
        <v>16125</v>
      </c>
      <c r="O45" s="2">
        <v>35147</v>
      </c>
      <c r="P45" t="s">
        <v>22659</v>
      </c>
      <c r="Q45">
        <v>8</v>
      </c>
      <c r="R45">
        <v>53</v>
      </c>
      <c r="S45" s="2">
        <v>4124</v>
      </c>
      <c r="T45" s="2">
        <v>3307</v>
      </c>
      <c r="U45" s="8">
        <v>0.21142629527413434</v>
      </c>
      <c r="V45" s="2">
        <v>59311</v>
      </c>
      <c r="W45" s="48">
        <v>1135</v>
      </c>
      <c r="Y45" s="61">
        <f>(Table1327[[#This Row],[2042 Future AADT]]-Table1327[[#This Row],[AADT 2022]])/20*($Y$5-2022)+Table1327[[#This Row],[AADT 2022]]</f>
        <v>50853.599999999999</v>
      </c>
    </row>
    <row r="46" spans="1:25" ht="24" customHeight="1" x14ac:dyDescent="0.25">
      <c r="A46" t="s">
        <v>2619</v>
      </c>
      <c r="B46" t="s">
        <v>18270</v>
      </c>
      <c r="C46">
        <v>101860</v>
      </c>
      <c r="D46" t="s">
        <v>17073</v>
      </c>
      <c r="E46" t="s">
        <v>542</v>
      </c>
      <c r="F46" s="9">
        <f>Table1327[[#This Row],[EMP]]-Table1327[[#This Row],[BMP]]</f>
        <v>0.56264824999999519</v>
      </c>
      <c r="G46" s="5" t="s">
        <v>298</v>
      </c>
      <c r="H46" s="56">
        <v>147.641063483333</v>
      </c>
      <c r="I46" t="s">
        <v>168</v>
      </c>
      <c r="J46" s="56">
        <v>148.00711312999999</v>
      </c>
      <c r="K46" s="56">
        <v>148.20371173333299</v>
      </c>
      <c r="L46" t="s">
        <v>169</v>
      </c>
      <c r="M46" s="2">
        <v>28124</v>
      </c>
      <c r="N46" s="2">
        <v>26329</v>
      </c>
      <c r="O46" s="2">
        <v>54453</v>
      </c>
      <c r="P46" t="s">
        <v>22660</v>
      </c>
      <c r="Q46">
        <v>8</v>
      </c>
      <c r="R46">
        <v>55</v>
      </c>
      <c r="S46" s="2">
        <v>4124</v>
      </c>
      <c r="T46" s="2">
        <v>3307</v>
      </c>
      <c r="U46" s="8">
        <v>0.13646631039612142</v>
      </c>
      <c r="V46" s="2">
        <v>91889</v>
      </c>
      <c r="W46" s="48">
        <v>1136</v>
      </c>
      <c r="Y46" s="61">
        <f>(Table1327[[#This Row],[2042 Future AADT]]-Table1327[[#This Row],[AADT 2022]])/20*($Y$5-2022)+Table1327[[#This Row],[AADT 2022]]</f>
        <v>78786.399999999994</v>
      </c>
    </row>
    <row r="47" spans="1:25" ht="24" customHeight="1" x14ac:dyDescent="0.25">
      <c r="A47" t="s">
        <v>2622</v>
      </c>
      <c r="B47" t="s">
        <v>18271</v>
      </c>
      <c r="C47">
        <v>101861</v>
      </c>
      <c r="D47" t="s">
        <v>17073</v>
      </c>
      <c r="E47" t="s">
        <v>542</v>
      </c>
      <c r="F47" s="9">
        <f>Table1327[[#This Row],[EMP]]-Table1327[[#This Row],[BMP]]</f>
        <v>0.67656489000000875</v>
      </c>
      <c r="G47" s="5" t="s">
        <v>298</v>
      </c>
      <c r="H47" s="56">
        <v>148.1994176</v>
      </c>
      <c r="I47" t="s">
        <v>169</v>
      </c>
      <c r="J47" s="56">
        <v>148.4470326</v>
      </c>
      <c r="K47" s="56">
        <v>148.87598249000001</v>
      </c>
      <c r="L47" t="s">
        <v>2621</v>
      </c>
      <c r="M47" s="2">
        <v>30341</v>
      </c>
      <c r="N47" s="2">
        <v>29345</v>
      </c>
      <c r="O47" s="2">
        <v>59686</v>
      </c>
      <c r="P47" t="s">
        <v>22661</v>
      </c>
      <c r="Q47">
        <v>8</v>
      </c>
      <c r="R47">
        <v>52</v>
      </c>
      <c r="S47" s="2">
        <v>2082</v>
      </c>
      <c r="T47" s="2">
        <v>2509</v>
      </c>
      <c r="U47" s="8">
        <v>7.691921053513387E-2</v>
      </c>
      <c r="V47" s="2">
        <v>100720</v>
      </c>
      <c r="W47" s="48">
        <v>1137</v>
      </c>
      <c r="Y47" s="61">
        <f>(Table1327[[#This Row],[2042 Future AADT]]-Table1327[[#This Row],[AADT 2022]])/20*($Y$5-2022)+Table1327[[#This Row],[AADT 2022]]</f>
        <v>86358.1</v>
      </c>
    </row>
    <row r="48" spans="1:25" ht="24" customHeight="1" x14ac:dyDescent="0.25">
      <c r="A48" t="s">
        <v>2625</v>
      </c>
      <c r="B48" t="s">
        <v>18272</v>
      </c>
      <c r="C48">
        <v>101862</v>
      </c>
      <c r="D48" t="s">
        <v>17073</v>
      </c>
      <c r="E48" t="s">
        <v>542</v>
      </c>
      <c r="F48" s="9">
        <f>Table1327[[#This Row],[EMP]]-Table1327[[#This Row],[BMP]]</f>
        <v>0.28224747000001571</v>
      </c>
      <c r="G48" s="5" t="s">
        <v>298</v>
      </c>
      <c r="H48" s="56">
        <v>148.96606940999999</v>
      </c>
      <c r="I48" t="s">
        <v>2624</v>
      </c>
      <c r="J48" s="56">
        <v>149.17396306000001</v>
      </c>
      <c r="K48" s="56">
        <v>149.24831688</v>
      </c>
      <c r="L48" t="s">
        <v>492</v>
      </c>
      <c r="M48" s="2">
        <v>16949</v>
      </c>
      <c r="N48" s="2">
        <v>23664</v>
      </c>
      <c r="O48" s="2">
        <v>40613</v>
      </c>
      <c r="P48" t="s">
        <v>22662</v>
      </c>
      <c r="Q48">
        <v>6</v>
      </c>
      <c r="R48">
        <v>64</v>
      </c>
      <c r="S48" s="2">
        <v>1218</v>
      </c>
      <c r="T48" s="2">
        <v>608</v>
      </c>
      <c r="U48" s="8">
        <v>4.496097308743506E-2</v>
      </c>
      <c r="V48" s="2">
        <v>63926</v>
      </c>
      <c r="W48" s="48">
        <v>1138</v>
      </c>
      <c r="Y48" s="61">
        <f>(Table1327[[#This Row],[2042 Future AADT]]-Table1327[[#This Row],[AADT 2022]])/20*($Y$5-2022)+Table1327[[#This Row],[AADT 2022]]</f>
        <v>55766.45</v>
      </c>
    </row>
    <row r="49" spans="1:25" ht="24" customHeight="1" x14ac:dyDescent="0.25">
      <c r="A49" t="s">
        <v>2628</v>
      </c>
      <c r="B49" t="s">
        <v>18273</v>
      </c>
      <c r="C49">
        <v>101863</v>
      </c>
      <c r="D49" t="s">
        <v>17073</v>
      </c>
      <c r="E49" t="s">
        <v>542</v>
      </c>
      <c r="F49" s="9">
        <f>Table1327[[#This Row],[EMP]]-Table1327[[#This Row],[BMP]]</f>
        <v>0.65136738999999011</v>
      </c>
      <c r="G49" s="5" t="s">
        <v>298</v>
      </c>
      <c r="H49" s="56">
        <v>149.25541278</v>
      </c>
      <c r="I49" t="s">
        <v>492</v>
      </c>
      <c r="J49" s="56">
        <v>149.55298456</v>
      </c>
      <c r="K49" s="56">
        <v>149.90678016999999</v>
      </c>
      <c r="L49" t="s">
        <v>170</v>
      </c>
      <c r="M49" s="2">
        <v>16251</v>
      </c>
      <c r="N49" s="2">
        <v>15711</v>
      </c>
      <c r="O49" s="2">
        <v>31962</v>
      </c>
      <c r="P49" t="s">
        <v>22663</v>
      </c>
      <c r="Q49">
        <v>9</v>
      </c>
      <c r="R49">
        <v>56</v>
      </c>
      <c r="S49" s="2">
        <v>1579</v>
      </c>
      <c r="T49" s="2">
        <v>343</v>
      </c>
      <c r="U49" s="8">
        <v>6.0133909016957636E-2</v>
      </c>
      <c r="V49" s="2">
        <v>50309</v>
      </c>
      <c r="W49" s="48">
        <v>1139</v>
      </c>
      <c r="Y49" s="61">
        <f>(Table1327[[#This Row],[2042 Future AADT]]-Table1327[[#This Row],[AADT 2022]])/20*($Y$5-2022)+Table1327[[#This Row],[AADT 2022]]</f>
        <v>43887.55</v>
      </c>
    </row>
    <row r="50" spans="1:25" ht="24" customHeight="1" x14ac:dyDescent="0.25">
      <c r="A50" t="s">
        <v>2629</v>
      </c>
      <c r="B50" t="s">
        <v>18274</v>
      </c>
      <c r="C50">
        <v>101864</v>
      </c>
      <c r="D50" t="s">
        <v>17073</v>
      </c>
      <c r="E50" t="s">
        <v>542</v>
      </c>
      <c r="F50" s="9">
        <f>Table1327[[#This Row],[EMP]]-Table1327[[#This Row],[BMP]]</f>
        <v>0.31203870999999594</v>
      </c>
      <c r="G50" s="5" t="s">
        <v>298</v>
      </c>
      <c r="H50" s="56">
        <v>149.9</v>
      </c>
      <c r="I50" t="s">
        <v>170</v>
      </c>
      <c r="J50" s="56">
        <v>149.9</v>
      </c>
      <c r="K50" s="56">
        <v>150.21203871</v>
      </c>
      <c r="L50" t="s">
        <v>171</v>
      </c>
      <c r="M50" s="2">
        <v>16674</v>
      </c>
      <c r="N50" s="2">
        <v>15843</v>
      </c>
      <c r="O50" s="2">
        <v>32517</v>
      </c>
      <c r="P50" t="s">
        <v>22664</v>
      </c>
      <c r="Q50">
        <v>9</v>
      </c>
      <c r="R50">
        <v>53</v>
      </c>
      <c r="S50" s="2">
        <v>1579</v>
      </c>
      <c r="T50" s="2">
        <v>343</v>
      </c>
      <c r="U50" s="8">
        <v>5.9107543746348065E-2</v>
      </c>
      <c r="V50" s="2">
        <v>51183</v>
      </c>
      <c r="W50" s="48">
        <v>1140</v>
      </c>
      <c r="Y50" s="61">
        <f>(Table1327[[#This Row],[2042 Future AADT]]-Table1327[[#This Row],[AADT 2022]])/20*($Y$5-2022)+Table1327[[#This Row],[AADT 2022]]</f>
        <v>44649.9</v>
      </c>
    </row>
    <row r="51" spans="1:25" ht="24" customHeight="1" x14ac:dyDescent="0.25">
      <c r="A51" t="s">
        <v>2694</v>
      </c>
      <c r="B51" t="s">
        <v>18559</v>
      </c>
      <c r="C51">
        <v>102303</v>
      </c>
      <c r="D51" t="s">
        <v>17073</v>
      </c>
      <c r="E51" t="s">
        <v>542</v>
      </c>
      <c r="F51" s="9">
        <f>Table1327[[#This Row],[EMP]]-Table1327[[#This Row],[BMP]]</f>
        <v>0.26673657000000617</v>
      </c>
      <c r="G51" s="5" t="s">
        <v>298</v>
      </c>
      <c r="H51" s="56">
        <v>150.22109351</v>
      </c>
      <c r="I51" t="s">
        <v>171</v>
      </c>
      <c r="J51" s="56">
        <v>150.29276648999999</v>
      </c>
      <c r="K51" s="56">
        <v>150.48783008000001</v>
      </c>
      <c r="L51" t="s">
        <v>135</v>
      </c>
      <c r="M51" s="2">
        <v>16163</v>
      </c>
      <c r="N51" s="2">
        <v>15909</v>
      </c>
      <c r="O51" s="2">
        <v>32072</v>
      </c>
      <c r="P51" t="s">
        <v>22665</v>
      </c>
      <c r="Q51">
        <v>8</v>
      </c>
      <c r="R51">
        <v>58</v>
      </c>
      <c r="S51" s="2">
        <v>1255</v>
      </c>
      <c r="T51" s="2">
        <v>1514</v>
      </c>
      <c r="U51" s="8">
        <v>8.6336991768520832E-2</v>
      </c>
      <c r="V51" s="2">
        <v>50482</v>
      </c>
      <c r="W51" s="48">
        <v>1140.999</v>
      </c>
      <c r="Y51" s="61">
        <f>(Table1327[[#This Row],[2042 Future AADT]]-Table1327[[#This Row],[AADT 2022]])/20*($Y$5-2022)+Table1327[[#This Row],[AADT 2022]]</f>
        <v>44038.5</v>
      </c>
    </row>
    <row r="52" spans="1:25" ht="24" customHeight="1" x14ac:dyDescent="0.25">
      <c r="A52" t="s">
        <v>2631</v>
      </c>
      <c r="B52" t="s">
        <v>18275</v>
      </c>
      <c r="C52">
        <v>101865</v>
      </c>
      <c r="D52" t="s">
        <v>17073</v>
      </c>
      <c r="E52" t="s">
        <v>542</v>
      </c>
      <c r="F52" s="9">
        <f>Table1327[[#This Row],[EMP]]-Table1327[[#This Row],[BMP]]</f>
        <v>0.8364695900000072</v>
      </c>
      <c r="G52" s="5" t="s">
        <v>298</v>
      </c>
      <c r="H52" s="56">
        <v>150.48378811333299</v>
      </c>
      <c r="I52" t="s">
        <v>135</v>
      </c>
      <c r="J52" s="56">
        <v>151.00065261</v>
      </c>
      <c r="K52" s="56">
        <v>151.320257703333</v>
      </c>
      <c r="L52" t="s">
        <v>2630</v>
      </c>
      <c r="M52" s="2">
        <v>15863</v>
      </c>
      <c r="N52" s="2">
        <v>14833</v>
      </c>
      <c r="O52" s="2">
        <v>30696</v>
      </c>
      <c r="P52" t="s">
        <v>22666</v>
      </c>
      <c r="Q52">
        <v>8</v>
      </c>
      <c r="R52">
        <v>61</v>
      </c>
      <c r="S52" s="2">
        <v>994</v>
      </c>
      <c r="T52" s="2">
        <v>497</v>
      </c>
      <c r="U52" s="8">
        <v>4.8573103987490228E-2</v>
      </c>
      <c r="V52" s="2">
        <v>48317</v>
      </c>
      <c r="W52" s="48">
        <v>1141</v>
      </c>
      <c r="Y52" s="61">
        <f>(Table1327[[#This Row],[2042 Future AADT]]-Table1327[[#This Row],[AADT 2022]])/20*($Y$5-2022)+Table1327[[#This Row],[AADT 2022]]</f>
        <v>42149.65</v>
      </c>
    </row>
    <row r="53" spans="1:25" ht="24" customHeight="1" x14ac:dyDescent="0.25">
      <c r="A53" t="s">
        <v>2695</v>
      </c>
      <c r="B53" t="s">
        <v>18560</v>
      </c>
      <c r="C53">
        <v>102304</v>
      </c>
      <c r="D53" t="s">
        <v>17073</v>
      </c>
      <c r="E53" t="s">
        <v>542</v>
      </c>
      <c r="F53" s="9">
        <f>Table1327[[#This Row],[EMP]]-Table1327[[#This Row],[BMP]]</f>
        <v>0.62505515000000855</v>
      </c>
      <c r="G53" s="5" t="s">
        <v>298</v>
      </c>
      <c r="H53" s="56">
        <v>151.31394502000001</v>
      </c>
      <c r="I53" t="s">
        <v>2630</v>
      </c>
      <c r="J53" s="56">
        <v>151.75240898000001</v>
      </c>
      <c r="K53" s="56">
        <v>151.93900017000001</v>
      </c>
      <c r="L53" t="s">
        <v>1730</v>
      </c>
      <c r="M53" s="2">
        <v>15676</v>
      </c>
      <c r="N53" s="2">
        <v>14922</v>
      </c>
      <c r="O53" s="2">
        <v>30598</v>
      </c>
      <c r="P53" t="s">
        <v>22667</v>
      </c>
      <c r="Q53">
        <v>8</v>
      </c>
      <c r="R53">
        <v>64</v>
      </c>
      <c r="S53" s="2">
        <v>1337</v>
      </c>
      <c r="T53" s="2">
        <v>365</v>
      </c>
      <c r="U53" s="8">
        <v>5.5624550624223806E-2</v>
      </c>
      <c r="V53" s="2">
        <v>38841</v>
      </c>
      <c r="W53" s="48">
        <v>1141.0999999999999</v>
      </c>
      <c r="Y53" s="61">
        <f>(Table1327[[#This Row],[2042 Future AADT]]-Table1327[[#This Row],[AADT 2022]])/20*($Y$5-2022)+Table1327[[#This Row],[AADT 2022]]</f>
        <v>35955.949999999997</v>
      </c>
    </row>
    <row r="54" spans="1:25" ht="24" customHeight="1" x14ac:dyDescent="0.25">
      <c r="A54" t="s">
        <v>2633</v>
      </c>
      <c r="B54" t="s">
        <v>18276</v>
      </c>
      <c r="C54">
        <v>101866</v>
      </c>
      <c r="D54" t="s">
        <v>17073</v>
      </c>
      <c r="E54" t="s">
        <v>542</v>
      </c>
      <c r="F54" s="9">
        <f>Table1327[[#This Row],[EMP]]-Table1327[[#This Row],[BMP]]</f>
        <v>1.4443633399999953</v>
      </c>
      <c r="G54" s="5" t="s">
        <v>298</v>
      </c>
      <c r="H54" s="56">
        <v>151.93077379499999</v>
      </c>
      <c r="I54" t="s">
        <v>2632</v>
      </c>
      <c r="J54" s="56">
        <v>152.00174336000001</v>
      </c>
      <c r="K54" s="56">
        <v>153.37513713499999</v>
      </c>
      <c r="L54" t="s">
        <v>134</v>
      </c>
      <c r="M54" s="2">
        <v>18414</v>
      </c>
      <c r="N54" s="2">
        <v>18706</v>
      </c>
      <c r="O54" s="2">
        <v>37120</v>
      </c>
      <c r="P54" t="s">
        <v>22668</v>
      </c>
      <c r="Q54">
        <v>9</v>
      </c>
      <c r="R54">
        <v>58</v>
      </c>
      <c r="S54" s="2">
        <v>1337</v>
      </c>
      <c r="T54" s="2">
        <v>365</v>
      </c>
      <c r="U54" s="8">
        <v>4.5851293103448279E-2</v>
      </c>
      <c r="V54" s="2">
        <v>62640</v>
      </c>
      <c r="W54" s="48">
        <v>1142</v>
      </c>
      <c r="Y54" s="61">
        <f>(Table1327[[#This Row],[2042 Future AADT]]-Table1327[[#This Row],[AADT 2022]])/20*($Y$5-2022)+Table1327[[#This Row],[AADT 2022]]</f>
        <v>53708</v>
      </c>
    </row>
    <row r="55" spans="1:25" ht="24" customHeight="1" x14ac:dyDescent="0.25">
      <c r="A55" t="s">
        <v>2634</v>
      </c>
      <c r="B55" t="s">
        <v>18277</v>
      </c>
      <c r="C55">
        <v>101867</v>
      </c>
      <c r="D55" t="s">
        <v>17073</v>
      </c>
      <c r="E55" t="s">
        <v>542</v>
      </c>
      <c r="F55" s="9">
        <f>Table1327[[#This Row],[EMP]]-Table1327[[#This Row],[BMP]]</f>
        <v>1.3771940199999904</v>
      </c>
      <c r="G55" s="5" t="s">
        <v>298</v>
      </c>
      <c r="H55" s="56">
        <v>153.36961256000001</v>
      </c>
      <c r="I55" t="s">
        <v>134</v>
      </c>
      <c r="J55" s="56">
        <v>153.63381619</v>
      </c>
      <c r="K55" s="56">
        <v>154.74680658</v>
      </c>
      <c r="L55" t="s">
        <v>133</v>
      </c>
      <c r="M55" s="2">
        <v>13380</v>
      </c>
      <c r="N55" s="2">
        <v>14356</v>
      </c>
      <c r="O55" s="2">
        <v>27736</v>
      </c>
      <c r="P55" t="s">
        <v>22669</v>
      </c>
      <c r="Q55">
        <v>8</v>
      </c>
      <c r="R55">
        <v>69</v>
      </c>
      <c r="S55" s="2">
        <v>1232</v>
      </c>
      <c r="T55" s="2">
        <v>595</v>
      </c>
      <c r="U55" s="8">
        <v>6.587107008941448E-2</v>
      </c>
      <c r="V55" s="2">
        <v>43657</v>
      </c>
      <c r="W55" s="48">
        <v>1143</v>
      </c>
      <c r="Y55" s="61">
        <f>(Table1327[[#This Row],[2042 Future AADT]]-Table1327[[#This Row],[AADT 2022]])/20*($Y$5-2022)+Table1327[[#This Row],[AADT 2022]]</f>
        <v>38084.65</v>
      </c>
    </row>
    <row r="56" spans="1:25" ht="24" customHeight="1" x14ac:dyDescent="0.25">
      <c r="A56" t="s">
        <v>2636</v>
      </c>
      <c r="B56" t="s">
        <v>18278</v>
      </c>
      <c r="C56">
        <v>101868</v>
      </c>
      <c r="D56" t="s">
        <v>17073</v>
      </c>
      <c r="E56" t="s">
        <v>542</v>
      </c>
      <c r="F56" s="9">
        <f>Table1327[[#This Row],[EMP]]-Table1327[[#This Row],[BMP]]</f>
        <v>1.4243304400000056</v>
      </c>
      <c r="G56" s="5" t="s">
        <v>298</v>
      </c>
      <c r="H56" s="56">
        <v>154.76503905499999</v>
      </c>
      <c r="I56" t="s">
        <v>133</v>
      </c>
      <c r="J56" s="56">
        <v>155.31512283999999</v>
      </c>
      <c r="K56" s="56">
        <v>156.18936949499999</v>
      </c>
      <c r="L56" t="s">
        <v>132</v>
      </c>
      <c r="M56" s="2">
        <v>23223</v>
      </c>
      <c r="N56" s="2">
        <v>25113</v>
      </c>
      <c r="O56" s="2">
        <v>48336</v>
      </c>
      <c r="P56" t="s">
        <v>22670</v>
      </c>
      <c r="Q56">
        <v>8</v>
      </c>
      <c r="R56">
        <v>69</v>
      </c>
      <c r="S56" s="2">
        <v>1094</v>
      </c>
      <c r="T56" s="2">
        <v>318</v>
      </c>
      <c r="U56" s="8">
        <v>2.9212181396888446E-2</v>
      </c>
      <c r="V56" s="2">
        <v>76083</v>
      </c>
      <c r="W56" s="48">
        <v>1144</v>
      </c>
      <c r="Y56" s="61">
        <f>(Table1327[[#This Row],[2042 Future AADT]]-Table1327[[#This Row],[AADT 2022]])/20*($Y$5-2022)+Table1327[[#This Row],[AADT 2022]]</f>
        <v>66371.55</v>
      </c>
    </row>
    <row r="57" spans="1:25" ht="24" customHeight="1" x14ac:dyDescent="0.25">
      <c r="A57" t="s">
        <v>2637</v>
      </c>
      <c r="B57" t="s">
        <v>18279</v>
      </c>
      <c r="C57">
        <v>101869</v>
      </c>
      <c r="D57" t="s">
        <v>17073</v>
      </c>
      <c r="E57" t="s">
        <v>542</v>
      </c>
      <c r="F57" s="9">
        <f>Table1327[[#This Row],[EMP]]-Table1327[[#This Row],[BMP]]</f>
        <v>1.3799257100000091</v>
      </c>
      <c r="G57" s="5" t="s">
        <v>298</v>
      </c>
      <c r="H57" s="56">
        <v>156.201047786667</v>
      </c>
      <c r="I57" t="s">
        <v>132</v>
      </c>
      <c r="J57" s="56">
        <v>156.63371505999999</v>
      </c>
      <c r="K57" s="56">
        <v>157.58097349666701</v>
      </c>
      <c r="L57" t="s">
        <v>506</v>
      </c>
      <c r="M57" s="2">
        <v>22260</v>
      </c>
      <c r="N57" s="2">
        <v>22925</v>
      </c>
      <c r="O57" s="2">
        <v>45185</v>
      </c>
      <c r="P57" t="s">
        <v>22671</v>
      </c>
      <c r="Q57">
        <v>8</v>
      </c>
      <c r="R57">
        <v>65</v>
      </c>
      <c r="S57" s="2">
        <v>1094</v>
      </c>
      <c r="T57" s="2">
        <v>318</v>
      </c>
      <c r="U57" s="8">
        <v>3.1249308398804913E-2</v>
      </c>
      <c r="V57" s="2">
        <v>71123</v>
      </c>
      <c r="W57" s="48">
        <v>1145</v>
      </c>
      <c r="Y57" s="61">
        <f>(Table1327[[#This Row],[2042 Future AADT]]-Table1327[[#This Row],[AADT 2022]])/20*($Y$5-2022)+Table1327[[#This Row],[AADT 2022]]</f>
        <v>62044.7</v>
      </c>
    </row>
    <row r="58" spans="1:25" ht="24" customHeight="1" x14ac:dyDescent="0.25">
      <c r="A58" t="s">
        <v>2639</v>
      </c>
      <c r="B58" t="s">
        <v>18280</v>
      </c>
      <c r="C58">
        <v>101870</v>
      </c>
      <c r="D58" t="s">
        <v>17073</v>
      </c>
      <c r="E58" t="s">
        <v>542</v>
      </c>
      <c r="F58" s="9">
        <f>Table1327[[#This Row],[EMP]]-Table1327[[#This Row],[BMP]]</f>
        <v>1.4460837700000013</v>
      </c>
      <c r="G58" s="5" t="s">
        <v>298</v>
      </c>
      <c r="H58" s="56">
        <v>157.57217252999999</v>
      </c>
      <c r="I58" t="s">
        <v>506</v>
      </c>
      <c r="J58" s="56">
        <v>158.2699796</v>
      </c>
      <c r="K58" s="56">
        <v>159.01825629999999</v>
      </c>
      <c r="L58" t="s">
        <v>508</v>
      </c>
      <c r="M58" s="2">
        <v>24287</v>
      </c>
      <c r="N58" s="2">
        <v>22487</v>
      </c>
      <c r="O58" s="2">
        <v>46774</v>
      </c>
      <c r="P58" t="s">
        <v>22672</v>
      </c>
      <c r="Q58">
        <v>10</v>
      </c>
      <c r="R58">
        <v>73</v>
      </c>
      <c r="S58" s="2">
        <v>4145</v>
      </c>
      <c r="T58" s="2">
        <v>674</v>
      </c>
      <c r="U58" s="8">
        <v>0.10302732287168084</v>
      </c>
      <c r="V58" s="2">
        <v>73624</v>
      </c>
      <c r="W58" s="48">
        <v>1146</v>
      </c>
      <c r="Y58" s="61">
        <f>(Table1327[[#This Row],[2042 Future AADT]]-Table1327[[#This Row],[AADT 2022]])/20*($Y$5-2022)+Table1327[[#This Row],[AADT 2022]]</f>
        <v>64226.5</v>
      </c>
    </row>
    <row r="59" spans="1:25" ht="24" customHeight="1" x14ac:dyDescent="0.25">
      <c r="A59" t="s">
        <v>2641</v>
      </c>
      <c r="B59" t="s">
        <v>18281</v>
      </c>
      <c r="C59">
        <v>101871</v>
      </c>
      <c r="D59" t="s">
        <v>17073</v>
      </c>
      <c r="E59" t="s">
        <v>542</v>
      </c>
      <c r="F59" s="9">
        <f>Table1327[[#This Row],[EMP]]-Table1327[[#This Row],[BMP]]</f>
        <v>0.70362258000000111</v>
      </c>
      <c r="G59" s="5" t="s">
        <v>298</v>
      </c>
      <c r="H59" s="56">
        <v>158.82477259999999</v>
      </c>
      <c r="I59" t="s">
        <v>508</v>
      </c>
      <c r="J59" s="56">
        <v>159.36313659999999</v>
      </c>
      <c r="K59" s="56">
        <v>159.52839517999999</v>
      </c>
      <c r="L59" t="s">
        <v>2640</v>
      </c>
      <c r="M59" s="2">
        <v>21311</v>
      </c>
      <c r="N59" s="2">
        <v>19744</v>
      </c>
      <c r="O59" s="2">
        <v>41055</v>
      </c>
      <c r="P59" t="s">
        <v>22673</v>
      </c>
      <c r="Q59">
        <v>9</v>
      </c>
      <c r="R59">
        <v>67</v>
      </c>
      <c r="S59" s="2">
        <v>4102</v>
      </c>
      <c r="T59" s="2">
        <v>668</v>
      </c>
      <c r="U59" s="8">
        <v>0.11618560467665327</v>
      </c>
      <c r="V59" s="2">
        <v>64622</v>
      </c>
      <c r="W59" s="48">
        <v>1147</v>
      </c>
      <c r="Y59" s="61">
        <f>(Table1327[[#This Row],[2042 Future AADT]]-Table1327[[#This Row],[AADT 2022]])/20*($Y$5-2022)+Table1327[[#This Row],[AADT 2022]]</f>
        <v>56373.55</v>
      </c>
    </row>
    <row r="60" spans="1:25" ht="24" customHeight="1" x14ac:dyDescent="0.25">
      <c r="A60" t="s">
        <v>2697</v>
      </c>
      <c r="B60" t="s">
        <v>18569</v>
      </c>
      <c r="C60">
        <v>102316</v>
      </c>
      <c r="D60" t="s">
        <v>17073</v>
      </c>
      <c r="E60" t="s">
        <v>542</v>
      </c>
      <c r="F60" s="9">
        <f>Table1327[[#This Row],[EMP]]-Table1327[[#This Row],[BMP]]</f>
        <v>0.74274168000002305</v>
      </c>
      <c r="G60" s="5" t="s">
        <v>298</v>
      </c>
      <c r="H60" s="56">
        <v>159.52839574999999</v>
      </c>
      <c r="I60" t="s">
        <v>2640</v>
      </c>
      <c r="J60" s="56">
        <v>159.77710246999999</v>
      </c>
      <c r="K60" s="56">
        <v>160.27113743000001</v>
      </c>
      <c r="L60" t="s">
        <v>2696</v>
      </c>
      <c r="M60" s="2">
        <v>20168</v>
      </c>
      <c r="N60" s="2">
        <v>18152</v>
      </c>
      <c r="O60" s="2">
        <v>38320</v>
      </c>
      <c r="P60" t="s">
        <v>22674</v>
      </c>
      <c r="Q60">
        <v>8</v>
      </c>
      <c r="R60">
        <v>68</v>
      </c>
      <c r="S60" s="2">
        <v>3984</v>
      </c>
      <c r="T60" s="2">
        <v>649</v>
      </c>
      <c r="U60" s="8">
        <v>0.12090292275574113</v>
      </c>
      <c r="V60" s="2">
        <v>70580</v>
      </c>
      <c r="W60" s="48">
        <v>1147.0999999999999</v>
      </c>
      <c r="Y60" s="61">
        <f>(Table1327[[#This Row],[2042 Future AADT]]-Table1327[[#This Row],[AADT 2022]])/20*($Y$5-2022)+Table1327[[#This Row],[AADT 2022]]</f>
        <v>59289</v>
      </c>
    </row>
    <row r="61" spans="1:25" ht="24" customHeight="1" x14ac:dyDescent="0.25">
      <c r="A61" t="s">
        <v>2643</v>
      </c>
      <c r="B61" t="s">
        <v>18282</v>
      </c>
      <c r="C61">
        <v>101872</v>
      </c>
      <c r="D61" t="s">
        <v>17073</v>
      </c>
      <c r="E61" t="s">
        <v>542</v>
      </c>
      <c r="F61" s="9">
        <f>Table1327[[#This Row],[EMP]]-Table1327[[#This Row],[BMP]]</f>
        <v>0.26681965000000218</v>
      </c>
      <c r="G61" s="5" t="s">
        <v>298</v>
      </c>
      <c r="H61" s="56">
        <v>172.00190147999999</v>
      </c>
      <c r="I61" t="s">
        <v>2642</v>
      </c>
      <c r="J61" s="56">
        <v>172.18243508</v>
      </c>
      <c r="K61" s="56">
        <v>172.26872112999999</v>
      </c>
      <c r="L61" t="s">
        <v>1921</v>
      </c>
      <c r="M61" s="2">
        <v>69143</v>
      </c>
      <c r="N61" s="2">
        <v>67722</v>
      </c>
      <c r="O61" s="2">
        <v>136865</v>
      </c>
      <c r="P61" t="s">
        <v>22675</v>
      </c>
      <c r="Q61">
        <v>6</v>
      </c>
      <c r="R61">
        <v>68</v>
      </c>
      <c r="S61" s="2">
        <v>4562</v>
      </c>
      <c r="T61" s="2">
        <v>3841</v>
      </c>
      <c r="U61" s="8">
        <v>6.1396266393891792E-2</v>
      </c>
      <c r="V61" s="2">
        <v>215430</v>
      </c>
      <c r="W61" s="48">
        <v>1148</v>
      </c>
      <c r="Y61" s="61">
        <f>(Table1327[[#This Row],[2042 Future AADT]]-Table1327[[#This Row],[AADT 2022]])/20*($Y$5-2022)+Table1327[[#This Row],[AADT 2022]]</f>
        <v>187932.25</v>
      </c>
    </row>
    <row r="62" spans="1:25" ht="24" customHeight="1" x14ac:dyDescent="0.25">
      <c r="A62" t="s">
        <v>2646</v>
      </c>
      <c r="B62" t="s">
        <v>18283</v>
      </c>
      <c r="C62">
        <v>101873</v>
      </c>
      <c r="D62" t="s">
        <v>17073</v>
      </c>
      <c r="E62" t="s">
        <v>542</v>
      </c>
      <c r="F62" s="9">
        <f>Table1327[[#This Row],[EMP]]-Table1327[[#This Row],[BMP]]</f>
        <v>1.2598451900000214</v>
      </c>
      <c r="G62" s="5" t="s">
        <v>298</v>
      </c>
      <c r="H62" s="56">
        <v>172.30320037999999</v>
      </c>
      <c r="I62" t="s">
        <v>1921</v>
      </c>
      <c r="J62" s="56">
        <v>172.91732128000001</v>
      </c>
      <c r="K62" s="56">
        <v>173.56304557000001</v>
      </c>
      <c r="L62" t="s">
        <v>2645</v>
      </c>
      <c r="M62" s="2">
        <v>94117</v>
      </c>
      <c r="N62" s="2">
        <v>101171</v>
      </c>
      <c r="O62" s="2">
        <v>195288</v>
      </c>
      <c r="P62" t="s">
        <v>22676</v>
      </c>
      <c r="Q62">
        <v>8</v>
      </c>
      <c r="R62">
        <v>52</v>
      </c>
      <c r="S62" s="2">
        <v>7747</v>
      </c>
      <c r="T62" s="2">
        <v>6522</v>
      </c>
      <c r="U62" s="8">
        <v>7.3066445454917861E-2</v>
      </c>
      <c r="V62" s="2">
        <v>307390</v>
      </c>
      <c r="W62" s="48">
        <v>1149</v>
      </c>
      <c r="Y62" s="61">
        <f>(Table1327[[#This Row],[2042 Future AADT]]-Table1327[[#This Row],[AADT 2022]])/20*($Y$5-2022)+Table1327[[#This Row],[AADT 2022]]</f>
        <v>268154.3</v>
      </c>
    </row>
    <row r="63" spans="1:25" ht="24" customHeight="1" x14ac:dyDescent="0.25">
      <c r="A63" t="s">
        <v>2648</v>
      </c>
      <c r="B63" t="s">
        <v>18284</v>
      </c>
      <c r="C63">
        <v>101874</v>
      </c>
      <c r="D63" t="s">
        <v>17073</v>
      </c>
      <c r="E63" t="s">
        <v>542</v>
      </c>
      <c r="F63" s="9">
        <f>Table1327[[#This Row],[EMP]]-Table1327[[#This Row],[BMP]]</f>
        <v>0.75186571000000413</v>
      </c>
      <c r="G63" s="5" t="s">
        <v>298</v>
      </c>
      <c r="H63" s="56">
        <v>173.669269253333</v>
      </c>
      <c r="I63" t="s">
        <v>2645</v>
      </c>
      <c r="J63" s="56">
        <v>173.97633481</v>
      </c>
      <c r="K63" s="56">
        <v>174.421134963333</v>
      </c>
      <c r="L63" t="s">
        <v>2647</v>
      </c>
      <c r="M63" s="2">
        <v>94700</v>
      </c>
      <c r="N63" s="2">
        <v>100943</v>
      </c>
      <c r="O63" s="2">
        <v>195643</v>
      </c>
      <c r="P63" t="s">
        <v>22677</v>
      </c>
      <c r="Q63">
        <v>8</v>
      </c>
      <c r="R63">
        <v>55</v>
      </c>
      <c r="S63" s="2">
        <v>8412</v>
      </c>
      <c r="T63" s="2">
        <v>7082</v>
      </c>
      <c r="U63" s="8">
        <v>7.9195268933721114E-2</v>
      </c>
      <c r="V63" s="2">
        <v>307949</v>
      </c>
      <c r="W63" s="48">
        <v>1150</v>
      </c>
      <c r="Y63" s="61">
        <f>(Table1327[[#This Row],[2042 Future AADT]]-Table1327[[#This Row],[AADT 2022]])/20*($Y$5-2022)+Table1327[[#This Row],[AADT 2022]]</f>
        <v>268641.90000000002</v>
      </c>
    </row>
    <row r="64" spans="1:25" ht="24" customHeight="1" x14ac:dyDescent="0.25">
      <c r="A64" t="s">
        <v>2649</v>
      </c>
      <c r="B64" t="s">
        <v>18285</v>
      </c>
      <c r="C64">
        <v>101875</v>
      </c>
      <c r="D64" t="s">
        <v>17073</v>
      </c>
      <c r="E64" t="s">
        <v>542</v>
      </c>
      <c r="F64" s="9">
        <f>Table1327[[#This Row],[EMP]]-Table1327[[#This Row],[BMP]]</f>
        <v>0.99823325000002683</v>
      </c>
      <c r="G64" s="5" t="s">
        <v>298</v>
      </c>
      <c r="H64" s="56">
        <v>174.41773919666699</v>
      </c>
      <c r="I64" t="s">
        <v>2647</v>
      </c>
      <c r="J64" s="56">
        <v>174.73816037</v>
      </c>
      <c r="K64" s="56">
        <v>175.41597244666701</v>
      </c>
      <c r="L64" t="s">
        <v>1928</v>
      </c>
      <c r="M64" s="2">
        <v>115892</v>
      </c>
      <c r="N64" s="2">
        <v>104302</v>
      </c>
      <c r="O64" s="2">
        <v>220194</v>
      </c>
      <c r="P64" t="s">
        <v>22678</v>
      </c>
      <c r="Q64">
        <v>10</v>
      </c>
      <c r="R64">
        <v>61</v>
      </c>
      <c r="S64" s="2">
        <v>8590</v>
      </c>
      <c r="T64" s="2">
        <v>7232</v>
      </c>
      <c r="U64" s="8">
        <v>7.1854818932395981E-2</v>
      </c>
      <c r="V64" s="2">
        <v>346593</v>
      </c>
      <c r="W64" s="48">
        <v>1151</v>
      </c>
      <c r="Y64" s="61">
        <f>(Table1327[[#This Row],[2042 Future AADT]]-Table1327[[#This Row],[AADT 2022]])/20*($Y$5-2022)+Table1327[[#This Row],[AADT 2022]]</f>
        <v>302353.34999999998</v>
      </c>
    </row>
    <row r="65" spans="1:25" ht="24" customHeight="1" x14ac:dyDescent="0.25">
      <c r="A65" t="s">
        <v>2651</v>
      </c>
      <c r="B65" t="s">
        <v>18286</v>
      </c>
      <c r="C65">
        <v>101876</v>
      </c>
      <c r="D65" t="s">
        <v>17073</v>
      </c>
      <c r="E65" t="s">
        <v>542</v>
      </c>
      <c r="F65" s="9">
        <f>Table1327[[#This Row],[EMP]]-Table1327[[#This Row],[BMP]]</f>
        <v>1.0479177400000026</v>
      </c>
      <c r="G65" s="5" t="s">
        <v>298</v>
      </c>
      <c r="H65" s="56">
        <v>175.42408707999999</v>
      </c>
      <c r="I65" t="s">
        <v>1928</v>
      </c>
      <c r="J65" s="56">
        <v>175.91877276</v>
      </c>
      <c r="K65" s="56">
        <v>176.47200482</v>
      </c>
      <c r="L65" t="s">
        <v>2650</v>
      </c>
      <c r="M65" s="2">
        <v>97538</v>
      </c>
      <c r="N65" s="2">
        <v>89200</v>
      </c>
      <c r="O65" s="2">
        <v>186738</v>
      </c>
      <c r="P65" t="s">
        <v>22679</v>
      </c>
      <c r="Q65">
        <v>9</v>
      </c>
      <c r="R65">
        <v>54</v>
      </c>
      <c r="S65" s="2">
        <v>13888</v>
      </c>
      <c r="T65" s="2">
        <v>11692</v>
      </c>
      <c r="U65" s="8">
        <v>0.13698336707044093</v>
      </c>
      <c r="V65" s="2">
        <v>293932</v>
      </c>
      <c r="W65" s="48">
        <v>1152</v>
      </c>
      <c r="Y65" s="61">
        <f>(Table1327[[#This Row],[2042 Future AADT]]-Table1327[[#This Row],[AADT 2022]])/20*($Y$5-2022)+Table1327[[#This Row],[AADT 2022]]</f>
        <v>256414.09999999998</v>
      </c>
    </row>
    <row r="66" spans="1:25" ht="24" customHeight="1" x14ac:dyDescent="0.25">
      <c r="A66" t="s">
        <v>2653</v>
      </c>
      <c r="B66" t="s">
        <v>18287</v>
      </c>
      <c r="C66">
        <v>101877</v>
      </c>
      <c r="D66" t="s">
        <v>17073</v>
      </c>
      <c r="E66" t="s">
        <v>542</v>
      </c>
      <c r="F66" s="9">
        <f>Table1327[[#This Row],[EMP]]-Table1327[[#This Row],[BMP]]</f>
        <v>0.94871982000000799</v>
      </c>
      <c r="G66" s="5" t="s">
        <v>298</v>
      </c>
      <c r="H66" s="56">
        <v>176.47247962</v>
      </c>
      <c r="I66" t="s">
        <v>2650</v>
      </c>
      <c r="J66" s="56">
        <v>176.72353616000001</v>
      </c>
      <c r="K66" s="56">
        <v>177.42119944000001</v>
      </c>
      <c r="L66" t="s">
        <v>1933</v>
      </c>
      <c r="M66" s="2">
        <v>80997</v>
      </c>
      <c r="N66" s="2">
        <v>81905</v>
      </c>
      <c r="O66" s="2">
        <v>162902</v>
      </c>
      <c r="P66" t="s">
        <v>22680</v>
      </c>
      <c r="Q66">
        <v>8</v>
      </c>
      <c r="R66">
        <v>54</v>
      </c>
      <c r="S66" s="2">
        <v>5454</v>
      </c>
      <c r="T66" s="2">
        <v>4593</v>
      </c>
      <c r="U66" s="8">
        <v>6.1675117555340019E-2</v>
      </c>
      <c r="V66" s="2">
        <v>256413</v>
      </c>
      <c r="W66" s="48">
        <v>1153</v>
      </c>
      <c r="Y66" s="61">
        <f>(Table1327[[#This Row],[2042 Future AADT]]-Table1327[[#This Row],[AADT 2022]])/20*($Y$5-2022)+Table1327[[#This Row],[AADT 2022]]</f>
        <v>223684.15</v>
      </c>
    </row>
    <row r="67" spans="1:25" ht="24" customHeight="1" x14ac:dyDescent="0.25">
      <c r="A67" t="s">
        <v>2654</v>
      </c>
      <c r="B67" t="s">
        <v>18288</v>
      </c>
      <c r="C67">
        <v>101878</v>
      </c>
      <c r="D67" t="s">
        <v>17073</v>
      </c>
      <c r="E67" t="s">
        <v>542</v>
      </c>
      <c r="F67" s="9">
        <f>Table1327[[#This Row],[EMP]]-Table1327[[#This Row],[BMP]]</f>
        <v>0.99840251000000535</v>
      </c>
      <c r="G67" s="5" t="s">
        <v>298</v>
      </c>
      <c r="H67" s="56">
        <v>177.42120097333299</v>
      </c>
      <c r="I67" t="s">
        <v>1933</v>
      </c>
      <c r="J67" s="56">
        <v>177.67205594000001</v>
      </c>
      <c r="K67" s="56">
        <v>178.41960348333299</v>
      </c>
      <c r="L67" t="s">
        <v>1935</v>
      </c>
      <c r="M67" s="2">
        <v>127344</v>
      </c>
      <c r="N67" s="2">
        <v>118953</v>
      </c>
      <c r="O67" s="2">
        <v>246297</v>
      </c>
      <c r="P67" t="s">
        <v>22681</v>
      </c>
      <c r="Q67">
        <v>8</v>
      </c>
      <c r="R67">
        <v>54</v>
      </c>
      <c r="S67" s="2">
        <v>6160</v>
      </c>
      <c r="T67" s="2">
        <v>6160</v>
      </c>
      <c r="U67" s="8">
        <v>5.0020909714694049E-2</v>
      </c>
      <c r="V67" s="2">
        <v>387680</v>
      </c>
      <c r="W67" s="48">
        <v>1154</v>
      </c>
      <c r="Y67" s="61">
        <f>(Table1327[[#This Row],[2042 Future AADT]]-Table1327[[#This Row],[AADT 2022]])/20*($Y$5-2022)+Table1327[[#This Row],[AADT 2022]]</f>
        <v>338195.95</v>
      </c>
    </row>
    <row r="68" spans="1:25" ht="24" customHeight="1" x14ac:dyDescent="0.25">
      <c r="A68" t="s">
        <v>2655</v>
      </c>
      <c r="B68" t="s">
        <v>18289</v>
      </c>
      <c r="C68">
        <v>101879</v>
      </c>
      <c r="D68" t="s">
        <v>17073</v>
      </c>
      <c r="E68" t="s">
        <v>542</v>
      </c>
      <c r="F68" s="9">
        <f>Table1327[[#This Row],[EMP]]-Table1327[[#This Row],[BMP]]</f>
        <v>0.99916914000002066</v>
      </c>
      <c r="G68" s="5" t="s">
        <v>298</v>
      </c>
      <c r="H68" s="56">
        <v>178.40199204999999</v>
      </c>
      <c r="I68" t="s">
        <v>1935</v>
      </c>
      <c r="J68" s="56">
        <v>178.76155507999999</v>
      </c>
      <c r="K68" s="56">
        <v>179.40116119000001</v>
      </c>
      <c r="L68" t="s">
        <v>319</v>
      </c>
      <c r="M68" s="2">
        <v>116716</v>
      </c>
      <c r="N68" s="2">
        <v>118106</v>
      </c>
      <c r="O68" s="2">
        <v>234822</v>
      </c>
      <c r="P68" t="s">
        <v>22682</v>
      </c>
      <c r="Q68">
        <v>8</v>
      </c>
      <c r="R68">
        <v>54</v>
      </c>
      <c r="S68" s="2">
        <v>6979</v>
      </c>
      <c r="T68" s="2">
        <v>6343</v>
      </c>
      <c r="U68" s="8">
        <v>5.6732333427021317E-2</v>
      </c>
      <c r="V68" s="2">
        <v>369618</v>
      </c>
      <c r="W68" s="48">
        <v>1155</v>
      </c>
      <c r="Y68" s="61">
        <f>(Table1327[[#This Row],[2042 Future AADT]]-Table1327[[#This Row],[AADT 2022]])/20*($Y$5-2022)+Table1327[[#This Row],[AADT 2022]]</f>
        <v>322439.40000000002</v>
      </c>
    </row>
    <row r="69" spans="1:25" ht="24" customHeight="1" x14ac:dyDescent="0.25">
      <c r="A69" t="s">
        <v>2656</v>
      </c>
      <c r="B69" t="s">
        <v>18290</v>
      </c>
      <c r="C69">
        <v>101880</v>
      </c>
      <c r="D69" t="s">
        <v>17073</v>
      </c>
      <c r="E69" t="s">
        <v>542</v>
      </c>
      <c r="F69" s="9">
        <f>Table1327[[#This Row],[EMP]]-Table1327[[#This Row],[BMP]]</f>
        <v>0.99289625000000115</v>
      </c>
      <c r="G69" s="5" t="s">
        <v>298</v>
      </c>
      <c r="H69" s="56">
        <v>179.40127975666701</v>
      </c>
      <c r="I69" t="s">
        <v>319</v>
      </c>
      <c r="J69" s="56">
        <v>179.67845524000001</v>
      </c>
      <c r="K69" s="56">
        <v>180.39417600666701</v>
      </c>
      <c r="L69" t="s">
        <v>1462</v>
      </c>
      <c r="M69" s="2">
        <v>122493</v>
      </c>
      <c r="N69" s="2">
        <v>119323</v>
      </c>
      <c r="O69" s="2">
        <v>241816</v>
      </c>
      <c r="P69" t="s">
        <v>22683</v>
      </c>
      <c r="Q69">
        <v>8</v>
      </c>
      <c r="R69">
        <v>57</v>
      </c>
      <c r="S69" s="2">
        <v>8293</v>
      </c>
      <c r="T69" s="2">
        <v>6984</v>
      </c>
      <c r="U69" s="8">
        <v>6.317613392000529E-2</v>
      </c>
      <c r="V69" s="2">
        <v>380627</v>
      </c>
      <c r="W69" s="48">
        <v>1156</v>
      </c>
      <c r="Y69" s="61">
        <f>(Table1327[[#This Row],[2042 Future AADT]]-Table1327[[#This Row],[AADT 2022]])/20*($Y$5-2022)+Table1327[[#This Row],[AADT 2022]]</f>
        <v>332043.15000000002</v>
      </c>
    </row>
    <row r="70" spans="1:25" ht="24" customHeight="1" x14ac:dyDescent="0.25">
      <c r="A70" t="s">
        <v>2658</v>
      </c>
      <c r="B70" t="s">
        <v>18291</v>
      </c>
      <c r="C70">
        <v>101881</v>
      </c>
      <c r="D70" t="s">
        <v>17073</v>
      </c>
      <c r="E70" t="s">
        <v>542</v>
      </c>
      <c r="F70" s="9">
        <f>Table1327[[#This Row],[EMP]]-Table1327[[#This Row],[BMP]]</f>
        <v>1.004900919999983</v>
      </c>
      <c r="G70" s="5" t="s">
        <v>298</v>
      </c>
      <c r="H70" s="56">
        <v>180.39469110666701</v>
      </c>
      <c r="I70" t="s">
        <v>1462</v>
      </c>
      <c r="J70" s="56">
        <v>180.67752855000001</v>
      </c>
      <c r="K70" s="56">
        <v>181.39959202666699</v>
      </c>
      <c r="L70" t="s">
        <v>2657</v>
      </c>
      <c r="M70" s="2">
        <v>120739</v>
      </c>
      <c r="N70" s="2">
        <v>122148</v>
      </c>
      <c r="O70" s="2">
        <v>242887</v>
      </c>
      <c r="P70" t="s">
        <v>22684</v>
      </c>
      <c r="Q70">
        <v>8</v>
      </c>
      <c r="R70">
        <v>56</v>
      </c>
      <c r="S70" s="2">
        <v>7653</v>
      </c>
      <c r="T70" s="2">
        <v>7653</v>
      </c>
      <c r="U70" s="8">
        <v>6.3016958503336939E-2</v>
      </c>
      <c r="V70" s="2">
        <v>382313</v>
      </c>
      <c r="W70" s="48">
        <v>1157</v>
      </c>
      <c r="Y70" s="61">
        <f>(Table1327[[#This Row],[2042 Future AADT]]-Table1327[[#This Row],[AADT 2022]])/20*($Y$5-2022)+Table1327[[#This Row],[AADT 2022]]</f>
        <v>333513.90000000002</v>
      </c>
    </row>
    <row r="71" spans="1:25" ht="24" customHeight="1" x14ac:dyDescent="0.25">
      <c r="A71" t="s">
        <v>2659</v>
      </c>
      <c r="B71" t="s">
        <v>18292</v>
      </c>
      <c r="C71">
        <v>101882</v>
      </c>
      <c r="D71" t="s">
        <v>17073</v>
      </c>
      <c r="E71" t="s">
        <v>542</v>
      </c>
      <c r="F71" s="9">
        <f>Table1327[[#This Row],[EMP]]-Table1327[[#This Row],[BMP]]</f>
        <v>0.99656790000000228</v>
      </c>
      <c r="G71" s="5" t="s">
        <v>298</v>
      </c>
      <c r="H71" s="56">
        <v>181.409317026667</v>
      </c>
      <c r="I71" t="s">
        <v>2657</v>
      </c>
      <c r="J71" s="56">
        <v>181.66105161999999</v>
      </c>
      <c r="K71" s="56">
        <v>182.405884926667</v>
      </c>
      <c r="L71" t="s">
        <v>1939</v>
      </c>
      <c r="M71" s="2">
        <v>120483</v>
      </c>
      <c r="N71" s="2">
        <v>107123</v>
      </c>
      <c r="O71" s="2">
        <v>227606</v>
      </c>
      <c r="P71" t="s">
        <v>22685</v>
      </c>
      <c r="Q71">
        <v>9</v>
      </c>
      <c r="R71">
        <v>59</v>
      </c>
      <c r="S71" s="2">
        <v>9819</v>
      </c>
      <c r="T71" s="2">
        <v>8268</v>
      </c>
      <c r="U71" s="8">
        <v>7.946627066070315E-2</v>
      </c>
      <c r="V71" s="2">
        <v>358260</v>
      </c>
      <c r="W71" s="48">
        <v>1158</v>
      </c>
      <c r="Y71" s="61">
        <f>(Table1327[[#This Row],[2042 Future AADT]]-Table1327[[#This Row],[AADT 2022]])/20*($Y$5-2022)+Table1327[[#This Row],[AADT 2022]]</f>
        <v>312531.09999999998</v>
      </c>
    </row>
    <row r="72" spans="1:25" ht="24" customHeight="1" x14ac:dyDescent="0.25">
      <c r="A72" t="s">
        <v>2660</v>
      </c>
      <c r="B72" t="s">
        <v>18293</v>
      </c>
      <c r="C72">
        <v>101883</v>
      </c>
      <c r="D72" t="s">
        <v>17073</v>
      </c>
      <c r="E72" t="s">
        <v>542</v>
      </c>
      <c r="F72" s="9">
        <f>Table1327[[#This Row],[EMP]]-Table1327[[#This Row],[BMP]]</f>
        <v>1.9921349999999904</v>
      </c>
      <c r="G72" s="5" t="s">
        <v>298</v>
      </c>
      <c r="H72" s="56">
        <v>182.40527186</v>
      </c>
      <c r="I72" t="s">
        <v>1939</v>
      </c>
      <c r="J72" s="56">
        <v>183.00789978</v>
      </c>
      <c r="K72" s="56">
        <v>184.39740685999999</v>
      </c>
      <c r="L72" t="s">
        <v>1942</v>
      </c>
      <c r="M72" s="2">
        <v>107874</v>
      </c>
      <c r="N72" s="2">
        <v>110528</v>
      </c>
      <c r="O72" s="2">
        <v>218402</v>
      </c>
      <c r="P72" t="s">
        <v>22686</v>
      </c>
      <c r="Q72">
        <v>9</v>
      </c>
      <c r="R72">
        <v>56</v>
      </c>
      <c r="S72" s="2">
        <v>8733</v>
      </c>
      <c r="T72" s="2">
        <v>7355</v>
      </c>
      <c r="U72" s="8">
        <v>7.3662329099550367E-2</v>
      </c>
      <c r="V72" s="2">
        <v>289498</v>
      </c>
      <c r="W72" s="48">
        <v>1159</v>
      </c>
      <c r="Y72" s="61">
        <f>(Table1327[[#This Row],[2042 Future AADT]]-Table1327[[#This Row],[AADT 2022]])/20*($Y$5-2022)+Table1327[[#This Row],[AADT 2022]]</f>
        <v>264614.40000000002</v>
      </c>
    </row>
    <row r="73" spans="1:25" ht="24" customHeight="1" x14ac:dyDescent="0.25">
      <c r="A73" t="s">
        <v>2661</v>
      </c>
      <c r="B73" t="s">
        <v>18294</v>
      </c>
      <c r="C73">
        <v>101884</v>
      </c>
      <c r="D73" t="s">
        <v>17073</v>
      </c>
      <c r="E73" t="s">
        <v>542</v>
      </c>
      <c r="F73" s="9">
        <f>Table1327[[#This Row],[EMP]]-Table1327[[#This Row],[BMP]]</f>
        <v>0.9959412000000043</v>
      </c>
      <c r="G73" s="5" t="s">
        <v>298</v>
      </c>
      <c r="H73" s="56">
        <v>184.397331826667</v>
      </c>
      <c r="I73" t="s">
        <v>1942</v>
      </c>
      <c r="J73" s="56">
        <v>184.70455933</v>
      </c>
      <c r="K73" s="56">
        <v>185.393273026667</v>
      </c>
      <c r="L73" t="s">
        <v>1944</v>
      </c>
      <c r="M73" s="2">
        <v>105691</v>
      </c>
      <c r="N73" s="2">
        <v>102247</v>
      </c>
      <c r="O73" s="2">
        <v>207938</v>
      </c>
      <c r="P73" t="s">
        <v>22687</v>
      </c>
      <c r="Q73">
        <v>6</v>
      </c>
      <c r="R73">
        <v>57</v>
      </c>
      <c r="S73" s="2">
        <v>910</v>
      </c>
      <c r="T73" s="2">
        <v>765</v>
      </c>
      <c r="U73" s="8">
        <v>8.0552857101636073E-3</v>
      </c>
      <c r="V73" s="2">
        <v>327302</v>
      </c>
      <c r="W73" s="48">
        <v>1160</v>
      </c>
      <c r="Y73" s="61">
        <f>(Table1327[[#This Row],[2042 Future AADT]]-Table1327[[#This Row],[AADT 2022]])/20*($Y$5-2022)+Table1327[[#This Row],[AADT 2022]]</f>
        <v>285524.59999999998</v>
      </c>
    </row>
    <row r="74" spans="1:25" ht="24" customHeight="1" x14ac:dyDescent="0.25">
      <c r="A74" t="s">
        <v>2662</v>
      </c>
      <c r="B74" t="s">
        <v>18295</v>
      </c>
      <c r="C74">
        <v>101885</v>
      </c>
      <c r="D74" t="s">
        <v>17073</v>
      </c>
      <c r="E74" t="s">
        <v>542</v>
      </c>
      <c r="F74" s="9">
        <f>Table1327[[#This Row],[EMP]]-Table1327[[#This Row],[BMP]]</f>
        <v>0.99709769000000392</v>
      </c>
      <c r="G74" s="5" t="s">
        <v>298</v>
      </c>
      <c r="H74" s="56">
        <v>185.39341612666701</v>
      </c>
      <c r="I74" t="s">
        <v>1944</v>
      </c>
      <c r="J74" s="56">
        <v>185.68201988000001</v>
      </c>
      <c r="K74" s="56">
        <v>186.39051381666701</v>
      </c>
      <c r="L74" t="s">
        <v>1946</v>
      </c>
      <c r="M74" s="2">
        <v>101429</v>
      </c>
      <c r="N74" s="2">
        <v>98500</v>
      </c>
      <c r="O74" s="2">
        <v>199929</v>
      </c>
      <c r="P74" t="s">
        <v>22688</v>
      </c>
      <c r="Q74">
        <v>8</v>
      </c>
      <c r="R74">
        <v>55</v>
      </c>
      <c r="S74" s="2">
        <v>7735</v>
      </c>
      <c r="T74" s="2">
        <v>6513</v>
      </c>
      <c r="U74" s="8">
        <v>7.1265299181209329E-2</v>
      </c>
      <c r="V74" s="2">
        <v>314695</v>
      </c>
      <c r="W74" s="48">
        <v>1161</v>
      </c>
      <c r="Y74" s="61">
        <f>(Table1327[[#This Row],[2042 Future AADT]]-Table1327[[#This Row],[AADT 2022]])/20*($Y$5-2022)+Table1327[[#This Row],[AADT 2022]]</f>
        <v>274526.90000000002</v>
      </c>
    </row>
    <row r="75" spans="1:25" ht="24" customHeight="1" x14ac:dyDescent="0.25">
      <c r="A75" t="s">
        <v>2664</v>
      </c>
      <c r="B75" t="s">
        <v>18296</v>
      </c>
      <c r="C75">
        <v>101886</v>
      </c>
      <c r="D75" t="s">
        <v>17073</v>
      </c>
      <c r="E75" t="s">
        <v>542</v>
      </c>
      <c r="F75" s="9">
        <f>Table1327[[#This Row],[EMP]]-Table1327[[#This Row],[BMP]]</f>
        <v>1.4854285499999946</v>
      </c>
      <c r="G75" s="5" t="s">
        <v>298</v>
      </c>
      <c r="H75" s="56">
        <v>186.39139635000001</v>
      </c>
      <c r="I75" t="s">
        <v>1946</v>
      </c>
      <c r="J75" s="56">
        <v>186.99727288</v>
      </c>
      <c r="K75" s="56">
        <v>187.8768249</v>
      </c>
      <c r="L75" t="s">
        <v>2663</v>
      </c>
      <c r="M75" s="2">
        <v>87410</v>
      </c>
      <c r="N75" s="2">
        <v>87597</v>
      </c>
      <c r="O75" s="2">
        <v>175007</v>
      </c>
      <c r="P75" t="s">
        <v>22689</v>
      </c>
      <c r="Q75">
        <v>8</v>
      </c>
      <c r="R75">
        <v>54</v>
      </c>
      <c r="S75" s="2">
        <v>6553</v>
      </c>
      <c r="T75" s="2">
        <v>5518</v>
      </c>
      <c r="U75" s="8">
        <v>6.8974383881787588E-2</v>
      </c>
      <c r="V75" s="2">
        <v>275467</v>
      </c>
      <c r="W75" s="48">
        <v>1162</v>
      </c>
      <c r="Y75" s="61">
        <f>(Table1327[[#This Row],[2042 Future AADT]]-Table1327[[#This Row],[AADT 2022]])/20*($Y$5-2022)+Table1327[[#This Row],[AADT 2022]]</f>
        <v>240306</v>
      </c>
    </row>
    <row r="76" spans="1:25" ht="24" customHeight="1" x14ac:dyDescent="0.25">
      <c r="A76" t="s">
        <v>2665</v>
      </c>
      <c r="B76" t="s">
        <v>18297</v>
      </c>
      <c r="C76">
        <v>101887</v>
      </c>
      <c r="D76" t="s">
        <v>17073</v>
      </c>
      <c r="E76" t="s">
        <v>542</v>
      </c>
      <c r="F76" s="9">
        <f>Table1327[[#This Row],[EMP]]-Table1327[[#This Row],[BMP]]</f>
        <v>0.51193924000000379</v>
      </c>
      <c r="G76" s="5" t="s">
        <v>298</v>
      </c>
      <c r="H76" s="56">
        <v>187.8740942</v>
      </c>
      <c r="I76" t="s">
        <v>2663</v>
      </c>
      <c r="J76" s="56">
        <v>188.06955611000001</v>
      </c>
      <c r="K76" s="56">
        <v>188.38603344000001</v>
      </c>
      <c r="L76" t="s">
        <v>1959</v>
      </c>
      <c r="M76" s="2">
        <v>84108</v>
      </c>
      <c r="N76" s="2">
        <v>81326</v>
      </c>
      <c r="O76" s="2">
        <v>165434</v>
      </c>
      <c r="P76" t="s">
        <v>22690</v>
      </c>
      <c r="Q76">
        <v>10</v>
      </c>
      <c r="R76">
        <v>57</v>
      </c>
      <c r="S76" s="2">
        <v>10994</v>
      </c>
      <c r="T76" s="2">
        <v>9259</v>
      </c>
      <c r="U76" s="8">
        <v>0.12242344379027285</v>
      </c>
      <c r="V76" s="2">
        <v>260399</v>
      </c>
      <c r="W76" s="48">
        <v>1163</v>
      </c>
      <c r="Y76" s="61">
        <f>(Table1327[[#This Row],[2042 Future AADT]]-Table1327[[#This Row],[AADT 2022]])/20*($Y$5-2022)+Table1327[[#This Row],[AADT 2022]]</f>
        <v>227161.25</v>
      </c>
    </row>
    <row r="77" spans="1:25" ht="24" customHeight="1" x14ac:dyDescent="0.25">
      <c r="A77" t="s">
        <v>2666</v>
      </c>
      <c r="B77" t="s">
        <v>18298</v>
      </c>
      <c r="C77">
        <v>101888</v>
      </c>
      <c r="D77" t="s">
        <v>17073</v>
      </c>
      <c r="E77" t="s">
        <v>542</v>
      </c>
      <c r="F77" s="9">
        <f>Table1327[[#This Row],[EMP]]-Table1327[[#This Row],[BMP]]</f>
        <v>1.0005658700000026</v>
      </c>
      <c r="G77" s="5" t="s">
        <v>298</v>
      </c>
      <c r="H77" s="56">
        <v>188.37937450666701</v>
      </c>
      <c r="I77" t="s">
        <v>1959</v>
      </c>
      <c r="J77" s="56">
        <v>188.70497352999999</v>
      </c>
      <c r="K77" s="56">
        <v>189.37994037666701</v>
      </c>
      <c r="L77" t="s">
        <v>196</v>
      </c>
      <c r="M77" s="2">
        <v>82783</v>
      </c>
      <c r="N77" s="2">
        <v>89339</v>
      </c>
      <c r="O77" s="2">
        <v>172122</v>
      </c>
      <c r="P77" t="s">
        <v>22691</v>
      </c>
      <c r="Q77">
        <v>6</v>
      </c>
      <c r="R77">
        <v>51</v>
      </c>
      <c r="S77" s="2">
        <v>6381</v>
      </c>
      <c r="T77" s="2">
        <v>5373</v>
      </c>
      <c r="U77" s="8">
        <v>6.8288771917593333E-2</v>
      </c>
      <c r="V77" s="2">
        <v>270926</v>
      </c>
      <c r="W77" s="48">
        <v>1164</v>
      </c>
      <c r="Y77" s="61">
        <f>(Table1327[[#This Row],[2042 Future AADT]]-Table1327[[#This Row],[AADT 2022]])/20*($Y$5-2022)+Table1327[[#This Row],[AADT 2022]]</f>
        <v>236344.6</v>
      </c>
    </row>
    <row r="78" spans="1:25" ht="24" customHeight="1" x14ac:dyDescent="0.25">
      <c r="A78" t="s">
        <v>2667</v>
      </c>
      <c r="B78" t="s">
        <v>18299</v>
      </c>
      <c r="C78">
        <v>101889</v>
      </c>
      <c r="D78" t="s">
        <v>17073</v>
      </c>
      <c r="E78" t="s">
        <v>542</v>
      </c>
      <c r="F78" s="9">
        <f>Table1327[[#This Row],[EMP]]-Table1327[[#This Row],[BMP]]</f>
        <v>1.1405907500000012</v>
      </c>
      <c r="G78" s="5" t="s">
        <v>298</v>
      </c>
      <c r="H78" s="56">
        <v>189.37941011000001</v>
      </c>
      <c r="I78" t="s">
        <v>196</v>
      </c>
      <c r="J78" s="56">
        <v>189.69463400999999</v>
      </c>
      <c r="K78" s="56">
        <v>190.52000086000001</v>
      </c>
      <c r="L78" t="s">
        <v>923</v>
      </c>
      <c r="M78" s="2">
        <v>55305</v>
      </c>
      <c r="N78" s="2">
        <v>43409</v>
      </c>
      <c r="O78" s="2">
        <v>98714</v>
      </c>
      <c r="P78" t="s">
        <v>22692</v>
      </c>
      <c r="Q78">
        <v>8</v>
      </c>
      <c r="R78">
        <v>64</v>
      </c>
      <c r="S78" s="2">
        <v>4536</v>
      </c>
      <c r="T78" s="2">
        <v>3818</v>
      </c>
      <c r="U78" s="8">
        <v>8.4628320197742968E-2</v>
      </c>
      <c r="V78" s="2">
        <v>155379</v>
      </c>
      <c r="W78" s="48">
        <v>1165</v>
      </c>
      <c r="Y78" s="61">
        <f>(Table1327[[#This Row],[2042 Future AADT]]-Table1327[[#This Row],[AADT 2022]])/20*($Y$5-2022)+Table1327[[#This Row],[AADT 2022]]</f>
        <v>135546.25</v>
      </c>
    </row>
    <row r="79" spans="1:25" ht="24" customHeight="1" x14ac:dyDescent="0.25">
      <c r="A79" t="s">
        <v>2668</v>
      </c>
      <c r="B79" t="s">
        <v>18300</v>
      </c>
      <c r="C79">
        <v>101890</v>
      </c>
      <c r="D79" t="s">
        <v>17073</v>
      </c>
      <c r="E79" t="s">
        <v>542</v>
      </c>
      <c r="F79" s="9">
        <f>Table1327[[#This Row],[EMP]]-Table1327[[#This Row],[BMP]]</f>
        <v>0.8673982499999795</v>
      </c>
      <c r="G79" s="5" t="s">
        <v>298</v>
      </c>
      <c r="H79" s="56">
        <v>190.52652406000001</v>
      </c>
      <c r="I79" t="s">
        <v>923</v>
      </c>
      <c r="J79" s="56">
        <v>191.32634264999999</v>
      </c>
      <c r="K79" s="56">
        <v>191.39392230999999</v>
      </c>
      <c r="L79" t="s">
        <v>198</v>
      </c>
      <c r="M79" s="2">
        <v>47341</v>
      </c>
      <c r="N79" s="2">
        <v>30623</v>
      </c>
      <c r="O79" s="2">
        <v>77964</v>
      </c>
      <c r="P79" t="s">
        <v>22693</v>
      </c>
      <c r="Q79">
        <v>4</v>
      </c>
      <c r="R79">
        <v>56</v>
      </c>
      <c r="S79" s="2">
        <v>3779</v>
      </c>
      <c r="T79" s="2">
        <v>3181</v>
      </c>
      <c r="U79" s="8">
        <v>8.9271971679236575E-2</v>
      </c>
      <c r="V79" s="2">
        <v>122718</v>
      </c>
      <c r="W79" s="48">
        <v>1166</v>
      </c>
      <c r="Y79" s="61">
        <f>(Table1327[[#This Row],[2042 Future AADT]]-Table1327[[#This Row],[AADT 2022]])/20*($Y$5-2022)+Table1327[[#This Row],[AADT 2022]]</f>
        <v>107054.1</v>
      </c>
    </row>
    <row r="80" spans="1:25" ht="24" customHeight="1" x14ac:dyDescent="0.25">
      <c r="A80" t="s">
        <v>2669</v>
      </c>
      <c r="B80" t="s">
        <v>18301</v>
      </c>
      <c r="C80">
        <v>101891</v>
      </c>
      <c r="D80" t="s">
        <v>17073</v>
      </c>
      <c r="E80" t="s">
        <v>542</v>
      </c>
      <c r="F80" s="9">
        <f>Table1327[[#This Row],[EMP]]-Table1327[[#This Row],[BMP]]</f>
        <v>1.0043561600000146</v>
      </c>
      <c r="G80" s="5" t="s">
        <v>298</v>
      </c>
      <c r="H80" s="56">
        <v>191.40102994333299</v>
      </c>
      <c r="I80" t="s">
        <v>198</v>
      </c>
      <c r="J80" s="56">
        <v>191.69648511</v>
      </c>
      <c r="K80" s="56">
        <v>192.405386103333</v>
      </c>
      <c r="L80" t="s">
        <v>199</v>
      </c>
      <c r="M80" s="2">
        <v>68582</v>
      </c>
      <c r="N80" s="2">
        <v>54400</v>
      </c>
      <c r="O80" s="2">
        <v>122982</v>
      </c>
      <c r="P80" t="s">
        <v>22694</v>
      </c>
      <c r="Q80">
        <v>6</v>
      </c>
      <c r="R80">
        <v>62</v>
      </c>
      <c r="S80" s="2">
        <v>3790</v>
      </c>
      <c r="T80" s="2">
        <v>3192</v>
      </c>
      <c r="U80" s="8">
        <v>5.6772535818249828E-2</v>
      </c>
      <c r="V80" s="2">
        <v>193578</v>
      </c>
      <c r="W80" s="48">
        <v>1167</v>
      </c>
      <c r="Y80" s="61">
        <f>(Table1327[[#This Row],[2042 Future AADT]]-Table1327[[#This Row],[AADT 2022]])/20*($Y$5-2022)+Table1327[[#This Row],[AADT 2022]]</f>
        <v>168869.4</v>
      </c>
    </row>
    <row r="81" spans="1:25" ht="24" customHeight="1" x14ac:dyDescent="0.25">
      <c r="A81" t="s">
        <v>2670</v>
      </c>
      <c r="B81" t="s">
        <v>18302</v>
      </c>
      <c r="C81">
        <v>101892</v>
      </c>
      <c r="D81" t="s">
        <v>17073</v>
      </c>
      <c r="E81" t="s">
        <v>542</v>
      </c>
      <c r="F81" s="9">
        <f>Table1327[[#This Row],[EMP]]-Table1327[[#This Row],[BMP]]</f>
        <v>1.0039778699999999</v>
      </c>
      <c r="G81" s="5" t="s">
        <v>298</v>
      </c>
      <c r="H81" s="56">
        <v>192.40601110333299</v>
      </c>
      <c r="I81" t="s">
        <v>199</v>
      </c>
      <c r="J81" s="56">
        <v>192.99347592000001</v>
      </c>
      <c r="K81" s="56">
        <v>193.40998897333299</v>
      </c>
      <c r="L81" t="s">
        <v>200</v>
      </c>
      <c r="M81" s="2">
        <v>56120</v>
      </c>
      <c r="N81" s="2">
        <v>58724</v>
      </c>
      <c r="O81" s="2">
        <v>114844</v>
      </c>
      <c r="P81" t="s">
        <v>22695</v>
      </c>
      <c r="Q81">
        <v>7</v>
      </c>
      <c r="R81">
        <v>68</v>
      </c>
      <c r="S81" s="2">
        <v>4593</v>
      </c>
      <c r="T81" s="2">
        <v>3445</v>
      </c>
      <c r="U81" s="8">
        <v>6.9990595938838773E-2</v>
      </c>
      <c r="V81" s="2">
        <v>180768</v>
      </c>
      <c r="W81" s="48">
        <v>1168</v>
      </c>
      <c r="Y81" s="61">
        <f>(Table1327[[#This Row],[2042 Future AADT]]-Table1327[[#This Row],[AADT 2022]])/20*($Y$5-2022)+Table1327[[#This Row],[AADT 2022]]</f>
        <v>157694.6</v>
      </c>
    </row>
    <row r="82" spans="1:25" ht="24" customHeight="1" x14ac:dyDescent="0.25">
      <c r="A82" t="s">
        <v>2672</v>
      </c>
      <c r="B82" t="s">
        <v>18303</v>
      </c>
      <c r="C82">
        <v>101893</v>
      </c>
      <c r="D82" t="s">
        <v>17073</v>
      </c>
      <c r="E82" t="s">
        <v>542</v>
      </c>
      <c r="F82" s="9">
        <f>Table1327[[#This Row],[EMP]]-Table1327[[#This Row],[BMP]]</f>
        <v>2.0051744300000109</v>
      </c>
      <c r="G82" s="5" t="s">
        <v>298</v>
      </c>
      <c r="H82" s="56">
        <v>193.40672571499999</v>
      </c>
      <c r="I82" t="s">
        <v>200</v>
      </c>
      <c r="J82" s="56">
        <v>194.81714518000001</v>
      </c>
      <c r="K82" s="56">
        <v>195.411900145</v>
      </c>
      <c r="L82" t="s">
        <v>2671</v>
      </c>
      <c r="M82" s="2">
        <v>37126</v>
      </c>
      <c r="N82" s="2">
        <v>40738</v>
      </c>
      <c r="O82" s="2">
        <v>77864</v>
      </c>
      <c r="P82" t="s">
        <v>22696</v>
      </c>
      <c r="Q82">
        <v>9</v>
      </c>
      <c r="R82">
        <v>66</v>
      </c>
      <c r="S82" s="2">
        <v>4485</v>
      </c>
      <c r="T82" s="2">
        <v>1655</v>
      </c>
      <c r="U82" s="8">
        <v>7.8855440254803247E-2</v>
      </c>
      <c r="V82" s="2">
        <v>131396</v>
      </c>
      <c r="W82" s="48">
        <v>1169</v>
      </c>
      <c r="Y82" s="61">
        <f>(Table1327[[#This Row],[2042 Future AADT]]-Table1327[[#This Row],[AADT 2022]])/20*($Y$5-2022)+Table1327[[#This Row],[AADT 2022]]</f>
        <v>112659.79999999999</v>
      </c>
    </row>
    <row r="83" spans="1:25" ht="24" customHeight="1" x14ac:dyDescent="0.25">
      <c r="A83" t="s">
        <v>2673</v>
      </c>
      <c r="B83" t="s">
        <v>18304</v>
      </c>
      <c r="C83">
        <v>101894</v>
      </c>
      <c r="D83" t="s">
        <v>17073</v>
      </c>
      <c r="E83" t="s">
        <v>542</v>
      </c>
      <c r="F83" s="9">
        <f>Table1327[[#This Row],[EMP]]-Table1327[[#This Row],[BMP]]</f>
        <v>1.0011820200000159</v>
      </c>
      <c r="G83" s="5" t="s">
        <v>298</v>
      </c>
      <c r="H83" s="56">
        <v>195.412220736667</v>
      </c>
      <c r="I83" t="s">
        <v>2671</v>
      </c>
      <c r="J83" s="56">
        <v>195.98242408999999</v>
      </c>
      <c r="K83" s="56">
        <v>196.41340275666701</v>
      </c>
      <c r="L83" t="s">
        <v>1478</v>
      </c>
      <c r="M83" s="2">
        <v>29571</v>
      </c>
      <c r="N83" s="2">
        <v>29318</v>
      </c>
      <c r="O83" s="2">
        <v>58889</v>
      </c>
      <c r="P83" t="s">
        <v>22697</v>
      </c>
      <c r="Q83">
        <v>8</v>
      </c>
      <c r="R83">
        <v>58</v>
      </c>
      <c r="S83" s="2">
        <v>3068</v>
      </c>
      <c r="T83" s="2">
        <v>1944</v>
      </c>
      <c r="U83" s="8">
        <v>8.5109273378729478E-2</v>
      </c>
      <c r="V83" s="2">
        <v>148045</v>
      </c>
      <c r="W83" s="48">
        <v>1170</v>
      </c>
      <c r="Y83" s="61">
        <f>(Table1327[[#This Row],[2042 Future AADT]]-Table1327[[#This Row],[AADT 2022]])/20*($Y$5-2022)+Table1327[[#This Row],[AADT 2022]]</f>
        <v>116840.4</v>
      </c>
    </row>
    <row r="84" spans="1:25" ht="24" customHeight="1" x14ac:dyDescent="0.25">
      <c r="A84" t="s">
        <v>2675</v>
      </c>
      <c r="B84" t="s">
        <v>18305</v>
      </c>
      <c r="C84">
        <v>101895</v>
      </c>
      <c r="D84" t="s">
        <v>17073</v>
      </c>
      <c r="E84" t="s">
        <v>542</v>
      </c>
      <c r="F84" s="9">
        <f>Table1327[[#This Row],[EMP]]-Table1327[[#This Row],[BMP]]</f>
        <v>1.0006109699999968</v>
      </c>
      <c r="G84" s="5" t="s">
        <v>298</v>
      </c>
      <c r="H84" s="56">
        <v>196.41342005666701</v>
      </c>
      <c r="I84" t="s">
        <v>1478</v>
      </c>
      <c r="J84" s="56">
        <v>196.94205095000001</v>
      </c>
      <c r="K84" s="56">
        <v>197.414031026667</v>
      </c>
      <c r="L84" t="s">
        <v>2674</v>
      </c>
      <c r="M84" s="2">
        <v>20100</v>
      </c>
      <c r="N84" s="2">
        <v>21333</v>
      </c>
      <c r="O84" s="2">
        <v>41433</v>
      </c>
      <c r="P84" t="s">
        <v>22698</v>
      </c>
      <c r="Q84">
        <v>8</v>
      </c>
      <c r="R84">
        <v>62</v>
      </c>
      <c r="S84" s="2">
        <v>2526</v>
      </c>
      <c r="T84" s="2">
        <v>1778</v>
      </c>
      <c r="U84" s="8">
        <v>0.10387855091352304</v>
      </c>
      <c r="V84" s="2">
        <v>61859</v>
      </c>
      <c r="W84" s="48">
        <v>1171</v>
      </c>
      <c r="Y84" s="61">
        <f>(Table1327[[#This Row],[2042 Future AADT]]-Table1327[[#This Row],[AADT 2022]])/20*($Y$5-2022)+Table1327[[#This Row],[AADT 2022]]</f>
        <v>54709.9</v>
      </c>
    </row>
    <row r="85" spans="1:25" ht="24" customHeight="1" x14ac:dyDescent="0.25">
      <c r="A85" t="s">
        <v>2677</v>
      </c>
      <c r="B85" t="s">
        <v>18306</v>
      </c>
      <c r="C85">
        <v>101896</v>
      </c>
      <c r="D85" t="s">
        <v>17073</v>
      </c>
      <c r="E85" t="s">
        <v>542</v>
      </c>
      <c r="F85" s="9">
        <f>Table1327[[#This Row],[EMP]]-Table1327[[#This Row],[BMP]]</f>
        <v>1.00155405000001</v>
      </c>
      <c r="G85" s="5" t="s">
        <v>298</v>
      </c>
      <c r="H85" s="56">
        <v>197.41466649333299</v>
      </c>
      <c r="I85" t="s">
        <v>2674</v>
      </c>
      <c r="J85" s="56">
        <v>197.86116451000001</v>
      </c>
      <c r="K85" s="56">
        <v>198.416220543333</v>
      </c>
      <c r="L85" t="s">
        <v>2676</v>
      </c>
      <c r="M85" s="2">
        <v>19320</v>
      </c>
      <c r="N85" s="2">
        <v>18905</v>
      </c>
      <c r="O85" s="2">
        <v>38225</v>
      </c>
      <c r="P85" t="s">
        <v>22699</v>
      </c>
      <c r="Q85">
        <v>8</v>
      </c>
      <c r="R85">
        <v>58</v>
      </c>
      <c r="S85" s="2">
        <v>2101</v>
      </c>
      <c r="T85" s="2">
        <v>1910</v>
      </c>
      <c r="U85" s="8">
        <v>0.10493132766514061</v>
      </c>
      <c r="V85" s="2">
        <v>96096</v>
      </c>
      <c r="W85" s="48">
        <v>1172</v>
      </c>
      <c r="Y85" s="61">
        <f>(Table1327[[#This Row],[2042 Future AADT]]-Table1327[[#This Row],[AADT 2022]])/20*($Y$5-2022)+Table1327[[#This Row],[AADT 2022]]</f>
        <v>75841.149999999994</v>
      </c>
    </row>
    <row r="86" spans="1:25" ht="24" customHeight="1" x14ac:dyDescent="0.25">
      <c r="A86" t="s">
        <v>2679</v>
      </c>
      <c r="B86" t="s">
        <v>18307</v>
      </c>
      <c r="C86">
        <v>101897</v>
      </c>
      <c r="D86" t="s">
        <v>17073</v>
      </c>
      <c r="E86" t="s">
        <v>542</v>
      </c>
      <c r="F86" s="9">
        <f>Table1327[[#This Row],[EMP]]-Table1327[[#This Row],[BMP]]</f>
        <v>1.0244122499999833</v>
      </c>
      <c r="G86" s="5" t="s">
        <v>298</v>
      </c>
      <c r="H86" s="56">
        <v>198.477810843333</v>
      </c>
      <c r="I86" t="s">
        <v>2676</v>
      </c>
      <c r="J86" s="56">
        <v>198.88448628333299</v>
      </c>
      <c r="K86" s="56">
        <v>199.50222309333299</v>
      </c>
      <c r="L86" t="s">
        <v>2678</v>
      </c>
      <c r="M86" s="2">
        <v>17714</v>
      </c>
      <c r="N86" s="2">
        <v>15631</v>
      </c>
      <c r="O86" s="2">
        <v>33345</v>
      </c>
      <c r="P86" t="s">
        <v>22700</v>
      </c>
      <c r="Q86">
        <v>8</v>
      </c>
      <c r="R86">
        <v>60</v>
      </c>
      <c r="S86" s="2">
        <v>1567</v>
      </c>
      <c r="T86" s="2">
        <v>999</v>
      </c>
      <c r="U86" s="8">
        <v>7.6953066426750635E-2</v>
      </c>
      <c r="V86" s="2">
        <v>83828</v>
      </c>
      <c r="W86" s="48">
        <v>1173</v>
      </c>
      <c r="Y86" s="61">
        <f>(Table1327[[#This Row],[2042 Future AADT]]-Table1327[[#This Row],[AADT 2022]])/20*($Y$5-2022)+Table1327[[#This Row],[AADT 2022]]</f>
        <v>66158.950000000012</v>
      </c>
    </row>
    <row r="87" spans="1:25" ht="24" customHeight="1" x14ac:dyDescent="0.25">
      <c r="A87" t="s">
        <v>2681</v>
      </c>
      <c r="B87" t="s">
        <v>18308</v>
      </c>
      <c r="C87">
        <v>101898</v>
      </c>
      <c r="D87" t="s">
        <v>17073</v>
      </c>
      <c r="E87" t="s">
        <v>542</v>
      </c>
      <c r="F87" s="9">
        <f>Table1327[[#This Row],[EMP]]-Table1327[[#This Row],[BMP]]</f>
        <v>1.5052627400000063</v>
      </c>
      <c r="G87" s="5" t="s">
        <v>298</v>
      </c>
      <c r="H87" s="56">
        <v>199.59485748500001</v>
      </c>
      <c r="I87" t="s">
        <v>2678</v>
      </c>
      <c r="J87" s="56">
        <v>200.68507410999999</v>
      </c>
      <c r="K87" s="56">
        <v>201.10012022500001</v>
      </c>
      <c r="L87" t="s">
        <v>2680</v>
      </c>
      <c r="M87" s="2">
        <v>17207</v>
      </c>
      <c r="N87" s="2">
        <v>17563</v>
      </c>
      <c r="O87" s="2">
        <v>34770</v>
      </c>
      <c r="P87" t="s">
        <v>22701</v>
      </c>
      <c r="Q87">
        <v>11</v>
      </c>
      <c r="R87">
        <v>61</v>
      </c>
      <c r="S87" s="2">
        <v>2004</v>
      </c>
      <c r="T87" s="2">
        <v>880</v>
      </c>
      <c r="U87" s="8">
        <v>8.2945067587000293E-2</v>
      </c>
      <c r="V87" s="2">
        <v>87411</v>
      </c>
      <c r="W87" s="48">
        <v>1174</v>
      </c>
      <c r="Y87" s="61">
        <f>(Table1327[[#This Row],[2042 Future AADT]]-Table1327[[#This Row],[AADT 2022]])/20*($Y$5-2022)+Table1327[[#This Row],[AADT 2022]]</f>
        <v>68986.649999999994</v>
      </c>
    </row>
    <row r="88" spans="1:25" ht="24" customHeight="1" x14ac:dyDescent="0.25">
      <c r="A88" t="s">
        <v>2683</v>
      </c>
      <c r="B88" t="s">
        <v>18309</v>
      </c>
      <c r="C88">
        <v>101899</v>
      </c>
      <c r="D88" t="s">
        <v>17073</v>
      </c>
      <c r="E88" t="s">
        <v>542</v>
      </c>
      <c r="F88" s="9">
        <f>Table1327[[#This Row],[EMP]]-Table1327[[#This Row],[BMP]]</f>
        <v>0.87071975000000634</v>
      </c>
      <c r="G88" s="5" t="s">
        <v>298</v>
      </c>
      <c r="H88" s="56">
        <v>201.15639253333299</v>
      </c>
      <c r="I88" t="s">
        <v>2680</v>
      </c>
      <c r="J88" s="56">
        <v>201.33234977000001</v>
      </c>
      <c r="K88" s="56">
        <v>202.027112283333</v>
      </c>
      <c r="L88" t="s">
        <v>2682</v>
      </c>
      <c r="M88" s="2">
        <v>13820</v>
      </c>
      <c r="N88" s="2">
        <v>12459</v>
      </c>
      <c r="O88" s="2">
        <v>26279</v>
      </c>
      <c r="P88" t="s">
        <v>22702</v>
      </c>
      <c r="Q88">
        <v>8</v>
      </c>
      <c r="R88">
        <v>52</v>
      </c>
      <c r="S88" s="2">
        <v>1282</v>
      </c>
      <c r="T88" s="2">
        <v>961</v>
      </c>
      <c r="U88" s="8">
        <v>8.5353323946877738E-2</v>
      </c>
      <c r="V88" s="2">
        <v>64788</v>
      </c>
      <c r="W88" s="48">
        <v>1175</v>
      </c>
      <c r="Y88" s="61">
        <f>(Table1327[[#This Row],[2042 Future AADT]]-Table1327[[#This Row],[AADT 2022]])/20*($Y$5-2022)+Table1327[[#This Row],[AADT 2022]]</f>
        <v>51309.850000000006</v>
      </c>
    </row>
    <row r="89" spans="1:25" ht="24" customHeight="1" x14ac:dyDescent="0.25">
      <c r="A89" t="s">
        <v>2685</v>
      </c>
      <c r="B89" t="s">
        <v>18310</v>
      </c>
      <c r="C89">
        <v>101900</v>
      </c>
      <c r="D89" t="s">
        <v>17073</v>
      </c>
      <c r="E89" t="s">
        <v>542</v>
      </c>
      <c r="F89" s="9">
        <f>Table1327[[#This Row],[EMP]]-Table1327[[#This Row],[BMP]]</f>
        <v>0.67615874000000531</v>
      </c>
      <c r="G89" s="5" t="s">
        <v>298</v>
      </c>
      <c r="H89" s="56">
        <v>202.01847244999999</v>
      </c>
      <c r="I89" t="s">
        <v>2682</v>
      </c>
      <c r="J89" s="56">
        <v>202.39865893000001</v>
      </c>
      <c r="K89" s="56">
        <v>202.69463119</v>
      </c>
      <c r="L89" t="s">
        <v>2684</v>
      </c>
      <c r="M89" s="2">
        <v>10193</v>
      </c>
      <c r="N89" s="2">
        <v>13654</v>
      </c>
      <c r="O89" s="2">
        <v>23847</v>
      </c>
      <c r="P89" t="s">
        <v>22703</v>
      </c>
      <c r="Q89">
        <v>8</v>
      </c>
      <c r="R89">
        <v>56</v>
      </c>
      <c r="S89" s="2">
        <v>1142</v>
      </c>
      <c r="T89" s="2">
        <v>888</v>
      </c>
      <c r="U89" s="8">
        <v>8.5126011657650852E-2</v>
      </c>
      <c r="V89" s="2">
        <v>54690</v>
      </c>
      <c r="W89" s="48">
        <v>1176</v>
      </c>
      <c r="Y89" s="61">
        <f>(Table1327[[#This Row],[2042 Future AADT]]-Table1327[[#This Row],[AADT 2022]])/20*($Y$5-2022)+Table1327[[#This Row],[AADT 2022]]</f>
        <v>43894.95</v>
      </c>
    </row>
    <row r="90" spans="1:25" ht="24" customHeight="1" x14ac:dyDescent="0.25">
      <c r="A90" t="s">
        <v>2687</v>
      </c>
      <c r="B90" t="s">
        <v>18311</v>
      </c>
      <c r="C90">
        <v>101901</v>
      </c>
      <c r="D90" t="s">
        <v>17073</v>
      </c>
      <c r="E90" t="s">
        <v>542</v>
      </c>
      <c r="F90" s="9">
        <f>Table1327[[#This Row],[EMP]]-Table1327[[#This Row],[BMP]]</f>
        <v>1.4879186299999958</v>
      </c>
      <c r="G90" s="5" t="s">
        <v>298</v>
      </c>
      <c r="H90" s="56">
        <v>202.689981765</v>
      </c>
      <c r="I90" t="s">
        <v>2684</v>
      </c>
      <c r="J90" s="56">
        <v>203.55788935000001</v>
      </c>
      <c r="K90" s="56">
        <v>204.17790039499999</v>
      </c>
      <c r="L90" t="s">
        <v>2686</v>
      </c>
      <c r="M90" s="2">
        <v>12019</v>
      </c>
      <c r="N90" s="2">
        <v>11030</v>
      </c>
      <c r="O90" s="2">
        <v>23049</v>
      </c>
      <c r="P90" t="s">
        <v>22704</v>
      </c>
      <c r="Q90">
        <v>9</v>
      </c>
      <c r="R90">
        <v>72</v>
      </c>
      <c r="S90" s="2">
        <v>1036</v>
      </c>
      <c r="T90" s="2">
        <v>921</v>
      </c>
      <c r="U90" s="8">
        <v>8.4906069677643276E-2</v>
      </c>
      <c r="V90" s="2">
        <v>52860</v>
      </c>
      <c r="W90" s="48">
        <v>1177</v>
      </c>
      <c r="Y90" s="61">
        <f>(Table1327[[#This Row],[2042 Future AADT]]-Table1327[[#This Row],[AADT 2022]])/20*($Y$5-2022)+Table1327[[#This Row],[AADT 2022]]</f>
        <v>42426.149999999994</v>
      </c>
    </row>
    <row r="91" spans="1:25" ht="24" customHeight="1" x14ac:dyDescent="0.25">
      <c r="A91" t="s">
        <v>2689</v>
      </c>
      <c r="B91" t="s">
        <v>18312</v>
      </c>
      <c r="C91">
        <v>101902</v>
      </c>
      <c r="D91" t="s">
        <v>17073</v>
      </c>
      <c r="E91" t="s">
        <v>542</v>
      </c>
      <c r="F91" s="9">
        <f>Table1327[[#This Row],[EMP]]-Table1327[[#This Row],[BMP]]</f>
        <v>4.1481987999999888</v>
      </c>
      <c r="G91" s="5" t="s">
        <v>298</v>
      </c>
      <c r="H91" s="56">
        <v>204.175885103333</v>
      </c>
      <c r="I91" t="s">
        <v>2686</v>
      </c>
      <c r="J91" s="56">
        <v>208.01687602999999</v>
      </c>
      <c r="K91" s="56">
        <v>208.32408390333299</v>
      </c>
      <c r="L91" t="s">
        <v>2688</v>
      </c>
      <c r="M91" s="2">
        <v>8244</v>
      </c>
      <c r="N91" s="2">
        <v>7254</v>
      </c>
      <c r="O91" s="2">
        <v>15498</v>
      </c>
      <c r="P91" t="s">
        <v>22705</v>
      </c>
      <c r="Q91">
        <v>7</v>
      </c>
      <c r="R91">
        <v>56</v>
      </c>
      <c r="S91" s="2">
        <v>1246</v>
      </c>
      <c r="T91" s="2">
        <v>922</v>
      </c>
      <c r="U91" s="8">
        <v>0.13988901793779843</v>
      </c>
      <c r="V91" s="2">
        <v>33077</v>
      </c>
      <c r="W91" s="48">
        <v>1178</v>
      </c>
      <c r="Y91" s="61">
        <f>(Table1327[[#This Row],[2042 Future AADT]]-Table1327[[#This Row],[AADT 2022]])/20*($Y$5-2022)+Table1327[[#This Row],[AADT 2022]]</f>
        <v>26924.35</v>
      </c>
    </row>
    <row r="92" spans="1:25" ht="24" customHeight="1" x14ac:dyDescent="0.25">
      <c r="A92" t="s">
        <v>2690</v>
      </c>
      <c r="B92" t="s">
        <v>18313</v>
      </c>
      <c r="C92">
        <v>101903</v>
      </c>
      <c r="D92" t="s">
        <v>17073</v>
      </c>
      <c r="E92" t="s">
        <v>542</v>
      </c>
      <c r="F92" s="9">
        <f>Table1327[[#This Row],[EMP]]-Table1327[[#This Row],[BMP]]</f>
        <v>3.9439373999999816</v>
      </c>
      <c r="G92" s="5" t="s">
        <v>298</v>
      </c>
      <c r="H92" s="56">
        <v>208.32636910333301</v>
      </c>
      <c r="I92" t="s">
        <v>2688</v>
      </c>
      <c r="J92" s="56">
        <v>210.19642354000001</v>
      </c>
      <c r="K92" s="56">
        <v>212.27030650333299</v>
      </c>
      <c r="L92" t="s">
        <v>1147</v>
      </c>
      <c r="M92" s="2">
        <v>8069</v>
      </c>
      <c r="N92" s="2">
        <v>8429</v>
      </c>
      <c r="O92" s="2">
        <v>16498</v>
      </c>
      <c r="P92" t="s">
        <v>22706</v>
      </c>
      <c r="Q92">
        <v>10</v>
      </c>
      <c r="R92">
        <v>53</v>
      </c>
      <c r="S92" s="2">
        <v>1246</v>
      </c>
      <c r="T92" s="2">
        <v>922</v>
      </c>
      <c r="U92" s="8">
        <v>0.13140986786277126</v>
      </c>
      <c r="V92" s="2">
        <v>37836</v>
      </c>
      <c r="W92" s="48">
        <v>1179</v>
      </c>
      <c r="Y92" s="61">
        <f>(Table1327[[#This Row],[2042 Future AADT]]-Table1327[[#This Row],[AADT 2022]])/20*($Y$5-2022)+Table1327[[#This Row],[AADT 2022]]</f>
        <v>30367.7</v>
      </c>
    </row>
    <row r="93" spans="1:25" ht="24" customHeight="1" x14ac:dyDescent="0.25">
      <c r="A93" t="s">
        <v>2692</v>
      </c>
      <c r="B93" t="s">
        <v>18314</v>
      </c>
      <c r="C93">
        <v>101904</v>
      </c>
      <c r="D93" t="s">
        <v>17073</v>
      </c>
      <c r="E93" t="s">
        <v>542</v>
      </c>
      <c r="F93" s="9">
        <f>Table1327[[#This Row],[EMP]]-Table1327[[#This Row],[BMP]]</f>
        <v>2.0406700100000137</v>
      </c>
      <c r="G93" s="5" t="s">
        <v>298</v>
      </c>
      <c r="H93" s="56">
        <v>212.19289572</v>
      </c>
      <c r="I93" t="s">
        <v>1147</v>
      </c>
      <c r="J93" s="56">
        <v>212.99850361</v>
      </c>
      <c r="K93" s="56">
        <v>214.23356573000001</v>
      </c>
      <c r="L93" t="s">
        <v>2691</v>
      </c>
      <c r="M93" s="2">
        <v>8374</v>
      </c>
      <c r="N93" s="2">
        <v>8576</v>
      </c>
      <c r="O93" s="2">
        <v>16950</v>
      </c>
      <c r="P93" t="s">
        <v>22707</v>
      </c>
      <c r="Q93">
        <v>5</v>
      </c>
      <c r="R93">
        <v>62</v>
      </c>
      <c r="S93" s="2">
        <v>987</v>
      </c>
      <c r="T93" s="2">
        <v>977</v>
      </c>
      <c r="U93" s="8">
        <v>0.11587020648967551</v>
      </c>
      <c r="V93" s="2">
        <v>38873</v>
      </c>
      <c r="W93" s="48">
        <v>1180</v>
      </c>
      <c r="Y93" s="61">
        <f>(Table1327[[#This Row],[2042 Future AADT]]-Table1327[[#This Row],[AADT 2022]])/20*($Y$5-2022)+Table1327[[#This Row],[AADT 2022]]</f>
        <v>31199.95</v>
      </c>
    </row>
    <row r="94" spans="1:25" ht="24" customHeight="1" x14ac:dyDescent="0.25">
      <c r="A94" t="s">
        <v>2693</v>
      </c>
      <c r="B94" t="s">
        <v>18315</v>
      </c>
      <c r="C94">
        <v>101905</v>
      </c>
      <c r="D94" t="s">
        <v>17073</v>
      </c>
      <c r="E94" t="s">
        <v>542</v>
      </c>
      <c r="F94" s="9">
        <f>Table1327[[#This Row],[EMP]]-Table1327[[#This Row],[BMP]]</f>
        <v>11.471958470000004</v>
      </c>
      <c r="G94" s="5" t="s">
        <v>298</v>
      </c>
      <c r="H94" s="56">
        <v>214.14880582615399</v>
      </c>
      <c r="I94" t="s">
        <v>2691</v>
      </c>
      <c r="J94" s="56">
        <v>224.48434222500001</v>
      </c>
      <c r="K94" s="56">
        <v>225.62076429615399</v>
      </c>
      <c r="L94" t="s">
        <v>2519</v>
      </c>
      <c r="M94" s="2">
        <v>5650</v>
      </c>
      <c r="N94" s="2">
        <v>5609</v>
      </c>
      <c r="O94" s="2">
        <v>11259</v>
      </c>
      <c r="P94" t="s">
        <v>22708</v>
      </c>
      <c r="Q94">
        <v>10</v>
      </c>
      <c r="R94">
        <v>50</v>
      </c>
      <c r="S94" s="2">
        <v>748</v>
      </c>
      <c r="T94" s="2">
        <v>751</v>
      </c>
      <c r="U94" s="8">
        <v>0.1331379340971667</v>
      </c>
      <c r="V94" s="2">
        <v>24030</v>
      </c>
      <c r="W94" s="48">
        <v>1181</v>
      </c>
      <c r="Y94" s="61">
        <f>(Table1327[[#This Row],[2042 Future AADT]]-Table1327[[#This Row],[AADT 2022]])/20*($Y$5-2022)+Table1327[[#This Row],[AADT 2022]]</f>
        <v>19560.150000000001</v>
      </c>
    </row>
    <row r="95" spans="1:25" ht="24" customHeight="1" x14ac:dyDescent="0.25">
      <c r="A95" t="s">
        <v>2520</v>
      </c>
      <c r="B95" t="s">
        <v>18316</v>
      </c>
      <c r="C95">
        <v>101906</v>
      </c>
      <c r="D95" t="s">
        <v>17073</v>
      </c>
      <c r="E95" t="s">
        <v>542</v>
      </c>
      <c r="F95" s="9">
        <f>Table1327[[#This Row],[EMP]]-Table1327[[#This Row],[BMP]]</f>
        <v>1.2534614200000078</v>
      </c>
      <c r="G95" s="5" t="s">
        <v>298</v>
      </c>
      <c r="H95" s="56">
        <v>225.61487126333299</v>
      </c>
      <c r="I95" t="s">
        <v>2519</v>
      </c>
      <c r="J95" s="56">
        <v>226.59277155000001</v>
      </c>
      <c r="K95" s="56">
        <v>226.86833268333299</v>
      </c>
      <c r="L95" t="s">
        <v>1824</v>
      </c>
      <c r="M95" s="2">
        <v>3501</v>
      </c>
      <c r="N95" s="2">
        <v>3497</v>
      </c>
      <c r="O95" s="2">
        <v>6998</v>
      </c>
      <c r="P95" t="s">
        <v>22709</v>
      </c>
      <c r="Q95">
        <v>7</v>
      </c>
      <c r="R95">
        <v>60</v>
      </c>
      <c r="S95" s="2">
        <v>1871</v>
      </c>
      <c r="T95" s="2">
        <v>1026</v>
      </c>
      <c r="U95" s="8">
        <v>0.41397542154901401</v>
      </c>
      <c r="V95" s="2">
        <v>14936</v>
      </c>
      <c r="W95" s="48">
        <v>1182</v>
      </c>
      <c r="Y95" s="61">
        <f>(Table1327[[#This Row],[2042 Future AADT]]-Table1327[[#This Row],[AADT 2022]])/20*($Y$5-2022)+Table1327[[#This Row],[AADT 2022]]</f>
        <v>12157.7</v>
      </c>
    </row>
    <row r="96" spans="1:25" ht="24" customHeight="1" x14ac:dyDescent="0.25">
      <c r="A96" t="s">
        <v>2522</v>
      </c>
      <c r="B96" t="s">
        <v>18317</v>
      </c>
      <c r="C96">
        <v>101907</v>
      </c>
      <c r="D96" t="s">
        <v>17073</v>
      </c>
      <c r="E96" t="s">
        <v>542</v>
      </c>
      <c r="F96" s="9">
        <f>Table1327[[#This Row],[EMP]]-Table1327[[#This Row],[BMP]]</f>
        <v>15.852896630000004</v>
      </c>
      <c r="G96" s="5" t="s">
        <v>298</v>
      </c>
      <c r="H96" s="56">
        <v>227.03213020842099</v>
      </c>
      <c r="I96" t="s">
        <v>1824</v>
      </c>
      <c r="J96" s="56">
        <v>234.59970446</v>
      </c>
      <c r="K96" s="56">
        <v>242.885026838421</v>
      </c>
      <c r="L96" t="s">
        <v>2521</v>
      </c>
      <c r="M96" s="2">
        <v>4152</v>
      </c>
      <c r="N96" s="2">
        <v>3927</v>
      </c>
      <c r="O96" s="2">
        <v>8079</v>
      </c>
      <c r="P96" t="s">
        <v>22710</v>
      </c>
      <c r="Q96">
        <v>7</v>
      </c>
      <c r="R96">
        <v>61</v>
      </c>
      <c r="S96" s="2">
        <v>578</v>
      </c>
      <c r="T96" s="2">
        <v>722</v>
      </c>
      <c r="U96" s="8">
        <v>0.16091100383710855</v>
      </c>
      <c r="V96" s="2">
        <v>17243</v>
      </c>
      <c r="W96" s="48">
        <v>1183</v>
      </c>
      <c r="Y96" s="61">
        <f>(Table1327[[#This Row],[2042 Future AADT]]-Table1327[[#This Row],[AADT 2022]])/20*($Y$5-2022)+Table1327[[#This Row],[AADT 2022]]</f>
        <v>14035.599999999999</v>
      </c>
    </row>
    <row r="97" spans="1:25" ht="24" customHeight="1" x14ac:dyDescent="0.25">
      <c r="A97" t="s">
        <v>2524</v>
      </c>
      <c r="B97" t="s">
        <v>18318</v>
      </c>
      <c r="C97">
        <v>101908</v>
      </c>
      <c r="D97" t="s">
        <v>17073</v>
      </c>
      <c r="E97" t="s">
        <v>542</v>
      </c>
      <c r="F97" s="9">
        <f>Table1327[[#This Row],[EMP]]-Table1327[[#This Row],[BMP]]</f>
        <v>1.3473893199999907</v>
      </c>
      <c r="G97" s="5" t="s">
        <v>298</v>
      </c>
      <c r="H97" s="56">
        <v>242.88756992500001</v>
      </c>
      <c r="I97" t="s">
        <v>2521</v>
      </c>
      <c r="J97" s="56">
        <v>243.56010236</v>
      </c>
      <c r="K97" s="56">
        <v>244.234959245</v>
      </c>
      <c r="L97" t="s">
        <v>2523</v>
      </c>
      <c r="M97" s="2">
        <v>4632</v>
      </c>
      <c r="N97" s="2">
        <v>4638</v>
      </c>
      <c r="O97" s="2">
        <v>9270</v>
      </c>
      <c r="P97" t="s">
        <v>22711</v>
      </c>
      <c r="Q97">
        <v>9</v>
      </c>
      <c r="R97">
        <v>50</v>
      </c>
      <c r="S97" s="2">
        <v>475</v>
      </c>
      <c r="T97" s="2">
        <v>602</v>
      </c>
      <c r="U97" s="8">
        <v>0.11618122977346278</v>
      </c>
      <c r="V97" s="2">
        <v>11731</v>
      </c>
      <c r="W97" s="48">
        <v>1184</v>
      </c>
      <c r="Y97" s="61">
        <f>(Table1327[[#This Row],[2042 Future AADT]]-Table1327[[#This Row],[AADT 2022]])/20*($Y$5-2022)+Table1327[[#This Row],[AADT 2022]]</f>
        <v>10869.65</v>
      </c>
    </row>
    <row r="98" spans="1:25" ht="24" customHeight="1" x14ac:dyDescent="0.25">
      <c r="A98" t="s">
        <v>2526</v>
      </c>
      <c r="B98" t="s">
        <v>18319</v>
      </c>
      <c r="C98">
        <v>101909</v>
      </c>
      <c r="D98" t="s">
        <v>17073</v>
      </c>
      <c r="E98" t="s">
        <v>542</v>
      </c>
      <c r="F98" s="9">
        <f>Table1327[[#This Row],[EMP]]-Table1327[[#This Row],[BMP]]</f>
        <v>1.1845434000000239</v>
      </c>
      <c r="G98" s="5" t="s">
        <v>298</v>
      </c>
      <c r="H98" s="56">
        <v>244.40031273666699</v>
      </c>
      <c r="I98" t="s">
        <v>2523</v>
      </c>
      <c r="J98" s="56">
        <v>244.48706318999999</v>
      </c>
      <c r="K98" s="56">
        <v>245.58485613666701</v>
      </c>
      <c r="L98" t="s">
        <v>2525</v>
      </c>
      <c r="M98" s="2">
        <v>6694</v>
      </c>
      <c r="N98" s="2">
        <v>7427</v>
      </c>
      <c r="O98" s="2">
        <v>14121</v>
      </c>
      <c r="P98" t="s">
        <v>22712</v>
      </c>
      <c r="Q98">
        <v>6</v>
      </c>
      <c r="R98">
        <v>54</v>
      </c>
      <c r="S98" s="2">
        <v>414</v>
      </c>
      <c r="T98" s="2">
        <v>344</v>
      </c>
      <c r="U98" s="8">
        <v>5.3678917923659794E-2</v>
      </c>
      <c r="V98" s="2">
        <v>21380</v>
      </c>
      <c r="W98" s="48">
        <v>1185</v>
      </c>
      <c r="Y98" s="61">
        <f>(Table1327[[#This Row],[2042 Future AADT]]-Table1327[[#This Row],[AADT 2022]])/20*($Y$5-2022)+Table1327[[#This Row],[AADT 2022]]</f>
        <v>18839.349999999999</v>
      </c>
    </row>
    <row r="99" spans="1:25" ht="24" customHeight="1" x14ac:dyDescent="0.25">
      <c r="A99" t="s">
        <v>2527</v>
      </c>
      <c r="B99" t="s">
        <v>18320</v>
      </c>
      <c r="C99">
        <v>101911</v>
      </c>
      <c r="D99" t="s">
        <v>17073</v>
      </c>
      <c r="E99" t="s">
        <v>542</v>
      </c>
      <c r="F99" s="9">
        <f>Table1327[[#This Row],[EMP]]-Table1327[[#This Row],[BMP]]</f>
        <v>1.5036618500000145</v>
      </c>
      <c r="G99" s="5" t="s">
        <v>298</v>
      </c>
      <c r="H99" s="56">
        <v>245.57061123666699</v>
      </c>
      <c r="I99" t="s">
        <v>2525</v>
      </c>
      <c r="J99" s="56">
        <v>246.02816569999999</v>
      </c>
      <c r="K99" s="56">
        <v>247.07427308666701</v>
      </c>
      <c r="L99" t="s">
        <v>1475</v>
      </c>
      <c r="M99" s="2">
        <v>7364</v>
      </c>
      <c r="N99" s="2">
        <v>7347</v>
      </c>
      <c r="O99" s="2">
        <v>14711</v>
      </c>
      <c r="P99" t="s">
        <v>22713</v>
      </c>
      <c r="Q99">
        <v>9</v>
      </c>
      <c r="R99">
        <v>53</v>
      </c>
      <c r="S99" s="2">
        <v>461</v>
      </c>
      <c r="T99" s="2">
        <v>382</v>
      </c>
      <c r="U99" s="8">
        <v>5.730405818775066E-2</v>
      </c>
      <c r="V99" s="2">
        <v>22273</v>
      </c>
      <c r="W99" s="48">
        <v>1186</v>
      </c>
      <c r="Y99" s="61">
        <f>(Table1327[[#This Row],[2042 Future AADT]]-Table1327[[#This Row],[AADT 2022]])/20*($Y$5-2022)+Table1327[[#This Row],[AADT 2022]]</f>
        <v>19626.3</v>
      </c>
    </row>
    <row r="100" spans="1:25" ht="24" customHeight="1" x14ac:dyDescent="0.25">
      <c r="A100" t="s">
        <v>2529</v>
      </c>
      <c r="B100" t="s">
        <v>18321</v>
      </c>
      <c r="C100">
        <v>101912</v>
      </c>
      <c r="D100" t="s">
        <v>17073</v>
      </c>
      <c r="E100" t="s">
        <v>542</v>
      </c>
      <c r="F100" s="9">
        <f>Table1327[[#This Row],[EMP]]-Table1327[[#This Row],[BMP]]</f>
        <v>1.1403500700000109</v>
      </c>
      <c r="G100" s="5" t="s">
        <v>298</v>
      </c>
      <c r="H100" s="56">
        <v>247.03872432</v>
      </c>
      <c r="I100" t="s">
        <v>1475</v>
      </c>
      <c r="J100" s="56">
        <v>247.48403802999999</v>
      </c>
      <c r="K100" s="56">
        <v>248.17907439000001</v>
      </c>
      <c r="L100" t="s">
        <v>2528</v>
      </c>
      <c r="M100" s="2">
        <v>9520</v>
      </c>
      <c r="N100" s="2">
        <v>9018</v>
      </c>
      <c r="O100" s="2">
        <v>18538</v>
      </c>
      <c r="P100" t="s">
        <v>22714</v>
      </c>
      <c r="Q100">
        <v>9</v>
      </c>
      <c r="R100">
        <v>53</v>
      </c>
      <c r="S100" s="2">
        <v>1100</v>
      </c>
      <c r="T100" s="2">
        <v>553</v>
      </c>
      <c r="U100" s="8">
        <v>8.9168195058798139E-2</v>
      </c>
      <c r="V100" s="2">
        <v>41650</v>
      </c>
      <c r="W100" s="48">
        <v>1187</v>
      </c>
      <c r="Y100" s="61">
        <f>(Table1327[[#This Row],[2042 Future AADT]]-Table1327[[#This Row],[AADT 2022]])/20*($Y$5-2022)+Table1327[[#This Row],[AADT 2022]]</f>
        <v>33560.800000000003</v>
      </c>
    </row>
    <row r="101" spans="1:25" ht="24" customHeight="1" x14ac:dyDescent="0.25">
      <c r="A101" t="s">
        <v>2531</v>
      </c>
      <c r="B101" t="s">
        <v>18322</v>
      </c>
      <c r="C101">
        <v>101914</v>
      </c>
      <c r="D101" t="s">
        <v>17073</v>
      </c>
      <c r="E101" t="s">
        <v>542</v>
      </c>
      <c r="F101" s="9">
        <f>Table1327[[#This Row],[EMP]]-Table1327[[#This Row],[BMP]]</f>
        <v>1.2128443500000117</v>
      </c>
      <c r="G101" s="5" t="s">
        <v>298</v>
      </c>
      <c r="H101" s="56">
        <v>248.203533556667</v>
      </c>
      <c r="I101" t="s">
        <v>2528</v>
      </c>
      <c r="J101" s="56">
        <v>248.957482656667</v>
      </c>
      <c r="K101" s="56">
        <v>249.41637790666701</v>
      </c>
      <c r="L101" t="s">
        <v>2530</v>
      </c>
      <c r="M101" s="2">
        <v>10985</v>
      </c>
      <c r="N101" s="2">
        <v>10761</v>
      </c>
      <c r="O101" s="2">
        <v>21746</v>
      </c>
      <c r="P101" t="s">
        <v>22715</v>
      </c>
      <c r="Q101">
        <v>8</v>
      </c>
      <c r="R101">
        <v>54</v>
      </c>
      <c r="S101" s="2">
        <v>1127</v>
      </c>
      <c r="T101" s="2">
        <v>409</v>
      </c>
      <c r="U101" s="8">
        <v>7.0633679757196727E-2</v>
      </c>
      <c r="V101" s="2">
        <v>27519</v>
      </c>
      <c r="W101" s="48">
        <v>1188</v>
      </c>
      <c r="Y101" s="61">
        <f>(Table1327[[#This Row],[2042 Future AADT]]-Table1327[[#This Row],[AADT 2022]])/20*($Y$5-2022)+Table1327[[#This Row],[AADT 2022]]</f>
        <v>25498.45</v>
      </c>
    </row>
    <row r="102" spans="1:25" ht="24" customHeight="1" x14ac:dyDescent="0.25">
      <c r="A102" t="s">
        <v>2533</v>
      </c>
      <c r="B102" t="s">
        <v>18323</v>
      </c>
      <c r="C102">
        <v>101916</v>
      </c>
      <c r="D102" t="s">
        <v>17073</v>
      </c>
      <c r="E102" t="s">
        <v>542</v>
      </c>
      <c r="F102" s="9">
        <f>Table1327[[#This Row],[EMP]]-Table1327[[#This Row],[BMP]]</f>
        <v>0.58014317999999321</v>
      </c>
      <c r="G102" s="5" t="s">
        <v>298</v>
      </c>
      <c r="H102" s="56">
        <v>249.466807173333</v>
      </c>
      <c r="I102" t="s">
        <v>2530</v>
      </c>
      <c r="J102" s="56">
        <v>249.90398357000001</v>
      </c>
      <c r="K102" s="56">
        <v>250.04695035333299</v>
      </c>
      <c r="L102" t="s">
        <v>2532</v>
      </c>
      <c r="M102" s="2">
        <v>11962</v>
      </c>
      <c r="N102" s="2">
        <v>11651</v>
      </c>
      <c r="O102" s="2">
        <v>23613</v>
      </c>
      <c r="P102" t="s">
        <v>22716</v>
      </c>
      <c r="Q102">
        <v>8</v>
      </c>
      <c r="R102">
        <v>53</v>
      </c>
      <c r="S102" s="2">
        <v>1099</v>
      </c>
      <c r="T102" s="2">
        <v>500</v>
      </c>
      <c r="U102" s="8">
        <v>6.771693558632956E-2</v>
      </c>
      <c r="V102" s="2">
        <v>53052</v>
      </c>
      <c r="W102" s="48">
        <v>1189</v>
      </c>
      <c r="Y102" s="61">
        <f>(Table1327[[#This Row],[2042 Future AADT]]-Table1327[[#This Row],[AADT 2022]])/20*($Y$5-2022)+Table1327[[#This Row],[AADT 2022]]</f>
        <v>42748.350000000006</v>
      </c>
    </row>
    <row r="103" spans="1:25" ht="24" customHeight="1" x14ac:dyDescent="0.25">
      <c r="A103" t="s">
        <v>2535</v>
      </c>
      <c r="B103" t="s">
        <v>18324</v>
      </c>
      <c r="C103">
        <v>101918</v>
      </c>
      <c r="D103" t="s">
        <v>17073</v>
      </c>
      <c r="E103" t="s">
        <v>542</v>
      </c>
      <c r="F103" s="9">
        <f>Table1327[[#This Row],[EMP]]-Table1327[[#This Row],[BMP]]</f>
        <v>0.40412741999998048</v>
      </c>
      <c r="G103" s="5" t="s">
        <v>298</v>
      </c>
      <c r="H103" s="56">
        <v>250.05126297000001</v>
      </c>
      <c r="I103" t="s">
        <v>2532</v>
      </c>
      <c r="J103" s="56">
        <v>250.43015688</v>
      </c>
      <c r="K103" s="56">
        <v>250.45539038999999</v>
      </c>
      <c r="L103" t="s">
        <v>2534</v>
      </c>
      <c r="M103" s="2">
        <v>10318</v>
      </c>
      <c r="N103" s="2">
        <v>9453</v>
      </c>
      <c r="O103" s="2">
        <v>19771</v>
      </c>
      <c r="P103" t="s">
        <v>22717</v>
      </c>
      <c r="Q103">
        <v>8</v>
      </c>
      <c r="R103">
        <v>54</v>
      </c>
      <c r="S103" s="2">
        <v>892</v>
      </c>
      <c r="T103" s="2">
        <v>445</v>
      </c>
      <c r="U103" s="8">
        <v>6.7624298214556677E-2</v>
      </c>
      <c r="V103" s="2">
        <v>44420</v>
      </c>
      <c r="W103" s="48">
        <v>1190</v>
      </c>
      <c r="Y103" s="61">
        <f>(Table1327[[#This Row],[2042 Future AADT]]-Table1327[[#This Row],[AADT 2022]])/20*($Y$5-2022)+Table1327[[#This Row],[AADT 2022]]</f>
        <v>35792.85</v>
      </c>
    </row>
    <row r="104" spans="1:25" ht="24" customHeight="1" x14ac:dyDescent="0.25">
      <c r="A104" t="s">
        <v>2537</v>
      </c>
      <c r="B104" t="s">
        <v>18325</v>
      </c>
      <c r="C104">
        <v>101920</v>
      </c>
      <c r="D104" t="s">
        <v>17073</v>
      </c>
      <c r="E104" t="s">
        <v>542</v>
      </c>
      <c r="F104" s="9">
        <f>Table1327[[#This Row],[EMP]]-Table1327[[#This Row],[BMP]]</f>
        <v>0.65247042000001443</v>
      </c>
      <c r="G104" s="5" t="s">
        <v>298</v>
      </c>
      <c r="H104" s="56">
        <v>250.45539038999999</v>
      </c>
      <c r="I104" t="s">
        <v>2534</v>
      </c>
      <c r="J104" s="56">
        <v>250.80479032</v>
      </c>
      <c r="K104" s="56">
        <v>251.10786081000001</v>
      </c>
      <c r="L104" t="s">
        <v>2536</v>
      </c>
      <c r="M104" s="2">
        <v>9261</v>
      </c>
      <c r="N104" s="2">
        <v>8562</v>
      </c>
      <c r="O104" s="2">
        <v>17823</v>
      </c>
      <c r="P104" t="s">
        <v>22718</v>
      </c>
      <c r="Q104">
        <v>6</v>
      </c>
      <c r="R104">
        <v>53</v>
      </c>
      <c r="S104" s="2">
        <v>895</v>
      </c>
      <c r="T104" s="2">
        <v>464</v>
      </c>
      <c r="U104" s="8">
        <v>7.6249789597710824E-2</v>
      </c>
      <c r="V104" s="2">
        <v>40043</v>
      </c>
      <c r="W104" s="48">
        <v>1191</v>
      </c>
      <c r="Y104" s="61">
        <f>(Table1327[[#This Row],[2042 Future AADT]]-Table1327[[#This Row],[AADT 2022]])/20*($Y$5-2022)+Table1327[[#This Row],[AADT 2022]]</f>
        <v>32266</v>
      </c>
    </row>
    <row r="105" spans="1:25" ht="24" customHeight="1" x14ac:dyDescent="0.25">
      <c r="A105" t="s">
        <v>2538</v>
      </c>
      <c r="B105" t="s">
        <v>18326</v>
      </c>
      <c r="C105">
        <v>101922</v>
      </c>
      <c r="D105" t="s">
        <v>17073</v>
      </c>
      <c r="E105" t="s">
        <v>542</v>
      </c>
      <c r="F105" s="9">
        <f>Table1327[[#This Row],[EMP]]-Table1327[[#This Row],[BMP]]</f>
        <v>1.103799280000004</v>
      </c>
      <c r="G105" s="5" t="s">
        <v>298</v>
      </c>
      <c r="H105" s="56">
        <v>251.00120336000001</v>
      </c>
      <c r="I105" t="s">
        <v>2536</v>
      </c>
      <c r="J105" s="56">
        <v>251.64758092</v>
      </c>
      <c r="K105" s="56">
        <v>252.10500264000001</v>
      </c>
      <c r="L105" t="s">
        <v>1107</v>
      </c>
      <c r="M105" s="2">
        <v>8086</v>
      </c>
      <c r="N105" s="2">
        <v>8017</v>
      </c>
      <c r="O105" s="2">
        <v>16103</v>
      </c>
      <c r="P105" t="s">
        <v>22719</v>
      </c>
      <c r="Q105">
        <v>10</v>
      </c>
      <c r="R105">
        <v>57</v>
      </c>
      <c r="S105" s="2">
        <v>1035</v>
      </c>
      <c r="T105" s="2">
        <v>565</v>
      </c>
      <c r="U105" s="8">
        <v>9.9360367633360244E-2</v>
      </c>
      <c r="V105" s="2">
        <v>36179</v>
      </c>
      <c r="W105" s="48">
        <v>1192</v>
      </c>
      <c r="Y105" s="61">
        <f>(Table1327[[#This Row],[2042 Future AADT]]-Table1327[[#This Row],[AADT 2022]])/20*($Y$5-2022)+Table1327[[#This Row],[AADT 2022]]</f>
        <v>29152.400000000001</v>
      </c>
    </row>
    <row r="106" spans="1:25" ht="24" customHeight="1" x14ac:dyDescent="0.25">
      <c r="A106" t="s">
        <v>2540</v>
      </c>
      <c r="B106" t="s">
        <v>18327</v>
      </c>
      <c r="C106">
        <v>101924</v>
      </c>
      <c r="D106" t="s">
        <v>17073</v>
      </c>
      <c r="E106" t="s">
        <v>542</v>
      </c>
      <c r="F106" s="9">
        <f>Table1327[[#This Row],[EMP]]-Table1327[[#This Row],[BMP]]</f>
        <v>3.5285046799999975</v>
      </c>
      <c r="G106" s="5" t="s">
        <v>298</v>
      </c>
      <c r="H106" s="56">
        <v>252.03630346</v>
      </c>
      <c r="I106" t="s">
        <v>1107</v>
      </c>
      <c r="J106" s="56">
        <v>252.64183539999999</v>
      </c>
      <c r="K106" s="56">
        <v>255.56480814</v>
      </c>
      <c r="L106" t="s">
        <v>2539</v>
      </c>
      <c r="M106" s="2">
        <v>1718</v>
      </c>
      <c r="N106" s="2">
        <v>1851</v>
      </c>
      <c r="O106" s="2">
        <v>3569</v>
      </c>
      <c r="P106" t="s">
        <v>22720</v>
      </c>
      <c r="Q106">
        <v>7</v>
      </c>
      <c r="R106">
        <v>52</v>
      </c>
      <c r="S106" s="2">
        <v>243</v>
      </c>
      <c r="T106" s="2">
        <v>186</v>
      </c>
      <c r="U106" s="8">
        <v>0.12020173718128327</v>
      </c>
      <c r="V106" s="2">
        <v>9045</v>
      </c>
      <c r="W106" s="48">
        <v>1193</v>
      </c>
      <c r="Y106" s="61">
        <f>(Table1327[[#This Row],[2042 Future AADT]]-Table1327[[#This Row],[AADT 2022]])/20*($Y$5-2022)+Table1327[[#This Row],[AADT 2022]]</f>
        <v>7128.4</v>
      </c>
    </row>
    <row r="107" spans="1:25" ht="24" customHeight="1" x14ac:dyDescent="0.25">
      <c r="A107" t="s">
        <v>2541</v>
      </c>
      <c r="B107" t="s">
        <v>18328</v>
      </c>
      <c r="C107">
        <v>101926</v>
      </c>
      <c r="D107" t="s">
        <v>17073</v>
      </c>
      <c r="E107" t="s">
        <v>542</v>
      </c>
      <c r="F107" s="9">
        <f>Table1327[[#This Row],[EMP]]-Table1327[[#This Row],[BMP]]</f>
        <v>62.589999999999975</v>
      </c>
      <c r="G107" s="5" t="s">
        <v>298</v>
      </c>
      <c r="H107" s="56">
        <v>255.56</v>
      </c>
      <c r="I107" t="s">
        <v>2539</v>
      </c>
      <c r="J107" s="56">
        <v>267.07349683000001</v>
      </c>
      <c r="K107" s="56">
        <v>318.14999999999998</v>
      </c>
      <c r="L107" t="s">
        <v>1071</v>
      </c>
      <c r="M107" s="2">
        <v>1563</v>
      </c>
      <c r="N107" s="2">
        <v>1441</v>
      </c>
      <c r="O107" s="2">
        <v>3004</v>
      </c>
      <c r="P107" t="s">
        <v>22721</v>
      </c>
      <c r="Q107">
        <v>20</v>
      </c>
      <c r="R107">
        <v>72</v>
      </c>
      <c r="S107" s="2">
        <v>209</v>
      </c>
      <c r="T107" s="2">
        <v>149</v>
      </c>
      <c r="U107" s="8">
        <v>0.11917443408788282</v>
      </c>
      <c r="V107" s="2">
        <v>3982</v>
      </c>
      <c r="W107" s="48">
        <v>1194</v>
      </c>
      <c r="Y107" s="61">
        <f>(Table1327[[#This Row],[2042 Future AADT]]-Table1327[[#This Row],[AADT 2022]])/20*($Y$5-2022)+Table1327[[#This Row],[AADT 2022]]</f>
        <v>3639.7</v>
      </c>
    </row>
    <row r="108" spans="1:25" ht="24" customHeight="1" x14ac:dyDescent="0.25">
      <c r="A108" t="s">
        <v>2542</v>
      </c>
      <c r="B108" t="s">
        <v>18329</v>
      </c>
      <c r="C108">
        <v>101927</v>
      </c>
      <c r="D108" t="s">
        <v>17073</v>
      </c>
      <c r="E108" t="s">
        <v>542</v>
      </c>
      <c r="F108" s="9">
        <f>Table1327[[#This Row],[EMP]]-Table1327[[#This Row],[BMP]]</f>
        <v>18.567665169999998</v>
      </c>
      <c r="G108" s="5" t="s">
        <v>298</v>
      </c>
      <c r="H108" s="56">
        <v>318.23003412999998</v>
      </c>
      <c r="I108" t="s">
        <v>1071</v>
      </c>
      <c r="J108" s="56">
        <v>328.46709985000001</v>
      </c>
      <c r="K108" s="56">
        <v>336.79769929999998</v>
      </c>
      <c r="L108" t="s">
        <v>2054</v>
      </c>
      <c r="M108" s="2">
        <v>1377</v>
      </c>
      <c r="N108" s="2">
        <v>1407</v>
      </c>
      <c r="O108" s="2">
        <v>2784</v>
      </c>
      <c r="P108" t="s">
        <v>22722</v>
      </c>
      <c r="Q108">
        <v>7</v>
      </c>
      <c r="R108">
        <v>60</v>
      </c>
      <c r="S108" s="2">
        <v>554</v>
      </c>
      <c r="T108" s="2">
        <v>227</v>
      </c>
      <c r="U108" s="8">
        <v>0.28053160919540232</v>
      </c>
      <c r="V108" s="2">
        <v>4082</v>
      </c>
      <c r="W108" s="48">
        <v>1195</v>
      </c>
      <c r="Y108" s="61">
        <f>(Table1327[[#This Row],[2042 Future AADT]]-Table1327[[#This Row],[AADT 2022]])/20*($Y$5-2022)+Table1327[[#This Row],[AADT 2022]]</f>
        <v>3627.7</v>
      </c>
    </row>
    <row r="109" spans="1:25" ht="24" customHeight="1" x14ac:dyDescent="0.25">
      <c r="A109" t="s">
        <v>2544</v>
      </c>
      <c r="B109" t="s">
        <v>18330</v>
      </c>
      <c r="C109">
        <v>101928</v>
      </c>
      <c r="D109" t="s">
        <v>17073</v>
      </c>
      <c r="E109" t="s">
        <v>542</v>
      </c>
      <c r="F109" s="9">
        <f>Table1327[[#This Row],[EMP]]-Table1327[[#This Row],[BMP]]</f>
        <v>1.9920786499999963</v>
      </c>
      <c r="G109" s="5" t="s">
        <v>298</v>
      </c>
      <c r="H109" s="56">
        <v>336.85794668</v>
      </c>
      <c r="I109" t="s">
        <v>2054</v>
      </c>
      <c r="J109" s="56">
        <v>337.22281707000002</v>
      </c>
      <c r="K109" s="56">
        <v>338.85002532999999</v>
      </c>
      <c r="L109" t="s">
        <v>2543</v>
      </c>
      <c r="M109" s="2">
        <v>1424</v>
      </c>
      <c r="N109" s="2">
        <v>1625</v>
      </c>
      <c r="O109" s="2">
        <v>3049</v>
      </c>
      <c r="P109" t="s">
        <v>22723</v>
      </c>
      <c r="Q109">
        <v>10</v>
      </c>
      <c r="R109">
        <v>50</v>
      </c>
      <c r="S109" s="2">
        <v>135</v>
      </c>
      <c r="T109" s="2">
        <v>83</v>
      </c>
      <c r="U109" s="8">
        <v>7.1498852082650055E-2</v>
      </c>
      <c r="V109" s="2">
        <v>5615</v>
      </c>
      <c r="W109" s="48">
        <v>1196</v>
      </c>
      <c r="Y109" s="61">
        <f>(Table1327[[#This Row],[2042 Future AADT]]-Table1327[[#This Row],[AADT 2022]])/20*($Y$5-2022)+Table1327[[#This Row],[AADT 2022]]</f>
        <v>4716.8999999999996</v>
      </c>
    </row>
    <row r="110" spans="1:25" ht="24" customHeight="1" x14ac:dyDescent="0.25">
      <c r="A110" t="s">
        <v>2545</v>
      </c>
      <c r="B110" t="s">
        <v>18331</v>
      </c>
      <c r="C110">
        <v>101929</v>
      </c>
      <c r="D110" t="s">
        <v>17073</v>
      </c>
      <c r="E110" t="s">
        <v>542</v>
      </c>
      <c r="F110" s="9">
        <f>Table1327[[#This Row],[EMP]]-Table1327[[#This Row],[BMP]]</f>
        <v>0.87025008999995634</v>
      </c>
      <c r="G110" s="5" t="s">
        <v>298</v>
      </c>
      <c r="H110" s="56">
        <v>338.85017791333303</v>
      </c>
      <c r="I110" t="s">
        <v>2543</v>
      </c>
      <c r="J110" s="56">
        <v>339.50426327999998</v>
      </c>
      <c r="K110" s="56">
        <v>339.72042800333298</v>
      </c>
      <c r="L110" t="s">
        <v>598</v>
      </c>
      <c r="M110" s="2">
        <v>3350</v>
      </c>
      <c r="N110" s="2">
        <v>3255</v>
      </c>
      <c r="O110" s="2">
        <v>6605</v>
      </c>
      <c r="P110" t="s">
        <v>22724</v>
      </c>
      <c r="Q110">
        <v>10</v>
      </c>
      <c r="R110">
        <v>50</v>
      </c>
      <c r="S110" s="2">
        <v>243</v>
      </c>
      <c r="T110" s="2">
        <v>195</v>
      </c>
      <c r="U110" s="8">
        <v>6.6313398940196819E-2</v>
      </c>
      <c r="V110" s="2">
        <v>8086</v>
      </c>
      <c r="W110" s="48">
        <v>1197</v>
      </c>
      <c r="Y110" s="61">
        <f>(Table1327[[#This Row],[2042 Future AADT]]-Table1327[[#This Row],[AADT 2022]])/20*($Y$5-2022)+Table1327[[#This Row],[AADT 2022]]</f>
        <v>7567.65</v>
      </c>
    </row>
    <row r="111" spans="1:25" ht="24" customHeight="1" x14ac:dyDescent="0.25">
      <c r="A111" t="s">
        <v>2547</v>
      </c>
      <c r="B111" t="s">
        <v>18332</v>
      </c>
      <c r="C111">
        <v>101930</v>
      </c>
      <c r="D111" t="s">
        <v>17073</v>
      </c>
      <c r="E111" t="s">
        <v>542</v>
      </c>
      <c r="F111" s="9">
        <f>Table1327[[#This Row],[EMP]]-Table1327[[#This Row],[BMP]]</f>
        <v>1.1393780700000207</v>
      </c>
      <c r="G111" s="5" t="s">
        <v>298</v>
      </c>
      <c r="H111" s="56">
        <v>339.71993136999998</v>
      </c>
      <c r="I111" t="s">
        <v>598</v>
      </c>
      <c r="J111" s="56">
        <v>340.12894534999998</v>
      </c>
      <c r="K111" s="56">
        <v>340.85930944</v>
      </c>
      <c r="L111" t="s">
        <v>2546</v>
      </c>
      <c r="M111" s="2">
        <v>8634</v>
      </c>
      <c r="N111" s="2">
        <v>8452</v>
      </c>
      <c r="O111" s="2">
        <v>17086</v>
      </c>
      <c r="P111" t="s">
        <v>22725</v>
      </c>
      <c r="Q111">
        <v>9</v>
      </c>
      <c r="R111">
        <v>57</v>
      </c>
      <c r="S111" s="2">
        <v>1348</v>
      </c>
      <c r="T111" s="2">
        <v>221</v>
      </c>
      <c r="U111" s="8">
        <v>9.1829568067423623E-2</v>
      </c>
      <c r="V111" s="2">
        <v>22268</v>
      </c>
      <c r="W111" s="48">
        <v>1198</v>
      </c>
      <c r="Y111" s="61">
        <f>(Table1327[[#This Row],[2042 Future AADT]]-Table1327[[#This Row],[AADT 2022]])/20*($Y$5-2022)+Table1327[[#This Row],[AADT 2022]]</f>
        <v>20454.3</v>
      </c>
    </row>
    <row r="112" spans="1:25" ht="24" customHeight="1" x14ac:dyDescent="0.25">
      <c r="A112" t="s">
        <v>2548</v>
      </c>
      <c r="B112" t="s">
        <v>18333</v>
      </c>
      <c r="C112">
        <v>101932</v>
      </c>
      <c r="D112" t="s">
        <v>17073</v>
      </c>
      <c r="E112" t="s">
        <v>542</v>
      </c>
      <c r="F112" s="9">
        <f>Table1327[[#This Row],[EMP]]-Table1327[[#This Row],[BMP]]</f>
        <v>0.83371746000000257</v>
      </c>
      <c r="G112" s="5" t="s">
        <v>298</v>
      </c>
      <c r="H112" s="56">
        <v>340.83319047333299</v>
      </c>
      <c r="I112" t="s">
        <v>2546</v>
      </c>
      <c r="J112" s="56">
        <v>341.19107294999998</v>
      </c>
      <c r="K112" s="56">
        <v>341.66690793333299</v>
      </c>
      <c r="L112" t="s">
        <v>598</v>
      </c>
      <c r="M112" s="2">
        <v>11518</v>
      </c>
      <c r="N112" s="2">
        <v>9187</v>
      </c>
      <c r="O112" s="2">
        <v>20705</v>
      </c>
      <c r="P112" t="s">
        <v>22726</v>
      </c>
      <c r="Q112">
        <v>10</v>
      </c>
      <c r="R112">
        <v>53</v>
      </c>
      <c r="S112" s="2">
        <v>1746</v>
      </c>
      <c r="T112" s="2">
        <v>701</v>
      </c>
      <c r="U112" s="8">
        <v>0.11818401352330354</v>
      </c>
      <c r="V112" s="2">
        <v>38128</v>
      </c>
      <c r="W112" s="48">
        <v>1199</v>
      </c>
      <c r="Y112" s="61">
        <f>(Table1327[[#This Row],[2042 Future AADT]]-Table1327[[#This Row],[AADT 2022]])/20*($Y$5-2022)+Table1327[[#This Row],[AADT 2022]]</f>
        <v>32029.949999999997</v>
      </c>
    </row>
    <row r="113" spans="1:25" ht="24" customHeight="1" x14ac:dyDescent="0.25">
      <c r="A113" t="s">
        <v>2549</v>
      </c>
      <c r="B113" t="s">
        <v>18334</v>
      </c>
      <c r="C113">
        <v>101934</v>
      </c>
      <c r="D113" t="s">
        <v>17073</v>
      </c>
      <c r="E113" t="s">
        <v>542</v>
      </c>
      <c r="F113" s="9">
        <f>Table1327[[#This Row],[EMP]]-Table1327[[#This Row],[BMP]]</f>
        <v>0.63679762999998957</v>
      </c>
      <c r="G113" s="5" t="s">
        <v>298</v>
      </c>
      <c r="H113" s="56">
        <v>341.653127933333</v>
      </c>
      <c r="I113" t="s">
        <v>598</v>
      </c>
      <c r="J113" s="56">
        <v>341.86694968</v>
      </c>
      <c r="K113" s="56">
        <v>342.28992556333299</v>
      </c>
      <c r="L113" t="s">
        <v>349</v>
      </c>
      <c r="M113" s="2">
        <v>8438</v>
      </c>
      <c r="N113" s="2">
        <v>8810</v>
      </c>
      <c r="O113" s="2">
        <v>17248</v>
      </c>
      <c r="P113" t="s">
        <v>22727</v>
      </c>
      <c r="Q113">
        <v>9</v>
      </c>
      <c r="R113">
        <v>60</v>
      </c>
      <c r="S113" s="2">
        <v>1649</v>
      </c>
      <c r="T113" s="2">
        <v>270</v>
      </c>
      <c r="U113" s="8">
        <v>0.11125927643784787</v>
      </c>
      <c r="V113" s="2">
        <v>31762</v>
      </c>
      <c r="W113" s="48">
        <v>1200</v>
      </c>
      <c r="Y113" s="61">
        <f>(Table1327[[#This Row],[2042 Future AADT]]-Table1327[[#This Row],[AADT 2022]])/20*($Y$5-2022)+Table1327[[#This Row],[AADT 2022]]</f>
        <v>26682.1</v>
      </c>
    </row>
    <row r="114" spans="1:25" ht="24" customHeight="1" x14ac:dyDescent="0.25">
      <c r="A114" t="s">
        <v>2551</v>
      </c>
      <c r="B114" t="s">
        <v>18335</v>
      </c>
      <c r="C114">
        <v>101936</v>
      </c>
      <c r="D114" t="s">
        <v>17073</v>
      </c>
      <c r="E114" t="s">
        <v>542</v>
      </c>
      <c r="F114" s="9">
        <f>Table1327[[#This Row],[EMP]]-Table1327[[#This Row],[BMP]]</f>
        <v>0.5854227799999876</v>
      </c>
      <c r="G114" s="5" t="s">
        <v>298</v>
      </c>
      <c r="H114" s="56">
        <v>342.27000313000002</v>
      </c>
      <c r="I114" t="s">
        <v>349</v>
      </c>
      <c r="J114" s="56">
        <v>342.57886569999999</v>
      </c>
      <c r="K114" s="56">
        <v>342.85542591000001</v>
      </c>
      <c r="L114" t="s">
        <v>2550</v>
      </c>
      <c r="M114" s="2">
        <v>2340</v>
      </c>
      <c r="N114" s="2">
        <v>2813</v>
      </c>
      <c r="O114" s="2">
        <v>5153</v>
      </c>
      <c r="P114" t="s">
        <v>22728</v>
      </c>
      <c r="Q114">
        <v>9</v>
      </c>
      <c r="R114">
        <v>63</v>
      </c>
      <c r="S114" s="2">
        <v>801</v>
      </c>
      <c r="T114" s="2">
        <v>131</v>
      </c>
      <c r="U114" s="8">
        <v>0.18086551523384437</v>
      </c>
      <c r="V114" s="2">
        <v>6716</v>
      </c>
      <c r="W114" s="48">
        <v>1201</v>
      </c>
      <c r="Y114" s="61">
        <f>(Table1327[[#This Row],[2042 Future AADT]]-Table1327[[#This Row],[AADT 2022]])/20*($Y$5-2022)+Table1327[[#This Row],[AADT 2022]]</f>
        <v>6168.95</v>
      </c>
    </row>
    <row r="115" spans="1:25" ht="24" customHeight="1" x14ac:dyDescent="0.25">
      <c r="A115" t="s">
        <v>2553</v>
      </c>
      <c r="B115" t="s">
        <v>18336</v>
      </c>
      <c r="C115">
        <v>101937</v>
      </c>
      <c r="D115" t="s">
        <v>17073</v>
      </c>
      <c r="E115" t="s">
        <v>542</v>
      </c>
      <c r="F115" s="9">
        <f>Table1327[[#This Row],[EMP]]-Table1327[[#This Row],[BMP]]</f>
        <v>2.0361706499999741</v>
      </c>
      <c r="G115" s="5" t="s">
        <v>298</v>
      </c>
      <c r="H115" s="56">
        <v>342.86370746</v>
      </c>
      <c r="I115" t="s">
        <v>2550</v>
      </c>
      <c r="J115" s="56">
        <v>344.00630753000002</v>
      </c>
      <c r="K115" s="56">
        <v>344.89987810999997</v>
      </c>
      <c r="L115" t="s">
        <v>2552</v>
      </c>
      <c r="M115" s="2">
        <v>4840</v>
      </c>
      <c r="N115" s="2">
        <v>4556</v>
      </c>
      <c r="O115" s="2">
        <v>9396</v>
      </c>
      <c r="P115" t="s">
        <v>22729</v>
      </c>
      <c r="Q115">
        <v>10</v>
      </c>
      <c r="R115">
        <v>68</v>
      </c>
      <c r="S115" s="2">
        <v>894</v>
      </c>
      <c r="T115" s="2">
        <v>238</v>
      </c>
      <c r="U115" s="8">
        <v>0.12047679863771818</v>
      </c>
      <c r="V115" s="2">
        <v>17303</v>
      </c>
      <c r="W115" s="48">
        <v>1202</v>
      </c>
      <c r="Y115" s="61">
        <f>(Table1327[[#This Row],[2042 Future AADT]]-Table1327[[#This Row],[AADT 2022]])/20*($Y$5-2022)+Table1327[[#This Row],[AADT 2022]]</f>
        <v>14535.55</v>
      </c>
    </row>
    <row r="116" spans="1:25" ht="24" customHeight="1" x14ac:dyDescent="0.25">
      <c r="A116" t="s">
        <v>2555</v>
      </c>
      <c r="B116" t="s">
        <v>18337</v>
      </c>
      <c r="C116">
        <v>101938</v>
      </c>
      <c r="D116" t="s">
        <v>17073</v>
      </c>
      <c r="E116" t="s">
        <v>542</v>
      </c>
      <c r="F116" s="9">
        <f>Table1327[[#This Row],[EMP]]-Table1327[[#This Row],[BMP]]</f>
        <v>2.203859829999999</v>
      </c>
      <c r="G116" s="5" t="s">
        <v>298</v>
      </c>
      <c r="H116" s="56">
        <v>344.93362904000003</v>
      </c>
      <c r="I116" t="s">
        <v>2552</v>
      </c>
      <c r="J116" s="56">
        <v>346.28728849999999</v>
      </c>
      <c r="K116" s="56">
        <v>347.13748887000003</v>
      </c>
      <c r="L116" t="s">
        <v>2554</v>
      </c>
      <c r="M116" s="2">
        <v>3716</v>
      </c>
      <c r="N116" s="2">
        <v>4076</v>
      </c>
      <c r="O116" s="2">
        <v>7792</v>
      </c>
      <c r="P116" t="s">
        <v>22730</v>
      </c>
      <c r="Q116">
        <v>9</v>
      </c>
      <c r="R116">
        <v>67</v>
      </c>
      <c r="S116" s="2">
        <v>507</v>
      </c>
      <c r="T116" s="2">
        <v>591</v>
      </c>
      <c r="U116" s="8">
        <v>0.14091375770020534</v>
      </c>
      <c r="V116" s="2">
        <v>12241</v>
      </c>
      <c r="W116" s="48">
        <v>1203</v>
      </c>
      <c r="Y116" s="61">
        <f>(Table1327[[#This Row],[2042 Future AADT]]-Table1327[[#This Row],[AADT 2022]])/20*($Y$5-2022)+Table1327[[#This Row],[AADT 2022]]</f>
        <v>10683.85</v>
      </c>
    </row>
    <row r="117" spans="1:25" ht="24" customHeight="1" x14ac:dyDescent="0.25">
      <c r="A117" t="s">
        <v>2556</v>
      </c>
      <c r="B117" t="s">
        <v>18338</v>
      </c>
      <c r="C117">
        <v>101939</v>
      </c>
      <c r="D117" t="s">
        <v>17073</v>
      </c>
      <c r="E117" t="s">
        <v>542</v>
      </c>
      <c r="F117" s="9">
        <f>Table1327[[#This Row],[EMP]]-Table1327[[#This Row],[BMP]]</f>
        <v>6.0275865899999985</v>
      </c>
      <c r="G117" s="5" t="s">
        <v>298</v>
      </c>
      <c r="H117" s="56">
        <v>347.15215510249999</v>
      </c>
      <c r="I117" t="s">
        <v>2554</v>
      </c>
      <c r="J117" s="56">
        <v>348.00901227000003</v>
      </c>
      <c r="K117" s="56">
        <v>353.17974169249999</v>
      </c>
      <c r="L117" t="s">
        <v>954</v>
      </c>
      <c r="M117" s="2">
        <v>3791</v>
      </c>
      <c r="N117" s="2">
        <v>2687</v>
      </c>
      <c r="O117" s="2">
        <v>6478</v>
      </c>
      <c r="P117" t="s">
        <v>22731</v>
      </c>
      <c r="Q117">
        <v>10</v>
      </c>
      <c r="R117">
        <v>62</v>
      </c>
      <c r="S117" s="2">
        <v>321</v>
      </c>
      <c r="T117" s="2">
        <v>267</v>
      </c>
      <c r="U117" s="8">
        <v>9.0768755788823707E-2</v>
      </c>
      <c r="V117" s="2">
        <v>9460</v>
      </c>
      <c r="W117" s="48">
        <v>1204</v>
      </c>
      <c r="Y117" s="61">
        <f>(Table1327[[#This Row],[2042 Future AADT]]-Table1327[[#This Row],[AADT 2022]])/20*($Y$5-2022)+Table1327[[#This Row],[AADT 2022]]</f>
        <v>8416.2999999999993</v>
      </c>
    </row>
    <row r="118" spans="1:25" ht="24" customHeight="1" x14ac:dyDescent="0.25">
      <c r="A118" t="s">
        <v>2558</v>
      </c>
      <c r="B118" t="s">
        <v>18339</v>
      </c>
      <c r="C118">
        <v>101940</v>
      </c>
      <c r="D118" t="s">
        <v>17073</v>
      </c>
      <c r="E118" t="s">
        <v>542</v>
      </c>
      <c r="F118" s="9">
        <f>Table1327[[#This Row],[EMP]]-Table1327[[#This Row],[BMP]]</f>
        <v>3.2001811900000234</v>
      </c>
      <c r="G118" s="5" t="s">
        <v>298</v>
      </c>
      <c r="H118" s="56">
        <v>353.17528071999999</v>
      </c>
      <c r="I118" t="s">
        <v>954</v>
      </c>
      <c r="J118" s="56">
        <v>354.58421342999998</v>
      </c>
      <c r="K118" s="56">
        <v>356.37546191000001</v>
      </c>
      <c r="L118" t="s">
        <v>2557</v>
      </c>
      <c r="M118" s="2">
        <v>1855</v>
      </c>
      <c r="N118" s="2">
        <v>1882</v>
      </c>
      <c r="O118" s="2">
        <v>3737</v>
      </c>
      <c r="P118" t="s">
        <v>22732</v>
      </c>
      <c r="Q118">
        <v>9</v>
      </c>
      <c r="R118">
        <v>53</v>
      </c>
      <c r="S118" s="2">
        <v>256</v>
      </c>
      <c r="T118" s="2">
        <v>183</v>
      </c>
      <c r="U118" s="8">
        <v>0.11747390955311747</v>
      </c>
      <c r="V118" s="2">
        <v>6363</v>
      </c>
      <c r="W118" s="48">
        <v>1205</v>
      </c>
      <c r="Y118" s="61">
        <f>(Table1327[[#This Row],[2042 Future AADT]]-Table1327[[#This Row],[AADT 2022]])/20*($Y$5-2022)+Table1327[[#This Row],[AADT 2022]]</f>
        <v>5443.9</v>
      </c>
    </row>
    <row r="119" spans="1:25" ht="24" customHeight="1" x14ac:dyDescent="0.25">
      <c r="A119" t="s">
        <v>2560</v>
      </c>
      <c r="B119" t="s">
        <v>18340</v>
      </c>
      <c r="C119">
        <v>101941</v>
      </c>
      <c r="D119" t="s">
        <v>17073</v>
      </c>
      <c r="E119" t="s">
        <v>542</v>
      </c>
      <c r="F119" s="9">
        <f>Table1327[[#This Row],[EMP]]-Table1327[[#This Row],[BMP]]</f>
        <v>4.8897876199999928</v>
      </c>
      <c r="G119" s="5" t="s">
        <v>298</v>
      </c>
      <c r="H119" s="56">
        <v>356.381605798571</v>
      </c>
      <c r="I119" t="s">
        <v>2557</v>
      </c>
      <c r="J119" s="56">
        <v>358.77459066</v>
      </c>
      <c r="K119" s="56">
        <v>361.27139341857099</v>
      </c>
      <c r="L119" t="s">
        <v>2559</v>
      </c>
      <c r="M119" s="2">
        <v>1321</v>
      </c>
      <c r="N119" s="2">
        <v>1323</v>
      </c>
      <c r="O119" s="2">
        <v>2644</v>
      </c>
      <c r="P119" t="s">
        <v>22733</v>
      </c>
      <c r="Q119">
        <v>9</v>
      </c>
      <c r="R119">
        <v>55</v>
      </c>
      <c r="S119" s="2">
        <v>141</v>
      </c>
      <c r="T119" s="2">
        <v>105</v>
      </c>
      <c r="U119" s="8">
        <v>9.3040847201210281E-2</v>
      </c>
      <c r="V119" s="2">
        <v>4502</v>
      </c>
      <c r="W119" s="48">
        <v>1206</v>
      </c>
      <c r="Y119" s="61">
        <f>(Table1327[[#This Row],[2042 Future AADT]]-Table1327[[#This Row],[AADT 2022]])/20*($Y$5-2022)+Table1327[[#This Row],[AADT 2022]]</f>
        <v>3851.7</v>
      </c>
    </row>
    <row r="120" spans="1:25" ht="24" customHeight="1" x14ac:dyDescent="0.25">
      <c r="A120" t="s">
        <v>2562</v>
      </c>
      <c r="B120" t="s">
        <v>18341</v>
      </c>
      <c r="C120">
        <v>101942</v>
      </c>
      <c r="D120" t="s">
        <v>17073</v>
      </c>
      <c r="E120" t="s">
        <v>542</v>
      </c>
      <c r="F120" s="9">
        <f>Table1327[[#This Row],[EMP]]-Table1327[[#This Row],[BMP]]</f>
        <v>3.0472584499999584</v>
      </c>
      <c r="G120" s="5" t="s">
        <v>298</v>
      </c>
      <c r="H120" s="56">
        <v>361.26246343000003</v>
      </c>
      <c r="I120" t="s">
        <v>2559</v>
      </c>
      <c r="J120" s="56">
        <v>362.99592181999998</v>
      </c>
      <c r="K120" s="56">
        <v>364.30972187999998</v>
      </c>
      <c r="L120" t="s">
        <v>2561</v>
      </c>
      <c r="M120" s="2" t="s">
        <v>203</v>
      </c>
      <c r="N120" s="2" t="s">
        <v>203</v>
      </c>
      <c r="O120" s="2">
        <v>2083</v>
      </c>
      <c r="P120" t="s">
        <v>22734</v>
      </c>
      <c r="Q120">
        <v>9</v>
      </c>
      <c r="R120">
        <v>64</v>
      </c>
      <c r="S120" s="2">
        <v>129</v>
      </c>
      <c r="T120" s="2">
        <v>102</v>
      </c>
      <c r="U120" s="8">
        <v>0.11089774363898224</v>
      </c>
      <c r="V120" s="2">
        <v>3547</v>
      </c>
      <c r="W120" s="48">
        <v>1207</v>
      </c>
      <c r="Y120" s="61">
        <f>(Table1327[[#This Row],[2042 Future AADT]]-Table1327[[#This Row],[AADT 2022]])/20*($Y$5-2022)+Table1327[[#This Row],[AADT 2022]]</f>
        <v>3034.6</v>
      </c>
    </row>
    <row r="121" spans="1:25" ht="24" customHeight="1" x14ac:dyDescent="0.25">
      <c r="A121" t="s">
        <v>2563</v>
      </c>
      <c r="B121" t="s">
        <v>18342</v>
      </c>
      <c r="C121">
        <v>101943</v>
      </c>
      <c r="D121" t="s">
        <v>17073</v>
      </c>
      <c r="E121" t="s">
        <v>542</v>
      </c>
      <c r="F121" s="9">
        <f>Table1327[[#This Row],[EMP]]-Table1327[[#This Row],[BMP]]</f>
        <v>20.157982510000011</v>
      </c>
      <c r="G121" s="5" t="s">
        <v>298</v>
      </c>
      <c r="H121" s="56">
        <v>364.299261803636</v>
      </c>
      <c r="I121" t="s">
        <v>2561</v>
      </c>
      <c r="J121" s="56">
        <v>372.98348570000002</v>
      </c>
      <c r="K121" s="56">
        <v>384.45724431363601</v>
      </c>
      <c r="L121" t="s">
        <v>959</v>
      </c>
      <c r="M121" s="2">
        <v>931</v>
      </c>
      <c r="N121" s="2">
        <v>1035</v>
      </c>
      <c r="O121" s="2">
        <v>1966</v>
      </c>
      <c r="P121" t="s">
        <v>22735</v>
      </c>
      <c r="Q121">
        <v>9</v>
      </c>
      <c r="R121">
        <v>61</v>
      </c>
      <c r="S121" s="2">
        <v>101</v>
      </c>
      <c r="T121" s="2">
        <v>121</v>
      </c>
      <c r="U121" s="8">
        <v>0.11291963377416073</v>
      </c>
      <c r="V121" s="2">
        <v>2612</v>
      </c>
      <c r="W121" s="48">
        <v>1208</v>
      </c>
      <c r="Y121" s="61">
        <f>(Table1327[[#This Row],[2042 Future AADT]]-Table1327[[#This Row],[AADT 2022]])/20*($Y$5-2022)+Table1327[[#This Row],[AADT 2022]]</f>
        <v>2385.9</v>
      </c>
    </row>
    <row r="122" spans="1:25" ht="24" customHeight="1" x14ac:dyDescent="0.25">
      <c r="A122" t="s">
        <v>2565</v>
      </c>
      <c r="B122" t="s">
        <v>18343</v>
      </c>
      <c r="C122">
        <v>101944</v>
      </c>
      <c r="D122" t="s">
        <v>17073</v>
      </c>
      <c r="E122" t="s">
        <v>542</v>
      </c>
      <c r="F122" s="9">
        <f>Table1327[[#This Row],[EMP]]-Table1327[[#This Row],[BMP]]</f>
        <v>3.3780229900000336</v>
      </c>
      <c r="G122" s="5" t="s">
        <v>298</v>
      </c>
      <c r="H122" s="56">
        <v>384.45061514999998</v>
      </c>
      <c r="I122" t="s">
        <v>959</v>
      </c>
      <c r="J122" s="56">
        <v>385.40667113000001</v>
      </c>
      <c r="K122" s="56">
        <v>387.82863814000001</v>
      </c>
      <c r="L122" t="s">
        <v>2564</v>
      </c>
      <c r="M122" s="2">
        <v>1679</v>
      </c>
      <c r="N122" s="2">
        <v>1759</v>
      </c>
      <c r="O122" s="2">
        <v>3438</v>
      </c>
      <c r="P122" t="s">
        <v>22736</v>
      </c>
      <c r="Q122">
        <v>10</v>
      </c>
      <c r="R122">
        <v>51</v>
      </c>
      <c r="S122" s="2">
        <v>351</v>
      </c>
      <c r="T122" s="2">
        <v>175</v>
      </c>
      <c r="U122" s="8">
        <v>0.15299592786503782</v>
      </c>
      <c r="V122" s="2">
        <v>6090</v>
      </c>
      <c r="W122" s="48">
        <v>1209</v>
      </c>
      <c r="Y122" s="61">
        <f>(Table1327[[#This Row],[2042 Future AADT]]-Table1327[[#This Row],[AADT 2022]])/20*($Y$5-2022)+Table1327[[#This Row],[AADT 2022]]</f>
        <v>5161.8</v>
      </c>
    </row>
    <row r="123" spans="1:25" ht="24" customHeight="1" x14ac:dyDescent="0.25">
      <c r="A123" t="s">
        <v>2566</v>
      </c>
      <c r="B123" t="s">
        <v>18344</v>
      </c>
      <c r="C123">
        <v>101945</v>
      </c>
      <c r="D123" t="s">
        <v>17073</v>
      </c>
      <c r="E123" t="s">
        <v>542</v>
      </c>
      <c r="F123" s="9">
        <f>Table1327[[#This Row],[EMP]]-Table1327[[#This Row],[BMP]]</f>
        <v>0.90437606000000414</v>
      </c>
      <c r="G123" s="5" t="s">
        <v>298</v>
      </c>
      <c r="H123" s="56">
        <v>387.80829577333299</v>
      </c>
      <c r="I123" t="s">
        <v>2564</v>
      </c>
      <c r="J123" s="56">
        <v>388.20120703999999</v>
      </c>
      <c r="K123" s="56">
        <v>388.71267183333299</v>
      </c>
      <c r="L123" t="s">
        <v>959</v>
      </c>
      <c r="M123" s="2">
        <v>3160</v>
      </c>
      <c r="N123" s="2">
        <v>3416</v>
      </c>
      <c r="O123" s="2">
        <v>6576</v>
      </c>
      <c r="P123" t="s">
        <v>22737</v>
      </c>
      <c r="Q123">
        <v>10</v>
      </c>
      <c r="R123">
        <v>53</v>
      </c>
      <c r="S123" s="2">
        <v>467</v>
      </c>
      <c r="T123" s="2">
        <v>75</v>
      </c>
      <c r="U123" s="8">
        <v>8.2420924574209242E-2</v>
      </c>
      <c r="V123" s="2">
        <v>9535</v>
      </c>
      <c r="W123" s="48">
        <v>1210</v>
      </c>
      <c r="Y123" s="61">
        <f>(Table1327[[#This Row],[2042 Future AADT]]-Table1327[[#This Row],[AADT 2022]])/20*($Y$5-2022)+Table1327[[#This Row],[AADT 2022]]</f>
        <v>8499.35</v>
      </c>
    </row>
    <row r="124" spans="1:25" ht="24" customHeight="1" x14ac:dyDescent="0.25">
      <c r="A124" t="s">
        <v>2568</v>
      </c>
      <c r="B124" t="s">
        <v>18345</v>
      </c>
      <c r="C124">
        <v>101947</v>
      </c>
      <c r="D124" t="s">
        <v>17073</v>
      </c>
      <c r="E124" t="s">
        <v>542</v>
      </c>
      <c r="F124" s="9">
        <f>Table1327[[#This Row],[EMP]]-Table1327[[#This Row],[BMP]]</f>
        <v>0.38961492999999336</v>
      </c>
      <c r="G124" s="5" t="s">
        <v>298</v>
      </c>
      <c r="H124" s="56">
        <v>388.70531513333299</v>
      </c>
      <c r="I124" t="s">
        <v>959</v>
      </c>
      <c r="J124" s="56">
        <v>388.98808625999999</v>
      </c>
      <c r="K124" s="56">
        <v>389.09493006333298</v>
      </c>
      <c r="L124" t="s">
        <v>2567</v>
      </c>
      <c r="M124" s="2">
        <v>907</v>
      </c>
      <c r="N124" s="2">
        <v>894</v>
      </c>
      <c r="O124" s="2">
        <v>1801</v>
      </c>
      <c r="P124" t="s">
        <v>22738</v>
      </c>
      <c r="Q124">
        <v>12</v>
      </c>
      <c r="R124">
        <v>56</v>
      </c>
      <c r="S124" s="2">
        <v>211</v>
      </c>
      <c r="T124" s="2">
        <v>67</v>
      </c>
      <c r="U124" s="8">
        <v>0.15435868961687951</v>
      </c>
      <c r="V124" s="2">
        <v>3190</v>
      </c>
      <c r="W124" s="48">
        <v>1211</v>
      </c>
      <c r="Y124" s="61">
        <f>(Table1327[[#This Row],[2042 Future AADT]]-Table1327[[#This Row],[AADT 2022]])/20*($Y$5-2022)+Table1327[[#This Row],[AADT 2022]]</f>
        <v>2703.85</v>
      </c>
    </row>
    <row r="125" spans="1:25" ht="24" customHeight="1" x14ac:dyDescent="0.25">
      <c r="A125" t="s">
        <v>2569</v>
      </c>
      <c r="B125" t="s">
        <v>18346</v>
      </c>
      <c r="C125">
        <v>101948</v>
      </c>
      <c r="D125" t="s">
        <v>17073</v>
      </c>
      <c r="E125" t="s">
        <v>542</v>
      </c>
      <c r="F125" s="9">
        <f>Table1327[[#This Row],[EMP]]-Table1327[[#This Row],[BMP]]</f>
        <v>12.861465290000012</v>
      </c>
      <c r="G125" s="5" t="s">
        <v>298</v>
      </c>
      <c r="H125" s="56">
        <v>389.03537023000001</v>
      </c>
      <c r="I125" t="s">
        <v>2567</v>
      </c>
      <c r="J125" s="56">
        <v>400.00051810000002</v>
      </c>
      <c r="K125" s="56">
        <v>401.89683552000002</v>
      </c>
      <c r="L125" t="s">
        <v>26</v>
      </c>
      <c r="M125" s="2">
        <v>443</v>
      </c>
      <c r="N125" s="2">
        <v>435</v>
      </c>
      <c r="O125" s="2">
        <v>878</v>
      </c>
      <c r="P125" t="s">
        <v>22739</v>
      </c>
      <c r="Q125">
        <v>13</v>
      </c>
      <c r="R125">
        <v>63</v>
      </c>
      <c r="S125" s="2">
        <v>211</v>
      </c>
      <c r="T125" s="2">
        <v>67</v>
      </c>
      <c r="U125" s="8">
        <v>0.31662870159453305</v>
      </c>
      <c r="V125" s="2">
        <v>1166</v>
      </c>
      <c r="W125" s="48">
        <v>1212</v>
      </c>
      <c r="Y125" s="61">
        <f>(Table1327[[#This Row],[2042 Future AADT]]-Table1327[[#This Row],[AADT 2022]])/20*($Y$5-2022)+Table1327[[#This Row],[AADT 2022]]</f>
        <v>1065.2</v>
      </c>
    </row>
    <row r="126" spans="1:25" ht="24" customHeight="1" x14ac:dyDescent="0.25">
      <c r="A126" t="s">
        <v>2702</v>
      </c>
      <c r="B126" t="s">
        <v>18347</v>
      </c>
      <c r="C126">
        <v>102018</v>
      </c>
      <c r="D126" t="s">
        <v>17073</v>
      </c>
      <c r="E126" t="s">
        <v>2700</v>
      </c>
      <c r="F126" s="9">
        <f>Table1327[[#This Row],[EMP]]-Table1327[[#This Row],[BMP]]</f>
        <v>4.1870992300000012</v>
      </c>
      <c r="G126" s="5" t="s">
        <v>2701</v>
      </c>
      <c r="H126" s="56">
        <v>465.24234179666701</v>
      </c>
      <c r="I126" t="s">
        <v>2274</v>
      </c>
      <c r="J126" s="56">
        <v>468.00311840000001</v>
      </c>
      <c r="K126" s="56">
        <v>469.42944102666701</v>
      </c>
      <c r="L126" t="s">
        <v>26</v>
      </c>
      <c r="M126" s="2">
        <v>1208</v>
      </c>
      <c r="N126" s="2">
        <v>1082</v>
      </c>
      <c r="O126" s="2">
        <v>2290</v>
      </c>
      <c r="P126" t="s">
        <v>22740</v>
      </c>
      <c r="Q126">
        <v>8</v>
      </c>
      <c r="R126">
        <v>61</v>
      </c>
      <c r="S126" s="2">
        <v>459</v>
      </c>
      <c r="T126" s="2">
        <v>70</v>
      </c>
      <c r="U126" s="8">
        <v>0.23100436681222708</v>
      </c>
      <c r="V126" s="2">
        <v>3630</v>
      </c>
      <c r="W126" s="48">
        <v>1213</v>
      </c>
      <c r="Y126" s="61">
        <f>(Table1327[[#This Row],[2042 Future AADT]]-Table1327[[#This Row],[AADT 2022]])/20*($Y$5-2022)+Table1327[[#This Row],[AADT 2022]]</f>
        <v>3161</v>
      </c>
    </row>
    <row r="127" spans="1:25" ht="24" customHeight="1" x14ac:dyDescent="0.25">
      <c r="A127" t="s">
        <v>2704</v>
      </c>
      <c r="B127" t="s">
        <v>18348</v>
      </c>
      <c r="C127">
        <v>102019</v>
      </c>
      <c r="D127" t="s">
        <v>17073</v>
      </c>
      <c r="E127" t="s">
        <v>1109</v>
      </c>
      <c r="F127" s="9">
        <f>Table1327[[#This Row],[EMP]]-Table1327[[#This Row],[BMP]]</f>
        <v>0.77180795999998963</v>
      </c>
      <c r="G127" s="5" t="s">
        <v>1107</v>
      </c>
      <c r="H127" s="56">
        <v>252.01123475</v>
      </c>
      <c r="I127" t="s">
        <v>298</v>
      </c>
      <c r="J127" s="56">
        <v>252.49907264999999</v>
      </c>
      <c r="K127" s="56">
        <v>252.78304270999999</v>
      </c>
      <c r="L127" t="s">
        <v>2703</v>
      </c>
      <c r="M127" s="2">
        <v>4955</v>
      </c>
      <c r="N127" s="2">
        <v>5082</v>
      </c>
      <c r="O127" s="2">
        <v>10037</v>
      </c>
      <c r="P127" t="s">
        <v>22741</v>
      </c>
      <c r="Q127">
        <v>9</v>
      </c>
      <c r="R127">
        <v>53</v>
      </c>
      <c r="S127" s="2">
        <v>953</v>
      </c>
      <c r="T127" s="2">
        <v>157</v>
      </c>
      <c r="U127" s="8">
        <v>0.1105908139882435</v>
      </c>
      <c r="V127" s="2">
        <v>22550</v>
      </c>
      <c r="W127" s="48">
        <v>1214</v>
      </c>
      <c r="Y127" s="61">
        <f>(Table1327[[#This Row],[2042 Future AADT]]-Table1327[[#This Row],[AADT 2022]])/20*($Y$5-2022)+Table1327[[#This Row],[AADT 2022]]</f>
        <v>18170.45</v>
      </c>
    </row>
    <row r="128" spans="1:25" ht="24" customHeight="1" x14ac:dyDescent="0.25">
      <c r="A128" t="s">
        <v>2706</v>
      </c>
      <c r="B128" t="s">
        <v>18349</v>
      </c>
      <c r="C128">
        <v>102021</v>
      </c>
      <c r="D128" t="s">
        <v>17073</v>
      </c>
      <c r="E128" t="s">
        <v>1109</v>
      </c>
      <c r="F128" s="9">
        <f>Table1327[[#This Row],[EMP]]-Table1327[[#This Row],[BMP]]</f>
        <v>0.58257111999998301</v>
      </c>
      <c r="G128" s="5" t="s">
        <v>1107</v>
      </c>
      <c r="H128" s="56">
        <v>252.79153475000001</v>
      </c>
      <c r="I128" t="s">
        <v>2703</v>
      </c>
      <c r="J128" s="56">
        <v>253.00094562000001</v>
      </c>
      <c r="K128" s="56">
        <v>253.37410586999999</v>
      </c>
      <c r="L128" t="s">
        <v>2705</v>
      </c>
      <c r="M128" s="2">
        <v>4702</v>
      </c>
      <c r="N128" s="2">
        <v>4051</v>
      </c>
      <c r="O128" s="2">
        <v>8753</v>
      </c>
      <c r="P128" t="s">
        <v>22742</v>
      </c>
      <c r="Q128">
        <v>9</v>
      </c>
      <c r="R128">
        <v>54</v>
      </c>
      <c r="S128" s="2">
        <v>794</v>
      </c>
      <c r="T128" s="2">
        <v>129</v>
      </c>
      <c r="U128" s="8">
        <v>0.10544956015080544</v>
      </c>
      <c r="V128" s="2">
        <v>11077</v>
      </c>
      <c r="W128" s="48">
        <v>1215</v>
      </c>
      <c r="Y128" s="61">
        <f>(Table1327[[#This Row],[2042 Future AADT]]-Table1327[[#This Row],[AADT 2022]])/20*($Y$5-2022)+Table1327[[#This Row],[AADT 2022]]</f>
        <v>10263.6</v>
      </c>
    </row>
    <row r="129" spans="1:25" ht="24" customHeight="1" x14ac:dyDescent="0.25">
      <c r="A129" t="s">
        <v>2707</v>
      </c>
      <c r="B129" t="s">
        <v>18350</v>
      </c>
      <c r="C129">
        <v>102023</v>
      </c>
      <c r="D129" t="s">
        <v>17073</v>
      </c>
      <c r="E129" t="s">
        <v>1109</v>
      </c>
      <c r="F129" s="9">
        <f>Table1327[[#This Row],[EMP]]-Table1327[[#This Row],[BMP]]</f>
        <v>0.7041300199999796</v>
      </c>
      <c r="G129" s="5" t="s">
        <v>1107</v>
      </c>
      <c r="H129" s="56">
        <v>253.37080897666701</v>
      </c>
      <c r="I129" t="s">
        <v>2705</v>
      </c>
      <c r="J129" s="56">
        <v>253.89485220500001</v>
      </c>
      <c r="K129" s="56">
        <v>254.07493899666699</v>
      </c>
      <c r="L129" t="s">
        <v>349</v>
      </c>
      <c r="M129" s="2">
        <v>4411</v>
      </c>
      <c r="N129" s="2">
        <v>1755</v>
      </c>
      <c r="O129" s="2">
        <v>6166</v>
      </c>
      <c r="P129" t="s">
        <v>22743</v>
      </c>
      <c r="Q129">
        <v>11</v>
      </c>
      <c r="R129">
        <v>52</v>
      </c>
      <c r="S129" s="2">
        <v>567</v>
      </c>
      <c r="T129" s="2">
        <v>511</v>
      </c>
      <c r="U129" s="8">
        <v>0.17482971132014272</v>
      </c>
      <c r="V129" s="2">
        <v>13853</v>
      </c>
      <c r="W129" s="48">
        <v>1216</v>
      </c>
      <c r="Y129" s="61">
        <f>(Table1327[[#This Row],[2042 Future AADT]]-Table1327[[#This Row],[AADT 2022]])/20*($Y$5-2022)+Table1327[[#This Row],[AADT 2022]]</f>
        <v>11162.55</v>
      </c>
    </row>
    <row r="130" spans="1:25" ht="24" customHeight="1" x14ac:dyDescent="0.25">
      <c r="A130" t="s">
        <v>2709</v>
      </c>
      <c r="B130" t="s">
        <v>18351</v>
      </c>
      <c r="C130">
        <v>102024</v>
      </c>
      <c r="D130" t="s">
        <v>17073</v>
      </c>
      <c r="E130" t="s">
        <v>1109</v>
      </c>
      <c r="F130" s="9">
        <f>Table1327[[#This Row],[EMP]]-Table1327[[#This Row],[BMP]]</f>
        <v>5.3299457699999664</v>
      </c>
      <c r="G130" s="5" t="s">
        <v>1107</v>
      </c>
      <c r="H130" s="56">
        <v>254.12317062142901</v>
      </c>
      <c r="I130" t="s">
        <v>349</v>
      </c>
      <c r="J130" s="56">
        <v>258.995713916667</v>
      </c>
      <c r="K130" s="56">
        <v>259.45311639142898</v>
      </c>
      <c r="L130" t="s">
        <v>2708</v>
      </c>
      <c r="M130" s="2">
        <v>3652</v>
      </c>
      <c r="N130" s="2">
        <v>3856</v>
      </c>
      <c r="O130" s="2">
        <v>7508</v>
      </c>
      <c r="P130" t="s">
        <v>22744</v>
      </c>
      <c r="Q130">
        <v>8</v>
      </c>
      <c r="R130">
        <v>51</v>
      </c>
      <c r="S130" s="2">
        <v>751</v>
      </c>
      <c r="T130" s="2">
        <v>348</v>
      </c>
      <c r="U130" s="8">
        <v>0.14637719765583379</v>
      </c>
      <c r="V130" s="2">
        <v>19028</v>
      </c>
      <c r="W130" s="48">
        <v>1217</v>
      </c>
      <c r="Y130" s="61">
        <f>(Table1327[[#This Row],[2042 Future AADT]]-Table1327[[#This Row],[AADT 2022]])/20*($Y$5-2022)+Table1327[[#This Row],[AADT 2022]]</f>
        <v>14996</v>
      </c>
    </row>
    <row r="131" spans="1:25" ht="24" customHeight="1" x14ac:dyDescent="0.25">
      <c r="A131" t="s">
        <v>2711</v>
      </c>
      <c r="B131" t="s">
        <v>18352</v>
      </c>
      <c r="C131">
        <v>102025</v>
      </c>
      <c r="D131" t="s">
        <v>17073</v>
      </c>
      <c r="E131" t="s">
        <v>1109</v>
      </c>
      <c r="F131" s="9">
        <f>Table1327[[#This Row],[EMP]]-Table1327[[#This Row],[BMP]]</f>
        <v>11.787965740000004</v>
      </c>
      <c r="G131" s="5" t="s">
        <v>1107</v>
      </c>
      <c r="H131" s="56">
        <v>259.47427167285701</v>
      </c>
      <c r="I131" t="s">
        <v>2708</v>
      </c>
      <c r="J131" s="56">
        <v>262.00629648</v>
      </c>
      <c r="K131" s="56">
        <v>271.26223741285702</v>
      </c>
      <c r="L131" t="s">
        <v>2710</v>
      </c>
      <c r="M131" s="2">
        <v>2967</v>
      </c>
      <c r="N131" s="2">
        <v>3226</v>
      </c>
      <c r="O131" s="2">
        <v>6193</v>
      </c>
      <c r="P131" t="s">
        <v>22745</v>
      </c>
      <c r="Q131">
        <v>8</v>
      </c>
      <c r="R131">
        <v>55</v>
      </c>
      <c r="S131" s="2">
        <v>534</v>
      </c>
      <c r="T131" s="2">
        <v>499</v>
      </c>
      <c r="U131" s="8">
        <v>0.16680122719199095</v>
      </c>
      <c r="V131" s="2">
        <v>8210</v>
      </c>
      <c r="W131" s="48">
        <v>1218</v>
      </c>
      <c r="Y131" s="61">
        <f>(Table1327[[#This Row],[2042 Future AADT]]-Table1327[[#This Row],[AADT 2022]])/20*($Y$5-2022)+Table1327[[#This Row],[AADT 2022]]</f>
        <v>7504.05</v>
      </c>
    </row>
    <row r="132" spans="1:25" ht="24" customHeight="1" x14ac:dyDescent="0.25">
      <c r="A132" t="s">
        <v>2714</v>
      </c>
      <c r="B132" t="s">
        <v>18353</v>
      </c>
      <c r="C132">
        <v>102026</v>
      </c>
      <c r="D132" t="s">
        <v>17073</v>
      </c>
      <c r="E132" t="s">
        <v>1109</v>
      </c>
      <c r="F132" s="9">
        <f>Table1327[[#This Row],[EMP]]-Table1327[[#This Row],[BMP]]</f>
        <v>0.56333870000003117</v>
      </c>
      <c r="G132" s="5" t="s">
        <v>1107</v>
      </c>
      <c r="H132" s="56">
        <v>272.01068572999998</v>
      </c>
      <c r="I132" t="s">
        <v>2712</v>
      </c>
      <c r="J132" s="56">
        <v>272.29953549999999</v>
      </c>
      <c r="K132" s="56">
        <v>272.57402443000001</v>
      </c>
      <c r="L132" t="s">
        <v>2713</v>
      </c>
      <c r="M132" s="2" t="s">
        <v>203</v>
      </c>
      <c r="N132" s="2" t="s">
        <v>203</v>
      </c>
      <c r="O132" s="2">
        <v>9802</v>
      </c>
      <c r="P132" t="s">
        <v>22747</v>
      </c>
      <c r="Q132">
        <v>23</v>
      </c>
      <c r="R132">
        <v>56</v>
      </c>
      <c r="S132" s="2">
        <v>394</v>
      </c>
      <c r="T132" s="2">
        <v>183</v>
      </c>
      <c r="U132" s="8">
        <v>5.8865537645378496E-2</v>
      </c>
      <c r="V132" s="2">
        <v>14420</v>
      </c>
      <c r="W132" s="48">
        <v>1219</v>
      </c>
      <c r="Y132" s="61">
        <f>(Table1327[[#This Row],[2042 Future AADT]]-Table1327[[#This Row],[AADT 2022]])/20*($Y$5-2022)+Table1327[[#This Row],[AADT 2022]]</f>
        <v>12803.7</v>
      </c>
    </row>
    <row r="133" spans="1:25" ht="24" customHeight="1" x14ac:dyDescent="0.25">
      <c r="A133" t="s">
        <v>2715</v>
      </c>
      <c r="B133" t="s">
        <v>18354</v>
      </c>
      <c r="C133">
        <v>102027</v>
      </c>
      <c r="D133" t="s">
        <v>17073</v>
      </c>
      <c r="E133" t="s">
        <v>1109</v>
      </c>
      <c r="F133" s="9">
        <f>Table1327[[#This Row],[EMP]]-Table1327[[#This Row],[BMP]]</f>
        <v>0.74126288999997314</v>
      </c>
      <c r="G133" s="5" t="s">
        <v>1107</v>
      </c>
      <c r="H133" s="56">
        <v>271.269425113333</v>
      </c>
      <c r="I133" t="s">
        <v>2710</v>
      </c>
      <c r="J133" s="56">
        <v>271.79932002999999</v>
      </c>
      <c r="K133" s="56">
        <v>272.01068800333297</v>
      </c>
      <c r="L133" t="s">
        <v>2712</v>
      </c>
      <c r="M133" s="2">
        <v>3152</v>
      </c>
      <c r="N133" s="2">
        <v>3374</v>
      </c>
      <c r="O133" s="2">
        <v>6526</v>
      </c>
      <c r="P133" t="s">
        <v>22746</v>
      </c>
      <c r="Q133">
        <v>8</v>
      </c>
      <c r="R133">
        <v>56</v>
      </c>
      <c r="S133" s="2">
        <v>352</v>
      </c>
      <c r="T133" s="2">
        <v>512</v>
      </c>
      <c r="U133" s="8">
        <v>0.1323935029114312</v>
      </c>
      <c r="V133" s="2">
        <v>9600</v>
      </c>
      <c r="W133" s="48">
        <v>1220</v>
      </c>
      <c r="Y133" s="61">
        <f>(Table1327[[#This Row],[2042 Future AADT]]-Table1327[[#This Row],[AADT 2022]])/20*($Y$5-2022)+Table1327[[#This Row],[AADT 2022]]</f>
        <v>8524.1</v>
      </c>
    </row>
    <row r="134" spans="1:25" ht="24" customHeight="1" x14ac:dyDescent="0.25">
      <c r="A134" t="s">
        <v>2717</v>
      </c>
      <c r="B134" t="s">
        <v>18355</v>
      </c>
      <c r="C134">
        <v>102028</v>
      </c>
      <c r="D134" t="s">
        <v>17073</v>
      </c>
      <c r="E134" t="s">
        <v>1109</v>
      </c>
      <c r="F134" s="9">
        <f>Table1327[[#This Row],[EMP]]-Table1327[[#This Row],[BMP]]</f>
        <v>28.954252039999972</v>
      </c>
      <c r="G134" s="5" t="s">
        <v>1107</v>
      </c>
      <c r="H134" s="56">
        <v>272.56939699322601</v>
      </c>
      <c r="I134" t="s">
        <v>2713</v>
      </c>
      <c r="J134" s="56">
        <v>286.99430100000001</v>
      </c>
      <c r="K134" s="56">
        <v>301.52364903322598</v>
      </c>
      <c r="L134" t="s">
        <v>2716</v>
      </c>
      <c r="M134" s="2">
        <v>1710</v>
      </c>
      <c r="N134" s="2">
        <v>1230</v>
      </c>
      <c r="O134" s="2">
        <v>2940</v>
      </c>
      <c r="P134" t="s">
        <v>22748</v>
      </c>
      <c r="Q134">
        <v>7</v>
      </c>
      <c r="R134">
        <v>63</v>
      </c>
      <c r="S134" s="2">
        <v>303</v>
      </c>
      <c r="T134" s="2">
        <v>427</v>
      </c>
      <c r="U134" s="8">
        <v>0.24829931972789115</v>
      </c>
      <c r="V134" s="2">
        <v>4101</v>
      </c>
      <c r="W134" s="48">
        <v>1221</v>
      </c>
      <c r="Y134" s="61">
        <f>(Table1327[[#This Row],[2042 Future AADT]]-Table1327[[#This Row],[AADT 2022]])/20*($Y$5-2022)+Table1327[[#This Row],[AADT 2022]]</f>
        <v>3694.65</v>
      </c>
    </row>
    <row r="135" spans="1:25" ht="24" customHeight="1" x14ac:dyDescent="0.25">
      <c r="A135" t="s">
        <v>2719</v>
      </c>
      <c r="B135" t="s">
        <v>18356</v>
      </c>
      <c r="C135">
        <v>102029</v>
      </c>
      <c r="D135" t="s">
        <v>17073</v>
      </c>
      <c r="E135" t="s">
        <v>1109</v>
      </c>
      <c r="F135" s="9">
        <f>Table1327[[#This Row],[EMP]]-Table1327[[#This Row],[BMP]]</f>
        <v>11.92721683000002</v>
      </c>
      <c r="G135" s="5" t="s">
        <v>1107</v>
      </c>
      <c r="H135" s="56">
        <v>301.51820827642899</v>
      </c>
      <c r="I135" t="s">
        <v>2716</v>
      </c>
      <c r="J135" s="56">
        <v>307.98894116000002</v>
      </c>
      <c r="K135" s="56">
        <v>313.44542510642901</v>
      </c>
      <c r="L135" t="s">
        <v>2718</v>
      </c>
      <c r="M135" s="2">
        <v>1751</v>
      </c>
      <c r="N135" s="2">
        <v>1770</v>
      </c>
      <c r="O135" s="2">
        <v>3521</v>
      </c>
      <c r="P135" t="s">
        <v>22749</v>
      </c>
      <c r="Q135">
        <v>8</v>
      </c>
      <c r="R135">
        <v>53</v>
      </c>
      <c r="S135" s="2">
        <v>405</v>
      </c>
      <c r="T135" s="2">
        <v>575</v>
      </c>
      <c r="U135" s="8">
        <v>0.27833001988071571</v>
      </c>
      <c r="V135" s="2">
        <v>5180</v>
      </c>
      <c r="W135" s="48">
        <v>1222</v>
      </c>
      <c r="Y135" s="61">
        <f>(Table1327[[#This Row],[2042 Future AADT]]-Table1327[[#This Row],[AADT 2022]])/20*($Y$5-2022)+Table1327[[#This Row],[AADT 2022]]</f>
        <v>4599.3500000000004</v>
      </c>
    </row>
    <row r="136" spans="1:25" ht="24" customHeight="1" x14ac:dyDescent="0.25">
      <c r="A136" t="s">
        <v>2721</v>
      </c>
      <c r="B136" t="s">
        <v>18357</v>
      </c>
      <c r="C136">
        <v>102030</v>
      </c>
      <c r="D136" t="s">
        <v>17073</v>
      </c>
      <c r="E136" t="s">
        <v>1109</v>
      </c>
      <c r="F136" s="9">
        <f>Table1327[[#This Row],[EMP]]-Table1327[[#This Row],[BMP]]</f>
        <v>15.443636908570966</v>
      </c>
      <c r="G136" s="5" t="s">
        <v>1107</v>
      </c>
      <c r="H136" s="56">
        <v>313.44542510642901</v>
      </c>
      <c r="I136" t="s">
        <v>2718</v>
      </c>
      <c r="J136" s="56">
        <v>328.00912197999997</v>
      </c>
      <c r="K136" s="56">
        <v>328.88906201499998</v>
      </c>
      <c r="L136" t="s">
        <v>2720</v>
      </c>
      <c r="M136" s="2">
        <v>1883</v>
      </c>
      <c r="N136" s="2">
        <v>1874</v>
      </c>
      <c r="O136" s="2">
        <v>3757</v>
      </c>
      <c r="P136" t="s">
        <v>22750</v>
      </c>
      <c r="Q136">
        <v>7</v>
      </c>
      <c r="R136">
        <v>52</v>
      </c>
      <c r="S136" s="2">
        <v>289</v>
      </c>
      <c r="T136" s="2">
        <v>711</v>
      </c>
      <c r="U136" s="8">
        <v>0.26616981634282671</v>
      </c>
      <c r="V136" s="2">
        <v>5527</v>
      </c>
      <c r="W136" s="48">
        <v>1223</v>
      </c>
      <c r="Y136" s="61">
        <f>(Table1327[[#This Row],[2042 Future AADT]]-Table1327[[#This Row],[AADT 2022]])/20*($Y$5-2022)+Table1327[[#This Row],[AADT 2022]]</f>
        <v>4907.5</v>
      </c>
    </row>
    <row r="137" spans="1:25" ht="24" customHeight="1" x14ac:dyDescent="0.25">
      <c r="A137" t="s">
        <v>2723</v>
      </c>
      <c r="B137" t="s">
        <v>18358</v>
      </c>
      <c r="C137">
        <v>102031</v>
      </c>
      <c r="D137" t="s">
        <v>17073</v>
      </c>
      <c r="E137" t="s">
        <v>1109</v>
      </c>
      <c r="F137" s="9">
        <f>Table1327[[#This Row],[EMP]]-Table1327[[#This Row],[BMP]]</f>
        <v>1.4663418200000251</v>
      </c>
      <c r="G137" s="5" t="s">
        <v>1107</v>
      </c>
      <c r="H137" s="56">
        <v>328.88906201499998</v>
      </c>
      <c r="I137" t="s">
        <v>2720</v>
      </c>
      <c r="J137" s="56">
        <v>329.89311493000002</v>
      </c>
      <c r="K137" s="56">
        <v>330.355403835</v>
      </c>
      <c r="L137" t="s">
        <v>2722</v>
      </c>
      <c r="M137" s="2">
        <v>2750</v>
      </c>
      <c r="N137" s="2">
        <v>2710</v>
      </c>
      <c r="O137" s="2">
        <v>5460</v>
      </c>
      <c r="P137" t="s">
        <v>22751</v>
      </c>
      <c r="Q137">
        <v>9</v>
      </c>
      <c r="R137">
        <v>53</v>
      </c>
      <c r="S137" s="2">
        <v>617</v>
      </c>
      <c r="T137" s="2">
        <v>638</v>
      </c>
      <c r="U137" s="8">
        <v>0.22985347985347984</v>
      </c>
      <c r="V137" s="2">
        <v>8032</v>
      </c>
      <c r="W137" s="48">
        <v>1224</v>
      </c>
      <c r="Y137" s="61">
        <f>(Table1327[[#This Row],[2042 Future AADT]]-Table1327[[#This Row],[AADT 2022]])/20*($Y$5-2022)+Table1327[[#This Row],[AADT 2022]]</f>
        <v>7131.8</v>
      </c>
    </row>
    <row r="138" spans="1:25" ht="24" customHeight="1" x14ac:dyDescent="0.25">
      <c r="A138" t="s">
        <v>2724</v>
      </c>
      <c r="B138" t="s">
        <v>18359</v>
      </c>
      <c r="C138">
        <v>102032</v>
      </c>
      <c r="D138" t="s">
        <v>17073</v>
      </c>
      <c r="E138" t="s">
        <v>1109</v>
      </c>
      <c r="F138" s="9">
        <f>Table1327[[#This Row],[EMP]]-Table1327[[#This Row],[BMP]]</f>
        <v>0.37130101999997578</v>
      </c>
      <c r="G138" s="5" t="s">
        <v>1107</v>
      </c>
      <c r="H138" s="56">
        <v>330.35205911000003</v>
      </c>
      <c r="I138" t="s">
        <v>2722</v>
      </c>
      <c r="J138" s="56">
        <v>330.56405687</v>
      </c>
      <c r="K138" s="56">
        <v>330.72336013</v>
      </c>
      <c r="L138" t="s">
        <v>2096</v>
      </c>
      <c r="M138" s="2">
        <v>3263</v>
      </c>
      <c r="N138" s="2">
        <v>2955</v>
      </c>
      <c r="O138" s="2">
        <v>6218</v>
      </c>
      <c r="P138" t="s">
        <v>22752</v>
      </c>
      <c r="Q138">
        <v>10</v>
      </c>
      <c r="R138">
        <v>50</v>
      </c>
      <c r="S138" s="2">
        <v>180</v>
      </c>
      <c r="T138" s="2">
        <v>705</v>
      </c>
      <c r="U138" s="8">
        <v>0.14232872306207783</v>
      </c>
      <c r="V138" s="2">
        <v>10015</v>
      </c>
      <c r="W138" s="48">
        <v>1225</v>
      </c>
      <c r="Y138" s="61">
        <f>(Table1327[[#This Row],[2042 Future AADT]]-Table1327[[#This Row],[AADT 2022]])/20*($Y$5-2022)+Table1327[[#This Row],[AADT 2022]]</f>
        <v>8686.0499999999993</v>
      </c>
    </row>
    <row r="139" spans="1:25" ht="24" customHeight="1" x14ac:dyDescent="0.25">
      <c r="A139" t="s">
        <v>2726</v>
      </c>
      <c r="B139" t="s">
        <v>18360</v>
      </c>
      <c r="C139">
        <v>102034</v>
      </c>
      <c r="D139" t="s">
        <v>17073</v>
      </c>
      <c r="E139" t="s">
        <v>1109</v>
      </c>
      <c r="F139" s="9">
        <f>Table1327[[#This Row],[EMP]]-Table1327[[#This Row],[BMP]]</f>
        <v>0.54221534999999221</v>
      </c>
      <c r="G139" s="5" t="s">
        <v>1107</v>
      </c>
      <c r="H139" s="56">
        <v>330.73425938333298</v>
      </c>
      <c r="I139" t="s">
        <v>2096</v>
      </c>
      <c r="J139" s="56">
        <v>330.98968625333299</v>
      </c>
      <c r="K139" s="56">
        <v>331.27647473333298</v>
      </c>
      <c r="L139" t="s">
        <v>2725</v>
      </c>
      <c r="M139" s="2">
        <v>4572</v>
      </c>
      <c r="N139" s="2">
        <v>3962</v>
      </c>
      <c r="O139" s="2">
        <v>8534</v>
      </c>
      <c r="P139" t="s">
        <v>22753</v>
      </c>
      <c r="Q139">
        <v>8</v>
      </c>
      <c r="R139">
        <v>51</v>
      </c>
      <c r="S139" s="2">
        <v>759</v>
      </c>
      <c r="T139" s="2">
        <v>691</v>
      </c>
      <c r="U139" s="8">
        <v>0.16990860089055543</v>
      </c>
      <c r="V139" s="2">
        <v>13745</v>
      </c>
      <c r="W139" s="48">
        <v>1226</v>
      </c>
      <c r="Y139" s="61">
        <f>(Table1327[[#This Row],[2042 Future AADT]]-Table1327[[#This Row],[AADT 2022]])/20*($Y$5-2022)+Table1327[[#This Row],[AADT 2022]]</f>
        <v>11921.15</v>
      </c>
    </row>
    <row r="140" spans="1:25" ht="24" customHeight="1" x14ac:dyDescent="0.25">
      <c r="A140" t="s">
        <v>2728</v>
      </c>
      <c r="B140" t="s">
        <v>18361</v>
      </c>
      <c r="C140">
        <v>102036</v>
      </c>
      <c r="D140" t="s">
        <v>17073</v>
      </c>
      <c r="E140" t="s">
        <v>1109</v>
      </c>
      <c r="F140" s="9">
        <f>Table1327[[#This Row],[EMP]]-Table1327[[#This Row],[BMP]]</f>
        <v>0.48390050000000429</v>
      </c>
      <c r="G140" s="5" t="s">
        <v>1107</v>
      </c>
      <c r="H140" s="56">
        <v>331.29487806499998</v>
      </c>
      <c r="I140" t="s">
        <v>2725</v>
      </c>
      <c r="J140" s="56">
        <v>331.64582021500001</v>
      </c>
      <c r="K140" s="56">
        <v>331.77877856499998</v>
      </c>
      <c r="L140" t="s">
        <v>2727</v>
      </c>
      <c r="M140" s="2">
        <v>4996</v>
      </c>
      <c r="N140" s="2">
        <v>5006</v>
      </c>
      <c r="O140" s="2">
        <v>10002</v>
      </c>
      <c r="P140" t="s">
        <v>22754</v>
      </c>
      <c r="Q140">
        <v>8</v>
      </c>
      <c r="R140">
        <v>54</v>
      </c>
      <c r="S140" s="2">
        <v>814</v>
      </c>
      <c r="T140" s="2">
        <v>737</v>
      </c>
      <c r="U140" s="8">
        <v>0.15506898620275944</v>
      </c>
      <c r="V140" s="2">
        <v>16109</v>
      </c>
      <c r="W140" s="48">
        <v>1227</v>
      </c>
      <c r="Y140" s="61">
        <f>(Table1327[[#This Row],[2042 Future AADT]]-Table1327[[#This Row],[AADT 2022]])/20*($Y$5-2022)+Table1327[[#This Row],[AADT 2022]]</f>
        <v>13971.55</v>
      </c>
    </row>
    <row r="141" spans="1:25" ht="24" customHeight="1" x14ac:dyDescent="0.25">
      <c r="A141" t="s">
        <v>2730</v>
      </c>
      <c r="B141" t="s">
        <v>18362</v>
      </c>
      <c r="C141">
        <v>102038</v>
      </c>
      <c r="D141" t="s">
        <v>17073</v>
      </c>
      <c r="E141" t="s">
        <v>1109</v>
      </c>
      <c r="F141" s="9">
        <f>Table1327[[#This Row],[EMP]]-Table1327[[#This Row],[BMP]]</f>
        <v>3.8795925699999998</v>
      </c>
      <c r="G141" s="5" t="s">
        <v>1107</v>
      </c>
      <c r="H141" s="56">
        <v>331.76660368</v>
      </c>
      <c r="I141" t="s">
        <v>2727</v>
      </c>
      <c r="J141" s="56">
        <v>333.774889895</v>
      </c>
      <c r="K141" s="56">
        <v>335.64619625</v>
      </c>
      <c r="L141" t="s">
        <v>2729</v>
      </c>
      <c r="M141" s="2">
        <v>5282</v>
      </c>
      <c r="N141" s="2">
        <v>4992</v>
      </c>
      <c r="O141" s="2">
        <v>10274</v>
      </c>
      <c r="P141" t="s">
        <v>22755</v>
      </c>
      <c r="Q141">
        <v>8</v>
      </c>
      <c r="R141">
        <v>56</v>
      </c>
      <c r="S141" s="2">
        <v>724</v>
      </c>
      <c r="T141" s="2">
        <v>580</v>
      </c>
      <c r="U141" s="8">
        <v>0.12692232820712479</v>
      </c>
      <c r="V141" s="2">
        <v>13655</v>
      </c>
      <c r="W141" s="48">
        <v>1228</v>
      </c>
      <c r="Y141" s="61">
        <f>(Table1327[[#This Row],[2042 Future AADT]]-Table1327[[#This Row],[AADT 2022]])/20*($Y$5-2022)+Table1327[[#This Row],[AADT 2022]]</f>
        <v>12471.65</v>
      </c>
    </row>
    <row r="142" spans="1:25" ht="24" customHeight="1" x14ac:dyDescent="0.25">
      <c r="A142" t="s">
        <v>2732</v>
      </c>
      <c r="B142" t="s">
        <v>18363</v>
      </c>
      <c r="C142">
        <v>102040</v>
      </c>
      <c r="D142" t="s">
        <v>17073</v>
      </c>
      <c r="E142" t="s">
        <v>1109</v>
      </c>
      <c r="F142" s="9">
        <f>Table1327[[#This Row],[EMP]]-Table1327[[#This Row],[BMP]]</f>
        <v>0.35620673999994779</v>
      </c>
      <c r="G142" s="5" t="s">
        <v>1107</v>
      </c>
      <c r="H142" s="56">
        <v>335.63913946000002</v>
      </c>
      <c r="I142" t="s">
        <v>2729</v>
      </c>
      <c r="J142" s="56">
        <v>335.76180622999999</v>
      </c>
      <c r="K142" s="56">
        <v>335.99534619999997</v>
      </c>
      <c r="L142" t="s">
        <v>2731</v>
      </c>
      <c r="M142" s="2">
        <v>6330</v>
      </c>
      <c r="N142" s="2">
        <v>6079</v>
      </c>
      <c r="O142" s="2">
        <v>12409</v>
      </c>
      <c r="P142" t="s">
        <v>22756</v>
      </c>
      <c r="Q142">
        <v>8</v>
      </c>
      <c r="R142">
        <v>54</v>
      </c>
      <c r="S142" s="2">
        <v>745</v>
      </c>
      <c r="T142" s="2">
        <v>372</v>
      </c>
      <c r="U142" s="8">
        <v>9.0015311467483275E-2</v>
      </c>
      <c r="V142" s="2">
        <v>19986</v>
      </c>
      <c r="W142" s="48">
        <v>1229</v>
      </c>
      <c r="Y142" s="61">
        <f>(Table1327[[#This Row],[2042 Future AADT]]-Table1327[[#This Row],[AADT 2022]])/20*($Y$5-2022)+Table1327[[#This Row],[AADT 2022]]</f>
        <v>17334.05</v>
      </c>
    </row>
    <row r="143" spans="1:25" ht="24" customHeight="1" x14ac:dyDescent="0.25">
      <c r="A143" t="s">
        <v>2734</v>
      </c>
      <c r="B143" t="s">
        <v>18364</v>
      </c>
      <c r="C143">
        <v>102042</v>
      </c>
      <c r="D143" t="s">
        <v>17073</v>
      </c>
      <c r="E143" t="s">
        <v>1109</v>
      </c>
      <c r="F143" s="9">
        <f>Table1327[[#This Row],[EMP]]-Table1327[[#This Row],[BMP]]</f>
        <v>0.64188197999999375</v>
      </c>
      <c r="G143" s="5" t="s">
        <v>1107</v>
      </c>
      <c r="H143" s="56">
        <v>335.97634009500001</v>
      </c>
      <c r="I143" t="s">
        <v>2731</v>
      </c>
      <c r="J143" s="56">
        <v>336.027936985</v>
      </c>
      <c r="K143" s="56">
        <v>336.61822207500001</v>
      </c>
      <c r="L143" t="s">
        <v>2733</v>
      </c>
      <c r="M143" s="2">
        <v>7087</v>
      </c>
      <c r="N143" s="2">
        <v>7111</v>
      </c>
      <c r="O143" s="2">
        <v>14198</v>
      </c>
      <c r="P143" t="s">
        <v>22757</v>
      </c>
      <c r="Q143">
        <v>8</v>
      </c>
      <c r="R143">
        <v>56</v>
      </c>
      <c r="S143" s="2">
        <v>993</v>
      </c>
      <c r="T143" s="2">
        <v>353</v>
      </c>
      <c r="U143" s="8">
        <v>9.4802084800676145E-2</v>
      </c>
      <c r="V143" s="2">
        <v>22868</v>
      </c>
      <c r="W143" s="48">
        <v>1230</v>
      </c>
      <c r="Y143" s="61">
        <f>(Table1327[[#This Row],[2042 Future AADT]]-Table1327[[#This Row],[AADT 2022]])/20*($Y$5-2022)+Table1327[[#This Row],[AADT 2022]]</f>
        <v>19833.5</v>
      </c>
    </row>
    <row r="144" spans="1:25" ht="24" customHeight="1" x14ac:dyDescent="0.25">
      <c r="A144" t="s">
        <v>2736</v>
      </c>
      <c r="B144" t="s">
        <v>18365</v>
      </c>
      <c r="C144">
        <v>102044</v>
      </c>
      <c r="D144" t="s">
        <v>17073</v>
      </c>
      <c r="E144" t="s">
        <v>1109</v>
      </c>
      <c r="F144" s="9">
        <f>Table1327[[#This Row],[EMP]]-Table1327[[#This Row],[BMP]]</f>
        <v>1.3303399200000285</v>
      </c>
      <c r="G144" s="5" t="s">
        <v>1107</v>
      </c>
      <c r="H144" s="56">
        <v>336.61668113333297</v>
      </c>
      <c r="I144" t="s">
        <v>2733</v>
      </c>
      <c r="J144" s="56">
        <v>337.29084940500002</v>
      </c>
      <c r="K144" s="56">
        <v>337.947021053333</v>
      </c>
      <c r="L144" t="s">
        <v>2735</v>
      </c>
      <c r="M144" s="2">
        <v>9145</v>
      </c>
      <c r="N144" s="2">
        <v>8754</v>
      </c>
      <c r="O144" s="2">
        <v>17899</v>
      </c>
      <c r="P144" t="s">
        <v>22758</v>
      </c>
      <c r="Q144">
        <v>10</v>
      </c>
      <c r="R144">
        <v>56</v>
      </c>
      <c r="S144" s="2">
        <v>2130</v>
      </c>
      <c r="T144" s="2">
        <v>913</v>
      </c>
      <c r="U144" s="8">
        <v>0.17000949773730376</v>
      </c>
      <c r="V144" s="2">
        <v>28829</v>
      </c>
      <c r="W144" s="48">
        <v>1231</v>
      </c>
      <c r="Y144" s="61">
        <f>(Table1327[[#This Row],[2042 Future AADT]]-Table1327[[#This Row],[AADT 2022]])/20*($Y$5-2022)+Table1327[[#This Row],[AADT 2022]]</f>
        <v>25003.5</v>
      </c>
    </row>
    <row r="145" spans="1:25" ht="24" customHeight="1" x14ac:dyDescent="0.25">
      <c r="A145" t="s">
        <v>2738</v>
      </c>
      <c r="B145" t="s">
        <v>18366</v>
      </c>
      <c r="C145">
        <v>102046</v>
      </c>
      <c r="D145" t="s">
        <v>17073</v>
      </c>
      <c r="E145" t="s">
        <v>1109</v>
      </c>
      <c r="F145" s="9">
        <f>Table1327[[#This Row],[EMP]]-Table1327[[#This Row],[BMP]]</f>
        <v>0.49391605999994681</v>
      </c>
      <c r="G145" s="5" t="s">
        <v>1107</v>
      </c>
      <c r="H145" s="56">
        <v>337.95224561666703</v>
      </c>
      <c r="I145" t="s">
        <v>2735</v>
      </c>
      <c r="J145" s="56">
        <v>338.17259139499998</v>
      </c>
      <c r="K145" s="56">
        <v>338.44616167666697</v>
      </c>
      <c r="L145" t="s">
        <v>2737</v>
      </c>
      <c r="M145" s="2">
        <v>10913</v>
      </c>
      <c r="N145" s="2">
        <v>10588</v>
      </c>
      <c r="O145" s="2">
        <v>21501</v>
      </c>
      <c r="P145" t="s">
        <v>22759</v>
      </c>
      <c r="Q145">
        <v>10</v>
      </c>
      <c r="R145">
        <v>52</v>
      </c>
      <c r="S145" s="2">
        <v>2130</v>
      </c>
      <c r="T145" s="2">
        <v>913</v>
      </c>
      <c r="U145" s="8">
        <v>0.1415283010092554</v>
      </c>
      <c r="V145" s="2">
        <v>34630</v>
      </c>
      <c r="W145" s="48">
        <v>1232</v>
      </c>
      <c r="Y145" s="61">
        <f>(Table1327[[#This Row],[2042 Future AADT]]-Table1327[[#This Row],[AADT 2022]])/20*($Y$5-2022)+Table1327[[#This Row],[AADT 2022]]</f>
        <v>30034.85</v>
      </c>
    </row>
    <row r="146" spans="1:25" ht="24" customHeight="1" x14ac:dyDescent="0.25">
      <c r="A146" t="s">
        <v>2740</v>
      </c>
      <c r="B146" t="s">
        <v>18367</v>
      </c>
      <c r="C146">
        <v>102048</v>
      </c>
      <c r="D146" t="s">
        <v>17073</v>
      </c>
      <c r="E146" t="s">
        <v>1109</v>
      </c>
      <c r="F146" s="9">
        <f>Table1327[[#This Row],[EMP]]-Table1327[[#This Row],[BMP]]</f>
        <v>0.50517303000003722</v>
      </c>
      <c r="G146" s="5" t="s">
        <v>1107</v>
      </c>
      <c r="H146" s="56">
        <v>338.45255673499997</v>
      </c>
      <c r="I146" t="s">
        <v>2737</v>
      </c>
      <c r="J146" s="56">
        <v>338.69679263500001</v>
      </c>
      <c r="K146" s="56">
        <v>338.95772976500001</v>
      </c>
      <c r="L146" t="s">
        <v>2739</v>
      </c>
      <c r="M146" s="2">
        <v>10861</v>
      </c>
      <c r="N146" s="2">
        <v>10455</v>
      </c>
      <c r="O146" s="2">
        <v>21316</v>
      </c>
      <c r="P146" t="s">
        <v>22760</v>
      </c>
      <c r="Q146">
        <v>10</v>
      </c>
      <c r="R146">
        <v>51</v>
      </c>
      <c r="S146" s="2">
        <v>719</v>
      </c>
      <c r="T146" s="2">
        <v>676</v>
      </c>
      <c r="U146" s="8">
        <v>6.5443798085944832E-2</v>
      </c>
      <c r="V146" s="2">
        <v>34332</v>
      </c>
      <c r="W146" s="48">
        <v>1233</v>
      </c>
      <c r="Y146" s="61">
        <f>(Table1327[[#This Row],[2042 Future AADT]]-Table1327[[#This Row],[AADT 2022]])/20*($Y$5-2022)+Table1327[[#This Row],[AADT 2022]]</f>
        <v>29776.400000000001</v>
      </c>
    </row>
    <row r="147" spans="1:25" ht="24" customHeight="1" x14ac:dyDescent="0.25">
      <c r="A147" t="s">
        <v>2741</v>
      </c>
      <c r="B147" t="s">
        <v>18368</v>
      </c>
      <c r="C147">
        <v>102050</v>
      </c>
      <c r="D147" t="s">
        <v>17073</v>
      </c>
      <c r="E147" t="s">
        <v>1109</v>
      </c>
      <c r="F147" s="9">
        <f>Table1327[[#This Row],[EMP]]-Table1327[[#This Row],[BMP]]</f>
        <v>0.48508133000001408</v>
      </c>
      <c r="G147" s="5" t="s">
        <v>1107</v>
      </c>
      <c r="H147" s="56">
        <v>338.955775206667</v>
      </c>
      <c r="I147" t="s">
        <v>2739</v>
      </c>
      <c r="J147" s="56">
        <v>339.28198459999999</v>
      </c>
      <c r="K147" s="56">
        <v>339.44085653666701</v>
      </c>
      <c r="L147" t="s">
        <v>442</v>
      </c>
      <c r="M147" s="2">
        <v>8478</v>
      </c>
      <c r="N147" s="2">
        <v>8221</v>
      </c>
      <c r="O147" s="2">
        <v>16699</v>
      </c>
      <c r="P147" t="s">
        <v>22761</v>
      </c>
      <c r="Q147">
        <v>9</v>
      </c>
      <c r="R147">
        <v>50</v>
      </c>
      <c r="S147" s="2">
        <v>840</v>
      </c>
      <c r="T147" s="2">
        <v>457</v>
      </c>
      <c r="U147" s="8">
        <v>7.7669321516258452E-2</v>
      </c>
      <c r="V147" s="2">
        <v>26896</v>
      </c>
      <c r="W147" s="48">
        <v>1234</v>
      </c>
      <c r="Y147" s="61">
        <f>(Table1327[[#This Row],[2042 Future AADT]]-Table1327[[#This Row],[AADT 2022]])/20*($Y$5-2022)+Table1327[[#This Row],[AADT 2022]]</f>
        <v>23327.05</v>
      </c>
    </row>
    <row r="148" spans="1:25" ht="24" customHeight="1" x14ac:dyDescent="0.25">
      <c r="A148" t="s">
        <v>2742</v>
      </c>
      <c r="B148" t="s">
        <v>18369</v>
      </c>
      <c r="C148">
        <v>102052</v>
      </c>
      <c r="D148" t="s">
        <v>17073</v>
      </c>
      <c r="E148" t="s">
        <v>1109</v>
      </c>
      <c r="F148" s="9">
        <f>Table1327[[#This Row],[EMP]]-Table1327[[#This Row],[BMP]]</f>
        <v>0.32160270000002811</v>
      </c>
      <c r="G148" s="5" t="s">
        <v>1107</v>
      </c>
      <c r="H148" s="56">
        <v>339.44723001</v>
      </c>
      <c r="I148" t="s">
        <v>442</v>
      </c>
      <c r="J148" s="56">
        <v>339.60877980999999</v>
      </c>
      <c r="K148" s="56">
        <v>339.76883271000003</v>
      </c>
      <c r="L148" t="s">
        <v>1019</v>
      </c>
      <c r="M148" s="2">
        <v>7071</v>
      </c>
      <c r="N148" s="2">
        <v>6385</v>
      </c>
      <c r="O148" s="2">
        <v>13456</v>
      </c>
      <c r="P148" t="s">
        <v>22762</v>
      </c>
      <c r="Q148">
        <v>10</v>
      </c>
      <c r="R148">
        <v>56</v>
      </c>
      <c r="S148" s="2">
        <v>586</v>
      </c>
      <c r="T148" s="2">
        <v>733</v>
      </c>
      <c r="U148" s="8">
        <v>9.8023186682520802E-2</v>
      </c>
      <c r="V148" s="2">
        <v>21673</v>
      </c>
      <c r="W148" s="48">
        <v>1235</v>
      </c>
      <c r="Y148" s="61">
        <f>(Table1327[[#This Row],[2042 Future AADT]]-Table1327[[#This Row],[AADT 2022]])/20*($Y$5-2022)+Table1327[[#This Row],[AADT 2022]]</f>
        <v>18797.05</v>
      </c>
    </row>
    <row r="149" spans="1:25" ht="24" customHeight="1" x14ac:dyDescent="0.25">
      <c r="A149" t="s">
        <v>2744</v>
      </c>
      <c r="B149" t="s">
        <v>18370</v>
      </c>
      <c r="C149">
        <v>102054</v>
      </c>
      <c r="D149" t="s">
        <v>17073</v>
      </c>
      <c r="E149" t="s">
        <v>1109</v>
      </c>
      <c r="F149" s="9">
        <f>Table1327[[#This Row],[EMP]]-Table1327[[#This Row],[BMP]]</f>
        <v>0.28929309000000103</v>
      </c>
      <c r="G149" s="5" t="s">
        <v>1107</v>
      </c>
      <c r="H149" s="56">
        <v>339.76879242333302</v>
      </c>
      <c r="I149" t="s">
        <v>1019</v>
      </c>
      <c r="J149" s="56">
        <v>339.95603308</v>
      </c>
      <c r="K149" s="56">
        <v>340.05808551333303</v>
      </c>
      <c r="L149" t="s">
        <v>2743</v>
      </c>
      <c r="M149" s="2">
        <v>7360</v>
      </c>
      <c r="N149" s="2">
        <v>6912</v>
      </c>
      <c r="O149" s="2">
        <v>14272</v>
      </c>
      <c r="P149" t="s">
        <v>22763</v>
      </c>
      <c r="Q149">
        <v>8</v>
      </c>
      <c r="R149">
        <v>50</v>
      </c>
      <c r="S149" s="2">
        <v>713</v>
      </c>
      <c r="T149" s="2">
        <v>571</v>
      </c>
      <c r="U149" s="8">
        <v>8.996636771300448E-2</v>
      </c>
      <c r="V149" s="2">
        <v>22987</v>
      </c>
      <c r="W149" s="48">
        <v>1236</v>
      </c>
      <c r="Y149" s="61">
        <f>(Table1327[[#This Row],[2042 Future AADT]]-Table1327[[#This Row],[AADT 2022]])/20*($Y$5-2022)+Table1327[[#This Row],[AADT 2022]]</f>
        <v>19936.75</v>
      </c>
    </row>
    <row r="150" spans="1:25" ht="24" customHeight="1" x14ac:dyDescent="0.25">
      <c r="A150" t="s">
        <v>2746</v>
      </c>
      <c r="B150" t="s">
        <v>18371</v>
      </c>
      <c r="C150">
        <v>102056</v>
      </c>
      <c r="D150" t="s">
        <v>17073</v>
      </c>
      <c r="E150" t="s">
        <v>1109</v>
      </c>
      <c r="F150" s="9">
        <f>Table1327[[#This Row],[EMP]]-Table1327[[#This Row],[BMP]]</f>
        <v>1.7990318899999806</v>
      </c>
      <c r="G150" s="5" t="s">
        <v>1107</v>
      </c>
      <c r="H150" s="56">
        <v>340.05176883666701</v>
      </c>
      <c r="I150" t="s">
        <v>2743</v>
      </c>
      <c r="J150" s="56">
        <v>340.89758646500002</v>
      </c>
      <c r="K150" s="56">
        <v>341.85080072666699</v>
      </c>
      <c r="L150" t="s">
        <v>2745</v>
      </c>
      <c r="M150" s="2">
        <v>4269</v>
      </c>
      <c r="N150" s="2">
        <v>4373</v>
      </c>
      <c r="O150" s="2">
        <v>8642</v>
      </c>
      <c r="P150" t="s">
        <v>22764</v>
      </c>
      <c r="Q150">
        <v>11</v>
      </c>
      <c r="R150">
        <v>56</v>
      </c>
      <c r="S150" s="2">
        <v>609</v>
      </c>
      <c r="T150" s="2">
        <v>363</v>
      </c>
      <c r="U150" s="8">
        <v>0.11247396436010183</v>
      </c>
      <c r="V150" s="2">
        <v>12713</v>
      </c>
      <c r="W150" s="48">
        <v>1237</v>
      </c>
      <c r="Y150" s="61">
        <f>(Table1327[[#This Row],[2042 Future AADT]]-Table1327[[#This Row],[AADT 2022]])/20*($Y$5-2022)+Table1327[[#This Row],[AADT 2022]]</f>
        <v>11288.15</v>
      </c>
    </row>
    <row r="151" spans="1:25" ht="24" customHeight="1" x14ac:dyDescent="0.25">
      <c r="A151" t="s">
        <v>2748</v>
      </c>
      <c r="B151" t="s">
        <v>18372</v>
      </c>
      <c r="C151">
        <v>102057</v>
      </c>
      <c r="D151" t="s">
        <v>17073</v>
      </c>
      <c r="E151" t="s">
        <v>1109</v>
      </c>
      <c r="F151" s="9">
        <f>Table1327[[#This Row],[EMP]]-Table1327[[#This Row],[BMP]]</f>
        <v>2.5196734799999945</v>
      </c>
      <c r="G151" s="5" t="s">
        <v>1107</v>
      </c>
      <c r="H151" s="56">
        <v>341.85288415399998</v>
      </c>
      <c r="I151" t="s">
        <v>2745</v>
      </c>
      <c r="J151" s="56">
        <v>343.212389175</v>
      </c>
      <c r="K151" s="56">
        <v>344.37255763399997</v>
      </c>
      <c r="L151" t="s">
        <v>2747</v>
      </c>
      <c r="M151" s="2">
        <v>3306</v>
      </c>
      <c r="N151" s="2">
        <v>3606</v>
      </c>
      <c r="O151" s="2">
        <v>6912</v>
      </c>
      <c r="P151" t="s">
        <v>22765</v>
      </c>
      <c r="Q151">
        <v>11</v>
      </c>
      <c r="R151">
        <v>64</v>
      </c>
      <c r="S151" s="2">
        <v>462</v>
      </c>
      <c r="T151" s="2">
        <v>425</v>
      </c>
      <c r="U151" s="8">
        <v>0.12832754629629631</v>
      </c>
      <c r="V151" s="2">
        <v>9187</v>
      </c>
      <c r="W151" s="48">
        <v>1238</v>
      </c>
      <c r="Y151" s="61">
        <f>(Table1327[[#This Row],[2042 Future AADT]]-Table1327[[#This Row],[AADT 2022]])/20*($Y$5-2022)+Table1327[[#This Row],[AADT 2022]]</f>
        <v>8390.75</v>
      </c>
    </row>
    <row r="152" spans="1:25" ht="24" customHeight="1" x14ac:dyDescent="0.25">
      <c r="A152" t="s">
        <v>2750</v>
      </c>
      <c r="B152" t="s">
        <v>18373</v>
      </c>
      <c r="C152">
        <v>102058</v>
      </c>
      <c r="D152" t="s">
        <v>17073</v>
      </c>
      <c r="E152" t="s">
        <v>1109</v>
      </c>
      <c r="F152" s="9">
        <f>Table1327[[#This Row],[EMP]]-Table1327[[#This Row],[BMP]]</f>
        <v>2.0447233299999539</v>
      </c>
      <c r="G152" s="5" t="s">
        <v>1107</v>
      </c>
      <c r="H152" s="56">
        <v>344.37413317250002</v>
      </c>
      <c r="I152" t="s">
        <v>2747</v>
      </c>
      <c r="J152" s="56">
        <v>345.20377365500002</v>
      </c>
      <c r="K152" s="56">
        <v>346.41885650249998</v>
      </c>
      <c r="L152" t="s">
        <v>2749</v>
      </c>
      <c r="M152" s="2">
        <v>2969</v>
      </c>
      <c r="N152" s="2">
        <v>3232</v>
      </c>
      <c r="O152" s="2">
        <v>6201</v>
      </c>
      <c r="P152" t="s">
        <v>22766</v>
      </c>
      <c r="Q152">
        <v>11</v>
      </c>
      <c r="R152">
        <v>61</v>
      </c>
      <c r="S152" s="2">
        <v>1522</v>
      </c>
      <c r="T152" s="2">
        <v>449</v>
      </c>
      <c r="U152" s="8">
        <v>0.31785195936139332</v>
      </c>
      <c r="V152" s="2">
        <v>9122</v>
      </c>
      <c r="W152" s="48">
        <v>1239</v>
      </c>
      <c r="Y152" s="61">
        <f>(Table1327[[#This Row],[2042 Future AADT]]-Table1327[[#This Row],[AADT 2022]])/20*($Y$5-2022)+Table1327[[#This Row],[AADT 2022]]</f>
        <v>8099.65</v>
      </c>
    </row>
    <row r="153" spans="1:25" ht="24" customHeight="1" x14ac:dyDescent="0.25">
      <c r="A153" t="s">
        <v>2751</v>
      </c>
      <c r="B153" t="s">
        <v>18374</v>
      </c>
      <c r="C153">
        <v>102059</v>
      </c>
      <c r="D153" t="s">
        <v>17073</v>
      </c>
      <c r="E153" t="s">
        <v>1109</v>
      </c>
      <c r="F153" s="9">
        <f>Table1327[[#This Row],[EMP]]-Table1327[[#This Row],[BMP]]</f>
        <v>3.0771775800000114</v>
      </c>
      <c r="G153" s="5" t="s">
        <v>1107</v>
      </c>
      <c r="H153" s="56">
        <v>346.40940514599998</v>
      </c>
      <c r="I153" t="s">
        <v>2749</v>
      </c>
      <c r="J153" s="56">
        <v>346.97625669000001</v>
      </c>
      <c r="K153" s="56">
        <v>349.48658272599999</v>
      </c>
      <c r="L153" t="s">
        <v>442</v>
      </c>
      <c r="M153" s="2">
        <v>2421</v>
      </c>
      <c r="N153" s="2">
        <v>2473</v>
      </c>
      <c r="O153" s="2">
        <v>4894</v>
      </c>
      <c r="P153" t="s">
        <v>22767</v>
      </c>
      <c r="Q153">
        <v>10</v>
      </c>
      <c r="R153">
        <v>63</v>
      </c>
      <c r="S153" s="2">
        <v>641</v>
      </c>
      <c r="T153" s="2">
        <v>384</v>
      </c>
      <c r="U153" s="8">
        <v>0.20944013077237433</v>
      </c>
      <c r="V153" s="2">
        <v>6827</v>
      </c>
      <c r="W153" s="48">
        <v>1240</v>
      </c>
      <c r="Y153" s="61">
        <f>(Table1327[[#This Row],[2042 Future AADT]]-Table1327[[#This Row],[AADT 2022]])/20*($Y$5-2022)+Table1327[[#This Row],[AADT 2022]]</f>
        <v>6150.45</v>
      </c>
    </row>
    <row r="154" spans="1:25" ht="24" customHeight="1" x14ac:dyDescent="0.25">
      <c r="A154" t="s">
        <v>2752</v>
      </c>
      <c r="B154" t="s">
        <v>18375</v>
      </c>
      <c r="C154">
        <v>102060</v>
      </c>
      <c r="D154" t="s">
        <v>17073</v>
      </c>
      <c r="E154" t="s">
        <v>1109</v>
      </c>
      <c r="F154" s="9">
        <f>Table1327[[#This Row],[EMP]]-Table1327[[#This Row],[BMP]]</f>
        <v>29.004325889999961</v>
      </c>
      <c r="G154" s="5" t="s">
        <v>1107</v>
      </c>
      <c r="H154" s="56">
        <v>349.48588557322603</v>
      </c>
      <c r="I154" t="s">
        <v>442</v>
      </c>
      <c r="J154" s="56">
        <v>373.03102806999999</v>
      </c>
      <c r="K154" s="56">
        <v>378.49021146322599</v>
      </c>
      <c r="L154" t="s">
        <v>173</v>
      </c>
      <c r="M154" s="2">
        <v>485</v>
      </c>
      <c r="N154" s="2">
        <v>578</v>
      </c>
      <c r="O154" s="2">
        <v>1063</v>
      </c>
      <c r="P154" t="s">
        <v>22768</v>
      </c>
      <c r="Q154">
        <v>10</v>
      </c>
      <c r="R154">
        <v>55</v>
      </c>
      <c r="S154" s="2">
        <v>96</v>
      </c>
      <c r="T154" s="2">
        <v>115</v>
      </c>
      <c r="U154" s="8">
        <v>0.19849482596425211</v>
      </c>
      <c r="V154" s="2">
        <v>1483</v>
      </c>
      <c r="W154" s="48">
        <v>1241</v>
      </c>
      <c r="Y154" s="61">
        <f>(Table1327[[#This Row],[2042 Future AADT]]-Table1327[[#This Row],[AADT 2022]])/20*($Y$5-2022)+Table1327[[#This Row],[AADT 2022]]</f>
        <v>1336</v>
      </c>
    </row>
    <row r="155" spans="1:25" ht="24" customHeight="1" x14ac:dyDescent="0.25">
      <c r="A155" t="s">
        <v>2753</v>
      </c>
      <c r="B155" t="s">
        <v>18376</v>
      </c>
      <c r="C155">
        <v>102061</v>
      </c>
      <c r="D155" t="s">
        <v>17073</v>
      </c>
      <c r="E155" t="s">
        <v>1109</v>
      </c>
      <c r="F155" s="9">
        <f>Table1327[[#This Row],[EMP]]-Table1327[[#This Row],[BMP]]</f>
        <v>0.4255180600000017</v>
      </c>
      <c r="G155" s="5" t="s">
        <v>1107</v>
      </c>
      <c r="H155" s="56">
        <v>378.48184254500001</v>
      </c>
      <c r="I155" t="s">
        <v>173</v>
      </c>
      <c r="J155" s="56">
        <v>378.595946615</v>
      </c>
      <c r="K155" s="56">
        <v>378.90736060500001</v>
      </c>
      <c r="L155" t="s">
        <v>1106</v>
      </c>
      <c r="M155" s="2">
        <v>817</v>
      </c>
      <c r="N155" s="2">
        <v>789</v>
      </c>
      <c r="O155" s="2">
        <v>1606</v>
      </c>
      <c r="P155" t="s">
        <v>22769</v>
      </c>
      <c r="Q155">
        <v>10</v>
      </c>
      <c r="R155">
        <v>53</v>
      </c>
      <c r="S155" s="2">
        <v>115</v>
      </c>
      <c r="T155" s="2">
        <v>160</v>
      </c>
      <c r="U155" s="8">
        <v>0.17123287671232876</v>
      </c>
      <c r="V155" s="2">
        <v>4818</v>
      </c>
      <c r="W155" s="48">
        <v>1242</v>
      </c>
      <c r="Y155" s="61">
        <f>(Table1327[[#This Row],[2042 Future AADT]]-Table1327[[#This Row],[AADT 2022]])/20*($Y$5-2022)+Table1327[[#This Row],[AADT 2022]]</f>
        <v>3693.7999999999997</v>
      </c>
    </row>
    <row r="156" spans="1:25" ht="24" customHeight="1" x14ac:dyDescent="0.25">
      <c r="A156" t="s">
        <v>2756</v>
      </c>
      <c r="B156" t="s">
        <v>18378</v>
      </c>
      <c r="C156">
        <v>102063</v>
      </c>
      <c r="D156" t="s">
        <v>17073</v>
      </c>
      <c r="E156" t="s">
        <v>1109</v>
      </c>
      <c r="F156" s="9">
        <f>Table1327[[#This Row],[EMP]]-Table1327[[#This Row],[BMP]]</f>
        <v>0.51224479000001111</v>
      </c>
      <c r="G156" s="5" t="s">
        <v>1107</v>
      </c>
      <c r="H156" s="56">
        <v>378.92686750666701</v>
      </c>
      <c r="I156" t="s">
        <v>1106</v>
      </c>
      <c r="J156" s="56">
        <v>379.19047331000002</v>
      </c>
      <c r="K156" s="56">
        <v>379.43911229666702</v>
      </c>
      <c r="L156" t="s">
        <v>2517</v>
      </c>
      <c r="M156" s="2" t="s">
        <v>203</v>
      </c>
      <c r="N156" s="2" t="s">
        <v>203</v>
      </c>
      <c r="O156" s="2">
        <v>2613</v>
      </c>
      <c r="P156" t="s">
        <v>22770</v>
      </c>
      <c r="Q156">
        <v>9</v>
      </c>
      <c r="R156">
        <v>63</v>
      </c>
      <c r="S156" s="2">
        <v>151</v>
      </c>
      <c r="T156" s="2">
        <v>151</v>
      </c>
      <c r="U156" s="8">
        <v>0.11557596632223498</v>
      </c>
      <c r="V156" s="2">
        <v>7839</v>
      </c>
      <c r="W156" s="48">
        <v>1243</v>
      </c>
      <c r="Y156" s="61">
        <f>(Table1327[[#This Row],[2042 Future AADT]]-Table1327[[#This Row],[AADT 2022]])/20*($Y$5-2022)+Table1327[[#This Row],[AADT 2022]]</f>
        <v>6009.9</v>
      </c>
    </row>
    <row r="157" spans="1:25" ht="24" customHeight="1" x14ac:dyDescent="0.25">
      <c r="A157" t="s">
        <v>2755</v>
      </c>
      <c r="B157" t="s">
        <v>18377</v>
      </c>
      <c r="C157">
        <v>102062</v>
      </c>
      <c r="D157" t="s">
        <v>17073</v>
      </c>
      <c r="E157" t="s">
        <v>1109</v>
      </c>
      <c r="F157" s="9">
        <f>Table1327[[#This Row],[EMP]]-Table1327[[#This Row],[BMP]]</f>
        <v>0.40541748999999072</v>
      </c>
      <c r="G157" s="5" t="s">
        <v>1107</v>
      </c>
      <c r="H157" s="56">
        <v>379.44920601000001</v>
      </c>
      <c r="I157" t="s">
        <v>2517</v>
      </c>
      <c r="J157" s="56">
        <v>379.63306690000002</v>
      </c>
      <c r="K157" s="56">
        <v>379.8546235</v>
      </c>
      <c r="L157" t="s">
        <v>2754</v>
      </c>
      <c r="M157" s="2">
        <v>698</v>
      </c>
      <c r="N157" s="2">
        <v>823</v>
      </c>
      <c r="O157" s="2">
        <v>1521</v>
      </c>
      <c r="P157" t="s">
        <v>22771</v>
      </c>
      <c r="Q157">
        <v>9</v>
      </c>
      <c r="R157">
        <v>54</v>
      </c>
      <c r="S157" s="2">
        <v>157</v>
      </c>
      <c r="T157" s="2">
        <v>112</v>
      </c>
      <c r="U157" s="8">
        <v>0.17685733070348456</v>
      </c>
      <c r="V157" s="2">
        <v>4563</v>
      </c>
      <c r="W157" s="48">
        <v>1244</v>
      </c>
      <c r="Y157" s="61">
        <f>(Table1327[[#This Row],[2042 Future AADT]]-Table1327[[#This Row],[AADT 2022]])/20*($Y$5-2022)+Table1327[[#This Row],[AADT 2022]]</f>
        <v>3498.3</v>
      </c>
    </row>
    <row r="158" spans="1:25" ht="24" customHeight="1" x14ac:dyDescent="0.25">
      <c r="A158" t="s">
        <v>2757</v>
      </c>
      <c r="B158" t="s">
        <v>18379</v>
      </c>
      <c r="C158">
        <v>102064</v>
      </c>
      <c r="D158" t="s">
        <v>17073</v>
      </c>
      <c r="E158" t="s">
        <v>1109</v>
      </c>
      <c r="F158" s="9">
        <f>Table1327[[#This Row],[EMP]]-Table1327[[#This Row],[BMP]]</f>
        <v>5.4295228299999962</v>
      </c>
      <c r="G158" s="5" t="s">
        <v>1107</v>
      </c>
      <c r="H158" s="56">
        <v>379.80315940125001</v>
      </c>
      <c r="I158" t="s">
        <v>2754</v>
      </c>
      <c r="J158" s="56">
        <v>382.64560372</v>
      </c>
      <c r="K158" s="56">
        <v>385.23268223125001</v>
      </c>
      <c r="L158" t="s">
        <v>1190</v>
      </c>
      <c r="M158" s="2">
        <v>484</v>
      </c>
      <c r="N158" s="2">
        <v>572</v>
      </c>
      <c r="O158" s="2">
        <v>1056</v>
      </c>
      <c r="P158" t="s">
        <v>22772</v>
      </c>
      <c r="Q158">
        <v>9</v>
      </c>
      <c r="R158">
        <v>53</v>
      </c>
      <c r="S158" s="2">
        <v>156</v>
      </c>
      <c r="T158" s="2">
        <v>138</v>
      </c>
      <c r="U158" s="8">
        <v>0.27840909090909088</v>
      </c>
      <c r="V158" s="2">
        <v>1366</v>
      </c>
      <c r="W158" s="48">
        <v>1245</v>
      </c>
      <c r="Y158" s="61">
        <f>(Table1327[[#This Row],[2042 Future AADT]]-Table1327[[#This Row],[AADT 2022]])/20*($Y$5-2022)+Table1327[[#This Row],[AADT 2022]]</f>
        <v>1257.5</v>
      </c>
    </row>
    <row r="159" spans="1:25" ht="24" customHeight="1" x14ac:dyDescent="0.25">
      <c r="A159" t="s">
        <v>2758</v>
      </c>
      <c r="B159" t="s">
        <v>18380</v>
      </c>
      <c r="C159">
        <v>102065</v>
      </c>
      <c r="D159" t="s">
        <v>17073</v>
      </c>
      <c r="E159" t="s">
        <v>976</v>
      </c>
      <c r="F159" s="9">
        <f>Table1327[[#This Row],[EMP]]-Table1327[[#This Row],[BMP]]</f>
        <v>1.8477432699999667</v>
      </c>
      <c r="G159" s="5" t="s">
        <v>1706</v>
      </c>
      <c r="H159" s="56">
        <v>418.48525122000001</v>
      </c>
      <c r="I159" t="s">
        <v>840</v>
      </c>
      <c r="J159" s="56">
        <v>420.12150852000002</v>
      </c>
      <c r="K159" s="56">
        <v>420.33299448999998</v>
      </c>
      <c r="L159" t="s">
        <v>174</v>
      </c>
      <c r="M159" s="2">
        <v>14193</v>
      </c>
      <c r="N159" s="2">
        <v>13549</v>
      </c>
      <c r="O159" s="2">
        <v>27742</v>
      </c>
      <c r="P159" t="s">
        <v>22774</v>
      </c>
      <c r="Q159">
        <v>7</v>
      </c>
      <c r="R159">
        <v>58</v>
      </c>
      <c r="S159" s="2">
        <v>1429</v>
      </c>
      <c r="T159" s="2">
        <v>968</v>
      </c>
      <c r="U159" s="8">
        <v>8.640328743421527E-2</v>
      </c>
      <c r="V159" s="2">
        <v>52145</v>
      </c>
      <c r="W159" s="48">
        <v>1246</v>
      </c>
      <c r="Y159" s="61">
        <f>(Table1327[[#This Row],[2042 Future AADT]]-Table1327[[#This Row],[AADT 2022]])/20*($Y$5-2022)+Table1327[[#This Row],[AADT 2022]]</f>
        <v>43603.95</v>
      </c>
    </row>
    <row r="160" spans="1:25" ht="24" customHeight="1" x14ac:dyDescent="0.25">
      <c r="A160" t="s">
        <v>2760</v>
      </c>
      <c r="B160" t="s">
        <v>18381</v>
      </c>
      <c r="C160">
        <v>102066</v>
      </c>
      <c r="D160" t="s">
        <v>17073</v>
      </c>
      <c r="E160" t="s">
        <v>976</v>
      </c>
      <c r="F160" s="9">
        <f>Table1327[[#This Row],[EMP]]-Table1327[[#This Row],[BMP]]</f>
        <v>0.28843633000002455</v>
      </c>
      <c r="G160" s="5" t="s">
        <v>1706</v>
      </c>
      <c r="H160" s="56">
        <v>420.33299448999998</v>
      </c>
      <c r="I160" t="s">
        <v>174</v>
      </c>
      <c r="J160" s="56">
        <v>420.42833069</v>
      </c>
      <c r="K160" s="56">
        <v>420.62143082</v>
      </c>
      <c r="L160" t="s">
        <v>2759</v>
      </c>
      <c r="M160" s="2">
        <v>13763</v>
      </c>
      <c r="N160" s="2">
        <v>13387</v>
      </c>
      <c r="O160" s="2">
        <v>27150</v>
      </c>
      <c r="P160" t="s">
        <v>22775</v>
      </c>
      <c r="Q160">
        <v>9</v>
      </c>
      <c r="R160">
        <v>55</v>
      </c>
      <c r="S160" s="2">
        <v>1303</v>
      </c>
      <c r="T160" s="2">
        <v>1470</v>
      </c>
      <c r="U160" s="8">
        <v>0.10213627992633517</v>
      </c>
      <c r="V160" s="2">
        <v>41487</v>
      </c>
      <c r="W160" s="48">
        <v>1247</v>
      </c>
      <c r="Y160" s="61">
        <f>(Table1327[[#This Row],[2042 Future AADT]]-Table1327[[#This Row],[AADT 2022]])/20*($Y$5-2022)+Table1327[[#This Row],[AADT 2022]]</f>
        <v>36469.050000000003</v>
      </c>
    </row>
    <row r="161" spans="1:26" ht="24" customHeight="1" x14ac:dyDescent="0.25">
      <c r="A161" t="s">
        <v>2761</v>
      </c>
      <c r="B161" t="s">
        <v>18382</v>
      </c>
      <c r="C161">
        <v>102068</v>
      </c>
      <c r="D161" t="s">
        <v>17073</v>
      </c>
      <c r="E161" t="s">
        <v>976</v>
      </c>
      <c r="F161" s="9">
        <f>Table1327[[#This Row],[EMP]]-Table1327[[#This Row],[BMP]]</f>
        <v>2.0393528299999844</v>
      </c>
      <c r="G161" s="5" t="s">
        <v>1706</v>
      </c>
      <c r="H161" s="56">
        <v>420.67078447</v>
      </c>
      <c r="I161" t="s">
        <v>2759</v>
      </c>
      <c r="J161" s="56">
        <v>421.97142222000002</v>
      </c>
      <c r="K161" s="56">
        <v>422.71013729999999</v>
      </c>
      <c r="L161" t="s">
        <v>175</v>
      </c>
      <c r="M161" s="2">
        <v>8682</v>
      </c>
      <c r="N161" s="2">
        <v>8915</v>
      </c>
      <c r="O161" s="2">
        <v>17597</v>
      </c>
      <c r="P161" t="s">
        <v>22776</v>
      </c>
      <c r="Q161">
        <v>10</v>
      </c>
      <c r="R161">
        <v>59</v>
      </c>
      <c r="S161" s="2">
        <v>1877</v>
      </c>
      <c r="T161" s="2">
        <v>598</v>
      </c>
      <c r="U161" s="8">
        <v>0.14064897425697562</v>
      </c>
      <c r="V161" s="2">
        <v>33076</v>
      </c>
      <c r="W161" s="48">
        <v>1248</v>
      </c>
      <c r="Y161" s="61">
        <f>(Table1327[[#This Row],[2042 Future AADT]]-Table1327[[#This Row],[AADT 2022]])/20*($Y$5-2022)+Table1327[[#This Row],[AADT 2022]]</f>
        <v>27658.35</v>
      </c>
    </row>
    <row r="162" spans="1:26" ht="24" customHeight="1" x14ac:dyDescent="0.25">
      <c r="A162" t="s">
        <v>2762</v>
      </c>
      <c r="B162" t="s">
        <v>18383</v>
      </c>
      <c r="C162">
        <v>102070</v>
      </c>
      <c r="D162" t="s">
        <v>17073</v>
      </c>
      <c r="E162" t="s">
        <v>976</v>
      </c>
      <c r="F162" s="9">
        <f>Table1327[[#This Row],[EMP]]-Table1327[[#This Row],[BMP]]</f>
        <v>4.0480291800000145</v>
      </c>
      <c r="G162" s="5" t="s">
        <v>1706</v>
      </c>
      <c r="H162" s="56">
        <v>422.757306766667</v>
      </c>
      <c r="I162" t="s">
        <v>175</v>
      </c>
      <c r="J162" s="56">
        <v>426.00310948999999</v>
      </c>
      <c r="K162" s="56">
        <v>426.80533594666701</v>
      </c>
      <c r="L162" t="s">
        <v>176</v>
      </c>
      <c r="M162" s="2">
        <v>5346</v>
      </c>
      <c r="N162" s="2">
        <v>5784</v>
      </c>
      <c r="O162" s="2">
        <v>11130</v>
      </c>
      <c r="P162" t="s">
        <v>22777</v>
      </c>
      <c r="Q162">
        <v>7</v>
      </c>
      <c r="R162">
        <v>55</v>
      </c>
      <c r="S162" s="2">
        <v>605</v>
      </c>
      <c r="T162" s="2">
        <v>1048</v>
      </c>
      <c r="U162" s="8">
        <v>0.14851752021563341</v>
      </c>
      <c r="V162" s="2">
        <v>12996</v>
      </c>
      <c r="W162" s="48">
        <v>1249</v>
      </c>
      <c r="Y162" s="61">
        <f>(Table1327[[#This Row],[2042 Future AADT]]-Table1327[[#This Row],[AADT 2022]])/20*($Y$5-2022)+Table1327[[#This Row],[AADT 2022]]</f>
        <v>12342.9</v>
      </c>
    </row>
    <row r="163" spans="1:26" ht="24" customHeight="1" x14ac:dyDescent="0.25">
      <c r="A163" t="s">
        <v>2764</v>
      </c>
      <c r="B163" t="s">
        <v>18384</v>
      </c>
      <c r="C163">
        <v>102072</v>
      </c>
      <c r="D163" t="s">
        <v>17073</v>
      </c>
      <c r="E163" t="s">
        <v>976</v>
      </c>
      <c r="F163" s="9">
        <f>Table1327[[#This Row],[EMP]]-Table1327[[#This Row],[BMP]]</f>
        <v>17.969905350000033</v>
      </c>
      <c r="G163" s="5" t="s">
        <v>1706</v>
      </c>
      <c r="H163" s="56">
        <v>426.81984084999999</v>
      </c>
      <c r="I163" t="s">
        <v>176</v>
      </c>
      <c r="J163" s="56">
        <v>438.87517022999998</v>
      </c>
      <c r="K163" s="56">
        <v>444.78974620000002</v>
      </c>
      <c r="L163" t="s">
        <v>2763</v>
      </c>
      <c r="M163" s="2">
        <v>4174</v>
      </c>
      <c r="N163" s="2">
        <v>3988</v>
      </c>
      <c r="O163" s="2">
        <v>8162</v>
      </c>
      <c r="P163" t="s">
        <v>22778</v>
      </c>
      <c r="Q163">
        <v>8</v>
      </c>
      <c r="R163">
        <v>51</v>
      </c>
      <c r="S163" s="2">
        <v>508</v>
      </c>
      <c r="T163" s="2">
        <v>255</v>
      </c>
      <c r="U163" s="8">
        <v>9.3481989708404808E-2</v>
      </c>
      <c r="V163" s="2">
        <v>9530</v>
      </c>
      <c r="W163" s="48">
        <v>1250</v>
      </c>
      <c r="Y163" s="61">
        <f>(Table1327[[#This Row],[2042 Future AADT]]-Table1327[[#This Row],[AADT 2022]])/20*($Y$5-2022)+Table1327[[#This Row],[AADT 2022]]</f>
        <v>9051.2000000000007</v>
      </c>
    </row>
    <row r="164" spans="1:26" ht="24" customHeight="1" x14ac:dyDescent="0.25">
      <c r="A164" t="s">
        <v>2766</v>
      </c>
      <c r="B164" t="s">
        <v>18385</v>
      </c>
      <c r="C164">
        <v>102073</v>
      </c>
      <c r="D164" t="s">
        <v>17073</v>
      </c>
      <c r="E164" t="s">
        <v>976</v>
      </c>
      <c r="F164" s="9">
        <f>Table1327[[#This Row],[EMP]]-Table1327[[#This Row],[BMP]]</f>
        <v>12.275842080000018</v>
      </c>
      <c r="G164" s="5" t="s">
        <v>1706</v>
      </c>
      <c r="H164" s="56">
        <v>444.80185687666699</v>
      </c>
      <c r="I164" t="s">
        <v>2763</v>
      </c>
      <c r="J164" s="56">
        <v>446.99866916000002</v>
      </c>
      <c r="K164" s="56">
        <v>457.07769895666701</v>
      </c>
      <c r="L164" t="s">
        <v>2765</v>
      </c>
      <c r="M164" s="2">
        <v>3829</v>
      </c>
      <c r="N164" s="2">
        <v>3852</v>
      </c>
      <c r="O164" s="2">
        <v>7681</v>
      </c>
      <c r="P164" t="s">
        <v>22779</v>
      </c>
      <c r="Q164">
        <v>12</v>
      </c>
      <c r="R164">
        <v>51</v>
      </c>
      <c r="S164" s="2">
        <v>433</v>
      </c>
      <c r="T164" s="2">
        <v>266</v>
      </c>
      <c r="U164" s="8">
        <v>9.1003775550058591E-2</v>
      </c>
      <c r="V164" s="2">
        <v>8969</v>
      </c>
      <c r="W164" s="48">
        <v>1251</v>
      </c>
      <c r="Y164" s="61">
        <f>(Table1327[[#This Row],[2042 Future AADT]]-Table1327[[#This Row],[AADT 2022]])/20*($Y$5-2022)+Table1327[[#This Row],[AADT 2022]]</f>
        <v>8518.2000000000007</v>
      </c>
    </row>
    <row r="165" spans="1:26" ht="24" customHeight="1" x14ac:dyDescent="0.25">
      <c r="A165" t="s">
        <v>2767</v>
      </c>
      <c r="B165" t="s">
        <v>18386</v>
      </c>
      <c r="C165">
        <v>102074</v>
      </c>
      <c r="D165" t="s">
        <v>17073</v>
      </c>
      <c r="E165" t="s">
        <v>976</v>
      </c>
      <c r="F165" s="9">
        <f>Table1327[[#This Row],[EMP]]-Table1327[[#This Row],[BMP]]</f>
        <v>8.1137018399999761</v>
      </c>
      <c r="G165" s="5" t="s">
        <v>1706</v>
      </c>
      <c r="H165" s="56">
        <v>457.07927715</v>
      </c>
      <c r="I165" t="s">
        <v>2765</v>
      </c>
      <c r="J165" s="56">
        <v>464.61806287000002</v>
      </c>
      <c r="K165" s="56">
        <v>465.19297898999997</v>
      </c>
      <c r="L165" t="s">
        <v>825</v>
      </c>
      <c r="M165" s="2">
        <v>4349</v>
      </c>
      <c r="N165" s="2">
        <v>1675</v>
      </c>
      <c r="O165" s="2">
        <v>6024</v>
      </c>
      <c r="P165" t="s">
        <v>22780</v>
      </c>
      <c r="Q165">
        <v>9</v>
      </c>
      <c r="R165">
        <v>66</v>
      </c>
      <c r="S165" s="2">
        <v>413</v>
      </c>
      <c r="T165" s="2">
        <v>714</v>
      </c>
      <c r="U165" s="8">
        <v>0.18708499335989376</v>
      </c>
      <c r="V165" s="2">
        <v>9205</v>
      </c>
      <c r="W165" s="48">
        <v>1252</v>
      </c>
      <c r="Y165" s="61">
        <f>(Table1327[[#This Row],[2042 Future AADT]]-Table1327[[#This Row],[AADT 2022]])/20*($Y$5-2022)+Table1327[[#This Row],[AADT 2022]]</f>
        <v>8091.65</v>
      </c>
    </row>
    <row r="166" spans="1:26" ht="24" customHeight="1" x14ac:dyDescent="0.25">
      <c r="A166" t="s">
        <v>2768</v>
      </c>
      <c r="B166" t="s">
        <v>18387</v>
      </c>
      <c r="C166">
        <v>102075</v>
      </c>
      <c r="D166" t="s">
        <v>17073</v>
      </c>
      <c r="E166" t="s">
        <v>976</v>
      </c>
      <c r="F166" s="9">
        <f>Table1327[[#This Row],[EMP]]-Table1327[[#This Row],[BMP]]</f>
        <v>15.574455600000022</v>
      </c>
      <c r="G166" s="5" t="s">
        <v>1706</v>
      </c>
      <c r="H166" s="56">
        <v>465.20754352058799</v>
      </c>
      <c r="I166" t="s">
        <v>825</v>
      </c>
      <c r="J166" s="56">
        <v>467.07782166999999</v>
      </c>
      <c r="K166" s="56">
        <v>480.78199912058801</v>
      </c>
      <c r="L166" t="s">
        <v>2274</v>
      </c>
      <c r="M166" s="2">
        <v>4751</v>
      </c>
      <c r="N166" s="2">
        <v>4179</v>
      </c>
      <c r="O166" s="2">
        <v>8930</v>
      </c>
      <c r="P166" t="s">
        <v>22781</v>
      </c>
      <c r="Q166">
        <v>9</v>
      </c>
      <c r="R166">
        <v>51</v>
      </c>
      <c r="S166" s="2">
        <v>426</v>
      </c>
      <c r="T166" s="2">
        <v>597</v>
      </c>
      <c r="U166" s="8">
        <v>0.11455767077267637</v>
      </c>
      <c r="V166" s="2">
        <v>10427</v>
      </c>
      <c r="W166" s="48">
        <v>1253</v>
      </c>
      <c r="Y166" s="61">
        <f>(Table1327[[#This Row],[2042 Future AADT]]-Table1327[[#This Row],[AADT 2022]])/20*($Y$5-2022)+Table1327[[#This Row],[AADT 2022]]</f>
        <v>9903.0499999999993</v>
      </c>
    </row>
    <row r="167" spans="1:26" ht="24" customHeight="1" x14ac:dyDescent="0.25">
      <c r="A167" t="s">
        <v>2770</v>
      </c>
      <c r="B167" t="s">
        <v>18388</v>
      </c>
      <c r="C167">
        <v>102076</v>
      </c>
      <c r="D167" t="s">
        <v>17073</v>
      </c>
      <c r="E167" t="s">
        <v>976</v>
      </c>
      <c r="F167" s="9">
        <f>Table1327[[#This Row],[EMP]]-Table1327[[#This Row],[BMP]]</f>
        <v>16.847937410000043</v>
      </c>
      <c r="G167" s="5" t="s">
        <v>1706</v>
      </c>
      <c r="H167" s="56">
        <v>480.96996927499998</v>
      </c>
      <c r="I167" t="s">
        <v>2274</v>
      </c>
      <c r="J167" s="56">
        <v>489.58179359000002</v>
      </c>
      <c r="K167" s="56">
        <v>497.81790668500003</v>
      </c>
      <c r="L167" t="s">
        <v>2769</v>
      </c>
      <c r="M167" s="2">
        <v>2326</v>
      </c>
      <c r="N167" s="2">
        <v>2235</v>
      </c>
      <c r="O167" s="2">
        <v>4561</v>
      </c>
      <c r="P167" t="s">
        <v>22782</v>
      </c>
      <c r="Q167">
        <v>13</v>
      </c>
      <c r="R167">
        <v>54</v>
      </c>
      <c r="S167" s="2">
        <v>275</v>
      </c>
      <c r="T167" s="2">
        <v>347</v>
      </c>
      <c r="U167" s="8">
        <v>0.13637360228020171</v>
      </c>
      <c r="V167" s="2">
        <v>6970</v>
      </c>
      <c r="W167" s="48">
        <v>1254</v>
      </c>
      <c r="Y167" s="61">
        <f>(Table1327[[#This Row],[2042 Future AADT]]-Table1327[[#This Row],[AADT 2022]])/20*($Y$5-2022)+Table1327[[#This Row],[AADT 2022]]</f>
        <v>6126.85</v>
      </c>
    </row>
    <row r="168" spans="1:26" ht="24" customHeight="1" x14ac:dyDescent="0.25">
      <c r="A168" t="s">
        <v>2780</v>
      </c>
      <c r="B168" t="s">
        <v>18572</v>
      </c>
      <c r="C168">
        <v>102320</v>
      </c>
      <c r="D168" t="s">
        <v>17073</v>
      </c>
      <c r="E168" t="s">
        <v>976</v>
      </c>
      <c r="F168" s="9">
        <f>Table1327[[#This Row],[EMP]]-Table1327[[#This Row],[BMP]]</f>
        <v>26.070174300000019</v>
      </c>
      <c r="G168" s="5" t="s">
        <v>1706</v>
      </c>
      <c r="H168" s="56">
        <v>498.06552454214301</v>
      </c>
      <c r="I168" t="s">
        <v>2769</v>
      </c>
      <c r="J168" s="56">
        <v>501.54298856999998</v>
      </c>
      <c r="K168" s="56">
        <v>524.13569884214303</v>
      </c>
      <c r="L168" t="s">
        <v>2771</v>
      </c>
      <c r="M168" s="2">
        <v>1874</v>
      </c>
      <c r="N168" s="2">
        <v>1509</v>
      </c>
      <c r="O168" s="2">
        <v>3383</v>
      </c>
      <c r="P168" t="s">
        <v>22783</v>
      </c>
      <c r="Q168">
        <v>10</v>
      </c>
      <c r="R168">
        <v>54</v>
      </c>
      <c r="S168" s="2">
        <v>667</v>
      </c>
      <c r="T168" s="2">
        <v>331</v>
      </c>
      <c r="U168" s="8">
        <v>0.29500443393437775</v>
      </c>
      <c r="V168" s="2">
        <v>3950</v>
      </c>
      <c r="W168" s="48">
        <v>1254.0999999999999</v>
      </c>
      <c r="Y168" s="61">
        <f>(Table1327[[#This Row],[2042 Future AADT]]-Table1327[[#This Row],[AADT 2022]])/20*($Y$5-2022)+Table1327[[#This Row],[AADT 2022]]</f>
        <v>3751.55</v>
      </c>
    </row>
    <row r="169" spans="1:26" ht="24" customHeight="1" x14ac:dyDescent="0.25">
      <c r="A169" t="s">
        <v>2772</v>
      </c>
      <c r="B169" t="s">
        <v>18389</v>
      </c>
      <c r="C169">
        <v>102077</v>
      </c>
      <c r="D169" t="s">
        <v>17073</v>
      </c>
      <c r="E169" t="s">
        <v>976</v>
      </c>
      <c r="F169" s="9">
        <f>Table1327[[#This Row],[EMP]]-Table1327[[#This Row],[BMP]]</f>
        <v>21.884845970000015</v>
      </c>
      <c r="G169" s="5" t="s">
        <v>1706</v>
      </c>
      <c r="H169" s="56">
        <v>524.29211499749999</v>
      </c>
      <c r="I169" t="s">
        <v>2771</v>
      </c>
      <c r="J169" s="56">
        <v>531.00076698999999</v>
      </c>
      <c r="K169" s="56">
        <v>546.17696096750001</v>
      </c>
      <c r="L169" t="s">
        <v>1705</v>
      </c>
      <c r="M169" s="2">
        <v>2380</v>
      </c>
      <c r="N169" s="2">
        <v>2309</v>
      </c>
      <c r="O169" s="2">
        <v>4689</v>
      </c>
      <c r="P169" t="s">
        <v>22784</v>
      </c>
      <c r="Q169">
        <v>13</v>
      </c>
      <c r="R169">
        <v>53</v>
      </c>
      <c r="S169" s="2">
        <v>275</v>
      </c>
      <c r="T169" s="2">
        <v>222</v>
      </c>
      <c r="U169" s="8">
        <v>0.10599274898699083</v>
      </c>
      <c r="V169" s="2">
        <v>7165</v>
      </c>
      <c r="W169" s="48">
        <v>1255</v>
      </c>
      <c r="Y169" s="61">
        <f>(Table1327[[#This Row],[2042 Future AADT]]-Table1327[[#This Row],[AADT 2022]])/20*($Y$5-2022)+Table1327[[#This Row],[AADT 2022]]</f>
        <v>6298.4</v>
      </c>
    </row>
    <row r="170" spans="1:26" customFormat="1" ht="24" customHeight="1" x14ac:dyDescent="0.25">
      <c r="A170" t="s">
        <v>2774</v>
      </c>
      <c r="B170" t="s">
        <v>18390</v>
      </c>
      <c r="C170">
        <v>102078</v>
      </c>
      <c r="D170" t="s">
        <v>17073</v>
      </c>
      <c r="E170" t="s">
        <v>976</v>
      </c>
      <c r="F170" s="9">
        <f>Table1327[[#This Row],[EMP]]-Table1327[[#This Row],[BMP]]</f>
        <v>0.73270980999996027</v>
      </c>
      <c r="G170" s="5" t="s">
        <v>1706</v>
      </c>
      <c r="H170" s="56">
        <v>546.18701238000006</v>
      </c>
      <c r="I170" t="s">
        <v>1705</v>
      </c>
      <c r="J170" s="56">
        <v>546.65996531999997</v>
      </c>
      <c r="K170" s="56">
        <v>546.91972219000002</v>
      </c>
      <c r="L170" t="s">
        <v>177</v>
      </c>
      <c r="M170" s="2">
        <v>2869</v>
      </c>
      <c r="N170" s="2">
        <v>2890</v>
      </c>
      <c r="O170" s="2">
        <v>5759</v>
      </c>
      <c r="P170" t="s">
        <v>22785</v>
      </c>
      <c r="Q170">
        <v>9</v>
      </c>
      <c r="R170">
        <v>56</v>
      </c>
      <c r="S170" s="2">
        <v>511</v>
      </c>
      <c r="T170" s="2">
        <v>280</v>
      </c>
      <c r="U170" s="8">
        <v>0.13735023441569716</v>
      </c>
      <c r="V170" s="2">
        <v>10825</v>
      </c>
      <c r="W170" s="48">
        <v>1256</v>
      </c>
      <c r="X170" s="63"/>
      <c r="Y170" s="61">
        <f>(Table1327[[#This Row],[2042 Future AADT]]-Table1327[[#This Row],[AADT 2022]])/20*($Y$5-2022)+Table1327[[#This Row],[AADT 2022]]</f>
        <v>9051.9</v>
      </c>
      <c r="Z170" s="63"/>
    </row>
    <row r="171" spans="1:26" ht="24" customHeight="1" x14ac:dyDescent="0.25">
      <c r="A171" t="s">
        <v>2776</v>
      </c>
      <c r="B171" t="s">
        <v>18391</v>
      </c>
      <c r="C171">
        <v>102079</v>
      </c>
      <c r="D171" t="s">
        <v>17073</v>
      </c>
      <c r="E171" t="s">
        <v>976</v>
      </c>
      <c r="F171" s="9">
        <f>Table1327[[#This Row],[EMP]]-Table1327[[#This Row],[BMP]]</f>
        <v>0.31637101000001167</v>
      </c>
      <c r="G171" s="5" t="s">
        <v>1706</v>
      </c>
      <c r="H171" s="56">
        <v>546.91514620666703</v>
      </c>
      <c r="I171" t="s">
        <v>177</v>
      </c>
      <c r="J171" s="56">
        <v>547.11226648000002</v>
      </c>
      <c r="K171" s="56">
        <v>547.23151721666704</v>
      </c>
      <c r="L171" t="s">
        <v>2775</v>
      </c>
      <c r="M171" s="2">
        <v>5002</v>
      </c>
      <c r="N171" s="2">
        <v>5002</v>
      </c>
      <c r="O171" s="2">
        <v>10004</v>
      </c>
      <c r="P171" t="s">
        <v>22786</v>
      </c>
      <c r="Q171">
        <v>9</v>
      </c>
      <c r="R171">
        <v>53</v>
      </c>
      <c r="S171" s="2">
        <v>278</v>
      </c>
      <c r="T171" s="2">
        <v>230</v>
      </c>
      <c r="U171" s="8">
        <v>5.0779688124750103E-2</v>
      </c>
      <c r="V171" s="2">
        <v>18804</v>
      </c>
      <c r="W171" s="48">
        <v>1257</v>
      </c>
      <c r="Y171" s="61">
        <f>(Table1327[[#This Row],[2042 Future AADT]]-Table1327[[#This Row],[AADT 2022]])/20*($Y$5-2022)+Table1327[[#This Row],[AADT 2022]]</f>
        <v>15724</v>
      </c>
    </row>
    <row r="172" spans="1:26" customFormat="1" ht="24" customHeight="1" x14ac:dyDescent="0.25">
      <c r="A172" t="s">
        <v>2777</v>
      </c>
      <c r="B172" t="s">
        <v>18392</v>
      </c>
      <c r="C172">
        <v>102080</v>
      </c>
      <c r="D172" t="s">
        <v>17073</v>
      </c>
      <c r="E172" t="s">
        <v>976</v>
      </c>
      <c r="F172" s="9">
        <f>Table1327[[#This Row],[EMP]]-Table1327[[#This Row],[BMP]]</f>
        <v>1.2909314900000481</v>
      </c>
      <c r="G172" s="5" t="s">
        <v>1706</v>
      </c>
      <c r="H172" s="56">
        <v>547.22999761666699</v>
      </c>
      <c r="I172" t="s">
        <v>2775</v>
      </c>
      <c r="J172" s="56">
        <v>548.14940709999996</v>
      </c>
      <c r="K172" s="56">
        <v>548.52092910666704</v>
      </c>
      <c r="L172" t="s">
        <v>2775</v>
      </c>
      <c r="M172" s="2">
        <v>3236</v>
      </c>
      <c r="N172" s="2">
        <v>3323</v>
      </c>
      <c r="O172" s="2">
        <v>6559</v>
      </c>
      <c r="P172" t="s">
        <v>22787</v>
      </c>
      <c r="Q172">
        <v>9</v>
      </c>
      <c r="R172">
        <v>52</v>
      </c>
      <c r="S172" s="2">
        <v>237</v>
      </c>
      <c r="T172" s="2">
        <v>198</v>
      </c>
      <c r="U172" s="8">
        <v>6.6321085531330995E-2</v>
      </c>
      <c r="V172" s="2">
        <v>12328</v>
      </c>
      <c r="W172" s="48">
        <v>1258</v>
      </c>
      <c r="X172" s="63"/>
      <c r="Y172" s="61">
        <f>(Table1327[[#This Row],[2042 Future AADT]]-Table1327[[#This Row],[AADT 2022]])/20*($Y$5-2022)+Table1327[[#This Row],[AADT 2022]]</f>
        <v>10308.85</v>
      </c>
      <c r="Z172" s="63"/>
    </row>
    <row r="173" spans="1:26" ht="30.75" customHeight="1" x14ac:dyDescent="0.25">
      <c r="A173" t="s">
        <v>2778</v>
      </c>
      <c r="B173" t="s">
        <v>18393</v>
      </c>
      <c r="C173">
        <v>102081</v>
      </c>
      <c r="D173" t="s">
        <v>17073</v>
      </c>
      <c r="E173" t="s">
        <v>976</v>
      </c>
      <c r="F173" s="9">
        <f>Table1327[[#This Row],[EMP]]-Table1327[[#This Row],[BMP]]</f>
        <v>1.2461209800000006</v>
      </c>
      <c r="G173" s="5" t="s">
        <v>1706</v>
      </c>
      <c r="H173" s="56">
        <v>548.52035770666703</v>
      </c>
      <c r="I173" t="s">
        <v>2775</v>
      </c>
      <c r="J173" s="56">
        <v>548.98866693000002</v>
      </c>
      <c r="K173" s="56">
        <v>549.76647868666703</v>
      </c>
      <c r="L173" s="23" t="s">
        <v>178</v>
      </c>
      <c r="M173" s="2">
        <v>3960</v>
      </c>
      <c r="N173" s="2">
        <v>3995</v>
      </c>
      <c r="O173" s="2">
        <v>7955</v>
      </c>
      <c r="P173" t="s">
        <v>22788</v>
      </c>
      <c r="Q173">
        <v>9</v>
      </c>
      <c r="R173">
        <v>51</v>
      </c>
      <c r="S173" s="2">
        <v>1188</v>
      </c>
      <c r="T173" s="2">
        <v>387</v>
      </c>
      <c r="U173" s="8">
        <v>0.19798868636077938</v>
      </c>
      <c r="V173" s="2">
        <v>12156</v>
      </c>
      <c r="W173" s="48">
        <v>1259</v>
      </c>
      <c r="Y173" s="61">
        <f>(Table1327[[#This Row],[2042 Future AADT]]-Table1327[[#This Row],[AADT 2022]])/20*($Y$5-2022)+Table1327[[#This Row],[AADT 2022]]</f>
        <v>10685.65</v>
      </c>
    </row>
    <row r="174" spans="1:26" ht="33" customHeight="1" x14ac:dyDescent="0.25">
      <c r="A174" t="s">
        <v>2779</v>
      </c>
      <c r="B174" t="s">
        <v>18394</v>
      </c>
      <c r="C174">
        <v>102082</v>
      </c>
      <c r="D174" t="s">
        <v>17073</v>
      </c>
      <c r="E174" t="s">
        <v>976</v>
      </c>
      <c r="F174" s="9">
        <f>Table1327[[#This Row],[EMP]]-Table1327[[#This Row],[BMP]]</f>
        <v>7.1432914700000083</v>
      </c>
      <c r="G174" s="5" t="s">
        <v>1706</v>
      </c>
      <c r="H174" s="56">
        <v>549.66501965333305</v>
      </c>
      <c r="I174" s="23" t="s">
        <v>178</v>
      </c>
      <c r="J174" s="56">
        <v>552.99472483</v>
      </c>
      <c r="K174" s="56">
        <v>556.80831112333306</v>
      </c>
      <c r="L174" t="s">
        <v>31</v>
      </c>
      <c r="M174" s="2">
        <v>2681</v>
      </c>
      <c r="N174" s="2">
        <v>2680</v>
      </c>
      <c r="O174" s="2">
        <v>5361</v>
      </c>
      <c r="P174" t="s">
        <v>22789</v>
      </c>
      <c r="Q174">
        <v>9</v>
      </c>
      <c r="R174">
        <v>57</v>
      </c>
      <c r="S174" s="2">
        <v>1188</v>
      </c>
      <c r="T174" s="2">
        <v>387</v>
      </c>
      <c r="U174" s="8">
        <v>0.29378847229994404</v>
      </c>
      <c r="V174" s="2">
        <v>6260</v>
      </c>
      <c r="W174" s="48">
        <v>1260</v>
      </c>
      <c r="Y174" s="61">
        <f>(Table1327[[#This Row],[2042 Future AADT]]-Table1327[[#This Row],[AADT 2022]])/20*($Y$5-2022)+Table1327[[#This Row],[AADT 2022]]</f>
        <v>5945.35</v>
      </c>
    </row>
    <row r="175" spans="1:26" ht="24" customHeight="1" x14ac:dyDescent="0.25">
      <c r="A175" t="s">
        <v>2803</v>
      </c>
      <c r="B175" t="s">
        <v>18406</v>
      </c>
      <c r="C175">
        <v>102096</v>
      </c>
      <c r="D175" t="s">
        <v>17073</v>
      </c>
      <c r="E175" t="s">
        <v>1058</v>
      </c>
      <c r="F175" s="9">
        <f>Table1327[[#This Row],[EMP]]-Table1327[[#This Row],[BMP]]</f>
        <v>1.3610098399999999</v>
      </c>
      <c r="G175" s="5" t="s">
        <v>773</v>
      </c>
      <c r="H175" s="56">
        <v>0.50480270999999999</v>
      </c>
      <c r="I175" t="s">
        <v>2802</v>
      </c>
      <c r="J175" s="56">
        <v>0.98132078333333295</v>
      </c>
      <c r="K175" s="56">
        <v>1.86581255</v>
      </c>
      <c r="L175" t="s">
        <v>2579</v>
      </c>
      <c r="M175" s="2">
        <v>9411</v>
      </c>
      <c r="N175" s="2">
        <v>10239</v>
      </c>
      <c r="O175" s="2">
        <v>19650</v>
      </c>
      <c r="P175" t="s">
        <v>22790</v>
      </c>
      <c r="Q175">
        <v>8</v>
      </c>
      <c r="R175">
        <v>54</v>
      </c>
      <c r="S175" s="2">
        <v>1185</v>
      </c>
      <c r="T175" s="2">
        <v>3740</v>
      </c>
      <c r="U175" s="8">
        <v>0.25063613231552162</v>
      </c>
      <c r="V175" s="2">
        <v>30397</v>
      </c>
      <c r="W175" s="48">
        <v>1260.9000000000001</v>
      </c>
      <c r="Y175" s="61">
        <f>(Table1327[[#This Row],[2042 Future AADT]]-Table1327[[#This Row],[AADT 2022]])/20*($Y$5-2022)+Table1327[[#This Row],[AADT 2022]]</f>
        <v>26635.55</v>
      </c>
    </row>
    <row r="176" spans="1:26" ht="24" customHeight="1" x14ac:dyDescent="0.25">
      <c r="A176" t="s">
        <v>2782</v>
      </c>
      <c r="B176" t="s">
        <v>18395</v>
      </c>
      <c r="C176">
        <v>102084</v>
      </c>
      <c r="D176" t="s">
        <v>17073</v>
      </c>
      <c r="E176" t="s">
        <v>1058</v>
      </c>
      <c r="F176" s="9">
        <f>Table1327[[#This Row],[EMP]]-Table1327[[#This Row],[BMP]]</f>
        <v>39.223907790000013</v>
      </c>
      <c r="G176" s="5" t="s">
        <v>773</v>
      </c>
      <c r="H176" s="56">
        <v>2.4152909785365901</v>
      </c>
      <c r="I176" t="s">
        <v>2579</v>
      </c>
      <c r="J176" s="56">
        <v>3.5623392200000001</v>
      </c>
      <c r="K176" s="56">
        <v>41.639198768536602</v>
      </c>
      <c r="L176" t="s">
        <v>2781</v>
      </c>
      <c r="M176" s="2">
        <v>8855</v>
      </c>
      <c r="N176" s="2">
        <v>8908</v>
      </c>
      <c r="O176" s="2">
        <v>17763</v>
      </c>
      <c r="P176" t="s">
        <v>22791</v>
      </c>
      <c r="Q176">
        <v>13</v>
      </c>
      <c r="R176">
        <v>54</v>
      </c>
      <c r="S176" s="2">
        <v>1185</v>
      </c>
      <c r="T176" s="2">
        <v>3740</v>
      </c>
      <c r="U176" s="8">
        <v>0.27726172380791531</v>
      </c>
      <c r="V176" s="2">
        <v>25989</v>
      </c>
      <c r="W176" s="48">
        <v>1261</v>
      </c>
      <c r="Y176" s="61">
        <f>(Table1327[[#This Row],[2042 Future AADT]]-Table1327[[#This Row],[AADT 2022]])/20*($Y$5-2022)+Table1327[[#This Row],[AADT 2022]]</f>
        <v>23109.9</v>
      </c>
    </row>
    <row r="177" spans="1:25" ht="24" customHeight="1" x14ac:dyDescent="0.25">
      <c r="A177" t="s">
        <v>2784</v>
      </c>
      <c r="B177" t="s">
        <v>18396</v>
      </c>
      <c r="C177">
        <v>102085</v>
      </c>
      <c r="D177" t="s">
        <v>17073</v>
      </c>
      <c r="E177" t="s">
        <v>1058</v>
      </c>
      <c r="F177" s="9">
        <f>Table1327[[#This Row],[EMP]]-Table1327[[#This Row],[BMP]]</f>
        <v>10.90540773</v>
      </c>
      <c r="G177" s="5" t="s">
        <v>773</v>
      </c>
      <c r="H177" s="56">
        <v>41.840228281538501</v>
      </c>
      <c r="I177" t="s">
        <v>2781</v>
      </c>
      <c r="J177" s="56">
        <v>47.011945455000003</v>
      </c>
      <c r="K177" s="56">
        <v>52.745636011538501</v>
      </c>
      <c r="L177" t="s">
        <v>2783</v>
      </c>
      <c r="M177" s="2">
        <v>7806</v>
      </c>
      <c r="N177" s="2">
        <v>8017</v>
      </c>
      <c r="O177" s="2">
        <v>15823</v>
      </c>
      <c r="P177" t="s">
        <v>22792</v>
      </c>
      <c r="Q177">
        <v>13</v>
      </c>
      <c r="R177">
        <v>58</v>
      </c>
      <c r="S177" s="2">
        <v>798</v>
      </c>
      <c r="T177" s="2">
        <v>3241</v>
      </c>
      <c r="U177" s="8">
        <v>0.25526132844593313</v>
      </c>
      <c r="V177" s="2">
        <v>24477</v>
      </c>
      <c r="W177" s="48">
        <v>1262</v>
      </c>
      <c r="Y177" s="61">
        <f>(Table1327[[#This Row],[2042 Future AADT]]-Table1327[[#This Row],[AADT 2022]])/20*($Y$5-2022)+Table1327[[#This Row],[AADT 2022]]</f>
        <v>21448.1</v>
      </c>
    </row>
    <row r="178" spans="1:25" ht="24" customHeight="1" x14ac:dyDescent="0.25">
      <c r="A178" t="s">
        <v>2786</v>
      </c>
      <c r="B178" t="s">
        <v>18396</v>
      </c>
      <c r="C178">
        <v>102086</v>
      </c>
      <c r="D178" t="s">
        <v>17073</v>
      </c>
      <c r="E178" t="s">
        <v>1058</v>
      </c>
      <c r="F178" s="9">
        <f>Table1327[[#This Row],[EMP]]-Table1327[[#This Row],[BMP]]</f>
        <v>9.2980996999998951</v>
      </c>
      <c r="G178" s="5" t="s">
        <v>773</v>
      </c>
      <c r="H178" s="56">
        <v>52.738335061666703</v>
      </c>
      <c r="I178" t="s">
        <v>2783</v>
      </c>
      <c r="J178" s="56">
        <v>57.120755989999999</v>
      </c>
      <c r="K178" s="56">
        <v>62.036434761666598</v>
      </c>
      <c r="L178" t="s">
        <v>2785</v>
      </c>
      <c r="M178" s="2">
        <v>8004</v>
      </c>
      <c r="N178" s="2">
        <v>7819</v>
      </c>
      <c r="O178" s="2">
        <v>15823</v>
      </c>
      <c r="P178" t="s">
        <v>22793</v>
      </c>
      <c r="Q178">
        <v>13</v>
      </c>
      <c r="R178">
        <v>58</v>
      </c>
      <c r="S178" s="2">
        <v>798</v>
      </c>
      <c r="T178" s="2">
        <v>3241</v>
      </c>
      <c r="U178" s="8">
        <v>0.25526132844593313</v>
      </c>
      <c r="V178" s="2">
        <v>24477</v>
      </c>
      <c r="W178" s="48">
        <v>1263</v>
      </c>
      <c r="Y178" s="61">
        <f>(Table1327[[#This Row],[2042 Future AADT]]-Table1327[[#This Row],[AADT 2022]])/20*($Y$5-2022)+Table1327[[#This Row],[AADT 2022]]</f>
        <v>21448.1</v>
      </c>
    </row>
    <row r="179" spans="1:25" ht="24" customHeight="1" x14ac:dyDescent="0.25">
      <c r="A179" t="s">
        <v>2787</v>
      </c>
      <c r="B179" t="s">
        <v>18397</v>
      </c>
      <c r="C179">
        <v>102087</v>
      </c>
      <c r="D179" t="s">
        <v>17073</v>
      </c>
      <c r="E179" t="s">
        <v>1058</v>
      </c>
      <c r="F179" s="9">
        <f>Table1327[[#This Row],[EMP]]-Table1327[[#This Row],[BMP]]</f>
        <v>5.0013857799999997</v>
      </c>
      <c r="G179" s="5" t="s">
        <v>773</v>
      </c>
      <c r="H179" s="56">
        <v>62.035091397142899</v>
      </c>
      <c r="I179" t="s">
        <v>2785</v>
      </c>
      <c r="J179" s="56">
        <v>64.001932670000002</v>
      </c>
      <c r="K179" s="56">
        <v>67.036477177142899</v>
      </c>
      <c r="L179" t="s">
        <v>998</v>
      </c>
      <c r="M179" s="2">
        <v>7982</v>
      </c>
      <c r="N179" s="2">
        <v>7884</v>
      </c>
      <c r="O179" s="2">
        <v>15866</v>
      </c>
      <c r="P179" t="s">
        <v>22794</v>
      </c>
      <c r="Q179">
        <v>13</v>
      </c>
      <c r="R179">
        <v>58</v>
      </c>
      <c r="S179" s="2">
        <v>520</v>
      </c>
      <c r="T179" s="2">
        <v>1491</v>
      </c>
      <c r="U179" s="8">
        <v>0.12674902306819613</v>
      </c>
      <c r="V179" s="2">
        <v>24543</v>
      </c>
      <c r="W179" s="48">
        <v>1264</v>
      </c>
      <c r="Y179" s="61">
        <f>(Table1327[[#This Row],[2042 Future AADT]]-Table1327[[#This Row],[AADT 2022]])/20*($Y$5-2022)+Table1327[[#This Row],[AADT 2022]]</f>
        <v>21506.05</v>
      </c>
    </row>
    <row r="180" spans="1:25" ht="24" customHeight="1" x14ac:dyDescent="0.25">
      <c r="A180" t="s">
        <v>2789</v>
      </c>
      <c r="B180" t="s">
        <v>18398</v>
      </c>
      <c r="C180">
        <v>102088</v>
      </c>
      <c r="D180" t="s">
        <v>17073</v>
      </c>
      <c r="E180" t="s">
        <v>1058</v>
      </c>
      <c r="F180" s="9">
        <f>Table1327[[#This Row],[EMP]]-Table1327[[#This Row],[BMP]]</f>
        <v>3.9757546000000019</v>
      </c>
      <c r="G180" s="5" t="s">
        <v>773</v>
      </c>
      <c r="H180" s="56">
        <v>67.011939486666705</v>
      </c>
      <c r="I180" t="s">
        <v>998</v>
      </c>
      <c r="J180" s="56">
        <v>68.995295060000004</v>
      </c>
      <c r="K180" s="56">
        <v>70.987694086666707</v>
      </c>
      <c r="L180" t="s">
        <v>2788</v>
      </c>
      <c r="M180" s="2">
        <v>15045</v>
      </c>
      <c r="N180" s="2">
        <v>15844</v>
      </c>
      <c r="O180" s="2">
        <v>30889</v>
      </c>
      <c r="P180" t="s">
        <v>22795</v>
      </c>
      <c r="Q180">
        <v>8</v>
      </c>
      <c r="R180">
        <v>50</v>
      </c>
      <c r="S180" s="2">
        <v>1064</v>
      </c>
      <c r="T180" s="2">
        <v>7986</v>
      </c>
      <c r="U180" s="8">
        <v>0.29298455760950498</v>
      </c>
      <c r="V180" s="2">
        <v>42159</v>
      </c>
      <c r="W180" s="48">
        <v>1265</v>
      </c>
      <c r="Y180" s="61">
        <f>(Table1327[[#This Row],[2042 Future AADT]]-Table1327[[#This Row],[AADT 2022]])/20*($Y$5-2022)+Table1327[[#This Row],[AADT 2022]]</f>
        <v>38214.5</v>
      </c>
    </row>
    <row r="181" spans="1:25" ht="24" customHeight="1" x14ac:dyDescent="0.25">
      <c r="A181" t="s">
        <v>2793</v>
      </c>
      <c r="B181" t="s">
        <v>18399</v>
      </c>
      <c r="C181">
        <v>102089</v>
      </c>
      <c r="D181" t="s">
        <v>17073</v>
      </c>
      <c r="E181" t="s">
        <v>1058</v>
      </c>
      <c r="F181" s="9">
        <f>Table1327[[#This Row],[EMP]]-Table1327[[#This Row],[BMP]]</f>
        <v>32.327886299999605</v>
      </c>
      <c r="G181" s="5" t="s">
        <v>773</v>
      </c>
      <c r="H181" s="56">
        <v>91.354156825882399</v>
      </c>
      <c r="I181" t="s">
        <v>2791</v>
      </c>
      <c r="J181" s="56">
        <v>113.24019647</v>
      </c>
      <c r="K181" s="56">
        <v>123.682043125882</v>
      </c>
      <c r="L181" t="s">
        <v>2792</v>
      </c>
      <c r="M181" s="2">
        <v>5214</v>
      </c>
      <c r="N181" s="2">
        <v>4989</v>
      </c>
      <c r="O181" s="2">
        <v>10203</v>
      </c>
      <c r="P181" t="s">
        <v>22796</v>
      </c>
      <c r="Q181">
        <v>13</v>
      </c>
      <c r="R181">
        <v>59</v>
      </c>
      <c r="S181" s="2">
        <v>232</v>
      </c>
      <c r="T181" s="2">
        <v>2197</v>
      </c>
      <c r="U181" s="8">
        <v>0.23806723512692346</v>
      </c>
      <c r="V181" s="2">
        <v>14928</v>
      </c>
      <c r="W181" s="48">
        <v>1266</v>
      </c>
      <c r="Y181" s="61">
        <f>(Table1327[[#This Row],[2042 Future AADT]]-Table1327[[#This Row],[AADT 2022]])/20*($Y$5-2022)+Table1327[[#This Row],[AADT 2022]]</f>
        <v>13274.25</v>
      </c>
    </row>
    <row r="182" spans="1:25" ht="24" customHeight="1" x14ac:dyDescent="0.25">
      <c r="A182" t="s">
        <v>2795</v>
      </c>
      <c r="B182" t="s">
        <v>18400</v>
      </c>
      <c r="C182">
        <v>102090</v>
      </c>
      <c r="D182" t="s">
        <v>17073</v>
      </c>
      <c r="E182" t="s">
        <v>1058</v>
      </c>
      <c r="F182" s="9">
        <f>Table1327[[#This Row],[EMP]]-Table1327[[#This Row],[BMP]]</f>
        <v>31.17</v>
      </c>
      <c r="G182" s="5" t="s">
        <v>773</v>
      </c>
      <c r="H182" s="56">
        <v>123.67</v>
      </c>
      <c r="I182" t="s">
        <v>2792</v>
      </c>
      <c r="J182" s="56">
        <v>129.99670631333299</v>
      </c>
      <c r="K182" s="56">
        <v>154.84</v>
      </c>
      <c r="L182" t="s">
        <v>1698</v>
      </c>
      <c r="M182" s="2">
        <v>4754</v>
      </c>
      <c r="N182" s="2">
        <v>4724</v>
      </c>
      <c r="O182" s="2">
        <v>9478</v>
      </c>
      <c r="P182" t="s">
        <v>22797</v>
      </c>
      <c r="Q182">
        <v>10</v>
      </c>
      <c r="R182">
        <v>67</v>
      </c>
      <c r="S182" s="2">
        <v>1281</v>
      </c>
      <c r="T182" s="2">
        <v>2228</v>
      </c>
      <c r="U182" s="8">
        <v>0.37022578603080819</v>
      </c>
      <c r="V182" s="2">
        <v>13867</v>
      </c>
      <c r="W182" s="48">
        <v>1267</v>
      </c>
      <c r="Y182" s="61">
        <f>(Table1327[[#This Row],[2042 Future AADT]]-Table1327[[#This Row],[AADT 2022]])/20*($Y$5-2022)+Table1327[[#This Row],[AADT 2022]]</f>
        <v>12330.85</v>
      </c>
    </row>
    <row r="183" spans="1:25" ht="24" customHeight="1" x14ac:dyDescent="0.25">
      <c r="A183" t="s">
        <v>2796</v>
      </c>
      <c r="B183" t="s">
        <v>18401</v>
      </c>
      <c r="C183">
        <v>102091</v>
      </c>
      <c r="D183" t="s">
        <v>17073</v>
      </c>
      <c r="E183" t="s">
        <v>1058</v>
      </c>
      <c r="F183" s="9">
        <f>Table1327[[#This Row],[EMP]]-Table1327[[#This Row],[BMP]]</f>
        <v>27.644749730000001</v>
      </c>
      <c r="G183" s="5" t="s">
        <v>773</v>
      </c>
      <c r="H183" s="56">
        <v>155.23269456333301</v>
      </c>
      <c r="I183" t="s">
        <v>1698</v>
      </c>
      <c r="J183" s="56">
        <v>168.99913183999999</v>
      </c>
      <c r="K183" s="56">
        <v>182.87744429333301</v>
      </c>
      <c r="L183" t="s">
        <v>1056</v>
      </c>
      <c r="M183" s="2">
        <v>4164</v>
      </c>
      <c r="N183" s="2">
        <v>5111</v>
      </c>
      <c r="O183" s="2">
        <v>9275</v>
      </c>
      <c r="P183" t="s">
        <v>22798</v>
      </c>
      <c r="Q183">
        <v>7</v>
      </c>
      <c r="R183">
        <v>63</v>
      </c>
      <c r="S183" s="2">
        <v>1694</v>
      </c>
      <c r="T183" s="2">
        <v>1807</v>
      </c>
      <c r="U183" s="8">
        <v>0.37746630727762803</v>
      </c>
      <c r="V183" s="2">
        <v>14154</v>
      </c>
      <c r="W183" s="48">
        <v>1268</v>
      </c>
      <c r="Y183" s="61">
        <f>(Table1327[[#This Row],[2042 Future AADT]]-Table1327[[#This Row],[AADT 2022]])/20*($Y$5-2022)+Table1327[[#This Row],[AADT 2022]]</f>
        <v>12446.35</v>
      </c>
    </row>
    <row r="184" spans="1:25" ht="24" customHeight="1" x14ac:dyDescent="0.25">
      <c r="A184" t="s">
        <v>2798</v>
      </c>
      <c r="B184" t="s">
        <v>18402</v>
      </c>
      <c r="C184">
        <v>102092</v>
      </c>
      <c r="D184" t="s">
        <v>17073</v>
      </c>
      <c r="E184" t="s">
        <v>1058</v>
      </c>
      <c r="F184" s="9">
        <f>Table1327[[#This Row],[EMP]]-Table1327[[#This Row],[BMP]]</f>
        <v>9.1607136899999944</v>
      </c>
      <c r="G184" s="5" t="s">
        <v>773</v>
      </c>
      <c r="H184" s="56">
        <v>182.90742575666701</v>
      </c>
      <c r="I184" t="s">
        <v>1056</v>
      </c>
      <c r="J184" s="56">
        <v>188.00345634000001</v>
      </c>
      <c r="K184" s="56">
        <v>192.068139446667</v>
      </c>
      <c r="L184" t="s">
        <v>2797</v>
      </c>
      <c r="M184" s="2">
        <v>4816</v>
      </c>
      <c r="N184" s="2">
        <v>4401</v>
      </c>
      <c r="O184" s="2">
        <v>9217</v>
      </c>
      <c r="P184" t="s">
        <v>22799</v>
      </c>
      <c r="Q184">
        <v>8</v>
      </c>
      <c r="R184">
        <v>57</v>
      </c>
      <c r="S184" s="2">
        <v>1331</v>
      </c>
      <c r="T184" s="2">
        <v>2198</v>
      </c>
      <c r="U184" s="8">
        <v>0.38287946186394706</v>
      </c>
      <c r="V184" s="2">
        <v>14873</v>
      </c>
      <c r="W184" s="48">
        <v>1269</v>
      </c>
      <c r="Y184" s="61">
        <f>(Table1327[[#This Row],[2042 Future AADT]]-Table1327[[#This Row],[AADT 2022]])/20*($Y$5-2022)+Table1327[[#This Row],[AADT 2022]]</f>
        <v>12893.4</v>
      </c>
    </row>
    <row r="185" spans="1:25" ht="24" customHeight="1" x14ac:dyDescent="0.25">
      <c r="A185" t="s">
        <v>2799</v>
      </c>
      <c r="B185" t="s">
        <v>18403</v>
      </c>
      <c r="C185">
        <v>102093</v>
      </c>
      <c r="D185" t="s">
        <v>17073</v>
      </c>
      <c r="E185" t="s">
        <v>1058</v>
      </c>
      <c r="F185" s="9">
        <f>Table1327[[#This Row],[EMP]]-Table1327[[#This Row],[BMP]]</f>
        <v>1.5468310200000133</v>
      </c>
      <c r="G185" s="5" t="s">
        <v>773</v>
      </c>
      <c r="H185" s="56">
        <v>192.070269946667</v>
      </c>
      <c r="I185" t="s">
        <v>2797</v>
      </c>
      <c r="J185" s="56">
        <v>192.99959241666701</v>
      </c>
      <c r="K185" s="56">
        <v>193.61710096666701</v>
      </c>
      <c r="L185" t="s">
        <v>810</v>
      </c>
      <c r="M185" s="2">
        <v>6205</v>
      </c>
      <c r="N185" s="2">
        <v>6855</v>
      </c>
      <c r="O185" s="2">
        <v>13060</v>
      </c>
      <c r="P185" t="s">
        <v>22800</v>
      </c>
      <c r="Q185">
        <v>7</v>
      </c>
      <c r="R185">
        <v>64</v>
      </c>
      <c r="S185" s="2">
        <v>1882</v>
      </c>
      <c r="T185" s="2">
        <v>2106</v>
      </c>
      <c r="U185" s="8">
        <v>0.30535987748851456</v>
      </c>
      <c r="V185" s="2">
        <v>21074</v>
      </c>
      <c r="W185" s="48">
        <v>1270</v>
      </c>
      <c r="Y185" s="61">
        <f>(Table1327[[#This Row],[2042 Future AADT]]-Table1327[[#This Row],[AADT 2022]])/20*($Y$5-2022)+Table1327[[#This Row],[AADT 2022]]</f>
        <v>18269.099999999999</v>
      </c>
    </row>
    <row r="186" spans="1:25" ht="24" customHeight="1" x14ac:dyDescent="0.25">
      <c r="A186" t="s">
        <v>2801</v>
      </c>
      <c r="B186" t="s">
        <v>18404</v>
      </c>
      <c r="C186">
        <v>102094</v>
      </c>
      <c r="D186" t="s">
        <v>17073</v>
      </c>
      <c r="E186" t="s">
        <v>1058</v>
      </c>
      <c r="F186" s="9">
        <f>Table1327[[#This Row],[EMP]]-Table1327[[#This Row],[BMP]]</f>
        <v>2.5115296700000158</v>
      </c>
      <c r="G186" s="5" t="s">
        <v>773</v>
      </c>
      <c r="H186" s="56">
        <v>193.63457733999999</v>
      </c>
      <c r="I186" t="s">
        <v>810</v>
      </c>
      <c r="J186" s="56">
        <v>193.86918227000001</v>
      </c>
      <c r="K186" s="56">
        <v>196.14610701000001</v>
      </c>
      <c r="L186" t="s">
        <v>2800</v>
      </c>
      <c r="M186" s="2">
        <v>7308</v>
      </c>
      <c r="N186" s="2">
        <v>7136</v>
      </c>
      <c r="O186" s="2">
        <v>14444</v>
      </c>
      <c r="P186" t="s">
        <v>22801</v>
      </c>
      <c r="Q186">
        <v>12</v>
      </c>
      <c r="R186">
        <v>59</v>
      </c>
      <c r="S186" s="2">
        <v>856</v>
      </c>
      <c r="T186" s="2">
        <v>1424</v>
      </c>
      <c r="U186" s="8">
        <v>0.15785101080033231</v>
      </c>
      <c r="V186" s="2">
        <v>22042</v>
      </c>
      <c r="W186" s="48">
        <v>1271</v>
      </c>
      <c r="Y186" s="61">
        <f>(Table1327[[#This Row],[2042 Future AADT]]-Table1327[[#This Row],[AADT 2022]])/20*($Y$5-2022)+Table1327[[#This Row],[AADT 2022]]</f>
        <v>19382.7</v>
      </c>
    </row>
    <row r="187" spans="1:25" ht="24" customHeight="1" x14ac:dyDescent="0.25">
      <c r="A187" t="s">
        <v>2804</v>
      </c>
      <c r="B187" t="s">
        <v>18405</v>
      </c>
      <c r="C187">
        <v>102095</v>
      </c>
      <c r="D187" t="s">
        <v>17073</v>
      </c>
      <c r="E187" t="s">
        <v>1058</v>
      </c>
      <c r="F187" s="9">
        <f>Table1327[[#This Row],[EMP]]-Table1327[[#This Row],[BMP]]</f>
        <v>2.2834203099999968</v>
      </c>
      <c r="G187" s="5" t="s">
        <v>773</v>
      </c>
      <c r="H187" s="56">
        <v>196.17313142</v>
      </c>
      <c r="I187" t="s">
        <v>2800</v>
      </c>
      <c r="J187" s="56">
        <v>196.93561622999999</v>
      </c>
      <c r="K187" s="56">
        <v>198.45655173</v>
      </c>
      <c r="L187" t="s">
        <v>180</v>
      </c>
      <c r="M187" s="2">
        <v>7563</v>
      </c>
      <c r="N187" s="2">
        <v>7548</v>
      </c>
      <c r="O187" s="2">
        <v>15111</v>
      </c>
      <c r="P187" t="s">
        <v>22802</v>
      </c>
      <c r="Q187">
        <v>8</v>
      </c>
      <c r="R187">
        <v>60</v>
      </c>
      <c r="S187" s="2">
        <v>1109</v>
      </c>
      <c r="T187" s="2">
        <v>553</v>
      </c>
      <c r="U187" s="8">
        <v>0.10998610283899146</v>
      </c>
      <c r="V187" s="2">
        <v>27020</v>
      </c>
      <c r="W187" s="48">
        <v>1272</v>
      </c>
      <c r="Y187" s="61">
        <f>(Table1327[[#This Row],[2042 Future AADT]]-Table1327[[#This Row],[AADT 2022]])/20*($Y$5-2022)+Table1327[[#This Row],[AADT 2022]]</f>
        <v>22851.85</v>
      </c>
    </row>
    <row r="188" spans="1:25" ht="24" customHeight="1" x14ac:dyDescent="0.25">
      <c r="A188" t="s">
        <v>3075</v>
      </c>
      <c r="B188" t="s">
        <v>18546</v>
      </c>
      <c r="C188">
        <v>102290</v>
      </c>
      <c r="D188" t="s">
        <v>17073</v>
      </c>
      <c r="E188" t="s">
        <v>1058</v>
      </c>
      <c r="F188" s="9">
        <f>Table1327[[#This Row],[EMP]]-Table1327[[#This Row],[BMP]]</f>
        <v>1.1875511199999949</v>
      </c>
      <c r="G188" s="5" t="s">
        <v>773</v>
      </c>
      <c r="H188" s="56">
        <v>198.23495768000001</v>
      </c>
      <c r="I188" t="s">
        <v>180</v>
      </c>
      <c r="J188" s="56">
        <v>198.58718417</v>
      </c>
      <c r="K188" s="56">
        <v>199.4225088</v>
      </c>
      <c r="L188" t="s">
        <v>181</v>
      </c>
      <c r="M188" s="2">
        <v>5859</v>
      </c>
      <c r="N188" s="2">
        <v>8415</v>
      </c>
      <c r="O188" s="2">
        <v>14274</v>
      </c>
      <c r="P188" t="s">
        <v>22803</v>
      </c>
      <c r="Q188">
        <v>7</v>
      </c>
      <c r="R188">
        <v>61</v>
      </c>
      <c r="S188" s="2">
        <v>747</v>
      </c>
      <c r="T188" s="2">
        <v>404</v>
      </c>
      <c r="U188" s="8">
        <v>8.0636121619728177E-2</v>
      </c>
      <c r="V188" s="2">
        <v>25524</v>
      </c>
      <c r="W188" s="48">
        <v>1272.0999999999999</v>
      </c>
      <c r="Y188" s="61">
        <f>(Table1327[[#This Row],[2042 Future AADT]]-Table1327[[#This Row],[AADT 2022]])/20*($Y$5-2022)+Table1327[[#This Row],[AADT 2022]]</f>
        <v>21586.5</v>
      </c>
    </row>
    <row r="189" spans="1:25" ht="24" customHeight="1" x14ac:dyDescent="0.25">
      <c r="A189" t="s">
        <v>2807</v>
      </c>
      <c r="B189" t="s">
        <v>18408</v>
      </c>
      <c r="C189">
        <v>102104</v>
      </c>
      <c r="D189" t="s">
        <v>17073</v>
      </c>
      <c r="E189" t="s">
        <v>2348</v>
      </c>
      <c r="F189" s="9">
        <f>Table1327[[#This Row],[EMP]]-Table1327[[#This Row],[BMP]]</f>
        <v>0.10510066000000007</v>
      </c>
      <c r="G189" s="5" t="s">
        <v>222</v>
      </c>
      <c r="H189" s="56">
        <v>0.52320818999999996</v>
      </c>
      <c r="I189" t="s">
        <v>2805</v>
      </c>
      <c r="J189" s="56">
        <v>0.54</v>
      </c>
      <c r="K189" s="56">
        <v>0.62830885000000003</v>
      </c>
      <c r="L189" t="s">
        <v>2806</v>
      </c>
      <c r="M189" s="2">
        <v>10650</v>
      </c>
      <c r="N189" s="2">
        <v>10121</v>
      </c>
      <c r="O189" s="2">
        <v>20771</v>
      </c>
      <c r="P189" t="s">
        <v>22806</v>
      </c>
      <c r="Q189">
        <v>7</v>
      </c>
      <c r="R189">
        <v>56</v>
      </c>
      <c r="S189" s="2">
        <v>228</v>
      </c>
      <c r="T189" s="2">
        <v>500</v>
      </c>
      <c r="U189" s="8">
        <v>3.5048866207693416E-2</v>
      </c>
      <c r="V189" s="2">
        <v>30087</v>
      </c>
      <c r="W189" s="48">
        <v>1274</v>
      </c>
      <c r="Y189" s="61">
        <f>(Table1327[[#This Row],[2042 Future AADT]]-Table1327[[#This Row],[AADT 2022]])/20*($Y$5-2022)+Table1327[[#This Row],[AADT 2022]]</f>
        <v>26826.400000000001</v>
      </c>
    </row>
    <row r="190" spans="1:25" ht="24" customHeight="1" x14ac:dyDescent="0.25">
      <c r="A190" t="s">
        <v>2809</v>
      </c>
      <c r="B190" t="s">
        <v>18409</v>
      </c>
      <c r="C190">
        <v>102106</v>
      </c>
      <c r="D190" t="s">
        <v>17073</v>
      </c>
      <c r="E190" t="s">
        <v>2348</v>
      </c>
      <c r="F190" s="9">
        <f>Table1327[[#This Row],[EMP]]-Table1327[[#This Row],[BMP]]</f>
        <v>1.0355514800000001</v>
      </c>
      <c r="G190" s="5" t="s">
        <v>222</v>
      </c>
      <c r="H190" s="56">
        <v>0.62830885000000003</v>
      </c>
      <c r="I190" t="s">
        <v>2806</v>
      </c>
      <c r="J190" s="56">
        <v>1.6</v>
      </c>
      <c r="K190" s="56">
        <v>1.6638603300000001</v>
      </c>
      <c r="L190" t="s">
        <v>2808</v>
      </c>
      <c r="M190" s="2">
        <v>5903</v>
      </c>
      <c r="N190" s="2">
        <v>8355</v>
      </c>
      <c r="O190" s="2">
        <v>14258</v>
      </c>
      <c r="P190" t="s">
        <v>22807</v>
      </c>
      <c r="Q190">
        <v>10</v>
      </c>
      <c r="R190">
        <v>63</v>
      </c>
      <c r="S190" s="2">
        <v>168</v>
      </c>
      <c r="T190" s="2">
        <v>191</v>
      </c>
      <c r="U190" s="8">
        <v>2.5178846963108431E-2</v>
      </c>
      <c r="V190" s="2">
        <v>15227</v>
      </c>
      <c r="W190" s="48">
        <v>1275</v>
      </c>
      <c r="Y190" s="61">
        <f>(Table1327[[#This Row],[2042 Future AADT]]-Table1327[[#This Row],[AADT 2022]])/20*($Y$5-2022)+Table1327[[#This Row],[AADT 2022]]</f>
        <v>14887.85</v>
      </c>
    </row>
    <row r="191" spans="1:25" ht="24" customHeight="1" x14ac:dyDescent="0.25">
      <c r="A191" t="s">
        <v>2811</v>
      </c>
      <c r="B191" t="s">
        <v>18410</v>
      </c>
      <c r="C191">
        <v>102108</v>
      </c>
      <c r="D191" t="s">
        <v>17073</v>
      </c>
      <c r="E191" t="s">
        <v>2348</v>
      </c>
      <c r="F191" s="9">
        <f>Table1327[[#This Row],[EMP]]-Table1327[[#This Row],[BMP]]</f>
        <v>1.0085557000000001</v>
      </c>
      <c r="G191" s="5" t="s">
        <v>222</v>
      </c>
      <c r="H191" s="56">
        <v>1.6638603000000001</v>
      </c>
      <c r="I191" t="s">
        <v>2808</v>
      </c>
      <c r="J191" s="56">
        <v>2.48</v>
      </c>
      <c r="K191" s="56">
        <v>2.6724160000000001</v>
      </c>
      <c r="L191" t="s">
        <v>2810</v>
      </c>
      <c r="M191" s="2">
        <v>8863</v>
      </c>
      <c r="N191" s="2">
        <v>9279</v>
      </c>
      <c r="O191" s="2">
        <v>18142</v>
      </c>
      <c r="P191" t="s">
        <v>22808</v>
      </c>
      <c r="Q191">
        <v>8</v>
      </c>
      <c r="R191">
        <v>68</v>
      </c>
      <c r="S191" s="2">
        <v>982</v>
      </c>
      <c r="T191" s="2">
        <v>242</v>
      </c>
      <c r="U191" s="8">
        <v>6.746775438209679E-2</v>
      </c>
      <c r="V191" s="2">
        <v>27184</v>
      </c>
      <c r="W191" s="48">
        <v>1276</v>
      </c>
      <c r="Y191" s="61">
        <f>(Table1327[[#This Row],[2042 Future AADT]]-Table1327[[#This Row],[AADT 2022]])/20*($Y$5-2022)+Table1327[[#This Row],[AADT 2022]]</f>
        <v>24019.3</v>
      </c>
    </row>
    <row r="192" spans="1:25" ht="24" customHeight="1" x14ac:dyDescent="0.25">
      <c r="A192" t="s">
        <v>2813</v>
      </c>
      <c r="B192" t="s">
        <v>18411</v>
      </c>
      <c r="C192">
        <v>102110</v>
      </c>
      <c r="D192" t="s">
        <v>17073</v>
      </c>
      <c r="E192" t="s">
        <v>2348</v>
      </c>
      <c r="F192" s="9">
        <f>Table1327[[#This Row],[EMP]]-Table1327[[#This Row],[BMP]]</f>
        <v>2.0405585999999998</v>
      </c>
      <c r="G192" s="5" t="s">
        <v>222</v>
      </c>
      <c r="H192" s="56">
        <v>2.6724160000000001</v>
      </c>
      <c r="I192" t="s">
        <v>2810</v>
      </c>
      <c r="J192" s="56">
        <v>4.6399999999999997</v>
      </c>
      <c r="K192" s="56">
        <v>4.7129745999999999</v>
      </c>
      <c r="L192" t="s">
        <v>2812</v>
      </c>
      <c r="M192" s="2">
        <v>6047</v>
      </c>
      <c r="N192" s="2">
        <v>11684</v>
      </c>
      <c r="O192" s="2">
        <v>17731</v>
      </c>
      <c r="P192" t="s">
        <v>22809</v>
      </c>
      <c r="Q192">
        <v>8</v>
      </c>
      <c r="R192">
        <v>68</v>
      </c>
      <c r="S192" s="2">
        <v>369</v>
      </c>
      <c r="T192" s="2">
        <v>161</v>
      </c>
      <c r="U192" s="8">
        <v>2.9891151091309007E-2</v>
      </c>
      <c r="V192" s="2">
        <v>26568</v>
      </c>
      <c r="W192" s="48">
        <v>1277</v>
      </c>
      <c r="Y192" s="61">
        <f>(Table1327[[#This Row],[2042 Future AADT]]-Table1327[[#This Row],[AADT 2022]])/20*($Y$5-2022)+Table1327[[#This Row],[AADT 2022]]</f>
        <v>23475.05</v>
      </c>
    </row>
    <row r="193" spans="1:25" ht="24" customHeight="1" x14ac:dyDescent="0.25">
      <c r="A193" t="s">
        <v>2815</v>
      </c>
      <c r="B193" t="s">
        <v>18412</v>
      </c>
      <c r="C193">
        <v>102112</v>
      </c>
      <c r="D193" t="s">
        <v>17073</v>
      </c>
      <c r="E193" t="s">
        <v>2348</v>
      </c>
      <c r="F193" s="9">
        <f>Table1327[[#This Row],[EMP]]-Table1327[[#This Row],[BMP]]</f>
        <v>2.6586975800000001</v>
      </c>
      <c r="G193" s="5" t="s">
        <v>222</v>
      </c>
      <c r="H193" s="56">
        <v>4.7129745999999999</v>
      </c>
      <c r="I193" t="s">
        <v>2812</v>
      </c>
      <c r="J193" s="56">
        <v>5</v>
      </c>
      <c r="K193" s="56">
        <v>7.37167218</v>
      </c>
      <c r="L193" t="s">
        <v>2814</v>
      </c>
      <c r="M193" s="2">
        <v>4720</v>
      </c>
      <c r="N193" s="2">
        <v>7232</v>
      </c>
      <c r="O193" s="2">
        <v>11952</v>
      </c>
      <c r="P193" t="s">
        <v>22810</v>
      </c>
      <c r="Q193">
        <v>8</v>
      </c>
      <c r="R193">
        <v>63</v>
      </c>
      <c r="S193" s="2">
        <v>472</v>
      </c>
      <c r="T193" s="2">
        <v>101</v>
      </c>
      <c r="U193" s="8">
        <v>4.7941767068273092E-2</v>
      </c>
      <c r="V193" s="2">
        <v>18300</v>
      </c>
      <c r="W193" s="48">
        <v>1278</v>
      </c>
      <c r="Y193" s="61">
        <f>(Table1327[[#This Row],[2042 Future AADT]]-Table1327[[#This Row],[AADT 2022]])/20*($Y$5-2022)+Table1327[[#This Row],[AADT 2022]]</f>
        <v>16078.2</v>
      </c>
    </row>
    <row r="194" spans="1:25" ht="24" customHeight="1" x14ac:dyDescent="0.25">
      <c r="A194" t="s">
        <v>2817</v>
      </c>
      <c r="B194" t="s">
        <v>18413</v>
      </c>
      <c r="C194">
        <v>102114</v>
      </c>
      <c r="D194" t="s">
        <v>17073</v>
      </c>
      <c r="E194" t="s">
        <v>2348</v>
      </c>
      <c r="F194" s="9">
        <f>Table1327[[#This Row],[EMP]]-Table1327[[#This Row],[BMP]]</f>
        <v>2.8475252000000006</v>
      </c>
      <c r="G194" s="5" t="s">
        <v>222</v>
      </c>
      <c r="H194" s="56">
        <v>7.37167218</v>
      </c>
      <c r="I194" t="s">
        <v>2814</v>
      </c>
      <c r="J194" s="56">
        <v>8</v>
      </c>
      <c r="K194" s="56">
        <v>10.219197380000001</v>
      </c>
      <c r="L194" t="s">
        <v>2816</v>
      </c>
      <c r="M194" s="2">
        <v>7188</v>
      </c>
      <c r="N194" s="2">
        <v>6901</v>
      </c>
      <c r="O194" s="2">
        <v>14089</v>
      </c>
      <c r="P194" t="s">
        <v>22811</v>
      </c>
      <c r="Q194">
        <v>7</v>
      </c>
      <c r="R194">
        <v>59</v>
      </c>
      <c r="S194" s="2">
        <v>330</v>
      </c>
      <c r="T194" s="2">
        <v>128</v>
      </c>
      <c r="U194" s="8">
        <v>3.2507630066008944E-2</v>
      </c>
      <c r="V194" s="2">
        <v>21111</v>
      </c>
      <c r="W194" s="48">
        <v>1279</v>
      </c>
      <c r="Y194" s="61">
        <f>(Table1327[[#This Row],[2042 Future AADT]]-Table1327[[#This Row],[AADT 2022]])/20*($Y$5-2022)+Table1327[[#This Row],[AADT 2022]]</f>
        <v>18653.3</v>
      </c>
    </row>
    <row r="195" spans="1:25" ht="24" customHeight="1" x14ac:dyDescent="0.25">
      <c r="A195" t="s">
        <v>2819</v>
      </c>
      <c r="B195" t="s">
        <v>18414</v>
      </c>
      <c r="C195">
        <v>102116</v>
      </c>
      <c r="D195" t="s">
        <v>17073</v>
      </c>
      <c r="E195" t="s">
        <v>2348</v>
      </c>
      <c r="F195" s="9">
        <f>Table1327[[#This Row],[EMP]]-Table1327[[#This Row],[BMP]]</f>
        <v>1.2808026199999993</v>
      </c>
      <c r="G195" s="5" t="s">
        <v>222</v>
      </c>
      <c r="H195" s="56">
        <v>10.219197380000001</v>
      </c>
      <c r="I195" t="s">
        <v>2816</v>
      </c>
      <c r="J195" s="56">
        <v>11.04</v>
      </c>
      <c r="K195" s="56">
        <v>11.5</v>
      </c>
      <c r="L195" t="s">
        <v>2818</v>
      </c>
      <c r="M195" s="2" t="s">
        <v>203</v>
      </c>
      <c r="N195" s="2" t="s">
        <v>203</v>
      </c>
      <c r="O195" s="2">
        <v>8297</v>
      </c>
      <c r="P195" t="s">
        <v>22812</v>
      </c>
      <c r="Q195">
        <v>8</v>
      </c>
      <c r="R195">
        <v>58</v>
      </c>
      <c r="S195" s="2">
        <v>281</v>
      </c>
      <c r="T195" s="2">
        <v>161</v>
      </c>
      <c r="U195" s="8">
        <v>5.3272267084488366E-2</v>
      </c>
      <c r="V195" s="2">
        <v>12018</v>
      </c>
      <c r="W195" s="48">
        <v>1280</v>
      </c>
      <c r="Y195" s="61">
        <f>(Table1327[[#This Row],[2042 Future AADT]]-Table1327[[#This Row],[AADT 2022]])/20*($Y$5-2022)+Table1327[[#This Row],[AADT 2022]]</f>
        <v>10715.65</v>
      </c>
    </row>
    <row r="196" spans="1:25" ht="24" customHeight="1" x14ac:dyDescent="0.25">
      <c r="A196" t="s">
        <v>2821</v>
      </c>
      <c r="B196" t="s">
        <v>18415</v>
      </c>
      <c r="C196">
        <v>102118</v>
      </c>
      <c r="D196" t="s">
        <v>17073</v>
      </c>
      <c r="E196" t="s">
        <v>2348</v>
      </c>
      <c r="F196" s="9">
        <f>Table1327[[#This Row],[EMP]]-Table1327[[#This Row],[BMP]]</f>
        <v>0.30000000000000071</v>
      </c>
      <c r="G196" s="5" t="s">
        <v>222</v>
      </c>
      <c r="H196" s="56">
        <v>11.5</v>
      </c>
      <c r="I196" t="s">
        <v>2818</v>
      </c>
      <c r="J196" s="56">
        <v>11.7</v>
      </c>
      <c r="K196" s="56">
        <v>11.8</v>
      </c>
      <c r="L196" t="s">
        <v>2820</v>
      </c>
      <c r="M196" s="2" t="s">
        <v>203</v>
      </c>
      <c r="N196" s="2" t="s">
        <v>203</v>
      </c>
      <c r="O196" s="2">
        <v>10820</v>
      </c>
      <c r="P196" t="s">
        <v>22813</v>
      </c>
      <c r="Q196">
        <v>9</v>
      </c>
      <c r="R196">
        <v>57</v>
      </c>
      <c r="S196" s="2">
        <v>1007</v>
      </c>
      <c r="T196" s="2">
        <v>128</v>
      </c>
      <c r="U196" s="8">
        <v>0.10489833641404805</v>
      </c>
      <c r="V196" s="2">
        <v>15673</v>
      </c>
      <c r="W196" s="48">
        <v>1281</v>
      </c>
      <c r="Y196" s="61">
        <f>(Table1327[[#This Row],[2042 Future AADT]]-Table1327[[#This Row],[AADT 2022]])/20*($Y$5-2022)+Table1327[[#This Row],[AADT 2022]]</f>
        <v>13974.45</v>
      </c>
    </row>
    <row r="197" spans="1:25" ht="24" customHeight="1" x14ac:dyDescent="0.25">
      <c r="A197" t="s">
        <v>2823</v>
      </c>
      <c r="B197" t="s">
        <v>18416</v>
      </c>
      <c r="C197">
        <v>102120</v>
      </c>
      <c r="D197" t="s">
        <v>17073</v>
      </c>
      <c r="E197" t="s">
        <v>2348</v>
      </c>
      <c r="F197" s="9">
        <f>Table1327[[#This Row],[EMP]]-Table1327[[#This Row],[BMP]]</f>
        <v>0.1899999999999995</v>
      </c>
      <c r="G197" s="5" t="s">
        <v>222</v>
      </c>
      <c r="H197" s="56">
        <v>11.8</v>
      </c>
      <c r="I197" t="s">
        <v>2820</v>
      </c>
      <c r="J197" s="56">
        <v>11.9</v>
      </c>
      <c r="K197" s="56">
        <v>11.99</v>
      </c>
      <c r="L197" t="s">
        <v>2822</v>
      </c>
      <c r="M197" s="2" t="s">
        <v>203</v>
      </c>
      <c r="N197" s="2" t="s">
        <v>203</v>
      </c>
      <c r="O197" s="2">
        <v>14649</v>
      </c>
      <c r="P197" t="s">
        <v>22814</v>
      </c>
      <c r="Q197">
        <v>8</v>
      </c>
      <c r="R197">
        <v>58</v>
      </c>
      <c r="S197" s="2">
        <v>1007</v>
      </c>
      <c r="T197" s="2">
        <v>128</v>
      </c>
      <c r="U197" s="8">
        <v>7.747969144651512E-2</v>
      </c>
      <c r="V197" s="2">
        <v>21219</v>
      </c>
      <c r="W197" s="48">
        <v>1282</v>
      </c>
      <c r="Y197" s="61">
        <f>(Table1327[[#This Row],[2042 Future AADT]]-Table1327[[#This Row],[AADT 2022]])/20*($Y$5-2022)+Table1327[[#This Row],[AADT 2022]]</f>
        <v>18919.5</v>
      </c>
    </row>
    <row r="198" spans="1:25" ht="24" customHeight="1" x14ac:dyDescent="0.25">
      <c r="A198" t="s">
        <v>2825</v>
      </c>
      <c r="B198" t="s">
        <v>18417</v>
      </c>
      <c r="C198">
        <v>102122</v>
      </c>
      <c r="D198" t="s">
        <v>17073</v>
      </c>
      <c r="E198" t="s">
        <v>2348</v>
      </c>
      <c r="F198" s="9">
        <f>Table1327[[#This Row],[EMP]]-Table1327[[#This Row],[BMP]]</f>
        <v>0.5</v>
      </c>
      <c r="G198" s="5" t="s">
        <v>222</v>
      </c>
      <c r="H198" s="56">
        <v>11.99</v>
      </c>
      <c r="I198" t="s">
        <v>2822</v>
      </c>
      <c r="J198" s="56">
        <v>12.24</v>
      </c>
      <c r="K198" s="56">
        <v>12.49</v>
      </c>
      <c r="L198" t="s">
        <v>2824</v>
      </c>
      <c r="M198" s="2" t="s">
        <v>203</v>
      </c>
      <c r="N198" s="2" t="s">
        <v>203</v>
      </c>
      <c r="O198" s="2">
        <v>15048</v>
      </c>
      <c r="P198" t="s">
        <v>22815</v>
      </c>
      <c r="Q198">
        <v>9</v>
      </c>
      <c r="R198">
        <v>56</v>
      </c>
      <c r="S198" s="2">
        <v>529</v>
      </c>
      <c r="T198" s="2">
        <v>262</v>
      </c>
      <c r="U198" s="8">
        <v>5.2565124933545988E-2</v>
      </c>
      <c r="V198" s="2">
        <v>16071</v>
      </c>
      <c r="W198" s="48">
        <v>1283</v>
      </c>
      <c r="Y198" s="61">
        <f>(Table1327[[#This Row],[2042 Future AADT]]-Table1327[[#This Row],[AADT 2022]])/20*($Y$5-2022)+Table1327[[#This Row],[AADT 2022]]</f>
        <v>15712.95</v>
      </c>
    </row>
    <row r="199" spans="1:25" ht="24" customHeight="1" x14ac:dyDescent="0.25">
      <c r="A199" t="s">
        <v>2827</v>
      </c>
      <c r="B199" t="s">
        <v>18418</v>
      </c>
      <c r="C199">
        <v>102124</v>
      </c>
      <c r="D199" t="s">
        <v>17073</v>
      </c>
      <c r="E199" t="s">
        <v>2348</v>
      </c>
      <c r="F199" s="9">
        <f>Table1327[[#This Row],[EMP]]-Table1327[[#This Row],[BMP]]</f>
        <v>1.8399999999999999</v>
      </c>
      <c r="G199" s="5" t="s">
        <v>222</v>
      </c>
      <c r="H199" s="56">
        <v>12.49</v>
      </c>
      <c r="I199" t="s">
        <v>2824</v>
      </c>
      <c r="J199" s="56">
        <v>14.21</v>
      </c>
      <c r="K199" s="56">
        <v>14.33</v>
      </c>
      <c r="L199" t="s">
        <v>2826</v>
      </c>
      <c r="M199" s="2" t="s">
        <v>203</v>
      </c>
      <c r="N199" s="2" t="s">
        <v>203</v>
      </c>
      <c r="O199" s="2">
        <v>18728</v>
      </c>
      <c r="P199" t="s">
        <v>22816</v>
      </c>
      <c r="Q199">
        <v>9</v>
      </c>
      <c r="R199">
        <v>56</v>
      </c>
      <c r="S199" s="2">
        <v>406</v>
      </c>
      <c r="T199" s="2">
        <v>315</v>
      </c>
      <c r="U199" s="8">
        <v>3.8498504912430585E-2</v>
      </c>
      <c r="V199" s="2">
        <v>20001</v>
      </c>
      <c r="W199" s="48">
        <v>1284</v>
      </c>
      <c r="Y199" s="61">
        <f>(Table1327[[#This Row],[2042 Future AADT]]-Table1327[[#This Row],[AADT 2022]])/20*($Y$5-2022)+Table1327[[#This Row],[AADT 2022]]</f>
        <v>19555.45</v>
      </c>
    </row>
    <row r="200" spans="1:25" ht="24" customHeight="1" x14ac:dyDescent="0.25">
      <c r="A200" t="s">
        <v>2829</v>
      </c>
      <c r="B200" t="s">
        <v>18419</v>
      </c>
      <c r="C200">
        <v>102126</v>
      </c>
      <c r="D200" t="s">
        <v>17073</v>
      </c>
      <c r="E200" t="s">
        <v>2348</v>
      </c>
      <c r="F200" s="9">
        <f>Table1327[[#This Row],[EMP]]-Table1327[[#This Row],[BMP]]</f>
        <v>1.5999999999999996</v>
      </c>
      <c r="G200" s="5" t="s">
        <v>222</v>
      </c>
      <c r="H200" s="56">
        <v>14.33</v>
      </c>
      <c r="I200" t="s">
        <v>2826</v>
      </c>
      <c r="J200" s="56">
        <v>15.68</v>
      </c>
      <c r="K200" s="56">
        <v>15.93</v>
      </c>
      <c r="L200" t="s">
        <v>2828</v>
      </c>
      <c r="M200" s="2" t="s">
        <v>203</v>
      </c>
      <c r="N200" s="2" t="s">
        <v>203</v>
      </c>
      <c r="O200" s="2">
        <v>14296</v>
      </c>
      <c r="P200" t="s">
        <v>22817</v>
      </c>
      <c r="Q200">
        <v>9</v>
      </c>
      <c r="R200">
        <v>72</v>
      </c>
      <c r="S200" s="2">
        <v>280</v>
      </c>
      <c r="T200" s="2">
        <v>305</v>
      </c>
      <c r="U200" s="8">
        <v>4.0920537213206494E-2</v>
      </c>
      <c r="V200" s="2">
        <v>15268</v>
      </c>
      <c r="W200" s="48">
        <v>1285</v>
      </c>
      <c r="Y200" s="61">
        <f>(Table1327[[#This Row],[2042 Future AADT]]-Table1327[[#This Row],[AADT 2022]])/20*($Y$5-2022)+Table1327[[#This Row],[AADT 2022]]</f>
        <v>14927.8</v>
      </c>
    </row>
    <row r="201" spans="1:25" ht="24" customHeight="1" x14ac:dyDescent="0.25">
      <c r="A201" t="s">
        <v>2831</v>
      </c>
      <c r="B201" t="s">
        <v>18420</v>
      </c>
      <c r="C201">
        <v>102128</v>
      </c>
      <c r="D201" t="s">
        <v>17073</v>
      </c>
      <c r="E201" t="s">
        <v>2348</v>
      </c>
      <c r="F201" s="9">
        <f>Table1327[[#This Row],[EMP]]-Table1327[[#This Row],[BMP]]</f>
        <v>0.96000000000000085</v>
      </c>
      <c r="G201" s="5" t="s">
        <v>222</v>
      </c>
      <c r="H201" s="56">
        <v>15.93</v>
      </c>
      <c r="I201" t="s">
        <v>2828</v>
      </c>
      <c r="J201" s="56">
        <v>16.41</v>
      </c>
      <c r="K201" s="56">
        <v>16.89</v>
      </c>
      <c r="L201" t="s">
        <v>2830</v>
      </c>
      <c r="M201" s="2">
        <v>8655</v>
      </c>
      <c r="N201" s="2">
        <v>7856</v>
      </c>
      <c r="O201" s="2">
        <v>16511</v>
      </c>
      <c r="P201" t="s">
        <v>22818</v>
      </c>
      <c r="Q201">
        <v>9</v>
      </c>
      <c r="R201">
        <v>63</v>
      </c>
      <c r="S201" s="2">
        <v>436</v>
      </c>
      <c r="T201" s="2">
        <v>278</v>
      </c>
      <c r="U201" s="8">
        <v>4.3243898007389016E-2</v>
      </c>
      <c r="V201" s="2">
        <v>23916</v>
      </c>
      <c r="W201" s="48">
        <v>1286</v>
      </c>
      <c r="Y201" s="61">
        <f>(Table1327[[#This Row],[2042 Future AADT]]-Table1327[[#This Row],[AADT 2022]])/20*($Y$5-2022)+Table1327[[#This Row],[AADT 2022]]</f>
        <v>21324.25</v>
      </c>
    </row>
    <row r="202" spans="1:25" ht="24" customHeight="1" x14ac:dyDescent="0.25">
      <c r="A202" t="s">
        <v>2833</v>
      </c>
      <c r="B202" t="s">
        <v>18421</v>
      </c>
      <c r="C202">
        <v>102130</v>
      </c>
      <c r="D202" t="s">
        <v>17073</v>
      </c>
      <c r="E202" t="s">
        <v>2348</v>
      </c>
      <c r="F202" s="9">
        <f>Table1327[[#This Row],[EMP]]-Table1327[[#This Row],[BMP]]</f>
        <v>1</v>
      </c>
      <c r="G202" s="5" t="s">
        <v>222</v>
      </c>
      <c r="H202" s="56">
        <v>16.89</v>
      </c>
      <c r="I202" t="s">
        <v>2830</v>
      </c>
      <c r="J202" s="56">
        <v>17.55</v>
      </c>
      <c r="K202" s="56">
        <v>17.89</v>
      </c>
      <c r="L202" t="s">
        <v>2832</v>
      </c>
      <c r="M202" s="2">
        <v>7585</v>
      </c>
      <c r="N202" s="2">
        <v>8606</v>
      </c>
      <c r="O202" s="2">
        <v>16191</v>
      </c>
      <c r="P202" t="s">
        <v>22819</v>
      </c>
      <c r="Q202">
        <v>9</v>
      </c>
      <c r="R202">
        <v>59</v>
      </c>
      <c r="S202" s="2">
        <v>374</v>
      </c>
      <c r="T202" s="2">
        <v>186</v>
      </c>
      <c r="U202" s="8">
        <v>3.4587116299178558E-2</v>
      </c>
      <c r="V202" s="2">
        <v>24260</v>
      </c>
      <c r="W202" s="48">
        <v>1287</v>
      </c>
      <c r="Y202" s="61">
        <f>(Table1327[[#This Row],[2042 Future AADT]]-Table1327[[#This Row],[AADT 2022]])/20*($Y$5-2022)+Table1327[[#This Row],[AADT 2022]]</f>
        <v>21435.85</v>
      </c>
    </row>
    <row r="203" spans="1:25" ht="24" customHeight="1" x14ac:dyDescent="0.25">
      <c r="A203" t="s">
        <v>2835</v>
      </c>
      <c r="B203" t="s">
        <v>18422</v>
      </c>
      <c r="C203">
        <v>102132</v>
      </c>
      <c r="D203" t="s">
        <v>17073</v>
      </c>
      <c r="E203" t="s">
        <v>2348</v>
      </c>
      <c r="F203" s="9">
        <f>Table1327[[#This Row],[EMP]]-Table1327[[#This Row],[BMP]]</f>
        <v>1</v>
      </c>
      <c r="G203" s="5" t="s">
        <v>222</v>
      </c>
      <c r="H203" s="56">
        <v>17.89</v>
      </c>
      <c r="I203" t="s">
        <v>2832</v>
      </c>
      <c r="J203" s="56">
        <v>18.39</v>
      </c>
      <c r="K203" s="56">
        <v>18.89</v>
      </c>
      <c r="L203" t="s">
        <v>2834</v>
      </c>
      <c r="M203" s="2">
        <v>7921</v>
      </c>
      <c r="N203" s="2">
        <v>8837</v>
      </c>
      <c r="O203" s="2">
        <v>16758</v>
      </c>
      <c r="P203" t="s">
        <v>22820</v>
      </c>
      <c r="Q203">
        <v>9</v>
      </c>
      <c r="R203">
        <v>59</v>
      </c>
      <c r="S203" s="2">
        <v>994</v>
      </c>
      <c r="T203" s="2">
        <v>272</v>
      </c>
      <c r="U203" s="8">
        <v>7.554600787683495E-2</v>
      </c>
      <c r="V203" s="2">
        <v>17897</v>
      </c>
      <c r="W203" s="48">
        <v>1288</v>
      </c>
      <c r="Y203" s="61">
        <f>(Table1327[[#This Row],[2042 Future AADT]]-Table1327[[#This Row],[AADT 2022]])/20*($Y$5-2022)+Table1327[[#This Row],[AADT 2022]]</f>
        <v>17498.349999999999</v>
      </c>
    </row>
    <row r="204" spans="1:25" ht="24" customHeight="1" x14ac:dyDescent="0.25">
      <c r="A204" t="s">
        <v>2836</v>
      </c>
      <c r="B204" t="s">
        <v>18423</v>
      </c>
      <c r="C204">
        <v>102134</v>
      </c>
      <c r="D204" t="s">
        <v>17073</v>
      </c>
      <c r="E204" t="s">
        <v>2348</v>
      </c>
      <c r="F204" s="9">
        <f>Table1327[[#This Row],[EMP]]-Table1327[[#This Row],[BMP]]</f>
        <v>1.009999999999998</v>
      </c>
      <c r="G204" s="5" t="s">
        <v>222</v>
      </c>
      <c r="H204" s="56">
        <v>18.89</v>
      </c>
      <c r="I204" t="s">
        <v>2834</v>
      </c>
      <c r="J204" s="56">
        <v>19.75</v>
      </c>
      <c r="K204" s="56">
        <v>19.899999999999999</v>
      </c>
      <c r="L204" t="s">
        <v>2822</v>
      </c>
      <c r="M204" s="2">
        <v>8878</v>
      </c>
      <c r="N204" s="2">
        <v>9180</v>
      </c>
      <c r="O204" s="2">
        <v>18058</v>
      </c>
      <c r="P204" t="s">
        <v>22821</v>
      </c>
      <c r="Q204">
        <v>9</v>
      </c>
      <c r="R204">
        <v>59</v>
      </c>
      <c r="S204" s="2">
        <v>478</v>
      </c>
      <c r="T204" s="2">
        <v>265</v>
      </c>
      <c r="U204" s="8">
        <v>4.1145198803854248E-2</v>
      </c>
      <c r="V204" s="2">
        <v>19285</v>
      </c>
      <c r="W204" s="48">
        <v>1289</v>
      </c>
      <c r="Y204" s="61">
        <f>(Table1327[[#This Row],[2042 Future AADT]]-Table1327[[#This Row],[AADT 2022]])/20*($Y$5-2022)+Table1327[[#This Row],[AADT 2022]]</f>
        <v>18855.55</v>
      </c>
    </row>
    <row r="205" spans="1:25" ht="24" customHeight="1" x14ac:dyDescent="0.25">
      <c r="A205" t="s">
        <v>2837</v>
      </c>
      <c r="B205" t="s">
        <v>18424</v>
      </c>
      <c r="C205">
        <v>102136</v>
      </c>
      <c r="D205" t="s">
        <v>17073</v>
      </c>
      <c r="E205" t="s">
        <v>2348</v>
      </c>
      <c r="F205" s="9">
        <f>Table1327[[#This Row],[EMP]]-Table1327[[#This Row],[BMP]]</f>
        <v>1.0899999999999999</v>
      </c>
      <c r="G205" s="5" t="s">
        <v>222</v>
      </c>
      <c r="H205" s="56">
        <v>19.899999999999999</v>
      </c>
      <c r="I205" t="s">
        <v>2822</v>
      </c>
      <c r="J205" s="56">
        <v>20.46</v>
      </c>
      <c r="K205" s="56">
        <v>20.99</v>
      </c>
      <c r="L205" t="s">
        <v>2349</v>
      </c>
      <c r="M205" s="2" t="s">
        <v>203</v>
      </c>
      <c r="N205" s="2" t="s">
        <v>203</v>
      </c>
      <c r="O205" s="2">
        <v>18374</v>
      </c>
      <c r="P205" t="s">
        <v>22822</v>
      </c>
      <c r="Q205">
        <v>9</v>
      </c>
      <c r="R205">
        <v>51</v>
      </c>
      <c r="S205" s="2">
        <v>1646</v>
      </c>
      <c r="T205" s="2">
        <v>214</v>
      </c>
      <c r="U205" s="8">
        <v>0.10122999891150539</v>
      </c>
      <c r="V205" s="2">
        <v>19623</v>
      </c>
      <c r="W205" s="48">
        <v>1290</v>
      </c>
      <c r="Y205" s="61">
        <f>(Table1327[[#This Row],[2042 Future AADT]]-Table1327[[#This Row],[AADT 2022]])/20*($Y$5-2022)+Table1327[[#This Row],[AADT 2022]]</f>
        <v>19185.849999999999</v>
      </c>
    </row>
    <row r="206" spans="1:25" ht="24" customHeight="1" x14ac:dyDescent="0.25">
      <c r="A206" t="s">
        <v>2839</v>
      </c>
      <c r="B206" t="s">
        <v>18425</v>
      </c>
      <c r="C206">
        <v>102138</v>
      </c>
      <c r="D206" t="s">
        <v>17073</v>
      </c>
      <c r="E206" t="s">
        <v>2348</v>
      </c>
      <c r="F206" s="9">
        <f>Table1327[[#This Row],[EMP]]-Table1327[[#This Row],[BMP]]</f>
        <v>0.87000000000000099</v>
      </c>
      <c r="G206" s="5" t="s">
        <v>222</v>
      </c>
      <c r="H206" s="56">
        <v>20.99</v>
      </c>
      <c r="I206" t="s">
        <v>2349</v>
      </c>
      <c r="J206" s="56">
        <v>20.99</v>
      </c>
      <c r="K206" s="56">
        <v>21.86</v>
      </c>
      <c r="L206" t="s">
        <v>2838</v>
      </c>
      <c r="M206" s="2" t="s">
        <v>203</v>
      </c>
      <c r="N206" s="2" t="s">
        <v>203</v>
      </c>
      <c r="O206" s="2">
        <v>27602</v>
      </c>
      <c r="P206" t="s">
        <v>22823</v>
      </c>
      <c r="Q206">
        <v>8</v>
      </c>
      <c r="R206">
        <v>50</v>
      </c>
      <c r="S206" s="2">
        <v>919</v>
      </c>
      <c r="T206" s="2">
        <v>321</v>
      </c>
      <c r="U206" s="8">
        <v>4.4924280849213828E-2</v>
      </c>
      <c r="V206" s="2">
        <v>40513</v>
      </c>
      <c r="W206" s="48">
        <v>1291</v>
      </c>
      <c r="Y206" s="61">
        <f>(Table1327[[#This Row],[2042 Future AADT]]-Table1327[[#This Row],[AADT 2022]])/20*($Y$5-2022)+Table1327[[#This Row],[AADT 2022]]</f>
        <v>35994.15</v>
      </c>
    </row>
    <row r="207" spans="1:25" ht="24" customHeight="1" x14ac:dyDescent="0.25">
      <c r="A207" t="s">
        <v>2841</v>
      </c>
      <c r="B207" t="s">
        <v>18426</v>
      </c>
      <c r="C207">
        <v>102140</v>
      </c>
      <c r="D207" t="s">
        <v>17073</v>
      </c>
      <c r="E207" t="s">
        <v>2348</v>
      </c>
      <c r="F207" s="9">
        <f>Table1327[[#This Row],[EMP]]-Table1327[[#This Row],[BMP]]</f>
        <v>1.0199999999999996</v>
      </c>
      <c r="G207" s="5" t="s">
        <v>222</v>
      </c>
      <c r="H207" s="56">
        <v>21.86</v>
      </c>
      <c r="I207" t="s">
        <v>2838</v>
      </c>
      <c r="J207" s="56">
        <v>22.34</v>
      </c>
      <c r="K207" s="56">
        <v>22.88</v>
      </c>
      <c r="L207" t="s">
        <v>2840</v>
      </c>
      <c r="M207" s="2" t="s">
        <v>203</v>
      </c>
      <c r="N207" s="2" t="s">
        <v>203</v>
      </c>
      <c r="O207" s="2">
        <v>28999</v>
      </c>
      <c r="P207" t="s">
        <v>22824</v>
      </c>
      <c r="Q207">
        <v>9</v>
      </c>
      <c r="R207">
        <v>51</v>
      </c>
      <c r="S207" s="2">
        <v>562</v>
      </c>
      <c r="T207" s="2">
        <v>502</v>
      </c>
      <c r="U207" s="8">
        <v>3.6690920376564712E-2</v>
      </c>
      <c r="V207" s="2">
        <v>42005</v>
      </c>
      <c r="W207" s="48">
        <v>1292</v>
      </c>
      <c r="Y207" s="61">
        <f>(Table1327[[#This Row],[2042 Future AADT]]-Table1327[[#This Row],[AADT 2022]])/20*($Y$5-2022)+Table1327[[#This Row],[AADT 2022]]</f>
        <v>37452.9</v>
      </c>
    </row>
    <row r="208" spans="1:25" ht="24" customHeight="1" x14ac:dyDescent="0.25">
      <c r="A208" t="s">
        <v>2842</v>
      </c>
      <c r="B208" t="s">
        <v>18427</v>
      </c>
      <c r="C208">
        <v>102142</v>
      </c>
      <c r="D208" t="s">
        <v>17073</v>
      </c>
      <c r="E208" t="s">
        <v>2348</v>
      </c>
      <c r="F208" s="9">
        <f>Table1327[[#This Row],[EMP]]-Table1327[[#This Row],[BMP]]</f>
        <v>0.49000000000000199</v>
      </c>
      <c r="G208" s="5" t="s">
        <v>222</v>
      </c>
      <c r="H208" s="56">
        <v>22.88</v>
      </c>
      <c r="I208" t="s">
        <v>2840</v>
      </c>
      <c r="J208" s="56">
        <v>23.22</v>
      </c>
      <c r="K208" s="56">
        <v>23.37</v>
      </c>
      <c r="L208" t="s">
        <v>274</v>
      </c>
      <c r="M208" s="2" t="s">
        <v>203</v>
      </c>
      <c r="N208" s="2" t="s">
        <v>203</v>
      </c>
      <c r="O208" s="2">
        <v>32546</v>
      </c>
      <c r="P208" t="s">
        <v>22825</v>
      </c>
      <c r="Q208">
        <v>8</v>
      </c>
      <c r="R208">
        <v>51</v>
      </c>
      <c r="S208" s="2">
        <v>926</v>
      </c>
      <c r="T208" s="2">
        <v>486</v>
      </c>
      <c r="U208" s="8">
        <v>4.3384747741657959E-2</v>
      </c>
      <c r="V208" s="2">
        <v>34758</v>
      </c>
      <c r="W208" s="48">
        <v>1293</v>
      </c>
      <c r="Y208" s="61">
        <f>(Table1327[[#This Row],[2042 Future AADT]]-Table1327[[#This Row],[AADT 2022]])/20*($Y$5-2022)+Table1327[[#This Row],[AADT 2022]]</f>
        <v>33983.800000000003</v>
      </c>
    </row>
    <row r="209" spans="1:25" ht="24" customHeight="1" x14ac:dyDescent="0.25">
      <c r="A209" t="s">
        <v>2844</v>
      </c>
      <c r="B209" t="s">
        <v>18428</v>
      </c>
      <c r="C209">
        <v>102144</v>
      </c>
      <c r="D209" t="s">
        <v>17073</v>
      </c>
      <c r="E209" t="s">
        <v>2348</v>
      </c>
      <c r="F209" s="9">
        <f>Table1327[[#This Row],[EMP]]-Table1327[[#This Row],[BMP]]</f>
        <v>0.50999999999999801</v>
      </c>
      <c r="G209" s="5" t="s">
        <v>222</v>
      </c>
      <c r="H209" s="56">
        <v>23.37</v>
      </c>
      <c r="I209" t="s">
        <v>2843</v>
      </c>
      <c r="J209" s="56">
        <v>23.44560066</v>
      </c>
      <c r="K209" s="56">
        <v>23.88</v>
      </c>
      <c r="L209" t="s">
        <v>2351</v>
      </c>
      <c r="M209" s="2">
        <v>18063</v>
      </c>
      <c r="N209" s="2">
        <v>16637</v>
      </c>
      <c r="O209" s="2">
        <v>34700</v>
      </c>
      <c r="P209" t="s">
        <v>22826</v>
      </c>
      <c r="Q209">
        <v>9</v>
      </c>
      <c r="R209">
        <v>50</v>
      </c>
      <c r="S209" s="2">
        <v>1258</v>
      </c>
      <c r="T209" s="2">
        <v>502</v>
      </c>
      <c r="U209" s="8">
        <v>5.0720461095100866E-2</v>
      </c>
      <c r="V209" s="2">
        <v>50263</v>
      </c>
      <c r="W209" s="48">
        <v>1294</v>
      </c>
      <c r="Y209" s="61">
        <f>(Table1327[[#This Row],[2042 Future AADT]]-Table1327[[#This Row],[AADT 2022]])/20*($Y$5-2022)+Table1327[[#This Row],[AADT 2022]]</f>
        <v>44815.95</v>
      </c>
    </row>
    <row r="210" spans="1:25" ht="24" customHeight="1" x14ac:dyDescent="0.25">
      <c r="A210" t="s">
        <v>2846</v>
      </c>
      <c r="B210" t="s">
        <v>18429</v>
      </c>
      <c r="C210">
        <v>102146</v>
      </c>
      <c r="D210" t="s">
        <v>17073</v>
      </c>
      <c r="E210" t="s">
        <v>2348</v>
      </c>
      <c r="F210" s="9">
        <f>Table1327[[#This Row],[EMP]]-Table1327[[#This Row],[BMP]]</f>
        <v>0.44000000000000128</v>
      </c>
      <c r="G210" s="5" t="s">
        <v>222</v>
      </c>
      <c r="H210" s="56">
        <v>23.88</v>
      </c>
      <c r="I210" t="s">
        <v>2351</v>
      </c>
      <c r="J210" s="56">
        <v>23.9</v>
      </c>
      <c r="K210" s="56">
        <v>24.32</v>
      </c>
      <c r="L210" t="s">
        <v>2845</v>
      </c>
      <c r="M210" s="2" t="s">
        <v>203</v>
      </c>
      <c r="N210" s="2" t="s">
        <v>203</v>
      </c>
      <c r="O210" s="2">
        <v>41102</v>
      </c>
      <c r="P210" t="s">
        <v>22827</v>
      </c>
      <c r="Q210">
        <v>9</v>
      </c>
      <c r="R210">
        <v>51</v>
      </c>
      <c r="S210" s="2">
        <v>1337</v>
      </c>
      <c r="T210" s="2">
        <v>5179</v>
      </c>
      <c r="U210" s="8">
        <v>0.15853243151184856</v>
      </c>
      <c r="V210" s="2">
        <v>59536</v>
      </c>
      <c r="W210" s="48">
        <v>1295</v>
      </c>
      <c r="Y210" s="61">
        <f>(Table1327[[#This Row],[2042 Future AADT]]-Table1327[[#This Row],[AADT 2022]])/20*($Y$5-2022)+Table1327[[#This Row],[AADT 2022]]</f>
        <v>53084.1</v>
      </c>
    </row>
    <row r="211" spans="1:25" ht="24" customHeight="1" x14ac:dyDescent="0.25">
      <c r="A211" t="s">
        <v>2849</v>
      </c>
      <c r="B211" t="s">
        <v>18430</v>
      </c>
      <c r="C211">
        <v>102148</v>
      </c>
      <c r="D211" t="s">
        <v>17073</v>
      </c>
      <c r="E211" t="s">
        <v>2348</v>
      </c>
      <c r="F211" s="9">
        <f>Table1327[[#This Row],[EMP]]-Table1327[[#This Row],[BMP]]</f>
        <v>0.55000000000000071</v>
      </c>
      <c r="G211" s="5" t="s">
        <v>222</v>
      </c>
      <c r="H211" s="56">
        <v>24.32</v>
      </c>
      <c r="I211" t="s">
        <v>2848</v>
      </c>
      <c r="J211" s="56">
        <v>24.5</v>
      </c>
      <c r="K211" s="56">
        <v>24.87</v>
      </c>
      <c r="L211" t="s">
        <v>2353</v>
      </c>
      <c r="M211" s="2" t="s">
        <v>203</v>
      </c>
      <c r="N211" s="2" t="s">
        <v>203</v>
      </c>
      <c r="O211" s="2">
        <v>23955</v>
      </c>
      <c r="P211" t="s">
        <v>22828</v>
      </c>
      <c r="Q211">
        <v>9</v>
      </c>
      <c r="R211">
        <v>61</v>
      </c>
      <c r="S211" s="2">
        <v>1337</v>
      </c>
      <c r="T211" s="2">
        <v>5179</v>
      </c>
      <c r="U211" s="8">
        <v>0.2720100187852223</v>
      </c>
      <c r="V211" s="2">
        <v>25583</v>
      </c>
      <c r="W211" s="48">
        <v>1296</v>
      </c>
      <c r="Y211" s="61">
        <f>(Table1327[[#This Row],[2042 Future AADT]]-Table1327[[#This Row],[AADT 2022]])/20*($Y$5-2022)+Table1327[[#This Row],[AADT 2022]]</f>
        <v>25013.200000000001</v>
      </c>
    </row>
    <row r="212" spans="1:25" ht="24" customHeight="1" x14ac:dyDescent="0.25">
      <c r="A212" t="s">
        <v>2852</v>
      </c>
      <c r="B212" t="s">
        <v>18431</v>
      </c>
      <c r="C212">
        <v>102150</v>
      </c>
      <c r="D212" t="s">
        <v>17073</v>
      </c>
      <c r="E212" t="s">
        <v>2348</v>
      </c>
      <c r="F212" s="9">
        <f>Table1327[[#This Row],[EMP]]-Table1327[[#This Row],[BMP]]</f>
        <v>1</v>
      </c>
      <c r="G212" s="5" t="s">
        <v>222</v>
      </c>
      <c r="H212" s="56">
        <v>24.87</v>
      </c>
      <c r="I212" t="s">
        <v>2353</v>
      </c>
      <c r="J212" s="56">
        <v>25.08</v>
      </c>
      <c r="K212" s="56">
        <v>25.87</v>
      </c>
      <c r="L212" t="s">
        <v>2851</v>
      </c>
      <c r="M212" s="2" t="s">
        <v>203</v>
      </c>
      <c r="N212" s="2" t="s">
        <v>203</v>
      </c>
      <c r="O212" s="2">
        <v>16614</v>
      </c>
      <c r="P212" t="s">
        <v>22829</v>
      </c>
      <c r="Q212">
        <v>10</v>
      </c>
      <c r="R212">
        <v>59</v>
      </c>
      <c r="S212" s="2">
        <v>1007</v>
      </c>
      <c r="T212" s="2">
        <v>811</v>
      </c>
      <c r="U212" s="8">
        <v>0.10942578548212351</v>
      </c>
      <c r="V212" s="2">
        <v>17743</v>
      </c>
      <c r="W212" s="48">
        <v>1297</v>
      </c>
      <c r="Y212" s="61">
        <f>(Table1327[[#This Row],[2042 Future AADT]]-Table1327[[#This Row],[AADT 2022]])/20*($Y$5-2022)+Table1327[[#This Row],[AADT 2022]]</f>
        <v>17347.849999999999</v>
      </c>
    </row>
    <row r="213" spans="1:25" ht="24" customHeight="1" x14ac:dyDescent="0.25">
      <c r="A213" t="s">
        <v>2854</v>
      </c>
      <c r="B213" t="s">
        <v>18432</v>
      </c>
      <c r="C213">
        <v>102152</v>
      </c>
      <c r="D213" t="s">
        <v>17073</v>
      </c>
      <c r="E213" t="s">
        <v>2348</v>
      </c>
      <c r="F213" s="9">
        <f>Table1327[[#This Row],[EMP]]-Table1327[[#This Row],[BMP]]</f>
        <v>1.7400025100000001</v>
      </c>
      <c r="G213" s="5" t="s">
        <v>222</v>
      </c>
      <c r="H213" s="56">
        <v>25.87</v>
      </c>
      <c r="I213" t="s">
        <v>2851</v>
      </c>
      <c r="J213" s="56">
        <v>26</v>
      </c>
      <c r="K213" s="56">
        <v>27.610002510000001</v>
      </c>
      <c r="L213" t="s">
        <v>2853</v>
      </c>
      <c r="M213" s="2">
        <v>6763</v>
      </c>
      <c r="N213" s="2">
        <v>6203</v>
      </c>
      <c r="O213" s="2">
        <v>12966</v>
      </c>
      <c r="P213" t="s">
        <v>22830</v>
      </c>
      <c r="Q213">
        <v>10</v>
      </c>
      <c r="R213">
        <v>59</v>
      </c>
      <c r="S213" s="2">
        <v>641</v>
      </c>
      <c r="T213" s="2">
        <v>641</v>
      </c>
      <c r="U213" s="8">
        <v>9.8873978096560233E-2</v>
      </c>
      <c r="V213" s="2">
        <v>13847</v>
      </c>
      <c r="W213" s="48">
        <v>1298</v>
      </c>
      <c r="Y213" s="61">
        <f>(Table1327[[#This Row],[2042 Future AADT]]-Table1327[[#This Row],[AADT 2022]])/20*($Y$5-2022)+Table1327[[#This Row],[AADT 2022]]</f>
        <v>13538.65</v>
      </c>
    </row>
    <row r="214" spans="1:25" ht="24" customHeight="1" x14ac:dyDescent="0.25">
      <c r="A214" t="s">
        <v>2856</v>
      </c>
      <c r="B214" t="s">
        <v>18433</v>
      </c>
      <c r="C214">
        <v>102154</v>
      </c>
      <c r="D214" t="s">
        <v>17073</v>
      </c>
      <c r="E214" t="s">
        <v>2348</v>
      </c>
      <c r="F214" s="9">
        <f>Table1327[[#This Row],[EMP]]-Table1327[[#This Row],[BMP]]</f>
        <v>1.5023789699999988</v>
      </c>
      <c r="G214" s="5" t="s">
        <v>222</v>
      </c>
      <c r="H214" s="56">
        <v>27.610002510000001</v>
      </c>
      <c r="I214" t="s">
        <v>2853</v>
      </c>
      <c r="J214" s="56">
        <v>29.03783082</v>
      </c>
      <c r="K214" s="56">
        <v>29.11238148</v>
      </c>
      <c r="L214" t="s">
        <v>2855</v>
      </c>
      <c r="M214" s="2">
        <v>4639</v>
      </c>
      <c r="N214" s="2">
        <v>8423</v>
      </c>
      <c r="O214" s="2">
        <v>13062</v>
      </c>
      <c r="P214" t="s">
        <v>22831</v>
      </c>
      <c r="Q214">
        <v>10</v>
      </c>
      <c r="R214">
        <v>59</v>
      </c>
      <c r="S214" s="2">
        <v>1120</v>
      </c>
      <c r="T214" s="2">
        <v>442</v>
      </c>
      <c r="U214" s="8">
        <v>0.11958352472821926</v>
      </c>
      <c r="V214" s="2">
        <v>13950</v>
      </c>
      <c r="W214" s="48">
        <v>1299</v>
      </c>
      <c r="Y214" s="61">
        <f>(Table1327[[#This Row],[2042 Future AADT]]-Table1327[[#This Row],[AADT 2022]])/20*($Y$5-2022)+Table1327[[#This Row],[AADT 2022]]</f>
        <v>13639.2</v>
      </c>
    </row>
    <row r="215" spans="1:25" ht="24" customHeight="1" x14ac:dyDescent="0.25">
      <c r="A215" t="s">
        <v>2858</v>
      </c>
      <c r="B215" t="s">
        <v>18434</v>
      </c>
      <c r="C215">
        <v>102156</v>
      </c>
      <c r="D215" t="s">
        <v>17073</v>
      </c>
      <c r="E215" t="s">
        <v>2348</v>
      </c>
      <c r="F215" s="9">
        <f>Table1327[[#This Row],[EMP]]-Table1327[[#This Row],[BMP]]</f>
        <v>0.49909527000000153</v>
      </c>
      <c r="G215" s="5" t="s">
        <v>222</v>
      </c>
      <c r="H215" s="56">
        <v>29.11238148</v>
      </c>
      <c r="I215" t="s">
        <v>2855</v>
      </c>
      <c r="J215" s="56">
        <v>29.352669429999999</v>
      </c>
      <c r="K215" s="56">
        <v>29.611476750000001</v>
      </c>
      <c r="L215" t="s">
        <v>2857</v>
      </c>
      <c r="M215" s="2">
        <v>7679</v>
      </c>
      <c r="N215" s="2">
        <v>6918</v>
      </c>
      <c r="O215" s="2">
        <v>14597</v>
      </c>
      <c r="P215" t="s">
        <v>22832</v>
      </c>
      <c r="Q215">
        <v>10</v>
      </c>
      <c r="R215">
        <v>69</v>
      </c>
      <c r="S215" s="2">
        <v>942</v>
      </c>
      <c r="T215" s="2">
        <v>721</v>
      </c>
      <c r="U215" s="8">
        <v>0.11392751935329178</v>
      </c>
      <c r="V215" s="2">
        <v>21872</v>
      </c>
      <c r="W215" s="48">
        <v>1300</v>
      </c>
      <c r="Y215" s="61">
        <f>(Table1327[[#This Row],[2042 Future AADT]]-Table1327[[#This Row],[AADT 2022]])/20*($Y$5-2022)+Table1327[[#This Row],[AADT 2022]]</f>
        <v>19325.75</v>
      </c>
    </row>
    <row r="216" spans="1:25" ht="24" customHeight="1" x14ac:dyDescent="0.25">
      <c r="A216" t="s">
        <v>2860</v>
      </c>
      <c r="B216" t="s">
        <v>18435</v>
      </c>
      <c r="C216">
        <v>102158</v>
      </c>
      <c r="D216" t="s">
        <v>17073</v>
      </c>
      <c r="E216" t="s">
        <v>2348</v>
      </c>
      <c r="F216" s="9">
        <f>Table1327[[#This Row],[EMP]]-Table1327[[#This Row],[BMP]]</f>
        <v>1.0136488699999973</v>
      </c>
      <c r="G216" s="5" t="s">
        <v>222</v>
      </c>
      <c r="H216" s="56">
        <v>29.611476750000001</v>
      </c>
      <c r="I216" t="s">
        <v>2857</v>
      </c>
      <c r="J216" s="56">
        <v>29.83658599</v>
      </c>
      <c r="K216" s="56">
        <v>30.625125619999999</v>
      </c>
      <c r="L216" t="s">
        <v>2859</v>
      </c>
      <c r="M216" s="2">
        <v>6181</v>
      </c>
      <c r="N216" s="2">
        <v>5321</v>
      </c>
      <c r="O216" s="2">
        <v>11502</v>
      </c>
      <c r="P216" t="s">
        <v>22833</v>
      </c>
      <c r="Q216">
        <v>9</v>
      </c>
      <c r="R216">
        <v>69</v>
      </c>
      <c r="S216" s="2">
        <v>1693</v>
      </c>
      <c r="T216" s="2">
        <v>702</v>
      </c>
      <c r="U216" s="8">
        <v>0.20822465658146411</v>
      </c>
      <c r="V216" s="2">
        <v>17234</v>
      </c>
      <c r="W216" s="48">
        <v>1301</v>
      </c>
      <c r="Y216" s="61">
        <f>(Table1327[[#This Row],[2042 Future AADT]]-Table1327[[#This Row],[AADT 2022]])/20*($Y$5-2022)+Table1327[[#This Row],[AADT 2022]]</f>
        <v>15227.8</v>
      </c>
    </row>
    <row r="217" spans="1:25" ht="24" customHeight="1" x14ac:dyDescent="0.25">
      <c r="A217" t="s">
        <v>2862</v>
      </c>
      <c r="B217" t="s">
        <v>18436</v>
      </c>
      <c r="C217">
        <v>102160</v>
      </c>
      <c r="D217" t="s">
        <v>17073</v>
      </c>
      <c r="E217" t="s">
        <v>2348</v>
      </c>
      <c r="F217" s="9">
        <f>Table1327[[#This Row],[EMP]]-Table1327[[#This Row],[BMP]]</f>
        <v>0.99580736000000059</v>
      </c>
      <c r="G217" s="5" t="s">
        <v>222</v>
      </c>
      <c r="H217" s="56">
        <v>30.625125619999999</v>
      </c>
      <c r="I217" t="s">
        <v>2859</v>
      </c>
      <c r="J217" s="56">
        <v>31.003879779999998</v>
      </c>
      <c r="K217" s="56">
        <v>31.620932979999999</v>
      </c>
      <c r="L217" t="s">
        <v>2861</v>
      </c>
      <c r="M217" s="2">
        <v>5374</v>
      </c>
      <c r="N217" s="2">
        <v>4726</v>
      </c>
      <c r="O217" s="2">
        <v>10100</v>
      </c>
      <c r="P217" t="s">
        <v>22834</v>
      </c>
      <c r="Q217">
        <v>11</v>
      </c>
      <c r="R217">
        <v>55</v>
      </c>
      <c r="S217" s="2">
        <v>1010</v>
      </c>
      <c r="T217" s="2">
        <v>581</v>
      </c>
      <c r="U217" s="8">
        <v>0.15752475247524753</v>
      </c>
      <c r="V217" s="2">
        <v>10787</v>
      </c>
      <c r="W217" s="48">
        <v>1302</v>
      </c>
      <c r="Y217" s="61">
        <f>(Table1327[[#This Row],[2042 Future AADT]]-Table1327[[#This Row],[AADT 2022]])/20*($Y$5-2022)+Table1327[[#This Row],[AADT 2022]]</f>
        <v>10546.55</v>
      </c>
    </row>
    <row r="218" spans="1:25" ht="24" customHeight="1" x14ac:dyDescent="0.25">
      <c r="A218" t="s">
        <v>2864</v>
      </c>
      <c r="B218" t="s">
        <v>18437</v>
      </c>
      <c r="C218">
        <v>102162</v>
      </c>
      <c r="D218" t="s">
        <v>17073</v>
      </c>
      <c r="E218" t="s">
        <v>2348</v>
      </c>
      <c r="F218" s="9">
        <f>Table1327[[#This Row],[EMP]]-Table1327[[#This Row],[BMP]]</f>
        <v>1.907939429999999</v>
      </c>
      <c r="G218" s="5" t="s">
        <v>222</v>
      </c>
      <c r="H218" s="56">
        <v>31.620932979999999</v>
      </c>
      <c r="I218" t="s">
        <v>2861</v>
      </c>
      <c r="J218" s="56">
        <v>33.011647179999997</v>
      </c>
      <c r="K218" s="56">
        <v>33.528872409999998</v>
      </c>
      <c r="L218" t="s">
        <v>2863</v>
      </c>
      <c r="M218" s="2">
        <v>4774</v>
      </c>
      <c r="N218" s="2">
        <v>4456</v>
      </c>
      <c r="O218" s="2">
        <v>9230</v>
      </c>
      <c r="P218" t="s">
        <v>22835</v>
      </c>
      <c r="Q218">
        <v>11</v>
      </c>
      <c r="R218">
        <v>55</v>
      </c>
      <c r="S218" s="2">
        <v>1165</v>
      </c>
      <c r="T218" s="2">
        <v>960</v>
      </c>
      <c r="U218" s="8">
        <v>0.23022751895991334</v>
      </c>
      <c r="V218" s="2">
        <v>13830</v>
      </c>
      <c r="W218" s="48">
        <v>1303</v>
      </c>
      <c r="Y218" s="61">
        <f>(Table1327[[#This Row],[2042 Future AADT]]-Table1327[[#This Row],[AADT 2022]])/20*($Y$5-2022)+Table1327[[#This Row],[AADT 2022]]</f>
        <v>12220</v>
      </c>
    </row>
    <row r="219" spans="1:25" ht="24" customHeight="1" x14ac:dyDescent="0.25">
      <c r="A219" t="s">
        <v>2867</v>
      </c>
      <c r="B219" t="s">
        <v>18438</v>
      </c>
      <c r="C219">
        <v>102163</v>
      </c>
      <c r="D219" t="s">
        <v>17073</v>
      </c>
      <c r="E219" t="s">
        <v>2348</v>
      </c>
      <c r="F219" s="9">
        <f>Table1327[[#This Row],[EMP]]-Table1327[[#This Row],[BMP]]</f>
        <v>6.7843222700000041</v>
      </c>
      <c r="G219" s="5" t="s">
        <v>222</v>
      </c>
      <c r="H219" s="56">
        <v>33.528872409999998</v>
      </c>
      <c r="I219" t="s">
        <v>2863</v>
      </c>
      <c r="J219" s="56">
        <v>39.252414809999998</v>
      </c>
      <c r="K219" s="56">
        <v>40.313194680000002</v>
      </c>
      <c r="L219" t="s">
        <v>2866</v>
      </c>
      <c r="M219" s="2">
        <v>3240</v>
      </c>
      <c r="N219" s="2">
        <v>3746</v>
      </c>
      <c r="O219" s="2">
        <v>6986</v>
      </c>
      <c r="P219" t="s">
        <v>22836</v>
      </c>
      <c r="Q219">
        <v>14</v>
      </c>
      <c r="R219">
        <v>53</v>
      </c>
      <c r="S219" s="2">
        <v>1496</v>
      </c>
      <c r="T219" s="2">
        <v>1192</v>
      </c>
      <c r="U219" s="8">
        <v>0.38476953907815631</v>
      </c>
      <c r="V219" s="2">
        <v>7461</v>
      </c>
      <c r="W219" s="48">
        <v>1304</v>
      </c>
      <c r="Y219" s="61">
        <f>(Table1327[[#This Row],[2042 Future AADT]]-Table1327[[#This Row],[AADT 2022]])/20*($Y$5-2022)+Table1327[[#This Row],[AADT 2022]]</f>
        <v>7294.75</v>
      </c>
    </row>
    <row r="220" spans="1:25" ht="24" customHeight="1" x14ac:dyDescent="0.25">
      <c r="A220" t="s">
        <v>2869</v>
      </c>
      <c r="B220" t="s">
        <v>18439</v>
      </c>
      <c r="C220">
        <v>102164</v>
      </c>
      <c r="D220" t="s">
        <v>17073</v>
      </c>
      <c r="E220" t="s">
        <v>2348</v>
      </c>
      <c r="F220" s="9">
        <f>Table1327[[#This Row],[EMP]]-Table1327[[#This Row],[BMP]]</f>
        <v>3.6106858599999967</v>
      </c>
      <c r="G220" s="5" t="s">
        <v>222</v>
      </c>
      <c r="H220" s="56">
        <v>40.313194680000002</v>
      </c>
      <c r="I220" t="s">
        <v>2866</v>
      </c>
      <c r="J220" s="56">
        <v>42.002875529999997</v>
      </c>
      <c r="K220" s="56">
        <v>43.923880539999999</v>
      </c>
      <c r="L220" t="s">
        <v>2868</v>
      </c>
      <c r="M220" s="2">
        <v>3672</v>
      </c>
      <c r="N220" s="2">
        <v>3676</v>
      </c>
      <c r="O220" s="2">
        <v>7348</v>
      </c>
      <c r="P220" t="s">
        <v>22837</v>
      </c>
      <c r="Q220">
        <v>14</v>
      </c>
      <c r="R220">
        <v>54</v>
      </c>
      <c r="S220" s="2">
        <v>2022</v>
      </c>
      <c r="T220" s="2">
        <v>1146</v>
      </c>
      <c r="U220" s="8">
        <v>0.43113772455089822</v>
      </c>
      <c r="V220" s="2">
        <v>11010</v>
      </c>
      <c r="W220" s="48">
        <v>1305</v>
      </c>
      <c r="Y220" s="61">
        <f>(Table1327[[#This Row],[2042 Future AADT]]-Table1327[[#This Row],[AADT 2022]])/20*($Y$5-2022)+Table1327[[#This Row],[AADT 2022]]</f>
        <v>9728.2999999999993</v>
      </c>
    </row>
    <row r="221" spans="1:25" ht="24" customHeight="1" x14ac:dyDescent="0.25">
      <c r="A221" t="s">
        <v>2871</v>
      </c>
      <c r="B221" t="s">
        <v>18440</v>
      </c>
      <c r="C221">
        <v>102165</v>
      </c>
      <c r="D221" t="s">
        <v>17073</v>
      </c>
      <c r="E221" t="s">
        <v>2348</v>
      </c>
      <c r="F221" s="9">
        <f>Table1327[[#This Row],[EMP]]-Table1327[[#This Row],[BMP]]</f>
        <v>2.6355526800000035</v>
      </c>
      <c r="G221" s="5" t="s">
        <v>222</v>
      </c>
      <c r="H221" s="56">
        <v>43.923880539999999</v>
      </c>
      <c r="I221" t="s">
        <v>2868</v>
      </c>
      <c r="J221" s="56">
        <v>45.001916600000001</v>
      </c>
      <c r="K221" s="56">
        <v>46.559433220000003</v>
      </c>
      <c r="L221" t="s">
        <v>2870</v>
      </c>
      <c r="M221" s="2">
        <v>2403</v>
      </c>
      <c r="N221" s="2">
        <v>2513</v>
      </c>
      <c r="O221" s="2">
        <v>4916</v>
      </c>
      <c r="P221" t="s">
        <v>22838</v>
      </c>
      <c r="Q221">
        <v>14</v>
      </c>
      <c r="R221">
        <v>54</v>
      </c>
      <c r="S221" s="2">
        <v>1479</v>
      </c>
      <c r="T221" s="2">
        <v>1106</v>
      </c>
      <c r="U221" s="8">
        <v>0.52583401139137509</v>
      </c>
      <c r="V221" s="2">
        <v>7366</v>
      </c>
      <c r="W221" s="48">
        <v>1306</v>
      </c>
      <c r="Y221" s="61">
        <f>(Table1327[[#This Row],[2042 Future AADT]]-Table1327[[#This Row],[AADT 2022]])/20*($Y$5-2022)+Table1327[[#This Row],[AADT 2022]]</f>
        <v>6508.5</v>
      </c>
    </row>
    <row r="222" spans="1:25" ht="24" customHeight="1" x14ac:dyDescent="0.25">
      <c r="A222" t="s">
        <v>2873</v>
      </c>
      <c r="B222" t="s">
        <v>18441</v>
      </c>
      <c r="C222">
        <v>102166</v>
      </c>
      <c r="D222" t="s">
        <v>17073</v>
      </c>
      <c r="E222" t="s">
        <v>2348</v>
      </c>
      <c r="F222" s="9">
        <f>Table1327[[#This Row],[EMP]]-Table1327[[#This Row],[BMP]]</f>
        <v>8.0740336699999986</v>
      </c>
      <c r="G222" s="5" t="s">
        <v>222</v>
      </c>
      <c r="H222" s="56">
        <v>46.559433220000003</v>
      </c>
      <c r="I222" t="s">
        <v>2870</v>
      </c>
      <c r="J222" s="56">
        <v>49.9609549966667</v>
      </c>
      <c r="K222" s="56">
        <v>54.633466890000001</v>
      </c>
      <c r="L222" t="s">
        <v>2872</v>
      </c>
      <c r="M222" s="2">
        <v>1149</v>
      </c>
      <c r="N222" s="2">
        <v>1282</v>
      </c>
      <c r="O222" s="2">
        <v>2431</v>
      </c>
      <c r="P222" t="s">
        <v>22839</v>
      </c>
      <c r="Q222">
        <v>10</v>
      </c>
      <c r="R222">
        <v>69</v>
      </c>
      <c r="S222" s="2">
        <v>111</v>
      </c>
      <c r="T222" s="2">
        <v>49</v>
      </c>
      <c r="U222" s="8">
        <v>6.5816536404771697E-2</v>
      </c>
      <c r="V222" s="2">
        <v>3722</v>
      </c>
      <c r="W222" s="48">
        <v>1307</v>
      </c>
      <c r="Y222" s="61">
        <f>(Table1327[[#This Row],[2042 Future AADT]]-Table1327[[#This Row],[AADT 2022]])/20*($Y$5-2022)+Table1327[[#This Row],[AADT 2022]]</f>
        <v>3270.15</v>
      </c>
    </row>
    <row r="223" spans="1:25" ht="24" customHeight="1" x14ac:dyDescent="0.25">
      <c r="A223" t="s">
        <v>2876</v>
      </c>
      <c r="B223" t="s">
        <v>18442</v>
      </c>
      <c r="C223">
        <v>102167</v>
      </c>
      <c r="D223" t="s">
        <v>17073</v>
      </c>
      <c r="E223" t="s">
        <v>2348</v>
      </c>
      <c r="F223" s="9">
        <f>Table1327[[#This Row],[EMP]]-Table1327[[#This Row],[BMP]]</f>
        <v>43.682724240000006</v>
      </c>
      <c r="G223" s="5" t="s">
        <v>222</v>
      </c>
      <c r="H223" s="56">
        <v>54.633466890000001</v>
      </c>
      <c r="I223" t="s">
        <v>2874</v>
      </c>
      <c r="J223" s="56">
        <v>79.000908969999998</v>
      </c>
      <c r="K223" s="56">
        <v>98.316191130000007</v>
      </c>
      <c r="L223" t="s">
        <v>2875</v>
      </c>
      <c r="M223" s="2">
        <v>932</v>
      </c>
      <c r="N223" s="2">
        <v>843</v>
      </c>
      <c r="O223" s="2">
        <v>1775</v>
      </c>
      <c r="P223" t="s">
        <v>22840</v>
      </c>
      <c r="Q223">
        <v>15</v>
      </c>
      <c r="R223">
        <v>53</v>
      </c>
      <c r="S223" s="2">
        <v>195</v>
      </c>
      <c r="T223" s="2">
        <v>283</v>
      </c>
      <c r="U223" s="8">
        <v>0.26929577464788734</v>
      </c>
      <c r="V223" s="2">
        <v>2718</v>
      </c>
      <c r="W223" s="48">
        <v>1308</v>
      </c>
      <c r="Y223" s="61">
        <f>(Table1327[[#This Row],[2042 Future AADT]]-Table1327[[#This Row],[AADT 2022]])/20*($Y$5-2022)+Table1327[[#This Row],[AADT 2022]]</f>
        <v>2387.9499999999998</v>
      </c>
    </row>
    <row r="224" spans="1:25" ht="24" customHeight="1" x14ac:dyDescent="0.25">
      <c r="A224" t="s">
        <v>2878</v>
      </c>
      <c r="B224" t="s">
        <v>18443</v>
      </c>
      <c r="C224">
        <v>102168</v>
      </c>
      <c r="D224" t="s">
        <v>17073</v>
      </c>
      <c r="E224" t="s">
        <v>2348</v>
      </c>
      <c r="F224" s="9">
        <f>Table1327[[#This Row],[EMP]]-Table1327[[#This Row],[BMP]]</f>
        <v>5.4950881299999992</v>
      </c>
      <c r="G224" s="5" t="s">
        <v>222</v>
      </c>
      <c r="H224" s="56">
        <v>98.316191130000007</v>
      </c>
      <c r="I224" t="s">
        <v>2875</v>
      </c>
      <c r="J224" s="56">
        <v>103.72884393</v>
      </c>
      <c r="K224" s="56">
        <v>103.81127926000001</v>
      </c>
      <c r="L224" t="s">
        <v>2877</v>
      </c>
      <c r="M224" s="2">
        <v>1753</v>
      </c>
      <c r="N224" s="2">
        <v>1665</v>
      </c>
      <c r="O224" s="2">
        <v>3418</v>
      </c>
      <c r="P224" t="s">
        <v>22841</v>
      </c>
      <c r="Q224">
        <v>32</v>
      </c>
      <c r="R224">
        <v>55</v>
      </c>
      <c r="S224" s="2">
        <v>536</v>
      </c>
      <c r="T224" s="2">
        <v>285</v>
      </c>
      <c r="U224" s="8">
        <v>0.24019894675248685</v>
      </c>
      <c r="V224" s="2">
        <v>5403</v>
      </c>
      <c r="W224" s="48">
        <v>1309</v>
      </c>
      <c r="Y224" s="61">
        <f>(Table1327[[#This Row],[2042 Future AADT]]-Table1327[[#This Row],[AADT 2022]])/20*($Y$5-2022)+Table1327[[#This Row],[AADT 2022]]</f>
        <v>4708.25</v>
      </c>
    </row>
    <row r="225" spans="1:25" ht="24" customHeight="1" x14ac:dyDescent="0.25">
      <c r="A225" t="s">
        <v>2880</v>
      </c>
      <c r="B225" t="s">
        <v>18444</v>
      </c>
      <c r="C225">
        <v>102169</v>
      </c>
      <c r="D225" t="s">
        <v>17073</v>
      </c>
      <c r="E225" t="s">
        <v>2348</v>
      </c>
      <c r="F225" s="9">
        <f>Table1327[[#This Row],[EMP]]-Table1327[[#This Row],[BMP]]</f>
        <v>0.44172624999998789</v>
      </c>
      <c r="G225" s="5" t="s">
        <v>222</v>
      </c>
      <c r="H225" s="56">
        <v>103.81127926000001</v>
      </c>
      <c r="I225" t="s">
        <v>2877</v>
      </c>
      <c r="J225" s="56">
        <v>104.16715914</v>
      </c>
      <c r="K225" s="56">
        <v>104.25300550999999</v>
      </c>
      <c r="L225" t="s">
        <v>756</v>
      </c>
      <c r="M225" s="2">
        <v>1355</v>
      </c>
      <c r="N225" s="2">
        <v>1060</v>
      </c>
      <c r="O225" s="2">
        <v>2415</v>
      </c>
      <c r="P225" t="s">
        <v>22842</v>
      </c>
      <c r="Q225">
        <v>10</v>
      </c>
      <c r="R225">
        <v>62</v>
      </c>
      <c r="S225" s="2">
        <v>536</v>
      </c>
      <c r="T225" s="2">
        <v>285</v>
      </c>
      <c r="U225" s="8">
        <v>0.33995859213250518</v>
      </c>
      <c r="V225" s="2">
        <v>4188</v>
      </c>
      <c r="W225" s="48">
        <v>1310</v>
      </c>
      <c r="Y225" s="61">
        <f>(Table1327[[#This Row],[2042 Future AADT]]-Table1327[[#This Row],[AADT 2022]])/20*($Y$5-2022)+Table1327[[#This Row],[AADT 2022]]</f>
        <v>3567.45</v>
      </c>
    </row>
    <row r="226" spans="1:25" ht="24" customHeight="1" x14ac:dyDescent="0.25">
      <c r="A226" t="s">
        <v>2885</v>
      </c>
      <c r="B226" t="s">
        <v>18445</v>
      </c>
      <c r="C226">
        <v>102171</v>
      </c>
      <c r="D226" t="s">
        <v>17073</v>
      </c>
      <c r="E226" t="s">
        <v>1714</v>
      </c>
      <c r="F226" s="9">
        <f>Table1327[[#This Row],[EMP]]-Table1327[[#This Row],[BMP]]</f>
        <v>10.249165940000012</v>
      </c>
      <c r="G226" s="5" t="s">
        <v>2274</v>
      </c>
      <c r="H226" s="56">
        <v>311.42134925333301</v>
      </c>
      <c r="I226" t="s">
        <v>1706</v>
      </c>
      <c r="J226" s="56">
        <v>311.79155335000002</v>
      </c>
      <c r="K226" s="56">
        <v>321.67051519333302</v>
      </c>
      <c r="L226" t="s">
        <v>182</v>
      </c>
      <c r="M226" s="2">
        <v>2851</v>
      </c>
      <c r="N226" s="2">
        <v>2873</v>
      </c>
      <c r="O226" s="2">
        <v>5724</v>
      </c>
      <c r="P226" t="s">
        <v>22843</v>
      </c>
      <c r="Q226">
        <v>11</v>
      </c>
      <c r="R226">
        <v>59</v>
      </c>
      <c r="S226" s="2">
        <v>326</v>
      </c>
      <c r="T226" s="2">
        <v>202</v>
      </c>
      <c r="U226" s="8">
        <v>9.2243186582809222E-2</v>
      </c>
      <c r="V226" s="2">
        <v>6684</v>
      </c>
      <c r="W226" s="48">
        <v>1311</v>
      </c>
      <c r="Y226" s="61">
        <f>(Table1327[[#This Row],[2042 Future AADT]]-Table1327[[#This Row],[AADT 2022]])/20*($Y$5-2022)+Table1327[[#This Row],[AADT 2022]]</f>
        <v>6348</v>
      </c>
    </row>
    <row r="227" spans="1:25" ht="24" customHeight="1" x14ac:dyDescent="0.25">
      <c r="A227" t="s">
        <v>2886</v>
      </c>
      <c r="B227" t="s">
        <v>18446</v>
      </c>
      <c r="C227">
        <v>102172</v>
      </c>
      <c r="D227" t="s">
        <v>17073</v>
      </c>
      <c r="E227" t="s">
        <v>1714</v>
      </c>
      <c r="F227" s="9">
        <f>Table1327[[#This Row],[EMP]]-Table1327[[#This Row],[BMP]]</f>
        <v>0.13223788999999897</v>
      </c>
      <c r="G227" s="5" t="s">
        <v>2274</v>
      </c>
      <c r="H227" s="56">
        <v>321.81804731</v>
      </c>
      <c r="I227" t="s">
        <v>182</v>
      </c>
      <c r="J227" s="56">
        <v>321.93354182000002</v>
      </c>
      <c r="K227" s="56">
        <v>321.9502852</v>
      </c>
      <c r="L227" t="s">
        <v>183</v>
      </c>
      <c r="M227" s="2">
        <v>3139</v>
      </c>
      <c r="N227" s="2">
        <v>3273</v>
      </c>
      <c r="O227" s="2">
        <v>6412</v>
      </c>
      <c r="P227" t="s">
        <v>22844</v>
      </c>
      <c r="Q227">
        <v>8</v>
      </c>
      <c r="R227">
        <v>54</v>
      </c>
      <c r="S227" s="2">
        <v>1070</v>
      </c>
      <c r="T227" s="2">
        <v>176</v>
      </c>
      <c r="U227" s="8">
        <v>0.1943231441048035</v>
      </c>
      <c r="V227" s="2">
        <v>9798</v>
      </c>
      <c r="W227" s="48">
        <v>1312</v>
      </c>
      <c r="Y227" s="61">
        <f>(Table1327[[#This Row],[2042 Future AADT]]-Table1327[[#This Row],[AADT 2022]])/20*($Y$5-2022)+Table1327[[#This Row],[AADT 2022]]</f>
        <v>8612.9</v>
      </c>
    </row>
    <row r="228" spans="1:25" ht="24" customHeight="1" x14ac:dyDescent="0.25">
      <c r="A228" t="s">
        <v>2887</v>
      </c>
      <c r="B228" t="s">
        <v>18447</v>
      </c>
      <c r="C228">
        <v>102173</v>
      </c>
      <c r="D228" t="s">
        <v>17073</v>
      </c>
      <c r="E228" t="s">
        <v>1714</v>
      </c>
      <c r="F228" s="9">
        <f>Table1327[[#This Row],[EMP]]-Table1327[[#This Row],[BMP]]</f>
        <v>0.39876323999999386</v>
      </c>
      <c r="G228" s="5" t="s">
        <v>2274</v>
      </c>
      <c r="H228" s="56">
        <v>321.9495809</v>
      </c>
      <c r="I228" t="s">
        <v>183</v>
      </c>
      <c r="J228" s="56">
        <v>322.14456861000002</v>
      </c>
      <c r="K228" s="56">
        <v>322.34834413999999</v>
      </c>
      <c r="L228" t="s">
        <v>184</v>
      </c>
      <c r="M228" s="2">
        <v>2676</v>
      </c>
      <c r="N228" s="2">
        <v>2753</v>
      </c>
      <c r="O228" s="2">
        <v>5429</v>
      </c>
      <c r="P228" t="s">
        <v>22845</v>
      </c>
      <c r="Q228">
        <v>9</v>
      </c>
      <c r="R228">
        <v>60</v>
      </c>
      <c r="S228" s="2">
        <v>1117</v>
      </c>
      <c r="T228" s="2">
        <v>183</v>
      </c>
      <c r="U228" s="8">
        <v>0.2394547798857985</v>
      </c>
      <c r="V228" s="2">
        <v>8296</v>
      </c>
      <c r="W228" s="48">
        <v>1313</v>
      </c>
      <c r="Y228" s="61">
        <f>(Table1327[[#This Row],[2042 Future AADT]]-Table1327[[#This Row],[AADT 2022]])/20*($Y$5-2022)+Table1327[[#This Row],[AADT 2022]]</f>
        <v>7292.55</v>
      </c>
    </row>
    <row r="229" spans="1:25" ht="24" customHeight="1" x14ac:dyDescent="0.25">
      <c r="A229" t="s">
        <v>2888</v>
      </c>
      <c r="B229" t="s">
        <v>18448</v>
      </c>
      <c r="C229">
        <v>102174</v>
      </c>
      <c r="D229" t="s">
        <v>17073</v>
      </c>
      <c r="E229" t="s">
        <v>1714</v>
      </c>
      <c r="F229" s="9">
        <f>Table1327[[#This Row],[EMP]]-Table1327[[#This Row],[BMP]]</f>
        <v>21.409194300000024</v>
      </c>
      <c r="G229" s="5" t="s">
        <v>2274</v>
      </c>
      <c r="H229" s="56">
        <v>322.21756910956498</v>
      </c>
      <c r="I229" t="s">
        <v>184</v>
      </c>
      <c r="J229" s="56">
        <v>327.00471203000001</v>
      </c>
      <c r="K229" s="56">
        <v>343.626763409565</v>
      </c>
      <c r="L229" t="s">
        <v>185</v>
      </c>
      <c r="M229" s="2">
        <v>2182</v>
      </c>
      <c r="N229" s="2">
        <v>2187</v>
      </c>
      <c r="O229" s="2">
        <v>4369</v>
      </c>
      <c r="P229" t="s">
        <v>22846</v>
      </c>
      <c r="Q229">
        <v>12</v>
      </c>
      <c r="R229">
        <v>52</v>
      </c>
      <c r="S229" s="2">
        <v>271</v>
      </c>
      <c r="T229" s="2">
        <v>167</v>
      </c>
      <c r="U229" s="8">
        <v>0.1002517738612955</v>
      </c>
      <c r="V229" s="2">
        <v>5101</v>
      </c>
      <c r="W229" s="48">
        <v>1314</v>
      </c>
      <c r="Y229" s="61">
        <f>(Table1327[[#This Row],[2042 Future AADT]]-Table1327[[#This Row],[AADT 2022]])/20*($Y$5-2022)+Table1327[[#This Row],[AADT 2022]]</f>
        <v>4844.8</v>
      </c>
    </row>
    <row r="230" spans="1:25" ht="24" customHeight="1" x14ac:dyDescent="0.25">
      <c r="A230" t="s">
        <v>2889</v>
      </c>
      <c r="B230" t="s">
        <v>18449</v>
      </c>
      <c r="C230">
        <v>102175</v>
      </c>
      <c r="D230" t="s">
        <v>17073</v>
      </c>
      <c r="E230" t="s">
        <v>1714</v>
      </c>
      <c r="F230" s="9">
        <f>Table1327[[#This Row],[EMP]]-Table1327[[#This Row],[BMP]]</f>
        <v>17.962719710000044</v>
      </c>
      <c r="G230" s="5" t="s">
        <v>2274</v>
      </c>
      <c r="H230" s="56">
        <v>343.43031345999998</v>
      </c>
      <c r="I230" t="s">
        <v>185</v>
      </c>
      <c r="J230" s="56">
        <v>352.98713836000002</v>
      </c>
      <c r="K230" s="56">
        <v>361.39303317000002</v>
      </c>
      <c r="L230" t="s">
        <v>109</v>
      </c>
      <c r="M230" s="2">
        <v>1718</v>
      </c>
      <c r="N230" s="2">
        <v>1641</v>
      </c>
      <c r="O230" s="2">
        <v>3359</v>
      </c>
      <c r="P230" t="s">
        <v>22847</v>
      </c>
      <c r="Q230">
        <v>10</v>
      </c>
      <c r="R230">
        <v>51</v>
      </c>
      <c r="S230" s="2">
        <v>243</v>
      </c>
      <c r="T230" s="2">
        <v>264</v>
      </c>
      <c r="U230" s="8">
        <v>0.1509377791009229</v>
      </c>
      <c r="V230" s="2">
        <v>5133</v>
      </c>
      <c r="W230" s="48">
        <v>1315</v>
      </c>
      <c r="Y230" s="61">
        <f>(Table1327[[#This Row],[2042 Future AADT]]-Table1327[[#This Row],[AADT 2022]])/20*($Y$5-2022)+Table1327[[#This Row],[AADT 2022]]</f>
        <v>4512.1000000000004</v>
      </c>
    </row>
    <row r="231" spans="1:25" ht="24" customHeight="1" x14ac:dyDescent="0.25">
      <c r="A231" t="s">
        <v>2890</v>
      </c>
      <c r="B231" t="s">
        <v>18450</v>
      </c>
      <c r="C231">
        <v>102176</v>
      </c>
      <c r="D231" t="s">
        <v>17073</v>
      </c>
      <c r="E231" t="s">
        <v>1714</v>
      </c>
      <c r="F231" s="9">
        <f>Table1327[[#This Row],[EMP]]-Table1327[[#This Row],[BMP]]</f>
        <v>12.681570239999985</v>
      </c>
      <c r="G231" s="5" t="s">
        <v>2274</v>
      </c>
      <c r="H231" s="56">
        <v>361.620654483333</v>
      </c>
      <c r="I231" t="s">
        <v>109</v>
      </c>
      <c r="J231" s="56">
        <v>372.84625376000002</v>
      </c>
      <c r="K231" s="56">
        <v>374.30222472333298</v>
      </c>
      <c r="L231" t="s">
        <v>2273</v>
      </c>
      <c r="M231" s="2">
        <v>2266</v>
      </c>
      <c r="N231" s="2">
        <v>2081</v>
      </c>
      <c r="O231" s="2">
        <v>4347</v>
      </c>
      <c r="P231" t="s">
        <v>22848</v>
      </c>
      <c r="Q231">
        <v>10</v>
      </c>
      <c r="R231">
        <v>51</v>
      </c>
      <c r="S231" s="2">
        <v>551</v>
      </c>
      <c r="T231" s="2">
        <v>361</v>
      </c>
      <c r="U231" s="8">
        <v>0.20979986197377501</v>
      </c>
      <c r="V231" s="2">
        <v>6829</v>
      </c>
      <c r="W231" s="48">
        <v>1316</v>
      </c>
      <c r="Y231" s="61">
        <f>(Table1327[[#This Row],[2042 Future AADT]]-Table1327[[#This Row],[AADT 2022]])/20*($Y$5-2022)+Table1327[[#This Row],[AADT 2022]]</f>
        <v>5960.3</v>
      </c>
    </row>
    <row r="232" spans="1:25" ht="24" customHeight="1" x14ac:dyDescent="0.25">
      <c r="A232" t="s">
        <v>2892</v>
      </c>
      <c r="B232" t="s">
        <v>18451</v>
      </c>
      <c r="C232">
        <v>102177</v>
      </c>
      <c r="D232" t="s">
        <v>17073</v>
      </c>
      <c r="E232" t="s">
        <v>1714</v>
      </c>
      <c r="F232" s="9">
        <f>Table1327[[#This Row],[EMP]]-Table1327[[#This Row],[BMP]]</f>
        <v>10.614231759999996</v>
      </c>
      <c r="G232" s="5" t="s">
        <v>2274</v>
      </c>
      <c r="H232" s="56">
        <v>374.30585426499999</v>
      </c>
      <c r="I232" t="s">
        <v>2273</v>
      </c>
      <c r="J232" s="56">
        <v>381.85318963999998</v>
      </c>
      <c r="K232" s="56">
        <v>384.92008602499999</v>
      </c>
      <c r="L232" t="s">
        <v>2891</v>
      </c>
      <c r="M232" s="2">
        <v>2366</v>
      </c>
      <c r="N232" s="2">
        <v>2323</v>
      </c>
      <c r="O232" s="2">
        <v>4689</v>
      </c>
      <c r="P232" t="s">
        <v>22849</v>
      </c>
      <c r="Q232">
        <v>11</v>
      </c>
      <c r="R232">
        <v>51</v>
      </c>
      <c r="S232" s="2">
        <v>551</v>
      </c>
      <c r="T232" s="2">
        <v>361</v>
      </c>
      <c r="U232" s="8">
        <v>0.19449776071657071</v>
      </c>
      <c r="V232" s="2">
        <v>6848</v>
      </c>
      <c r="W232" s="48">
        <v>1317</v>
      </c>
      <c r="Y232" s="61">
        <f>(Table1327[[#This Row],[2042 Future AADT]]-Table1327[[#This Row],[AADT 2022]])/20*($Y$5-2022)+Table1327[[#This Row],[AADT 2022]]</f>
        <v>6092.35</v>
      </c>
    </row>
    <row r="233" spans="1:25" ht="24" customHeight="1" x14ac:dyDescent="0.25">
      <c r="A233" t="s">
        <v>2894</v>
      </c>
      <c r="B233" t="s">
        <v>18452</v>
      </c>
      <c r="C233">
        <v>102178</v>
      </c>
      <c r="D233" t="s">
        <v>17073</v>
      </c>
      <c r="E233" t="s">
        <v>1714</v>
      </c>
      <c r="F233" s="9">
        <f>Table1327[[#This Row],[EMP]]-Table1327[[#This Row],[BMP]]</f>
        <v>8.6081865299999549</v>
      </c>
      <c r="G233" s="5" t="s">
        <v>2274</v>
      </c>
      <c r="H233" s="56">
        <v>384.92833554090902</v>
      </c>
      <c r="I233" t="s">
        <v>2891</v>
      </c>
      <c r="J233" s="56">
        <v>391.70563376000001</v>
      </c>
      <c r="K233" s="56">
        <v>393.53652207090897</v>
      </c>
      <c r="L233" t="s">
        <v>2893</v>
      </c>
      <c r="M233" s="2">
        <v>2433</v>
      </c>
      <c r="N233" s="2">
        <v>2365</v>
      </c>
      <c r="O233" s="2">
        <v>4798</v>
      </c>
      <c r="P233" t="s">
        <v>22850</v>
      </c>
      <c r="Q233">
        <v>11</v>
      </c>
      <c r="R233">
        <v>53</v>
      </c>
      <c r="S233" s="2">
        <v>551</v>
      </c>
      <c r="T233" s="2">
        <v>361</v>
      </c>
      <c r="U233" s="8">
        <v>0.19007919966652773</v>
      </c>
      <c r="V233" s="2">
        <v>7538</v>
      </c>
      <c r="W233" s="48">
        <v>1318</v>
      </c>
      <c r="Y233" s="61">
        <f>(Table1327[[#This Row],[2042 Future AADT]]-Table1327[[#This Row],[AADT 2022]])/20*($Y$5-2022)+Table1327[[#This Row],[AADT 2022]]</f>
        <v>6579</v>
      </c>
    </row>
    <row r="234" spans="1:25" ht="24" customHeight="1" x14ac:dyDescent="0.25">
      <c r="A234" t="s">
        <v>2901</v>
      </c>
      <c r="B234" t="s">
        <v>18542</v>
      </c>
      <c r="C234">
        <v>102286</v>
      </c>
      <c r="D234" t="s">
        <v>17073</v>
      </c>
      <c r="E234" t="s">
        <v>1714</v>
      </c>
      <c r="F234" s="9">
        <f>Table1327[[#This Row],[EMP]]-Table1327[[#This Row],[BMP]]</f>
        <v>8.3601798500000086</v>
      </c>
      <c r="G234" s="5" t="s">
        <v>2274</v>
      </c>
      <c r="H234" s="56">
        <v>393.54711659999998</v>
      </c>
      <c r="I234" t="s">
        <v>2893</v>
      </c>
      <c r="J234" s="56">
        <v>398.00621432999998</v>
      </c>
      <c r="K234" s="56">
        <v>401.90729644999999</v>
      </c>
      <c r="L234" t="s">
        <v>186</v>
      </c>
      <c r="M234" s="2">
        <v>2301</v>
      </c>
      <c r="N234" s="2">
        <v>2232</v>
      </c>
      <c r="O234" s="2">
        <v>4533</v>
      </c>
      <c r="P234" t="s">
        <v>22851</v>
      </c>
      <c r="Q234">
        <v>10</v>
      </c>
      <c r="R234">
        <v>51</v>
      </c>
      <c r="S234" s="2">
        <v>262</v>
      </c>
      <c r="T234" s="2">
        <v>225</v>
      </c>
      <c r="U234" s="8">
        <v>0.10743437017427752</v>
      </c>
      <c r="V234" s="2">
        <v>7121</v>
      </c>
      <c r="W234" s="48">
        <v>1318.1</v>
      </c>
      <c r="Y234" s="61">
        <f>(Table1327[[#This Row],[2042 Future AADT]]-Table1327[[#This Row],[AADT 2022]])/20*($Y$5-2022)+Table1327[[#This Row],[AADT 2022]]</f>
        <v>6215.2</v>
      </c>
    </row>
    <row r="235" spans="1:25" ht="24" customHeight="1" x14ac:dyDescent="0.25">
      <c r="A235" t="s">
        <v>2897</v>
      </c>
      <c r="B235" t="s">
        <v>18453</v>
      </c>
      <c r="C235">
        <v>102179</v>
      </c>
      <c r="D235" t="s">
        <v>17073</v>
      </c>
      <c r="E235" t="s">
        <v>1714</v>
      </c>
      <c r="F235" s="9">
        <f>Table1327[[#This Row],[EMP]]-Table1327[[#This Row],[BMP]]</f>
        <v>11.137604979999992</v>
      </c>
      <c r="G235" s="5" t="s">
        <v>2274</v>
      </c>
      <c r="H235" s="56">
        <v>401.90489909428601</v>
      </c>
      <c r="I235" t="s">
        <v>186</v>
      </c>
      <c r="J235" s="56">
        <v>408.10537297000002</v>
      </c>
      <c r="K235" s="56">
        <v>413.042504074286</v>
      </c>
      <c r="L235" t="s">
        <v>2896</v>
      </c>
      <c r="M235" s="2">
        <v>1622</v>
      </c>
      <c r="N235" s="2">
        <v>1505</v>
      </c>
      <c r="O235" s="2">
        <v>3127</v>
      </c>
      <c r="P235" t="s">
        <v>22852</v>
      </c>
      <c r="Q235">
        <v>9</v>
      </c>
      <c r="R235">
        <v>60</v>
      </c>
      <c r="S235" s="2">
        <v>168</v>
      </c>
      <c r="T235" s="2">
        <v>178</v>
      </c>
      <c r="U235" s="8">
        <v>0.11064918452190597</v>
      </c>
      <c r="V235" s="2">
        <v>4913</v>
      </c>
      <c r="W235" s="48">
        <v>1319</v>
      </c>
      <c r="Y235" s="61">
        <f>(Table1327[[#This Row],[2042 Future AADT]]-Table1327[[#This Row],[AADT 2022]])/20*($Y$5-2022)+Table1327[[#This Row],[AADT 2022]]</f>
        <v>4287.8999999999996</v>
      </c>
    </row>
    <row r="236" spans="1:25" ht="24" customHeight="1" x14ac:dyDescent="0.25">
      <c r="A236" t="s">
        <v>2902</v>
      </c>
      <c r="B236" t="s">
        <v>18543</v>
      </c>
      <c r="C236">
        <v>102287</v>
      </c>
      <c r="D236" t="s">
        <v>17073</v>
      </c>
      <c r="E236" t="s">
        <v>1714</v>
      </c>
      <c r="F236" s="9">
        <f>Table1327[[#This Row],[EMP]]-Table1327[[#This Row],[BMP]]</f>
        <v>21.784981329998971</v>
      </c>
      <c r="G236" s="5" t="s">
        <v>2274</v>
      </c>
      <c r="H236" s="56">
        <v>413.03231602304402</v>
      </c>
      <c r="I236" t="s">
        <v>2896</v>
      </c>
      <c r="J236" s="56">
        <v>414.99696146999997</v>
      </c>
      <c r="K236" s="56">
        <v>434.81729735304299</v>
      </c>
      <c r="L236" t="s">
        <v>442</v>
      </c>
      <c r="M236" s="2">
        <v>1464</v>
      </c>
      <c r="N236" s="2">
        <v>1475</v>
      </c>
      <c r="O236" s="2">
        <v>2939</v>
      </c>
      <c r="P236" t="s">
        <v>22853</v>
      </c>
      <c r="Q236">
        <v>13</v>
      </c>
      <c r="R236">
        <v>50</v>
      </c>
      <c r="S236" s="2">
        <v>168</v>
      </c>
      <c r="T236" s="2">
        <v>178</v>
      </c>
      <c r="U236" s="8">
        <v>0.11772711806736985</v>
      </c>
      <c r="V236" s="2">
        <v>3904</v>
      </c>
      <c r="W236" s="48">
        <v>1319.1</v>
      </c>
      <c r="Y236" s="61">
        <f>(Table1327[[#This Row],[2042 Future AADT]]-Table1327[[#This Row],[AADT 2022]])/20*($Y$5-2022)+Table1327[[#This Row],[AADT 2022]]</f>
        <v>3566.25</v>
      </c>
    </row>
    <row r="237" spans="1:25" ht="24" customHeight="1" x14ac:dyDescent="0.25">
      <c r="A237" t="s">
        <v>2898</v>
      </c>
      <c r="B237" t="s">
        <v>18454</v>
      </c>
      <c r="C237">
        <v>102180</v>
      </c>
      <c r="D237" t="s">
        <v>17073</v>
      </c>
      <c r="E237" t="s">
        <v>1714</v>
      </c>
      <c r="F237" s="9">
        <f>Table1327[[#This Row],[EMP]]-Table1327[[#This Row],[BMP]]</f>
        <v>2.3250297699999578</v>
      </c>
      <c r="G237" s="5" t="s">
        <v>2274</v>
      </c>
      <c r="H237" s="56">
        <v>434.82645630000002</v>
      </c>
      <c r="I237" t="s">
        <v>442</v>
      </c>
      <c r="J237" s="56">
        <v>436.00486122000001</v>
      </c>
      <c r="K237" s="56">
        <v>437.15148606999998</v>
      </c>
      <c r="L237" t="s">
        <v>442</v>
      </c>
      <c r="M237" s="2">
        <v>1914</v>
      </c>
      <c r="N237" s="2">
        <v>1764</v>
      </c>
      <c r="O237" s="2">
        <v>3678</v>
      </c>
      <c r="P237" t="s">
        <v>22854</v>
      </c>
      <c r="Q237">
        <v>9</v>
      </c>
      <c r="R237">
        <v>60</v>
      </c>
      <c r="S237" s="2">
        <v>235</v>
      </c>
      <c r="T237" s="2">
        <v>284</v>
      </c>
      <c r="U237" s="8">
        <v>0.14110929853181076</v>
      </c>
      <c r="V237" s="2">
        <v>6262</v>
      </c>
      <c r="W237" s="48">
        <v>1320</v>
      </c>
      <c r="Y237" s="61">
        <f>(Table1327[[#This Row],[2042 Future AADT]]-Table1327[[#This Row],[AADT 2022]])/20*($Y$5-2022)+Table1327[[#This Row],[AADT 2022]]</f>
        <v>5357.6</v>
      </c>
    </row>
    <row r="238" spans="1:25" ht="24" customHeight="1" x14ac:dyDescent="0.25">
      <c r="A238" t="s">
        <v>2899</v>
      </c>
      <c r="B238" t="s">
        <v>18455</v>
      </c>
      <c r="C238">
        <v>102181</v>
      </c>
      <c r="D238" t="s">
        <v>17073</v>
      </c>
      <c r="E238" t="s">
        <v>1714</v>
      </c>
      <c r="F238" s="9">
        <f>Table1327[[#This Row],[EMP]]-Table1327[[#This Row],[BMP]]</f>
        <v>28.263074039999992</v>
      </c>
      <c r="G238" s="5" t="s">
        <v>2274</v>
      </c>
      <c r="H238" s="56">
        <v>437.14608245666699</v>
      </c>
      <c r="I238" t="s">
        <v>442</v>
      </c>
      <c r="J238" s="56">
        <v>452.00630389999998</v>
      </c>
      <c r="K238" s="56">
        <v>465.40915649666698</v>
      </c>
      <c r="L238" t="s">
        <v>2701</v>
      </c>
      <c r="M238" s="2">
        <v>1666</v>
      </c>
      <c r="N238" s="2">
        <v>1658</v>
      </c>
      <c r="O238" s="2">
        <v>3324</v>
      </c>
      <c r="P238" t="s">
        <v>22855</v>
      </c>
      <c r="Q238">
        <v>11</v>
      </c>
      <c r="R238">
        <v>63</v>
      </c>
      <c r="S238" s="2">
        <v>332</v>
      </c>
      <c r="T238" s="2">
        <v>216</v>
      </c>
      <c r="U238" s="8">
        <v>0.16486161251504211</v>
      </c>
      <c r="V238" s="2">
        <v>4416</v>
      </c>
      <c r="W238" s="48">
        <v>1321</v>
      </c>
      <c r="Y238" s="61">
        <f>(Table1327[[#This Row],[2042 Future AADT]]-Table1327[[#This Row],[AADT 2022]])/20*($Y$5-2022)+Table1327[[#This Row],[AADT 2022]]</f>
        <v>4033.8</v>
      </c>
    </row>
    <row r="239" spans="1:25" ht="24" customHeight="1" x14ac:dyDescent="0.25">
      <c r="A239" t="s">
        <v>2900</v>
      </c>
      <c r="B239" t="s">
        <v>18456</v>
      </c>
      <c r="C239">
        <v>102182</v>
      </c>
      <c r="D239" t="s">
        <v>17073</v>
      </c>
      <c r="E239" t="s">
        <v>1714</v>
      </c>
      <c r="F239" s="9">
        <f>Table1327[[#This Row],[EMP]]-Table1327[[#This Row],[BMP]]</f>
        <v>5.4209499400000141</v>
      </c>
      <c r="G239" s="5" t="s">
        <v>2274</v>
      </c>
      <c r="H239" s="56">
        <v>465.29255686428598</v>
      </c>
      <c r="I239" t="s">
        <v>2701</v>
      </c>
      <c r="J239" s="56">
        <v>470.12651519000002</v>
      </c>
      <c r="K239" s="56">
        <v>470.713506804286</v>
      </c>
      <c r="L239" t="s">
        <v>26</v>
      </c>
      <c r="M239" s="2">
        <v>947</v>
      </c>
      <c r="N239" s="2">
        <v>913</v>
      </c>
      <c r="O239" s="2">
        <v>1860</v>
      </c>
      <c r="P239" t="s">
        <v>22856</v>
      </c>
      <c r="Q239">
        <v>10</v>
      </c>
      <c r="R239">
        <v>63</v>
      </c>
      <c r="S239" s="2">
        <v>155</v>
      </c>
      <c r="T239" s="2">
        <v>217</v>
      </c>
      <c r="U239" s="8">
        <v>0.2</v>
      </c>
      <c r="V239" s="2">
        <v>3167</v>
      </c>
      <c r="W239" s="48">
        <v>1322</v>
      </c>
      <c r="Y239" s="61">
        <f>(Table1327[[#This Row],[2042 Future AADT]]-Table1327[[#This Row],[AADT 2022]])/20*($Y$5-2022)+Table1327[[#This Row],[AADT 2022]]</f>
        <v>2709.55</v>
      </c>
    </row>
    <row r="240" spans="1:25" ht="24" customHeight="1" x14ac:dyDescent="0.25">
      <c r="A240" t="s">
        <v>2904</v>
      </c>
      <c r="B240" t="s">
        <v>18457</v>
      </c>
      <c r="C240">
        <v>102183</v>
      </c>
      <c r="D240" t="s">
        <v>17073</v>
      </c>
      <c r="E240" t="s">
        <v>2895</v>
      </c>
      <c r="F240" s="9">
        <f>Table1327[[#This Row],[EMP]]-Table1327[[#This Row],[BMP]]</f>
        <v>1.3026643200000194</v>
      </c>
      <c r="G240" s="5" t="s">
        <v>2893</v>
      </c>
      <c r="H240" s="56">
        <v>393.33312101666701</v>
      </c>
      <c r="I240" t="s">
        <v>2274</v>
      </c>
      <c r="J240" s="56">
        <v>393.72210467999997</v>
      </c>
      <c r="K240" s="56">
        <v>394.63578533666703</v>
      </c>
      <c r="L240" t="s">
        <v>2903</v>
      </c>
      <c r="M240" s="2">
        <v>4368</v>
      </c>
      <c r="N240" s="2">
        <v>4514</v>
      </c>
      <c r="O240" s="2">
        <v>8882</v>
      </c>
      <c r="P240" t="s">
        <v>22857</v>
      </c>
      <c r="Q240">
        <v>11</v>
      </c>
      <c r="R240">
        <v>52</v>
      </c>
      <c r="S240" s="2">
        <v>847</v>
      </c>
      <c r="T240" s="2">
        <v>215</v>
      </c>
      <c r="U240" s="8">
        <v>0.11956766494032875</v>
      </c>
      <c r="V240" s="2">
        <v>13954</v>
      </c>
      <c r="W240" s="48">
        <v>1323</v>
      </c>
      <c r="Y240" s="61">
        <f>(Table1327[[#This Row],[2042 Future AADT]]-Table1327[[#This Row],[AADT 2022]])/20*($Y$5-2022)+Table1327[[#This Row],[AADT 2022]]</f>
        <v>12178.8</v>
      </c>
    </row>
    <row r="241" spans="1:25" ht="24" customHeight="1" x14ac:dyDescent="0.25">
      <c r="A241" t="s">
        <v>2906</v>
      </c>
      <c r="B241" t="s">
        <v>18458</v>
      </c>
      <c r="C241">
        <v>102185</v>
      </c>
      <c r="D241" t="s">
        <v>17073</v>
      </c>
      <c r="E241" t="s">
        <v>2895</v>
      </c>
      <c r="F241" s="9">
        <f>Table1327[[#This Row],[EMP]]-Table1327[[#This Row],[BMP]]</f>
        <v>2.3650486999999885</v>
      </c>
      <c r="G241" s="5" t="s">
        <v>2893</v>
      </c>
      <c r="H241" s="56">
        <v>394.81294002800001</v>
      </c>
      <c r="I241" t="s">
        <v>25981</v>
      </c>
      <c r="J241" s="56">
        <v>396.42936944000002</v>
      </c>
      <c r="K241" s="56">
        <v>397.177988728</v>
      </c>
      <c r="L241" t="s">
        <v>2905</v>
      </c>
      <c r="M241" s="2">
        <v>1439</v>
      </c>
      <c r="N241" s="2">
        <v>1444</v>
      </c>
      <c r="O241" s="2">
        <v>2883</v>
      </c>
      <c r="P241" t="s">
        <v>22858</v>
      </c>
      <c r="Q241">
        <v>5</v>
      </c>
      <c r="R241">
        <v>59</v>
      </c>
      <c r="S241" s="2">
        <v>356</v>
      </c>
      <c r="T241" s="2">
        <v>70</v>
      </c>
      <c r="U241" s="8">
        <v>0.14776274713839752</v>
      </c>
      <c r="V241" s="2">
        <v>4901</v>
      </c>
      <c r="W241" s="48">
        <v>1324</v>
      </c>
      <c r="Y241" s="61">
        <f>(Table1327[[#This Row],[2042 Future AADT]]-Table1327[[#This Row],[AADT 2022]])/20*($Y$5-2022)+Table1327[[#This Row],[AADT 2022]]</f>
        <v>4194.7</v>
      </c>
    </row>
    <row r="242" spans="1:25" ht="24" customHeight="1" x14ac:dyDescent="0.25">
      <c r="A242" t="s">
        <v>2907</v>
      </c>
      <c r="B242" t="s">
        <v>18459</v>
      </c>
      <c r="C242">
        <v>102186</v>
      </c>
      <c r="D242" t="s">
        <v>17073</v>
      </c>
      <c r="E242" t="s">
        <v>2895</v>
      </c>
      <c r="F242" s="9">
        <f>Table1327[[#This Row],[EMP]]-Table1327[[#This Row],[BMP]]</f>
        <v>19.546183070000041</v>
      </c>
      <c r="G242" s="5" t="s">
        <v>2893</v>
      </c>
      <c r="H242" s="56">
        <v>397.18465043285698</v>
      </c>
      <c r="I242" t="s">
        <v>2905</v>
      </c>
      <c r="J242" s="56">
        <v>406.04746222</v>
      </c>
      <c r="K242" s="56">
        <v>416.73083350285702</v>
      </c>
      <c r="L242" t="s">
        <v>31</v>
      </c>
      <c r="M242" s="2">
        <v>996</v>
      </c>
      <c r="N242" s="2">
        <v>1002</v>
      </c>
      <c r="O242" s="2">
        <v>1998</v>
      </c>
      <c r="P242" t="s">
        <v>22859</v>
      </c>
      <c r="Q242">
        <v>12</v>
      </c>
      <c r="R242">
        <v>57</v>
      </c>
      <c r="S242" s="2">
        <v>231</v>
      </c>
      <c r="T242" s="2">
        <v>22</v>
      </c>
      <c r="U242" s="8">
        <v>0.12662662662662663</v>
      </c>
      <c r="V242" s="2">
        <v>3397</v>
      </c>
      <c r="W242" s="48">
        <v>1325</v>
      </c>
      <c r="Y242" s="61">
        <f>(Table1327[[#This Row],[2042 Future AADT]]-Table1327[[#This Row],[AADT 2022]])/20*($Y$5-2022)+Table1327[[#This Row],[AADT 2022]]</f>
        <v>2907.35</v>
      </c>
    </row>
    <row r="243" spans="1:25" ht="24" customHeight="1" x14ac:dyDescent="0.25">
      <c r="A243" t="s">
        <v>2911</v>
      </c>
      <c r="B243" t="s">
        <v>18460</v>
      </c>
      <c r="C243">
        <v>102188</v>
      </c>
      <c r="D243" t="s">
        <v>17073</v>
      </c>
      <c r="E243" t="s">
        <v>2908</v>
      </c>
      <c r="F243" s="9">
        <f>Table1327[[#This Row],[EMP]]-Table1327[[#This Row],[BMP]]</f>
        <v>0.61362891999999647</v>
      </c>
      <c r="G243" s="5" t="s">
        <v>2909</v>
      </c>
      <c r="H243" s="56">
        <v>215.302377223333</v>
      </c>
      <c r="I243" t="s">
        <v>840</v>
      </c>
      <c r="J243" s="56">
        <v>215.760631545</v>
      </c>
      <c r="K243" s="56">
        <v>215.91600614333299</v>
      </c>
      <c r="L243" t="s">
        <v>2910</v>
      </c>
      <c r="M243" s="2">
        <v>4028</v>
      </c>
      <c r="N243" s="2">
        <v>4442</v>
      </c>
      <c r="O243" s="2">
        <v>8470</v>
      </c>
      <c r="P243" t="s">
        <v>22860</v>
      </c>
      <c r="Q243">
        <v>12</v>
      </c>
      <c r="R243">
        <v>51</v>
      </c>
      <c r="S243" s="2">
        <v>784</v>
      </c>
      <c r="T243" s="2">
        <v>520</v>
      </c>
      <c r="U243" s="8">
        <v>0.1539551357733176</v>
      </c>
      <c r="V243" s="2">
        <v>18088</v>
      </c>
      <c r="W243" s="48">
        <v>1326</v>
      </c>
      <c r="Y243" s="61">
        <f>(Table1327[[#This Row],[2042 Future AADT]]-Table1327[[#This Row],[AADT 2022]])/20*($Y$5-2022)+Table1327[[#This Row],[AADT 2022]]</f>
        <v>14721.7</v>
      </c>
    </row>
    <row r="244" spans="1:25" ht="24" customHeight="1" x14ac:dyDescent="0.25">
      <c r="A244" t="s">
        <v>2913</v>
      </c>
      <c r="B244" t="s">
        <v>18461</v>
      </c>
      <c r="C244">
        <v>102189</v>
      </c>
      <c r="D244" t="s">
        <v>17073</v>
      </c>
      <c r="E244" t="s">
        <v>2908</v>
      </c>
      <c r="F244" s="9">
        <f>Table1327[[#This Row],[EMP]]-Table1327[[#This Row],[BMP]]</f>
        <v>0.83579061000000365</v>
      </c>
      <c r="G244" s="5" t="s">
        <v>2909</v>
      </c>
      <c r="H244" s="56">
        <v>215.91600614333299</v>
      </c>
      <c r="I244" t="s">
        <v>2910</v>
      </c>
      <c r="J244" s="56">
        <v>216.098214863333</v>
      </c>
      <c r="K244" s="56">
        <v>216.751796753333</v>
      </c>
      <c r="L244" t="s">
        <v>2912</v>
      </c>
      <c r="M244" s="2">
        <v>5897</v>
      </c>
      <c r="N244" s="2">
        <v>6141</v>
      </c>
      <c r="O244" s="2">
        <v>12038</v>
      </c>
      <c r="P244" t="s">
        <v>22861</v>
      </c>
      <c r="Q244">
        <v>11</v>
      </c>
      <c r="R244">
        <v>59</v>
      </c>
      <c r="S244" s="2">
        <v>606</v>
      </c>
      <c r="T244" s="2">
        <v>45</v>
      </c>
      <c r="U244" s="8">
        <v>5.4078750623027083E-2</v>
      </c>
      <c r="V244" s="2">
        <v>20700</v>
      </c>
      <c r="W244" s="48">
        <v>1327</v>
      </c>
      <c r="Y244" s="61">
        <f>(Table1327[[#This Row],[2042 Future AADT]]-Table1327[[#This Row],[AADT 2022]])/20*($Y$5-2022)+Table1327[[#This Row],[AADT 2022]]</f>
        <v>17668.3</v>
      </c>
    </row>
    <row r="245" spans="1:25" ht="24" customHeight="1" x14ac:dyDescent="0.25">
      <c r="A245" t="s">
        <v>2915</v>
      </c>
      <c r="B245" t="s">
        <v>18462</v>
      </c>
      <c r="C245">
        <v>102190</v>
      </c>
      <c r="D245" t="s">
        <v>17073</v>
      </c>
      <c r="E245" t="s">
        <v>2908</v>
      </c>
      <c r="F245" s="9">
        <f>Table1327[[#This Row],[EMP]]-Table1327[[#This Row],[BMP]]</f>
        <v>1.7978012899999953</v>
      </c>
      <c r="G245" s="5" t="s">
        <v>2909</v>
      </c>
      <c r="H245" s="56">
        <v>216.92476676999999</v>
      </c>
      <c r="I245" t="s">
        <v>2912</v>
      </c>
      <c r="J245" s="56">
        <v>217.65911725000001</v>
      </c>
      <c r="K245" s="56">
        <v>218.72256805999999</v>
      </c>
      <c r="L245" t="s">
        <v>2914</v>
      </c>
      <c r="M245" s="2">
        <v>6466</v>
      </c>
      <c r="N245" s="2">
        <v>6679</v>
      </c>
      <c r="O245" s="2">
        <v>13145</v>
      </c>
      <c r="P245" t="s">
        <v>22862</v>
      </c>
      <c r="Q245">
        <v>9</v>
      </c>
      <c r="R245">
        <v>55</v>
      </c>
      <c r="S245" s="2">
        <v>795</v>
      </c>
      <c r="T245" s="2">
        <v>102</v>
      </c>
      <c r="U245" s="8">
        <v>6.823887409661468E-2</v>
      </c>
      <c r="V245" s="2">
        <v>28072</v>
      </c>
      <c r="W245" s="48">
        <v>1328</v>
      </c>
      <c r="Y245" s="61">
        <f>(Table1327[[#This Row],[2042 Future AADT]]-Table1327[[#This Row],[AADT 2022]])/20*($Y$5-2022)+Table1327[[#This Row],[AADT 2022]]</f>
        <v>22847.550000000003</v>
      </c>
    </row>
    <row r="246" spans="1:25" ht="24" customHeight="1" x14ac:dyDescent="0.25">
      <c r="A246" t="s">
        <v>2917</v>
      </c>
      <c r="B246" t="s">
        <v>18463</v>
      </c>
      <c r="C246">
        <v>102191</v>
      </c>
      <c r="D246" t="s">
        <v>17073</v>
      </c>
      <c r="E246" t="s">
        <v>2908</v>
      </c>
      <c r="F246" s="9">
        <f>Table1327[[#This Row],[EMP]]-Table1327[[#This Row],[BMP]]</f>
        <v>1.0851596400000005</v>
      </c>
      <c r="G246" s="5" t="s">
        <v>2909</v>
      </c>
      <c r="H246" s="56">
        <v>218.74908508999999</v>
      </c>
      <c r="I246" t="s">
        <v>2914</v>
      </c>
      <c r="J246" s="56">
        <v>219.08988780499999</v>
      </c>
      <c r="K246" s="56">
        <v>219.83424472999999</v>
      </c>
      <c r="L246" t="s">
        <v>2916</v>
      </c>
      <c r="M246" s="2">
        <v>3930</v>
      </c>
      <c r="N246" s="2">
        <v>2727</v>
      </c>
      <c r="O246" s="2">
        <v>6657</v>
      </c>
      <c r="P246" t="s">
        <v>22863</v>
      </c>
      <c r="Q246">
        <v>9</v>
      </c>
      <c r="R246">
        <v>54</v>
      </c>
      <c r="S246" s="2">
        <v>223</v>
      </c>
      <c r="T246" s="2">
        <v>184</v>
      </c>
      <c r="U246" s="8">
        <v>6.1138651044013823E-2</v>
      </c>
      <c r="V246" s="2">
        <v>11387</v>
      </c>
      <c r="W246" s="48">
        <v>1329</v>
      </c>
      <c r="Y246" s="61">
        <f>(Table1327[[#This Row],[2042 Future AADT]]-Table1327[[#This Row],[AADT 2022]])/20*($Y$5-2022)+Table1327[[#This Row],[AADT 2022]]</f>
        <v>9731.5</v>
      </c>
    </row>
    <row r="247" spans="1:25" ht="24" customHeight="1" x14ac:dyDescent="0.25">
      <c r="A247" t="s">
        <v>2919</v>
      </c>
      <c r="B247" t="s">
        <v>18464</v>
      </c>
      <c r="C247">
        <v>102192</v>
      </c>
      <c r="D247" t="s">
        <v>17073</v>
      </c>
      <c r="E247" t="s">
        <v>2908</v>
      </c>
      <c r="F247" s="9">
        <f>Table1327[[#This Row],[EMP]]-Table1327[[#This Row],[BMP]]</f>
        <v>2.9047295400000053</v>
      </c>
      <c r="G247" s="5" t="s">
        <v>2909</v>
      </c>
      <c r="H247" s="56">
        <v>219.91457327800001</v>
      </c>
      <c r="I247" t="s">
        <v>2916</v>
      </c>
      <c r="J247" s="56">
        <v>221.29425839000001</v>
      </c>
      <c r="K247" s="56">
        <v>222.81930281800001</v>
      </c>
      <c r="L247" t="s">
        <v>2918</v>
      </c>
      <c r="M247" s="2">
        <v>2933</v>
      </c>
      <c r="N247" s="2">
        <v>2169</v>
      </c>
      <c r="O247" s="2">
        <v>5102</v>
      </c>
      <c r="P247" t="s">
        <v>22864</v>
      </c>
      <c r="Q247">
        <v>10</v>
      </c>
      <c r="R247">
        <v>55</v>
      </c>
      <c r="S247" s="2">
        <v>208</v>
      </c>
      <c r="T247" s="2">
        <v>350</v>
      </c>
      <c r="U247" s="8">
        <v>0.1093688749509996</v>
      </c>
      <c r="V247" s="2">
        <v>8727</v>
      </c>
      <c r="W247" s="48">
        <v>1330</v>
      </c>
      <c r="Y247" s="61">
        <f>(Table1327[[#This Row],[2042 Future AADT]]-Table1327[[#This Row],[AADT 2022]])/20*($Y$5-2022)+Table1327[[#This Row],[AADT 2022]]</f>
        <v>7458.25</v>
      </c>
    </row>
    <row r="248" spans="1:25" ht="24" customHeight="1" x14ac:dyDescent="0.25">
      <c r="A248" t="s">
        <v>2921</v>
      </c>
      <c r="B248" t="s">
        <v>18465</v>
      </c>
      <c r="C248">
        <v>102193</v>
      </c>
      <c r="D248" t="s">
        <v>17073</v>
      </c>
      <c r="E248" t="s">
        <v>2908</v>
      </c>
      <c r="F248" s="9">
        <f>Table1327[[#This Row],[EMP]]-Table1327[[#This Row],[BMP]]</f>
        <v>1.0022090500000047</v>
      </c>
      <c r="G248" s="5" t="s">
        <v>2909</v>
      </c>
      <c r="H248" s="56">
        <v>222.927933876667</v>
      </c>
      <c r="I248" t="s">
        <v>2918</v>
      </c>
      <c r="J248" s="56">
        <v>222.95882215</v>
      </c>
      <c r="K248" s="56">
        <v>223.930142926667</v>
      </c>
      <c r="L248" t="s">
        <v>2920</v>
      </c>
      <c r="M248" s="2">
        <v>1763</v>
      </c>
      <c r="N248" s="2">
        <v>1797</v>
      </c>
      <c r="O248" s="2">
        <v>3560</v>
      </c>
      <c r="P248" t="s">
        <v>22865</v>
      </c>
      <c r="Q248">
        <v>9</v>
      </c>
      <c r="R248">
        <v>55</v>
      </c>
      <c r="S248" s="2">
        <v>178</v>
      </c>
      <c r="T248" s="2">
        <v>307</v>
      </c>
      <c r="U248" s="8">
        <v>0.13623595505617977</v>
      </c>
      <c r="V248" s="2">
        <v>5440</v>
      </c>
      <c r="W248" s="48">
        <v>1331</v>
      </c>
      <c r="Y248" s="61">
        <f>(Table1327[[#This Row],[2042 Future AADT]]-Table1327[[#This Row],[AADT 2022]])/20*($Y$5-2022)+Table1327[[#This Row],[AADT 2022]]</f>
        <v>4782</v>
      </c>
    </row>
    <row r="249" spans="1:25" ht="24" customHeight="1" x14ac:dyDescent="0.25">
      <c r="A249" t="s">
        <v>2923</v>
      </c>
      <c r="B249" t="s">
        <v>18466</v>
      </c>
      <c r="C249">
        <v>102194</v>
      </c>
      <c r="D249" t="s">
        <v>17073</v>
      </c>
      <c r="E249" t="s">
        <v>2908</v>
      </c>
      <c r="F249" s="9">
        <f>Table1327[[#This Row],[EMP]]-Table1327[[#This Row],[BMP]]</f>
        <v>14.68257404000002</v>
      </c>
      <c r="G249" s="5" t="s">
        <v>2909</v>
      </c>
      <c r="H249" s="56">
        <v>224.01141784352899</v>
      </c>
      <c r="I249" t="s">
        <v>2920</v>
      </c>
      <c r="J249" s="56">
        <v>225.99050288500001</v>
      </c>
      <c r="K249" s="56">
        <v>238.69399188352901</v>
      </c>
      <c r="L249" t="s">
        <v>2922</v>
      </c>
      <c r="M249" s="2" t="s">
        <v>203</v>
      </c>
      <c r="N249" s="2" t="s">
        <v>203</v>
      </c>
      <c r="O249" s="2">
        <v>1666</v>
      </c>
      <c r="P249" t="s">
        <v>22866</v>
      </c>
      <c r="Q249">
        <v>11</v>
      </c>
      <c r="R249">
        <v>55</v>
      </c>
      <c r="S249" s="2">
        <v>55</v>
      </c>
      <c r="T249" s="2">
        <v>188</v>
      </c>
      <c r="U249" s="8">
        <v>0.14585834333733494</v>
      </c>
      <c r="V249" s="2">
        <v>2546</v>
      </c>
      <c r="W249" s="48">
        <v>1332</v>
      </c>
      <c r="Y249" s="61">
        <f>(Table1327[[#This Row],[2042 Future AADT]]-Table1327[[#This Row],[AADT 2022]])/20*($Y$5-2022)+Table1327[[#This Row],[AADT 2022]]</f>
        <v>2238</v>
      </c>
    </row>
    <row r="250" spans="1:25" ht="24" customHeight="1" x14ac:dyDescent="0.25">
      <c r="A250" t="s">
        <v>2924</v>
      </c>
      <c r="B250" t="s">
        <v>18467</v>
      </c>
      <c r="C250">
        <v>102195</v>
      </c>
      <c r="D250" t="s">
        <v>17073</v>
      </c>
      <c r="E250" t="s">
        <v>2908</v>
      </c>
      <c r="F250" s="9">
        <f>Table1327[[#This Row],[EMP]]-Table1327[[#This Row],[BMP]]</f>
        <v>26.916766439999975</v>
      </c>
      <c r="G250" s="5" t="s">
        <v>2909</v>
      </c>
      <c r="H250" s="56">
        <v>238.75239774206901</v>
      </c>
      <c r="I250" t="s">
        <v>2922</v>
      </c>
      <c r="J250" s="56">
        <v>240.84582556000001</v>
      </c>
      <c r="K250" s="56">
        <v>265.66916418206898</v>
      </c>
      <c r="L250" t="s">
        <v>825</v>
      </c>
      <c r="M250" s="2">
        <v>620</v>
      </c>
      <c r="N250" s="2">
        <v>667</v>
      </c>
      <c r="O250" s="2">
        <v>1287</v>
      </c>
      <c r="P250" t="s">
        <v>22867</v>
      </c>
      <c r="Q250">
        <v>15</v>
      </c>
      <c r="R250">
        <v>71</v>
      </c>
      <c r="S250" s="2">
        <v>67</v>
      </c>
      <c r="T250" s="2">
        <v>40</v>
      </c>
      <c r="U250" s="8">
        <v>8.3139083139083136E-2</v>
      </c>
      <c r="V250" s="2">
        <v>1992</v>
      </c>
      <c r="W250" s="48">
        <v>1333</v>
      </c>
      <c r="Y250" s="61">
        <f>(Table1327[[#This Row],[2042 Future AADT]]-Table1327[[#This Row],[AADT 2022]])/20*($Y$5-2022)+Table1327[[#This Row],[AADT 2022]]</f>
        <v>1745.25</v>
      </c>
    </row>
    <row r="251" spans="1:25" ht="24" customHeight="1" x14ac:dyDescent="0.25">
      <c r="A251" t="s">
        <v>2927</v>
      </c>
      <c r="B251" t="s">
        <v>18468</v>
      </c>
      <c r="C251">
        <v>102196</v>
      </c>
      <c r="D251" t="s">
        <v>17073</v>
      </c>
      <c r="E251" t="s">
        <v>961</v>
      </c>
      <c r="F251" s="9">
        <f>Table1327[[#This Row],[EMP]]-Table1327[[#This Row],[BMP]]</f>
        <v>4.4880291900000202</v>
      </c>
      <c r="G251" s="5" t="s">
        <v>2925</v>
      </c>
      <c r="H251" s="56">
        <v>307.28453157666701</v>
      </c>
      <c r="I251" t="s">
        <v>349</v>
      </c>
      <c r="J251" s="56">
        <v>307.88854779333298</v>
      </c>
      <c r="K251" s="56">
        <v>311.77256076666703</v>
      </c>
      <c r="L251" t="s">
        <v>2926</v>
      </c>
      <c r="M251" s="2">
        <v>432</v>
      </c>
      <c r="N251" s="2">
        <v>444</v>
      </c>
      <c r="O251" s="2">
        <v>876</v>
      </c>
      <c r="P251" t="s">
        <v>22868</v>
      </c>
      <c r="Q251">
        <v>11</v>
      </c>
      <c r="R251">
        <v>52</v>
      </c>
      <c r="S251" s="2">
        <v>175</v>
      </c>
      <c r="T251" s="2">
        <v>98</v>
      </c>
      <c r="U251" s="8">
        <v>0.31164383561643838</v>
      </c>
      <c r="V251" s="2">
        <v>1376</v>
      </c>
      <c r="W251" s="48">
        <v>1334</v>
      </c>
      <c r="Y251" s="61">
        <f>(Table1327[[#This Row],[2042 Future AADT]]-Table1327[[#This Row],[AADT 2022]])/20*($Y$5-2022)+Table1327[[#This Row],[AADT 2022]]</f>
        <v>1201</v>
      </c>
    </row>
    <row r="252" spans="1:25" ht="24" customHeight="1" x14ac:dyDescent="0.25">
      <c r="A252" t="s">
        <v>2928</v>
      </c>
      <c r="B252" t="s">
        <v>18469</v>
      </c>
      <c r="C252">
        <v>102197</v>
      </c>
      <c r="D252" t="s">
        <v>17073</v>
      </c>
      <c r="E252" t="s">
        <v>961</v>
      </c>
      <c r="F252" s="9">
        <f>Table1327[[#This Row],[EMP]]-Table1327[[#This Row],[BMP]]</f>
        <v>13.029839159999995</v>
      </c>
      <c r="G252" s="5" t="s">
        <v>2925</v>
      </c>
      <c r="H252" s="56">
        <v>311.80892721266702</v>
      </c>
      <c r="I252" t="s">
        <v>2926</v>
      </c>
      <c r="J252" s="56">
        <v>316.00054007</v>
      </c>
      <c r="K252" s="56">
        <v>324.83876637266701</v>
      </c>
      <c r="L252" t="s">
        <v>898</v>
      </c>
      <c r="M252" s="2">
        <v>365</v>
      </c>
      <c r="N252" s="2">
        <v>354</v>
      </c>
      <c r="O252" s="2">
        <v>719</v>
      </c>
      <c r="P252" t="s">
        <v>22869</v>
      </c>
      <c r="Q252">
        <v>13</v>
      </c>
      <c r="R252">
        <v>52</v>
      </c>
      <c r="S252" s="2">
        <v>82</v>
      </c>
      <c r="T252" s="2">
        <v>49</v>
      </c>
      <c r="U252" s="8">
        <v>0.18219749652294853</v>
      </c>
      <c r="V252" s="2">
        <v>1054</v>
      </c>
      <c r="W252" s="48">
        <v>1335</v>
      </c>
      <c r="Y252" s="61">
        <f>(Table1327[[#This Row],[2042 Future AADT]]-Table1327[[#This Row],[AADT 2022]])/20*($Y$5-2022)+Table1327[[#This Row],[AADT 2022]]</f>
        <v>936.75</v>
      </c>
    </row>
    <row r="253" spans="1:25" ht="24" customHeight="1" x14ac:dyDescent="0.25">
      <c r="A253" t="s">
        <v>2929</v>
      </c>
      <c r="B253" t="s">
        <v>18470</v>
      </c>
      <c r="C253">
        <v>102198</v>
      </c>
      <c r="D253" t="s">
        <v>17073</v>
      </c>
      <c r="E253" t="s">
        <v>961</v>
      </c>
      <c r="F253" s="9">
        <f>Table1327[[#This Row],[EMP]]-Table1327[[#This Row],[BMP]]</f>
        <v>18.146650300000033</v>
      </c>
      <c r="G253" s="5" t="s">
        <v>2925</v>
      </c>
      <c r="H253" s="56">
        <v>324.90859197285698</v>
      </c>
      <c r="I253" t="s">
        <v>898</v>
      </c>
      <c r="J253" s="56">
        <v>333.99373195999999</v>
      </c>
      <c r="K253" s="56">
        <v>343.05524227285701</v>
      </c>
      <c r="L253" t="s">
        <v>957</v>
      </c>
      <c r="M253" s="2">
        <v>164</v>
      </c>
      <c r="N253" s="2">
        <v>254</v>
      </c>
      <c r="O253" s="2">
        <v>418</v>
      </c>
      <c r="P253" t="s">
        <v>22870</v>
      </c>
      <c r="Q253">
        <v>12</v>
      </c>
      <c r="R253">
        <v>58</v>
      </c>
      <c r="S253" s="2">
        <v>46</v>
      </c>
      <c r="T253" s="2">
        <v>31</v>
      </c>
      <c r="U253" s="8">
        <v>0.18421052631578946</v>
      </c>
      <c r="V253" s="2">
        <v>712</v>
      </c>
      <c r="W253" s="48">
        <v>1336</v>
      </c>
      <c r="Y253" s="61">
        <f>(Table1327[[#This Row],[2042 Future AADT]]-Table1327[[#This Row],[AADT 2022]])/20*($Y$5-2022)+Table1327[[#This Row],[AADT 2022]]</f>
        <v>609.1</v>
      </c>
    </row>
    <row r="254" spans="1:25" ht="24" customHeight="1" x14ac:dyDescent="0.25">
      <c r="A254" t="s">
        <v>2930</v>
      </c>
      <c r="B254" t="s">
        <v>18471</v>
      </c>
      <c r="C254">
        <v>102199</v>
      </c>
      <c r="D254" t="s">
        <v>17073</v>
      </c>
      <c r="E254" t="s">
        <v>961</v>
      </c>
      <c r="F254" s="9">
        <f>Table1327[[#This Row],[EMP]]-Table1327[[#This Row],[BMP]]</f>
        <v>15.340000000000032</v>
      </c>
      <c r="G254" s="5" t="s">
        <v>2925</v>
      </c>
      <c r="H254" s="56">
        <v>343.14</v>
      </c>
      <c r="I254" t="s">
        <v>957</v>
      </c>
      <c r="J254" s="56">
        <v>357.8</v>
      </c>
      <c r="K254" s="56">
        <v>358.48</v>
      </c>
      <c r="L254" t="s">
        <v>954</v>
      </c>
      <c r="M254" s="2">
        <v>237</v>
      </c>
      <c r="N254" s="2">
        <v>208</v>
      </c>
      <c r="O254" s="2">
        <v>445</v>
      </c>
      <c r="P254" t="s">
        <v>22871</v>
      </c>
      <c r="Q254">
        <v>12</v>
      </c>
      <c r="R254">
        <v>58</v>
      </c>
      <c r="S254" s="2">
        <v>37</v>
      </c>
      <c r="T254" s="2">
        <v>21</v>
      </c>
      <c r="U254" s="8">
        <v>0.1303370786516854</v>
      </c>
      <c r="V254" s="2">
        <v>705</v>
      </c>
      <c r="W254" s="48">
        <v>1337</v>
      </c>
      <c r="Y254" s="61">
        <f>(Table1327[[#This Row],[2042 Future AADT]]-Table1327[[#This Row],[AADT 2022]])/20*($Y$5-2022)+Table1327[[#This Row],[AADT 2022]]</f>
        <v>614</v>
      </c>
    </row>
    <row r="255" spans="1:25" ht="24" customHeight="1" x14ac:dyDescent="0.25">
      <c r="A255" t="s">
        <v>2932</v>
      </c>
      <c r="B255" t="s">
        <v>18472</v>
      </c>
      <c r="C255">
        <v>102200</v>
      </c>
      <c r="D255" t="s">
        <v>17073</v>
      </c>
      <c r="E255" t="s">
        <v>961</v>
      </c>
      <c r="F255" s="9">
        <f>Table1327[[#This Row],[EMP]]-Table1327[[#This Row],[BMP]]</f>
        <v>2.4900000000000091</v>
      </c>
      <c r="G255" s="5" t="s">
        <v>2925</v>
      </c>
      <c r="H255" s="56">
        <v>363.96</v>
      </c>
      <c r="I255" t="s">
        <v>954</v>
      </c>
      <c r="J255" s="56">
        <v>364.4</v>
      </c>
      <c r="K255" s="56">
        <v>366.45</v>
      </c>
      <c r="L255" t="s">
        <v>2931</v>
      </c>
      <c r="M255" s="2">
        <v>1034</v>
      </c>
      <c r="N255" s="2">
        <v>1014</v>
      </c>
      <c r="O255" s="2">
        <v>2048</v>
      </c>
      <c r="P255" t="s">
        <v>22872</v>
      </c>
      <c r="Q255">
        <v>10</v>
      </c>
      <c r="R255">
        <v>59</v>
      </c>
      <c r="S255" s="2">
        <v>68</v>
      </c>
      <c r="T255" s="2">
        <v>120</v>
      </c>
      <c r="U255" s="8">
        <v>9.1796875E-2</v>
      </c>
      <c r="V255" s="2">
        <v>3487</v>
      </c>
      <c r="W255" s="48">
        <v>1338</v>
      </c>
      <c r="Y255" s="61">
        <f>(Table1327[[#This Row],[2042 Future AADT]]-Table1327[[#This Row],[AADT 2022]])/20*($Y$5-2022)+Table1327[[#This Row],[AADT 2022]]</f>
        <v>2983.35</v>
      </c>
    </row>
    <row r="256" spans="1:25" ht="24" customHeight="1" x14ac:dyDescent="0.25">
      <c r="A256" t="s">
        <v>2934</v>
      </c>
      <c r="B256" t="s">
        <v>18473</v>
      </c>
      <c r="C256">
        <v>102201</v>
      </c>
      <c r="D256" t="s">
        <v>17073</v>
      </c>
      <c r="E256" t="s">
        <v>961</v>
      </c>
      <c r="F256" s="9">
        <f>Table1327[[#This Row],[EMP]]-Table1327[[#This Row],[BMP]]</f>
        <v>1.0106002200000148</v>
      </c>
      <c r="G256" s="5" t="s">
        <v>2925</v>
      </c>
      <c r="H256" s="56">
        <v>366.59428123999999</v>
      </c>
      <c r="I256" t="s">
        <v>2931</v>
      </c>
      <c r="J256" s="56">
        <v>367.18948999999998</v>
      </c>
      <c r="K256" s="56">
        <v>367.60488146</v>
      </c>
      <c r="L256" t="s">
        <v>2933</v>
      </c>
      <c r="M256" s="2">
        <v>1389</v>
      </c>
      <c r="N256" s="2">
        <v>1422</v>
      </c>
      <c r="O256" s="2">
        <v>2811</v>
      </c>
      <c r="P256" t="s">
        <v>22873</v>
      </c>
      <c r="Q256">
        <v>10</v>
      </c>
      <c r="R256">
        <v>59</v>
      </c>
      <c r="S256" s="2">
        <v>111</v>
      </c>
      <c r="T256" s="2">
        <v>165</v>
      </c>
      <c r="U256" s="8">
        <v>9.818569903948772E-2</v>
      </c>
      <c r="V256" s="2">
        <v>4979</v>
      </c>
      <c r="W256" s="48">
        <v>1339</v>
      </c>
      <c r="Y256" s="61">
        <f>(Table1327[[#This Row],[2042 Future AADT]]-Table1327[[#This Row],[AADT 2022]])/20*($Y$5-2022)+Table1327[[#This Row],[AADT 2022]]</f>
        <v>4220.2</v>
      </c>
    </row>
    <row r="257" spans="1:25" ht="24" customHeight="1" x14ac:dyDescent="0.25">
      <c r="A257" t="s">
        <v>2936</v>
      </c>
      <c r="B257" t="s">
        <v>18474</v>
      </c>
      <c r="C257">
        <v>102202</v>
      </c>
      <c r="D257" t="s">
        <v>17073</v>
      </c>
      <c r="E257" t="s">
        <v>961</v>
      </c>
      <c r="F257" s="9">
        <f>Table1327[[#This Row],[EMP]]-Table1327[[#This Row],[BMP]]</f>
        <v>0.92950403000003234</v>
      </c>
      <c r="G257" s="5" t="s">
        <v>2925</v>
      </c>
      <c r="H257" s="56">
        <v>367.60749227333298</v>
      </c>
      <c r="I257" t="s">
        <v>2933</v>
      </c>
      <c r="J257" s="56">
        <v>367.99624807333299</v>
      </c>
      <c r="K257" s="56">
        <v>368.53699630333301</v>
      </c>
      <c r="L257" t="s">
        <v>2935</v>
      </c>
      <c r="M257" s="2">
        <v>2633</v>
      </c>
      <c r="N257" s="2">
        <v>2644</v>
      </c>
      <c r="O257" s="2">
        <v>5277</v>
      </c>
      <c r="P257" t="s">
        <v>22874</v>
      </c>
      <c r="Q257">
        <v>10</v>
      </c>
      <c r="R257">
        <v>53</v>
      </c>
      <c r="S257" s="2">
        <v>624</v>
      </c>
      <c r="T257" s="2">
        <v>287</v>
      </c>
      <c r="U257" s="8">
        <v>0.17263596740572296</v>
      </c>
      <c r="V257" s="2">
        <v>9347</v>
      </c>
      <c r="W257" s="48">
        <v>1340</v>
      </c>
      <c r="Y257" s="61">
        <f>(Table1327[[#This Row],[2042 Future AADT]]-Table1327[[#This Row],[AADT 2022]])/20*($Y$5-2022)+Table1327[[#This Row],[AADT 2022]]</f>
        <v>7922.5</v>
      </c>
    </row>
    <row r="258" spans="1:25" ht="24" customHeight="1" x14ac:dyDescent="0.25">
      <c r="A258" t="s">
        <v>2937</v>
      </c>
      <c r="B258" t="s">
        <v>18475</v>
      </c>
      <c r="C258">
        <v>102203</v>
      </c>
      <c r="D258" t="s">
        <v>17073</v>
      </c>
      <c r="E258" t="s">
        <v>961</v>
      </c>
      <c r="F258" s="9">
        <f>Table1327[[#This Row],[EMP]]-Table1327[[#This Row],[BMP]]</f>
        <v>0.38835075999998026</v>
      </c>
      <c r="G258" s="5" t="s">
        <v>2925</v>
      </c>
      <c r="H258" s="56">
        <v>368.54364138</v>
      </c>
      <c r="I258" t="s">
        <v>2935</v>
      </c>
      <c r="J258" s="56">
        <v>368.68246620000002</v>
      </c>
      <c r="K258" s="56">
        <v>368.93199213999998</v>
      </c>
      <c r="L258" t="s">
        <v>442</v>
      </c>
      <c r="M258" s="2">
        <v>2493</v>
      </c>
      <c r="N258" s="2">
        <v>2407</v>
      </c>
      <c r="O258" s="2">
        <v>4900</v>
      </c>
      <c r="P258" t="s">
        <v>22875</v>
      </c>
      <c r="Q258">
        <v>10</v>
      </c>
      <c r="R258">
        <v>53</v>
      </c>
      <c r="S258" s="2">
        <v>196</v>
      </c>
      <c r="T258" s="2">
        <v>157</v>
      </c>
      <c r="U258" s="8">
        <v>7.2040816326530616E-2</v>
      </c>
      <c r="V258" s="2">
        <v>8680</v>
      </c>
      <c r="W258" s="48">
        <v>1341</v>
      </c>
      <c r="Y258" s="61">
        <f>(Table1327[[#This Row],[2042 Future AADT]]-Table1327[[#This Row],[AADT 2022]])/20*($Y$5-2022)+Table1327[[#This Row],[AADT 2022]]</f>
        <v>7357</v>
      </c>
    </row>
    <row r="259" spans="1:25" ht="24" customHeight="1" x14ac:dyDescent="0.25">
      <c r="A259" t="s">
        <v>2939</v>
      </c>
      <c r="B259" t="s">
        <v>18476</v>
      </c>
      <c r="C259">
        <v>102204</v>
      </c>
      <c r="D259" t="s">
        <v>17073</v>
      </c>
      <c r="E259" t="s">
        <v>961</v>
      </c>
      <c r="F259" s="9">
        <f>Table1327[[#This Row],[EMP]]-Table1327[[#This Row],[BMP]]</f>
        <v>0.81983651999996709</v>
      </c>
      <c r="G259" s="5" t="s">
        <v>2925</v>
      </c>
      <c r="H259" s="56">
        <v>368.92941293666701</v>
      </c>
      <c r="I259" t="s">
        <v>442</v>
      </c>
      <c r="J259" s="56">
        <v>369.44255032000001</v>
      </c>
      <c r="K259" s="56">
        <v>369.74924945666697</v>
      </c>
      <c r="L259" t="s">
        <v>2938</v>
      </c>
      <c r="M259" s="2">
        <v>755</v>
      </c>
      <c r="N259" s="2">
        <v>811</v>
      </c>
      <c r="O259" s="2">
        <v>1566</v>
      </c>
      <c r="P259" t="s">
        <v>22876</v>
      </c>
      <c r="Q259">
        <v>9</v>
      </c>
      <c r="R259">
        <v>55</v>
      </c>
      <c r="S259" s="2">
        <v>76</v>
      </c>
      <c r="T259" s="2">
        <v>44</v>
      </c>
      <c r="U259" s="8">
        <v>7.662835249042145E-2</v>
      </c>
      <c r="V259" s="2">
        <v>2774</v>
      </c>
      <c r="W259" s="48">
        <v>1342</v>
      </c>
      <c r="Y259" s="61">
        <f>(Table1327[[#This Row],[2042 Future AADT]]-Table1327[[#This Row],[AADT 2022]])/20*($Y$5-2022)+Table1327[[#This Row],[AADT 2022]]</f>
        <v>2351.1999999999998</v>
      </c>
    </row>
    <row r="260" spans="1:25" ht="24" customHeight="1" x14ac:dyDescent="0.25">
      <c r="A260" t="s">
        <v>2941</v>
      </c>
      <c r="B260" t="s">
        <v>18477</v>
      </c>
      <c r="C260">
        <v>102205</v>
      </c>
      <c r="D260" t="s">
        <v>17073</v>
      </c>
      <c r="E260" t="s">
        <v>961</v>
      </c>
      <c r="F260" s="9">
        <f>Table1327[[#This Row],[EMP]]-Table1327[[#This Row],[BMP]]</f>
        <v>0.68972023999998555</v>
      </c>
      <c r="G260" s="5" t="s">
        <v>2925</v>
      </c>
      <c r="H260" s="56">
        <v>369.75061511333303</v>
      </c>
      <c r="I260" t="s">
        <v>2938</v>
      </c>
      <c r="J260" s="56">
        <v>369.99244570000002</v>
      </c>
      <c r="K260" s="56">
        <v>370.44033535333301</v>
      </c>
      <c r="L260" t="s">
        <v>2940</v>
      </c>
      <c r="M260" s="2">
        <v>562</v>
      </c>
      <c r="N260" s="2">
        <v>855</v>
      </c>
      <c r="O260" s="2">
        <v>1417</v>
      </c>
      <c r="P260" t="s">
        <v>22877</v>
      </c>
      <c r="Q260">
        <v>11</v>
      </c>
      <c r="R260">
        <v>52</v>
      </c>
      <c r="S260" s="2">
        <v>74</v>
      </c>
      <c r="T260" s="2">
        <v>57</v>
      </c>
      <c r="U260" s="8">
        <v>9.2448835568101628E-2</v>
      </c>
      <c r="V260" s="2">
        <v>2510</v>
      </c>
      <c r="W260" s="48">
        <v>1343</v>
      </c>
      <c r="Y260" s="61">
        <f>(Table1327[[#This Row],[2042 Future AADT]]-Table1327[[#This Row],[AADT 2022]])/20*($Y$5-2022)+Table1327[[#This Row],[AADT 2022]]</f>
        <v>2127.4499999999998</v>
      </c>
    </row>
    <row r="261" spans="1:25" ht="24" customHeight="1" x14ac:dyDescent="0.25">
      <c r="A261" t="s">
        <v>2943</v>
      </c>
      <c r="B261" t="s">
        <v>18478</v>
      </c>
      <c r="C261">
        <v>102206</v>
      </c>
      <c r="D261" t="s">
        <v>17073</v>
      </c>
      <c r="E261" t="s">
        <v>961</v>
      </c>
      <c r="F261" s="9">
        <f>Table1327[[#This Row],[EMP]]-Table1327[[#This Row],[BMP]]</f>
        <v>9.8189124400000196</v>
      </c>
      <c r="G261" s="5" t="s">
        <v>2925</v>
      </c>
      <c r="H261" s="56">
        <v>370.468278344167</v>
      </c>
      <c r="I261" t="s">
        <v>2940</v>
      </c>
      <c r="J261" s="56">
        <v>375.42627762500001</v>
      </c>
      <c r="K261" s="56">
        <v>380.28719078416702</v>
      </c>
      <c r="L261" t="s">
        <v>2942</v>
      </c>
      <c r="M261" s="2">
        <v>760</v>
      </c>
      <c r="N261" s="2">
        <v>718</v>
      </c>
      <c r="O261" s="2">
        <v>1478</v>
      </c>
      <c r="P261" t="s">
        <v>22878</v>
      </c>
      <c r="Q261">
        <v>10</v>
      </c>
      <c r="R261">
        <v>56</v>
      </c>
      <c r="S261" s="2">
        <v>69</v>
      </c>
      <c r="T261" s="2">
        <v>49</v>
      </c>
      <c r="U261" s="8">
        <v>7.9837618403247629E-2</v>
      </c>
      <c r="V261" s="2">
        <v>2516</v>
      </c>
      <c r="W261" s="48">
        <v>1344</v>
      </c>
      <c r="Y261" s="61">
        <f>(Table1327[[#This Row],[2042 Future AADT]]-Table1327[[#This Row],[AADT 2022]])/20*($Y$5-2022)+Table1327[[#This Row],[AADT 2022]]</f>
        <v>2152.6999999999998</v>
      </c>
    </row>
    <row r="262" spans="1:25" ht="24" customHeight="1" x14ac:dyDescent="0.25">
      <c r="A262" t="s">
        <v>2945</v>
      </c>
      <c r="B262" t="s">
        <v>18479</v>
      </c>
      <c r="C262">
        <v>102207</v>
      </c>
      <c r="D262" t="s">
        <v>17073</v>
      </c>
      <c r="E262" t="s">
        <v>961</v>
      </c>
      <c r="F262" s="9">
        <f>Table1327[[#This Row],[EMP]]-Table1327[[#This Row],[BMP]]</f>
        <v>8.0187795999999594</v>
      </c>
      <c r="G262" s="5" t="s">
        <v>2925</v>
      </c>
      <c r="H262" s="56">
        <v>386.31540448200002</v>
      </c>
      <c r="I262" t="s">
        <v>2944</v>
      </c>
      <c r="J262" s="56">
        <v>387.46159998500002</v>
      </c>
      <c r="K262" s="56">
        <v>394.33418408199998</v>
      </c>
      <c r="L262" t="s">
        <v>959</v>
      </c>
      <c r="M262" s="2">
        <v>885</v>
      </c>
      <c r="N262" s="2">
        <v>816</v>
      </c>
      <c r="O262" s="2">
        <v>1701</v>
      </c>
      <c r="P262" t="s">
        <v>22880</v>
      </c>
      <c r="Q262">
        <v>13</v>
      </c>
      <c r="R262">
        <v>64</v>
      </c>
      <c r="S262" s="2">
        <v>98</v>
      </c>
      <c r="T262" s="2">
        <v>32</v>
      </c>
      <c r="U262" s="8">
        <v>7.6425631981187542E-2</v>
      </c>
      <c r="V262" s="2">
        <v>2896</v>
      </c>
      <c r="W262" s="48">
        <v>1345</v>
      </c>
      <c r="Y262" s="61">
        <f>(Table1327[[#This Row],[2042 Future AADT]]-Table1327[[#This Row],[AADT 2022]])/20*($Y$5-2022)+Table1327[[#This Row],[AADT 2022]]</f>
        <v>2477.75</v>
      </c>
    </row>
    <row r="263" spans="1:25" ht="24" customHeight="1" x14ac:dyDescent="0.25">
      <c r="A263" t="s">
        <v>2953</v>
      </c>
      <c r="B263" t="s">
        <v>18558</v>
      </c>
      <c r="C263">
        <v>102302</v>
      </c>
      <c r="D263" t="s">
        <v>17073</v>
      </c>
      <c r="E263" t="s">
        <v>961</v>
      </c>
      <c r="F263" s="9">
        <f>Table1327[[#This Row],[EMP]]-Table1327[[#This Row],[BMP]]</f>
        <v>6.055984839999951</v>
      </c>
      <c r="G263" s="5" t="s">
        <v>2925</v>
      </c>
      <c r="H263" s="56">
        <v>380.30001832750003</v>
      </c>
      <c r="I263" t="s">
        <v>2942</v>
      </c>
      <c r="J263" s="56">
        <v>384.00081139999998</v>
      </c>
      <c r="K263" s="56">
        <v>386.35600316749998</v>
      </c>
      <c r="L263" t="s">
        <v>2944</v>
      </c>
      <c r="M263" s="2">
        <v>480</v>
      </c>
      <c r="N263" s="2">
        <v>840</v>
      </c>
      <c r="O263" s="2">
        <v>1320</v>
      </c>
      <c r="P263" t="s">
        <v>22879</v>
      </c>
      <c r="Q263">
        <v>11</v>
      </c>
      <c r="R263">
        <v>53</v>
      </c>
      <c r="S263" s="2">
        <v>181</v>
      </c>
      <c r="T263" s="2">
        <v>73</v>
      </c>
      <c r="U263" s="8">
        <v>0.19242424242424241</v>
      </c>
      <c r="V263" s="2">
        <v>2247</v>
      </c>
      <c r="W263" s="48">
        <v>1345.1</v>
      </c>
      <c r="Y263" s="61">
        <f>(Table1327[[#This Row],[2042 Future AADT]]-Table1327[[#This Row],[AADT 2022]])/20*($Y$5-2022)+Table1327[[#This Row],[AADT 2022]]</f>
        <v>1922.5500000000002</v>
      </c>
    </row>
    <row r="264" spans="1:25" ht="24" customHeight="1" x14ac:dyDescent="0.25">
      <c r="A264" t="s">
        <v>2947</v>
      </c>
      <c r="B264" t="s">
        <v>18480</v>
      </c>
      <c r="C264">
        <v>102208</v>
      </c>
      <c r="D264" t="s">
        <v>17073</v>
      </c>
      <c r="E264" t="s">
        <v>961</v>
      </c>
      <c r="F264" s="9">
        <f>Table1327[[#This Row],[EMP]]-Table1327[[#This Row],[BMP]]</f>
        <v>0.62419510000000855</v>
      </c>
      <c r="G264" s="5" t="s">
        <v>2925</v>
      </c>
      <c r="H264" s="56">
        <v>400.42222592666701</v>
      </c>
      <c r="I264" t="s">
        <v>298</v>
      </c>
      <c r="J264" s="56">
        <v>400.79726456666702</v>
      </c>
      <c r="K264" s="56">
        <v>401.04642102666702</v>
      </c>
      <c r="L264" t="s">
        <v>2946</v>
      </c>
      <c r="M264" s="2">
        <v>1172</v>
      </c>
      <c r="N264" s="2">
        <v>1196</v>
      </c>
      <c r="O264" s="2">
        <v>2368</v>
      </c>
      <c r="P264" t="s">
        <v>22881</v>
      </c>
      <c r="Q264">
        <v>9</v>
      </c>
      <c r="R264">
        <v>52</v>
      </c>
      <c r="S264" s="2">
        <v>213</v>
      </c>
      <c r="T264" s="2">
        <v>35</v>
      </c>
      <c r="U264" s="8">
        <v>0.10472972972972973</v>
      </c>
      <c r="V264" s="2">
        <v>4195</v>
      </c>
      <c r="W264" s="48">
        <v>1346</v>
      </c>
      <c r="Y264" s="61">
        <f>(Table1327[[#This Row],[2042 Future AADT]]-Table1327[[#This Row],[AADT 2022]])/20*($Y$5-2022)+Table1327[[#This Row],[AADT 2022]]</f>
        <v>3555.55</v>
      </c>
    </row>
    <row r="265" spans="1:25" ht="24" customHeight="1" x14ac:dyDescent="0.25">
      <c r="A265" t="s">
        <v>2948</v>
      </c>
      <c r="B265" t="s">
        <v>18481</v>
      </c>
      <c r="C265">
        <v>102209</v>
      </c>
      <c r="D265" t="s">
        <v>17073</v>
      </c>
      <c r="E265" t="s">
        <v>961</v>
      </c>
      <c r="F265" s="9">
        <f>Table1327[[#This Row],[EMP]]-Table1327[[#This Row],[BMP]]</f>
        <v>1.3171040599999628</v>
      </c>
      <c r="G265" s="5" t="s">
        <v>2925</v>
      </c>
      <c r="H265" s="56">
        <v>401.06705468000001</v>
      </c>
      <c r="I265" t="s">
        <v>2946</v>
      </c>
      <c r="J265" s="56">
        <v>401.99837719999999</v>
      </c>
      <c r="K265" s="56">
        <v>402.38415873999998</v>
      </c>
      <c r="L265" t="s">
        <v>598</v>
      </c>
      <c r="M265" s="2">
        <v>879</v>
      </c>
      <c r="N265" s="2">
        <v>910</v>
      </c>
      <c r="O265" s="2">
        <v>1789</v>
      </c>
      <c r="P265" t="s">
        <v>22882</v>
      </c>
      <c r="Q265">
        <v>9</v>
      </c>
      <c r="R265">
        <v>51</v>
      </c>
      <c r="S265" s="2">
        <v>147</v>
      </c>
      <c r="T265" s="2">
        <v>24</v>
      </c>
      <c r="U265" s="8">
        <v>9.5584125209614304E-2</v>
      </c>
      <c r="V265" s="2">
        <v>2997</v>
      </c>
      <c r="W265" s="48">
        <v>1347</v>
      </c>
      <c r="Y265" s="61">
        <f>(Table1327[[#This Row],[2042 Future AADT]]-Table1327[[#This Row],[AADT 2022]])/20*($Y$5-2022)+Table1327[[#This Row],[AADT 2022]]</f>
        <v>2574.1999999999998</v>
      </c>
    </row>
    <row r="266" spans="1:25" ht="24" customHeight="1" x14ac:dyDescent="0.25">
      <c r="A266" t="s">
        <v>2950</v>
      </c>
      <c r="B266" t="s">
        <v>18482</v>
      </c>
      <c r="C266">
        <v>102210</v>
      </c>
      <c r="D266" t="s">
        <v>17073</v>
      </c>
      <c r="E266" t="s">
        <v>961</v>
      </c>
      <c r="F266" s="9">
        <f>Table1327[[#This Row],[EMP]]-Table1327[[#This Row],[BMP]]</f>
        <v>14.959510530001012</v>
      </c>
      <c r="G266" s="5" t="s">
        <v>2925</v>
      </c>
      <c r="H266" s="56">
        <v>402.37150910882298</v>
      </c>
      <c r="I266" t="s">
        <v>598</v>
      </c>
      <c r="J266" s="56">
        <v>409.11050433499997</v>
      </c>
      <c r="K266" s="56">
        <v>417.33101963882399</v>
      </c>
      <c r="L266" t="s">
        <v>2949</v>
      </c>
      <c r="M266" s="2">
        <v>756</v>
      </c>
      <c r="N266" s="2">
        <v>764</v>
      </c>
      <c r="O266" s="2">
        <v>1520</v>
      </c>
      <c r="P266" t="s">
        <v>22883</v>
      </c>
      <c r="Q266">
        <v>14</v>
      </c>
      <c r="R266">
        <v>53</v>
      </c>
      <c r="S266" s="2">
        <v>142</v>
      </c>
      <c r="T266" s="2">
        <v>51</v>
      </c>
      <c r="U266" s="8">
        <v>0.12697368421052632</v>
      </c>
      <c r="V266" s="2">
        <v>2546</v>
      </c>
      <c r="W266" s="48">
        <v>1348</v>
      </c>
      <c r="Y266" s="61">
        <f>(Table1327[[#This Row],[2042 Future AADT]]-Table1327[[#This Row],[AADT 2022]])/20*($Y$5-2022)+Table1327[[#This Row],[AADT 2022]]</f>
        <v>2186.9</v>
      </c>
    </row>
    <row r="267" spans="1:25" ht="24" customHeight="1" x14ac:dyDescent="0.25">
      <c r="A267" t="s">
        <v>2951</v>
      </c>
      <c r="B267" t="s">
        <v>18483</v>
      </c>
      <c r="C267">
        <v>102211</v>
      </c>
      <c r="D267" t="s">
        <v>17073</v>
      </c>
      <c r="E267" t="s">
        <v>961</v>
      </c>
      <c r="F267" s="9">
        <f>Table1327[[#This Row],[EMP]]-Table1327[[#This Row],[BMP]]</f>
        <v>9.1670287499999858</v>
      </c>
      <c r="G267" s="5" t="s">
        <v>2925</v>
      </c>
      <c r="H267" s="56">
        <v>417.20078662818202</v>
      </c>
      <c r="I267" t="s">
        <v>2949</v>
      </c>
      <c r="J267" s="56">
        <v>419.00677311666698</v>
      </c>
      <c r="K267" s="56">
        <v>426.367815378182</v>
      </c>
      <c r="L267" t="s">
        <v>442</v>
      </c>
      <c r="M267" s="2">
        <v>505</v>
      </c>
      <c r="N267" s="2">
        <v>605</v>
      </c>
      <c r="O267" s="2">
        <v>1110</v>
      </c>
      <c r="P267" t="s">
        <v>22884</v>
      </c>
      <c r="Q267">
        <v>11</v>
      </c>
      <c r="R267">
        <v>54</v>
      </c>
      <c r="S267" s="2">
        <v>189</v>
      </c>
      <c r="T267" s="2">
        <v>48</v>
      </c>
      <c r="U267" s="8">
        <v>0.21351351351351353</v>
      </c>
      <c r="V267" s="2">
        <v>1760</v>
      </c>
      <c r="W267" s="48">
        <v>1349</v>
      </c>
      <c r="Y267" s="61">
        <f>(Table1327[[#This Row],[2042 Future AADT]]-Table1327[[#This Row],[AADT 2022]])/20*($Y$5-2022)+Table1327[[#This Row],[AADT 2022]]</f>
        <v>1532.5</v>
      </c>
    </row>
    <row r="268" spans="1:25" ht="24" customHeight="1" x14ac:dyDescent="0.25">
      <c r="A268" t="s">
        <v>2952</v>
      </c>
      <c r="B268" t="s">
        <v>18484</v>
      </c>
      <c r="C268">
        <v>102212</v>
      </c>
      <c r="D268" t="s">
        <v>17073</v>
      </c>
      <c r="E268" t="s">
        <v>961</v>
      </c>
      <c r="F268" s="9">
        <f>Table1327[[#This Row],[EMP]]-Table1327[[#This Row],[BMP]]</f>
        <v>6.8844002600000067</v>
      </c>
      <c r="G268" s="5" t="s">
        <v>2925</v>
      </c>
      <c r="H268" s="56">
        <v>426.40543234888901</v>
      </c>
      <c r="I268" t="s">
        <v>442</v>
      </c>
      <c r="J268" s="56">
        <v>430.00389794</v>
      </c>
      <c r="K268" s="56">
        <v>433.28983260888901</v>
      </c>
      <c r="L268" t="s">
        <v>26</v>
      </c>
      <c r="M268" s="2">
        <v>309</v>
      </c>
      <c r="N268" s="2">
        <v>337</v>
      </c>
      <c r="O268" s="2">
        <v>646</v>
      </c>
      <c r="P268" t="s">
        <v>22885</v>
      </c>
      <c r="Q268">
        <v>12</v>
      </c>
      <c r="R268">
        <v>51</v>
      </c>
      <c r="S268" s="2">
        <v>91</v>
      </c>
      <c r="T268" s="2">
        <v>33</v>
      </c>
      <c r="U268" s="8">
        <v>0.19195046439628483</v>
      </c>
      <c r="V268" s="2">
        <v>1100</v>
      </c>
      <c r="W268" s="48">
        <v>1350</v>
      </c>
      <c r="Y268" s="61">
        <f>(Table1327[[#This Row],[2042 Future AADT]]-Table1327[[#This Row],[AADT 2022]])/20*($Y$5-2022)+Table1327[[#This Row],[AADT 2022]]</f>
        <v>941.09999999999991</v>
      </c>
    </row>
    <row r="269" spans="1:25" ht="24" customHeight="1" x14ac:dyDescent="0.25">
      <c r="A269" t="s">
        <v>2955</v>
      </c>
      <c r="B269" t="s">
        <v>18485</v>
      </c>
      <c r="C269">
        <v>102213</v>
      </c>
      <c r="D269" t="s">
        <v>17073</v>
      </c>
      <c r="E269" t="s">
        <v>963</v>
      </c>
      <c r="F269" s="9">
        <f>Table1327[[#This Row],[EMP]]-Table1327[[#This Row],[BMP]]</f>
        <v>3.8551167400000002</v>
      </c>
      <c r="G269" s="5" t="s">
        <v>442</v>
      </c>
      <c r="H269" s="56">
        <v>2.1406031999999998E-2</v>
      </c>
      <c r="I269" t="s">
        <v>1212</v>
      </c>
      <c r="J269" s="56">
        <v>2.9831759500000001</v>
      </c>
      <c r="K269" s="56">
        <v>3.876522772</v>
      </c>
      <c r="L269" t="s">
        <v>2954</v>
      </c>
      <c r="M269" s="2">
        <v>1753</v>
      </c>
      <c r="N269" s="2">
        <v>1680</v>
      </c>
      <c r="O269" s="2">
        <v>3433</v>
      </c>
      <c r="P269" t="s">
        <v>22886</v>
      </c>
      <c r="Q269">
        <v>9</v>
      </c>
      <c r="R269">
        <v>60</v>
      </c>
      <c r="S269" s="2">
        <v>261</v>
      </c>
      <c r="T269" s="2">
        <v>146</v>
      </c>
      <c r="U269" s="8">
        <v>0.11855519953393534</v>
      </c>
      <c r="V269" s="2">
        <v>5890</v>
      </c>
      <c r="W269" s="48">
        <v>1351</v>
      </c>
      <c r="Y269" s="61">
        <f>(Table1327[[#This Row],[2042 Future AADT]]-Table1327[[#This Row],[AADT 2022]])/20*($Y$5-2022)+Table1327[[#This Row],[AADT 2022]]</f>
        <v>5030.05</v>
      </c>
    </row>
    <row r="270" spans="1:25" ht="24" customHeight="1" x14ac:dyDescent="0.25">
      <c r="A270" t="s">
        <v>2956</v>
      </c>
      <c r="B270" t="s">
        <v>18486</v>
      </c>
      <c r="C270">
        <v>102214</v>
      </c>
      <c r="D270" t="s">
        <v>17073</v>
      </c>
      <c r="E270" t="s">
        <v>963</v>
      </c>
      <c r="F270" s="9">
        <f>Table1327[[#This Row],[EMP]]-Table1327[[#This Row],[BMP]]</f>
        <v>3.5399059500000005</v>
      </c>
      <c r="G270" s="5" t="s">
        <v>442</v>
      </c>
      <c r="H270" s="56">
        <v>3.8718844716666698</v>
      </c>
      <c r="I270" t="s">
        <v>2954</v>
      </c>
      <c r="J270" s="56">
        <v>5.3248387499999996</v>
      </c>
      <c r="K270" s="56">
        <v>7.4117904216666703</v>
      </c>
      <c r="L270" t="s">
        <v>1244</v>
      </c>
      <c r="M270" s="2">
        <v>1651</v>
      </c>
      <c r="N270" s="2">
        <v>1768</v>
      </c>
      <c r="O270" s="2">
        <v>3419</v>
      </c>
      <c r="P270" t="s">
        <v>22887</v>
      </c>
      <c r="Q270">
        <v>10</v>
      </c>
      <c r="R270">
        <v>67</v>
      </c>
      <c r="S270" s="2">
        <v>184</v>
      </c>
      <c r="T270" s="2">
        <v>138</v>
      </c>
      <c r="U270" s="8">
        <v>9.4179584673881253E-2</v>
      </c>
      <c r="V270" s="2">
        <v>6002</v>
      </c>
      <c r="W270" s="48">
        <v>1352</v>
      </c>
      <c r="Y270" s="61">
        <f>(Table1327[[#This Row],[2042 Future AADT]]-Table1327[[#This Row],[AADT 2022]])/20*($Y$5-2022)+Table1327[[#This Row],[AADT 2022]]</f>
        <v>5097.95</v>
      </c>
    </row>
    <row r="271" spans="1:25" ht="24" customHeight="1" x14ac:dyDescent="0.25">
      <c r="A271" t="s">
        <v>2958</v>
      </c>
      <c r="B271" t="s">
        <v>18487</v>
      </c>
      <c r="C271">
        <v>102215</v>
      </c>
      <c r="D271" t="s">
        <v>17073</v>
      </c>
      <c r="E271" t="s">
        <v>963</v>
      </c>
      <c r="F271" s="9">
        <f>Table1327[[#This Row],[EMP]]-Table1327[[#This Row],[BMP]]</f>
        <v>10.93915320999997</v>
      </c>
      <c r="G271" s="5" t="s">
        <v>442</v>
      </c>
      <c r="H271" s="56">
        <v>7.3919728107692304</v>
      </c>
      <c r="I271" t="s">
        <v>1244</v>
      </c>
      <c r="J271" s="56">
        <v>17.603513329999998</v>
      </c>
      <c r="K271" s="56">
        <v>18.331126020769201</v>
      </c>
      <c r="L271" t="s">
        <v>2957</v>
      </c>
      <c r="M271" s="2">
        <v>933</v>
      </c>
      <c r="N271" s="2">
        <v>1029</v>
      </c>
      <c r="O271" s="2">
        <v>1962</v>
      </c>
      <c r="P271" t="s">
        <v>22888</v>
      </c>
      <c r="Q271">
        <v>10</v>
      </c>
      <c r="R271">
        <v>66</v>
      </c>
      <c r="S271" s="2">
        <v>175</v>
      </c>
      <c r="T271" s="2">
        <v>86</v>
      </c>
      <c r="U271" s="8">
        <v>0.13302752293577982</v>
      </c>
      <c r="V271" s="2">
        <v>3195</v>
      </c>
      <c r="W271" s="48">
        <v>1353</v>
      </c>
      <c r="Y271" s="61">
        <f>(Table1327[[#This Row],[2042 Future AADT]]-Table1327[[#This Row],[AADT 2022]])/20*($Y$5-2022)+Table1327[[#This Row],[AADT 2022]]</f>
        <v>2763.45</v>
      </c>
    </row>
    <row r="272" spans="1:25" ht="24" customHeight="1" x14ac:dyDescent="0.25">
      <c r="A272" t="s">
        <v>2960</v>
      </c>
      <c r="B272" t="s">
        <v>18488</v>
      </c>
      <c r="C272">
        <v>102216</v>
      </c>
      <c r="D272" t="s">
        <v>17073</v>
      </c>
      <c r="E272" t="s">
        <v>963</v>
      </c>
      <c r="F272" s="9">
        <f>Table1327[[#This Row],[EMP]]-Table1327[[#This Row],[BMP]]</f>
        <v>6.1357109599999973</v>
      </c>
      <c r="G272" s="5" t="s">
        <v>442</v>
      </c>
      <c r="H272" s="56">
        <v>18.336576372500001</v>
      </c>
      <c r="I272" t="s">
        <v>2957</v>
      </c>
      <c r="J272" s="56">
        <v>21.012081084999998</v>
      </c>
      <c r="K272" s="56">
        <v>24.472287332499999</v>
      </c>
      <c r="L272" t="s">
        <v>2959</v>
      </c>
      <c r="M272" s="2">
        <v>663</v>
      </c>
      <c r="N272" s="2">
        <v>615</v>
      </c>
      <c r="O272" s="2">
        <v>1278</v>
      </c>
      <c r="P272" t="s">
        <v>22889</v>
      </c>
      <c r="Q272">
        <v>10</v>
      </c>
      <c r="R272">
        <v>64</v>
      </c>
      <c r="S272" s="2">
        <v>219</v>
      </c>
      <c r="T272" s="2">
        <v>45</v>
      </c>
      <c r="U272" s="8">
        <v>0.20657276995305165</v>
      </c>
      <c r="V272" s="2">
        <v>2243</v>
      </c>
      <c r="W272" s="48">
        <v>1354</v>
      </c>
      <c r="Y272" s="61">
        <f>(Table1327[[#This Row],[2042 Future AADT]]-Table1327[[#This Row],[AADT 2022]])/20*($Y$5-2022)+Table1327[[#This Row],[AADT 2022]]</f>
        <v>1905.25</v>
      </c>
    </row>
    <row r="273" spans="1:25" ht="24" customHeight="1" x14ac:dyDescent="0.25">
      <c r="A273" t="s">
        <v>2961</v>
      </c>
      <c r="B273" t="s">
        <v>18489</v>
      </c>
      <c r="C273">
        <v>102217</v>
      </c>
      <c r="D273" t="s">
        <v>17073</v>
      </c>
      <c r="E273" t="s">
        <v>963</v>
      </c>
      <c r="F273" s="9">
        <f>Table1327[[#This Row],[EMP]]-Table1327[[#This Row],[BMP]]</f>
        <v>13.695141970000002</v>
      </c>
      <c r="G273" s="5" t="s">
        <v>442</v>
      </c>
      <c r="H273" s="56">
        <v>24.441655462500002</v>
      </c>
      <c r="I273" t="s">
        <v>2959</v>
      </c>
      <c r="J273" s="56">
        <v>30.956292905000002</v>
      </c>
      <c r="K273" s="56">
        <v>38.136797432500003</v>
      </c>
      <c r="L273" t="s">
        <v>1856</v>
      </c>
      <c r="M273" s="2">
        <v>889</v>
      </c>
      <c r="N273" s="2">
        <v>839</v>
      </c>
      <c r="O273" s="2">
        <v>1728</v>
      </c>
      <c r="P273" t="s">
        <v>22890</v>
      </c>
      <c r="Q273">
        <v>9</v>
      </c>
      <c r="R273">
        <v>63</v>
      </c>
      <c r="S273" s="2">
        <v>433</v>
      </c>
      <c r="T273" s="2">
        <v>118</v>
      </c>
      <c r="U273" s="8">
        <v>0.31886574074074076</v>
      </c>
      <c r="V273" s="2">
        <v>2814</v>
      </c>
      <c r="W273" s="48">
        <v>1355</v>
      </c>
      <c r="Y273" s="61">
        <f>(Table1327[[#This Row],[2042 Future AADT]]-Table1327[[#This Row],[AADT 2022]])/20*($Y$5-2022)+Table1327[[#This Row],[AADT 2022]]</f>
        <v>2433.9</v>
      </c>
    </row>
    <row r="274" spans="1:25" ht="24" customHeight="1" x14ac:dyDescent="0.25">
      <c r="A274" t="s">
        <v>2962</v>
      </c>
      <c r="B274" t="s">
        <v>18490</v>
      </c>
      <c r="C274">
        <v>102218</v>
      </c>
      <c r="D274" t="s">
        <v>17073</v>
      </c>
      <c r="E274" t="s">
        <v>963</v>
      </c>
      <c r="F274" s="9">
        <f>Table1327[[#This Row],[EMP]]-Table1327[[#This Row],[BMP]]</f>
        <v>4.8099223099999975</v>
      </c>
      <c r="G274" s="5" t="s">
        <v>442</v>
      </c>
      <c r="H274" s="56">
        <v>38.142757826666703</v>
      </c>
      <c r="I274" t="s">
        <v>1856</v>
      </c>
      <c r="J274" s="56">
        <v>38.805944949999997</v>
      </c>
      <c r="K274" s="56">
        <v>42.9526801366667</v>
      </c>
      <c r="L274" t="s">
        <v>1867</v>
      </c>
      <c r="M274" s="2">
        <v>949</v>
      </c>
      <c r="N274" s="2">
        <v>895</v>
      </c>
      <c r="O274" s="2">
        <v>1844</v>
      </c>
      <c r="P274" t="s">
        <v>22891</v>
      </c>
      <c r="Q274">
        <v>9</v>
      </c>
      <c r="R274">
        <v>52</v>
      </c>
      <c r="S274" s="2">
        <v>420</v>
      </c>
      <c r="T274" s="2">
        <v>130</v>
      </c>
      <c r="U274" s="8">
        <v>0.29826464208242948</v>
      </c>
      <c r="V274" s="2">
        <v>3237</v>
      </c>
      <c r="W274" s="48">
        <v>1356</v>
      </c>
      <c r="Y274" s="61">
        <f>(Table1327[[#This Row],[2042 Future AADT]]-Table1327[[#This Row],[AADT 2022]])/20*($Y$5-2022)+Table1327[[#This Row],[AADT 2022]]</f>
        <v>2749.45</v>
      </c>
    </row>
    <row r="275" spans="1:25" ht="24" customHeight="1" x14ac:dyDescent="0.25">
      <c r="A275" t="s">
        <v>2964</v>
      </c>
      <c r="B275" t="s">
        <v>18491</v>
      </c>
      <c r="C275">
        <v>102219</v>
      </c>
      <c r="D275" t="s">
        <v>17073</v>
      </c>
      <c r="E275" t="s">
        <v>963</v>
      </c>
      <c r="F275" s="9">
        <f>Table1327[[#This Row],[EMP]]-Table1327[[#This Row],[BMP]]</f>
        <v>5.0885435499999971</v>
      </c>
      <c r="G275" s="5" t="s">
        <v>442</v>
      </c>
      <c r="H275" s="56">
        <v>42.953765285000003</v>
      </c>
      <c r="I275" t="s">
        <v>1867</v>
      </c>
      <c r="J275" s="56">
        <v>47.161453205000001</v>
      </c>
      <c r="K275" s="56">
        <v>48.042308835</v>
      </c>
      <c r="L275" t="s">
        <v>2963</v>
      </c>
      <c r="M275" s="2">
        <v>598</v>
      </c>
      <c r="N275" s="2">
        <v>580</v>
      </c>
      <c r="O275" s="2">
        <v>1178</v>
      </c>
      <c r="P275" t="s">
        <v>22892</v>
      </c>
      <c r="Q275">
        <v>11</v>
      </c>
      <c r="R275">
        <v>54</v>
      </c>
      <c r="S275" s="2">
        <v>126</v>
      </c>
      <c r="T275" s="2">
        <v>84</v>
      </c>
      <c r="U275" s="8">
        <v>0.17826825127334464</v>
      </c>
      <c r="V275" s="2">
        <v>2068</v>
      </c>
      <c r="W275" s="48">
        <v>1357</v>
      </c>
      <c r="Y275" s="61">
        <f>(Table1327[[#This Row],[2042 Future AADT]]-Table1327[[#This Row],[AADT 2022]])/20*($Y$5-2022)+Table1327[[#This Row],[AADT 2022]]</f>
        <v>1756.5</v>
      </c>
    </row>
    <row r="276" spans="1:25" ht="24" customHeight="1" x14ac:dyDescent="0.25">
      <c r="A276" t="s">
        <v>2966</v>
      </c>
      <c r="B276" t="s">
        <v>18492</v>
      </c>
      <c r="C276">
        <v>102220</v>
      </c>
      <c r="D276" t="s">
        <v>17073</v>
      </c>
      <c r="E276" t="s">
        <v>963</v>
      </c>
      <c r="F276" s="9">
        <f>Table1327[[#This Row],[EMP]]-Table1327[[#This Row],[BMP]]</f>
        <v>7.6190313999999972</v>
      </c>
      <c r="G276" s="5" t="s">
        <v>442</v>
      </c>
      <c r="H276" s="56">
        <v>48.046628812222202</v>
      </c>
      <c r="I276" t="s">
        <v>2963</v>
      </c>
      <c r="J276" s="56">
        <v>48.995353799999997</v>
      </c>
      <c r="K276" s="56">
        <v>55.6656602122222</v>
      </c>
      <c r="L276" t="s">
        <v>2965</v>
      </c>
      <c r="M276" s="2">
        <v>1054</v>
      </c>
      <c r="N276" s="2">
        <v>1067</v>
      </c>
      <c r="O276" s="2">
        <v>2121</v>
      </c>
      <c r="P276" t="s">
        <v>22893</v>
      </c>
      <c r="Q276">
        <v>10</v>
      </c>
      <c r="R276">
        <v>59</v>
      </c>
      <c r="S276" s="2">
        <v>263</v>
      </c>
      <c r="T276" s="2">
        <v>98</v>
      </c>
      <c r="U276" s="8">
        <v>0.1702027345591702</v>
      </c>
      <c r="V276" s="2">
        <v>3723</v>
      </c>
      <c r="W276" s="48">
        <v>1358</v>
      </c>
      <c r="Y276" s="61">
        <f>(Table1327[[#This Row],[2042 Future AADT]]-Table1327[[#This Row],[AADT 2022]])/20*($Y$5-2022)+Table1327[[#This Row],[AADT 2022]]</f>
        <v>3162.3</v>
      </c>
    </row>
    <row r="277" spans="1:25" ht="24" customHeight="1" x14ac:dyDescent="0.25">
      <c r="A277" t="s">
        <v>2967</v>
      </c>
      <c r="B277" t="s">
        <v>18493</v>
      </c>
      <c r="C277">
        <v>102221</v>
      </c>
      <c r="D277" t="s">
        <v>17073</v>
      </c>
      <c r="E277" t="s">
        <v>963</v>
      </c>
      <c r="F277" s="9">
        <f>Table1327[[#This Row],[EMP]]-Table1327[[#This Row],[BMP]]</f>
        <v>10.965685399999991</v>
      </c>
      <c r="G277" s="5" t="s">
        <v>442</v>
      </c>
      <c r="H277" s="56">
        <v>55.584278173076903</v>
      </c>
      <c r="I277" t="s">
        <v>2965</v>
      </c>
      <c r="J277" s="56">
        <v>55.999802760000001</v>
      </c>
      <c r="K277" s="56">
        <v>66.549963573076894</v>
      </c>
      <c r="L277" t="s">
        <v>3091</v>
      </c>
      <c r="M277" s="2">
        <v>57</v>
      </c>
      <c r="N277" s="2">
        <v>1268</v>
      </c>
      <c r="O277" s="2">
        <v>1325</v>
      </c>
      <c r="P277" t="s">
        <v>22894</v>
      </c>
      <c r="Q277">
        <v>12</v>
      </c>
      <c r="R277">
        <v>59</v>
      </c>
      <c r="S277" s="2">
        <v>285</v>
      </c>
      <c r="T277" s="2">
        <v>90</v>
      </c>
      <c r="U277" s="8">
        <v>0.28301886792452829</v>
      </c>
      <c r="V277" s="2">
        <v>2158</v>
      </c>
      <c r="W277" s="48">
        <v>1359</v>
      </c>
      <c r="Y277" s="61">
        <f>(Table1327[[#This Row],[2042 Future AADT]]-Table1327[[#This Row],[AADT 2022]])/20*($Y$5-2022)+Table1327[[#This Row],[AADT 2022]]</f>
        <v>1866.4499999999998</v>
      </c>
    </row>
    <row r="278" spans="1:25" ht="24" customHeight="1" x14ac:dyDescent="0.25">
      <c r="A278" t="s">
        <v>2970</v>
      </c>
      <c r="B278" t="s">
        <v>18494</v>
      </c>
      <c r="C278">
        <v>102222</v>
      </c>
      <c r="D278" t="s">
        <v>17073</v>
      </c>
      <c r="E278" t="s">
        <v>963</v>
      </c>
      <c r="F278" s="9">
        <f>Table1327[[#This Row],[EMP]]-Table1327[[#This Row],[BMP]]</f>
        <v>2.4411972400000082</v>
      </c>
      <c r="G278" s="5" t="s">
        <v>442</v>
      </c>
      <c r="H278" s="56">
        <v>87.469884825999998</v>
      </c>
      <c r="I278" t="s">
        <v>2968</v>
      </c>
      <c r="J278" s="56">
        <v>87.774295570000007</v>
      </c>
      <c r="K278" s="56">
        <v>89.911082066000006</v>
      </c>
      <c r="L278" t="s">
        <v>2969</v>
      </c>
      <c r="M278" s="2">
        <v>1212</v>
      </c>
      <c r="N278" s="2">
        <v>1240</v>
      </c>
      <c r="O278" s="2">
        <v>2452</v>
      </c>
      <c r="P278" t="s">
        <v>22895</v>
      </c>
      <c r="Q278">
        <v>10</v>
      </c>
      <c r="R278">
        <v>57</v>
      </c>
      <c r="S278" s="2">
        <v>318</v>
      </c>
      <c r="T278" s="2">
        <v>170</v>
      </c>
      <c r="U278" s="8">
        <v>0.19902120717781402</v>
      </c>
      <c r="V278" s="2">
        <v>3993</v>
      </c>
      <c r="W278" s="48">
        <v>1360</v>
      </c>
      <c r="Y278" s="61">
        <f>(Table1327[[#This Row],[2042 Future AADT]]-Table1327[[#This Row],[AADT 2022]])/20*($Y$5-2022)+Table1327[[#This Row],[AADT 2022]]</f>
        <v>3453.65</v>
      </c>
    </row>
    <row r="279" spans="1:25" ht="24" customHeight="1" x14ac:dyDescent="0.25">
      <c r="A279" t="s">
        <v>2972</v>
      </c>
      <c r="B279" t="s">
        <v>18495</v>
      </c>
      <c r="C279">
        <v>102223</v>
      </c>
      <c r="D279" t="s">
        <v>17073</v>
      </c>
      <c r="E279" t="s">
        <v>963</v>
      </c>
      <c r="F279" s="9">
        <f>Table1327[[#This Row],[EMP]]-Table1327[[#This Row],[BMP]]</f>
        <v>14.381376400000192</v>
      </c>
      <c r="G279" s="5" t="s">
        <v>442</v>
      </c>
      <c r="H279" s="56">
        <v>89.986978827058806</v>
      </c>
      <c r="I279" t="s">
        <v>2969</v>
      </c>
      <c r="J279" s="56">
        <v>103.99663662499999</v>
      </c>
      <c r="K279" s="56">
        <v>104.368355227059</v>
      </c>
      <c r="L279" t="s">
        <v>2126</v>
      </c>
      <c r="M279" s="2">
        <v>1441</v>
      </c>
      <c r="N279" s="2">
        <v>1419</v>
      </c>
      <c r="O279" s="2">
        <v>2860</v>
      </c>
      <c r="P279" t="s">
        <v>22896</v>
      </c>
      <c r="Q279">
        <v>8</v>
      </c>
      <c r="R279">
        <v>57</v>
      </c>
      <c r="S279" s="2">
        <v>315</v>
      </c>
      <c r="T279" s="2">
        <v>285</v>
      </c>
      <c r="U279" s="8">
        <v>0.20979020979020979</v>
      </c>
      <c r="V279" s="2">
        <v>3990</v>
      </c>
      <c r="W279" s="48">
        <v>1361</v>
      </c>
      <c r="Y279" s="61">
        <f>(Table1327[[#This Row],[2042 Future AADT]]-Table1327[[#This Row],[AADT 2022]])/20*($Y$5-2022)+Table1327[[#This Row],[AADT 2022]]</f>
        <v>3594.5</v>
      </c>
    </row>
    <row r="280" spans="1:25" ht="24" customHeight="1" x14ac:dyDescent="0.25">
      <c r="A280" t="s">
        <v>2973</v>
      </c>
      <c r="B280" t="s">
        <v>18496</v>
      </c>
      <c r="C280">
        <v>102224</v>
      </c>
      <c r="D280" t="s">
        <v>17073</v>
      </c>
      <c r="E280" t="s">
        <v>963</v>
      </c>
      <c r="F280" s="9">
        <f>Table1327[[#This Row],[EMP]]-Table1327[[#This Row],[BMP]]</f>
        <v>9.3206363500000009</v>
      </c>
      <c r="G280" s="5" t="s">
        <v>442</v>
      </c>
      <c r="H280" s="56">
        <v>104.36938203090899</v>
      </c>
      <c r="I280" t="s">
        <v>2126</v>
      </c>
      <c r="J280" s="56">
        <v>111.00871204000001</v>
      </c>
      <c r="K280" s="56">
        <v>113.690018380909</v>
      </c>
      <c r="L280" t="s">
        <v>2232</v>
      </c>
      <c r="M280" s="2">
        <v>1468</v>
      </c>
      <c r="N280" s="2">
        <v>1433</v>
      </c>
      <c r="O280" s="2">
        <v>2901</v>
      </c>
      <c r="P280" t="s">
        <v>22897</v>
      </c>
      <c r="Q280">
        <v>8</v>
      </c>
      <c r="R280">
        <v>55</v>
      </c>
      <c r="S280" s="2">
        <v>288</v>
      </c>
      <c r="T280" s="2">
        <v>260</v>
      </c>
      <c r="U280" s="8">
        <v>0.18890037917959324</v>
      </c>
      <c r="V280" s="2">
        <v>4047</v>
      </c>
      <c r="W280" s="48">
        <v>1362</v>
      </c>
      <c r="Y280" s="61">
        <f>(Table1327[[#This Row],[2042 Future AADT]]-Table1327[[#This Row],[AADT 2022]])/20*($Y$5-2022)+Table1327[[#This Row],[AADT 2022]]</f>
        <v>3645.9</v>
      </c>
    </row>
    <row r="281" spans="1:25" ht="24" customHeight="1" x14ac:dyDescent="0.25">
      <c r="A281" t="s">
        <v>2975</v>
      </c>
      <c r="B281" t="s">
        <v>18497</v>
      </c>
      <c r="C281">
        <v>102225</v>
      </c>
      <c r="D281" t="s">
        <v>17073</v>
      </c>
      <c r="E281" t="s">
        <v>963</v>
      </c>
      <c r="F281" s="9">
        <f>Table1327[[#This Row],[EMP]]-Table1327[[#This Row],[BMP]]</f>
        <v>5.1389039100000105</v>
      </c>
      <c r="G281" s="5" t="s">
        <v>442</v>
      </c>
      <c r="H281" s="56">
        <v>113.68530621714299</v>
      </c>
      <c r="I281" t="s">
        <v>2232</v>
      </c>
      <c r="J281" s="56">
        <v>115.00709825</v>
      </c>
      <c r="K281" s="56">
        <v>118.824210127143</v>
      </c>
      <c r="L281" t="s">
        <v>2974</v>
      </c>
      <c r="M281" s="2">
        <v>3738</v>
      </c>
      <c r="N281" s="2">
        <v>3721</v>
      </c>
      <c r="O281" s="2">
        <v>7459</v>
      </c>
      <c r="P281" t="s">
        <v>22898</v>
      </c>
      <c r="Q281">
        <v>9</v>
      </c>
      <c r="R281">
        <v>53</v>
      </c>
      <c r="S281" s="2">
        <v>566</v>
      </c>
      <c r="T281" s="2">
        <v>243</v>
      </c>
      <c r="U281" s="8">
        <v>0.10845957903204183</v>
      </c>
      <c r="V281" s="2">
        <v>10973</v>
      </c>
      <c r="W281" s="48">
        <v>1363</v>
      </c>
      <c r="Y281" s="61">
        <f>(Table1327[[#This Row],[2042 Future AADT]]-Table1327[[#This Row],[AADT 2022]])/20*($Y$5-2022)+Table1327[[#This Row],[AADT 2022]]</f>
        <v>9743.1</v>
      </c>
    </row>
    <row r="282" spans="1:25" ht="24" customHeight="1" x14ac:dyDescent="0.25">
      <c r="A282" t="s">
        <v>2977</v>
      </c>
      <c r="B282" t="s">
        <v>18498</v>
      </c>
      <c r="C282">
        <v>102226</v>
      </c>
      <c r="D282" t="s">
        <v>17073</v>
      </c>
      <c r="E282" t="s">
        <v>963</v>
      </c>
      <c r="F282" s="9">
        <f>Table1327[[#This Row],[EMP]]-Table1327[[#This Row],[BMP]]</f>
        <v>1.4919961500000056</v>
      </c>
      <c r="G282" s="5" t="s">
        <v>442</v>
      </c>
      <c r="H282" s="56">
        <v>118.818296276</v>
      </c>
      <c r="I282" t="s">
        <v>2974</v>
      </c>
      <c r="J282" s="56">
        <v>120.0114334</v>
      </c>
      <c r="K282" s="56">
        <v>120.310292426</v>
      </c>
      <c r="L282" t="s">
        <v>2976</v>
      </c>
      <c r="M282" s="2">
        <v>3529</v>
      </c>
      <c r="N282" s="2">
        <v>4489</v>
      </c>
      <c r="O282" s="2">
        <v>8018</v>
      </c>
      <c r="P282" t="s">
        <v>22899</v>
      </c>
      <c r="Q282">
        <v>8</v>
      </c>
      <c r="R282">
        <v>63</v>
      </c>
      <c r="S282" s="2">
        <v>521</v>
      </c>
      <c r="T282" s="2">
        <v>240</v>
      </c>
      <c r="U282" s="8">
        <v>9.491144923921177E-2</v>
      </c>
      <c r="V282" s="2">
        <v>10657</v>
      </c>
      <c r="W282" s="48">
        <v>1364</v>
      </c>
      <c r="Y282" s="61">
        <f>(Table1327[[#This Row],[2042 Future AADT]]-Table1327[[#This Row],[AADT 2022]])/20*($Y$5-2022)+Table1327[[#This Row],[AADT 2022]]</f>
        <v>9733.35</v>
      </c>
    </row>
    <row r="283" spans="1:25" ht="24" customHeight="1" x14ac:dyDescent="0.25">
      <c r="A283" t="s">
        <v>2978</v>
      </c>
      <c r="B283" t="s">
        <v>18499</v>
      </c>
      <c r="C283">
        <v>102228</v>
      </c>
      <c r="D283" t="s">
        <v>17073</v>
      </c>
      <c r="E283" t="s">
        <v>963</v>
      </c>
      <c r="F283" s="9">
        <f>Table1327[[#This Row],[EMP]]-Table1327[[#This Row],[BMP]]</f>
        <v>0.71347004999999797</v>
      </c>
      <c r="G283" s="5" t="s">
        <v>442</v>
      </c>
      <c r="H283" s="56">
        <v>120.304601213333</v>
      </c>
      <c r="I283" t="s">
        <v>2976</v>
      </c>
      <c r="J283" s="56">
        <v>120.477419163333</v>
      </c>
      <c r="K283" s="56">
        <v>121.018071263333</v>
      </c>
      <c r="L283" t="s">
        <v>1107</v>
      </c>
      <c r="M283" s="2">
        <v>4705</v>
      </c>
      <c r="N283" s="2">
        <v>4616</v>
      </c>
      <c r="O283" s="2">
        <v>9321</v>
      </c>
      <c r="P283" t="s">
        <v>22900</v>
      </c>
      <c r="Q283">
        <v>7</v>
      </c>
      <c r="R283">
        <v>54</v>
      </c>
      <c r="S283" s="2">
        <v>1010</v>
      </c>
      <c r="T283" s="2">
        <v>165</v>
      </c>
      <c r="U283" s="8">
        <v>0.12605943568286665</v>
      </c>
      <c r="V283" s="2">
        <v>15013</v>
      </c>
      <c r="W283" s="48">
        <v>1365</v>
      </c>
      <c r="Y283" s="61">
        <f>(Table1327[[#This Row],[2042 Future AADT]]-Table1327[[#This Row],[AADT 2022]])/20*($Y$5-2022)+Table1327[[#This Row],[AADT 2022]]</f>
        <v>13020.8</v>
      </c>
    </row>
    <row r="284" spans="1:25" ht="24" customHeight="1" x14ac:dyDescent="0.25">
      <c r="A284" t="s">
        <v>2979</v>
      </c>
      <c r="B284" t="s">
        <v>18500</v>
      </c>
      <c r="C284">
        <v>102230</v>
      </c>
      <c r="D284" t="s">
        <v>17073</v>
      </c>
      <c r="E284" t="s">
        <v>963</v>
      </c>
      <c r="F284" s="9">
        <f>Table1327[[#This Row],[EMP]]-Table1327[[#This Row],[BMP]]</f>
        <v>23.68149194999998</v>
      </c>
      <c r="G284" s="5" t="s">
        <v>442</v>
      </c>
      <c r="H284" s="56">
        <v>130.75028609500001</v>
      </c>
      <c r="I284" t="s">
        <v>1107</v>
      </c>
      <c r="J284" s="56">
        <v>153.994111623333</v>
      </c>
      <c r="K284" s="56">
        <v>154.43177804499999</v>
      </c>
      <c r="L284" t="s">
        <v>1106</v>
      </c>
      <c r="M284" s="2">
        <v>1992</v>
      </c>
      <c r="N284" s="2">
        <v>2271</v>
      </c>
      <c r="O284" s="2">
        <v>4263</v>
      </c>
      <c r="P284" t="s">
        <v>22901</v>
      </c>
      <c r="Q284">
        <v>13</v>
      </c>
      <c r="R284">
        <v>66</v>
      </c>
      <c r="S284" s="2">
        <v>306</v>
      </c>
      <c r="T284" s="2">
        <v>216</v>
      </c>
      <c r="U284" s="8">
        <v>0.12244897959183673</v>
      </c>
      <c r="V284" s="2">
        <v>5947</v>
      </c>
      <c r="W284" s="48">
        <v>1366</v>
      </c>
      <c r="Y284" s="61">
        <f>(Table1327[[#This Row],[2042 Future AADT]]-Table1327[[#This Row],[AADT 2022]])/20*($Y$5-2022)+Table1327[[#This Row],[AADT 2022]]</f>
        <v>5357.6</v>
      </c>
    </row>
    <row r="285" spans="1:25" ht="24" customHeight="1" x14ac:dyDescent="0.25">
      <c r="A285" t="s">
        <v>2980</v>
      </c>
      <c r="B285" t="s">
        <v>18501</v>
      </c>
      <c r="C285">
        <v>102231</v>
      </c>
      <c r="D285" t="s">
        <v>17073</v>
      </c>
      <c r="E285" t="s">
        <v>963</v>
      </c>
      <c r="F285" s="9">
        <f>Table1327[[#This Row],[EMP]]-Table1327[[#This Row],[BMP]]</f>
        <v>8.4505043700000044</v>
      </c>
      <c r="G285" s="5" t="s">
        <v>442</v>
      </c>
      <c r="H285" s="56">
        <v>154.42858735181801</v>
      </c>
      <c r="I285" t="s">
        <v>1106</v>
      </c>
      <c r="J285" s="56">
        <v>160.06784461999999</v>
      </c>
      <c r="K285" s="56">
        <v>162.87909172181801</v>
      </c>
      <c r="L285" t="s">
        <v>2754</v>
      </c>
      <c r="M285" s="2">
        <v>2581</v>
      </c>
      <c r="N285" s="2">
        <v>2609</v>
      </c>
      <c r="O285" s="2">
        <v>5190</v>
      </c>
      <c r="P285" t="s">
        <v>22902</v>
      </c>
      <c r="Q285">
        <v>15</v>
      </c>
      <c r="R285">
        <v>79</v>
      </c>
      <c r="S285" s="2">
        <v>216</v>
      </c>
      <c r="T285" s="2">
        <v>152</v>
      </c>
      <c r="U285" s="8">
        <v>7.0905587668593451E-2</v>
      </c>
      <c r="V285" s="2">
        <v>6721</v>
      </c>
      <c r="W285" s="48">
        <v>1367</v>
      </c>
      <c r="Y285" s="61">
        <f>(Table1327[[#This Row],[2042 Future AADT]]-Table1327[[#This Row],[AADT 2022]])/20*($Y$5-2022)+Table1327[[#This Row],[AADT 2022]]</f>
        <v>6185.15</v>
      </c>
    </row>
    <row r="286" spans="1:25" ht="24" customHeight="1" x14ac:dyDescent="0.25">
      <c r="A286" t="s">
        <v>2982</v>
      </c>
      <c r="B286" t="s">
        <v>18502</v>
      </c>
      <c r="C286">
        <v>102232</v>
      </c>
      <c r="D286" t="s">
        <v>17073</v>
      </c>
      <c r="E286" t="s">
        <v>963</v>
      </c>
      <c r="F286" s="9">
        <f>Table1327[[#This Row],[EMP]]-Table1327[[#This Row],[BMP]]</f>
        <v>0.75391697818199077</v>
      </c>
      <c r="G286" s="5" t="s">
        <v>442</v>
      </c>
      <c r="H286" s="56">
        <v>162.87909172181801</v>
      </c>
      <c r="I286" t="s">
        <v>2754</v>
      </c>
      <c r="J286" s="56">
        <v>163</v>
      </c>
      <c r="K286" s="56">
        <v>163.6330087</v>
      </c>
      <c r="L286" t="s">
        <v>2981</v>
      </c>
      <c r="M286" s="2">
        <v>3920</v>
      </c>
      <c r="N286" s="2">
        <v>4122</v>
      </c>
      <c r="O286" s="2">
        <v>8042</v>
      </c>
      <c r="P286" t="s">
        <v>22903</v>
      </c>
      <c r="Q286">
        <v>15</v>
      </c>
      <c r="R286">
        <v>79</v>
      </c>
      <c r="S286" s="2">
        <v>779</v>
      </c>
      <c r="T286" s="2">
        <v>362</v>
      </c>
      <c r="U286" s="8">
        <v>0.14188012932106442</v>
      </c>
      <c r="V286" s="2">
        <v>24126</v>
      </c>
      <c r="W286" s="48">
        <v>1368</v>
      </c>
      <c r="Y286" s="61">
        <f>(Table1327[[#This Row],[2042 Future AADT]]-Table1327[[#This Row],[AADT 2022]])/20*($Y$5-2022)+Table1327[[#This Row],[AADT 2022]]</f>
        <v>18496.599999999999</v>
      </c>
    </row>
    <row r="287" spans="1:25" ht="24" customHeight="1" x14ac:dyDescent="0.25">
      <c r="A287" t="s">
        <v>2985</v>
      </c>
      <c r="B287" t="s">
        <v>18503</v>
      </c>
      <c r="C287">
        <v>102233</v>
      </c>
      <c r="D287" t="s">
        <v>17073</v>
      </c>
      <c r="E287" t="s">
        <v>963</v>
      </c>
      <c r="F287" s="9">
        <f>Table1327[[#This Row],[EMP]]-Table1327[[#This Row],[BMP]]</f>
        <v>34.44</v>
      </c>
      <c r="G287" s="5" t="s">
        <v>442</v>
      </c>
      <c r="H287" s="56">
        <v>173</v>
      </c>
      <c r="I287" t="s">
        <v>2981</v>
      </c>
      <c r="J287" s="56">
        <v>198.99707751</v>
      </c>
      <c r="K287" s="56">
        <v>207.44</v>
      </c>
      <c r="L287" t="s">
        <v>2984</v>
      </c>
      <c r="M287" s="2" t="s">
        <v>203</v>
      </c>
      <c r="N287" s="2" t="s">
        <v>203</v>
      </c>
      <c r="O287" s="2">
        <v>27</v>
      </c>
      <c r="P287" t="s">
        <v>22904</v>
      </c>
      <c r="Q287">
        <v>26</v>
      </c>
      <c r="R287">
        <v>100</v>
      </c>
      <c r="S287" s="2">
        <v>5</v>
      </c>
      <c r="T287" s="2">
        <v>1</v>
      </c>
      <c r="U287" s="8">
        <v>0.22222222222222221</v>
      </c>
      <c r="V287" s="2">
        <v>35</v>
      </c>
      <c r="W287" s="48">
        <v>1369</v>
      </c>
      <c r="Y287" s="61">
        <f>(Table1327[[#This Row],[2042 Future AADT]]-Table1327[[#This Row],[AADT 2022]])/20*($Y$5-2022)+Table1327[[#This Row],[AADT 2022]]</f>
        <v>32.200000000000003</v>
      </c>
    </row>
    <row r="288" spans="1:25" ht="24" customHeight="1" x14ac:dyDescent="0.25">
      <c r="A288" t="s">
        <v>2986</v>
      </c>
      <c r="B288" t="s">
        <v>18504</v>
      </c>
      <c r="C288">
        <v>102234</v>
      </c>
      <c r="D288" t="s">
        <v>17073</v>
      </c>
      <c r="E288" t="s">
        <v>963</v>
      </c>
      <c r="F288" s="9">
        <f>Table1327[[#This Row],[EMP]]-Table1327[[#This Row],[BMP]]</f>
        <v>46.100374009999996</v>
      </c>
      <c r="G288" s="5" t="s">
        <v>442</v>
      </c>
      <c r="H288" s="56">
        <v>207.56948242591801</v>
      </c>
      <c r="I288" t="s">
        <v>2984</v>
      </c>
      <c r="J288" s="56">
        <v>219.99851236999999</v>
      </c>
      <c r="K288" s="56">
        <v>253.66985643591801</v>
      </c>
      <c r="L288" t="s">
        <v>959</v>
      </c>
      <c r="M288" s="2">
        <v>27</v>
      </c>
      <c r="N288" s="2">
        <v>33</v>
      </c>
      <c r="O288" s="2">
        <v>60</v>
      </c>
      <c r="P288" t="s">
        <v>22905</v>
      </c>
      <c r="Q288">
        <v>16</v>
      </c>
      <c r="R288">
        <v>56</v>
      </c>
      <c r="S288" s="2">
        <v>12</v>
      </c>
      <c r="T288" s="2">
        <v>3</v>
      </c>
      <c r="U288" s="8">
        <v>0.25</v>
      </c>
      <c r="V288" s="2">
        <v>77</v>
      </c>
      <c r="W288" s="48">
        <v>1370</v>
      </c>
      <c r="Y288" s="61">
        <f>(Table1327[[#This Row],[2042 Future AADT]]-Table1327[[#This Row],[AADT 2022]])/20*($Y$5-2022)+Table1327[[#This Row],[AADT 2022]]</f>
        <v>71.05</v>
      </c>
    </row>
    <row r="289" spans="1:25" ht="24" customHeight="1" x14ac:dyDescent="0.25">
      <c r="A289" t="s">
        <v>2988</v>
      </c>
      <c r="B289" t="s">
        <v>18505</v>
      </c>
      <c r="C289">
        <v>102235</v>
      </c>
      <c r="D289" t="s">
        <v>17073</v>
      </c>
      <c r="E289" t="s">
        <v>963</v>
      </c>
      <c r="F289" s="9">
        <f>Table1327[[#This Row],[EMP]]-Table1327[[#This Row],[BMP]]</f>
        <v>5.0758026600000221</v>
      </c>
      <c r="G289" s="5" t="s">
        <v>442</v>
      </c>
      <c r="H289" s="56">
        <v>315.46107422142899</v>
      </c>
      <c r="I289" t="s">
        <v>959</v>
      </c>
      <c r="J289" s="56">
        <v>317.00036037000001</v>
      </c>
      <c r="K289" s="56">
        <v>320.53687688142901</v>
      </c>
      <c r="L289" t="s">
        <v>2987</v>
      </c>
      <c r="M289" s="2">
        <v>605</v>
      </c>
      <c r="N289" s="2">
        <v>640</v>
      </c>
      <c r="O289" s="2">
        <v>1245</v>
      </c>
      <c r="P289" t="s">
        <v>22906</v>
      </c>
      <c r="Q289">
        <v>9</v>
      </c>
      <c r="R289">
        <v>62</v>
      </c>
      <c r="S289" s="2">
        <v>62</v>
      </c>
      <c r="T289" s="2">
        <v>43</v>
      </c>
      <c r="U289" s="8">
        <v>8.4337349397590355E-2</v>
      </c>
      <c r="V289" s="2">
        <v>1974</v>
      </c>
      <c r="W289" s="48">
        <v>1371</v>
      </c>
      <c r="Y289" s="61">
        <f>(Table1327[[#This Row],[2042 Future AADT]]-Table1327[[#This Row],[AADT 2022]])/20*($Y$5-2022)+Table1327[[#This Row],[AADT 2022]]</f>
        <v>1718.85</v>
      </c>
    </row>
    <row r="290" spans="1:25" ht="24" customHeight="1" x14ac:dyDescent="0.25">
      <c r="A290" t="s">
        <v>2989</v>
      </c>
      <c r="B290" t="s">
        <v>18506</v>
      </c>
      <c r="C290">
        <v>102236</v>
      </c>
      <c r="D290" t="s">
        <v>17073</v>
      </c>
      <c r="E290" t="s">
        <v>963</v>
      </c>
      <c r="F290" s="9">
        <f>Table1327[[#This Row],[EMP]]-Table1327[[#This Row],[BMP]]</f>
        <v>24.001028340000005</v>
      </c>
      <c r="G290" s="5" t="s">
        <v>442</v>
      </c>
      <c r="H290" s="56">
        <v>320.61473918307701</v>
      </c>
      <c r="I290" t="s">
        <v>2987</v>
      </c>
      <c r="J290" s="56">
        <v>321.99152616333299</v>
      </c>
      <c r="K290" s="56">
        <v>344.61576752307701</v>
      </c>
      <c r="L290" t="s">
        <v>188</v>
      </c>
      <c r="M290" s="2">
        <v>374</v>
      </c>
      <c r="N290" s="2">
        <v>375</v>
      </c>
      <c r="O290" s="2">
        <v>749</v>
      </c>
      <c r="P290" t="s">
        <v>22907</v>
      </c>
      <c r="Q290">
        <v>16</v>
      </c>
      <c r="R290">
        <v>58</v>
      </c>
      <c r="S290" s="2">
        <v>31</v>
      </c>
      <c r="T290" s="2">
        <v>17</v>
      </c>
      <c r="U290" s="8">
        <v>6.4085447263017362E-2</v>
      </c>
      <c r="V290" s="2">
        <v>1187</v>
      </c>
      <c r="W290" s="48">
        <v>1372</v>
      </c>
      <c r="Y290" s="61">
        <f>(Table1327[[#This Row],[2042 Future AADT]]-Table1327[[#This Row],[AADT 2022]])/20*($Y$5-2022)+Table1327[[#This Row],[AADT 2022]]</f>
        <v>1033.7</v>
      </c>
    </row>
    <row r="291" spans="1:25" ht="24" customHeight="1" x14ac:dyDescent="0.25">
      <c r="A291" t="s">
        <v>2992</v>
      </c>
      <c r="B291" t="s">
        <v>18507</v>
      </c>
      <c r="C291">
        <v>102237</v>
      </c>
      <c r="D291" t="s">
        <v>17073</v>
      </c>
      <c r="E291" t="s">
        <v>963</v>
      </c>
      <c r="F291" s="9">
        <f>Table1327[[#This Row],[EMP]]-Table1327[[#This Row],[BMP]]</f>
        <v>23.83937093000003</v>
      </c>
      <c r="G291" s="5" t="s">
        <v>442</v>
      </c>
      <c r="H291" s="56">
        <v>344.59635358461497</v>
      </c>
      <c r="I291" t="s">
        <v>2990</v>
      </c>
      <c r="J291" s="56">
        <v>345.159424</v>
      </c>
      <c r="K291" s="56">
        <v>368.435724514615</v>
      </c>
      <c r="L291" t="s">
        <v>2991</v>
      </c>
      <c r="M291" s="2">
        <v>206</v>
      </c>
      <c r="N291" s="2">
        <v>204</v>
      </c>
      <c r="O291" s="2">
        <v>410</v>
      </c>
      <c r="P291" t="s">
        <v>22908</v>
      </c>
      <c r="Q291">
        <v>16</v>
      </c>
      <c r="R291">
        <v>58</v>
      </c>
      <c r="S291" s="2">
        <v>50</v>
      </c>
      <c r="T291" s="2">
        <v>35</v>
      </c>
      <c r="U291" s="8">
        <v>0.2073170731707317</v>
      </c>
      <c r="V291" s="2">
        <v>698</v>
      </c>
      <c r="W291" s="48">
        <v>1373</v>
      </c>
      <c r="Y291" s="61">
        <f>(Table1327[[#This Row],[2042 Future AADT]]-Table1327[[#This Row],[AADT 2022]])/20*($Y$5-2022)+Table1327[[#This Row],[AADT 2022]]</f>
        <v>597.20000000000005</v>
      </c>
    </row>
    <row r="292" spans="1:25" ht="24" customHeight="1" x14ac:dyDescent="0.25">
      <c r="A292" t="s">
        <v>2996</v>
      </c>
      <c r="B292" t="s">
        <v>18508</v>
      </c>
      <c r="C292">
        <v>102238</v>
      </c>
      <c r="D292" t="s">
        <v>17073</v>
      </c>
      <c r="E292" t="s">
        <v>963</v>
      </c>
      <c r="F292" s="9">
        <f>Table1327[[#This Row],[EMP]]-Table1327[[#This Row],[BMP]]</f>
        <v>0.47310984000000644</v>
      </c>
      <c r="G292" s="5" t="s">
        <v>442</v>
      </c>
      <c r="H292" s="56">
        <v>374.01949638999997</v>
      </c>
      <c r="I292" t="s">
        <v>2994</v>
      </c>
      <c r="J292" s="56">
        <v>374.21565492000002</v>
      </c>
      <c r="K292" s="56">
        <v>374.49260622999998</v>
      </c>
      <c r="L292" t="s">
        <v>2995</v>
      </c>
      <c r="M292" s="2">
        <v>454</v>
      </c>
      <c r="N292" s="2">
        <v>488</v>
      </c>
      <c r="O292" s="2">
        <v>942</v>
      </c>
      <c r="P292" t="s">
        <v>22909</v>
      </c>
      <c r="Q292">
        <v>11</v>
      </c>
      <c r="R292">
        <v>58</v>
      </c>
      <c r="S292" s="2">
        <v>56</v>
      </c>
      <c r="T292" s="2">
        <v>39</v>
      </c>
      <c r="U292" s="8">
        <v>0.10084925690021232</v>
      </c>
      <c r="V292" s="2">
        <v>1604</v>
      </c>
      <c r="W292" s="48">
        <v>1374</v>
      </c>
      <c r="Y292" s="61">
        <f>(Table1327[[#This Row],[2042 Future AADT]]-Table1327[[#This Row],[AADT 2022]])/20*($Y$5-2022)+Table1327[[#This Row],[AADT 2022]]</f>
        <v>1372.3</v>
      </c>
    </row>
    <row r="293" spans="1:25" ht="24" customHeight="1" x14ac:dyDescent="0.25">
      <c r="A293" t="s">
        <v>2998</v>
      </c>
      <c r="B293" t="s">
        <v>18509</v>
      </c>
      <c r="C293">
        <v>102239</v>
      </c>
      <c r="D293" t="s">
        <v>17073</v>
      </c>
      <c r="E293" t="s">
        <v>963</v>
      </c>
      <c r="F293" s="9">
        <f>Table1327[[#This Row],[EMP]]-Table1327[[#This Row],[BMP]]</f>
        <v>22.891606160000038</v>
      </c>
      <c r="G293" s="5" t="s">
        <v>442</v>
      </c>
      <c r="H293" s="56">
        <v>374.39711280799997</v>
      </c>
      <c r="I293" t="s">
        <v>2995</v>
      </c>
      <c r="J293" s="56">
        <v>385.02458392</v>
      </c>
      <c r="K293" s="56">
        <v>397.28871896800001</v>
      </c>
      <c r="L293" t="s">
        <v>189</v>
      </c>
      <c r="M293" s="2">
        <v>468</v>
      </c>
      <c r="N293" s="2">
        <v>367</v>
      </c>
      <c r="O293" s="2">
        <v>835</v>
      </c>
      <c r="P293" t="s">
        <v>22910</v>
      </c>
      <c r="Q293">
        <v>10</v>
      </c>
      <c r="R293">
        <v>66</v>
      </c>
      <c r="S293" s="2">
        <v>164</v>
      </c>
      <c r="T293" s="2">
        <v>36</v>
      </c>
      <c r="U293" s="8">
        <v>0.23952095808383234</v>
      </c>
      <c r="V293" s="2">
        <v>1324</v>
      </c>
      <c r="W293" s="48">
        <v>1375</v>
      </c>
      <c r="Y293" s="61">
        <f>(Table1327[[#This Row],[2042 Future AADT]]-Table1327[[#This Row],[AADT 2022]])/20*($Y$5-2022)+Table1327[[#This Row],[AADT 2022]]</f>
        <v>1152.8499999999999</v>
      </c>
    </row>
    <row r="294" spans="1:25" ht="24" customHeight="1" x14ac:dyDescent="0.25">
      <c r="A294" t="s">
        <v>2999</v>
      </c>
      <c r="B294" t="s">
        <v>18510</v>
      </c>
      <c r="C294">
        <v>102240</v>
      </c>
      <c r="D294" t="s">
        <v>17073</v>
      </c>
      <c r="E294" t="s">
        <v>963</v>
      </c>
      <c r="F294" s="9">
        <f>Table1327[[#This Row],[EMP]]-Table1327[[#This Row],[BMP]]</f>
        <v>14.461343779999993</v>
      </c>
      <c r="G294" s="5" t="s">
        <v>442</v>
      </c>
      <c r="H294" s="56">
        <v>397.13093444625002</v>
      </c>
      <c r="I294" t="s">
        <v>189</v>
      </c>
      <c r="J294" s="56">
        <v>406.95315820000002</v>
      </c>
      <c r="K294" s="56">
        <v>411.59227822625002</v>
      </c>
      <c r="L294" t="s">
        <v>1429</v>
      </c>
      <c r="M294" s="2">
        <v>519</v>
      </c>
      <c r="N294" s="2">
        <v>507</v>
      </c>
      <c r="O294" s="2">
        <v>1026</v>
      </c>
      <c r="P294" t="s">
        <v>22911</v>
      </c>
      <c r="Q294">
        <v>9</v>
      </c>
      <c r="R294">
        <v>55</v>
      </c>
      <c r="S294" s="2">
        <v>129</v>
      </c>
      <c r="T294" s="2">
        <v>90</v>
      </c>
      <c r="U294" s="8">
        <v>0.21345029239766081</v>
      </c>
      <c r="V294" s="2">
        <v>1747</v>
      </c>
      <c r="W294" s="48">
        <v>1376</v>
      </c>
      <c r="Y294" s="61">
        <f>(Table1327[[#This Row],[2042 Future AADT]]-Table1327[[#This Row],[AADT 2022]])/20*($Y$5-2022)+Table1327[[#This Row],[AADT 2022]]</f>
        <v>1494.65</v>
      </c>
    </row>
    <row r="295" spans="1:25" ht="24" customHeight="1" x14ac:dyDescent="0.25">
      <c r="A295" t="s">
        <v>3002</v>
      </c>
      <c r="B295" t="s">
        <v>18511</v>
      </c>
      <c r="C295">
        <v>102241</v>
      </c>
      <c r="D295" t="s">
        <v>17073</v>
      </c>
      <c r="E295" t="s">
        <v>963</v>
      </c>
      <c r="F295" s="9">
        <f>Table1327[[#This Row],[EMP]]-Table1327[[#This Row],[BMP]]</f>
        <v>24.279363399999966</v>
      </c>
      <c r="G295" s="5" t="s">
        <v>442</v>
      </c>
      <c r="H295" s="56">
        <v>417.50295290000003</v>
      </c>
      <c r="I295" t="s">
        <v>3000</v>
      </c>
      <c r="J295" s="56">
        <v>431.95438999999999</v>
      </c>
      <c r="K295" s="56">
        <v>441.78231629999999</v>
      </c>
      <c r="L295" t="s">
        <v>3001</v>
      </c>
      <c r="M295" s="2">
        <v>1481</v>
      </c>
      <c r="N295" s="2">
        <v>1542</v>
      </c>
      <c r="O295" s="2">
        <v>3023</v>
      </c>
      <c r="P295" t="s">
        <v>22912</v>
      </c>
      <c r="Q295">
        <v>10</v>
      </c>
      <c r="R295">
        <v>54</v>
      </c>
      <c r="S295" s="2">
        <v>194</v>
      </c>
      <c r="T295" s="2">
        <v>98</v>
      </c>
      <c r="U295" s="8">
        <v>9.659278862057559E-2</v>
      </c>
      <c r="V295" s="2">
        <v>4792</v>
      </c>
      <c r="W295" s="48">
        <v>1377</v>
      </c>
      <c r="Y295" s="61">
        <f>(Table1327[[#This Row],[2042 Future AADT]]-Table1327[[#This Row],[AADT 2022]])/20*($Y$5-2022)+Table1327[[#This Row],[AADT 2022]]</f>
        <v>4172.8500000000004</v>
      </c>
    </row>
    <row r="296" spans="1:25" ht="24" customHeight="1" x14ac:dyDescent="0.25">
      <c r="A296" t="s">
        <v>3004</v>
      </c>
      <c r="B296" t="s">
        <v>18512</v>
      </c>
      <c r="C296">
        <v>102242</v>
      </c>
      <c r="D296" t="s">
        <v>17073</v>
      </c>
      <c r="E296" t="s">
        <v>963</v>
      </c>
      <c r="F296" s="9">
        <f>Table1327[[#This Row],[EMP]]-Table1327[[#This Row],[BMP]]</f>
        <v>4.9071693999999866</v>
      </c>
      <c r="G296" s="5" t="s">
        <v>442</v>
      </c>
      <c r="H296" s="56">
        <v>441.78121951428602</v>
      </c>
      <c r="I296" t="s">
        <v>3001</v>
      </c>
      <c r="J296" s="56">
        <v>446.00062580000002</v>
      </c>
      <c r="K296" s="56">
        <v>446.68838891428601</v>
      </c>
      <c r="L296" t="s">
        <v>3003</v>
      </c>
      <c r="M296" s="2">
        <v>2181</v>
      </c>
      <c r="N296" s="2">
        <v>2186</v>
      </c>
      <c r="O296" s="2">
        <v>4367</v>
      </c>
      <c r="P296" t="s">
        <v>22913</v>
      </c>
      <c r="Q296">
        <v>15</v>
      </c>
      <c r="R296">
        <v>52</v>
      </c>
      <c r="S296" s="2">
        <v>487</v>
      </c>
      <c r="T296" s="2">
        <v>84</v>
      </c>
      <c r="U296" s="8">
        <v>0.13075337760476299</v>
      </c>
      <c r="V296" s="2">
        <v>7435</v>
      </c>
      <c r="W296" s="48">
        <v>1378</v>
      </c>
      <c r="Y296" s="61">
        <f>(Table1327[[#This Row],[2042 Future AADT]]-Table1327[[#This Row],[AADT 2022]])/20*($Y$5-2022)+Table1327[[#This Row],[AADT 2022]]</f>
        <v>6361.2</v>
      </c>
    </row>
    <row r="297" spans="1:25" ht="24" customHeight="1" x14ac:dyDescent="0.25">
      <c r="A297" t="s">
        <v>3006</v>
      </c>
      <c r="B297" t="s">
        <v>18513</v>
      </c>
      <c r="C297">
        <v>102243</v>
      </c>
      <c r="D297" t="s">
        <v>17073</v>
      </c>
      <c r="E297" t="s">
        <v>963</v>
      </c>
      <c r="F297" s="9">
        <f>Table1327[[#This Row],[EMP]]-Table1327[[#This Row],[BMP]]</f>
        <v>1.1749002000000246</v>
      </c>
      <c r="G297" s="5" t="s">
        <v>442</v>
      </c>
      <c r="H297" s="56">
        <v>446.67216196666698</v>
      </c>
      <c r="I297" t="s">
        <v>3003</v>
      </c>
      <c r="J297" s="56">
        <v>446.90066589999998</v>
      </c>
      <c r="K297" s="56">
        <v>447.847062166667</v>
      </c>
      <c r="L297" t="s">
        <v>3005</v>
      </c>
      <c r="M297" s="2">
        <v>4434</v>
      </c>
      <c r="N297" s="2">
        <v>4515</v>
      </c>
      <c r="O297" s="2">
        <v>8949</v>
      </c>
      <c r="P297" t="s">
        <v>22914</v>
      </c>
      <c r="Q297">
        <v>10</v>
      </c>
      <c r="R297">
        <v>61</v>
      </c>
      <c r="S297" s="2">
        <v>318</v>
      </c>
      <c r="T297" s="2">
        <v>170</v>
      </c>
      <c r="U297" s="8">
        <v>5.4531232539948599E-2</v>
      </c>
      <c r="V297" s="2">
        <v>15237</v>
      </c>
      <c r="W297" s="48">
        <v>1379</v>
      </c>
      <c r="Y297" s="61">
        <f>(Table1327[[#This Row],[2042 Future AADT]]-Table1327[[#This Row],[AADT 2022]])/20*($Y$5-2022)+Table1327[[#This Row],[AADT 2022]]</f>
        <v>13036.2</v>
      </c>
    </row>
    <row r="298" spans="1:25" ht="24" customHeight="1" x14ac:dyDescent="0.25">
      <c r="A298" t="s">
        <v>3007</v>
      </c>
      <c r="B298" t="s">
        <v>18514</v>
      </c>
      <c r="C298">
        <v>102245</v>
      </c>
      <c r="D298" t="s">
        <v>17073</v>
      </c>
      <c r="E298" t="s">
        <v>963</v>
      </c>
      <c r="F298" s="9">
        <f>Table1327[[#This Row],[EMP]]-Table1327[[#This Row],[BMP]]</f>
        <v>13.911694399999988</v>
      </c>
      <c r="G298" s="5" t="s">
        <v>442</v>
      </c>
      <c r="H298" s="56">
        <v>447.85676165625</v>
      </c>
      <c r="I298" t="s">
        <v>3005</v>
      </c>
      <c r="J298" s="56">
        <v>454.96362110000001</v>
      </c>
      <c r="K298" s="56">
        <v>461.76845605624999</v>
      </c>
      <c r="L298" t="s">
        <v>186</v>
      </c>
      <c r="M298" s="2">
        <v>2350</v>
      </c>
      <c r="N298" s="2">
        <v>2244</v>
      </c>
      <c r="O298" s="2">
        <v>4594</v>
      </c>
      <c r="P298" t="s">
        <v>22915</v>
      </c>
      <c r="Q298">
        <v>10</v>
      </c>
      <c r="R298">
        <v>62</v>
      </c>
      <c r="S298" s="2">
        <v>228</v>
      </c>
      <c r="T298" s="2">
        <v>275</v>
      </c>
      <c r="U298" s="8">
        <v>0.10949063996517196</v>
      </c>
      <c r="V298" s="2">
        <v>7822</v>
      </c>
      <c r="W298" s="48">
        <v>1380</v>
      </c>
      <c r="Y298" s="61">
        <f>(Table1327[[#This Row],[2042 Future AADT]]-Table1327[[#This Row],[AADT 2022]])/20*($Y$5-2022)+Table1327[[#This Row],[AADT 2022]]</f>
        <v>6692.2000000000007</v>
      </c>
    </row>
    <row r="299" spans="1:25" ht="24" customHeight="1" x14ac:dyDescent="0.25">
      <c r="A299" t="s">
        <v>3008</v>
      </c>
      <c r="B299" t="s">
        <v>18515</v>
      </c>
      <c r="C299">
        <v>102246</v>
      </c>
      <c r="D299" t="s">
        <v>17073</v>
      </c>
      <c r="E299" t="s">
        <v>963</v>
      </c>
      <c r="F299" s="9">
        <f>Table1327[[#This Row],[EMP]]-Table1327[[#This Row],[BMP]]</f>
        <v>16.1454837</v>
      </c>
      <c r="G299" s="5" t="s">
        <v>442</v>
      </c>
      <c r="H299" s="56">
        <v>461.76867848333302</v>
      </c>
      <c r="I299" t="s">
        <v>186</v>
      </c>
      <c r="J299" s="56">
        <v>469.00503120000002</v>
      </c>
      <c r="K299" s="56">
        <v>477.91416218333302</v>
      </c>
      <c r="L299" t="s">
        <v>2122</v>
      </c>
      <c r="M299" s="2">
        <v>770</v>
      </c>
      <c r="N299" s="2">
        <v>734</v>
      </c>
      <c r="O299" s="2">
        <v>1504</v>
      </c>
      <c r="P299" t="s">
        <v>22916</v>
      </c>
      <c r="Q299">
        <v>9</v>
      </c>
      <c r="R299">
        <v>52</v>
      </c>
      <c r="S299" s="2">
        <v>74</v>
      </c>
      <c r="T299" s="2">
        <v>104</v>
      </c>
      <c r="U299" s="8">
        <v>0.11835106382978723</v>
      </c>
      <c r="V299" s="2">
        <v>2384</v>
      </c>
      <c r="W299" s="48">
        <v>1381</v>
      </c>
      <c r="Y299" s="61">
        <f>(Table1327[[#This Row],[2042 Future AADT]]-Table1327[[#This Row],[AADT 2022]])/20*($Y$5-2022)+Table1327[[#This Row],[AADT 2022]]</f>
        <v>2076</v>
      </c>
    </row>
    <row r="300" spans="1:25" ht="24" customHeight="1" x14ac:dyDescent="0.25">
      <c r="A300" t="s">
        <v>3009</v>
      </c>
      <c r="B300" t="s">
        <v>18516</v>
      </c>
      <c r="C300">
        <v>102247</v>
      </c>
      <c r="D300" t="s">
        <v>17073</v>
      </c>
      <c r="E300" t="s">
        <v>963</v>
      </c>
      <c r="F300" s="9">
        <f>Table1327[[#This Row],[EMP]]-Table1327[[#This Row],[BMP]]</f>
        <v>17.259815500000002</v>
      </c>
      <c r="G300" s="5" t="s">
        <v>442</v>
      </c>
      <c r="H300" s="56">
        <v>477.89746683999999</v>
      </c>
      <c r="I300" t="s">
        <v>190</v>
      </c>
      <c r="J300" s="56">
        <v>485.993497666667</v>
      </c>
      <c r="K300" s="56">
        <v>495.15728233999999</v>
      </c>
      <c r="L300" t="s">
        <v>191</v>
      </c>
      <c r="M300" s="2">
        <v>600</v>
      </c>
      <c r="N300" s="2">
        <v>555</v>
      </c>
      <c r="O300" s="2">
        <v>1155</v>
      </c>
      <c r="P300" t="s">
        <v>22917</v>
      </c>
      <c r="Q300">
        <v>10</v>
      </c>
      <c r="R300">
        <v>53</v>
      </c>
      <c r="S300" s="2">
        <v>56</v>
      </c>
      <c r="T300" s="2">
        <v>91</v>
      </c>
      <c r="U300" s="8">
        <v>0.12727272727272726</v>
      </c>
      <c r="V300" s="2">
        <v>1831</v>
      </c>
      <c r="W300" s="48">
        <v>1382</v>
      </c>
      <c r="Y300" s="61">
        <f>(Table1327[[#This Row],[2042 Future AADT]]-Table1327[[#This Row],[AADT 2022]])/20*($Y$5-2022)+Table1327[[#This Row],[AADT 2022]]</f>
        <v>1594.4</v>
      </c>
    </row>
    <row r="301" spans="1:25" ht="24" customHeight="1" x14ac:dyDescent="0.25">
      <c r="A301" t="s">
        <v>3010</v>
      </c>
      <c r="B301" t="s">
        <v>18517</v>
      </c>
      <c r="C301">
        <v>102248</v>
      </c>
      <c r="D301" t="s">
        <v>17073</v>
      </c>
      <c r="E301" t="s">
        <v>963</v>
      </c>
      <c r="F301" s="9">
        <f>Table1327[[#This Row],[EMP]]-Table1327[[#This Row],[BMP]]</f>
        <v>15.219716000000005</v>
      </c>
      <c r="G301" s="5" t="s">
        <v>442</v>
      </c>
      <c r="H301" s="56">
        <v>495.105857505882</v>
      </c>
      <c r="I301" t="s">
        <v>191</v>
      </c>
      <c r="J301" s="56">
        <v>502.02422995000001</v>
      </c>
      <c r="K301" s="56">
        <v>510.32557350588201</v>
      </c>
      <c r="L301" t="s">
        <v>2274</v>
      </c>
      <c r="M301" s="2">
        <v>580</v>
      </c>
      <c r="N301" s="2">
        <v>533</v>
      </c>
      <c r="O301" s="2">
        <v>1113</v>
      </c>
      <c r="P301" t="s">
        <v>22918</v>
      </c>
      <c r="Q301">
        <v>9</v>
      </c>
      <c r="R301">
        <v>57</v>
      </c>
      <c r="S301" s="2">
        <v>54</v>
      </c>
      <c r="T301" s="2">
        <v>88</v>
      </c>
      <c r="U301" s="8">
        <v>0.12758310871518419</v>
      </c>
      <c r="V301" s="2">
        <v>1895</v>
      </c>
      <c r="W301" s="48">
        <v>1383</v>
      </c>
      <c r="Y301" s="61">
        <f>(Table1327[[#This Row],[2042 Future AADT]]-Table1327[[#This Row],[AADT 2022]])/20*($Y$5-2022)+Table1327[[#This Row],[AADT 2022]]</f>
        <v>1621.3</v>
      </c>
    </row>
    <row r="302" spans="1:25" ht="24" customHeight="1" x14ac:dyDescent="0.25">
      <c r="A302" t="s">
        <v>3013</v>
      </c>
      <c r="B302" t="s">
        <v>18518</v>
      </c>
      <c r="C302">
        <v>102251</v>
      </c>
      <c r="D302" t="s">
        <v>17073</v>
      </c>
      <c r="E302" t="s">
        <v>996</v>
      </c>
      <c r="F302" s="9">
        <f>Table1327[[#This Row],[EMP]]-Table1327[[#This Row],[BMP]]</f>
        <v>14.282070910000016</v>
      </c>
      <c r="G302" s="5" t="s">
        <v>993</v>
      </c>
      <c r="H302" s="56">
        <v>523.87478879058801</v>
      </c>
      <c r="I302" t="s">
        <v>1706</v>
      </c>
      <c r="J302" s="56">
        <v>526.99953340499997</v>
      </c>
      <c r="K302" s="56">
        <v>538.15685970058803</v>
      </c>
      <c r="L302" t="s">
        <v>3012</v>
      </c>
      <c r="M302" s="2">
        <v>720</v>
      </c>
      <c r="N302" s="2">
        <v>725</v>
      </c>
      <c r="O302" s="2">
        <v>1445</v>
      </c>
      <c r="P302" t="s">
        <v>22919</v>
      </c>
      <c r="Q302">
        <v>11</v>
      </c>
      <c r="R302">
        <v>50</v>
      </c>
      <c r="S302" s="2">
        <v>67</v>
      </c>
      <c r="T302" s="2">
        <v>94</v>
      </c>
      <c r="U302" s="8">
        <v>0.11141868512110727</v>
      </c>
      <c r="V302" s="2">
        <v>2208</v>
      </c>
      <c r="W302" s="48">
        <v>1384</v>
      </c>
      <c r="Y302" s="61">
        <f>(Table1327[[#This Row],[2042 Future AADT]]-Table1327[[#This Row],[AADT 2022]])/20*($Y$5-2022)+Table1327[[#This Row],[AADT 2022]]</f>
        <v>1940.95</v>
      </c>
    </row>
    <row r="303" spans="1:25" ht="24" customHeight="1" x14ac:dyDescent="0.25">
      <c r="A303" t="s">
        <v>3014</v>
      </c>
      <c r="B303" t="s">
        <v>18519</v>
      </c>
      <c r="C303">
        <v>102252</v>
      </c>
      <c r="D303" t="s">
        <v>17073</v>
      </c>
      <c r="E303" t="s">
        <v>996</v>
      </c>
      <c r="F303" s="9">
        <f>Table1327[[#This Row],[EMP]]-Table1327[[#This Row],[BMP]]</f>
        <v>40.951989620000063</v>
      </c>
      <c r="G303" s="5" t="s">
        <v>993</v>
      </c>
      <c r="H303" s="56">
        <v>538.27730746372094</v>
      </c>
      <c r="I303" t="s">
        <v>3012</v>
      </c>
      <c r="J303" s="56">
        <v>566.09476796499996</v>
      </c>
      <c r="K303" s="56">
        <v>579.22929708372101</v>
      </c>
      <c r="L303" t="s">
        <v>992</v>
      </c>
      <c r="M303" s="2">
        <v>591</v>
      </c>
      <c r="N303" s="2">
        <v>510</v>
      </c>
      <c r="O303" s="2">
        <v>1101</v>
      </c>
      <c r="P303" t="s">
        <v>22920</v>
      </c>
      <c r="Q303">
        <v>12</v>
      </c>
      <c r="R303">
        <v>54</v>
      </c>
      <c r="S303" s="2">
        <v>59</v>
      </c>
      <c r="T303" s="2">
        <v>67</v>
      </c>
      <c r="U303" s="8">
        <v>0.11444141689373297</v>
      </c>
      <c r="V303" s="2">
        <v>1461</v>
      </c>
      <c r="W303" s="48">
        <v>1385</v>
      </c>
      <c r="Y303" s="61">
        <f>(Table1327[[#This Row],[2042 Future AADT]]-Table1327[[#This Row],[AADT 2022]])/20*($Y$5-2022)+Table1327[[#This Row],[AADT 2022]]</f>
        <v>1335</v>
      </c>
    </row>
    <row r="304" spans="1:25" ht="24" customHeight="1" x14ac:dyDescent="0.25">
      <c r="A304" t="s">
        <v>3015</v>
      </c>
      <c r="B304" t="s">
        <v>18520</v>
      </c>
      <c r="C304">
        <v>102253</v>
      </c>
      <c r="D304" t="s">
        <v>17073</v>
      </c>
      <c r="E304" t="s">
        <v>996</v>
      </c>
      <c r="F304" s="9">
        <f>Table1327[[#This Row],[EMP]]-Table1327[[#This Row],[BMP]]</f>
        <v>28.288430079999898</v>
      </c>
      <c r="G304" s="5" t="s">
        <v>993</v>
      </c>
      <c r="H304" s="56">
        <v>579.35547228133305</v>
      </c>
      <c r="I304" t="s">
        <v>992</v>
      </c>
      <c r="J304" s="56">
        <v>582.99524585999995</v>
      </c>
      <c r="K304" s="56">
        <v>607.64390236133295</v>
      </c>
      <c r="L304" t="s">
        <v>192</v>
      </c>
      <c r="M304" s="2">
        <v>621</v>
      </c>
      <c r="N304" s="2">
        <v>683</v>
      </c>
      <c r="O304" s="2">
        <v>1304</v>
      </c>
      <c r="P304" t="s">
        <v>22921</v>
      </c>
      <c r="Q304">
        <v>11</v>
      </c>
      <c r="R304">
        <v>60</v>
      </c>
      <c r="S304" s="2">
        <v>219</v>
      </c>
      <c r="T304" s="2">
        <v>148</v>
      </c>
      <c r="U304" s="8">
        <v>0.28144171779141103</v>
      </c>
      <c r="V304" s="2">
        <v>1993</v>
      </c>
      <c r="W304" s="48">
        <v>1386</v>
      </c>
      <c r="Y304" s="61">
        <f>(Table1327[[#This Row],[2042 Future AADT]]-Table1327[[#This Row],[AADT 2022]])/20*($Y$5-2022)+Table1327[[#This Row],[AADT 2022]]</f>
        <v>1751.85</v>
      </c>
    </row>
    <row r="305" spans="1:25" ht="24" customHeight="1" x14ac:dyDescent="0.25">
      <c r="A305" t="s">
        <v>3016</v>
      </c>
      <c r="B305" t="s">
        <v>18521</v>
      </c>
      <c r="C305">
        <v>102254</v>
      </c>
      <c r="D305" t="s">
        <v>17073</v>
      </c>
      <c r="E305" t="s">
        <v>996</v>
      </c>
      <c r="F305" s="9">
        <f>Table1327[[#This Row],[EMP]]-Table1327[[#This Row],[BMP]]</f>
        <v>1.5560768399999461</v>
      </c>
      <c r="G305" s="5" t="s">
        <v>993</v>
      </c>
      <c r="H305" s="56">
        <v>607.66874880750004</v>
      </c>
      <c r="I305" t="s">
        <v>192</v>
      </c>
      <c r="J305" s="56">
        <v>607.99985726499995</v>
      </c>
      <c r="K305" s="56">
        <v>609.22482564749998</v>
      </c>
      <c r="L305" t="s">
        <v>2258</v>
      </c>
      <c r="M305" s="2">
        <v>991</v>
      </c>
      <c r="N305" s="2">
        <v>641</v>
      </c>
      <c r="O305" s="2">
        <v>1632</v>
      </c>
      <c r="P305" t="s">
        <v>22922</v>
      </c>
      <c r="Q305">
        <v>10</v>
      </c>
      <c r="R305">
        <v>58</v>
      </c>
      <c r="S305" s="2">
        <v>219</v>
      </c>
      <c r="T305" s="2">
        <v>148</v>
      </c>
      <c r="U305" s="8">
        <v>0.22487745098039216</v>
      </c>
      <c r="V305" s="2">
        <v>2806</v>
      </c>
      <c r="W305" s="48">
        <v>1387</v>
      </c>
      <c r="Y305" s="61">
        <f>(Table1327[[#This Row],[2042 Future AADT]]-Table1327[[#This Row],[AADT 2022]])/20*($Y$5-2022)+Table1327[[#This Row],[AADT 2022]]</f>
        <v>2395.1</v>
      </c>
    </row>
    <row r="306" spans="1:25" ht="24" customHeight="1" x14ac:dyDescent="0.25">
      <c r="A306" t="s">
        <v>3019</v>
      </c>
      <c r="B306" t="s">
        <v>18561</v>
      </c>
      <c r="C306">
        <v>102306</v>
      </c>
      <c r="D306" t="s">
        <v>17073</v>
      </c>
      <c r="E306" t="s">
        <v>996</v>
      </c>
      <c r="F306" s="9">
        <f>Table1327[[#This Row],[EMP]]-Table1327[[#This Row],[BMP]]</f>
        <v>0.81939532999990661</v>
      </c>
      <c r="G306" s="5" t="s">
        <v>993</v>
      </c>
      <c r="H306" s="56">
        <v>609.22726944666704</v>
      </c>
      <c r="I306" t="s">
        <v>2258</v>
      </c>
      <c r="J306" s="56">
        <v>609.46007106499997</v>
      </c>
      <c r="K306" s="56">
        <v>610.04666477666694</v>
      </c>
      <c r="L306" t="s">
        <v>193</v>
      </c>
      <c r="M306" s="2">
        <v>2590</v>
      </c>
      <c r="N306" s="2">
        <v>2600</v>
      </c>
      <c r="O306" s="2">
        <v>5190</v>
      </c>
      <c r="P306" t="s">
        <v>22923</v>
      </c>
      <c r="Q306">
        <v>8</v>
      </c>
      <c r="R306">
        <v>50</v>
      </c>
      <c r="S306" s="2">
        <v>663</v>
      </c>
      <c r="T306" s="2">
        <v>356</v>
      </c>
      <c r="U306" s="8">
        <v>0.19633911368015414</v>
      </c>
      <c r="V306" s="2">
        <v>8925</v>
      </c>
      <c r="W306" s="48">
        <v>1387.1</v>
      </c>
      <c r="Y306" s="61">
        <f>(Table1327[[#This Row],[2042 Future AADT]]-Table1327[[#This Row],[AADT 2022]])/20*($Y$5-2022)+Table1327[[#This Row],[AADT 2022]]</f>
        <v>7617.75</v>
      </c>
    </row>
    <row r="307" spans="1:25" ht="24" customHeight="1" x14ac:dyDescent="0.25">
      <c r="A307" t="s">
        <v>3018</v>
      </c>
      <c r="B307" t="s">
        <v>18522</v>
      </c>
      <c r="C307">
        <v>102255</v>
      </c>
      <c r="D307" t="s">
        <v>17073</v>
      </c>
      <c r="E307" t="s">
        <v>996</v>
      </c>
      <c r="F307" s="9">
        <f>Table1327[[#This Row],[EMP]]-Table1327[[#This Row],[BMP]]</f>
        <v>2.9975081500000442</v>
      </c>
      <c r="G307" s="5" t="s">
        <v>993</v>
      </c>
      <c r="H307" s="56">
        <v>610.05143714799999</v>
      </c>
      <c r="I307" t="s">
        <v>193</v>
      </c>
      <c r="J307" s="56">
        <v>612.72395462333304</v>
      </c>
      <c r="K307" s="56">
        <v>613.04894529800004</v>
      </c>
      <c r="L307" t="s">
        <v>3017</v>
      </c>
      <c r="M307" s="2">
        <v>2483</v>
      </c>
      <c r="N307" s="2">
        <v>2589</v>
      </c>
      <c r="O307" s="2">
        <v>5072</v>
      </c>
      <c r="P307" t="s">
        <v>22924</v>
      </c>
      <c r="Q307">
        <v>10</v>
      </c>
      <c r="R307">
        <v>52</v>
      </c>
      <c r="S307" s="2">
        <v>456</v>
      </c>
      <c r="T307" s="2">
        <v>165</v>
      </c>
      <c r="U307" s="8">
        <v>0.12243690851735016</v>
      </c>
      <c r="V307" s="2">
        <v>8722</v>
      </c>
      <c r="W307" s="48">
        <v>1388</v>
      </c>
      <c r="Y307" s="61">
        <f>(Table1327[[#This Row],[2042 Future AADT]]-Table1327[[#This Row],[AADT 2022]])/20*($Y$5-2022)+Table1327[[#This Row],[AADT 2022]]</f>
        <v>7444.5</v>
      </c>
    </row>
    <row r="308" spans="1:25" ht="24" customHeight="1" x14ac:dyDescent="0.25">
      <c r="A308" t="s">
        <v>3023</v>
      </c>
      <c r="B308" t="s">
        <v>18523</v>
      </c>
      <c r="C308">
        <v>102256</v>
      </c>
      <c r="D308" t="s">
        <v>17073</v>
      </c>
      <c r="E308" t="s">
        <v>3020</v>
      </c>
      <c r="F308" s="9">
        <f>Table1327[[#This Row],[EMP]]-Table1327[[#This Row],[BMP]]</f>
        <v>0.33225595333333302</v>
      </c>
      <c r="G308" s="5" t="s">
        <v>1253</v>
      </c>
      <c r="H308" s="56">
        <v>0</v>
      </c>
      <c r="I308" t="s">
        <v>3021</v>
      </c>
      <c r="J308" s="56">
        <v>0.251849393333333</v>
      </c>
      <c r="K308" s="56">
        <v>0.33225595333333302</v>
      </c>
      <c r="L308" t="s">
        <v>3022</v>
      </c>
      <c r="M308" s="2">
        <v>5919</v>
      </c>
      <c r="N308" s="2">
        <v>7192</v>
      </c>
      <c r="O308" s="2">
        <v>13111</v>
      </c>
      <c r="P308" t="s">
        <v>22925</v>
      </c>
      <c r="Q308">
        <v>9</v>
      </c>
      <c r="R308">
        <v>59</v>
      </c>
      <c r="S308" s="2">
        <v>655</v>
      </c>
      <c r="T308" s="2">
        <v>1834</v>
      </c>
      <c r="U308" s="8">
        <v>0.18984059186942262</v>
      </c>
      <c r="V308" s="2">
        <v>25772</v>
      </c>
      <c r="W308" s="48">
        <v>1389</v>
      </c>
      <c r="Y308" s="61">
        <f>(Table1327[[#This Row],[2042 Future AADT]]-Table1327[[#This Row],[AADT 2022]])/20*($Y$5-2022)+Table1327[[#This Row],[AADT 2022]]</f>
        <v>21340.65</v>
      </c>
    </row>
    <row r="309" spans="1:25" ht="24" customHeight="1" x14ac:dyDescent="0.25">
      <c r="A309" t="s">
        <v>3025</v>
      </c>
      <c r="B309" t="s">
        <v>18524</v>
      </c>
      <c r="C309">
        <v>102258</v>
      </c>
      <c r="D309" t="s">
        <v>17073</v>
      </c>
      <c r="E309" t="s">
        <v>3020</v>
      </c>
      <c r="F309" s="9">
        <f>Table1327[[#This Row],[EMP]]-Table1327[[#This Row],[BMP]]</f>
        <v>0.22301508000000003</v>
      </c>
      <c r="G309" s="5" t="s">
        <v>1253</v>
      </c>
      <c r="H309" s="56">
        <v>0.33225595333333302</v>
      </c>
      <c r="I309" t="s">
        <v>3022</v>
      </c>
      <c r="J309" s="56">
        <v>0.46491540333333298</v>
      </c>
      <c r="K309" s="56">
        <v>0.55527103333333305</v>
      </c>
      <c r="L309" t="s">
        <v>3024</v>
      </c>
      <c r="M309" s="2">
        <v>6911</v>
      </c>
      <c r="N309" s="2">
        <v>5985</v>
      </c>
      <c r="O309" s="2">
        <v>12896</v>
      </c>
      <c r="P309" t="s">
        <v>22926</v>
      </c>
      <c r="Q309">
        <v>9</v>
      </c>
      <c r="R309">
        <v>50</v>
      </c>
      <c r="S309" s="2">
        <v>616</v>
      </c>
      <c r="T309" s="2">
        <v>1926</v>
      </c>
      <c r="U309" s="8">
        <v>0.19711538461538461</v>
      </c>
      <c r="V309" s="2">
        <v>16013</v>
      </c>
      <c r="W309" s="48">
        <v>1390</v>
      </c>
      <c r="Y309" s="61">
        <f>(Table1327[[#This Row],[2042 Future AADT]]-Table1327[[#This Row],[AADT 2022]])/20*($Y$5-2022)+Table1327[[#This Row],[AADT 2022]]</f>
        <v>14922.05</v>
      </c>
    </row>
    <row r="310" spans="1:25" ht="24" customHeight="1" x14ac:dyDescent="0.25">
      <c r="A310" t="s">
        <v>3027</v>
      </c>
      <c r="B310" t="s">
        <v>18525</v>
      </c>
      <c r="C310">
        <v>102260</v>
      </c>
      <c r="D310" t="s">
        <v>17073</v>
      </c>
      <c r="E310" t="s">
        <v>3020</v>
      </c>
      <c r="F310" s="9">
        <f>Table1327[[#This Row],[EMP]]-Table1327[[#This Row],[BMP]]</f>
        <v>0.15365875999999989</v>
      </c>
      <c r="G310" s="5" t="s">
        <v>1253</v>
      </c>
      <c r="H310" s="56">
        <v>0.55527103333333305</v>
      </c>
      <c r="I310" t="s">
        <v>3024</v>
      </c>
      <c r="J310" s="56">
        <v>0.69080434333333296</v>
      </c>
      <c r="K310" s="56">
        <v>0.70892979333333295</v>
      </c>
      <c r="L310" t="s">
        <v>3026</v>
      </c>
      <c r="M310" s="2">
        <v>7049</v>
      </c>
      <c r="N310" s="2">
        <v>6918</v>
      </c>
      <c r="O310" s="2">
        <v>13967</v>
      </c>
      <c r="P310" t="s">
        <v>22927</v>
      </c>
      <c r="Q310">
        <v>10</v>
      </c>
      <c r="R310">
        <v>51</v>
      </c>
      <c r="S310" s="2">
        <v>460</v>
      </c>
      <c r="T310" s="2">
        <v>1791</v>
      </c>
      <c r="U310" s="8">
        <v>0.16116560463950741</v>
      </c>
      <c r="V310" s="2">
        <v>27455</v>
      </c>
      <c r="W310" s="48">
        <v>1391</v>
      </c>
      <c r="Y310" s="61">
        <f>(Table1327[[#This Row],[2042 Future AADT]]-Table1327[[#This Row],[AADT 2022]])/20*($Y$5-2022)+Table1327[[#This Row],[AADT 2022]]</f>
        <v>22734.199999999997</v>
      </c>
    </row>
    <row r="311" spans="1:25" ht="24" customHeight="1" x14ac:dyDescent="0.25">
      <c r="A311" t="s">
        <v>3028</v>
      </c>
      <c r="B311" t="s">
        <v>18526</v>
      </c>
      <c r="C311">
        <v>102262</v>
      </c>
      <c r="D311" t="s">
        <v>17073</v>
      </c>
      <c r="E311" t="s">
        <v>3020</v>
      </c>
      <c r="F311" s="9">
        <f>Table1327[[#This Row],[EMP]]-Table1327[[#This Row],[BMP]]</f>
        <v>0.39323651999999698</v>
      </c>
      <c r="G311" s="5" t="s">
        <v>1253</v>
      </c>
      <c r="H311" s="56">
        <v>0.70892979333333295</v>
      </c>
      <c r="I311" t="s">
        <v>3026</v>
      </c>
      <c r="J311" s="56">
        <v>0.94991399333333304</v>
      </c>
      <c r="K311" s="56">
        <v>1.1021663133333299</v>
      </c>
      <c r="L311" t="s">
        <v>1212</v>
      </c>
      <c r="M311" s="2">
        <v>5599</v>
      </c>
      <c r="N311" s="2">
        <v>4486</v>
      </c>
      <c r="O311" s="2">
        <v>10085</v>
      </c>
      <c r="P311" t="s">
        <v>22928</v>
      </c>
      <c r="Q311">
        <v>9</v>
      </c>
      <c r="R311">
        <v>51</v>
      </c>
      <c r="S311" s="2">
        <v>302</v>
      </c>
      <c r="T311" s="2">
        <v>1413</v>
      </c>
      <c r="U311" s="8">
        <v>0.17005453644025781</v>
      </c>
      <c r="V311" s="2">
        <v>19824</v>
      </c>
      <c r="W311" s="48">
        <v>1392</v>
      </c>
      <c r="Y311" s="61">
        <f>(Table1327[[#This Row],[2042 Future AADT]]-Table1327[[#This Row],[AADT 2022]])/20*($Y$5-2022)+Table1327[[#This Row],[AADT 2022]]</f>
        <v>16415.349999999999</v>
      </c>
    </row>
    <row r="312" spans="1:25" ht="24" customHeight="1" x14ac:dyDescent="0.25">
      <c r="A312" t="s">
        <v>2883</v>
      </c>
      <c r="B312" t="s">
        <v>18527</v>
      </c>
      <c r="C312">
        <v>102264</v>
      </c>
      <c r="D312" t="s">
        <v>17073</v>
      </c>
      <c r="E312" t="s">
        <v>2348</v>
      </c>
      <c r="F312" s="9">
        <f>Table1327[[#This Row],[EMP]]-Table1327[[#This Row],[BMP]]</f>
        <v>0.34206297000000002</v>
      </c>
      <c r="G312" s="5" t="s">
        <v>222</v>
      </c>
      <c r="H312" s="56">
        <v>3.9680310000000003E-2</v>
      </c>
      <c r="I312" t="s">
        <v>2881</v>
      </c>
      <c r="J312" s="56">
        <v>0.21528892999999999</v>
      </c>
      <c r="K312" s="56">
        <v>0.38174328000000002</v>
      </c>
      <c r="L312" t="s">
        <v>2882</v>
      </c>
      <c r="M312" s="2">
        <v>8467</v>
      </c>
      <c r="N312" s="2">
        <v>3568</v>
      </c>
      <c r="O312" s="2">
        <v>12035</v>
      </c>
      <c r="P312" t="s">
        <v>22804</v>
      </c>
      <c r="Q312">
        <v>8</v>
      </c>
      <c r="R312">
        <v>51</v>
      </c>
      <c r="S312" s="2">
        <v>202</v>
      </c>
      <c r="T312" s="2">
        <v>42</v>
      </c>
      <c r="U312" s="8">
        <v>2.0274200249272956E-2</v>
      </c>
      <c r="V312" s="2">
        <v>17433</v>
      </c>
      <c r="W312" s="48">
        <v>1393</v>
      </c>
      <c r="Y312" s="61">
        <f>(Table1327[[#This Row],[2042 Future AADT]]-Table1327[[#This Row],[AADT 2022]])/20*($Y$5-2022)+Table1327[[#This Row],[AADT 2022]]</f>
        <v>15543.7</v>
      </c>
    </row>
    <row r="313" spans="1:25" ht="24" customHeight="1" x14ac:dyDescent="0.25">
      <c r="A313" t="s">
        <v>2884</v>
      </c>
      <c r="B313" t="s">
        <v>18528</v>
      </c>
      <c r="C313">
        <v>102265</v>
      </c>
      <c r="D313" t="s">
        <v>17073</v>
      </c>
      <c r="E313" t="s">
        <v>2348</v>
      </c>
      <c r="F313" s="9">
        <f>Table1327[[#This Row],[EMP]]-Table1327[[#This Row],[BMP]]</f>
        <v>0.36031969000000003</v>
      </c>
      <c r="G313" s="5" t="s">
        <v>222</v>
      </c>
      <c r="H313" s="56">
        <v>3.9680310000000003E-2</v>
      </c>
      <c r="I313" t="s">
        <v>2882</v>
      </c>
      <c r="J313" s="56">
        <v>0.4</v>
      </c>
      <c r="K313" s="56">
        <v>0.4</v>
      </c>
      <c r="L313" t="s">
        <v>2805</v>
      </c>
      <c r="M313" s="2" t="s">
        <v>203</v>
      </c>
      <c r="N313" s="2" t="s">
        <v>203</v>
      </c>
      <c r="O313" s="2">
        <v>17003</v>
      </c>
      <c r="P313" t="s">
        <v>22805</v>
      </c>
      <c r="Q313">
        <v>9</v>
      </c>
      <c r="R313">
        <v>63</v>
      </c>
      <c r="S313" s="2">
        <v>147</v>
      </c>
      <c r="T313" s="2">
        <v>22</v>
      </c>
      <c r="U313" s="8">
        <v>9.9394224548609075E-3</v>
      </c>
      <c r="V313" s="2">
        <v>18159</v>
      </c>
      <c r="W313" s="48">
        <v>1394</v>
      </c>
      <c r="Y313" s="61">
        <f>(Table1327[[#This Row],[2042 Future AADT]]-Table1327[[#This Row],[AADT 2022]])/20*($Y$5-2022)+Table1327[[#This Row],[AADT 2022]]</f>
        <v>17754.400000000001</v>
      </c>
    </row>
    <row r="314" spans="1:25" ht="24" customHeight="1" x14ac:dyDescent="0.25">
      <c r="A314" t="s">
        <v>3031</v>
      </c>
      <c r="B314" t="s">
        <v>18529</v>
      </c>
      <c r="C314">
        <v>102266</v>
      </c>
      <c r="D314" t="s">
        <v>17073</v>
      </c>
      <c r="E314" t="s">
        <v>3029</v>
      </c>
      <c r="F314" s="9">
        <f>Table1327[[#This Row],[EMP]]-Table1327[[#This Row],[BMP]]</f>
        <v>0.64891689000000952</v>
      </c>
      <c r="G314" s="5" t="s">
        <v>2696</v>
      </c>
      <c r="H314" s="56">
        <v>159.93403584999999</v>
      </c>
      <c r="I314" t="s">
        <v>298</v>
      </c>
      <c r="J314" s="56">
        <v>160.56576856999999</v>
      </c>
      <c r="K314" s="56">
        <v>160.58295274</v>
      </c>
      <c r="L314" t="s">
        <v>3030</v>
      </c>
      <c r="M314" s="2">
        <v>15558</v>
      </c>
      <c r="N314" s="2">
        <v>14203</v>
      </c>
      <c r="O314" s="2">
        <v>29761</v>
      </c>
      <c r="P314" t="s">
        <v>22929</v>
      </c>
      <c r="Q314">
        <v>9</v>
      </c>
      <c r="R314">
        <v>68</v>
      </c>
      <c r="S314" s="2">
        <v>1308</v>
      </c>
      <c r="T314" s="2">
        <v>1690</v>
      </c>
      <c r="U314" s="8">
        <v>0.10073586237021605</v>
      </c>
      <c r="V314" s="2">
        <v>46845</v>
      </c>
      <c r="W314" s="48">
        <v>1395</v>
      </c>
      <c r="Y314" s="61">
        <f>(Table1327[[#This Row],[2042 Future AADT]]-Table1327[[#This Row],[AADT 2022]])/20*($Y$5-2022)+Table1327[[#This Row],[AADT 2022]]</f>
        <v>40865.599999999999</v>
      </c>
    </row>
    <row r="315" spans="1:25" ht="24" customHeight="1" x14ac:dyDescent="0.25">
      <c r="A315" t="s">
        <v>3033</v>
      </c>
      <c r="B315" t="s">
        <v>18530</v>
      </c>
      <c r="C315">
        <v>102267</v>
      </c>
      <c r="D315" t="s">
        <v>17073</v>
      </c>
      <c r="E315" t="s">
        <v>3029</v>
      </c>
      <c r="F315" s="9">
        <f>Table1327[[#This Row],[EMP]]-Table1327[[#This Row],[BMP]]</f>
        <v>0.89583788000001618</v>
      </c>
      <c r="G315" s="5" t="s">
        <v>2696</v>
      </c>
      <c r="H315" s="56">
        <v>160.58295274</v>
      </c>
      <c r="I315" t="s">
        <v>3030</v>
      </c>
      <c r="J315" s="56">
        <v>161.11259795999999</v>
      </c>
      <c r="K315" s="56">
        <v>161.47879062000001</v>
      </c>
      <c r="L315" t="s">
        <v>195</v>
      </c>
      <c r="M315" s="2">
        <v>10329</v>
      </c>
      <c r="N315" s="2">
        <v>9298</v>
      </c>
      <c r="O315" s="2">
        <v>19627</v>
      </c>
      <c r="P315" t="s">
        <v>22930</v>
      </c>
      <c r="Q315">
        <v>9</v>
      </c>
      <c r="R315">
        <v>72</v>
      </c>
      <c r="S315" s="2">
        <v>568</v>
      </c>
      <c r="T315" s="2">
        <v>2200</v>
      </c>
      <c r="U315" s="8">
        <v>0.14103021348142863</v>
      </c>
      <c r="V315" s="2">
        <v>36150</v>
      </c>
      <c r="W315" s="48">
        <v>1396</v>
      </c>
      <c r="Y315" s="61">
        <f>(Table1327[[#This Row],[2042 Future AADT]]-Table1327[[#This Row],[AADT 2022]])/20*($Y$5-2022)+Table1327[[#This Row],[AADT 2022]]</f>
        <v>30366.949999999997</v>
      </c>
    </row>
    <row r="316" spans="1:25" ht="24" customHeight="1" x14ac:dyDescent="0.25">
      <c r="A316" t="s">
        <v>3034</v>
      </c>
      <c r="B316" t="s">
        <v>18536</v>
      </c>
      <c r="C316">
        <v>102280</v>
      </c>
      <c r="D316" t="s">
        <v>17073</v>
      </c>
      <c r="E316" t="s">
        <v>2983</v>
      </c>
      <c r="F316" s="9">
        <f>Table1327[[#This Row],[EMP]]-Table1327[[#This Row],[BMP]]</f>
        <v>0.90097898000001919</v>
      </c>
      <c r="G316" s="5" t="s">
        <v>2981</v>
      </c>
      <c r="H316" s="56">
        <v>163.63292156666699</v>
      </c>
      <c r="I316" t="s">
        <v>442</v>
      </c>
      <c r="J316" s="56">
        <v>164.12021327666699</v>
      </c>
      <c r="K316" s="56">
        <v>164.53390054666701</v>
      </c>
      <c r="L316" t="s">
        <v>202</v>
      </c>
      <c r="M316" s="2">
        <v>4476</v>
      </c>
      <c r="N316" s="2">
        <v>4409</v>
      </c>
      <c r="O316" s="2">
        <v>8885</v>
      </c>
      <c r="P316" t="s">
        <v>22931</v>
      </c>
      <c r="Q316">
        <v>8</v>
      </c>
      <c r="R316">
        <v>70</v>
      </c>
      <c r="S316" s="2">
        <v>1961</v>
      </c>
      <c r="T316" s="2">
        <v>441</v>
      </c>
      <c r="U316" s="8">
        <v>0.27034327518289253</v>
      </c>
      <c r="V316" s="2">
        <v>26655</v>
      </c>
      <c r="W316" s="48">
        <v>1402</v>
      </c>
      <c r="Y316" s="61">
        <f>(Table1327[[#This Row],[2042 Future AADT]]-Table1327[[#This Row],[AADT 2022]])/20*($Y$5-2022)+Table1327[[#This Row],[AADT 2022]]</f>
        <v>20435.5</v>
      </c>
    </row>
    <row r="317" spans="1:25" ht="24" customHeight="1" x14ac:dyDescent="0.25">
      <c r="A317" t="s">
        <v>3036</v>
      </c>
      <c r="B317" t="s">
        <v>18537</v>
      </c>
      <c r="C317">
        <v>102281</v>
      </c>
      <c r="D317" t="s">
        <v>17073</v>
      </c>
      <c r="E317" t="s">
        <v>2983</v>
      </c>
      <c r="F317" s="9">
        <f>Table1327[[#This Row],[EMP]]-Table1327[[#This Row],[BMP]]</f>
        <v>2.5</v>
      </c>
      <c r="G317" s="5" t="s">
        <v>2981</v>
      </c>
      <c r="H317" s="56">
        <v>164.85</v>
      </c>
      <c r="I317" t="s">
        <v>202</v>
      </c>
      <c r="J317" s="56">
        <v>166.08592370666699</v>
      </c>
      <c r="K317" s="56">
        <v>167.35</v>
      </c>
      <c r="L317" t="s">
        <v>3035</v>
      </c>
      <c r="M317" s="2">
        <v>3149</v>
      </c>
      <c r="N317" s="2">
        <v>4488</v>
      </c>
      <c r="O317" s="2">
        <v>7637</v>
      </c>
      <c r="P317" t="s">
        <v>22932</v>
      </c>
      <c r="Q317">
        <v>8</v>
      </c>
      <c r="R317">
        <v>70</v>
      </c>
      <c r="S317" s="2">
        <v>763</v>
      </c>
      <c r="T317" s="2">
        <v>457</v>
      </c>
      <c r="U317" s="8">
        <v>0.15974859237920649</v>
      </c>
      <c r="V317" s="2">
        <v>9880</v>
      </c>
      <c r="W317" s="48">
        <v>1403</v>
      </c>
      <c r="Y317" s="61">
        <f>(Table1327[[#This Row],[2042 Future AADT]]-Table1327[[#This Row],[AADT 2022]])/20*($Y$5-2022)+Table1327[[#This Row],[AADT 2022]]</f>
        <v>9094.9500000000007</v>
      </c>
    </row>
    <row r="318" spans="1:25" ht="24" customHeight="1" x14ac:dyDescent="0.25">
      <c r="A318" t="s">
        <v>3038</v>
      </c>
      <c r="B318" t="s">
        <v>18538</v>
      </c>
      <c r="C318">
        <v>102282</v>
      </c>
      <c r="D318" t="s">
        <v>17073</v>
      </c>
      <c r="E318" t="s">
        <v>2983</v>
      </c>
      <c r="F318" s="9">
        <f>Table1327[[#This Row],[EMP]]-Table1327[[#This Row],[BMP]]</f>
        <v>1.5311082499999884</v>
      </c>
      <c r="G318" s="5" t="s">
        <v>2981</v>
      </c>
      <c r="H318" s="56">
        <v>167.53938968750001</v>
      </c>
      <c r="I318" t="s">
        <v>3035</v>
      </c>
      <c r="J318" s="56">
        <v>167.97517826000001</v>
      </c>
      <c r="K318" s="56">
        <v>169.07049793749999</v>
      </c>
      <c r="L318" t="s">
        <v>3037</v>
      </c>
      <c r="M318" s="2">
        <v>3043</v>
      </c>
      <c r="N318" s="2">
        <v>4296</v>
      </c>
      <c r="O318" s="2">
        <v>7339</v>
      </c>
      <c r="P318" t="s">
        <v>22933</v>
      </c>
      <c r="Q318">
        <v>10</v>
      </c>
      <c r="R318">
        <v>74</v>
      </c>
      <c r="S318" s="2">
        <v>806</v>
      </c>
      <c r="T318" s="2">
        <v>439</v>
      </c>
      <c r="U318" s="8">
        <v>0.16964164055048372</v>
      </c>
      <c r="V318" s="2">
        <v>9478</v>
      </c>
      <c r="W318" s="48">
        <v>1404</v>
      </c>
      <c r="Y318" s="61">
        <f>(Table1327[[#This Row],[2042 Future AADT]]-Table1327[[#This Row],[AADT 2022]])/20*($Y$5-2022)+Table1327[[#This Row],[AADT 2022]]</f>
        <v>8729.35</v>
      </c>
    </row>
    <row r="319" spans="1:25" ht="24" customHeight="1" x14ac:dyDescent="0.25">
      <c r="A319" t="s">
        <v>3039</v>
      </c>
      <c r="B319" t="s">
        <v>18539</v>
      </c>
      <c r="C319">
        <v>102283</v>
      </c>
      <c r="D319" t="s">
        <v>17073</v>
      </c>
      <c r="E319" t="s">
        <v>2983</v>
      </c>
      <c r="F319" s="9">
        <f>Table1327[[#This Row],[EMP]]-Table1327[[#This Row],[BMP]]</f>
        <v>1.882115970000001</v>
      </c>
      <c r="G319" s="5" t="s">
        <v>2981</v>
      </c>
      <c r="H319" s="56">
        <v>169.11341379250001</v>
      </c>
      <c r="I319" t="s">
        <v>3037</v>
      </c>
      <c r="J319" s="56">
        <v>169.99027548999999</v>
      </c>
      <c r="K319" s="56">
        <v>170.99552976250001</v>
      </c>
      <c r="L319" t="s">
        <v>172</v>
      </c>
      <c r="M319" s="2">
        <v>525</v>
      </c>
      <c r="N319" s="2">
        <v>523</v>
      </c>
      <c r="O319" s="2">
        <v>1048</v>
      </c>
      <c r="P319" t="s">
        <v>22934</v>
      </c>
      <c r="Q319">
        <v>19</v>
      </c>
      <c r="R319">
        <v>51</v>
      </c>
      <c r="S319" s="2">
        <v>471</v>
      </c>
      <c r="T319" s="2">
        <v>306</v>
      </c>
      <c r="U319" s="8">
        <v>0.74141221374045807</v>
      </c>
      <c r="V319" s="2">
        <v>1356</v>
      </c>
      <c r="W319" s="48">
        <v>1405</v>
      </c>
      <c r="Y319" s="61">
        <f>(Table1327[[#This Row],[2042 Future AADT]]-Table1327[[#This Row],[AADT 2022]])/20*($Y$5-2022)+Table1327[[#This Row],[AADT 2022]]</f>
        <v>1248.2</v>
      </c>
    </row>
    <row r="320" spans="1:25" ht="24" customHeight="1" x14ac:dyDescent="0.25">
      <c r="A320" t="s">
        <v>3040</v>
      </c>
      <c r="B320" t="s">
        <v>18540</v>
      </c>
      <c r="C320">
        <v>102284</v>
      </c>
      <c r="D320" t="s">
        <v>17073</v>
      </c>
      <c r="E320" t="s">
        <v>2983</v>
      </c>
      <c r="F320" s="9">
        <f>Table1327[[#This Row],[EMP]]-Table1327[[#This Row],[BMP]]</f>
        <v>7.5862944699999844</v>
      </c>
      <c r="G320" s="5" t="s">
        <v>2981</v>
      </c>
      <c r="H320" s="56">
        <v>171.34818230555601</v>
      </c>
      <c r="I320" t="s">
        <v>172</v>
      </c>
      <c r="J320" s="56">
        <v>178.86756872999999</v>
      </c>
      <c r="K320" s="56">
        <v>178.93447677555599</v>
      </c>
      <c r="L320" t="s">
        <v>442</v>
      </c>
      <c r="M320" s="2">
        <v>155</v>
      </c>
      <c r="N320" s="2">
        <v>169</v>
      </c>
      <c r="O320" s="2">
        <v>324</v>
      </c>
      <c r="P320" t="s">
        <v>22935</v>
      </c>
      <c r="Q320">
        <v>16</v>
      </c>
      <c r="R320">
        <v>54</v>
      </c>
      <c r="S320" s="2">
        <v>32</v>
      </c>
      <c r="T320" s="2">
        <v>0</v>
      </c>
      <c r="U320" s="8">
        <v>9.8765432098765427E-2</v>
      </c>
      <c r="V320" s="2">
        <v>418</v>
      </c>
      <c r="W320" s="48">
        <v>1406</v>
      </c>
      <c r="Y320" s="61">
        <f>(Table1327[[#This Row],[2042 Future AADT]]-Table1327[[#This Row],[AADT 2022]])/20*($Y$5-2022)+Table1327[[#This Row],[AADT 2022]]</f>
        <v>385.1</v>
      </c>
    </row>
    <row r="321" spans="1:25" ht="24" customHeight="1" x14ac:dyDescent="0.25">
      <c r="A321" t="s">
        <v>3042</v>
      </c>
      <c r="B321" t="s">
        <v>18541</v>
      </c>
      <c r="C321">
        <v>102285</v>
      </c>
      <c r="D321" t="s">
        <v>17073</v>
      </c>
      <c r="E321" t="s">
        <v>445</v>
      </c>
      <c r="F321" s="9">
        <f>Table1327[[#This Row],[EMP]]-Table1327[[#This Row],[BMP]]</f>
        <v>3.3260824899999903</v>
      </c>
      <c r="G321" s="5" t="s">
        <v>2969</v>
      </c>
      <c r="H321" s="56">
        <v>86.675288030000004</v>
      </c>
      <c r="I321" t="s">
        <v>3041</v>
      </c>
      <c r="J321" s="56">
        <v>86.937541060000001</v>
      </c>
      <c r="K321" s="56">
        <v>90.001370519999995</v>
      </c>
      <c r="L321" t="s">
        <v>434</v>
      </c>
      <c r="M321" s="2">
        <v>106</v>
      </c>
      <c r="N321" s="2">
        <v>85</v>
      </c>
      <c r="O321" s="2">
        <v>191</v>
      </c>
      <c r="P321" t="s">
        <v>22936</v>
      </c>
      <c r="Q321">
        <v>15</v>
      </c>
      <c r="R321">
        <v>62</v>
      </c>
      <c r="S321" s="2">
        <v>4</v>
      </c>
      <c r="T321" s="2">
        <v>32</v>
      </c>
      <c r="U321" s="8">
        <v>0.18848167539267016</v>
      </c>
      <c r="V321" s="2">
        <v>311</v>
      </c>
      <c r="W321" s="48">
        <v>1407</v>
      </c>
      <c r="Y321" s="61">
        <f>(Table1327[[#This Row],[2042 Future AADT]]-Table1327[[#This Row],[AADT 2022]])/20*($Y$5-2022)+Table1327[[#This Row],[AADT 2022]]</f>
        <v>269</v>
      </c>
    </row>
    <row r="322" spans="1:25" x14ac:dyDescent="0.25">
      <c r="Y322" s="61"/>
    </row>
    <row r="323" spans="1:25" x14ac:dyDescent="0.25">
      <c r="Y323" s="61"/>
    </row>
    <row r="324" spans="1:25" x14ac:dyDescent="0.25">
      <c r="Y324" s="61"/>
    </row>
    <row r="325" spans="1:25" x14ac:dyDescent="0.25">
      <c r="Y325" s="61"/>
    </row>
    <row r="326" spans="1:25" x14ac:dyDescent="0.25">
      <c r="Y326" s="61"/>
    </row>
    <row r="327" spans="1:25" x14ac:dyDescent="0.25">
      <c r="Y327" s="61"/>
    </row>
    <row r="328" spans="1:25" x14ac:dyDescent="0.25">
      <c r="Y328" s="61"/>
    </row>
    <row r="329" spans="1:25" x14ac:dyDescent="0.25">
      <c r="Y329" s="61"/>
    </row>
    <row r="330" spans="1:25" x14ac:dyDescent="0.25">
      <c r="Y330" s="61"/>
    </row>
    <row r="331" spans="1:25" x14ac:dyDescent="0.25">
      <c r="Y331" s="61"/>
    </row>
    <row r="332" spans="1:25" x14ac:dyDescent="0.25">
      <c r="Y332" s="61"/>
    </row>
    <row r="333" spans="1:25" x14ac:dyDescent="0.25">
      <c r="Y333" s="61"/>
    </row>
    <row r="334" spans="1:25" x14ac:dyDescent="0.25">
      <c r="Y334" s="61"/>
    </row>
    <row r="335" spans="1:25" x14ac:dyDescent="0.25">
      <c r="Y335" s="61"/>
    </row>
    <row r="336" spans="1:25" x14ac:dyDescent="0.25">
      <c r="Y336" s="61"/>
    </row>
    <row r="337" spans="25:25" x14ac:dyDescent="0.25">
      <c r="Y337" s="61"/>
    </row>
    <row r="338" spans="25:25" x14ac:dyDescent="0.25">
      <c r="Y338" s="61"/>
    </row>
    <row r="339" spans="25:25" x14ac:dyDescent="0.25">
      <c r="Y339" s="61"/>
    </row>
    <row r="340" spans="25:25" x14ac:dyDescent="0.25">
      <c r="Y340" s="61"/>
    </row>
    <row r="341" spans="25:25" x14ac:dyDescent="0.25">
      <c r="Y341" s="61"/>
    </row>
    <row r="342" spans="25:25" x14ac:dyDescent="0.25">
      <c r="Y342" s="61"/>
    </row>
    <row r="343" spans="25:25" x14ac:dyDescent="0.25">
      <c r="Y343" s="61"/>
    </row>
    <row r="344" spans="25:25" x14ac:dyDescent="0.25">
      <c r="Y344" s="61"/>
    </row>
    <row r="345" spans="25:25" x14ac:dyDescent="0.25">
      <c r="Y345" s="61"/>
    </row>
    <row r="346" spans="25:25" x14ac:dyDescent="0.25">
      <c r="Y346" s="61"/>
    </row>
    <row r="347" spans="25:25" x14ac:dyDescent="0.25">
      <c r="Y347" s="61"/>
    </row>
    <row r="348" spans="25:25" x14ac:dyDescent="0.25">
      <c r="Y348" s="61"/>
    </row>
    <row r="349" spans="25:25" x14ac:dyDescent="0.25">
      <c r="Y349" s="61"/>
    </row>
    <row r="350" spans="25:25" x14ac:dyDescent="0.25">
      <c r="Y350" s="61"/>
    </row>
    <row r="351" spans="25:25" x14ac:dyDescent="0.25">
      <c r="Y351" s="61"/>
    </row>
    <row r="352" spans="25:25" x14ac:dyDescent="0.25">
      <c r="Y352" s="61"/>
    </row>
    <row r="353" spans="25:25" x14ac:dyDescent="0.25">
      <c r="Y353" s="61"/>
    </row>
    <row r="354" spans="25:25" x14ac:dyDescent="0.25">
      <c r="Y354" s="61"/>
    </row>
    <row r="355" spans="25:25" x14ac:dyDescent="0.25">
      <c r="Y355" s="61"/>
    </row>
    <row r="356" spans="25:25" x14ac:dyDescent="0.25">
      <c r="Y356" s="61"/>
    </row>
    <row r="357" spans="25:25" x14ac:dyDescent="0.25">
      <c r="Y357" s="61"/>
    </row>
    <row r="358" spans="25:25" x14ac:dyDescent="0.25">
      <c r="Y358" s="61"/>
    </row>
    <row r="359" spans="25:25" x14ac:dyDescent="0.25">
      <c r="Y359" s="61"/>
    </row>
    <row r="360" spans="25:25" x14ac:dyDescent="0.25">
      <c r="Y360" s="61"/>
    </row>
    <row r="361" spans="25:25" x14ac:dyDescent="0.25">
      <c r="Y361" s="61"/>
    </row>
    <row r="362" spans="25:25" x14ac:dyDescent="0.25">
      <c r="Y362" s="61"/>
    </row>
    <row r="363" spans="25:25" x14ac:dyDescent="0.25">
      <c r="Y363" s="61"/>
    </row>
    <row r="364" spans="25:25" x14ac:dyDescent="0.25">
      <c r="Y364" s="61"/>
    </row>
    <row r="365" spans="25:25" x14ac:dyDescent="0.25">
      <c r="Y365" s="61"/>
    </row>
    <row r="366" spans="25:25" x14ac:dyDescent="0.25">
      <c r="Y366" s="61"/>
    </row>
    <row r="367" spans="25:25" x14ac:dyDescent="0.25">
      <c r="Y367" s="61"/>
    </row>
    <row r="368" spans="25:25" x14ac:dyDescent="0.25">
      <c r="Y368" s="61"/>
    </row>
    <row r="369" spans="25:25" x14ac:dyDescent="0.25">
      <c r="Y369" s="61"/>
    </row>
    <row r="370" spans="25:25" x14ac:dyDescent="0.25">
      <c r="Y370" s="61"/>
    </row>
    <row r="371" spans="25:25" x14ac:dyDescent="0.25">
      <c r="Y371" s="61"/>
    </row>
    <row r="372" spans="25:25" x14ac:dyDescent="0.25">
      <c r="Y372" s="61"/>
    </row>
    <row r="373" spans="25:25" x14ac:dyDescent="0.25">
      <c r="Y373" s="61"/>
    </row>
    <row r="374" spans="25:25" x14ac:dyDescent="0.25">
      <c r="Y374" s="61"/>
    </row>
    <row r="375" spans="25:25" x14ac:dyDescent="0.25">
      <c r="Y375" s="61"/>
    </row>
    <row r="376" spans="25:25" x14ac:dyDescent="0.25">
      <c r="Y376" s="61"/>
    </row>
    <row r="377" spans="25:25" x14ac:dyDescent="0.25">
      <c r="Y377" s="61"/>
    </row>
    <row r="378" spans="25:25" x14ac:dyDescent="0.25">
      <c r="Y378" s="61"/>
    </row>
    <row r="379" spans="25:25" x14ac:dyDescent="0.25">
      <c r="Y379" s="61"/>
    </row>
    <row r="380" spans="25:25" x14ac:dyDescent="0.25">
      <c r="Y380" s="61"/>
    </row>
    <row r="381" spans="25:25" x14ac:dyDescent="0.25">
      <c r="Y381" s="61"/>
    </row>
    <row r="382" spans="25:25" x14ac:dyDescent="0.25">
      <c r="Y382" s="61"/>
    </row>
    <row r="383" spans="25:25" x14ac:dyDescent="0.25">
      <c r="Y383" s="61"/>
    </row>
    <row r="384" spans="25:25" x14ac:dyDescent="0.25">
      <c r="Y384" s="61"/>
    </row>
    <row r="385" spans="25:25" x14ac:dyDescent="0.25">
      <c r="Y385" s="61"/>
    </row>
    <row r="386" spans="25:25" x14ac:dyDescent="0.25">
      <c r="Y386" s="61"/>
    </row>
    <row r="387" spans="25:25" x14ac:dyDescent="0.25">
      <c r="Y387" s="61"/>
    </row>
    <row r="388" spans="25:25" x14ac:dyDescent="0.25">
      <c r="Y388" s="61"/>
    </row>
    <row r="389" spans="25:25" x14ac:dyDescent="0.25">
      <c r="Y389" s="61"/>
    </row>
    <row r="390" spans="25:25" x14ac:dyDescent="0.25">
      <c r="Y390" s="61"/>
    </row>
    <row r="391" spans="25:25" x14ac:dyDescent="0.25">
      <c r="Y391" s="61"/>
    </row>
    <row r="392" spans="25:25" x14ac:dyDescent="0.25">
      <c r="Y392" s="61"/>
    </row>
    <row r="393" spans="25:25" x14ac:dyDescent="0.25">
      <c r="Y393" s="61"/>
    </row>
    <row r="394" spans="25:25" x14ac:dyDescent="0.25">
      <c r="Y394" s="61"/>
    </row>
    <row r="395" spans="25:25" x14ac:dyDescent="0.25">
      <c r="Y395" s="61"/>
    </row>
    <row r="396" spans="25:25" x14ac:dyDescent="0.25">
      <c r="Y396" s="61"/>
    </row>
    <row r="397" spans="25:25" x14ac:dyDescent="0.25">
      <c r="Y397" s="61"/>
    </row>
    <row r="398" spans="25:25" x14ac:dyDescent="0.25">
      <c r="Y398" s="61"/>
    </row>
    <row r="399" spans="25:25" x14ac:dyDescent="0.25">
      <c r="Y399" s="61"/>
    </row>
    <row r="400" spans="25:25" x14ac:dyDescent="0.25">
      <c r="Y400" s="61"/>
    </row>
    <row r="401" spans="25:25" x14ac:dyDescent="0.25">
      <c r="Y401" s="61"/>
    </row>
    <row r="402" spans="25:25" x14ac:dyDescent="0.25">
      <c r="Y402" s="61"/>
    </row>
    <row r="403" spans="25:25" x14ac:dyDescent="0.25">
      <c r="Y403" s="61"/>
    </row>
    <row r="404" spans="25:25" x14ac:dyDescent="0.25">
      <c r="Y404" s="61"/>
    </row>
    <row r="405" spans="25:25" x14ac:dyDescent="0.25">
      <c r="Y405" s="61"/>
    </row>
    <row r="406" spans="25:25" x14ac:dyDescent="0.25">
      <c r="Y406" s="61"/>
    </row>
    <row r="407" spans="25:25" x14ac:dyDescent="0.25">
      <c r="Y407" s="61"/>
    </row>
    <row r="408" spans="25:25" x14ac:dyDescent="0.25">
      <c r="Y408" s="61"/>
    </row>
    <row r="409" spans="25:25" x14ac:dyDescent="0.25">
      <c r="Y409" s="61"/>
    </row>
    <row r="410" spans="25:25" x14ac:dyDescent="0.25">
      <c r="Y410" s="61"/>
    </row>
    <row r="411" spans="25:25" x14ac:dyDescent="0.25">
      <c r="Y411" s="61"/>
    </row>
    <row r="412" spans="25:25" x14ac:dyDescent="0.25">
      <c r="Y412" s="61"/>
    </row>
    <row r="413" spans="25:25" x14ac:dyDescent="0.25">
      <c r="Y413" s="61"/>
    </row>
    <row r="414" spans="25:25" x14ac:dyDescent="0.25">
      <c r="Y414" s="61"/>
    </row>
    <row r="415" spans="25:25" x14ac:dyDescent="0.25">
      <c r="Y415" s="61"/>
    </row>
    <row r="416" spans="25:25" x14ac:dyDescent="0.25">
      <c r="Y416" s="61"/>
    </row>
    <row r="417" spans="25:25" x14ac:dyDescent="0.25">
      <c r="Y417" s="61"/>
    </row>
    <row r="418" spans="25:25" x14ac:dyDescent="0.25">
      <c r="Y418" s="61"/>
    </row>
    <row r="419" spans="25:25" x14ac:dyDescent="0.25">
      <c r="Y419" s="61"/>
    </row>
    <row r="420" spans="25:25" x14ac:dyDescent="0.25">
      <c r="Y420" s="61"/>
    </row>
    <row r="421" spans="25:25" x14ac:dyDescent="0.25">
      <c r="Y421" s="61"/>
    </row>
    <row r="422" spans="25:25" x14ac:dyDescent="0.25">
      <c r="Y422" s="61"/>
    </row>
    <row r="423" spans="25:25" x14ac:dyDescent="0.25">
      <c r="Y423" s="61"/>
    </row>
    <row r="424" spans="25:25" x14ac:dyDescent="0.25">
      <c r="Y424" s="61"/>
    </row>
    <row r="425" spans="25:25" x14ac:dyDescent="0.25">
      <c r="Y425" s="61"/>
    </row>
    <row r="426" spans="25:25" x14ac:dyDescent="0.25">
      <c r="Y426" s="61"/>
    </row>
    <row r="427" spans="25:25" x14ac:dyDescent="0.25">
      <c r="Y427" s="61"/>
    </row>
    <row r="428" spans="25:25" x14ac:dyDescent="0.25">
      <c r="Y428" s="61"/>
    </row>
    <row r="429" spans="25:25" x14ac:dyDescent="0.25">
      <c r="Y429" s="61"/>
    </row>
    <row r="430" spans="25:25" x14ac:dyDescent="0.25">
      <c r="Y430" s="61"/>
    </row>
    <row r="431" spans="25:25" x14ac:dyDescent="0.25">
      <c r="Y431" s="61"/>
    </row>
    <row r="432" spans="25:25" x14ac:dyDescent="0.25">
      <c r="Y432" s="61"/>
    </row>
    <row r="433" spans="25:25" x14ac:dyDescent="0.25">
      <c r="Y433" s="61"/>
    </row>
    <row r="434" spans="25:25" x14ac:dyDescent="0.25">
      <c r="Y434" s="61"/>
    </row>
    <row r="435" spans="25:25" x14ac:dyDescent="0.25">
      <c r="Y435" s="61"/>
    </row>
    <row r="436" spans="25:25" x14ac:dyDescent="0.25">
      <c r="Y436" s="61"/>
    </row>
    <row r="437" spans="25:25" x14ac:dyDescent="0.25">
      <c r="Y437" s="61"/>
    </row>
    <row r="438" spans="25:25" x14ac:dyDescent="0.25">
      <c r="Y438" s="61"/>
    </row>
    <row r="439" spans="25:25" x14ac:dyDescent="0.25">
      <c r="Y439" s="61"/>
    </row>
    <row r="440" spans="25:25" x14ac:dyDescent="0.25">
      <c r="Y440" s="61"/>
    </row>
    <row r="441" spans="25:25" x14ac:dyDescent="0.25">
      <c r="Y441" s="61"/>
    </row>
    <row r="442" spans="25:25" x14ac:dyDescent="0.25">
      <c r="Y442" s="61"/>
    </row>
    <row r="443" spans="25:25" x14ac:dyDescent="0.25">
      <c r="Y443" s="61"/>
    </row>
    <row r="444" spans="25:25" x14ac:dyDescent="0.25">
      <c r="Y444" s="61"/>
    </row>
    <row r="445" spans="25:25" x14ac:dyDescent="0.25">
      <c r="Y445" s="61"/>
    </row>
    <row r="446" spans="25:25" x14ac:dyDescent="0.25">
      <c r="Y446" s="61"/>
    </row>
    <row r="447" spans="25:25" x14ac:dyDescent="0.25">
      <c r="Y447" s="61"/>
    </row>
    <row r="448" spans="25:25" x14ac:dyDescent="0.25">
      <c r="Y448" s="61"/>
    </row>
    <row r="449" spans="25:25" x14ac:dyDescent="0.25">
      <c r="Y449" s="61"/>
    </row>
    <row r="450" spans="25:25" x14ac:dyDescent="0.25">
      <c r="Y450" s="61"/>
    </row>
    <row r="451" spans="25:25" x14ac:dyDescent="0.25">
      <c r="Y451" s="61"/>
    </row>
    <row r="452" spans="25:25" x14ac:dyDescent="0.25">
      <c r="Y452" s="61"/>
    </row>
    <row r="453" spans="25:25" x14ac:dyDescent="0.25">
      <c r="Y453" s="61"/>
    </row>
    <row r="454" spans="25:25" x14ac:dyDescent="0.25">
      <c r="Y454" s="61"/>
    </row>
    <row r="455" spans="25:25" x14ac:dyDescent="0.25">
      <c r="Y455" s="61"/>
    </row>
    <row r="456" spans="25:25" x14ac:dyDescent="0.25">
      <c r="Y456" s="61"/>
    </row>
    <row r="457" spans="25:25" x14ac:dyDescent="0.25">
      <c r="Y457" s="61"/>
    </row>
    <row r="458" spans="25:25" x14ac:dyDescent="0.25">
      <c r="Y458" s="61"/>
    </row>
    <row r="459" spans="25:25" x14ac:dyDescent="0.25">
      <c r="Y459" s="61"/>
    </row>
    <row r="460" spans="25:25" x14ac:dyDescent="0.25">
      <c r="Y460" s="61"/>
    </row>
    <row r="461" spans="25:25" x14ac:dyDescent="0.25">
      <c r="Y461" s="61"/>
    </row>
    <row r="462" spans="25:25" x14ac:dyDescent="0.25">
      <c r="Y462" s="61"/>
    </row>
    <row r="463" spans="25:25" x14ac:dyDescent="0.25">
      <c r="Y463" s="61"/>
    </row>
    <row r="464" spans="25:25" x14ac:dyDescent="0.25">
      <c r="Y464" s="61"/>
    </row>
    <row r="465" spans="25:25" x14ac:dyDescent="0.25">
      <c r="Y465" s="61"/>
    </row>
    <row r="466" spans="25:25" x14ac:dyDescent="0.25">
      <c r="Y466" s="61"/>
    </row>
    <row r="467" spans="25:25" x14ac:dyDescent="0.25">
      <c r="Y467" s="61"/>
    </row>
    <row r="468" spans="25:25" x14ac:dyDescent="0.25">
      <c r="Y468" s="61"/>
    </row>
    <row r="469" spans="25:25" x14ac:dyDescent="0.25">
      <c r="Y469" s="61"/>
    </row>
    <row r="470" spans="25:25" x14ac:dyDescent="0.25">
      <c r="Y470" s="61"/>
    </row>
    <row r="471" spans="25:25" x14ac:dyDescent="0.25">
      <c r="Y471" s="61"/>
    </row>
    <row r="472" spans="25:25" x14ac:dyDescent="0.25">
      <c r="Y472" s="61"/>
    </row>
    <row r="473" spans="25:25" x14ac:dyDescent="0.25">
      <c r="Y473" s="61"/>
    </row>
    <row r="474" spans="25:25" x14ac:dyDescent="0.25">
      <c r="Y474" s="61"/>
    </row>
    <row r="475" spans="25:25" x14ac:dyDescent="0.25">
      <c r="Y475" s="61"/>
    </row>
    <row r="476" spans="25:25" x14ac:dyDescent="0.25">
      <c r="Y476" s="61"/>
    </row>
    <row r="477" spans="25:25" x14ac:dyDescent="0.25">
      <c r="Y477" s="61"/>
    </row>
    <row r="478" spans="25:25" x14ac:dyDescent="0.25">
      <c r="Y478" s="61"/>
    </row>
    <row r="479" spans="25:25" x14ac:dyDescent="0.25">
      <c r="Y479" s="61"/>
    </row>
    <row r="480" spans="25:25" x14ac:dyDescent="0.25">
      <c r="Y480" s="61"/>
    </row>
    <row r="481" spans="25:25" x14ac:dyDescent="0.25">
      <c r="Y481" s="61"/>
    </row>
    <row r="482" spans="25:25" x14ac:dyDescent="0.25">
      <c r="Y482" s="61"/>
    </row>
    <row r="483" spans="25:25" x14ac:dyDescent="0.25">
      <c r="Y483" s="61"/>
    </row>
    <row r="484" spans="25:25" x14ac:dyDescent="0.25">
      <c r="Y484" s="61"/>
    </row>
    <row r="485" spans="25:25" x14ac:dyDescent="0.25">
      <c r="Y485" s="61"/>
    </row>
    <row r="486" spans="25:25" x14ac:dyDescent="0.25">
      <c r="Y486" s="61"/>
    </row>
    <row r="487" spans="25:25" x14ac:dyDescent="0.25">
      <c r="Y487" s="61"/>
    </row>
    <row r="488" spans="25:25" x14ac:dyDescent="0.25">
      <c r="Y488" s="61"/>
    </row>
    <row r="489" spans="25:25" x14ac:dyDescent="0.25">
      <c r="Y489" s="61"/>
    </row>
    <row r="490" spans="25:25" x14ac:dyDescent="0.25">
      <c r="Y490" s="61"/>
    </row>
    <row r="491" spans="25:25" x14ac:dyDescent="0.25">
      <c r="Y491" s="61"/>
    </row>
    <row r="492" spans="25:25" x14ac:dyDescent="0.25">
      <c r="Y492" s="61"/>
    </row>
    <row r="493" spans="25:25" x14ac:dyDescent="0.25">
      <c r="Y493" s="61"/>
    </row>
    <row r="494" spans="25:25" x14ac:dyDescent="0.25">
      <c r="Y494" s="61"/>
    </row>
    <row r="495" spans="25:25" x14ac:dyDescent="0.25">
      <c r="Y495" s="61"/>
    </row>
    <row r="496" spans="25:25" x14ac:dyDescent="0.25">
      <c r="Y496" s="61"/>
    </row>
    <row r="497" spans="25:25" x14ac:dyDescent="0.25">
      <c r="Y497" s="61"/>
    </row>
    <row r="498" spans="25:25" x14ac:dyDescent="0.25">
      <c r="Y498" s="61"/>
    </row>
    <row r="499" spans="25:25" x14ac:dyDescent="0.25">
      <c r="Y499" s="61"/>
    </row>
    <row r="500" spans="25:25" x14ac:dyDescent="0.25">
      <c r="Y500" s="61"/>
    </row>
    <row r="501" spans="25:25" x14ac:dyDescent="0.25">
      <c r="Y501" s="61"/>
    </row>
    <row r="502" spans="25:25" x14ac:dyDescent="0.25">
      <c r="Y502" s="61"/>
    </row>
    <row r="503" spans="25:25" x14ac:dyDescent="0.25">
      <c r="Y503" s="61"/>
    </row>
    <row r="504" spans="25:25" x14ac:dyDescent="0.25">
      <c r="Y504" s="61"/>
    </row>
    <row r="505" spans="25:25" x14ac:dyDescent="0.25">
      <c r="Y505" s="61"/>
    </row>
    <row r="506" spans="25:25" x14ac:dyDescent="0.25">
      <c r="Y506" s="61"/>
    </row>
    <row r="507" spans="25:25" x14ac:dyDescent="0.25">
      <c r="Y507" s="61"/>
    </row>
    <row r="508" spans="25:25" x14ac:dyDescent="0.25">
      <c r="Y508" s="61"/>
    </row>
    <row r="509" spans="25:25" x14ac:dyDescent="0.25">
      <c r="Y509" s="61"/>
    </row>
    <row r="510" spans="25:25" x14ac:dyDescent="0.25">
      <c r="Y510" s="61"/>
    </row>
    <row r="511" spans="25:25" x14ac:dyDescent="0.25">
      <c r="Y511" s="61"/>
    </row>
    <row r="512" spans="25:25" x14ac:dyDescent="0.25">
      <c r="Y512" s="61"/>
    </row>
    <row r="513" spans="25:25" x14ac:dyDescent="0.25">
      <c r="Y513" s="61"/>
    </row>
    <row r="514" spans="25:25" x14ac:dyDescent="0.25">
      <c r="Y514" s="61"/>
    </row>
    <row r="515" spans="25:25" x14ac:dyDescent="0.25">
      <c r="Y515" s="61"/>
    </row>
    <row r="516" spans="25:25" x14ac:dyDescent="0.25">
      <c r="Y516" s="61"/>
    </row>
    <row r="517" spans="25:25" x14ac:dyDescent="0.25">
      <c r="Y517" s="61"/>
    </row>
    <row r="518" spans="25:25" x14ac:dyDescent="0.25">
      <c r="Y518" s="61"/>
    </row>
    <row r="519" spans="25:25" x14ac:dyDescent="0.25">
      <c r="Y519" s="61"/>
    </row>
    <row r="520" spans="25:25" x14ac:dyDescent="0.25">
      <c r="Y520" s="61"/>
    </row>
    <row r="521" spans="25:25" x14ac:dyDescent="0.25">
      <c r="Y521" s="61"/>
    </row>
    <row r="522" spans="25:25" x14ac:dyDescent="0.25">
      <c r="Y522" s="61"/>
    </row>
    <row r="523" spans="25:25" x14ac:dyDescent="0.25">
      <c r="Y523" s="61"/>
    </row>
    <row r="524" spans="25:25" x14ac:dyDescent="0.25">
      <c r="Y524" s="61"/>
    </row>
    <row r="525" spans="25:25" x14ac:dyDescent="0.25">
      <c r="Y525" s="61"/>
    </row>
    <row r="526" spans="25:25" x14ac:dyDescent="0.25">
      <c r="Y526" s="61"/>
    </row>
    <row r="527" spans="25:25" x14ac:dyDescent="0.25">
      <c r="Y527" s="61"/>
    </row>
    <row r="528" spans="25:25" x14ac:dyDescent="0.25">
      <c r="Y528" s="61"/>
    </row>
    <row r="529" spans="25:25" x14ac:dyDescent="0.25">
      <c r="Y529" s="61"/>
    </row>
    <row r="530" spans="25:25" x14ac:dyDescent="0.25">
      <c r="Y530" s="61"/>
    </row>
    <row r="531" spans="25:25" x14ac:dyDescent="0.25">
      <c r="Y531" s="61"/>
    </row>
    <row r="532" spans="25:25" x14ac:dyDescent="0.25">
      <c r="Y532" s="61"/>
    </row>
    <row r="533" spans="25:25" x14ac:dyDescent="0.25">
      <c r="Y533" s="61"/>
    </row>
    <row r="534" spans="25:25" x14ac:dyDescent="0.25">
      <c r="Y534" s="61"/>
    </row>
    <row r="535" spans="25:25" x14ac:dyDescent="0.25">
      <c r="Y535" s="61"/>
    </row>
    <row r="536" spans="25:25" x14ac:dyDescent="0.25">
      <c r="Y536" s="61"/>
    </row>
    <row r="537" spans="25:25" x14ac:dyDescent="0.25">
      <c r="Y537" s="61"/>
    </row>
    <row r="538" spans="25:25" x14ac:dyDescent="0.25">
      <c r="Y538" s="61"/>
    </row>
    <row r="539" spans="25:25" x14ac:dyDescent="0.25">
      <c r="Y539" s="61"/>
    </row>
    <row r="540" spans="25:25" x14ac:dyDescent="0.25">
      <c r="Y540" s="61"/>
    </row>
    <row r="541" spans="25:25" x14ac:dyDescent="0.25">
      <c r="Y541" s="61"/>
    </row>
    <row r="542" spans="25:25" x14ac:dyDescent="0.25">
      <c r="Y542" s="61"/>
    </row>
    <row r="543" spans="25:25" x14ac:dyDescent="0.25">
      <c r="Y543" s="61"/>
    </row>
    <row r="544" spans="25:25" x14ac:dyDescent="0.25">
      <c r="Y544" s="61"/>
    </row>
    <row r="545" spans="25:25" x14ac:dyDescent="0.25">
      <c r="Y545" s="61"/>
    </row>
    <row r="546" spans="25:25" x14ac:dyDescent="0.25">
      <c r="Y546" s="61"/>
    </row>
    <row r="547" spans="25:25" x14ac:dyDescent="0.25">
      <c r="Y547" s="61"/>
    </row>
    <row r="548" spans="25:25" x14ac:dyDescent="0.25">
      <c r="Y548" s="61"/>
    </row>
    <row r="549" spans="25:25" x14ac:dyDescent="0.25">
      <c r="Y549" s="61"/>
    </row>
    <row r="550" spans="25:25" x14ac:dyDescent="0.25">
      <c r="Y550" s="61"/>
    </row>
    <row r="551" spans="25:25" x14ac:dyDescent="0.25">
      <c r="Y551" s="61"/>
    </row>
    <row r="552" spans="25:25" x14ac:dyDescent="0.25">
      <c r="Y552" s="61"/>
    </row>
    <row r="553" spans="25:25" x14ac:dyDescent="0.25">
      <c r="Y553" s="61"/>
    </row>
    <row r="554" spans="25:25" x14ac:dyDescent="0.25">
      <c r="Y554" s="61"/>
    </row>
    <row r="555" spans="25:25" x14ac:dyDescent="0.25">
      <c r="Y555" s="61"/>
    </row>
    <row r="556" spans="25:25" x14ac:dyDescent="0.25">
      <c r="Y556" s="61"/>
    </row>
    <row r="557" spans="25:25" x14ac:dyDescent="0.25">
      <c r="Y557" s="61"/>
    </row>
    <row r="558" spans="25:25" x14ac:dyDescent="0.25">
      <c r="Y558" s="61"/>
    </row>
    <row r="559" spans="25:25" x14ac:dyDescent="0.25">
      <c r="Y559" s="61"/>
    </row>
    <row r="560" spans="25:25" x14ac:dyDescent="0.25">
      <c r="Y560" s="61"/>
    </row>
    <row r="561" spans="25:25" x14ac:dyDescent="0.25">
      <c r="Y561" s="61"/>
    </row>
    <row r="562" spans="25:25" x14ac:dyDescent="0.25">
      <c r="Y562" s="61"/>
    </row>
    <row r="563" spans="25:25" x14ac:dyDescent="0.25">
      <c r="Y563" s="61"/>
    </row>
    <row r="564" spans="25:25" x14ac:dyDescent="0.25">
      <c r="Y564" s="61"/>
    </row>
    <row r="565" spans="25:25" x14ac:dyDescent="0.25">
      <c r="Y565" s="61"/>
    </row>
    <row r="566" spans="25:25" x14ac:dyDescent="0.25">
      <c r="Y566" s="61"/>
    </row>
    <row r="567" spans="25:25" x14ac:dyDescent="0.25">
      <c r="Y567" s="61"/>
    </row>
    <row r="568" spans="25:25" x14ac:dyDescent="0.25">
      <c r="Y568" s="61"/>
    </row>
    <row r="569" spans="25:25" x14ac:dyDescent="0.25">
      <c r="Y569" s="61"/>
    </row>
    <row r="570" spans="25:25" x14ac:dyDescent="0.25">
      <c r="Y570" s="61"/>
    </row>
    <row r="571" spans="25:25" x14ac:dyDescent="0.25">
      <c r="Y571" s="61"/>
    </row>
    <row r="572" spans="25:25" x14ac:dyDescent="0.25">
      <c r="Y572" s="61"/>
    </row>
    <row r="573" spans="25:25" x14ac:dyDescent="0.25">
      <c r="Y573" s="61"/>
    </row>
    <row r="574" spans="25:25" x14ac:dyDescent="0.25">
      <c r="Y574" s="61"/>
    </row>
    <row r="575" spans="25:25" x14ac:dyDescent="0.25">
      <c r="Y575" s="61"/>
    </row>
    <row r="576" spans="25:25" x14ac:dyDescent="0.25">
      <c r="Y576" s="61"/>
    </row>
    <row r="577" spans="25:25" x14ac:dyDescent="0.25">
      <c r="Y577" s="61"/>
    </row>
    <row r="578" spans="25:25" x14ac:dyDescent="0.25">
      <c r="Y578" s="61"/>
    </row>
    <row r="579" spans="25:25" x14ac:dyDescent="0.25">
      <c r="Y579" s="61"/>
    </row>
    <row r="580" spans="25:25" x14ac:dyDescent="0.25">
      <c r="Y580" s="61"/>
    </row>
    <row r="581" spans="25:25" x14ac:dyDescent="0.25">
      <c r="Y581" s="61"/>
    </row>
    <row r="582" spans="25:25" x14ac:dyDescent="0.25">
      <c r="Y582" s="61"/>
    </row>
    <row r="583" spans="25:25" x14ac:dyDescent="0.25">
      <c r="Y583" s="61"/>
    </row>
    <row r="584" spans="25:25" x14ac:dyDescent="0.25">
      <c r="Y584" s="61"/>
    </row>
    <row r="585" spans="25:25" x14ac:dyDescent="0.25">
      <c r="Y585" s="61"/>
    </row>
    <row r="586" spans="25:25" x14ac:dyDescent="0.25">
      <c r="Y586" s="61"/>
    </row>
    <row r="587" spans="25:25" x14ac:dyDescent="0.25">
      <c r="Y587" s="61"/>
    </row>
    <row r="588" spans="25:25" x14ac:dyDescent="0.25">
      <c r="Y588" s="61"/>
    </row>
    <row r="589" spans="25:25" x14ac:dyDescent="0.25">
      <c r="Y589" s="61"/>
    </row>
    <row r="590" spans="25:25" x14ac:dyDescent="0.25">
      <c r="Y590" s="61"/>
    </row>
    <row r="591" spans="25:25" x14ac:dyDescent="0.25">
      <c r="Y591" s="61"/>
    </row>
    <row r="592" spans="25:25" x14ac:dyDescent="0.25">
      <c r="Y592" s="61"/>
    </row>
    <row r="593" spans="25:25" x14ac:dyDescent="0.25">
      <c r="Y593" s="61"/>
    </row>
    <row r="594" spans="25:25" x14ac:dyDescent="0.25">
      <c r="Y594" s="61"/>
    </row>
    <row r="595" spans="25:25" x14ac:dyDescent="0.25">
      <c r="Y595" s="61"/>
    </row>
    <row r="596" spans="25:25" x14ac:dyDescent="0.25">
      <c r="Y596" s="61"/>
    </row>
    <row r="597" spans="25:25" x14ac:dyDescent="0.25">
      <c r="Y597" s="61"/>
    </row>
    <row r="598" spans="25:25" x14ac:dyDescent="0.25">
      <c r="Y598" s="61"/>
    </row>
    <row r="599" spans="25:25" x14ac:dyDescent="0.25">
      <c r="Y599" s="61"/>
    </row>
    <row r="600" spans="25:25" x14ac:dyDescent="0.25">
      <c r="Y600" s="61"/>
    </row>
    <row r="601" spans="25:25" x14ac:dyDescent="0.25">
      <c r="Y601" s="61"/>
    </row>
    <row r="602" spans="25:25" x14ac:dyDescent="0.25">
      <c r="Y602" s="61"/>
    </row>
    <row r="603" spans="25:25" x14ac:dyDescent="0.25">
      <c r="Y603" s="61"/>
    </row>
    <row r="604" spans="25:25" x14ac:dyDescent="0.25">
      <c r="Y604" s="61"/>
    </row>
    <row r="605" spans="25:25" x14ac:dyDescent="0.25">
      <c r="Y605" s="61"/>
    </row>
    <row r="606" spans="25:25" x14ac:dyDescent="0.25">
      <c r="Y606" s="61"/>
    </row>
    <row r="607" spans="25:25" x14ac:dyDescent="0.25">
      <c r="Y607" s="61"/>
    </row>
    <row r="608" spans="25:25" x14ac:dyDescent="0.25">
      <c r="Y608" s="61"/>
    </row>
    <row r="609" spans="25:25" x14ac:dyDescent="0.25">
      <c r="Y609" s="61"/>
    </row>
    <row r="610" spans="25:25" x14ac:dyDescent="0.25">
      <c r="Y610" s="61"/>
    </row>
    <row r="611" spans="25:25" x14ac:dyDescent="0.25">
      <c r="Y611" s="61"/>
    </row>
    <row r="612" spans="25:25" x14ac:dyDescent="0.25">
      <c r="Y612" s="61"/>
    </row>
    <row r="613" spans="25:25" x14ac:dyDescent="0.25">
      <c r="Y613" s="61"/>
    </row>
    <row r="614" spans="25:25" x14ac:dyDescent="0.25">
      <c r="Y614" s="61"/>
    </row>
    <row r="615" spans="25:25" x14ac:dyDescent="0.25">
      <c r="Y615" s="61"/>
    </row>
    <row r="616" spans="25:25" x14ac:dyDescent="0.25">
      <c r="Y616" s="61"/>
    </row>
    <row r="617" spans="25:25" x14ac:dyDescent="0.25">
      <c r="Y617" s="61"/>
    </row>
    <row r="618" spans="25:25" x14ac:dyDescent="0.25">
      <c r="Y618" s="61"/>
    </row>
    <row r="619" spans="25:25" x14ac:dyDescent="0.25">
      <c r="Y619" s="61"/>
    </row>
    <row r="620" spans="25:25" x14ac:dyDescent="0.25">
      <c r="Y620" s="61"/>
    </row>
    <row r="621" spans="25:25" x14ac:dyDescent="0.25">
      <c r="Y621" s="61"/>
    </row>
    <row r="622" spans="25:25" x14ac:dyDescent="0.25">
      <c r="Y622" s="61"/>
    </row>
    <row r="623" spans="25:25" x14ac:dyDescent="0.25">
      <c r="Y623" s="61"/>
    </row>
    <row r="624" spans="25:25" x14ac:dyDescent="0.25">
      <c r="Y624" s="61"/>
    </row>
    <row r="625" spans="25:25" x14ac:dyDescent="0.25">
      <c r="Y625" s="61"/>
    </row>
    <row r="626" spans="25:25" x14ac:dyDescent="0.25">
      <c r="Y626" s="61"/>
    </row>
    <row r="627" spans="25:25" x14ac:dyDescent="0.25">
      <c r="Y627" s="61"/>
    </row>
    <row r="628" spans="25:25" x14ac:dyDescent="0.25">
      <c r="Y628" s="61"/>
    </row>
    <row r="629" spans="25:25" x14ac:dyDescent="0.25">
      <c r="Y629" s="61"/>
    </row>
    <row r="630" spans="25:25" x14ac:dyDescent="0.25">
      <c r="Y630" s="61"/>
    </row>
    <row r="631" spans="25:25" x14ac:dyDescent="0.25">
      <c r="Y631" s="61"/>
    </row>
    <row r="632" spans="25:25" x14ac:dyDescent="0.25">
      <c r="Y632" s="61"/>
    </row>
    <row r="633" spans="25:25" x14ac:dyDescent="0.25">
      <c r="Y633" s="61"/>
    </row>
    <row r="634" spans="25:25" x14ac:dyDescent="0.25">
      <c r="Y634" s="61"/>
    </row>
    <row r="635" spans="25:25" x14ac:dyDescent="0.25">
      <c r="Y635" s="61"/>
    </row>
    <row r="636" spans="25:25" x14ac:dyDescent="0.25">
      <c r="Y636" s="61"/>
    </row>
    <row r="637" spans="25:25" x14ac:dyDescent="0.25">
      <c r="Y637" s="61"/>
    </row>
    <row r="638" spans="25:25" x14ac:dyDescent="0.25">
      <c r="Y638" s="61"/>
    </row>
    <row r="639" spans="25:25" x14ac:dyDescent="0.25">
      <c r="Y639" s="61"/>
    </row>
    <row r="640" spans="25:25" x14ac:dyDescent="0.25">
      <c r="Y640" s="61"/>
    </row>
    <row r="641" spans="25:25" x14ac:dyDescent="0.25">
      <c r="Y641" s="61"/>
    </row>
    <row r="642" spans="25:25" x14ac:dyDescent="0.25">
      <c r="Y642" s="61"/>
    </row>
    <row r="643" spans="25:25" x14ac:dyDescent="0.25">
      <c r="Y643" s="61"/>
    </row>
    <row r="644" spans="25:25" x14ac:dyDescent="0.25">
      <c r="Y644" s="61"/>
    </row>
    <row r="645" spans="25:25" x14ac:dyDescent="0.25">
      <c r="Y645" s="61"/>
    </row>
    <row r="646" spans="25:25" x14ac:dyDescent="0.25">
      <c r="Y646" s="61"/>
    </row>
    <row r="647" spans="25:25" x14ac:dyDescent="0.25">
      <c r="Y647" s="61"/>
    </row>
    <row r="648" spans="25:25" x14ac:dyDescent="0.25">
      <c r="Y648" s="61"/>
    </row>
    <row r="649" spans="25:25" x14ac:dyDescent="0.25">
      <c r="Y649" s="61"/>
    </row>
    <row r="650" spans="25:25" x14ac:dyDescent="0.25">
      <c r="Y650" s="61"/>
    </row>
    <row r="651" spans="25:25" x14ac:dyDescent="0.25">
      <c r="Y651" s="61"/>
    </row>
    <row r="652" spans="25:25" x14ac:dyDescent="0.25">
      <c r="Y652" s="61"/>
    </row>
    <row r="653" spans="25:25" x14ac:dyDescent="0.25">
      <c r="Y653" s="61"/>
    </row>
    <row r="654" spans="25:25" x14ac:dyDescent="0.25">
      <c r="Y654" s="61"/>
    </row>
    <row r="655" spans="25:25" x14ac:dyDescent="0.25">
      <c r="Y655" s="61"/>
    </row>
    <row r="656" spans="25:25" x14ac:dyDescent="0.25">
      <c r="Y656" s="61"/>
    </row>
    <row r="657" spans="25:25" x14ac:dyDescent="0.25">
      <c r="Y657" s="61"/>
    </row>
    <row r="658" spans="25:25" x14ac:dyDescent="0.25">
      <c r="Y658" s="61"/>
    </row>
    <row r="659" spans="25:25" x14ac:dyDescent="0.25">
      <c r="Y659" s="61"/>
    </row>
    <row r="660" spans="25:25" x14ac:dyDescent="0.25">
      <c r="Y660" s="61"/>
    </row>
    <row r="661" spans="25:25" x14ac:dyDescent="0.25">
      <c r="Y661" s="61"/>
    </row>
    <row r="662" spans="25:25" x14ac:dyDescent="0.25">
      <c r="Y662" s="61"/>
    </row>
    <row r="663" spans="25:25" x14ac:dyDescent="0.25">
      <c r="Y663" s="61"/>
    </row>
    <row r="664" spans="25:25" x14ac:dyDescent="0.25">
      <c r="Y664" s="61"/>
    </row>
    <row r="665" spans="25:25" x14ac:dyDescent="0.25">
      <c r="Y665" s="61"/>
    </row>
    <row r="666" spans="25:25" x14ac:dyDescent="0.25">
      <c r="Y666" s="61"/>
    </row>
    <row r="667" spans="25:25" x14ac:dyDescent="0.25">
      <c r="Y667" s="61"/>
    </row>
    <row r="668" spans="25:25" x14ac:dyDescent="0.25">
      <c r="Y668" s="61"/>
    </row>
    <row r="669" spans="25:25" x14ac:dyDescent="0.25">
      <c r="Y669" s="61"/>
    </row>
    <row r="670" spans="25:25" x14ac:dyDescent="0.25">
      <c r="Y670" s="61"/>
    </row>
    <row r="671" spans="25:25" x14ac:dyDescent="0.25">
      <c r="Y671" s="61"/>
    </row>
    <row r="672" spans="25:25" x14ac:dyDescent="0.25">
      <c r="Y672" s="61"/>
    </row>
    <row r="673" spans="25:25" x14ac:dyDescent="0.25">
      <c r="Y673" s="61"/>
    </row>
    <row r="674" spans="25:25" x14ac:dyDescent="0.25">
      <c r="Y674" s="61"/>
    </row>
    <row r="675" spans="25:25" x14ac:dyDescent="0.25">
      <c r="Y675" s="61"/>
    </row>
    <row r="676" spans="25:25" x14ac:dyDescent="0.25">
      <c r="Y676" s="61"/>
    </row>
    <row r="677" spans="25:25" x14ac:dyDescent="0.25">
      <c r="Y677" s="61"/>
    </row>
    <row r="678" spans="25:25" x14ac:dyDescent="0.25">
      <c r="Y678" s="61"/>
    </row>
    <row r="679" spans="25:25" x14ac:dyDescent="0.25">
      <c r="Y679" s="61"/>
    </row>
    <row r="680" spans="25:25" x14ac:dyDescent="0.25">
      <c r="Y680" s="61"/>
    </row>
    <row r="681" spans="25:25" x14ac:dyDescent="0.25">
      <c r="Y681" s="61"/>
    </row>
    <row r="682" spans="25:25" x14ac:dyDescent="0.25">
      <c r="Y682" s="61"/>
    </row>
    <row r="683" spans="25:25" x14ac:dyDescent="0.25">
      <c r="Y683" s="61"/>
    </row>
    <row r="684" spans="25:25" x14ac:dyDescent="0.25">
      <c r="Y684" s="61"/>
    </row>
    <row r="685" spans="25:25" x14ac:dyDescent="0.25">
      <c r="Y685" s="61"/>
    </row>
    <row r="686" spans="25:25" x14ac:dyDescent="0.25">
      <c r="Y686" s="61"/>
    </row>
    <row r="687" spans="25:25" x14ac:dyDescent="0.25">
      <c r="Y687" s="61"/>
    </row>
    <row r="688" spans="25:25" x14ac:dyDescent="0.25">
      <c r="Y688" s="61"/>
    </row>
    <row r="689" spans="25:25" x14ac:dyDescent="0.25">
      <c r="Y689" s="61"/>
    </row>
    <row r="690" spans="25:25" x14ac:dyDescent="0.25">
      <c r="Y690" s="61"/>
    </row>
    <row r="691" spans="25:25" x14ac:dyDescent="0.25">
      <c r="Y691" s="61"/>
    </row>
    <row r="692" spans="25:25" x14ac:dyDescent="0.25">
      <c r="Y692" s="61"/>
    </row>
    <row r="693" spans="25:25" x14ac:dyDescent="0.25">
      <c r="Y693" s="61"/>
    </row>
    <row r="694" spans="25:25" x14ac:dyDescent="0.25">
      <c r="Y694" s="61"/>
    </row>
    <row r="695" spans="25:25" x14ac:dyDescent="0.25">
      <c r="Y695" s="61"/>
    </row>
    <row r="696" spans="25:25" x14ac:dyDescent="0.25">
      <c r="Y696" s="61"/>
    </row>
    <row r="697" spans="25:25" x14ac:dyDescent="0.25">
      <c r="Y697" s="61"/>
    </row>
    <row r="698" spans="25:25" x14ac:dyDescent="0.25">
      <c r="Y698" s="61"/>
    </row>
    <row r="699" spans="25:25" x14ac:dyDescent="0.25">
      <c r="Y699" s="61"/>
    </row>
    <row r="700" spans="25:25" x14ac:dyDescent="0.25">
      <c r="Y700" s="61"/>
    </row>
    <row r="701" spans="25:25" x14ac:dyDescent="0.25">
      <c r="Y701" s="61"/>
    </row>
    <row r="702" spans="25:25" x14ac:dyDescent="0.25">
      <c r="Y702" s="61"/>
    </row>
    <row r="703" spans="25:25" x14ac:dyDescent="0.25">
      <c r="Y703" s="61"/>
    </row>
    <row r="704" spans="25:25" x14ac:dyDescent="0.25">
      <c r="Y704" s="61"/>
    </row>
    <row r="705" spans="25:25" x14ac:dyDescent="0.25">
      <c r="Y705" s="61"/>
    </row>
    <row r="706" spans="25:25" x14ac:dyDescent="0.25">
      <c r="Y706" s="61"/>
    </row>
    <row r="707" spans="25:25" x14ac:dyDescent="0.25">
      <c r="Y707" s="61"/>
    </row>
    <row r="708" spans="25:25" x14ac:dyDescent="0.25">
      <c r="Y708" s="61"/>
    </row>
    <row r="709" spans="25:25" x14ac:dyDescent="0.25">
      <c r="Y709" s="61"/>
    </row>
    <row r="710" spans="25:25" x14ac:dyDescent="0.25">
      <c r="Y710" s="61"/>
    </row>
    <row r="711" spans="25:25" x14ac:dyDescent="0.25">
      <c r="Y711" s="61"/>
    </row>
    <row r="712" spans="25:25" x14ac:dyDescent="0.25">
      <c r="Y712" s="61"/>
    </row>
    <row r="713" spans="25:25" x14ac:dyDescent="0.25">
      <c r="Y713" s="61"/>
    </row>
    <row r="714" spans="25:25" x14ac:dyDescent="0.25">
      <c r="Y714" s="61"/>
    </row>
    <row r="715" spans="25:25" x14ac:dyDescent="0.25">
      <c r="Y715" s="61"/>
    </row>
    <row r="716" spans="25:25" x14ac:dyDescent="0.25">
      <c r="Y716" s="61"/>
    </row>
    <row r="717" spans="25:25" x14ac:dyDescent="0.25">
      <c r="Y717" s="61"/>
    </row>
    <row r="718" spans="25:25" x14ac:dyDescent="0.25">
      <c r="Y718" s="61"/>
    </row>
    <row r="719" spans="25:25" x14ac:dyDescent="0.25">
      <c r="Y719" s="61"/>
    </row>
    <row r="720" spans="25:25" x14ac:dyDescent="0.25">
      <c r="Y720" s="61"/>
    </row>
    <row r="721" spans="25:25" x14ac:dyDescent="0.25">
      <c r="Y721" s="61"/>
    </row>
    <row r="722" spans="25:25" x14ac:dyDescent="0.25">
      <c r="Y722" s="61"/>
    </row>
    <row r="723" spans="25:25" x14ac:dyDescent="0.25">
      <c r="Y723" s="61"/>
    </row>
    <row r="724" spans="25:25" x14ac:dyDescent="0.25">
      <c r="Y724" s="61"/>
    </row>
    <row r="725" spans="25:25" x14ac:dyDescent="0.25">
      <c r="Y725" s="61"/>
    </row>
    <row r="726" spans="25:25" x14ac:dyDescent="0.25">
      <c r="Y726" s="61"/>
    </row>
    <row r="727" spans="25:25" x14ac:dyDescent="0.25">
      <c r="Y727" s="61"/>
    </row>
    <row r="728" spans="25:25" x14ac:dyDescent="0.25">
      <c r="Y728" s="61"/>
    </row>
    <row r="729" spans="25:25" x14ac:dyDescent="0.25">
      <c r="Y729" s="61"/>
    </row>
    <row r="730" spans="25:25" x14ac:dyDescent="0.25">
      <c r="Y730" s="61"/>
    </row>
    <row r="731" spans="25:25" x14ac:dyDescent="0.25">
      <c r="Y731" s="61"/>
    </row>
    <row r="732" spans="25:25" x14ac:dyDescent="0.25">
      <c r="Y732" s="61"/>
    </row>
    <row r="733" spans="25:25" x14ac:dyDescent="0.25">
      <c r="Y733" s="61"/>
    </row>
    <row r="734" spans="25:25" x14ac:dyDescent="0.25">
      <c r="Y734" s="61"/>
    </row>
    <row r="735" spans="25:25" x14ac:dyDescent="0.25">
      <c r="Y735" s="61"/>
    </row>
    <row r="736" spans="25:25" x14ac:dyDescent="0.25">
      <c r="Y736" s="61"/>
    </row>
    <row r="737" spans="25:25" x14ac:dyDescent="0.25">
      <c r="Y737" s="61"/>
    </row>
    <row r="738" spans="25:25" x14ac:dyDescent="0.25">
      <c r="Y738" s="61"/>
    </row>
    <row r="739" spans="25:25" x14ac:dyDescent="0.25">
      <c r="Y739" s="61"/>
    </row>
    <row r="740" spans="25:25" x14ac:dyDescent="0.25">
      <c r="Y740" s="61"/>
    </row>
    <row r="741" spans="25:25" x14ac:dyDescent="0.25">
      <c r="Y741" s="61"/>
    </row>
    <row r="742" spans="25:25" x14ac:dyDescent="0.25">
      <c r="Y742" s="61"/>
    </row>
    <row r="743" spans="25:25" x14ac:dyDescent="0.25">
      <c r="Y743" s="61"/>
    </row>
    <row r="744" spans="25:25" x14ac:dyDescent="0.25">
      <c r="Y744" s="61"/>
    </row>
    <row r="745" spans="25:25" x14ac:dyDescent="0.25">
      <c r="Y745" s="61"/>
    </row>
    <row r="746" spans="25:25" x14ac:dyDescent="0.25">
      <c r="Y746" s="61"/>
    </row>
    <row r="747" spans="25:25" x14ac:dyDescent="0.25">
      <c r="Y747" s="61"/>
    </row>
    <row r="748" spans="25:25" x14ac:dyDescent="0.25">
      <c r="Y748" s="61"/>
    </row>
    <row r="749" spans="25:25" x14ac:dyDescent="0.25">
      <c r="Y749" s="61"/>
    </row>
    <row r="750" spans="25:25" x14ac:dyDescent="0.25">
      <c r="Y750" s="61"/>
    </row>
    <row r="751" spans="25:25" x14ac:dyDescent="0.25">
      <c r="Y751" s="61"/>
    </row>
    <row r="752" spans="25:25" x14ac:dyDescent="0.25">
      <c r="Y752" s="61"/>
    </row>
    <row r="753" spans="25:25" x14ac:dyDescent="0.25">
      <c r="Y753" s="61"/>
    </row>
    <row r="754" spans="25:25" x14ac:dyDescent="0.25">
      <c r="Y754" s="61"/>
    </row>
    <row r="755" spans="25:25" x14ac:dyDescent="0.25">
      <c r="Y755" s="61"/>
    </row>
    <row r="756" spans="25:25" x14ac:dyDescent="0.25">
      <c r="Y756" s="61"/>
    </row>
    <row r="757" spans="25:25" x14ac:dyDescent="0.25">
      <c r="Y757" s="61"/>
    </row>
    <row r="758" spans="25:25" x14ac:dyDescent="0.25">
      <c r="Y758" s="61"/>
    </row>
    <row r="759" spans="25:25" x14ac:dyDescent="0.25">
      <c r="Y759" s="61"/>
    </row>
    <row r="760" spans="25:25" x14ac:dyDescent="0.25">
      <c r="Y760" s="61"/>
    </row>
    <row r="761" spans="25:25" x14ac:dyDescent="0.25">
      <c r="Y761" s="61"/>
    </row>
    <row r="762" spans="25:25" x14ac:dyDescent="0.25">
      <c r="Y762" s="61"/>
    </row>
    <row r="763" spans="25:25" x14ac:dyDescent="0.25">
      <c r="Y763" s="61"/>
    </row>
    <row r="764" spans="25:25" x14ac:dyDescent="0.25">
      <c r="Y764" s="61"/>
    </row>
    <row r="765" spans="25:25" x14ac:dyDescent="0.25">
      <c r="Y765" s="61"/>
    </row>
    <row r="766" spans="25:25" x14ac:dyDescent="0.25">
      <c r="Y766" s="61"/>
    </row>
    <row r="767" spans="25:25" x14ac:dyDescent="0.25">
      <c r="Y767" s="61"/>
    </row>
    <row r="768" spans="25:25" x14ac:dyDescent="0.25">
      <c r="Y768" s="61"/>
    </row>
    <row r="769" spans="25:25" x14ac:dyDescent="0.25">
      <c r="Y769" s="61"/>
    </row>
    <row r="770" spans="25:25" x14ac:dyDescent="0.25">
      <c r="Y770" s="61"/>
    </row>
    <row r="771" spans="25:25" x14ac:dyDescent="0.25">
      <c r="Y771" s="61"/>
    </row>
    <row r="772" spans="25:25" x14ac:dyDescent="0.25">
      <c r="Y772" s="61"/>
    </row>
    <row r="773" spans="25:25" x14ac:dyDescent="0.25">
      <c r="Y773" s="61"/>
    </row>
    <row r="774" spans="25:25" x14ac:dyDescent="0.25">
      <c r="Y774" s="61"/>
    </row>
    <row r="775" spans="25:25" x14ac:dyDescent="0.25">
      <c r="Y775" s="61"/>
    </row>
    <row r="776" spans="25:25" x14ac:dyDescent="0.25">
      <c r="Y776" s="61"/>
    </row>
    <row r="777" spans="25:25" x14ac:dyDescent="0.25">
      <c r="Y777" s="61"/>
    </row>
    <row r="778" spans="25:25" x14ac:dyDescent="0.25">
      <c r="Y778" s="61"/>
    </row>
    <row r="779" spans="25:25" x14ac:dyDescent="0.25">
      <c r="Y779" s="61"/>
    </row>
    <row r="780" spans="25:25" x14ac:dyDescent="0.25">
      <c r="Y780" s="61"/>
    </row>
    <row r="781" spans="25:25" x14ac:dyDescent="0.25">
      <c r="Y781" s="61"/>
    </row>
    <row r="782" spans="25:25" x14ac:dyDescent="0.25">
      <c r="Y782" s="61"/>
    </row>
    <row r="783" spans="25:25" x14ac:dyDescent="0.25">
      <c r="Y783" s="61"/>
    </row>
    <row r="784" spans="25:25" x14ac:dyDescent="0.25">
      <c r="Y784" s="61"/>
    </row>
    <row r="785" spans="25:25" x14ac:dyDescent="0.25">
      <c r="Y785" s="61"/>
    </row>
    <row r="786" spans="25:25" x14ac:dyDescent="0.25">
      <c r="Y786" s="61"/>
    </row>
    <row r="787" spans="25:25" x14ac:dyDescent="0.25">
      <c r="Y787" s="61"/>
    </row>
    <row r="788" spans="25:25" x14ac:dyDescent="0.25">
      <c r="Y788" s="61"/>
    </row>
    <row r="789" spans="25:25" x14ac:dyDescent="0.25">
      <c r="Y789" s="61"/>
    </row>
    <row r="790" spans="25:25" x14ac:dyDescent="0.25">
      <c r="Y790" s="61"/>
    </row>
    <row r="791" spans="25:25" x14ac:dyDescent="0.25">
      <c r="Y791" s="61"/>
    </row>
    <row r="792" spans="25:25" x14ac:dyDescent="0.25">
      <c r="Y792" s="61"/>
    </row>
    <row r="793" spans="25:25" x14ac:dyDescent="0.25">
      <c r="Y793" s="61"/>
    </row>
    <row r="794" spans="25:25" x14ac:dyDescent="0.25">
      <c r="Y794" s="61"/>
    </row>
    <row r="795" spans="25:25" x14ac:dyDescent="0.25">
      <c r="Y795" s="61"/>
    </row>
    <row r="796" spans="25:25" x14ac:dyDescent="0.25">
      <c r="Y796" s="61"/>
    </row>
    <row r="797" spans="25:25" x14ac:dyDescent="0.25">
      <c r="Y797" s="61"/>
    </row>
    <row r="798" spans="25:25" x14ac:dyDescent="0.25">
      <c r="Y798" s="61"/>
    </row>
    <row r="799" spans="25:25" x14ac:dyDescent="0.25">
      <c r="Y799" s="61"/>
    </row>
    <row r="800" spans="25:25" x14ac:dyDescent="0.25">
      <c r="Y800" s="61"/>
    </row>
    <row r="801" spans="25:25" x14ac:dyDescent="0.25">
      <c r="Y801" s="61"/>
    </row>
    <row r="802" spans="25:25" x14ac:dyDescent="0.25">
      <c r="Y802" s="61"/>
    </row>
    <row r="803" spans="25:25" x14ac:dyDescent="0.25">
      <c r="Y803" s="61"/>
    </row>
    <row r="804" spans="25:25" x14ac:dyDescent="0.25">
      <c r="Y804" s="61"/>
    </row>
    <row r="805" spans="25:25" x14ac:dyDescent="0.25">
      <c r="Y805" s="61"/>
    </row>
    <row r="806" spans="25:25" x14ac:dyDescent="0.25">
      <c r="Y806" s="61"/>
    </row>
    <row r="807" spans="25:25" x14ac:dyDescent="0.25">
      <c r="Y807" s="61"/>
    </row>
    <row r="808" spans="25:25" x14ac:dyDescent="0.25">
      <c r="Y808" s="61"/>
    </row>
    <row r="809" spans="25:25" x14ac:dyDescent="0.25">
      <c r="Y809" s="61"/>
    </row>
    <row r="810" spans="25:25" x14ac:dyDescent="0.25">
      <c r="Y810" s="61"/>
    </row>
    <row r="811" spans="25:25" x14ac:dyDescent="0.25">
      <c r="Y811" s="61"/>
    </row>
    <row r="812" spans="25:25" x14ac:dyDescent="0.25">
      <c r="Y812" s="61"/>
    </row>
    <row r="813" spans="25:25" x14ac:dyDescent="0.25">
      <c r="Y813" s="61"/>
    </row>
    <row r="814" spans="25:25" x14ac:dyDescent="0.25">
      <c r="Y814" s="61"/>
    </row>
    <row r="815" spans="25:25" x14ac:dyDescent="0.25">
      <c r="Y815" s="61"/>
    </row>
    <row r="816" spans="25:25" x14ac:dyDescent="0.25">
      <c r="Y816" s="61"/>
    </row>
    <row r="817" spans="25:25" x14ac:dyDescent="0.25">
      <c r="Y817" s="61"/>
    </row>
    <row r="818" spans="25:25" x14ac:dyDescent="0.25">
      <c r="Y818" s="61"/>
    </row>
    <row r="819" spans="25:25" x14ac:dyDescent="0.25">
      <c r="Y819" s="61"/>
    </row>
    <row r="820" spans="25:25" x14ac:dyDescent="0.25">
      <c r="Y820" s="61"/>
    </row>
  </sheetData>
  <mergeCells count="2">
    <mergeCell ref="A4:V4"/>
    <mergeCell ref="A3:V3"/>
  </mergeCells>
  <conditionalFormatting sqref="C1:C1048576">
    <cfRule type="duplicateValues" dxfId="0" priority="1"/>
  </conditionalFormatting>
  <pageMargins left="0.5" right="0.35" top="0.5" bottom="0.5" header="0.3" footer="0.3"/>
  <pageSetup scale="46" fitToHeight="0" orientation="landscape" r:id="rId1"/>
  <headerFooter>
    <oddHeader>&amp;LAVERAGE ANNUAL DAILY TRAFFIC REPORT 2022&amp;R&amp;A</oddHeader>
    <oddFooter>&amp;LSource: ADOT Highway Performance Monitoring System
Printed: &amp;D&amp;R&amp;A, Page &amp;P of &amp;N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BA548-5CDC-4D25-851E-CAF6E563A33F}">
  <sheetPr>
    <pageSetUpPr fitToPage="1"/>
  </sheetPr>
  <dimension ref="A2:X3578"/>
  <sheetViews>
    <sheetView showGridLines="0" topLeftCell="B1" zoomScaleNormal="100" workbookViewId="0">
      <pane ySplit="5" topLeftCell="A6" activePane="bottomLeft" state="frozen"/>
      <selection pane="bottomLeft" activeCell="W6" sqref="W6"/>
    </sheetView>
  </sheetViews>
  <sheetFormatPr defaultColWidth="9.140625" defaultRowHeight="15" x14ac:dyDescent="0.25"/>
  <cols>
    <col min="1" max="1" width="14.28515625" hidden="1" customWidth="1"/>
    <col min="2" max="2" width="18.85546875" style="23" customWidth="1"/>
    <col min="3" max="3" width="13.140625" bestFit="1" customWidth="1"/>
    <col min="4" max="4" width="18.85546875" bestFit="1" customWidth="1"/>
    <col min="5" max="5" width="32.7109375" bestFit="1" customWidth="1"/>
    <col min="6" max="6" width="14.140625" hidden="1" customWidth="1"/>
    <col min="7" max="7" width="32.140625" style="2" bestFit="1" customWidth="1"/>
    <col min="8" max="8" width="13.5703125" style="33" bestFit="1" customWidth="1"/>
    <col min="9" max="9" width="31.85546875" style="2" bestFit="1" customWidth="1"/>
    <col min="10" max="10" width="12" style="33" bestFit="1" customWidth="1"/>
    <col min="11" max="11" width="32.5703125" style="2" bestFit="1" customWidth="1"/>
    <col min="12" max="12" width="8" style="2" hidden="1" customWidth="1"/>
    <col min="13" max="13" width="8.28515625" style="2" hidden="1" customWidth="1"/>
    <col min="14" max="14" width="8" style="2" bestFit="1" customWidth="1"/>
    <col min="15" max="15" width="79.7109375" style="23" customWidth="1"/>
    <col min="16" max="17" width="8.5703125" bestFit="1" customWidth="1"/>
    <col min="18" max="18" width="9.85546875" style="2" customWidth="1"/>
    <col min="19" max="19" width="10" style="2" customWidth="1"/>
    <col min="20" max="20" width="7.7109375" style="2" customWidth="1"/>
    <col min="21" max="21" width="8.42578125" style="8" bestFit="1" customWidth="1"/>
    <col min="22" max="22" width="2.140625" style="63" customWidth="1"/>
    <col min="23" max="23" width="8.5703125" style="1" customWidth="1"/>
    <col min="24" max="24" width="2.140625" style="63" customWidth="1"/>
    <col min="25" max="16384" width="9.140625" style="1"/>
  </cols>
  <sheetData>
    <row r="2" spans="1:24" x14ac:dyDescent="0.25">
      <c r="I2" s="3"/>
      <c r="J2" s="36"/>
      <c r="K2" s="3"/>
    </row>
    <row r="3" spans="1:24" ht="26.25" customHeight="1" x14ac:dyDescent="0.4">
      <c r="A3" s="75" t="s">
        <v>0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</row>
    <row r="4" spans="1:24" ht="26.25" customHeight="1" x14ac:dyDescent="0.4">
      <c r="A4" s="75" t="s">
        <v>17052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</row>
    <row r="5" spans="1:24" s="21" customFormat="1" ht="37.5" customHeight="1" x14ac:dyDescent="0.25">
      <c r="A5" s="12" t="s">
        <v>216</v>
      </c>
      <c r="B5" s="12" t="s">
        <v>17078</v>
      </c>
      <c r="C5" s="12" t="s">
        <v>26025</v>
      </c>
      <c r="D5" s="12" t="s">
        <v>217</v>
      </c>
      <c r="E5" s="12" t="s">
        <v>3101</v>
      </c>
      <c r="F5" s="13" t="s">
        <v>17077</v>
      </c>
      <c r="G5" s="12" t="s">
        <v>213</v>
      </c>
      <c r="H5" s="34" t="s">
        <v>211</v>
      </c>
      <c r="I5" s="12" t="s">
        <v>214</v>
      </c>
      <c r="J5" s="34" t="s">
        <v>212</v>
      </c>
      <c r="K5" s="12" t="s">
        <v>215</v>
      </c>
      <c r="L5" s="12" t="s">
        <v>1</v>
      </c>
      <c r="M5" s="12" t="s">
        <v>2</v>
      </c>
      <c r="N5" s="12" t="s">
        <v>17051</v>
      </c>
      <c r="O5" s="14" t="s">
        <v>17053</v>
      </c>
      <c r="P5" s="15" t="s">
        <v>3</v>
      </c>
      <c r="Q5" s="15" t="s">
        <v>4</v>
      </c>
      <c r="R5" s="16" t="s">
        <v>5</v>
      </c>
      <c r="S5" s="16" t="s">
        <v>6</v>
      </c>
      <c r="T5" s="17" t="s">
        <v>7</v>
      </c>
      <c r="U5" s="16" t="s">
        <v>26021</v>
      </c>
      <c r="V5" s="64"/>
      <c r="W5" s="62">
        <v>2042</v>
      </c>
      <c r="X5" s="64"/>
    </row>
    <row r="6" spans="1:24" s="21" customFormat="1" ht="24" customHeight="1" x14ac:dyDescent="0.25">
      <c r="A6" s="24" t="s">
        <v>11149</v>
      </c>
      <c r="B6" s="25" t="s">
        <v>18744</v>
      </c>
      <c r="C6" s="24">
        <v>3351</v>
      </c>
      <c r="D6" s="24" t="s">
        <v>17074</v>
      </c>
      <c r="E6" s="24" t="s">
        <v>218</v>
      </c>
      <c r="F6" s="26">
        <f>Table134[[#This Row],[ToMeasure]]-Table134[[#This Row],[FromMeasure]]</f>
        <v>0.74675457000000733</v>
      </c>
      <c r="G6" s="27" t="s">
        <v>219</v>
      </c>
      <c r="H6" s="37">
        <v>178.73350443999999</v>
      </c>
      <c r="I6" s="24" t="s">
        <v>258</v>
      </c>
      <c r="J6" s="37">
        <v>179.48025901</v>
      </c>
      <c r="K6" s="24" t="s">
        <v>647</v>
      </c>
      <c r="L6" s="28">
        <v>576</v>
      </c>
      <c r="M6" s="28">
        <v>0</v>
      </c>
      <c r="N6" s="28">
        <v>576</v>
      </c>
      <c r="O6" s="25" t="s">
        <v>22937</v>
      </c>
      <c r="P6" s="24">
        <v>10</v>
      </c>
      <c r="Q6" s="24">
        <v>61</v>
      </c>
      <c r="R6" s="28" t="s">
        <v>203</v>
      </c>
      <c r="S6" s="28" t="s">
        <v>203</v>
      </c>
      <c r="T6" s="29" t="s">
        <v>203</v>
      </c>
      <c r="U6" s="28">
        <v>1448</v>
      </c>
      <c r="V6" s="63"/>
      <c r="W6" s="61">
        <f>(Table134[[#This Row],[2042 Future AADT]]-Table134[[#This Row],[AADT 2022]])/20*($W$5-2022)+Table134[[#This Row],[AADT 2022]]</f>
        <v>1448</v>
      </c>
      <c r="X6" s="63"/>
    </row>
    <row r="7" spans="1:24" s="21" customFormat="1" ht="24" customHeight="1" x14ac:dyDescent="0.25">
      <c r="A7" s="24" t="s">
        <v>6837</v>
      </c>
      <c r="B7" s="25" t="s">
        <v>18587</v>
      </c>
      <c r="C7" s="24">
        <v>3000</v>
      </c>
      <c r="D7" s="24" t="s">
        <v>17074</v>
      </c>
      <c r="E7" s="24" t="s">
        <v>6838</v>
      </c>
      <c r="F7" s="26">
        <f>Table134[[#This Row],[ToMeasure]]-Table134[[#This Row],[FromMeasure]]</f>
        <v>0.29114696000000001</v>
      </c>
      <c r="G7" s="27" t="s">
        <v>6839</v>
      </c>
      <c r="H7" s="37">
        <v>0</v>
      </c>
      <c r="I7" s="24" t="s">
        <v>3122</v>
      </c>
      <c r="J7" s="37">
        <v>0.29114696000000001</v>
      </c>
      <c r="K7" s="24" t="s">
        <v>6285</v>
      </c>
      <c r="L7" s="28">
        <v>282</v>
      </c>
      <c r="M7" s="28">
        <v>0</v>
      </c>
      <c r="N7" s="28">
        <v>282</v>
      </c>
      <c r="O7" s="25" t="s">
        <v>22938</v>
      </c>
      <c r="P7" s="24">
        <v>12</v>
      </c>
      <c r="Q7" s="24">
        <v>100</v>
      </c>
      <c r="R7" s="28">
        <v>15</v>
      </c>
      <c r="S7" s="28">
        <v>44</v>
      </c>
      <c r="T7" s="29">
        <v>0.20921985815602837</v>
      </c>
      <c r="U7" s="28">
        <v>382</v>
      </c>
      <c r="V7" s="63"/>
      <c r="W7" s="61">
        <f>(Table134[[#This Row],[2042 Future AADT]]-Table134[[#This Row],[AADT 2022]])/20*($W$5-2022)+Table134[[#This Row],[AADT 2022]]</f>
        <v>382</v>
      </c>
      <c r="X7" s="63"/>
    </row>
    <row r="8" spans="1:24" s="21" customFormat="1" ht="24" customHeight="1" x14ac:dyDescent="0.25">
      <c r="A8" s="24" t="s">
        <v>13700</v>
      </c>
      <c r="B8" s="25"/>
      <c r="C8" s="24" t="s">
        <v>203</v>
      </c>
      <c r="D8" s="24" t="s">
        <v>17074</v>
      </c>
      <c r="E8" s="24" t="s">
        <v>13701</v>
      </c>
      <c r="F8" s="26">
        <f>Table134[[#This Row],[ToMeasure]]-Table134[[#This Row],[FromMeasure]]</f>
        <v>6.6801459999999993E-2</v>
      </c>
      <c r="G8" s="27" t="s">
        <v>13702</v>
      </c>
      <c r="H8" s="37">
        <v>0</v>
      </c>
      <c r="I8" s="24" t="s">
        <v>3122</v>
      </c>
      <c r="J8" s="37">
        <v>6.6801459999999993E-2</v>
      </c>
      <c r="K8" s="24" t="s">
        <v>13703</v>
      </c>
      <c r="L8" s="28" t="s">
        <v>203</v>
      </c>
      <c r="M8" s="28" t="s">
        <v>203</v>
      </c>
      <c r="N8" s="28">
        <v>3017</v>
      </c>
      <c r="O8" s="25" t="s">
        <v>22939</v>
      </c>
      <c r="P8" s="24" t="s">
        <v>203</v>
      </c>
      <c r="Q8" s="24" t="s">
        <v>203</v>
      </c>
      <c r="R8" s="28" t="s">
        <v>203</v>
      </c>
      <c r="S8" s="28" t="s">
        <v>203</v>
      </c>
      <c r="T8" s="29" t="s">
        <v>203</v>
      </c>
      <c r="U8" s="28">
        <v>4088</v>
      </c>
      <c r="V8" s="63"/>
      <c r="W8" s="61">
        <f>(Table134[[#This Row],[2042 Future AADT]]-Table134[[#This Row],[AADT 2022]])/20*($W$5-2022)+Table134[[#This Row],[AADT 2022]]</f>
        <v>4088</v>
      </c>
      <c r="X8" s="63"/>
    </row>
    <row r="9" spans="1:24" s="21" customFormat="1" ht="24" customHeight="1" x14ac:dyDescent="0.25">
      <c r="A9" s="24" t="s">
        <v>11151</v>
      </c>
      <c r="B9" s="25" t="s">
        <v>18589</v>
      </c>
      <c r="C9" s="24">
        <v>3002</v>
      </c>
      <c r="D9" s="24" t="s">
        <v>17074</v>
      </c>
      <c r="E9" s="24" t="s">
        <v>11152</v>
      </c>
      <c r="F9" s="26">
        <f>Table134[[#This Row],[ToMeasure]]-Table134[[#This Row],[FromMeasure]]</f>
        <v>0.17518628</v>
      </c>
      <c r="G9" s="27" t="s">
        <v>6855</v>
      </c>
      <c r="H9" s="37">
        <v>0</v>
      </c>
      <c r="I9" s="24" t="s">
        <v>3119</v>
      </c>
      <c r="J9" s="37">
        <v>0.17518628</v>
      </c>
      <c r="K9" s="24" t="s">
        <v>3143</v>
      </c>
      <c r="L9" s="28">
        <v>1680</v>
      </c>
      <c r="M9" s="28">
        <v>0</v>
      </c>
      <c r="N9" s="28">
        <v>1680</v>
      </c>
      <c r="O9" s="25" t="s">
        <v>22940</v>
      </c>
      <c r="P9" s="24">
        <v>12</v>
      </c>
      <c r="Q9" s="24">
        <v>100</v>
      </c>
      <c r="R9" s="28">
        <v>88</v>
      </c>
      <c r="S9" s="28">
        <v>274</v>
      </c>
      <c r="T9" s="29">
        <v>0.21547619047619049</v>
      </c>
      <c r="U9" s="28">
        <v>2276</v>
      </c>
      <c r="V9" s="63"/>
      <c r="W9" s="61">
        <f>(Table134[[#This Row],[2042 Future AADT]]-Table134[[#This Row],[AADT 2022]])/20*($W$5-2022)+Table134[[#This Row],[AADT 2022]]</f>
        <v>2276</v>
      </c>
      <c r="X9" s="63"/>
    </row>
    <row r="10" spans="1:24" s="21" customFormat="1" ht="24" customHeight="1" x14ac:dyDescent="0.25">
      <c r="A10" s="24" t="s">
        <v>6841</v>
      </c>
      <c r="B10" s="25"/>
      <c r="C10" s="24" t="s">
        <v>203</v>
      </c>
      <c r="D10" s="24" t="s">
        <v>17074</v>
      </c>
      <c r="E10" s="24" t="s">
        <v>6842</v>
      </c>
      <c r="F10" s="26">
        <f>Table134[[#This Row],[ToMeasure]]-Table134[[#This Row],[FromMeasure]]</f>
        <v>0.10082806</v>
      </c>
      <c r="G10" s="27" t="s">
        <v>6843</v>
      </c>
      <c r="H10" s="37">
        <v>0</v>
      </c>
      <c r="I10" s="24" t="s">
        <v>3119</v>
      </c>
      <c r="J10" s="37">
        <v>0.10082806</v>
      </c>
      <c r="K10" s="24" t="s">
        <v>3118</v>
      </c>
      <c r="L10" s="28" t="s">
        <v>203</v>
      </c>
      <c r="M10" s="28" t="s">
        <v>203</v>
      </c>
      <c r="N10" s="28" t="s">
        <v>203</v>
      </c>
      <c r="O10" s="25" t="s">
        <v>203</v>
      </c>
      <c r="P10" s="24" t="s">
        <v>203</v>
      </c>
      <c r="Q10" s="24" t="s">
        <v>203</v>
      </c>
      <c r="R10" s="28" t="s">
        <v>203</v>
      </c>
      <c r="S10" s="28" t="s">
        <v>203</v>
      </c>
      <c r="T10" s="29" t="s">
        <v>203</v>
      </c>
      <c r="U10" s="28" t="s">
        <v>203</v>
      </c>
      <c r="V10" s="63"/>
      <c r="W10" s="61" t="e">
        <f>(Table134[[#This Row],[2042 Future AADT]]-Table134[[#This Row],[AADT 2022]])/20*($W$5-2022)+Table134[[#This Row],[AADT 2022]]</f>
        <v>#VALUE!</v>
      </c>
      <c r="X10" s="63"/>
    </row>
    <row r="11" spans="1:24" s="21" customFormat="1" ht="24" customHeight="1" x14ac:dyDescent="0.25">
      <c r="A11" s="24" t="s">
        <v>11154</v>
      </c>
      <c r="B11" s="25" t="s">
        <v>18588</v>
      </c>
      <c r="C11" s="24">
        <v>3001</v>
      </c>
      <c r="D11" s="24" t="s">
        <v>17074</v>
      </c>
      <c r="E11" s="24" t="s">
        <v>11155</v>
      </c>
      <c r="F11" s="26">
        <f>Table134[[#This Row],[ToMeasure]]-Table134[[#This Row],[FromMeasure]]</f>
        <v>0.53479388000000005</v>
      </c>
      <c r="G11" s="27" t="s">
        <v>3113</v>
      </c>
      <c r="H11" s="37">
        <v>0</v>
      </c>
      <c r="I11" s="24" t="s">
        <v>6285</v>
      </c>
      <c r="J11" s="37">
        <v>0.53479388000000005</v>
      </c>
      <c r="K11" s="24" t="s">
        <v>3122</v>
      </c>
      <c r="L11" s="28">
        <v>3067</v>
      </c>
      <c r="M11" s="28">
        <v>0</v>
      </c>
      <c r="N11" s="28">
        <v>3067</v>
      </c>
      <c r="O11" s="25" t="s">
        <v>22941</v>
      </c>
      <c r="P11" s="24">
        <v>10</v>
      </c>
      <c r="Q11" s="24">
        <v>100</v>
      </c>
      <c r="R11" s="28">
        <v>95</v>
      </c>
      <c r="S11" s="28">
        <v>366</v>
      </c>
      <c r="T11" s="29">
        <v>0.15030974894033258</v>
      </c>
      <c r="U11" s="28">
        <v>4156</v>
      </c>
      <c r="V11" s="63"/>
      <c r="W11" s="61">
        <f>(Table134[[#This Row],[2042 Future AADT]]-Table134[[#This Row],[AADT 2022]])/20*($W$5-2022)+Table134[[#This Row],[AADT 2022]]</f>
        <v>4156</v>
      </c>
      <c r="X11" s="63"/>
    </row>
    <row r="12" spans="1:24" s="21" customFormat="1" ht="24" customHeight="1" x14ac:dyDescent="0.25">
      <c r="A12" s="24" t="s">
        <v>3109</v>
      </c>
      <c r="B12" s="25"/>
      <c r="C12" s="24" t="s">
        <v>203</v>
      </c>
      <c r="D12" s="24" t="s">
        <v>17074</v>
      </c>
      <c r="E12" s="24" t="s">
        <v>3110</v>
      </c>
      <c r="F12" s="26">
        <f>Table134[[#This Row],[ToMeasure]]-Table134[[#This Row],[FromMeasure]]</f>
        <v>0.14256989</v>
      </c>
      <c r="G12" s="27" t="s">
        <v>3111</v>
      </c>
      <c r="H12" s="37">
        <v>0</v>
      </c>
      <c r="I12" s="24" t="s">
        <v>3112</v>
      </c>
      <c r="J12" s="37">
        <v>0.14256989</v>
      </c>
      <c r="K12" s="24" t="s">
        <v>3113</v>
      </c>
      <c r="L12" s="28" t="s">
        <v>203</v>
      </c>
      <c r="M12" s="28" t="s">
        <v>203</v>
      </c>
      <c r="N12" s="28">
        <v>3017</v>
      </c>
      <c r="O12" s="25" t="s">
        <v>22939</v>
      </c>
      <c r="P12" s="24" t="s">
        <v>203</v>
      </c>
      <c r="Q12" s="24" t="s">
        <v>203</v>
      </c>
      <c r="R12" s="28" t="s">
        <v>203</v>
      </c>
      <c r="S12" s="28" t="s">
        <v>203</v>
      </c>
      <c r="T12" s="29" t="s">
        <v>203</v>
      </c>
      <c r="U12" s="28">
        <v>4088</v>
      </c>
      <c r="V12" s="63"/>
      <c r="W12" s="61">
        <f>(Table134[[#This Row],[2042 Future AADT]]-Table134[[#This Row],[AADT 2022]])/20*($W$5-2022)+Table134[[#This Row],[AADT 2022]]</f>
        <v>4088</v>
      </c>
      <c r="X12" s="63"/>
    </row>
    <row r="13" spans="1:24" s="21" customFormat="1" ht="24" customHeight="1" x14ac:dyDescent="0.25">
      <c r="A13" s="24" t="s">
        <v>6844</v>
      </c>
      <c r="B13" s="25" t="s">
        <v>18591</v>
      </c>
      <c r="C13" s="24">
        <v>3003</v>
      </c>
      <c r="D13" s="24" t="s">
        <v>17074</v>
      </c>
      <c r="E13" s="24" t="s">
        <v>6845</v>
      </c>
      <c r="F13" s="26">
        <f>Table134[[#This Row],[ToMeasure]]-Table134[[#This Row],[FromMeasure]]</f>
        <v>0.13375519</v>
      </c>
      <c r="G13" s="27" t="s">
        <v>6846</v>
      </c>
      <c r="H13" s="37">
        <v>0</v>
      </c>
      <c r="I13" s="24" t="s">
        <v>3143</v>
      </c>
      <c r="J13" s="37">
        <v>0.13375519</v>
      </c>
      <c r="K13" s="24" t="s">
        <v>3119</v>
      </c>
      <c r="L13" s="28">
        <v>267</v>
      </c>
      <c r="M13" s="28">
        <v>0</v>
      </c>
      <c r="N13" s="28">
        <v>267</v>
      </c>
      <c r="O13" s="25" t="s">
        <v>22942</v>
      </c>
      <c r="P13" s="24">
        <v>13</v>
      </c>
      <c r="Q13" s="24" t="s">
        <v>203</v>
      </c>
      <c r="R13" s="28">
        <v>24</v>
      </c>
      <c r="S13" s="28">
        <v>3</v>
      </c>
      <c r="T13" s="29">
        <v>0.10112359550561797</v>
      </c>
      <c r="U13" s="28">
        <v>362</v>
      </c>
      <c r="V13" s="63"/>
      <c r="W13" s="61">
        <f>(Table134[[#This Row],[2042 Future AADT]]-Table134[[#This Row],[AADT 2022]])/20*($W$5-2022)+Table134[[#This Row],[AADT 2022]]</f>
        <v>362</v>
      </c>
      <c r="X13" s="63"/>
    </row>
    <row r="14" spans="1:24" s="21" customFormat="1" ht="24" customHeight="1" x14ac:dyDescent="0.25">
      <c r="A14" s="24" t="s">
        <v>3115</v>
      </c>
      <c r="B14" s="25"/>
      <c r="C14" s="24" t="s">
        <v>203</v>
      </c>
      <c r="D14" s="24" t="s">
        <v>17074</v>
      </c>
      <c r="E14" s="24" t="s">
        <v>3116</v>
      </c>
      <c r="F14" s="26">
        <f>Table134[[#This Row],[ToMeasure]]-Table134[[#This Row],[FromMeasure]]</f>
        <v>0.10763137</v>
      </c>
      <c r="G14" s="27" t="s">
        <v>3117</v>
      </c>
      <c r="H14" s="37">
        <v>0</v>
      </c>
      <c r="I14" s="24" t="s">
        <v>3118</v>
      </c>
      <c r="J14" s="37">
        <v>0.10763137</v>
      </c>
      <c r="K14" s="24" t="s">
        <v>3119</v>
      </c>
      <c r="L14" s="28" t="s">
        <v>203</v>
      </c>
      <c r="M14" s="28" t="s">
        <v>203</v>
      </c>
      <c r="N14" s="28" t="s">
        <v>203</v>
      </c>
      <c r="O14" s="25" t="s">
        <v>203</v>
      </c>
      <c r="P14" s="24" t="s">
        <v>203</v>
      </c>
      <c r="Q14" s="24" t="s">
        <v>203</v>
      </c>
      <c r="R14" s="28" t="s">
        <v>203</v>
      </c>
      <c r="S14" s="28" t="s">
        <v>203</v>
      </c>
      <c r="T14" s="29" t="s">
        <v>203</v>
      </c>
      <c r="U14" s="28" t="s">
        <v>203</v>
      </c>
      <c r="V14" s="63"/>
      <c r="W14" s="61" t="e">
        <f>(Table134[[#This Row],[2042 Future AADT]]-Table134[[#This Row],[AADT 2022]])/20*($W$5-2022)+Table134[[#This Row],[AADT 2022]]</f>
        <v>#VALUE!</v>
      </c>
      <c r="X14" s="63"/>
    </row>
    <row r="15" spans="1:24" s="21" customFormat="1" ht="24" customHeight="1" x14ac:dyDescent="0.25">
      <c r="A15" s="24" t="s">
        <v>6848</v>
      </c>
      <c r="B15" s="25"/>
      <c r="C15" s="24" t="s">
        <v>203</v>
      </c>
      <c r="D15" s="24" t="s">
        <v>17074</v>
      </c>
      <c r="E15" s="24" t="s">
        <v>6849</v>
      </c>
      <c r="F15" s="26">
        <f>Table134[[#This Row],[ToMeasure]]-Table134[[#This Row],[FromMeasure]]</f>
        <v>2.556245E-2</v>
      </c>
      <c r="G15" s="27" t="s">
        <v>6850</v>
      </c>
      <c r="H15" s="37">
        <v>0</v>
      </c>
      <c r="I15" s="24" t="s">
        <v>220</v>
      </c>
      <c r="J15" s="37">
        <v>2.556245E-2</v>
      </c>
      <c r="K15" s="24" t="s">
        <v>6285</v>
      </c>
      <c r="L15" s="28" t="s">
        <v>203</v>
      </c>
      <c r="M15" s="28" t="s">
        <v>203</v>
      </c>
      <c r="N15" s="28">
        <v>3492</v>
      </c>
      <c r="O15" s="25" t="s">
        <v>22943</v>
      </c>
      <c r="P15" s="24" t="s">
        <v>203</v>
      </c>
      <c r="Q15" s="24" t="s">
        <v>203</v>
      </c>
      <c r="R15" s="28" t="s">
        <v>203</v>
      </c>
      <c r="S15" s="28" t="s">
        <v>203</v>
      </c>
      <c r="T15" s="29" t="s">
        <v>203</v>
      </c>
      <c r="U15" s="28">
        <v>5125</v>
      </c>
      <c r="V15" s="63"/>
      <c r="W15" s="61">
        <f>(Table134[[#This Row],[2042 Future AADT]]-Table134[[#This Row],[AADT 2022]])/20*($W$5-2022)+Table134[[#This Row],[AADT 2022]]</f>
        <v>5125</v>
      </c>
      <c r="X15" s="63"/>
    </row>
    <row r="16" spans="1:24" s="21" customFormat="1" ht="24" customHeight="1" x14ac:dyDescent="0.25">
      <c r="A16" s="24" t="s">
        <v>6852</v>
      </c>
      <c r="B16" s="25" t="s">
        <v>18590</v>
      </c>
      <c r="C16" s="24">
        <v>3002</v>
      </c>
      <c r="D16" s="24" t="s">
        <v>17074</v>
      </c>
      <c r="E16" s="24" t="s">
        <v>6853</v>
      </c>
      <c r="F16" s="26">
        <f>Table134[[#This Row],[ToMeasure]]-Table134[[#This Row],[FromMeasure]]</f>
        <v>2.6823329999999999E-2</v>
      </c>
      <c r="G16" s="27" t="s">
        <v>6854</v>
      </c>
      <c r="H16" s="37">
        <v>0</v>
      </c>
      <c r="I16" s="24" t="s">
        <v>6855</v>
      </c>
      <c r="J16" s="37">
        <v>2.6823329999999999E-2</v>
      </c>
      <c r="K16" s="24" t="s">
        <v>6856</v>
      </c>
      <c r="L16" s="28">
        <v>560</v>
      </c>
      <c r="M16" s="28">
        <v>0</v>
      </c>
      <c r="N16" s="28">
        <v>560</v>
      </c>
      <c r="O16" s="25" t="s">
        <v>22944</v>
      </c>
      <c r="P16" s="24">
        <v>12</v>
      </c>
      <c r="Q16" s="24" t="s">
        <v>203</v>
      </c>
      <c r="R16" s="28" t="s">
        <v>203</v>
      </c>
      <c r="S16" s="28" t="s">
        <v>203</v>
      </c>
      <c r="T16" s="29" t="s">
        <v>203</v>
      </c>
      <c r="U16" s="28">
        <v>759</v>
      </c>
      <c r="V16" s="63"/>
      <c r="W16" s="61">
        <f>(Table134[[#This Row],[2042 Future AADT]]-Table134[[#This Row],[AADT 2022]])/20*($W$5-2022)+Table134[[#This Row],[AADT 2022]]</f>
        <v>759</v>
      </c>
      <c r="X16" s="63"/>
    </row>
    <row r="17" spans="1:24" s="21" customFormat="1" ht="24" customHeight="1" x14ac:dyDescent="0.25">
      <c r="A17" s="24" t="s">
        <v>3120</v>
      </c>
      <c r="B17" s="25" t="s">
        <v>18593</v>
      </c>
      <c r="C17" s="24">
        <v>3010</v>
      </c>
      <c r="D17" s="24" t="s">
        <v>17074</v>
      </c>
      <c r="E17" s="24" t="s">
        <v>2847</v>
      </c>
      <c r="F17" s="26">
        <f>Table134[[#This Row],[ToMeasure]]-Table134[[#This Row],[FromMeasure]]</f>
        <v>0.24343767999999999</v>
      </c>
      <c r="G17" s="27" t="s">
        <v>3121</v>
      </c>
      <c r="H17" s="37">
        <v>0</v>
      </c>
      <c r="I17" s="24" t="s">
        <v>3122</v>
      </c>
      <c r="J17" s="37">
        <v>0.24343767999999999</v>
      </c>
      <c r="K17" s="24" t="s">
        <v>3123</v>
      </c>
      <c r="L17" s="28">
        <v>2383</v>
      </c>
      <c r="M17" s="28">
        <v>0</v>
      </c>
      <c r="N17" s="28">
        <v>2383</v>
      </c>
      <c r="O17" s="25" t="s">
        <v>22945</v>
      </c>
      <c r="P17" s="24">
        <v>12</v>
      </c>
      <c r="Q17" s="24" t="s">
        <v>203</v>
      </c>
      <c r="R17" s="28">
        <v>95</v>
      </c>
      <c r="S17" s="28">
        <v>897</v>
      </c>
      <c r="T17" s="29">
        <v>0.41628199748216532</v>
      </c>
      <c r="U17" s="28">
        <v>3229</v>
      </c>
      <c r="V17" s="63"/>
      <c r="W17" s="61">
        <f>(Table134[[#This Row],[2042 Future AADT]]-Table134[[#This Row],[AADT 2022]])/20*($W$5-2022)+Table134[[#This Row],[AADT 2022]]</f>
        <v>3229</v>
      </c>
      <c r="X17" s="63"/>
    </row>
    <row r="18" spans="1:24" s="21" customFormat="1" ht="24" customHeight="1" x14ac:dyDescent="0.25">
      <c r="A18" s="24" t="s">
        <v>13704</v>
      </c>
      <c r="B18" s="25" t="s">
        <v>18595</v>
      </c>
      <c r="C18" s="24">
        <v>3012</v>
      </c>
      <c r="D18" s="24" t="s">
        <v>17074</v>
      </c>
      <c r="E18" s="24" t="s">
        <v>2850</v>
      </c>
      <c r="F18" s="26">
        <f>Table134[[#This Row],[ToMeasure]]-Table134[[#This Row],[FromMeasure]]</f>
        <v>0.21330980999999999</v>
      </c>
      <c r="G18" s="27" t="s">
        <v>2848</v>
      </c>
      <c r="H18" s="37">
        <v>0</v>
      </c>
      <c r="I18" s="24" t="s">
        <v>3119</v>
      </c>
      <c r="J18" s="37">
        <v>0.21330980999999999</v>
      </c>
      <c r="K18" s="24" t="s">
        <v>11162</v>
      </c>
      <c r="L18" s="28">
        <v>6432</v>
      </c>
      <c r="M18" s="28">
        <v>0</v>
      </c>
      <c r="N18" s="28">
        <v>6432</v>
      </c>
      <c r="O18" s="25" t="s">
        <v>22946</v>
      </c>
      <c r="P18" s="24">
        <v>10</v>
      </c>
      <c r="Q18" s="24">
        <v>100</v>
      </c>
      <c r="R18" s="28">
        <v>341</v>
      </c>
      <c r="S18" s="28">
        <v>1053</v>
      </c>
      <c r="T18" s="29">
        <v>0.21672885572139303</v>
      </c>
      <c r="U18" s="28">
        <v>8715</v>
      </c>
      <c r="V18" s="63"/>
      <c r="W18" s="61">
        <f>(Table134[[#This Row],[2042 Future AADT]]-Table134[[#This Row],[AADT 2022]])/20*($W$5-2022)+Table134[[#This Row],[AADT 2022]]</f>
        <v>8715</v>
      </c>
      <c r="X18" s="63"/>
    </row>
    <row r="19" spans="1:24" s="21" customFormat="1" ht="24" customHeight="1" x14ac:dyDescent="0.25">
      <c r="A19" s="24" t="s">
        <v>11157</v>
      </c>
      <c r="B19" s="25" t="s">
        <v>18594</v>
      </c>
      <c r="C19" s="24">
        <v>3011</v>
      </c>
      <c r="D19" s="24" t="s">
        <v>17074</v>
      </c>
      <c r="E19" s="24" t="s">
        <v>11158</v>
      </c>
      <c r="F19" s="26">
        <f>Table134[[#This Row],[ToMeasure]]-Table134[[#This Row],[FromMeasure]]</f>
        <v>0.21956638000000001</v>
      </c>
      <c r="G19" s="27" t="s">
        <v>3123</v>
      </c>
      <c r="H19" s="37">
        <v>0</v>
      </c>
      <c r="I19" s="24" t="s">
        <v>3121</v>
      </c>
      <c r="J19" s="37">
        <v>0.21956638000000001</v>
      </c>
      <c r="K19" s="24" t="s">
        <v>219</v>
      </c>
      <c r="L19" s="28">
        <v>6604</v>
      </c>
      <c r="M19" s="28">
        <v>0</v>
      </c>
      <c r="N19" s="28">
        <v>6604</v>
      </c>
      <c r="O19" s="25" t="s">
        <v>22947</v>
      </c>
      <c r="P19" s="24">
        <v>11</v>
      </c>
      <c r="Q19" s="24">
        <v>100</v>
      </c>
      <c r="R19" s="28">
        <v>350</v>
      </c>
      <c r="S19" s="28">
        <v>1083</v>
      </c>
      <c r="T19" s="29">
        <v>0.21698970321017566</v>
      </c>
      <c r="U19" s="28">
        <v>8948</v>
      </c>
      <c r="V19" s="63"/>
      <c r="W19" s="61">
        <f>(Table134[[#This Row],[2042 Future AADT]]-Table134[[#This Row],[AADT 2022]])/20*($W$5-2022)+Table134[[#This Row],[AADT 2022]]</f>
        <v>8948</v>
      </c>
      <c r="X19" s="63"/>
    </row>
    <row r="20" spans="1:24" s="21" customFormat="1" ht="24" customHeight="1" x14ac:dyDescent="0.25">
      <c r="A20" s="24" t="s">
        <v>11160</v>
      </c>
      <c r="B20" s="25" t="s">
        <v>18596</v>
      </c>
      <c r="C20" s="24">
        <v>3013</v>
      </c>
      <c r="D20" s="24" t="s">
        <v>17074</v>
      </c>
      <c r="E20" s="24" t="s">
        <v>11161</v>
      </c>
      <c r="F20" s="26">
        <f>Table134[[#This Row],[ToMeasure]]-Table134[[#This Row],[FromMeasure]]</f>
        <v>0.24547819000000001</v>
      </c>
      <c r="G20" s="27" t="s">
        <v>11162</v>
      </c>
      <c r="H20" s="37">
        <v>0</v>
      </c>
      <c r="I20" s="24" t="s">
        <v>2848</v>
      </c>
      <c r="J20" s="37">
        <v>0.24547819000000001</v>
      </c>
      <c r="K20" s="24" t="s">
        <v>3119</v>
      </c>
      <c r="L20" s="28">
        <v>2637</v>
      </c>
      <c r="M20" s="28">
        <v>0</v>
      </c>
      <c r="N20" s="28">
        <v>2637</v>
      </c>
      <c r="O20" s="25" t="s">
        <v>22948</v>
      </c>
      <c r="P20" s="24">
        <v>9</v>
      </c>
      <c r="Q20" s="24">
        <v>100</v>
      </c>
      <c r="R20" s="28">
        <v>81</v>
      </c>
      <c r="S20" s="28">
        <v>314</v>
      </c>
      <c r="T20" s="29">
        <v>0.14979142965491088</v>
      </c>
      <c r="U20" s="28">
        <v>3573</v>
      </c>
      <c r="V20" s="63"/>
      <c r="W20" s="61">
        <f>(Table134[[#This Row],[2042 Future AADT]]-Table134[[#This Row],[AADT 2022]])/20*($W$5-2022)+Table134[[#This Row],[AADT 2022]]</f>
        <v>3573</v>
      </c>
      <c r="X20" s="63"/>
    </row>
    <row r="21" spans="1:24" s="21" customFormat="1" ht="24" customHeight="1" x14ac:dyDescent="0.25">
      <c r="A21" s="24" t="s">
        <v>11164</v>
      </c>
      <c r="B21" s="25" t="s">
        <v>18598</v>
      </c>
      <c r="C21" s="24">
        <v>3020</v>
      </c>
      <c r="D21" s="24" t="s">
        <v>17074</v>
      </c>
      <c r="E21" s="24" t="s">
        <v>11165</v>
      </c>
      <c r="F21" s="26">
        <f>Table134[[#This Row],[ToMeasure]]-Table134[[#This Row],[FromMeasure]]</f>
        <v>0.24213032000000001</v>
      </c>
      <c r="G21" s="27" t="s">
        <v>11166</v>
      </c>
      <c r="H21" s="37">
        <v>0</v>
      </c>
      <c r="I21" s="24" t="s">
        <v>219</v>
      </c>
      <c r="J21" s="37">
        <v>0.24213032000000001</v>
      </c>
      <c r="K21" s="24" t="s">
        <v>209</v>
      </c>
      <c r="L21" s="28">
        <v>3232</v>
      </c>
      <c r="M21" s="28">
        <v>0</v>
      </c>
      <c r="N21" s="28">
        <v>3232</v>
      </c>
      <c r="O21" s="25" t="s">
        <v>22949</v>
      </c>
      <c r="P21" s="24">
        <v>9</v>
      </c>
      <c r="Q21" s="24">
        <v>100</v>
      </c>
      <c r="R21" s="28">
        <v>171</v>
      </c>
      <c r="S21" s="28">
        <v>530</v>
      </c>
      <c r="T21" s="29">
        <v>0.21689356435643564</v>
      </c>
      <c r="U21" s="28">
        <v>4379</v>
      </c>
      <c r="V21" s="63"/>
      <c r="W21" s="61">
        <f>(Table134[[#This Row],[2042 Future AADT]]-Table134[[#This Row],[AADT 2022]])/20*($W$5-2022)+Table134[[#This Row],[AADT 2022]]</f>
        <v>4379</v>
      </c>
      <c r="X21" s="63"/>
    </row>
    <row r="22" spans="1:24" s="21" customFormat="1" ht="24" customHeight="1" x14ac:dyDescent="0.25">
      <c r="A22" s="24" t="s">
        <v>13706</v>
      </c>
      <c r="B22" s="25" t="s">
        <v>18600</v>
      </c>
      <c r="C22" s="24">
        <v>3022</v>
      </c>
      <c r="D22" s="24" t="s">
        <v>17074</v>
      </c>
      <c r="E22" s="24" t="s">
        <v>13707</v>
      </c>
      <c r="F22" s="26">
        <f>Table134[[#This Row],[ToMeasure]]-Table134[[#This Row],[FromMeasure]]</f>
        <v>0.33608649000000002</v>
      </c>
      <c r="G22" s="27" t="s">
        <v>13708</v>
      </c>
      <c r="H22" s="37">
        <v>0</v>
      </c>
      <c r="I22" s="24" t="s">
        <v>3119</v>
      </c>
      <c r="J22" s="37">
        <v>0.33608649000000002</v>
      </c>
      <c r="K22" s="24" t="s">
        <v>209</v>
      </c>
      <c r="L22" s="28">
        <v>4600</v>
      </c>
      <c r="M22" s="28">
        <v>0</v>
      </c>
      <c r="N22" s="28">
        <v>4600</v>
      </c>
      <c r="O22" s="25" t="s">
        <v>22950</v>
      </c>
      <c r="P22" s="24">
        <v>12</v>
      </c>
      <c r="Q22" s="24">
        <v>100</v>
      </c>
      <c r="R22" s="28">
        <v>243</v>
      </c>
      <c r="S22" s="28">
        <v>753</v>
      </c>
      <c r="T22" s="29">
        <v>0.21652173913043479</v>
      </c>
      <c r="U22" s="28">
        <v>6233</v>
      </c>
      <c r="V22" s="63"/>
      <c r="W22" s="61">
        <f>(Table134[[#This Row],[2042 Future AADT]]-Table134[[#This Row],[AADT 2022]])/20*($W$5-2022)+Table134[[#This Row],[AADT 2022]]</f>
        <v>6233</v>
      </c>
      <c r="X22" s="63"/>
    </row>
    <row r="23" spans="1:24" s="21" customFormat="1" ht="24" customHeight="1" x14ac:dyDescent="0.25">
      <c r="A23" s="24" t="s">
        <v>3125</v>
      </c>
      <c r="B23" s="25" t="s">
        <v>18599</v>
      </c>
      <c r="C23" s="24">
        <v>3021</v>
      </c>
      <c r="D23" s="24" t="s">
        <v>17074</v>
      </c>
      <c r="E23" s="24" t="s">
        <v>3126</v>
      </c>
      <c r="F23" s="26">
        <f>Table134[[#This Row],[ToMeasure]]-Table134[[#This Row],[FromMeasure]]</f>
        <v>0.21925421</v>
      </c>
      <c r="G23" s="27" t="s">
        <v>3127</v>
      </c>
      <c r="H23" s="37">
        <v>0</v>
      </c>
      <c r="I23" s="24" t="s">
        <v>209</v>
      </c>
      <c r="J23" s="37">
        <v>0.21925421</v>
      </c>
      <c r="K23" s="24" t="s">
        <v>219</v>
      </c>
      <c r="L23" s="28">
        <v>5909</v>
      </c>
      <c r="M23" s="28">
        <v>0</v>
      </c>
      <c r="N23" s="28">
        <v>5909</v>
      </c>
      <c r="O23" s="25" t="s">
        <v>22951</v>
      </c>
      <c r="P23" s="24">
        <v>9</v>
      </c>
      <c r="Q23" s="24">
        <v>100</v>
      </c>
      <c r="R23" s="28">
        <v>181</v>
      </c>
      <c r="S23" s="28">
        <v>705</v>
      </c>
      <c r="T23" s="29">
        <v>0.14994076831951261</v>
      </c>
      <c r="U23" s="28">
        <v>8007</v>
      </c>
      <c r="V23" s="63"/>
      <c r="W23" s="61">
        <f>(Table134[[#This Row],[2042 Future AADT]]-Table134[[#This Row],[AADT 2022]])/20*($W$5-2022)+Table134[[#This Row],[AADT 2022]]</f>
        <v>8007</v>
      </c>
      <c r="X23" s="63"/>
    </row>
    <row r="24" spans="1:24" s="21" customFormat="1" ht="24" customHeight="1" x14ac:dyDescent="0.25">
      <c r="A24" s="24" t="s">
        <v>6858</v>
      </c>
      <c r="B24" s="25" t="s">
        <v>18601</v>
      </c>
      <c r="C24" s="24">
        <v>3023</v>
      </c>
      <c r="D24" s="24" t="s">
        <v>17074</v>
      </c>
      <c r="E24" s="24" t="s">
        <v>6859</v>
      </c>
      <c r="F24" s="26">
        <f>Table134[[#This Row],[ToMeasure]]-Table134[[#This Row],[FromMeasure]]</f>
        <v>0.28249780000000002</v>
      </c>
      <c r="G24" s="27" t="s">
        <v>6860</v>
      </c>
      <c r="H24" s="37">
        <v>0</v>
      </c>
      <c r="I24" s="24" t="s">
        <v>209</v>
      </c>
      <c r="J24" s="37">
        <v>0.28249780000000002</v>
      </c>
      <c r="K24" s="24" t="s">
        <v>3119</v>
      </c>
      <c r="L24" s="28">
        <v>3637</v>
      </c>
      <c r="M24" s="28">
        <v>0</v>
      </c>
      <c r="N24" s="28">
        <v>3637</v>
      </c>
      <c r="O24" s="25" t="s">
        <v>22952</v>
      </c>
      <c r="P24" s="24">
        <v>9</v>
      </c>
      <c r="Q24" s="24">
        <v>100</v>
      </c>
      <c r="R24" s="28">
        <v>172</v>
      </c>
      <c r="S24" s="28">
        <v>672</v>
      </c>
      <c r="T24" s="29">
        <v>0.23205938960681879</v>
      </c>
      <c r="U24" s="28">
        <v>4928</v>
      </c>
      <c r="V24" s="63"/>
      <c r="W24" s="61">
        <f>(Table134[[#This Row],[2042 Future AADT]]-Table134[[#This Row],[AADT 2022]])/20*($W$5-2022)+Table134[[#This Row],[AADT 2022]]</f>
        <v>4928</v>
      </c>
      <c r="X24" s="63"/>
    </row>
    <row r="25" spans="1:24" s="21" customFormat="1" ht="24" customHeight="1" x14ac:dyDescent="0.25">
      <c r="A25" s="24" t="s">
        <v>6862</v>
      </c>
      <c r="B25" s="25" t="s">
        <v>18603</v>
      </c>
      <c r="C25" s="24">
        <v>3030</v>
      </c>
      <c r="D25" s="24" t="s">
        <v>17074</v>
      </c>
      <c r="E25" s="24" t="s">
        <v>6863</v>
      </c>
      <c r="F25" s="26">
        <f>Table134[[#This Row],[ToMeasure]]-Table134[[#This Row],[FromMeasure]]</f>
        <v>0.30225649999999998</v>
      </c>
      <c r="G25" s="27" t="s">
        <v>6864</v>
      </c>
      <c r="H25" s="37">
        <v>0</v>
      </c>
      <c r="I25" s="24" t="s">
        <v>219</v>
      </c>
      <c r="J25" s="37">
        <v>0.30225649999999998</v>
      </c>
      <c r="K25" s="24" t="s">
        <v>1909</v>
      </c>
      <c r="L25" s="28">
        <v>4718</v>
      </c>
      <c r="M25" s="28">
        <v>0</v>
      </c>
      <c r="N25" s="28">
        <v>4718</v>
      </c>
      <c r="O25" s="25" t="s">
        <v>22953</v>
      </c>
      <c r="P25" s="24">
        <v>10</v>
      </c>
      <c r="Q25" s="24">
        <v>100</v>
      </c>
      <c r="R25" s="28">
        <v>172</v>
      </c>
      <c r="S25" s="28">
        <v>664</v>
      </c>
      <c r="T25" s="29">
        <v>0.1771937261551505</v>
      </c>
      <c r="U25" s="28">
        <v>6393</v>
      </c>
      <c r="V25" s="63"/>
      <c r="W25" s="61">
        <f>(Table134[[#This Row],[2042 Future AADT]]-Table134[[#This Row],[AADT 2022]])/20*($W$5-2022)+Table134[[#This Row],[AADT 2022]]</f>
        <v>6393</v>
      </c>
      <c r="X25" s="63"/>
    </row>
    <row r="26" spans="1:24" s="21" customFormat="1" ht="24" customHeight="1" x14ac:dyDescent="0.25">
      <c r="A26" s="24" t="s">
        <v>3129</v>
      </c>
      <c r="B26" s="25" t="s">
        <v>18605</v>
      </c>
      <c r="C26" s="24">
        <v>3032</v>
      </c>
      <c r="D26" s="24" t="s">
        <v>17074</v>
      </c>
      <c r="E26" s="24" t="s">
        <v>3130</v>
      </c>
      <c r="F26" s="26">
        <f>Table134[[#This Row],[ToMeasure]]-Table134[[#This Row],[FromMeasure]]</f>
        <v>0.28934802999999998</v>
      </c>
      <c r="G26" s="27" t="s">
        <v>3131</v>
      </c>
      <c r="H26" s="37">
        <v>0</v>
      </c>
      <c r="I26" s="24" t="s">
        <v>3119</v>
      </c>
      <c r="J26" s="37">
        <v>0.28934802999999998</v>
      </c>
      <c r="K26" s="24" t="s">
        <v>3132</v>
      </c>
      <c r="L26" s="28">
        <v>2577</v>
      </c>
      <c r="M26" s="28">
        <v>0</v>
      </c>
      <c r="N26" s="28">
        <v>2577</v>
      </c>
      <c r="O26" s="25" t="s">
        <v>22954</v>
      </c>
      <c r="P26" s="24">
        <v>11</v>
      </c>
      <c r="Q26" s="24">
        <v>100</v>
      </c>
      <c r="R26" s="28">
        <v>135</v>
      </c>
      <c r="S26" s="28">
        <v>421</v>
      </c>
      <c r="T26" s="29">
        <v>0.2157547535894451</v>
      </c>
      <c r="U26" s="28">
        <v>3492</v>
      </c>
      <c r="V26" s="63"/>
      <c r="W26" s="61">
        <f>(Table134[[#This Row],[2042 Future AADT]]-Table134[[#This Row],[AADT 2022]])/20*($W$5-2022)+Table134[[#This Row],[AADT 2022]]</f>
        <v>3492</v>
      </c>
      <c r="X26" s="63"/>
    </row>
    <row r="27" spans="1:24" s="21" customFormat="1" ht="24" customHeight="1" x14ac:dyDescent="0.25">
      <c r="A27" s="24" t="s">
        <v>11168</v>
      </c>
      <c r="B27" s="25" t="s">
        <v>18606</v>
      </c>
      <c r="C27" s="24">
        <v>3033</v>
      </c>
      <c r="D27" s="24" t="s">
        <v>17074</v>
      </c>
      <c r="E27" s="24" t="s">
        <v>3130</v>
      </c>
      <c r="F27" s="26">
        <f>Table134[[#This Row],[ToMeasure]]-Table134[[#This Row],[FromMeasure]]</f>
        <v>3.0499970000000043E-2</v>
      </c>
      <c r="G27" s="27" t="s">
        <v>3131</v>
      </c>
      <c r="H27" s="37">
        <v>0.28934802999999998</v>
      </c>
      <c r="I27" s="24" t="s">
        <v>3132</v>
      </c>
      <c r="J27" s="37">
        <v>0.31984800000000002</v>
      </c>
      <c r="K27" s="24" t="s">
        <v>11169</v>
      </c>
      <c r="L27" s="28">
        <v>2965</v>
      </c>
      <c r="M27" s="28">
        <v>0</v>
      </c>
      <c r="N27" s="28">
        <v>2965</v>
      </c>
      <c r="O27" s="25" t="s">
        <v>22955</v>
      </c>
      <c r="P27" s="24">
        <v>12</v>
      </c>
      <c r="Q27" s="24" t="s">
        <v>203</v>
      </c>
      <c r="R27" s="28">
        <v>163</v>
      </c>
      <c r="S27" s="28">
        <v>504</v>
      </c>
      <c r="T27" s="29">
        <v>0.22495784148397976</v>
      </c>
      <c r="U27" s="28">
        <v>4018</v>
      </c>
      <c r="V27" s="63"/>
      <c r="W27" s="61">
        <f>(Table134[[#This Row],[2042 Future AADT]]-Table134[[#This Row],[AADT 2022]])/20*($W$5-2022)+Table134[[#This Row],[AADT 2022]]</f>
        <v>4018</v>
      </c>
      <c r="X27" s="63"/>
    </row>
    <row r="28" spans="1:24" s="21" customFormat="1" ht="24" customHeight="1" x14ac:dyDescent="0.25">
      <c r="A28" s="24" t="s">
        <v>6866</v>
      </c>
      <c r="B28" s="25" t="s">
        <v>18604</v>
      </c>
      <c r="C28" s="24">
        <v>3031</v>
      </c>
      <c r="D28" s="24" t="s">
        <v>17074</v>
      </c>
      <c r="E28" s="24" t="s">
        <v>6867</v>
      </c>
      <c r="F28" s="26">
        <f>Table134[[#This Row],[ToMeasure]]-Table134[[#This Row],[FromMeasure]]</f>
        <v>0.29913399000000002</v>
      </c>
      <c r="G28" s="27" t="s">
        <v>6868</v>
      </c>
      <c r="H28" s="37">
        <v>0</v>
      </c>
      <c r="I28" s="24" t="s">
        <v>1909</v>
      </c>
      <c r="J28" s="37">
        <v>0.29913399000000002</v>
      </c>
      <c r="K28" s="24" t="s">
        <v>219</v>
      </c>
      <c r="L28" s="28">
        <v>3859</v>
      </c>
      <c r="M28" s="28">
        <v>0</v>
      </c>
      <c r="N28" s="28">
        <v>3859</v>
      </c>
      <c r="O28" s="25" t="s">
        <v>22956</v>
      </c>
      <c r="P28" s="24">
        <v>9</v>
      </c>
      <c r="Q28" s="24" t="s">
        <v>203</v>
      </c>
      <c r="R28" s="28">
        <v>256</v>
      </c>
      <c r="S28" s="28">
        <v>995</v>
      </c>
      <c r="T28" s="29">
        <v>0.32417724799170772</v>
      </c>
      <c r="U28" s="28">
        <v>5229</v>
      </c>
      <c r="V28" s="63"/>
      <c r="W28" s="61">
        <f>(Table134[[#This Row],[2042 Future AADT]]-Table134[[#This Row],[AADT 2022]])/20*($W$5-2022)+Table134[[#This Row],[AADT 2022]]</f>
        <v>5229</v>
      </c>
      <c r="X28" s="63"/>
    </row>
    <row r="29" spans="1:24" s="21" customFormat="1" ht="24" customHeight="1" x14ac:dyDescent="0.25">
      <c r="A29" s="24" t="s">
        <v>3134</v>
      </c>
      <c r="B29" s="25" t="s">
        <v>18606</v>
      </c>
      <c r="C29" s="24">
        <v>3033</v>
      </c>
      <c r="D29" s="24" t="s">
        <v>17074</v>
      </c>
      <c r="E29" s="24" t="s">
        <v>3135</v>
      </c>
      <c r="F29" s="26">
        <f>Table134[[#This Row],[ToMeasure]]-Table134[[#This Row],[FromMeasure]]</f>
        <v>0.39712590000000003</v>
      </c>
      <c r="G29" s="27" t="s">
        <v>3132</v>
      </c>
      <c r="H29" s="37">
        <v>3.0499999999999999E-2</v>
      </c>
      <c r="I29" s="24" t="s">
        <v>3131</v>
      </c>
      <c r="J29" s="37">
        <v>0.4276259</v>
      </c>
      <c r="K29" s="24" t="s">
        <v>3119</v>
      </c>
      <c r="L29" s="28">
        <v>2965</v>
      </c>
      <c r="M29" s="28">
        <v>0</v>
      </c>
      <c r="N29" s="28">
        <v>2965</v>
      </c>
      <c r="O29" s="25" t="s">
        <v>22955</v>
      </c>
      <c r="P29" s="24">
        <v>12</v>
      </c>
      <c r="Q29" s="24">
        <v>100</v>
      </c>
      <c r="R29" s="28">
        <v>157</v>
      </c>
      <c r="S29" s="28">
        <v>486</v>
      </c>
      <c r="T29" s="29">
        <v>0.21686340640809443</v>
      </c>
      <c r="U29" s="28">
        <v>4018</v>
      </c>
      <c r="V29" s="63"/>
      <c r="W29" s="61">
        <f>(Table134[[#This Row],[2042 Future AADT]]-Table134[[#This Row],[AADT 2022]])/20*($W$5-2022)+Table134[[#This Row],[AADT 2022]]</f>
        <v>4018</v>
      </c>
      <c r="X29" s="63"/>
    </row>
    <row r="30" spans="1:24" s="21" customFormat="1" ht="24" customHeight="1" x14ac:dyDescent="0.25">
      <c r="A30" s="24" t="s">
        <v>3137</v>
      </c>
      <c r="B30" s="25" t="s">
        <v>18608</v>
      </c>
      <c r="C30" s="24">
        <v>3040</v>
      </c>
      <c r="D30" s="24" t="s">
        <v>17074</v>
      </c>
      <c r="E30" s="24" t="s">
        <v>228</v>
      </c>
      <c r="F30" s="26">
        <f>Table134[[#This Row],[ToMeasure]]-Table134[[#This Row],[FromMeasure]]</f>
        <v>0.23251690999999999</v>
      </c>
      <c r="G30" s="27" t="s">
        <v>226</v>
      </c>
      <c r="H30" s="37">
        <v>0</v>
      </c>
      <c r="I30" s="24" t="s">
        <v>219</v>
      </c>
      <c r="J30" s="37">
        <v>0.23251690999999999</v>
      </c>
      <c r="K30" s="24" t="s">
        <v>3138</v>
      </c>
      <c r="L30" s="28">
        <v>2212</v>
      </c>
      <c r="M30" s="28">
        <v>0</v>
      </c>
      <c r="N30" s="28">
        <v>2212</v>
      </c>
      <c r="O30" s="25" t="s">
        <v>22957</v>
      </c>
      <c r="P30" s="24">
        <v>14</v>
      </c>
      <c r="Q30" s="24">
        <v>100</v>
      </c>
      <c r="R30" s="28">
        <v>117</v>
      </c>
      <c r="S30" s="28">
        <v>362</v>
      </c>
      <c r="T30" s="29">
        <v>0.21654611211573238</v>
      </c>
      <c r="U30" s="28">
        <v>2997</v>
      </c>
      <c r="V30" s="63"/>
      <c r="W30" s="61">
        <f>(Table134[[#This Row],[2042 Future AADT]]-Table134[[#This Row],[AADT 2022]])/20*($W$5-2022)+Table134[[#This Row],[AADT 2022]]</f>
        <v>2997</v>
      </c>
      <c r="X30" s="63"/>
    </row>
    <row r="31" spans="1:24" s="21" customFormat="1" ht="24" customHeight="1" x14ac:dyDescent="0.25">
      <c r="A31" s="24" t="s">
        <v>13710</v>
      </c>
      <c r="B31" s="25" t="s">
        <v>18610</v>
      </c>
      <c r="C31" s="24">
        <v>3042</v>
      </c>
      <c r="D31" s="24" t="s">
        <v>17074</v>
      </c>
      <c r="E31" s="24" t="s">
        <v>13711</v>
      </c>
      <c r="F31" s="26">
        <f>Table134[[#This Row],[ToMeasure]]-Table134[[#This Row],[FromMeasure]]</f>
        <v>0.22310832</v>
      </c>
      <c r="G31" s="27" t="s">
        <v>13712</v>
      </c>
      <c r="H31" s="37">
        <v>0</v>
      </c>
      <c r="I31" s="24" t="s">
        <v>3119</v>
      </c>
      <c r="J31" s="37">
        <v>0.22310832</v>
      </c>
      <c r="K31" s="24" t="s">
        <v>3143</v>
      </c>
      <c r="L31" s="28">
        <v>1151</v>
      </c>
      <c r="M31" s="28">
        <v>0</v>
      </c>
      <c r="N31" s="28">
        <v>1151</v>
      </c>
      <c r="O31" s="25" t="s">
        <v>22958</v>
      </c>
      <c r="P31" s="24">
        <v>10</v>
      </c>
      <c r="Q31" s="24">
        <v>100</v>
      </c>
      <c r="R31" s="28">
        <v>59</v>
      </c>
      <c r="S31" s="28">
        <v>188</v>
      </c>
      <c r="T31" s="29">
        <v>0.21459600347523891</v>
      </c>
      <c r="U31" s="28">
        <v>1560</v>
      </c>
      <c r="V31" s="63"/>
      <c r="W31" s="61">
        <f>(Table134[[#This Row],[2042 Future AADT]]-Table134[[#This Row],[AADT 2022]])/20*($W$5-2022)+Table134[[#This Row],[AADT 2022]]</f>
        <v>1560</v>
      </c>
      <c r="X31" s="63"/>
    </row>
    <row r="32" spans="1:24" s="21" customFormat="1" ht="24" customHeight="1" x14ac:dyDescent="0.25">
      <c r="A32" s="24" t="s">
        <v>11170</v>
      </c>
      <c r="B32" s="25" t="s">
        <v>18609</v>
      </c>
      <c r="C32" s="24">
        <v>3041</v>
      </c>
      <c r="D32" s="24" t="s">
        <v>17074</v>
      </c>
      <c r="E32" s="24" t="s">
        <v>11171</v>
      </c>
      <c r="F32" s="26">
        <f>Table134[[#This Row],[ToMeasure]]-Table134[[#This Row],[FromMeasure]]</f>
        <v>0.49869912999999999</v>
      </c>
      <c r="G32" s="27" t="s">
        <v>3138</v>
      </c>
      <c r="H32" s="37">
        <v>0</v>
      </c>
      <c r="I32" s="24" t="s">
        <v>226</v>
      </c>
      <c r="J32" s="37">
        <v>0.49869912999999999</v>
      </c>
      <c r="K32" s="24" t="s">
        <v>219</v>
      </c>
      <c r="L32" s="28">
        <v>3260</v>
      </c>
      <c r="M32" s="28">
        <v>0</v>
      </c>
      <c r="N32" s="28">
        <v>3260</v>
      </c>
      <c r="O32" s="25" t="s">
        <v>22959</v>
      </c>
      <c r="P32" s="24">
        <v>8</v>
      </c>
      <c r="Q32" s="24">
        <v>100</v>
      </c>
      <c r="R32" s="28">
        <v>100</v>
      </c>
      <c r="S32" s="28">
        <v>389</v>
      </c>
      <c r="T32" s="29">
        <v>0.15</v>
      </c>
      <c r="U32" s="28">
        <v>4417</v>
      </c>
      <c r="V32" s="63"/>
      <c r="W32" s="61">
        <f>(Table134[[#This Row],[2042 Future AADT]]-Table134[[#This Row],[AADT 2022]])/20*($W$5-2022)+Table134[[#This Row],[AADT 2022]]</f>
        <v>4417</v>
      </c>
      <c r="X32" s="63"/>
    </row>
    <row r="33" spans="1:24" s="21" customFormat="1" ht="24" customHeight="1" x14ac:dyDescent="0.25">
      <c r="A33" s="24" t="s">
        <v>3140</v>
      </c>
      <c r="B33" s="25" t="s">
        <v>18611</v>
      </c>
      <c r="C33" s="24">
        <v>3043</v>
      </c>
      <c r="D33" s="24" t="s">
        <v>17074</v>
      </c>
      <c r="E33" s="24" t="s">
        <v>3141</v>
      </c>
      <c r="F33" s="26">
        <f>Table134[[#This Row],[ToMeasure]]-Table134[[#This Row],[FromMeasure]]</f>
        <v>0.23546381999999999</v>
      </c>
      <c r="G33" s="27" t="s">
        <v>3142</v>
      </c>
      <c r="H33" s="37">
        <v>0</v>
      </c>
      <c r="I33" s="24" t="s">
        <v>3143</v>
      </c>
      <c r="J33" s="37">
        <v>0.23546381999999999</v>
      </c>
      <c r="K33" s="24" t="s">
        <v>3119</v>
      </c>
      <c r="L33" s="28">
        <v>1847</v>
      </c>
      <c r="M33" s="28">
        <v>0</v>
      </c>
      <c r="N33" s="28">
        <v>1847</v>
      </c>
      <c r="O33" s="25" t="s">
        <v>22960</v>
      </c>
      <c r="P33" s="24">
        <v>15</v>
      </c>
      <c r="Q33" s="24">
        <v>100</v>
      </c>
      <c r="R33" s="28">
        <v>96</v>
      </c>
      <c r="S33" s="28">
        <v>302</v>
      </c>
      <c r="T33" s="29">
        <v>0.21548456957227938</v>
      </c>
      <c r="U33" s="28">
        <v>2503</v>
      </c>
      <c r="V33" s="63"/>
      <c r="W33" s="61">
        <f>(Table134[[#This Row],[2042 Future AADT]]-Table134[[#This Row],[AADT 2022]])/20*($W$5-2022)+Table134[[#This Row],[AADT 2022]]</f>
        <v>2503</v>
      </c>
      <c r="X33" s="63"/>
    </row>
    <row r="34" spans="1:24" s="21" customFormat="1" ht="24" customHeight="1" x14ac:dyDescent="0.25">
      <c r="A34" s="24" t="s">
        <v>11173</v>
      </c>
      <c r="B34" s="25" t="s">
        <v>18612</v>
      </c>
      <c r="C34" s="24">
        <v>3050</v>
      </c>
      <c r="D34" s="24" t="s">
        <v>17074</v>
      </c>
      <c r="E34" s="24" t="s">
        <v>11174</v>
      </c>
      <c r="F34" s="26">
        <f>Table134[[#This Row],[ToMeasure]]-Table134[[#This Row],[FromMeasure]]</f>
        <v>0.23566868999999999</v>
      </c>
      <c r="G34" s="27" t="s">
        <v>11175</v>
      </c>
      <c r="H34" s="37">
        <v>0</v>
      </c>
      <c r="I34" s="24" t="s">
        <v>219</v>
      </c>
      <c r="J34" s="37">
        <v>0.23566868999999999</v>
      </c>
      <c r="K34" s="24" t="s">
        <v>11176</v>
      </c>
      <c r="L34" s="28">
        <v>5375</v>
      </c>
      <c r="M34" s="28">
        <v>0</v>
      </c>
      <c r="N34" s="28">
        <v>5375</v>
      </c>
      <c r="O34" s="25" t="s">
        <v>22961</v>
      </c>
      <c r="P34" s="24">
        <v>12</v>
      </c>
      <c r="Q34" s="24">
        <v>100</v>
      </c>
      <c r="R34" s="28">
        <v>285</v>
      </c>
      <c r="S34" s="28">
        <v>881</v>
      </c>
      <c r="T34" s="29">
        <v>0.21693023255813954</v>
      </c>
      <c r="U34" s="28">
        <v>7283</v>
      </c>
      <c r="V34" s="63"/>
      <c r="W34" s="61">
        <f>(Table134[[#This Row],[2042 Future AADT]]-Table134[[#This Row],[AADT 2022]])/20*($W$5-2022)+Table134[[#This Row],[AADT 2022]]</f>
        <v>7283</v>
      </c>
      <c r="X34" s="63"/>
    </row>
    <row r="35" spans="1:24" s="21" customFormat="1" ht="24" customHeight="1" x14ac:dyDescent="0.25">
      <c r="A35" s="24" t="s">
        <v>6870</v>
      </c>
      <c r="B35" s="25" t="s">
        <v>18614</v>
      </c>
      <c r="C35" s="24">
        <v>3052</v>
      </c>
      <c r="D35" s="24" t="s">
        <v>17074</v>
      </c>
      <c r="E35" s="24" t="s">
        <v>6871</v>
      </c>
      <c r="F35" s="26">
        <f>Table134[[#This Row],[ToMeasure]]-Table134[[#This Row],[FromMeasure]]</f>
        <v>0.23706323000000001</v>
      </c>
      <c r="G35" s="27" t="s">
        <v>6872</v>
      </c>
      <c r="H35" s="37">
        <v>0</v>
      </c>
      <c r="I35" s="24" t="s">
        <v>3119</v>
      </c>
      <c r="J35" s="37">
        <v>0.23706323000000001</v>
      </c>
      <c r="K35" s="24" t="s">
        <v>6873</v>
      </c>
      <c r="L35" s="28">
        <v>1975</v>
      </c>
      <c r="M35" s="28">
        <v>0</v>
      </c>
      <c r="N35" s="28">
        <v>1975</v>
      </c>
      <c r="O35" s="25" t="s">
        <v>22962</v>
      </c>
      <c r="P35" s="24">
        <v>12</v>
      </c>
      <c r="Q35" s="24">
        <v>100</v>
      </c>
      <c r="R35" s="28">
        <v>104</v>
      </c>
      <c r="S35" s="28">
        <v>324</v>
      </c>
      <c r="T35" s="29">
        <v>0.21670886075949367</v>
      </c>
      <c r="U35" s="28">
        <v>2676</v>
      </c>
      <c r="V35" s="63"/>
      <c r="W35" s="61">
        <f>(Table134[[#This Row],[2042 Future AADT]]-Table134[[#This Row],[AADT 2022]])/20*($W$5-2022)+Table134[[#This Row],[AADT 2022]]</f>
        <v>2676</v>
      </c>
      <c r="X35" s="63"/>
    </row>
    <row r="36" spans="1:24" s="21" customFormat="1" ht="24" customHeight="1" x14ac:dyDescent="0.25">
      <c r="A36" s="24" t="s">
        <v>13714</v>
      </c>
      <c r="B36" s="25" t="s">
        <v>18613</v>
      </c>
      <c r="C36" s="24">
        <v>3051</v>
      </c>
      <c r="D36" s="24" t="s">
        <v>17074</v>
      </c>
      <c r="E36" s="24" t="s">
        <v>13715</v>
      </c>
      <c r="F36" s="26">
        <f>Table134[[#This Row],[ToMeasure]]-Table134[[#This Row],[FromMeasure]]</f>
        <v>0.24787282999999999</v>
      </c>
      <c r="G36" s="27" t="s">
        <v>11176</v>
      </c>
      <c r="H36" s="37">
        <v>0</v>
      </c>
      <c r="I36" s="24" t="s">
        <v>11175</v>
      </c>
      <c r="J36" s="37">
        <v>0.24787282999999999</v>
      </c>
      <c r="K36" s="24" t="s">
        <v>219</v>
      </c>
      <c r="L36" s="28">
        <v>2916</v>
      </c>
      <c r="M36" s="28">
        <v>0</v>
      </c>
      <c r="N36" s="28">
        <v>2916</v>
      </c>
      <c r="O36" s="25" t="s">
        <v>22963</v>
      </c>
      <c r="P36" s="24">
        <v>8</v>
      </c>
      <c r="Q36" s="24">
        <v>100</v>
      </c>
      <c r="R36" s="28">
        <v>116</v>
      </c>
      <c r="S36" s="28">
        <v>1098</v>
      </c>
      <c r="T36" s="29">
        <v>0.41632373113854593</v>
      </c>
      <c r="U36" s="28">
        <v>3951</v>
      </c>
      <c r="V36" s="63"/>
      <c r="W36" s="61">
        <f>(Table134[[#This Row],[2042 Future AADT]]-Table134[[#This Row],[AADT 2022]])/20*($W$5-2022)+Table134[[#This Row],[AADT 2022]]</f>
        <v>3951</v>
      </c>
      <c r="X36" s="63"/>
    </row>
    <row r="37" spans="1:24" s="21" customFormat="1" ht="24" customHeight="1" x14ac:dyDescent="0.25">
      <c r="A37" s="24" t="s">
        <v>13717</v>
      </c>
      <c r="B37" s="25" t="s">
        <v>18615</v>
      </c>
      <c r="C37" s="24">
        <v>3053</v>
      </c>
      <c r="D37" s="24" t="s">
        <v>17074</v>
      </c>
      <c r="E37" s="24" t="s">
        <v>13718</v>
      </c>
      <c r="F37" s="26">
        <f>Table134[[#This Row],[ToMeasure]]-Table134[[#This Row],[FromMeasure]]</f>
        <v>0.24562782</v>
      </c>
      <c r="G37" s="27" t="s">
        <v>6873</v>
      </c>
      <c r="H37" s="37">
        <v>0</v>
      </c>
      <c r="I37" s="24" t="s">
        <v>6872</v>
      </c>
      <c r="J37" s="37">
        <v>0.24562782</v>
      </c>
      <c r="K37" s="24" t="s">
        <v>3119</v>
      </c>
      <c r="L37" s="28">
        <v>6301</v>
      </c>
      <c r="M37" s="28">
        <v>0</v>
      </c>
      <c r="N37" s="28">
        <v>6301</v>
      </c>
      <c r="O37" s="25" t="s">
        <v>22964</v>
      </c>
      <c r="P37" s="24">
        <v>12</v>
      </c>
      <c r="Q37" s="24">
        <v>100</v>
      </c>
      <c r="R37" s="28">
        <v>332</v>
      </c>
      <c r="S37" s="28">
        <v>1032</v>
      </c>
      <c r="T37" s="29">
        <v>0.216473575622917</v>
      </c>
      <c r="U37" s="28">
        <v>8538</v>
      </c>
      <c r="V37" s="63"/>
      <c r="W37" s="61">
        <f>(Table134[[#This Row],[2042 Future AADT]]-Table134[[#This Row],[AADT 2022]])/20*($W$5-2022)+Table134[[#This Row],[AADT 2022]]</f>
        <v>8538</v>
      </c>
      <c r="X37" s="63"/>
    </row>
    <row r="38" spans="1:24" s="21" customFormat="1" ht="24" customHeight="1" x14ac:dyDescent="0.25">
      <c r="A38" s="24" t="s">
        <v>13720</v>
      </c>
      <c r="B38" s="25" t="s">
        <v>18619</v>
      </c>
      <c r="C38" s="24">
        <v>3060</v>
      </c>
      <c r="D38" s="24" t="s">
        <v>17074</v>
      </c>
      <c r="E38" s="24" t="s">
        <v>13721</v>
      </c>
      <c r="F38" s="26">
        <f>Table134[[#This Row],[ToMeasure]]-Table134[[#This Row],[FromMeasure]]</f>
        <v>0.24990080000000001</v>
      </c>
      <c r="G38" s="27" t="s">
        <v>13722</v>
      </c>
      <c r="H38" s="37">
        <v>0</v>
      </c>
      <c r="I38" s="24" t="s">
        <v>219</v>
      </c>
      <c r="J38" s="37">
        <v>0.24990080000000001</v>
      </c>
      <c r="K38" s="24" t="s">
        <v>13723</v>
      </c>
      <c r="L38" s="28">
        <v>2487</v>
      </c>
      <c r="M38" s="28">
        <v>0</v>
      </c>
      <c r="N38" s="28">
        <v>2487</v>
      </c>
      <c r="O38" s="25" t="s">
        <v>22965</v>
      </c>
      <c r="P38" s="24">
        <v>12</v>
      </c>
      <c r="Q38" s="24">
        <v>100</v>
      </c>
      <c r="R38" s="28">
        <v>131</v>
      </c>
      <c r="S38" s="28">
        <v>406</v>
      </c>
      <c r="T38" s="29">
        <v>0.21592279855247287</v>
      </c>
      <c r="U38" s="28">
        <v>3370</v>
      </c>
      <c r="V38" s="63"/>
      <c r="W38" s="61">
        <f>(Table134[[#This Row],[2042 Future AADT]]-Table134[[#This Row],[AADT 2022]])/20*($W$5-2022)+Table134[[#This Row],[AADT 2022]]</f>
        <v>3370</v>
      </c>
      <c r="X38" s="63"/>
    </row>
    <row r="39" spans="1:24" s="21" customFormat="1" ht="24" customHeight="1" x14ac:dyDescent="0.25">
      <c r="A39" s="24" t="s">
        <v>13725</v>
      </c>
      <c r="B39" s="25" t="s">
        <v>18621</v>
      </c>
      <c r="C39" s="24">
        <v>3062</v>
      </c>
      <c r="D39" s="24" t="s">
        <v>17074</v>
      </c>
      <c r="E39" s="24" t="s">
        <v>13726</v>
      </c>
      <c r="F39" s="26">
        <f>Table134[[#This Row],[ToMeasure]]-Table134[[#This Row],[FromMeasure]]</f>
        <v>0.27931172999999998</v>
      </c>
      <c r="G39" s="27" t="s">
        <v>11181</v>
      </c>
      <c r="H39" s="37">
        <v>0</v>
      </c>
      <c r="I39" s="24" t="s">
        <v>3119</v>
      </c>
      <c r="J39" s="37">
        <v>0.27931172999999998</v>
      </c>
      <c r="K39" s="24" t="s">
        <v>11180</v>
      </c>
      <c r="L39" s="28">
        <v>391</v>
      </c>
      <c r="M39" s="28">
        <v>0</v>
      </c>
      <c r="N39" s="28">
        <v>391</v>
      </c>
      <c r="O39" s="25" t="s">
        <v>22966</v>
      </c>
      <c r="P39" s="24">
        <v>15</v>
      </c>
      <c r="Q39" s="24">
        <v>100</v>
      </c>
      <c r="R39" s="28">
        <v>19</v>
      </c>
      <c r="S39" s="28">
        <v>64</v>
      </c>
      <c r="T39" s="29">
        <v>0.21227621483375958</v>
      </c>
      <c r="U39" s="28">
        <v>611</v>
      </c>
      <c r="V39" s="63"/>
      <c r="W39" s="61">
        <f>(Table134[[#This Row],[2042 Future AADT]]-Table134[[#This Row],[AADT 2022]])/20*($W$5-2022)+Table134[[#This Row],[AADT 2022]]</f>
        <v>611</v>
      </c>
      <c r="X39" s="63"/>
    </row>
    <row r="40" spans="1:24" s="21" customFormat="1" ht="24" customHeight="1" x14ac:dyDescent="0.25">
      <c r="A40" s="24" t="s">
        <v>13728</v>
      </c>
      <c r="B40" s="25" t="s">
        <v>18620</v>
      </c>
      <c r="C40" s="24">
        <v>3061</v>
      </c>
      <c r="D40" s="24" t="s">
        <v>17074</v>
      </c>
      <c r="E40" s="24" t="s">
        <v>13729</v>
      </c>
      <c r="F40" s="26">
        <f>Table134[[#This Row],[ToMeasure]]-Table134[[#This Row],[FromMeasure]]</f>
        <v>0.26136780999999998</v>
      </c>
      <c r="G40" s="27" t="s">
        <v>13723</v>
      </c>
      <c r="H40" s="37">
        <v>0</v>
      </c>
      <c r="I40" s="24" t="s">
        <v>13722</v>
      </c>
      <c r="J40" s="37">
        <v>0.26136780999999998</v>
      </c>
      <c r="K40" s="24" t="s">
        <v>219</v>
      </c>
      <c r="L40" s="28">
        <v>375</v>
      </c>
      <c r="M40" s="28">
        <v>0</v>
      </c>
      <c r="N40" s="28">
        <v>375</v>
      </c>
      <c r="O40" s="25" t="s">
        <v>22967</v>
      </c>
      <c r="P40" s="24">
        <v>14</v>
      </c>
      <c r="Q40" s="24" t="s">
        <v>203</v>
      </c>
      <c r="R40" s="28">
        <v>18</v>
      </c>
      <c r="S40" s="28">
        <v>60</v>
      </c>
      <c r="T40" s="29">
        <v>0.20799999999999999</v>
      </c>
      <c r="U40" s="28">
        <v>508</v>
      </c>
      <c r="V40" s="63"/>
      <c r="W40" s="61">
        <f>(Table134[[#This Row],[2042 Future AADT]]-Table134[[#This Row],[AADT 2022]])/20*($W$5-2022)+Table134[[#This Row],[AADT 2022]]</f>
        <v>508</v>
      </c>
      <c r="X40" s="63"/>
    </row>
    <row r="41" spans="1:24" s="21" customFormat="1" ht="24" customHeight="1" x14ac:dyDescent="0.25">
      <c r="A41" s="24" t="s">
        <v>11178</v>
      </c>
      <c r="B41" s="25" t="s">
        <v>18622</v>
      </c>
      <c r="C41" s="24">
        <v>3063</v>
      </c>
      <c r="D41" s="24" t="s">
        <v>17074</v>
      </c>
      <c r="E41" s="24" t="s">
        <v>11179</v>
      </c>
      <c r="F41" s="26">
        <f>Table134[[#This Row],[ToMeasure]]-Table134[[#This Row],[FromMeasure]]</f>
        <v>0.20904622</v>
      </c>
      <c r="G41" s="27" t="s">
        <v>11180</v>
      </c>
      <c r="H41" s="37">
        <v>0</v>
      </c>
      <c r="I41" s="24" t="s">
        <v>11181</v>
      </c>
      <c r="J41" s="37">
        <v>0.20904622</v>
      </c>
      <c r="K41" s="24" t="s">
        <v>3119</v>
      </c>
      <c r="L41" s="28">
        <v>2776</v>
      </c>
      <c r="M41" s="28">
        <v>0</v>
      </c>
      <c r="N41" s="28">
        <v>2776</v>
      </c>
      <c r="O41" s="25" t="s">
        <v>22968</v>
      </c>
      <c r="P41" s="24">
        <v>12</v>
      </c>
      <c r="Q41" s="24">
        <v>100</v>
      </c>
      <c r="R41" s="28">
        <v>146</v>
      </c>
      <c r="S41" s="28">
        <v>453</v>
      </c>
      <c r="T41" s="29">
        <v>0.21577809798270894</v>
      </c>
      <c r="U41" s="28">
        <v>3761</v>
      </c>
      <c r="V41" s="63"/>
      <c r="W41" s="61">
        <f>(Table134[[#This Row],[2042 Future AADT]]-Table134[[#This Row],[AADT 2022]])/20*($W$5-2022)+Table134[[#This Row],[AADT 2022]]</f>
        <v>3761</v>
      </c>
      <c r="X41" s="63"/>
    </row>
    <row r="42" spans="1:24" s="21" customFormat="1" ht="24" customHeight="1" x14ac:dyDescent="0.25">
      <c r="A42" s="24" t="s">
        <v>13731</v>
      </c>
      <c r="B42" s="25" t="s">
        <v>18628</v>
      </c>
      <c r="C42" s="24">
        <v>3070</v>
      </c>
      <c r="D42" s="24" t="s">
        <v>17074</v>
      </c>
      <c r="E42" s="24" t="s">
        <v>13732</v>
      </c>
      <c r="F42" s="26">
        <f>Table134[[#This Row],[ToMeasure]]-Table134[[#This Row],[FromMeasure]]</f>
        <v>0.27997125</v>
      </c>
      <c r="G42" s="27" t="s">
        <v>6878</v>
      </c>
      <c r="H42" s="37">
        <v>0</v>
      </c>
      <c r="I42" s="24" t="s">
        <v>219</v>
      </c>
      <c r="J42" s="37">
        <v>0.27997125</v>
      </c>
      <c r="K42" s="24" t="s">
        <v>6877</v>
      </c>
      <c r="L42" s="28">
        <v>1498</v>
      </c>
      <c r="M42" s="28">
        <v>0</v>
      </c>
      <c r="N42" s="28">
        <v>1498</v>
      </c>
      <c r="O42" s="25" t="s">
        <v>22969</v>
      </c>
      <c r="P42" s="24">
        <v>11</v>
      </c>
      <c r="Q42" s="24">
        <v>100</v>
      </c>
      <c r="R42" s="28">
        <v>65</v>
      </c>
      <c r="S42" s="28">
        <v>604</v>
      </c>
      <c r="T42" s="29">
        <v>0.44659546061415223</v>
      </c>
      <c r="U42" s="28">
        <v>2341</v>
      </c>
      <c r="V42" s="63"/>
      <c r="W42" s="61">
        <f>(Table134[[#This Row],[2042 Future AADT]]-Table134[[#This Row],[AADT 2022]])/20*($W$5-2022)+Table134[[#This Row],[AADT 2022]]</f>
        <v>2341</v>
      </c>
      <c r="X42" s="63"/>
    </row>
    <row r="43" spans="1:24" s="21" customFormat="1" ht="24" customHeight="1" x14ac:dyDescent="0.25">
      <c r="A43" s="24" t="s">
        <v>13734</v>
      </c>
      <c r="B43" s="25" t="s">
        <v>18630</v>
      </c>
      <c r="C43" s="24">
        <v>3072</v>
      </c>
      <c r="D43" s="24" t="s">
        <v>17074</v>
      </c>
      <c r="E43" s="24" t="s">
        <v>13735</v>
      </c>
      <c r="F43" s="26">
        <f>Table134[[#This Row],[ToMeasure]]-Table134[[#This Row],[FromMeasure]]</f>
        <v>0.28580747000000001</v>
      </c>
      <c r="G43" s="27" t="s">
        <v>13736</v>
      </c>
      <c r="H43" s="37">
        <v>0</v>
      </c>
      <c r="I43" s="24" t="s">
        <v>3119</v>
      </c>
      <c r="J43" s="37">
        <v>0.28580747000000001</v>
      </c>
      <c r="K43" s="24" t="s">
        <v>233</v>
      </c>
      <c r="L43" s="28">
        <v>35</v>
      </c>
      <c r="M43" s="28">
        <v>0</v>
      </c>
      <c r="N43" s="28">
        <v>35</v>
      </c>
      <c r="O43" s="25" t="s">
        <v>22970</v>
      </c>
      <c r="P43" s="24">
        <v>20</v>
      </c>
      <c r="Q43" s="24">
        <v>100</v>
      </c>
      <c r="R43" s="28">
        <v>1</v>
      </c>
      <c r="S43" s="28">
        <v>5</v>
      </c>
      <c r="T43" s="29">
        <v>0.17142857142857143</v>
      </c>
      <c r="U43" s="28">
        <v>55</v>
      </c>
      <c r="V43" s="63"/>
      <c r="W43" s="61">
        <f>(Table134[[#This Row],[2042 Future AADT]]-Table134[[#This Row],[AADT 2022]])/20*($W$5-2022)+Table134[[#This Row],[AADT 2022]]</f>
        <v>55</v>
      </c>
      <c r="X43" s="63"/>
    </row>
    <row r="44" spans="1:24" s="21" customFormat="1" ht="24" customHeight="1" x14ac:dyDescent="0.25">
      <c r="A44" s="24" t="s">
        <v>6875</v>
      </c>
      <c r="B44" s="25" t="s">
        <v>18629</v>
      </c>
      <c r="C44" s="24">
        <v>3071</v>
      </c>
      <c r="D44" s="24" t="s">
        <v>17074</v>
      </c>
      <c r="E44" s="24" t="s">
        <v>6876</v>
      </c>
      <c r="F44" s="26">
        <f>Table134[[#This Row],[ToMeasure]]-Table134[[#This Row],[FromMeasure]]</f>
        <v>0.11220963</v>
      </c>
      <c r="G44" s="27" t="s">
        <v>6877</v>
      </c>
      <c r="H44" s="37">
        <v>0</v>
      </c>
      <c r="I44" s="24" t="s">
        <v>6878</v>
      </c>
      <c r="J44" s="37">
        <v>0.11220963</v>
      </c>
      <c r="K44" s="24" t="s">
        <v>6879</v>
      </c>
      <c r="L44" s="28">
        <v>22</v>
      </c>
      <c r="M44" s="28">
        <v>0</v>
      </c>
      <c r="N44" s="28">
        <v>22</v>
      </c>
      <c r="O44" s="25" t="s">
        <v>22971</v>
      </c>
      <c r="P44" s="24">
        <v>14</v>
      </c>
      <c r="Q44" s="24">
        <v>100</v>
      </c>
      <c r="R44" s="28">
        <v>1</v>
      </c>
      <c r="S44" s="28">
        <v>3</v>
      </c>
      <c r="T44" s="29">
        <v>0.18181818181818182</v>
      </c>
      <c r="U44" s="28">
        <v>33</v>
      </c>
      <c r="V44" s="63"/>
      <c r="W44" s="61">
        <f>(Table134[[#This Row],[2042 Future AADT]]-Table134[[#This Row],[AADT 2022]])/20*($W$5-2022)+Table134[[#This Row],[AADT 2022]]</f>
        <v>33</v>
      </c>
      <c r="X44" s="63"/>
    </row>
    <row r="45" spans="1:24" s="21" customFormat="1" ht="24" customHeight="1" x14ac:dyDescent="0.25">
      <c r="A45" s="24" t="s">
        <v>6881</v>
      </c>
      <c r="B45" s="25" t="s">
        <v>18631</v>
      </c>
      <c r="C45" s="24">
        <v>3073</v>
      </c>
      <c r="D45" s="24" t="s">
        <v>17074</v>
      </c>
      <c r="E45" s="24" t="s">
        <v>6882</v>
      </c>
      <c r="F45" s="26">
        <f>Table134[[#This Row],[ToMeasure]]-Table134[[#This Row],[FromMeasure]]</f>
        <v>0.32113614000000001</v>
      </c>
      <c r="G45" s="27" t="s">
        <v>6883</v>
      </c>
      <c r="H45" s="37">
        <v>0</v>
      </c>
      <c r="I45" s="24" t="s">
        <v>233</v>
      </c>
      <c r="J45" s="37">
        <v>0.32113614000000001</v>
      </c>
      <c r="K45" s="24" t="s">
        <v>3119</v>
      </c>
      <c r="L45" s="28">
        <v>836</v>
      </c>
      <c r="M45" s="28">
        <v>0</v>
      </c>
      <c r="N45" s="28">
        <v>836</v>
      </c>
      <c r="O45" s="25" t="s">
        <v>22972</v>
      </c>
      <c r="P45" s="24">
        <v>10</v>
      </c>
      <c r="Q45" s="24">
        <v>100</v>
      </c>
      <c r="R45" s="28" t="s">
        <v>203</v>
      </c>
      <c r="S45" s="28" t="s">
        <v>203</v>
      </c>
      <c r="T45" s="29" t="s">
        <v>203</v>
      </c>
      <c r="U45" s="28">
        <v>1306</v>
      </c>
      <c r="V45" s="63"/>
      <c r="W45" s="61">
        <f>(Table134[[#This Row],[2042 Future AADT]]-Table134[[#This Row],[AADT 2022]])/20*($W$5-2022)+Table134[[#This Row],[AADT 2022]]</f>
        <v>1306</v>
      </c>
      <c r="X45" s="63"/>
    </row>
    <row r="46" spans="1:24" s="21" customFormat="1" ht="24" customHeight="1" x14ac:dyDescent="0.25">
      <c r="A46" s="24" t="s">
        <v>6885</v>
      </c>
      <c r="B46" s="25"/>
      <c r="C46" s="24" t="s">
        <v>203</v>
      </c>
      <c r="D46" s="24" t="s">
        <v>17074</v>
      </c>
      <c r="E46" s="24" t="s">
        <v>6886</v>
      </c>
      <c r="F46" s="26">
        <f>Table134[[#This Row],[ToMeasure]]-Table134[[#This Row],[FromMeasure]]</f>
        <v>0.12843882000000001</v>
      </c>
      <c r="G46" s="27" t="s">
        <v>6887</v>
      </c>
      <c r="H46" s="37">
        <v>0</v>
      </c>
      <c r="I46" s="24" t="s">
        <v>219</v>
      </c>
      <c r="J46" s="37">
        <v>0.12843882000000001</v>
      </c>
      <c r="K46" s="24" t="s">
        <v>6888</v>
      </c>
      <c r="L46" s="28" t="s">
        <v>203</v>
      </c>
      <c r="M46" s="28" t="s">
        <v>203</v>
      </c>
      <c r="N46" s="28">
        <v>3405</v>
      </c>
      <c r="O46" s="25" t="s">
        <v>22973</v>
      </c>
      <c r="P46" s="24" t="s">
        <v>203</v>
      </c>
      <c r="Q46" s="24" t="s">
        <v>203</v>
      </c>
      <c r="R46" s="28" t="s">
        <v>203</v>
      </c>
      <c r="S46" s="28" t="s">
        <v>203</v>
      </c>
      <c r="T46" s="29" t="s">
        <v>203</v>
      </c>
      <c r="U46" s="28">
        <v>5320</v>
      </c>
      <c r="V46" s="63"/>
      <c r="W46" s="61">
        <f>(Table134[[#This Row],[2042 Future AADT]]-Table134[[#This Row],[AADT 2022]])/20*($W$5-2022)+Table134[[#This Row],[AADT 2022]]</f>
        <v>5320</v>
      </c>
      <c r="X46" s="63"/>
    </row>
    <row r="47" spans="1:24" s="21" customFormat="1" ht="24" customHeight="1" x14ac:dyDescent="0.25">
      <c r="A47" s="24" t="s">
        <v>11183</v>
      </c>
      <c r="B47" s="25"/>
      <c r="C47" s="24" t="s">
        <v>203</v>
      </c>
      <c r="D47" s="24" t="s">
        <v>17074</v>
      </c>
      <c r="E47" s="24" t="s">
        <v>11184</v>
      </c>
      <c r="F47" s="26">
        <f>Table134[[#This Row],[ToMeasure]]-Table134[[#This Row],[FromMeasure]]</f>
        <v>0.13780645999999999</v>
      </c>
      <c r="G47" s="27" t="s">
        <v>11185</v>
      </c>
      <c r="H47" s="37">
        <v>0</v>
      </c>
      <c r="I47" s="24" t="s">
        <v>3119</v>
      </c>
      <c r="J47" s="37">
        <v>0.13780645999999999</v>
      </c>
      <c r="K47" s="24" t="s">
        <v>11186</v>
      </c>
      <c r="L47" s="28" t="s">
        <v>203</v>
      </c>
      <c r="M47" s="28" t="s">
        <v>203</v>
      </c>
      <c r="N47" s="28">
        <v>3405</v>
      </c>
      <c r="O47" s="25" t="s">
        <v>22973</v>
      </c>
      <c r="P47" s="24" t="s">
        <v>203</v>
      </c>
      <c r="Q47" s="24" t="s">
        <v>203</v>
      </c>
      <c r="R47" s="28" t="s">
        <v>203</v>
      </c>
      <c r="S47" s="28" t="s">
        <v>203</v>
      </c>
      <c r="T47" s="29" t="s">
        <v>203</v>
      </c>
      <c r="U47" s="28">
        <v>5320</v>
      </c>
      <c r="V47" s="63"/>
      <c r="W47" s="61">
        <f>(Table134[[#This Row],[2042 Future AADT]]-Table134[[#This Row],[AADT 2022]])/20*($W$5-2022)+Table134[[#This Row],[AADT 2022]]</f>
        <v>5320</v>
      </c>
      <c r="X47" s="63"/>
    </row>
    <row r="48" spans="1:24" s="21" customFormat="1" ht="24" customHeight="1" x14ac:dyDescent="0.25">
      <c r="A48" s="24" t="s">
        <v>3145</v>
      </c>
      <c r="B48" s="25"/>
      <c r="C48" s="24" t="s">
        <v>203</v>
      </c>
      <c r="D48" s="24" t="s">
        <v>17074</v>
      </c>
      <c r="E48" s="24" t="s">
        <v>3146</v>
      </c>
      <c r="F48" s="26">
        <f>Table134[[#This Row],[ToMeasure]]-Table134[[#This Row],[FromMeasure]]</f>
        <v>7.9804620000000007E-2</v>
      </c>
      <c r="G48" s="27" t="s">
        <v>3147</v>
      </c>
      <c r="H48" s="37">
        <v>0</v>
      </c>
      <c r="I48" s="24" t="s">
        <v>3148</v>
      </c>
      <c r="J48" s="37">
        <v>7.9804620000000007E-2</v>
      </c>
      <c r="K48" s="24" t="s">
        <v>219</v>
      </c>
      <c r="L48" s="28" t="s">
        <v>203</v>
      </c>
      <c r="M48" s="28" t="s">
        <v>203</v>
      </c>
      <c r="N48" s="28">
        <v>3319</v>
      </c>
      <c r="O48" s="25" t="s">
        <v>22974</v>
      </c>
      <c r="P48" s="24" t="s">
        <v>203</v>
      </c>
      <c r="Q48" s="24" t="s">
        <v>203</v>
      </c>
      <c r="R48" s="28" t="s">
        <v>203</v>
      </c>
      <c r="S48" s="28" t="s">
        <v>203</v>
      </c>
      <c r="T48" s="29" t="s">
        <v>203</v>
      </c>
      <c r="U48" s="28">
        <v>5186</v>
      </c>
      <c r="V48" s="63"/>
      <c r="W48" s="61">
        <f>(Table134[[#This Row],[2042 Future AADT]]-Table134[[#This Row],[AADT 2022]])/20*($W$5-2022)+Table134[[#This Row],[AADT 2022]]</f>
        <v>5186</v>
      </c>
      <c r="X48" s="63"/>
    </row>
    <row r="49" spans="1:24" s="21" customFormat="1" ht="24" customHeight="1" x14ac:dyDescent="0.25">
      <c r="A49" s="24" t="s">
        <v>13738</v>
      </c>
      <c r="B49" s="25"/>
      <c r="C49" s="24" t="s">
        <v>203</v>
      </c>
      <c r="D49" s="24" t="s">
        <v>17074</v>
      </c>
      <c r="E49" s="24" t="s">
        <v>13739</v>
      </c>
      <c r="F49" s="26">
        <f>Table134[[#This Row],[ToMeasure]]-Table134[[#This Row],[FromMeasure]]</f>
        <v>9.3795890000000007E-2</v>
      </c>
      <c r="G49" s="27" t="s">
        <v>13740</v>
      </c>
      <c r="H49" s="37">
        <v>0</v>
      </c>
      <c r="I49" s="24" t="s">
        <v>13741</v>
      </c>
      <c r="J49" s="37">
        <v>9.3795890000000007E-2</v>
      </c>
      <c r="K49" s="24" t="s">
        <v>3119</v>
      </c>
      <c r="L49" s="28" t="s">
        <v>203</v>
      </c>
      <c r="M49" s="28" t="s">
        <v>203</v>
      </c>
      <c r="N49" s="28">
        <v>3319</v>
      </c>
      <c r="O49" s="25" t="s">
        <v>22974</v>
      </c>
      <c r="P49" s="24" t="s">
        <v>203</v>
      </c>
      <c r="Q49" s="24" t="s">
        <v>203</v>
      </c>
      <c r="R49" s="28" t="s">
        <v>203</v>
      </c>
      <c r="S49" s="28" t="s">
        <v>203</v>
      </c>
      <c r="T49" s="29" t="s">
        <v>203</v>
      </c>
      <c r="U49" s="28">
        <v>5186</v>
      </c>
      <c r="V49" s="63"/>
      <c r="W49" s="61">
        <f>(Table134[[#This Row],[2042 Future AADT]]-Table134[[#This Row],[AADT 2022]])/20*($W$5-2022)+Table134[[#This Row],[AADT 2022]]</f>
        <v>5186</v>
      </c>
      <c r="X49" s="63"/>
    </row>
    <row r="50" spans="1:24" s="21" customFormat="1" ht="24" customHeight="1" x14ac:dyDescent="0.25">
      <c r="A50" s="24" t="s">
        <v>13742</v>
      </c>
      <c r="B50" s="25" t="s">
        <v>18633</v>
      </c>
      <c r="C50" s="24">
        <v>3090</v>
      </c>
      <c r="D50" s="24" t="s">
        <v>17074</v>
      </c>
      <c r="E50" s="24" t="s">
        <v>13743</v>
      </c>
      <c r="F50" s="26">
        <f>Table134[[#This Row],[ToMeasure]]-Table134[[#This Row],[FromMeasure]]</f>
        <v>0.30991649999999998</v>
      </c>
      <c r="G50" s="27" t="s">
        <v>6897</v>
      </c>
      <c r="H50" s="37">
        <v>0</v>
      </c>
      <c r="I50" s="24" t="s">
        <v>219</v>
      </c>
      <c r="J50" s="37">
        <v>0.30991649999999998</v>
      </c>
      <c r="K50" s="24" t="s">
        <v>6896</v>
      </c>
      <c r="L50" s="28">
        <v>454</v>
      </c>
      <c r="M50" s="28">
        <v>0</v>
      </c>
      <c r="N50" s="28">
        <v>454</v>
      </c>
      <c r="O50" s="25" t="s">
        <v>22975</v>
      </c>
      <c r="P50" s="24">
        <v>15</v>
      </c>
      <c r="Q50" s="24">
        <v>100</v>
      </c>
      <c r="R50" s="28">
        <v>24</v>
      </c>
      <c r="S50" s="28">
        <v>77</v>
      </c>
      <c r="T50" s="29">
        <v>0.22246696035242292</v>
      </c>
      <c r="U50" s="28">
        <v>709</v>
      </c>
      <c r="V50" s="63"/>
      <c r="W50" s="61">
        <f>(Table134[[#This Row],[2042 Future AADT]]-Table134[[#This Row],[AADT 2022]])/20*($W$5-2022)+Table134[[#This Row],[AADT 2022]]</f>
        <v>709</v>
      </c>
      <c r="X50" s="63"/>
    </row>
    <row r="51" spans="1:24" s="21" customFormat="1" ht="24" customHeight="1" x14ac:dyDescent="0.25">
      <c r="A51" s="24" t="s">
        <v>6889</v>
      </c>
      <c r="B51" s="25" t="s">
        <v>18635</v>
      </c>
      <c r="C51" s="24">
        <v>3092</v>
      </c>
      <c r="D51" s="24" t="s">
        <v>17074</v>
      </c>
      <c r="E51" s="24" t="s">
        <v>6890</v>
      </c>
      <c r="F51" s="26">
        <f>Table134[[#This Row],[ToMeasure]]-Table134[[#This Row],[FromMeasure]]</f>
        <v>0.25432346</v>
      </c>
      <c r="G51" s="27" t="s">
        <v>6891</v>
      </c>
      <c r="H51" s="37">
        <v>0</v>
      </c>
      <c r="I51" s="24" t="s">
        <v>3119</v>
      </c>
      <c r="J51" s="37">
        <v>0.25432346</v>
      </c>
      <c r="K51" s="24" t="s">
        <v>6892</v>
      </c>
      <c r="L51" s="28">
        <v>327</v>
      </c>
      <c r="M51" s="28">
        <v>0</v>
      </c>
      <c r="N51" s="28">
        <v>327</v>
      </c>
      <c r="O51" s="25" t="s">
        <v>22976</v>
      </c>
      <c r="P51" s="24">
        <v>12</v>
      </c>
      <c r="Q51" s="24">
        <v>100</v>
      </c>
      <c r="R51" s="28">
        <v>18</v>
      </c>
      <c r="S51" s="28">
        <v>57</v>
      </c>
      <c r="T51" s="29">
        <v>0.22935779816513763</v>
      </c>
      <c r="U51" s="28">
        <v>511</v>
      </c>
      <c r="V51" s="63"/>
      <c r="W51" s="61">
        <f>(Table134[[#This Row],[2042 Future AADT]]-Table134[[#This Row],[AADT 2022]])/20*($W$5-2022)+Table134[[#This Row],[AADT 2022]]</f>
        <v>511</v>
      </c>
      <c r="X51" s="63"/>
    </row>
    <row r="52" spans="1:24" s="21" customFormat="1" ht="24" customHeight="1" x14ac:dyDescent="0.25">
      <c r="A52" s="24" t="s">
        <v>6894</v>
      </c>
      <c r="B52" s="25" t="s">
        <v>18634</v>
      </c>
      <c r="C52" s="24">
        <v>3091</v>
      </c>
      <c r="D52" s="24" t="s">
        <v>17074</v>
      </c>
      <c r="E52" s="24" t="s">
        <v>6895</v>
      </c>
      <c r="F52" s="26">
        <f>Table134[[#This Row],[ToMeasure]]-Table134[[#This Row],[FromMeasure]]</f>
        <v>0.30565905999999998</v>
      </c>
      <c r="G52" s="27" t="s">
        <v>6896</v>
      </c>
      <c r="H52" s="37">
        <v>0</v>
      </c>
      <c r="I52" s="24" t="s">
        <v>6897</v>
      </c>
      <c r="J52" s="37">
        <v>0.30565905999999998</v>
      </c>
      <c r="K52" s="24" t="s">
        <v>219</v>
      </c>
      <c r="L52" s="28">
        <v>481</v>
      </c>
      <c r="M52" s="28">
        <v>0</v>
      </c>
      <c r="N52" s="28">
        <v>481</v>
      </c>
      <c r="O52" s="25" t="s">
        <v>22977</v>
      </c>
      <c r="P52" s="24">
        <v>13</v>
      </c>
      <c r="Q52" s="24">
        <v>100</v>
      </c>
      <c r="R52" s="28">
        <v>18</v>
      </c>
      <c r="S52" s="28">
        <v>190</v>
      </c>
      <c r="T52" s="29">
        <v>0.43243243243243246</v>
      </c>
      <c r="U52" s="28">
        <v>752</v>
      </c>
      <c r="V52" s="63"/>
      <c r="W52" s="61">
        <f>(Table134[[#This Row],[2042 Future AADT]]-Table134[[#This Row],[AADT 2022]])/20*($W$5-2022)+Table134[[#This Row],[AADT 2022]]</f>
        <v>752</v>
      </c>
      <c r="X52" s="63"/>
    </row>
    <row r="53" spans="1:24" s="21" customFormat="1" ht="24" customHeight="1" x14ac:dyDescent="0.25">
      <c r="A53" s="24" t="s">
        <v>13745</v>
      </c>
      <c r="B53" s="25" t="s">
        <v>18636</v>
      </c>
      <c r="C53" s="24">
        <v>3093</v>
      </c>
      <c r="D53" s="24" t="s">
        <v>17074</v>
      </c>
      <c r="E53" s="24" t="s">
        <v>13746</v>
      </c>
      <c r="F53" s="26">
        <f>Table134[[#This Row],[ToMeasure]]-Table134[[#This Row],[FromMeasure]]</f>
        <v>0.25578298999999999</v>
      </c>
      <c r="G53" s="27" t="s">
        <v>6892</v>
      </c>
      <c r="H53" s="37">
        <v>0</v>
      </c>
      <c r="I53" s="24" t="s">
        <v>6891</v>
      </c>
      <c r="J53" s="37">
        <v>0.25578298999999999</v>
      </c>
      <c r="K53" s="24" t="s">
        <v>3119</v>
      </c>
      <c r="L53" s="28">
        <v>1382</v>
      </c>
      <c r="M53" s="28">
        <v>0</v>
      </c>
      <c r="N53" s="28">
        <v>1382</v>
      </c>
      <c r="O53" s="25" t="s">
        <v>22978</v>
      </c>
      <c r="P53" s="24">
        <v>12</v>
      </c>
      <c r="Q53" s="24" t="s">
        <v>203</v>
      </c>
      <c r="R53" s="28">
        <v>57</v>
      </c>
      <c r="S53" s="28">
        <v>546</v>
      </c>
      <c r="T53" s="29">
        <v>0.43632416787264833</v>
      </c>
      <c r="U53" s="28">
        <v>2159</v>
      </c>
      <c r="V53" s="63"/>
      <c r="W53" s="61">
        <f>(Table134[[#This Row],[2042 Future AADT]]-Table134[[#This Row],[AADT 2022]])/20*($W$5-2022)+Table134[[#This Row],[AADT 2022]]</f>
        <v>2159</v>
      </c>
      <c r="X53" s="63"/>
    </row>
    <row r="54" spans="1:24" s="21" customFormat="1" ht="24" customHeight="1" x14ac:dyDescent="0.25">
      <c r="A54" s="24" t="s">
        <v>11187</v>
      </c>
      <c r="B54" s="25" t="s">
        <v>18638</v>
      </c>
      <c r="C54" s="24">
        <v>3100</v>
      </c>
      <c r="D54" s="24" t="s">
        <v>17074</v>
      </c>
      <c r="E54" s="24" t="s">
        <v>11188</v>
      </c>
      <c r="F54" s="26">
        <f>Table134[[#This Row],[ToMeasure]]-Table134[[#This Row],[FromMeasure]]</f>
        <v>0.26168258999999999</v>
      </c>
      <c r="G54" s="27" t="s">
        <v>11189</v>
      </c>
      <c r="H54" s="37">
        <v>0</v>
      </c>
      <c r="I54" s="24" t="s">
        <v>219</v>
      </c>
      <c r="J54" s="37">
        <v>0.26168258999999999</v>
      </c>
      <c r="K54" s="24" t="s">
        <v>11190</v>
      </c>
      <c r="L54" s="28">
        <v>472</v>
      </c>
      <c r="M54" s="28">
        <v>0</v>
      </c>
      <c r="N54" s="28">
        <v>472</v>
      </c>
      <c r="O54" s="25" t="s">
        <v>22979</v>
      </c>
      <c r="P54" s="24">
        <v>14</v>
      </c>
      <c r="Q54" s="24">
        <v>100</v>
      </c>
      <c r="R54" s="28">
        <v>25</v>
      </c>
      <c r="S54" s="28">
        <v>79</v>
      </c>
      <c r="T54" s="29">
        <v>0.22033898305084745</v>
      </c>
      <c r="U54" s="28">
        <v>738</v>
      </c>
      <c r="V54" s="63"/>
      <c r="W54" s="61">
        <f>(Table134[[#This Row],[2042 Future AADT]]-Table134[[#This Row],[AADT 2022]])/20*($W$5-2022)+Table134[[#This Row],[AADT 2022]]</f>
        <v>738</v>
      </c>
      <c r="X54" s="63"/>
    </row>
    <row r="55" spans="1:24" s="21" customFormat="1" ht="24" customHeight="1" x14ac:dyDescent="0.25">
      <c r="A55" s="24" t="s">
        <v>3150</v>
      </c>
      <c r="B55" s="25" t="s">
        <v>18640</v>
      </c>
      <c r="C55" s="24">
        <v>3102</v>
      </c>
      <c r="D55" s="24" t="s">
        <v>17074</v>
      </c>
      <c r="E55" s="24" t="s">
        <v>3151</v>
      </c>
      <c r="F55" s="26">
        <f>Table134[[#This Row],[ToMeasure]]-Table134[[#This Row],[FromMeasure]]</f>
        <v>0.28284247000000001</v>
      </c>
      <c r="G55" s="27" t="s">
        <v>3152</v>
      </c>
      <c r="H55" s="37">
        <v>0</v>
      </c>
      <c r="I55" s="24" t="s">
        <v>3119</v>
      </c>
      <c r="J55" s="37">
        <v>0.28284247000000001</v>
      </c>
      <c r="K55" s="24" t="s">
        <v>3153</v>
      </c>
      <c r="L55" s="28">
        <v>127</v>
      </c>
      <c r="M55" s="28">
        <v>0</v>
      </c>
      <c r="N55" s="28">
        <v>127</v>
      </c>
      <c r="O55" s="25" t="s">
        <v>22980</v>
      </c>
      <c r="P55" s="24">
        <v>16</v>
      </c>
      <c r="Q55" s="24">
        <v>100</v>
      </c>
      <c r="R55" s="28">
        <v>3</v>
      </c>
      <c r="S55" s="28">
        <v>48</v>
      </c>
      <c r="T55" s="29">
        <v>0.40157480314960631</v>
      </c>
      <c r="U55" s="28">
        <v>198</v>
      </c>
      <c r="V55" s="63"/>
      <c r="W55" s="61">
        <f>(Table134[[#This Row],[2042 Future AADT]]-Table134[[#This Row],[AADT 2022]])/20*($W$5-2022)+Table134[[#This Row],[AADT 2022]]</f>
        <v>198</v>
      </c>
      <c r="X55" s="63"/>
    </row>
    <row r="56" spans="1:24" s="21" customFormat="1" ht="24" customHeight="1" x14ac:dyDescent="0.25">
      <c r="A56" s="24" t="s">
        <v>13748</v>
      </c>
      <c r="B56" s="25" t="s">
        <v>18639</v>
      </c>
      <c r="C56" s="24">
        <v>3101</v>
      </c>
      <c r="D56" s="24" t="s">
        <v>17074</v>
      </c>
      <c r="E56" s="24" t="s">
        <v>13749</v>
      </c>
      <c r="F56" s="26">
        <f>Table134[[#This Row],[ToMeasure]]-Table134[[#This Row],[FromMeasure]]</f>
        <v>0.23938933000000001</v>
      </c>
      <c r="G56" s="27" t="s">
        <v>11190</v>
      </c>
      <c r="H56" s="37">
        <v>0</v>
      </c>
      <c r="I56" s="24" t="s">
        <v>11189</v>
      </c>
      <c r="J56" s="37">
        <v>0.23938933000000001</v>
      </c>
      <c r="K56" s="24" t="s">
        <v>219</v>
      </c>
      <c r="L56" s="28">
        <v>98</v>
      </c>
      <c r="M56" s="28">
        <v>0</v>
      </c>
      <c r="N56" s="28">
        <v>98</v>
      </c>
      <c r="O56" s="25" t="s">
        <v>22981</v>
      </c>
      <c r="P56" s="24">
        <v>20</v>
      </c>
      <c r="Q56" s="24">
        <v>100</v>
      </c>
      <c r="R56" s="28">
        <v>4</v>
      </c>
      <c r="S56" s="28">
        <v>16</v>
      </c>
      <c r="T56" s="29">
        <v>0.20408163265306123</v>
      </c>
      <c r="U56" s="28">
        <v>153</v>
      </c>
      <c r="V56" s="63"/>
      <c r="W56" s="61">
        <f>(Table134[[#This Row],[2042 Future AADT]]-Table134[[#This Row],[AADT 2022]])/20*($W$5-2022)+Table134[[#This Row],[AADT 2022]]</f>
        <v>153</v>
      </c>
      <c r="X56" s="63"/>
    </row>
    <row r="57" spans="1:24" s="21" customFormat="1" ht="24" customHeight="1" x14ac:dyDescent="0.25">
      <c r="A57" s="24" t="s">
        <v>6899</v>
      </c>
      <c r="B57" s="25" t="s">
        <v>18641</v>
      </c>
      <c r="C57" s="24">
        <v>3103</v>
      </c>
      <c r="D57" s="24" t="s">
        <v>17074</v>
      </c>
      <c r="E57" s="24" t="s">
        <v>6900</v>
      </c>
      <c r="F57" s="26">
        <f>Table134[[#This Row],[ToMeasure]]-Table134[[#This Row],[FromMeasure]]</f>
        <v>0.28790234999999997</v>
      </c>
      <c r="G57" s="27" t="s">
        <v>3153</v>
      </c>
      <c r="H57" s="37">
        <v>0</v>
      </c>
      <c r="I57" s="24" t="s">
        <v>3152</v>
      </c>
      <c r="J57" s="37">
        <v>0.28790234999999997</v>
      </c>
      <c r="K57" s="24" t="s">
        <v>3119</v>
      </c>
      <c r="L57" s="28">
        <v>662</v>
      </c>
      <c r="M57" s="28">
        <v>0</v>
      </c>
      <c r="N57" s="28">
        <v>662</v>
      </c>
      <c r="O57" s="25" t="s">
        <v>22982</v>
      </c>
      <c r="P57" s="24">
        <v>18</v>
      </c>
      <c r="Q57" s="24">
        <v>100</v>
      </c>
      <c r="R57" s="28">
        <v>32</v>
      </c>
      <c r="S57" s="28">
        <v>312</v>
      </c>
      <c r="T57" s="29">
        <v>0.51963746223564955</v>
      </c>
      <c r="U57" s="28">
        <v>1034</v>
      </c>
      <c r="V57" s="63"/>
      <c r="W57" s="61">
        <f>(Table134[[#This Row],[2042 Future AADT]]-Table134[[#This Row],[AADT 2022]])/20*($W$5-2022)+Table134[[#This Row],[AADT 2022]]</f>
        <v>1034</v>
      </c>
      <c r="X57" s="63"/>
    </row>
    <row r="58" spans="1:24" s="21" customFormat="1" ht="24" customHeight="1" x14ac:dyDescent="0.25">
      <c r="A58" s="24" t="s">
        <v>11192</v>
      </c>
      <c r="B58" s="25" t="s">
        <v>18643</v>
      </c>
      <c r="C58" s="24">
        <v>3110</v>
      </c>
      <c r="D58" s="24" t="s">
        <v>17074</v>
      </c>
      <c r="E58" s="24" t="s">
        <v>11193</v>
      </c>
      <c r="F58" s="26">
        <f>Table134[[#This Row],[ToMeasure]]-Table134[[#This Row],[FromMeasure]]</f>
        <v>0.24727469999999999</v>
      </c>
      <c r="G58" s="27" t="s">
        <v>11126</v>
      </c>
      <c r="H58" s="37">
        <v>0</v>
      </c>
      <c r="I58" s="24" t="s">
        <v>219</v>
      </c>
      <c r="J58" s="37">
        <v>0.24727469999999999</v>
      </c>
      <c r="K58" s="24" t="s">
        <v>11194</v>
      </c>
      <c r="L58" s="28">
        <v>680</v>
      </c>
      <c r="M58" s="28">
        <v>0</v>
      </c>
      <c r="N58" s="28">
        <v>680</v>
      </c>
      <c r="O58" s="25" t="s">
        <v>22983</v>
      </c>
      <c r="P58" s="24">
        <v>11</v>
      </c>
      <c r="Q58" s="24">
        <v>100</v>
      </c>
      <c r="R58" s="28">
        <v>37</v>
      </c>
      <c r="S58" s="28">
        <v>117</v>
      </c>
      <c r="T58" s="29">
        <v>0.22647058823529412</v>
      </c>
      <c r="U58" s="28">
        <v>1063</v>
      </c>
      <c r="V58" s="63"/>
      <c r="W58" s="61">
        <f>(Table134[[#This Row],[2042 Future AADT]]-Table134[[#This Row],[AADT 2022]])/20*($W$5-2022)+Table134[[#This Row],[AADT 2022]]</f>
        <v>1063</v>
      </c>
      <c r="X58" s="63"/>
    </row>
    <row r="59" spans="1:24" s="21" customFormat="1" ht="24" customHeight="1" x14ac:dyDescent="0.25">
      <c r="A59" s="24" t="s">
        <v>13751</v>
      </c>
      <c r="B59" s="25" t="s">
        <v>18645</v>
      </c>
      <c r="C59" s="24">
        <v>3112</v>
      </c>
      <c r="D59" s="24" t="s">
        <v>17074</v>
      </c>
      <c r="E59" s="24" t="s">
        <v>13752</v>
      </c>
      <c r="F59" s="26">
        <f>Table134[[#This Row],[ToMeasure]]-Table134[[#This Row],[FromMeasure]]</f>
        <v>0.29034260000000001</v>
      </c>
      <c r="G59" s="27" t="s">
        <v>6905</v>
      </c>
      <c r="H59" s="37">
        <v>0</v>
      </c>
      <c r="I59" s="24" t="s">
        <v>3119</v>
      </c>
      <c r="J59" s="37">
        <v>0.29034260000000001</v>
      </c>
      <c r="K59" s="24" t="s">
        <v>6904</v>
      </c>
      <c r="L59" s="28">
        <v>419</v>
      </c>
      <c r="M59" s="28">
        <v>0</v>
      </c>
      <c r="N59" s="28">
        <v>419</v>
      </c>
      <c r="O59" s="25" t="s">
        <v>22984</v>
      </c>
      <c r="P59" s="24">
        <v>13</v>
      </c>
      <c r="Q59" s="24">
        <v>100</v>
      </c>
      <c r="R59" s="28">
        <v>22</v>
      </c>
      <c r="S59" s="28">
        <v>71</v>
      </c>
      <c r="T59" s="29">
        <v>0.22195704057279236</v>
      </c>
      <c r="U59" s="28">
        <v>655</v>
      </c>
      <c r="V59" s="63"/>
      <c r="W59" s="61">
        <f>(Table134[[#This Row],[2042 Future AADT]]-Table134[[#This Row],[AADT 2022]])/20*($W$5-2022)+Table134[[#This Row],[AADT 2022]]</f>
        <v>655</v>
      </c>
      <c r="X59" s="63"/>
    </row>
    <row r="60" spans="1:24" s="21" customFormat="1" ht="24" customHeight="1" x14ac:dyDescent="0.25">
      <c r="A60" s="24" t="s">
        <v>13754</v>
      </c>
      <c r="B60" s="25" t="s">
        <v>18644</v>
      </c>
      <c r="C60" s="24">
        <v>3111</v>
      </c>
      <c r="D60" s="24" t="s">
        <v>17074</v>
      </c>
      <c r="E60" s="24" t="s">
        <v>13755</v>
      </c>
      <c r="F60" s="26">
        <f>Table134[[#This Row],[ToMeasure]]-Table134[[#This Row],[FromMeasure]]</f>
        <v>0.25390868999999999</v>
      </c>
      <c r="G60" s="27" t="s">
        <v>11194</v>
      </c>
      <c r="H60" s="37">
        <v>0</v>
      </c>
      <c r="I60" s="24" t="s">
        <v>11126</v>
      </c>
      <c r="J60" s="37">
        <v>0.25390868999999999</v>
      </c>
      <c r="K60" s="24" t="s">
        <v>219</v>
      </c>
      <c r="L60" s="28">
        <v>265</v>
      </c>
      <c r="M60" s="28">
        <v>0</v>
      </c>
      <c r="N60" s="28">
        <v>265</v>
      </c>
      <c r="O60" s="25" t="s">
        <v>22985</v>
      </c>
      <c r="P60" s="24">
        <v>16</v>
      </c>
      <c r="Q60" s="24">
        <v>100</v>
      </c>
      <c r="R60" s="28">
        <v>10</v>
      </c>
      <c r="S60" s="28">
        <v>104</v>
      </c>
      <c r="T60" s="29">
        <v>0.43018867924528303</v>
      </c>
      <c r="U60" s="28">
        <v>414</v>
      </c>
      <c r="V60" s="63"/>
      <c r="W60" s="61">
        <f>(Table134[[#This Row],[2042 Future AADT]]-Table134[[#This Row],[AADT 2022]])/20*($W$5-2022)+Table134[[#This Row],[AADT 2022]]</f>
        <v>414</v>
      </c>
      <c r="X60" s="63"/>
    </row>
    <row r="61" spans="1:24" s="21" customFormat="1" ht="24" customHeight="1" x14ac:dyDescent="0.25">
      <c r="A61" s="24" t="s">
        <v>6902</v>
      </c>
      <c r="B61" s="25" t="s">
        <v>18646</v>
      </c>
      <c r="C61" s="24">
        <v>3113</v>
      </c>
      <c r="D61" s="24" t="s">
        <v>17074</v>
      </c>
      <c r="E61" s="24" t="s">
        <v>6903</v>
      </c>
      <c r="F61" s="26">
        <f>Table134[[#This Row],[ToMeasure]]-Table134[[#This Row],[FromMeasure]]</f>
        <v>0.28006066000000002</v>
      </c>
      <c r="G61" s="27" t="s">
        <v>6904</v>
      </c>
      <c r="H61" s="37">
        <v>0</v>
      </c>
      <c r="I61" s="24" t="s">
        <v>6905</v>
      </c>
      <c r="J61" s="37">
        <v>0.28006066000000002</v>
      </c>
      <c r="K61" s="24" t="s">
        <v>3119</v>
      </c>
      <c r="L61" s="28">
        <v>1180</v>
      </c>
      <c r="M61" s="28">
        <v>0</v>
      </c>
      <c r="N61" s="28">
        <v>1180</v>
      </c>
      <c r="O61" s="25" t="s">
        <v>22986</v>
      </c>
      <c r="P61" s="24">
        <v>16</v>
      </c>
      <c r="Q61" s="24">
        <v>100</v>
      </c>
      <c r="R61" s="28">
        <v>50</v>
      </c>
      <c r="S61" s="28">
        <v>474</v>
      </c>
      <c r="T61" s="29">
        <v>0.44406779661016949</v>
      </c>
      <c r="U61" s="28">
        <v>1844</v>
      </c>
      <c r="V61" s="63"/>
      <c r="W61" s="61">
        <f>(Table134[[#This Row],[2042 Future AADT]]-Table134[[#This Row],[AADT 2022]])/20*($W$5-2022)+Table134[[#This Row],[AADT 2022]]</f>
        <v>1844</v>
      </c>
      <c r="X61" s="63"/>
    </row>
    <row r="62" spans="1:24" s="21" customFormat="1" ht="24" customHeight="1" x14ac:dyDescent="0.25">
      <c r="A62" s="24" t="s">
        <v>11196</v>
      </c>
      <c r="B62" s="25" t="s">
        <v>18648</v>
      </c>
      <c r="C62" s="24">
        <v>3120</v>
      </c>
      <c r="D62" s="24" t="s">
        <v>17074</v>
      </c>
      <c r="E62" s="24" t="s">
        <v>11197</v>
      </c>
      <c r="F62" s="26">
        <f>Table134[[#This Row],[ToMeasure]]-Table134[[#This Row],[FromMeasure]]</f>
        <v>0.16419859000000001</v>
      </c>
      <c r="G62" s="27" t="s">
        <v>11198</v>
      </c>
      <c r="H62" s="37">
        <v>0</v>
      </c>
      <c r="I62" s="24" t="s">
        <v>219</v>
      </c>
      <c r="J62" s="37">
        <v>0.16419859000000001</v>
      </c>
      <c r="K62" s="24" t="s">
        <v>11199</v>
      </c>
      <c r="L62" s="28">
        <v>28</v>
      </c>
      <c r="M62" s="28">
        <v>0</v>
      </c>
      <c r="N62" s="28">
        <v>28</v>
      </c>
      <c r="O62" s="25" t="s">
        <v>22987</v>
      </c>
      <c r="P62" s="24">
        <v>24</v>
      </c>
      <c r="Q62" s="24">
        <v>100</v>
      </c>
      <c r="R62" s="28">
        <v>0</v>
      </c>
      <c r="S62" s="28">
        <v>4</v>
      </c>
      <c r="T62" s="29">
        <v>0.14285714285714285</v>
      </c>
      <c r="U62" s="28">
        <v>44</v>
      </c>
      <c r="V62" s="63"/>
      <c r="W62" s="61">
        <f>(Table134[[#This Row],[2042 Future AADT]]-Table134[[#This Row],[AADT 2022]])/20*($W$5-2022)+Table134[[#This Row],[AADT 2022]]</f>
        <v>44</v>
      </c>
      <c r="X62" s="63"/>
    </row>
    <row r="63" spans="1:24" s="21" customFormat="1" ht="24" customHeight="1" x14ac:dyDescent="0.25">
      <c r="A63" s="24" t="s">
        <v>13757</v>
      </c>
      <c r="B63" s="25" t="s">
        <v>18650</v>
      </c>
      <c r="C63" s="24">
        <v>3122</v>
      </c>
      <c r="D63" s="24" t="s">
        <v>17074</v>
      </c>
      <c r="E63" s="24" t="s">
        <v>13758</v>
      </c>
      <c r="F63" s="26">
        <f>Table134[[#This Row],[ToMeasure]]-Table134[[#This Row],[FromMeasure]]</f>
        <v>0.27613894999999999</v>
      </c>
      <c r="G63" s="27" t="s">
        <v>13759</v>
      </c>
      <c r="H63" s="37">
        <v>0</v>
      </c>
      <c r="I63" s="24" t="s">
        <v>3119</v>
      </c>
      <c r="J63" s="37">
        <v>0.27613894999999999</v>
      </c>
      <c r="K63" s="24" t="s">
        <v>3143</v>
      </c>
      <c r="L63" s="28">
        <v>41</v>
      </c>
      <c r="M63" s="28">
        <v>0</v>
      </c>
      <c r="N63" s="28">
        <v>41</v>
      </c>
      <c r="O63" s="25" t="s">
        <v>22988</v>
      </c>
      <c r="P63" s="24">
        <v>22</v>
      </c>
      <c r="Q63" s="24">
        <v>100</v>
      </c>
      <c r="R63" s="28">
        <v>1</v>
      </c>
      <c r="S63" s="28">
        <v>5</v>
      </c>
      <c r="T63" s="29">
        <v>0.14634146341463414</v>
      </c>
      <c r="U63" s="28">
        <v>64</v>
      </c>
      <c r="V63" s="63"/>
      <c r="W63" s="61">
        <f>(Table134[[#This Row],[2042 Future AADT]]-Table134[[#This Row],[AADT 2022]])/20*($W$5-2022)+Table134[[#This Row],[AADT 2022]]</f>
        <v>64</v>
      </c>
      <c r="X63" s="63"/>
    </row>
    <row r="64" spans="1:24" s="21" customFormat="1" ht="24" customHeight="1" x14ac:dyDescent="0.25">
      <c r="A64" s="24" t="s">
        <v>11201</v>
      </c>
      <c r="B64" s="25" t="s">
        <v>18649</v>
      </c>
      <c r="C64" s="24">
        <v>3121</v>
      </c>
      <c r="D64" s="24" t="s">
        <v>17074</v>
      </c>
      <c r="E64" s="24" t="s">
        <v>11202</v>
      </c>
      <c r="F64" s="26">
        <f>Table134[[#This Row],[ToMeasure]]-Table134[[#This Row],[FromMeasure]]</f>
        <v>0.31583734000000002</v>
      </c>
      <c r="G64" s="27" t="s">
        <v>11199</v>
      </c>
      <c r="H64" s="37">
        <v>0</v>
      </c>
      <c r="I64" s="24" t="s">
        <v>11198</v>
      </c>
      <c r="J64" s="37">
        <v>0.31583734000000002</v>
      </c>
      <c r="K64" s="24" t="s">
        <v>219</v>
      </c>
      <c r="L64" s="28">
        <v>90</v>
      </c>
      <c r="M64" s="28">
        <v>0</v>
      </c>
      <c r="N64" s="28">
        <v>90</v>
      </c>
      <c r="O64" s="25" t="s">
        <v>22989</v>
      </c>
      <c r="P64" s="24">
        <v>22</v>
      </c>
      <c r="Q64" s="24">
        <v>100</v>
      </c>
      <c r="R64" s="28">
        <v>2</v>
      </c>
      <c r="S64" s="28">
        <v>33</v>
      </c>
      <c r="T64" s="29">
        <v>0.3888888888888889</v>
      </c>
      <c r="U64" s="28">
        <v>141</v>
      </c>
      <c r="V64" s="63"/>
      <c r="W64" s="61">
        <f>(Table134[[#This Row],[2042 Future AADT]]-Table134[[#This Row],[AADT 2022]])/20*($W$5-2022)+Table134[[#This Row],[AADT 2022]]</f>
        <v>141</v>
      </c>
      <c r="X64" s="63"/>
    </row>
    <row r="65" spans="1:24" s="21" customFormat="1" ht="24" customHeight="1" x14ac:dyDescent="0.25">
      <c r="A65" s="24" t="s">
        <v>13761</v>
      </c>
      <c r="B65" s="25" t="s">
        <v>18651</v>
      </c>
      <c r="C65" s="24">
        <v>3123</v>
      </c>
      <c r="D65" s="24" t="s">
        <v>17074</v>
      </c>
      <c r="E65" s="24" t="s">
        <v>13762</v>
      </c>
      <c r="F65" s="26">
        <f>Table134[[#This Row],[ToMeasure]]-Table134[[#This Row],[FromMeasure]]</f>
        <v>0.14244686000000001</v>
      </c>
      <c r="G65" s="27" t="s">
        <v>13763</v>
      </c>
      <c r="H65" s="37">
        <v>0</v>
      </c>
      <c r="I65" s="24" t="s">
        <v>3143</v>
      </c>
      <c r="J65" s="37">
        <v>0.14244686000000001</v>
      </c>
      <c r="K65" s="24" t="s">
        <v>3119</v>
      </c>
      <c r="L65" s="28">
        <v>28</v>
      </c>
      <c r="M65" s="28">
        <v>0</v>
      </c>
      <c r="N65" s="28">
        <v>28</v>
      </c>
      <c r="O65" s="25" t="s">
        <v>22990</v>
      </c>
      <c r="P65" s="24">
        <v>21</v>
      </c>
      <c r="Q65" s="24">
        <v>100</v>
      </c>
      <c r="R65" s="28">
        <v>0</v>
      </c>
      <c r="S65" s="28">
        <v>4</v>
      </c>
      <c r="T65" s="29">
        <v>0.14285714285714285</v>
      </c>
      <c r="U65" s="28">
        <v>44</v>
      </c>
      <c r="V65" s="63"/>
      <c r="W65" s="61">
        <f>(Table134[[#This Row],[2042 Future AADT]]-Table134[[#This Row],[AADT 2022]])/20*($W$5-2022)+Table134[[#This Row],[AADT 2022]]</f>
        <v>44</v>
      </c>
      <c r="X65" s="63"/>
    </row>
    <row r="66" spans="1:24" s="21" customFormat="1" ht="24" customHeight="1" x14ac:dyDescent="0.25">
      <c r="A66" s="24" t="s">
        <v>3155</v>
      </c>
      <c r="B66" s="25"/>
      <c r="C66" s="24" t="s">
        <v>203</v>
      </c>
      <c r="D66" s="24" t="s">
        <v>17074</v>
      </c>
      <c r="E66" s="24" t="s">
        <v>3156</v>
      </c>
      <c r="F66" s="26">
        <f>Table134[[#This Row],[ToMeasure]]-Table134[[#This Row],[FromMeasure]]</f>
        <v>7.7195799999999995E-2</v>
      </c>
      <c r="G66" s="27" t="s">
        <v>3157</v>
      </c>
      <c r="H66" s="37">
        <v>0</v>
      </c>
      <c r="I66" s="24" t="s">
        <v>233</v>
      </c>
      <c r="J66" s="37">
        <v>7.7195799999999995E-2</v>
      </c>
      <c r="K66" s="24" t="s">
        <v>3143</v>
      </c>
      <c r="L66" s="28" t="s">
        <v>203</v>
      </c>
      <c r="M66" s="28" t="s">
        <v>203</v>
      </c>
      <c r="N66" s="28">
        <v>1616</v>
      </c>
      <c r="O66" s="25" t="s">
        <v>22991</v>
      </c>
      <c r="P66" s="24" t="s">
        <v>203</v>
      </c>
      <c r="Q66" s="24" t="s">
        <v>203</v>
      </c>
      <c r="R66" s="28" t="s">
        <v>203</v>
      </c>
      <c r="S66" s="28" t="s">
        <v>203</v>
      </c>
      <c r="T66" s="29" t="s">
        <v>203</v>
      </c>
      <c r="U66" s="28">
        <v>2924</v>
      </c>
      <c r="V66" s="63"/>
      <c r="W66" s="61">
        <f>(Table134[[#This Row],[2042 Future AADT]]-Table134[[#This Row],[AADT 2022]])/20*($W$5-2022)+Table134[[#This Row],[AADT 2022]]</f>
        <v>2924</v>
      </c>
      <c r="X66" s="63"/>
    </row>
    <row r="67" spans="1:24" s="21" customFormat="1" ht="24" customHeight="1" x14ac:dyDescent="0.25">
      <c r="A67" s="24" t="s">
        <v>11204</v>
      </c>
      <c r="B67" s="25"/>
      <c r="C67" s="24" t="s">
        <v>203</v>
      </c>
      <c r="D67" s="24" t="s">
        <v>17074</v>
      </c>
      <c r="E67" s="24" t="s">
        <v>11205</v>
      </c>
      <c r="F67" s="26">
        <f>Table134[[#This Row],[ToMeasure]]-Table134[[#This Row],[FromMeasure]]</f>
        <v>0.11825890999999999</v>
      </c>
      <c r="G67" s="27" t="s">
        <v>11206</v>
      </c>
      <c r="H67" s="37">
        <v>0</v>
      </c>
      <c r="I67" s="24" t="s">
        <v>219</v>
      </c>
      <c r="J67" s="37">
        <v>0.11825890999999999</v>
      </c>
      <c r="K67" s="24" t="s">
        <v>6914</v>
      </c>
      <c r="L67" s="28" t="s">
        <v>203</v>
      </c>
      <c r="M67" s="28" t="s">
        <v>203</v>
      </c>
      <c r="N67" s="28">
        <v>3319</v>
      </c>
      <c r="O67" s="25" t="s">
        <v>22974</v>
      </c>
      <c r="P67" s="24" t="s">
        <v>203</v>
      </c>
      <c r="Q67" s="24" t="s">
        <v>203</v>
      </c>
      <c r="R67" s="28" t="s">
        <v>203</v>
      </c>
      <c r="S67" s="28" t="s">
        <v>203</v>
      </c>
      <c r="T67" s="29" t="s">
        <v>203</v>
      </c>
      <c r="U67" s="28">
        <v>5186</v>
      </c>
      <c r="V67" s="63"/>
      <c r="W67" s="61">
        <f>(Table134[[#This Row],[2042 Future AADT]]-Table134[[#This Row],[AADT 2022]])/20*($W$5-2022)+Table134[[#This Row],[AADT 2022]]</f>
        <v>5186</v>
      </c>
      <c r="X67" s="63"/>
    </row>
    <row r="68" spans="1:24" s="21" customFormat="1" ht="24" customHeight="1" x14ac:dyDescent="0.25">
      <c r="A68" s="24" t="s">
        <v>6907</v>
      </c>
      <c r="B68" s="25"/>
      <c r="C68" s="24" t="s">
        <v>203</v>
      </c>
      <c r="D68" s="24" t="s">
        <v>17074</v>
      </c>
      <c r="E68" s="24" t="s">
        <v>6908</v>
      </c>
      <c r="F68" s="26">
        <f>Table134[[#This Row],[ToMeasure]]-Table134[[#This Row],[FromMeasure]]</f>
        <v>0.13647256999999999</v>
      </c>
      <c r="G68" s="27" t="s">
        <v>6909</v>
      </c>
      <c r="H68" s="37">
        <v>0</v>
      </c>
      <c r="I68" s="24" t="s">
        <v>3119</v>
      </c>
      <c r="J68" s="37">
        <v>0.13647256999999999</v>
      </c>
      <c r="K68" s="24" t="s">
        <v>6910</v>
      </c>
      <c r="L68" s="28" t="s">
        <v>203</v>
      </c>
      <c r="M68" s="28" t="s">
        <v>203</v>
      </c>
      <c r="N68" s="28">
        <v>3405</v>
      </c>
      <c r="O68" s="25" t="s">
        <v>22973</v>
      </c>
      <c r="P68" s="24" t="s">
        <v>203</v>
      </c>
      <c r="Q68" s="24" t="s">
        <v>203</v>
      </c>
      <c r="R68" s="28" t="s">
        <v>203</v>
      </c>
      <c r="S68" s="28" t="s">
        <v>203</v>
      </c>
      <c r="T68" s="29" t="s">
        <v>203</v>
      </c>
      <c r="U68" s="28">
        <v>5320</v>
      </c>
      <c r="V68" s="63"/>
      <c r="W68" s="61">
        <f>(Table134[[#This Row],[2042 Future AADT]]-Table134[[#This Row],[AADT 2022]])/20*($W$5-2022)+Table134[[#This Row],[AADT 2022]]</f>
        <v>5320</v>
      </c>
      <c r="X68" s="63"/>
    </row>
    <row r="69" spans="1:24" s="21" customFormat="1" ht="24" customHeight="1" x14ac:dyDescent="0.25">
      <c r="A69" s="24" t="s">
        <v>6911</v>
      </c>
      <c r="B69" s="25"/>
      <c r="C69" s="24" t="s">
        <v>203</v>
      </c>
      <c r="D69" s="24" t="s">
        <v>17074</v>
      </c>
      <c r="E69" s="24" t="s">
        <v>6912</v>
      </c>
      <c r="F69" s="26">
        <f>Table134[[#This Row],[ToMeasure]]-Table134[[#This Row],[FromMeasure]]</f>
        <v>0.10861699</v>
      </c>
      <c r="G69" s="27" t="s">
        <v>6913</v>
      </c>
      <c r="H69" s="37">
        <v>0</v>
      </c>
      <c r="I69" s="24" t="s">
        <v>6914</v>
      </c>
      <c r="J69" s="37">
        <v>0.10861699</v>
      </c>
      <c r="K69" s="24" t="s">
        <v>219</v>
      </c>
      <c r="L69" s="28" t="s">
        <v>203</v>
      </c>
      <c r="M69" s="28" t="s">
        <v>203</v>
      </c>
      <c r="N69" s="28">
        <v>3319</v>
      </c>
      <c r="O69" s="25" t="s">
        <v>22974</v>
      </c>
      <c r="P69" s="24" t="s">
        <v>203</v>
      </c>
      <c r="Q69" s="24" t="s">
        <v>203</v>
      </c>
      <c r="R69" s="28" t="s">
        <v>203</v>
      </c>
      <c r="S69" s="28" t="s">
        <v>203</v>
      </c>
      <c r="T69" s="29" t="s">
        <v>203</v>
      </c>
      <c r="U69" s="28">
        <v>5186</v>
      </c>
      <c r="V69" s="63"/>
      <c r="W69" s="61">
        <f>(Table134[[#This Row],[2042 Future AADT]]-Table134[[#This Row],[AADT 2022]])/20*($W$5-2022)+Table134[[#This Row],[AADT 2022]]</f>
        <v>5186</v>
      </c>
      <c r="X69" s="63"/>
    </row>
    <row r="70" spans="1:24" s="21" customFormat="1" ht="24" customHeight="1" x14ac:dyDescent="0.25">
      <c r="A70" s="24" t="s">
        <v>13765</v>
      </c>
      <c r="B70" s="25"/>
      <c r="C70" s="24" t="s">
        <v>203</v>
      </c>
      <c r="D70" s="24" t="s">
        <v>17074</v>
      </c>
      <c r="E70" s="24" t="s">
        <v>13766</v>
      </c>
      <c r="F70" s="26">
        <f>Table134[[#This Row],[ToMeasure]]-Table134[[#This Row],[FromMeasure]]</f>
        <v>0.11210225</v>
      </c>
      <c r="G70" s="27" t="s">
        <v>13767</v>
      </c>
      <c r="H70" s="37">
        <v>0</v>
      </c>
      <c r="I70" s="24" t="s">
        <v>6910</v>
      </c>
      <c r="J70" s="37">
        <v>0.11210225</v>
      </c>
      <c r="K70" s="24" t="s">
        <v>3119</v>
      </c>
      <c r="L70" s="28" t="s">
        <v>203</v>
      </c>
      <c r="M70" s="28" t="s">
        <v>203</v>
      </c>
      <c r="N70" s="28">
        <v>3319</v>
      </c>
      <c r="O70" s="25" t="s">
        <v>22974</v>
      </c>
      <c r="P70" s="24" t="s">
        <v>203</v>
      </c>
      <c r="Q70" s="24" t="s">
        <v>203</v>
      </c>
      <c r="R70" s="28" t="s">
        <v>203</v>
      </c>
      <c r="S70" s="28" t="s">
        <v>203</v>
      </c>
      <c r="T70" s="29" t="s">
        <v>203</v>
      </c>
      <c r="U70" s="28">
        <v>5186</v>
      </c>
      <c r="V70" s="63"/>
      <c r="W70" s="61">
        <f>(Table134[[#This Row],[2042 Future AADT]]-Table134[[#This Row],[AADT 2022]])/20*($W$5-2022)+Table134[[#This Row],[AADT 2022]]</f>
        <v>5186</v>
      </c>
      <c r="X70" s="63"/>
    </row>
    <row r="71" spans="1:24" s="21" customFormat="1" ht="24" customHeight="1" x14ac:dyDescent="0.25">
      <c r="A71" s="24" t="s">
        <v>11207</v>
      </c>
      <c r="B71" s="25" t="s">
        <v>18654</v>
      </c>
      <c r="C71" s="24">
        <v>3140</v>
      </c>
      <c r="D71" s="24" t="s">
        <v>17074</v>
      </c>
      <c r="E71" s="24" t="s">
        <v>11208</v>
      </c>
      <c r="F71" s="26">
        <f>Table134[[#This Row],[ToMeasure]]-Table134[[#This Row],[FromMeasure]]</f>
        <v>0.24580752</v>
      </c>
      <c r="G71" s="27" t="s">
        <v>11130</v>
      </c>
      <c r="H71" s="37">
        <v>0</v>
      </c>
      <c r="I71" s="24" t="s">
        <v>219</v>
      </c>
      <c r="J71" s="37">
        <v>0.24580752</v>
      </c>
      <c r="K71" s="24" t="s">
        <v>11209</v>
      </c>
      <c r="L71" s="28">
        <v>507</v>
      </c>
      <c r="M71" s="28">
        <v>0</v>
      </c>
      <c r="N71" s="28">
        <v>507</v>
      </c>
      <c r="O71" s="25" t="s">
        <v>22992</v>
      </c>
      <c r="P71" s="24">
        <v>14</v>
      </c>
      <c r="Q71" s="24">
        <v>100</v>
      </c>
      <c r="R71" s="28">
        <v>29</v>
      </c>
      <c r="S71" s="28">
        <v>88</v>
      </c>
      <c r="T71" s="29">
        <v>0.23076923076923078</v>
      </c>
      <c r="U71" s="28">
        <v>792</v>
      </c>
      <c r="V71" s="63"/>
      <c r="W71" s="61">
        <f>(Table134[[#This Row],[2042 Future AADT]]-Table134[[#This Row],[AADT 2022]])/20*($W$5-2022)+Table134[[#This Row],[AADT 2022]]</f>
        <v>792</v>
      </c>
      <c r="X71" s="63"/>
    </row>
    <row r="72" spans="1:24" s="21" customFormat="1" ht="24" customHeight="1" x14ac:dyDescent="0.25">
      <c r="A72" s="24" t="s">
        <v>11211</v>
      </c>
      <c r="B72" s="25" t="s">
        <v>18656</v>
      </c>
      <c r="C72" s="24">
        <v>3142</v>
      </c>
      <c r="D72" s="24" t="s">
        <v>17074</v>
      </c>
      <c r="E72" s="24" t="s">
        <v>11212</v>
      </c>
      <c r="F72" s="26">
        <f>Table134[[#This Row],[ToMeasure]]-Table134[[#This Row],[FromMeasure]]</f>
        <v>0.28182870999999998</v>
      </c>
      <c r="G72" s="27" t="s">
        <v>6918</v>
      </c>
      <c r="H72" s="37">
        <v>0</v>
      </c>
      <c r="I72" s="24" t="s">
        <v>3119</v>
      </c>
      <c r="J72" s="37">
        <v>0.28182870999999998</v>
      </c>
      <c r="K72" s="24" t="s">
        <v>6917</v>
      </c>
      <c r="L72" s="28">
        <v>377</v>
      </c>
      <c r="M72" s="28">
        <v>0</v>
      </c>
      <c r="N72" s="28">
        <v>377</v>
      </c>
      <c r="O72" s="25" t="s">
        <v>22993</v>
      </c>
      <c r="P72" s="24">
        <v>12</v>
      </c>
      <c r="Q72" s="24" t="s">
        <v>203</v>
      </c>
      <c r="R72" s="28">
        <v>15</v>
      </c>
      <c r="S72" s="28">
        <v>147</v>
      </c>
      <c r="T72" s="29">
        <v>0.42970822281167109</v>
      </c>
      <c r="U72" s="28">
        <v>589</v>
      </c>
      <c r="V72" s="63"/>
      <c r="W72" s="61">
        <f>(Table134[[#This Row],[2042 Future AADT]]-Table134[[#This Row],[AADT 2022]])/20*($W$5-2022)+Table134[[#This Row],[AADT 2022]]</f>
        <v>589</v>
      </c>
      <c r="X72" s="63"/>
    </row>
    <row r="73" spans="1:24" s="21" customFormat="1" ht="24" customHeight="1" x14ac:dyDescent="0.25">
      <c r="A73" s="24" t="s">
        <v>11214</v>
      </c>
      <c r="B73" s="25" t="s">
        <v>18655</v>
      </c>
      <c r="C73" s="24">
        <v>3141</v>
      </c>
      <c r="D73" s="24" t="s">
        <v>17074</v>
      </c>
      <c r="E73" s="24" t="s">
        <v>11215</v>
      </c>
      <c r="F73" s="26">
        <f>Table134[[#This Row],[ToMeasure]]-Table134[[#This Row],[FromMeasure]]</f>
        <v>0.35220898</v>
      </c>
      <c r="G73" s="27" t="s">
        <v>11209</v>
      </c>
      <c r="H73" s="37">
        <v>0</v>
      </c>
      <c r="I73" s="24" t="s">
        <v>11130</v>
      </c>
      <c r="J73" s="37">
        <v>0.35220898</v>
      </c>
      <c r="K73" s="24" t="s">
        <v>219</v>
      </c>
      <c r="L73" s="28">
        <v>710</v>
      </c>
      <c r="M73" s="28">
        <v>0</v>
      </c>
      <c r="N73" s="28">
        <v>710</v>
      </c>
      <c r="O73" s="25" t="s">
        <v>22994</v>
      </c>
      <c r="P73" s="24">
        <v>11</v>
      </c>
      <c r="Q73" s="24">
        <v>100</v>
      </c>
      <c r="R73" s="28">
        <v>30</v>
      </c>
      <c r="S73" s="28">
        <v>286</v>
      </c>
      <c r="T73" s="29">
        <v>0.44507042253521129</v>
      </c>
      <c r="U73" s="28">
        <v>1109</v>
      </c>
      <c r="V73" s="63"/>
      <c r="W73" s="61">
        <f>(Table134[[#This Row],[2042 Future AADT]]-Table134[[#This Row],[AADT 2022]])/20*($W$5-2022)+Table134[[#This Row],[AADT 2022]]</f>
        <v>1109</v>
      </c>
      <c r="X73" s="63"/>
    </row>
    <row r="74" spans="1:24" s="21" customFormat="1" ht="24" customHeight="1" x14ac:dyDescent="0.25">
      <c r="A74" s="24" t="s">
        <v>6915</v>
      </c>
      <c r="B74" s="25" t="s">
        <v>18657</v>
      </c>
      <c r="C74" s="24">
        <v>3143</v>
      </c>
      <c r="D74" s="24" t="s">
        <v>17074</v>
      </c>
      <c r="E74" s="24" t="s">
        <v>6916</v>
      </c>
      <c r="F74" s="26">
        <f>Table134[[#This Row],[ToMeasure]]-Table134[[#This Row],[FromMeasure]]</f>
        <v>0.31417964999999998</v>
      </c>
      <c r="G74" s="27" t="s">
        <v>6917</v>
      </c>
      <c r="H74" s="37">
        <v>0</v>
      </c>
      <c r="I74" s="24" t="s">
        <v>6918</v>
      </c>
      <c r="J74" s="37">
        <v>0.31417964999999998</v>
      </c>
      <c r="K74" s="24" t="s">
        <v>3119</v>
      </c>
      <c r="L74" s="28">
        <v>428</v>
      </c>
      <c r="M74" s="28">
        <v>0</v>
      </c>
      <c r="N74" s="28">
        <v>428</v>
      </c>
      <c r="O74" s="25" t="s">
        <v>22995</v>
      </c>
      <c r="P74" s="24">
        <v>11</v>
      </c>
      <c r="Q74" s="24">
        <v>100</v>
      </c>
      <c r="R74" s="28" t="s">
        <v>203</v>
      </c>
      <c r="S74" s="28" t="s">
        <v>203</v>
      </c>
      <c r="T74" s="29" t="s">
        <v>203</v>
      </c>
      <c r="U74" s="28">
        <v>669</v>
      </c>
      <c r="V74" s="63"/>
      <c r="W74" s="61">
        <f>(Table134[[#This Row],[2042 Future AADT]]-Table134[[#This Row],[AADT 2022]])/20*($W$5-2022)+Table134[[#This Row],[AADT 2022]]</f>
        <v>669</v>
      </c>
      <c r="X74" s="63"/>
    </row>
    <row r="75" spans="1:24" s="21" customFormat="1" ht="24" customHeight="1" x14ac:dyDescent="0.25">
      <c r="A75" s="24" t="s">
        <v>6920</v>
      </c>
      <c r="B75" s="25" t="s">
        <v>18661</v>
      </c>
      <c r="C75" s="24">
        <v>3150</v>
      </c>
      <c r="D75" s="24" t="s">
        <v>17074</v>
      </c>
      <c r="E75" s="24" t="s">
        <v>6921</v>
      </c>
      <c r="F75" s="26">
        <f>Table134[[#This Row],[ToMeasure]]-Table134[[#This Row],[FromMeasure]]</f>
        <v>0.250915</v>
      </c>
      <c r="G75" s="27" t="s">
        <v>6922</v>
      </c>
      <c r="H75" s="37">
        <v>0</v>
      </c>
      <c r="I75" s="24" t="s">
        <v>219</v>
      </c>
      <c r="J75" s="37">
        <v>0.250915</v>
      </c>
      <c r="K75" s="24" t="s">
        <v>6923</v>
      </c>
      <c r="L75" s="28">
        <v>65</v>
      </c>
      <c r="M75" s="28">
        <v>0</v>
      </c>
      <c r="N75" s="28">
        <v>65</v>
      </c>
      <c r="O75" s="25" t="s">
        <v>22996</v>
      </c>
      <c r="P75" s="24">
        <v>18</v>
      </c>
      <c r="Q75" s="24">
        <v>100</v>
      </c>
      <c r="R75" s="28">
        <v>2</v>
      </c>
      <c r="S75" s="28">
        <v>10</v>
      </c>
      <c r="T75" s="29">
        <v>0.18461538461538463</v>
      </c>
      <c r="U75" s="28">
        <v>102</v>
      </c>
      <c r="V75" s="63"/>
      <c r="W75" s="61">
        <f>(Table134[[#This Row],[2042 Future AADT]]-Table134[[#This Row],[AADT 2022]])/20*($W$5-2022)+Table134[[#This Row],[AADT 2022]]</f>
        <v>102</v>
      </c>
      <c r="X75" s="63"/>
    </row>
    <row r="76" spans="1:24" s="21" customFormat="1" ht="24" customHeight="1" x14ac:dyDescent="0.25">
      <c r="A76" s="24" t="s">
        <v>6925</v>
      </c>
      <c r="B76" s="25" t="s">
        <v>18663</v>
      </c>
      <c r="C76" s="24">
        <v>3152</v>
      </c>
      <c r="D76" s="24" t="s">
        <v>17074</v>
      </c>
      <c r="E76" s="24" t="s">
        <v>6926</v>
      </c>
      <c r="F76" s="26">
        <f>Table134[[#This Row],[ToMeasure]]-Table134[[#This Row],[FromMeasure]]</f>
        <v>0.24322082</v>
      </c>
      <c r="G76" s="27" t="s">
        <v>6927</v>
      </c>
      <c r="H76" s="37">
        <v>0</v>
      </c>
      <c r="I76" s="24" t="s">
        <v>3119</v>
      </c>
      <c r="J76" s="37">
        <v>0.24322082</v>
      </c>
      <c r="K76" s="24" t="s">
        <v>6928</v>
      </c>
      <c r="L76" s="28">
        <v>51</v>
      </c>
      <c r="M76" s="28">
        <v>0</v>
      </c>
      <c r="N76" s="28">
        <v>51</v>
      </c>
      <c r="O76" s="25" t="s">
        <v>22997</v>
      </c>
      <c r="P76" s="24">
        <v>18</v>
      </c>
      <c r="Q76" s="24">
        <v>100</v>
      </c>
      <c r="R76" s="28">
        <v>2</v>
      </c>
      <c r="S76" s="28">
        <v>7</v>
      </c>
      <c r="T76" s="29">
        <v>0.17647058823529413</v>
      </c>
      <c r="U76" s="28">
        <v>80</v>
      </c>
      <c r="V76" s="63"/>
      <c r="W76" s="61">
        <f>(Table134[[#This Row],[2042 Future AADT]]-Table134[[#This Row],[AADT 2022]])/20*($W$5-2022)+Table134[[#This Row],[AADT 2022]]</f>
        <v>80</v>
      </c>
      <c r="X76" s="63"/>
    </row>
    <row r="77" spans="1:24" s="21" customFormat="1" ht="24" customHeight="1" x14ac:dyDescent="0.25">
      <c r="A77" s="24" t="s">
        <v>6930</v>
      </c>
      <c r="B77" s="25" t="s">
        <v>18662</v>
      </c>
      <c r="C77" s="24">
        <v>3151</v>
      </c>
      <c r="D77" s="24" t="s">
        <v>17074</v>
      </c>
      <c r="E77" s="24" t="s">
        <v>6931</v>
      </c>
      <c r="F77" s="26">
        <f>Table134[[#This Row],[ToMeasure]]-Table134[[#This Row],[FromMeasure]]</f>
        <v>0.25529963</v>
      </c>
      <c r="G77" s="27" t="s">
        <v>6932</v>
      </c>
      <c r="H77" s="37">
        <v>0</v>
      </c>
      <c r="I77" s="24" t="s">
        <v>6923</v>
      </c>
      <c r="J77" s="37">
        <v>0.25529963</v>
      </c>
      <c r="K77" s="24" t="s">
        <v>219</v>
      </c>
      <c r="L77" s="28">
        <v>58</v>
      </c>
      <c r="M77" s="28">
        <v>0</v>
      </c>
      <c r="N77" s="28">
        <v>58</v>
      </c>
      <c r="O77" s="25" t="s">
        <v>22998</v>
      </c>
      <c r="P77" s="24">
        <v>24</v>
      </c>
      <c r="Q77" s="24">
        <v>100</v>
      </c>
      <c r="R77" s="28">
        <v>2</v>
      </c>
      <c r="S77" s="28">
        <v>8</v>
      </c>
      <c r="T77" s="29">
        <v>0.17241379310344829</v>
      </c>
      <c r="U77" s="28">
        <v>91</v>
      </c>
      <c r="V77" s="63"/>
      <c r="W77" s="61">
        <f>(Table134[[#This Row],[2042 Future AADT]]-Table134[[#This Row],[AADT 2022]])/20*($W$5-2022)+Table134[[#This Row],[AADT 2022]]</f>
        <v>91</v>
      </c>
      <c r="X77" s="63"/>
    </row>
    <row r="78" spans="1:24" s="21" customFormat="1" ht="24" customHeight="1" x14ac:dyDescent="0.25">
      <c r="A78" s="24" t="s">
        <v>11217</v>
      </c>
      <c r="B78" s="25" t="s">
        <v>18664</v>
      </c>
      <c r="C78" s="24">
        <v>3153</v>
      </c>
      <c r="D78" s="24" t="s">
        <v>17074</v>
      </c>
      <c r="E78" s="24" t="s">
        <v>11218</v>
      </c>
      <c r="F78" s="26">
        <f>Table134[[#This Row],[ToMeasure]]-Table134[[#This Row],[FromMeasure]]</f>
        <v>0.26645086000000001</v>
      </c>
      <c r="G78" s="27" t="s">
        <v>6928</v>
      </c>
      <c r="H78" s="37">
        <v>0</v>
      </c>
      <c r="I78" s="24" t="s">
        <v>6927</v>
      </c>
      <c r="J78" s="37">
        <v>0.26645086000000001</v>
      </c>
      <c r="K78" s="24" t="s">
        <v>3119</v>
      </c>
      <c r="L78" s="28">
        <v>65</v>
      </c>
      <c r="M78" s="28">
        <v>0</v>
      </c>
      <c r="N78" s="28">
        <v>65</v>
      </c>
      <c r="O78" s="25" t="s">
        <v>22999</v>
      </c>
      <c r="P78" s="24">
        <v>16</v>
      </c>
      <c r="Q78" s="24">
        <v>100</v>
      </c>
      <c r="R78" s="28">
        <v>2</v>
      </c>
      <c r="S78" s="28">
        <v>10</v>
      </c>
      <c r="T78" s="29">
        <v>0.18461538461538463</v>
      </c>
      <c r="U78" s="28">
        <v>102</v>
      </c>
      <c r="V78" s="63"/>
      <c r="W78" s="61">
        <f>(Table134[[#This Row],[2042 Future AADT]]-Table134[[#This Row],[AADT 2022]])/20*($W$5-2022)+Table134[[#This Row],[AADT 2022]]</f>
        <v>102</v>
      </c>
      <c r="X78" s="63"/>
    </row>
    <row r="79" spans="1:24" s="21" customFormat="1" ht="24" customHeight="1" x14ac:dyDescent="0.25">
      <c r="A79" s="24" t="s">
        <v>3159</v>
      </c>
      <c r="B79" s="25" t="s">
        <v>18666</v>
      </c>
      <c r="C79" s="24">
        <v>3160</v>
      </c>
      <c r="D79" s="24" t="s">
        <v>17074</v>
      </c>
      <c r="E79" s="24" t="s">
        <v>3160</v>
      </c>
      <c r="F79" s="26">
        <f>Table134[[#This Row],[ToMeasure]]-Table134[[#This Row],[FromMeasure]]</f>
        <v>0.28613815999999997</v>
      </c>
      <c r="G79" s="27" t="s">
        <v>3161</v>
      </c>
      <c r="H79" s="37">
        <v>0</v>
      </c>
      <c r="I79" s="24" t="s">
        <v>219</v>
      </c>
      <c r="J79" s="37">
        <v>0.28613815999999997</v>
      </c>
      <c r="K79" s="24" t="s">
        <v>3162</v>
      </c>
      <c r="L79" s="28">
        <v>66</v>
      </c>
      <c r="M79" s="28">
        <v>0</v>
      </c>
      <c r="N79" s="28">
        <v>66</v>
      </c>
      <c r="O79" s="25" t="s">
        <v>23000</v>
      </c>
      <c r="P79" s="24">
        <v>31</v>
      </c>
      <c r="Q79" s="24">
        <v>100</v>
      </c>
      <c r="R79" s="28">
        <v>2</v>
      </c>
      <c r="S79" s="28">
        <v>10</v>
      </c>
      <c r="T79" s="29">
        <v>0.18181818181818182</v>
      </c>
      <c r="U79" s="28">
        <v>103</v>
      </c>
      <c r="V79" s="63"/>
      <c r="W79" s="61">
        <f>(Table134[[#This Row],[2042 Future AADT]]-Table134[[#This Row],[AADT 2022]])/20*($W$5-2022)+Table134[[#This Row],[AADT 2022]]</f>
        <v>103</v>
      </c>
      <c r="X79" s="63"/>
    </row>
    <row r="80" spans="1:24" s="21" customFormat="1" ht="24" customHeight="1" x14ac:dyDescent="0.25">
      <c r="A80" s="24" t="s">
        <v>6934</v>
      </c>
      <c r="B80" s="25" t="s">
        <v>18668</v>
      </c>
      <c r="C80" s="24">
        <v>3162</v>
      </c>
      <c r="D80" s="24" t="s">
        <v>17074</v>
      </c>
      <c r="E80" s="24" t="s">
        <v>6935</v>
      </c>
      <c r="F80" s="26">
        <f>Table134[[#This Row],[ToMeasure]]-Table134[[#This Row],[FromMeasure]]</f>
        <v>0.26201614000000001</v>
      </c>
      <c r="G80" s="27" t="s">
        <v>6936</v>
      </c>
      <c r="H80" s="37">
        <v>0</v>
      </c>
      <c r="I80" s="24" t="s">
        <v>3119</v>
      </c>
      <c r="J80" s="37">
        <v>0.26201614000000001</v>
      </c>
      <c r="K80" s="24" t="s">
        <v>6937</v>
      </c>
      <c r="L80" s="28">
        <v>130</v>
      </c>
      <c r="M80" s="28">
        <v>0</v>
      </c>
      <c r="N80" s="28">
        <v>130</v>
      </c>
      <c r="O80" s="25" t="s">
        <v>23001</v>
      </c>
      <c r="P80" s="24">
        <v>26</v>
      </c>
      <c r="Q80" s="24">
        <v>100</v>
      </c>
      <c r="R80" s="28">
        <v>4</v>
      </c>
      <c r="S80" s="28">
        <v>50</v>
      </c>
      <c r="T80" s="29">
        <v>0.41538461538461541</v>
      </c>
      <c r="U80" s="28">
        <v>203</v>
      </c>
      <c r="V80" s="63"/>
      <c r="W80" s="61">
        <f>(Table134[[#This Row],[2042 Future AADT]]-Table134[[#This Row],[AADT 2022]])/20*($W$5-2022)+Table134[[#This Row],[AADT 2022]]</f>
        <v>203</v>
      </c>
      <c r="X80" s="63"/>
    </row>
    <row r="81" spans="1:24" s="21" customFormat="1" ht="24" customHeight="1" x14ac:dyDescent="0.25">
      <c r="A81" s="24" t="s">
        <v>3164</v>
      </c>
      <c r="B81" s="25" t="s">
        <v>18667</v>
      </c>
      <c r="C81" s="24">
        <v>3161</v>
      </c>
      <c r="D81" s="24" t="s">
        <v>17074</v>
      </c>
      <c r="E81" s="24" t="s">
        <v>3165</v>
      </c>
      <c r="F81" s="26">
        <f>Table134[[#This Row],[ToMeasure]]-Table134[[#This Row],[FromMeasure]]</f>
        <v>0.32661953999999999</v>
      </c>
      <c r="G81" s="27" t="s">
        <v>3162</v>
      </c>
      <c r="H81" s="37">
        <v>0</v>
      </c>
      <c r="I81" s="24" t="s">
        <v>3161</v>
      </c>
      <c r="J81" s="37">
        <v>0.32661953999999999</v>
      </c>
      <c r="K81" s="24" t="s">
        <v>219</v>
      </c>
      <c r="L81" s="28">
        <v>114</v>
      </c>
      <c r="M81" s="28">
        <v>0</v>
      </c>
      <c r="N81" s="28">
        <v>114</v>
      </c>
      <c r="O81" s="25" t="s">
        <v>23002</v>
      </c>
      <c r="P81" s="24">
        <v>14</v>
      </c>
      <c r="Q81" s="24">
        <v>100</v>
      </c>
      <c r="R81" s="28">
        <v>3</v>
      </c>
      <c r="S81" s="28">
        <v>44</v>
      </c>
      <c r="T81" s="29">
        <v>0.41228070175438597</v>
      </c>
      <c r="U81" s="28">
        <v>178</v>
      </c>
      <c r="V81" s="63"/>
      <c r="W81" s="61">
        <f>(Table134[[#This Row],[2042 Future AADT]]-Table134[[#This Row],[AADT 2022]])/20*($W$5-2022)+Table134[[#This Row],[AADT 2022]]</f>
        <v>178</v>
      </c>
      <c r="X81" s="63"/>
    </row>
    <row r="82" spans="1:24" s="21" customFormat="1" ht="24" customHeight="1" x14ac:dyDescent="0.25">
      <c r="A82" s="24" t="s">
        <v>6939</v>
      </c>
      <c r="B82" s="25" t="s">
        <v>18669</v>
      </c>
      <c r="C82" s="24">
        <v>3163</v>
      </c>
      <c r="D82" s="24" t="s">
        <v>17074</v>
      </c>
      <c r="E82" s="24" t="s">
        <v>6940</v>
      </c>
      <c r="F82" s="26">
        <f>Table134[[#This Row],[ToMeasure]]-Table134[[#This Row],[FromMeasure]]</f>
        <v>0.27595142</v>
      </c>
      <c r="G82" s="27" t="s">
        <v>6937</v>
      </c>
      <c r="H82" s="37">
        <v>0</v>
      </c>
      <c r="I82" s="24" t="s">
        <v>6936</v>
      </c>
      <c r="J82" s="37">
        <v>0.27595142</v>
      </c>
      <c r="K82" s="24" t="s">
        <v>3119</v>
      </c>
      <c r="L82" s="28">
        <v>80</v>
      </c>
      <c r="M82" s="28">
        <v>0</v>
      </c>
      <c r="N82" s="28">
        <v>80</v>
      </c>
      <c r="O82" s="25" t="s">
        <v>23003</v>
      </c>
      <c r="P82" s="24">
        <v>16</v>
      </c>
      <c r="Q82" s="24">
        <v>100</v>
      </c>
      <c r="R82" s="28">
        <v>2</v>
      </c>
      <c r="S82" s="28">
        <v>31</v>
      </c>
      <c r="T82" s="29">
        <v>0.41249999999999998</v>
      </c>
      <c r="U82" s="28">
        <v>125</v>
      </c>
      <c r="V82" s="63"/>
      <c r="W82" s="61">
        <f>(Table134[[#This Row],[2042 Future AADT]]-Table134[[#This Row],[AADT 2022]])/20*($W$5-2022)+Table134[[#This Row],[AADT 2022]]</f>
        <v>125</v>
      </c>
      <c r="X82" s="63"/>
    </row>
    <row r="83" spans="1:24" s="21" customFormat="1" ht="24" customHeight="1" x14ac:dyDescent="0.25">
      <c r="A83" s="24" t="s">
        <v>11220</v>
      </c>
      <c r="B83" s="25"/>
      <c r="C83" s="24">
        <v>900007</v>
      </c>
      <c r="D83" s="24" t="s">
        <v>17074</v>
      </c>
      <c r="E83" s="24" t="s">
        <v>11221</v>
      </c>
      <c r="F83" s="26">
        <f>Table134[[#This Row],[ToMeasure]]-Table134[[#This Row],[FromMeasure]]</f>
        <v>0.12059663</v>
      </c>
      <c r="G83" s="27" t="s">
        <v>3170</v>
      </c>
      <c r="H83" s="37">
        <v>0</v>
      </c>
      <c r="I83" s="24" t="s">
        <v>219</v>
      </c>
      <c r="J83" s="37">
        <v>0.12059663</v>
      </c>
      <c r="K83" s="24" t="s">
        <v>3169</v>
      </c>
      <c r="L83" s="28" t="s">
        <v>203</v>
      </c>
      <c r="M83" s="28" t="s">
        <v>203</v>
      </c>
      <c r="N83" s="28">
        <v>532</v>
      </c>
      <c r="O83" s="25" t="s">
        <v>23004</v>
      </c>
      <c r="P83" s="24">
        <v>11</v>
      </c>
      <c r="Q83" s="24" t="s">
        <v>203</v>
      </c>
      <c r="R83" s="28" t="s">
        <v>203</v>
      </c>
      <c r="S83" s="28" t="s">
        <v>203</v>
      </c>
      <c r="T83" s="29" t="s">
        <v>203</v>
      </c>
      <c r="U83" s="28">
        <v>836</v>
      </c>
      <c r="V83" s="63"/>
      <c r="W83" s="61">
        <f>(Table134[[#This Row],[2042 Future AADT]]-Table134[[#This Row],[AADT 2022]])/20*($W$5-2022)+Table134[[#This Row],[AADT 2022]]</f>
        <v>836</v>
      </c>
      <c r="X83" s="63"/>
    </row>
    <row r="84" spans="1:24" s="21" customFormat="1" ht="24" customHeight="1" x14ac:dyDescent="0.25">
      <c r="A84" s="24" t="s">
        <v>13768</v>
      </c>
      <c r="B84" s="25" t="s">
        <v>21438</v>
      </c>
      <c r="C84" s="24">
        <v>900007</v>
      </c>
      <c r="D84" s="24" t="s">
        <v>17074</v>
      </c>
      <c r="E84" s="24" t="s">
        <v>13769</v>
      </c>
      <c r="F84" s="26">
        <f>Table134[[#This Row],[ToMeasure]]-Table134[[#This Row],[FromMeasure]]</f>
        <v>5.6285149999999999E-2</v>
      </c>
      <c r="G84" s="27" t="s">
        <v>3171</v>
      </c>
      <c r="H84" s="37">
        <v>0</v>
      </c>
      <c r="I84" s="24" t="s">
        <v>3169</v>
      </c>
      <c r="J84" s="37">
        <v>5.6285149999999999E-2</v>
      </c>
      <c r="K84" s="24" t="s">
        <v>219</v>
      </c>
      <c r="L84" s="28" t="s">
        <v>203</v>
      </c>
      <c r="M84" s="28" t="s">
        <v>203</v>
      </c>
      <c r="N84" s="28">
        <v>548</v>
      </c>
      <c r="O84" s="25" t="s">
        <v>23005</v>
      </c>
      <c r="P84" s="24">
        <v>11</v>
      </c>
      <c r="Q84" s="24" t="s">
        <v>203</v>
      </c>
      <c r="R84" s="28" t="s">
        <v>203</v>
      </c>
      <c r="S84" s="28" t="s">
        <v>203</v>
      </c>
      <c r="T84" s="29" t="s">
        <v>203</v>
      </c>
      <c r="U84" s="28">
        <v>861</v>
      </c>
      <c r="V84" s="63"/>
      <c r="W84" s="61">
        <f>(Table134[[#This Row],[2042 Future AADT]]-Table134[[#This Row],[AADT 2022]])/20*($W$5-2022)+Table134[[#This Row],[AADT 2022]]</f>
        <v>861</v>
      </c>
      <c r="X84" s="63"/>
    </row>
    <row r="85" spans="1:24" s="21" customFormat="1" ht="24" customHeight="1" x14ac:dyDescent="0.25">
      <c r="A85" s="24" t="s">
        <v>3167</v>
      </c>
      <c r="B85" s="25"/>
      <c r="C85" s="24">
        <v>900007</v>
      </c>
      <c r="D85" s="24" t="s">
        <v>17074</v>
      </c>
      <c r="E85" s="24" t="s">
        <v>3168</v>
      </c>
      <c r="F85" s="26">
        <f>Table134[[#This Row],[ToMeasure]]-Table134[[#This Row],[FromMeasure]]</f>
        <v>0.13610011999999999</v>
      </c>
      <c r="G85" s="27" t="s">
        <v>3169</v>
      </c>
      <c r="H85" s="37">
        <v>0</v>
      </c>
      <c r="I85" s="24" t="s">
        <v>3170</v>
      </c>
      <c r="J85" s="37">
        <v>0.13610011999999999</v>
      </c>
      <c r="K85" s="24" t="s">
        <v>3171</v>
      </c>
      <c r="L85" s="28" t="s">
        <v>203</v>
      </c>
      <c r="M85" s="28" t="s">
        <v>203</v>
      </c>
      <c r="N85" s="28">
        <v>532</v>
      </c>
      <c r="O85" s="25" t="s">
        <v>23004</v>
      </c>
      <c r="P85" s="24">
        <v>11</v>
      </c>
      <c r="Q85" s="24" t="s">
        <v>203</v>
      </c>
      <c r="R85" s="28" t="s">
        <v>203</v>
      </c>
      <c r="S85" s="28" t="s">
        <v>203</v>
      </c>
      <c r="T85" s="29" t="s">
        <v>203</v>
      </c>
      <c r="U85" s="28">
        <v>898</v>
      </c>
      <c r="V85" s="63"/>
      <c r="W85" s="61">
        <f>(Table134[[#This Row],[2042 Future AADT]]-Table134[[#This Row],[AADT 2022]])/20*($W$5-2022)+Table134[[#This Row],[AADT 2022]]</f>
        <v>898</v>
      </c>
      <c r="X85" s="63"/>
    </row>
    <row r="86" spans="1:24" s="21" customFormat="1" ht="24" customHeight="1" x14ac:dyDescent="0.25">
      <c r="A86" s="24" t="s">
        <v>6942</v>
      </c>
      <c r="B86" s="25"/>
      <c r="C86" s="24" t="s">
        <v>203</v>
      </c>
      <c r="D86" s="24" t="s">
        <v>17074</v>
      </c>
      <c r="E86" s="24" t="s">
        <v>6943</v>
      </c>
      <c r="F86" s="26">
        <f>Table134[[#This Row],[ToMeasure]]-Table134[[#This Row],[FromMeasure]]</f>
        <v>0.11244966000000001</v>
      </c>
      <c r="G86" s="27" t="s">
        <v>6944</v>
      </c>
      <c r="H86" s="37">
        <v>0</v>
      </c>
      <c r="I86" s="24" t="s">
        <v>3119</v>
      </c>
      <c r="J86" s="37">
        <v>0.11244966000000001</v>
      </c>
      <c r="K86" s="24" t="s">
        <v>6945</v>
      </c>
      <c r="L86" s="28" t="s">
        <v>203</v>
      </c>
      <c r="M86" s="28" t="s">
        <v>203</v>
      </c>
      <c r="N86" s="28">
        <v>3245</v>
      </c>
      <c r="O86" s="25" t="s">
        <v>23006</v>
      </c>
      <c r="P86" s="24" t="s">
        <v>203</v>
      </c>
      <c r="Q86" s="24" t="s">
        <v>203</v>
      </c>
      <c r="R86" s="28" t="s">
        <v>203</v>
      </c>
      <c r="S86" s="28" t="s">
        <v>203</v>
      </c>
      <c r="T86" s="29" t="s">
        <v>203</v>
      </c>
      <c r="U86" s="28">
        <v>5098</v>
      </c>
      <c r="V86" s="63"/>
      <c r="W86" s="61">
        <f>(Table134[[#This Row],[2042 Future AADT]]-Table134[[#This Row],[AADT 2022]])/20*($W$5-2022)+Table134[[#This Row],[AADT 2022]]</f>
        <v>5098</v>
      </c>
      <c r="X86" s="63"/>
    </row>
    <row r="87" spans="1:24" s="21" customFormat="1" ht="24" customHeight="1" x14ac:dyDescent="0.25">
      <c r="A87" s="24" t="s">
        <v>11222</v>
      </c>
      <c r="B87" s="25"/>
      <c r="C87" s="24" t="s">
        <v>203</v>
      </c>
      <c r="D87" s="24" t="s">
        <v>17074</v>
      </c>
      <c r="E87" s="24" t="s">
        <v>11223</v>
      </c>
      <c r="F87" s="26">
        <f>Table134[[#This Row],[ToMeasure]]-Table134[[#This Row],[FromMeasure]]</f>
        <v>7.0088639999999994E-2</v>
      </c>
      <c r="G87" s="27" t="s">
        <v>11224</v>
      </c>
      <c r="H87" s="37">
        <v>0</v>
      </c>
      <c r="I87" s="24" t="s">
        <v>6945</v>
      </c>
      <c r="J87" s="37">
        <v>7.0088639999999994E-2</v>
      </c>
      <c r="K87" s="24" t="s">
        <v>3119</v>
      </c>
      <c r="L87" s="28" t="s">
        <v>203</v>
      </c>
      <c r="M87" s="28" t="s">
        <v>203</v>
      </c>
      <c r="N87" s="28">
        <v>3226</v>
      </c>
      <c r="O87" s="25" t="s">
        <v>23007</v>
      </c>
      <c r="P87" s="24" t="s">
        <v>203</v>
      </c>
      <c r="Q87" s="24" t="s">
        <v>203</v>
      </c>
      <c r="R87" s="28" t="s">
        <v>203</v>
      </c>
      <c r="S87" s="28" t="s">
        <v>203</v>
      </c>
      <c r="T87" s="29" t="s">
        <v>203</v>
      </c>
      <c r="U87" s="28">
        <v>5068</v>
      </c>
      <c r="V87" s="63"/>
      <c r="W87" s="61">
        <f>(Table134[[#This Row],[2042 Future AADT]]-Table134[[#This Row],[AADT 2022]])/20*($W$5-2022)+Table134[[#This Row],[AADT 2022]]</f>
        <v>5068</v>
      </c>
      <c r="X87" s="63"/>
    </row>
    <row r="88" spans="1:24" s="21" customFormat="1" ht="24" customHeight="1" x14ac:dyDescent="0.25">
      <c r="A88" s="24" t="s">
        <v>13771</v>
      </c>
      <c r="B88" s="25" t="s">
        <v>18673</v>
      </c>
      <c r="C88" s="24">
        <v>3180</v>
      </c>
      <c r="D88" s="24" t="s">
        <v>17074</v>
      </c>
      <c r="E88" s="24" t="s">
        <v>13772</v>
      </c>
      <c r="F88" s="26">
        <f>Table134[[#This Row],[ToMeasure]]-Table134[[#This Row],[FromMeasure]]</f>
        <v>0.27444397999999998</v>
      </c>
      <c r="G88" s="27" t="s">
        <v>3176</v>
      </c>
      <c r="H88" s="37">
        <v>0</v>
      </c>
      <c r="I88" s="24" t="s">
        <v>219</v>
      </c>
      <c r="J88" s="37">
        <v>0.27444397999999998</v>
      </c>
      <c r="K88" s="24" t="s">
        <v>3175</v>
      </c>
      <c r="L88" s="28">
        <v>79</v>
      </c>
      <c r="M88" s="28">
        <v>0</v>
      </c>
      <c r="N88" s="28">
        <v>79</v>
      </c>
      <c r="O88" s="25" t="s">
        <v>23008</v>
      </c>
      <c r="P88" s="24">
        <v>18</v>
      </c>
      <c r="Q88" s="24">
        <v>100</v>
      </c>
      <c r="R88" s="28">
        <v>4</v>
      </c>
      <c r="S88" s="28">
        <v>24</v>
      </c>
      <c r="T88" s="29">
        <v>0.35443037974683544</v>
      </c>
      <c r="U88" s="28">
        <v>124</v>
      </c>
      <c r="V88" s="63"/>
      <c r="W88" s="61">
        <f>(Table134[[#This Row],[2042 Future AADT]]-Table134[[#This Row],[AADT 2022]])/20*($W$5-2022)+Table134[[#This Row],[AADT 2022]]</f>
        <v>124</v>
      </c>
      <c r="X88" s="63"/>
    </row>
    <row r="89" spans="1:24" s="21" customFormat="1" ht="24" customHeight="1" x14ac:dyDescent="0.25">
      <c r="A89" s="24" t="s">
        <v>13774</v>
      </c>
      <c r="B89" s="25" t="s">
        <v>18675</v>
      </c>
      <c r="C89" s="24">
        <v>3182</v>
      </c>
      <c r="D89" s="24" t="s">
        <v>17074</v>
      </c>
      <c r="E89" s="24" t="s">
        <v>13775</v>
      </c>
      <c r="F89" s="26">
        <f>Table134[[#This Row],[ToMeasure]]-Table134[[#This Row],[FromMeasure]]</f>
        <v>0.23522665000000001</v>
      </c>
      <c r="G89" s="27" t="s">
        <v>3181</v>
      </c>
      <c r="H89" s="37">
        <v>0</v>
      </c>
      <c r="I89" s="24" t="s">
        <v>3119</v>
      </c>
      <c r="J89" s="37">
        <v>0.23522665000000001</v>
      </c>
      <c r="K89" s="24" t="s">
        <v>3180</v>
      </c>
      <c r="L89" s="28">
        <v>278</v>
      </c>
      <c r="M89" s="28">
        <v>0</v>
      </c>
      <c r="N89" s="28">
        <v>278</v>
      </c>
      <c r="O89" s="25" t="s">
        <v>23009</v>
      </c>
      <c r="P89" s="24">
        <v>18</v>
      </c>
      <c r="Q89" s="24">
        <v>100</v>
      </c>
      <c r="R89" s="28">
        <v>11</v>
      </c>
      <c r="S89" s="28">
        <v>60</v>
      </c>
      <c r="T89" s="29">
        <v>0.25539568345323743</v>
      </c>
      <c r="U89" s="28">
        <v>437</v>
      </c>
      <c r="V89" s="63"/>
      <c r="W89" s="61">
        <f>(Table134[[#This Row],[2042 Future AADT]]-Table134[[#This Row],[AADT 2022]])/20*($W$5-2022)+Table134[[#This Row],[AADT 2022]]</f>
        <v>437</v>
      </c>
      <c r="X89" s="63"/>
    </row>
    <row r="90" spans="1:24" s="21" customFormat="1" ht="24" customHeight="1" x14ac:dyDescent="0.25">
      <c r="A90" s="24" t="s">
        <v>3173</v>
      </c>
      <c r="B90" s="25" t="s">
        <v>18674</v>
      </c>
      <c r="C90" s="24">
        <v>3181</v>
      </c>
      <c r="D90" s="24" t="s">
        <v>17074</v>
      </c>
      <c r="E90" s="24" t="s">
        <v>3174</v>
      </c>
      <c r="F90" s="26">
        <f>Table134[[#This Row],[ToMeasure]]-Table134[[#This Row],[FromMeasure]]</f>
        <v>0.23580496000000001</v>
      </c>
      <c r="G90" s="27" t="s">
        <v>3175</v>
      </c>
      <c r="H90" s="37">
        <v>0</v>
      </c>
      <c r="I90" s="24" t="s">
        <v>3176</v>
      </c>
      <c r="J90" s="37">
        <v>0.23580496000000001</v>
      </c>
      <c r="K90" s="24" t="s">
        <v>219</v>
      </c>
      <c r="L90" s="28">
        <v>106</v>
      </c>
      <c r="M90" s="28">
        <v>0</v>
      </c>
      <c r="N90" s="28">
        <v>106</v>
      </c>
      <c r="O90" s="25" t="s">
        <v>23010</v>
      </c>
      <c r="P90" s="24">
        <v>15</v>
      </c>
      <c r="Q90" s="24">
        <v>100</v>
      </c>
      <c r="R90" s="28">
        <v>5</v>
      </c>
      <c r="S90" s="28">
        <v>37</v>
      </c>
      <c r="T90" s="29">
        <v>0.39622641509433965</v>
      </c>
      <c r="U90" s="28">
        <v>167</v>
      </c>
      <c r="V90" s="63"/>
      <c r="W90" s="61">
        <f>(Table134[[#This Row],[2042 Future AADT]]-Table134[[#This Row],[AADT 2022]])/20*($W$5-2022)+Table134[[#This Row],[AADT 2022]]</f>
        <v>167</v>
      </c>
      <c r="X90" s="63"/>
    </row>
    <row r="91" spans="1:24" s="21" customFormat="1" ht="24" customHeight="1" x14ac:dyDescent="0.25">
      <c r="A91" s="24" t="s">
        <v>3178</v>
      </c>
      <c r="B91" s="25" t="s">
        <v>18676</v>
      </c>
      <c r="C91" s="24">
        <v>3183</v>
      </c>
      <c r="D91" s="24" t="s">
        <v>17074</v>
      </c>
      <c r="E91" s="24" t="s">
        <v>3179</v>
      </c>
      <c r="F91" s="26">
        <f>Table134[[#This Row],[ToMeasure]]-Table134[[#This Row],[FromMeasure]]</f>
        <v>0.24578781999999999</v>
      </c>
      <c r="G91" s="27" t="s">
        <v>3180</v>
      </c>
      <c r="H91" s="37">
        <v>0</v>
      </c>
      <c r="I91" s="24" t="s">
        <v>3181</v>
      </c>
      <c r="J91" s="37">
        <v>0.24578781999999999</v>
      </c>
      <c r="K91" s="24" t="s">
        <v>3119</v>
      </c>
      <c r="L91" s="28">
        <v>157</v>
      </c>
      <c r="M91" s="28">
        <v>0</v>
      </c>
      <c r="N91" s="28">
        <v>157</v>
      </c>
      <c r="O91" s="25" t="s">
        <v>23011</v>
      </c>
      <c r="P91" s="24">
        <v>22</v>
      </c>
      <c r="Q91" s="24">
        <v>100</v>
      </c>
      <c r="R91" s="28">
        <v>12</v>
      </c>
      <c r="S91" s="28">
        <v>11</v>
      </c>
      <c r="T91" s="29">
        <v>0.1464968152866242</v>
      </c>
      <c r="U91" s="28">
        <v>247</v>
      </c>
      <c r="V91" s="63"/>
      <c r="W91" s="61">
        <f>(Table134[[#This Row],[2042 Future AADT]]-Table134[[#This Row],[AADT 2022]])/20*($W$5-2022)+Table134[[#This Row],[AADT 2022]]</f>
        <v>247</v>
      </c>
      <c r="X91" s="63"/>
    </row>
    <row r="92" spans="1:24" s="21" customFormat="1" ht="24" customHeight="1" x14ac:dyDescent="0.25">
      <c r="A92" s="24" t="s">
        <v>3183</v>
      </c>
      <c r="B92" s="25" t="s">
        <v>18678</v>
      </c>
      <c r="C92" s="24">
        <v>3190</v>
      </c>
      <c r="D92" s="24" t="s">
        <v>17074</v>
      </c>
      <c r="E92" s="24" t="s">
        <v>3184</v>
      </c>
      <c r="F92" s="26">
        <f>Table134[[#This Row],[ToMeasure]]-Table134[[#This Row],[FromMeasure]]</f>
        <v>0.23797409999999999</v>
      </c>
      <c r="G92" s="27" t="s">
        <v>3185</v>
      </c>
      <c r="H92" s="37">
        <v>0</v>
      </c>
      <c r="I92" s="24" t="s">
        <v>219</v>
      </c>
      <c r="J92" s="37">
        <v>0.23797409999999999</v>
      </c>
      <c r="K92" s="24" t="s">
        <v>3186</v>
      </c>
      <c r="L92" s="28">
        <v>86</v>
      </c>
      <c r="M92" s="28">
        <v>0</v>
      </c>
      <c r="N92" s="28">
        <v>86</v>
      </c>
      <c r="O92" s="25" t="s">
        <v>23012</v>
      </c>
      <c r="P92" s="24">
        <v>20</v>
      </c>
      <c r="Q92" s="24">
        <v>100</v>
      </c>
      <c r="R92" s="28">
        <v>4</v>
      </c>
      <c r="S92" s="28">
        <v>33</v>
      </c>
      <c r="T92" s="29">
        <v>0.43023255813953487</v>
      </c>
      <c r="U92" s="28">
        <v>135</v>
      </c>
      <c r="V92" s="63"/>
      <c r="W92" s="61">
        <f>(Table134[[#This Row],[2042 Future AADT]]-Table134[[#This Row],[AADT 2022]])/20*($W$5-2022)+Table134[[#This Row],[AADT 2022]]</f>
        <v>135</v>
      </c>
      <c r="X92" s="63"/>
    </row>
    <row r="93" spans="1:24" s="21" customFormat="1" ht="24" customHeight="1" x14ac:dyDescent="0.25">
      <c r="A93" s="24" t="s">
        <v>6947</v>
      </c>
      <c r="B93" s="25" t="s">
        <v>18680</v>
      </c>
      <c r="C93" s="24">
        <v>3192</v>
      </c>
      <c r="D93" s="24" t="s">
        <v>17074</v>
      </c>
      <c r="E93" s="24" t="s">
        <v>6948</v>
      </c>
      <c r="F93" s="26">
        <f>Table134[[#This Row],[ToMeasure]]-Table134[[#This Row],[FromMeasure]]</f>
        <v>0.25504560999999998</v>
      </c>
      <c r="G93" s="27" t="s">
        <v>3191</v>
      </c>
      <c r="H93" s="37">
        <v>0</v>
      </c>
      <c r="I93" s="24" t="s">
        <v>3119</v>
      </c>
      <c r="J93" s="37">
        <v>0.25504560999999998</v>
      </c>
      <c r="K93" s="24" t="s">
        <v>3190</v>
      </c>
      <c r="L93" s="28">
        <v>300</v>
      </c>
      <c r="M93" s="28">
        <v>0</v>
      </c>
      <c r="N93" s="28">
        <v>300</v>
      </c>
      <c r="O93" s="25" t="s">
        <v>23013</v>
      </c>
      <c r="P93" s="24">
        <v>16</v>
      </c>
      <c r="Q93" s="24">
        <v>100</v>
      </c>
      <c r="R93" s="28">
        <v>11</v>
      </c>
      <c r="S93" s="28">
        <v>61</v>
      </c>
      <c r="T93" s="29">
        <v>0.24</v>
      </c>
      <c r="U93" s="28">
        <v>471</v>
      </c>
      <c r="V93" s="63"/>
      <c r="W93" s="61">
        <f>(Table134[[#This Row],[2042 Future AADT]]-Table134[[#This Row],[AADT 2022]])/20*($W$5-2022)+Table134[[#This Row],[AADT 2022]]</f>
        <v>471</v>
      </c>
      <c r="X93" s="63"/>
    </row>
    <row r="94" spans="1:24" s="21" customFormat="1" ht="24" customHeight="1" x14ac:dyDescent="0.25">
      <c r="A94" s="24" t="s">
        <v>11225</v>
      </c>
      <c r="B94" s="25" t="s">
        <v>18679</v>
      </c>
      <c r="C94" s="24">
        <v>3191</v>
      </c>
      <c r="D94" s="24" t="s">
        <v>17074</v>
      </c>
      <c r="E94" s="24" t="s">
        <v>11226</v>
      </c>
      <c r="F94" s="26">
        <f>Table134[[#This Row],[ToMeasure]]-Table134[[#This Row],[FromMeasure]]</f>
        <v>0.23795142</v>
      </c>
      <c r="G94" s="27" t="s">
        <v>3186</v>
      </c>
      <c r="H94" s="37">
        <v>0</v>
      </c>
      <c r="I94" s="24" t="s">
        <v>3185</v>
      </c>
      <c r="J94" s="37">
        <v>0.23795142</v>
      </c>
      <c r="K94" s="24" t="s">
        <v>219</v>
      </c>
      <c r="L94" s="28">
        <v>349</v>
      </c>
      <c r="M94" s="28">
        <v>0</v>
      </c>
      <c r="N94" s="28">
        <v>349</v>
      </c>
      <c r="O94" s="25" t="s">
        <v>23014</v>
      </c>
      <c r="P94" s="24">
        <v>20</v>
      </c>
      <c r="Q94" s="24">
        <v>100</v>
      </c>
      <c r="R94" s="28">
        <v>27</v>
      </c>
      <c r="S94" s="28">
        <v>23</v>
      </c>
      <c r="T94" s="29">
        <v>0.14326647564469913</v>
      </c>
      <c r="U94" s="28">
        <v>548</v>
      </c>
      <c r="V94" s="63"/>
      <c r="W94" s="61">
        <f>(Table134[[#This Row],[2042 Future AADT]]-Table134[[#This Row],[AADT 2022]])/20*($W$5-2022)+Table134[[#This Row],[AADT 2022]]</f>
        <v>548</v>
      </c>
      <c r="X94" s="63"/>
    </row>
    <row r="95" spans="1:24" s="21" customFormat="1" ht="24" customHeight="1" x14ac:dyDescent="0.25">
      <c r="A95" s="24" t="s">
        <v>3188</v>
      </c>
      <c r="B95" s="25" t="s">
        <v>18681</v>
      </c>
      <c r="C95" s="24">
        <v>3193</v>
      </c>
      <c r="D95" s="24" t="s">
        <v>17074</v>
      </c>
      <c r="E95" s="24" t="s">
        <v>3189</v>
      </c>
      <c r="F95" s="26">
        <f>Table134[[#This Row],[ToMeasure]]-Table134[[#This Row],[FromMeasure]]</f>
        <v>0.21590844000000001</v>
      </c>
      <c r="G95" s="27" t="s">
        <v>3190</v>
      </c>
      <c r="H95" s="37">
        <v>0</v>
      </c>
      <c r="I95" s="24" t="s">
        <v>3191</v>
      </c>
      <c r="J95" s="37">
        <v>0.21590844000000001</v>
      </c>
      <c r="K95" s="24" t="s">
        <v>3119</v>
      </c>
      <c r="L95" s="28">
        <v>91</v>
      </c>
      <c r="M95" s="28">
        <v>0</v>
      </c>
      <c r="N95" s="28">
        <v>91</v>
      </c>
      <c r="O95" s="25" t="s">
        <v>23015</v>
      </c>
      <c r="P95" s="24">
        <v>26</v>
      </c>
      <c r="Q95" s="24">
        <v>100</v>
      </c>
      <c r="R95" s="28">
        <v>3</v>
      </c>
      <c r="S95" s="28">
        <v>14</v>
      </c>
      <c r="T95" s="29">
        <v>0.18681318681318682</v>
      </c>
      <c r="U95" s="28">
        <v>143</v>
      </c>
      <c r="V95" s="63"/>
      <c r="W95" s="61">
        <f>(Table134[[#This Row],[2042 Future AADT]]-Table134[[#This Row],[AADT 2022]])/20*($W$5-2022)+Table134[[#This Row],[AADT 2022]]</f>
        <v>143</v>
      </c>
      <c r="X95" s="63"/>
    </row>
    <row r="96" spans="1:24" s="21" customFormat="1" ht="24" customHeight="1" x14ac:dyDescent="0.25">
      <c r="A96" s="24" t="s">
        <v>13777</v>
      </c>
      <c r="B96" s="25" t="s">
        <v>18685</v>
      </c>
      <c r="C96" s="24">
        <v>3200</v>
      </c>
      <c r="D96" s="24" t="s">
        <v>17074</v>
      </c>
      <c r="E96" s="24" t="s">
        <v>13778</v>
      </c>
      <c r="F96" s="26">
        <f>Table134[[#This Row],[ToMeasure]]-Table134[[#This Row],[FromMeasure]]</f>
        <v>0.25326098000000002</v>
      </c>
      <c r="G96" s="27" t="s">
        <v>3196</v>
      </c>
      <c r="H96" s="37">
        <v>0</v>
      </c>
      <c r="I96" s="24" t="s">
        <v>219</v>
      </c>
      <c r="J96" s="37">
        <v>0.25326098000000002</v>
      </c>
      <c r="K96" s="24" t="s">
        <v>3195</v>
      </c>
      <c r="L96" s="28">
        <v>33</v>
      </c>
      <c r="M96" s="28">
        <v>0</v>
      </c>
      <c r="N96" s="28">
        <v>33</v>
      </c>
      <c r="O96" s="25" t="s">
        <v>23016</v>
      </c>
      <c r="P96" s="24">
        <v>17</v>
      </c>
      <c r="Q96" s="24">
        <v>100</v>
      </c>
      <c r="R96" s="28">
        <v>2</v>
      </c>
      <c r="S96" s="28">
        <v>11</v>
      </c>
      <c r="T96" s="29">
        <v>0.39393939393939392</v>
      </c>
      <c r="U96" s="28">
        <v>52</v>
      </c>
      <c r="V96" s="63"/>
      <c r="W96" s="61">
        <f>(Table134[[#This Row],[2042 Future AADT]]-Table134[[#This Row],[AADT 2022]])/20*($W$5-2022)+Table134[[#This Row],[AADT 2022]]</f>
        <v>52</v>
      </c>
      <c r="X96" s="63"/>
    </row>
    <row r="97" spans="1:24" s="21" customFormat="1" ht="24" customHeight="1" x14ac:dyDescent="0.25">
      <c r="A97" s="24" t="s">
        <v>13780</v>
      </c>
      <c r="B97" s="25" t="s">
        <v>18687</v>
      </c>
      <c r="C97" s="24">
        <v>3202</v>
      </c>
      <c r="D97" s="24" t="s">
        <v>17074</v>
      </c>
      <c r="E97" s="24" t="s">
        <v>13781</v>
      </c>
      <c r="F97" s="26">
        <f>Table134[[#This Row],[ToMeasure]]-Table134[[#This Row],[FromMeasure]]</f>
        <v>0.24030287</v>
      </c>
      <c r="G97" s="27" t="s">
        <v>6953</v>
      </c>
      <c r="H97" s="37">
        <v>0</v>
      </c>
      <c r="I97" s="24" t="s">
        <v>3119</v>
      </c>
      <c r="J97" s="37">
        <v>0.24030287</v>
      </c>
      <c r="K97" s="24" t="s">
        <v>6952</v>
      </c>
      <c r="L97" s="28">
        <v>175</v>
      </c>
      <c r="M97" s="28">
        <v>0</v>
      </c>
      <c r="N97" s="28">
        <v>175</v>
      </c>
      <c r="O97" s="25" t="s">
        <v>23017</v>
      </c>
      <c r="P97" s="24">
        <v>23</v>
      </c>
      <c r="Q97" s="24">
        <v>100</v>
      </c>
      <c r="R97" s="28">
        <v>5</v>
      </c>
      <c r="S97" s="28">
        <v>38</v>
      </c>
      <c r="T97" s="29">
        <v>0.24571428571428572</v>
      </c>
      <c r="U97" s="28">
        <v>275</v>
      </c>
      <c r="V97" s="63"/>
      <c r="W97" s="61">
        <f>(Table134[[#This Row],[2042 Future AADT]]-Table134[[#This Row],[AADT 2022]])/20*($W$5-2022)+Table134[[#This Row],[AADT 2022]]</f>
        <v>275</v>
      </c>
      <c r="X97" s="63"/>
    </row>
    <row r="98" spans="1:24" s="21" customFormat="1" ht="24" customHeight="1" x14ac:dyDescent="0.25">
      <c r="A98" s="24" t="s">
        <v>3193</v>
      </c>
      <c r="B98" s="25" t="s">
        <v>18686</v>
      </c>
      <c r="C98" s="24">
        <v>3201</v>
      </c>
      <c r="D98" s="24" t="s">
        <v>17074</v>
      </c>
      <c r="E98" s="24" t="s">
        <v>3194</v>
      </c>
      <c r="F98" s="26">
        <f>Table134[[#This Row],[ToMeasure]]-Table134[[#This Row],[FromMeasure]]</f>
        <v>0.27482288999999999</v>
      </c>
      <c r="G98" s="27" t="s">
        <v>3195</v>
      </c>
      <c r="H98" s="37">
        <v>0</v>
      </c>
      <c r="I98" s="24" t="s">
        <v>3196</v>
      </c>
      <c r="J98" s="37">
        <v>0.27482288999999999</v>
      </c>
      <c r="K98" s="24" t="s">
        <v>219</v>
      </c>
      <c r="L98" s="28">
        <v>210</v>
      </c>
      <c r="M98" s="28">
        <v>0</v>
      </c>
      <c r="N98" s="28">
        <v>210</v>
      </c>
      <c r="O98" s="25" t="s">
        <v>23018</v>
      </c>
      <c r="P98" s="24">
        <v>19</v>
      </c>
      <c r="Q98" s="24">
        <v>100</v>
      </c>
      <c r="R98" s="28">
        <v>9</v>
      </c>
      <c r="S98" s="28">
        <v>46</v>
      </c>
      <c r="T98" s="29">
        <v>0.26190476190476192</v>
      </c>
      <c r="U98" s="28">
        <v>330</v>
      </c>
      <c r="V98" s="63"/>
      <c r="W98" s="61">
        <f>(Table134[[#This Row],[2042 Future AADT]]-Table134[[#This Row],[AADT 2022]])/20*($W$5-2022)+Table134[[#This Row],[AADT 2022]]</f>
        <v>330</v>
      </c>
      <c r="X98" s="63"/>
    </row>
    <row r="99" spans="1:24" s="21" customFormat="1" ht="24" customHeight="1" x14ac:dyDescent="0.25">
      <c r="A99" s="24" t="s">
        <v>6950</v>
      </c>
      <c r="B99" s="25" t="s">
        <v>18688</v>
      </c>
      <c r="C99" s="24">
        <v>3203</v>
      </c>
      <c r="D99" s="24" t="s">
        <v>17074</v>
      </c>
      <c r="E99" s="24" t="s">
        <v>6951</v>
      </c>
      <c r="F99" s="26">
        <f>Table134[[#This Row],[ToMeasure]]-Table134[[#This Row],[FromMeasure]]</f>
        <v>0.32109134</v>
      </c>
      <c r="G99" s="27" t="s">
        <v>6952</v>
      </c>
      <c r="H99" s="37">
        <v>0</v>
      </c>
      <c r="I99" s="24" t="s">
        <v>6953</v>
      </c>
      <c r="J99" s="37">
        <v>0.32109134</v>
      </c>
      <c r="K99" s="24" t="s">
        <v>3119</v>
      </c>
      <c r="L99" s="28">
        <v>30</v>
      </c>
      <c r="M99" s="28">
        <v>0</v>
      </c>
      <c r="N99" s="28">
        <v>30</v>
      </c>
      <c r="O99" s="25" t="s">
        <v>23019</v>
      </c>
      <c r="P99" s="24">
        <v>25</v>
      </c>
      <c r="Q99" s="24">
        <v>100</v>
      </c>
      <c r="R99" s="28">
        <v>2</v>
      </c>
      <c r="S99" s="28">
        <v>8</v>
      </c>
      <c r="T99" s="29">
        <v>0.33333333333333331</v>
      </c>
      <c r="U99" s="28">
        <v>47</v>
      </c>
      <c r="V99" s="63"/>
      <c r="W99" s="61">
        <f>(Table134[[#This Row],[2042 Future AADT]]-Table134[[#This Row],[AADT 2022]])/20*($W$5-2022)+Table134[[#This Row],[AADT 2022]]</f>
        <v>47</v>
      </c>
      <c r="X99" s="63"/>
    </row>
    <row r="100" spans="1:24" s="21" customFormat="1" ht="24" customHeight="1" x14ac:dyDescent="0.25">
      <c r="A100" s="24" t="s">
        <v>6955</v>
      </c>
      <c r="B100" s="25" t="s">
        <v>18690</v>
      </c>
      <c r="C100" s="24">
        <v>3210</v>
      </c>
      <c r="D100" s="24" t="s">
        <v>17074</v>
      </c>
      <c r="E100" s="24" t="s">
        <v>6956</v>
      </c>
      <c r="F100" s="26">
        <f>Table134[[#This Row],[ToMeasure]]-Table134[[#This Row],[FromMeasure]]</f>
        <v>0.27377277</v>
      </c>
      <c r="G100" s="27" t="s">
        <v>6957</v>
      </c>
      <c r="H100" s="37">
        <v>0</v>
      </c>
      <c r="I100" s="24" t="s">
        <v>219</v>
      </c>
      <c r="J100" s="37">
        <v>0.27377277</v>
      </c>
      <c r="K100" s="24" t="s">
        <v>6958</v>
      </c>
      <c r="L100" s="28">
        <v>74</v>
      </c>
      <c r="M100" s="28">
        <v>0</v>
      </c>
      <c r="N100" s="28">
        <v>74</v>
      </c>
      <c r="O100" s="25" t="s">
        <v>23020</v>
      </c>
      <c r="P100" s="24">
        <v>17</v>
      </c>
      <c r="Q100" s="24">
        <v>100</v>
      </c>
      <c r="R100" s="28">
        <v>3</v>
      </c>
      <c r="S100" s="28">
        <v>13</v>
      </c>
      <c r="T100" s="29">
        <v>0.21621621621621623</v>
      </c>
      <c r="U100" s="28">
        <v>116</v>
      </c>
      <c r="V100" s="63"/>
      <c r="W100" s="61">
        <f>(Table134[[#This Row],[2042 Future AADT]]-Table134[[#This Row],[AADT 2022]])/20*($W$5-2022)+Table134[[#This Row],[AADT 2022]]</f>
        <v>116</v>
      </c>
      <c r="X100" s="63"/>
    </row>
    <row r="101" spans="1:24" s="21" customFormat="1" ht="24" customHeight="1" x14ac:dyDescent="0.25">
      <c r="A101" s="24" t="s">
        <v>3198</v>
      </c>
      <c r="B101" s="25" t="s">
        <v>18692</v>
      </c>
      <c r="C101" s="24">
        <v>3212</v>
      </c>
      <c r="D101" s="24" t="s">
        <v>17074</v>
      </c>
      <c r="E101" s="24" t="s">
        <v>3199</v>
      </c>
      <c r="F101" s="26">
        <f>Table134[[#This Row],[ToMeasure]]-Table134[[#This Row],[FromMeasure]]</f>
        <v>0.28578416000000001</v>
      </c>
      <c r="G101" s="27" t="s">
        <v>3200</v>
      </c>
      <c r="H101" s="37">
        <v>0</v>
      </c>
      <c r="I101" s="24" t="s">
        <v>3119</v>
      </c>
      <c r="J101" s="37">
        <v>0.28578416000000001</v>
      </c>
      <c r="K101" s="24" t="s">
        <v>3201</v>
      </c>
      <c r="L101" s="28">
        <v>352</v>
      </c>
      <c r="M101" s="28">
        <v>0</v>
      </c>
      <c r="N101" s="28">
        <v>352</v>
      </c>
      <c r="O101" s="25" t="s">
        <v>23021</v>
      </c>
      <c r="P101" s="24">
        <v>15</v>
      </c>
      <c r="Q101" s="24">
        <v>100</v>
      </c>
      <c r="R101" s="28">
        <v>14</v>
      </c>
      <c r="S101" s="28">
        <v>73</v>
      </c>
      <c r="T101" s="29">
        <v>0.24715909090909091</v>
      </c>
      <c r="U101" s="28">
        <v>553</v>
      </c>
      <c r="V101" s="63"/>
      <c r="W101" s="61">
        <f>(Table134[[#This Row],[2042 Future AADT]]-Table134[[#This Row],[AADT 2022]])/20*($W$5-2022)+Table134[[#This Row],[AADT 2022]]</f>
        <v>553</v>
      </c>
      <c r="X101" s="63"/>
    </row>
    <row r="102" spans="1:24" s="21" customFormat="1" ht="24" customHeight="1" x14ac:dyDescent="0.25">
      <c r="A102" s="24" t="s">
        <v>13783</v>
      </c>
      <c r="B102" s="25" t="s">
        <v>18691</v>
      </c>
      <c r="C102" s="24">
        <v>3211</v>
      </c>
      <c r="D102" s="24" t="s">
        <v>17074</v>
      </c>
      <c r="E102" s="24" t="s">
        <v>13784</v>
      </c>
      <c r="F102" s="26">
        <f>Table134[[#This Row],[ToMeasure]]-Table134[[#This Row],[FromMeasure]]</f>
        <v>0.35849427</v>
      </c>
      <c r="G102" s="27" t="s">
        <v>6958</v>
      </c>
      <c r="H102" s="37">
        <v>0</v>
      </c>
      <c r="I102" s="24" t="s">
        <v>6957</v>
      </c>
      <c r="J102" s="37">
        <v>0.35849427</v>
      </c>
      <c r="K102" s="24" t="s">
        <v>219</v>
      </c>
      <c r="L102" s="28">
        <v>358</v>
      </c>
      <c r="M102" s="28">
        <v>0</v>
      </c>
      <c r="N102" s="28">
        <v>358</v>
      </c>
      <c r="O102" s="25" t="s">
        <v>23022</v>
      </c>
      <c r="P102" s="24">
        <v>13</v>
      </c>
      <c r="Q102" s="24">
        <v>100</v>
      </c>
      <c r="R102" s="28">
        <v>13</v>
      </c>
      <c r="S102" s="28">
        <v>75</v>
      </c>
      <c r="T102" s="29">
        <v>0.24581005586592178</v>
      </c>
      <c r="U102" s="28">
        <v>562</v>
      </c>
      <c r="V102" s="63"/>
      <c r="W102" s="61">
        <f>(Table134[[#This Row],[2042 Future AADT]]-Table134[[#This Row],[AADT 2022]])/20*($W$5-2022)+Table134[[#This Row],[AADT 2022]]</f>
        <v>562</v>
      </c>
      <c r="X102" s="63"/>
    </row>
    <row r="103" spans="1:24" s="21" customFormat="1" ht="24" customHeight="1" x14ac:dyDescent="0.25">
      <c r="A103" s="24" t="s">
        <v>11228</v>
      </c>
      <c r="B103" s="25" t="s">
        <v>18693</v>
      </c>
      <c r="C103" s="24">
        <v>3213</v>
      </c>
      <c r="D103" s="24" t="s">
        <v>17074</v>
      </c>
      <c r="E103" s="24" t="s">
        <v>11229</v>
      </c>
      <c r="F103" s="26">
        <f>Table134[[#This Row],[ToMeasure]]-Table134[[#This Row],[FromMeasure]]</f>
        <v>0.32361645999999999</v>
      </c>
      <c r="G103" s="27" t="s">
        <v>3201</v>
      </c>
      <c r="H103" s="37">
        <v>0</v>
      </c>
      <c r="I103" s="24" t="s">
        <v>3200</v>
      </c>
      <c r="J103" s="37">
        <v>0.32361645999999999</v>
      </c>
      <c r="K103" s="24" t="s">
        <v>3119</v>
      </c>
      <c r="L103" s="28">
        <v>52</v>
      </c>
      <c r="M103" s="28">
        <v>0</v>
      </c>
      <c r="N103" s="28">
        <v>52</v>
      </c>
      <c r="O103" s="25" t="s">
        <v>23023</v>
      </c>
      <c r="P103" s="24">
        <v>21</v>
      </c>
      <c r="Q103" s="24">
        <v>100</v>
      </c>
      <c r="R103" s="28">
        <v>2</v>
      </c>
      <c r="S103" s="28">
        <v>9</v>
      </c>
      <c r="T103" s="29">
        <v>0.21153846153846154</v>
      </c>
      <c r="U103" s="28">
        <v>82</v>
      </c>
      <c r="V103" s="63"/>
      <c r="W103" s="61">
        <f>(Table134[[#This Row],[2042 Future AADT]]-Table134[[#This Row],[AADT 2022]])/20*($W$5-2022)+Table134[[#This Row],[AADT 2022]]</f>
        <v>82</v>
      </c>
      <c r="X103" s="63"/>
    </row>
    <row r="104" spans="1:24" s="21" customFormat="1" ht="24" customHeight="1" x14ac:dyDescent="0.25">
      <c r="A104" s="24" t="s">
        <v>13786</v>
      </c>
      <c r="B104" s="25" t="s">
        <v>18696</v>
      </c>
      <c r="C104" s="24">
        <v>3232</v>
      </c>
      <c r="D104" s="24" t="s">
        <v>17074</v>
      </c>
      <c r="E104" s="24" t="s">
        <v>1316</v>
      </c>
      <c r="F104" s="26">
        <f>Table134[[#This Row],[ToMeasure]]-Table134[[#This Row],[FromMeasure]]</f>
        <v>0.21030387</v>
      </c>
      <c r="G104" s="27" t="s">
        <v>1313</v>
      </c>
      <c r="H104" s="37">
        <v>0</v>
      </c>
      <c r="I104" s="24" t="s">
        <v>3119</v>
      </c>
      <c r="J104" s="37">
        <v>0.21030387</v>
      </c>
      <c r="K104" s="24" t="s">
        <v>272</v>
      </c>
      <c r="L104" s="28">
        <v>516</v>
      </c>
      <c r="M104" s="28">
        <v>0</v>
      </c>
      <c r="N104" s="28">
        <v>516</v>
      </c>
      <c r="O104" s="25" t="s">
        <v>23024</v>
      </c>
      <c r="P104" s="24">
        <v>10</v>
      </c>
      <c r="Q104" s="24" t="s">
        <v>203</v>
      </c>
      <c r="R104" s="28">
        <v>47</v>
      </c>
      <c r="S104" s="28">
        <v>265</v>
      </c>
      <c r="T104" s="29">
        <v>0.60465116279069764</v>
      </c>
      <c r="U104" s="28">
        <v>811</v>
      </c>
      <c r="V104" s="63"/>
      <c r="W104" s="61">
        <f>(Table134[[#This Row],[2042 Future AADT]]-Table134[[#This Row],[AADT 2022]])/20*($W$5-2022)+Table134[[#This Row],[AADT 2022]]</f>
        <v>811</v>
      </c>
      <c r="X104" s="63"/>
    </row>
    <row r="105" spans="1:24" s="21" customFormat="1" ht="24" customHeight="1" x14ac:dyDescent="0.25">
      <c r="A105" s="24" t="s">
        <v>3203</v>
      </c>
      <c r="B105" s="25" t="s">
        <v>18695</v>
      </c>
      <c r="C105" s="24">
        <v>3231</v>
      </c>
      <c r="D105" s="24" t="s">
        <v>17074</v>
      </c>
      <c r="E105" s="24" t="s">
        <v>1320</v>
      </c>
      <c r="F105" s="26">
        <f>Table134[[#This Row],[ToMeasure]]-Table134[[#This Row],[FromMeasure]]</f>
        <v>0.16507858</v>
      </c>
      <c r="G105" s="27" t="s">
        <v>1317</v>
      </c>
      <c r="H105" s="37">
        <v>0</v>
      </c>
      <c r="I105" s="24" t="s">
        <v>272</v>
      </c>
      <c r="J105" s="37">
        <v>0.16507858</v>
      </c>
      <c r="K105" s="24" t="s">
        <v>219</v>
      </c>
      <c r="L105" s="28">
        <v>364</v>
      </c>
      <c r="M105" s="28">
        <v>0</v>
      </c>
      <c r="N105" s="28">
        <v>364</v>
      </c>
      <c r="O105" s="25" t="s">
        <v>23025</v>
      </c>
      <c r="P105" s="24">
        <v>9</v>
      </c>
      <c r="Q105" s="24">
        <v>100</v>
      </c>
      <c r="R105" s="28">
        <v>14</v>
      </c>
      <c r="S105" s="28">
        <v>74</v>
      </c>
      <c r="T105" s="29">
        <v>0.24175824175824176</v>
      </c>
      <c r="U105" s="28">
        <v>572</v>
      </c>
      <c r="V105" s="63"/>
      <c r="W105" s="61">
        <f>(Table134[[#This Row],[2042 Future AADT]]-Table134[[#This Row],[AADT 2022]])/20*($W$5-2022)+Table134[[#This Row],[AADT 2022]]</f>
        <v>572</v>
      </c>
      <c r="X105" s="63"/>
    </row>
    <row r="106" spans="1:24" s="21" customFormat="1" ht="24" customHeight="1" x14ac:dyDescent="0.25">
      <c r="A106" s="24" t="s">
        <v>6960</v>
      </c>
      <c r="B106" s="25"/>
      <c r="C106" s="24" t="s">
        <v>203</v>
      </c>
      <c r="D106" s="24" t="s">
        <v>17074</v>
      </c>
      <c r="E106" s="24" t="s">
        <v>6961</v>
      </c>
      <c r="F106" s="26">
        <f>Table134[[#This Row],[ToMeasure]]-Table134[[#This Row],[FromMeasure]]</f>
        <v>0.46728353</v>
      </c>
      <c r="G106" s="27" t="s">
        <v>6962</v>
      </c>
      <c r="H106" s="37">
        <v>0</v>
      </c>
      <c r="I106" s="24" t="s">
        <v>271</v>
      </c>
      <c r="J106" s="37">
        <v>0.46728353</v>
      </c>
      <c r="K106" s="24" t="s">
        <v>3119</v>
      </c>
      <c r="L106" s="28" t="s">
        <v>203</v>
      </c>
      <c r="M106" s="28" t="s">
        <v>203</v>
      </c>
      <c r="N106" s="28">
        <v>3245</v>
      </c>
      <c r="O106" s="25" t="s">
        <v>23006</v>
      </c>
      <c r="P106" s="24" t="s">
        <v>203</v>
      </c>
      <c r="Q106" s="24" t="s">
        <v>203</v>
      </c>
      <c r="R106" s="28" t="s">
        <v>203</v>
      </c>
      <c r="S106" s="28" t="s">
        <v>203</v>
      </c>
      <c r="T106" s="29" t="s">
        <v>203</v>
      </c>
      <c r="U106" s="28">
        <v>5098</v>
      </c>
      <c r="V106" s="63"/>
      <c r="W106" s="61">
        <f>(Table134[[#This Row],[2042 Future AADT]]-Table134[[#This Row],[AADT 2022]])/20*($W$5-2022)+Table134[[#This Row],[AADT 2022]]</f>
        <v>5098</v>
      </c>
      <c r="X106" s="63"/>
    </row>
    <row r="107" spans="1:24" s="21" customFormat="1" ht="24" customHeight="1" x14ac:dyDescent="0.25">
      <c r="A107" s="24" t="s">
        <v>11231</v>
      </c>
      <c r="B107" s="25" t="s">
        <v>18698</v>
      </c>
      <c r="C107" s="24">
        <v>3240</v>
      </c>
      <c r="D107" s="24" t="s">
        <v>17074</v>
      </c>
      <c r="E107" s="24" t="s">
        <v>11232</v>
      </c>
      <c r="F107" s="26">
        <f>Table134[[#This Row],[ToMeasure]]-Table134[[#This Row],[FromMeasure]]</f>
        <v>0.37299922000000002</v>
      </c>
      <c r="G107" s="27" t="s">
        <v>11233</v>
      </c>
      <c r="H107" s="37">
        <v>0</v>
      </c>
      <c r="I107" s="24" t="s">
        <v>219</v>
      </c>
      <c r="J107" s="37">
        <v>0.37299922000000002</v>
      </c>
      <c r="K107" s="24" t="s">
        <v>6285</v>
      </c>
      <c r="L107" s="28">
        <v>375</v>
      </c>
      <c r="M107" s="28">
        <v>0</v>
      </c>
      <c r="N107" s="28">
        <v>375</v>
      </c>
      <c r="O107" s="25" t="s">
        <v>23026</v>
      </c>
      <c r="P107" s="24">
        <v>11</v>
      </c>
      <c r="Q107" s="24">
        <v>100</v>
      </c>
      <c r="R107" s="28">
        <v>19</v>
      </c>
      <c r="S107" s="28">
        <v>115</v>
      </c>
      <c r="T107" s="29">
        <v>0.35733333333333334</v>
      </c>
      <c r="U107" s="28">
        <v>589</v>
      </c>
      <c r="V107" s="63"/>
      <c r="W107" s="61">
        <f>(Table134[[#This Row],[2042 Future AADT]]-Table134[[#This Row],[AADT 2022]])/20*($W$5-2022)+Table134[[#This Row],[AADT 2022]]</f>
        <v>589</v>
      </c>
      <c r="X107" s="63"/>
    </row>
    <row r="108" spans="1:24" s="21" customFormat="1" ht="24" customHeight="1" x14ac:dyDescent="0.25">
      <c r="A108" s="24" t="s">
        <v>6963</v>
      </c>
      <c r="B108" s="25" t="s">
        <v>18700</v>
      </c>
      <c r="C108" s="24">
        <v>3242</v>
      </c>
      <c r="D108" s="24" t="s">
        <v>17074</v>
      </c>
      <c r="E108" s="24" t="s">
        <v>6964</v>
      </c>
      <c r="F108" s="26">
        <f>Table134[[#This Row],[ToMeasure]]-Table134[[#This Row],[FromMeasure]]</f>
        <v>0.34944538000000003</v>
      </c>
      <c r="G108" s="27" t="s">
        <v>6965</v>
      </c>
      <c r="H108" s="37">
        <v>0</v>
      </c>
      <c r="I108" s="24" t="s">
        <v>3119</v>
      </c>
      <c r="J108" s="37">
        <v>0.34944538000000003</v>
      </c>
      <c r="K108" s="24" t="s">
        <v>2362</v>
      </c>
      <c r="L108" s="28">
        <v>2846</v>
      </c>
      <c r="M108" s="28">
        <v>0</v>
      </c>
      <c r="N108" s="28">
        <v>2846</v>
      </c>
      <c r="O108" s="25" t="s">
        <v>23027</v>
      </c>
      <c r="P108" s="24">
        <v>10</v>
      </c>
      <c r="Q108" s="24">
        <v>100</v>
      </c>
      <c r="R108" s="28">
        <v>109</v>
      </c>
      <c r="S108" s="28">
        <v>590</v>
      </c>
      <c r="T108" s="29">
        <v>0.24560787069571327</v>
      </c>
      <c r="U108" s="28">
        <v>4471</v>
      </c>
      <c r="V108" s="63"/>
      <c r="W108" s="61">
        <f>(Table134[[#This Row],[2042 Future AADT]]-Table134[[#This Row],[AADT 2022]])/20*($W$5-2022)+Table134[[#This Row],[AADT 2022]]</f>
        <v>4471</v>
      </c>
      <c r="X108" s="63"/>
    </row>
    <row r="109" spans="1:24" s="21" customFormat="1" ht="24" customHeight="1" x14ac:dyDescent="0.25">
      <c r="A109" s="24" t="s">
        <v>6967</v>
      </c>
      <c r="B109" s="25" t="s">
        <v>18699</v>
      </c>
      <c r="C109" s="24">
        <v>3241</v>
      </c>
      <c r="D109" s="24" t="s">
        <v>17074</v>
      </c>
      <c r="E109" s="24" t="s">
        <v>6968</v>
      </c>
      <c r="F109" s="26">
        <f>Table134[[#This Row],[ToMeasure]]-Table134[[#This Row],[FromMeasure]]</f>
        <v>0.32494433</v>
      </c>
      <c r="G109" s="27" t="s">
        <v>6969</v>
      </c>
      <c r="H109" s="37">
        <v>0</v>
      </c>
      <c r="I109" s="24" t="s">
        <v>6285</v>
      </c>
      <c r="J109" s="37">
        <v>0.32494433</v>
      </c>
      <c r="K109" s="24" t="s">
        <v>219</v>
      </c>
      <c r="L109" s="28">
        <v>4110</v>
      </c>
      <c r="M109" s="28">
        <v>0</v>
      </c>
      <c r="N109" s="28">
        <v>4110</v>
      </c>
      <c r="O109" s="25" t="s">
        <v>23028</v>
      </c>
      <c r="P109" s="24">
        <v>9</v>
      </c>
      <c r="Q109" s="24">
        <v>100</v>
      </c>
      <c r="R109" s="28">
        <v>317</v>
      </c>
      <c r="S109" s="28">
        <v>297</v>
      </c>
      <c r="T109" s="29">
        <v>0.14939172749391727</v>
      </c>
      <c r="U109" s="28">
        <v>6457</v>
      </c>
      <c r="V109" s="63"/>
      <c r="W109" s="61">
        <f>(Table134[[#This Row],[2042 Future AADT]]-Table134[[#This Row],[AADT 2022]])/20*($W$5-2022)+Table134[[#This Row],[AADT 2022]]</f>
        <v>6457</v>
      </c>
      <c r="X109" s="63"/>
    </row>
    <row r="110" spans="1:24" s="21" customFormat="1" ht="24" customHeight="1" x14ac:dyDescent="0.25">
      <c r="A110" s="24" t="s">
        <v>6971</v>
      </c>
      <c r="B110" s="25" t="s">
        <v>18701</v>
      </c>
      <c r="C110" s="24">
        <v>3243</v>
      </c>
      <c r="D110" s="24" t="s">
        <v>17074</v>
      </c>
      <c r="E110" s="24" t="s">
        <v>2364</v>
      </c>
      <c r="F110" s="26">
        <f>Table134[[#This Row],[ToMeasure]]-Table134[[#This Row],[FromMeasure]]</f>
        <v>0.15732804</v>
      </c>
      <c r="G110" s="27" t="s">
        <v>2362</v>
      </c>
      <c r="H110" s="37">
        <v>0</v>
      </c>
      <c r="I110" s="24" t="s">
        <v>6965</v>
      </c>
      <c r="J110" s="37">
        <v>0.15732804</v>
      </c>
      <c r="K110" s="24" t="s">
        <v>3119</v>
      </c>
      <c r="L110" s="28">
        <v>477</v>
      </c>
      <c r="M110" s="28">
        <v>0</v>
      </c>
      <c r="N110" s="28">
        <v>477</v>
      </c>
      <c r="O110" s="25" t="s">
        <v>23029</v>
      </c>
      <c r="P110" s="24">
        <v>13</v>
      </c>
      <c r="Q110" s="24">
        <v>100</v>
      </c>
      <c r="R110" s="28">
        <v>14</v>
      </c>
      <c r="S110" s="28">
        <v>78</v>
      </c>
      <c r="T110" s="29">
        <v>0.19287211740041929</v>
      </c>
      <c r="U110" s="28">
        <v>749</v>
      </c>
      <c r="V110" s="63"/>
      <c r="W110" s="61">
        <f>(Table134[[#This Row],[2042 Future AADT]]-Table134[[#This Row],[AADT 2022]])/20*($W$5-2022)+Table134[[#This Row],[AADT 2022]]</f>
        <v>749</v>
      </c>
      <c r="X110" s="63"/>
    </row>
    <row r="111" spans="1:24" s="21" customFormat="1" ht="24" customHeight="1" x14ac:dyDescent="0.25">
      <c r="A111" s="24" t="s">
        <v>6973</v>
      </c>
      <c r="B111" s="25"/>
      <c r="C111" s="24" t="s">
        <v>203</v>
      </c>
      <c r="D111" s="24" t="s">
        <v>17074</v>
      </c>
      <c r="E111" s="24" t="s">
        <v>6974</v>
      </c>
      <c r="F111" s="26">
        <f>Table134[[#This Row],[ToMeasure]]-Table134[[#This Row],[FromMeasure]]</f>
        <v>7.6488810000000004E-2</v>
      </c>
      <c r="G111" s="27" t="s">
        <v>6975</v>
      </c>
      <c r="H111" s="37">
        <v>0</v>
      </c>
      <c r="I111" s="24" t="s">
        <v>6965</v>
      </c>
      <c r="J111" s="37">
        <v>7.6488810000000004E-2</v>
      </c>
      <c r="K111" s="24" t="s">
        <v>271</v>
      </c>
      <c r="L111" s="28" t="s">
        <v>203</v>
      </c>
      <c r="M111" s="28" t="s">
        <v>203</v>
      </c>
      <c r="N111" s="28">
        <v>3226</v>
      </c>
      <c r="O111" s="25" t="s">
        <v>23007</v>
      </c>
      <c r="P111" s="24" t="s">
        <v>203</v>
      </c>
      <c r="Q111" s="24" t="s">
        <v>203</v>
      </c>
      <c r="R111" s="28" t="s">
        <v>203</v>
      </c>
      <c r="S111" s="28" t="s">
        <v>203</v>
      </c>
      <c r="T111" s="29" t="s">
        <v>203</v>
      </c>
      <c r="U111" s="28">
        <v>5068</v>
      </c>
      <c r="V111" s="63"/>
      <c r="W111" s="61">
        <f>(Table134[[#This Row],[2042 Future AADT]]-Table134[[#This Row],[AADT 2022]])/20*($W$5-2022)+Table134[[#This Row],[AADT 2022]]</f>
        <v>5068</v>
      </c>
      <c r="X111" s="63"/>
    </row>
    <row r="112" spans="1:24" s="21" customFormat="1" ht="24" customHeight="1" x14ac:dyDescent="0.25">
      <c r="A112" s="24" t="s">
        <v>11235</v>
      </c>
      <c r="B112" s="25" t="s">
        <v>18703</v>
      </c>
      <c r="C112" s="24">
        <v>3260</v>
      </c>
      <c r="D112" s="24" t="s">
        <v>17074</v>
      </c>
      <c r="E112" s="24" t="s">
        <v>11236</v>
      </c>
      <c r="F112" s="26">
        <f>Table134[[#This Row],[ToMeasure]]-Table134[[#This Row],[FromMeasure]]</f>
        <v>0.18948325999999999</v>
      </c>
      <c r="G112" s="27" t="s">
        <v>11237</v>
      </c>
      <c r="H112" s="37">
        <v>0</v>
      </c>
      <c r="I112" s="24" t="s">
        <v>219</v>
      </c>
      <c r="J112" s="37">
        <v>0.18948325999999999</v>
      </c>
      <c r="K112" s="24" t="s">
        <v>6978</v>
      </c>
      <c r="L112" s="28">
        <v>61</v>
      </c>
      <c r="M112" s="28">
        <v>0</v>
      </c>
      <c r="N112" s="28">
        <v>61</v>
      </c>
      <c r="O112" s="25" t="s">
        <v>23030</v>
      </c>
      <c r="P112" s="24">
        <v>28</v>
      </c>
      <c r="Q112" s="24">
        <v>100</v>
      </c>
      <c r="R112" s="28">
        <v>3</v>
      </c>
      <c r="S112" s="28">
        <v>12</v>
      </c>
      <c r="T112" s="29">
        <v>0.24590163934426229</v>
      </c>
      <c r="U112" s="28">
        <v>96</v>
      </c>
      <c r="V112" s="63"/>
      <c r="W112" s="61">
        <f>(Table134[[#This Row],[2042 Future AADT]]-Table134[[#This Row],[AADT 2022]])/20*($W$5-2022)+Table134[[#This Row],[AADT 2022]]</f>
        <v>96</v>
      </c>
      <c r="X112" s="63"/>
    </row>
    <row r="113" spans="1:24" s="21" customFormat="1" ht="24" customHeight="1" x14ac:dyDescent="0.25">
      <c r="A113" s="24" t="s">
        <v>3205</v>
      </c>
      <c r="B113" s="25" t="s">
        <v>18705</v>
      </c>
      <c r="C113" s="24">
        <v>3262</v>
      </c>
      <c r="D113" s="24" t="s">
        <v>17074</v>
      </c>
      <c r="E113" s="24" t="s">
        <v>3206</v>
      </c>
      <c r="F113" s="26">
        <f>Table134[[#This Row],[ToMeasure]]-Table134[[#This Row],[FromMeasure]]</f>
        <v>0.12682958999999999</v>
      </c>
      <c r="G113" s="27" t="s">
        <v>3207</v>
      </c>
      <c r="H113" s="37">
        <v>0</v>
      </c>
      <c r="I113" s="24" t="s">
        <v>3119</v>
      </c>
      <c r="J113" s="37">
        <v>0.12682958999999999</v>
      </c>
      <c r="K113" s="24" t="s">
        <v>3208</v>
      </c>
      <c r="L113" s="28">
        <v>23</v>
      </c>
      <c r="M113" s="28">
        <v>0</v>
      </c>
      <c r="N113" s="28">
        <v>23</v>
      </c>
      <c r="O113" s="25" t="s">
        <v>23031</v>
      </c>
      <c r="P113" s="24">
        <v>24</v>
      </c>
      <c r="Q113" s="24">
        <v>100</v>
      </c>
      <c r="R113" s="28">
        <v>1</v>
      </c>
      <c r="S113" s="28">
        <v>5</v>
      </c>
      <c r="T113" s="29">
        <v>0.2608695652173913</v>
      </c>
      <c r="U113" s="28">
        <v>36</v>
      </c>
      <c r="V113" s="63"/>
      <c r="W113" s="61">
        <f>(Table134[[#This Row],[2042 Future AADT]]-Table134[[#This Row],[AADT 2022]])/20*($W$5-2022)+Table134[[#This Row],[AADT 2022]]</f>
        <v>36</v>
      </c>
      <c r="X113" s="63"/>
    </row>
    <row r="114" spans="1:24" s="21" customFormat="1" ht="24" customHeight="1" x14ac:dyDescent="0.25">
      <c r="A114" s="24" t="s">
        <v>11239</v>
      </c>
      <c r="B114" s="25" t="s">
        <v>18704</v>
      </c>
      <c r="C114" s="24">
        <v>3261</v>
      </c>
      <c r="D114" s="24" t="s">
        <v>17074</v>
      </c>
      <c r="E114" s="24" t="s">
        <v>11240</v>
      </c>
      <c r="F114" s="26">
        <f>Table134[[#This Row],[ToMeasure]]-Table134[[#This Row],[FromMeasure]]</f>
        <v>0.15710528000000001</v>
      </c>
      <c r="G114" s="27" t="s">
        <v>6978</v>
      </c>
      <c r="H114" s="37">
        <v>0</v>
      </c>
      <c r="I114" s="24" t="s">
        <v>11237</v>
      </c>
      <c r="J114" s="37">
        <v>0.15710528000000001</v>
      </c>
      <c r="K114" s="24" t="s">
        <v>219</v>
      </c>
      <c r="L114" s="28">
        <v>51</v>
      </c>
      <c r="M114" s="28">
        <v>0</v>
      </c>
      <c r="N114" s="28">
        <v>51</v>
      </c>
      <c r="O114" s="25" t="s">
        <v>23032</v>
      </c>
      <c r="P114" s="24">
        <v>26</v>
      </c>
      <c r="Q114" s="24">
        <v>100</v>
      </c>
      <c r="R114" s="28">
        <v>3</v>
      </c>
      <c r="S114" s="28">
        <v>18</v>
      </c>
      <c r="T114" s="29">
        <v>0.41176470588235292</v>
      </c>
      <c r="U114" s="28">
        <v>80</v>
      </c>
      <c r="V114" s="63"/>
      <c r="W114" s="61">
        <f>(Table134[[#This Row],[2042 Future AADT]]-Table134[[#This Row],[AADT 2022]])/20*($W$5-2022)+Table134[[#This Row],[AADT 2022]]</f>
        <v>80</v>
      </c>
      <c r="X114" s="63"/>
    </row>
    <row r="115" spans="1:24" s="21" customFormat="1" ht="24" customHeight="1" x14ac:dyDescent="0.25">
      <c r="A115" s="24" t="s">
        <v>6980</v>
      </c>
      <c r="B115" s="25" t="s">
        <v>18706</v>
      </c>
      <c r="C115" s="24">
        <v>3263</v>
      </c>
      <c r="D115" s="24" t="s">
        <v>17074</v>
      </c>
      <c r="E115" s="24" t="s">
        <v>6981</v>
      </c>
      <c r="F115" s="26">
        <f>Table134[[#This Row],[ToMeasure]]-Table134[[#This Row],[FromMeasure]]</f>
        <v>0.22485964999999999</v>
      </c>
      <c r="G115" s="27" t="s">
        <v>3208</v>
      </c>
      <c r="H115" s="37">
        <v>0</v>
      </c>
      <c r="I115" s="24" t="s">
        <v>3207</v>
      </c>
      <c r="J115" s="37">
        <v>0.22485964999999999</v>
      </c>
      <c r="K115" s="24" t="s">
        <v>3119</v>
      </c>
      <c r="L115" s="28">
        <v>56</v>
      </c>
      <c r="M115" s="28">
        <v>0</v>
      </c>
      <c r="N115" s="28">
        <v>56</v>
      </c>
      <c r="O115" s="25" t="s">
        <v>23033</v>
      </c>
      <c r="P115" s="24">
        <v>27</v>
      </c>
      <c r="Q115" s="24">
        <v>100</v>
      </c>
      <c r="R115" s="28">
        <v>4</v>
      </c>
      <c r="S115" s="28">
        <v>27</v>
      </c>
      <c r="T115" s="29">
        <v>0.5535714285714286</v>
      </c>
      <c r="U115" s="28">
        <v>88</v>
      </c>
      <c r="V115" s="63"/>
      <c r="W115" s="61">
        <f>(Table134[[#This Row],[2042 Future AADT]]-Table134[[#This Row],[AADT 2022]])/20*($W$5-2022)+Table134[[#This Row],[AADT 2022]]</f>
        <v>88</v>
      </c>
      <c r="X115" s="63"/>
    </row>
    <row r="116" spans="1:24" s="21" customFormat="1" ht="24" customHeight="1" x14ac:dyDescent="0.25">
      <c r="A116" s="24" t="s">
        <v>3210</v>
      </c>
      <c r="B116" s="25" t="s">
        <v>18708</v>
      </c>
      <c r="C116" s="24">
        <v>3270</v>
      </c>
      <c r="D116" s="24" t="s">
        <v>17074</v>
      </c>
      <c r="E116" s="24" t="s">
        <v>3211</v>
      </c>
      <c r="F116" s="26">
        <f>Table134[[#This Row],[ToMeasure]]-Table134[[#This Row],[FromMeasure]]</f>
        <v>7.3011560000000003E-2</v>
      </c>
      <c r="G116" s="27" t="s">
        <v>3212</v>
      </c>
      <c r="H116" s="37">
        <v>0</v>
      </c>
      <c r="I116" s="24" t="s">
        <v>219</v>
      </c>
      <c r="J116" s="37">
        <v>7.3011560000000003E-2</v>
      </c>
      <c r="K116" s="24" t="s">
        <v>3213</v>
      </c>
      <c r="L116" s="28">
        <v>23</v>
      </c>
      <c r="M116" s="28">
        <v>0</v>
      </c>
      <c r="N116" s="28">
        <v>23</v>
      </c>
      <c r="O116" s="25" t="s">
        <v>23034</v>
      </c>
      <c r="P116" s="24">
        <v>43</v>
      </c>
      <c r="Q116" s="24">
        <v>100</v>
      </c>
      <c r="R116" s="28">
        <v>1</v>
      </c>
      <c r="S116" s="28">
        <v>4</v>
      </c>
      <c r="T116" s="29">
        <v>0.21739130434782608</v>
      </c>
      <c r="U116" s="28">
        <v>36</v>
      </c>
      <c r="V116" s="63"/>
      <c r="W116" s="61">
        <f>(Table134[[#This Row],[2042 Future AADT]]-Table134[[#This Row],[AADT 2022]])/20*($W$5-2022)+Table134[[#This Row],[AADT 2022]]</f>
        <v>36</v>
      </c>
      <c r="X116" s="63"/>
    </row>
    <row r="117" spans="1:24" s="21" customFormat="1" ht="24" customHeight="1" x14ac:dyDescent="0.25">
      <c r="A117" s="24" t="s">
        <v>3215</v>
      </c>
      <c r="B117" s="25" t="s">
        <v>18710</v>
      </c>
      <c r="C117" s="24">
        <v>3272</v>
      </c>
      <c r="D117" s="24" t="s">
        <v>17074</v>
      </c>
      <c r="E117" s="24" t="s">
        <v>3216</v>
      </c>
      <c r="F117" s="26">
        <f>Table134[[#This Row],[ToMeasure]]-Table134[[#This Row],[FromMeasure]]</f>
        <v>0.11446383</v>
      </c>
      <c r="G117" s="27" t="s">
        <v>3217</v>
      </c>
      <c r="H117" s="37">
        <v>0</v>
      </c>
      <c r="I117" s="24" t="s">
        <v>3119</v>
      </c>
      <c r="J117" s="37">
        <v>0.11446383</v>
      </c>
      <c r="K117" s="24" t="s">
        <v>3218</v>
      </c>
      <c r="L117" s="28">
        <v>23</v>
      </c>
      <c r="M117" s="28">
        <v>0</v>
      </c>
      <c r="N117" s="28">
        <v>23</v>
      </c>
      <c r="O117" s="25" t="s">
        <v>23035</v>
      </c>
      <c r="P117" s="24">
        <v>19</v>
      </c>
      <c r="Q117" s="24">
        <v>100</v>
      </c>
      <c r="R117" s="28">
        <v>1</v>
      </c>
      <c r="S117" s="28">
        <v>4</v>
      </c>
      <c r="T117" s="29">
        <v>0.21739130434782608</v>
      </c>
      <c r="U117" s="28">
        <v>36</v>
      </c>
      <c r="V117" s="63"/>
      <c r="W117" s="61">
        <f>(Table134[[#This Row],[2042 Future AADT]]-Table134[[#This Row],[AADT 2022]])/20*($W$5-2022)+Table134[[#This Row],[AADT 2022]]</f>
        <v>36</v>
      </c>
      <c r="X117" s="63"/>
    </row>
    <row r="118" spans="1:24" s="21" customFormat="1" ht="24" customHeight="1" x14ac:dyDescent="0.25">
      <c r="A118" s="24" t="s">
        <v>13788</v>
      </c>
      <c r="B118" s="25" t="s">
        <v>18709</v>
      </c>
      <c r="C118" s="24">
        <v>3271</v>
      </c>
      <c r="D118" s="24" t="s">
        <v>17074</v>
      </c>
      <c r="E118" s="24" t="s">
        <v>13789</v>
      </c>
      <c r="F118" s="26">
        <f>Table134[[#This Row],[ToMeasure]]-Table134[[#This Row],[FromMeasure]]</f>
        <v>5.0898930000000002E-2</v>
      </c>
      <c r="G118" s="27" t="s">
        <v>3213</v>
      </c>
      <c r="H118" s="37">
        <v>0</v>
      </c>
      <c r="I118" s="24" t="s">
        <v>3212</v>
      </c>
      <c r="J118" s="37">
        <v>5.0898930000000002E-2</v>
      </c>
      <c r="K118" s="24" t="s">
        <v>219</v>
      </c>
      <c r="L118" s="28">
        <v>18</v>
      </c>
      <c r="M118" s="28">
        <v>0</v>
      </c>
      <c r="N118" s="28">
        <v>18</v>
      </c>
      <c r="O118" s="25" t="s">
        <v>23036</v>
      </c>
      <c r="P118" s="24">
        <v>19</v>
      </c>
      <c r="Q118" s="24">
        <v>100</v>
      </c>
      <c r="R118" s="28">
        <v>4</v>
      </c>
      <c r="S118" s="28">
        <v>2</v>
      </c>
      <c r="T118" s="29">
        <v>0.33333333333333331</v>
      </c>
      <c r="U118" s="28">
        <v>30</v>
      </c>
      <c r="V118" s="63"/>
      <c r="W118" s="61">
        <f>(Table134[[#This Row],[2042 Future AADT]]-Table134[[#This Row],[AADT 2022]])/20*($W$5-2022)+Table134[[#This Row],[AADT 2022]]</f>
        <v>30</v>
      </c>
      <c r="X118" s="63"/>
    </row>
    <row r="119" spans="1:24" s="21" customFormat="1" ht="24" customHeight="1" x14ac:dyDescent="0.25">
      <c r="A119" s="24" t="s">
        <v>13791</v>
      </c>
      <c r="B119" s="25" t="s">
        <v>18711</v>
      </c>
      <c r="C119" s="24">
        <v>3273</v>
      </c>
      <c r="D119" s="24" t="s">
        <v>17074</v>
      </c>
      <c r="E119" s="24" t="s">
        <v>13792</v>
      </c>
      <c r="F119" s="26">
        <f>Table134[[#This Row],[ToMeasure]]-Table134[[#This Row],[FromMeasure]]</f>
        <v>9.0361579999999997E-2</v>
      </c>
      <c r="G119" s="27" t="s">
        <v>3218</v>
      </c>
      <c r="H119" s="37">
        <v>0</v>
      </c>
      <c r="I119" s="24" t="s">
        <v>3217</v>
      </c>
      <c r="J119" s="37">
        <v>9.0361579999999997E-2</v>
      </c>
      <c r="K119" s="24" t="s">
        <v>3119</v>
      </c>
      <c r="L119" s="28">
        <v>20</v>
      </c>
      <c r="M119" s="28">
        <v>0</v>
      </c>
      <c r="N119" s="28">
        <v>20</v>
      </c>
      <c r="O119" s="25" t="s">
        <v>23037</v>
      </c>
      <c r="P119" s="24">
        <v>39</v>
      </c>
      <c r="Q119" s="24">
        <v>100</v>
      </c>
      <c r="R119" s="28">
        <v>1</v>
      </c>
      <c r="S119" s="28">
        <v>2</v>
      </c>
      <c r="T119" s="29">
        <v>0.15</v>
      </c>
      <c r="U119" s="28">
        <v>31</v>
      </c>
      <c r="V119" s="63"/>
      <c r="W119" s="61">
        <f>(Table134[[#This Row],[2042 Future AADT]]-Table134[[#This Row],[AADT 2022]])/20*($W$5-2022)+Table134[[#This Row],[AADT 2022]]</f>
        <v>31</v>
      </c>
      <c r="X119" s="63"/>
    </row>
    <row r="120" spans="1:24" s="21" customFormat="1" ht="24" customHeight="1" x14ac:dyDescent="0.25">
      <c r="A120" s="24" t="s">
        <v>3220</v>
      </c>
      <c r="B120" s="25"/>
      <c r="C120" s="24" t="s">
        <v>203</v>
      </c>
      <c r="D120" s="24" t="s">
        <v>17074</v>
      </c>
      <c r="E120" s="24" t="s">
        <v>3221</v>
      </c>
      <c r="F120" s="26">
        <f>Table134[[#This Row],[ToMeasure]]-Table134[[#This Row],[FromMeasure]]</f>
        <v>0.1118099</v>
      </c>
      <c r="G120" s="27" t="s">
        <v>3222</v>
      </c>
      <c r="H120" s="37">
        <v>0</v>
      </c>
      <c r="I120" s="24" t="s">
        <v>3223</v>
      </c>
      <c r="J120" s="37">
        <v>0.1118099</v>
      </c>
      <c r="K120" s="24" t="s">
        <v>3218</v>
      </c>
      <c r="L120" s="28" t="s">
        <v>203</v>
      </c>
      <c r="M120" s="28" t="s">
        <v>203</v>
      </c>
      <c r="N120" s="28">
        <v>18</v>
      </c>
      <c r="O120" s="25" t="s">
        <v>23038</v>
      </c>
      <c r="P120" s="24">
        <v>19</v>
      </c>
      <c r="Q120" s="24">
        <v>100</v>
      </c>
      <c r="R120" s="28">
        <v>1</v>
      </c>
      <c r="S120" s="28">
        <v>3</v>
      </c>
      <c r="T120" s="29">
        <v>0.22222222222222221</v>
      </c>
      <c r="U120" s="28">
        <v>28</v>
      </c>
      <c r="V120" s="63"/>
      <c r="W120" s="61">
        <f>(Table134[[#This Row],[2042 Future AADT]]-Table134[[#This Row],[AADT 2022]])/20*($W$5-2022)+Table134[[#This Row],[AADT 2022]]</f>
        <v>28</v>
      </c>
      <c r="X120" s="63"/>
    </row>
    <row r="121" spans="1:24" s="21" customFormat="1" ht="24" customHeight="1" x14ac:dyDescent="0.25">
      <c r="A121" s="24" t="s">
        <v>3225</v>
      </c>
      <c r="B121" s="25"/>
      <c r="C121" s="24" t="s">
        <v>203</v>
      </c>
      <c r="D121" s="24" t="s">
        <v>17074</v>
      </c>
      <c r="E121" s="24" t="s">
        <v>3226</v>
      </c>
      <c r="F121" s="26">
        <f>Table134[[#This Row],[ToMeasure]]-Table134[[#This Row],[FromMeasure]]</f>
        <v>0.11884561</v>
      </c>
      <c r="G121" s="27" t="s">
        <v>3223</v>
      </c>
      <c r="H121" s="37">
        <v>0</v>
      </c>
      <c r="I121" s="24" t="s">
        <v>3217</v>
      </c>
      <c r="J121" s="37">
        <v>0.11884561</v>
      </c>
      <c r="K121" s="24" t="s">
        <v>3222</v>
      </c>
      <c r="L121" s="28" t="s">
        <v>203</v>
      </c>
      <c r="M121" s="28" t="s">
        <v>203</v>
      </c>
      <c r="N121" s="28">
        <v>3226</v>
      </c>
      <c r="O121" s="25" t="s">
        <v>23007</v>
      </c>
      <c r="P121" s="24" t="s">
        <v>203</v>
      </c>
      <c r="Q121" s="24" t="s">
        <v>203</v>
      </c>
      <c r="R121" s="28" t="s">
        <v>203</v>
      </c>
      <c r="S121" s="28" t="s">
        <v>203</v>
      </c>
      <c r="T121" s="29" t="s">
        <v>203</v>
      </c>
      <c r="U121" s="28">
        <v>5068</v>
      </c>
      <c r="V121" s="63"/>
      <c r="W121" s="61">
        <f>(Table134[[#This Row],[2042 Future AADT]]-Table134[[#This Row],[AADT 2022]])/20*($W$5-2022)+Table134[[#This Row],[AADT 2022]]</f>
        <v>5068</v>
      </c>
      <c r="X121" s="63"/>
    </row>
    <row r="122" spans="1:24" s="21" customFormat="1" ht="24" customHeight="1" x14ac:dyDescent="0.25">
      <c r="A122" s="24" t="s">
        <v>6983</v>
      </c>
      <c r="B122" s="25"/>
      <c r="C122" s="24" t="s">
        <v>203</v>
      </c>
      <c r="D122" s="24" t="s">
        <v>17074</v>
      </c>
      <c r="E122" s="24" t="s">
        <v>6984</v>
      </c>
      <c r="F122" s="26">
        <f>Table134[[#This Row],[ToMeasure]]-Table134[[#This Row],[FromMeasure]]</f>
        <v>4.0949550000000001E-2</v>
      </c>
      <c r="G122" s="27" t="s">
        <v>6985</v>
      </c>
      <c r="H122" s="37">
        <v>0</v>
      </c>
      <c r="I122" s="24" t="s">
        <v>219</v>
      </c>
      <c r="J122" s="37">
        <v>4.0949550000000001E-2</v>
      </c>
      <c r="K122" s="24" t="s">
        <v>6986</v>
      </c>
      <c r="L122" s="28" t="s">
        <v>203</v>
      </c>
      <c r="M122" s="28" t="s">
        <v>203</v>
      </c>
      <c r="N122" s="28">
        <v>3290</v>
      </c>
      <c r="O122" s="25" t="s">
        <v>23039</v>
      </c>
      <c r="P122" s="24" t="s">
        <v>203</v>
      </c>
      <c r="Q122" s="24" t="s">
        <v>203</v>
      </c>
      <c r="R122" s="28" t="s">
        <v>203</v>
      </c>
      <c r="S122" s="28" t="s">
        <v>203</v>
      </c>
      <c r="T122" s="29" t="s">
        <v>203</v>
      </c>
      <c r="U122" s="28">
        <v>6693</v>
      </c>
      <c r="V122" s="63"/>
      <c r="W122" s="61">
        <f>(Table134[[#This Row],[2042 Future AADT]]-Table134[[#This Row],[AADT 2022]])/20*($W$5-2022)+Table134[[#This Row],[AADT 2022]]</f>
        <v>6693</v>
      </c>
      <c r="X122" s="63"/>
    </row>
    <row r="123" spans="1:24" s="21" customFormat="1" ht="24" customHeight="1" x14ac:dyDescent="0.25">
      <c r="A123" s="24" t="s">
        <v>13794</v>
      </c>
      <c r="B123" s="25"/>
      <c r="C123" s="24" t="s">
        <v>203</v>
      </c>
      <c r="D123" s="24" t="s">
        <v>17074</v>
      </c>
      <c r="E123" s="24" t="s">
        <v>13795</v>
      </c>
      <c r="F123" s="26">
        <f>Table134[[#This Row],[ToMeasure]]-Table134[[#This Row],[FromMeasure]]</f>
        <v>4.174634E-2</v>
      </c>
      <c r="G123" s="27" t="s">
        <v>11244</v>
      </c>
      <c r="H123" s="37">
        <v>0</v>
      </c>
      <c r="I123" s="24" t="s">
        <v>6986</v>
      </c>
      <c r="J123" s="37">
        <v>4.174634E-2</v>
      </c>
      <c r="K123" s="24" t="s">
        <v>219</v>
      </c>
      <c r="L123" s="28" t="s">
        <v>203</v>
      </c>
      <c r="M123" s="28" t="s">
        <v>203</v>
      </c>
      <c r="N123" s="28">
        <v>3290</v>
      </c>
      <c r="O123" s="25" t="s">
        <v>23039</v>
      </c>
      <c r="P123" s="24" t="s">
        <v>203</v>
      </c>
      <c r="Q123" s="24" t="s">
        <v>203</v>
      </c>
      <c r="R123" s="28" t="s">
        <v>203</v>
      </c>
      <c r="S123" s="28" t="s">
        <v>203</v>
      </c>
      <c r="T123" s="29" t="s">
        <v>203</v>
      </c>
      <c r="U123" s="28">
        <v>6693</v>
      </c>
      <c r="V123" s="63"/>
      <c r="W123" s="61">
        <f>(Table134[[#This Row],[2042 Future AADT]]-Table134[[#This Row],[AADT 2022]])/20*($W$5-2022)+Table134[[#This Row],[AADT 2022]]</f>
        <v>6693</v>
      </c>
      <c r="X123" s="63"/>
    </row>
    <row r="124" spans="1:24" s="21" customFormat="1" ht="24" customHeight="1" x14ac:dyDescent="0.25">
      <c r="A124" s="24" t="s">
        <v>11242</v>
      </c>
      <c r="B124" s="25"/>
      <c r="C124" s="24" t="s">
        <v>203</v>
      </c>
      <c r="D124" s="24" t="s">
        <v>17074</v>
      </c>
      <c r="E124" s="24" t="s">
        <v>11243</v>
      </c>
      <c r="F124" s="26">
        <f>Table134[[#This Row],[ToMeasure]]-Table134[[#This Row],[FromMeasure]]</f>
        <v>5.6467150000000001E-2</v>
      </c>
      <c r="G124" s="27" t="s">
        <v>6986</v>
      </c>
      <c r="H124" s="37">
        <v>0</v>
      </c>
      <c r="I124" s="24" t="s">
        <v>6985</v>
      </c>
      <c r="J124" s="37">
        <v>5.6467150000000001E-2</v>
      </c>
      <c r="K124" s="24" t="s">
        <v>11244</v>
      </c>
      <c r="L124" s="28" t="s">
        <v>203</v>
      </c>
      <c r="M124" s="28" t="s">
        <v>203</v>
      </c>
      <c r="N124" s="28">
        <v>3290</v>
      </c>
      <c r="O124" s="25" t="s">
        <v>23039</v>
      </c>
      <c r="P124" s="24" t="s">
        <v>203</v>
      </c>
      <c r="Q124" s="24" t="s">
        <v>203</v>
      </c>
      <c r="R124" s="28" t="s">
        <v>203</v>
      </c>
      <c r="S124" s="28" t="s">
        <v>203</v>
      </c>
      <c r="T124" s="29" t="s">
        <v>203</v>
      </c>
      <c r="U124" s="28">
        <v>6693</v>
      </c>
      <c r="V124" s="63"/>
      <c r="W124" s="61">
        <f>(Table134[[#This Row],[2042 Future AADT]]-Table134[[#This Row],[AADT 2022]])/20*($W$5-2022)+Table134[[#This Row],[AADT 2022]]</f>
        <v>6693</v>
      </c>
      <c r="X124" s="63"/>
    </row>
    <row r="125" spans="1:24" s="21" customFormat="1" ht="24" customHeight="1" x14ac:dyDescent="0.25">
      <c r="A125" s="24" t="s">
        <v>3228</v>
      </c>
      <c r="B125" s="25"/>
      <c r="C125" s="24" t="s">
        <v>203</v>
      </c>
      <c r="D125" s="24" t="s">
        <v>17074</v>
      </c>
      <c r="E125" s="24" t="s">
        <v>3229</v>
      </c>
      <c r="F125" s="26">
        <f>Table134[[#This Row],[ToMeasure]]-Table134[[#This Row],[FromMeasure]]</f>
        <v>3.819372E-2</v>
      </c>
      <c r="G125" s="27" t="s">
        <v>3230</v>
      </c>
      <c r="H125" s="37">
        <v>0</v>
      </c>
      <c r="I125" s="24" t="s">
        <v>3119</v>
      </c>
      <c r="J125" s="37">
        <v>3.819372E-2</v>
      </c>
      <c r="K125" s="24" t="s">
        <v>3231</v>
      </c>
      <c r="L125" s="28" t="s">
        <v>203</v>
      </c>
      <c r="M125" s="28" t="s">
        <v>203</v>
      </c>
      <c r="N125" s="28">
        <v>3290</v>
      </c>
      <c r="O125" s="25" t="s">
        <v>23039</v>
      </c>
      <c r="P125" s="24" t="s">
        <v>203</v>
      </c>
      <c r="Q125" s="24" t="s">
        <v>203</v>
      </c>
      <c r="R125" s="28" t="s">
        <v>203</v>
      </c>
      <c r="S125" s="28" t="s">
        <v>203</v>
      </c>
      <c r="T125" s="29" t="s">
        <v>203</v>
      </c>
      <c r="U125" s="28">
        <v>6693</v>
      </c>
      <c r="V125" s="63"/>
      <c r="W125" s="61">
        <f>(Table134[[#This Row],[2042 Future AADT]]-Table134[[#This Row],[AADT 2022]])/20*($W$5-2022)+Table134[[#This Row],[AADT 2022]]</f>
        <v>6693</v>
      </c>
      <c r="X125" s="63"/>
    </row>
    <row r="126" spans="1:24" s="21" customFormat="1" ht="24" customHeight="1" x14ac:dyDescent="0.25">
      <c r="A126" s="24" t="s">
        <v>6987</v>
      </c>
      <c r="B126" s="25"/>
      <c r="C126" s="24" t="s">
        <v>203</v>
      </c>
      <c r="D126" s="24" t="s">
        <v>17074</v>
      </c>
      <c r="E126" s="24" t="s">
        <v>6988</v>
      </c>
      <c r="F126" s="26">
        <f>Table134[[#This Row],[ToMeasure]]-Table134[[#This Row],[FromMeasure]]</f>
        <v>4.2159420000000003E-2</v>
      </c>
      <c r="G126" s="27" t="s">
        <v>3235</v>
      </c>
      <c r="H126" s="37">
        <v>0</v>
      </c>
      <c r="I126" s="24" t="s">
        <v>3231</v>
      </c>
      <c r="J126" s="37">
        <v>4.2159420000000003E-2</v>
      </c>
      <c r="K126" s="24" t="s">
        <v>3119</v>
      </c>
      <c r="L126" s="28" t="s">
        <v>203</v>
      </c>
      <c r="M126" s="28" t="s">
        <v>203</v>
      </c>
      <c r="N126" s="28">
        <v>3290</v>
      </c>
      <c r="O126" s="25" t="s">
        <v>23039</v>
      </c>
      <c r="P126" s="24" t="s">
        <v>203</v>
      </c>
      <c r="Q126" s="24" t="s">
        <v>203</v>
      </c>
      <c r="R126" s="28" t="s">
        <v>203</v>
      </c>
      <c r="S126" s="28" t="s">
        <v>203</v>
      </c>
      <c r="T126" s="29" t="s">
        <v>203</v>
      </c>
      <c r="U126" s="28">
        <v>6693</v>
      </c>
      <c r="V126" s="63"/>
      <c r="W126" s="61">
        <f>(Table134[[#This Row],[2042 Future AADT]]-Table134[[#This Row],[AADT 2022]])/20*($W$5-2022)+Table134[[#This Row],[AADT 2022]]</f>
        <v>6693</v>
      </c>
      <c r="X126" s="63"/>
    </row>
    <row r="127" spans="1:24" s="21" customFormat="1" ht="24" customHeight="1" x14ac:dyDescent="0.25">
      <c r="A127" s="24" t="s">
        <v>3233</v>
      </c>
      <c r="B127" s="25"/>
      <c r="C127" s="24" t="s">
        <v>203</v>
      </c>
      <c r="D127" s="24" t="s">
        <v>17074</v>
      </c>
      <c r="E127" s="24" t="s">
        <v>3234</v>
      </c>
      <c r="F127" s="26">
        <f>Table134[[#This Row],[ToMeasure]]-Table134[[#This Row],[FromMeasure]]</f>
        <v>5.6880550000000002E-2</v>
      </c>
      <c r="G127" s="27" t="s">
        <v>3231</v>
      </c>
      <c r="H127" s="37">
        <v>0</v>
      </c>
      <c r="I127" s="24" t="s">
        <v>3230</v>
      </c>
      <c r="J127" s="37">
        <v>5.6880550000000002E-2</v>
      </c>
      <c r="K127" s="24" t="s">
        <v>3235</v>
      </c>
      <c r="L127" s="28" t="s">
        <v>203</v>
      </c>
      <c r="M127" s="28" t="s">
        <v>203</v>
      </c>
      <c r="N127" s="28" t="s">
        <v>203</v>
      </c>
      <c r="O127" s="25" t="s">
        <v>203</v>
      </c>
      <c r="P127" s="24" t="s">
        <v>203</v>
      </c>
      <c r="Q127" s="24" t="s">
        <v>203</v>
      </c>
      <c r="R127" s="28" t="s">
        <v>203</v>
      </c>
      <c r="S127" s="28" t="s">
        <v>203</v>
      </c>
      <c r="T127" s="29" t="s">
        <v>203</v>
      </c>
      <c r="U127" s="28" t="s">
        <v>203</v>
      </c>
      <c r="V127" s="63"/>
      <c r="W127" s="61" t="e">
        <f>(Table134[[#This Row],[2042 Future AADT]]-Table134[[#This Row],[AADT 2022]])/20*($W$5-2022)+Table134[[#This Row],[AADT 2022]]</f>
        <v>#VALUE!</v>
      </c>
      <c r="X127" s="63"/>
    </row>
    <row r="128" spans="1:24" s="21" customFormat="1" ht="24" customHeight="1" x14ac:dyDescent="0.25">
      <c r="A128" s="24" t="s">
        <v>6989</v>
      </c>
      <c r="B128" s="25" t="s">
        <v>18713</v>
      </c>
      <c r="C128" s="24">
        <v>3290</v>
      </c>
      <c r="D128" s="24" t="s">
        <v>17074</v>
      </c>
      <c r="E128" s="24" t="s">
        <v>6990</v>
      </c>
      <c r="F128" s="26">
        <f>Table134[[#This Row],[ToMeasure]]-Table134[[#This Row],[FromMeasure]]</f>
        <v>0.14646139999999999</v>
      </c>
      <c r="G128" s="27" t="s">
        <v>3239</v>
      </c>
      <c r="H128" s="37">
        <v>0</v>
      </c>
      <c r="I128" s="24" t="s">
        <v>219</v>
      </c>
      <c r="J128" s="37">
        <v>0.14646139999999999</v>
      </c>
      <c r="K128" s="24" t="s">
        <v>3238</v>
      </c>
      <c r="L128" s="28">
        <v>384</v>
      </c>
      <c r="M128" s="28">
        <v>0</v>
      </c>
      <c r="N128" s="28">
        <v>384</v>
      </c>
      <c r="O128" s="25" t="s">
        <v>23040</v>
      </c>
      <c r="P128" s="24">
        <v>13</v>
      </c>
      <c r="Q128" s="24">
        <v>100</v>
      </c>
      <c r="R128" s="28">
        <v>40</v>
      </c>
      <c r="S128" s="28">
        <v>5</v>
      </c>
      <c r="T128" s="29">
        <v>0.1171875</v>
      </c>
      <c r="U128" s="28">
        <v>781</v>
      </c>
      <c r="V128" s="63"/>
      <c r="W128" s="61">
        <f>(Table134[[#This Row],[2042 Future AADT]]-Table134[[#This Row],[AADT 2022]])/20*($W$5-2022)+Table134[[#This Row],[AADT 2022]]</f>
        <v>781</v>
      </c>
      <c r="X128" s="63"/>
    </row>
    <row r="129" spans="1:24" s="21" customFormat="1" ht="24" customHeight="1" x14ac:dyDescent="0.25">
      <c r="A129" s="24" t="s">
        <v>13796</v>
      </c>
      <c r="B129" s="25" t="s">
        <v>18715</v>
      </c>
      <c r="C129" s="24">
        <v>3292</v>
      </c>
      <c r="D129" s="24" t="s">
        <v>17074</v>
      </c>
      <c r="E129" s="24" t="s">
        <v>13797</v>
      </c>
      <c r="F129" s="26">
        <f>Table134[[#This Row],[ToMeasure]]-Table134[[#This Row],[FromMeasure]]</f>
        <v>0.13274291999999999</v>
      </c>
      <c r="G129" s="27" t="s">
        <v>13798</v>
      </c>
      <c r="H129" s="37">
        <v>0</v>
      </c>
      <c r="I129" s="24" t="s">
        <v>3119</v>
      </c>
      <c r="J129" s="37">
        <v>0.13274291999999999</v>
      </c>
      <c r="K129" s="24" t="s">
        <v>1294</v>
      </c>
      <c r="L129" s="28">
        <v>486</v>
      </c>
      <c r="M129" s="28">
        <v>0</v>
      </c>
      <c r="N129" s="28">
        <v>486</v>
      </c>
      <c r="O129" s="25" t="s">
        <v>23041</v>
      </c>
      <c r="P129" s="24">
        <v>16</v>
      </c>
      <c r="Q129" s="24">
        <v>100</v>
      </c>
      <c r="R129" s="28">
        <v>16</v>
      </c>
      <c r="S129" s="28">
        <v>51</v>
      </c>
      <c r="T129" s="29">
        <v>0.13786008230452676</v>
      </c>
      <c r="U129" s="28">
        <v>989</v>
      </c>
      <c r="V129" s="63"/>
      <c r="W129" s="61">
        <f>(Table134[[#This Row],[2042 Future AADT]]-Table134[[#This Row],[AADT 2022]])/20*($W$5-2022)+Table134[[#This Row],[AADT 2022]]</f>
        <v>989</v>
      </c>
      <c r="X129" s="63"/>
    </row>
    <row r="130" spans="1:24" s="21" customFormat="1" ht="24" customHeight="1" x14ac:dyDescent="0.25">
      <c r="A130" s="24" t="s">
        <v>3236</v>
      </c>
      <c r="B130" s="25" t="s">
        <v>18714</v>
      </c>
      <c r="C130" s="24">
        <v>3291</v>
      </c>
      <c r="D130" s="24" t="s">
        <v>17074</v>
      </c>
      <c r="E130" s="24" t="s">
        <v>3237</v>
      </c>
      <c r="F130" s="26">
        <f>Table134[[#This Row],[ToMeasure]]-Table134[[#This Row],[FromMeasure]]</f>
        <v>0.17473237</v>
      </c>
      <c r="G130" s="27" t="s">
        <v>3238</v>
      </c>
      <c r="H130" s="37">
        <v>0</v>
      </c>
      <c r="I130" s="24" t="s">
        <v>3239</v>
      </c>
      <c r="J130" s="37">
        <v>0.17473237</v>
      </c>
      <c r="K130" s="24" t="s">
        <v>219</v>
      </c>
      <c r="L130" s="28">
        <v>72</v>
      </c>
      <c r="M130" s="28">
        <v>0</v>
      </c>
      <c r="N130" s="28">
        <v>72</v>
      </c>
      <c r="O130" s="25" t="s">
        <v>23042</v>
      </c>
      <c r="P130" s="24">
        <v>13</v>
      </c>
      <c r="Q130" s="24">
        <v>100</v>
      </c>
      <c r="R130" s="28" t="s">
        <v>203</v>
      </c>
      <c r="S130" s="28" t="s">
        <v>203</v>
      </c>
      <c r="T130" s="29" t="s">
        <v>203</v>
      </c>
      <c r="U130" s="28">
        <v>146</v>
      </c>
      <c r="V130" s="63"/>
      <c r="W130" s="61">
        <f>(Table134[[#This Row],[2042 Future AADT]]-Table134[[#This Row],[AADT 2022]])/20*($W$5-2022)+Table134[[#This Row],[AADT 2022]]</f>
        <v>146</v>
      </c>
      <c r="X130" s="63"/>
    </row>
    <row r="131" spans="1:24" s="21" customFormat="1" ht="24" customHeight="1" x14ac:dyDescent="0.25">
      <c r="A131" s="24" t="s">
        <v>13800</v>
      </c>
      <c r="B131" s="25" t="s">
        <v>18716</v>
      </c>
      <c r="C131" s="24">
        <v>3293</v>
      </c>
      <c r="D131" s="24" t="s">
        <v>17074</v>
      </c>
      <c r="E131" s="24" t="s">
        <v>13801</v>
      </c>
      <c r="F131" s="26">
        <f>Table134[[#This Row],[ToMeasure]]-Table134[[#This Row],[FromMeasure]]</f>
        <v>0.23794582</v>
      </c>
      <c r="G131" s="27" t="s">
        <v>1294</v>
      </c>
      <c r="H131" s="37">
        <v>0</v>
      </c>
      <c r="I131" s="24" t="s">
        <v>13798</v>
      </c>
      <c r="J131" s="37">
        <v>0.23794582</v>
      </c>
      <c r="K131" s="24" t="s">
        <v>3119</v>
      </c>
      <c r="L131" s="28">
        <v>553</v>
      </c>
      <c r="M131" s="28">
        <v>0</v>
      </c>
      <c r="N131" s="28">
        <v>553</v>
      </c>
      <c r="O131" s="25" t="s">
        <v>23043</v>
      </c>
      <c r="P131" s="24">
        <v>23</v>
      </c>
      <c r="Q131" s="24">
        <v>100</v>
      </c>
      <c r="R131" s="28">
        <v>44</v>
      </c>
      <c r="S131" s="28">
        <v>7</v>
      </c>
      <c r="T131" s="29">
        <v>9.2224231464737794E-2</v>
      </c>
      <c r="U131" s="28">
        <v>1125</v>
      </c>
      <c r="V131" s="63"/>
      <c r="W131" s="61">
        <f>(Table134[[#This Row],[2042 Future AADT]]-Table134[[#This Row],[AADT 2022]])/20*($W$5-2022)+Table134[[#This Row],[AADT 2022]]</f>
        <v>1125</v>
      </c>
      <c r="X131" s="63"/>
    </row>
    <row r="132" spans="1:24" s="21" customFormat="1" ht="24" customHeight="1" x14ac:dyDescent="0.25">
      <c r="A132" s="24" t="s">
        <v>6992</v>
      </c>
      <c r="B132" s="25"/>
      <c r="C132" s="24" t="s">
        <v>203</v>
      </c>
      <c r="D132" s="24" t="s">
        <v>17074</v>
      </c>
      <c r="E132" s="24" t="s">
        <v>6993</v>
      </c>
      <c r="F132" s="26">
        <f>Table134[[#This Row],[ToMeasure]]-Table134[[#This Row],[FromMeasure]]</f>
        <v>7.4116979999999999E-2</v>
      </c>
      <c r="G132" s="27" t="s">
        <v>6994</v>
      </c>
      <c r="H132" s="37">
        <v>0</v>
      </c>
      <c r="I132" s="24" t="s">
        <v>1294</v>
      </c>
      <c r="J132" s="37">
        <v>7.4116979999999999E-2</v>
      </c>
      <c r="K132" s="24" t="s">
        <v>281</v>
      </c>
      <c r="L132" s="28" t="s">
        <v>203</v>
      </c>
      <c r="M132" s="28" t="s">
        <v>203</v>
      </c>
      <c r="N132" s="28">
        <v>520</v>
      </c>
      <c r="O132" s="25" t="s">
        <v>23044</v>
      </c>
      <c r="P132" s="24">
        <v>14</v>
      </c>
      <c r="Q132" s="24">
        <v>100</v>
      </c>
      <c r="R132" s="28">
        <v>18</v>
      </c>
      <c r="S132" s="28">
        <v>65</v>
      </c>
      <c r="T132" s="29">
        <v>0.1596153846153846</v>
      </c>
      <c r="U132" s="28">
        <v>1058</v>
      </c>
      <c r="V132" s="63"/>
      <c r="W132" s="61">
        <f>(Table134[[#This Row],[2042 Future AADT]]-Table134[[#This Row],[AADT 2022]])/20*($W$5-2022)+Table134[[#This Row],[AADT 2022]]</f>
        <v>1058</v>
      </c>
      <c r="X132" s="63"/>
    </row>
    <row r="133" spans="1:24" s="21" customFormat="1" ht="24" customHeight="1" x14ac:dyDescent="0.25">
      <c r="A133" s="24" t="s">
        <v>6996</v>
      </c>
      <c r="B133" s="25" t="s">
        <v>18718</v>
      </c>
      <c r="C133" s="24">
        <v>3300</v>
      </c>
      <c r="D133" s="24" t="s">
        <v>17074</v>
      </c>
      <c r="E133" s="24" t="s">
        <v>6997</v>
      </c>
      <c r="F133" s="26">
        <f>Table134[[#This Row],[ToMeasure]]-Table134[[#This Row],[FromMeasure]]</f>
        <v>0.24359718</v>
      </c>
      <c r="G133" s="27" t="s">
        <v>6998</v>
      </c>
      <c r="H133" s="37">
        <v>0</v>
      </c>
      <c r="I133" s="24" t="s">
        <v>219</v>
      </c>
      <c r="J133" s="37">
        <v>0.24359718</v>
      </c>
      <c r="K133" s="24" t="s">
        <v>249</v>
      </c>
      <c r="L133" s="28">
        <v>23</v>
      </c>
      <c r="M133" s="28">
        <v>0</v>
      </c>
      <c r="N133" s="28">
        <v>23</v>
      </c>
      <c r="O133" s="25" t="s">
        <v>23045</v>
      </c>
      <c r="P133" s="24">
        <v>24</v>
      </c>
      <c r="Q133" s="24">
        <v>100</v>
      </c>
      <c r="R133" s="28">
        <v>1</v>
      </c>
      <c r="S133" s="28">
        <v>4</v>
      </c>
      <c r="T133" s="29">
        <v>0.21739130434782608</v>
      </c>
      <c r="U133" s="28">
        <v>47</v>
      </c>
      <c r="V133" s="63"/>
      <c r="W133" s="61">
        <f>(Table134[[#This Row],[2042 Future AADT]]-Table134[[#This Row],[AADT 2022]])/20*($W$5-2022)+Table134[[#This Row],[AADT 2022]]</f>
        <v>47</v>
      </c>
      <c r="X133" s="63"/>
    </row>
    <row r="134" spans="1:24" s="21" customFormat="1" ht="24" customHeight="1" x14ac:dyDescent="0.25">
      <c r="A134" s="24" t="s">
        <v>3241</v>
      </c>
      <c r="B134" s="25" t="s">
        <v>18720</v>
      </c>
      <c r="C134" s="24">
        <v>3302</v>
      </c>
      <c r="D134" s="24" t="s">
        <v>17074</v>
      </c>
      <c r="E134" s="24" t="s">
        <v>3242</v>
      </c>
      <c r="F134" s="26">
        <f>Table134[[#This Row],[ToMeasure]]-Table134[[#This Row],[FromMeasure]]</f>
        <v>0.27853259000000002</v>
      </c>
      <c r="G134" s="27" t="s">
        <v>3243</v>
      </c>
      <c r="H134" s="37">
        <v>0</v>
      </c>
      <c r="I134" s="24" t="s">
        <v>3119</v>
      </c>
      <c r="J134" s="37">
        <v>0.27853259000000002</v>
      </c>
      <c r="K134" s="24" t="s">
        <v>249</v>
      </c>
      <c r="L134" s="28">
        <v>425</v>
      </c>
      <c r="M134" s="28">
        <v>0</v>
      </c>
      <c r="N134" s="28">
        <v>425</v>
      </c>
      <c r="O134" s="25" t="s">
        <v>23046</v>
      </c>
      <c r="P134" s="24">
        <v>12</v>
      </c>
      <c r="Q134" s="24">
        <v>100</v>
      </c>
      <c r="R134" s="28">
        <v>11</v>
      </c>
      <c r="S134" s="28">
        <v>47</v>
      </c>
      <c r="T134" s="29">
        <v>0.13647058823529412</v>
      </c>
      <c r="U134" s="28">
        <v>865</v>
      </c>
      <c r="V134" s="63"/>
      <c r="W134" s="61">
        <f>(Table134[[#This Row],[2042 Future AADT]]-Table134[[#This Row],[AADT 2022]])/20*($W$5-2022)+Table134[[#This Row],[AADT 2022]]</f>
        <v>865</v>
      </c>
      <c r="X134" s="63"/>
    </row>
    <row r="135" spans="1:24" s="21" customFormat="1" ht="24" customHeight="1" x14ac:dyDescent="0.25">
      <c r="A135" s="24" t="s">
        <v>3245</v>
      </c>
      <c r="B135" s="25" t="s">
        <v>18719</v>
      </c>
      <c r="C135" s="24">
        <v>3301</v>
      </c>
      <c r="D135" s="24" t="s">
        <v>17074</v>
      </c>
      <c r="E135" s="24" t="s">
        <v>3246</v>
      </c>
      <c r="F135" s="26">
        <f>Table134[[#This Row],[ToMeasure]]-Table134[[#This Row],[FromMeasure]]</f>
        <v>0.29512777000000001</v>
      </c>
      <c r="G135" s="27" t="s">
        <v>3247</v>
      </c>
      <c r="H135" s="37">
        <v>0</v>
      </c>
      <c r="I135" s="24" t="s">
        <v>249</v>
      </c>
      <c r="J135" s="37">
        <v>0.29512777000000001</v>
      </c>
      <c r="K135" s="24" t="s">
        <v>219</v>
      </c>
      <c r="L135" s="28">
        <v>442</v>
      </c>
      <c r="M135" s="28">
        <v>0</v>
      </c>
      <c r="N135" s="28">
        <v>442</v>
      </c>
      <c r="O135" s="25" t="s">
        <v>23047</v>
      </c>
      <c r="P135" s="24">
        <v>9</v>
      </c>
      <c r="Q135" s="24">
        <v>100</v>
      </c>
      <c r="R135" s="28">
        <v>34</v>
      </c>
      <c r="S135" s="28">
        <v>14</v>
      </c>
      <c r="T135" s="29">
        <v>0.10859728506787331</v>
      </c>
      <c r="U135" s="28">
        <v>899</v>
      </c>
      <c r="V135" s="63"/>
      <c r="W135" s="61">
        <f>(Table134[[#This Row],[2042 Future AADT]]-Table134[[#This Row],[AADT 2022]])/20*($W$5-2022)+Table134[[#This Row],[AADT 2022]]</f>
        <v>899</v>
      </c>
      <c r="X135" s="63"/>
    </row>
    <row r="136" spans="1:24" s="21" customFormat="1" ht="24" customHeight="1" x14ac:dyDescent="0.25">
      <c r="A136" s="24" t="s">
        <v>3249</v>
      </c>
      <c r="B136" s="25" t="s">
        <v>18721</v>
      </c>
      <c r="C136" s="24">
        <v>3303</v>
      </c>
      <c r="D136" s="24" t="s">
        <v>17074</v>
      </c>
      <c r="E136" s="24" t="s">
        <v>3250</v>
      </c>
      <c r="F136" s="26">
        <f>Table134[[#This Row],[ToMeasure]]-Table134[[#This Row],[FromMeasure]]</f>
        <v>0.21599792000000001</v>
      </c>
      <c r="G136" s="27" t="s">
        <v>3251</v>
      </c>
      <c r="H136" s="37">
        <v>0</v>
      </c>
      <c r="I136" s="24" t="s">
        <v>249</v>
      </c>
      <c r="J136" s="37">
        <v>0.21599792000000001</v>
      </c>
      <c r="K136" s="24" t="s">
        <v>3119</v>
      </c>
      <c r="L136" s="28">
        <v>38</v>
      </c>
      <c r="M136" s="28">
        <v>0</v>
      </c>
      <c r="N136" s="28">
        <v>38</v>
      </c>
      <c r="O136" s="25" t="s">
        <v>23048</v>
      </c>
      <c r="P136" s="24">
        <v>25</v>
      </c>
      <c r="Q136" s="24">
        <v>100</v>
      </c>
      <c r="R136" s="28">
        <v>2</v>
      </c>
      <c r="S136" s="28">
        <v>1</v>
      </c>
      <c r="T136" s="29">
        <v>7.8947368421052627E-2</v>
      </c>
      <c r="U136" s="28">
        <v>87</v>
      </c>
      <c r="V136" s="63"/>
      <c r="W136" s="61">
        <f>(Table134[[#This Row],[2042 Future AADT]]-Table134[[#This Row],[AADT 2022]])/20*($W$5-2022)+Table134[[#This Row],[AADT 2022]]</f>
        <v>87</v>
      </c>
      <c r="X136" s="63"/>
    </row>
    <row r="137" spans="1:24" s="21" customFormat="1" ht="24" customHeight="1" x14ac:dyDescent="0.25">
      <c r="A137" s="24" t="s">
        <v>11245</v>
      </c>
      <c r="B137" s="25" t="s">
        <v>18723</v>
      </c>
      <c r="C137" s="24">
        <v>3310</v>
      </c>
      <c r="D137" s="24" t="s">
        <v>17074</v>
      </c>
      <c r="E137" s="24" t="s">
        <v>11246</v>
      </c>
      <c r="F137" s="26">
        <f>Table134[[#This Row],[ToMeasure]]-Table134[[#This Row],[FromMeasure]]</f>
        <v>0.15722259999999999</v>
      </c>
      <c r="G137" s="27" t="s">
        <v>11247</v>
      </c>
      <c r="H137" s="37">
        <v>0</v>
      </c>
      <c r="I137" s="24" t="s">
        <v>219</v>
      </c>
      <c r="J137" s="37">
        <v>0.15722259999999999</v>
      </c>
      <c r="K137" s="24" t="s">
        <v>11248</v>
      </c>
      <c r="L137" s="28">
        <v>54</v>
      </c>
      <c r="M137" s="28">
        <v>0</v>
      </c>
      <c r="N137" s="28">
        <v>54</v>
      </c>
      <c r="O137" s="25" t="s">
        <v>23049</v>
      </c>
      <c r="P137" s="24">
        <v>23</v>
      </c>
      <c r="Q137" s="24">
        <v>100</v>
      </c>
      <c r="R137" s="28">
        <v>4</v>
      </c>
      <c r="S137" s="28">
        <v>7</v>
      </c>
      <c r="T137" s="29">
        <v>0.20370370370370369</v>
      </c>
      <c r="U137" s="28">
        <v>110</v>
      </c>
      <c r="V137" s="63"/>
      <c r="W137" s="61">
        <f>(Table134[[#This Row],[2042 Future AADT]]-Table134[[#This Row],[AADT 2022]])/20*($W$5-2022)+Table134[[#This Row],[AADT 2022]]</f>
        <v>110</v>
      </c>
      <c r="X137" s="63"/>
    </row>
    <row r="138" spans="1:24" s="21" customFormat="1" ht="24" customHeight="1" x14ac:dyDescent="0.25">
      <c r="A138" s="24" t="s">
        <v>3253</v>
      </c>
      <c r="B138" s="25" t="s">
        <v>18725</v>
      </c>
      <c r="C138" s="24">
        <v>3312</v>
      </c>
      <c r="D138" s="24" t="s">
        <v>17074</v>
      </c>
      <c r="E138" s="24" t="s">
        <v>3254</v>
      </c>
      <c r="F138" s="26">
        <f>Table134[[#This Row],[ToMeasure]]-Table134[[#This Row],[FromMeasure]]</f>
        <v>0.14145794</v>
      </c>
      <c r="G138" s="27" t="s">
        <v>3255</v>
      </c>
      <c r="H138" s="37">
        <v>0</v>
      </c>
      <c r="I138" s="24" t="s">
        <v>3119</v>
      </c>
      <c r="J138" s="37">
        <v>0.14145794</v>
      </c>
      <c r="K138" s="24" t="s">
        <v>3256</v>
      </c>
      <c r="L138" s="28">
        <v>164</v>
      </c>
      <c r="M138" s="28">
        <v>0</v>
      </c>
      <c r="N138" s="28">
        <v>164</v>
      </c>
      <c r="O138" s="25" t="s">
        <v>23050</v>
      </c>
      <c r="P138" s="24">
        <v>16</v>
      </c>
      <c r="Q138" s="24">
        <v>100</v>
      </c>
      <c r="R138" s="28">
        <v>12</v>
      </c>
      <c r="S138" s="28">
        <v>2</v>
      </c>
      <c r="T138" s="29">
        <v>8.5365853658536592E-2</v>
      </c>
      <c r="U138" s="28">
        <v>334</v>
      </c>
      <c r="V138" s="63"/>
      <c r="W138" s="61">
        <f>(Table134[[#This Row],[2042 Future AADT]]-Table134[[#This Row],[AADT 2022]])/20*($W$5-2022)+Table134[[#This Row],[AADT 2022]]</f>
        <v>334</v>
      </c>
      <c r="X138" s="63"/>
    </row>
    <row r="139" spans="1:24" s="21" customFormat="1" ht="24" customHeight="1" x14ac:dyDescent="0.25">
      <c r="A139" s="24" t="s">
        <v>13803</v>
      </c>
      <c r="B139" s="25" t="s">
        <v>18724</v>
      </c>
      <c r="C139" s="24">
        <v>3311</v>
      </c>
      <c r="D139" s="24" t="s">
        <v>17074</v>
      </c>
      <c r="E139" s="24" t="s">
        <v>13804</v>
      </c>
      <c r="F139" s="26">
        <f>Table134[[#This Row],[ToMeasure]]-Table134[[#This Row],[FromMeasure]]</f>
        <v>0.14205086</v>
      </c>
      <c r="G139" s="27" t="s">
        <v>11248</v>
      </c>
      <c r="H139" s="37">
        <v>0</v>
      </c>
      <c r="I139" s="24" t="s">
        <v>11247</v>
      </c>
      <c r="J139" s="37">
        <v>0.14205086</v>
      </c>
      <c r="K139" s="24" t="s">
        <v>219</v>
      </c>
      <c r="L139" s="28">
        <v>192</v>
      </c>
      <c r="M139" s="28">
        <v>0</v>
      </c>
      <c r="N139" s="28">
        <v>192</v>
      </c>
      <c r="O139" s="25" t="s">
        <v>23051</v>
      </c>
      <c r="P139" s="24">
        <v>17</v>
      </c>
      <c r="Q139" s="24">
        <v>100</v>
      </c>
      <c r="R139" s="28">
        <v>9</v>
      </c>
      <c r="S139" s="28">
        <v>5</v>
      </c>
      <c r="T139" s="29">
        <v>7.2916666666666671E-2</v>
      </c>
      <c r="U139" s="28">
        <v>391</v>
      </c>
      <c r="V139" s="63"/>
      <c r="W139" s="61">
        <f>(Table134[[#This Row],[2042 Future AADT]]-Table134[[#This Row],[AADT 2022]])/20*($W$5-2022)+Table134[[#This Row],[AADT 2022]]</f>
        <v>391</v>
      </c>
      <c r="X139" s="63"/>
    </row>
    <row r="140" spans="1:24" s="21" customFormat="1" ht="24" customHeight="1" x14ac:dyDescent="0.25">
      <c r="A140" s="24" t="s">
        <v>13806</v>
      </c>
      <c r="B140" s="25" t="s">
        <v>18726</v>
      </c>
      <c r="C140" s="24">
        <v>3313</v>
      </c>
      <c r="D140" s="24" t="s">
        <v>17074</v>
      </c>
      <c r="E140" s="24" t="s">
        <v>13807</v>
      </c>
      <c r="F140" s="26">
        <f>Table134[[#This Row],[ToMeasure]]-Table134[[#This Row],[FromMeasure]]</f>
        <v>0.15362002</v>
      </c>
      <c r="G140" s="27" t="s">
        <v>3256</v>
      </c>
      <c r="H140" s="37">
        <v>0</v>
      </c>
      <c r="I140" s="24" t="s">
        <v>3255</v>
      </c>
      <c r="J140" s="37">
        <v>0.15362002</v>
      </c>
      <c r="K140" s="24" t="s">
        <v>3119</v>
      </c>
      <c r="L140" s="28">
        <v>42</v>
      </c>
      <c r="M140" s="28">
        <v>0</v>
      </c>
      <c r="N140" s="28">
        <v>42</v>
      </c>
      <c r="O140" s="25" t="s">
        <v>23052</v>
      </c>
      <c r="P140" s="24">
        <v>35</v>
      </c>
      <c r="Q140" s="24">
        <v>100</v>
      </c>
      <c r="R140" s="28">
        <v>3</v>
      </c>
      <c r="S140" s="28">
        <v>5</v>
      </c>
      <c r="T140" s="29">
        <v>0.19047619047619047</v>
      </c>
      <c r="U140" s="28">
        <v>85</v>
      </c>
      <c r="V140" s="63"/>
      <c r="W140" s="61">
        <f>(Table134[[#This Row],[2042 Future AADT]]-Table134[[#This Row],[AADT 2022]])/20*($W$5-2022)+Table134[[#This Row],[AADT 2022]]</f>
        <v>85</v>
      </c>
      <c r="X140" s="63"/>
    </row>
    <row r="141" spans="1:24" s="21" customFormat="1" ht="24" customHeight="1" x14ac:dyDescent="0.25">
      <c r="A141" s="24" t="s">
        <v>11250</v>
      </c>
      <c r="B141" s="25" t="s">
        <v>18728</v>
      </c>
      <c r="C141" s="24">
        <v>3320</v>
      </c>
      <c r="D141" s="24" t="s">
        <v>17074</v>
      </c>
      <c r="E141" s="24" t="s">
        <v>11251</v>
      </c>
      <c r="F141" s="26">
        <f>Table134[[#This Row],[ToMeasure]]-Table134[[#This Row],[FromMeasure]]</f>
        <v>0.22229879999999999</v>
      </c>
      <c r="G141" s="27" t="s">
        <v>11252</v>
      </c>
      <c r="H141" s="37">
        <v>0</v>
      </c>
      <c r="I141" s="24" t="s">
        <v>219</v>
      </c>
      <c r="J141" s="37">
        <v>0.22229879999999999</v>
      </c>
      <c r="K141" s="24" t="s">
        <v>252</v>
      </c>
      <c r="L141" s="28">
        <v>7</v>
      </c>
      <c r="M141" s="28">
        <v>0</v>
      </c>
      <c r="N141" s="28">
        <v>7</v>
      </c>
      <c r="O141" s="25" t="s">
        <v>23053</v>
      </c>
      <c r="P141" s="24">
        <v>67</v>
      </c>
      <c r="Q141" s="24">
        <v>100</v>
      </c>
      <c r="R141" s="28">
        <v>1</v>
      </c>
      <c r="S141" s="28">
        <v>2</v>
      </c>
      <c r="T141" s="29">
        <v>0.42857142857142855</v>
      </c>
      <c r="U141" s="28">
        <v>14</v>
      </c>
      <c r="V141" s="63"/>
      <c r="W141" s="61">
        <f>(Table134[[#This Row],[2042 Future AADT]]-Table134[[#This Row],[AADT 2022]])/20*($W$5-2022)+Table134[[#This Row],[AADT 2022]]</f>
        <v>14</v>
      </c>
      <c r="X141" s="63"/>
    </row>
    <row r="142" spans="1:24" s="21" customFormat="1" ht="24" customHeight="1" x14ac:dyDescent="0.25">
      <c r="A142" s="24" t="s">
        <v>7000</v>
      </c>
      <c r="B142" s="25" t="s">
        <v>18730</v>
      </c>
      <c r="C142" s="24">
        <v>3322</v>
      </c>
      <c r="D142" s="24" t="s">
        <v>17074</v>
      </c>
      <c r="E142" s="24" t="s">
        <v>7001</v>
      </c>
      <c r="F142" s="26">
        <f>Table134[[#This Row],[ToMeasure]]-Table134[[#This Row],[FromMeasure]]</f>
        <v>0.22210437</v>
      </c>
      <c r="G142" s="27" t="s">
        <v>7002</v>
      </c>
      <c r="H142" s="37">
        <v>0</v>
      </c>
      <c r="I142" s="24" t="s">
        <v>3119</v>
      </c>
      <c r="J142" s="37">
        <v>0.22210437</v>
      </c>
      <c r="K142" s="24" t="s">
        <v>252</v>
      </c>
      <c r="L142" s="28">
        <v>12</v>
      </c>
      <c r="M142" s="28">
        <v>0</v>
      </c>
      <c r="N142" s="28">
        <v>12</v>
      </c>
      <c r="O142" s="25" t="s">
        <v>23054</v>
      </c>
      <c r="P142" s="24">
        <v>44</v>
      </c>
      <c r="Q142" s="24">
        <v>100</v>
      </c>
      <c r="R142" s="28">
        <v>1</v>
      </c>
      <c r="S142" s="28">
        <v>2</v>
      </c>
      <c r="T142" s="29">
        <v>0.25</v>
      </c>
      <c r="U142" s="28">
        <v>24</v>
      </c>
      <c r="V142" s="63"/>
      <c r="W142" s="61">
        <f>(Table134[[#This Row],[2042 Future AADT]]-Table134[[#This Row],[AADT 2022]])/20*($W$5-2022)+Table134[[#This Row],[AADT 2022]]</f>
        <v>24</v>
      </c>
      <c r="X142" s="63"/>
    </row>
    <row r="143" spans="1:24" s="21" customFormat="1" ht="24" customHeight="1" x14ac:dyDescent="0.25">
      <c r="A143" s="24" t="s">
        <v>7004</v>
      </c>
      <c r="B143" s="25" t="s">
        <v>18729</v>
      </c>
      <c r="C143" s="24">
        <v>3321</v>
      </c>
      <c r="D143" s="24" t="s">
        <v>17074</v>
      </c>
      <c r="E143" s="24" t="s">
        <v>7005</v>
      </c>
      <c r="F143" s="26">
        <f>Table134[[#This Row],[ToMeasure]]-Table134[[#This Row],[FromMeasure]]</f>
        <v>0.29587110999999999</v>
      </c>
      <c r="G143" s="27" t="s">
        <v>7006</v>
      </c>
      <c r="H143" s="37">
        <v>0</v>
      </c>
      <c r="I143" s="24" t="s">
        <v>252</v>
      </c>
      <c r="J143" s="37">
        <v>0.29587110999999999</v>
      </c>
      <c r="K143" s="24" t="s">
        <v>219</v>
      </c>
      <c r="L143" s="28">
        <v>18</v>
      </c>
      <c r="M143" s="28">
        <v>0</v>
      </c>
      <c r="N143" s="28">
        <v>18</v>
      </c>
      <c r="O143" s="25" t="s">
        <v>23055</v>
      </c>
      <c r="P143" s="24">
        <v>29</v>
      </c>
      <c r="Q143" s="24">
        <v>100</v>
      </c>
      <c r="R143" s="28">
        <v>1</v>
      </c>
      <c r="S143" s="28">
        <v>0</v>
      </c>
      <c r="T143" s="29">
        <v>5.5555555555555552E-2</v>
      </c>
      <c r="U143" s="28">
        <v>37</v>
      </c>
      <c r="V143" s="63"/>
      <c r="W143" s="61">
        <f>(Table134[[#This Row],[2042 Future AADT]]-Table134[[#This Row],[AADT 2022]])/20*($W$5-2022)+Table134[[#This Row],[AADT 2022]]</f>
        <v>37</v>
      </c>
      <c r="X143" s="63"/>
    </row>
    <row r="144" spans="1:24" s="21" customFormat="1" ht="24" customHeight="1" x14ac:dyDescent="0.25">
      <c r="A144" s="24" t="s">
        <v>11254</v>
      </c>
      <c r="B144" s="25" t="s">
        <v>18731</v>
      </c>
      <c r="C144" s="24">
        <v>3323</v>
      </c>
      <c r="D144" s="24" t="s">
        <v>17074</v>
      </c>
      <c r="E144" s="24" t="s">
        <v>11255</v>
      </c>
      <c r="F144" s="26">
        <f>Table134[[#This Row],[ToMeasure]]-Table134[[#This Row],[FromMeasure]]</f>
        <v>0.28321566999999997</v>
      </c>
      <c r="G144" s="27" t="s">
        <v>11256</v>
      </c>
      <c r="H144" s="37">
        <v>0</v>
      </c>
      <c r="I144" s="24" t="s">
        <v>252</v>
      </c>
      <c r="J144" s="37">
        <v>0.28321566999999997</v>
      </c>
      <c r="K144" s="24" t="s">
        <v>3119</v>
      </c>
      <c r="L144" s="28">
        <v>23</v>
      </c>
      <c r="M144" s="28">
        <v>0</v>
      </c>
      <c r="N144" s="28">
        <v>23</v>
      </c>
      <c r="O144" s="25" t="s">
        <v>23056</v>
      </c>
      <c r="P144" s="24">
        <v>42</v>
      </c>
      <c r="Q144" s="24">
        <v>100</v>
      </c>
      <c r="R144" s="28">
        <v>1</v>
      </c>
      <c r="S144" s="28">
        <v>1</v>
      </c>
      <c r="T144" s="29">
        <v>8.6956521739130432E-2</v>
      </c>
      <c r="U144" s="28">
        <v>47</v>
      </c>
      <c r="V144" s="63"/>
      <c r="W144" s="61">
        <f>(Table134[[#This Row],[2042 Future AADT]]-Table134[[#This Row],[AADT 2022]])/20*($W$5-2022)+Table134[[#This Row],[AADT 2022]]</f>
        <v>47</v>
      </c>
      <c r="X144" s="63"/>
    </row>
    <row r="145" spans="1:24" s="21" customFormat="1" ht="24" customHeight="1" x14ac:dyDescent="0.25">
      <c r="A145" s="24" t="s">
        <v>7008</v>
      </c>
      <c r="B145" s="25" t="s">
        <v>18733</v>
      </c>
      <c r="C145" s="24">
        <v>3330</v>
      </c>
      <c r="D145" s="24" t="s">
        <v>17074</v>
      </c>
      <c r="E145" s="24" t="s">
        <v>7009</v>
      </c>
      <c r="F145" s="26">
        <f>Table134[[#This Row],[ToMeasure]]-Table134[[#This Row],[FromMeasure]]</f>
        <v>0.25057473000000002</v>
      </c>
      <c r="G145" s="27" t="s">
        <v>7010</v>
      </c>
      <c r="H145" s="37">
        <v>0</v>
      </c>
      <c r="I145" s="24" t="s">
        <v>219</v>
      </c>
      <c r="J145" s="37">
        <v>0.25057473000000002</v>
      </c>
      <c r="K145" s="24" t="s">
        <v>254</v>
      </c>
      <c r="L145" s="28">
        <v>730</v>
      </c>
      <c r="M145" s="28">
        <v>0</v>
      </c>
      <c r="N145" s="28">
        <v>730</v>
      </c>
      <c r="O145" s="25" t="s">
        <v>23057</v>
      </c>
      <c r="P145" s="24">
        <v>11</v>
      </c>
      <c r="Q145" s="24">
        <v>100</v>
      </c>
      <c r="R145" s="28">
        <v>21</v>
      </c>
      <c r="S145" s="28">
        <v>80</v>
      </c>
      <c r="T145" s="29">
        <v>0.13835616438356163</v>
      </c>
      <c r="U145" s="28">
        <v>1485</v>
      </c>
      <c r="V145" s="63"/>
      <c r="W145" s="61">
        <f>(Table134[[#This Row],[2042 Future AADT]]-Table134[[#This Row],[AADT 2022]])/20*($W$5-2022)+Table134[[#This Row],[AADT 2022]]</f>
        <v>1485</v>
      </c>
      <c r="X145" s="63"/>
    </row>
    <row r="146" spans="1:24" s="21" customFormat="1" ht="24" customHeight="1" x14ac:dyDescent="0.25">
      <c r="A146" s="24" t="s">
        <v>13809</v>
      </c>
      <c r="B146" s="25" t="s">
        <v>18735</v>
      </c>
      <c r="C146" s="24">
        <v>3332</v>
      </c>
      <c r="D146" s="24" t="s">
        <v>17074</v>
      </c>
      <c r="E146" s="24" t="s">
        <v>13810</v>
      </c>
      <c r="F146" s="26">
        <f>Table134[[#This Row],[ToMeasure]]-Table134[[#This Row],[FromMeasure]]</f>
        <v>0.32864502000000001</v>
      </c>
      <c r="G146" s="27" t="s">
        <v>13811</v>
      </c>
      <c r="H146" s="37">
        <v>0</v>
      </c>
      <c r="I146" s="24" t="s">
        <v>13812</v>
      </c>
      <c r="J146" s="37">
        <v>0.32864502000000001</v>
      </c>
      <c r="K146" s="24" t="s">
        <v>3119</v>
      </c>
      <c r="L146" s="28">
        <v>1268</v>
      </c>
      <c r="M146" s="28">
        <v>0</v>
      </c>
      <c r="N146" s="28">
        <v>1268</v>
      </c>
      <c r="O146" s="25" t="s">
        <v>23058</v>
      </c>
      <c r="P146" s="24">
        <v>10</v>
      </c>
      <c r="Q146" s="24">
        <v>100</v>
      </c>
      <c r="R146" s="28">
        <v>105</v>
      </c>
      <c r="S146" s="28">
        <v>16</v>
      </c>
      <c r="T146" s="29">
        <v>9.5425867507886439E-2</v>
      </c>
      <c r="U146" s="28">
        <v>2579</v>
      </c>
      <c r="V146" s="63"/>
      <c r="W146" s="61">
        <f>(Table134[[#This Row],[2042 Future AADT]]-Table134[[#This Row],[AADT 2022]])/20*($W$5-2022)+Table134[[#This Row],[AADT 2022]]</f>
        <v>2579</v>
      </c>
      <c r="X146" s="63"/>
    </row>
    <row r="147" spans="1:24" s="21" customFormat="1" ht="24" customHeight="1" x14ac:dyDescent="0.25">
      <c r="A147" s="24" t="s">
        <v>13814</v>
      </c>
      <c r="B147" s="25" t="s">
        <v>18734</v>
      </c>
      <c r="C147" s="24">
        <v>3331</v>
      </c>
      <c r="D147" s="24" t="s">
        <v>17074</v>
      </c>
      <c r="E147" s="24" t="s">
        <v>13815</v>
      </c>
      <c r="F147" s="26">
        <f>Table134[[#This Row],[ToMeasure]]-Table134[[#This Row],[FromMeasure]]</f>
        <v>0.29984104</v>
      </c>
      <c r="G147" s="27" t="s">
        <v>13816</v>
      </c>
      <c r="H147" s="37">
        <v>0</v>
      </c>
      <c r="I147" s="24" t="s">
        <v>254</v>
      </c>
      <c r="J147" s="37">
        <v>0.29984104</v>
      </c>
      <c r="K147" s="24" t="s">
        <v>219</v>
      </c>
      <c r="L147" s="28">
        <v>1316</v>
      </c>
      <c r="M147" s="28">
        <v>0</v>
      </c>
      <c r="N147" s="28">
        <v>1316</v>
      </c>
      <c r="O147" s="25" t="s">
        <v>23059</v>
      </c>
      <c r="P147" s="24">
        <v>10</v>
      </c>
      <c r="Q147" s="24">
        <v>100</v>
      </c>
      <c r="R147" s="28">
        <v>103</v>
      </c>
      <c r="S147" s="28">
        <v>47</v>
      </c>
      <c r="T147" s="29">
        <v>0.11398176291793313</v>
      </c>
      <c r="U147" s="28">
        <v>2677</v>
      </c>
      <c r="V147" s="63"/>
      <c r="W147" s="61">
        <f>(Table134[[#This Row],[2042 Future AADT]]-Table134[[#This Row],[AADT 2022]])/20*($W$5-2022)+Table134[[#This Row],[AADT 2022]]</f>
        <v>2677</v>
      </c>
      <c r="X147" s="63"/>
    </row>
    <row r="148" spans="1:24" s="21" customFormat="1" ht="24" customHeight="1" x14ac:dyDescent="0.25">
      <c r="A148" s="24" t="s">
        <v>13818</v>
      </c>
      <c r="B148" s="25" t="s">
        <v>18736</v>
      </c>
      <c r="C148" s="24">
        <v>3333</v>
      </c>
      <c r="D148" s="24" t="s">
        <v>17074</v>
      </c>
      <c r="E148" s="24" t="s">
        <v>13819</v>
      </c>
      <c r="F148" s="26">
        <f>Table134[[#This Row],[ToMeasure]]-Table134[[#This Row],[FromMeasure]]</f>
        <v>0.28063337999999999</v>
      </c>
      <c r="G148" s="27" t="s">
        <v>13812</v>
      </c>
      <c r="H148" s="37">
        <v>0</v>
      </c>
      <c r="I148" s="24" t="s">
        <v>3119</v>
      </c>
      <c r="J148" s="37">
        <v>0.28063337999999999</v>
      </c>
      <c r="K148" s="24" t="s">
        <v>13811</v>
      </c>
      <c r="L148" s="28">
        <v>973</v>
      </c>
      <c r="M148" s="28">
        <v>0</v>
      </c>
      <c r="N148" s="28">
        <v>973</v>
      </c>
      <c r="O148" s="25" t="s">
        <v>23060</v>
      </c>
      <c r="P148" s="24">
        <v>11</v>
      </c>
      <c r="Q148" s="24">
        <v>100</v>
      </c>
      <c r="R148" s="28">
        <v>28</v>
      </c>
      <c r="S148" s="28">
        <v>101</v>
      </c>
      <c r="T148" s="29">
        <v>0.13257965056526208</v>
      </c>
      <c r="U148" s="28">
        <v>1979</v>
      </c>
      <c r="V148" s="63"/>
      <c r="W148" s="61">
        <f>(Table134[[#This Row],[2042 Future AADT]]-Table134[[#This Row],[AADT 2022]])/20*($W$5-2022)+Table134[[#This Row],[AADT 2022]]</f>
        <v>1979</v>
      </c>
      <c r="X148" s="63"/>
    </row>
    <row r="149" spans="1:24" s="21" customFormat="1" ht="24" customHeight="1" x14ac:dyDescent="0.25">
      <c r="A149" s="24" t="s">
        <v>13821</v>
      </c>
      <c r="B149" s="25"/>
      <c r="C149" s="24" t="s">
        <v>203</v>
      </c>
      <c r="D149" s="24" t="s">
        <v>17074</v>
      </c>
      <c r="E149" s="24" t="s">
        <v>13822</v>
      </c>
      <c r="F149" s="26">
        <f>Table134[[#This Row],[ToMeasure]]-Table134[[#This Row],[FromMeasure]]</f>
        <v>2.5081630000000001E-2</v>
      </c>
      <c r="G149" s="27" t="s">
        <v>13823</v>
      </c>
      <c r="H149" s="37">
        <v>0</v>
      </c>
      <c r="I149" s="24" t="s">
        <v>254</v>
      </c>
      <c r="J149" s="37">
        <v>2.5081630000000001E-2</v>
      </c>
      <c r="K149" s="24" t="s">
        <v>13816</v>
      </c>
      <c r="L149" s="28" t="s">
        <v>203</v>
      </c>
      <c r="M149" s="28" t="s">
        <v>203</v>
      </c>
      <c r="N149" s="28">
        <v>3561</v>
      </c>
      <c r="O149" s="25" t="s">
        <v>23061</v>
      </c>
      <c r="P149" s="24" t="s">
        <v>203</v>
      </c>
      <c r="Q149" s="24" t="s">
        <v>203</v>
      </c>
      <c r="R149" s="28" t="s">
        <v>203</v>
      </c>
      <c r="S149" s="28" t="s">
        <v>203</v>
      </c>
      <c r="T149" s="29" t="s">
        <v>203</v>
      </c>
      <c r="U149" s="28">
        <v>7244</v>
      </c>
      <c r="V149" s="63"/>
      <c r="W149" s="61">
        <f>(Table134[[#This Row],[2042 Future AADT]]-Table134[[#This Row],[AADT 2022]])/20*($W$5-2022)+Table134[[#This Row],[AADT 2022]]</f>
        <v>7244</v>
      </c>
      <c r="X149" s="63"/>
    </row>
    <row r="150" spans="1:24" s="21" customFormat="1" ht="24" customHeight="1" x14ac:dyDescent="0.25">
      <c r="A150" s="24" t="s">
        <v>11258</v>
      </c>
      <c r="B150" s="25"/>
      <c r="C150" s="24" t="s">
        <v>203</v>
      </c>
      <c r="D150" s="24" t="s">
        <v>17074</v>
      </c>
      <c r="E150" s="24" t="s">
        <v>11259</v>
      </c>
      <c r="F150" s="26">
        <f>Table134[[#This Row],[ToMeasure]]-Table134[[#This Row],[FromMeasure]]</f>
        <v>5.1447600000000003E-2</v>
      </c>
      <c r="G150" s="27" t="s">
        <v>11260</v>
      </c>
      <c r="H150" s="37">
        <v>0</v>
      </c>
      <c r="I150" s="24" t="s">
        <v>7010</v>
      </c>
      <c r="J150" s="37">
        <v>5.1447600000000003E-2</v>
      </c>
      <c r="K150" s="24" t="s">
        <v>254</v>
      </c>
      <c r="L150" s="28" t="s">
        <v>203</v>
      </c>
      <c r="M150" s="28" t="s">
        <v>203</v>
      </c>
      <c r="N150" s="28">
        <v>3561</v>
      </c>
      <c r="O150" s="25" t="s">
        <v>23061</v>
      </c>
      <c r="P150" s="24" t="s">
        <v>203</v>
      </c>
      <c r="Q150" s="24" t="s">
        <v>203</v>
      </c>
      <c r="R150" s="28" t="s">
        <v>203</v>
      </c>
      <c r="S150" s="28" t="s">
        <v>203</v>
      </c>
      <c r="T150" s="29" t="s">
        <v>203</v>
      </c>
      <c r="U150" s="28">
        <v>7244</v>
      </c>
      <c r="V150" s="63"/>
      <c r="W150" s="61">
        <f>(Table134[[#This Row],[2042 Future AADT]]-Table134[[#This Row],[AADT 2022]])/20*($W$5-2022)+Table134[[#This Row],[AADT 2022]]</f>
        <v>7244</v>
      </c>
      <c r="X150" s="63"/>
    </row>
    <row r="151" spans="1:24" s="21" customFormat="1" ht="24" customHeight="1" x14ac:dyDescent="0.25">
      <c r="A151" s="24" t="s">
        <v>11261</v>
      </c>
      <c r="B151" s="25" t="s">
        <v>18738</v>
      </c>
      <c r="C151" s="24">
        <v>3340</v>
      </c>
      <c r="D151" s="24" t="s">
        <v>17074</v>
      </c>
      <c r="E151" s="24" t="s">
        <v>11262</v>
      </c>
      <c r="F151" s="26">
        <f>Table134[[#This Row],[ToMeasure]]-Table134[[#This Row],[FromMeasure]]</f>
        <v>0.18151120000000001</v>
      </c>
      <c r="G151" s="27" t="s">
        <v>11263</v>
      </c>
      <c r="H151" s="37">
        <v>0</v>
      </c>
      <c r="I151" s="24" t="s">
        <v>219</v>
      </c>
      <c r="J151" s="37">
        <v>0.18151120000000001</v>
      </c>
      <c r="K151" s="24" t="s">
        <v>11264</v>
      </c>
      <c r="L151" s="28">
        <v>236</v>
      </c>
      <c r="M151" s="28">
        <v>0</v>
      </c>
      <c r="N151" s="28">
        <v>236</v>
      </c>
      <c r="O151" s="25" t="s">
        <v>23062</v>
      </c>
      <c r="P151" s="24">
        <v>12</v>
      </c>
      <c r="Q151" s="24">
        <v>100</v>
      </c>
      <c r="R151" s="28">
        <v>5</v>
      </c>
      <c r="S151" s="28">
        <v>23</v>
      </c>
      <c r="T151" s="29">
        <v>0.11864406779661017</v>
      </c>
      <c r="U151" s="28">
        <v>480</v>
      </c>
      <c r="V151" s="63"/>
      <c r="W151" s="61">
        <f>(Table134[[#This Row],[2042 Future AADT]]-Table134[[#This Row],[AADT 2022]])/20*($W$5-2022)+Table134[[#This Row],[AADT 2022]]</f>
        <v>480</v>
      </c>
      <c r="X151" s="63"/>
    </row>
    <row r="152" spans="1:24" s="21" customFormat="1" ht="24" customHeight="1" x14ac:dyDescent="0.25">
      <c r="A152" s="24" t="s">
        <v>11266</v>
      </c>
      <c r="B152" s="25" t="s">
        <v>18740</v>
      </c>
      <c r="C152" s="24">
        <v>3342</v>
      </c>
      <c r="D152" s="24" t="s">
        <v>17074</v>
      </c>
      <c r="E152" s="24" t="s">
        <v>11267</v>
      </c>
      <c r="F152" s="26">
        <f>Table134[[#This Row],[ToMeasure]]-Table134[[#This Row],[FromMeasure]]</f>
        <v>0.18842363000000001</v>
      </c>
      <c r="G152" s="27" t="s">
        <v>11268</v>
      </c>
      <c r="H152" s="37">
        <v>0</v>
      </c>
      <c r="I152" s="24" t="s">
        <v>3119</v>
      </c>
      <c r="J152" s="37">
        <v>0.18842363000000001</v>
      </c>
      <c r="K152" s="24" t="s">
        <v>11269</v>
      </c>
      <c r="L152" s="28">
        <v>1069</v>
      </c>
      <c r="M152" s="28">
        <v>0</v>
      </c>
      <c r="N152" s="28">
        <v>1069</v>
      </c>
      <c r="O152" s="25" t="s">
        <v>23063</v>
      </c>
      <c r="P152" s="24">
        <v>10</v>
      </c>
      <c r="Q152" s="24">
        <v>100</v>
      </c>
      <c r="R152" s="28">
        <v>29</v>
      </c>
      <c r="S152" s="28">
        <v>117</v>
      </c>
      <c r="T152" s="29">
        <v>0.13657623947614594</v>
      </c>
      <c r="U152" s="28">
        <v>2175</v>
      </c>
      <c r="V152" s="63"/>
      <c r="W152" s="61">
        <f>(Table134[[#This Row],[2042 Future AADT]]-Table134[[#This Row],[AADT 2022]])/20*($W$5-2022)+Table134[[#This Row],[AADT 2022]]</f>
        <v>2175</v>
      </c>
      <c r="X152" s="63"/>
    </row>
    <row r="153" spans="1:24" s="21" customFormat="1" ht="24" customHeight="1" x14ac:dyDescent="0.25">
      <c r="A153" s="24" t="s">
        <v>13824</v>
      </c>
      <c r="B153" s="25" t="s">
        <v>18739</v>
      </c>
      <c r="C153" s="24">
        <v>3341</v>
      </c>
      <c r="D153" s="24" t="s">
        <v>17074</v>
      </c>
      <c r="E153" s="24" t="s">
        <v>13825</v>
      </c>
      <c r="F153" s="26">
        <f>Table134[[#This Row],[ToMeasure]]-Table134[[#This Row],[FromMeasure]]</f>
        <v>0.22815495999999999</v>
      </c>
      <c r="G153" s="27" t="s">
        <v>11264</v>
      </c>
      <c r="H153" s="37">
        <v>0</v>
      </c>
      <c r="I153" s="24" t="s">
        <v>11263</v>
      </c>
      <c r="J153" s="37">
        <v>0.22815495999999999</v>
      </c>
      <c r="K153" s="24" t="s">
        <v>219</v>
      </c>
      <c r="L153" s="28">
        <v>1019</v>
      </c>
      <c r="M153" s="28">
        <v>0</v>
      </c>
      <c r="N153" s="28">
        <v>1019</v>
      </c>
      <c r="O153" s="25" t="s">
        <v>23064</v>
      </c>
      <c r="P153" s="24">
        <v>10</v>
      </c>
      <c r="Q153" s="24">
        <v>100</v>
      </c>
      <c r="R153" s="28">
        <v>85</v>
      </c>
      <c r="S153" s="28">
        <v>14</v>
      </c>
      <c r="T153" s="29">
        <v>9.7154072620215901E-2</v>
      </c>
      <c r="U153" s="28">
        <v>2073</v>
      </c>
      <c r="V153" s="63"/>
      <c r="W153" s="61">
        <f>(Table134[[#This Row],[2042 Future AADT]]-Table134[[#This Row],[AADT 2022]])/20*($W$5-2022)+Table134[[#This Row],[AADT 2022]]</f>
        <v>2073</v>
      </c>
      <c r="X153" s="63"/>
    </row>
    <row r="154" spans="1:24" s="21" customFormat="1" ht="24" customHeight="1" x14ac:dyDescent="0.25">
      <c r="A154" s="24" t="s">
        <v>13827</v>
      </c>
      <c r="B154" s="25" t="s">
        <v>18741</v>
      </c>
      <c r="C154" s="24">
        <v>3343</v>
      </c>
      <c r="D154" s="24" t="s">
        <v>17074</v>
      </c>
      <c r="E154" s="24" t="s">
        <v>13828</v>
      </c>
      <c r="F154" s="26">
        <f>Table134[[#This Row],[ToMeasure]]-Table134[[#This Row],[FromMeasure]]</f>
        <v>0.23786399</v>
      </c>
      <c r="G154" s="27" t="s">
        <v>11269</v>
      </c>
      <c r="H154" s="37">
        <v>0</v>
      </c>
      <c r="I154" s="24" t="s">
        <v>11268</v>
      </c>
      <c r="J154" s="37">
        <v>0.23786399</v>
      </c>
      <c r="K154" s="24" t="s">
        <v>3119</v>
      </c>
      <c r="L154" s="28">
        <v>180</v>
      </c>
      <c r="M154" s="28">
        <v>0</v>
      </c>
      <c r="N154" s="28">
        <v>180</v>
      </c>
      <c r="O154" s="25" t="s">
        <v>23065</v>
      </c>
      <c r="P154" s="24">
        <v>14</v>
      </c>
      <c r="Q154" s="24">
        <v>100</v>
      </c>
      <c r="R154" s="28">
        <v>14</v>
      </c>
      <c r="S154" s="28">
        <v>2</v>
      </c>
      <c r="T154" s="29">
        <v>8.8888888888888892E-2</v>
      </c>
      <c r="U154" s="28">
        <v>366</v>
      </c>
      <c r="V154" s="63"/>
      <c r="W154" s="61">
        <f>(Table134[[#This Row],[2042 Future AADT]]-Table134[[#This Row],[AADT 2022]])/20*($W$5-2022)+Table134[[#This Row],[AADT 2022]]</f>
        <v>366</v>
      </c>
      <c r="X154" s="63"/>
    </row>
    <row r="155" spans="1:24" s="21" customFormat="1" ht="24" customHeight="1" x14ac:dyDescent="0.25">
      <c r="A155" s="24" t="s">
        <v>11271</v>
      </c>
      <c r="B155" s="25" t="s">
        <v>18743</v>
      </c>
      <c r="C155" s="24">
        <v>3350</v>
      </c>
      <c r="D155" s="24" t="s">
        <v>17074</v>
      </c>
      <c r="E155" s="24" t="s">
        <v>260</v>
      </c>
      <c r="F155" s="26">
        <f>Table134[[#This Row],[ToMeasure]]-Table134[[#This Row],[FromMeasure]]</f>
        <v>0.59054121000000004</v>
      </c>
      <c r="G155" s="27" t="s">
        <v>258</v>
      </c>
      <c r="H155" s="37">
        <v>0</v>
      </c>
      <c r="I155" s="24" t="s">
        <v>219</v>
      </c>
      <c r="J155" s="37">
        <v>0.59054121000000004</v>
      </c>
      <c r="K155" s="24" t="s">
        <v>11272</v>
      </c>
      <c r="L155" s="28">
        <v>4508</v>
      </c>
      <c r="M155" s="28">
        <v>0</v>
      </c>
      <c r="N155" s="28">
        <v>4508</v>
      </c>
      <c r="O155" s="25" t="s">
        <v>23066</v>
      </c>
      <c r="P155" s="24">
        <v>9</v>
      </c>
      <c r="Q155" s="24" t="s">
        <v>203</v>
      </c>
      <c r="R155" s="28">
        <v>414</v>
      </c>
      <c r="S155" s="28">
        <v>65</v>
      </c>
      <c r="T155" s="29">
        <v>0.10625554569653949</v>
      </c>
      <c r="U155" s="28">
        <v>9171</v>
      </c>
      <c r="V155" s="63"/>
      <c r="W155" s="61">
        <f>(Table134[[#This Row],[2042 Future AADT]]-Table134[[#This Row],[AADT 2022]])/20*($W$5-2022)+Table134[[#This Row],[AADT 2022]]</f>
        <v>9171</v>
      </c>
      <c r="X155" s="63"/>
    </row>
    <row r="156" spans="1:24" s="21" customFormat="1" ht="24" customHeight="1" x14ac:dyDescent="0.25">
      <c r="A156" s="24" t="s">
        <v>7053</v>
      </c>
      <c r="B156" s="25" t="s">
        <v>18745</v>
      </c>
      <c r="C156" s="24">
        <v>3360</v>
      </c>
      <c r="D156" s="24" t="s">
        <v>17074</v>
      </c>
      <c r="E156" s="24" t="s">
        <v>7054</v>
      </c>
      <c r="F156" s="26">
        <f>Table134[[#This Row],[ToMeasure]]-Table134[[#This Row],[FromMeasure]]</f>
        <v>0.19467660000000001</v>
      </c>
      <c r="G156" s="27" t="s">
        <v>7055</v>
      </c>
      <c r="H156" s="37">
        <v>0</v>
      </c>
      <c r="I156" s="24" t="s">
        <v>156</v>
      </c>
      <c r="J156" s="37">
        <v>0.19467660000000001</v>
      </c>
      <c r="K156" s="24" t="s">
        <v>7056</v>
      </c>
      <c r="L156" s="28">
        <v>3879</v>
      </c>
      <c r="M156" s="28">
        <v>0</v>
      </c>
      <c r="N156" s="28">
        <v>3879</v>
      </c>
      <c r="O156" s="25" t="s">
        <v>23067</v>
      </c>
      <c r="P156" s="24">
        <v>9</v>
      </c>
      <c r="Q156" s="24" t="s">
        <v>203</v>
      </c>
      <c r="R156" s="28">
        <v>216</v>
      </c>
      <c r="S156" s="28">
        <v>669</v>
      </c>
      <c r="T156" s="29">
        <v>0.22815158546017014</v>
      </c>
      <c r="U156" s="28">
        <v>6505</v>
      </c>
      <c r="V156" s="63"/>
      <c r="W156" s="61">
        <f>(Table134[[#This Row],[2042 Future AADT]]-Table134[[#This Row],[AADT 2022]])/20*($W$5-2022)+Table134[[#This Row],[AADT 2022]]</f>
        <v>6505</v>
      </c>
      <c r="X156" s="63"/>
    </row>
    <row r="157" spans="1:24" s="21" customFormat="1" ht="24" customHeight="1" x14ac:dyDescent="0.25">
      <c r="A157" s="24" t="s">
        <v>7058</v>
      </c>
      <c r="B157" s="25" t="s">
        <v>18747</v>
      </c>
      <c r="C157" s="24">
        <v>3362</v>
      </c>
      <c r="D157" s="24" t="s">
        <v>17074</v>
      </c>
      <c r="E157" s="24" t="s">
        <v>7059</v>
      </c>
      <c r="F157" s="26">
        <f>Table134[[#This Row],[ToMeasure]]-Table134[[#This Row],[FromMeasure]]</f>
        <v>0.2161431</v>
      </c>
      <c r="G157" s="27" t="s">
        <v>3317</v>
      </c>
      <c r="H157" s="37">
        <v>6.1299999999999999E-5</v>
      </c>
      <c r="I157" s="24" t="s">
        <v>647</v>
      </c>
      <c r="J157" s="37">
        <v>0.21620439999999999</v>
      </c>
      <c r="K157" s="24" t="s">
        <v>3316</v>
      </c>
      <c r="L157" s="28">
        <v>1620</v>
      </c>
      <c r="M157" s="28">
        <v>0</v>
      </c>
      <c r="N157" s="28">
        <v>1620</v>
      </c>
      <c r="O157" s="25" t="s">
        <v>23068</v>
      </c>
      <c r="P157" s="24">
        <v>12</v>
      </c>
      <c r="Q157" s="24" t="s">
        <v>203</v>
      </c>
      <c r="R157" s="28">
        <v>89</v>
      </c>
      <c r="S157" s="28">
        <v>279</v>
      </c>
      <c r="T157" s="29">
        <v>0.2271604938271605</v>
      </c>
      <c r="U157" s="28">
        <v>2717</v>
      </c>
      <c r="V157" s="63"/>
      <c r="W157" s="61">
        <f>(Table134[[#This Row],[2042 Future AADT]]-Table134[[#This Row],[AADT 2022]])/20*($W$5-2022)+Table134[[#This Row],[AADT 2022]]</f>
        <v>2717</v>
      </c>
      <c r="X157" s="63"/>
    </row>
    <row r="158" spans="1:24" s="21" customFormat="1" ht="24" customHeight="1" x14ac:dyDescent="0.25">
      <c r="A158" s="24" t="s">
        <v>11327</v>
      </c>
      <c r="B158" s="25" t="s">
        <v>18746</v>
      </c>
      <c r="C158" s="24">
        <v>3361</v>
      </c>
      <c r="D158" s="24" t="s">
        <v>17074</v>
      </c>
      <c r="E158" s="24" t="s">
        <v>11328</v>
      </c>
      <c r="F158" s="26">
        <f>Table134[[#This Row],[ToMeasure]]-Table134[[#This Row],[FromMeasure]]</f>
        <v>0.21152858999999999</v>
      </c>
      <c r="G158" s="27" t="s">
        <v>11329</v>
      </c>
      <c r="H158" s="37">
        <v>0</v>
      </c>
      <c r="I158" s="24" t="s">
        <v>7056</v>
      </c>
      <c r="J158" s="37">
        <v>0.21152858999999999</v>
      </c>
      <c r="K158" s="24" t="s">
        <v>156</v>
      </c>
      <c r="L158" s="28">
        <v>1959</v>
      </c>
      <c r="M158" s="28">
        <v>0</v>
      </c>
      <c r="N158" s="28">
        <v>1959</v>
      </c>
      <c r="O158" s="25" t="s">
        <v>23069</v>
      </c>
      <c r="P158" s="24">
        <v>10</v>
      </c>
      <c r="Q158" s="24" t="s">
        <v>203</v>
      </c>
      <c r="R158" s="28">
        <v>83</v>
      </c>
      <c r="S158" s="28">
        <v>797</v>
      </c>
      <c r="T158" s="29">
        <v>0.4492087799897907</v>
      </c>
      <c r="U158" s="28">
        <v>3285</v>
      </c>
      <c r="V158" s="63"/>
      <c r="W158" s="61">
        <f>(Table134[[#This Row],[2042 Future AADT]]-Table134[[#This Row],[AADT 2022]])/20*($W$5-2022)+Table134[[#This Row],[AADT 2022]]</f>
        <v>3285</v>
      </c>
      <c r="X158" s="63"/>
    </row>
    <row r="159" spans="1:24" s="21" customFormat="1" ht="24" customHeight="1" x14ac:dyDescent="0.25">
      <c r="A159" s="24" t="s">
        <v>3314</v>
      </c>
      <c r="B159" s="25" t="s">
        <v>18748</v>
      </c>
      <c r="C159" s="24">
        <v>3363</v>
      </c>
      <c r="D159" s="24" t="s">
        <v>17074</v>
      </c>
      <c r="E159" s="24" t="s">
        <v>3315</v>
      </c>
      <c r="F159" s="26">
        <f>Table134[[#This Row],[ToMeasure]]-Table134[[#This Row],[FromMeasure]]</f>
        <v>0.19644476999999999</v>
      </c>
      <c r="G159" s="27" t="s">
        <v>3316</v>
      </c>
      <c r="H159" s="37">
        <v>0</v>
      </c>
      <c r="I159" s="24" t="s">
        <v>3317</v>
      </c>
      <c r="J159" s="37">
        <v>0.19644476999999999</v>
      </c>
      <c r="K159" s="24" t="s">
        <v>647</v>
      </c>
      <c r="L159" s="28">
        <v>3691</v>
      </c>
      <c r="M159" s="28">
        <v>0</v>
      </c>
      <c r="N159" s="28">
        <v>3691</v>
      </c>
      <c r="O159" s="25" t="s">
        <v>23070</v>
      </c>
      <c r="P159" s="24">
        <v>9</v>
      </c>
      <c r="Q159" s="24" t="s">
        <v>203</v>
      </c>
      <c r="R159" s="28">
        <v>159</v>
      </c>
      <c r="S159" s="28">
        <v>1502</v>
      </c>
      <c r="T159" s="29">
        <v>0.4500135464643728</v>
      </c>
      <c r="U159" s="28">
        <v>6190</v>
      </c>
      <c r="V159" s="63"/>
      <c r="W159" s="61">
        <f>(Table134[[#This Row],[2042 Future AADT]]-Table134[[#This Row],[AADT 2022]])/20*($W$5-2022)+Table134[[#This Row],[AADT 2022]]</f>
        <v>6190</v>
      </c>
      <c r="X159" s="63"/>
    </row>
    <row r="160" spans="1:24" s="21" customFormat="1" ht="24" customHeight="1" x14ac:dyDescent="0.25">
      <c r="A160" s="24" t="s">
        <v>13869</v>
      </c>
      <c r="B160" s="25" t="s">
        <v>21444</v>
      </c>
      <c r="C160" s="24">
        <v>9922</v>
      </c>
      <c r="D160" s="24" t="s">
        <v>17074</v>
      </c>
      <c r="E160" s="24" t="s">
        <v>13870</v>
      </c>
      <c r="F160" s="26">
        <f>Table134[[#This Row],[ToMeasure]]-Table134[[#This Row],[FromMeasure]]</f>
        <v>0.24107686</v>
      </c>
      <c r="G160" s="27" t="s">
        <v>13871</v>
      </c>
      <c r="H160" s="37">
        <v>0</v>
      </c>
      <c r="I160" s="24" t="s">
        <v>156</v>
      </c>
      <c r="J160" s="37">
        <v>0.24107686</v>
      </c>
      <c r="K160" s="24" t="s">
        <v>13872</v>
      </c>
      <c r="L160" s="28">
        <v>1188</v>
      </c>
      <c r="M160" s="28">
        <v>0</v>
      </c>
      <c r="N160" s="28">
        <v>1188</v>
      </c>
      <c r="O160" s="25" t="s">
        <v>23071</v>
      </c>
      <c r="P160" s="24">
        <v>10</v>
      </c>
      <c r="Q160" s="24" t="s">
        <v>203</v>
      </c>
      <c r="R160" s="28">
        <v>68</v>
      </c>
      <c r="S160" s="28">
        <v>211</v>
      </c>
      <c r="T160" s="29">
        <v>0.23484848484848486</v>
      </c>
      <c r="U160" s="28">
        <v>1878</v>
      </c>
      <c r="V160" s="63"/>
      <c r="W160" s="61">
        <f>(Table134[[#This Row],[2042 Future AADT]]-Table134[[#This Row],[AADT 2022]])/20*($W$5-2022)+Table134[[#This Row],[AADT 2022]]</f>
        <v>1878</v>
      </c>
      <c r="X160" s="63"/>
    </row>
    <row r="161" spans="1:24" s="21" customFormat="1" ht="24" customHeight="1" x14ac:dyDescent="0.25">
      <c r="A161" s="24" t="s">
        <v>13874</v>
      </c>
      <c r="B161" s="25" t="s">
        <v>21445</v>
      </c>
      <c r="C161" s="24">
        <v>9923</v>
      </c>
      <c r="D161" s="24" t="s">
        <v>17074</v>
      </c>
      <c r="E161" s="24" t="s">
        <v>13875</v>
      </c>
      <c r="F161" s="26">
        <f>Table134[[#This Row],[ToMeasure]]-Table134[[#This Row],[FromMeasure]]</f>
        <v>0.11662993000000001</v>
      </c>
      <c r="G161" s="27" t="s">
        <v>3323</v>
      </c>
      <c r="H161" s="37">
        <v>0</v>
      </c>
      <c r="I161" s="24" t="s">
        <v>647</v>
      </c>
      <c r="J161" s="37">
        <v>0.11662993000000001</v>
      </c>
      <c r="K161" s="24" t="s">
        <v>3322</v>
      </c>
      <c r="L161" s="28">
        <v>62</v>
      </c>
      <c r="M161" s="28">
        <v>0</v>
      </c>
      <c r="N161" s="28">
        <v>62</v>
      </c>
      <c r="O161" s="25" t="s">
        <v>23072</v>
      </c>
      <c r="P161" s="24">
        <v>30</v>
      </c>
      <c r="Q161" s="24" t="s">
        <v>203</v>
      </c>
      <c r="R161" s="28">
        <v>3</v>
      </c>
      <c r="S161" s="28">
        <v>9</v>
      </c>
      <c r="T161" s="29">
        <v>0.19354838709677419</v>
      </c>
      <c r="U161" s="28">
        <v>104</v>
      </c>
      <c r="V161" s="63"/>
      <c r="W161" s="61">
        <f>(Table134[[#This Row],[2042 Future AADT]]-Table134[[#This Row],[AADT 2022]])/20*($W$5-2022)+Table134[[#This Row],[AADT 2022]]</f>
        <v>104</v>
      </c>
      <c r="X161" s="63"/>
    </row>
    <row r="162" spans="1:24" s="21" customFormat="1" ht="24" customHeight="1" x14ac:dyDescent="0.25">
      <c r="A162" s="24" t="s">
        <v>13876</v>
      </c>
      <c r="B162" s="25" t="s">
        <v>21444</v>
      </c>
      <c r="C162" s="24">
        <v>9922</v>
      </c>
      <c r="D162" s="24" t="s">
        <v>17074</v>
      </c>
      <c r="E162" s="24" t="s">
        <v>13877</v>
      </c>
      <c r="F162" s="26">
        <f>Table134[[#This Row],[ToMeasure]]-Table134[[#This Row],[FromMeasure]]</f>
        <v>0.22012051999999999</v>
      </c>
      <c r="G162" s="27" t="s">
        <v>13878</v>
      </c>
      <c r="H162" s="37">
        <v>0</v>
      </c>
      <c r="I162" s="24" t="s">
        <v>3328</v>
      </c>
      <c r="J162" s="37">
        <v>0.22012051999999999</v>
      </c>
      <c r="K162" s="24" t="s">
        <v>156</v>
      </c>
      <c r="L162" s="28">
        <v>1188</v>
      </c>
      <c r="M162" s="28">
        <v>0</v>
      </c>
      <c r="N162" s="28">
        <v>1188</v>
      </c>
      <c r="O162" s="25" t="s">
        <v>23071</v>
      </c>
      <c r="P162" s="24">
        <v>10</v>
      </c>
      <c r="Q162" s="24" t="s">
        <v>203</v>
      </c>
      <c r="R162" s="28">
        <v>44</v>
      </c>
      <c r="S162" s="28">
        <v>472</v>
      </c>
      <c r="T162" s="29">
        <v>0.43434343434343436</v>
      </c>
      <c r="U162" s="28">
        <v>1992</v>
      </c>
      <c r="V162" s="63"/>
      <c r="W162" s="61">
        <f>(Table134[[#This Row],[2042 Future AADT]]-Table134[[#This Row],[AADT 2022]])/20*($W$5-2022)+Table134[[#This Row],[AADT 2022]]</f>
        <v>1992</v>
      </c>
      <c r="X162" s="63"/>
    </row>
    <row r="163" spans="1:24" s="21" customFormat="1" ht="24" customHeight="1" x14ac:dyDescent="0.25">
      <c r="A163" s="24" t="s">
        <v>3319</v>
      </c>
      <c r="B163" s="25" t="s">
        <v>21445</v>
      </c>
      <c r="C163" s="24">
        <v>9923</v>
      </c>
      <c r="D163" s="24" t="s">
        <v>17074</v>
      </c>
      <c r="E163" s="24" t="s">
        <v>3320</v>
      </c>
      <c r="F163" s="26">
        <f>Table134[[#This Row],[ToMeasure]]-Table134[[#This Row],[FromMeasure]]</f>
        <v>0.18711017999999999</v>
      </c>
      <c r="G163" s="27" t="s">
        <v>3321</v>
      </c>
      <c r="H163" s="37">
        <v>0</v>
      </c>
      <c r="I163" s="24" t="s">
        <v>3322</v>
      </c>
      <c r="J163" s="37">
        <v>0.18711017999999999</v>
      </c>
      <c r="K163" s="24" t="s">
        <v>647</v>
      </c>
      <c r="L163" s="28">
        <v>62</v>
      </c>
      <c r="M163" s="28">
        <v>0</v>
      </c>
      <c r="N163" s="28">
        <v>62</v>
      </c>
      <c r="O163" s="25" t="s">
        <v>23072</v>
      </c>
      <c r="P163" s="24">
        <v>30</v>
      </c>
      <c r="Q163" s="24" t="s">
        <v>203</v>
      </c>
      <c r="R163" s="28">
        <v>3</v>
      </c>
      <c r="S163" s="28">
        <v>9</v>
      </c>
      <c r="T163" s="29">
        <v>0.19354838709677419</v>
      </c>
      <c r="U163" s="28">
        <v>104</v>
      </c>
      <c r="V163" s="63"/>
      <c r="W163" s="61">
        <f>(Table134[[#This Row],[2042 Future AADT]]-Table134[[#This Row],[AADT 2022]])/20*($W$5-2022)+Table134[[#This Row],[AADT 2022]]</f>
        <v>104</v>
      </c>
      <c r="X163" s="63"/>
    </row>
    <row r="164" spans="1:24" s="21" customFormat="1" ht="24" customHeight="1" x14ac:dyDescent="0.25">
      <c r="A164" s="24" t="s">
        <v>3325</v>
      </c>
      <c r="B164" s="25"/>
      <c r="C164" s="24" t="s">
        <v>203</v>
      </c>
      <c r="D164" s="24" t="s">
        <v>17074</v>
      </c>
      <c r="E164" s="24" t="s">
        <v>3326</v>
      </c>
      <c r="F164" s="26">
        <f>Table134[[#This Row],[ToMeasure]]-Table134[[#This Row],[FromMeasure]]</f>
        <v>0.26999832000000001</v>
      </c>
      <c r="G164" s="27" t="s">
        <v>3327</v>
      </c>
      <c r="H164" s="37">
        <v>0</v>
      </c>
      <c r="I164" s="24" t="s">
        <v>3328</v>
      </c>
      <c r="J164" s="37">
        <v>0.26999832000000001</v>
      </c>
      <c r="K164" s="24" t="s">
        <v>3328</v>
      </c>
      <c r="L164" s="28" t="s">
        <v>203</v>
      </c>
      <c r="M164" s="28" t="s">
        <v>203</v>
      </c>
      <c r="N164" s="28">
        <v>1187</v>
      </c>
      <c r="O164" s="25" t="s">
        <v>23073</v>
      </c>
      <c r="P164" s="24">
        <v>10</v>
      </c>
      <c r="Q164" s="24" t="s">
        <v>203</v>
      </c>
      <c r="R164" s="28">
        <v>63</v>
      </c>
      <c r="S164" s="28">
        <v>197</v>
      </c>
      <c r="T164" s="29">
        <v>0.21903959561920808</v>
      </c>
      <c r="U164" s="28">
        <v>1876</v>
      </c>
      <c r="V164" s="63"/>
      <c r="W164" s="61">
        <f>(Table134[[#This Row],[2042 Future AADT]]-Table134[[#This Row],[AADT 2022]])/20*($W$5-2022)+Table134[[#This Row],[AADT 2022]]</f>
        <v>1876</v>
      </c>
      <c r="X164" s="63"/>
    </row>
    <row r="165" spans="1:24" s="21" customFormat="1" ht="24" customHeight="1" x14ac:dyDescent="0.25">
      <c r="A165" s="24" t="s">
        <v>3330</v>
      </c>
      <c r="B165" s="25" t="s">
        <v>21445</v>
      </c>
      <c r="C165" s="24">
        <v>9923</v>
      </c>
      <c r="D165" s="24" t="s">
        <v>17074</v>
      </c>
      <c r="E165" s="24" t="s">
        <v>3331</v>
      </c>
      <c r="F165" s="26">
        <f>Table134[[#This Row],[ToMeasure]]-Table134[[#This Row],[FromMeasure]]</f>
        <v>0.17667272000000001</v>
      </c>
      <c r="G165" s="27" t="s">
        <v>3322</v>
      </c>
      <c r="H165" s="37">
        <v>0</v>
      </c>
      <c r="I165" s="24" t="s">
        <v>3323</v>
      </c>
      <c r="J165" s="37">
        <v>0.17667272000000001</v>
      </c>
      <c r="K165" s="24" t="s">
        <v>3321</v>
      </c>
      <c r="L165" s="28">
        <v>62</v>
      </c>
      <c r="M165" s="28">
        <v>0</v>
      </c>
      <c r="N165" s="28">
        <v>62</v>
      </c>
      <c r="O165" s="25" t="s">
        <v>23072</v>
      </c>
      <c r="P165" s="24">
        <v>30</v>
      </c>
      <c r="Q165" s="24" t="s">
        <v>203</v>
      </c>
      <c r="R165" s="28">
        <v>2</v>
      </c>
      <c r="S165" s="28">
        <v>8</v>
      </c>
      <c r="T165" s="29">
        <v>0.16129032258064516</v>
      </c>
      <c r="U165" s="28">
        <v>98</v>
      </c>
      <c r="V165" s="63"/>
      <c r="W165" s="61">
        <f>(Table134[[#This Row],[2042 Future AADT]]-Table134[[#This Row],[AADT 2022]])/20*($W$5-2022)+Table134[[#This Row],[AADT 2022]]</f>
        <v>98</v>
      </c>
      <c r="X165" s="63"/>
    </row>
    <row r="166" spans="1:24" s="21" customFormat="1" ht="24" customHeight="1" x14ac:dyDescent="0.25">
      <c r="A166" s="24" t="s">
        <v>11331</v>
      </c>
      <c r="B166" s="25" t="s">
        <v>21440</v>
      </c>
      <c r="C166" s="24">
        <v>9916</v>
      </c>
      <c r="D166" s="24" t="s">
        <v>17074</v>
      </c>
      <c r="E166" s="24" t="s">
        <v>11332</v>
      </c>
      <c r="F166" s="26">
        <f>Table134[[#This Row],[ToMeasure]]-Table134[[#This Row],[FromMeasure]]</f>
        <v>0.13489970000000001</v>
      </c>
      <c r="G166" s="27" t="s">
        <v>11333</v>
      </c>
      <c r="H166" s="37">
        <v>0</v>
      </c>
      <c r="I166" s="24" t="s">
        <v>156</v>
      </c>
      <c r="J166" s="37">
        <v>0.13489970000000001</v>
      </c>
      <c r="K166" s="24" t="s">
        <v>11334</v>
      </c>
      <c r="L166" s="28">
        <v>1216</v>
      </c>
      <c r="M166" s="28">
        <v>0</v>
      </c>
      <c r="N166" s="28">
        <v>1216</v>
      </c>
      <c r="O166" s="25" t="s">
        <v>23074</v>
      </c>
      <c r="P166" s="24">
        <v>10</v>
      </c>
      <c r="Q166" s="24" t="s">
        <v>203</v>
      </c>
      <c r="R166" s="28">
        <v>43</v>
      </c>
      <c r="S166" s="28">
        <v>473</v>
      </c>
      <c r="T166" s="29">
        <v>0.42434210526315791</v>
      </c>
      <c r="U166" s="28">
        <v>2039</v>
      </c>
      <c r="V166" s="63"/>
      <c r="W166" s="61">
        <f>(Table134[[#This Row],[2042 Future AADT]]-Table134[[#This Row],[AADT 2022]])/20*($W$5-2022)+Table134[[#This Row],[AADT 2022]]</f>
        <v>2039</v>
      </c>
      <c r="X166" s="63"/>
    </row>
    <row r="167" spans="1:24" s="21" customFormat="1" ht="24" customHeight="1" x14ac:dyDescent="0.25">
      <c r="A167" s="24" t="s">
        <v>11336</v>
      </c>
      <c r="B167" s="25"/>
      <c r="C167" s="24" t="s">
        <v>203</v>
      </c>
      <c r="D167" s="24" t="s">
        <v>17074</v>
      </c>
      <c r="E167" s="24" t="s">
        <v>11337</v>
      </c>
      <c r="F167" s="26">
        <f>Table134[[#This Row],[ToMeasure]]-Table134[[#This Row],[FromMeasure]]</f>
        <v>0.13550951</v>
      </c>
      <c r="G167" s="27" t="s">
        <v>11338</v>
      </c>
      <c r="H167" s="37">
        <v>0</v>
      </c>
      <c r="I167" s="24" t="s">
        <v>11334</v>
      </c>
      <c r="J167" s="37">
        <v>0.13550951</v>
      </c>
      <c r="K167" s="24" t="s">
        <v>156</v>
      </c>
      <c r="L167" s="28" t="s">
        <v>203</v>
      </c>
      <c r="M167" s="28" t="s">
        <v>203</v>
      </c>
      <c r="N167" s="28">
        <v>3319</v>
      </c>
      <c r="O167" s="25" t="s">
        <v>22974</v>
      </c>
      <c r="P167" s="24" t="s">
        <v>203</v>
      </c>
      <c r="Q167" s="24" t="s">
        <v>203</v>
      </c>
      <c r="R167" s="28" t="s">
        <v>203</v>
      </c>
      <c r="S167" s="28" t="s">
        <v>203</v>
      </c>
      <c r="T167" s="29" t="s">
        <v>203</v>
      </c>
      <c r="U167" s="28">
        <v>5566</v>
      </c>
      <c r="V167" s="63"/>
      <c r="W167" s="61">
        <f>(Table134[[#This Row],[2042 Future AADT]]-Table134[[#This Row],[AADT 2022]])/20*($W$5-2022)+Table134[[#This Row],[AADT 2022]]</f>
        <v>5566</v>
      </c>
      <c r="X167" s="63"/>
    </row>
    <row r="168" spans="1:24" s="21" customFormat="1" ht="24" customHeight="1" x14ac:dyDescent="0.25">
      <c r="A168" s="24" t="s">
        <v>11339</v>
      </c>
      <c r="B168" s="25" t="s">
        <v>18755</v>
      </c>
      <c r="C168" s="24">
        <v>3380</v>
      </c>
      <c r="D168" s="24" t="s">
        <v>17074</v>
      </c>
      <c r="E168" s="24" t="s">
        <v>11340</v>
      </c>
      <c r="F168" s="26">
        <f>Table134[[#This Row],[ToMeasure]]-Table134[[#This Row],[FromMeasure]]</f>
        <v>0.15427605999999999</v>
      </c>
      <c r="G168" s="27" t="s">
        <v>11341</v>
      </c>
      <c r="H168" s="37">
        <v>0</v>
      </c>
      <c r="I168" s="24" t="s">
        <v>156</v>
      </c>
      <c r="J168" s="37">
        <v>0.15427605999999999</v>
      </c>
      <c r="K168" s="24" t="s">
        <v>3294</v>
      </c>
      <c r="L168" s="28">
        <v>1637</v>
      </c>
      <c r="M168" s="28">
        <v>0</v>
      </c>
      <c r="N168" s="28">
        <v>1637</v>
      </c>
      <c r="O168" s="25" t="s">
        <v>23075</v>
      </c>
      <c r="P168" s="24">
        <v>8</v>
      </c>
      <c r="Q168" s="24" t="s">
        <v>203</v>
      </c>
      <c r="R168" s="28">
        <v>90</v>
      </c>
      <c r="S168" s="28">
        <v>281</v>
      </c>
      <c r="T168" s="29">
        <v>0.22663408674404398</v>
      </c>
      <c r="U168" s="28">
        <v>2745</v>
      </c>
      <c r="V168" s="63"/>
      <c r="W168" s="61">
        <f>(Table134[[#This Row],[2042 Future AADT]]-Table134[[#This Row],[AADT 2022]])/20*($W$5-2022)+Table134[[#This Row],[AADT 2022]]</f>
        <v>2745</v>
      </c>
      <c r="X168" s="63"/>
    </row>
    <row r="169" spans="1:24" s="21" customFormat="1" ht="24" customHeight="1" x14ac:dyDescent="0.25">
      <c r="A169" s="24" t="s">
        <v>7064</v>
      </c>
      <c r="B169" s="25" t="s">
        <v>21441</v>
      </c>
      <c r="C169" s="24">
        <v>9917</v>
      </c>
      <c r="D169" s="24" t="s">
        <v>17074</v>
      </c>
      <c r="E169" s="24" t="s">
        <v>7065</v>
      </c>
      <c r="F169" s="26">
        <f>Table134[[#This Row],[ToMeasure]]-Table134[[#This Row],[FromMeasure]]</f>
        <v>0.10702162</v>
      </c>
      <c r="G169" s="27" t="s">
        <v>7066</v>
      </c>
      <c r="H169" s="37">
        <v>0</v>
      </c>
      <c r="I169" s="24" t="s">
        <v>647</v>
      </c>
      <c r="J169" s="37">
        <v>0.10702162</v>
      </c>
      <c r="K169" s="24" t="s">
        <v>7067</v>
      </c>
      <c r="L169" s="28">
        <v>726</v>
      </c>
      <c r="M169" s="28">
        <v>0</v>
      </c>
      <c r="N169" s="28">
        <v>726</v>
      </c>
      <c r="O169" s="25" t="s">
        <v>23076</v>
      </c>
      <c r="P169" s="24">
        <v>12</v>
      </c>
      <c r="Q169" s="24" t="s">
        <v>203</v>
      </c>
      <c r="R169" s="28">
        <v>25</v>
      </c>
      <c r="S169" s="28">
        <v>282</v>
      </c>
      <c r="T169" s="29">
        <v>0.42286501377410468</v>
      </c>
      <c r="U169" s="28">
        <v>1218</v>
      </c>
      <c r="V169" s="63"/>
      <c r="W169" s="61">
        <f>(Table134[[#This Row],[2042 Future AADT]]-Table134[[#This Row],[AADT 2022]])/20*($W$5-2022)+Table134[[#This Row],[AADT 2022]]</f>
        <v>1218</v>
      </c>
      <c r="X169" s="63"/>
    </row>
    <row r="170" spans="1:24" s="21" customFormat="1" ht="24" customHeight="1" x14ac:dyDescent="0.25">
      <c r="A170" s="24" t="s">
        <v>11343</v>
      </c>
      <c r="B170" s="25" t="s">
        <v>18757</v>
      </c>
      <c r="C170" s="24">
        <v>3382</v>
      </c>
      <c r="D170" s="24" t="s">
        <v>17074</v>
      </c>
      <c r="E170" s="24" t="s">
        <v>11344</v>
      </c>
      <c r="F170" s="26">
        <f>Table134[[#This Row],[ToMeasure]]-Table134[[#This Row],[FromMeasure]]</f>
        <v>0.12846173999999999</v>
      </c>
      <c r="G170" s="27" t="s">
        <v>11345</v>
      </c>
      <c r="H170" s="37">
        <v>0</v>
      </c>
      <c r="I170" s="24" t="s">
        <v>647</v>
      </c>
      <c r="J170" s="37">
        <v>0.12846173999999999</v>
      </c>
      <c r="K170" s="24" t="s">
        <v>1114</v>
      </c>
      <c r="L170" s="28">
        <v>1303</v>
      </c>
      <c r="M170" s="28">
        <v>0</v>
      </c>
      <c r="N170" s="28">
        <v>1303</v>
      </c>
      <c r="O170" s="25" t="s">
        <v>23077</v>
      </c>
      <c r="P170" s="24">
        <v>10</v>
      </c>
      <c r="Q170" s="24" t="s">
        <v>203</v>
      </c>
      <c r="R170" s="28">
        <v>54</v>
      </c>
      <c r="S170" s="28">
        <v>524</v>
      </c>
      <c r="T170" s="29">
        <v>0.44359171143514964</v>
      </c>
      <c r="U170" s="28">
        <v>2185</v>
      </c>
      <c r="V170" s="63"/>
      <c r="W170" s="61">
        <f>(Table134[[#This Row],[2042 Future AADT]]-Table134[[#This Row],[AADT 2022]])/20*($W$5-2022)+Table134[[#This Row],[AADT 2022]]</f>
        <v>2185</v>
      </c>
      <c r="X170" s="63"/>
    </row>
    <row r="171" spans="1:24" s="21" customFormat="1" ht="24" customHeight="1" x14ac:dyDescent="0.25">
      <c r="A171" s="24" t="s">
        <v>11347</v>
      </c>
      <c r="B171" s="25" t="s">
        <v>18756</v>
      </c>
      <c r="C171" s="24">
        <v>3381</v>
      </c>
      <c r="D171" s="24" t="s">
        <v>17074</v>
      </c>
      <c r="E171" s="24" t="s">
        <v>11348</v>
      </c>
      <c r="F171" s="26">
        <f>Table134[[#This Row],[ToMeasure]]-Table134[[#This Row],[FromMeasure]]</f>
        <v>0.11257679</v>
      </c>
      <c r="G171" s="27" t="s">
        <v>11349</v>
      </c>
      <c r="H171" s="37">
        <v>0</v>
      </c>
      <c r="I171" s="24" t="s">
        <v>3294</v>
      </c>
      <c r="J171" s="37">
        <v>0.11257679</v>
      </c>
      <c r="K171" s="24" t="s">
        <v>156</v>
      </c>
      <c r="L171" s="28">
        <v>1131</v>
      </c>
      <c r="M171" s="28">
        <v>0</v>
      </c>
      <c r="N171" s="28">
        <v>1131</v>
      </c>
      <c r="O171" s="25" t="s">
        <v>23078</v>
      </c>
      <c r="P171" s="24">
        <v>9</v>
      </c>
      <c r="Q171" s="24" t="s">
        <v>203</v>
      </c>
      <c r="R171" s="28">
        <v>47</v>
      </c>
      <c r="S171" s="28">
        <v>463</v>
      </c>
      <c r="T171" s="29">
        <v>0.45092838196286472</v>
      </c>
      <c r="U171" s="28">
        <v>1897</v>
      </c>
      <c r="V171" s="63"/>
      <c r="W171" s="61">
        <f>(Table134[[#This Row],[2042 Future AADT]]-Table134[[#This Row],[AADT 2022]])/20*($W$5-2022)+Table134[[#This Row],[AADT 2022]]</f>
        <v>1897</v>
      </c>
      <c r="X171" s="63"/>
    </row>
    <row r="172" spans="1:24" s="21" customFormat="1" ht="24" customHeight="1" x14ac:dyDescent="0.25">
      <c r="A172" s="24" t="s">
        <v>13879</v>
      </c>
      <c r="B172" s="25"/>
      <c r="C172" s="24" t="s">
        <v>203</v>
      </c>
      <c r="D172" s="24" t="s">
        <v>17074</v>
      </c>
      <c r="E172" s="24" t="s">
        <v>13880</v>
      </c>
      <c r="F172" s="26">
        <f>Table134[[#This Row],[ToMeasure]]-Table134[[#This Row],[FromMeasure]]</f>
        <v>0.13701627</v>
      </c>
      <c r="G172" s="27" t="s">
        <v>13881</v>
      </c>
      <c r="H172" s="37">
        <v>0</v>
      </c>
      <c r="I172" s="24" t="s">
        <v>7067</v>
      </c>
      <c r="J172" s="37">
        <v>0.13701627</v>
      </c>
      <c r="K172" s="24" t="s">
        <v>647</v>
      </c>
      <c r="L172" s="28" t="s">
        <v>203</v>
      </c>
      <c r="M172" s="28" t="s">
        <v>203</v>
      </c>
      <c r="N172" s="28">
        <v>3319</v>
      </c>
      <c r="O172" s="25" t="s">
        <v>22974</v>
      </c>
      <c r="P172" s="24" t="s">
        <v>203</v>
      </c>
      <c r="Q172" s="24" t="s">
        <v>203</v>
      </c>
      <c r="R172" s="28" t="s">
        <v>203</v>
      </c>
      <c r="S172" s="28" t="s">
        <v>203</v>
      </c>
      <c r="T172" s="29" t="s">
        <v>203</v>
      </c>
      <c r="U172" s="28">
        <v>5566</v>
      </c>
      <c r="V172" s="63"/>
      <c r="W172" s="61">
        <f>(Table134[[#This Row],[2042 Future AADT]]-Table134[[#This Row],[AADT 2022]])/20*($W$5-2022)+Table134[[#This Row],[AADT 2022]]</f>
        <v>5566</v>
      </c>
      <c r="X172" s="63"/>
    </row>
    <row r="173" spans="1:24" s="21" customFormat="1" ht="24" customHeight="1" x14ac:dyDescent="0.25">
      <c r="A173" s="24" t="s">
        <v>3332</v>
      </c>
      <c r="B173" s="25" t="s">
        <v>18758</v>
      </c>
      <c r="C173" s="24">
        <v>3383</v>
      </c>
      <c r="D173" s="24" t="s">
        <v>17074</v>
      </c>
      <c r="E173" s="24" t="s">
        <v>3333</v>
      </c>
      <c r="F173" s="26">
        <f>Table134[[#This Row],[ToMeasure]]-Table134[[#This Row],[FromMeasure]]</f>
        <v>0.15260296000000001</v>
      </c>
      <c r="G173" s="27" t="s">
        <v>3334</v>
      </c>
      <c r="H173" s="37">
        <v>0</v>
      </c>
      <c r="I173" s="24" t="s">
        <v>1114</v>
      </c>
      <c r="J173" s="37">
        <v>0.15260296000000001</v>
      </c>
      <c r="K173" s="24" t="s">
        <v>647</v>
      </c>
      <c r="L173" s="28">
        <v>1558</v>
      </c>
      <c r="M173" s="28">
        <v>0</v>
      </c>
      <c r="N173" s="28">
        <v>1558</v>
      </c>
      <c r="O173" s="25" t="s">
        <v>23079</v>
      </c>
      <c r="P173" s="24">
        <v>12</v>
      </c>
      <c r="Q173" s="24" t="s">
        <v>203</v>
      </c>
      <c r="R173" s="28">
        <v>68</v>
      </c>
      <c r="S173" s="28">
        <v>636</v>
      </c>
      <c r="T173" s="29">
        <v>0.45186136071887034</v>
      </c>
      <c r="U173" s="28">
        <v>2613</v>
      </c>
      <c r="V173" s="63"/>
      <c r="W173" s="61">
        <f>(Table134[[#This Row],[2042 Future AADT]]-Table134[[#This Row],[AADT 2022]])/20*($W$5-2022)+Table134[[#This Row],[AADT 2022]]</f>
        <v>2613</v>
      </c>
      <c r="X173" s="63"/>
    </row>
    <row r="174" spans="1:24" s="21" customFormat="1" ht="24" customHeight="1" x14ac:dyDescent="0.25">
      <c r="A174" s="24" t="s">
        <v>13882</v>
      </c>
      <c r="B174" s="25" t="s">
        <v>18762</v>
      </c>
      <c r="C174" s="24">
        <v>3390</v>
      </c>
      <c r="D174" s="24" t="s">
        <v>17074</v>
      </c>
      <c r="E174" s="24" t="s">
        <v>13883</v>
      </c>
      <c r="F174" s="26">
        <f>Table134[[#This Row],[ToMeasure]]-Table134[[#This Row],[FromMeasure]]</f>
        <v>0.11402967999999999</v>
      </c>
      <c r="G174" s="27" t="s">
        <v>13884</v>
      </c>
      <c r="H174" s="37">
        <v>0</v>
      </c>
      <c r="I174" s="24" t="s">
        <v>156</v>
      </c>
      <c r="J174" s="37">
        <v>0.11402967999999999</v>
      </c>
      <c r="K174" s="24" t="s">
        <v>3294</v>
      </c>
      <c r="L174" s="28">
        <v>99</v>
      </c>
      <c r="M174" s="28">
        <v>0</v>
      </c>
      <c r="N174" s="28">
        <v>99</v>
      </c>
      <c r="O174" s="25" t="s">
        <v>23080</v>
      </c>
      <c r="P174" s="24">
        <v>17</v>
      </c>
      <c r="Q174" s="24" t="s">
        <v>203</v>
      </c>
      <c r="R174" s="28">
        <v>4</v>
      </c>
      <c r="S174" s="28">
        <v>16</v>
      </c>
      <c r="T174" s="29">
        <v>0.20202020202020202</v>
      </c>
      <c r="U174" s="28">
        <v>166</v>
      </c>
      <c r="V174" s="63"/>
      <c r="W174" s="61">
        <f>(Table134[[#This Row],[2042 Future AADT]]-Table134[[#This Row],[AADT 2022]])/20*($W$5-2022)+Table134[[#This Row],[AADT 2022]]</f>
        <v>166</v>
      </c>
      <c r="X174" s="63"/>
    </row>
    <row r="175" spans="1:24" s="21" customFormat="1" ht="24" customHeight="1" x14ac:dyDescent="0.25">
      <c r="A175" s="24" t="s">
        <v>7069</v>
      </c>
      <c r="B175" s="25" t="s">
        <v>18764</v>
      </c>
      <c r="C175" s="24">
        <v>3392</v>
      </c>
      <c r="D175" s="24" t="s">
        <v>17074</v>
      </c>
      <c r="E175" s="24" t="s">
        <v>7070</v>
      </c>
      <c r="F175" s="26">
        <f>Table134[[#This Row],[ToMeasure]]-Table134[[#This Row],[FromMeasure]]</f>
        <v>0.12208046</v>
      </c>
      <c r="G175" s="27" t="s">
        <v>7047</v>
      </c>
      <c r="H175" s="37">
        <v>0</v>
      </c>
      <c r="I175" s="24" t="s">
        <v>647</v>
      </c>
      <c r="J175" s="37">
        <v>0.12208046</v>
      </c>
      <c r="K175" s="24" t="s">
        <v>1114</v>
      </c>
      <c r="L175" s="28">
        <v>70</v>
      </c>
      <c r="M175" s="28">
        <v>0</v>
      </c>
      <c r="N175" s="28">
        <v>70</v>
      </c>
      <c r="O175" s="25" t="s">
        <v>23081</v>
      </c>
      <c r="P175" s="24">
        <v>23</v>
      </c>
      <c r="Q175" s="24" t="s">
        <v>203</v>
      </c>
      <c r="R175" s="28">
        <v>3</v>
      </c>
      <c r="S175" s="28">
        <v>10</v>
      </c>
      <c r="T175" s="29">
        <v>0.18571428571428572</v>
      </c>
      <c r="U175" s="28">
        <v>117</v>
      </c>
      <c r="V175" s="63"/>
      <c r="W175" s="61">
        <f>(Table134[[#This Row],[2042 Future AADT]]-Table134[[#This Row],[AADT 2022]])/20*($W$5-2022)+Table134[[#This Row],[AADT 2022]]</f>
        <v>117</v>
      </c>
      <c r="X175" s="63"/>
    </row>
    <row r="176" spans="1:24" s="21" customFormat="1" ht="24" customHeight="1" x14ac:dyDescent="0.25">
      <c r="A176" s="24" t="s">
        <v>13886</v>
      </c>
      <c r="B176" s="25" t="s">
        <v>18763</v>
      </c>
      <c r="C176" s="24">
        <v>3391</v>
      </c>
      <c r="D176" s="24" t="s">
        <v>17074</v>
      </c>
      <c r="E176" s="24" t="s">
        <v>13887</v>
      </c>
      <c r="F176" s="26">
        <f>Table134[[#This Row],[ToMeasure]]-Table134[[#This Row],[FromMeasure]]</f>
        <v>8.8294899999999996E-2</v>
      </c>
      <c r="G176" s="27" t="s">
        <v>13888</v>
      </c>
      <c r="H176" s="37">
        <v>0</v>
      </c>
      <c r="I176" s="24" t="s">
        <v>3294</v>
      </c>
      <c r="J176" s="37">
        <v>8.8294899999999996E-2</v>
      </c>
      <c r="K176" s="24" t="s">
        <v>156</v>
      </c>
      <c r="L176" s="28">
        <v>64</v>
      </c>
      <c r="M176" s="28">
        <v>0</v>
      </c>
      <c r="N176" s="28">
        <v>64</v>
      </c>
      <c r="O176" s="25" t="s">
        <v>23082</v>
      </c>
      <c r="P176" s="24">
        <v>21</v>
      </c>
      <c r="Q176" s="24" t="s">
        <v>203</v>
      </c>
      <c r="R176" s="28">
        <v>1</v>
      </c>
      <c r="S176" s="28">
        <v>26</v>
      </c>
      <c r="T176" s="29">
        <v>0.421875</v>
      </c>
      <c r="U176" s="28">
        <v>107</v>
      </c>
      <c r="V176" s="63"/>
      <c r="W176" s="61">
        <f>(Table134[[#This Row],[2042 Future AADT]]-Table134[[#This Row],[AADT 2022]])/20*($W$5-2022)+Table134[[#This Row],[AADT 2022]]</f>
        <v>107</v>
      </c>
      <c r="X176" s="63"/>
    </row>
    <row r="177" spans="1:24" s="21" customFormat="1" ht="24" customHeight="1" x14ac:dyDescent="0.25">
      <c r="A177" s="24" t="s">
        <v>13890</v>
      </c>
      <c r="B177" s="25" t="s">
        <v>18765</v>
      </c>
      <c r="C177" s="24">
        <v>3393</v>
      </c>
      <c r="D177" s="24" t="s">
        <v>17074</v>
      </c>
      <c r="E177" s="24" t="s">
        <v>13891</v>
      </c>
      <c r="F177" s="26">
        <f>Table134[[#This Row],[ToMeasure]]-Table134[[#This Row],[FromMeasure]]</f>
        <v>0.14904580000000001</v>
      </c>
      <c r="G177" s="27" t="s">
        <v>13892</v>
      </c>
      <c r="H177" s="37">
        <v>0</v>
      </c>
      <c r="I177" s="24" t="s">
        <v>1114</v>
      </c>
      <c r="J177" s="37">
        <v>0.14904580000000001</v>
      </c>
      <c r="K177" s="24" t="s">
        <v>647</v>
      </c>
      <c r="L177" s="28">
        <v>142</v>
      </c>
      <c r="M177" s="28">
        <v>0</v>
      </c>
      <c r="N177" s="28">
        <v>142</v>
      </c>
      <c r="O177" s="25" t="s">
        <v>23083</v>
      </c>
      <c r="P177" s="24">
        <v>16</v>
      </c>
      <c r="Q177" s="24" t="s">
        <v>203</v>
      </c>
      <c r="R177" s="28">
        <v>4</v>
      </c>
      <c r="S177" s="28">
        <v>57</v>
      </c>
      <c r="T177" s="29">
        <v>0.42957746478873238</v>
      </c>
      <c r="U177" s="28">
        <v>238</v>
      </c>
      <c r="V177" s="63"/>
      <c r="W177" s="61">
        <f>(Table134[[#This Row],[2042 Future AADT]]-Table134[[#This Row],[AADT 2022]])/20*($W$5-2022)+Table134[[#This Row],[AADT 2022]]</f>
        <v>238</v>
      </c>
      <c r="X177" s="63"/>
    </row>
    <row r="178" spans="1:24" s="21" customFormat="1" ht="24" customHeight="1" x14ac:dyDescent="0.25">
      <c r="A178" s="24" t="s">
        <v>13894</v>
      </c>
      <c r="B178" s="25"/>
      <c r="C178" s="24" t="s">
        <v>203</v>
      </c>
      <c r="D178" s="24" t="s">
        <v>17074</v>
      </c>
      <c r="E178" s="24" t="s">
        <v>13895</v>
      </c>
      <c r="F178" s="26">
        <f>Table134[[#This Row],[ToMeasure]]-Table134[[#This Row],[FromMeasure]]</f>
        <v>2.2419560000000002E-2</v>
      </c>
      <c r="G178" s="27" t="s">
        <v>13896</v>
      </c>
      <c r="H178" s="37">
        <v>0</v>
      </c>
      <c r="I178" s="24" t="s">
        <v>3294</v>
      </c>
      <c r="J178" s="37">
        <v>2.2419560000000002E-2</v>
      </c>
      <c r="K178" s="24" t="s">
        <v>13888</v>
      </c>
      <c r="L178" s="28" t="s">
        <v>203</v>
      </c>
      <c r="M178" s="28" t="s">
        <v>203</v>
      </c>
      <c r="N178" s="28">
        <v>3319</v>
      </c>
      <c r="O178" s="25" t="s">
        <v>22974</v>
      </c>
      <c r="P178" s="24" t="s">
        <v>203</v>
      </c>
      <c r="Q178" s="24" t="s">
        <v>203</v>
      </c>
      <c r="R178" s="28" t="s">
        <v>203</v>
      </c>
      <c r="S178" s="28" t="s">
        <v>203</v>
      </c>
      <c r="T178" s="29" t="s">
        <v>203</v>
      </c>
      <c r="U178" s="28">
        <v>5566</v>
      </c>
      <c r="V178" s="63"/>
      <c r="W178" s="61">
        <f>(Table134[[#This Row],[2042 Future AADT]]-Table134[[#This Row],[AADT 2022]])/20*($W$5-2022)+Table134[[#This Row],[AADT 2022]]</f>
        <v>5566</v>
      </c>
      <c r="X178" s="63"/>
    </row>
    <row r="179" spans="1:24" s="21" customFormat="1" ht="24" customHeight="1" x14ac:dyDescent="0.25">
      <c r="A179" s="24" t="s">
        <v>3336</v>
      </c>
      <c r="B179" s="25" t="s">
        <v>18769</v>
      </c>
      <c r="C179" s="24">
        <v>3400</v>
      </c>
      <c r="D179" s="24" t="s">
        <v>17074</v>
      </c>
      <c r="E179" s="24" t="s">
        <v>3337</v>
      </c>
      <c r="F179" s="26">
        <f>Table134[[#This Row],[ToMeasure]]-Table134[[#This Row],[FromMeasure]]</f>
        <v>0.17116166999999999</v>
      </c>
      <c r="G179" s="27" t="s">
        <v>3338</v>
      </c>
      <c r="H179" s="37">
        <v>0</v>
      </c>
      <c r="I179" s="24" t="s">
        <v>156</v>
      </c>
      <c r="J179" s="37">
        <v>0.17116166999999999</v>
      </c>
      <c r="K179" s="24" t="s">
        <v>3339</v>
      </c>
      <c r="L179" s="28">
        <v>3201</v>
      </c>
      <c r="M179" s="28">
        <v>0</v>
      </c>
      <c r="N179" s="28">
        <v>3201</v>
      </c>
      <c r="O179" s="25" t="s">
        <v>23084</v>
      </c>
      <c r="P179" s="24">
        <v>8</v>
      </c>
      <c r="Q179" s="24" t="s">
        <v>203</v>
      </c>
      <c r="R179" s="28">
        <v>178</v>
      </c>
      <c r="S179" s="28">
        <v>551</v>
      </c>
      <c r="T179" s="29">
        <v>0.22774133083411435</v>
      </c>
      <c r="U179" s="28">
        <v>5368</v>
      </c>
      <c r="V179" s="63"/>
      <c r="W179" s="61">
        <f>(Table134[[#This Row],[2042 Future AADT]]-Table134[[#This Row],[AADT 2022]])/20*($W$5-2022)+Table134[[#This Row],[AADT 2022]]</f>
        <v>5368</v>
      </c>
      <c r="X179" s="63"/>
    </row>
    <row r="180" spans="1:24" s="21" customFormat="1" ht="24" customHeight="1" x14ac:dyDescent="0.25">
      <c r="A180" s="24" t="s">
        <v>13897</v>
      </c>
      <c r="B180" s="25" t="s">
        <v>18771</v>
      </c>
      <c r="C180" s="24">
        <v>3402</v>
      </c>
      <c r="D180" s="24" t="s">
        <v>17074</v>
      </c>
      <c r="E180" s="24" t="s">
        <v>13898</v>
      </c>
      <c r="F180" s="26">
        <f>Table134[[#This Row],[ToMeasure]]-Table134[[#This Row],[FromMeasure]]</f>
        <v>0.25553476000000003</v>
      </c>
      <c r="G180" s="27" t="s">
        <v>7075</v>
      </c>
      <c r="H180" s="37">
        <v>0</v>
      </c>
      <c r="I180" s="24" t="s">
        <v>647</v>
      </c>
      <c r="J180" s="37">
        <v>0.25553476000000003</v>
      </c>
      <c r="K180" s="24" t="s">
        <v>7074</v>
      </c>
      <c r="L180" s="28">
        <v>3854</v>
      </c>
      <c r="M180" s="28">
        <v>0</v>
      </c>
      <c r="N180" s="28">
        <v>3854</v>
      </c>
      <c r="O180" s="25" t="s">
        <v>23085</v>
      </c>
      <c r="P180" s="24">
        <v>10</v>
      </c>
      <c r="Q180" s="24" t="s">
        <v>203</v>
      </c>
      <c r="R180" s="28">
        <v>163</v>
      </c>
      <c r="S180" s="28">
        <v>1530</v>
      </c>
      <c r="T180" s="29">
        <v>0.43928386092371563</v>
      </c>
      <c r="U180" s="28">
        <v>6463</v>
      </c>
      <c r="V180" s="63"/>
      <c r="W180" s="61">
        <f>(Table134[[#This Row],[2042 Future AADT]]-Table134[[#This Row],[AADT 2022]])/20*($W$5-2022)+Table134[[#This Row],[AADT 2022]]</f>
        <v>6463</v>
      </c>
      <c r="X180" s="63"/>
    </row>
    <row r="181" spans="1:24" s="21" customFormat="1" ht="24" customHeight="1" x14ac:dyDescent="0.25">
      <c r="A181" s="24" t="s">
        <v>11351</v>
      </c>
      <c r="B181" s="25" t="s">
        <v>18770</v>
      </c>
      <c r="C181" s="24">
        <v>3401</v>
      </c>
      <c r="D181" s="24" t="s">
        <v>17074</v>
      </c>
      <c r="E181" s="24" t="s">
        <v>11352</v>
      </c>
      <c r="F181" s="26">
        <f>Table134[[#This Row],[ToMeasure]]-Table134[[#This Row],[FromMeasure]]</f>
        <v>0.22992767</v>
      </c>
      <c r="G181" s="27" t="s">
        <v>3339</v>
      </c>
      <c r="H181" s="37">
        <v>0</v>
      </c>
      <c r="I181" s="24" t="s">
        <v>3338</v>
      </c>
      <c r="J181" s="37">
        <v>0.22992767</v>
      </c>
      <c r="K181" s="24" t="s">
        <v>156</v>
      </c>
      <c r="L181" s="28">
        <v>3048</v>
      </c>
      <c r="M181" s="28">
        <v>0</v>
      </c>
      <c r="N181" s="28">
        <v>3048</v>
      </c>
      <c r="O181" s="25" t="s">
        <v>23086</v>
      </c>
      <c r="P181" s="24">
        <v>8</v>
      </c>
      <c r="Q181" s="24" t="s">
        <v>203</v>
      </c>
      <c r="R181" s="28">
        <v>130</v>
      </c>
      <c r="S181" s="28">
        <v>1240</v>
      </c>
      <c r="T181" s="29">
        <v>0.4494750656167979</v>
      </c>
      <c r="U181" s="28">
        <v>5111</v>
      </c>
      <c r="V181" s="63"/>
      <c r="W181" s="61">
        <f>(Table134[[#This Row],[2042 Future AADT]]-Table134[[#This Row],[AADT 2022]])/20*($W$5-2022)+Table134[[#This Row],[AADT 2022]]</f>
        <v>5111</v>
      </c>
      <c r="X181" s="63"/>
    </row>
    <row r="182" spans="1:24" s="21" customFormat="1" ht="24" customHeight="1" x14ac:dyDescent="0.25">
      <c r="A182" s="24" t="s">
        <v>7072</v>
      </c>
      <c r="B182" s="25" t="s">
        <v>18772</v>
      </c>
      <c r="C182" s="24">
        <v>3403</v>
      </c>
      <c r="D182" s="24" t="s">
        <v>17074</v>
      </c>
      <c r="E182" s="24" t="s">
        <v>7073</v>
      </c>
      <c r="F182" s="26">
        <f>Table134[[#This Row],[ToMeasure]]-Table134[[#This Row],[FromMeasure]]</f>
        <v>0.21747815000000001</v>
      </c>
      <c r="G182" s="27" t="s">
        <v>7074</v>
      </c>
      <c r="H182" s="37">
        <v>0</v>
      </c>
      <c r="I182" s="24" t="s">
        <v>7075</v>
      </c>
      <c r="J182" s="37">
        <v>0.21747815000000001</v>
      </c>
      <c r="K182" s="24" t="s">
        <v>647</v>
      </c>
      <c r="L182" s="28">
        <v>3231</v>
      </c>
      <c r="M182" s="28">
        <v>0</v>
      </c>
      <c r="N182" s="28">
        <v>3231</v>
      </c>
      <c r="O182" s="25" t="s">
        <v>23087</v>
      </c>
      <c r="P182" s="24">
        <v>9</v>
      </c>
      <c r="Q182" s="24" t="s">
        <v>203</v>
      </c>
      <c r="R182" s="28">
        <v>138</v>
      </c>
      <c r="S182" s="28">
        <v>1315</v>
      </c>
      <c r="T182" s="29">
        <v>0.44970597338285362</v>
      </c>
      <c r="U182" s="28">
        <v>5418</v>
      </c>
      <c r="V182" s="63"/>
      <c r="W182" s="61">
        <f>(Table134[[#This Row],[2042 Future AADT]]-Table134[[#This Row],[AADT 2022]])/20*($W$5-2022)+Table134[[#This Row],[AADT 2022]]</f>
        <v>5418</v>
      </c>
      <c r="X182" s="63"/>
    </row>
    <row r="183" spans="1:24" s="21" customFormat="1" ht="24" customHeight="1" x14ac:dyDescent="0.25">
      <c r="A183" s="24" t="s">
        <v>3341</v>
      </c>
      <c r="B183" s="25" t="s">
        <v>18776</v>
      </c>
      <c r="C183" s="24">
        <v>3410</v>
      </c>
      <c r="D183" s="24" t="s">
        <v>17074</v>
      </c>
      <c r="E183" s="24" t="s">
        <v>3342</v>
      </c>
      <c r="F183" s="26">
        <f>Table134[[#This Row],[ToMeasure]]-Table134[[#This Row],[FromMeasure]]</f>
        <v>0.27757567999999999</v>
      </c>
      <c r="G183" s="27" t="s">
        <v>3343</v>
      </c>
      <c r="H183" s="37">
        <v>0</v>
      </c>
      <c r="I183" s="24" t="s">
        <v>156</v>
      </c>
      <c r="J183" s="37">
        <v>0.27757567999999999</v>
      </c>
      <c r="K183" s="24" t="s">
        <v>3344</v>
      </c>
      <c r="L183" s="28">
        <v>442</v>
      </c>
      <c r="M183" s="28">
        <v>0</v>
      </c>
      <c r="N183" s="28">
        <v>442</v>
      </c>
      <c r="O183" s="25" t="s">
        <v>23088</v>
      </c>
      <c r="P183" s="24">
        <v>11</v>
      </c>
      <c r="Q183" s="24" t="s">
        <v>203</v>
      </c>
      <c r="R183" s="28">
        <v>23</v>
      </c>
      <c r="S183" s="28">
        <v>74</v>
      </c>
      <c r="T183" s="29">
        <v>0.21945701357466063</v>
      </c>
      <c r="U183" s="28">
        <v>741</v>
      </c>
      <c r="V183" s="63"/>
      <c r="W183" s="61">
        <f>(Table134[[#This Row],[2042 Future AADT]]-Table134[[#This Row],[AADT 2022]])/20*($W$5-2022)+Table134[[#This Row],[AADT 2022]]</f>
        <v>741</v>
      </c>
      <c r="X183" s="63"/>
    </row>
    <row r="184" spans="1:24" s="21" customFormat="1" ht="24" customHeight="1" x14ac:dyDescent="0.25">
      <c r="A184" s="24" t="s">
        <v>7077</v>
      </c>
      <c r="B184" s="25" t="s">
        <v>18778</v>
      </c>
      <c r="C184" s="24">
        <v>3412</v>
      </c>
      <c r="D184" s="24" t="s">
        <v>17074</v>
      </c>
      <c r="E184" s="24" t="s">
        <v>2371</v>
      </c>
      <c r="F184" s="26">
        <f>Table134[[#This Row],[ToMeasure]]-Table134[[#This Row],[FromMeasure]]</f>
        <v>0.24627647</v>
      </c>
      <c r="G184" s="27" t="s">
        <v>2369</v>
      </c>
      <c r="H184" s="37">
        <v>0</v>
      </c>
      <c r="I184" s="24" t="s">
        <v>647</v>
      </c>
      <c r="J184" s="37">
        <v>0.24627647</v>
      </c>
      <c r="K184" s="24" t="s">
        <v>7078</v>
      </c>
      <c r="L184" s="28">
        <v>1705</v>
      </c>
      <c r="M184" s="28">
        <v>0</v>
      </c>
      <c r="N184" s="28">
        <v>1705</v>
      </c>
      <c r="O184" s="25" t="s">
        <v>23089</v>
      </c>
      <c r="P184" s="24">
        <v>13</v>
      </c>
      <c r="Q184" s="24" t="s">
        <v>203</v>
      </c>
      <c r="R184" s="28">
        <v>94</v>
      </c>
      <c r="S184" s="28">
        <v>294</v>
      </c>
      <c r="T184" s="29">
        <v>0.22756598240469209</v>
      </c>
      <c r="U184" s="28">
        <v>2859</v>
      </c>
      <c r="V184" s="63"/>
      <c r="W184" s="61">
        <f>(Table134[[#This Row],[2042 Future AADT]]-Table134[[#This Row],[AADT 2022]])/20*($W$5-2022)+Table134[[#This Row],[AADT 2022]]</f>
        <v>2859</v>
      </c>
      <c r="X184" s="63"/>
    </row>
    <row r="185" spans="1:24" s="21" customFormat="1" ht="24" customHeight="1" x14ac:dyDescent="0.25">
      <c r="A185" s="24" t="s">
        <v>3346</v>
      </c>
      <c r="B185" s="25" t="s">
        <v>18777</v>
      </c>
      <c r="C185" s="24">
        <v>3411</v>
      </c>
      <c r="D185" s="24" t="s">
        <v>17074</v>
      </c>
      <c r="E185" s="24" t="s">
        <v>3347</v>
      </c>
      <c r="F185" s="26">
        <f>Table134[[#This Row],[ToMeasure]]-Table134[[#This Row],[FromMeasure]]</f>
        <v>0.27379141000000001</v>
      </c>
      <c r="G185" s="27" t="s">
        <v>3344</v>
      </c>
      <c r="H185" s="37">
        <v>0</v>
      </c>
      <c r="I185" s="24" t="s">
        <v>3343</v>
      </c>
      <c r="J185" s="37">
        <v>0.27379141000000001</v>
      </c>
      <c r="K185" s="24" t="s">
        <v>156</v>
      </c>
      <c r="L185" s="28">
        <v>1527</v>
      </c>
      <c r="M185" s="28">
        <v>0</v>
      </c>
      <c r="N185" s="28">
        <v>1527</v>
      </c>
      <c r="O185" s="25" t="s">
        <v>23090</v>
      </c>
      <c r="P185" s="24">
        <v>11</v>
      </c>
      <c r="Q185" s="24" t="s">
        <v>203</v>
      </c>
      <c r="R185" s="28">
        <v>66</v>
      </c>
      <c r="S185" s="28">
        <v>621</v>
      </c>
      <c r="T185" s="29">
        <v>0.44990176817288802</v>
      </c>
      <c r="U185" s="28">
        <v>2561</v>
      </c>
      <c r="V185" s="63"/>
      <c r="W185" s="61">
        <f>(Table134[[#This Row],[2042 Future AADT]]-Table134[[#This Row],[AADT 2022]])/20*($W$5-2022)+Table134[[#This Row],[AADT 2022]]</f>
        <v>2561</v>
      </c>
      <c r="X185" s="63"/>
    </row>
    <row r="186" spans="1:24" s="21" customFormat="1" ht="24" customHeight="1" x14ac:dyDescent="0.25">
      <c r="A186" s="24" t="s">
        <v>7080</v>
      </c>
      <c r="B186" s="25" t="s">
        <v>18779</v>
      </c>
      <c r="C186" s="24">
        <v>3413</v>
      </c>
      <c r="D186" s="24" t="s">
        <v>17074</v>
      </c>
      <c r="E186" s="24" t="s">
        <v>7081</v>
      </c>
      <c r="F186" s="26">
        <f>Table134[[#This Row],[ToMeasure]]-Table134[[#This Row],[FromMeasure]]</f>
        <v>0.33760381</v>
      </c>
      <c r="G186" s="27" t="s">
        <v>7078</v>
      </c>
      <c r="H186" s="37">
        <v>0</v>
      </c>
      <c r="I186" s="24" t="s">
        <v>2369</v>
      </c>
      <c r="J186" s="37">
        <v>0.33760381</v>
      </c>
      <c r="K186" s="24" t="s">
        <v>647</v>
      </c>
      <c r="L186" s="28">
        <v>1135</v>
      </c>
      <c r="M186" s="28">
        <v>0</v>
      </c>
      <c r="N186" s="28">
        <v>1135</v>
      </c>
      <c r="O186" s="25" t="s">
        <v>23091</v>
      </c>
      <c r="P186" s="24">
        <v>10</v>
      </c>
      <c r="Q186" s="24" t="s">
        <v>203</v>
      </c>
      <c r="R186" s="28">
        <v>46</v>
      </c>
      <c r="S186" s="28">
        <v>458</v>
      </c>
      <c r="T186" s="29">
        <v>0.44405286343612332</v>
      </c>
      <c r="U186" s="28">
        <v>1903</v>
      </c>
      <c r="V186" s="63"/>
      <c r="W186" s="61">
        <f>(Table134[[#This Row],[2042 Future AADT]]-Table134[[#This Row],[AADT 2022]])/20*($W$5-2022)+Table134[[#This Row],[AADT 2022]]</f>
        <v>1903</v>
      </c>
      <c r="X186" s="63"/>
    </row>
    <row r="187" spans="1:24" s="21" customFormat="1" ht="24" customHeight="1" x14ac:dyDescent="0.25">
      <c r="A187" s="24" t="s">
        <v>11354</v>
      </c>
      <c r="B187" s="25" t="s">
        <v>18781</v>
      </c>
      <c r="C187" s="24">
        <v>3420</v>
      </c>
      <c r="D187" s="24" t="s">
        <v>17074</v>
      </c>
      <c r="E187" s="24" t="s">
        <v>11355</v>
      </c>
      <c r="F187" s="26">
        <f>Table134[[#This Row],[ToMeasure]]-Table134[[#This Row],[FromMeasure]]</f>
        <v>0.22406603999999999</v>
      </c>
      <c r="G187" s="27" t="s">
        <v>3352</v>
      </c>
      <c r="H187" s="37">
        <v>0</v>
      </c>
      <c r="I187" s="24" t="s">
        <v>156</v>
      </c>
      <c r="J187" s="37">
        <v>0.22406603999999999</v>
      </c>
      <c r="K187" s="24" t="s">
        <v>3351</v>
      </c>
      <c r="L187" s="28">
        <v>184</v>
      </c>
      <c r="M187" s="28">
        <v>0</v>
      </c>
      <c r="N187" s="28">
        <v>184</v>
      </c>
      <c r="O187" s="25" t="s">
        <v>23092</v>
      </c>
      <c r="P187" s="24">
        <v>12</v>
      </c>
      <c r="Q187" s="24" t="s">
        <v>203</v>
      </c>
      <c r="R187" s="28">
        <v>9</v>
      </c>
      <c r="S187" s="28">
        <v>31</v>
      </c>
      <c r="T187" s="29">
        <v>0.21739130434782608</v>
      </c>
      <c r="U187" s="28">
        <v>309</v>
      </c>
      <c r="V187" s="63"/>
      <c r="W187" s="61">
        <f>(Table134[[#This Row],[2042 Future AADT]]-Table134[[#This Row],[AADT 2022]])/20*($W$5-2022)+Table134[[#This Row],[AADT 2022]]</f>
        <v>309</v>
      </c>
      <c r="X187" s="63"/>
    </row>
    <row r="188" spans="1:24" s="21" customFormat="1" ht="24" customHeight="1" x14ac:dyDescent="0.25">
      <c r="A188" s="24" t="s">
        <v>11357</v>
      </c>
      <c r="B188" s="25" t="s">
        <v>18783</v>
      </c>
      <c r="C188" s="24">
        <v>3422</v>
      </c>
      <c r="D188" s="24" t="s">
        <v>17074</v>
      </c>
      <c r="E188" s="24" t="s">
        <v>11358</v>
      </c>
      <c r="F188" s="26">
        <f>Table134[[#This Row],[ToMeasure]]-Table134[[#This Row],[FromMeasure]]</f>
        <v>0.10591496</v>
      </c>
      <c r="G188" s="27" t="s">
        <v>11359</v>
      </c>
      <c r="H188" s="37">
        <v>0</v>
      </c>
      <c r="I188" s="24" t="s">
        <v>647</v>
      </c>
      <c r="J188" s="37">
        <v>0.10591496</v>
      </c>
      <c r="K188" s="24" t="s">
        <v>1114</v>
      </c>
      <c r="L188" s="28">
        <v>121</v>
      </c>
      <c r="M188" s="28">
        <v>0</v>
      </c>
      <c r="N188" s="28">
        <v>121</v>
      </c>
      <c r="O188" s="25" t="s">
        <v>23093</v>
      </c>
      <c r="P188" s="24">
        <v>20</v>
      </c>
      <c r="Q188" s="24" t="s">
        <v>203</v>
      </c>
      <c r="R188" s="28">
        <v>5</v>
      </c>
      <c r="S188" s="28">
        <v>19</v>
      </c>
      <c r="T188" s="29">
        <v>0.19834710743801653</v>
      </c>
      <c r="U188" s="28">
        <v>203</v>
      </c>
      <c r="V188" s="63"/>
      <c r="W188" s="61">
        <f>(Table134[[#This Row],[2042 Future AADT]]-Table134[[#This Row],[AADT 2022]])/20*($W$5-2022)+Table134[[#This Row],[AADT 2022]]</f>
        <v>203</v>
      </c>
      <c r="X188" s="63"/>
    </row>
    <row r="189" spans="1:24" s="21" customFormat="1" ht="24" customHeight="1" x14ac:dyDescent="0.25">
      <c r="A189" s="24" t="s">
        <v>3349</v>
      </c>
      <c r="B189" s="25" t="s">
        <v>18782</v>
      </c>
      <c r="C189" s="24">
        <v>3421</v>
      </c>
      <c r="D189" s="24" t="s">
        <v>17074</v>
      </c>
      <c r="E189" s="24" t="s">
        <v>3350</v>
      </c>
      <c r="F189" s="26">
        <f>Table134[[#This Row],[ToMeasure]]-Table134[[#This Row],[FromMeasure]]</f>
        <v>0.12731749000000001</v>
      </c>
      <c r="G189" s="27" t="s">
        <v>3351</v>
      </c>
      <c r="H189" s="37">
        <v>0</v>
      </c>
      <c r="I189" s="24" t="s">
        <v>3352</v>
      </c>
      <c r="J189" s="37">
        <v>0.12731749000000001</v>
      </c>
      <c r="K189" s="24" t="s">
        <v>156</v>
      </c>
      <c r="L189" s="28">
        <v>190</v>
      </c>
      <c r="M189" s="28">
        <v>0</v>
      </c>
      <c r="N189" s="28">
        <v>190</v>
      </c>
      <c r="O189" s="25" t="s">
        <v>23094</v>
      </c>
      <c r="P189" s="24">
        <v>20</v>
      </c>
      <c r="Q189" s="24" t="s">
        <v>203</v>
      </c>
      <c r="R189" s="28">
        <v>7</v>
      </c>
      <c r="S189" s="28">
        <v>77</v>
      </c>
      <c r="T189" s="29">
        <v>0.44210526315789472</v>
      </c>
      <c r="U189" s="28">
        <v>319</v>
      </c>
      <c r="V189" s="63"/>
      <c r="W189" s="61">
        <f>(Table134[[#This Row],[2042 Future AADT]]-Table134[[#This Row],[AADT 2022]])/20*($W$5-2022)+Table134[[#This Row],[AADT 2022]]</f>
        <v>319</v>
      </c>
      <c r="X189" s="63"/>
    </row>
    <row r="190" spans="1:24" s="21" customFormat="1" ht="24" customHeight="1" x14ac:dyDescent="0.25">
      <c r="A190" s="24" t="s">
        <v>13900</v>
      </c>
      <c r="B190" s="25" t="s">
        <v>18784</v>
      </c>
      <c r="C190" s="24">
        <v>3423</v>
      </c>
      <c r="D190" s="24" t="s">
        <v>17074</v>
      </c>
      <c r="E190" s="24" t="s">
        <v>13901</v>
      </c>
      <c r="F190" s="26">
        <f>Table134[[#This Row],[ToMeasure]]-Table134[[#This Row],[FromMeasure]]</f>
        <v>0.22708633</v>
      </c>
      <c r="G190" s="27" t="s">
        <v>13902</v>
      </c>
      <c r="H190" s="37">
        <v>0</v>
      </c>
      <c r="I190" s="24" t="s">
        <v>1114</v>
      </c>
      <c r="J190" s="37">
        <v>0.22708633</v>
      </c>
      <c r="K190" s="24" t="s">
        <v>647</v>
      </c>
      <c r="L190" s="28">
        <v>133</v>
      </c>
      <c r="M190" s="28">
        <v>0</v>
      </c>
      <c r="N190" s="28">
        <v>133</v>
      </c>
      <c r="O190" s="25" t="s">
        <v>23095</v>
      </c>
      <c r="P190" s="24">
        <v>19</v>
      </c>
      <c r="Q190" s="24" t="s">
        <v>203</v>
      </c>
      <c r="R190" s="28">
        <v>4</v>
      </c>
      <c r="S190" s="28">
        <v>51</v>
      </c>
      <c r="T190" s="29">
        <v>0.41353383458646614</v>
      </c>
      <c r="U190" s="28">
        <v>223</v>
      </c>
      <c r="V190" s="63"/>
      <c r="W190" s="61">
        <f>(Table134[[#This Row],[2042 Future AADT]]-Table134[[#This Row],[AADT 2022]])/20*($W$5-2022)+Table134[[#This Row],[AADT 2022]]</f>
        <v>223</v>
      </c>
      <c r="X190" s="63"/>
    </row>
    <row r="191" spans="1:24" s="21" customFormat="1" ht="24" customHeight="1" x14ac:dyDescent="0.25">
      <c r="A191" s="24" t="s">
        <v>13904</v>
      </c>
      <c r="B191" s="25" t="s">
        <v>18788</v>
      </c>
      <c r="C191" s="24">
        <v>3432</v>
      </c>
      <c r="D191" s="24" t="s">
        <v>17074</v>
      </c>
      <c r="E191" s="24" t="s">
        <v>13905</v>
      </c>
      <c r="F191" s="26">
        <f>Table134[[#This Row],[ToMeasure]]-Table134[[#This Row],[FromMeasure]]</f>
        <v>0.19389466999999999</v>
      </c>
      <c r="G191" s="27" t="s">
        <v>13906</v>
      </c>
      <c r="H191" s="37">
        <v>0</v>
      </c>
      <c r="I191" s="24" t="s">
        <v>647</v>
      </c>
      <c r="J191" s="37">
        <v>0.19389466999999999</v>
      </c>
      <c r="K191" s="24" t="s">
        <v>298</v>
      </c>
      <c r="L191" s="28">
        <v>72</v>
      </c>
      <c r="M191" s="28">
        <v>0</v>
      </c>
      <c r="N191" s="28">
        <v>72</v>
      </c>
      <c r="O191" s="25" t="s">
        <v>23096</v>
      </c>
      <c r="P191" s="24">
        <v>21</v>
      </c>
      <c r="Q191" s="24" t="s">
        <v>203</v>
      </c>
      <c r="R191" s="28">
        <v>3</v>
      </c>
      <c r="S191" s="28">
        <v>10</v>
      </c>
      <c r="T191" s="29">
        <v>0.18055555555555555</v>
      </c>
      <c r="U191" s="28">
        <v>121</v>
      </c>
      <c r="V191" s="63"/>
      <c r="W191" s="61">
        <f>(Table134[[#This Row],[2042 Future AADT]]-Table134[[#This Row],[AADT 2022]])/20*($W$5-2022)+Table134[[#This Row],[AADT 2022]]</f>
        <v>121</v>
      </c>
      <c r="X191" s="63"/>
    </row>
    <row r="192" spans="1:24" s="21" customFormat="1" ht="24" customHeight="1" x14ac:dyDescent="0.25">
      <c r="A192" s="24" t="s">
        <v>13908</v>
      </c>
      <c r="B192" s="25" t="s">
        <v>18787</v>
      </c>
      <c r="C192" s="24">
        <v>3431</v>
      </c>
      <c r="D192" s="24" t="s">
        <v>17074</v>
      </c>
      <c r="E192" s="24" t="s">
        <v>2506</v>
      </c>
      <c r="F192" s="26">
        <f>Table134[[#This Row],[ToMeasure]]-Table134[[#This Row],[FromMeasure]]</f>
        <v>0.11846097999999999</v>
      </c>
      <c r="G192" s="27" t="s">
        <v>2504</v>
      </c>
      <c r="H192" s="37">
        <v>0</v>
      </c>
      <c r="I192" s="24" t="s">
        <v>13909</v>
      </c>
      <c r="J192" s="37">
        <v>0.11846097999999999</v>
      </c>
      <c r="K192" s="24" t="s">
        <v>156</v>
      </c>
      <c r="L192" s="28">
        <v>776</v>
      </c>
      <c r="M192" s="28">
        <v>0</v>
      </c>
      <c r="N192" s="28">
        <v>776</v>
      </c>
      <c r="O192" s="25" t="s">
        <v>23097</v>
      </c>
      <c r="P192" s="24">
        <v>13</v>
      </c>
      <c r="Q192" s="24" t="s">
        <v>203</v>
      </c>
      <c r="R192" s="28">
        <v>37</v>
      </c>
      <c r="S192" s="28">
        <v>116</v>
      </c>
      <c r="T192" s="29">
        <v>0.19716494845360824</v>
      </c>
      <c r="U192" s="28">
        <v>1227</v>
      </c>
      <c r="V192" s="63"/>
      <c r="W192" s="61">
        <f>(Table134[[#This Row],[2042 Future AADT]]-Table134[[#This Row],[AADT 2022]])/20*($W$5-2022)+Table134[[#This Row],[AADT 2022]]</f>
        <v>1227</v>
      </c>
      <c r="X192" s="63"/>
    </row>
    <row r="193" spans="1:24" s="21" customFormat="1" ht="24" customHeight="1" x14ac:dyDescent="0.25">
      <c r="A193" s="30" t="s">
        <v>11361</v>
      </c>
      <c r="B193" s="25" t="s">
        <v>18789</v>
      </c>
      <c r="C193" s="24">
        <v>3433</v>
      </c>
      <c r="D193" s="24" t="s">
        <v>17074</v>
      </c>
      <c r="E193" s="24" t="s">
        <v>2510</v>
      </c>
      <c r="F193" s="26">
        <f>Table134[[#This Row],[ToMeasure]]-Table134[[#This Row],[FromMeasure]]</f>
        <v>0.59194928999999996</v>
      </c>
      <c r="G193" s="27" t="s">
        <v>2507</v>
      </c>
      <c r="H193" s="37">
        <v>0</v>
      </c>
      <c r="I193" s="24" t="s">
        <v>11362</v>
      </c>
      <c r="J193" s="37">
        <v>0.59194928999999996</v>
      </c>
      <c r="K193" s="24" t="s">
        <v>647</v>
      </c>
      <c r="L193" s="28">
        <v>903</v>
      </c>
      <c r="M193" s="28">
        <v>0</v>
      </c>
      <c r="N193" s="28">
        <v>903</v>
      </c>
      <c r="O193" s="25" t="s">
        <v>23098</v>
      </c>
      <c r="P193" s="24">
        <v>14</v>
      </c>
      <c r="Q193" s="24" t="s">
        <v>203</v>
      </c>
      <c r="R193" s="28">
        <v>48</v>
      </c>
      <c r="S193" s="28">
        <v>148</v>
      </c>
      <c r="T193" s="29">
        <v>0.21705426356589147</v>
      </c>
      <c r="U193" s="28">
        <v>1427</v>
      </c>
      <c r="V193" s="63"/>
      <c r="W193" s="61">
        <f>(Table134[[#This Row],[2042 Future AADT]]-Table134[[#This Row],[AADT 2022]])/20*($W$5-2022)+Table134[[#This Row],[AADT 2022]]</f>
        <v>1427</v>
      </c>
      <c r="X193" s="63"/>
    </row>
    <row r="194" spans="1:24" s="21" customFormat="1" ht="24" customHeight="1" x14ac:dyDescent="0.25">
      <c r="A194" s="24" t="s">
        <v>11364</v>
      </c>
      <c r="B194" s="25" t="s">
        <v>18790</v>
      </c>
      <c r="C194" s="24">
        <v>3440</v>
      </c>
      <c r="D194" s="24" t="s">
        <v>17074</v>
      </c>
      <c r="E194" s="24" t="s">
        <v>11365</v>
      </c>
      <c r="F194" s="26">
        <f>Table134[[#This Row],[ToMeasure]]-Table134[[#This Row],[FromMeasure]]</f>
        <v>0.30377611999999998</v>
      </c>
      <c r="G194" s="27" t="s">
        <v>3357</v>
      </c>
      <c r="H194" s="37">
        <v>0</v>
      </c>
      <c r="I194" s="24" t="s">
        <v>156</v>
      </c>
      <c r="J194" s="37">
        <v>0.30377611999999998</v>
      </c>
      <c r="K194" s="24" t="s">
        <v>3356</v>
      </c>
      <c r="L194" s="28">
        <v>2916</v>
      </c>
      <c r="M194" s="28">
        <v>0</v>
      </c>
      <c r="N194" s="28">
        <v>2916</v>
      </c>
      <c r="O194" s="25" t="s">
        <v>23099</v>
      </c>
      <c r="P194" s="24">
        <v>8</v>
      </c>
      <c r="Q194" s="24" t="s">
        <v>203</v>
      </c>
      <c r="R194" s="28">
        <v>161</v>
      </c>
      <c r="S194" s="28">
        <v>503</v>
      </c>
      <c r="T194" s="29">
        <v>0.22770919067215364</v>
      </c>
      <c r="U194" s="28">
        <v>4890</v>
      </c>
      <c r="V194" s="63"/>
      <c r="W194" s="61">
        <f>(Table134[[#This Row],[2042 Future AADT]]-Table134[[#This Row],[AADT 2022]])/20*($W$5-2022)+Table134[[#This Row],[AADT 2022]]</f>
        <v>4890</v>
      </c>
      <c r="X194" s="63"/>
    </row>
    <row r="195" spans="1:24" s="21" customFormat="1" ht="24" customHeight="1" x14ac:dyDescent="0.25">
      <c r="A195" s="24" t="s">
        <v>13911</v>
      </c>
      <c r="B195" s="25" t="s">
        <v>18792</v>
      </c>
      <c r="C195" s="24">
        <v>3442</v>
      </c>
      <c r="D195" s="24" t="s">
        <v>17074</v>
      </c>
      <c r="E195" s="24" t="s">
        <v>13912</v>
      </c>
      <c r="F195" s="26">
        <f>Table134[[#This Row],[ToMeasure]]-Table134[[#This Row],[FromMeasure]]</f>
        <v>0.30111907999999998</v>
      </c>
      <c r="G195" s="27" t="s">
        <v>13913</v>
      </c>
      <c r="H195" s="37">
        <v>0</v>
      </c>
      <c r="I195" s="24" t="s">
        <v>647</v>
      </c>
      <c r="J195" s="37">
        <v>0.30111907999999998</v>
      </c>
      <c r="K195" s="24" t="s">
        <v>13914</v>
      </c>
      <c r="L195" s="28">
        <v>3491</v>
      </c>
      <c r="M195" s="28">
        <v>0</v>
      </c>
      <c r="N195" s="28">
        <v>3491</v>
      </c>
      <c r="O195" s="25" t="s">
        <v>23100</v>
      </c>
      <c r="P195" s="24">
        <v>10</v>
      </c>
      <c r="Q195" s="24" t="s">
        <v>203</v>
      </c>
      <c r="R195" s="28">
        <v>146</v>
      </c>
      <c r="S195" s="28">
        <v>1387</v>
      </c>
      <c r="T195" s="29">
        <v>0.4391291893440275</v>
      </c>
      <c r="U195" s="28">
        <v>5854</v>
      </c>
      <c r="V195" s="63"/>
      <c r="W195" s="61">
        <f>(Table134[[#This Row],[2042 Future AADT]]-Table134[[#This Row],[AADT 2022]])/20*($W$5-2022)+Table134[[#This Row],[AADT 2022]]</f>
        <v>5854</v>
      </c>
      <c r="X195" s="63"/>
    </row>
    <row r="196" spans="1:24" s="21" customFormat="1" ht="24" customHeight="1" x14ac:dyDescent="0.25">
      <c r="A196" s="24" t="s">
        <v>3354</v>
      </c>
      <c r="B196" s="25" t="s">
        <v>18791</v>
      </c>
      <c r="C196" s="24">
        <v>3441</v>
      </c>
      <c r="D196" s="24" t="s">
        <v>17074</v>
      </c>
      <c r="E196" s="24" t="s">
        <v>3355</v>
      </c>
      <c r="F196" s="26">
        <f>Table134[[#This Row],[ToMeasure]]-Table134[[#This Row],[FromMeasure]]</f>
        <v>0.27045509000000001</v>
      </c>
      <c r="G196" s="27" t="s">
        <v>3356</v>
      </c>
      <c r="H196" s="37">
        <v>0</v>
      </c>
      <c r="I196" s="24" t="s">
        <v>3357</v>
      </c>
      <c r="J196" s="37">
        <v>0.27045509000000001</v>
      </c>
      <c r="K196" s="24" t="s">
        <v>156</v>
      </c>
      <c r="L196" s="28">
        <v>4036</v>
      </c>
      <c r="M196" s="28">
        <v>0</v>
      </c>
      <c r="N196" s="28">
        <v>4036</v>
      </c>
      <c r="O196" s="25" t="s">
        <v>23101</v>
      </c>
      <c r="P196" s="24">
        <v>12</v>
      </c>
      <c r="Q196" s="24" t="s">
        <v>203</v>
      </c>
      <c r="R196" s="28">
        <v>173</v>
      </c>
      <c r="S196" s="28">
        <v>1644</v>
      </c>
      <c r="T196" s="29">
        <v>0.45019821605550048</v>
      </c>
      <c r="U196" s="28">
        <v>6768</v>
      </c>
      <c r="V196" s="63"/>
      <c r="W196" s="61">
        <f>(Table134[[#This Row],[2042 Future AADT]]-Table134[[#This Row],[AADT 2022]])/20*($W$5-2022)+Table134[[#This Row],[AADT 2022]]</f>
        <v>6768</v>
      </c>
      <c r="X196" s="63"/>
    </row>
    <row r="197" spans="1:24" s="21" customFormat="1" ht="24" customHeight="1" x14ac:dyDescent="0.25">
      <c r="A197" s="24" t="s">
        <v>13916</v>
      </c>
      <c r="B197" s="25" t="s">
        <v>18793</v>
      </c>
      <c r="C197" s="24">
        <v>3443</v>
      </c>
      <c r="D197" s="24" t="s">
        <v>17074</v>
      </c>
      <c r="E197" s="24" t="s">
        <v>13917</v>
      </c>
      <c r="F197" s="26">
        <f>Table134[[#This Row],[ToMeasure]]-Table134[[#This Row],[FromMeasure]]</f>
        <v>0.26819119000000002</v>
      </c>
      <c r="G197" s="27" t="s">
        <v>13914</v>
      </c>
      <c r="H197" s="37">
        <v>0</v>
      </c>
      <c r="I197" s="24" t="s">
        <v>13913</v>
      </c>
      <c r="J197" s="37">
        <v>0.26819119000000002</v>
      </c>
      <c r="K197" s="24" t="s">
        <v>647</v>
      </c>
      <c r="L197" s="28">
        <v>3745</v>
      </c>
      <c r="M197" s="28">
        <v>0</v>
      </c>
      <c r="N197" s="28">
        <v>3745</v>
      </c>
      <c r="O197" s="25" t="s">
        <v>23102</v>
      </c>
      <c r="P197" s="24">
        <v>9</v>
      </c>
      <c r="Q197" s="24" t="s">
        <v>203</v>
      </c>
      <c r="R197" s="28">
        <v>161</v>
      </c>
      <c r="S197" s="28">
        <v>1526</v>
      </c>
      <c r="T197" s="29">
        <v>0.45046728971962618</v>
      </c>
      <c r="U197" s="28">
        <v>6280</v>
      </c>
      <c r="V197" s="63"/>
      <c r="W197" s="61">
        <f>(Table134[[#This Row],[2042 Future AADT]]-Table134[[#This Row],[AADT 2022]])/20*($W$5-2022)+Table134[[#This Row],[AADT 2022]]</f>
        <v>6280</v>
      </c>
      <c r="X197" s="63"/>
    </row>
    <row r="198" spans="1:24" s="21" customFormat="1" ht="24" customHeight="1" x14ac:dyDescent="0.25">
      <c r="A198" s="24" t="s">
        <v>11367</v>
      </c>
      <c r="B198" s="25" t="s">
        <v>21442</v>
      </c>
      <c r="C198" s="24">
        <v>9918</v>
      </c>
      <c r="D198" s="24" t="s">
        <v>17074</v>
      </c>
      <c r="E198" s="24" t="s">
        <v>11368</v>
      </c>
      <c r="F198" s="26">
        <f>Table134[[#This Row],[ToMeasure]]-Table134[[#This Row],[FromMeasure]]</f>
        <v>9.5571500000000004E-2</v>
      </c>
      <c r="G198" s="27" t="s">
        <v>3368</v>
      </c>
      <c r="H198" s="37">
        <v>0</v>
      </c>
      <c r="I198" s="24" t="s">
        <v>156</v>
      </c>
      <c r="J198" s="37">
        <v>9.5571500000000004E-2</v>
      </c>
      <c r="K198" s="24" t="s">
        <v>3367</v>
      </c>
      <c r="L198" s="28">
        <v>1073</v>
      </c>
      <c r="M198" s="28">
        <v>0</v>
      </c>
      <c r="N198" s="28">
        <v>1073</v>
      </c>
      <c r="O198" s="25" t="s">
        <v>23103</v>
      </c>
      <c r="P198" s="24">
        <v>10</v>
      </c>
      <c r="Q198" s="24" t="s">
        <v>203</v>
      </c>
      <c r="R198" s="28">
        <v>39</v>
      </c>
      <c r="S198" s="28">
        <v>417</v>
      </c>
      <c r="T198" s="29">
        <v>0.42497670083876982</v>
      </c>
      <c r="U198" s="28">
        <v>1799</v>
      </c>
      <c r="V198" s="63"/>
      <c r="W198" s="61">
        <f>(Table134[[#This Row],[2042 Future AADT]]-Table134[[#This Row],[AADT 2022]])/20*($W$5-2022)+Table134[[#This Row],[AADT 2022]]</f>
        <v>1799</v>
      </c>
      <c r="X198" s="63"/>
    </row>
    <row r="199" spans="1:24" s="21" customFormat="1" ht="24" customHeight="1" x14ac:dyDescent="0.25">
      <c r="A199" s="24" t="s">
        <v>3359</v>
      </c>
      <c r="B199" s="25" t="s">
        <v>21443</v>
      </c>
      <c r="C199" s="24">
        <v>9919</v>
      </c>
      <c r="D199" s="24" t="s">
        <v>17074</v>
      </c>
      <c r="E199" s="24" t="s">
        <v>3360</v>
      </c>
      <c r="F199" s="26">
        <f>Table134[[#This Row],[ToMeasure]]-Table134[[#This Row],[FromMeasure]]</f>
        <v>0.12178034</v>
      </c>
      <c r="G199" s="27" t="s">
        <v>3361</v>
      </c>
      <c r="H199" s="37">
        <v>0</v>
      </c>
      <c r="I199" s="24" t="s">
        <v>647</v>
      </c>
      <c r="J199" s="37">
        <v>0.12178034</v>
      </c>
      <c r="K199" s="24" t="s">
        <v>3362</v>
      </c>
      <c r="L199" s="28">
        <v>922</v>
      </c>
      <c r="M199" s="28">
        <v>0</v>
      </c>
      <c r="N199" s="28">
        <v>922</v>
      </c>
      <c r="O199" s="25" t="s">
        <v>23104</v>
      </c>
      <c r="P199" s="24">
        <v>13</v>
      </c>
      <c r="Q199" s="24" t="s">
        <v>203</v>
      </c>
      <c r="R199" s="28">
        <v>32</v>
      </c>
      <c r="S199" s="28">
        <v>359</v>
      </c>
      <c r="T199" s="29">
        <v>0.42407809110629069</v>
      </c>
      <c r="U199" s="28">
        <v>1546</v>
      </c>
      <c r="V199" s="63"/>
      <c r="W199" s="61">
        <f>(Table134[[#This Row],[2042 Future AADT]]-Table134[[#This Row],[AADT 2022]])/20*($W$5-2022)+Table134[[#This Row],[AADT 2022]]</f>
        <v>1546</v>
      </c>
      <c r="X199" s="63"/>
    </row>
    <row r="200" spans="1:24" s="21" customFormat="1" ht="24" customHeight="1" x14ac:dyDescent="0.25">
      <c r="A200" s="24" t="s">
        <v>3364</v>
      </c>
      <c r="B200" s="25"/>
      <c r="C200" s="24">
        <v>900010</v>
      </c>
      <c r="D200" s="24" t="s">
        <v>17074</v>
      </c>
      <c r="E200" s="24" t="s">
        <v>3365</v>
      </c>
      <c r="F200" s="26">
        <f>Table134[[#This Row],[ToMeasure]]-Table134[[#This Row],[FromMeasure]]</f>
        <v>0.1325655</v>
      </c>
      <c r="G200" s="27" t="s">
        <v>3366</v>
      </c>
      <c r="H200" s="37">
        <v>0</v>
      </c>
      <c r="I200" s="24" t="s">
        <v>3367</v>
      </c>
      <c r="J200" s="37">
        <v>0.1325655</v>
      </c>
      <c r="K200" s="24" t="s">
        <v>156</v>
      </c>
      <c r="L200" s="28">
        <v>118</v>
      </c>
      <c r="M200" s="28">
        <v>0</v>
      </c>
      <c r="N200" s="28">
        <v>118</v>
      </c>
      <c r="O200" s="25" t="s">
        <v>23105</v>
      </c>
      <c r="P200" s="24" t="s">
        <v>203</v>
      </c>
      <c r="Q200" s="24" t="s">
        <v>203</v>
      </c>
      <c r="R200" s="28" t="s">
        <v>203</v>
      </c>
      <c r="S200" s="28" t="s">
        <v>203</v>
      </c>
      <c r="T200" s="29" t="s">
        <v>203</v>
      </c>
      <c r="U200" s="28">
        <v>198</v>
      </c>
      <c r="V200" s="63"/>
      <c r="W200" s="61">
        <f>(Table134[[#This Row],[2042 Future AADT]]-Table134[[#This Row],[AADT 2022]])/20*($W$5-2022)+Table134[[#This Row],[AADT 2022]]</f>
        <v>198</v>
      </c>
      <c r="X200" s="63"/>
    </row>
    <row r="201" spans="1:24" s="21" customFormat="1" ht="24" customHeight="1" x14ac:dyDescent="0.25">
      <c r="A201" s="24" t="s">
        <v>3371</v>
      </c>
      <c r="B201" s="25"/>
      <c r="C201" s="24" t="s">
        <v>203</v>
      </c>
      <c r="D201" s="24" t="s">
        <v>17074</v>
      </c>
      <c r="E201" s="24" t="s">
        <v>3372</v>
      </c>
      <c r="F201" s="26">
        <f>Table134[[#This Row],[ToMeasure]]-Table134[[#This Row],[FromMeasure]]</f>
        <v>0.150283</v>
      </c>
      <c r="G201" s="27" t="s">
        <v>3373</v>
      </c>
      <c r="H201" s="37">
        <v>0</v>
      </c>
      <c r="I201" s="24" t="s">
        <v>3362</v>
      </c>
      <c r="J201" s="37">
        <v>0.150283</v>
      </c>
      <c r="K201" s="24" t="s">
        <v>647</v>
      </c>
      <c r="L201" s="28" t="s">
        <v>203</v>
      </c>
      <c r="M201" s="28" t="s">
        <v>203</v>
      </c>
      <c r="N201" s="28">
        <v>3319</v>
      </c>
      <c r="O201" s="25" t="s">
        <v>22974</v>
      </c>
      <c r="P201" s="24" t="s">
        <v>203</v>
      </c>
      <c r="Q201" s="24" t="s">
        <v>203</v>
      </c>
      <c r="R201" s="28" t="s">
        <v>203</v>
      </c>
      <c r="S201" s="28" t="s">
        <v>203</v>
      </c>
      <c r="T201" s="29" t="s">
        <v>203</v>
      </c>
      <c r="U201" s="28">
        <v>5566</v>
      </c>
      <c r="V201" s="63"/>
      <c r="W201" s="61">
        <f>(Table134[[#This Row],[2042 Future AADT]]-Table134[[#This Row],[AADT 2022]])/20*($W$5-2022)+Table134[[#This Row],[AADT 2022]]</f>
        <v>5566</v>
      </c>
      <c r="X201" s="63"/>
    </row>
    <row r="202" spans="1:24" s="21" customFormat="1" ht="24" customHeight="1" x14ac:dyDescent="0.25">
      <c r="A202" s="24" t="s">
        <v>3374</v>
      </c>
      <c r="B202" s="25"/>
      <c r="C202" s="24">
        <v>900010</v>
      </c>
      <c r="D202" s="24" t="s">
        <v>17074</v>
      </c>
      <c r="E202" s="24" t="s">
        <v>3375</v>
      </c>
      <c r="F202" s="26">
        <f>Table134[[#This Row],[ToMeasure]]-Table134[[#This Row],[FromMeasure]]</f>
        <v>0.24725500000000003</v>
      </c>
      <c r="G202" s="27" t="s">
        <v>3367</v>
      </c>
      <c r="H202" s="37">
        <v>5.2610000000000001E-3</v>
      </c>
      <c r="I202" s="24" t="s">
        <v>3368</v>
      </c>
      <c r="J202" s="37">
        <v>0.25251600000000002</v>
      </c>
      <c r="K202" s="24" t="s">
        <v>3369</v>
      </c>
      <c r="L202" s="28">
        <v>120</v>
      </c>
      <c r="M202" s="28">
        <v>0</v>
      </c>
      <c r="N202" s="28">
        <v>120</v>
      </c>
      <c r="O202" s="25" t="s">
        <v>23106</v>
      </c>
      <c r="P202" s="24" t="s">
        <v>203</v>
      </c>
      <c r="Q202" s="24" t="s">
        <v>203</v>
      </c>
      <c r="R202" s="28" t="s">
        <v>203</v>
      </c>
      <c r="S202" s="28" t="s">
        <v>203</v>
      </c>
      <c r="T202" s="29" t="s">
        <v>203</v>
      </c>
      <c r="U202" s="28">
        <v>190</v>
      </c>
      <c r="V202" s="63"/>
      <c r="W202" s="61">
        <f>(Table134[[#This Row],[2042 Future AADT]]-Table134[[#This Row],[AADT 2022]])/20*($W$5-2022)+Table134[[#This Row],[AADT 2022]]</f>
        <v>190</v>
      </c>
      <c r="X202" s="63"/>
    </row>
    <row r="203" spans="1:24" s="21" customFormat="1" ht="24" customHeight="1" x14ac:dyDescent="0.25">
      <c r="A203" s="24" t="s">
        <v>7083</v>
      </c>
      <c r="B203" s="25" t="s">
        <v>18796</v>
      </c>
      <c r="C203" s="24">
        <v>3460</v>
      </c>
      <c r="D203" s="24" t="s">
        <v>17074</v>
      </c>
      <c r="E203" s="24" t="s">
        <v>7084</v>
      </c>
      <c r="F203" s="26">
        <f>Table134[[#This Row],[ToMeasure]]-Table134[[#This Row],[FromMeasure]]</f>
        <v>0.31183609000000001</v>
      </c>
      <c r="G203" s="27" t="s">
        <v>7085</v>
      </c>
      <c r="H203" s="37">
        <v>0</v>
      </c>
      <c r="I203" s="24" t="s">
        <v>156</v>
      </c>
      <c r="J203" s="37">
        <v>0.31183609000000001</v>
      </c>
      <c r="K203" s="24" t="s">
        <v>7086</v>
      </c>
      <c r="L203" s="28">
        <v>182</v>
      </c>
      <c r="M203" s="28">
        <v>0</v>
      </c>
      <c r="N203" s="28">
        <v>182</v>
      </c>
      <c r="O203" s="25" t="s">
        <v>23107</v>
      </c>
      <c r="P203" s="24">
        <v>19</v>
      </c>
      <c r="Q203" s="24" t="s">
        <v>203</v>
      </c>
      <c r="R203" s="28">
        <v>9</v>
      </c>
      <c r="S203" s="28">
        <v>31</v>
      </c>
      <c r="T203" s="29">
        <v>0.21978021978021978</v>
      </c>
      <c r="U203" s="28">
        <v>305</v>
      </c>
      <c r="V203" s="63"/>
      <c r="W203" s="61">
        <f>(Table134[[#This Row],[2042 Future AADT]]-Table134[[#This Row],[AADT 2022]])/20*($W$5-2022)+Table134[[#This Row],[AADT 2022]]</f>
        <v>305</v>
      </c>
      <c r="X203" s="63"/>
    </row>
    <row r="204" spans="1:24" s="21" customFormat="1" ht="24" customHeight="1" x14ac:dyDescent="0.25">
      <c r="A204" s="24" t="s">
        <v>3377</v>
      </c>
      <c r="B204" s="25" t="s">
        <v>18798</v>
      </c>
      <c r="C204" s="24">
        <v>3462</v>
      </c>
      <c r="D204" s="24" t="s">
        <v>17074</v>
      </c>
      <c r="E204" s="24" t="s">
        <v>3378</v>
      </c>
      <c r="F204" s="26">
        <f>Table134[[#This Row],[ToMeasure]]-Table134[[#This Row],[FromMeasure]]</f>
        <v>0.30745177000000001</v>
      </c>
      <c r="G204" s="27" t="s">
        <v>3379</v>
      </c>
      <c r="H204" s="37">
        <v>0</v>
      </c>
      <c r="I204" s="24" t="s">
        <v>647</v>
      </c>
      <c r="J204" s="37">
        <v>0.30745177000000001</v>
      </c>
      <c r="K204" s="24" t="s">
        <v>3380</v>
      </c>
      <c r="L204" s="28">
        <v>146</v>
      </c>
      <c r="M204" s="28">
        <v>0</v>
      </c>
      <c r="N204" s="28">
        <v>146</v>
      </c>
      <c r="O204" s="25" t="s">
        <v>23108</v>
      </c>
      <c r="P204" s="24">
        <v>14</v>
      </c>
      <c r="Q204" s="24" t="s">
        <v>203</v>
      </c>
      <c r="R204" s="28">
        <v>5</v>
      </c>
      <c r="S204" s="28">
        <v>23</v>
      </c>
      <c r="T204" s="29">
        <v>0.19178082191780821</v>
      </c>
      <c r="U204" s="28">
        <v>245</v>
      </c>
      <c r="V204" s="63"/>
      <c r="W204" s="61">
        <f>(Table134[[#This Row],[2042 Future AADT]]-Table134[[#This Row],[AADT 2022]])/20*($W$5-2022)+Table134[[#This Row],[AADT 2022]]</f>
        <v>245</v>
      </c>
      <c r="X204" s="63"/>
    </row>
    <row r="205" spans="1:24" s="21" customFormat="1" ht="24" customHeight="1" x14ac:dyDescent="0.25">
      <c r="A205" s="24" t="s">
        <v>11370</v>
      </c>
      <c r="B205" s="25" t="s">
        <v>18797</v>
      </c>
      <c r="C205" s="24">
        <v>3461</v>
      </c>
      <c r="D205" s="24" t="s">
        <v>17074</v>
      </c>
      <c r="E205" s="24" t="s">
        <v>11371</v>
      </c>
      <c r="F205" s="26">
        <f>Table134[[#This Row],[ToMeasure]]-Table134[[#This Row],[FromMeasure]]</f>
        <v>0.31888571999999998</v>
      </c>
      <c r="G205" s="27" t="s">
        <v>7086</v>
      </c>
      <c r="H205" s="37">
        <v>0</v>
      </c>
      <c r="I205" s="24" t="s">
        <v>7085</v>
      </c>
      <c r="J205" s="37">
        <v>0.31888571999999998</v>
      </c>
      <c r="K205" s="24" t="s">
        <v>156</v>
      </c>
      <c r="L205" s="28">
        <v>283</v>
      </c>
      <c r="M205" s="28">
        <v>0</v>
      </c>
      <c r="N205" s="28">
        <v>283</v>
      </c>
      <c r="O205" s="25" t="s">
        <v>23109</v>
      </c>
      <c r="P205" s="24">
        <v>25</v>
      </c>
      <c r="Q205" s="24" t="s">
        <v>203</v>
      </c>
      <c r="R205" s="28">
        <v>11</v>
      </c>
      <c r="S205" s="28">
        <v>114</v>
      </c>
      <c r="T205" s="29">
        <v>0.44169611307420492</v>
      </c>
      <c r="U205" s="28">
        <v>475</v>
      </c>
      <c r="V205" s="63"/>
      <c r="W205" s="61">
        <f>(Table134[[#This Row],[2042 Future AADT]]-Table134[[#This Row],[AADT 2022]])/20*($W$5-2022)+Table134[[#This Row],[AADT 2022]]</f>
        <v>475</v>
      </c>
      <c r="X205" s="63"/>
    </row>
    <row r="206" spans="1:24" s="21" customFormat="1" ht="24" customHeight="1" x14ac:dyDescent="0.25">
      <c r="A206" s="24" t="s">
        <v>7088</v>
      </c>
      <c r="B206" s="25" t="s">
        <v>18799</v>
      </c>
      <c r="C206" s="24">
        <v>3463</v>
      </c>
      <c r="D206" s="24" t="s">
        <v>17074</v>
      </c>
      <c r="E206" s="24" t="s">
        <v>7089</v>
      </c>
      <c r="F206" s="26">
        <f>Table134[[#This Row],[ToMeasure]]-Table134[[#This Row],[FromMeasure]]</f>
        <v>0.31459441999999999</v>
      </c>
      <c r="G206" s="27" t="s">
        <v>3380</v>
      </c>
      <c r="H206" s="37">
        <v>0</v>
      </c>
      <c r="I206" s="24" t="s">
        <v>3379</v>
      </c>
      <c r="J206" s="37">
        <v>0.31459441999999999</v>
      </c>
      <c r="K206" s="24" t="s">
        <v>647</v>
      </c>
      <c r="L206" s="28">
        <v>176</v>
      </c>
      <c r="M206" s="28">
        <v>0</v>
      </c>
      <c r="N206" s="28">
        <v>176</v>
      </c>
      <c r="O206" s="25" t="s">
        <v>23110</v>
      </c>
      <c r="P206" s="24">
        <v>14</v>
      </c>
      <c r="Q206" s="24" t="s">
        <v>203</v>
      </c>
      <c r="R206" s="28">
        <v>7</v>
      </c>
      <c r="S206" s="28">
        <v>71</v>
      </c>
      <c r="T206" s="29">
        <v>0.44318181818181818</v>
      </c>
      <c r="U206" s="28">
        <v>295</v>
      </c>
      <c r="V206" s="63"/>
      <c r="W206" s="61">
        <f>(Table134[[#This Row],[2042 Future AADT]]-Table134[[#This Row],[AADT 2022]])/20*($W$5-2022)+Table134[[#This Row],[AADT 2022]]</f>
        <v>295</v>
      </c>
      <c r="X206" s="63"/>
    </row>
    <row r="207" spans="1:24" s="21" customFormat="1" ht="24" customHeight="1" x14ac:dyDescent="0.25">
      <c r="A207" s="24" t="s">
        <v>13919</v>
      </c>
      <c r="B207" s="25" t="s">
        <v>18801</v>
      </c>
      <c r="C207" s="24">
        <v>3470</v>
      </c>
      <c r="D207" s="24" t="s">
        <v>17074</v>
      </c>
      <c r="E207" s="24" t="s">
        <v>13920</v>
      </c>
      <c r="F207" s="26">
        <f>Table134[[#This Row],[ToMeasure]]-Table134[[#This Row],[FromMeasure]]</f>
        <v>0.30291713999999997</v>
      </c>
      <c r="G207" s="27" t="s">
        <v>13921</v>
      </c>
      <c r="H207" s="37">
        <v>0</v>
      </c>
      <c r="I207" s="24" t="s">
        <v>156</v>
      </c>
      <c r="J207" s="37">
        <v>0.30291713999999997</v>
      </c>
      <c r="K207" s="24" t="s">
        <v>13922</v>
      </c>
      <c r="L207" s="28">
        <v>251</v>
      </c>
      <c r="M207" s="28">
        <v>0</v>
      </c>
      <c r="N207" s="28">
        <v>251</v>
      </c>
      <c r="O207" s="25" t="s">
        <v>23111</v>
      </c>
      <c r="P207" s="24">
        <v>13</v>
      </c>
      <c r="Q207" s="24" t="s">
        <v>203</v>
      </c>
      <c r="R207" s="28">
        <v>9</v>
      </c>
      <c r="S207" s="28">
        <v>98</v>
      </c>
      <c r="T207" s="29">
        <v>0.42629482071713148</v>
      </c>
      <c r="U207" s="28">
        <v>421</v>
      </c>
      <c r="V207" s="63"/>
      <c r="W207" s="61">
        <f>(Table134[[#This Row],[2042 Future AADT]]-Table134[[#This Row],[AADT 2022]])/20*($W$5-2022)+Table134[[#This Row],[AADT 2022]]</f>
        <v>421</v>
      </c>
      <c r="X207" s="63"/>
    </row>
    <row r="208" spans="1:24" s="21" customFormat="1" ht="24" customHeight="1" x14ac:dyDescent="0.25">
      <c r="A208" s="24" t="s">
        <v>11373</v>
      </c>
      <c r="B208" s="25" t="s">
        <v>18803</v>
      </c>
      <c r="C208" s="24">
        <v>3472</v>
      </c>
      <c r="D208" s="24" t="s">
        <v>17074</v>
      </c>
      <c r="E208" s="24" t="s">
        <v>11374</v>
      </c>
      <c r="F208" s="26">
        <f>Table134[[#This Row],[ToMeasure]]-Table134[[#This Row],[FromMeasure]]</f>
        <v>0.30477435000000003</v>
      </c>
      <c r="G208" s="27" t="s">
        <v>11375</v>
      </c>
      <c r="H208" s="37">
        <v>0</v>
      </c>
      <c r="I208" s="24" t="s">
        <v>647</v>
      </c>
      <c r="J208" s="37">
        <v>0.30477435000000003</v>
      </c>
      <c r="K208" s="24" t="s">
        <v>11376</v>
      </c>
      <c r="L208" s="28">
        <v>262</v>
      </c>
      <c r="M208" s="28">
        <v>0</v>
      </c>
      <c r="N208" s="28">
        <v>262</v>
      </c>
      <c r="O208" s="25" t="s">
        <v>23112</v>
      </c>
      <c r="P208" s="24">
        <v>14</v>
      </c>
      <c r="Q208" s="24" t="s">
        <v>203</v>
      </c>
      <c r="R208" s="28">
        <v>14</v>
      </c>
      <c r="S208" s="28">
        <v>44</v>
      </c>
      <c r="T208" s="29">
        <v>0.22137404580152673</v>
      </c>
      <c r="U208" s="28">
        <v>439</v>
      </c>
      <c r="V208" s="63"/>
      <c r="W208" s="61">
        <f>(Table134[[#This Row],[2042 Future AADT]]-Table134[[#This Row],[AADT 2022]])/20*($W$5-2022)+Table134[[#This Row],[AADT 2022]]</f>
        <v>439</v>
      </c>
      <c r="X208" s="63"/>
    </row>
    <row r="209" spans="1:24" s="21" customFormat="1" ht="24" customHeight="1" x14ac:dyDescent="0.25">
      <c r="A209" s="24" t="s">
        <v>13924</v>
      </c>
      <c r="B209" s="25" t="s">
        <v>18802</v>
      </c>
      <c r="C209" s="24">
        <v>3471</v>
      </c>
      <c r="D209" s="24" t="s">
        <v>17074</v>
      </c>
      <c r="E209" s="24" t="s">
        <v>13925</v>
      </c>
      <c r="F209" s="26">
        <f>Table134[[#This Row],[ToMeasure]]-Table134[[#This Row],[FromMeasure]]</f>
        <v>0.2749586</v>
      </c>
      <c r="G209" s="27" t="s">
        <v>13922</v>
      </c>
      <c r="H209" s="37">
        <v>0</v>
      </c>
      <c r="I209" s="24" t="s">
        <v>13921</v>
      </c>
      <c r="J209" s="37">
        <v>0.2749586</v>
      </c>
      <c r="K209" s="24" t="s">
        <v>156</v>
      </c>
      <c r="L209" s="28">
        <v>432</v>
      </c>
      <c r="M209" s="28">
        <v>0</v>
      </c>
      <c r="N209" s="28">
        <v>432</v>
      </c>
      <c r="O209" s="25" t="s">
        <v>23113</v>
      </c>
      <c r="P209" s="24">
        <v>14</v>
      </c>
      <c r="Q209" s="24" t="s">
        <v>203</v>
      </c>
      <c r="R209" s="28">
        <v>17</v>
      </c>
      <c r="S209" s="28">
        <v>174</v>
      </c>
      <c r="T209" s="29">
        <v>0.44212962962962965</v>
      </c>
      <c r="U209" s="28">
        <v>724</v>
      </c>
      <c r="V209" s="63"/>
      <c r="W209" s="61">
        <f>(Table134[[#This Row],[2042 Future AADT]]-Table134[[#This Row],[AADT 2022]])/20*($W$5-2022)+Table134[[#This Row],[AADT 2022]]</f>
        <v>724</v>
      </c>
      <c r="X209" s="63"/>
    </row>
    <row r="210" spans="1:24" s="21" customFormat="1" ht="24" customHeight="1" x14ac:dyDescent="0.25">
      <c r="A210" s="24" t="s">
        <v>13927</v>
      </c>
      <c r="B210" s="25" t="s">
        <v>18804</v>
      </c>
      <c r="C210" s="24">
        <v>3473</v>
      </c>
      <c r="D210" s="24" t="s">
        <v>17074</v>
      </c>
      <c r="E210" s="24" t="s">
        <v>13928</v>
      </c>
      <c r="F210" s="26">
        <f>Table134[[#This Row],[ToMeasure]]-Table134[[#This Row],[FromMeasure]]</f>
        <v>0.27454152999999998</v>
      </c>
      <c r="G210" s="27" t="s">
        <v>11376</v>
      </c>
      <c r="H210" s="37">
        <v>0</v>
      </c>
      <c r="I210" s="24" t="s">
        <v>11375</v>
      </c>
      <c r="J210" s="37">
        <v>0.27454152999999998</v>
      </c>
      <c r="K210" s="24" t="s">
        <v>647</v>
      </c>
      <c r="L210" s="28">
        <v>128</v>
      </c>
      <c r="M210" s="28">
        <v>0</v>
      </c>
      <c r="N210" s="28">
        <v>128</v>
      </c>
      <c r="O210" s="25" t="s">
        <v>23114</v>
      </c>
      <c r="P210" s="24">
        <v>21</v>
      </c>
      <c r="Q210" s="24" t="s">
        <v>203</v>
      </c>
      <c r="R210" s="28">
        <v>4</v>
      </c>
      <c r="S210" s="28">
        <v>50</v>
      </c>
      <c r="T210" s="29">
        <v>0.421875</v>
      </c>
      <c r="U210" s="28">
        <v>215</v>
      </c>
      <c r="V210" s="63"/>
      <c r="W210" s="61">
        <f>(Table134[[#This Row],[2042 Future AADT]]-Table134[[#This Row],[AADT 2022]])/20*($W$5-2022)+Table134[[#This Row],[AADT 2022]]</f>
        <v>215</v>
      </c>
      <c r="X210" s="63"/>
    </row>
    <row r="211" spans="1:24" s="21" customFormat="1" ht="24" customHeight="1" x14ac:dyDescent="0.25">
      <c r="A211" s="24" t="s">
        <v>11378</v>
      </c>
      <c r="B211" s="25" t="s">
        <v>18806</v>
      </c>
      <c r="C211" s="24">
        <v>3480</v>
      </c>
      <c r="D211" s="24" t="s">
        <v>17074</v>
      </c>
      <c r="E211" s="24" t="s">
        <v>11379</v>
      </c>
      <c r="F211" s="26">
        <f>Table134[[#This Row],[ToMeasure]]-Table134[[#This Row],[FromMeasure]]</f>
        <v>0.36325794</v>
      </c>
      <c r="G211" s="27" t="s">
        <v>3390</v>
      </c>
      <c r="H211" s="37">
        <v>0</v>
      </c>
      <c r="I211" s="24" t="s">
        <v>156</v>
      </c>
      <c r="J211" s="37">
        <v>0.36325794</v>
      </c>
      <c r="K211" s="24" t="s">
        <v>3389</v>
      </c>
      <c r="L211" s="28">
        <v>724</v>
      </c>
      <c r="M211" s="28">
        <v>0</v>
      </c>
      <c r="N211" s="28">
        <v>724</v>
      </c>
      <c r="O211" s="25" t="s">
        <v>23115</v>
      </c>
      <c r="P211" s="24">
        <v>11</v>
      </c>
      <c r="Q211" s="24" t="s">
        <v>203</v>
      </c>
      <c r="R211" s="28">
        <v>31</v>
      </c>
      <c r="S211" s="28">
        <v>172</v>
      </c>
      <c r="T211" s="29">
        <v>0.28038674033149169</v>
      </c>
      <c r="U211" s="28">
        <v>1137</v>
      </c>
      <c r="V211" s="63"/>
      <c r="W211" s="61">
        <f>(Table134[[#This Row],[2042 Future AADT]]-Table134[[#This Row],[AADT 2022]])/20*($W$5-2022)+Table134[[#This Row],[AADT 2022]]</f>
        <v>1137</v>
      </c>
      <c r="X211" s="63"/>
    </row>
    <row r="212" spans="1:24" s="21" customFormat="1" ht="24" customHeight="1" x14ac:dyDescent="0.25">
      <c r="A212" s="24" t="s">
        <v>3382</v>
      </c>
      <c r="B212" s="25" t="s">
        <v>18808</v>
      </c>
      <c r="C212" s="24">
        <v>3482</v>
      </c>
      <c r="D212" s="24" t="s">
        <v>17074</v>
      </c>
      <c r="E212" s="24" t="s">
        <v>3383</v>
      </c>
      <c r="F212" s="26">
        <f>Table134[[#This Row],[ToMeasure]]-Table134[[#This Row],[FromMeasure]]</f>
        <v>0.36528565000000002</v>
      </c>
      <c r="G212" s="27" t="s">
        <v>3384</v>
      </c>
      <c r="H212" s="37">
        <v>0</v>
      </c>
      <c r="I212" s="24" t="s">
        <v>647</v>
      </c>
      <c r="J212" s="37">
        <v>0.36528565000000002</v>
      </c>
      <c r="K212" s="24" t="s">
        <v>3385</v>
      </c>
      <c r="L212" s="28">
        <v>859</v>
      </c>
      <c r="M212" s="28">
        <v>0</v>
      </c>
      <c r="N212" s="28">
        <v>859</v>
      </c>
      <c r="O212" s="25" t="s">
        <v>23116</v>
      </c>
      <c r="P212" s="24">
        <v>12</v>
      </c>
      <c r="Q212" s="24" t="s">
        <v>203</v>
      </c>
      <c r="R212" s="28">
        <v>19</v>
      </c>
      <c r="S212" s="28">
        <v>109</v>
      </c>
      <c r="T212" s="29">
        <v>0.1490104772991851</v>
      </c>
      <c r="U212" s="28">
        <v>1350</v>
      </c>
      <c r="V212" s="63"/>
      <c r="W212" s="61">
        <f>(Table134[[#This Row],[2042 Future AADT]]-Table134[[#This Row],[AADT 2022]])/20*($W$5-2022)+Table134[[#This Row],[AADT 2022]]</f>
        <v>1350</v>
      </c>
      <c r="X212" s="63"/>
    </row>
    <row r="213" spans="1:24" s="21" customFormat="1" ht="24" customHeight="1" x14ac:dyDescent="0.25">
      <c r="A213" s="24" t="s">
        <v>3387</v>
      </c>
      <c r="B213" s="25" t="s">
        <v>18807</v>
      </c>
      <c r="C213" s="24">
        <v>3481</v>
      </c>
      <c r="D213" s="24" t="s">
        <v>17074</v>
      </c>
      <c r="E213" s="24" t="s">
        <v>3388</v>
      </c>
      <c r="F213" s="26">
        <f>Table134[[#This Row],[ToMeasure]]-Table134[[#This Row],[FromMeasure]]</f>
        <v>0.27024395000000001</v>
      </c>
      <c r="G213" s="27" t="s">
        <v>3389</v>
      </c>
      <c r="H213" s="37">
        <v>0</v>
      </c>
      <c r="I213" s="24" t="s">
        <v>3390</v>
      </c>
      <c r="J213" s="37">
        <v>0.27024395000000001</v>
      </c>
      <c r="K213" s="24" t="s">
        <v>156</v>
      </c>
      <c r="L213" s="28">
        <v>802</v>
      </c>
      <c r="M213" s="28">
        <v>0</v>
      </c>
      <c r="N213" s="28">
        <v>802</v>
      </c>
      <c r="O213" s="25" t="s">
        <v>23117</v>
      </c>
      <c r="P213" s="24">
        <v>11</v>
      </c>
      <c r="Q213" s="24" t="s">
        <v>203</v>
      </c>
      <c r="R213" s="28">
        <v>64</v>
      </c>
      <c r="S213" s="28">
        <v>59</v>
      </c>
      <c r="T213" s="29">
        <v>0.15336658354114713</v>
      </c>
      <c r="U213" s="28">
        <v>1260</v>
      </c>
      <c r="V213" s="63"/>
      <c r="W213" s="61">
        <f>(Table134[[#This Row],[2042 Future AADT]]-Table134[[#This Row],[AADT 2022]])/20*($W$5-2022)+Table134[[#This Row],[AADT 2022]]</f>
        <v>1260</v>
      </c>
      <c r="X213" s="63"/>
    </row>
    <row r="214" spans="1:24" s="21" customFormat="1" ht="24" customHeight="1" x14ac:dyDescent="0.25">
      <c r="A214" s="24" t="s">
        <v>11381</v>
      </c>
      <c r="B214" s="25" t="s">
        <v>18809</v>
      </c>
      <c r="C214" s="24">
        <v>3483</v>
      </c>
      <c r="D214" s="24" t="s">
        <v>17074</v>
      </c>
      <c r="E214" s="24" t="s">
        <v>11382</v>
      </c>
      <c r="F214" s="26">
        <f>Table134[[#This Row],[ToMeasure]]-Table134[[#This Row],[FromMeasure]]</f>
        <v>0.26558933000000001</v>
      </c>
      <c r="G214" s="27" t="s">
        <v>3385</v>
      </c>
      <c r="H214" s="37">
        <v>0</v>
      </c>
      <c r="I214" s="24" t="s">
        <v>3384</v>
      </c>
      <c r="J214" s="37">
        <v>0.26558933000000001</v>
      </c>
      <c r="K214" s="24" t="s">
        <v>647</v>
      </c>
      <c r="L214" s="28">
        <v>495</v>
      </c>
      <c r="M214" s="28">
        <v>0</v>
      </c>
      <c r="N214" s="28">
        <v>495</v>
      </c>
      <c r="O214" s="25" t="s">
        <v>23118</v>
      </c>
      <c r="P214" s="24">
        <v>10</v>
      </c>
      <c r="Q214" s="24" t="s">
        <v>203</v>
      </c>
      <c r="R214" s="28">
        <v>38</v>
      </c>
      <c r="S214" s="28">
        <v>35</v>
      </c>
      <c r="T214" s="29">
        <v>0.14747474747474748</v>
      </c>
      <c r="U214" s="28">
        <v>778</v>
      </c>
      <c r="V214" s="63"/>
      <c r="W214" s="61">
        <f>(Table134[[#This Row],[2042 Future AADT]]-Table134[[#This Row],[AADT 2022]])/20*($W$5-2022)+Table134[[#This Row],[AADT 2022]]</f>
        <v>778</v>
      </c>
      <c r="X214" s="63"/>
    </row>
    <row r="215" spans="1:24" s="21" customFormat="1" ht="24" customHeight="1" x14ac:dyDescent="0.25">
      <c r="A215" s="24" t="s">
        <v>7091</v>
      </c>
      <c r="B215" s="25" t="s">
        <v>21448</v>
      </c>
      <c r="C215" s="24">
        <v>9955</v>
      </c>
      <c r="D215" s="24" t="s">
        <v>17074</v>
      </c>
      <c r="E215" s="24" t="s">
        <v>7092</v>
      </c>
      <c r="F215" s="26">
        <f>Table134[[#This Row],[ToMeasure]]-Table134[[#This Row],[FromMeasure]]</f>
        <v>0.12312387</v>
      </c>
      <c r="G215" s="27" t="s">
        <v>7093</v>
      </c>
      <c r="H215" s="37">
        <v>0</v>
      </c>
      <c r="I215" s="24" t="s">
        <v>156</v>
      </c>
      <c r="J215" s="37">
        <v>0.12312387</v>
      </c>
      <c r="K215" s="24" t="s">
        <v>7094</v>
      </c>
      <c r="L215" s="28">
        <v>1804</v>
      </c>
      <c r="M215" s="28">
        <v>0</v>
      </c>
      <c r="N215" s="28">
        <v>1804</v>
      </c>
      <c r="O215" s="25" t="s">
        <v>23119</v>
      </c>
      <c r="P215" s="24">
        <v>7</v>
      </c>
      <c r="Q215" s="24" t="s">
        <v>203</v>
      </c>
      <c r="R215" s="28">
        <v>99</v>
      </c>
      <c r="S215" s="28">
        <v>531</v>
      </c>
      <c r="T215" s="29">
        <v>0.34922394678492241</v>
      </c>
      <c r="U215" s="28">
        <v>2834</v>
      </c>
      <c r="V215" s="63"/>
      <c r="W215" s="61">
        <f>(Table134[[#This Row],[2042 Future AADT]]-Table134[[#This Row],[AADT 2022]])/20*($W$5-2022)+Table134[[#This Row],[AADT 2022]]</f>
        <v>2834</v>
      </c>
      <c r="X215" s="63"/>
    </row>
    <row r="216" spans="1:24" s="21" customFormat="1" ht="24" customHeight="1" x14ac:dyDescent="0.25">
      <c r="A216" s="24" t="s">
        <v>3392</v>
      </c>
      <c r="B216" s="25" t="s">
        <v>21449</v>
      </c>
      <c r="C216" s="24">
        <v>9956</v>
      </c>
      <c r="D216" s="24" t="s">
        <v>17074</v>
      </c>
      <c r="E216" s="24" t="s">
        <v>3393</v>
      </c>
      <c r="F216" s="26">
        <f>Table134[[#This Row],[ToMeasure]]-Table134[[#This Row],[FromMeasure]]</f>
        <v>0.14671157000000001</v>
      </c>
      <c r="G216" s="27" t="s">
        <v>3394</v>
      </c>
      <c r="H216" s="37">
        <v>0</v>
      </c>
      <c r="I216" s="24" t="s">
        <v>647</v>
      </c>
      <c r="J216" s="37">
        <v>0.14671157000000001</v>
      </c>
      <c r="K216" s="24" t="s">
        <v>3395</v>
      </c>
      <c r="L216" s="28">
        <v>1491</v>
      </c>
      <c r="M216" s="28">
        <v>0</v>
      </c>
      <c r="N216" s="28">
        <v>1491</v>
      </c>
      <c r="O216" s="25" t="s">
        <v>23120</v>
      </c>
      <c r="P216" s="24">
        <v>10</v>
      </c>
      <c r="Q216" s="24" t="s">
        <v>203</v>
      </c>
      <c r="R216" s="28">
        <v>80</v>
      </c>
      <c r="S216" s="28">
        <v>440</v>
      </c>
      <c r="T216" s="29">
        <v>0.34875922199865861</v>
      </c>
      <c r="U216" s="28">
        <v>2343</v>
      </c>
      <c r="V216" s="63"/>
      <c r="W216" s="61">
        <f>(Table134[[#This Row],[2042 Future AADT]]-Table134[[#This Row],[AADT 2022]])/20*($W$5-2022)+Table134[[#This Row],[AADT 2022]]</f>
        <v>2343</v>
      </c>
      <c r="X216" s="63"/>
    </row>
    <row r="217" spans="1:24" s="21" customFormat="1" ht="24" customHeight="1" x14ac:dyDescent="0.25">
      <c r="A217" s="24" t="s">
        <v>11384</v>
      </c>
      <c r="B217" s="25"/>
      <c r="C217" s="24">
        <v>900008</v>
      </c>
      <c r="D217" s="24" t="s">
        <v>17074</v>
      </c>
      <c r="E217" s="24" t="s">
        <v>11385</v>
      </c>
      <c r="F217" s="26">
        <f>Table134[[#This Row],[ToMeasure]]-Table134[[#This Row],[FromMeasure]]</f>
        <v>6.1800430000000003E-2</v>
      </c>
      <c r="G217" s="27" t="s">
        <v>11386</v>
      </c>
      <c r="H217" s="37">
        <v>0</v>
      </c>
      <c r="I217" s="24" t="s">
        <v>7094</v>
      </c>
      <c r="J217" s="37">
        <v>6.1800430000000003E-2</v>
      </c>
      <c r="K217" s="24" t="s">
        <v>156</v>
      </c>
      <c r="L217" s="28">
        <v>2191</v>
      </c>
      <c r="M217" s="28">
        <v>0</v>
      </c>
      <c r="N217" s="28">
        <v>2191</v>
      </c>
      <c r="O217" s="25" t="s">
        <v>23121</v>
      </c>
      <c r="P217" s="24" t="s">
        <v>203</v>
      </c>
      <c r="Q217" s="24" t="s">
        <v>203</v>
      </c>
      <c r="R217" s="28" t="s">
        <v>203</v>
      </c>
      <c r="S217" s="28" t="s">
        <v>203</v>
      </c>
      <c r="T217" s="29" t="s">
        <v>203</v>
      </c>
      <c r="U217" s="28">
        <v>3442</v>
      </c>
      <c r="V217" s="63"/>
      <c r="W217" s="61">
        <f>(Table134[[#This Row],[2042 Future AADT]]-Table134[[#This Row],[AADT 2022]])/20*($W$5-2022)+Table134[[#This Row],[AADT 2022]]</f>
        <v>3442</v>
      </c>
      <c r="X217" s="63"/>
    </row>
    <row r="218" spans="1:24" s="21" customFormat="1" ht="24" customHeight="1" x14ac:dyDescent="0.25">
      <c r="A218" s="24" t="s">
        <v>7096</v>
      </c>
      <c r="B218" s="25"/>
      <c r="C218" s="24" t="s">
        <v>203</v>
      </c>
      <c r="D218" s="24" t="s">
        <v>17074</v>
      </c>
      <c r="E218" s="24" t="s">
        <v>7097</v>
      </c>
      <c r="F218" s="26">
        <f>Table134[[#This Row],[ToMeasure]]-Table134[[#This Row],[FromMeasure]]</f>
        <v>8.9297290000000001E-2</v>
      </c>
      <c r="G218" s="27" t="s">
        <v>7098</v>
      </c>
      <c r="H218" s="37">
        <v>0</v>
      </c>
      <c r="I218" s="24" t="s">
        <v>7099</v>
      </c>
      <c r="J218" s="37">
        <v>8.9297290000000001E-2</v>
      </c>
      <c r="K218" s="24" t="s">
        <v>647</v>
      </c>
      <c r="L218" s="28" t="s">
        <v>203</v>
      </c>
      <c r="M218" s="28" t="s">
        <v>203</v>
      </c>
      <c r="N218" s="28">
        <v>3226</v>
      </c>
      <c r="O218" s="25" t="s">
        <v>23007</v>
      </c>
      <c r="P218" s="24" t="s">
        <v>203</v>
      </c>
      <c r="Q218" s="24" t="s">
        <v>203</v>
      </c>
      <c r="R218" s="28" t="s">
        <v>203</v>
      </c>
      <c r="S218" s="28" t="s">
        <v>203</v>
      </c>
      <c r="T218" s="29" t="s">
        <v>203</v>
      </c>
      <c r="U218" s="28">
        <v>5068</v>
      </c>
      <c r="V218" s="63"/>
      <c r="W218" s="61">
        <f>(Table134[[#This Row],[2042 Future AADT]]-Table134[[#This Row],[AADT 2022]])/20*($W$5-2022)+Table134[[#This Row],[AADT 2022]]</f>
        <v>5068</v>
      </c>
      <c r="X218" s="63"/>
    </row>
    <row r="219" spans="1:24" s="21" customFormat="1" ht="24" customHeight="1" x14ac:dyDescent="0.25">
      <c r="A219" s="24" t="s">
        <v>7100</v>
      </c>
      <c r="B219" s="25"/>
      <c r="C219" s="24">
        <v>900008</v>
      </c>
      <c r="D219" s="24" t="s">
        <v>17074</v>
      </c>
      <c r="E219" s="24" t="s">
        <v>7101</v>
      </c>
      <c r="F219" s="26">
        <f>Table134[[#This Row],[ToMeasure]]-Table134[[#This Row],[FromMeasure]]</f>
        <v>0.21839274</v>
      </c>
      <c r="G219" s="27" t="s">
        <v>7102</v>
      </c>
      <c r="H219" s="37">
        <v>0</v>
      </c>
      <c r="I219" s="24" t="s">
        <v>7094</v>
      </c>
      <c r="J219" s="37">
        <v>0.21839274</v>
      </c>
      <c r="K219" s="24" t="s">
        <v>7094</v>
      </c>
      <c r="L219" s="28">
        <v>2191</v>
      </c>
      <c r="M219" s="28">
        <v>0</v>
      </c>
      <c r="N219" s="28">
        <v>2191</v>
      </c>
      <c r="O219" s="25" t="s">
        <v>23121</v>
      </c>
      <c r="P219" s="24" t="s">
        <v>203</v>
      </c>
      <c r="Q219" s="24" t="s">
        <v>203</v>
      </c>
      <c r="R219" s="28" t="s">
        <v>203</v>
      </c>
      <c r="S219" s="28" t="s">
        <v>203</v>
      </c>
      <c r="T219" s="29" t="s">
        <v>203</v>
      </c>
      <c r="U219" s="28">
        <v>3697</v>
      </c>
      <c r="V219" s="63"/>
      <c r="W219" s="61">
        <f>(Table134[[#This Row],[2042 Future AADT]]-Table134[[#This Row],[AADT 2022]])/20*($W$5-2022)+Table134[[#This Row],[AADT 2022]]</f>
        <v>3697</v>
      </c>
      <c r="X219" s="63"/>
    </row>
    <row r="220" spans="1:24" s="21" customFormat="1" ht="24" customHeight="1" x14ac:dyDescent="0.25">
      <c r="A220" s="24" t="s">
        <v>7104</v>
      </c>
      <c r="B220" s="25" t="s">
        <v>18812</v>
      </c>
      <c r="C220" s="24">
        <v>3500</v>
      </c>
      <c r="D220" s="24" t="s">
        <v>17074</v>
      </c>
      <c r="E220" s="24" t="s">
        <v>7105</v>
      </c>
      <c r="F220" s="26">
        <f>Table134[[#This Row],[ToMeasure]]-Table134[[#This Row],[FromMeasure]]</f>
        <v>0.31166304</v>
      </c>
      <c r="G220" s="27" t="s">
        <v>7106</v>
      </c>
      <c r="H220" s="37">
        <v>0</v>
      </c>
      <c r="I220" s="24" t="s">
        <v>156</v>
      </c>
      <c r="J220" s="37">
        <v>0.31166304</v>
      </c>
      <c r="K220" s="24" t="s">
        <v>7107</v>
      </c>
      <c r="L220" s="28">
        <v>2224</v>
      </c>
      <c r="M220" s="28">
        <v>0</v>
      </c>
      <c r="N220" s="28">
        <v>2224</v>
      </c>
      <c r="O220" s="25" t="s">
        <v>23122</v>
      </c>
      <c r="P220" s="24">
        <v>8</v>
      </c>
      <c r="Q220" s="24" t="s">
        <v>203</v>
      </c>
      <c r="R220" s="28">
        <v>68</v>
      </c>
      <c r="S220" s="28">
        <v>374</v>
      </c>
      <c r="T220" s="29">
        <v>0.19874100719424462</v>
      </c>
      <c r="U220" s="28">
        <v>3494</v>
      </c>
      <c r="V220" s="63"/>
      <c r="W220" s="61">
        <f>(Table134[[#This Row],[2042 Future AADT]]-Table134[[#This Row],[AADT 2022]])/20*($W$5-2022)+Table134[[#This Row],[AADT 2022]]</f>
        <v>3494</v>
      </c>
      <c r="X220" s="63"/>
    </row>
    <row r="221" spans="1:24" s="21" customFormat="1" ht="24" customHeight="1" x14ac:dyDescent="0.25">
      <c r="A221" s="24" t="s">
        <v>11387</v>
      </c>
      <c r="B221" s="25" t="s">
        <v>18814</v>
      </c>
      <c r="C221" s="24">
        <v>3502</v>
      </c>
      <c r="D221" s="24" t="s">
        <v>17074</v>
      </c>
      <c r="E221" s="24" t="s">
        <v>11388</v>
      </c>
      <c r="F221" s="26">
        <f>Table134[[#This Row],[ToMeasure]]-Table134[[#This Row],[FromMeasure]]</f>
        <v>0.32544739</v>
      </c>
      <c r="G221" s="27" t="s">
        <v>7112</v>
      </c>
      <c r="H221" s="37">
        <v>0</v>
      </c>
      <c r="I221" s="24" t="s">
        <v>647</v>
      </c>
      <c r="J221" s="37">
        <v>0.32544739</v>
      </c>
      <c r="K221" s="24" t="s">
        <v>7111</v>
      </c>
      <c r="L221" s="28">
        <v>2345</v>
      </c>
      <c r="M221" s="28">
        <v>0</v>
      </c>
      <c r="N221" s="28">
        <v>2345</v>
      </c>
      <c r="O221" s="25" t="s">
        <v>23123</v>
      </c>
      <c r="P221" s="24">
        <v>9</v>
      </c>
      <c r="Q221" s="24" t="s">
        <v>203</v>
      </c>
      <c r="R221" s="28">
        <v>43</v>
      </c>
      <c r="S221" s="28">
        <v>238</v>
      </c>
      <c r="T221" s="29">
        <v>0.11982942430703625</v>
      </c>
      <c r="U221" s="28">
        <v>3684</v>
      </c>
      <c r="V221" s="63"/>
      <c r="W221" s="61">
        <f>(Table134[[#This Row],[2042 Future AADT]]-Table134[[#This Row],[AADT 2022]])/20*($W$5-2022)+Table134[[#This Row],[AADT 2022]]</f>
        <v>3684</v>
      </c>
      <c r="X221" s="63"/>
    </row>
    <row r="222" spans="1:24" s="21" customFormat="1" ht="24" customHeight="1" x14ac:dyDescent="0.25">
      <c r="A222" s="24" t="s">
        <v>11390</v>
      </c>
      <c r="B222" s="25" t="s">
        <v>18813</v>
      </c>
      <c r="C222" s="24">
        <v>3501</v>
      </c>
      <c r="D222" s="24" t="s">
        <v>17074</v>
      </c>
      <c r="E222" s="24" t="s">
        <v>11391</v>
      </c>
      <c r="F222" s="26">
        <f>Table134[[#This Row],[ToMeasure]]-Table134[[#This Row],[FromMeasure]]</f>
        <v>0.30867779000000001</v>
      </c>
      <c r="G222" s="27" t="s">
        <v>7107</v>
      </c>
      <c r="H222" s="37">
        <v>0</v>
      </c>
      <c r="I222" s="24" t="s">
        <v>7106</v>
      </c>
      <c r="J222" s="37">
        <v>0.30867779000000001</v>
      </c>
      <c r="K222" s="24" t="s">
        <v>156</v>
      </c>
      <c r="L222" s="28">
        <v>2020</v>
      </c>
      <c r="M222" s="28">
        <v>0</v>
      </c>
      <c r="N222" s="28">
        <v>2020</v>
      </c>
      <c r="O222" s="25" t="s">
        <v>23124</v>
      </c>
      <c r="P222" s="24">
        <v>7</v>
      </c>
      <c r="Q222" s="24" t="s">
        <v>203</v>
      </c>
      <c r="R222" s="28">
        <v>163</v>
      </c>
      <c r="S222" s="28">
        <v>153</v>
      </c>
      <c r="T222" s="29">
        <v>0.15643564356435644</v>
      </c>
      <c r="U222" s="28">
        <v>3174</v>
      </c>
      <c r="V222" s="63"/>
      <c r="W222" s="61">
        <f>(Table134[[#This Row],[2042 Future AADT]]-Table134[[#This Row],[AADT 2022]])/20*($W$5-2022)+Table134[[#This Row],[AADT 2022]]</f>
        <v>3174</v>
      </c>
      <c r="X222" s="63"/>
    </row>
    <row r="223" spans="1:24" s="21" customFormat="1" ht="24" customHeight="1" x14ac:dyDescent="0.25">
      <c r="A223" s="24" t="s">
        <v>7109</v>
      </c>
      <c r="B223" s="25" t="s">
        <v>18815</v>
      </c>
      <c r="C223" s="24">
        <v>3503</v>
      </c>
      <c r="D223" s="24" t="s">
        <v>17074</v>
      </c>
      <c r="E223" s="24" t="s">
        <v>7110</v>
      </c>
      <c r="F223" s="26">
        <f>Table134[[#This Row],[ToMeasure]]-Table134[[#This Row],[FromMeasure]]</f>
        <v>0.31093461</v>
      </c>
      <c r="G223" s="27" t="s">
        <v>7111</v>
      </c>
      <c r="H223" s="37">
        <v>0</v>
      </c>
      <c r="I223" s="24" t="s">
        <v>7112</v>
      </c>
      <c r="J223" s="37">
        <v>0.31093461</v>
      </c>
      <c r="K223" s="24" t="s">
        <v>647</v>
      </c>
      <c r="L223" s="28">
        <v>995</v>
      </c>
      <c r="M223" s="28">
        <v>0</v>
      </c>
      <c r="N223" s="28">
        <v>995</v>
      </c>
      <c r="O223" s="25" t="s">
        <v>23125</v>
      </c>
      <c r="P223" s="24">
        <v>10</v>
      </c>
      <c r="Q223" s="24" t="s">
        <v>203</v>
      </c>
      <c r="R223" s="28">
        <v>77</v>
      </c>
      <c r="S223" s="28">
        <v>74</v>
      </c>
      <c r="T223" s="29">
        <v>0.15175879396984926</v>
      </c>
      <c r="U223" s="28">
        <v>1563</v>
      </c>
      <c r="V223" s="63"/>
      <c r="W223" s="61">
        <f>(Table134[[#This Row],[2042 Future AADT]]-Table134[[#This Row],[AADT 2022]])/20*($W$5-2022)+Table134[[#This Row],[AADT 2022]]</f>
        <v>1563</v>
      </c>
      <c r="X223" s="63"/>
    </row>
    <row r="224" spans="1:24" s="21" customFormat="1" ht="24" customHeight="1" x14ac:dyDescent="0.25">
      <c r="A224" s="24" t="s">
        <v>7114</v>
      </c>
      <c r="B224" s="25" t="s">
        <v>18818</v>
      </c>
      <c r="C224" s="24">
        <v>3510</v>
      </c>
      <c r="D224" s="24" t="s">
        <v>17074</v>
      </c>
      <c r="E224" s="24" t="s">
        <v>7115</v>
      </c>
      <c r="F224" s="26">
        <f>Table134[[#This Row],[ToMeasure]]-Table134[[#This Row],[FromMeasure]]</f>
        <v>0.40187049000000002</v>
      </c>
      <c r="G224" s="27" t="s">
        <v>7116</v>
      </c>
      <c r="H224" s="37">
        <v>0</v>
      </c>
      <c r="I224" s="24" t="s">
        <v>156</v>
      </c>
      <c r="J224" s="37">
        <v>0.40187049000000002</v>
      </c>
      <c r="K224" s="24" t="s">
        <v>7117</v>
      </c>
      <c r="L224" s="28">
        <v>255</v>
      </c>
      <c r="M224" s="28">
        <v>0</v>
      </c>
      <c r="N224" s="28">
        <v>255</v>
      </c>
      <c r="O224" s="25" t="s">
        <v>23126</v>
      </c>
      <c r="P224" s="24">
        <v>11</v>
      </c>
      <c r="Q224" s="24" t="s">
        <v>203</v>
      </c>
      <c r="R224" s="28">
        <v>11</v>
      </c>
      <c r="S224" s="28">
        <v>61</v>
      </c>
      <c r="T224" s="29">
        <v>0.28235294117647058</v>
      </c>
      <c r="U224" s="28">
        <v>401</v>
      </c>
      <c r="V224" s="63"/>
      <c r="W224" s="61">
        <f>(Table134[[#This Row],[2042 Future AADT]]-Table134[[#This Row],[AADT 2022]])/20*($W$5-2022)+Table134[[#This Row],[AADT 2022]]</f>
        <v>401</v>
      </c>
      <c r="X224" s="63"/>
    </row>
    <row r="225" spans="1:24" s="21" customFormat="1" ht="24" customHeight="1" x14ac:dyDescent="0.25">
      <c r="A225" s="24" t="s">
        <v>3397</v>
      </c>
      <c r="B225" s="25" t="s">
        <v>18820</v>
      </c>
      <c r="C225" s="24">
        <v>3512</v>
      </c>
      <c r="D225" s="24" t="s">
        <v>17074</v>
      </c>
      <c r="E225" s="24" t="s">
        <v>3398</v>
      </c>
      <c r="F225" s="26">
        <f>Table134[[#This Row],[ToMeasure]]-Table134[[#This Row],[FromMeasure]]</f>
        <v>0.40636566000000002</v>
      </c>
      <c r="G225" s="27" t="s">
        <v>3399</v>
      </c>
      <c r="H225" s="37">
        <v>0</v>
      </c>
      <c r="I225" s="24" t="s">
        <v>647</v>
      </c>
      <c r="J225" s="37">
        <v>0.40636566000000002</v>
      </c>
      <c r="K225" s="24" t="s">
        <v>3400</v>
      </c>
      <c r="L225" s="28">
        <v>2596</v>
      </c>
      <c r="M225" s="28">
        <v>0</v>
      </c>
      <c r="N225" s="28">
        <v>2596</v>
      </c>
      <c r="O225" s="25" t="s">
        <v>23127</v>
      </c>
      <c r="P225" s="24">
        <v>22</v>
      </c>
      <c r="Q225" s="24" t="s">
        <v>203</v>
      </c>
      <c r="R225" s="28">
        <v>116</v>
      </c>
      <c r="S225" s="28">
        <v>620</v>
      </c>
      <c r="T225" s="29">
        <v>0.28351309707241912</v>
      </c>
      <c r="U225" s="28">
        <v>4079</v>
      </c>
      <c r="V225" s="63"/>
      <c r="W225" s="61">
        <f>(Table134[[#This Row],[2042 Future AADT]]-Table134[[#This Row],[AADT 2022]])/20*($W$5-2022)+Table134[[#This Row],[AADT 2022]]</f>
        <v>4079</v>
      </c>
      <c r="X225" s="63"/>
    </row>
    <row r="226" spans="1:24" s="21" customFormat="1" ht="24" customHeight="1" x14ac:dyDescent="0.25">
      <c r="A226" s="24" t="s">
        <v>13930</v>
      </c>
      <c r="B226" s="25" t="s">
        <v>18819</v>
      </c>
      <c r="C226" s="24">
        <v>3511</v>
      </c>
      <c r="D226" s="24" t="s">
        <v>17074</v>
      </c>
      <c r="E226" s="24" t="s">
        <v>13931</v>
      </c>
      <c r="F226" s="26">
        <f>Table134[[#This Row],[ToMeasure]]-Table134[[#This Row],[FromMeasure]]</f>
        <v>0.29691382999999999</v>
      </c>
      <c r="G226" s="27" t="s">
        <v>7117</v>
      </c>
      <c r="H226" s="37">
        <v>0</v>
      </c>
      <c r="I226" s="24" t="s">
        <v>7116</v>
      </c>
      <c r="J226" s="37">
        <v>0.29691382999999999</v>
      </c>
      <c r="K226" s="24" t="s">
        <v>156</v>
      </c>
      <c r="L226" s="28">
        <v>3084</v>
      </c>
      <c r="M226" s="28">
        <v>0</v>
      </c>
      <c r="N226" s="28">
        <v>3084</v>
      </c>
      <c r="O226" s="25" t="s">
        <v>23128</v>
      </c>
      <c r="P226" s="24">
        <v>20</v>
      </c>
      <c r="Q226" s="24" t="s">
        <v>203</v>
      </c>
      <c r="R226" s="28">
        <v>243</v>
      </c>
      <c r="S226" s="28">
        <v>227</v>
      </c>
      <c r="T226" s="29">
        <v>0.15239948119325553</v>
      </c>
      <c r="U226" s="28">
        <v>4845</v>
      </c>
      <c r="V226" s="63"/>
      <c r="W226" s="61">
        <f>(Table134[[#This Row],[2042 Future AADT]]-Table134[[#This Row],[AADT 2022]])/20*($W$5-2022)+Table134[[#This Row],[AADT 2022]]</f>
        <v>4845</v>
      </c>
      <c r="X226" s="63"/>
    </row>
    <row r="227" spans="1:24" s="21" customFormat="1" ht="24" customHeight="1" x14ac:dyDescent="0.25">
      <c r="A227" s="24" t="s">
        <v>13933</v>
      </c>
      <c r="B227" s="25" t="s">
        <v>18821</v>
      </c>
      <c r="C227" s="24">
        <v>3513</v>
      </c>
      <c r="D227" s="24" t="s">
        <v>17074</v>
      </c>
      <c r="E227" s="24" t="s">
        <v>13934</v>
      </c>
      <c r="F227" s="26">
        <f>Table134[[#This Row],[ToMeasure]]-Table134[[#This Row],[FromMeasure]]</f>
        <v>0.26719973000000002</v>
      </c>
      <c r="G227" s="27" t="s">
        <v>3400</v>
      </c>
      <c r="H227" s="37">
        <v>0</v>
      </c>
      <c r="I227" s="24" t="s">
        <v>3399</v>
      </c>
      <c r="J227" s="37">
        <v>0.26719973000000002</v>
      </c>
      <c r="K227" s="24" t="s">
        <v>647</v>
      </c>
      <c r="L227" s="28">
        <v>173</v>
      </c>
      <c r="M227" s="28">
        <v>0</v>
      </c>
      <c r="N227" s="28">
        <v>173</v>
      </c>
      <c r="O227" s="25" t="s">
        <v>23129</v>
      </c>
      <c r="P227" s="24">
        <v>16</v>
      </c>
      <c r="Q227" s="24" t="s">
        <v>203</v>
      </c>
      <c r="R227" s="28">
        <v>27</v>
      </c>
      <c r="S227" s="28">
        <v>22</v>
      </c>
      <c r="T227" s="29">
        <v>0.2832369942196532</v>
      </c>
      <c r="U227" s="28">
        <v>272</v>
      </c>
      <c r="V227" s="63"/>
      <c r="W227" s="61">
        <f>(Table134[[#This Row],[2042 Future AADT]]-Table134[[#This Row],[AADT 2022]])/20*($W$5-2022)+Table134[[#This Row],[AADT 2022]]</f>
        <v>272</v>
      </c>
      <c r="X227" s="63"/>
    </row>
    <row r="228" spans="1:24" s="21" customFormat="1" ht="24" customHeight="1" x14ac:dyDescent="0.25">
      <c r="A228" s="24" t="s">
        <v>3402</v>
      </c>
      <c r="B228" s="25" t="s">
        <v>18823</v>
      </c>
      <c r="C228" s="24">
        <v>3520</v>
      </c>
      <c r="D228" s="24" t="s">
        <v>17074</v>
      </c>
      <c r="E228" s="24" t="s">
        <v>3403</v>
      </c>
      <c r="F228" s="26">
        <f>Table134[[#This Row],[ToMeasure]]-Table134[[#This Row],[FromMeasure]]</f>
        <v>0.26338184999999997</v>
      </c>
      <c r="G228" s="27" t="s">
        <v>3404</v>
      </c>
      <c r="H228" s="37">
        <v>0</v>
      </c>
      <c r="I228" s="24" t="s">
        <v>156</v>
      </c>
      <c r="J228" s="37">
        <v>0.26338184999999997</v>
      </c>
      <c r="K228" s="24" t="s">
        <v>3405</v>
      </c>
      <c r="L228" s="28">
        <v>4055</v>
      </c>
      <c r="M228" s="28">
        <v>0</v>
      </c>
      <c r="N228" s="28">
        <v>4055</v>
      </c>
      <c r="O228" s="25" t="s">
        <v>23130</v>
      </c>
      <c r="P228" s="24">
        <v>8</v>
      </c>
      <c r="Q228" s="24" t="s">
        <v>203</v>
      </c>
      <c r="R228" s="28">
        <v>170</v>
      </c>
      <c r="S228" s="28">
        <v>915</v>
      </c>
      <c r="T228" s="29">
        <v>0.26757090012330459</v>
      </c>
      <c r="U228" s="28">
        <v>6371</v>
      </c>
      <c r="V228" s="63"/>
      <c r="W228" s="61">
        <f>(Table134[[#This Row],[2042 Future AADT]]-Table134[[#This Row],[AADT 2022]])/20*($W$5-2022)+Table134[[#This Row],[AADT 2022]]</f>
        <v>6371</v>
      </c>
      <c r="X228" s="63"/>
    </row>
    <row r="229" spans="1:24" s="21" customFormat="1" ht="24" customHeight="1" x14ac:dyDescent="0.25">
      <c r="A229" s="24" t="s">
        <v>13936</v>
      </c>
      <c r="B229" s="25" t="s">
        <v>18825</v>
      </c>
      <c r="C229" s="24">
        <v>3522</v>
      </c>
      <c r="D229" s="24" t="s">
        <v>17074</v>
      </c>
      <c r="E229" s="24" t="s">
        <v>13937</v>
      </c>
      <c r="F229" s="26">
        <f>Table134[[#This Row],[ToMeasure]]-Table134[[#This Row],[FromMeasure]]</f>
        <v>0.24640229999999999</v>
      </c>
      <c r="G229" s="27" t="s">
        <v>3410</v>
      </c>
      <c r="H229" s="37">
        <v>0</v>
      </c>
      <c r="I229" s="24" t="s">
        <v>647</v>
      </c>
      <c r="J229" s="37">
        <v>0.24640229999999999</v>
      </c>
      <c r="K229" s="24" t="s">
        <v>3409</v>
      </c>
      <c r="L229" s="28">
        <v>4826</v>
      </c>
      <c r="M229" s="28">
        <v>0</v>
      </c>
      <c r="N229" s="28">
        <v>4826</v>
      </c>
      <c r="O229" s="25" t="s">
        <v>23131</v>
      </c>
      <c r="P229" s="24">
        <v>8</v>
      </c>
      <c r="Q229" s="24" t="s">
        <v>203</v>
      </c>
      <c r="R229" s="28">
        <v>167</v>
      </c>
      <c r="S229" s="28">
        <v>908</v>
      </c>
      <c r="T229" s="29">
        <v>0.22275176129299626</v>
      </c>
      <c r="U229" s="28">
        <v>7582</v>
      </c>
      <c r="V229" s="63"/>
      <c r="W229" s="61">
        <f>(Table134[[#This Row],[2042 Future AADT]]-Table134[[#This Row],[AADT 2022]])/20*($W$5-2022)+Table134[[#This Row],[AADT 2022]]</f>
        <v>7582</v>
      </c>
      <c r="X229" s="63"/>
    </row>
    <row r="230" spans="1:24" s="21" customFormat="1" ht="24" customHeight="1" x14ac:dyDescent="0.25">
      <c r="A230" s="24" t="s">
        <v>11393</v>
      </c>
      <c r="B230" s="25" t="s">
        <v>18824</v>
      </c>
      <c r="C230" s="24">
        <v>3521</v>
      </c>
      <c r="D230" s="24" t="s">
        <v>17074</v>
      </c>
      <c r="E230" s="24" t="s">
        <v>11394</v>
      </c>
      <c r="F230" s="26">
        <f>Table134[[#This Row],[ToMeasure]]-Table134[[#This Row],[FromMeasure]]</f>
        <v>0.21719952000000001</v>
      </c>
      <c r="G230" s="27" t="s">
        <v>3405</v>
      </c>
      <c r="H230" s="37">
        <v>0</v>
      </c>
      <c r="I230" s="24" t="s">
        <v>3404</v>
      </c>
      <c r="J230" s="37">
        <v>0.21719952000000001</v>
      </c>
      <c r="K230" s="24" t="s">
        <v>156</v>
      </c>
      <c r="L230" s="28">
        <v>6813</v>
      </c>
      <c r="M230" s="28">
        <v>0</v>
      </c>
      <c r="N230" s="28">
        <v>6813</v>
      </c>
      <c r="O230" s="25" t="s">
        <v>23132</v>
      </c>
      <c r="P230" s="24">
        <v>9</v>
      </c>
      <c r="Q230" s="24" t="s">
        <v>203</v>
      </c>
      <c r="R230" s="28">
        <v>539</v>
      </c>
      <c r="S230" s="28">
        <v>502</v>
      </c>
      <c r="T230" s="29">
        <v>0.15279612505504184</v>
      </c>
      <c r="U230" s="28">
        <v>10704</v>
      </c>
      <c r="V230" s="63"/>
      <c r="W230" s="61">
        <f>(Table134[[#This Row],[2042 Future AADT]]-Table134[[#This Row],[AADT 2022]])/20*($W$5-2022)+Table134[[#This Row],[AADT 2022]]</f>
        <v>10704</v>
      </c>
      <c r="X230" s="63"/>
    </row>
    <row r="231" spans="1:24" s="21" customFormat="1" ht="24" customHeight="1" x14ac:dyDescent="0.25">
      <c r="A231" s="24" t="s">
        <v>3407</v>
      </c>
      <c r="B231" s="25" t="s">
        <v>18826</v>
      </c>
      <c r="C231" s="24">
        <v>3523</v>
      </c>
      <c r="D231" s="24" t="s">
        <v>17074</v>
      </c>
      <c r="E231" s="24" t="s">
        <v>3408</v>
      </c>
      <c r="F231" s="26">
        <f>Table134[[#This Row],[ToMeasure]]-Table134[[#This Row],[FromMeasure]]</f>
        <v>0.21398263000000001</v>
      </c>
      <c r="G231" s="27" t="s">
        <v>3409</v>
      </c>
      <c r="H231" s="37">
        <v>0</v>
      </c>
      <c r="I231" s="24" t="s">
        <v>3410</v>
      </c>
      <c r="J231" s="37">
        <v>0.21398263000000001</v>
      </c>
      <c r="K231" s="24" t="s">
        <v>647</v>
      </c>
      <c r="L231" s="28">
        <v>2557</v>
      </c>
      <c r="M231" s="28">
        <v>0</v>
      </c>
      <c r="N231" s="28">
        <v>2557</v>
      </c>
      <c r="O231" s="25" t="s">
        <v>23133</v>
      </c>
      <c r="P231" s="24">
        <v>8</v>
      </c>
      <c r="Q231" s="24" t="s">
        <v>203</v>
      </c>
      <c r="R231" s="28">
        <v>200</v>
      </c>
      <c r="S231" s="28">
        <v>188</v>
      </c>
      <c r="T231" s="29">
        <v>0.15174032068830662</v>
      </c>
      <c r="U231" s="28">
        <v>4017</v>
      </c>
      <c r="V231" s="63"/>
      <c r="W231" s="61">
        <f>(Table134[[#This Row],[2042 Future AADT]]-Table134[[#This Row],[AADT 2022]])/20*($W$5-2022)+Table134[[#This Row],[AADT 2022]]</f>
        <v>4017</v>
      </c>
      <c r="X231" s="63"/>
    </row>
    <row r="232" spans="1:24" s="21" customFormat="1" ht="24" customHeight="1" x14ac:dyDescent="0.25">
      <c r="A232" s="24" t="s">
        <v>11396</v>
      </c>
      <c r="B232" s="25" t="s">
        <v>18828</v>
      </c>
      <c r="C232" s="24">
        <v>3530</v>
      </c>
      <c r="D232" s="24" t="s">
        <v>17074</v>
      </c>
      <c r="E232" s="24" t="s">
        <v>11397</v>
      </c>
      <c r="F232" s="26">
        <f>Table134[[#This Row],[ToMeasure]]-Table134[[#This Row],[FromMeasure]]</f>
        <v>0.24045498000000001</v>
      </c>
      <c r="G232" s="27" t="s">
        <v>11398</v>
      </c>
      <c r="H232" s="37">
        <v>0</v>
      </c>
      <c r="I232" s="24" t="s">
        <v>156</v>
      </c>
      <c r="J232" s="37">
        <v>0.24045498000000001</v>
      </c>
      <c r="K232" s="24" t="s">
        <v>10662</v>
      </c>
      <c r="L232" s="28">
        <v>642</v>
      </c>
      <c r="M232" s="28">
        <v>0</v>
      </c>
      <c r="N232" s="28">
        <v>642</v>
      </c>
      <c r="O232" s="25" t="s">
        <v>23134</v>
      </c>
      <c r="P232" s="24">
        <v>17</v>
      </c>
      <c r="Q232" s="24" t="s">
        <v>203</v>
      </c>
      <c r="R232" s="28">
        <v>24</v>
      </c>
      <c r="S232" s="28">
        <v>136</v>
      </c>
      <c r="T232" s="29">
        <v>0.24922118380062305</v>
      </c>
      <c r="U232" s="28">
        <v>1009</v>
      </c>
      <c r="V232" s="63"/>
      <c r="W232" s="61">
        <f>(Table134[[#This Row],[2042 Future AADT]]-Table134[[#This Row],[AADT 2022]])/20*($W$5-2022)+Table134[[#This Row],[AADT 2022]]</f>
        <v>1009</v>
      </c>
      <c r="X232" s="63"/>
    </row>
    <row r="233" spans="1:24" s="21" customFormat="1" ht="24" customHeight="1" x14ac:dyDescent="0.25">
      <c r="A233" s="24" t="s">
        <v>7119</v>
      </c>
      <c r="B233" s="25" t="s">
        <v>18830</v>
      </c>
      <c r="C233" s="24">
        <v>3532</v>
      </c>
      <c r="D233" s="24" t="s">
        <v>17074</v>
      </c>
      <c r="E233" s="24" t="s">
        <v>7120</v>
      </c>
      <c r="F233" s="26">
        <f>Table134[[#This Row],[ToMeasure]]-Table134[[#This Row],[FromMeasure]]</f>
        <v>0.23375487</v>
      </c>
      <c r="G233" s="27" t="s">
        <v>7121</v>
      </c>
      <c r="H233" s="37">
        <v>0</v>
      </c>
      <c r="I233" s="24" t="s">
        <v>647</v>
      </c>
      <c r="J233" s="37">
        <v>0.23375487</v>
      </c>
      <c r="K233" s="24" t="s">
        <v>7122</v>
      </c>
      <c r="L233" s="28">
        <v>5541</v>
      </c>
      <c r="M233" s="28">
        <v>0</v>
      </c>
      <c r="N233" s="28">
        <v>5541</v>
      </c>
      <c r="O233" s="25" t="s">
        <v>23135</v>
      </c>
      <c r="P233" s="24">
        <v>9</v>
      </c>
      <c r="Q233" s="24" t="s">
        <v>203</v>
      </c>
      <c r="R233" s="28">
        <v>155</v>
      </c>
      <c r="S233" s="28">
        <v>843</v>
      </c>
      <c r="T233" s="29">
        <v>0.18011189316007942</v>
      </c>
      <c r="U233" s="28">
        <v>8706</v>
      </c>
      <c r="V233" s="63"/>
      <c r="W233" s="61">
        <f>(Table134[[#This Row],[2042 Future AADT]]-Table134[[#This Row],[AADT 2022]])/20*($W$5-2022)+Table134[[#This Row],[AADT 2022]]</f>
        <v>8706</v>
      </c>
      <c r="X233" s="63"/>
    </row>
    <row r="234" spans="1:24" s="21" customFormat="1" ht="24" customHeight="1" x14ac:dyDescent="0.25">
      <c r="A234" s="24" t="s">
        <v>13939</v>
      </c>
      <c r="B234" s="25" t="s">
        <v>18829</v>
      </c>
      <c r="C234" s="24">
        <v>3531</v>
      </c>
      <c r="D234" s="24" t="s">
        <v>17074</v>
      </c>
      <c r="E234" s="24" t="s">
        <v>13940</v>
      </c>
      <c r="F234" s="26">
        <f>Table134[[#This Row],[ToMeasure]]-Table134[[#This Row],[FromMeasure]]</f>
        <v>0.20790338999999999</v>
      </c>
      <c r="G234" s="27" t="s">
        <v>10662</v>
      </c>
      <c r="H234" s="37">
        <v>0</v>
      </c>
      <c r="I234" s="24" t="s">
        <v>11398</v>
      </c>
      <c r="J234" s="37">
        <v>0.20790338999999999</v>
      </c>
      <c r="K234" s="24" t="s">
        <v>156</v>
      </c>
      <c r="L234" s="28">
        <v>4604</v>
      </c>
      <c r="M234" s="28">
        <v>0</v>
      </c>
      <c r="N234" s="28">
        <v>4604</v>
      </c>
      <c r="O234" s="25" t="s">
        <v>23136</v>
      </c>
      <c r="P234" s="24">
        <v>9</v>
      </c>
      <c r="Q234" s="24" t="s">
        <v>203</v>
      </c>
      <c r="R234" s="28">
        <v>365</v>
      </c>
      <c r="S234" s="28">
        <v>341</v>
      </c>
      <c r="T234" s="29">
        <v>0.15334491746307558</v>
      </c>
      <c r="U234" s="28">
        <v>7233</v>
      </c>
      <c r="V234" s="63"/>
      <c r="W234" s="61">
        <f>(Table134[[#This Row],[2042 Future AADT]]-Table134[[#This Row],[AADT 2022]])/20*($W$5-2022)+Table134[[#This Row],[AADT 2022]]</f>
        <v>7233</v>
      </c>
      <c r="X234" s="63"/>
    </row>
    <row r="235" spans="1:24" s="21" customFormat="1" ht="24" customHeight="1" x14ac:dyDescent="0.25">
      <c r="A235" s="24" t="s">
        <v>11400</v>
      </c>
      <c r="B235" s="25" t="s">
        <v>18831</v>
      </c>
      <c r="C235" s="24">
        <v>3533</v>
      </c>
      <c r="D235" s="24" t="s">
        <v>17074</v>
      </c>
      <c r="E235" s="24" t="s">
        <v>11401</v>
      </c>
      <c r="F235" s="26">
        <f>Table134[[#This Row],[ToMeasure]]-Table134[[#This Row],[FromMeasure]]</f>
        <v>0.20551696</v>
      </c>
      <c r="G235" s="27" t="s">
        <v>7122</v>
      </c>
      <c r="H235" s="37">
        <v>0</v>
      </c>
      <c r="I235" s="24" t="s">
        <v>7121</v>
      </c>
      <c r="J235" s="37">
        <v>0.20551696</v>
      </c>
      <c r="K235" s="24" t="s">
        <v>647</v>
      </c>
      <c r="L235" s="28">
        <v>664</v>
      </c>
      <c r="M235" s="28">
        <v>0</v>
      </c>
      <c r="N235" s="28">
        <v>664</v>
      </c>
      <c r="O235" s="25" t="s">
        <v>23137</v>
      </c>
      <c r="P235" s="24">
        <v>14</v>
      </c>
      <c r="Q235" s="24" t="s">
        <v>203</v>
      </c>
      <c r="R235" s="28">
        <v>52</v>
      </c>
      <c r="S235" s="28">
        <v>48</v>
      </c>
      <c r="T235" s="29">
        <v>0.15060240963855423</v>
      </c>
      <c r="U235" s="28">
        <v>1043</v>
      </c>
      <c r="V235" s="63"/>
      <c r="W235" s="61">
        <f>(Table134[[#This Row],[2042 Future AADT]]-Table134[[#This Row],[AADT 2022]])/20*($W$5-2022)+Table134[[#This Row],[AADT 2022]]</f>
        <v>1043</v>
      </c>
      <c r="X235" s="63"/>
    </row>
    <row r="236" spans="1:24" s="21" customFormat="1" ht="24" customHeight="1" x14ac:dyDescent="0.25">
      <c r="A236" s="24" t="s">
        <v>7124</v>
      </c>
      <c r="B236" s="25" t="s">
        <v>18833</v>
      </c>
      <c r="C236" s="24">
        <v>3540</v>
      </c>
      <c r="D236" s="24" t="s">
        <v>17074</v>
      </c>
      <c r="E236" s="24" t="s">
        <v>7125</v>
      </c>
      <c r="F236" s="26">
        <f>Table134[[#This Row],[ToMeasure]]-Table134[[#This Row],[FromMeasure]]</f>
        <v>0.35042770000000001</v>
      </c>
      <c r="G236" s="27" t="s">
        <v>7126</v>
      </c>
      <c r="H236" s="37">
        <v>0</v>
      </c>
      <c r="I236" s="24" t="s">
        <v>156</v>
      </c>
      <c r="J236" s="37">
        <v>0.35042770000000001</v>
      </c>
      <c r="K236" s="24" t="s">
        <v>468</v>
      </c>
      <c r="L236" s="28">
        <v>4163</v>
      </c>
      <c r="M236" s="28">
        <v>0</v>
      </c>
      <c r="N236" s="28">
        <v>4163</v>
      </c>
      <c r="O236" s="25" t="s">
        <v>23138</v>
      </c>
      <c r="P236" s="24">
        <v>9</v>
      </c>
      <c r="Q236" s="24" t="s">
        <v>203</v>
      </c>
      <c r="R236" s="28">
        <v>155</v>
      </c>
      <c r="S236" s="28">
        <v>231</v>
      </c>
      <c r="T236" s="29">
        <v>9.2721595003603177E-2</v>
      </c>
      <c r="U236" s="28">
        <v>5714</v>
      </c>
      <c r="V236" s="63"/>
      <c r="W236" s="61">
        <f>(Table134[[#This Row],[2042 Future AADT]]-Table134[[#This Row],[AADT 2022]])/20*($W$5-2022)+Table134[[#This Row],[AADT 2022]]</f>
        <v>5714</v>
      </c>
      <c r="X236" s="63"/>
    </row>
    <row r="237" spans="1:24" s="21" customFormat="1" ht="24" customHeight="1" x14ac:dyDescent="0.25">
      <c r="A237" s="24" t="s">
        <v>11403</v>
      </c>
      <c r="B237" s="25" t="s">
        <v>18834</v>
      </c>
      <c r="C237" s="24">
        <v>3541</v>
      </c>
      <c r="D237" s="24" t="s">
        <v>17074</v>
      </c>
      <c r="E237" s="24" t="s">
        <v>11404</v>
      </c>
      <c r="F237" s="26">
        <f>Table134[[#This Row],[ToMeasure]]-Table134[[#This Row],[FromMeasure]]</f>
        <v>0.38522118999999999</v>
      </c>
      <c r="G237" s="27" t="s">
        <v>11405</v>
      </c>
      <c r="H237" s="37">
        <v>0</v>
      </c>
      <c r="I237" s="24" t="s">
        <v>1337</v>
      </c>
      <c r="J237" s="37">
        <v>0.38522118999999999</v>
      </c>
      <c r="K237" s="24" t="s">
        <v>156</v>
      </c>
      <c r="L237" s="28">
        <v>7009</v>
      </c>
      <c r="M237" s="28">
        <v>0</v>
      </c>
      <c r="N237" s="28">
        <v>7009</v>
      </c>
      <c r="O237" s="25" t="s">
        <v>23139</v>
      </c>
      <c r="P237" s="24">
        <v>9</v>
      </c>
      <c r="Q237" s="24" t="s">
        <v>203</v>
      </c>
      <c r="R237" s="28">
        <v>209</v>
      </c>
      <c r="S237" s="28">
        <v>816</v>
      </c>
      <c r="T237" s="29">
        <v>0.14624054786702811</v>
      </c>
      <c r="U237" s="28">
        <v>9621</v>
      </c>
      <c r="V237" s="63"/>
      <c r="W237" s="61">
        <f>(Table134[[#This Row],[2042 Future AADT]]-Table134[[#This Row],[AADT 2022]])/20*($W$5-2022)+Table134[[#This Row],[AADT 2022]]</f>
        <v>9621</v>
      </c>
      <c r="X237" s="63"/>
    </row>
    <row r="238" spans="1:24" s="21" customFormat="1" ht="24" customHeight="1" x14ac:dyDescent="0.25">
      <c r="A238" s="24" t="s">
        <v>3412</v>
      </c>
      <c r="B238" s="25" t="s">
        <v>18837</v>
      </c>
      <c r="C238" s="24">
        <v>3550</v>
      </c>
      <c r="D238" s="24" t="s">
        <v>17074</v>
      </c>
      <c r="E238" s="24" t="s">
        <v>3413</v>
      </c>
      <c r="F238" s="26">
        <f>Table134[[#This Row],[ToMeasure]]-Table134[[#This Row],[FromMeasure]]</f>
        <v>0.24963353999999999</v>
      </c>
      <c r="G238" s="27" t="s">
        <v>3414</v>
      </c>
      <c r="H238" s="37">
        <v>0</v>
      </c>
      <c r="I238" s="24" t="s">
        <v>156</v>
      </c>
      <c r="J238" s="37">
        <v>0.24963353999999999</v>
      </c>
      <c r="K238" s="24" t="s">
        <v>3415</v>
      </c>
      <c r="L238" s="28">
        <v>3411</v>
      </c>
      <c r="M238" s="28">
        <v>0</v>
      </c>
      <c r="N238" s="28">
        <v>3411</v>
      </c>
      <c r="O238" s="25" t="s">
        <v>23140</v>
      </c>
      <c r="P238" s="24">
        <v>7</v>
      </c>
      <c r="Q238" s="24" t="s">
        <v>203</v>
      </c>
      <c r="R238" s="28">
        <v>129</v>
      </c>
      <c r="S238" s="28">
        <v>192</v>
      </c>
      <c r="T238" s="29">
        <v>9.4107299912049247E-2</v>
      </c>
      <c r="U238" s="28">
        <v>4682</v>
      </c>
      <c r="V238" s="63"/>
      <c r="W238" s="61">
        <f>(Table134[[#This Row],[2042 Future AADT]]-Table134[[#This Row],[AADT 2022]])/20*($W$5-2022)+Table134[[#This Row],[AADT 2022]]</f>
        <v>4682</v>
      </c>
      <c r="X238" s="63"/>
    </row>
    <row r="239" spans="1:24" s="21" customFormat="1" ht="24" customHeight="1" x14ac:dyDescent="0.25">
      <c r="A239" s="24" t="s">
        <v>7128</v>
      </c>
      <c r="B239" s="25" t="s">
        <v>18839</v>
      </c>
      <c r="C239" s="24">
        <v>3552</v>
      </c>
      <c r="D239" s="24" t="s">
        <v>17074</v>
      </c>
      <c r="E239" s="24" t="s">
        <v>7129</v>
      </c>
      <c r="F239" s="26">
        <f>Table134[[#This Row],[ToMeasure]]-Table134[[#This Row],[FromMeasure]]</f>
        <v>0.23359307000000001</v>
      </c>
      <c r="G239" s="27" t="s">
        <v>7130</v>
      </c>
      <c r="H239" s="37">
        <v>0</v>
      </c>
      <c r="I239" s="24" t="s">
        <v>647</v>
      </c>
      <c r="J239" s="37">
        <v>0.23359307000000001</v>
      </c>
      <c r="K239" s="24" t="s">
        <v>7131</v>
      </c>
      <c r="L239" s="28">
        <v>8221</v>
      </c>
      <c r="M239" s="28">
        <v>0</v>
      </c>
      <c r="N239" s="28">
        <v>8221</v>
      </c>
      <c r="O239" s="25" t="s">
        <v>23141</v>
      </c>
      <c r="P239" s="24">
        <v>8</v>
      </c>
      <c r="Q239" s="24" t="s">
        <v>203</v>
      </c>
      <c r="R239" s="28">
        <v>295</v>
      </c>
      <c r="S239" s="28">
        <v>395</v>
      </c>
      <c r="T239" s="29">
        <v>8.393139520739569E-2</v>
      </c>
      <c r="U239" s="28">
        <v>11284</v>
      </c>
      <c r="V239" s="63"/>
      <c r="W239" s="61">
        <f>(Table134[[#This Row],[2042 Future AADT]]-Table134[[#This Row],[AADT 2022]])/20*($W$5-2022)+Table134[[#This Row],[AADT 2022]]</f>
        <v>11284</v>
      </c>
      <c r="X239" s="63"/>
    </row>
    <row r="240" spans="1:24" s="21" customFormat="1" ht="24" customHeight="1" x14ac:dyDescent="0.25">
      <c r="A240" s="24" t="s">
        <v>11407</v>
      </c>
      <c r="B240" s="25" t="s">
        <v>18838</v>
      </c>
      <c r="C240" s="24">
        <v>3551</v>
      </c>
      <c r="D240" s="24" t="s">
        <v>17074</v>
      </c>
      <c r="E240" s="24" t="s">
        <v>11408</v>
      </c>
      <c r="F240" s="26">
        <f>Table134[[#This Row],[ToMeasure]]-Table134[[#This Row],[FromMeasure]]</f>
        <v>0.19231471</v>
      </c>
      <c r="G240" s="27" t="s">
        <v>3415</v>
      </c>
      <c r="H240" s="37">
        <v>0</v>
      </c>
      <c r="I240" s="24" t="s">
        <v>3414</v>
      </c>
      <c r="J240" s="37">
        <v>0.19231471</v>
      </c>
      <c r="K240" s="24" t="s">
        <v>156</v>
      </c>
      <c r="L240" s="28">
        <v>8083</v>
      </c>
      <c r="M240" s="28">
        <v>0</v>
      </c>
      <c r="N240" s="28">
        <v>8083</v>
      </c>
      <c r="O240" s="25" t="s">
        <v>23142</v>
      </c>
      <c r="P240" s="24">
        <v>9</v>
      </c>
      <c r="Q240" s="24" t="s">
        <v>203</v>
      </c>
      <c r="R240" s="28">
        <v>241</v>
      </c>
      <c r="S240" s="28">
        <v>941</v>
      </c>
      <c r="T240" s="29">
        <v>0.14623283434368428</v>
      </c>
      <c r="U240" s="28">
        <v>11095</v>
      </c>
      <c r="V240" s="63"/>
      <c r="W240" s="61">
        <f>(Table134[[#This Row],[2042 Future AADT]]-Table134[[#This Row],[AADT 2022]])/20*($W$5-2022)+Table134[[#This Row],[AADT 2022]]</f>
        <v>11095</v>
      </c>
      <c r="X240" s="63"/>
    </row>
    <row r="241" spans="1:24" s="21" customFormat="1" ht="24" customHeight="1" x14ac:dyDescent="0.25">
      <c r="A241" s="24" t="s">
        <v>11410</v>
      </c>
      <c r="B241" s="25" t="s">
        <v>18840</v>
      </c>
      <c r="C241" s="24">
        <v>3553</v>
      </c>
      <c r="D241" s="24" t="s">
        <v>17074</v>
      </c>
      <c r="E241" s="24" t="s">
        <v>11411</v>
      </c>
      <c r="F241" s="26">
        <f>Table134[[#This Row],[ToMeasure]]-Table134[[#This Row],[FromMeasure]]</f>
        <v>0.20497792000000001</v>
      </c>
      <c r="G241" s="27" t="s">
        <v>7131</v>
      </c>
      <c r="H241" s="37">
        <v>0</v>
      </c>
      <c r="I241" s="24" t="s">
        <v>7130</v>
      </c>
      <c r="J241" s="37">
        <v>0.20497792000000001</v>
      </c>
      <c r="K241" s="24" t="s">
        <v>647</v>
      </c>
      <c r="L241" s="28">
        <v>3489</v>
      </c>
      <c r="M241" s="28">
        <v>0</v>
      </c>
      <c r="N241" s="28">
        <v>3489</v>
      </c>
      <c r="O241" s="25" t="s">
        <v>23143</v>
      </c>
      <c r="P241" s="24">
        <v>9</v>
      </c>
      <c r="Q241" s="24" t="s">
        <v>203</v>
      </c>
      <c r="R241" s="28">
        <v>103</v>
      </c>
      <c r="S241" s="28">
        <v>406</v>
      </c>
      <c r="T241" s="29">
        <v>0.14588707366007453</v>
      </c>
      <c r="U241" s="28">
        <v>4789</v>
      </c>
      <c r="V241" s="63"/>
      <c r="W241" s="61">
        <f>(Table134[[#This Row],[2042 Future AADT]]-Table134[[#This Row],[AADT 2022]])/20*($W$5-2022)+Table134[[#This Row],[AADT 2022]]</f>
        <v>4789</v>
      </c>
      <c r="X241" s="63"/>
    </row>
    <row r="242" spans="1:24" s="21" customFormat="1" ht="24" customHeight="1" x14ac:dyDescent="0.25">
      <c r="A242" s="24" t="s">
        <v>3417</v>
      </c>
      <c r="B242" s="25" t="s">
        <v>21315</v>
      </c>
      <c r="C242" s="24">
        <v>8580</v>
      </c>
      <c r="D242" s="24" t="s">
        <v>17074</v>
      </c>
      <c r="E242" s="24" t="s">
        <v>3418</v>
      </c>
      <c r="F242" s="26">
        <f>Table134[[#This Row],[ToMeasure]]-Table134[[#This Row],[FromMeasure]]</f>
        <v>0.20822452</v>
      </c>
      <c r="G242" s="27" t="s">
        <v>3419</v>
      </c>
      <c r="H242" s="37">
        <v>0</v>
      </c>
      <c r="I242" s="24" t="s">
        <v>156</v>
      </c>
      <c r="J242" s="37">
        <v>0.20822452</v>
      </c>
      <c r="K242" s="24" t="s">
        <v>3420</v>
      </c>
      <c r="L242" s="28">
        <v>3047</v>
      </c>
      <c r="M242" s="28">
        <v>0</v>
      </c>
      <c r="N242" s="28">
        <v>3047</v>
      </c>
      <c r="O242" s="25" t="s">
        <v>23144</v>
      </c>
      <c r="P242" s="24">
        <v>9</v>
      </c>
      <c r="Q242" s="24" t="s">
        <v>203</v>
      </c>
      <c r="R242" s="28">
        <v>108</v>
      </c>
      <c r="S242" s="28">
        <v>145</v>
      </c>
      <c r="T242" s="29">
        <v>8.3032490974729242E-2</v>
      </c>
      <c r="U242" s="28">
        <v>4182</v>
      </c>
      <c r="V242" s="63"/>
      <c r="W242" s="61">
        <f>(Table134[[#This Row],[2042 Future AADT]]-Table134[[#This Row],[AADT 2022]])/20*($W$5-2022)+Table134[[#This Row],[AADT 2022]]</f>
        <v>4182</v>
      </c>
      <c r="X242" s="63"/>
    </row>
    <row r="243" spans="1:24" s="21" customFormat="1" ht="24" customHeight="1" x14ac:dyDescent="0.25">
      <c r="A243" s="24" t="s">
        <v>7133</v>
      </c>
      <c r="B243" s="25" t="s">
        <v>21317</v>
      </c>
      <c r="C243" s="24">
        <v>8582</v>
      </c>
      <c r="D243" s="24" t="s">
        <v>17074</v>
      </c>
      <c r="E243" s="24" t="s">
        <v>7134</v>
      </c>
      <c r="F243" s="26">
        <f>Table134[[#This Row],[ToMeasure]]-Table134[[#This Row],[FromMeasure]]</f>
        <v>0.21308611999999999</v>
      </c>
      <c r="G243" s="27" t="s">
        <v>3425</v>
      </c>
      <c r="H243" s="37">
        <v>0</v>
      </c>
      <c r="I243" s="24" t="s">
        <v>647</v>
      </c>
      <c r="J243" s="37">
        <v>0.21308611999999999</v>
      </c>
      <c r="K243" s="24" t="s">
        <v>3424</v>
      </c>
      <c r="L243" s="28">
        <v>13463</v>
      </c>
      <c r="M243" s="28">
        <v>0</v>
      </c>
      <c r="N243" s="28">
        <v>13463</v>
      </c>
      <c r="O243" s="25" t="s">
        <v>23145</v>
      </c>
      <c r="P243" s="24">
        <v>10</v>
      </c>
      <c r="Q243" s="24" t="s">
        <v>203</v>
      </c>
      <c r="R243" s="28">
        <v>484</v>
      </c>
      <c r="S243" s="28">
        <v>644</v>
      </c>
      <c r="T243" s="29">
        <v>8.3785189036618885E-2</v>
      </c>
      <c r="U243" s="28">
        <v>18480</v>
      </c>
      <c r="V243" s="63"/>
      <c r="W243" s="61">
        <f>(Table134[[#This Row],[2042 Future AADT]]-Table134[[#This Row],[AADT 2022]])/20*($W$5-2022)+Table134[[#This Row],[AADT 2022]]</f>
        <v>18480</v>
      </c>
      <c r="X243" s="63"/>
    </row>
    <row r="244" spans="1:24" s="21" customFormat="1" ht="24" customHeight="1" x14ac:dyDescent="0.25">
      <c r="A244" s="24" t="s">
        <v>11413</v>
      </c>
      <c r="B244" s="25" t="s">
        <v>21316</v>
      </c>
      <c r="C244" s="24">
        <v>8581</v>
      </c>
      <c r="D244" s="24" t="s">
        <v>17074</v>
      </c>
      <c r="E244" s="24" t="s">
        <v>11414</v>
      </c>
      <c r="F244" s="26">
        <f>Table134[[#This Row],[ToMeasure]]-Table134[[#This Row],[FromMeasure]]</f>
        <v>0.31245945000000003</v>
      </c>
      <c r="G244" s="27" t="s">
        <v>3420</v>
      </c>
      <c r="H244" s="37">
        <v>0</v>
      </c>
      <c r="I244" s="24" t="s">
        <v>3419</v>
      </c>
      <c r="J244" s="37">
        <v>0.31245945000000003</v>
      </c>
      <c r="K244" s="24" t="s">
        <v>156</v>
      </c>
      <c r="L244" s="28">
        <v>12888</v>
      </c>
      <c r="M244" s="28">
        <v>0</v>
      </c>
      <c r="N244" s="28">
        <v>12888</v>
      </c>
      <c r="O244" s="25" t="s">
        <v>23146</v>
      </c>
      <c r="P244" s="24">
        <v>10</v>
      </c>
      <c r="Q244" s="24" t="s">
        <v>203</v>
      </c>
      <c r="R244" s="28">
        <v>388</v>
      </c>
      <c r="S244" s="28">
        <v>1500</v>
      </c>
      <c r="T244" s="29">
        <v>0.14649286157666047</v>
      </c>
      <c r="U244" s="28">
        <v>17690</v>
      </c>
      <c r="V244" s="63"/>
      <c r="W244" s="61">
        <f>(Table134[[#This Row],[2042 Future AADT]]-Table134[[#This Row],[AADT 2022]])/20*($W$5-2022)+Table134[[#This Row],[AADT 2022]]</f>
        <v>17690</v>
      </c>
      <c r="X244" s="63"/>
    </row>
    <row r="245" spans="1:24" s="21" customFormat="1" ht="24" customHeight="1" x14ac:dyDescent="0.25">
      <c r="A245" s="24" t="s">
        <v>3422</v>
      </c>
      <c r="B245" s="25" t="s">
        <v>21318</v>
      </c>
      <c r="C245" s="24">
        <v>8583</v>
      </c>
      <c r="D245" s="24" t="s">
        <v>17074</v>
      </c>
      <c r="E245" s="24" t="s">
        <v>3423</v>
      </c>
      <c r="F245" s="26">
        <f>Table134[[#This Row],[ToMeasure]]-Table134[[#This Row],[FromMeasure]]</f>
        <v>0.29729298999999998</v>
      </c>
      <c r="G245" s="27" t="s">
        <v>3424</v>
      </c>
      <c r="H245" s="37">
        <v>0</v>
      </c>
      <c r="I245" s="24" t="s">
        <v>3425</v>
      </c>
      <c r="J245" s="37">
        <v>0.29729298999999998</v>
      </c>
      <c r="K245" s="24" t="s">
        <v>647</v>
      </c>
      <c r="L245" s="28">
        <v>3189</v>
      </c>
      <c r="M245" s="28">
        <v>0</v>
      </c>
      <c r="N245" s="28">
        <v>3189</v>
      </c>
      <c r="O245" s="25" t="s">
        <v>23147</v>
      </c>
      <c r="P245" s="24">
        <v>8</v>
      </c>
      <c r="Q245" s="24" t="s">
        <v>203</v>
      </c>
      <c r="R245" s="28">
        <v>96</v>
      </c>
      <c r="S245" s="28">
        <v>373</v>
      </c>
      <c r="T245" s="29">
        <v>0.14706804640953278</v>
      </c>
      <c r="U245" s="28">
        <v>4377</v>
      </c>
      <c r="V245" s="63"/>
      <c r="W245" s="61">
        <f>(Table134[[#This Row],[2042 Future AADT]]-Table134[[#This Row],[AADT 2022]])/20*($W$5-2022)+Table134[[#This Row],[AADT 2022]]</f>
        <v>4377</v>
      </c>
      <c r="X245" s="63"/>
    </row>
    <row r="246" spans="1:24" s="21" customFormat="1" ht="24" customHeight="1" x14ac:dyDescent="0.25">
      <c r="A246" s="24" t="s">
        <v>11416</v>
      </c>
      <c r="B246" s="25" t="s">
        <v>21319</v>
      </c>
      <c r="C246" s="24">
        <v>8590</v>
      </c>
      <c r="D246" s="24" t="s">
        <v>17074</v>
      </c>
      <c r="E246" s="24" t="s">
        <v>11417</v>
      </c>
      <c r="F246" s="26">
        <f>Table134[[#This Row],[ToMeasure]]-Table134[[#This Row],[FromMeasure]]</f>
        <v>0.24357500000000001</v>
      </c>
      <c r="G246" s="27" t="s">
        <v>3430</v>
      </c>
      <c r="H246" s="37">
        <v>0</v>
      </c>
      <c r="I246" s="24" t="s">
        <v>156</v>
      </c>
      <c r="J246" s="37">
        <v>0.24357500000000001</v>
      </c>
      <c r="K246" s="24" t="s">
        <v>3429</v>
      </c>
      <c r="L246" s="28">
        <v>1910</v>
      </c>
      <c r="M246" s="28">
        <v>0</v>
      </c>
      <c r="N246" s="28">
        <v>1910</v>
      </c>
      <c r="O246" s="25" t="s">
        <v>23148</v>
      </c>
      <c r="P246" s="24">
        <v>12</v>
      </c>
      <c r="Q246" s="24" t="s">
        <v>203</v>
      </c>
      <c r="R246" s="28">
        <v>68</v>
      </c>
      <c r="S246" s="28">
        <v>91</v>
      </c>
      <c r="T246" s="29">
        <v>8.3246073298429313E-2</v>
      </c>
      <c r="U246" s="28">
        <v>2622</v>
      </c>
      <c r="V246" s="63"/>
      <c r="W246" s="61">
        <f>(Table134[[#This Row],[2042 Future AADT]]-Table134[[#This Row],[AADT 2022]])/20*($W$5-2022)+Table134[[#This Row],[AADT 2022]]</f>
        <v>2622</v>
      </c>
      <c r="X246" s="63"/>
    </row>
    <row r="247" spans="1:24" s="21" customFormat="1" ht="24" customHeight="1" x14ac:dyDescent="0.25">
      <c r="A247" s="24" t="s">
        <v>13942</v>
      </c>
      <c r="B247" s="25" t="s">
        <v>21321</v>
      </c>
      <c r="C247" s="24">
        <v>8592</v>
      </c>
      <c r="D247" s="24" t="s">
        <v>17074</v>
      </c>
      <c r="E247" s="24" t="s">
        <v>13943</v>
      </c>
      <c r="F247" s="26">
        <f>Table134[[#This Row],[ToMeasure]]-Table134[[#This Row],[FromMeasure]]</f>
        <v>0.23857371999999999</v>
      </c>
      <c r="G247" s="27" t="s">
        <v>10794</v>
      </c>
      <c r="H247" s="37">
        <v>0</v>
      </c>
      <c r="I247" s="24" t="s">
        <v>647</v>
      </c>
      <c r="J247" s="37">
        <v>0.23857371999999999</v>
      </c>
      <c r="K247" s="24" t="s">
        <v>11421</v>
      </c>
      <c r="L247" s="28">
        <v>12546</v>
      </c>
      <c r="M247" s="28">
        <v>0</v>
      </c>
      <c r="N247" s="28">
        <v>12546</v>
      </c>
      <c r="O247" s="25" t="s">
        <v>23149</v>
      </c>
      <c r="P247" s="24">
        <v>12</v>
      </c>
      <c r="Q247" s="24" t="s">
        <v>203</v>
      </c>
      <c r="R247" s="28">
        <v>476</v>
      </c>
      <c r="S247" s="28">
        <v>701</v>
      </c>
      <c r="T247" s="29">
        <v>9.3814761677028541E-2</v>
      </c>
      <c r="U247" s="28">
        <v>17221</v>
      </c>
      <c r="V247" s="63"/>
      <c r="W247" s="61">
        <f>(Table134[[#This Row],[2042 Future AADT]]-Table134[[#This Row],[AADT 2022]])/20*($W$5-2022)+Table134[[#This Row],[AADT 2022]]</f>
        <v>17221</v>
      </c>
      <c r="X247" s="63"/>
    </row>
    <row r="248" spans="1:24" s="21" customFormat="1" ht="24" customHeight="1" x14ac:dyDescent="0.25">
      <c r="A248" s="24" t="s">
        <v>3427</v>
      </c>
      <c r="B248" s="25" t="s">
        <v>21320</v>
      </c>
      <c r="C248" s="24">
        <v>8591</v>
      </c>
      <c r="D248" s="24" t="s">
        <v>17074</v>
      </c>
      <c r="E248" s="24" t="s">
        <v>3428</v>
      </c>
      <c r="F248" s="26">
        <f>Table134[[#This Row],[ToMeasure]]-Table134[[#This Row],[FromMeasure]]</f>
        <v>0.27432044999999999</v>
      </c>
      <c r="G248" s="27" t="s">
        <v>3429</v>
      </c>
      <c r="H248" s="37">
        <v>0</v>
      </c>
      <c r="I248" s="24" t="s">
        <v>3430</v>
      </c>
      <c r="J248" s="37">
        <v>0.27432044999999999</v>
      </c>
      <c r="K248" s="24" t="s">
        <v>156</v>
      </c>
      <c r="L248" s="28">
        <v>11547</v>
      </c>
      <c r="M248" s="28">
        <v>0</v>
      </c>
      <c r="N248" s="28">
        <v>11547</v>
      </c>
      <c r="O248" s="25" t="s">
        <v>23150</v>
      </c>
      <c r="P248" s="24">
        <v>12</v>
      </c>
      <c r="Q248" s="24" t="s">
        <v>203</v>
      </c>
      <c r="R248" s="28">
        <v>347</v>
      </c>
      <c r="S248" s="28">
        <v>1346</v>
      </c>
      <c r="T248" s="29">
        <v>0.1466181692214428</v>
      </c>
      <c r="U248" s="28">
        <v>15850</v>
      </c>
      <c r="V248" s="63"/>
      <c r="W248" s="61">
        <f>(Table134[[#This Row],[2042 Future AADT]]-Table134[[#This Row],[AADT 2022]])/20*($W$5-2022)+Table134[[#This Row],[AADT 2022]]</f>
        <v>15850</v>
      </c>
      <c r="X248" s="63"/>
    </row>
    <row r="249" spans="1:24" s="21" customFormat="1" ht="24" customHeight="1" x14ac:dyDescent="0.25">
      <c r="A249" s="24" t="s">
        <v>11419</v>
      </c>
      <c r="B249" s="25" t="s">
        <v>21322</v>
      </c>
      <c r="C249" s="24">
        <v>8593</v>
      </c>
      <c r="D249" s="24" t="s">
        <v>17074</v>
      </c>
      <c r="E249" s="24" t="s">
        <v>11420</v>
      </c>
      <c r="F249" s="26">
        <f>Table134[[#This Row],[ToMeasure]]-Table134[[#This Row],[FromMeasure]]</f>
        <v>0.28574706999999999</v>
      </c>
      <c r="G249" s="27" t="s">
        <v>11421</v>
      </c>
      <c r="H249" s="37">
        <v>0</v>
      </c>
      <c r="I249" s="24" t="s">
        <v>10794</v>
      </c>
      <c r="J249" s="37">
        <v>0.28574706999999999</v>
      </c>
      <c r="K249" s="24" t="s">
        <v>647</v>
      </c>
      <c r="L249" s="28">
        <v>2539</v>
      </c>
      <c r="M249" s="28">
        <v>0</v>
      </c>
      <c r="N249" s="28">
        <v>2539</v>
      </c>
      <c r="O249" s="25" t="s">
        <v>23151</v>
      </c>
      <c r="P249" s="24">
        <v>11</v>
      </c>
      <c r="Q249" s="24" t="s">
        <v>203</v>
      </c>
      <c r="R249" s="28">
        <v>75</v>
      </c>
      <c r="S249" s="28">
        <v>295</v>
      </c>
      <c r="T249" s="29">
        <v>0.14572666404096102</v>
      </c>
      <c r="U249" s="28">
        <v>3485</v>
      </c>
      <c r="V249" s="63"/>
      <c r="W249" s="61">
        <f>(Table134[[#This Row],[2042 Future AADT]]-Table134[[#This Row],[AADT 2022]])/20*($W$5-2022)+Table134[[#This Row],[AADT 2022]]</f>
        <v>3485</v>
      </c>
      <c r="X249" s="63"/>
    </row>
    <row r="250" spans="1:24" s="21" customFormat="1" ht="24" customHeight="1" x14ac:dyDescent="0.25">
      <c r="A250" s="24" t="s">
        <v>11423</v>
      </c>
      <c r="B250" s="25" t="s">
        <v>18844</v>
      </c>
      <c r="C250" s="24">
        <v>3560</v>
      </c>
      <c r="D250" s="24" t="s">
        <v>17074</v>
      </c>
      <c r="E250" s="24" t="s">
        <v>11424</v>
      </c>
      <c r="F250" s="26">
        <f>Table134[[#This Row],[ToMeasure]]-Table134[[#This Row],[FromMeasure]]</f>
        <v>0.2579668</v>
      </c>
      <c r="G250" s="27" t="s">
        <v>7139</v>
      </c>
      <c r="H250" s="37">
        <v>0</v>
      </c>
      <c r="I250" s="24" t="s">
        <v>156</v>
      </c>
      <c r="J250" s="37">
        <v>0.2579668</v>
      </c>
      <c r="K250" s="24" t="s">
        <v>7138</v>
      </c>
      <c r="L250" s="28">
        <v>1918</v>
      </c>
      <c r="M250" s="28">
        <v>0</v>
      </c>
      <c r="N250" s="28">
        <v>1918</v>
      </c>
      <c r="O250" s="25" t="s">
        <v>23152</v>
      </c>
      <c r="P250" s="24">
        <v>9</v>
      </c>
      <c r="Q250" s="24" t="s">
        <v>203</v>
      </c>
      <c r="R250" s="28">
        <v>73</v>
      </c>
      <c r="S250" s="28">
        <v>110</v>
      </c>
      <c r="T250" s="29">
        <v>9.5411887382690297E-2</v>
      </c>
      <c r="U250" s="28">
        <v>2633</v>
      </c>
      <c r="V250" s="63"/>
      <c r="W250" s="61">
        <f>(Table134[[#This Row],[2042 Future AADT]]-Table134[[#This Row],[AADT 2022]])/20*($W$5-2022)+Table134[[#This Row],[AADT 2022]]</f>
        <v>2633</v>
      </c>
      <c r="X250" s="63"/>
    </row>
    <row r="251" spans="1:24" s="21" customFormat="1" ht="24" customHeight="1" x14ac:dyDescent="0.25">
      <c r="A251" s="24" t="s">
        <v>13945</v>
      </c>
      <c r="B251" s="25" t="s">
        <v>18846</v>
      </c>
      <c r="C251" s="24">
        <v>3562</v>
      </c>
      <c r="D251" s="24" t="s">
        <v>17074</v>
      </c>
      <c r="E251" s="24" t="s">
        <v>13946</v>
      </c>
      <c r="F251" s="26">
        <f>Table134[[#This Row],[ToMeasure]]-Table134[[#This Row],[FromMeasure]]</f>
        <v>0.30125621000000002</v>
      </c>
      <c r="G251" s="27" t="s">
        <v>7497</v>
      </c>
      <c r="H251" s="37">
        <v>0</v>
      </c>
      <c r="I251" s="24" t="s">
        <v>647</v>
      </c>
      <c r="J251" s="37">
        <v>0.30125621000000002</v>
      </c>
      <c r="K251" s="24" t="s">
        <v>7496</v>
      </c>
      <c r="L251" s="28">
        <v>7046</v>
      </c>
      <c r="M251" s="28">
        <v>0</v>
      </c>
      <c r="N251" s="28">
        <v>7046</v>
      </c>
      <c r="O251" s="25" t="s">
        <v>23153</v>
      </c>
      <c r="P251" s="24">
        <v>9</v>
      </c>
      <c r="Q251" s="24" t="s">
        <v>203</v>
      </c>
      <c r="R251" s="28">
        <v>266</v>
      </c>
      <c r="S251" s="28">
        <v>395</v>
      </c>
      <c r="T251" s="29">
        <v>9.3812091967073519E-2</v>
      </c>
      <c r="U251" s="28">
        <v>9672</v>
      </c>
      <c r="V251" s="63"/>
      <c r="W251" s="61">
        <f>(Table134[[#This Row],[2042 Future AADT]]-Table134[[#This Row],[AADT 2022]])/20*($W$5-2022)+Table134[[#This Row],[AADT 2022]]</f>
        <v>9672</v>
      </c>
      <c r="X251" s="63"/>
    </row>
    <row r="252" spans="1:24" s="21" customFormat="1" ht="24" customHeight="1" x14ac:dyDescent="0.25">
      <c r="A252" s="24" t="s">
        <v>7136</v>
      </c>
      <c r="B252" s="25" t="s">
        <v>18845</v>
      </c>
      <c r="C252" s="24">
        <v>3561</v>
      </c>
      <c r="D252" s="24" t="s">
        <v>17074</v>
      </c>
      <c r="E252" s="24" t="s">
        <v>7137</v>
      </c>
      <c r="F252" s="26">
        <f>Table134[[#This Row],[ToMeasure]]-Table134[[#This Row],[FromMeasure]]</f>
        <v>0.26246818999999999</v>
      </c>
      <c r="G252" s="27" t="s">
        <v>7138</v>
      </c>
      <c r="H252" s="37">
        <v>0</v>
      </c>
      <c r="I252" s="24" t="s">
        <v>7139</v>
      </c>
      <c r="J252" s="37">
        <v>0.26246818999999999</v>
      </c>
      <c r="K252" s="24" t="s">
        <v>156</v>
      </c>
      <c r="L252" s="28">
        <v>6787</v>
      </c>
      <c r="M252" s="28">
        <v>0</v>
      </c>
      <c r="N252" s="28">
        <v>6787</v>
      </c>
      <c r="O252" s="25" t="s">
        <v>23154</v>
      </c>
      <c r="P252" s="24">
        <v>11</v>
      </c>
      <c r="Q252" s="24" t="s">
        <v>203</v>
      </c>
      <c r="R252" s="28">
        <v>203</v>
      </c>
      <c r="S252" s="28">
        <v>791</v>
      </c>
      <c r="T252" s="29">
        <v>0.14645646088109621</v>
      </c>
      <c r="U252" s="28">
        <v>9316</v>
      </c>
      <c r="V252" s="63"/>
      <c r="W252" s="61">
        <f>(Table134[[#This Row],[2042 Future AADT]]-Table134[[#This Row],[AADT 2022]])/20*($W$5-2022)+Table134[[#This Row],[AADT 2022]]</f>
        <v>9316</v>
      </c>
      <c r="X252" s="63"/>
    </row>
    <row r="253" spans="1:24" s="21" customFormat="1" ht="24" customHeight="1" x14ac:dyDescent="0.25">
      <c r="A253" s="24" t="s">
        <v>7494</v>
      </c>
      <c r="B253" s="25" t="s">
        <v>18847</v>
      </c>
      <c r="C253" s="24">
        <v>3563</v>
      </c>
      <c r="D253" s="24" t="s">
        <v>17074</v>
      </c>
      <c r="E253" s="24" t="s">
        <v>7495</v>
      </c>
      <c r="F253" s="26">
        <f>Table134[[#This Row],[ToMeasure]]-Table134[[#This Row],[FromMeasure]]</f>
        <v>0.21874555000000001</v>
      </c>
      <c r="G253" s="27" t="s">
        <v>7496</v>
      </c>
      <c r="H253" s="37">
        <v>0</v>
      </c>
      <c r="I253" s="24" t="s">
        <v>7497</v>
      </c>
      <c r="J253" s="37">
        <v>0.21874555000000001</v>
      </c>
      <c r="K253" s="24" t="s">
        <v>647</v>
      </c>
      <c r="L253" s="28">
        <v>1976</v>
      </c>
      <c r="M253" s="28">
        <v>0</v>
      </c>
      <c r="N253" s="28">
        <v>1976</v>
      </c>
      <c r="O253" s="25" t="s">
        <v>23155</v>
      </c>
      <c r="P253" s="24">
        <v>10</v>
      </c>
      <c r="Q253" s="24" t="s">
        <v>203</v>
      </c>
      <c r="R253" s="28">
        <v>58</v>
      </c>
      <c r="S253" s="28">
        <v>230</v>
      </c>
      <c r="T253" s="29">
        <v>0.145748987854251</v>
      </c>
      <c r="U253" s="28">
        <v>2712</v>
      </c>
      <c r="V253" s="63"/>
      <c r="W253" s="61">
        <f>(Table134[[#This Row],[2042 Future AADT]]-Table134[[#This Row],[AADT 2022]])/20*($W$5-2022)+Table134[[#This Row],[AADT 2022]]</f>
        <v>2712</v>
      </c>
      <c r="X253" s="63"/>
    </row>
    <row r="254" spans="1:24" s="21" customFormat="1" ht="24" customHeight="1" x14ac:dyDescent="0.25">
      <c r="A254" s="24" t="s">
        <v>11426</v>
      </c>
      <c r="B254" s="25" t="s">
        <v>18849</v>
      </c>
      <c r="C254" s="24">
        <v>3565</v>
      </c>
      <c r="D254" s="24" t="s">
        <v>17074</v>
      </c>
      <c r="E254" s="24" t="s">
        <v>11427</v>
      </c>
      <c r="F254" s="26">
        <f>Table134[[#This Row],[ToMeasure]]-Table134[[#This Row],[FromMeasure]]</f>
        <v>0.25231580999999997</v>
      </c>
      <c r="G254" s="27" t="s">
        <v>11428</v>
      </c>
      <c r="H254" s="37">
        <v>0</v>
      </c>
      <c r="I254" s="24" t="s">
        <v>156</v>
      </c>
      <c r="J254" s="37">
        <v>0.25231580999999997</v>
      </c>
      <c r="K254" s="24" t="s">
        <v>11429</v>
      </c>
      <c r="L254" s="28">
        <v>661</v>
      </c>
      <c r="M254" s="28">
        <v>0</v>
      </c>
      <c r="N254" s="28">
        <v>661</v>
      </c>
      <c r="O254" s="25" t="s">
        <v>23156</v>
      </c>
      <c r="P254" s="24">
        <v>9</v>
      </c>
      <c r="Q254" s="24" t="s">
        <v>203</v>
      </c>
      <c r="R254" s="28">
        <v>20</v>
      </c>
      <c r="S254" s="28">
        <v>28</v>
      </c>
      <c r="T254" s="29">
        <v>7.2617246596066568E-2</v>
      </c>
      <c r="U254" s="28">
        <v>1040</v>
      </c>
      <c r="V254" s="63"/>
      <c r="W254" s="61">
        <f>(Table134[[#This Row],[2042 Future AADT]]-Table134[[#This Row],[AADT 2022]])/20*($W$5-2022)+Table134[[#This Row],[AADT 2022]]</f>
        <v>1040</v>
      </c>
      <c r="X254" s="63"/>
    </row>
    <row r="255" spans="1:24" s="21" customFormat="1" ht="24" customHeight="1" x14ac:dyDescent="0.25">
      <c r="A255" s="24" t="s">
        <v>11431</v>
      </c>
      <c r="B255" s="25" t="s">
        <v>18851</v>
      </c>
      <c r="C255" s="24">
        <v>3567</v>
      </c>
      <c r="D255" s="24" t="s">
        <v>17074</v>
      </c>
      <c r="E255" s="24" t="s">
        <v>11432</v>
      </c>
      <c r="F255" s="26">
        <f>Table134[[#This Row],[ToMeasure]]-Table134[[#This Row],[FromMeasure]]</f>
        <v>0.24651421000000001</v>
      </c>
      <c r="G255" s="27" t="s">
        <v>7502</v>
      </c>
      <c r="H255" s="37">
        <v>0</v>
      </c>
      <c r="I255" s="24" t="s">
        <v>647</v>
      </c>
      <c r="J255" s="37">
        <v>0.24651421000000001</v>
      </c>
      <c r="K255" s="24" t="s">
        <v>7501</v>
      </c>
      <c r="L255" s="28">
        <v>4607</v>
      </c>
      <c r="M255" s="28">
        <v>0</v>
      </c>
      <c r="N255" s="28">
        <v>4607</v>
      </c>
      <c r="O255" s="25" t="s">
        <v>23157</v>
      </c>
      <c r="P255" s="24">
        <v>11</v>
      </c>
      <c r="Q255" s="24" t="s">
        <v>203</v>
      </c>
      <c r="R255" s="28">
        <v>142</v>
      </c>
      <c r="S255" s="28">
        <v>188</v>
      </c>
      <c r="T255" s="29">
        <v>7.1630128065986537E-2</v>
      </c>
      <c r="U255" s="28">
        <v>7252</v>
      </c>
      <c r="V255" s="63"/>
      <c r="W255" s="61">
        <f>(Table134[[#This Row],[2042 Future AADT]]-Table134[[#This Row],[AADT 2022]])/20*($W$5-2022)+Table134[[#This Row],[AADT 2022]]</f>
        <v>7252</v>
      </c>
      <c r="X255" s="63"/>
    </row>
    <row r="256" spans="1:24" s="21" customFormat="1" ht="24" customHeight="1" x14ac:dyDescent="0.25">
      <c r="A256" s="24" t="s">
        <v>11434</v>
      </c>
      <c r="B256" s="25" t="s">
        <v>18850</v>
      </c>
      <c r="C256" s="24">
        <v>3566</v>
      </c>
      <c r="D256" s="24" t="s">
        <v>17074</v>
      </c>
      <c r="E256" s="24" t="s">
        <v>11435</v>
      </c>
      <c r="F256" s="26">
        <f>Table134[[#This Row],[ToMeasure]]-Table134[[#This Row],[FromMeasure]]</f>
        <v>0.33845228999999999</v>
      </c>
      <c r="G256" s="27" t="s">
        <v>11429</v>
      </c>
      <c r="H256" s="37">
        <v>0</v>
      </c>
      <c r="I256" s="24" t="s">
        <v>11428</v>
      </c>
      <c r="J256" s="37">
        <v>0.33845228999999999</v>
      </c>
      <c r="K256" s="24" t="s">
        <v>156</v>
      </c>
      <c r="L256" s="28">
        <v>4311</v>
      </c>
      <c r="M256" s="28">
        <v>0</v>
      </c>
      <c r="N256" s="28">
        <v>4311</v>
      </c>
      <c r="O256" s="25" t="s">
        <v>23158</v>
      </c>
      <c r="P256" s="24">
        <v>11</v>
      </c>
      <c r="Q256" s="24" t="s">
        <v>203</v>
      </c>
      <c r="R256" s="28">
        <v>349</v>
      </c>
      <c r="S256" s="28">
        <v>56</v>
      </c>
      <c r="T256" s="29">
        <v>9.3945720250521919E-2</v>
      </c>
      <c r="U256" s="28">
        <v>7275</v>
      </c>
      <c r="V256" s="63"/>
      <c r="W256" s="61">
        <f>(Table134[[#This Row],[2042 Future AADT]]-Table134[[#This Row],[AADT 2022]])/20*($W$5-2022)+Table134[[#This Row],[AADT 2022]]</f>
        <v>7275</v>
      </c>
      <c r="X256" s="63"/>
    </row>
    <row r="257" spans="1:24" s="21" customFormat="1" ht="24" customHeight="1" x14ac:dyDescent="0.25">
      <c r="A257" s="24" t="s">
        <v>7499</v>
      </c>
      <c r="B257" s="25" t="s">
        <v>18852</v>
      </c>
      <c r="C257" s="24">
        <v>3568</v>
      </c>
      <c r="D257" s="24" t="s">
        <v>17074</v>
      </c>
      <c r="E257" s="24" t="s">
        <v>7500</v>
      </c>
      <c r="F257" s="26">
        <f>Table134[[#This Row],[ToMeasure]]-Table134[[#This Row],[FromMeasure]]</f>
        <v>0.24683340000000001</v>
      </c>
      <c r="G257" s="27" t="s">
        <v>7501</v>
      </c>
      <c r="H257" s="37">
        <v>0</v>
      </c>
      <c r="I257" s="24" t="s">
        <v>7502</v>
      </c>
      <c r="J257" s="37">
        <v>0.24683340000000001</v>
      </c>
      <c r="K257" s="24" t="s">
        <v>647</v>
      </c>
      <c r="L257" s="28">
        <v>812</v>
      </c>
      <c r="M257" s="28">
        <v>0</v>
      </c>
      <c r="N257" s="28">
        <v>812</v>
      </c>
      <c r="O257" s="25" t="s">
        <v>23159</v>
      </c>
      <c r="P257" s="24">
        <v>10</v>
      </c>
      <c r="Q257" s="24" t="s">
        <v>203</v>
      </c>
      <c r="R257" s="28">
        <v>65</v>
      </c>
      <c r="S257" s="28">
        <v>11</v>
      </c>
      <c r="T257" s="29">
        <v>9.3596059113300489E-2</v>
      </c>
      <c r="U257" s="28">
        <v>1278</v>
      </c>
      <c r="V257" s="63"/>
      <c r="W257" s="61">
        <f>(Table134[[#This Row],[2042 Future AADT]]-Table134[[#This Row],[AADT 2022]])/20*($W$5-2022)+Table134[[#This Row],[AADT 2022]]</f>
        <v>1278</v>
      </c>
      <c r="X257" s="63"/>
    </row>
    <row r="258" spans="1:24" s="21" customFormat="1" ht="24" customHeight="1" x14ac:dyDescent="0.25">
      <c r="A258" s="24" t="s">
        <v>7504</v>
      </c>
      <c r="B258" s="25" t="s">
        <v>18858</v>
      </c>
      <c r="C258" s="24">
        <v>3575</v>
      </c>
      <c r="D258" s="24" t="s">
        <v>17074</v>
      </c>
      <c r="E258" s="24" t="s">
        <v>7505</v>
      </c>
      <c r="F258" s="26">
        <f>Table134[[#This Row],[ToMeasure]]-Table134[[#This Row],[FromMeasure]]</f>
        <v>0.26098789999999999</v>
      </c>
      <c r="G258" s="27" t="s">
        <v>7506</v>
      </c>
      <c r="H258" s="37">
        <v>0</v>
      </c>
      <c r="I258" s="24" t="s">
        <v>156</v>
      </c>
      <c r="J258" s="37">
        <v>0.26098789999999999</v>
      </c>
      <c r="K258" s="24" t="s">
        <v>3294</v>
      </c>
      <c r="L258" s="28">
        <v>1024</v>
      </c>
      <c r="M258" s="28">
        <v>0</v>
      </c>
      <c r="N258" s="28">
        <v>1024</v>
      </c>
      <c r="O258" s="25" t="s">
        <v>23160</v>
      </c>
      <c r="P258" s="24">
        <v>8</v>
      </c>
      <c r="Q258" s="24" t="s">
        <v>203</v>
      </c>
      <c r="R258" s="28">
        <v>36</v>
      </c>
      <c r="S258" s="28">
        <v>48</v>
      </c>
      <c r="T258" s="29">
        <v>8.203125E-2</v>
      </c>
      <c r="U258" s="28">
        <v>1406</v>
      </c>
      <c r="V258" s="63"/>
      <c r="W258" s="61">
        <f>(Table134[[#This Row],[2042 Future AADT]]-Table134[[#This Row],[AADT 2022]])/20*($W$5-2022)+Table134[[#This Row],[AADT 2022]]</f>
        <v>1406</v>
      </c>
      <c r="X258" s="63"/>
    </row>
    <row r="259" spans="1:24" s="21" customFormat="1" ht="24" customHeight="1" x14ac:dyDescent="0.25">
      <c r="A259" s="24" t="s">
        <v>13948</v>
      </c>
      <c r="B259" s="25" t="s">
        <v>18861</v>
      </c>
      <c r="C259" s="24">
        <v>3578</v>
      </c>
      <c r="D259" s="24" t="s">
        <v>17074</v>
      </c>
      <c r="E259" s="24" t="s">
        <v>13949</v>
      </c>
      <c r="F259" s="26">
        <f>Table134[[#This Row],[ToMeasure]]-Table134[[#This Row],[FromMeasure]]</f>
        <v>0.27208400999999999</v>
      </c>
      <c r="G259" s="27" t="s">
        <v>13950</v>
      </c>
      <c r="H259" s="37">
        <v>0</v>
      </c>
      <c r="I259" s="24" t="s">
        <v>1114</v>
      </c>
      <c r="J259" s="37">
        <v>0.27208400999999999</v>
      </c>
      <c r="K259" s="24" t="s">
        <v>647</v>
      </c>
      <c r="L259" s="28">
        <v>1206</v>
      </c>
      <c r="M259" s="28">
        <v>0</v>
      </c>
      <c r="N259" s="28">
        <v>1206</v>
      </c>
      <c r="O259" s="25" t="s">
        <v>23161</v>
      </c>
      <c r="P259" s="24">
        <v>9</v>
      </c>
      <c r="Q259" s="24" t="s">
        <v>203</v>
      </c>
      <c r="R259" s="28">
        <v>107</v>
      </c>
      <c r="S259" s="28">
        <v>16</v>
      </c>
      <c r="T259" s="29">
        <v>0.10199004975124377</v>
      </c>
      <c r="U259" s="28">
        <v>1655</v>
      </c>
      <c r="V259" s="63"/>
      <c r="W259" s="61">
        <f>(Table134[[#This Row],[2042 Future AADT]]-Table134[[#This Row],[AADT 2022]])/20*($W$5-2022)+Table134[[#This Row],[AADT 2022]]</f>
        <v>1655</v>
      </c>
      <c r="X259" s="63"/>
    </row>
    <row r="260" spans="1:24" s="21" customFormat="1" ht="24" customHeight="1" x14ac:dyDescent="0.25">
      <c r="A260" s="24" t="s">
        <v>13952</v>
      </c>
      <c r="B260" s="25" t="s">
        <v>18854</v>
      </c>
      <c r="C260" s="24">
        <v>3570</v>
      </c>
      <c r="D260" s="24" t="s">
        <v>17074</v>
      </c>
      <c r="E260" s="24" t="s">
        <v>2181</v>
      </c>
      <c r="F260" s="26">
        <f>Table134[[#This Row],[ToMeasure]]-Table134[[#This Row],[FromMeasure]]</f>
        <v>1.37879163</v>
      </c>
      <c r="G260" s="27" t="s">
        <v>2179</v>
      </c>
      <c r="H260" s="37">
        <v>0</v>
      </c>
      <c r="I260" s="24" t="s">
        <v>156</v>
      </c>
      <c r="J260" s="37">
        <v>1.37879163</v>
      </c>
      <c r="K260" s="24" t="s">
        <v>478</v>
      </c>
      <c r="L260" s="28">
        <v>8788</v>
      </c>
      <c r="M260" s="28">
        <v>0</v>
      </c>
      <c r="N260" s="28">
        <v>8788</v>
      </c>
      <c r="O260" s="25" t="s">
        <v>23162</v>
      </c>
      <c r="P260" s="24">
        <v>11</v>
      </c>
      <c r="Q260" s="24">
        <v>57</v>
      </c>
      <c r="R260" s="28">
        <v>324</v>
      </c>
      <c r="S260" s="28">
        <v>430</v>
      </c>
      <c r="T260" s="29">
        <v>8.5798816568047331E-2</v>
      </c>
      <c r="U260" s="28">
        <v>12063</v>
      </c>
      <c r="V260" s="63"/>
      <c r="W260" s="61">
        <f>(Table134[[#This Row],[2042 Future AADT]]-Table134[[#This Row],[AADT 2022]])/20*($W$5-2022)+Table134[[#This Row],[AADT 2022]]</f>
        <v>12063</v>
      </c>
      <c r="X260" s="63"/>
    </row>
    <row r="261" spans="1:24" s="21" customFormat="1" ht="24" customHeight="1" x14ac:dyDescent="0.25">
      <c r="A261" s="24" t="s">
        <v>11437</v>
      </c>
      <c r="B261" s="25"/>
      <c r="C261" s="24">
        <v>8720</v>
      </c>
      <c r="D261" s="24" t="s">
        <v>17074</v>
      </c>
      <c r="E261" s="24" t="s">
        <v>11438</v>
      </c>
      <c r="F261" s="26">
        <f>Table134[[#This Row],[ToMeasure]]-Table134[[#This Row],[FromMeasure]]</f>
        <v>0.65332188000000002</v>
      </c>
      <c r="G261" s="27" t="s">
        <v>11439</v>
      </c>
      <c r="H261" s="37">
        <v>0</v>
      </c>
      <c r="I261" s="24" t="s">
        <v>156</v>
      </c>
      <c r="J261" s="37">
        <v>0.65332188000000002</v>
      </c>
      <c r="K261" s="24" t="s">
        <v>478</v>
      </c>
      <c r="L261" s="28" t="s">
        <v>203</v>
      </c>
      <c r="M261" s="28" t="s">
        <v>203</v>
      </c>
      <c r="N261" s="28" t="s">
        <v>203</v>
      </c>
      <c r="O261" s="25" t="s">
        <v>203</v>
      </c>
      <c r="P261" s="24" t="s">
        <v>203</v>
      </c>
      <c r="Q261" s="24" t="s">
        <v>203</v>
      </c>
      <c r="R261" s="28" t="s">
        <v>203</v>
      </c>
      <c r="S261" s="28" t="s">
        <v>203</v>
      </c>
      <c r="T261" s="29" t="s">
        <v>203</v>
      </c>
      <c r="U261" s="28" t="s">
        <v>203</v>
      </c>
      <c r="V261" s="63"/>
      <c r="W261" s="61" t="e">
        <f>(Table134[[#This Row],[2042 Future AADT]]-Table134[[#This Row],[AADT 2022]])/20*($W$5-2022)+Table134[[#This Row],[AADT 2022]]</f>
        <v>#VALUE!</v>
      </c>
      <c r="X261" s="63"/>
    </row>
    <row r="262" spans="1:24" s="21" customFormat="1" ht="24" customHeight="1" x14ac:dyDescent="0.25">
      <c r="A262" s="24" t="s">
        <v>11440</v>
      </c>
      <c r="B262" s="25"/>
      <c r="C262" s="24">
        <v>8722</v>
      </c>
      <c r="D262" s="24" t="s">
        <v>17074</v>
      </c>
      <c r="E262" s="24" t="s">
        <v>11441</v>
      </c>
      <c r="F262" s="26">
        <f>Table134[[#This Row],[ToMeasure]]-Table134[[#This Row],[FromMeasure]]</f>
        <v>0.68979778999999997</v>
      </c>
      <c r="G262" s="27" t="s">
        <v>11442</v>
      </c>
      <c r="H262" s="37">
        <v>0</v>
      </c>
      <c r="I262" s="24" t="s">
        <v>647</v>
      </c>
      <c r="J262" s="37">
        <v>0.68979778999999997</v>
      </c>
      <c r="K262" s="24" t="s">
        <v>478</v>
      </c>
      <c r="L262" s="28">
        <v>20033</v>
      </c>
      <c r="M262" s="28">
        <v>0</v>
      </c>
      <c r="N262" s="28">
        <v>20033</v>
      </c>
      <c r="O262" s="25" t="s">
        <v>23163</v>
      </c>
      <c r="P262" s="24">
        <v>9</v>
      </c>
      <c r="Q262" s="24" t="s">
        <v>203</v>
      </c>
      <c r="R262" s="28">
        <v>760</v>
      </c>
      <c r="S262" s="28">
        <v>1120</v>
      </c>
      <c r="T262" s="29">
        <v>9.3845155493435833E-2</v>
      </c>
      <c r="U262" s="28">
        <v>27498</v>
      </c>
      <c r="V262" s="63"/>
      <c r="W262" s="61">
        <f>(Table134[[#This Row],[2042 Future AADT]]-Table134[[#This Row],[AADT 2022]])/20*($W$5-2022)+Table134[[#This Row],[AADT 2022]]</f>
        <v>27498</v>
      </c>
      <c r="X262" s="63"/>
    </row>
    <row r="263" spans="1:24" s="21" customFormat="1" ht="24" customHeight="1" x14ac:dyDescent="0.25">
      <c r="A263" s="24" t="s">
        <v>7508</v>
      </c>
      <c r="B263" s="25" t="s">
        <v>18856</v>
      </c>
      <c r="C263" s="24">
        <v>3572</v>
      </c>
      <c r="D263" s="24" t="s">
        <v>17074</v>
      </c>
      <c r="E263" s="24" t="s">
        <v>7509</v>
      </c>
      <c r="F263" s="26">
        <f>Table134[[#This Row],[ToMeasure]]-Table134[[#This Row],[FromMeasure]]</f>
        <v>1.3235482199999999</v>
      </c>
      <c r="G263" s="27" t="s">
        <v>7510</v>
      </c>
      <c r="H263" s="37">
        <v>0</v>
      </c>
      <c r="I263" s="24" t="s">
        <v>647</v>
      </c>
      <c r="J263" s="37">
        <v>1.3235482199999999</v>
      </c>
      <c r="K263" s="24" t="s">
        <v>2602</v>
      </c>
      <c r="L263" s="28">
        <v>20145</v>
      </c>
      <c r="M263" s="28">
        <v>0</v>
      </c>
      <c r="N263" s="28">
        <v>20145</v>
      </c>
      <c r="O263" s="25" t="s">
        <v>23164</v>
      </c>
      <c r="P263" s="24">
        <v>9</v>
      </c>
      <c r="Q263" s="24" t="s">
        <v>203</v>
      </c>
      <c r="R263" s="28">
        <v>747</v>
      </c>
      <c r="S263" s="28">
        <v>1101</v>
      </c>
      <c r="T263" s="29">
        <v>9.1734921816827991E-2</v>
      </c>
      <c r="U263" s="28">
        <v>27651</v>
      </c>
      <c r="V263" s="63"/>
      <c r="W263" s="61">
        <f>(Table134[[#This Row],[2042 Future AADT]]-Table134[[#This Row],[AADT 2022]])/20*($W$5-2022)+Table134[[#This Row],[AADT 2022]]</f>
        <v>27651</v>
      </c>
      <c r="X263" s="63"/>
    </row>
    <row r="264" spans="1:24" s="21" customFormat="1" ht="24" customHeight="1" x14ac:dyDescent="0.25">
      <c r="A264" s="24" t="s">
        <v>13954</v>
      </c>
      <c r="B264" s="25" t="s">
        <v>18868</v>
      </c>
      <c r="C264" s="24">
        <v>3585</v>
      </c>
      <c r="D264" s="24" t="s">
        <v>17074</v>
      </c>
      <c r="E264" s="24" t="s">
        <v>13955</v>
      </c>
      <c r="F264" s="26">
        <f>Table134[[#This Row],[ToMeasure]]-Table134[[#This Row],[FromMeasure]]</f>
        <v>0.24487629999999999</v>
      </c>
      <c r="G264" s="27" t="s">
        <v>10602</v>
      </c>
      <c r="H264" s="37">
        <v>8.8765899999999995E-2</v>
      </c>
      <c r="I264" s="24" t="s">
        <v>647</v>
      </c>
      <c r="J264" s="37">
        <v>0.3336422</v>
      </c>
      <c r="K264" s="24" t="s">
        <v>1114</v>
      </c>
      <c r="L264" s="28">
        <v>8220</v>
      </c>
      <c r="M264" s="28">
        <v>0</v>
      </c>
      <c r="N264" s="28">
        <v>8220</v>
      </c>
      <c r="O264" s="25" t="s">
        <v>23165</v>
      </c>
      <c r="P264" s="24">
        <v>10</v>
      </c>
      <c r="Q264" s="24" t="s">
        <v>203</v>
      </c>
      <c r="R264" s="28">
        <v>312</v>
      </c>
      <c r="S264" s="28">
        <v>460</v>
      </c>
      <c r="T264" s="29">
        <v>9.3917274939172748E-2</v>
      </c>
      <c r="U264" s="28">
        <v>11283</v>
      </c>
      <c r="V264" s="63"/>
      <c r="W264" s="61">
        <f>(Table134[[#This Row],[2042 Future AADT]]-Table134[[#This Row],[AADT 2022]])/20*($W$5-2022)+Table134[[#This Row],[AADT 2022]]</f>
        <v>11283</v>
      </c>
      <c r="X264" s="63"/>
    </row>
    <row r="265" spans="1:24" s="21" customFormat="1" ht="24" customHeight="1" x14ac:dyDescent="0.25">
      <c r="A265" s="24" t="s">
        <v>3432</v>
      </c>
      <c r="B265" s="25" t="s">
        <v>18871</v>
      </c>
      <c r="C265" s="24">
        <v>3588</v>
      </c>
      <c r="D265" s="24" t="s">
        <v>17074</v>
      </c>
      <c r="E265" s="24" t="s">
        <v>3433</v>
      </c>
      <c r="F265" s="26">
        <f>Table134[[#This Row],[ToMeasure]]-Table134[[#This Row],[FromMeasure]]</f>
        <v>0.24155616999999999</v>
      </c>
      <c r="G265" s="27" t="s">
        <v>3434</v>
      </c>
      <c r="H265" s="37">
        <v>0</v>
      </c>
      <c r="I265" s="24" t="s">
        <v>3294</v>
      </c>
      <c r="J265" s="37">
        <v>0.24155616999999999</v>
      </c>
      <c r="K265" s="24" t="s">
        <v>156</v>
      </c>
      <c r="L265" s="28">
        <v>9347</v>
      </c>
      <c r="M265" s="28">
        <v>0</v>
      </c>
      <c r="N265" s="28">
        <v>9347</v>
      </c>
      <c r="O265" s="25" t="s">
        <v>23166</v>
      </c>
      <c r="P265" s="24">
        <v>10</v>
      </c>
      <c r="Q265" s="24" t="s">
        <v>203</v>
      </c>
      <c r="R265" s="28">
        <v>844</v>
      </c>
      <c r="S265" s="28">
        <v>136</v>
      </c>
      <c r="T265" s="29">
        <v>0.10484647480475019</v>
      </c>
      <c r="U265" s="28">
        <v>12830</v>
      </c>
      <c r="V265" s="63"/>
      <c r="W265" s="61">
        <f>(Table134[[#This Row],[2042 Future AADT]]-Table134[[#This Row],[AADT 2022]])/20*($W$5-2022)+Table134[[#This Row],[AADT 2022]]</f>
        <v>12830</v>
      </c>
      <c r="X265" s="63"/>
    </row>
    <row r="266" spans="1:24" s="21" customFormat="1" ht="24" customHeight="1" x14ac:dyDescent="0.25">
      <c r="A266" s="24" t="s">
        <v>11444</v>
      </c>
      <c r="B266" s="25" t="s">
        <v>18863</v>
      </c>
      <c r="C266" s="24">
        <v>3580</v>
      </c>
      <c r="D266" s="24" t="s">
        <v>17074</v>
      </c>
      <c r="E266" s="24" t="s">
        <v>11445</v>
      </c>
      <c r="F266" s="26">
        <f>Table134[[#This Row],[ToMeasure]]-Table134[[#This Row],[FromMeasure]]</f>
        <v>0.22671450000000001</v>
      </c>
      <c r="G266" s="27" t="s">
        <v>7515</v>
      </c>
      <c r="H266" s="37">
        <v>0</v>
      </c>
      <c r="I266" s="24" t="s">
        <v>156</v>
      </c>
      <c r="J266" s="37">
        <v>0.22671450000000001</v>
      </c>
      <c r="K266" s="24" t="s">
        <v>7514</v>
      </c>
      <c r="L266" s="28">
        <v>7288</v>
      </c>
      <c r="M266" s="28">
        <v>0</v>
      </c>
      <c r="N266" s="28">
        <v>7288</v>
      </c>
      <c r="O266" s="25" t="s">
        <v>23167</v>
      </c>
      <c r="P266" s="24">
        <v>9</v>
      </c>
      <c r="Q266" s="24" t="s">
        <v>203</v>
      </c>
      <c r="R266" s="28">
        <v>277</v>
      </c>
      <c r="S266" s="28">
        <v>407</v>
      </c>
      <c r="T266" s="29">
        <v>9.3852908891328204E-2</v>
      </c>
      <c r="U266" s="28">
        <v>10004</v>
      </c>
      <c r="V266" s="63"/>
      <c r="W266" s="61">
        <f>(Table134[[#This Row],[2042 Future AADT]]-Table134[[#This Row],[AADT 2022]])/20*($W$5-2022)+Table134[[#This Row],[AADT 2022]]</f>
        <v>10004</v>
      </c>
      <c r="X266" s="63"/>
    </row>
    <row r="267" spans="1:24" s="21" customFormat="1" ht="24" customHeight="1" x14ac:dyDescent="0.25">
      <c r="A267" s="24" t="s">
        <v>3436</v>
      </c>
      <c r="B267" s="25" t="s">
        <v>18865</v>
      </c>
      <c r="C267" s="24">
        <v>3582</v>
      </c>
      <c r="D267" s="24" t="s">
        <v>17074</v>
      </c>
      <c r="E267" s="24" t="s">
        <v>3437</v>
      </c>
      <c r="F267" s="26">
        <f>Table134[[#This Row],[ToMeasure]]-Table134[[#This Row],[FromMeasure]]</f>
        <v>0.25181965000000001</v>
      </c>
      <c r="G267" s="27" t="s">
        <v>3438</v>
      </c>
      <c r="H267" s="37">
        <v>0</v>
      </c>
      <c r="I267" s="24" t="s">
        <v>647</v>
      </c>
      <c r="J267" s="37">
        <v>0.25181965000000001</v>
      </c>
      <c r="K267" s="24" t="s">
        <v>3439</v>
      </c>
      <c r="L267" s="28">
        <v>12434</v>
      </c>
      <c r="M267" s="28">
        <v>0</v>
      </c>
      <c r="N267" s="28">
        <v>12434</v>
      </c>
      <c r="O267" s="25" t="s">
        <v>23168</v>
      </c>
      <c r="P267" s="24">
        <v>9</v>
      </c>
      <c r="Q267" s="24" t="s">
        <v>203</v>
      </c>
      <c r="R267" s="28">
        <v>446</v>
      </c>
      <c r="S267" s="28">
        <v>595</v>
      </c>
      <c r="T267" s="29">
        <v>8.3722052436866659E-2</v>
      </c>
      <c r="U267" s="28">
        <v>17067</v>
      </c>
      <c r="V267" s="63"/>
      <c r="W267" s="61">
        <f>(Table134[[#This Row],[2042 Future AADT]]-Table134[[#This Row],[AADT 2022]])/20*($W$5-2022)+Table134[[#This Row],[AADT 2022]]</f>
        <v>17067</v>
      </c>
      <c r="X267" s="63"/>
    </row>
    <row r="268" spans="1:24" s="21" customFormat="1" ht="24" customHeight="1" x14ac:dyDescent="0.25">
      <c r="A268" s="24" t="s">
        <v>7512</v>
      </c>
      <c r="B268" s="25" t="s">
        <v>18864</v>
      </c>
      <c r="C268" s="24">
        <v>3581</v>
      </c>
      <c r="D268" s="24" t="s">
        <v>17074</v>
      </c>
      <c r="E268" s="24" t="s">
        <v>7513</v>
      </c>
      <c r="F268" s="26">
        <f>Table134[[#This Row],[ToMeasure]]-Table134[[#This Row],[FromMeasure]]</f>
        <v>0.19626756000000001</v>
      </c>
      <c r="G268" s="27" t="s">
        <v>7514</v>
      </c>
      <c r="H268" s="37">
        <v>0</v>
      </c>
      <c r="I268" s="24" t="s">
        <v>7515</v>
      </c>
      <c r="J268" s="37">
        <v>0.19626756000000001</v>
      </c>
      <c r="K268" s="24" t="s">
        <v>156</v>
      </c>
      <c r="L268" s="28">
        <v>12140</v>
      </c>
      <c r="M268" s="28">
        <v>0</v>
      </c>
      <c r="N268" s="28">
        <v>12140</v>
      </c>
      <c r="O268" s="25" t="s">
        <v>23169</v>
      </c>
      <c r="P268" s="24">
        <v>10</v>
      </c>
      <c r="Q268" s="24" t="s">
        <v>203</v>
      </c>
      <c r="R268" s="28">
        <v>364</v>
      </c>
      <c r="S268" s="28">
        <v>1414</v>
      </c>
      <c r="T268" s="29">
        <v>0.14645799011532126</v>
      </c>
      <c r="U268" s="28">
        <v>16664</v>
      </c>
      <c r="V268" s="63"/>
      <c r="W268" s="61">
        <f>(Table134[[#This Row],[2042 Future AADT]]-Table134[[#This Row],[AADT 2022]])/20*($W$5-2022)+Table134[[#This Row],[AADT 2022]]</f>
        <v>16664</v>
      </c>
      <c r="X268" s="63"/>
    </row>
    <row r="269" spans="1:24" s="21" customFormat="1" ht="24" customHeight="1" x14ac:dyDescent="0.25">
      <c r="A269" s="24" t="s">
        <v>3441</v>
      </c>
      <c r="B269" s="25" t="s">
        <v>18866</v>
      </c>
      <c r="C269" s="24">
        <v>3583</v>
      </c>
      <c r="D269" s="24" t="s">
        <v>17074</v>
      </c>
      <c r="E269" s="24" t="s">
        <v>3442</v>
      </c>
      <c r="F269" s="26">
        <f>Table134[[#This Row],[ToMeasure]]-Table134[[#This Row],[FromMeasure]]</f>
        <v>0.19887774999999999</v>
      </c>
      <c r="G269" s="27" t="s">
        <v>3439</v>
      </c>
      <c r="H269" s="37">
        <v>0</v>
      </c>
      <c r="I269" s="24" t="s">
        <v>3438</v>
      </c>
      <c r="J269" s="37">
        <v>0.19887774999999999</v>
      </c>
      <c r="K269" s="24" t="s">
        <v>647</v>
      </c>
      <c r="L269" s="28">
        <v>5869</v>
      </c>
      <c r="M269" s="28">
        <v>0</v>
      </c>
      <c r="N269" s="28">
        <v>5869</v>
      </c>
      <c r="O269" s="25" t="s">
        <v>23170</v>
      </c>
      <c r="P269" s="24">
        <v>10</v>
      </c>
      <c r="Q269" s="24" t="s">
        <v>203</v>
      </c>
      <c r="R269" s="28">
        <v>176</v>
      </c>
      <c r="S269" s="28">
        <v>685</v>
      </c>
      <c r="T269" s="29">
        <v>0.14670301584597034</v>
      </c>
      <c r="U269" s="28">
        <v>8056</v>
      </c>
      <c r="V269" s="63"/>
      <c r="W269" s="61">
        <f>(Table134[[#This Row],[2042 Future AADT]]-Table134[[#This Row],[AADT 2022]])/20*($W$5-2022)+Table134[[#This Row],[AADT 2022]]</f>
        <v>8056</v>
      </c>
      <c r="X269" s="63"/>
    </row>
    <row r="270" spans="1:24" s="21" customFormat="1" ht="24" customHeight="1" x14ac:dyDescent="0.25">
      <c r="A270" s="24" t="s">
        <v>3444</v>
      </c>
      <c r="B270" s="25" t="s">
        <v>21052</v>
      </c>
      <c r="C270" s="24">
        <v>7730</v>
      </c>
      <c r="D270" s="24" t="s">
        <v>17074</v>
      </c>
      <c r="E270" s="24" t="s">
        <v>3445</v>
      </c>
      <c r="F270" s="26">
        <f>Table134[[#This Row],[ToMeasure]]-Table134[[#This Row],[FromMeasure]]</f>
        <v>0.22887996999999999</v>
      </c>
      <c r="G270" s="27" t="s">
        <v>3446</v>
      </c>
      <c r="H270" s="37">
        <v>0</v>
      </c>
      <c r="I270" s="24" t="s">
        <v>156</v>
      </c>
      <c r="J270" s="37">
        <v>0.22887996999999999</v>
      </c>
      <c r="K270" s="24" t="s">
        <v>3447</v>
      </c>
      <c r="L270" s="28">
        <v>3389</v>
      </c>
      <c r="M270" s="28">
        <v>0</v>
      </c>
      <c r="N270" s="28">
        <v>3389</v>
      </c>
      <c r="O270" s="25" t="s">
        <v>23171</v>
      </c>
      <c r="P270" s="24">
        <v>11</v>
      </c>
      <c r="Q270" s="24" t="s">
        <v>203</v>
      </c>
      <c r="R270" s="28">
        <v>129</v>
      </c>
      <c r="S270" s="28">
        <v>190</v>
      </c>
      <c r="T270" s="29">
        <v>9.4128061375036889E-2</v>
      </c>
      <c r="U270" s="28">
        <v>4652</v>
      </c>
      <c r="V270" s="63"/>
      <c r="W270" s="61">
        <f>(Table134[[#This Row],[2042 Future AADT]]-Table134[[#This Row],[AADT 2022]])/20*($W$5-2022)+Table134[[#This Row],[AADT 2022]]</f>
        <v>4652</v>
      </c>
      <c r="X270" s="63"/>
    </row>
    <row r="271" spans="1:24" s="21" customFormat="1" ht="24" customHeight="1" x14ac:dyDescent="0.25">
      <c r="A271" s="24" t="s">
        <v>7517</v>
      </c>
      <c r="B271" s="25" t="s">
        <v>21054</v>
      </c>
      <c r="C271" s="24">
        <v>7732</v>
      </c>
      <c r="D271" s="24" t="s">
        <v>17074</v>
      </c>
      <c r="E271" s="24" t="s">
        <v>7518</v>
      </c>
      <c r="F271" s="26">
        <f>Table134[[#This Row],[ToMeasure]]-Table134[[#This Row],[FromMeasure]]</f>
        <v>0.24779372999999999</v>
      </c>
      <c r="G271" s="27" t="s">
        <v>7519</v>
      </c>
      <c r="H271" s="37">
        <v>0</v>
      </c>
      <c r="I271" s="24" t="s">
        <v>647</v>
      </c>
      <c r="J271" s="37">
        <v>0.24779372999999999</v>
      </c>
      <c r="K271" s="24" t="s">
        <v>6274</v>
      </c>
      <c r="L271" s="28">
        <v>7939</v>
      </c>
      <c r="M271" s="28">
        <v>0</v>
      </c>
      <c r="N271" s="28">
        <v>7939</v>
      </c>
      <c r="O271" s="25" t="s">
        <v>23172</v>
      </c>
      <c r="P271" s="24">
        <v>12</v>
      </c>
      <c r="Q271" s="24" t="s">
        <v>203</v>
      </c>
      <c r="R271" s="28">
        <v>285</v>
      </c>
      <c r="S271" s="28">
        <v>381</v>
      </c>
      <c r="T271" s="29">
        <v>8.3889658647184784E-2</v>
      </c>
      <c r="U271" s="28">
        <v>10897</v>
      </c>
      <c r="V271" s="63"/>
      <c r="W271" s="61">
        <f>(Table134[[#This Row],[2042 Future AADT]]-Table134[[#This Row],[AADT 2022]])/20*($W$5-2022)+Table134[[#This Row],[AADT 2022]]</f>
        <v>10897</v>
      </c>
      <c r="X271" s="63"/>
    </row>
    <row r="272" spans="1:24" s="21" customFormat="1" ht="24" customHeight="1" x14ac:dyDescent="0.25">
      <c r="A272" s="24" t="s">
        <v>3449</v>
      </c>
      <c r="B272" s="25" t="s">
        <v>21053</v>
      </c>
      <c r="C272" s="24">
        <v>7731</v>
      </c>
      <c r="D272" s="24" t="s">
        <v>17074</v>
      </c>
      <c r="E272" s="24" t="s">
        <v>3450</v>
      </c>
      <c r="F272" s="26">
        <f>Table134[[#This Row],[ToMeasure]]-Table134[[#This Row],[FromMeasure]]</f>
        <v>0.24135061999999999</v>
      </c>
      <c r="G272" s="27" t="s">
        <v>3447</v>
      </c>
      <c r="H272" s="37">
        <v>0</v>
      </c>
      <c r="I272" s="24" t="s">
        <v>3446</v>
      </c>
      <c r="J272" s="37">
        <v>0.24135061999999999</v>
      </c>
      <c r="K272" s="24" t="s">
        <v>156</v>
      </c>
      <c r="L272" s="28">
        <v>7703</v>
      </c>
      <c r="M272" s="28">
        <v>0</v>
      </c>
      <c r="N272" s="28">
        <v>7703</v>
      </c>
      <c r="O272" s="25" t="s">
        <v>23173</v>
      </c>
      <c r="P272" s="24">
        <v>9</v>
      </c>
      <c r="Q272" s="24" t="s">
        <v>203</v>
      </c>
      <c r="R272" s="28">
        <v>233</v>
      </c>
      <c r="S272" s="28">
        <v>909</v>
      </c>
      <c r="T272" s="29">
        <v>0.14825392704141244</v>
      </c>
      <c r="U272" s="28">
        <v>10573</v>
      </c>
      <c r="V272" s="63"/>
      <c r="W272" s="61">
        <f>(Table134[[#This Row],[2042 Future AADT]]-Table134[[#This Row],[AADT 2022]])/20*($W$5-2022)+Table134[[#This Row],[AADT 2022]]</f>
        <v>10573</v>
      </c>
      <c r="X272" s="63"/>
    </row>
    <row r="273" spans="1:24" s="21" customFormat="1" ht="24" customHeight="1" x14ac:dyDescent="0.25">
      <c r="A273" s="24" t="s">
        <v>13957</v>
      </c>
      <c r="B273" s="25" t="s">
        <v>21055</v>
      </c>
      <c r="C273" s="24">
        <v>7733</v>
      </c>
      <c r="D273" s="24" t="s">
        <v>17074</v>
      </c>
      <c r="E273" s="24" t="s">
        <v>13958</v>
      </c>
      <c r="F273" s="26">
        <f>Table134[[#This Row],[ToMeasure]]-Table134[[#This Row],[FromMeasure]]</f>
        <v>0.27832008000000003</v>
      </c>
      <c r="G273" s="27" t="s">
        <v>6274</v>
      </c>
      <c r="H273" s="37">
        <v>0</v>
      </c>
      <c r="I273" s="24" t="s">
        <v>7519</v>
      </c>
      <c r="J273" s="37">
        <v>0.27832008000000003</v>
      </c>
      <c r="K273" s="24" t="s">
        <v>647</v>
      </c>
      <c r="L273" s="28">
        <v>2727</v>
      </c>
      <c r="M273" s="28">
        <v>0</v>
      </c>
      <c r="N273" s="28">
        <v>2727</v>
      </c>
      <c r="O273" s="25" t="s">
        <v>23174</v>
      </c>
      <c r="P273" s="24">
        <v>11</v>
      </c>
      <c r="Q273" s="24" t="s">
        <v>203</v>
      </c>
      <c r="R273" s="28">
        <v>81</v>
      </c>
      <c r="S273" s="28">
        <v>317</v>
      </c>
      <c r="T273" s="29">
        <v>0.14594792812614596</v>
      </c>
      <c r="U273" s="28">
        <v>3743</v>
      </c>
      <c r="V273" s="63"/>
      <c r="W273" s="61">
        <f>(Table134[[#This Row],[2042 Future AADT]]-Table134[[#This Row],[AADT 2022]])/20*($W$5-2022)+Table134[[#This Row],[AADT 2022]]</f>
        <v>3743</v>
      </c>
      <c r="X273" s="63"/>
    </row>
    <row r="274" spans="1:24" s="21" customFormat="1" ht="24" customHeight="1" x14ac:dyDescent="0.25">
      <c r="A274" s="24" t="s">
        <v>13960</v>
      </c>
      <c r="B274" s="25" t="s">
        <v>18873</v>
      </c>
      <c r="C274" s="24">
        <v>3590</v>
      </c>
      <c r="D274" s="24" t="s">
        <v>17074</v>
      </c>
      <c r="E274" s="24" t="s">
        <v>13961</v>
      </c>
      <c r="F274" s="26">
        <f>Table134[[#This Row],[ToMeasure]]-Table134[[#This Row],[FromMeasure]]</f>
        <v>0.22977114000000001</v>
      </c>
      <c r="G274" s="27" t="s">
        <v>6346</v>
      </c>
      <c r="H274" s="37">
        <v>0</v>
      </c>
      <c r="I274" s="24" t="s">
        <v>156</v>
      </c>
      <c r="J274" s="37">
        <v>0.22977114000000001</v>
      </c>
      <c r="K274" s="24" t="s">
        <v>11453</v>
      </c>
      <c r="L274" s="28">
        <v>8419</v>
      </c>
      <c r="M274" s="28">
        <v>0</v>
      </c>
      <c r="N274" s="28">
        <v>8419</v>
      </c>
      <c r="O274" s="25" t="s">
        <v>23175</v>
      </c>
      <c r="P274" s="24">
        <v>10</v>
      </c>
      <c r="Q274" s="24" t="s">
        <v>203</v>
      </c>
      <c r="R274" s="28">
        <v>302</v>
      </c>
      <c r="S274" s="28">
        <v>403</v>
      </c>
      <c r="T274" s="29">
        <v>8.3739161420596273E-2</v>
      </c>
      <c r="U274" s="28">
        <v>11556</v>
      </c>
      <c r="V274" s="63"/>
      <c r="W274" s="61">
        <f>(Table134[[#This Row],[2042 Future AADT]]-Table134[[#This Row],[AADT 2022]])/20*($W$5-2022)+Table134[[#This Row],[AADT 2022]]</f>
        <v>11556</v>
      </c>
      <c r="X274" s="63"/>
    </row>
    <row r="275" spans="1:24" s="21" customFormat="1" ht="24" customHeight="1" x14ac:dyDescent="0.25">
      <c r="A275" s="24" t="s">
        <v>11447</v>
      </c>
      <c r="B275" s="25" t="s">
        <v>18875</v>
      </c>
      <c r="C275" s="24">
        <v>3592</v>
      </c>
      <c r="D275" s="24" t="s">
        <v>17074</v>
      </c>
      <c r="E275" s="24" t="s">
        <v>11448</v>
      </c>
      <c r="F275" s="26">
        <f>Table134[[#This Row],[ToMeasure]]-Table134[[#This Row],[FromMeasure]]</f>
        <v>0.17275125</v>
      </c>
      <c r="G275" s="27" t="s">
        <v>11449</v>
      </c>
      <c r="H275" s="37">
        <v>0</v>
      </c>
      <c r="I275" s="24" t="s">
        <v>647</v>
      </c>
      <c r="J275" s="37">
        <v>0.17275125</v>
      </c>
      <c r="K275" s="24" t="s">
        <v>6347</v>
      </c>
      <c r="L275" s="28">
        <v>12470</v>
      </c>
      <c r="M275" s="28">
        <v>0</v>
      </c>
      <c r="N275" s="28">
        <v>12470</v>
      </c>
      <c r="O275" s="25" t="s">
        <v>23176</v>
      </c>
      <c r="P275" s="24">
        <v>8</v>
      </c>
      <c r="Q275" s="24" t="s">
        <v>203</v>
      </c>
      <c r="R275" s="28">
        <v>447</v>
      </c>
      <c r="S275" s="28">
        <v>597</v>
      </c>
      <c r="T275" s="29">
        <v>8.3720930232558138E-2</v>
      </c>
      <c r="U275" s="28">
        <v>17117</v>
      </c>
      <c r="V275" s="63"/>
      <c r="W275" s="61">
        <f>(Table134[[#This Row],[2042 Future AADT]]-Table134[[#This Row],[AADT 2022]])/20*($W$5-2022)+Table134[[#This Row],[AADT 2022]]</f>
        <v>17117</v>
      </c>
      <c r="X275" s="63"/>
    </row>
    <row r="276" spans="1:24" s="21" customFormat="1" ht="24" customHeight="1" x14ac:dyDescent="0.25">
      <c r="A276" s="24" t="s">
        <v>11451</v>
      </c>
      <c r="B276" s="25" t="s">
        <v>18874</v>
      </c>
      <c r="C276" s="24">
        <v>3591</v>
      </c>
      <c r="D276" s="24" t="s">
        <v>17074</v>
      </c>
      <c r="E276" s="24" t="s">
        <v>11452</v>
      </c>
      <c r="F276" s="26">
        <f>Table134[[#This Row],[ToMeasure]]-Table134[[#This Row],[FromMeasure]]</f>
        <v>0.18053875999999999</v>
      </c>
      <c r="G276" s="27" t="s">
        <v>11453</v>
      </c>
      <c r="H276" s="37">
        <v>0</v>
      </c>
      <c r="I276" s="24" t="s">
        <v>6346</v>
      </c>
      <c r="J276" s="37">
        <v>0.18053875999999999</v>
      </c>
      <c r="K276" s="24" t="s">
        <v>156</v>
      </c>
      <c r="L276" s="28">
        <v>12906</v>
      </c>
      <c r="M276" s="28">
        <v>0</v>
      </c>
      <c r="N276" s="28">
        <v>12906</v>
      </c>
      <c r="O276" s="25" t="s">
        <v>23177</v>
      </c>
      <c r="P276" s="24">
        <v>8</v>
      </c>
      <c r="Q276" s="24" t="s">
        <v>203</v>
      </c>
      <c r="R276" s="28">
        <v>391</v>
      </c>
      <c r="S276" s="28">
        <v>1517</v>
      </c>
      <c r="T276" s="29">
        <v>0.14783821478382148</v>
      </c>
      <c r="U276" s="28">
        <v>17715</v>
      </c>
      <c r="V276" s="63"/>
      <c r="W276" s="61">
        <f>(Table134[[#This Row],[2042 Future AADT]]-Table134[[#This Row],[AADT 2022]])/20*($W$5-2022)+Table134[[#This Row],[AADT 2022]]</f>
        <v>17715</v>
      </c>
      <c r="X276" s="63"/>
    </row>
    <row r="277" spans="1:24" s="21" customFormat="1" ht="24" customHeight="1" x14ac:dyDescent="0.25">
      <c r="A277" s="24" t="s">
        <v>13963</v>
      </c>
      <c r="B277" s="25" t="s">
        <v>18876</v>
      </c>
      <c r="C277" s="24">
        <v>3593</v>
      </c>
      <c r="D277" s="24" t="s">
        <v>17074</v>
      </c>
      <c r="E277" s="24" t="s">
        <v>13964</v>
      </c>
      <c r="F277" s="26">
        <f>Table134[[#This Row],[ToMeasure]]-Table134[[#This Row],[FromMeasure]]</f>
        <v>0.21488305999999999</v>
      </c>
      <c r="G277" s="27" t="s">
        <v>6347</v>
      </c>
      <c r="H277" s="37">
        <v>0</v>
      </c>
      <c r="I277" s="24" t="s">
        <v>11449</v>
      </c>
      <c r="J277" s="37">
        <v>0.21488305999999999</v>
      </c>
      <c r="K277" s="24" t="s">
        <v>647</v>
      </c>
      <c r="L277" s="28">
        <v>8411</v>
      </c>
      <c r="M277" s="28">
        <v>0</v>
      </c>
      <c r="N277" s="28">
        <v>8411</v>
      </c>
      <c r="O277" s="25" t="s">
        <v>23178</v>
      </c>
      <c r="P277" s="24">
        <v>10</v>
      </c>
      <c r="Q277" s="24" t="s">
        <v>203</v>
      </c>
      <c r="R277" s="28">
        <v>252</v>
      </c>
      <c r="S277" s="28">
        <v>980</v>
      </c>
      <c r="T277" s="29">
        <v>0.14647485435738913</v>
      </c>
      <c r="U277" s="28">
        <v>11545</v>
      </c>
      <c r="V277" s="63"/>
      <c r="W277" s="61">
        <f>(Table134[[#This Row],[2042 Future AADT]]-Table134[[#This Row],[AADT 2022]])/20*($W$5-2022)+Table134[[#This Row],[AADT 2022]]</f>
        <v>11545</v>
      </c>
      <c r="X277" s="63"/>
    </row>
    <row r="278" spans="1:24" s="21" customFormat="1" ht="24" customHeight="1" x14ac:dyDescent="0.25">
      <c r="A278" s="24" t="s">
        <v>3452</v>
      </c>
      <c r="B278" s="25" t="s">
        <v>18878</v>
      </c>
      <c r="C278" s="24">
        <v>3600</v>
      </c>
      <c r="D278" s="24" t="s">
        <v>17074</v>
      </c>
      <c r="E278" s="24" t="s">
        <v>3453</v>
      </c>
      <c r="F278" s="26">
        <f>Table134[[#This Row],[ToMeasure]]-Table134[[#This Row],[FromMeasure]]</f>
        <v>0.20449959000000001</v>
      </c>
      <c r="G278" s="27" t="s">
        <v>3454</v>
      </c>
      <c r="H278" s="37">
        <v>0</v>
      </c>
      <c r="I278" s="24" t="s">
        <v>156</v>
      </c>
      <c r="J278" s="37">
        <v>0.20449959000000001</v>
      </c>
      <c r="K278" s="24" t="s">
        <v>3455</v>
      </c>
      <c r="L278" s="28">
        <v>9928</v>
      </c>
      <c r="M278" s="28">
        <v>0</v>
      </c>
      <c r="N278" s="28">
        <v>9928</v>
      </c>
      <c r="O278" s="25" t="s">
        <v>23179</v>
      </c>
      <c r="P278" s="24">
        <v>8</v>
      </c>
      <c r="Q278" s="24" t="s">
        <v>203</v>
      </c>
      <c r="R278" s="28">
        <v>357</v>
      </c>
      <c r="S278" s="28">
        <v>477</v>
      </c>
      <c r="T278" s="29">
        <v>8.4004834810636586E-2</v>
      </c>
      <c r="U278" s="28">
        <v>13627</v>
      </c>
      <c r="V278" s="63"/>
      <c r="W278" s="61">
        <f>(Table134[[#This Row],[2042 Future AADT]]-Table134[[#This Row],[AADT 2022]])/20*($W$5-2022)+Table134[[#This Row],[AADT 2022]]</f>
        <v>13627</v>
      </c>
      <c r="X278" s="63"/>
    </row>
    <row r="279" spans="1:24" s="21" customFormat="1" ht="24" customHeight="1" x14ac:dyDescent="0.25">
      <c r="A279" s="24" t="s">
        <v>13966</v>
      </c>
      <c r="B279" s="25" t="s">
        <v>18880</v>
      </c>
      <c r="C279" s="24">
        <v>3602</v>
      </c>
      <c r="D279" s="24" t="s">
        <v>17074</v>
      </c>
      <c r="E279" s="24" t="s">
        <v>13967</v>
      </c>
      <c r="F279" s="26">
        <f>Table134[[#This Row],[ToMeasure]]-Table134[[#This Row],[FromMeasure]]</f>
        <v>0.21647221</v>
      </c>
      <c r="G279" s="27" t="s">
        <v>13968</v>
      </c>
      <c r="H279" s="37">
        <v>0</v>
      </c>
      <c r="I279" s="24" t="s">
        <v>647</v>
      </c>
      <c r="J279" s="37">
        <v>0.21647221</v>
      </c>
      <c r="K279" s="24" t="s">
        <v>13969</v>
      </c>
      <c r="L279" s="28">
        <v>16962</v>
      </c>
      <c r="M279" s="28">
        <v>0</v>
      </c>
      <c r="N279" s="28">
        <v>16962</v>
      </c>
      <c r="O279" s="25" t="s">
        <v>23180</v>
      </c>
      <c r="P279" s="24">
        <v>9</v>
      </c>
      <c r="Q279" s="24" t="s">
        <v>203</v>
      </c>
      <c r="R279" s="28">
        <v>609</v>
      </c>
      <c r="S279" s="28">
        <v>812</v>
      </c>
      <c r="T279" s="29">
        <v>8.3775498172385332E-2</v>
      </c>
      <c r="U279" s="28">
        <v>23282</v>
      </c>
      <c r="V279" s="63"/>
      <c r="W279" s="61">
        <f>(Table134[[#This Row],[2042 Future AADT]]-Table134[[#This Row],[AADT 2022]])/20*($W$5-2022)+Table134[[#This Row],[AADT 2022]]</f>
        <v>23282</v>
      </c>
      <c r="X279" s="63"/>
    </row>
    <row r="280" spans="1:24" s="21" customFormat="1" ht="24" customHeight="1" x14ac:dyDescent="0.25">
      <c r="A280" s="24" t="s">
        <v>11455</v>
      </c>
      <c r="B280" s="25" t="s">
        <v>18879</v>
      </c>
      <c r="C280" s="24">
        <v>3601</v>
      </c>
      <c r="D280" s="24" t="s">
        <v>17074</v>
      </c>
      <c r="E280" s="24" t="s">
        <v>11456</v>
      </c>
      <c r="F280" s="26">
        <f>Table134[[#This Row],[ToMeasure]]-Table134[[#This Row],[FromMeasure]]</f>
        <v>0.17463940999999999</v>
      </c>
      <c r="G280" s="27" t="s">
        <v>3455</v>
      </c>
      <c r="H280" s="37">
        <v>0</v>
      </c>
      <c r="I280" s="24" t="s">
        <v>3454</v>
      </c>
      <c r="J280" s="37">
        <v>0.17463940999999999</v>
      </c>
      <c r="K280" s="24" t="s">
        <v>156</v>
      </c>
      <c r="L280" s="28">
        <v>16281</v>
      </c>
      <c r="M280" s="28">
        <v>0</v>
      </c>
      <c r="N280" s="28">
        <v>16281</v>
      </c>
      <c r="O280" s="25" t="s">
        <v>23181</v>
      </c>
      <c r="P280" s="24">
        <v>9</v>
      </c>
      <c r="Q280" s="24" t="s">
        <v>203</v>
      </c>
      <c r="R280" s="28">
        <v>494</v>
      </c>
      <c r="S280" s="28">
        <v>1917</v>
      </c>
      <c r="T280" s="29">
        <v>0.1480867268595295</v>
      </c>
      <c r="U280" s="28">
        <v>22348</v>
      </c>
      <c r="V280" s="63"/>
      <c r="W280" s="61">
        <f>(Table134[[#This Row],[2042 Future AADT]]-Table134[[#This Row],[AADT 2022]])/20*($W$5-2022)+Table134[[#This Row],[AADT 2022]]</f>
        <v>22348</v>
      </c>
      <c r="X280" s="63"/>
    </row>
    <row r="281" spans="1:24" s="21" customFormat="1" ht="24" customHeight="1" x14ac:dyDescent="0.25">
      <c r="A281" s="24" t="s">
        <v>13971</v>
      </c>
      <c r="B281" s="25" t="s">
        <v>18881</v>
      </c>
      <c r="C281" s="24">
        <v>3603</v>
      </c>
      <c r="D281" s="24" t="s">
        <v>17074</v>
      </c>
      <c r="E281" s="24" t="s">
        <v>13972</v>
      </c>
      <c r="F281" s="26">
        <f>Table134[[#This Row],[ToMeasure]]-Table134[[#This Row],[FromMeasure]]</f>
        <v>0.18370065999999999</v>
      </c>
      <c r="G281" s="27" t="s">
        <v>13969</v>
      </c>
      <c r="H281" s="37">
        <v>0</v>
      </c>
      <c r="I281" s="24" t="s">
        <v>13968</v>
      </c>
      <c r="J281" s="37">
        <v>0.18370065999999999</v>
      </c>
      <c r="K281" s="24" t="s">
        <v>647</v>
      </c>
      <c r="L281" s="28">
        <v>11121</v>
      </c>
      <c r="M281" s="28">
        <v>0</v>
      </c>
      <c r="N281" s="28">
        <v>11121</v>
      </c>
      <c r="O281" s="25" t="s">
        <v>23182</v>
      </c>
      <c r="P281" s="24">
        <v>9</v>
      </c>
      <c r="Q281" s="24" t="s">
        <v>203</v>
      </c>
      <c r="R281" s="28">
        <v>333</v>
      </c>
      <c r="S281" s="28">
        <v>1295</v>
      </c>
      <c r="T281" s="29">
        <v>0.14638971315529178</v>
      </c>
      <c r="U281" s="28">
        <v>15265</v>
      </c>
      <c r="V281" s="63"/>
      <c r="W281" s="61">
        <f>(Table134[[#This Row],[2042 Future AADT]]-Table134[[#This Row],[AADT 2022]])/20*($W$5-2022)+Table134[[#This Row],[AADT 2022]]</f>
        <v>15265</v>
      </c>
      <c r="X281" s="63"/>
    </row>
    <row r="282" spans="1:24" s="21" customFormat="1" ht="24" customHeight="1" x14ac:dyDescent="0.25">
      <c r="A282" s="24" t="s">
        <v>13974</v>
      </c>
      <c r="B282" s="25"/>
      <c r="C282" s="24" t="s">
        <v>203</v>
      </c>
      <c r="D282" s="24" t="s">
        <v>17074</v>
      </c>
      <c r="E282" s="24" t="s">
        <v>13975</v>
      </c>
      <c r="F282" s="26">
        <f>Table134[[#This Row],[ToMeasure]]-Table134[[#This Row],[FromMeasure]]</f>
        <v>0.24990881000000001</v>
      </c>
      <c r="G282" s="27" t="s">
        <v>13976</v>
      </c>
      <c r="H282" s="37">
        <v>0</v>
      </c>
      <c r="I282" s="24" t="s">
        <v>156</v>
      </c>
      <c r="J282" s="37">
        <v>0.24990881000000001</v>
      </c>
      <c r="K282" s="24" t="s">
        <v>11461</v>
      </c>
      <c r="L282" s="28" t="s">
        <v>203</v>
      </c>
      <c r="M282" s="28" t="s">
        <v>203</v>
      </c>
      <c r="N282" s="28" t="s">
        <v>203</v>
      </c>
      <c r="O282" s="25" t="s">
        <v>203</v>
      </c>
      <c r="P282" s="24" t="s">
        <v>203</v>
      </c>
      <c r="Q282" s="24" t="s">
        <v>203</v>
      </c>
      <c r="R282" s="28" t="s">
        <v>203</v>
      </c>
      <c r="S282" s="28" t="s">
        <v>203</v>
      </c>
      <c r="T282" s="29" t="s">
        <v>203</v>
      </c>
      <c r="U282" s="28" t="s">
        <v>203</v>
      </c>
      <c r="V282" s="63"/>
      <c r="W282" s="61" t="e">
        <f>(Table134[[#This Row],[2042 Future AADT]]-Table134[[#This Row],[AADT 2022]])/20*($W$5-2022)+Table134[[#This Row],[AADT 2022]]</f>
        <v>#VALUE!</v>
      </c>
      <c r="X282" s="63"/>
    </row>
    <row r="283" spans="1:24" s="21" customFormat="1" ht="24" customHeight="1" x14ac:dyDescent="0.25">
      <c r="A283" s="24" t="s">
        <v>13977</v>
      </c>
      <c r="B283" s="25"/>
      <c r="C283" s="24" t="s">
        <v>203</v>
      </c>
      <c r="D283" s="24" t="s">
        <v>17074</v>
      </c>
      <c r="E283" s="24" t="s">
        <v>13978</v>
      </c>
      <c r="F283" s="26">
        <f>Table134[[#This Row],[ToMeasure]]-Table134[[#This Row],[FromMeasure]]</f>
        <v>0.22991312999999999</v>
      </c>
      <c r="G283" s="27" t="s">
        <v>13979</v>
      </c>
      <c r="H283" s="37">
        <v>0</v>
      </c>
      <c r="I283" s="24" t="s">
        <v>11461</v>
      </c>
      <c r="J283" s="37">
        <v>0.22991312999999999</v>
      </c>
      <c r="K283" s="24" t="s">
        <v>647</v>
      </c>
      <c r="L283" s="28" t="s">
        <v>203</v>
      </c>
      <c r="M283" s="28" t="s">
        <v>203</v>
      </c>
      <c r="N283" s="28" t="s">
        <v>203</v>
      </c>
      <c r="O283" s="25" t="s">
        <v>203</v>
      </c>
      <c r="P283" s="24" t="s">
        <v>203</v>
      </c>
      <c r="Q283" s="24" t="s">
        <v>203</v>
      </c>
      <c r="R283" s="28" t="s">
        <v>203</v>
      </c>
      <c r="S283" s="28" t="s">
        <v>203</v>
      </c>
      <c r="T283" s="29" t="s">
        <v>203</v>
      </c>
      <c r="U283" s="28" t="s">
        <v>203</v>
      </c>
      <c r="V283" s="63"/>
      <c r="W283" s="61" t="e">
        <f>(Table134[[#This Row],[2042 Future AADT]]-Table134[[#This Row],[AADT 2022]])/20*($W$5-2022)+Table134[[#This Row],[AADT 2022]]</f>
        <v>#VALUE!</v>
      </c>
      <c r="X283" s="63"/>
    </row>
    <row r="284" spans="1:24" s="21" customFormat="1" ht="24" customHeight="1" x14ac:dyDescent="0.25">
      <c r="A284" s="24" t="s">
        <v>13980</v>
      </c>
      <c r="B284" s="25"/>
      <c r="C284" s="24" t="s">
        <v>203</v>
      </c>
      <c r="D284" s="24" t="s">
        <v>17074</v>
      </c>
      <c r="E284" s="24" t="s">
        <v>13981</v>
      </c>
      <c r="F284" s="26">
        <f>Table134[[#This Row],[ToMeasure]]-Table134[[#This Row],[FromMeasure]]</f>
        <v>0.234261</v>
      </c>
      <c r="G284" s="27" t="s">
        <v>13982</v>
      </c>
      <c r="H284" s="37">
        <v>0</v>
      </c>
      <c r="I284" s="24" t="s">
        <v>11461</v>
      </c>
      <c r="J284" s="37">
        <v>0.234261</v>
      </c>
      <c r="K284" s="24" t="s">
        <v>156</v>
      </c>
      <c r="L284" s="28" t="s">
        <v>203</v>
      </c>
      <c r="M284" s="28" t="s">
        <v>203</v>
      </c>
      <c r="N284" s="28" t="s">
        <v>203</v>
      </c>
      <c r="O284" s="25" t="s">
        <v>203</v>
      </c>
      <c r="P284" s="24" t="s">
        <v>203</v>
      </c>
      <c r="Q284" s="24" t="s">
        <v>203</v>
      </c>
      <c r="R284" s="28" t="s">
        <v>203</v>
      </c>
      <c r="S284" s="28" t="s">
        <v>203</v>
      </c>
      <c r="T284" s="29" t="s">
        <v>203</v>
      </c>
      <c r="U284" s="28" t="s">
        <v>203</v>
      </c>
      <c r="V284" s="63"/>
      <c r="W284" s="61" t="e">
        <f>(Table134[[#This Row],[2042 Future AADT]]-Table134[[#This Row],[AADT 2022]])/20*($W$5-2022)+Table134[[#This Row],[AADT 2022]]</f>
        <v>#VALUE!</v>
      </c>
      <c r="X284" s="63"/>
    </row>
    <row r="285" spans="1:24" s="21" customFormat="1" ht="24" customHeight="1" x14ac:dyDescent="0.25">
      <c r="A285" s="24" t="s">
        <v>11458</v>
      </c>
      <c r="B285" s="25"/>
      <c r="C285" s="24" t="s">
        <v>203</v>
      </c>
      <c r="D285" s="24" t="s">
        <v>17074</v>
      </c>
      <c r="E285" s="24" t="s">
        <v>11459</v>
      </c>
      <c r="F285" s="26">
        <f>Table134[[#This Row],[ToMeasure]]-Table134[[#This Row],[FromMeasure]]</f>
        <v>0.255108</v>
      </c>
      <c r="G285" s="27" t="s">
        <v>11460</v>
      </c>
      <c r="H285" s="37">
        <v>0</v>
      </c>
      <c r="I285" s="24" t="s">
        <v>647</v>
      </c>
      <c r="J285" s="37">
        <v>0.255108</v>
      </c>
      <c r="K285" s="24" t="s">
        <v>11461</v>
      </c>
      <c r="L285" s="28" t="s">
        <v>203</v>
      </c>
      <c r="M285" s="28" t="s">
        <v>203</v>
      </c>
      <c r="N285" s="28" t="s">
        <v>203</v>
      </c>
      <c r="O285" s="25" t="s">
        <v>203</v>
      </c>
      <c r="P285" s="24" t="s">
        <v>203</v>
      </c>
      <c r="Q285" s="24" t="s">
        <v>203</v>
      </c>
      <c r="R285" s="28" t="s">
        <v>203</v>
      </c>
      <c r="S285" s="28" t="s">
        <v>203</v>
      </c>
      <c r="T285" s="29" t="s">
        <v>203</v>
      </c>
      <c r="U285" s="28" t="s">
        <v>203</v>
      </c>
      <c r="V285" s="63"/>
      <c r="W285" s="61" t="e">
        <f>(Table134[[#This Row],[2042 Future AADT]]-Table134[[#This Row],[AADT 2022]])/20*($W$5-2022)+Table134[[#This Row],[AADT 2022]]</f>
        <v>#VALUE!</v>
      </c>
      <c r="X285" s="63"/>
    </row>
    <row r="286" spans="1:24" s="21" customFormat="1" ht="24" customHeight="1" x14ac:dyDescent="0.25">
      <c r="A286" s="24" t="s">
        <v>13983</v>
      </c>
      <c r="B286" s="25" t="s">
        <v>18883</v>
      </c>
      <c r="C286" s="24">
        <v>3610</v>
      </c>
      <c r="D286" s="24" t="s">
        <v>17074</v>
      </c>
      <c r="E286" s="24" t="s">
        <v>13984</v>
      </c>
      <c r="F286" s="26">
        <f>Table134[[#This Row],[ToMeasure]]-Table134[[#This Row],[FromMeasure]]</f>
        <v>0.22843905</v>
      </c>
      <c r="G286" s="27" t="s">
        <v>7524</v>
      </c>
      <c r="H286" s="37">
        <v>0</v>
      </c>
      <c r="I286" s="24" t="s">
        <v>156</v>
      </c>
      <c r="J286" s="37">
        <v>0.22843905</v>
      </c>
      <c r="K286" s="24" t="s">
        <v>7523</v>
      </c>
      <c r="L286" s="28">
        <v>5104</v>
      </c>
      <c r="M286" s="28">
        <v>0</v>
      </c>
      <c r="N286" s="28">
        <v>5104</v>
      </c>
      <c r="O286" s="25" t="s">
        <v>23183</v>
      </c>
      <c r="P286" s="24">
        <v>9</v>
      </c>
      <c r="Q286" s="24" t="s">
        <v>203</v>
      </c>
      <c r="R286" s="28">
        <v>183</v>
      </c>
      <c r="S286" s="28">
        <v>244</v>
      </c>
      <c r="T286" s="29">
        <v>8.365987460815047E-2</v>
      </c>
      <c r="U286" s="28">
        <v>7006</v>
      </c>
      <c r="V286" s="63"/>
      <c r="W286" s="61">
        <f>(Table134[[#This Row],[2042 Future AADT]]-Table134[[#This Row],[AADT 2022]])/20*($W$5-2022)+Table134[[#This Row],[AADT 2022]]</f>
        <v>7006</v>
      </c>
      <c r="X286" s="63"/>
    </row>
    <row r="287" spans="1:24" s="21" customFormat="1" ht="24" customHeight="1" x14ac:dyDescent="0.25">
      <c r="A287" s="24" t="s">
        <v>6370</v>
      </c>
      <c r="B287" s="25" t="s">
        <v>18885</v>
      </c>
      <c r="C287" s="24">
        <v>3612</v>
      </c>
      <c r="D287" s="24" t="s">
        <v>17074</v>
      </c>
      <c r="E287" s="24" t="s">
        <v>6371</v>
      </c>
      <c r="F287" s="26">
        <f>Table134[[#This Row],[ToMeasure]]-Table134[[#This Row],[FromMeasure]]</f>
        <v>0.24438457999999999</v>
      </c>
      <c r="G287" s="27" t="s">
        <v>6372</v>
      </c>
      <c r="H287" s="37">
        <v>0</v>
      </c>
      <c r="I287" s="24" t="s">
        <v>647</v>
      </c>
      <c r="J287" s="37">
        <v>0.24438457999999999</v>
      </c>
      <c r="K287" s="24" t="s">
        <v>6373</v>
      </c>
      <c r="L287" s="28">
        <v>16508</v>
      </c>
      <c r="M287" s="28">
        <v>0</v>
      </c>
      <c r="N287" s="28">
        <v>16508</v>
      </c>
      <c r="O287" s="25" t="s">
        <v>23184</v>
      </c>
      <c r="P287" s="24">
        <v>13</v>
      </c>
      <c r="Q287" s="24" t="s">
        <v>203</v>
      </c>
      <c r="R287" s="28">
        <v>593</v>
      </c>
      <c r="S287" s="28">
        <v>791</v>
      </c>
      <c r="T287" s="29">
        <v>8.3838139084080443E-2</v>
      </c>
      <c r="U287" s="28">
        <v>22659</v>
      </c>
      <c r="V287" s="63"/>
      <c r="W287" s="61">
        <f>(Table134[[#This Row],[2042 Future AADT]]-Table134[[#This Row],[AADT 2022]])/20*($W$5-2022)+Table134[[#This Row],[AADT 2022]]</f>
        <v>22659</v>
      </c>
      <c r="X287" s="63"/>
    </row>
    <row r="288" spans="1:24" s="21" customFormat="1" ht="24" customHeight="1" x14ac:dyDescent="0.25">
      <c r="A288" s="24" t="s">
        <v>7521</v>
      </c>
      <c r="B288" s="25" t="s">
        <v>18884</v>
      </c>
      <c r="C288" s="24">
        <v>3611</v>
      </c>
      <c r="D288" s="24" t="s">
        <v>17074</v>
      </c>
      <c r="E288" s="24" t="s">
        <v>7522</v>
      </c>
      <c r="F288" s="26">
        <f>Table134[[#This Row],[ToMeasure]]-Table134[[#This Row],[FromMeasure]]</f>
        <v>0.2127059</v>
      </c>
      <c r="G288" s="27" t="s">
        <v>7523</v>
      </c>
      <c r="H288" s="37">
        <v>0</v>
      </c>
      <c r="I288" s="24" t="s">
        <v>7524</v>
      </c>
      <c r="J288" s="37">
        <v>0.2127059</v>
      </c>
      <c r="K288" s="24" t="s">
        <v>156</v>
      </c>
      <c r="L288" s="28">
        <v>16028</v>
      </c>
      <c r="M288" s="28">
        <v>0</v>
      </c>
      <c r="N288" s="28">
        <v>16028</v>
      </c>
      <c r="O288" s="25" t="s">
        <v>23185</v>
      </c>
      <c r="P288" s="24">
        <v>9</v>
      </c>
      <c r="Q288" s="24" t="s">
        <v>203</v>
      </c>
      <c r="R288" s="28">
        <v>486</v>
      </c>
      <c r="S288" s="28">
        <v>1886</v>
      </c>
      <c r="T288" s="29">
        <v>0.14799101572248566</v>
      </c>
      <c r="U288" s="28">
        <v>22000</v>
      </c>
      <c r="V288" s="63"/>
      <c r="W288" s="61">
        <f>(Table134[[#This Row],[2042 Future AADT]]-Table134[[#This Row],[AADT 2022]])/20*($W$5-2022)+Table134[[#This Row],[AADT 2022]]</f>
        <v>22000</v>
      </c>
      <c r="X288" s="63"/>
    </row>
    <row r="289" spans="1:24" s="21" customFormat="1" ht="24" customHeight="1" x14ac:dyDescent="0.25">
      <c r="A289" s="24" t="s">
        <v>7526</v>
      </c>
      <c r="B289" s="25" t="s">
        <v>18886</v>
      </c>
      <c r="C289" s="24">
        <v>3613</v>
      </c>
      <c r="D289" s="24" t="s">
        <v>17074</v>
      </c>
      <c r="E289" s="24" t="s">
        <v>7527</v>
      </c>
      <c r="F289" s="26">
        <f>Table134[[#This Row],[ToMeasure]]-Table134[[#This Row],[FromMeasure]]</f>
        <v>0.21744521</v>
      </c>
      <c r="G289" s="27" t="s">
        <v>6373</v>
      </c>
      <c r="H289" s="37">
        <v>0</v>
      </c>
      <c r="I289" s="24" t="s">
        <v>6372</v>
      </c>
      <c r="J289" s="37">
        <v>0.21744521</v>
      </c>
      <c r="K289" s="24" t="s">
        <v>647</v>
      </c>
      <c r="L289" s="28">
        <v>5674</v>
      </c>
      <c r="M289" s="28">
        <v>0</v>
      </c>
      <c r="N289" s="28">
        <v>5674</v>
      </c>
      <c r="O289" s="25" t="s">
        <v>23186</v>
      </c>
      <c r="P289" s="24">
        <v>10</v>
      </c>
      <c r="Q289" s="24" t="s">
        <v>203</v>
      </c>
      <c r="R289" s="28">
        <v>171</v>
      </c>
      <c r="S289" s="28">
        <v>668</v>
      </c>
      <c r="T289" s="29">
        <v>0.14786746563271061</v>
      </c>
      <c r="U289" s="28">
        <v>7788</v>
      </c>
      <c r="V289" s="63"/>
      <c r="W289" s="61">
        <f>(Table134[[#This Row],[2042 Future AADT]]-Table134[[#This Row],[AADT 2022]])/20*($W$5-2022)+Table134[[#This Row],[AADT 2022]]</f>
        <v>7788</v>
      </c>
      <c r="X289" s="63"/>
    </row>
    <row r="290" spans="1:24" s="21" customFormat="1" ht="24" customHeight="1" x14ac:dyDescent="0.25">
      <c r="A290" s="24" t="s">
        <v>7529</v>
      </c>
      <c r="B290" s="25" t="s">
        <v>21290</v>
      </c>
      <c r="C290" s="24">
        <v>8510</v>
      </c>
      <c r="D290" s="24" t="s">
        <v>17074</v>
      </c>
      <c r="E290" s="24" t="s">
        <v>7530</v>
      </c>
      <c r="F290" s="26">
        <f>Table134[[#This Row],[ToMeasure]]-Table134[[#This Row],[FromMeasure]]</f>
        <v>0.24445560999999999</v>
      </c>
      <c r="G290" s="27" t="s">
        <v>7531</v>
      </c>
      <c r="H290" s="37">
        <v>0</v>
      </c>
      <c r="I290" s="24" t="s">
        <v>156</v>
      </c>
      <c r="J290" s="37">
        <v>0.24445560999999999</v>
      </c>
      <c r="K290" s="24" t="s">
        <v>3294</v>
      </c>
      <c r="L290" s="28">
        <v>6119</v>
      </c>
      <c r="M290" s="28">
        <v>0</v>
      </c>
      <c r="N290" s="28">
        <v>6119</v>
      </c>
      <c r="O290" s="25" t="s">
        <v>23187</v>
      </c>
      <c r="P290" s="24">
        <v>13</v>
      </c>
      <c r="Q290" s="24" t="s">
        <v>203</v>
      </c>
      <c r="R290" s="28">
        <v>219</v>
      </c>
      <c r="S290" s="28">
        <v>293</v>
      </c>
      <c r="T290" s="29">
        <v>8.3673802908972056E-2</v>
      </c>
      <c r="U290" s="28">
        <v>8399</v>
      </c>
      <c r="V290" s="63"/>
      <c r="W290" s="61">
        <f>(Table134[[#This Row],[2042 Future AADT]]-Table134[[#This Row],[AADT 2022]])/20*($W$5-2022)+Table134[[#This Row],[AADT 2022]]</f>
        <v>8399</v>
      </c>
      <c r="X290" s="63"/>
    </row>
    <row r="291" spans="1:24" s="21" customFormat="1" ht="24" customHeight="1" x14ac:dyDescent="0.25">
      <c r="A291" s="24" t="s">
        <v>3457</v>
      </c>
      <c r="B291" s="25" t="s">
        <v>21294</v>
      </c>
      <c r="C291" s="24">
        <v>8515</v>
      </c>
      <c r="D291" s="24" t="s">
        <v>17074</v>
      </c>
      <c r="E291" s="24" t="s">
        <v>3458</v>
      </c>
      <c r="F291" s="26">
        <f>Table134[[#This Row],[ToMeasure]]-Table134[[#This Row],[FromMeasure]]</f>
        <v>9.4982079999999997E-2</v>
      </c>
      <c r="G291" s="27" t="s">
        <v>3459</v>
      </c>
      <c r="H291" s="37">
        <v>0</v>
      </c>
      <c r="I291" s="24" t="s">
        <v>156</v>
      </c>
      <c r="J291" s="37">
        <v>9.4982079999999997E-2</v>
      </c>
      <c r="K291" s="24" t="s">
        <v>3294</v>
      </c>
      <c r="L291" s="28">
        <v>5725</v>
      </c>
      <c r="M291" s="28">
        <v>0</v>
      </c>
      <c r="N291" s="28">
        <v>5725</v>
      </c>
      <c r="O291" s="25" t="s">
        <v>23188</v>
      </c>
      <c r="P291" s="24">
        <v>8</v>
      </c>
      <c r="Q291" s="24" t="s">
        <v>203</v>
      </c>
      <c r="R291" s="28">
        <v>206</v>
      </c>
      <c r="S291" s="28">
        <v>276</v>
      </c>
      <c r="T291" s="29">
        <v>8.4192139737991264E-2</v>
      </c>
      <c r="U291" s="28">
        <v>7858</v>
      </c>
      <c r="V291" s="63"/>
      <c r="W291" s="61">
        <f>(Table134[[#This Row],[2042 Future AADT]]-Table134[[#This Row],[AADT 2022]])/20*($W$5-2022)+Table134[[#This Row],[AADT 2022]]</f>
        <v>7858</v>
      </c>
      <c r="X291" s="63"/>
    </row>
    <row r="292" spans="1:24" s="21" customFormat="1" ht="24" customHeight="1" x14ac:dyDescent="0.25">
      <c r="A292" s="24" t="s">
        <v>7533</v>
      </c>
      <c r="B292" s="25" t="s">
        <v>21293</v>
      </c>
      <c r="C292" s="24">
        <v>8513</v>
      </c>
      <c r="D292" s="24" t="s">
        <v>17074</v>
      </c>
      <c r="E292" s="24" t="s">
        <v>7534</v>
      </c>
      <c r="F292" s="26">
        <f>Table134[[#This Row],[ToMeasure]]-Table134[[#This Row],[FromMeasure]]</f>
        <v>0.19603423</v>
      </c>
      <c r="G292" s="27" t="s">
        <v>7535</v>
      </c>
      <c r="H292" s="37">
        <v>0</v>
      </c>
      <c r="I292" s="24" t="s">
        <v>1114</v>
      </c>
      <c r="J292" s="37">
        <v>0.19603423</v>
      </c>
      <c r="K292" s="24" t="s">
        <v>647</v>
      </c>
      <c r="L292" s="28">
        <v>6871</v>
      </c>
      <c r="M292" s="28">
        <v>0</v>
      </c>
      <c r="N292" s="28">
        <v>6871</v>
      </c>
      <c r="O292" s="25" t="s">
        <v>23189</v>
      </c>
      <c r="P292" s="24">
        <v>11</v>
      </c>
      <c r="Q292" s="24" t="s">
        <v>203</v>
      </c>
      <c r="R292" s="28">
        <v>207</v>
      </c>
      <c r="S292" s="28">
        <v>804</v>
      </c>
      <c r="T292" s="29">
        <v>0.1471401542715762</v>
      </c>
      <c r="U292" s="28">
        <v>9431</v>
      </c>
      <c r="V292" s="63"/>
      <c r="W292" s="61">
        <f>(Table134[[#This Row],[2042 Future AADT]]-Table134[[#This Row],[AADT 2022]])/20*($W$5-2022)+Table134[[#This Row],[AADT 2022]]</f>
        <v>9431</v>
      </c>
      <c r="X292" s="63"/>
    </row>
    <row r="293" spans="1:24" s="21" customFormat="1" ht="24" customHeight="1" x14ac:dyDescent="0.25">
      <c r="A293" s="24" t="s">
        <v>6375</v>
      </c>
      <c r="B293" s="25" t="s">
        <v>21292</v>
      </c>
      <c r="C293" s="24">
        <v>8512</v>
      </c>
      <c r="D293" s="24" t="s">
        <v>17074</v>
      </c>
      <c r="E293" s="24" t="s">
        <v>6376</v>
      </c>
      <c r="F293" s="26">
        <f>Table134[[#This Row],[ToMeasure]]-Table134[[#This Row],[FromMeasure]]</f>
        <v>0.14313328</v>
      </c>
      <c r="G293" s="27" t="s">
        <v>6377</v>
      </c>
      <c r="H293" s="37">
        <v>0</v>
      </c>
      <c r="I293" s="24" t="s">
        <v>1114</v>
      </c>
      <c r="J293" s="37">
        <v>0.14313328</v>
      </c>
      <c r="K293" s="24" t="s">
        <v>647</v>
      </c>
      <c r="L293" s="28">
        <v>9264</v>
      </c>
      <c r="M293" s="28">
        <v>0</v>
      </c>
      <c r="N293" s="28">
        <v>9264</v>
      </c>
      <c r="O293" s="25" t="s">
        <v>23190</v>
      </c>
      <c r="P293" s="24">
        <v>12</v>
      </c>
      <c r="Q293" s="24" t="s">
        <v>203</v>
      </c>
      <c r="R293" s="28">
        <v>280</v>
      </c>
      <c r="S293" s="28">
        <v>1090</v>
      </c>
      <c r="T293" s="29">
        <v>0.14788428324697755</v>
      </c>
      <c r="U293" s="28">
        <v>12716</v>
      </c>
      <c r="V293" s="63"/>
      <c r="W293" s="61">
        <f>(Table134[[#This Row],[2042 Future AADT]]-Table134[[#This Row],[AADT 2022]])/20*($W$5-2022)+Table134[[#This Row],[AADT 2022]]</f>
        <v>12716</v>
      </c>
      <c r="X293" s="63"/>
    </row>
    <row r="294" spans="1:24" s="21" customFormat="1" ht="24" customHeight="1" x14ac:dyDescent="0.25">
      <c r="A294" s="24" t="s">
        <v>6379</v>
      </c>
      <c r="B294" s="25" t="s">
        <v>18890</v>
      </c>
      <c r="C294" s="24">
        <v>3632</v>
      </c>
      <c r="D294" s="24" t="s">
        <v>17074</v>
      </c>
      <c r="E294" s="24" t="s">
        <v>6380</v>
      </c>
      <c r="F294" s="26">
        <f>Table134[[#This Row],[ToMeasure]]-Table134[[#This Row],[FromMeasure]]</f>
        <v>7.8577670000000002E-2</v>
      </c>
      <c r="G294" s="27" t="s">
        <v>6381</v>
      </c>
      <c r="H294" s="37">
        <v>0</v>
      </c>
      <c r="I294" s="24" t="s">
        <v>647</v>
      </c>
      <c r="J294" s="37">
        <v>7.8577670000000002E-2</v>
      </c>
      <c r="K294" s="24" t="s">
        <v>1114</v>
      </c>
      <c r="L294" s="28">
        <v>14864</v>
      </c>
      <c r="M294" s="28">
        <v>0</v>
      </c>
      <c r="N294" s="28">
        <v>14864</v>
      </c>
      <c r="O294" s="25" t="s">
        <v>23191</v>
      </c>
      <c r="P294" s="24">
        <v>10</v>
      </c>
      <c r="Q294" s="24" t="s">
        <v>203</v>
      </c>
      <c r="R294" s="28">
        <v>452</v>
      </c>
      <c r="S294" s="28">
        <v>1751</v>
      </c>
      <c r="T294" s="29">
        <v>0.14821044133476857</v>
      </c>
      <c r="U294" s="28">
        <v>20403</v>
      </c>
      <c r="V294" s="63"/>
      <c r="W294" s="61">
        <f>(Table134[[#This Row],[2042 Future AADT]]-Table134[[#This Row],[AADT 2022]])/20*($W$5-2022)+Table134[[#This Row],[AADT 2022]]</f>
        <v>20403</v>
      </c>
      <c r="X294" s="63"/>
    </row>
    <row r="295" spans="1:24" s="21" customFormat="1" ht="24" customHeight="1" x14ac:dyDescent="0.25">
      <c r="A295" s="24" t="s">
        <v>11462</v>
      </c>
      <c r="B295" s="25" t="s">
        <v>18892</v>
      </c>
      <c r="C295" s="24">
        <v>3635</v>
      </c>
      <c r="D295" s="24" t="s">
        <v>17074</v>
      </c>
      <c r="E295" s="24" t="s">
        <v>1724</v>
      </c>
      <c r="F295" s="26">
        <f>Table134[[#This Row],[ToMeasure]]-Table134[[#This Row],[FromMeasure]]</f>
        <v>0.44744344000000003</v>
      </c>
      <c r="G295" s="27" t="s">
        <v>1722</v>
      </c>
      <c r="H295" s="37">
        <v>0</v>
      </c>
      <c r="I295" s="24" t="s">
        <v>647</v>
      </c>
      <c r="J295" s="37">
        <v>0.44744344000000003</v>
      </c>
      <c r="K295" s="24" t="s">
        <v>9542</v>
      </c>
      <c r="L295" s="28">
        <v>34771</v>
      </c>
      <c r="M295" s="28">
        <v>0</v>
      </c>
      <c r="N295" s="28">
        <v>34771</v>
      </c>
      <c r="O295" s="25" t="s">
        <v>23192</v>
      </c>
      <c r="P295" s="24">
        <v>10</v>
      </c>
      <c r="Q295" s="24" t="s">
        <v>203</v>
      </c>
      <c r="R295" s="28">
        <v>1243</v>
      </c>
      <c r="S295" s="28">
        <v>1657</v>
      </c>
      <c r="T295" s="29">
        <v>8.3402835696413671E-2</v>
      </c>
      <c r="U295" s="28">
        <v>47727</v>
      </c>
      <c r="V295" s="63"/>
      <c r="W295" s="61">
        <f>(Table134[[#This Row],[2042 Future AADT]]-Table134[[#This Row],[AADT 2022]])/20*($W$5-2022)+Table134[[#This Row],[AADT 2022]]</f>
        <v>47727</v>
      </c>
      <c r="X295" s="63"/>
    </row>
    <row r="296" spans="1:24" s="21" customFormat="1" ht="24" customHeight="1" x14ac:dyDescent="0.25">
      <c r="A296" s="24" t="s">
        <v>11464</v>
      </c>
      <c r="B296" s="25" t="s">
        <v>18889</v>
      </c>
      <c r="C296" s="24">
        <v>3631</v>
      </c>
      <c r="D296" s="24" t="s">
        <v>17074</v>
      </c>
      <c r="E296" s="24" t="s">
        <v>11465</v>
      </c>
      <c r="F296" s="26">
        <f>Table134[[#This Row],[ToMeasure]]-Table134[[#This Row],[FromMeasure]]</f>
        <v>0.35528408</v>
      </c>
      <c r="G296" s="27" t="s">
        <v>11466</v>
      </c>
      <c r="H296" s="37">
        <v>0</v>
      </c>
      <c r="I296" s="24" t="s">
        <v>3294</v>
      </c>
      <c r="J296" s="37">
        <v>0.35528408</v>
      </c>
      <c r="K296" s="24" t="s">
        <v>156</v>
      </c>
      <c r="L296" s="28">
        <v>13712</v>
      </c>
      <c r="M296" s="28">
        <v>0</v>
      </c>
      <c r="N296" s="28">
        <v>13712</v>
      </c>
      <c r="O296" s="25" t="s">
        <v>23193</v>
      </c>
      <c r="P296" s="24">
        <v>9</v>
      </c>
      <c r="Q296" s="24" t="s">
        <v>203</v>
      </c>
      <c r="R296" s="28">
        <v>1196</v>
      </c>
      <c r="S296" s="28">
        <v>196</v>
      </c>
      <c r="T296" s="29">
        <v>0.10151691948658109</v>
      </c>
      <c r="U296" s="28">
        <v>18821</v>
      </c>
      <c r="V296" s="63"/>
      <c r="W296" s="61">
        <f>(Table134[[#This Row],[2042 Future AADT]]-Table134[[#This Row],[AADT 2022]])/20*($W$5-2022)+Table134[[#This Row],[AADT 2022]]</f>
        <v>18821</v>
      </c>
      <c r="X296" s="63"/>
    </row>
    <row r="297" spans="1:24" s="21" customFormat="1" ht="24" customHeight="1" x14ac:dyDescent="0.25">
      <c r="A297" s="24" t="s">
        <v>6383</v>
      </c>
      <c r="B297" s="25" t="s">
        <v>18893</v>
      </c>
      <c r="C297" s="24">
        <v>3640</v>
      </c>
      <c r="D297" s="24" t="s">
        <v>17074</v>
      </c>
      <c r="E297" s="24" t="s">
        <v>6384</v>
      </c>
      <c r="F297" s="26">
        <f>Table134[[#This Row],[ToMeasure]]-Table134[[#This Row],[FromMeasure]]</f>
        <v>0.89508357000000005</v>
      </c>
      <c r="G297" s="27" t="s">
        <v>3464</v>
      </c>
      <c r="H297" s="37">
        <v>0</v>
      </c>
      <c r="I297" s="24" t="s">
        <v>156</v>
      </c>
      <c r="J297" s="37">
        <v>0.89508357000000005</v>
      </c>
      <c r="K297" s="24" t="s">
        <v>3463</v>
      </c>
      <c r="L297" s="28">
        <v>3509</v>
      </c>
      <c r="M297" s="28">
        <v>0</v>
      </c>
      <c r="N297" s="28">
        <v>3509</v>
      </c>
      <c r="O297" s="25" t="s">
        <v>23194</v>
      </c>
      <c r="P297" s="24">
        <v>14</v>
      </c>
      <c r="Q297" s="24" t="s">
        <v>203</v>
      </c>
      <c r="R297" s="28">
        <v>134</v>
      </c>
      <c r="S297" s="28">
        <v>194</v>
      </c>
      <c r="T297" s="29">
        <v>9.3473924194927324E-2</v>
      </c>
      <c r="U297" s="28">
        <v>4817</v>
      </c>
      <c r="V297" s="63"/>
      <c r="W297" s="61">
        <f>(Table134[[#This Row],[2042 Future AADT]]-Table134[[#This Row],[AADT 2022]])/20*($W$5-2022)+Table134[[#This Row],[AADT 2022]]</f>
        <v>4817</v>
      </c>
      <c r="X297" s="63"/>
    </row>
    <row r="298" spans="1:24" s="21" customFormat="1" ht="24" customHeight="1" x14ac:dyDescent="0.25">
      <c r="A298" s="24" t="s">
        <v>6386</v>
      </c>
      <c r="B298" s="25" t="s">
        <v>18895</v>
      </c>
      <c r="C298" s="24">
        <v>3642</v>
      </c>
      <c r="D298" s="24" t="s">
        <v>17074</v>
      </c>
      <c r="E298" s="24" t="s">
        <v>6387</v>
      </c>
      <c r="F298" s="26">
        <f>Table134[[#This Row],[ToMeasure]]-Table134[[#This Row],[FromMeasure]]</f>
        <v>0.23419772</v>
      </c>
      <c r="G298" s="27" t="s">
        <v>6388</v>
      </c>
      <c r="H298" s="37">
        <v>0</v>
      </c>
      <c r="I298" s="24" t="s">
        <v>647</v>
      </c>
      <c r="J298" s="37">
        <v>0.23419772</v>
      </c>
      <c r="K298" s="24" t="s">
        <v>1114</v>
      </c>
      <c r="L298" s="28">
        <v>6256</v>
      </c>
      <c r="M298" s="28">
        <v>0</v>
      </c>
      <c r="N298" s="28">
        <v>6256</v>
      </c>
      <c r="O298" s="25" t="s">
        <v>23195</v>
      </c>
      <c r="P298" s="24">
        <v>9</v>
      </c>
      <c r="Q298" s="24" t="s">
        <v>203</v>
      </c>
      <c r="R298" s="28">
        <v>224</v>
      </c>
      <c r="S298" s="28">
        <v>300</v>
      </c>
      <c r="T298" s="29">
        <v>8.3759590792838873E-2</v>
      </c>
      <c r="U298" s="28">
        <v>8587</v>
      </c>
      <c r="V298" s="63"/>
      <c r="W298" s="61">
        <f>(Table134[[#This Row],[2042 Future AADT]]-Table134[[#This Row],[AADT 2022]])/20*($W$5-2022)+Table134[[#This Row],[AADT 2022]]</f>
        <v>8587</v>
      </c>
      <c r="X298" s="63"/>
    </row>
    <row r="299" spans="1:24" s="21" customFormat="1" ht="24" customHeight="1" x14ac:dyDescent="0.25">
      <c r="A299" s="24" t="s">
        <v>3461</v>
      </c>
      <c r="B299" s="25" t="s">
        <v>18894</v>
      </c>
      <c r="C299" s="24">
        <v>3641</v>
      </c>
      <c r="D299" s="24" t="s">
        <v>17074</v>
      </c>
      <c r="E299" s="24" t="s">
        <v>3462</v>
      </c>
      <c r="F299" s="26">
        <f>Table134[[#This Row],[ToMeasure]]-Table134[[#This Row],[FromMeasure]]</f>
        <v>0.23624245999999999</v>
      </c>
      <c r="G299" s="27" t="s">
        <v>3463</v>
      </c>
      <c r="H299" s="37">
        <v>0</v>
      </c>
      <c r="I299" s="24" t="s">
        <v>3464</v>
      </c>
      <c r="J299" s="37">
        <v>0.23624245999999999</v>
      </c>
      <c r="K299" s="24" t="s">
        <v>156</v>
      </c>
      <c r="L299" s="28">
        <v>6975</v>
      </c>
      <c r="M299" s="28">
        <v>0</v>
      </c>
      <c r="N299" s="28">
        <v>6975</v>
      </c>
      <c r="O299" s="25" t="s">
        <v>23196</v>
      </c>
      <c r="P299" s="24">
        <v>7</v>
      </c>
      <c r="Q299" s="24" t="s">
        <v>203</v>
      </c>
      <c r="R299" s="28">
        <v>210</v>
      </c>
      <c r="S299" s="28">
        <v>821</v>
      </c>
      <c r="T299" s="29">
        <v>0.14781362007168458</v>
      </c>
      <c r="U299" s="28">
        <v>9574</v>
      </c>
      <c r="V299" s="63"/>
      <c r="W299" s="61">
        <f>(Table134[[#This Row],[2042 Future AADT]]-Table134[[#This Row],[AADT 2022]])/20*($W$5-2022)+Table134[[#This Row],[AADT 2022]]</f>
        <v>9574</v>
      </c>
      <c r="X299" s="63"/>
    </row>
    <row r="300" spans="1:24" s="21" customFormat="1" ht="24" customHeight="1" x14ac:dyDescent="0.25">
      <c r="A300" s="24" t="s">
        <v>3466</v>
      </c>
      <c r="B300" s="25" t="s">
        <v>18898</v>
      </c>
      <c r="C300" s="24">
        <v>3650</v>
      </c>
      <c r="D300" s="24" t="s">
        <v>17074</v>
      </c>
      <c r="E300" s="24" t="s">
        <v>3467</v>
      </c>
      <c r="F300" s="26">
        <f>Table134[[#This Row],[ToMeasure]]-Table134[[#This Row],[FromMeasure]]</f>
        <v>0.22217066999999999</v>
      </c>
      <c r="G300" s="27" t="s">
        <v>3468</v>
      </c>
      <c r="H300" s="37">
        <v>0</v>
      </c>
      <c r="I300" s="24" t="s">
        <v>156</v>
      </c>
      <c r="J300" s="37">
        <v>0.22217066999999999</v>
      </c>
      <c r="K300" s="24" t="s">
        <v>3469</v>
      </c>
      <c r="L300" s="28">
        <v>11936</v>
      </c>
      <c r="M300" s="28">
        <v>0</v>
      </c>
      <c r="N300" s="28">
        <v>11936</v>
      </c>
      <c r="O300" s="25" t="s">
        <v>23197</v>
      </c>
      <c r="P300" s="24">
        <v>8</v>
      </c>
      <c r="Q300" s="24" t="s">
        <v>203</v>
      </c>
      <c r="R300" s="28">
        <v>453</v>
      </c>
      <c r="S300" s="28">
        <v>666</v>
      </c>
      <c r="T300" s="29">
        <v>9.375E-2</v>
      </c>
      <c r="U300" s="28">
        <v>16384</v>
      </c>
      <c r="V300" s="63"/>
      <c r="W300" s="61">
        <f>(Table134[[#This Row],[2042 Future AADT]]-Table134[[#This Row],[AADT 2022]])/20*($W$5-2022)+Table134[[#This Row],[AADT 2022]]</f>
        <v>16384</v>
      </c>
      <c r="X300" s="63"/>
    </row>
    <row r="301" spans="1:24" s="21" customFormat="1" ht="24" customHeight="1" x14ac:dyDescent="0.25">
      <c r="A301" s="24" t="s">
        <v>6390</v>
      </c>
      <c r="B301" s="25" t="s">
        <v>18900</v>
      </c>
      <c r="C301" s="24">
        <v>3652</v>
      </c>
      <c r="D301" s="24" t="s">
        <v>17074</v>
      </c>
      <c r="E301" s="24" t="s">
        <v>6391</v>
      </c>
      <c r="F301" s="26">
        <f>Table134[[#This Row],[ToMeasure]]-Table134[[#This Row],[FromMeasure]]</f>
        <v>0.24366454000000001</v>
      </c>
      <c r="G301" s="27" t="s">
        <v>6174</v>
      </c>
      <c r="H301" s="37">
        <v>0</v>
      </c>
      <c r="I301" s="24" t="s">
        <v>647</v>
      </c>
      <c r="J301" s="37">
        <v>0.24366454000000001</v>
      </c>
      <c r="K301" s="24" t="s">
        <v>6392</v>
      </c>
      <c r="L301" s="28">
        <v>10418</v>
      </c>
      <c r="M301" s="28">
        <v>0</v>
      </c>
      <c r="N301" s="28">
        <v>10418</v>
      </c>
      <c r="O301" s="25" t="s">
        <v>23198</v>
      </c>
      <c r="P301" s="24">
        <v>8</v>
      </c>
      <c r="Q301" s="24" t="s">
        <v>203</v>
      </c>
      <c r="R301" s="28">
        <v>374</v>
      </c>
      <c r="S301" s="28">
        <v>499</v>
      </c>
      <c r="T301" s="29">
        <v>8.3797273948934534E-2</v>
      </c>
      <c r="U301" s="28">
        <v>14300</v>
      </c>
      <c r="V301" s="63"/>
      <c r="W301" s="61">
        <f>(Table134[[#This Row],[2042 Future AADT]]-Table134[[#This Row],[AADT 2022]])/20*($W$5-2022)+Table134[[#This Row],[AADT 2022]]</f>
        <v>14300</v>
      </c>
      <c r="X301" s="63"/>
    </row>
    <row r="302" spans="1:24" s="21" customFormat="1" ht="24" customHeight="1" x14ac:dyDescent="0.25">
      <c r="A302" s="24" t="s">
        <v>6394</v>
      </c>
      <c r="B302" s="25" t="s">
        <v>18899</v>
      </c>
      <c r="C302" s="24">
        <v>3651</v>
      </c>
      <c r="D302" s="24" t="s">
        <v>17074</v>
      </c>
      <c r="E302" s="24" t="s">
        <v>6395</v>
      </c>
      <c r="F302" s="26">
        <f>Table134[[#This Row],[ToMeasure]]-Table134[[#This Row],[FromMeasure]]</f>
        <v>0.22090605999999999</v>
      </c>
      <c r="G302" s="27" t="s">
        <v>3469</v>
      </c>
      <c r="H302" s="37">
        <v>0</v>
      </c>
      <c r="I302" s="24" t="s">
        <v>3468</v>
      </c>
      <c r="J302" s="37">
        <v>0.22090605999999999</v>
      </c>
      <c r="K302" s="24" t="s">
        <v>156</v>
      </c>
      <c r="L302" s="28">
        <v>10784</v>
      </c>
      <c r="M302" s="28">
        <v>0</v>
      </c>
      <c r="N302" s="28">
        <v>10784</v>
      </c>
      <c r="O302" s="25" t="s">
        <v>23199</v>
      </c>
      <c r="P302" s="24">
        <v>11</v>
      </c>
      <c r="Q302" s="24" t="s">
        <v>203</v>
      </c>
      <c r="R302" s="28">
        <v>405</v>
      </c>
      <c r="S302" s="28">
        <v>1572</v>
      </c>
      <c r="T302" s="29">
        <v>0.18332715133531158</v>
      </c>
      <c r="U302" s="28">
        <v>14802</v>
      </c>
      <c r="V302" s="63"/>
      <c r="W302" s="61">
        <f>(Table134[[#This Row],[2042 Future AADT]]-Table134[[#This Row],[AADT 2022]])/20*($W$5-2022)+Table134[[#This Row],[AADT 2022]]</f>
        <v>14802</v>
      </c>
      <c r="X302" s="63"/>
    </row>
    <row r="303" spans="1:24" s="21" customFormat="1" ht="24" customHeight="1" x14ac:dyDescent="0.25">
      <c r="A303" s="24" t="s">
        <v>7537</v>
      </c>
      <c r="B303" s="25" t="s">
        <v>18901</v>
      </c>
      <c r="C303" s="24">
        <v>3653</v>
      </c>
      <c r="D303" s="24" t="s">
        <v>17074</v>
      </c>
      <c r="E303" s="24" t="s">
        <v>7538</v>
      </c>
      <c r="F303" s="26">
        <f>Table134[[#This Row],[ToMeasure]]-Table134[[#This Row],[FromMeasure]]</f>
        <v>0.23293428999999999</v>
      </c>
      <c r="G303" s="27" t="s">
        <v>6392</v>
      </c>
      <c r="H303" s="37">
        <v>0</v>
      </c>
      <c r="I303" s="24" t="s">
        <v>6174</v>
      </c>
      <c r="J303" s="37">
        <v>0.23293428999999999</v>
      </c>
      <c r="K303" s="24" t="s">
        <v>647</v>
      </c>
      <c r="L303" s="28">
        <v>11271</v>
      </c>
      <c r="M303" s="28">
        <v>0</v>
      </c>
      <c r="N303" s="28">
        <v>11271</v>
      </c>
      <c r="O303" s="25" t="s">
        <v>23200</v>
      </c>
      <c r="P303" s="24">
        <v>10</v>
      </c>
      <c r="Q303" s="24" t="s">
        <v>203</v>
      </c>
      <c r="R303" s="28">
        <v>309</v>
      </c>
      <c r="S303" s="28">
        <v>1199</v>
      </c>
      <c r="T303" s="29">
        <v>0.13379469434832755</v>
      </c>
      <c r="U303" s="28">
        <v>15471</v>
      </c>
      <c r="V303" s="63"/>
      <c r="W303" s="61">
        <f>(Table134[[#This Row],[2042 Future AADT]]-Table134[[#This Row],[AADT 2022]])/20*($W$5-2022)+Table134[[#This Row],[AADT 2022]]</f>
        <v>15471</v>
      </c>
      <c r="X303" s="63"/>
    </row>
    <row r="304" spans="1:24" s="21" customFormat="1" ht="24" customHeight="1" x14ac:dyDescent="0.25">
      <c r="A304" s="24" t="s">
        <v>11468</v>
      </c>
      <c r="B304" s="25" t="s">
        <v>18905</v>
      </c>
      <c r="C304" s="24">
        <v>3670</v>
      </c>
      <c r="D304" s="24" t="s">
        <v>17074</v>
      </c>
      <c r="E304" s="24" t="s">
        <v>11469</v>
      </c>
      <c r="F304" s="26">
        <f>Table134[[#This Row],[ToMeasure]]-Table134[[#This Row],[FromMeasure]]</f>
        <v>0.22302929999999999</v>
      </c>
      <c r="G304" s="27" t="s">
        <v>3474</v>
      </c>
      <c r="H304" s="37">
        <v>4.3188000000000002E-3</v>
      </c>
      <c r="I304" s="24" t="s">
        <v>17</v>
      </c>
      <c r="J304" s="37">
        <v>0.2273481</v>
      </c>
      <c r="K304" s="24" t="s">
        <v>3473</v>
      </c>
      <c r="L304" s="28">
        <v>10129</v>
      </c>
      <c r="M304" s="28">
        <v>0</v>
      </c>
      <c r="N304" s="28">
        <v>10129</v>
      </c>
      <c r="O304" s="25" t="s">
        <v>23201</v>
      </c>
      <c r="P304" s="24">
        <v>8</v>
      </c>
      <c r="Q304" s="24" t="s">
        <v>203</v>
      </c>
      <c r="R304" s="28">
        <v>405</v>
      </c>
      <c r="S304" s="28">
        <v>596</v>
      </c>
      <c r="T304" s="29">
        <v>9.882515549412578E-2</v>
      </c>
      <c r="U304" s="28">
        <v>13903</v>
      </c>
      <c r="V304" s="63"/>
      <c r="W304" s="61">
        <f>(Table134[[#This Row],[2042 Future AADT]]-Table134[[#This Row],[AADT 2022]])/20*($W$5-2022)+Table134[[#This Row],[AADT 2022]]</f>
        <v>13903</v>
      </c>
      <c r="X304" s="63"/>
    </row>
    <row r="305" spans="1:24" s="21" customFormat="1" ht="24" customHeight="1" x14ac:dyDescent="0.25">
      <c r="A305" s="24" t="s">
        <v>11471</v>
      </c>
      <c r="B305" s="25" t="s">
        <v>18907</v>
      </c>
      <c r="C305" s="24">
        <v>3672</v>
      </c>
      <c r="D305" s="24" t="s">
        <v>17074</v>
      </c>
      <c r="E305" s="24" t="s">
        <v>11472</v>
      </c>
      <c r="F305" s="26">
        <f>Table134[[#This Row],[ToMeasure]]-Table134[[#This Row],[FromMeasure]]</f>
        <v>0.25053888000000002</v>
      </c>
      <c r="G305" s="27" t="s">
        <v>6160</v>
      </c>
      <c r="H305" s="37">
        <v>0</v>
      </c>
      <c r="I305" s="24" t="s">
        <v>647</v>
      </c>
      <c r="J305" s="37">
        <v>0.25053888000000002</v>
      </c>
      <c r="K305" s="24" t="s">
        <v>6399</v>
      </c>
      <c r="L305" s="28">
        <v>14583</v>
      </c>
      <c r="M305" s="28">
        <v>0</v>
      </c>
      <c r="N305" s="28">
        <v>14583</v>
      </c>
      <c r="O305" s="25" t="s">
        <v>23202</v>
      </c>
      <c r="P305" s="24">
        <v>10</v>
      </c>
      <c r="Q305" s="24" t="s">
        <v>203</v>
      </c>
      <c r="R305" s="28">
        <v>526</v>
      </c>
      <c r="S305" s="28">
        <v>775</v>
      </c>
      <c r="T305" s="29">
        <v>8.92134677364054E-2</v>
      </c>
      <c r="U305" s="28">
        <v>20017</v>
      </c>
      <c r="V305" s="63"/>
      <c r="W305" s="61">
        <f>(Table134[[#This Row],[2042 Future AADT]]-Table134[[#This Row],[AADT 2022]])/20*($W$5-2022)+Table134[[#This Row],[AADT 2022]]</f>
        <v>20017</v>
      </c>
      <c r="X305" s="63"/>
    </row>
    <row r="306" spans="1:24" s="21" customFormat="1" ht="24" customHeight="1" x14ac:dyDescent="0.25">
      <c r="A306" s="24" t="s">
        <v>3471</v>
      </c>
      <c r="B306" s="25" t="s">
        <v>18906</v>
      </c>
      <c r="C306" s="24">
        <v>3671</v>
      </c>
      <c r="D306" s="24" t="s">
        <v>17074</v>
      </c>
      <c r="E306" s="24" t="s">
        <v>3472</v>
      </c>
      <c r="F306" s="26">
        <f>Table134[[#This Row],[ToMeasure]]-Table134[[#This Row],[FromMeasure]]</f>
        <v>0.25543508999999998</v>
      </c>
      <c r="G306" s="27" t="s">
        <v>3473</v>
      </c>
      <c r="H306" s="37">
        <v>0</v>
      </c>
      <c r="I306" s="24" t="s">
        <v>3474</v>
      </c>
      <c r="J306" s="37">
        <v>0.25543508999999998</v>
      </c>
      <c r="K306" s="24" t="s">
        <v>156</v>
      </c>
      <c r="L306" s="28">
        <v>11982</v>
      </c>
      <c r="M306" s="28">
        <v>0</v>
      </c>
      <c r="N306" s="28">
        <v>11982</v>
      </c>
      <c r="O306" s="25" t="s">
        <v>23203</v>
      </c>
      <c r="P306" s="24">
        <v>9</v>
      </c>
      <c r="Q306" s="24" t="s">
        <v>203</v>
      </c>
      <c r="R306" s="28">
        <v>608</v>
      </c>
      <c r="S306" s="28">
        <v>2357</v>
      </c>
      <c r="T306" s="29">
        <v>0.24745451510599231</v>
      </c>
      <c r="U306" s="28">
        <v>16447</v>
      </c>
      <c r="V306" s="63"/>
      <c r="W306" s="61">
        <f>(Table134[[#This Row],[2042 Future AADT]]-Table134[[#This Row],[AADT 2022]])/20*($W$5-2022)+Table134[[#This Row],[AADT 2022]]</f>
        <v>16447</v>
      </c>
      <c r="X306" s="63"/>
    </row>
    <row r="307" spans="1:24" s="21" customFormat="1" ht="24" customHeight="1" x14ac:dyDescent="0.25">
      <c r="A307" s="24" t="s">
        <v>6397</v>
      </c>
      <c r="B307" s="25" t="s">
        <v>18908</v>
      </c>
      <c r="C307" s="24">
        <v>3673</v>
      </c>
      <c r="D307" s="24" t="s">
        <v>17074</v>
      </c>
      <c r="E307" s="24" t="s">
        <v>6398</v>
      </c>
      <c r="F307" s="26">
        <f>Table134[[#This Row],[ToMeasure]]-Table134[[#This Row],[FromMeasure]]</f>
        <v>0.25353429999999999</v>
      </c>
      <c r="G307" s="27" t="s">
        <v>6399</v>
      </c>
      <c r="H307" s="37">
        <v>0</v>
      </c>
      <c r="I307" s="24" t="s">
        <v>6160</v>
      </c>
      <c r="J307" s="37">
        <v>0.25353429999999999</v>
      </c>
      <c r="K307" s="24" t="s">
        <v>6400</v>
      </c>
      <c r="L307" s="28">
        <v>9098</v>
      </c>
      <c r="M307" s="28">
        <v>0</v>
      </c>
      <c r="N307" s="28">
        <v>9098</v>
      </c>
      <c r="O307" s="25" t="s">
        <v>23204</v>
      </c>
      <c r="P307" s="24">
        <v>9</v>
      </c>
      <c r="Q307" s="24" t="s">
        <v>203</v>
      </c>
      <c r="R307" s="28">
        <v>304</v>
      </c>
      <c r="S307" s="28">
        <v>1180</v>
      </c>
      <c r="T307" s="29">
        <v>0.16311277203781049</v>
      </c>
      <c r="U307" s="28">
        <v>12488</v>
      </c>
      <c r="V307" s="63"/>
      <c r="W307" s="61">
        <f>(Table134[[#This Row],[2042 Future AADT]]-Table134[[#This Row],[AADT 2022]])/20*($W$5-2022)+Table134[[#This Row],[AADT 2022]]</f>
        <v>12488</v>
      </c>
      <c r="X307" s="63"/>
    </row>
    <row r="308" spans="1:24" s="21" customFormat="1" ht="24" customHeight="1" x14ac:dyDescent="0.25">
      <c r="A308" s="24" t="s">
        <v>11474</v>
      </c>
      <c r="B308" s="25" t="s">
        <v>18904</v>
      </c>
      <c r="C308" s="24">
        <v>3662</v>
      </c>
      <c r="D308" s="24" t="s">
        <v>17074</v>
      </c>
      <c r="E308" s="24" t="s">
        <v>11475</v>
      </c>
      <c r="F308" s="26">
        <f>Table134[[#This Row],[ToMeasure]]-Table134[[#This Row],[FromMeasure]]</f>
        <v>0.25162336000000002</v>
      </c>
      <c r="G308" s="27" t="s">
        <v>11476</v>
      </c>
      <c r="H308" s="37">
        <v>0</v>
      </c>
      <c r="I308" s="24" t="s">
        <v>647</v>
      </c>
      <c r="J308" s="37">
        <v>0.25162336000000002</v>
      </c>
      <c r="K308" s="24" t="s">
        <v>496</v>
      </c>
      <c r="L308" s="28">
        <v>2386</v>
      </c>
      <c r="M308" s="28">
        <v>0</v>
      </c>
      <c r="N308" s="28">
        <v>2386</v>
      </c>
      <c r="O308" s="25" t="s">
        <v>23205</v>
      </c>
      <c r="P308" s="24">
        <v>8</v>
      </c>
      <c r="Q308" s="24" t="s">
        <v>203</v>
      </c>
      <c r="R308" s="28">
        <v>29</v>
      </c>
      <c r="S308" s="28">
        <v>39</v>
      </c>
      <c r="T308" s="29">
        <v>2.8499580888516344E-2</v>
      </c>
      <c r="U308" s="28">
        <v>3756</v>
      </c>
      <c r="V308" s="63"/>
      <c r="W308" s="61">
        <f>(Table134[[#This Row],[2042 Future AADT]]-Table134[[#This Row],[AADT 2022]])/20*($W$5-2022)+Table134[[#This Row],[AADT 2022]]</f>
        <v>3756</v>
      </c>
      <c r="X308" s="63"/>
    </row>
    <row r="309" spans="1:24" s="21" customFormat="1" ht="24" customHeight="1" x14ac:dyDescent="0.25">
      <c r="A309" s="24" t="s">
        <v>3476</v>
      </c>
      <c r="B309" s="25" t="s">
        <v>18903</v>
      </c>
      <c r="C309" s="24">
        <v>3661</v>
      </c>
      <c r="D309" s="24" t="s">
        <v>17074</v>
      </c>
      <c r="E309" s="24" t="s">
        <v>3477</v>
      </c>
      <c r="F309" s="26">
        <f>Table134[[#This Row],[ToMeasure]]-Table134[[#This Row],[FromMeasure]]</f>
        <v>0.24836730000000001</v>
      </c>
      <c r="G309" s="27" t="s">
        <v>3478</v>
      </c>
      <c r="H309" s="37">
        <v>0</v>
      </c>
      <c r="I309" s="24" t="s">
        <v>496</v>
      </c>
      <c r="J309" s="37">
        <v>0.24836730000000001</v>
      </c>
      <c r="K309" s="24" t="s">
        <v>17</v>
      </c>
      <c r="L309" s="28">
        <v>2614</v>
      </c>
      <c r="M309" s="28">
        <v>0</v>
      </c>
      <c r="N309" s="28">
        <v>2614</v>
      </c>
      <c r="O309" s="25" t="s">
        <v>23206</v>
      </c>
      <c r="P309" s="24">
        <v>8</v>
      </c>
      <c r="Q309" s="24" t="s">
        <v>203</v>
      </c>
      <c r="R309" s="28">
        <v>52</v>
      </c>
      <c r="S309" s="28">
        <v>70</v>
      </c>
      <c r="T309" s="29">
        <v>4.6671767406273906E-2</v>
      </c>
      <c r="U309" s="28">
        <v>4115</v>
      </c>
      <c r="V309" s="63"/>
      <c r="W309" s="61">
        <f>(Table134[[#This Row],[2042 Future AADT]]-Table134[[#This Row],[AADT 2022]])/20*($W$5-2022)+Table134[[#This Row],[AADT 2022]]</f>
        <v>4115</v>
      </c>
      <c r="X309" s="63"/>
    </row>
    <row r="310" spans="1:24" s="21" customFormat="1" ht="24" customHeight="1" x14ac:dyDescent="0.25">
      <c r="A310" s="24" t="s">
        <v>11478</v>
      </c>
      <c r="B310" s="25" t="s">
        <v>18910</v>
      </c>
      <c r="C310" s="24">
        <v>3680</v>
      </c>
      <c r="D310" s="24" t="s">
        <v>17074</v>
      </c>
      <c r="E310" s="24" t="s">
        <v>11479</v>
      </c>
      <c r="F310" s="26">
        <f>Table134[[#This Row],[ToMeasure]]-Table134[[#This Row],[FromMeasure]]</f>
        <v>0.24993500000000002</v>
      </c>
      <c r="G310" s="27" t="s">
        <v>11480</v>
      </c>
      <c r="H310" s="37">
        <v>0.10798257</v>
      </c>
      <c r="I310" s="24" t="s">
        <v>156</v>
      </c>
      <c r="J310" s="37">
        <v>0.35791757000000002</v>
      </c>
      <c r="K310" s="24" t="s">
        <v>500</v>
      </c>
      <c r="L310" s="28">
        <v>15881</v>
      </c>
      <c r="M310" s="28">
        <v>0</v>
      </c>
      <c r="N310" s="28">
        <v>15881</v>
      </c>
      <c r="O310" s="25" t="s">
        <v>23207</v>
      </c>
      <c r="P310" s="24">
        <v>8</v>
      </c>
      <c r="Q310" s="24" t="s">
        <v>203</v>
      </c>
      <c r="R310" s="28">
        <v>336</v>
      </c>
      <c r="S310" s="28">
        <v>495</v>
      </c>
      <c r="T310" s="29">
        <v>5.2326679680120898E-2</v>
      </c>
      <c r="U310" s="28">
        <v>21799</v>
      </c>
      <c r="V310" s="63"/>
      <c r="W310" s="61">
        <f>(Table134[[#This Row],[2042 Future AADT]]-Table134[[#This Row],[AADT 2022]])/20*($W$5-2022)+Table134[[#This Row],[AADT 2022]]</f>
        <v>21799</v>
      </c>
      <c r="X310" s="63"/>
    </row>
    <row r="311" spans="1:24" s="21" customFormat="1" ht="24" customHeight="1" x14ac:dyDescent="0.25">
      <c r="A311" s="24" t="s">
        <v>7540</v>
      </c>
      <c r="B311" s="25"/>
      <c r="C311" s="24" t="s">
        <v>203</v>
      </c>
      <c r="D311" s="24" t="s">
        <v>17074</v>
      </c>
      <c r="E311" s="24" t="s">
        <v>7541</v>
      </c>
      <c r="F311" s="26">
        <f>Table134[[#This Row],[ToMeasure]]-Table134[[#This Row],[FromMeasure]]</f>
        <v>0.22034831999999999</v>
      </c>
      <c r="G311" s="27" t="s">
        <v>3307</v>
      </c>
      <c r="H311" s="37">
        <v>0</v>
      </c>
      <c r="I311" s="24" t="s">
        <v>647</v>
      </c>
      <c r="J311" s="37">
        <v>0.22034831999999999</v>
      </c>
      <c r="K311" s="24" t="s">
        <v>1114</v>
      </c>
      <c r="L311" s="28" t="s">
        <v>203</v>
      </c>
      <c r="M311" s="28" t="s">
        <v>203</v>
      </c>
      <c r="N311" s="28" t="s">
        <v>203</v>
      </c>
      <c r="O311" s="25" t="s">
        <v>203</v>
      </c>
      <c r="P311" s="24" t="s">
        <v>203</v>
      </c>
      <c r="Q311" s="24" t="s">
        <v>203</v>
      </c>
      <c r="R311" s="28" t="s">
        <v>203</v>
      </c>
      <c r="S311" s="28" t="s">
        <v>203</v>
      </c>
      <c r="T311" s="29" t="s">
        <v>203</v>
      </c>
      <c r="U311" s="28" t="s">
        <v>203</v>
      </c>
      <c r="V311" s="63"/>
      <c r="W311" s="61" t="e">
        <f>(Table134[[#This Row],[2042 Future AADT]]-Table134[[#This Row],[AADT 2022]])/20*($W$5-2022)+Table134[[#This Row],[AADT 2022]]</f>
        <v>#VALUE!</v>
      </c>
      <c r="X311" s="63"/>
    </row>
    <row r="312" spans="1:24" s="21" customFormat="1" ht="24" customHeight="1" x14ac:dyDescent="0.25">
      <c r="A312" s="24" t="s">
        <v>11482</v>
      </c>
      <c r="B312" s="25"/>
      <c r="C312" s="24" t="s">
        <v>203</v>
      </c>
      <c r="D312" s="24" t="s">
        <v>17074</v>
      </c>
      <c r="E312" s="24" t="s">
        <v>11483</v>
      </c>
      <c r="F312" s="26">
        <f>Table134[[#This Row],[ToMeasure]]-Table134[[#This Row],[FromMeasure]]</f>
        <v>0.23888477999999999</v>
      </c>
      <c r="G312" s="27" t="s">
        <v>3298</v>
      </c>
      <c r="H312" s="37">
        <v>0</v>
      </c>
      <c r="I312" s="24" t="s">
        <v>3294</v>
      </c>
      <c r="J312" s="37">
        <v>0.23888477999999999</v>
      </c>
      <c r="K312" s="24" t="s">
        <v>156</v>
      </c>
      <c r="L312" s="28" t="s">
        <v>203</v>
      </c>
      <c r="M312" s="28" t="s">
        <v>203</v>
      </c>
      <c r="N312" s="28" t="s">
        <v>203</v>
      </c>
      <c r="O312" s="25" t="s">
        <v>203</v>
      </c>
      <c r="P312" s="24" t="s">
        <v>203</v>
      </c>
      <c r="Q312" s="24" t="s">
        <v>203</v>
      </c>
      <c r="R312" s="28" t="s">
        <v>203</v>
      </c>
      <c r="S312" s="28" t="s">
        <v>203</v>
      </c>
      <c r="T312" s="29" t="s">
        <v>203</v>
      </c>
      <c r="U312" s="28" t="s">
        <v>203</v>
      </c>
      <c r="V312" s="63"/>
      <c r="W312" s="61" t="e">
        <f>(Table134[[#This Row],[2042 Future AADT]]-Table134[[#This Row],[AADT 2022]])/20*($W$5-2022)+Table134[[#This Row],[AADT 2022]]</f>
        <v>#VALUE!</v>
      </c>
      <c r="X312" s="63"/>
    </row>
    <row r="313" spans="1:24" s="21" customFormat="1" ht="24" customHeight="1" x14ac:dyDescent="0.25">
      <c r="A313" s="24" t="s">
        <v>3480</v>
      </c>
      <c r="B313" s="25" t="s">
        <v>18913</v>
      </c>
      <c r="C313" s="24">
        <v>3683</v>
      </c>
      <c r="D313" s="24" t="s">
        <v>17074</v>
      </c>
      <c r="E313" s="24" t="s">
        <v>3481</v>
      </c>
      <c r="F313" s="26">
        <f>Table134[[#This Row],[ToMeasure]]-Table134[[#This Row],[FromMeasure]]</f>
        <v>0.24848190000000001</v>
      </c>
      <c r="G313" s="27" t="s">
        <v>3482</v>
      </c>
      <c r="H313" s="37">
        <v>0</v>
      </c>
      <c r="I313" s="24" t="s">
        <v>1114</v>
      </c>
      <c r="J313" s="37">
        <v>0.24848190000000001</v>
      </c>
      <c r="K313" s="24" t="s">
        <v>647</v>
      </c>
      <c r="L313" s="28">
        <v>12730</v>
      </c>
      <c r="M313" s="28">
        <v>0</v>
      </c>
      <c r="N313" s="28">
        <v>12730</v>
      </c>
      <c r="O313" s="25" t="s">
        <v>23208</v>
      </c>
      <c r="P313" s="24">
        <v>8</v>
      </c>
      <c r="Q313" s="24" t="s">
        <v>203</v>
      </c>
      <c r="R313" s="28">
        <v>324</v>
      </c>
      <c r="S313" s="28">
        <v>1255</v>
      </c>
      <c r="T313" s="29">
        <v>0.12403770620581304</v>
      </c>
      <c r="U313" s="28">
        <v>17473</v>
      </c>
      <c r="V313" s="63"/>
      <c r="W313" s="61">
        <f>(Table134[[#This Row],[2042 Future AADT]]-Table134[[#This Row],[AADT 2022]])/20*($W$5-2022)+Table134[[#This Row],[AADT 2022]]</f>
        <v>17473</v>
      </c>
      <c r="X313" s="63"/>
    </row>
    <row r="314" spans="1:24" s="21" customFormat="1" ht="24" customHeight="1" x14ac:dyDescent="0.25">
      <c r="A314" s="24" t="s">
        <v>6402</v>
      </c>
      <c r="B314" s="25" t="s">
        <v>18921</v>
      </c>
      <c r="C314" s="24">
        <v>3702</v>
      </c>
      <c r="D314" s="24" t="s">
        <v>17074</v>
      </c>
      <c r="E314" s="24" t="s">
        <v>6403</v>
      </c>
      <c r="F314" s="26">
        <f>Table134[[#This Row],[ToMeasure]]-Table134[[#This Row],[FromMeasure]]</f>
        <v>0.22372074</v>
      </c>
      <c r="G314" s="27" t="s">
        <v>6404</v>
      </c>
      <c r="H314" s="37">
        <v>0</v>
      </c>
      <c r="I314" s="24" t="s">
        <v>647</v>
      </c>
      <c r="J314" s="37">
        <v>0.22372074</v>
      </c>
      <c r="K314" s="24" t="s">
        <v>1114</v>
      </c>
      <c r="L314" s="28">
        <v>15470</v>
      </c>
      <c r="M314" s="28">
        <v>0</v>
      </c>
      <c r="N314" s="28">
        <v>15470</v>
      </c>
      <c r="O314" s="25" t="s">
        <v>23209</v>
      </c>
      <c r="P314" s="24">
        <v>9</v>
      </c>
      <c r="Q314" s="24" t="s">
        <v>203</v>
      </c>
      <c r="R314" s="28">
        <v>471</v>
      </c>
      <c r="S314" s="28">
        <v>696</v>
      </c>
      <c r="T314" s="29">
        <v>7.5436328377504844E-2</v>
      </c>
      <c r="U314" s="28">
        <v>21234</v>
      </c>
      <c r="V314" s="63"/>
      <c r="W314" s="61">
        <f>(Table134[[#This Row],[2042 Future AADT]]-Table134[[#This Row],[AADT 2022]])/20*($W$5-2022)+Table134[[#This Row],[AADT 2022]]</f>
        <v>21234</v>
      </c>
      <c r="X314" s="63"/>
    </row>
    <row r="315" spans="1:24" s="21" customFormat="1" ht="24" customHeight="1" x14ac:dyDescent="0.25">
      <c r="A315" s="24" t="s">
        <v>6406</v>
      </c>
      <c r="B315" s="25" t="s">
        <v>18920</v>
      </c>
      <c r="C315" s="24">
        <v>3701</v>
      </c>
      <c r="D315" s="24" t="s">
        <v>17074</v>
      </c>
      <c r="E315" s="24" t="s">
        <v>6407</v>
      </c>
      <c r="F315" s="26">
        <f>Table134[[#This Row],[ToMeasure]]-Table134[[#This Row],[FromMeasure]]</f>
        <v>0.17282489000000001</v>
      </c>
      <c r="G315" s="27" t="s">
        <v>6408</v>
      </c>
      <c r="H315" s="37">
        <v>0</v>
      </c>
      <c r="I315" s="24" t="s">
        <v>3294</v>
      </c>
      <c r="J315" s="37">
        <v>0.17282489000000001</v>
      </c>
      <c r="K315" s="24" t="s">
        <v>156</v>
      </c>
      <c r="L315" s="28">
        <v>14574</v>
      </c>
      <c r="M315" s="28">
        <v>0</v>
      </c>
      <c r="N315" s="28">
        <v>14574</v>
      </c>
      <c r="O315" s="25" t="s">
        <v>23210</v>
      </c>
      <c r="P315" s="24">
        <v>7</v>
      </c>
      <c r="Q315" s="24" t="s">
        <v>203</v>
      </c>
      <c r="R315" s="28">
        <v>647</v>
      </c>
      <c r="S315" s="28">
        <v>2504</v>
      </c>
      <c r="T315" s="29">
        <v>0.21620694387264994</v>
      </c>
      <c r="U315" s="28">
        <v>20005</v>
      </c>
      <c r="V315" s="63"/>
      <c r="W315" s="61">
        <f>(Table134[[#This Row],[2042 Future AADT]]-Table134[[#This Row],[AADT 2022]])/20*($W$5-2022)+Table134[[#This Row],[AADT 2022]]</f>
        <v>20005</v>
      </c>
      <c r="X315" s="63"/>
    </row>
    <row r="316" spans="1:24" s="21" customFormat="1" ht="24" customHeight="1" x14ac:dyDescent="0.25">
      <c r="A316" s="24" t="s">
        <v>6410</v>
      </c>
      <c r="B316" s="25" t="s">
        <v>18923</v>
      </c>
      <c r="C316" s="24">
        <v>3710</v>
      </c>
      <c r="D316" s="24" t="s">
        <v>17074</v>
      </c>
      <c r="E316" s="24" t="s">
        <v>6411</v>
      </c>
      <c r="F316" s="26">
        <f>Table134[[#This Row],[ToMeasure]]-Table134[[#This Row],[FromMeasure]]</f>
        <v>0.19592429</v>
      </c>
      <c r="G316" s="27" t="s">
        <v>6412</v>
      </c>
      <c r="H316" s="37">
        <v>2.1341909999999999E-2</v>
      </c>
      <c r="I316" s="24" t="s">
        <v>156</v>
      </c>
      <c r="J316" s="37">
        <v>0.21726619999999999</v>
      </c>
      <c r="K316" s="24" t="s">
        <v>6413</v>
      </c>
      <c r="L316" s="28">
        <v>19892</v>
      </c>
      <c r="M316" s="28">
        <v>0</v>
      </c>
      <c r="N316" s="28">
        <v>19892</v>
      </c>
      <c r="O316" s="25" t="s">
        <v>23211</v>
      </c>
      <c r="P316" s="24">
        <v>10</v>
      </c>
      <c r="Q316" s="24" t="s">
        <v>203</v>
      </c>
      <c r="R316" s="28">
        <v>358</v>
      </c>
      <c r="S316" s="28">
        <v>526</v>
      </c>
      <c r="T316" s="29">
        <v>4.4439975869696363E-2</v>
      </c>
      <c r="U316" s="28">
        <v>27304</v>
      </c>
      <c r="V316" s="63"/>
      <c r="W316" s="61">
        <f>(Table134[[#This Row],[2042 Future AADT]]-Table134[[#This Row],[AADT 2022]])/20*($W$5-2022)+Table134[[#This Row],[AADT 2022]]</f>
        <v>27304</v>
      </c>
      <c r="X316" s="63"/>
    </row>
    <row r="317" spans="1:24" s="21" customFormat="1" ht="24" customHeight="1" x14ac:dyDescent="0.25">
      <c r="A317" s="24" t="s">
        <v>3484</v>
      </c>
      <c r="B317" s="25" t="s">
        <v>18925</v>
      </c>
      <c r="C317" s="24">
        <v>3712</v>
      </c>
      <c r="D317" s="24" t="s">
        <v>17074</v>
      </c>
      <c r="E317" s="24" t="s">
        <v>3485</v>
      </c>
      <c r="F317" s="26">
        <f>Table134[[#This Row],[ToMeasure]]-Table134[[#This Row],[FromMeasure]]</f>
        <v>0.21605041999999999</v>
      </c>
      <c r="G317" s="27" t="s">
        <v>3486</v>
      </c>
      <c r="H317" s="37">
        <v>0</v>
      </c>
      <c r="I317" s="24" t="s">
        <v>647</v>
      </c>
      <c r="J317" s="37">
        <v>0.21605041999999999</v>
      </c>
      <c r="K317" s="24" t="s">
        <v>3487</v>
      </c>
      <c r="L317" s="28">
        <v>9488</v>
      </c>
      <c r="M317" s="28">
        <v>0</v>
      </c>
      <c r="N317" s="28">
        <v>9488</v>
      </c>
      <c r="O317" s="25" t="s">
        <v>23212</v>
      </c>
      <c r="P317" s="24">
        <v>9</v>
      </c>
      <c r="Q317" s="24" t="s">
        <v>203</v>
      </c>
      <c r="R317" s="28">
        <v>461</v>
      </c>
      <c r="S317" s="28">
        <v>680</v>
      </c>
      <c r="T317" s="29">
        <v>0.12025716694772344</v>
      </c>
      <c r="U317" s="28">
        <v>13023</v>
      </c>
      <c r="V317" s="63"/>
      <c r="W317" s="61">
        <f>(Table134[[#This Row],[2042 Future AADT]]-Table134[[#This Row],[AADT 2022]])/20*($W$5-2022)+Table134[[#This Row],[AADT 2022]]</f>
        <v>13023</v>
      </c>
      <c r="X317" s="63"/>
    </row>
    <row r="318" spans="1:24" s="21" customFormat="1" ht="24" customHeight="1" x14ac:dyDescent="0.25">
      <c r="A318" s="24" t="s">
        <v>7542</v>
      </c>
      <c r="B318" s="25" t="s">
        <v>18924</v>
      </c>
      <c r="C318" s="24">
        <v>3711</v>
      </c>
      <c r="D318" s="24" t="s">
        <v>17074</v>
      </c>
      <c r="E318" s="24" t="s">
        <v>7543</v>
      </c>
      <c r="F318" s="26">
        <f>Table134[[#This Row],[ToMeasure]]-Table134[[#This Row],[FromMeasure]]</f>
        <v>0.18341700999999999</v>
      </c>
      <c r="G318" s="27" t="s">
        <v>6413</v>
      </c>
      <c r="H318" s="37">
        <v>0</v>
      </c>
      <c r="I318" s="24" t="s">
        <v>6412</v>
      </c>
      <c r="J318" s="37">
        <v>0.18341700999999999</v>
      </c>
      <c r="K318" s="24" t="s">
        <v>156</v>
      </c>
      <c r="L318" s="28">
        <v>10473</v>
      </c>
      <c r="M318" s="28">
        <v>0</v>
      </c>
      <c r="N318" s="28">
        <v>10473</v>
      </c>
      <c r="O318" s="25" t="s">
        <v>23213</v>
      </c>
      <c r="P318" s="24">
        <v>10</v>
      </c>
      <c r="Q318" s="24" t="s">
        <v>203</v>
      </c>
      <c r="R318" s="28">
        <v>514</v>
      </c>
      <c r="S318" s="28">
        <v>1995</v>
      </c>
      <c r="T318" s="29">
        <v>0.23956841401699608</v>
      </c>
      <c r="U318" s="28">
        <v>14375</v>
      </c>
      <c r="V318" s="63"/>
      <c r="W318" s="61">
        <f>(Table134[[#This Row],[2042 Future AADT]]-Table134[[#This Row],[AADT 2022]])/20*($W$5-2022)+Table134[[#This Row],[AADT 2022]]</f>
        <v>14375</v>
      </c>
      <c r="X318" s="63"/>
    </row>
    <row r="319" spans="1:24" s="21" customFormat="1" ht="24" customHeight="1" x14ac:dyDescent="0.25">
      <c r="A319" s="24" t="s">
        <v>6415</v>
      </c>
      <c r="B319" s="25" t="s">
        <v>18926</v>
      </c>
      <c r="C319" s="24">
        <v>3713</v>
      </c>
      <c r="D319" s="24" t="s">
        <v>17074</v>
      </c>
      <c r="E319" s="24" t="s">
        <v>6416</v>
      </c>
      <c r="F319" s="26">
        <f>Table134[[#This Row],[ToMeasure]]-Table134[[#This Row],[FromMeasure]]</f>
        <v>0.16807612999999999</v>
      </c>
      <c r="G319" s="27" t="s">
        <v>3487</v>
      </c>
      <c r="H319" s="37">
        <v>0</v>
      </c>
      <c r="I319" s="24" t="s">
        <v>3486</v>
      </c>
      <c r="J319" s="37">
        <v>0.16807612999999999</v>
      </c>
      <c r="K319" s="24" t="s">
        <v>647</v>
      </c>
      <c r="L319" s="28">
        <v>12691</v>
      </c>
      <c r="M319" s="28">
        <v>0</v>
      </c>
      <c r="N319" s="28">
        <v>12691</v>
      </c>
      <c r="O319" s="25" t="s">
        <v>23214</v>
      </c>
      <c r="P319" s="24" t="s">
        <v>203</v>
      </c>
      <c r="Q319" s="24" t="s">
        <v>203</v>
      </c>
      <c r="R319" s="28">
        <v>1156</v>
      </c>
      <c r="S319" s="28">
        <v>187</v>
      </c>
      <c r="T319" s="29">
        <v>0.10582302419037112</v>
      </c>
      <c r="U319" s="28">
        <v>17420</v>
      </c>
      <c r="V319" s="63"/>
      <c r="W319" s="61">
        <f>(Table134[[#This Row],[2042 Future AADT]]-Table134[[#This Row],[AADT 2022]])/20*($W$5-2022)+Table134[[#This Row],[AADT 2022]]</f>
        <v>17420</v>
      </c>
      <c r="X319" s="63"/>
    </row>
    <row r="320" spans="1:24" s="21" customFormat="1" ht="24" customHeight="1" x14ac:dyDescent="0.25">
      <c r="A320" s="24" t="s">
        <v>6418</v>
      </c>
      <c r="B320" s="25" t="s">
        <v>18928</v>
      </c>
      <c r="C320" s="24">
        <v>3720</v>
      </c>
      <c r="D320" s="24" t="s">
        <v>17074</v>
      </c>
      <c r="E320" s="24" t="s">
        <v>6419</v>
      </c>
      <c r="F320" s="26">
        <f>Table134[[#This Row],[ToMeasure]]-Table134[[#This Row],[FromMeasure]]</f>
        <v>0.21253644999999999</v>
      </c>
      <c r="G320" s="27" t="s">
        <v>6420</v>
      </c>
      <c r="H320" s="37">
        <v>0</v>
      </c>
      <c r="I320" s="24" t="s">
        <v>156</v>
      </c>
      <c r="J320" s="37">
        <v>0.21253644999999999</v>
      </c>
      <c r="K320" s="24" t="s">
        <v>6421</v>
      </c>
      <c r="L320" s="28">
        <v>7222</v>
      </c>
      <c r="M320" s="28">
        <v>0</v>
      </c>
      <c r="N320" s="28">
        <v>7222</v>
      </c>
      <c r="O320" s="25" t="s">
        <v>23215</v>
      </c>
      <c r="P320" s="24">
        <v>8</v>
      </c>
      <c r="Q320" s="24" t="s">
        <v>203</v>
      </c>
      <c r="R320" s="28">
        <v>254</v>
      </c>
      <c r="S320" s="28">
        <v>340</v>
      </c>
      <c r="T320" s="29">
        <v>8.2248684574909997E-2</v>
      </c>
      <c r="U320" s="28">
        <v>9913</v>
      </c>
      <c r="V320" s="63"/>
      <c r="W320" s="61">
        <f>(Table134[[#This Row],[2042 Future AADT]]-Table134[[#This Row],[AADT 2022]])/20*($W$5-2022)+Table134[[#This Row],[AADT 2022]]</f>
        <v>9913</v>
      </c>
      <c r="X320" s="63"/>
    </row>
    <row r="321" spans="1:24" s="21" customFormat="1" ht="24" customHeight="1" x14ac:dyDescent="0.25">
      <c r="A321" s="24" t="s">
        <v>7545</v>
      </c>
      <c r="B321" s="25" t="s">
        <v>18930</v>
      </c>
      <c r="C321" s="24">
        <v>3722</v>
      </c>
      <c r="D321" s="24" t="s">
        <v>17074</v>
      </c>
      <c r="E321" s="24" t="s">
        <v>7546</v>
      </c>
      <c r="F321" s="26">
        <f>Table134[[#This Row],[ToMeasure]]-Table134[[#This Row],[FromMeasure]]</f>
        <v>0.22750917000000001</v>
      </c>
      <c r="G321" s="27" t="s">
        <v>7547</v>
      </c>
      <c r="H321" s="37">
        <v>0</v>
      </c>
      <c r="I321" s="24" t="s">
        <v>647</v>
      </c>
      <c r="J321" s="37">
        <v>0.22750917000000001</v>
      </c>
      <c r="K321" s="24" t="s">
        <v>7548</v>
      </c>
      <c r="L321" s="28">
        <v>14463</v>
      </c>
      <c r="M321" s="28">
        <v>0</v>
      </c>
      <c r="N321" s="28">
        <v>14463</v>
      </c>
      <c r="O321" s="25" t="s">
        <v>23216</v>
      </c>
      <c r="P321" s="24">
        <v>10</v>
      </c>
      <c r="Q321" s="24" t="s">
        <v>203</v>
      </c>
      <c r="R321" s="28">
        <v>539</v>
      </c>
      <c r="S321" s="28">
        <v>792</v>
      </c>
      <c r="T321" s="29">
        <v>9.2027933347161722E-2</v>
      </c>
      <c r="U321" s="28">
        <v>19852</v>
      </c>
      <c r="V321" s="63"/>
      <c r="W321" s="61">
        <f>(Table134[[#This Row],[2042 Future AADT]]-Table134[[#This Row],[AADT 2022]])/20*($W$5-2022)+Table134[[#This Row],[AADT 2022]]</f>
        <v>19852</v>
      </c>
      <c r="X321" s="63"/>
    </row>
    <row r="322" spans="1:24" s="21" customFormat="1" ht="24" customHeight="1" x14ac:dyDescent="0.25">
      <c r="A322" s="24" t="s">
        <v>7550</v>
      </c>
      <c r="B322" s="25" t="s">
        <v>18929</v>
      </c>
      <c r="C322" s="24">
        <v>3721</v>
      </c>
      <c r="D322" s="24" t="s">
        <v>17074</v>
      </c>
      <c r="E322" s="24" t="s">
        <v>7551</v>
      </c>
      <c r="F322" s="26">
        <f>Table134[[#This Row],[ToMeasure]]-Table134[[#This Row],[FromMeasure]]</f>
        <v>0.17992516</v>
      </c>
      <c r="G322" s="27" t="s">
        <v>6421</v>
      </c>
      <c r="H322" s="37">
        <v>0</v>
      </c>
      <c r="I322" s="24" t="s">
        <v>6420</v>
      </c>
      <c r="J322" s="37">
        <v>0.17992516</v>
      </c>
      <c r="K322" s="24" t="s">
        <v>156</v>
      </c>
      <c r="L322" s="28">
        <v>10530</v>
      </c>
      <c r="M322" s="28">
        <v>0</v>
      </c>
      <c r="N322" s="28">
        <v>10530</v>
      </c>
      <c r="O322" s="25" t="s">
        <v>23217</v>
      </c>
      <c r="P322" s="24">
        <v>9</v>
      </c>
      <c r="Q322" s="24" t="s">
        <v>203</v>
      </c>
      <c r="R322" s="28">
        <v>372</v>
      </c>
      <c r="S322" s="28">
        <v>1446</v>
      </c>
      <c r="T322" s="29">
        <v>0.17264957264957265</v>
      </c>
      <c r="U322" s="28">
        <v>14454</v>
      </c>
      <c r="V322" s="63"/>
      <c r="W322" s="61">
        <f>(Table134[[#This Row],[2042 Future AADT]]-Table134[[#This Row],[AADT 2022]])/20*($W$5-2022)+Table134[[#This Row],[AADT 2022]]</f>
        <v>14454</v>
      </c>
      <c r="X322" s="63"/>
    </row>
    <row r="323" spans="1:24" s="21" customFormat="1" ht="24" customHeight="1" x14ac:dyDescent="0.25">
      <c r="A323" s="24" t="s">
        <v>11484</v>
      </c>
      <c r="B323" s="25" t="s">
        <v>18931</v>
      </c>
      <c r="C323" s="24">
        <v>3723</v>
      </c>
      <c r="D323" s="24" t="s">
        <v>17074</v>
      </c>
      <c r="E323" s="24" t="s">
        <v>11485</v>
      </c>
      <c r="F323" s="26">
        <f>Table134[[#This Row],[ToMeasure]]-Table134[[#This Row],[FromMeasure]]</f>
        <v>0.17128439000000001</v>
      </c>
      <c r="G323" s="27" t="s">
        <v>7548</v>
      </c>
      <c r="H323" s="37">
        <v>0</v>
      </c>
      <c r="I323" s="24" t="s">
        <v>7547</v>
      </c>
      <c r="J323" s="37">
        <v>0.17128439000000001</v>
      </c>
      <c r="K323" s="24" t="s">
        <v>647</v>
      </c>
      <c r="L323" s="28">
        <v>7839</v>
      </c>
      <c r="M323" s="28">
        <v>0</v>
      </c>
      <c r="N323" s="28">
        <v>7839</v>
      </c>
      <c r="O323" s="25" t="s">
        <v>23218</v>
      </c>
      <c r="P323" s="24">
        <v>9</v>
      </c>
      <c r="Q323" s="24" t="s">
        <v>203</v>
      </c>
      <c r="R323" s="28">
        <v>324</v>
      </c>
      <c r="S323" s="28">
        <v>1255</v>
      </c>
      <c r="T323" s="29">
        <v>0.20142875366755963</v>
      </c>
      <c r="U323" s="28">
        <v>10760</v>
      </c>
      <c r="V323" s="63"/>
      <c r="W323" s="61">
        <f>(Table134[[#This Row],[2042 Future AADT]]-Table134[[#This Row],[AADT 2022]])/20*($W$5-2022)+Table134[[#This Row],[AADT 2022]]</f>
        <v>10760</v>
      </c>
      <c r="X323" s="63"/>
    </row>
    <row r="324" spans="1:24" s="21" customFormat="1" ht="24" customHeight="1" x14ac:dyDescent="0.25">
      <c r="A324" s="24" t="s">
        <v>7553</v>
      </c>
      <c r="B324" s="25" t="s">
        <v>18932</v>
      </c>
      <c r="C324" s="24">
        <v>3730</v>
      </c>
      <c r="D324" s="24" t="s">
        <v>17074</v>
      </c>
      <c r="E324" s="24" t="s">
        <v>7554</v>
      </c>
      <c r="F324" s="26">
        <f>Table134[[#This Row],[ToMeasure]]-Table134[[#This Row],[FromMeasure]]</f>
        <v>0.22130473000000001</v>
      </c>
      <c r="G324" s="27" t="s">
        <v>7555</v>
      </c>
      <c r="H324" s="37">
        <v>0</v>
      </c>
      <c r="I324" s="24" t="s">
        <v>156</v>
      </c>
      <c r="J324" s="37">
        <v>0.22130473000000001</v>
      </c>
      <c r="K324" s="24" t="s">
        <v>510</v>
      </c>
      <c r="L324" s="28">
        <v>5338</v>
      </c>
      <c r="M324" s="28">
        <v>0</v>
      </c>
      <c r="N324" s="28">
        <v>5338</v>
      </c>
      <c r="O324" s="25" t="s">
        <v>23219</v>
      </c>
      <c r="P324" s="24">
        <v>8</v>
      </c>
      <c r="Q324" s="24" t="s">
        <v>203</v>
      </c>
      <c r="R324" s="28">
        <v>187</v>
      </c>
      <c r="S324" s="28">
        <v>252</v>
      </c>
      <c r="T324" s="29">
        <v>8.2240539527913076E-2</v>
      </c>
      <c r="U324" s="28">
        <v>7327</v>
      </c>
      <c r="V324" s="63"/>
      <c r="W324" s="61">
        <f>(Table134[[#This Row],[2042 Future AADT]]-Table134[[#This Row],[AADT 2022]])/20*($W$5-2022)+Table134[[#This Row],[AADT 2022]]</f>
        <v>7327</v>
      </c>
      <c r="X324" s="63"/>
    </row>
    <row r="325" spans="1:24" s="21" customFormat="1" ht="24" customHeight="1" x14ac:dyDescent="0.25">
      <c r="A325" s="24" t="s">
        <v>3489</v>
      </c>
      <c r="B325" s="25" t="s">
        <v>18933</v>
      </c>
      <c r="C325" s="24">
        <v>3733</v>
      </c>
      <c r="D325" s="24" t="s">
        <v>17074</v>
      </c>
      <c r="E325" s="24" t="s">
        <v>3490</v>
      </c>
      <c r="F325" s="26">
        <f>Table134[[#This Row],[ToMeasure]]-Table134[[#This Row],[FromMeasure]]</f>
        <v>0.16889186</v>
      </c>
      <c r="G325" s="27" t="s">
        <v>3491</v>
      </c>
      <c r="H325" s="37">
        <v>0</v>
      </c>
      <c r="I325" s="24" t="s">
        <v>510</v>
      </c>
      <c r="J325" s="37">
        <v>0.16889186</v>
      </c>
      <c r="K325" s="24" t="s">
        <v>647</v>
      </c>
      <c r="L325" s="28">
        <v>7431</v>
      </c>
      <c r="M325" s="28">
        <v>0</v>
      </c>
      <c r="N325" s="28">
        <v>7431</v>
      </c>
      <c r="O325" s="25" t="s">
        <v>23220</v>
      </c>
      <c r="P325" s="24">
        <v>12</v>
      </c>
      <c r="Q325" s="24" t="s">
        <v>203</v>
      </c>
      <c r="R325" s="28">
        <v>224</v>
      </c>
      <c r="S325" s="28">
        <v>873</v>
      </c>
      <c r="T325" s="29">
        <v>0.14762481496433857</v>
      </c>
      <c r="U325" s="28">
        <v>10200</v>
      </c>
      <c r="V325" s="63"/>
      <c r="W325" s="61">
        <f>(Table134[[#This Row],[2042 Future AADT]]-Table134[[#This Row],[AADT 2022]])/20*($W$5-2022)+Table134[[#This Row],[AADT 2022]]</f>
        <v>10200</v>
      </c>
      <c r="X325" s="63"/>
    </row>
    <row r="326" spans="1:24" s="21" customFormat="1" ht="24" customHeight="1" x14ac:dyDescent="0.25">
      <c r="A326" s="24" t="s">
        <v>11487</v>
      </c>
      <c r="B326" s="25" t="s">
        <v>18935</v>
      </c>
      <c r="C326" s="24">
        <v>3740</v>
      </c>
      <c r="D326" s="24" t="s">
        <v>17074</v>
      </c>
      <c r="E326" s="24" t="s">
        <v>11488</v>
      </c>
      <c r="F326" s="26">
        <f>Table134[[#This Row],[ToMeasure]]-Table134[[#This Row],[FromMeasure]]</f>
        <v>0.99273924999999996</v>
      </c>
      <c r="G326" s="27" t="s">
        <v>3994</v>
      </c>
      <c r="H326" s="37">
        <v>0</v>
      </c>
      <c r="I326" s="24" t="s">
        <v>156</v>
      </c>
      <c r="J326" s="37">
        <v>0.99273924999999996</v>
      </c>
      <c r="K326" s="24" t="s">
        <v>512</v>
      </c>
      <c r="L326" s="28">
        <v>20396</v>
      </c>
      <c r="M326" s="28">
        <v>0</v>
      </c>
      <c r="N326" s="28">
        <v>20396</v>
      </c>
      <c r="O326" s="25" t="s">
        <v>23221</v>
      </c>
      <c r="P326" s="24">
        <v>8</v>
      </c>
      <c r="Q326" s="24" t="s">
        <v>203</v>
      </c>
      <c r="R326" s="28">
        <v>734</v>
      </c>
      <c r="S326" s="28">
        <v>980</v>
      </c>
      <c r="T326" s="29">
        <v>8.4036085506962149E-2</v>
      </c>
      <c r="U326" s="28">
        <v>27996</v>
      </c>
      <c r="V326" s="63"/>
      <c r="W326" s="61">
        <f>(Table134[[#This Row],[2042 Future AADT]]-Table134[[#This Row],[AADT 2022]])/20*($W$5-2022)+Table134[[#This Row],[AADT 2022]]</f>
        <v>27996</v>
      </c>
      <c r="X326" s="63"/>
    </row>
    <row r="327" spans="1:24" s="21" customFormat="1" ht="24" customHeight="1" x14ac:dyDescent="0.25">
      <c r="A327" s="24" t="s">
        <v>6423</v>
      </c>
      <c r="B327" s="25" t="s">
        <v>18938</v>
      </c>
      <c r="C327" s="24">
        <v>3744</v>
      </c>
      <c r="D327" s="24" t="s">
        <v>17074</v>
      </c>
      <c r="E327" s="24" t="s">
        <v>6424</v>
      </c>
      <c r="F327" s="26">
        <f>Table134[[#This Row],[ToMeasure]]-Table134[[#This Row],[FromMeasure]]</f>
        <v>0.49013005999999998</v>
      </c>
      <c r="G327" s="27" t="s">
        <v>6425</v>
      </c>
      <c r="H327" s="37">
        <v>0</v>
      </c>
      <c r="I327" s="24" t="s">
        <v>156</v>
      </c>
      <c r="J327" s="37">
        <v>0.49013005999999998</v>
      </c>
      <c r="K327" s="24" t="s">
        <v>635</v>
      </c>
      <c r="L327" s="28">
        <v>33310</v>
      </c>
      <c r="M327" s="28">
        <v>0</v>
      </c>
      <c r="N327" s="28">
        <v>33310</v>
      </c>
      <c r="O327" s="25" t="s">
        <v>23222</v>
      </c>
      <c r="P327" s="24">
        <v>8</v>
      </c>
      <c r="Q327" s="24" t="s">
        <v>203</v>
      </c>
      <c r="R327" s="28">
        <v>791</v>
      </c>
      <c r="S327" s="28">
        <v>1079</v>
      </c>
      <c r="T327" s="29">
        <v>5.6139297508255782E-2</v>
      </c>
      <c r="U327" s="28">
        <v>45722</v>
      </c>
      <c r="V327" s="63"/>
      <c r="W327" s="61">
        <f>(Table134[[#This Row],[2042 Future AADT]]-Table134[[#This Row],[AADT 2022]])/20*($W$5-2022)+Table134[[#This Row],[AADT 2022]]</f>
        <v>45722</v>
      </c>
      <c r="X327" s="63"/>
    </row>
    <row r="328" spans="1:24" s="21" customFormat="1" ht="24" customHeight="1" x14ac:dyDescent="0.25">
      <c r="A328" s="24" t="s">
        <v>3493</v>
      </c>
      <c r="B328" s="25" t="s">
        <v>18936</v>
      </c>
      <c r="C328" s="24">
        <v>3742</v>
      </c>
      <c r="D328" s="24" t="s">
        <v>17074</v>
      </c>
      <c r="E328" s="24" t="s">
        <v>3494</v>
      </c>
      <c r="F328" s="26">
        <f>Table134[[#This Row],[ToMeasure]]-Table134[[#This Row],[FromMeasure]]</f>
        <v>0.58999011000000001</v>
      </c>
      <c r="G328" s="27" t="s">
        <v>3495</v>
      </c>
      <c r="H328" s="37">
        <v>0</v>
      </c>
      <c r="I328" s="24" t="s">
        <v>647</v>
      </c>
      <c r="J328" s="37">
        <v>0.58999011000000001</v>
      </c>
      <c r="K328" s="24" t="s">
        <v>512</v>
      </c>
      <c r="L328" s="28">
        <v>32857</v>
      </c>
      <c r="M328" s="28">
        <v>0</v>
      </c>
      <c r="N328" s="28">
        <v>32857</v>
      </c>
      <c r="O328" s="25" t="s">
        <v>23223</v>
      </c>
      <c r="P328" s="24">
        <v>8</v>
      </c>
      <c r="Q328" s="24" t="s">
        <v>203</v>
      </c>
      <c r="R328" s="28">
        <v>1182</v>
      </c>
      <c r="S328" s="28">
        <v>1576</v>
      </c>
      <c r="T328" s="29">
        <v>8.3939495389110386E-2</v>
      </c>
      <c r="U328" s="28">
        <v>45100</v>
      </c>
      <c r="V328" s="63"/>
      <c r="W328" s="61">
        <f>(Table134[[#This Row],[2042 Future AADT]]-Table134[[#This Row],[AADT 2022]])/20*($W$5-2022)+Table134[[#This Row],[AADT 2022]]</f>
        <v>45100</v>
      </c>
      <c r="X328" s="63"/>
    </row>
    <row r="329" spans="1:24" s="21" customFormat="1" ht="24" customHeight="1" x14ac:dyDescent="0.25">
      <c r="A329" s="24" t="s">
        <v>6427</v>
      </c>
      <c r="B329" s="25" t="s">
        <v>18937</v>
      </c>
      <c r="C329" s="24">
        <v>3743</v>
      </c>
      <c r="D329" s="24" t="s">
        <v>17074</v>
      </c>
      <c r="E329" s="24" t="s">
        <v>6428</v>
      </c>
      <c r="F329" s="26">
        <f>Table134[[#This Row],[ToMeasure]]-Table134[[#This Row],[FromMeasure]]</f>
        <v>0.43963835000000001</v>
      </c>
      <c r="G329" s="27" t="s">
        <v>6429</v>
      </c>
      <c r="H329" s="37">
        <v>0</v>
      </c>
      <c r="I329" s="24" t="s">
        <v>3495</v>
      </c>
      <c r="J329" s="37">
        <v>0.43963835000000001</v>
      </c>
      <c r="K329" s="24" t="s">
        <v>6425</v>
      </c>
      <c r="L329" s="28">
        <v>9115</v>
      </c>
      <c r="M329" s="28">
        <v>0</v>
      </c>
      <c r="N329" s="28">
        <v>9115</v>
      </c>
      <c r="O329" s="25" t="s">
        <v>23224</v>
      </c>
      <c r="P329" s="24">
        <v>10</v>
      </c>
      <c r="Q329" s="24" t="s">
        <v>203</v>
      </c>
      <c r="R329" s="28">
        <v>110</v>
      </c>
      <c r="S329" s="28">
        <v>165</v>
      </c>
      <c r="T329" s="29">
        <v>3.0170049369171694E-2</v>
      </c>
      <c r="U329" s="28">
        <v>12511</v>
      </c>
      <c r="V329" s="63"/>
      <c r="W329" s="61">
        <f>(Table134[[#This Row],[2042 Future AADT]]-Table134[[#This Row],[AADT 2022]])/20*($W$5-2022)+Table134[[#This Row],[AADT 2022]]</f>
        <v>12511</v>
      </c>
      <c r="X329" s="63"/>
    </row>
    <row r="330" spans="1:24" s="21" customFormat="1" ht="24" customHeight="1" x14ac:dyDescent="0.25">
      <c r="A330" s="24" t="s">
        <v>3497</v>
      </c>
      <c r="B330" s="25" t="s">
        <v>18940</v>
      </c>
      <c r="C330" s="24">
        <v>3752</v>
      </c>
      <c r="D330" s="24" t="s">
        <v>17074</v>
      </c>
      <c r="E330" s="24" t="s">
        <v>3498</v>
      </c>
      <c r="F330" s="26">
        <f>Table134[[#This Row],[ToMeasure]]-Table134[[#This Row],[FromMeasure]]</f>
        <v>0.24508083</v>
      </c>
      <c r="G330" s="27" t="s">
        <v>3499</v>
      </c>
      <c r="H330" s="37">
        <v>0</v>
      </c>
      <c r="I330" s="24" t="s">
        <v>647</v>
      </c>
      <c r="J330" s="37">
        <v>0.24508083</v>
      </c>
      <c r="K330" s="24" t="s">
        <v>515</v>
      </c>
      <c r="L330" s="28">
        <v>9626</v>
      </c>
      <c r="M330" s="28">
        <v>0</v>
      </c>
      <c r="N330" s="28">
        <v>9626</v>
      </c>
      <c r="O330" s="25" t="s">
        <v>23225</v>
      </c>
      <c r="P330" s="24">
        <v>8</v>
      </c>
      <c r="Q330" s="24" t="s">
        <v>203</v>
      </c>
      <c r="R330" s="28">
        <v>339</v>
      </c>
      <c r="S330" s="28">
        <v>452</v>
      </c>
      <c r="T330" s="29">
        <v>8.2173280698109294E-2</v>
      </c>
      <c r="U330" s="28">
        <v>13213</v>
      </c>
      <c r="V330" s="63"/>
      <c r="W330" s="61">
        <f>(Table134[[#This Row],[2042 Future AADT]]-Table134[[#This Row],[AADT 2022]])/20*($W$5-2022)+Table134[[#This Row],[AADT 2022]]</f>
        <v>13213</v>
      </c>
      <c r="X330" s="63"/>
    </row>
    <row r="331" spans="1:24" s="21" customFormat="1" ht="24" customHeight="1" x14ac:dyDescent="0.25">
      <c r="A331" s="24" t="s">
        <v>6431</v>
      </c>
      <c r="B331" s="25" t="s">
        <v>18939</v>
      </c>
      <c r="C331" s="24">
        <v>3751</v>
      </c>
      <c r="D331" s="24" t="s">
        <v>17074</v>
      </c>
      <c r="E331" s="24" t="s">
        <v>6432</v>
      </c>
      <c r="F331" s="26">
        <f>Table134[[#This Row],[ToMeasure]]-Table134[[#This Row],[FromMeasure]]</f>
        <v>0.22365581000000001</v>
      </c>
      <c r="G331" s="27" t="s">
        <v>6433</v>
      </c>
      <c r="H331" s="37">
        <v>0</v>
      </c>
      <c r="I331" s="24" t="s">
        <v>515</v>
      </c>
      <c r="J331" s="37">
        <v>0.22365581000000001</v>
      </c>
      <c r="K331" s="24" t="s">
        <v>156</v>
      </c>
      <c r="L331" s="28">
        <v>12023</v>
      </c>
      <c r="M331" s="28">
        <v>0</v>
      </c>
      <c r="N331" s="28">
        <v>12023</v>
      </c>
      <c r="O331" s="25" t="s">
        <v>23226</v>
      </c>
      <c r="P331" s="24">
        <v>10</v>
      </c>
      <c r="Q331" s="24" t="s">
        <v>203</v>
      </c>
      <c r="R331" s="28">
        <v>364</v>
      </c>
      <c r="S331" s="28">
        <v>1414</v>
      </c>
      <c r="T331" s="29">
        <v>0.14788322382100974</v>
      </c>
      <c r="U331" s="28">
        <v>16503</v>
      </c>
      <c r="V331" s="63"/>
      <c r="W331" s="61">
        <f>(Table134[[#This Row],[2042 Future AADT]]-Table134[[#This Row],[AADT 2022]])/20*($W$5-2022)+Table134[[#This Row],[AADT 2022]]</f>
        <v>16503</v>
      </c>
      <c r="X331" s="63"/>
    </row>
    <row r="332" spans="1:24" s="21" customFormat="1" ht="24" customHeight="1" x14ac:dyDescent="0.25">
      <c r="A332" s="24" t="s">
        <v>7557</v>
      </c>
      <c r="B332" s="25" t="s">
        <v>18942</v>
      </c>
      <c r="C332" s="24">
        <v>3760</v>
      </c>
      <c r="D332" s="24" t="s">
        <v>17074</v>
      </c>
      <c r="E332" s="24" t="s">
        <v>7558</v>
      </c>
      <c r="F332" s="26">
        <f>Table134[[#This Row],[ToMeasure]]-Table134[[#This Row],[FromMeasure]]</f>
        <v>0.24243137000000001</v>
      </c>
      <c r="G332" s="27" t="s">
        <v>6442</v>
      </c>
      <c r="H332" s="37">
        <v>0</v>
      </c>
      <c r="I332" s="24" t="s">
        <v>156</v>
      </c>
      <c r="J332" s="37">
        <v>0.24243137000000001</v>
      </c>
      <c r="K332" s="24" t="s">
        <v>6437</v>
      </c>
      <c r="L332" s="28">
        <v>12473</v>
      </c>
      <c r="M332" s="28">
        <v>0</v>
      </c>
      <c r="N332" s="28">
        <v>12473</v>
      </c>
      <c r="O332" s="25" t="s">
        <v>23227</v>
      </c>
      <c r="P332" s="24">
        <v>10</v>
      </c>
      <c r="Q332" s="24" t="s">
        <v>203</v>
      </c>
      <c r="R332" s="28">
        <v>440</v>
      </c>
      <c r="S332" s="28">
        <v>587</v>
      </c>
      <c r="T332" s="29">
        <v>8.2337849755471815E-2</v>
      </c>
      <c r="U332" s="28">
        <v>17121</v>
      </c>
      <c r="V332" s="63"/>
      <c r="W332" s="61">
        <f>(Table134[[#This Row],[2042 Future AADT]]-Table134[[#This Row],[AADT 2022]])/20*($W$5-2022)+Table134[[#This Row],[AADT 2022]]</f>
        <v>17121</v>
      </c>
      <c r="X332" s="63"/>
    </row>
    <row r="333" spans="1:24" s="21" customFormat="1" ht="24" customHeight="1" x14ac:dyDescent="0.25">
      <c r="A333" s="24" t="s">
        <v>11490</v>
      </c>
      <c r="B333" s="25" t="s">
        <v>18944</v>
      </c>
      <c r="C333" s="24">
        <v>3762</v>
      </c>
      <c r="D333" s="24" t="s">
        <v>17074</v>
      </c>
      <c r="E333" s="24" t="s">
        <v>11491</v>
      </c>
      <c r="F333" s="26">
        <f>Table134[[#This Row],[ToMeasure]]-Table134[[#This Row],[FromMeasure]]</f>
        <v>0.25260599</v>
      </c>
      <c r="G333" s="27" t="s">
        <v>3504</v>
      </c>
      <c r="H333" s="37">
        <v>0</v>
      </c>
      <c r="I333" s="24" t="s">
        <v>647</v>
      </c>
      <c r="J333" s="37">
        <v>0.25260599</v>
      </c>
      <c r="K333" s="24" t="s">
        <v>6437</v>
      </c>
      <c r="L333" s="28">
        <v>13089</v>
      </c>
      <c r="M333" s="28">
        <v>0</v>
      </c>
      <c r="N333" s="28">
        <v>13089</v>
      </c>
      <c r="O333" s="25" t="s">
        <v>23228</v>
      </c>
      <c r="P333" s="24">
        <v>10</v>
      </c>
      <c r="Q333" s="24" t="s">
        <v>203</v>
      </c>
      <c r="R333" s="28">
        <v>461</v>
      </c>
      <c r="S333" s="28">
        <v>614</v>
      </c>
      <c r="T333" s="29">
        <v>8.2130032852013146E-2</v>
      </c>
      <c r="U333" s="28">
        <v>17966</v>
      </c>
      <c r="V333" s="63"/>
      <c r="W333" s="61">
        <f>(Table134[[#This Row],[2042 Future AADT]]-Table134[[#This Row],[AADT 2022]])/20*($W$5-2022)+Table134[[#This Row],[AADT 2022]]</f>
        <v>17966</v>
      </c>
      <c r="X333" s="63"/>
    </row>
    <row r="334" spans="1:24" s="21" customFormat="1" ht="24" customHeight="1" x14ac:dyDescent="0.25">
      <c r="A334" s="24" t="s">
        <v>3501</v>
      </c>
      <c r="B334" s="25" t="s">
        <v>18943</v>
      </c>
      <c r="C334" s="24">
        <v>3761</v>
      </c>
      <c r="D334" s="24" t="s">
        <v>17074</v>
      </c>
      <c r="E334" s="24" t="s">
        <v>3502</v>
      </c>
      <c r="F334" s="26">
        <f>Table134[[#This Row],[ToMeasure]]-Table134[[#This Row],[FromMeasure]]</f>
        <v>0.25115721000000002</v>
      </c>
      <c r="G334" s="27" t="s">
        <v>3503</v>
      </c>
      <c r="H334" s="37">
        <v>0</v>
      </c>
      <c r="I334" s="24" t="s">
        <v>3504</v>
      </c>
      <c r="J334" s="37">
        <v>0.25115721000000002</v>
      </c>
      <c r="K334" s="24" t="s">
        <v>156</v>
      </c>
      <c r="L334" s="28">
        <v>16392</v>
      </c>
      <c r="M334" s="28">
        <v>0</v>
      </c>
      <c r="N334" s="28">
        <v>16392</v>
      </c>
      <c r="O334" s="25" t="s">
        <v>23229</v>
      </c>
      <c r="P334" s="24">
        <v>15</v>
      </c>
      <c r="Q334" s="24" t="s">
        <v>203</v>
      </c>
      <c r="R334" s="28">
        <v>498</v>
      </c>
      <c r="S334" s="28">
        <v>1929</v>
      </c>
      <c r="T334" s="29">
        <v>0.14806002928257686</v>
      </c>
      <c r="U334" s="28">
        <v>22500</v>
      </c>
      <c r="V334" s="63"/>
      <c r="W334" s="61">
        <f>(Table134[[#This Row],[2042 Future AADT]]-Table134[[#This Row],[AADT 2022]])/20*($W$5-2022)+Table134[[#This Row],[AADT 2022]]</f>
        <v>22500</v>
      </c>
      <c r="X334" s="63"/>
    </row>
    <row r="335" spans="1:24" s="21" customFormat="1" ht="24" customHeight="1" x14ac:dyDescent="0.25">
      <c r="A335" s="24" t="s">
        <v>6435</v>
      </c>
      <c r="B335" s="25" t="s">
        <v>18945</v>
      </c>
      <c r="C335" s="24">
        <v>3763</v>
      </c>
      <c r="D335" s="24" t="s">
        <v>17074</v>
      </c>
      <c r="E335" s="24" t="s">
        <v>6436</v>
      </c>
      <c r="F335" s="26">
        <f>Table134[[#This Row],[ToMeasure]]-Table134[[#This Row],[FromMeasure]]</f>
        <v>0.27132065999999999</v>
      </c>
      <c r="G335" s="27" t="s">
        <v>6437</v>
      </c>
      <c r="H335" s="37">
        <v>0</v>
      </c>
      <c r="I335" s="24" t="s">
        <v>3504</v>
      </c>
      <c r="J335" s="37">
        <v>0.27132065999999999</v>
      </c>
      <c r="K335" s="24" t="s">
        <v>647</v>
      </c>
      <c r="L335" s="28">
        <v>15555</v>
      </c>
      <c r="M335" s="28">
        <v>0</v>
      </c>
      <c r="N335" s="28">
        <v>15555</v>
      </c>
      <c r="O335" s="25" t="s">
        <v>23230</v>
      </c>
      <c r="P335" s="24">
        <v>14</v>
      </c>
      <c r="Q335" s="24" t="s">
        <v>203</v>
      </c>
      <c r="R335" s="28">
        <v>473</v>
      </c>
      <c r="S335" s="28">
        <v>1831</v>
      </c>
      <c r="T335" s="29">
        <v>0.14811957569913212</v>
      </c>
      <c r="U335" s="28">
        <v>21351</v>
      </c>
      <c r="V335" s="63"/>
      <c r="W335" s="61">
        <f>(Table134[[#This Row],[2042 Future AADT]]-Table134[[#This Row],[AADT 2022]])/20*($W$5-2022)+Table134[[#This Row],[AADT 2022]]</f>
        <v>21351</v>
      </c>
      <c r="X335" s="63"/>
    </row>
    <row r="336" spans="1:24" s="21" customFormat="1" ht="24" customHeight="1" x14ac:dyDescent="0.25">
      <c r="A336" s="24" t="s">
        <v>7560</v>
      </c>
      <c r="B336" s="25"/>
      <c r="C336" s="24" t="s">
        <v>203</v>
      </c>
      <c r="D336" s="24" t="s">
        <v>17074</v>
      </c>
      <c r="E336" s="24" t="s">
        <v>7561</v>
      </c>
      <c r="F336" s="26">
        <f>Table134[[#This Row],[ToMeasure]]-Table134[[#This Row],[FromMeasure]]</f>
        <v>4.0092000000000003E-2</v>
      </c>
      <c r="G336" s="27" t="s">
        <v>7562</v>
      </c>
      <c r="H336" s="37">
        <v>0</v>
      </c>
      <c r="I336" s="24" t="s">
        <v>517</v>
      </c>
      <c r="J336" s="37">
        <v>4.0092000000000003E-2</v>
      </c>
      <c r="K336" s="24" t="s">
        <v>6437</v>
      </c>
      <c r="L336" s="28" t="s">
        <v>203</v>
      </c>
      <c r="M336" s="28" t="s">
        <v>203</v>
      </c>
      <c r="N336" s="28" t="s">
        <v>203</v>
      </c>
      <c r="O336" s="25" t="s">
        <v>203</v>
      </c>
      <c r="P336" s="24" t="s">
        <v>203</v>
      </c>
      <c r="Q336" s="24" t="s">
        <v>203</v>
      </c>
      <c r="R336" s="28" t="s">
        <v>203</v>
      </c>
      <c r="S336" s="28" t="s">
        <v>203</v>
      </c>
      <c r="T336" s="29" t="s">
        <v>203</v>
      </c>
      <c r="U336" s="28" t="s">
        <v>203</v>
      </c>
      <c r="V336" s="63"/>
      <c r="W336" s="61" t="e">
        <f>(Table134[[#This Row],[2042 Future AADT]]-Table134[[#This Row],[AADT 2022]])/20*($W$5-2022)+Table134[[#This Row],[AADT 2022]]</f>
        <v>#VALUE!</v>
      </c>
      <c r="X336" s="63"/>
    </row>
    <row r="337" spans="1:24" s="21" customFormat="1" ht="24" customHeight="1" x14ac:dyDescent="0.25">
      <c r="A337" s="24" t="s">
        <v>3506</v>
      </c>
      <c r="B337" s="25"/>
      <c r="C337" s="24" t="s">
        <v>203</v>
      </c>
      <c r="D337" s="24" t="s">
        <v>17074</v>
      </c>
      <c r="E337" s="24" t="s">
        <v>3507</v>
      </c>
      <c r="F337" s="26">
        <f>Table134[[#This Row],[ToMeasure]]-Table134[[#This Row],[FromMeasure]]</f>
        <v>4.5735530000000003E-2</v>
      </c>
      <c r="G337" s="27" t="s">
        <v>3508</v>
      </c>
      <c r="H337" s="37">
        <v>0</v>
      </c>
      <c r="I337" s="24" t="s">
        <v>517</v>
      </c>
      <c r="J337" s="37">
        <v>4.5735530000000003E-2</v>
      </c>
      <c r="K337" s="24" t="s">
        <v>3503</v>
      </c>
      <c r="L337" s="28" t="s">
        <v>203</v>
      </c>
      <c r="M337" s="28" t="s">
        <v>203</v>
      </c>
      <c r="N337" s="28" t="s">
        <v>203</v>
      </c>
      <c r="O337" s="25" t="s">
        <v>203</v>
      </c>
      <c r="P337" s="24" t="s">
        <v>203</v>
      </c>
      <c r="Q337" s="24" t="s">
        <v>203</v>
      </c>
      <c r="R337" s="28" t="s">
        <v>203</v>
      </c>
      <c r="S337" s="28" t="s">
        <v>203</v>
      </c>
      <c r="T337" s="29" t="s">
        <v>203</v>
      </c>
      <c r="U337" s="28" t="s">
        <v>203</v>
      </c>
      <c r="V337" s="63"/>
      <c r="W337" s="61" t="e">
        <f>(Table134[[#This Row],[2042 Future AADT]]-Table134[[#This Row],[AADT 2022]])/20*($W$5-2022)+Table134[[#This Row],[AADT 2022]]</f>
        <v>#VALUE!</v>
      </c>
      <c r="X337" s="63"/>
    </row>
    <row r="338" spans="1:24" s="21" customFormat="1" ht="24" customHeight="1" x14ac:dyDescent="0.25">
      <c r="A338" s="24" t="s">
        <v>6439</v>
      </c>
      <c r="B338" s="25"/>
      <c r="C338" s="24" t="s">
        <v>203</v>
      </c>
      <c r="D338" s="24" t="s">
        <v>17074</v>
      </c>
      <c r="E338" s="24" t="s">
        <v>6440</v>
      </c>
      <c r="F338" s="26">
        <f>Table134[[#This Row],[ToMeasure]]-Table134[[#This Row],[FromMeasure]]</f>
        <v>5.4543700000000001E-2</v>
      </c>
      <c r="G338" s="27" t="s">
        <v>6441</v>
      </c>
      <c r="H338" s="37">
        <v>0</v>
      </c>
      <c r="I338" s="24" t="s">
        <v>6442</v>
      </c>
      <c r="J338" s="37">
        <v>5.4543700000000001E-2</v>
      </c>
      <c r="K338" s="24" t="s">
        <v>517</v>
      </c>
      <c r="L338" s="28" t="s">
        <v>203</v>
      </c>
      <c r="M338" s="28" t="s">
        <v>203</v>
      </c>
      <c r="N338" s="28" t="s">
        <v>203</v>
      </c>
      <c r="O338" s="25" t="s">
        <v>203</v>
      </c>
      <c r="P338" s="24" t="s">
        <v>203</v>
      </c>
      <c r="Q338" s="24" t="s">
        <v>203</v>
      </c>
      <c r="R338" s="28" t="s">
        <v>203</v>
      </c>
      <c r="S338" s="28" t="s">
        <v>203</v>
      </c>
      <c r="T338" s="29" t="s">
        <v>203</v>
      </c>
      <c r="U338" s="28" t="s">
        <v>203</v>
      </c>
      <c r="V338" s="63"/>
      <c r="W338" s="61" t="e">
        <f>(Table134[[#This Row],[2042 Future AADT]]-Table134[[#This Row],[AADT 2022]])/20*($W$5-2022)+Table134[[#This Row],[AADT 2022]]</f>
        <v>#VALUE!</v>
      </c>
      <c r="X338" s="63"/>
    </row>
    <row r="339" spans="1:24" s="21" customFormat="1" ht="24" customHeight="1" x14ac:dyDescent="0.25">
      <c r="A339" s="24" t="s">
        <v>7563</v>
      </c>
      <c r="B339" s="25" t="s">
        <v>18947</v>
      </c>
      <c r="C339" s="24">
        <v>3770</v>
      </c>
      <c r="D339" s="24" t="s">
        <v>17074</v>
      </c>
      <c r="E339" s="24" t="s">
        <v>7564</v>
      </c>
      <c r="F339" s="26">
        <f>Table134[[#This Row],[ToMeasure]]-Table134[[#This Row],[FromMeasure]]</f>
        <v>0.15937294000000002</v>
      </c>
      <c r="G339" s="27" t="s">
        <v>7565</v>
      </c>
      <c r="H339" s="37">
        <v>8.9232359999999997E-2</v>
      </c>
      <c r="I339" s="24" t="s">
        <v>517</v>
      </c>
      <c r="J339" s="37">
        <v>0.2486053</v>
      </c>
      <c r="K339" s="24" t="s">
        <v>7566</v>
      </c>
      <c r="L339" s="28">
        <v>4773</v>
      </c>
      <c r="M339" s="28">
        <v>0</v>
      </c>
      <c r="N339" s="28">
        <v>4773</v>
      </c>
      <c r="O339" s="25" t="s">
        <v>23231</v>
      </c>
      <c r="P339" s="24">
        <v>20</v>
      </c>
      <c r="Q339" s="24" t="s">
        <v>203</v>
      </c>
      <c r="R339" s="28">
        <v>143</v>
      </c>
      <c r="S339" s="28">
        <v>191</v>
      </c>
      <c r="T339" s="29">
        <v>6.9976953697883926E-2</v>
      </c>
      <c r="U339" s="28">
        <v>7513</v>
      </c>
      <c r="V339" s="63"/>
      <c r="W339" s="61">
        <f>(Table134[[#This Row],[2042 Future AADT]]-Table134[[#This Row],[AADT 2022]])/20*($W$5-2022)+Table134[[#This Row],[AADT 2022]]</f>
        <v>7513</v>
      </c>
      <c r="X339" s="63"/>
    </row>
    <row r="340" spans="1:24" s="21" customFormat="1" ht="24" customHeight="1" x14ac:dyDescent="0.25">
      <c r="A340" s="24" t="s">
        <v>11493</v>
      </c>
      <c r="B340" s="25" t="s">
        <v>18948</v>
      </c>
      <c r="C340" s="24">
        <v>3771</v>
      </c>
      <c r="D340" s="24" t="s">
        <v>17074</v>
      </c>
      <c r="E340" s="24" t="s">
        <v>11494</v>
      </c>
      <c r="F340" s="26">
        <f>Table134[[#This Row],[ToMeasure]]-Table134[[#This Row],[FromMeasure]]</f>
        <v>0.11903618000000001</v>
      </c>
      <c r="G340" s="27" t="s">
        <v>7566</v>
      </c>
      <c r="H340" s="37">
        <v>0</v>
      </c>
      <c r="I340" s="24" t="s">
        <v>7565</v>
      </c>
      <c r="J340" s="37">
        <v>0.11903618000000001</v>
      </c>
      <c r="K340" s="24" t="s">
        <v>68</v>
      </c>
      <c r="L340" s="28">
        <v>1899</v>
      </c>
      <c r="M340" s="28">
        <v>0</v>
      </c>
      <c r="N340" s="28">
        <v>1899</v>
      </c>
      <c r="O340" s="25" t="s">
        <v>23232</v>
      </c>
      <c r="P340" s="24">
        <v>17</v>
      </c>
      <c r="Q340" s="24" t="s">
        <v>203</v>
      </c>
      <c r="R340" s="28">
        <v>57</v>
      </c>
      <c r="S340" s="28">
        <v>76</v>
      </c>
      <c r="T340" s="29">
        <v>7.0036861506055814E-2</v>
      </c>
      <c r="U340" s="28">
        <v>2989</v>
      </c>
      <c r="V340" s="63"/>
      <c r="W340" s="61">
        <f>(Table134[[#This Row],[2042 Future AADT]]-Table134[[#This Row],[AADT 2022]])/20*($W$5-2022)+Table134[[#This Row],[AADT 2022]]</f>
        <v>2989</v>
      </c>
      <c r="X340" s="63"/>
    </row>
    <row r="341" spans="1:24" s="21" customFormat="1" ht="24" customHeight="1" x14ac:dyDescent="0.25">
      <c r="A341" s="24" t="s">
        <v>3509</v>
      </c>
      <c r="B341" s="25"/>
      <c r="C341" s="24" t="s">
        <v>203</v>
      </c>
      <c r="D341" s="24" t="s">
        <v>17074</v>
      </c>
      <c r="E341" s="24" t="s">
        <v>3510</v>
      </c>
      <c r="F341" s="26">
        <f>Table134[[#This Row],[ToMeasure]]-Table134[[#This Row],[FromMeasure]]</f>
        <v>3.997829E-2</v>
      </c>
      <c r="G341" s="27" t="s">
        <v>3511</v>
      </c>
      <c r="H341" s="37">
        <v>0</v>
      </c>
      <c r="I341" s="24" t="s">
        <v>3504</v>
      </c>
      <c r="J341" s="37">
        <v>3.997829E-2</v>
      </c>
      <c r="K341" s="24" t="s">
        <v>517</v>
      </c>
      <c r="L341" s="28" t="s">
        <v>203</v>
      </c>
      <c r="M341" s="28" t="s">
        <v>203</v>
      </c>
      <c r="N341" s="28" t="s">
        <v>203</v>
      </c>
      <c r="O341" s="25" t="s">
        <v>203</v>
      </c>
      <c r="P341" s="24" t="s">
        <v>203</v>
      </c>
      <c r="Q341" s="24" t="s">
        <v>203</v>
      </c>
      <c r="R341" s="28" t="s">
        <v>203</v>
      </c>
      <c r="S341" s="28" t="s">
        <v>203</v>
      </c>
      <c r="T341" s="29" t="s">
        <v>203</v>
      </c>
      <c r="U341" s="28" t="s">
        <v>203</v>
      </c>
      <c r="V341" s="63"/>
      <c r="W341" s="61" t="e">
        <f>(Table134[[#This Row],[2042 Future AADT]]-Table134[[#This Row],[AADT 2022]])/20*($W$5-2022)+Table134[[#This Row],[AADT 2022]]</f>
        <v>#VALUE!</v>
      </c>
      <c r="X341" s="63"/>
    </row>
    <row r="342" spans="1:24" s="21" customFormat="1" ht="24" customHeight="1" x14ac:dyDescent="0.25">
      <c r="A342" s="24" t="s">
        <v>7568</v>
      </c>
      <c r="B342" s="25" t="s">
        <v>18950</v>
      </c>
      <c r="C342" s="24">
        <v>3773</v>
      </c>
      <c r="D342" s="24" t="s">
        <v>17074</v>
      </c>
      <c r="E342" s="24" t="s">
        <v>7569</v>
      </c>
      <c r="F342" s="26">
        <f>Table134[[#This Row],[ToMeasure]]-Table134[[#This Row],[FromMeasure]]</f>
        <v>0.15955422999999999</v>
      </c>
      <c r="G342" s="27" t="s">
        <v>7570</v>
      </c>
      <c r="H342" s="37">
        <v>0</v>
      </c>
      <c r="I342" s="24" t="s">
        <v>7571</v>
      </c>
      <c r="J342" s="37">
        <v>0.15955422999999999</v>
      </c>
      <c r="K342" s="24" t="s">
        <v>517</v>
      </c>
      <c r="L342" s="28">
        <v>2844</v>
      </c>
      <c r="M342" s="28">
        <v>0</v>
      </c>
      <c r="N342" s="28">
        <v>2844</v>
      </c>
      <c r="O342" s="25" t="s">
        <v>23233</v>
      </c>
      <c r="P342" s="24">
        <v>14</v>
      </c>
      <c r="Q342" s="24" t="s">
        <v>203</v>
      </c>
      <c r="R342" s="28">
        <v>86</v>
      </c>
      <c r="S342" s="28">
        <v>116</v>
      </c>
      <c r="T342" s="29">
        <v>7.10267229254571E-2</v>
      </c>
      <c r="U342" s="28">
        <v>4477</v>
      </c>
      <c r="V342" s="63"/>
      <c r="W342" s="61">
        <f>(Table134[[#This Row],[2042 Future AADT]]-Table134[[#This Row],[AADT 2022]])/20*($W$5-2022)+Table134[[#This Row],[AADT 2022]]</f>
        <v>4477</v>
      </c>
      <c r="X342" s="63"/>
    </row>
    <row r="343" spans="1:24" s="21" customFormat="1" ht="24" customHeight="1" x14ac:dyDescent="0.25">
      <c r="A343" s="24" t="s">
        <v>7573</v>
      </c>
      <c r="B343" s="25" t="s">
        <v>18949</v>
      </c>
      <c r="C343" s="24">
        <v>3772</v>
      </c>
      <c r="D343" s="24" t="s">
        <v>17074</v>
      </c>
      <c r="E343" s="24" t="s">
        <v>7574</v>
      </c>
      <c r="F343" s="26">
        <f>Table134[[#This Row],[ToMeasure]]-Table134[[#This Row],[FromMeasure]]</f>
        <v>0.11789330000000001</v>
      </c>
      <c r="G343" s="27" t="s">
        <v>7571</v>
      </c>
      <c r="H343" s="37">
        <v>0</v>
      </c>
      <c r="I343" s="24" t="s">
        <v>68</v>
      </c>
      <c r="J343" s="37">
        <v>0.11789330000000001</v>
      </c>
      <c r="K343" s="24" t="s">
        <v>7570</v>
      </c>
      <c r="L343" s="28">
        <v>1835</v>
      </c>
      <c r="M343" s="28">
        <v>0</v>
      </c>
      <c r="N343" s="28">
        <v>1835</v>
      </c>
      <c r="O343" s="25" t="s">
        <v>23234</v>
      </c>
      <c r="P343" s="24">
        <v>15</v>
      </c>
      <c r="Q343" s="24" t="s">
        <v>203</v>
      </c>
      <c r="R343" s="28">
        <v>55</v>
      </c>
      <c r="S343" s="28">
        <v>74</v>
      </c>
      <c r="T343" s="29">
        <v>7.0299727520435965E-2</v>
      </c>
      <c r="U343" s="28">
        <v>2888</v>
      </c>
      <c r="V343" s="63"/>
      <c r="W343" s="61">
        <f>(Table134[[#This Row],[2042 Future AADT]]-Table134[[#This Row],[AADT 2022]])/20*($W$5-2022)+Table134[[#This Row],[AADT 2022]]</f>
        <v>2888</v>
      </c>
      <c r="X343" s="63"/>
    </row>
    <row r="344" spans="1:24" s="21" customFormat="1" ht="24" customHeight="1" x14ac:dyDescent="0.25">
      <c r="A344" s="24" t="s">
        <v>6443</v>
      </c>
      <c r="B344" s="25" t="s">
        <v>18956</v>
      </c>
      <c r="C344" s="24">
        <v>3790</v>
      </c>
      <c r="D344" s="24" t="s">
        <v>17074</v>
      </c>
      <c r="E344" s="24" t="s">
        <v>6444</v>
      </c>
      <c r="F344" s="26">
        <f>Table134[[#This Row],[ToMeasure]]-Table134[[#This Row],[FromMeasure]]</f>
        <v>0.28965218999999998</v>
      </c>
      <c r="G344" s="27" t="s">
        <v>3515</v>
      </c>
      <c r="H344" s="37">
        <v>0</v>
      </c>
      <c r="I344" s="24" t="s">
        <v>156</v>
      </c>
      <c r="J344" s="37">
        <v>0.28965218999999998</v>
      </c>
      <c r="K344" s="24" t="s">
        <v>6445</v>
      </c>
      <c r="L344" s="28">
        <v>12150</v>
      </c>
      <c r="M344" s="28">
        <v>0</v>
      </c>
      <c r="N344" s="28">
        <v>12150</v>
      </c>
      <c r="O344" s="25" t="s">
        <v>23235</v>
      </c>
      <c r="P344" s="24">
        <v>9</v>
      </c>
      <c r="Q344" s="24" t="s">
        <v>203</v>
      </c>
      <c r="R344" s="28">
        <v>429</v>
      </c>
      <c r="S344" s="28">
        <v>573</v>
      </c>
      <c r="T344" s="29">
        <v>8.2469135802469132E-2</v>
      </c>
      <c r="U344" s="28">
        <v>16677</v>
      </c>
      <c r="V344" s="63"/>
      <c r="W344" s="61">
        <f>(Table134[[#This Row],[2042 Future AADT]]-Table134[[#This Row],[AADT 2022]])/20*($W$5-2022)+Table134[[#This Row],[AADT 2022]]</f>
        <v>16677</v>
      </c>
      <c r="X344" s="63"/>
    </row>
    <row r="345" spans="1:24" s="21" customFormat="1" ht="24" customHeight="1" x14ac:dyDescent="0.25">
      <c r="A345" s="24" t="s">
        <v>6447</v>
      </c>
      <c r="B345" s="25" t="s">
        <v>18958</v>
      </c>
      <c r="C345" s="24">
        <v>3792</v>
      </c>
      <c r="D345" s="24" t="s">
        <v>17074</v>
      </c>
      <c r="E345" s="24" t="s">
        <v>6448</v>
      </c>
      <c r="F345" s="26">
        <f>Table134[[#This Row],[ToMeasure]]-Table134[[#This Row],[FromMeasure]]</f>
        <v>0.22252721</v>
      </c>
      <c r="G345" s="27" t="s">
        <v>6449</v>
      </c>
      <c r="H345" s="37">
        <v>0</v>
      </c>
      <c r="I345" s="24" t="s">
        <v>647</v>
      </c>
      <c r="J345" s="37">
        <v>0.22252721</v>
      </c>
      <c r="K345" s="24" t="s">
        <v>6445</v>
      </c>
      <c r="L345" s="28">
        <v>19566</v>
      </c>
      <c r="M345" s="28">
        <v>0</v>
      </c>
      <c r="N345" s="28">
        <v>19566</v>
      </c>
      <c r="O345" s="25" t="s">
        <v>23236</v>
      </c>
      <c r="P345" s="24">
        <v>11</v>
      </c>
      <c r="Q345" s="24" t="s">
        <v>203</v>
      </c>
      <c r="R345" s="28">
        <v>691</v>
      </c>
      <c r="S345" s="28">
        <v>923</v>
      </c>
      <c r="T345" s="29">
        <v>8.2490033731984047E-2</v>
      </c>
      <c r="U345" s="28">
        <v>26857</v>
      </c>
      <c r="V345" s="63"/>
      <c r="W345" s="61">
        <f>(Table134[[#This Row],[2042 Future AADT]]-Table134[[#This Row],[AADT 2022]])/20*($W$5-2022)+Table134[[#This Row],[AADT 2022]]</f>
        <v>26857</v>
      </c>
      <c r="X345" s="63"/>
    </row>
    <row r="346" spans="1:24" s="21" customFormat="1" ht="24" customHeight="1" x14ac:dyDescent="0.25">
      <c r="A346" s="24" t="s">
        <v>3512</v>
      </c>
      <c r="B346" s="25" t="s">
        <v>18957</v>
      </c>
      <c r="C346" s="24">
        <v>3791</v>
      </c>
      <c r="D346" s="24" t="s">
        <v>17074</v>
      </c>
      <c r="E346" s="24" t="s">
        <v>3513</v>
      </c>
      <c r="F346" s="26">
        <f>Table134[[#This Row],[ToMeasure]]-Table134[[#This Row],[FromMeasure]]</f>
        <v>0.23496492999999999</v>
      </c>
      <c r="G346" s="27" t="s">
        <v>3514</v>
      </c>
      <c r="H346" s="37">
        <v>0</v>
      </c>
      <c r="I346" s="24" t="s">
        <v>3515</v>
      </c>
      <c r="J346" s="37">
        <v>0.23496492999999999</v>
      </c>
      <c r="K346" s="24" t="s">
        <v>156</v>
      </c>
      <c r="L346" s="28">
        <v>19814</v>
      </c>
      <c r="M346" s="28">
        <v>0</v>
      </c>
      <c r="N346" s="28">
        <v>19814</v>
      </c>
      <c r="O346" s="25" t="s">
        <v>23237</v>
      </c>
      <c r="P346" s="24">
        <v>11</v>
      </c>
      <c r="Q346" s="24" t="s">
        <v>203</v>
      </c>
      <c r="R346" s="28">
        <v>601</v>
      </c>
      <c r="S346" s="28">
        <v>2328</v>
      </c>
      <c r="T346" s="29">
        <v>0.14782477036438882</v>
      </c>
      <c r="U346" s="28">
        <v>27197</v>
      </c>
      <c r="V346" s="63"/>
      <c r="W346" s="61">
        <f>(Table134[[#This Row],[2042 Future AADT]]-Table134[[#This Row],[AADT 2022]])/20*($W$5-2022)+Table134[[#This Row],[AADT 2022]]</f>
        <v>27197</v>
      </c>
      <c r="X346" s="63"/>
    </row>
    <row r="347" spans="1:24" s="21" customFormat="1" ht="24" customHeight="1" x14ac:dyDescent="0.25">
      <c r="A347" s="24" t="s">
        <v>7576</v>
      </c>
      <c r="B347" s="25" t="s">
        <v>18959</v>
      </c>
      <c r="C347" s="24">
        <v>3793</v>
      </c>
      <c r="D347" s="24" t="s">
        <v>17074</v>
      </c>
      <c r="E347" s="24" t="s">
        <v>7577</v>
      </c>
      <c r="F347" s="26">
        <f>Table134[[#This Row],[ToMeasure]]-Table134[[#This Row],[FromMeasure]]</f>
        <v>0.24861611</v>
      </c>
      <c r="G347" s="27" t="s">
        <v>6445</v>
      </c>
      <c r="H347" s="37">
        <v>0</v>
      </c>
      <c r="I347" s="24" t="s">
        <v>3515</v>
      </c>
      <c r="J347" s="37">
        <v>0.24861611</v>
      </c>
      <c r="K347" s="24" t="s">
        <v>647</v>
      </c>
      <c r="L347" s="28">
        <v>12611</v>
      </c>
      <c r="M347" s="28">
        <v>0</v>
      </c>
      <c r="N347" s="28">
        <v>12611</v>
      </c>
      <c r="O347" s="25" t="s">
        <v>23238</v>
      </c>
      <c r="P347" s="24">
        <v>11</v>
      </c>
      <c r="Q347" s="24" t="s">
        <v>203</v>
      </c>
      <c r="R347" s="28">
        <v>381</v>
      </c>
      <c r="S347" s="28">
        <v>1480</v>
      </c>
      <c r="T347" s="29">
        <v>0.14756958211085561</v>
      </c>
      <c r="U347" s="28">
        <v>17310</v>
      </c>
      <c r="V347" s="63"/>
      <c r="W347" s="61">
        <f>(Table134[[#This Row],[2042 Future AADT]]-Table134[[#This Row],[AADT 2022]])/20*($W$5-2022)+Table134[[#This Row],[AADT 2022]]</f>
        <v>17310</v>
      </c>
      <c r="X347" s="63"/>
    </row>
    <row r="348" spans="1:24" s="21" customFormat="1" ht="24" customHeight="1" x14ac:dyDescent="0.25">
      <c r="A348" s="24" t="s">
        <v>6451</v>
      </c>
      <c r="B348" s="25"/>
      <c r="C348" s="24" t="s">
        <v>203</v>
      </c>
      <c r="D348" s="24" t="s">
        <v>17074</v>
      </c>
      <c r="E348" s="24" t="s">
        <v>6452</v>
      </c>
      <c r="F348" s="26">
        <f>Table134[[#This Row],[ToMeasure]]-Table134[[#This Row],[FromMeasure]]</f>
        <v>6.8805939999999996E-2</v>
      </c>
      <c r="G348" s="27" t="s">
        <v>6453</v>
      </c>
      <c r="H348" s="37">
        <v>0</v>
      </c>
      <c r="I348" s="24" t="s">
        <v>92</v>
      </c>
      <c r="J348" s="37">
        <v>6.8805939999999996E-2</v>
      </c>
      <c r="K348" s="24" t="s">
        <v>6445</v>
      </c>
      <c r="L348" s="28" t="s">
        <v>203</v>
      </c>
      <c r="M348" s="28" t="s">
        <v>203</v>
      </c>
      <c r="N348" s="28" t="s">
        <v>203</v>
      </c>
      <c r="O348" s="25" t="s">
        <v>203</v>
      </c>
      <c r="P348" s="24" t="s">
        <v>203</v>
      </c>
      <c r="Q348" s="24" t="s">
        <v>203</v>
      </c>
      <c r="R348" s="28" t="s">
        <v>203</v>
      </c>
      <c r="S348" s="28" t="s">
        <v>203</v>
      </c>
      <c r="T348" s="29" t="s">
        <v>203</v>
      </c>
      <c r="U348" s="28" t="s">
        <v>203</v>
      </c>
      <c r="V348" s="63"/>
      <c r="W348" s="61" t="e">
        <f>(Table134[[#This Row],[2042 Future AADT]]-Table134[[#This Row],[AADT 2022]])/20*($W$5-2022)+Table134[[#This Row],[AADT 2022]]</f>
        <v>#VALUE!</v>
      </c>
      <c r="X348" s="63"/>
    </row>
    <row r="349" spans="1:24" s="21" customFormat="1" ht="24" customHeight="1" x14ac:dyDescent="0.25">
      <c r="A349" s="24" t="s">
        <v>6454</v>
      </c>
      <c r="B349" s="25"/>
      <c r="C349" s="24" t="s">
        <v>203</v>
      </c>
      <c r="D349" s="24" t="s">
        <v>17074</v>
      </c>
      <c r="E349" s="24" t="s">
        <v>6455</v>
      </c>
      <c r="F349" s="26">
        <f>Table134[[#This Row],[ToMeasure]]-Table134[[#This Row],[FromMeasure]]</f>
        <v>6.2235640000000002E-2</v>
      </c>
      <c r="G349" s="27" t="s">
        <v>6456</v>
      </c>
      <c r="H349" s="37">
        <v>0</v>
      </c>
      <c r="I349" s="24" t="s">
        <v>92</v>
      </c>
      <c r="J349" s="37">
        <v>6.2235640000000002E-2</v>
      </c>
      <c r="K349" s="24" t="s">
        <v>3514</v>
      </c>
      <c r="L349" s="28" t="s">
        <v>203</v>
      </c>
      <c r="M349" s="28" t="s">
        <v>203</v>
      </c>
      <c r="N349" s="28" t="s">
        <v>203</v>
      </c>
      <c r="O349" s="25" t="s">
        <v>203</v>
      </c>
      <c r="P349" s="24" t="s">
        <v>203</v>
      </c>
      <c r="Q349" s="24" t="s">
        <v>203</v>
      </c>
      <c r="R349" s="28" t="s">
        <v>203</v>
      </c>
      <c r="S349" s="28" t="s">
        <v>203</v>
      </c>
      <c r="T349" s="29" t="s">
        <v>203</v>
      </c>
      <c r="U349" s="28" t="s">
        <v>203</v>
      </c>
      <c r="V349" s="63"/>
      <c r="W349" s="61" t="e">
        <f>(Table134[[#This Row],[2042 Future AADT]]-Table134[[#This Row],[AADT 2022]])/20*($W$5-2022)+Table134[[#This Row],[AADT 2022]]</f>
        <v>#VALUE!</v>
      </c>
      <c r="X349" s="63"/>
    </row>
    <row r="350" spans="1:24" s="21" customFormat="1" ht="24" customHeight="1" x14ac:dyDescent="0.25">
      <c r="A350" s="24" t="s">
        <v>3517</v>
      </c>
      <c r="B350" s="25"/>
      <c r="C350" s="24" t="s">
        <v>203</v>
      </c>
      <c r="D350" s="24" t="s">
        <v>17074</v>
      </c>
      <c r="E350" s="24" t="s">
        <v>3518</v>
      </c>
      <c r="F350" s="26">
        <f>Table134[[#This Row],[ToMeasure]]-Table134[[#This Row],[FromMeasure]]</f>
        <v>6.6248379999999996E-2</v>
      </c>
      <c r="G350" s="27" t="s">
        <v>3519</v>
      </c>
      <c r="H350" s="37">
        <v>0</v>
      </c>
      <c r="I350" s="24" t="s">
        <v>3515</v>
      </c>
      <c r="J350" s="37">
        <v>6.6248379999999996E-2</v>
      </c>
      <c r="K350" s="24" t="s">
        <v>92</v>
      </c>
      <c r="L350" s="28" t="s">
        <v>203</v>
      </c>
      <c r="M350" s="28" t="s">
        <v>203</v>
      </c>
      <c r="N350" s="28" t="s">
        <v>203</v>
      </c>
      <c r="O350" s="25" t="s">
        <v>203</v>
      </c>
      <c r="P350" s="24" t="s">
        <v>203</v>
      </c>
      <c r="Q350" s="24" t="s">
        <v>203</v>
      </c>
      <c r="R350" s="28" t="s">
        <v>203</v>
      </c>
      <c r="S350" s="28" t="s">
        <v>203</v>
      </c>
      <c r="T350" s="29" t="s">
        <v>203</v>
      </c>
      <c r="U350" s="28" t="s">
        <v>203</v>
      </c>
      <c r="V350" s="63"/>
      <c r="W350" s="61" t="e">
        <f>(Table134[[#This Row],[2042 Future AADT]]-Table134[[#This Row],[AADT 2022]])/20*($W$5-2022)+Table134[[#This Row],[AADT 2022]]</f>
        <v>#VALUE!</v>
      </c>
      <c r="X350" s="63"/>
    </row>
    <row r="351" spans="1:24" s="21" customFormat="1" ht="24" customHeight="1" x14ac:dyDescent="0.25">
      <c r="A351" s="24" t="s">
        <v>3520</v>
      </c>
      <c r="B351" s="25" t="s">
        <v>18954</v>
      </c>
      <c r="C351" s="24">
        <v>3782</v>
      </c>
      <c r="D351" s="24" t="s">
        <v>17074</v>
      </c>
      <c r="E351" s="24" t="s">
        <v>3521</v>
      </c>
      <c r="F351" s="26">
        <f>Table134[[#This Row],[ToMeasure]]-Table134[[#This Row],[FromMeasure]]</f>
        <v>0.23333476</v>
      </c>
      <c r="G351" s="27" t="s">
        <v>3522</v>
      </c>
      <c r="H351" s="37">
        <v>0</v>
      </c>
      <c r="I351" s="24" t="s">
        <v>647</v>
      </c>
      <c r="J351" s="37">
        <v>0.23333476</v>
      </c>
      <c r="K351" s="24" t="s">
        <v>3523</v>
      </c>
      <c r="L351" s="28">
        <v>6601</v>
      </c>
      <c r="M351" s="28">
        <v>0</v>
      </c>
      <c r="N351" s="28">
        <v>6601</v>
      </c>
      <c r="O351" s="25" t="s">
        <v>23239</v>
      </c>
      <c r="P351" s="24">
        <v>11</v>
      </c>
      <c r="Q351" s="24" t="s">
        <v>203</v>
      </c>
      <c r="R351" s="28">
        <v>199</v>
      </c>
      <c r="S351" s="28">
        <v>265</v>
      </c>
      <c r="T351" s="29">
        <v>7.0292379942432967E-2</v>
      </c>
      <c r="U351" s="28">
        <v>10390</v>
      </c>
      <c r="V351" s="63"/>
      <c r="W351" s="61">
        <f>(Table134[[#This Row],[2042 Future AADT]]-Table134[[#This Row],[AADT 2022]])/20*($W$5-2022)+Table134[[#This Row],[AADT 2022]]</f>
        <v>10390</v>
      </c>
      <c r="X351" s="63"/>
    </row>
    <row r="352" spans="1:24" s="21" customFormat="1" ht="24" customHeight="1" x14ac:dyDescent="0.25">
      <c r="A352" s="24" t="s">
        <v>7579</v>
      </c>
      <c r="B352" s="25"/>
      <c r="C352" s="24" t="s">
        <v>203</v>
      </c>
      <c r="D352" s="24" t="s">
        <v>17074</v>
      </c>
      <c r="E352" s="24" t="s">
        <v>7580</v>
      </c>
      <c r="F352" s="26">
        <f>Table134[[#This Row],[ToMeasure]]-Table134[[#This Row],[FromMeasure]]</f>
        <v>6.8227510000000005E-2</v>
      </c>
      <c r="G352" s="27" t="s">
        <v>7581</v>
      </c>
      <c r="H352" s="37">
        <v>0</v>
      </c>
      <c r="I352" s="24" t="s">
        <v>6449</v>
      </c>
      <c r="J352" s="37">
        <v>6.8227510000000005E-2</v>
      </c>
      <c r="K352" s="24" t="s">
        <v>92</v>
      </c>
      <c r="L352" s="28" t="s">
        <v>203</v>
      </c>
      <c r="M352" s="28" t="s">
        <v>203</v>
      </c>
      <c r="N352" s="28" t="s">
        <v>203</v>
      </c>
      <c r="O352" s="25" t="s">
        <v>203</v>
      </c>
      <c r="P352" s="24" t="s">
        <v>203</v>
      </c>
      <c r="Q352" s="24" t="s">
        <v>203</v>
      </c>
      <c r="R352" s="28" t="s">
        <v>203</v>
      </c>
      <c r="S352" s="28" t="s">
        <v>203</v>
      </c>
      <c r="T352" s="29" t="s">
        <v>203</v>
      </c>
      <c r="U352" s="28" t="s">
        <v>203</v>
      </c>
      <c r="V352" s="63"/>
      <c r="W352" s="61" t="e">
        <f>(Table134[[#This Row],[2042 Future AADT]]-Table134[[#This Row],[AADT 2022]])/20*($W$5-2022)+Table134[[#This Row],[AADT 2022]]</f>
        <v>#VALUE!</v>
      </c>
      <c r="X352" s="63"/>
    </row>
    <row r="353" spans="1:24" s="21" customFormat="1" ht="24" customHeight="1" x14ac:dyDescent="0.25">
      <c r="A353" s="24" t="s">
        <v>11496</v>
      </c>
      <c r="B353" s="25" t="s">
        <v>18953</v>
      </c>
      <c r="C353" s="24">
        <v>3781</v>
      </c>
      <c r="D353" s="24" t="s">
        <v>17074</v>
      </c>
      <c r="E353" s="24" t="s">
        <v>11497</v>
      </c>
      <c r="F353" s="26">
        <f>Table134[[#This Row],[ToMeasure]]-Table134[[#This Row],[FromMeasure]]</f>
        <v>0.23075011000000001</v>
      </c>
      <c r="G353" s="27" t="s">
        <v>11498</v>
      </c>
      <c r="H353" s="37">
        <v>0</v>
      </c>
      <c r="I353" s="24" t="s">
        <v>3523</v>
      </c>
      <c r="J353" s="37">
        <v>0.23075011000000001</v>
      </c>
      <c r="K353" s="24" t="s">
        <v>156</v>
      </c>
      <c r="L353" s="28">
        <v>6668</v>
      </c>
      <c r="M353" s="28">
        <v>0</v>
      </c>
      <c r="N353" s="28">
        <v>6668</v>
      </c>
      <c r="O353" s="25" t="s">
        <v>23240</v>
      </c>
      <c r="P353" s="24">
        <v>15</v>
      </c>
      <c r="Q353" s="24" t="s">
        <v>203</v>
      </c>
      <c r="R353" s="28">
        <v>200</v>
      </c>
      <c r="S353" s="28">
        <v>269</v>
      </c>
      <c r="T353" s="29">
        <v>7.0335932813437307E-2</v>
      </c>
      <c r="U353" s="28">
        <v>10496</v>
      </c>
      <c r="V353" s="63"/>
      <c r="W353" s="61">
        <f>(Table134[[#This Row],[2042 Future AADT]]-Table134[[#This Row],[AADT 2022]])/20*($W$5-2022)+Table134[[#This Row],[AADT 2022]]</f>
        <v>10496</v>
      </c>
      <c r="X353" s="63"/>
    </row>
    <row r="354" spans="1:24" s="21" customFormat="1" ht="24" customHeight="1" x14ac:dyDescent="0.25">
      <c r="A354" s="24" t="s">
        <v>3525</v>
      </c>
      <c r="B354" s="25" t="s">
        <v>18961</v>
      </c>
      <c r="C354" s="24">
        <v>3800</v>
      </c>
      <c r="D354" s="24" t="s">
        <v>17074</v>
      </c>
      <c r="E354" s="24" t="s">
        <v>3526</v>
      </c>
      <c r="F354" s="26">
        <f>Table134[[#This Row],[ToMeasure]]-Table134[[#This Row],[FromMeasure]]</f>
        <v>0.19562202000000001</v>
      </c>
      <c r="G354" s="27" t="s">
        <v>3527</v>
      </c>
      <c r="H354" s="37">
        <v>0</v>
      </c>
      <c r="I354" s="24" t="s">
        <v>156</v>
      </c>
      <c r="J354" s="37">
        <v>0.19562202000000001</v>
      </c>
      <c r="K354" s="24" t="s">
        <v>524</v>
      </c>
      <c r="L354" s="28">
        <v>6400</v>
      </c>
      <c r="M354" s="28">
        <v>0</v>
      </c>
      <c r="N354" s="28">
        <v>6400</v>
      </c>
      <c r="O354" s="25" t="s">
        <v>23241</v>
      </c>
      <c r="P354" s="24">
        <v>8</v>
      </c>
      <c r="Q354" s="24" t="s">
        <v>203</v>
      </c>
      <c r="R354" s="28">
        <v>225</v>
      </c>
      <c r="S354" s="28">
        <v>301</v>
      </c>
      <c r="T354" s="29">
        <v>8.2187499999999997E-2</v>
      </c>
      <c r="U354" s="28">
        <v>8785</v>
      </c>
      <c r="V354" s="63"/>
      <c r="W354" s="61">
        <f>(Table134[[#This Row],[2042 Future AADT]]-Table134[[#This Row],[AADT 2022]])/20*($W$5-2022)+Table134[[#This Row],[AADT 2022]]</f>
        <v>8785</v>
      </c>
      <c r="X354" s="63"/>
    </row>
    <row r="355" spans="1:24" s="21" customFormat="1" ht="24" customHeight="1" x14ac:dyDescent="0.25">
      <c r="A355" s="24" t="s">
        <v>7582</v>
      </c>
      <c r="B355" s="25" t="s">
        <v>18962</v>
      </c>
      <c r="C355" s="24">
        <v>3803</v>
      </c>
      <c r="D355" s="24" t="s">
        <v>17074</v>
      </c>
      <c r="E355" s="24" t="s">
        <v>7583</v>
      </c>
      <c r="F355" s="26">
        <f>Table134[[#This Row],[ToMeasure]]-Table134[[#This Row],[FromMeasure]]</f>
        <v>0.19786168000000001</v>
      </c>
      <c r="G355" s="27" t="s">
        <v>7584</v>
      </c>
      <c r="H355" s="37">
        <v>0</v>
      </c>
      <c r="I355" s="24" t="s">
        <v>524</v>
      </c>
      <c r="J355" s="37">
        <v>0.19786168000000001</v>
      </c>
      <c r="K355" s="24" t="s">
        <v>647</v>
      </c>
      <c r="L355" s="28">
        <v>7864</v>
      </c>
      <c r="M355" s="28">
        <v>0</v>
      </c>
      <c r="N355" s="28">
        <v>7864</v>
      </c>
      <c r="O355" s="25" t="s">
        <v>23242</v>
      </c>
      <c r="P355" s="24">
        <v>10</v>
      </c>
      <c r="Q355" s="24" t="s">
        <v>203</v>
      </c>
      <c r="R355" s="28">
        <v>238</v>
      </c>
      <c r="S355" s="28">
        <v>923</v>
      </c>
      <c r="T355" s="29">
        <v>0.14763479145473041</v>
      </c>
      <c r="U355" s="28">
        <v>10794</v>
      </c>
      <c r="V355" s="63"/>
      <c r="W355" s="61">
        <f>(Table134[[#This Row],[2042 Future AADT]]-Table134[[#This Row],[AADT 2022]])/20*($W$5-2022)+Table134[[#This Row],[AADT 2022]]</f>
        <v>10794</v>
      </c>
      <c r="X355" s="63"/>
    </row>
    <row r="356" spans="1:24" s="21" customFormat="1" ht="24" customHeight="1" x14ac:dyDescent="0.25">
      <c r="A356" s="24" t="s">
        <v>7586</v>
      </c>
      <c r="B356" s="25" t="s">
        <v>18968</v>
      </c>
      <c r="C356" s="24">
        <v>3840</v>
      </c>
      <c r="D356" s="24" t="s">
        <v>17074</v>
      </c>
      <c r="E356" s="24" t="s">
        <v>7587</v>
      </c>
      <c r="F356" s="26">
        <f>Table134[[#This Row],[ToMeasure]]-Table134[[#This Row],[FromMeasure]]</f>
        <v>0.17553995999999999</v>
      </c>
      <c r="G356" s="27" t="s">
        <v>6338</v>
      </c>
      <c r="H356" s="37">
        <v>0</v>
      </c>
      <c r="I356" s="24" t="s">
        <v>156</v>
      </c>
      <c r="J356" s="37">
        <v>0.17553995999999999</v>
      </c>
      <c r="K356" s="24" t="s">
        <v>3294</v>
      </c>
      <c r="L356" s="28">
        <v>14899</v>
      </c>
      <c r="M356" s="28">
        <v>0</v>
      </c>
      <c r="N356" s="28">
        <v>14899</v>
      </c>
      <c r="O356" s="25" t="s">
        <v>23243</v>
      </c>
      <c r="P356" s="24">
        <v>10</v>
      </c>
      <c r="Q356" s="24" t="s">
        <v>203</v>
      </c>
      <c r="R356" s="28">
        <v>524</v>
      </c>
      <c r="S356" s="28">
        <v>699</v>
      </c>
      <c r="T356" s="29">
        <v>8.2086046043358618E-2</v>
      </c>
      <c r="U356" s="28">
        <v>20451</v>
      </c>
      <c r="V356" s="63"/>
      <c r="W356" s="61">
        <f>(Table134[[#This Row],[2042 Future AADT]]-Table134[[#This Row],[AADT 2022]])/20*($W$5-2022)+Table134[[#This Row],[AADT 2022]]</f>
        <v>20451</v>
      </c>
      <c r="X356" s="63"/>
    </row>
    <row r="357" spans="1:24" s="21" customFormat="1" ht="24" customHeight="1" x14ac:dyDescent="0.25">
      <c r="A357" s="24" t="s">
        <v>6457</v>
      </c>
      <c r="B357" s="25" t="s">
        <v>18970</v>
      </c>
      <c r="C357" s="24">
        <v>3842</v>
      </c>
      <c r="D357" s="24" t="s">
        <v>17074</v>
      </c>
      <c r="E357" s="24" t="s">
        <v>6458</v>
      </c>
      <c r="F357" s="26">
        <f>Table134[[#This Row],[ToMeasure]]-Table134[[#This Row],[FromMeasure]]</f>
        <v>0.11603963</v>
      </c>
      <c r="G357" s="27" t="s">
        <v>6459</v>
      </c>
      <c r="H357" s="37">
        <v>0</v>
      </c>
      <c r="I357" s="24" t="s">
        <v>647</v>
      </c>
      <c r="J357" s="37">
        <v>0.11603963</v>
      </c>
      <c r="K357" s="24" t="s">
        <v>1114</v>
      </c>
      <c r="L357" s="28">
        <v>7294</v>
      </c>
      <c r="M357" s="28">
        <v>0</v>
      </c>
      <c r="N357" s="28">
        <v>7294</v>
      </c>
      <c r="O357" s="25" t="s">
        <v>23244</v>
      </c>
      <c r="P357" s="24">
        <v>7</v>
      </c>
      <c r="Q357" s="24" t="s">
        <v>203</v>
      </c>
      <c r="R357" s="28">
        <v>271</v>
      </c>
      <c r="S357" s="28">
        <v>400</v>
      </c>
      <c r="T357" s="29">
        <v>9.1993419248697555E-2</v>
      </c>
      <c r="U357" s="28">
        <v>10012</v>
      </c>
      <c r="V357" s="63"/>
      <c r="W357" s="61">
        <f>(Table134[[#This Row],[2042 Future AADT]]-Table134[[#This Row],[AADT 2022]])/20*($W$5-2022)+Table134[[#This Row],[AADT 2022]]</f>
        <v>10012</v>
      </c>
      <c r="X357" s="63"/>
    </row>
    <row r="358" spans="1:24" s="21" customFormat="1" ht="24" customHeight="1" x14ac:dyDescent="0.25">
      <c r="A358" s="24" t="s">
        <v>11500</v>
      </c>
      <c r="B358" s="25" t="s">
        <v>18969</v>
      </c>
      <c r="C358" s="24">
        <v>3841</v>
      </c>
      <c r="D358" s="24" t="s">
        <v>17074</v>
      </c>
      <c r="E358" s="24" t="s">
        <v>11501</v>
      </c>
      <c r="F358" s="26">
        <f>Table134[[#This Row],[ToMeasure]]-Table134[[#This Row],[FromMeasure]]</f>
        <v>0.10540302</v>
      </c>
      <c r="G358" s="27" t="s">
        <v>10593</v>
      </c>
      <c r="H358" s="37">
        <v>0</v>
      </c>
      <c r="I358" s="24" t="s">
        <v>3294</v>
      </c>
      <c r="J358" s="37">
        <v>0.10540302</v>
      </c>
      <c r="K358" s="24" t="s">
        <v>156</v>
      </c>
      <c r="L358" s="28">
        <v>6869</v>
      </c>
      <c r="M358" s="28">
        <v>0</v>
      </c>
      <c r="N358" s="28">
        <v>6869</v>
      </c>
      <c r="O358" s="25" t="s">
        <v>23245</v>
      </c>
      <c r="P358" s="24">
        <v>12</v>
      </c>
      <c r="Q358" s="24" t="s">
        <v>203</v>
      </c>
      <c r="R358" s="28">
        <v>208</v>
      </c>
      <c r="S358" s="28">
        <v>808</v>
      </c>
      <c r="T358" s="29">
        <v>0.14791090406172661</v>
      </c>
      <c r="U358" s="28">
        <v>9429</v>
      </c>
      <c r="V358" s="63"/>
      <c r="W358" s="61">
        <f>(Table134[[#This Row],[2042 Future AADT]]-Table134[[#This Row],[AADT 2022]])/20*($W$5-2022)+Table134[[#This Row],[AADT 2022]]</f>
        <v>9429</v>
      </c>
      <c r="X358" s="63"/>
    </row>
    <row r="359" spans="1:24" s="21" customFormat="1" ht="24" customHeight="1" x14ac:dyDescent="0.25">
      <c r="A359" s="24" t="s">
        <v>6461</v>
      </c>
      <c r="B359" s="25" t="s">
        <v>18971</v>
      </c>
      <c r="C359" s="24">
        <v>3843</v>
      </c>
      <c r="D359" s="24" t="s">
        <v>17074</v>
      </c>
      <c r="E359" s="24" t="s">
        <v>6462</v>
      </c>
      <c r="F359" s="26">
        <f>Table134[[#This Row],[ToMeasure]]-Table134[[#This Row],[FromMeasure]]</f>
        <v>0.42148347000000003</v>
      </c>
      <c r="G359" s="27" t="s">
        <v>6463</v>
      </c>
      <c r="H359" s="37">
        <v>0</v>
      </c>
      <c r="I359" s="24" t="s">
        <v>1114</v>
      </c>
      <c r="J359" s="37">
        <v>0.42148347000000003</v>
      </c>
      <c r="K359" s="24" t="s">
        <v>647</v>
      </c>
      <c r="L359" s="28">
        <v>3624</v>
      </c>
      <c r="M359" s="28">
        <v>0</v>
      </c>
      <c r="N359" s="28">
        <v>3624</v>
      </c>
      <c r="O359" s="25" t="s">
        <v>23246</v>
      </c>
      <c r="P359" s="24">
        <v>11</v>
      </c>
      <c r="Q359" s="24" t="s">
        <v>203</v>
      </c>
      <c r="R359" s="28">
        <v>108</v>
      </c>
      <c r="S359" s="28">
        <v>426</v>
      </c>
      <c r="T359" s="29">
        <v>0.14735099337748345</v>
      </c>
      <c r="U359" s="28">
        <v>4974</v>
      </c>
      <c r="V359" s="63"/>
      <c r="W359" s="61">
        <f>(Table134[[#This Row],[2042 Future AADT]]-Table134[[#This Row],[AADT 2022]])/20*($W$5-2022)+Table134[[#This Row],[AADT 2022]]</f>
        <v>4974</v>
      </c>
      <c r="X359" s="63"/>
    </row>
    <row r="360" spans="1:24" s="21" customFormat="1" ht="24" customHeight="1" x14ac:dyDescent="0.25">
      <c r="A360" s="24" t="s">
        <v>6465</v>
      </c>
      <c r="B360" s="25" t="s">
        <v>18978</v>
      </c>
      <c r="C360" s="24">
        <v>3850</v>
      </c>
      <c r="D360" s="24" t="s">
        <v>17074</v>
      </c>
      <c r="E360" s="24" t="s">
        <v>6466</v>
      </c>
      <c r="F360" s="26">
        <f>Table134[[#This Row],[ToMeasure]]-Table134[[#This Row],[FromMeasure]]</f>
        <v>0.86979530000000005</v>
      </c>
      <c r="G360" s="27" t="s">
        <v>6467</v>
      </c>
      <c r="H360" s="37">
        <v>0</v>
      </c>
      <c r="I360" s="24" t="s">
        <v>156</v>
      </c>
      <c r="J360" s="37">
        <v>0.86979530000000005</v>
      </c>
      <c r="K360" s="24" t="s">
        <v>6468</v>
      </c>
      <c r="L360" s="28">
        <v>18550</v>
      </c>
      <c r="M360" s="28">
        <v>0</v>
      </c>
      <c r="N360" s="28">
        <v>18550</v>
      </c>
      <c r="O360" s="25" t="s">
        <v>23247</v>
      </c>
      <c r="P360" s="24">
        <v>9</v>
      </c>
      <c r="Q360" s="24">
        <v>56</v>
      </c>
      <c r="R360" s="28">
        <v>691</v>
      </c>
      <c r="S360" s="28">
        <v>1019</v>
      </c>
      <c r="T360" s="29">
        <v>9.2183288409703509E-2</v>
      </c>
      <c r="U360" s="28">
        <v>25462</v>
      </c>
      <c r="V360" s="63"/>
      <c r="W360" s="61">
        <f>(Table134[[#This Row],[2042 Future AADT]]-Table134[[#This Row],[AADT 2022]])/20*($W$5-2022)+Table134[[#This Row],[AADT 2022]]</f>
        <v>25462</v>
      </c>
      <c r="X360" s="63"/>
    </row>
    <row r="361" spans="1:24" s="21" customFormat="1" ht="24" customHeight="1" x14ac:dyDescent="0.25">
      <c r="A361" s="24" t="s">
        <v>11503</v>
      </c>
      <c r="B361" s="25" t="s">
        <v>18980</v>
      </c>
      <c r="C361" s="24">
        <v>3852</v>
      </c>
      <c r="D361" s="24" t="s">
        <v>17074</v>
      </c>
      <c r="E361" s="24" t="s">
        <v>11504</v>
      </c>
      <c r="F361" s="26">
        <f>Table134[[#This Row],[ToMeasure]]-Table134[[#This Row],[FromMeasure]]</f>
        <v>0.18238777</v>
      </c>
      <c r="G361" s="27" t="s">
        <v>11505</v>
      </c>
      <c r="H361" s="37">
        <v>0</v>
      </c>
      <c r="I361" s="24" t="s">
        <v>647</v>
      </c>
      <c r="J361" s="37">
        <v>0.18238777</v>
      </c>
      <c r="K361" s="24" t="s">
        <v>529</v>
      </c>
      <c r="L361" s="28">
        <v>7324</v>
      </c>
      <c r="M361" s="28">
        <v>0</v>
      </c>
      <c r="N361" s="28">
        <v>7324</v>
      </c>
      <c r="O361" s="25" t="s">
        <v>23248</v>
      </c>
      <c r="P361" s="24">
        <v>10</v>
      </c>
      <c r="Q361" s="24" t="s">
        <v>203</v>
      </c>
      <c r="R361" s="28">
        <v>258</v>
      </c>
      <c r="S361" s="28">
        <v>345</v>
      </c>
      <c r="T361" s="29">
        <v>8.2332058984161655E-2</v>
      </c>
      <c r="U361" s="28">
        <v>10053</v>
      </c>
      <c r="V361" s="63"/>
      <c r="W361" s="61">
        <f>(Table134[[#This Row],[2042 Future AADT]]-Table134[[#This Row],[AADT 2022]])/20*($W$5-2022)+Table134[[#This Row],[AADT 2022]]</f>
        <v>10053</v>
      </c>
      <c r="X361" s="63"/>
    </row>
    <row r="362" spans="1:24" s="21" customFormat="1" ht="24" customHeight="1" x14ac:dyDescent="0.25">
      <c r="A362" s="24" t="s">
        <v>11507</v>
      </c>
      <c r="B362" s="25" t="s">
        <v>18979</v>
      </c>
      <c r="C362" s="24">
        <v>3851</v>
      </c>
      <c r="D362" s="24" t="s">
        <v>17074</v>
      </c>
      <c r="E362" s="24" t="s">
        <v>11508</v>
      </c>
      <c r="F362" s="26">
        <f>Table134[[#This Row],[ToMeasure]]-Table134[[#This Row],[FromMeasure]]</f>
        <v>0.19058338999999999</v>
      </c>
      <c r="G362" s="27" t="s">
        <v>11509</v>
      </c>
      <c r="H362" s="37">
        <v>0</v>
      </c>
      <c r="I362" s="24" t="s">
        <v>529</v>
      </c>
      <c r="J362" s="37">
        <v>0.19058338999999999</v>
      </c>
      <c r="K362" s="24" t="s">
        <v>156</v>
      </c>
      <c r="L362" s="28">
        <v>8984</v>
      </c>
      <c r="M362" s="28">
        <v>0</v>
      </c>
      <c r="N362" s="28">
        <v>8984</v>
      </c>
      <c r="O362" s="25" t="s">
        <v>23249</v>
      </c>
      <c r="P362" s="24">
        <v>11</v>
      </c>
      <c r="Q362" s="24" t="s">
        <v>203</v>
      </c>
      <c r="R362" s="28">
        <v>271</v>
      </c>
      <c r="S362" s="28">
        <v>1051</v>
      </c>
      <c r="T362" s="29">
        <v>0.14715048975957257</v>
      </c>
      <c r="U362" s="28">
        <v>12332</v>
      </c>
      <c r="V362" s="63"/>
      <c r="W362" s="61">
        <f>(Table134[[#This Row],[2042 Future AADT]]-Table134[[#This Row],[AADT 2022]])/20*($W$5-2022)+Table134[[#This Row],[AADT 2022]]</f>
        <v>12332</v>
      </c>
      <c r="X362" s="63"/>
    </row>
    <row r="363" spans="1:24" s="21" customFormat="1" ht="24" customHeight="1" x14ac:dyDescent="0.25">
      <c r="A363" s="24" t="s">
        <v>3529</v>
      </c>
      <c r="B363" s="25" t="s">
        <v>18981</v>
      </c>
      <c r="C363" s="24">
        <v>3853</v>
      </c>
      <c r="D363" s="24" t="s">
        <v>17074</v>
      </c>
      <c r="E363" s="24" t="s">
        <v>3530</v>
      </c>
      <c r="F363" s="26">
        <f>Table134[[#This Row],[ToMeasure]]-Table134[[#This Row],[FromMeasure]]</f>
        <v>0.63044582999999998</v>
      </c>
      <c r="G363" s="27" t="s">
        <v>3531</v>
      </c>
      <c r="H363" s="37">
        <v>0</v>
      </c>
      <c r="I363" s="24" t="s">
        <v>3532</v>
      </c>
      <c r="J363" s="37">
        <v>0.63044582999999998</v>
      </c>
      <c r="K363" s="24" t="s">
        <v>647</v>
      </c>
      <c r="L363" s="28">
        <v>16725</v>
      </c>
      <c r="M363" s="28">
        <v>0</v>
      </c>
      <c r="N363" s="28">
        <v>16725</v>
      </c>
      <c r="O363" s="25" t="s">
        <v>23250</v>
      </c>
      <c r="P363" s="24">
        <v>8</v>
      </c>
      <c r="Q363" s="24">
        <v>59</v>
      </c>
      <c r="R363" s="28">
        <v>497</v>
      </c>
      <c r="S363" s="28">
        <v>1925</v>
      </c>
      <c r="T363" s="29">
        <v>0.14481315396113603</v>
      </c>
      <c r="U363" s="28">
        <v>30805</v>
      </c>
      <c r="V363" s="63"/>
      <c r="W363" s="61">
        <f>(Table134[[#This Row],[2042 Future AADT]]-Table134[[#This Row],[AADT 2022]])/20*($W$5-2022)+Table134[[#This Row],[AADT 2022]]</f>
        <v>30805</v>
      </c>
      <c r="X363" s="63"/>
    </row>
    <row r="364" spans="1:24" s="21" customFormat="1" ht="24" customHeight="1" x14ac:dyDescent="0.25">
      <c r="A364" s="24" t="s">
        <v>3534</v>
      </c>
      <c r="B364" s="25" t="s">
        <v>18984</v>
      </c>
      <c r="C364" s="24">
        <v>3870</v>
      </c>
      <c r="D364" s="24" t="s">
        <v>17074</v>
      </c>
      <c r="E364" s="24" t="s">
        <v>3535</v>
      </c>
      <c r="F364" s="26">
        <f>Table134[[#This Row],[ToMeasure]]-Table134[[#This Row],[FromMeasure]]</f>
        <v>0.24288224</v>
      </c>
      <c r="G364" s="27" t="s">
        <v>3536</v>
      </c>
      <c r="H364" s="37">
        <v>0</v>
      </c>
      <c r="I364" s="24" t="s">
        <v>156</v>
      </c>
      <c r="J364" s="37">
        <v>0.24288224</v>
      </c>
      <c r="K364" s="24" t="s">
        <v>512</v>
      </c>
      <c r="L364" s="28">
        <v>12735</v>
      </c>
      <c r="M364" s="28">
        <v>0</v>
      </c>
      <c r="N364" s="28">
        <v>12735</v>
      </c>
      <c r="O364" s="25" t="s">
        <v>23251</v>
      </c>
      <c r="P364" s="24">
        <v>8</v>
      </c>
      <c r="Q364" s="24">
        <v>53</v>
      </c>
      <c r="R364" s="28">
        <v>458</v>
      </c>
      <c r="S364" s="28">
        <v>609</v>
      </c>
      <c r="T364" s="29">
        <v>8.3784844915586965E-2</v>
      </c>
      <c r="U364" s="28">
        <v>17480</v>
      </c>
      <c r="V364" s="63"/>
      <c r="W364" s="61">
        <f>(Table134[[#This Row],[2042 Future AADT]]-Table134[[#This Row],[AADT 2022]])/20*($W$5-2022)+Table134[[#This Row],[AADT 2022]]</f>
        <v>17480</v>
      </c>
      <c r="X364" s="63"/>
    </row>
    <row r="365" spans="1:24" s="21" customFormat="1" ht="24" customHeight="1" x14ac:dyDescent="0.25">
      <c r="A365" s="24" t="s">
        <v>11511</v>
      </c>
      <c r="B365" s="25" t="s">
        <v>18986</v>
      </c>
      <c r="C365" s="24">
        <v>3872</v>
      </c>
      <c r="D365" s="24" t="s">
        <v>17074</v>
      </c>
      <c r="E365" s="24" t="s">
        <v>11512</v>
      </c>
      <c r="F365" s="26">
        <f>Table134[[#This Row],[ToMeasure]]-Table134[[#This Row],[FromMeasure]]</f>
        <v>0.28710054000000002</v>
      </c>
      <c r="G365" s="27" t="s">
        <v>11513</v>
      </c>
      <c r="H365" s="37">
        <v>0</v>
      </c>
      <c r="I365" s="24" t="s">
        <v>647</v>
      </c>
      <c r="J365" s="37">
        <v>0.28710054000000002</v>
      </c>
      <c r="K365" s="24" t="s">
        <v>153</v>
      </c>
      <c r="L365" s="28">
        <v>11820</v>
      </c>
      <c r="M365" s="28">
        <v>0</v>
      </c>
      <c r="N365" s="28">
        <v>11820</v>
      </c>
      <c r="O365" s="25" t="s">
        <v>23252</v>
      </c>
      <c r="P365" s="24">
        <v>8</v>
      </c>
      <c r="Q365" s="24" t="s">
        <v>203</v>
      </c>
      <c r="R365" s="28">
        <v>418</v>
      </c>
      <c r="S365" s="28">
        <v>554</v>
      </c>
      <c r="T365" s="29">
        <v>8.223350253807106E-2</v>
      </c>
      <c r="U365" s="28">
        <v>16224</v>
      </c>
      <c r="V365" s="63"/>
      <c r="W365" s="61">
        <f>(Table134[[#This Row],[2042 Future AADT]]-Table134[[#This Row],[AADT 2022]])/20*($W$5-2022)+Table134[[#This Row],[AADT 2022]]</f>
        <v>16224</v>
      </c>
      <c r="X365" s="63"/>
    </row>
    <row r="366" spans="1:24" s="21" customFormat="1" ht="24" customHeight="1" x14ac:dyDescent="0.25">
      <c r="A366" s="24" t="s">
        <v>11515</v>
      </c>
      <c r="B366" s="25" t="s">
        <v>18985</v>
      </c>
      <c r="C366" s="24">
        <v>3871</v>
      </c>
      <c r="D366" s="24" t="s">
        <v>17074</v>
      </c>
      <c r="E366" s="24" t="s">
        <v>11516</v>
      </c>
      <c r="F366" s="26">
        <f>Table134[[#This Row],[ToMeasure]]-Table134[[#This Row],[FromMeasure]]</f>
        <v>0.17550927</v>
      </c>
      <c r="G366" s="27" t="s">
        <v>11517</v>
      </c>
      <c r="H366" s="37">
        <v>0</v>
      </c>
      <c r="I366" s="24" t="s">
        <v>153</v>
      </c>
      <c r="J366" s="37">
        <v>0.17550927</v>
      </c>
      <c r="K366" s="24" t="s">
        <v>156</v>
      </c>
      <c r="L366" s="28">
        <v>7433</v>
      </c>
      <c r="M366" s="28">
        <v>0</v>
      </c>
      <c r="N366" s="28">
        <v>7433</v>
      </c>
      <c r="O366" s="25" t="s">
        <v>23253</v>
      </c>
      <c r="P366" s="24">
        <v>10</v>
      </c>
      <c r="Q366" s="24" t="s">
        <v>203</v>
      </c>
      <c r="R366" s="28">
        <v>224</v>
      </c>
      <c r="S366" s="28">
        <v>871</v>
      </c>
      <c r="T366" s="29">
        <v>0.14731602314005113</v>
      </c>
      <c r="U366" s="28">
        <v>10203</v>
      </c>
      <c r="V366" s="63"/>
      <c r="W366" s="61">
        <f>(Table134[[#This Row],[2042 Future AADT]]-Table134[[#This Row],[AADT 2022]])/20*($W$5-2022)+Table134[[#This Row],[AADT 2022]]</f>
        <v>10203</v>
      </c>
      <c r="X366" s="63"/>
    </row>
    <row r="367" spans="1:24" s="21" customFormat="1" ht="24" customHeight="1" x14ac:dyDescent="0.25">
      <c r="A367" s="24" t="s">
        <v>3538</v>
      </c>
      <c r="B367" s="25" t="s">
        <v>18988</v>
      </c>
      <c r="C367" s="24">
        <v>3890</v>
      </c>
      <c r="D367" s="24" t="s">
        <v>17074</v>
      </c>
      <c r="E367" s="24" t="s">
        <v>3539</v>
      </c>
      <c r="F367" s="26">
        <f>Table134[[#This Row],[ToMeasure]]-Table134[[#This Row],[FromMeasure]]</f>
        <v>0.23582508999999999</v>
      </c>
      <c r="G367" s="27" t="s">
        <v>3540</v>
      </c>
      <c r="H367" s="37">
        <v>0</v>
      </c>
      <c r="I367" s="24" t="s">
        <v>156</v>
      </c>
      <c r="J367" s="37">
        <v>0.23582508999999999</v>
      </c>
      <c r="K367" s="24" t="s">
        <v>3541</v>
      </c>
      <c r="L367" s="28">
        <v>16553</v>
      </c>
      <c r="M367" s="28">
        <v>0</v>
      </c>
      <c r="N367" s="28">
        <v>16553</v>
      </c>
      <c r="O367" s="25" t="s">
        <v>23254</v>
      </c>
      <c r="P367" s="24">
        <v>9</v>
      </c>
      <c r="Q367" s="24" t="s">
        <v>203</v>
      </c>
      <c r="R367" s="28">
        <v>638</v>
      </c>
      <c r="S367" s="28">
        <v>941</v>
      </c>
      <c r="T367" s="29">
        <v>9.5390563644052434E-2</v>
      </c>
      <c r="U367" s="28">
        <v>22721</v>
      </c>
      <c r="V367" s="63"/>
      <c r="W367" s="61">
        <f>(Table134[[#This Row],[2042 Future AADT]]-Table134[[#This Row],[AADT 2022]])/20*($W$5-2022)+Table134[[#This Row],[AADT 2022]]</f>
        <v>22721</v>
      </c>
      <c r="X367" s="63"/>
    </row>
    <row r="368" spans="1:24" s="21" customFormat="1" ht="24" customHeight="1" x14ac:dyDescent="0.25">
      <c r="A368" s="24" t="s">
        <v>11519</v>
      </c>
      <c r="B368" s="25" t="s">
        <v>18990</v>
      </c>
      <c r="C368" s="24">
        <v>3892</v>
      </c>
      <c r="D368" s="24" t="s">
        <v>17074</v>
      </c>
      <c r="E368" s="24" t="s">
        <v>11520</v>
      </c>
      <c r="F368" s="26">
        <f>Table134[[#This Row],[ToMeasure]]-Table134[[#This Row],[FromMeasure]]</f>
        <v>0.20127158000000001</v>
      </c>
      <c r="G368" s="27" t="s">
        <v>6476</v>
      </c>
      <c r="H368" s="37">
        <v>0</v>
      </c>
      <c r="I368" s="24" t="s">
        <v>647</v>
      </c>
      <c r="J368" s="37">
        <v>0.20127158000000001</v>
      </c>
      <c r="K368" s="24" t="s">
        <v>6475</v>
      </c>
      <c r="L368" s="28">
        <v>6951</v>
      </c>
      <c r="M368" s="28">
        <v>0</v>
      </c>
      <c r="N368" s="28">
        <v>6951</v>
      </c>
      <c r="O368" s="25" t="s">
        <v>23255</v>
      </c>
      <c r="P368" s="24">
        <v>13</v>
      </c>
      <c r="Q368" s="24" t="s">
        <v>203</v>
      </c>
      <c r="R368" s="28">
        <v>245</v>
      </c>
      <c r="S368" s="28">
        <v>327</v>
      </c>
      <c r="T368" s="29">
        <v>8.2290317939864771E-2</v>
      </c>
      <c r="U368" s="28">
        <v>9541</v>
      </c>
      <c r="V368" s="63"/>
      <c r="W368" s="61">
        <f>(Table134[[#This Row],[2042 Future AADT]]-Table134[[#This Row],[AADT 2022]])/20*($W$5-2022)+Table134[[#This Row],[AADT 2022]]</f>
        <v>9541</v>
      </c>
      <c r="X368" s="63"/>
    </row>
    <row r="369" spans="1:24" s="21" customFormat="1" ht="24" customHeight="1" x14ac:dyDescent="0.25">
      <c r="A369" s="24" t="s">
        <v>6470</v>
      </c>
      <c r="B369" s="25" t="s">
        <v>18989</v>
      </c>
      <c r="C369" s="24">
        <v>3891</v>
      </c>
      <c r="D369" s="24" t="s">
        <v>17074</v>
      </c>
      <c r="E369" s="24" t="s">
        <v>6471</v>
      </c>
      <c r="F369" s="26">
        <f>Table134[[#This Row],[ToMeasure]]-Table134[[#This Row],[FromMeasure]]</f>
        <v>0.28602693000000001</v>
      </c>
      <c r="G369" s="27" t="s">
        <v>3541</v>
      </c>
      <c r="H369" s="37">
        <v>0</v>
      </c>
      <c r="I369" s="24" t="s">
        <v>3540</v>
      </c>
      <c r="J369" s="37">
        <v>0.28602693000000001</v>
      </c>
      <c r="K369" s="24" t="s">
        <v>156</v>
      </c>
      <c r="L369" s="28">
        <v>7891</v>
      </c>
      <c r="M369" s="28">
        <v>0</v>
      </c>
      <c r="N369" s="28">
        <v>7891</v>
      </c>
      <c r="O369" s="25" t="s">
        <v>23256</v>
      </c>
      <c r="P369" s="24">
        <v>12</v>
      </c>
      <c r="Q369" s="24" t="s">
        <v>203</v>
      </c>
      <c r="R369" s="28">
        <v>238</v>
      </c>
      <c r="S369" s="28">
        <v>927</v>
      </c>
      <c r="T369" s="29">
        <v>0.14763654796603726</v>
      </c>
      <c r="U369" s="28">
        <v>10831</v>
      </c>
      <c r="V369" s="63"/>
      <c r="W369" s="61">
        <f>(Table134[[#This Row],[2042 Future AADT]]-Table134[[#This Row],[AADT 2022]])/20*($W$5-2022)+Table134[[#This Row],[AADT 2022]]</f>
        <v>10831</v>
      </c>
      <c r="X369" s="63"/>
    </row>
    <row r="370" spans="1:24" s="21" customFormat="1" ht="24" customHeight="1" x14ac:dyDescent="0.25">
      <c r="A370" s="24" t="s">
        <v>6473</v>
      </c>
      <c r="B370" s="25" t="s">
        <v>18991</v>
      </c>
      <c r="C370" s="24">
        <v>3893</v>
      </c>
      <c r="D370" s="24" t="s">
        <v>17074</v>
      </c>
      <c r="E370" s="24" t="s">
        <v>6474</v>
      </c>
      <c r="F370" s="26">
        <f>Table134[[#This Row],[ToMeasure]]-Table134[[#This Row],[FromMeasure]]</f>
        <v>0.18409368000000001</v>
      </c>
      <c r="G370" s="27" t="s">
        <v>6475</v>
      </c>
      <c r="H370" s="37">
        <v>0</v>
      </c>
      <c r="I370" s="24" t="s">
        <v>6476</v>
      </c>
      <c r="J370" s="37">
        <v>0.18409368000000001</v>
      </c>
      <c r="K370" s="24" t="s">
        <v>647</v>
      </c>
      <c r="L370" s="28">
        <v>15040</v>
      </c>
      <c r="M370" s="28">
        <v>0</v>
      </c>
      <c r="N370" s="28">
        <v>15040</v>
      </c>
      <c r="O370" s="25" t="s">
        <v>23257</v>
      </c>
      <c r="P370" s="24">
        <v>14</v>
      </c>
      <c r="Q370" s="24" t="s">
        <v>203</v>
      </c>
      <c r="R370" s="28">
        <v>455</v>
      </c>
      <c r="S370" s="28">
        <v>1763</v>
      </c>
      <c r="T370" s="29">
        <v>0.14747340425531916</v>
      </c>
      <c r="U370" s="28">
        <v>20644</v>
      </c>
      <c r="V370" s="63"/>
      <c r="W370" s="61">
        <f>(Table134[[#This Row],[2042 Future AADT]]-Table134[[#This Row],[AADT 2022]])/20*($W$5-2022)+Table134[[#This Row],[AADT 2022]]</f>
        <v>20644</v>
      </c>
      <c r="X370" s="63"/>
    </row>
    <row r="371" spans="1:24" s="21" customFormat="1" ht="24" customHeight="1" x14ac:dyDescent="0.25">
      <c r="A371" s="24" t="s">
        <v>7589</v>
      </c>
      <c r="B371" s="25" t="s">
        <v>18993</v>
      </c>
      <c r="C371" s="24">
        <v>3900</v>
      </c>
      <c r="D371" s="24" t="s">
        <v>17074</v>
      </c>
      <c r="E371" s="24" t="s">
        <v>7590</v>
      </c>
      <c r="F371" s="26">
        <f>Table134[[#This Row],[ToMeasure]]-Table134[[#This Row],[FromMeasure]]</f>
        <v>0.24427715</v>
      </c>
      <c r="G371" s="27" t="s">
        <v>7591</v>
      </c>
      <c r="H371" s="37">
        <v>0</v>
      </c>
      <c r="I371" s="24" t="s">
        <v>156</v>
      </c>
      <c r="J371" s="37">
        <v>0.24427715</v>
      </c>
      <c r="K371" s="24" t="s">
        <v>206</v>
      </c>
      <c r="L371" s="28">
        <v>10046</v>
      </c>
      <c r="M371" s="28">
        <v>0</v>
      </c>
      <c r="N371" s="28">
        <v>10046</v>
      </c>
      <c r="O371" s="25" t="s">
        <v>23258</v>
      </c>
      <c r="P371" s="24">
        <v>15</v>
      </c>
      <c r="Q371" s="24" t="s">
        <v>203</v>
      </c>
      <c r="R371" s="28">
        <v>355</v>
      </c>
      <c r="S371" s="28">
        <v>475</v>
      </c>
      <c r="T371" s="29">
        <v>8.2619948238104715E-2</v>
      </c>
      <c r="U371" s="28">
        <v>13789</v>
      </c>
      <c r="V371" s="63"/>
      <c r="W371" s="61">
        <f>(Table134[[#This Row],[2042 Future AADT]]-Table134[[#This Row],[AADT 2022]])/20*($W$5-2022)+Table134[[#This Row],[AADT 2022]]</f>
        <v>13789</v>
      </c>
      <c r="X371" s="63"/>
    </row>
    <row r="372" spans="1:24" s="21" customFormat="1" ht="24" customHeight="1" x14ac:dyDescent="0.25">
      <c r="A372" s="24" t="s">
        <v>7593</v>
      </c>
      <c r="B372" s="25" t="s">
        <v>18995</v>
      </c>
      <c r="C372" s="24">
        <v>3902</v>
      </c>
      <c r="D372" s="24" t="s">
        <v>17074</v>
      </c>
      <c r="E372" s="24" t="s">
        <v>7594</v>
      </c>
      <c r="F372" s="26">
        <f>Table134[[#This Row],[ToMeasure]]-Table134[[#This Row],[FromMeasure]]</f>
        <v>0.21755289999999999</v>
      </c>
      <c r="G372" s="27" t="s">
        <v>3546</v>
      </c>
      <c r="H372" s="37">
        <v>0</v>
      </c>
      <c r="I372" s="24" t="s">
        <v>647</v>
      </c>
      <c r="J372" s="37">
        <v>0.21755289999999999</v>
      </c>
      <c r="K372" s="24" t="s">
        <v>3545</v>
      </c>
      <c r="L372" s="28">
        <v>8704</v>
      </c>
      <c r="M372" s="28">
        <v>0</v>
      </c>
      <c r="N372" s="28">
        <v>8704</v>
      </c>
      <c r="O372" s="25" t="s">
        <v>23259</v>
      </c>
      <c r="P372" s="24">
        <v>16</v>
      </c>
      <c r="Q372" s="24" t="s">
        <v>203</v>
      </c>
      <c r="R372" s="28">
        <v>307</v>
      </c>
      <c r="S372" s="28">
        <v>407</v>
      </c>
      <c r="T372" s="29">
        <v>8.203125E-2</v>
      </c>
      <c r="U372" s="28">
        <v>11947</v>
      </c>
      <c r="V372" s="63"/>
      <c r="W372" s="61">
        <f>(Table134[[#This Row],[2042 Future AADT]]-Table134[[#This Row],[AADT 2022]])/20*($W$5-2022)+Table134[[#This Row],[AADT 2022]]</f>
        <v>11947</v>
      </c>
      <c r="X372" s="63"/>
    </row>
    <row r="373" spans="1:24" s="21" customFormat="1" ht="24" customHeight="1" x14ac:dyDescent="0.25">
      <c r="A373" s="24" t="s">
        <v>7596</v>
      </c>
      <c r="B373" s="25" t="s">
        <v>18998</v>
      </c>
      <c r="C373" s="24">
        <v>3905</v>
      </c>
      <c r="D373" s="24" t="s">
        <v>17074</v>
      </c>
      <c r="E373" s="24" t="s">
        <v>7597</v>
      </c>
      <c r="F373" s="26">
        <f>Table134[[#This Row],[ToMeasure]]-Table134[[#This Row],[FromMeasure]]</f>
        <v>0.15542908</v>
      </c>
      <c r="G373" s="27" t="s">
        <v>7598</v>
      </c>
      <c r="H373" s="37">
        <v>0</v>
      </c>
      <c r="I373" s="24" t="s">
        <v>206</v>
      </c>
      <c r="J373" s="37">
        <v>0.15542908</v>
      </c>
      <c r="K373" s="24" t="s">
        <v>156</v>
      </c>
      <c r="L373" s="28">
        <v>4281</v>
      </c>
      <c r="M373" s="28">
        <v>0</v>
      </c>
      <c r="N373" s="28">
        <v>4281</v>
      </c>
      <c r="O373" s="25" t="s">
        <v>23260</v>
      </c>
      <c r="P373" s="24">
        <v>22</v>
      </c>
      <c r="Q373" s="24" t="s">
        <v>203</v>
      </c>
      <c r="R373" s="28">
        <v>345</v>
      </c>
      <c r="S373" s="28">
        <v>56</v>
      </c>
      <c r="T373" s="29">
        <v>9.366970334034104E-2</v>
      </c>
      <c r="U373" s="28">
        <v>6738</v>
      </c>
      <c r="V373" s="63"/>
      <c r="W373" s="61">
        <f>(Table134[[#This Row],[2042 Future AADT]]-Table134[[#This Row],[AADT 2022]])/20*($W$5-2022)+Table134[[#This Row],[AADT 2022]]</f>
        <v>6738</v>
      </c>
      <c r="X373" s="63"/>
    </row>
    <row r="374" spans="1:24" s="21" customFormat="1" ht="24" customHeight="1" x14ac:dyDescent="0.25">
      <c r="A374" s="24" t="s">
        <v>6478</v>
      </c>
      <c r="B374" s="25" t="s">
        <v>18994</v>
      </c>
      <c r="C374" s="24">
        <v>3901</v>
      </c>
      <c r="D374" s="24" t="s">
        <v>17074</v>
      </c>
      <c r="E374" s="24" t="s">
        <v>6479</v>
      </c>
      <c r="F374" s="26">
        <f>Table134[[#This Row],[ToMeasure]]-Table134[[#This Row],[FromMeasure]]</f>
        <v>0.18727087000000001</v>
      </c>
      <c r="G374" s="27" t="s">
        <v>6480</v>
      </c>
      <c r="H374" s="37">
        <v>0</v>
      </c>
      <c r="I374" s="24" t="s">
        <v>206</v>
      </c>
      <c r="J374" s="37">
        <v>0.18727087000000001</v>
      </c>
      <c r="K374" s="24" t="s">
        <v>156</v>
      </c>
      <c r="L374" s="28">
        <v>4809</v>
      </c>
      <c r="M374" s="28">
        <v>0</v>
      </c>
      <c r="N374" s="28">
        <v>4809</v>
      </c>
      <c r="O374" s="25" t="s">
        <v>23261</v>
      </c>
      <c r="P374" s="24">
        <v>17</v>
      </c>
      <c r="Q374" s="24" t="s">
        <v>203</v>
      </c>
      <c r="R374" s="28">
        <v>144</v>
      </c>
      <c r="S374" s="28">
        <v>563</v>
      </c>
      <c r="T374" s="29">
        <v>0.14701601164483261</v>
      </c>
      <c r="U374" s="28">
        <v>6601</v>
      </c>
      <c r="V374" s="63"/>
      <c r="W374" s="61">
        <f>(Table134[[#This Row],[2042 Future AADT]]-Table134[[#This Row],[AADT 2022]])/20*($W$5-2022)+Table134[[#This Row],[AADT 2022]]</f>
        <v>6601</v>
      </c>
      <c r="X374" s="63"/>
    </row>
    <row r="375" spans="1:24" s="21" customFormat="1" ht="24" customHeight="1" x14ac:dyDescent="0.25">
      <c r="A375" s="24" t="s">
        <v>3543</v>
      </c>
      <c r="B375" s="25" t="s">
        <v>18996</v>
      </c>
      <c r="C375" s="24">
        <v>3903</v>
      </c>
      <c r="D375" s="24" t="s">
        <v>17074</v>
      </c>
      <c r="E375" s="24" t="s">
        <v>3544</v>
      </c>
      <c r="F375" s="26">
        <f>Table134[[#This Row],[ToMeasure]]-Table134[[#This Row],[FromMeasure]]</f>
        <v>0.23444197999999999</v>
      </c>
      <c r="G375" s="27" t="s">
        <v>3545</v>
      </c>
      <c r="H375" s="37">
        <v>0</v>
      </c>
      <c r="I375" s="24" t="s">
        <v>3546</v>
      </c>
      <c r="J375" s="37">
        <v>0.23444197999999999</v>
      </c>
      <c r="K375" s="24" t="s">
        <v>647</v>
      </c>
      <c r="L375" s="28">
        <v>12728</v>
      </c>
      <c r="M375" s="28">
        <v>0</v>
      </c>
      <c r="N375" s="28">
        <v>12728</v>
      </c>
      <c r="O375" s="25" t="s">
        <v>23262</v>
      </c>
      <c r="P375" s="24">
        <v>11</v>
      </c>
      <c r="Q375" s="24" t="s">
        <v>203</v>
      </c>
      <c r="R375" s="28">
        <v>384</v>
      </c>
      <c r="S375" s="28">
        <v>1493</v>
      </c>
      <c r="T375" s="29">
        <v>0.14747014456316782</v>
      </c>
      <c r="U375" s="28">
        <v>17471</v>
      </c>
      <c r="V375" s="63"/>
      <c r="W375" s="61">
        <f>(Table134[[#This Row],[2042 Future AADT]]-Table134[[#This Row],[AADT 2022]])/20*($W$5-2022)+Table134[[#This Row],[AADT 2022]]</f>
        <v>17471</v>
      </c>
      <c r="X375" s="63"/>
    </row>
    <row r="376" spans="1:24" s="21" customFormat="1" ht="24" customHeight="1" x14ac:dyDescent="0.25">
      <c r="A376" s="24" t="s">
        <v>11522</v>
      </c>
      <c r="B376" s="25" t="s">
        <v>19001</v>
      </c>
      <c r="C376" s="24">
        <v>3912</v>
      </c>
      <c r="D376" s="24" t="s">
        <v>17074</v>
      </c>
      <c r="E376" s="24" t="s">
        <v>11523</v>
      </c>
      <c r="F376" s="26">
        <f>Table134[[#This Row],[ToMeasure]]-Table134[[#This Row],[FromMeasure]]</f>
        <v>0.58165312999999996</v>
      </c>
      <c r="G376" s="27" t="s">
        <v>11524</v>
      </c>
      <c r="H376" s="37">
        <v>0</v>
      </c>
      <c r="I376" s="24" t="s">
        <v>647</v>
      </c>
      <c r="J376" s="37">
        <v>0.58165312999999996</v>
      </c>
      <c r="K376" s="24" t="s">
        <v>1801</v>
      </c>
      <c r="L376" s="28">
        <v>25303</v>
      </c>
      <c r="M376" s="28">
        <v>0</v>
      </c>
      <c r="N376" s="28">
        <v>25303</v>
      </c>
      <c r="O376" s="25" t="s">
        <v>23263</v>
      </c>
      <c r="P376" s="24">
        <v>11</v>
      </c>
      <c r="Q376" s="24" t="s">
        <v>203</v>
      </c>
      <c r="R376" s="28">
        <v>905</v>
      </c>
      <c r="S376" s="28">
        <v>1206</v>
      </c>
      <c r="T376" s="29">
        <v>8.3428842429751418E-2</v>
      </c>
      <c r="U376" s="28">
        <v>34731</v>
      </c>
      <c r="V376" s="63"/>
      <c r="W376" s="61">
        <f>(Table134[[#This Row],[2042 Future AADT]]-Table134[[#This Row],[AADT 2022]])/20*($W$5-2022)+Table134[[#This Row],[AADT 2022]]</f>
        <v>34731</v>
      </c>
      <c r="X376" s="63"/>
    </row>
    <row r="377" spans="1:24" s="21" customFormat="1" ht="24" customHeight="1" x14ac:dyDescent="0.25">
      <c r="A377" s="24" t="s">
        <v>7602</v>
      </c>
      <c r="B377" s="25" t="s">
        <v>19006</v>
      </c>
      <c r="C377" s="24">
        <v>3922</v>
      </c>
      <c r="D377" s="24" t="s">
        <v>17074</v>
      </c>
      <c r="E377" s="24" t="s">
        <v>7603</v>
      </c>
      <c r="F377" s="26">
        <f>Table134[[#This Row],[ToMeasure]]-Table134[[#This Row],[FromMeasure]]</f>
        <v>0.26462614000000001</v>
      </c>
      <c r="G377" s="27" t="s">
        <v>6489</v>
      </c>
      <c r="H377" s="37">
        <v>0</v>
      </c>
      <c r="I377" s="24" t="s">
        <v>647</v>
      </c>
      <c r="J377" s="37">
        <v>0.26462614000000001</v>
      </c>
      <c r="K377" s="24" t="s">
        <v>7604</v>
      </c>
      <c r="L377" s="28">
        <v>10698</v>
      </c>
      <c r="M377" s="28">
        <v>0</v>
      </c>
      <c r="N377" s="28">
        <v>10698</v>
      </c>
      <c r="O377" s="25" t="s">
        <v>23264</v>
      </c>
      <c r="P377" s="24">
        <v>9</v>
      </c>
      <c r="Q377" s="24" t="s">
        <v>203</v>
      </c>
      <c r="R377" s="28">
        <v>376</v>
      </c>
      <c r="S377" s="28">
        <v>501</v>
      </c>
      <c r="T377" s="29">
        <v>8.1977939801832114E-2</v>
      </c>
      <c r="U377" s="28">
        <v>14684</v>
      </c>
      <c r="V377" s="63"/>
      <c r="W377" s="61">
        <f>(Table134[[#This Row],[2042 Future AADT]]-Table134[[#This Row],[AADT 2022]])/20*($W$5-2022)+Table134[[#This Row],[AADT 2022]]</f>
        <v>14684</v>
      </c>
      <c r="X377" s="63"/>
    </row>
    <row r="378" spans="1:24" s="21" customFormat="1" ht="24" customHeight="1" x14ac:dyDescent="0.25">
      <c r="A378" s="24" t="s">
        <v>7606</v>
      </c>
      <c r="B378" s="25" t="s">
        <v>19004</v>
      </c>
      <c r="C378" s="24">
        <v>3915</v>
      </c>
      <c r="D378" s="24" t="s">
        <v>17074</v>
      </c>
      <c r="E378" s="24" t="s">
        <v>7607</v>
      </c>
      <c r="F378" s="26">
        <f>Table134[[#This Row],[ToMeasure]]-Table134[[#This Row],[FromMeasure]]</f>
        <v>0.59553272999999995</v>
      </c>
      <c r="G378" s="27" t="s">
        <v>3063</v>
      </c>
      <c r="H378" s="37">
        <v>0</v>
      </c>
      <c r="I378" s="24" t="s">
        <v>3070</v>
      </c>
      <c r="J378" s="37">
        <v>0.59553272999999995</v>
      </c>
      <c r="K378" s="24" t="s">
        <v>156</v>
      </c>
      <c r="L378" s="28">
        <v>23506</v>
      </c>
      <c r="M378" s="28">
        <v>0</v>
      </c>
      <c r="N378" s="28">
        <v>23506</v>
      </c>
      <c r="O378" s="25" t="s">
        <v>23265</v>
      </c>
      <c r="P378" s="24">
        <v>9</v>
      </c>
      <c r="Q378" s="24" t="s">
        <v>203</v>
      </c>
      <c r="R378" s="28">
        <v>1920</v>
      </c>
      <c r="S378" s="28">
        <v>313</v>
      </c>
      <c r="T378" s="29">
        <v>9.499702203692674E-2</v>
      </c>
      <c r="U378" s="28">
        <v>36999</v>
      </c>
      <c r="V378" s="63"/>
      <c r="W378" s="61">
        <f>(Table134[[#This Row],[2042 Future AADT]]-Table134[[#This Row],[AADT 2022]])/20*($W$5-2022)+Table134[[#This Row],[AADT 2022]]</f>
        <v>36999</v>
      </c>
      <c r="X378" s="63"/>
    </row>
    <row r="379" spans="1:24" s="21" customFormat="1" ht="24" customHeight="1" x14ac:dyDescent="0.25">
      <c r="A379" s="24" t="s">
        <v>11526</v>
      </c>
      <c r="B379" s="25" t="s">
        <v>19000</v>
      </c>
      <c r="C379" s="24">
        <v>3911</v>
      </c>
      <c r="D379" s="24" t="s">
        <v>17074</v>
      </c>
      <c r="E379" s="24" t="s">
        <v>540</v>
      </c>
      <c r="F379" s="26">
        <f>Table134[[#This Row],[ToMeasure]]-Table134[[#This Row],[FromMeasure]]</f>
        <v>0.24532248000000001</v>
      </c>
      <c r="G379" s="27" t="s">
        <v>538</v>
      </c>
      <c r="H379" s="37">
        <v>0</v>
      </c>
      <c r="I379" s="24" t="s">
        <v>3294</v>
      </c>
      <c r="J379" s="37">
        <v>0.24532248000000001</v>
      </c>
      <c r="K379" s="24" t="s">
        <v>156</v>
      </c>
      <c r="L379" s="28">
        <v>16513</v>
      </c>
      <c r="M379" s="28">
        <v>0</v>
      </c>
      <c r="N379" s="28">
        <v>16513</v>
      </c>
      <c r="O379" s="25" t="s">
        <v>23266</v>
      </c>
      <c r="P379" s="24">
        <v>15</v>
      </c>
      <c r="Q379" s="24" t="s">
        <v>203</v>
      </c>
      <c r="R379" s="28">
        <v>499</v>
      </c>
      <c r="S379" s="28">
        <v>1942</v>
      </c>
      <c r="T379" s="29">
        <v>0.14782292739054079</v>
      </c>
      <c r="U379" s="28">
        <v>22666</v>
      </c>
      <c r="V379" s="63"/>
      <c r="W379" s="61">
        <f>(Table134[[#This Row],[2042 Future AADT]]-Table134[[#This Row],[AADT 2022]])/20*($W$5-2022)+Table134[[#This Row],[AADT 2022]]</f>
        <v>22666</v>
      </c>
      <c r="X379" s="63"/>
    </row>
    <row r="380" spans="1:24" s="21" customFormat="1" ht="24" customHeight="1" x14ac:dyDescent="0.25">
      <c r="A380" s="24" t="s">
        <v>6482</v>
      </c>
      <c r="B380" s="25" t="s">
        <v>19002</v>
      </c>
      <c r="C380" s="24">
        <v>3913</v>
      </c>
      <c r="D380" s="24" t="s">
        <v>17074</v>
      </c>
      <c r="E380" s="24" t="s">
        <v>6483</v>
      </c>
      <c r="F380" s="26">
        <f>Table134[[#This Row],[ToMeasure]]-Table134[[#This Row],[FromMeasure]]</f>
        <v>0.23922249000000001</v>
      </c>
      <c r="G380" s="27" t="s">
        <v>6484</v>
      </c>
      <c r="H380" s="37">
        <v>0</v>
      </c>
      <c r="I380" s="24" t="s">
        <v>3070</v>
      </c>
      <c r="J380" s="37">
        <v>0.23922249000000001</v>
      </c>
      <c r="K380" s="24" t="s">
        <v>647</v>
      </c>
      <c r="L380" s="28">
        <v>8237</v>
      </c>
      <c r="M380" s="28">
        <v>0</v>
      </c>
      <c r="N380" s="28">
        <v>8237</v>
      </c>
      <c r="O380" s="25" t="s">
        <v>23267</v>
      </c>
      <c r="P380" s="24">
        <v>10</v>
      </c>
      <c r="Q380" s="24" t="s">
        <v>203</v>
      </c>
      <c r="R380" s="28">
        <v>723</v>
      </c>
      <c r="S380" s="28">
        <v>118</v>
      </c>
      <c r="T380" s="29">
        <v>0.10210027922787422</v>
      </c>
      <c r="U380" s="28">
        <v>11306</v>
      </c>
      <c r="V380" s="63"/>
      <c r="W380" s="61">
        <f>(Table134[[#This Row],[2042 Future AADT]]-Table134[[#This Row],[AADT 2022]])/20*($W$5-2022)+Table134[[#This Row],[AADT 2022]]</f>
        <v>11306</v>
      </c>
      <c r="X380" s="63"/>
    </row>
    <row r="381" spans="1:24" s="21" customFormat="1" ht="24" customHeight="1" x14ac:dyDescent="0.25">
      <c r="A381" s="24" t="s">
        <v>3548</v>
      </c>
      <c r="B381" s="25" t="s">
        <v>19007</v>
      </c>
      <c r="C381" s="24">
        <v>3923</v>
      </c>
      <c r="D381" s="24" t="s">
        <v>17074</v>
      </c>
      <c r="E381" s="24" t="s">
        <v>3549</v>
      </c>
      <c r="F381" s="26">
        <f>Table134[[#This Row],[ToMeasure]]-Table134[[#This Row],[FromMeasure]]</f>
        <v>0.53473665999999997</v>
      </c>
      <c r="G381" s="27" t="s">
        <v>1802</v>
      </c>
      <c r="H381" s="37">
        <v>0</v>
      </c>
      <c r="I381" s="24" t="s">
        <v>74</v>
      </c>
      <c r="J381" s="37">
        <v>0.53473665999999997</v>
      </c>
      <c r="K381" s="24" t="s">
        <v>647</v>
      </c>
      <c r="L381" s="28">
        <v>12267</v>
      </c>
      <c r="M381" s="28">
        <v>0</v>
      </c>
      <c r="N381" s="28">
        <v>12267</v>
      </c>
      <c r="O381" s="25" t="s">
        <v>23268</v>
      </c>
      <c r="P381" s="24">
        <v>9</v>
      </c>
      <c r="Q381" s="24" t="s">
        <v>203</v>
      </c>
      <c r="R381" s="28">
        <v>371</v>
      </c>
      <c r="S381" s="28">
        <v>1440</v>
      </c>
      <c r="T381" s="29">
        <v>0.14763185782995028</v>
      </c>
      <c r="U381" s="28">
        <v>16838</v>
      </c>
      <c r="V381" s="63"/>
      <c r="W381" s="61">
        <f>(Table134[[#This Row],[2042 Future AADT]]-Table134[[#This Row],[AADT 2022]])/20*($W$5-2022)+Table134[[#This Row],[AADT 2022]]</f>
        <v>16838</v>
      </c>
      <c r="X381" s="63"/>
    </row>
    <row r="382" spans="1:24" s="21" customFormat="1" ht="24" customHeight="1" x14ac:dyDescent="0.25">
      <c r="A382" s="24" t="s">
        <v>11528</v>
      </c>
      <c r="B382" s="25"/>
      <c r="C382" s="24" t="s">
        <v>203</v>
      </c>
      <c r="D382" s="24" t="s">
        <v>17074</v>
      </c>
      <c r="E382" s="24" t="s">
        <v>11529</v>
      </c>
      <c r="F382" s="26">
        <f>Table134[[#This Row],[ToMeasure]]-Table134[[#This Row],[FromMeasure]]</f>
        <v>4.2000290000000003E-2</v>
      </c>
      <c r="G382" s="27" t="s">
        <v>11530</v>
      </c>
      <c r="H382" s="37">
        <v>0</v>
      </c>
      <c r="I382" s="24" t="s">
        <v>74</v>
      </c>
      <c r="J382" s="37">
        <v>4.2000290000000003E-2</v>
      </c>
      <c r="K382" s="24" t="s">
        <v>538</v>
      </c>
      <c r="L382" s="28" t="s">
        <v>203</v>
      </c>
      <c r="M382" s="28" t="s">
        <v>203</v>
      </c>
      <c r="N382" s="28" t="s">
        <v>203</v>
      </c>
      <c r="O382" s="25" t="s">
        <v>203</v>
      </c>
      <c r="P382" s="24" t="s">
        <v>203</v>
      </c>
      <c r="Q382" s="24" t="s">
        <v>203</v>
      </c>
      <c r="R382" s="28" t="s">
        <v>203</v>
      </c>
      <c r="S382" s="28" t="s">
        <v>203</v>
      </c>
      <c r="T382" s="29" t="s">
        <v>203</v>
      </c>
      <c r="U382" s="28" t="s">
        <v>203</v>
      </c>
      <c r="V382" s="63"/>
      <c r="W382" s="61" t="e">
        <f>(Table134[[#This Row],[2042 Future AADT]]-Table134[[#This Row],[AADT 2022]])/20*($W$5-2022)+Table134[[#This Row],[AADT 2022]]</f>
        <v>#VALUE!</v>
      </c>
      <c r="X382" s="63"/>
    </row>
    <row r="383" spans="1:24" s="21" customFormat="1" ht="24" customHeight="1" x14ac:dyDescent="0.25">
      <c r="A383" s="24" t="s">
        <v>6486</v>
      </c>
      <c r="B383" s="25"/>
      <c r="C383" s="24" t="s">
        <v>203</v>
      </c>
      <c r="D383" s="24" t="s">
        <v>17074</v>
      </c>
      <c r="E383" s="24" t="s">
        <v>6487</v>
      </c>
      <c r="F383" s="26">
        <f>Table134[[#This Row],[ToMeasure]]-Table134[[#This Row],[FromMeasure]]</f>
        <v>3.4461209999999999E-2</v>
      </c>
      <c r="G383" s="27" t="s">
        <v>6488</v>
      </c>
      <c r="H383" s="37">
        <v>0</v>
      </c>
      <c r="I383" s="24" t="s">
        <v>6489</v>
      </c>
      <c r="J383" s="37">
        <v>3.4461209999999999E-2</v>
      </c>
      <c r="K383" s="24" t="s">
        <v>74</v>
      </c>
      <c r="L383" s="28" t="s">
        <v>203</v>
      </c>
      <c r="M383" s="28" t="s">
        <v>203</v>
      </c>
      <c r="N383" s="28" t="s">
        <v>203</v>
      </c>
      <c r="O383" s="25" t="s">
        <v>203</v>
      </c>
      <c r="P383" s="24" t="s">
        <v>203</v>
      </c>
      <c r="Q383" s="24" t="s">
        <v>203</v>
      </c>
      <c r="R383" s="28" t="s">
        <v>203</v>
      </c>
      <c r="S383" s="28" t="s">
        <v>203</v>
      </c>
      <c r="T383" s="29" t="s">
        <v>203</v>
      </c>
      <c r="U383" s="28" t="s">
        <v>203</v>
      </c>
      <c r="V383" s="63"/>
      <c r="W383" s="61" t="e">
        <f>(Table134[[#This Row],[2042 Future AADT]]-Table134[[#This Row],[AADT 2022]])/20*($W$5-2022)+Table134[[#This Row],[AADT 2022]]</f>
        <v>#VALUE!</v>
      </c>
      <c r="X383" s="63"/>
    </row>
    <row r="384" spans="1:24" s="21" customFormat="1" ht="24" customHeight="1" x14ac:dyDescent="0.25">
      <c r="A384" s="24" t="s">
        <v>3551</v>
      </c>
      <c r="B384" s="25" t="s">
        <v>19016</v>
      </c>
      <c r="C384" s="24">
        <v>3945</v>
      </c>
      <c r="D384" s="24" t="s">
        <v>17074</v>
      </c>
      <c r="E384" s="24" t="s">
        <v>3552</v>
      </c>
      <c r="F384" s="26">
        <f>Table134[[#This Row],[ToMeasure]]-Table134[[#This Row],[FromMeasure]]</f>
        <v>0.37518992000000001</v>
      </c>
      <c r="G384" s="27" t="s">
        <v>3553</v>
      </c>
      <c r="H384" s="37">
        <v>0</v>
      </c>
      <c r="I384" s="24" t="s">
        <v>156</v>
      </c>
      <c r="J384" s="37">
        <v>0.37518992000000001</v>
      </c>
      <c r="K384" s="24" t="s">
        <v>3554</v>
      </c>
      <c r="L384" s="28">
        <v>6475</v>
      </c>
      <c r="M384" s="28">
        <v>0</v>
      </c>
      <c r="N384" s="28">
        <v>6475</v>
      </c>
      <c r="O384" s="25" t="s">
        <v>23269</v>
      </c>
      <c r="P384" s="24">
        <v>9</v>
      </c>
      <c r="Q384" s="24" t="s">
        <v>203</v>
      </c>
      <c r="R384" s="28">
        <v>232</v>
      </c>
      <c r="S384" s="28">
        <v>308</v>
      </c>
      <c r="T384" s="29">
        <v>8.33976833976834E-2</v>
      </c>
      <c r="U384" s="28">
        <v>8888</v>
      </c>
      <c r="V384" s="63"/>
      <c r="W384" s="61">
        <f>(Table134[[#This Row],[2042 Future AADT]]-Table134[[#This Row],[AADT 2022]])/20*($W$5-2022)+Table134[[#This Row],[AADT 2022]]</f>
        <v>8888</v>
      </c>
      <c r="X384" s="63"/>
    </row>
    <row r="385" spans="1:24" s="21" customFormat="1" ht="24" customHeight="1" x14ac:dyDescent="0.25">
      <c r="A385" s="24" t="s">
        <v>3556</v>
      </c>
      <c r="B385" s="25" t="s">
        <v>19011</v>
      </c>
      <c r="C385" s="24">
        <v>3940</v>
      </c>
      <c r="D385" s="24" t="s">
        <v>17074</v>
      </c>
      <c r="E385" s="24" t="s">
        <v>3552</v>
      </c>
      <c r="F385" s="26">
        <f>Table134[[#This Row],[ToMeasure]]-Table134[[#This Row],[FromMeasure]]</f>
        <v>0.18751434999999994</v>
      </c>
      <c r="G385" s="27" t="s">
        <v>3553</v>
      </c>
      <c r="H385" s="37">
        <v>0.70901521000000001</v>
      </c>
      <c r="I385" s="24" t="s">
        <v>3554</v>
      </c>
      <c r="J385" s="37">
        <v>0.89652955999999995</v>
      </c>
      <c r="K385" s="24" t="s">
        <v>3557</v>
      </c>
      <c r="L385" s="28">
        <v>13863</v>
      </c>
      <c r="M385" s="28">
        <v>0</v>
      </c>
      <c r="N385" s="28">
        <v>13863</v>
      </c>
      <c r="O385" s="25" t="s">
        <v>23270</v>
      </c>
      <c r="P385" s="24">
        <v>7</v>
      </c>
      <c r="Q385" s="24" t="s">
        <v>203</v>
      </c>
      <c r="R385" s="28">
        <v>499</v>
      </c>
      <c r="S385" s="28">
        <v>663</v>
      </c>
      <c r="T385" s="29">
        <v>8.3820240929091822E-2</v>
      </c>
      <c r="U385" s="28">
        <v>19029</v>
      </c>
      <c r="V385" s="63"/>
      <c r="W385" s="61">
        <f>(Table134[[#This Row],[2042 Future AADT]]-Table134[[#This Row],[AADT 2022]])/20*($W$5-2022)+Table134[[#This Row],[AADT 2022]]</f>
        <v>19029</v>
      </c>
      <c r="X385" s="63"/>
    </row>
    <row r="386" spans="1:24" s="21" customFormat="1" ht="24" customHeight="1" x14ac:dyDescent="0.25">
      <c r="A386" s="24" t="s">
        <v>11531</v>
      </c>
      <c r="B386" s="25" t="s">
        <v>19018</v>
      </c>
      <c r="C386" s="24">
        <v>3947</v>
      </c>
      <c r="D386" s="24" t="s">
        <v>17074</v>
      </c>
      <c r="E386" s="24" t="s">
        <v>11532</v>
      </c>
      <c r="F386" s="26">
        <f>Table134[[#This Row],[ToMeasure]]-Table134[[#This Row],[FromMeasure]]</f>
        <v>0.52214508999999998</v>
      </c>
      <c r="G386" s="27" t="s">
        <v>7614</v>
      </c>
      <c r="H386" s="37">
        <v>0</v>
      </c>
      <c r="I386" s="24" t="s">
        <v>647</v>
      </c>
      <c r="J386" s="37">
        <v>0.52214508999999998</v>
      </c>
      <c r="K386" s="24" t="s">
        <v>3562</v>
      </c>
      <c r="L386" s="28">
        <v>17680</v>
      </c>
      <c r="M386" s="28">
        <v>0</v>
      </c>
      <c r="N386" s="28">
        <v>17680</v>
      </c>
      <c r="O386" s="25" t="s">
        <v>23271</v>
      </c>
      <c r="P386" s="24">
        <v>8</v>
      </c>
      <c r="Q386" s="24" t="s">
        <v>203</v>
      </c>
      <c r="R386" s="28">
        <v>1232</v>
      </c>
      <c r="S386" s="28">
        <v>1681</v>
      </c>
      <c r="T386" s="29">
        <v>0.16476244343891402</v>
      </c>
      <c r="U386" s="28">
        <v>24268</v>
      </c>
      <c r="V386" s="63"/>
      <c r="W386" s="61">
        <f>(Table134[[#This Row],[2042 Future AADT]]-Table134[[#This Row],[AADT 2022]])/20*($W$5-2022)+Table134[[#This Row],[AADT 2022]]</f>
        <v>24268</v>
      </c>
      <c r="X386" s="63"/>
    </row>
    <row r="387" spans="1:24" s="21" customFormat="1" ht="24" customHeight="1" x14ac:dyDescent="0.25">
      <c r="A387" s="24" t="s">
        <v>11534</v>
      </c>
      <c r="B387" s="25" t="s">
        <v>19017</v>
      </c>
      <c r="C387" s="24">
        <v>3946</v>
      </c>
      <c r="D387" s="24" t="s">
        <v>17074</v>
      </c>
      <c r="E387" s="24" t="s">
        <v>11532</v>
      </c>
      <c r="F387" s="26">
        <f>Table134[[#This Row],[ToMeasure]]-Table134[[#This Row],[FromMeasure]]</f>
        <v>0.25725890000000007</v>
      </c>
      <c r="G387" s="27" t="s">
        <v>7614</v>
      </c>
      <c r="H387" s="37">
        <v>0.52214508999999998</v>
      </c>
      <c r="I387" s="24" t="s">
        <v>3562</v>
      </c>
      <c r="J387" s="37">
        <v>0.77940399000000005</v>
      </c>
      <c r="K387" s="24" t="s">
        <v>298</v>
      </c>
      <c r="L387" s="28">
        <v>24157</v>
      </c>
      <c r="M387" s="28">
        <v>0</v>
      </c>
      <c r="N387" s="28">
        <v>24157</v>
      </c>
      <c r="O387" s="25" t="s">
        <v>23272</v>
      </c>
      <c r="P387" s="24">
        <v>8</v>
      </c>
      <c r="Q387" s="24" t="s">
        <v>203</v>
      </c>
      <c r="R387" s="28">
        <v>864</v>
      </c>
      <c r="S387" s="28">
        <v>1151</v>
      </c>
      <c r="T387" s="29">
        <v>8.3412675414993587E-2</v>
      </c>
      <c r="U387" s="28">
        <v>38024</v>
      </c>
      <c r="V387" s="63"/>
      <c r="W387" s="61">
        <f>(Table134[[#This Row],[2042 Future AADT]]-Table134[[#This Row],[AADT 2022]])/20*($W$5-2022)+Table134[[#This Row],[AADT 2022]]</f>
        <v>38024</v>
      </c>
      <c r="X387" s="63"/>
    </row>
    <row r="388" spans="1:24" s="21" customFormat="1" ht="24" customHeight="1" x14ac:dyDescent="0.25">
      <c r="A388" s="24" t="s">
        <v>3559</v>
      </c>
      <c r="B388" s="25" t="s">
        <v>19013</v>
      </c>
      <c r="C388" s="24">
        <v>3942</v>
      </c>
      <c r="D388" s="24" t="s">
        <v>17074</v>
      </c>
      <c r="E388" s="24" t="s">
        <v>3560</v>
      </c>
      <c r="F388" s="26">
        <f>Table134[[#This Row],[ToMeasure]]-Table134[[#This Row],[FromMeasure]]</f>
        <v>0.26197251999999999</v>
      </c>
      <c r="G388" s="27" t="s">
        <v>3561</v>
      </c>
      <c r="H388" s="37">
        <v>0</v>
      </c>
      <c r="I388" s="24" t="s">
        <v>647</v>
      </c>
      <c r="J388" s="37">
        <v>0.26197251999999999</v>
      </c>
      <c r="K388" s="24" t="s">
        <v>3562</v>
      </c>
      <c r="L388" s="28">
        <v>16875</v>
      </c>
      <c r="M388" s="28">
        <v>0</v>
      </c>
      <c r="N388" s="28">
        <v>16875</v>
      </c>
      <c r="O388" s="25" t="s">
        <v>23273</v>
      </c>
      <c r="P388" s="24">
        <v>9</v>
      </c>
      <c r="Q388" s="24" t="s">
        <v>203</v>
      </c>
      <c r="R388" s="28">
        <v>607</v>
      </c>
      <c r="S388" s="28">
        <v>808</v>
      </c>
      <c r="T388" s="29">
        <v>8.3851851851851858E-2</v>
      </c>
      <c r="U388" s="28">
        <v>23163</v>
      </c>
      <c r="V388" s="63"/>
      <c r="W388" s="61">
        <f>(Table134[[#This Row],[2042 Future AADT]]-Table134[[#This Row],[AADT 2022]])/20*($W$5-2022)+Table134[[#This Row],[AADT 2022]]</f>
        <v>23163</v>
      </c>
      <c r="X388" s="63"/>
    </row>
    <row r="389" spans="1:24" s="21" customFormat="1" ht="24" customHeight="1" x14ac:dyDescent="0.25">
      <c r="A389" s="24" t="s">
        <v>7609</v>
      </c>
      <c r="B389" s="25" t="s">
        <v>19012</v>
      </c>
      <c r="C389" s="24">
        <v>3941</v>
      </c>
      <c r="D389" s="24" t="s">
        <v>17074</v>
      </c>
      <c r="E389" s="24" t="s">
        <v>7610</v>
      </c>
      <c r="F389" s="26">
        <f>Table134[[#This Row],[ToMeasure]]-Table134[[#This Row],[FromMeasure]]</f>
        <v>0.27828435000000001</v>
      </c>
      <c r="G389" s="27" t="s">
        <v>3557</v>
      </c>
      <c r="H389" s="37">
        <v>0</v>
      </c>
      <c r="I389" s="24" t="s">
        <v>3553</v>
      </c>
      <c r="J389" s="37">
        <v>0.27828435000000001</v>
      </c>
      <c r="K389" s="24" t="s">
        <v>156</v>
      </c>
      <c r="L389" s="28">
        <v>18633</v>
      </c>
      <c r="M389" s="28">
        <v>0</v>
      </c>
      <c r="N389" s="28">
        <v>18633</v>
      </c>
      <c r="O389" s="25" t="s">
        <v>23274</v>
      </c>
      <c r="P389" s="24">
        <v>9</v>
      </c>
      <c r="Q389" s="24" t="s">
        <v>203</v>
      </c>
      <c r="R389" s="28">
        <v>564</v>
      </c>
      <c r="S389" s="28">
        <v>2189</v>
      </c>
      <c r="T389" s="29">
        <v>0.14774861804325659</v>
      </c>
      <c r="U389" s="28">
        <v>25576</v>
      </c>
      <c r="V389" s="63"/>
      <c r="W389" s="61">
        <f>(Table134[[#This Row],[2042 Future AADT]]-Table134[[#This Row],[AADT 2022]])/20*($W$5-2022)+Table134[[#This Row],[AADT 2022]]</f>
        <v>25576</v>
      </c>
      <c r="X389" s="63"/>
    </row>
    <row r="390" spans="1:24" s="21" customFormat="1" ht="24" customHeight="1" x14ac:dyDescent="0.25">
      <c r="A390" s="24" t="s">
        <v>7612</v>
      </c>
      <c r="B390" s="25" t="s">
        <v>19014</v>
      </c>
      <c r="C390" s="24">
        <v>3943</v>
      </c>
      <c r="D390" s="24" t="s">
        <v>17074</v>
      </c>
      <c r="E390" s="24" t="s">
        <v>7613</v>
      </c>
      <c r="F390" s="26">
        <f>Table134[[#This Row],[ToMeasure]]-Table134[[#This Row],[FromMeasure]]</f>
        <v>0.14195832999999999</v>
      </c>
      <c r="G390" s="27" t="s">
        <v>3562</v>
      </c>
      <c r="H390" s="37">
        <v>0</v>
      </c>
      <c r="I390" s="24" t="s">
        <v>3561</v>
      </c>
      <c r="J390" s="37">
        <v>0.14195832999999999</v>
      </c>
      <c r="K390" s="24" t="s">
        <v>7614</v>
      </c>
      <c r="L390" s="28">
        <v>18253</v>
      </c>
      <c r="M390" s="28">
        <v>0</v>
      </c>
      <c r="N390" s="28">
        <v>18253</v>
      </c>
      <c r="O390" s="25" t="s">
        <v>23275</v>
      </c>
      <c r="P390" s="24">
        <v>8</v>
      </c>
      <c r="Q390" s="24" t="s">
        <v>203</v>
      </c>
      <c r="R390" s="28">
        <v>554</v>
      </c>
      <c r="S390" s="28">
        <v>2147</v>
      </c>
      <c r="T390" s="29">
        <v>0.14797567523146879</v>
      </c>
      <c r="U390" s="28">
        <v>25054</v>
      </c>
      <c r="V390" s="63"/>
      <c r="W390" s="61">
        <f>(Table134[[#This Row],[2042 Future AADT]]-Table134[[#This Row],[AADT 2022]])/20*($W$5-2022)+Table134[[#This Row],[AADT 2022]]</f>
        <v>25054</v>
      </c>
      <c r="X390" s="63"/>
    </row>
    <row r="391" spans="1:24" s="21" customFormat="1" ht="24" customHeight="1" x14ac:dyDescent="0.25">
      <c r="A391" s="24" t="s">
        <v>7616</v>
      </c>
      <c r="B391" s="25" t="s">
        <v>19019</v>
      </c>
      <c r="C391" s="24">
        <v>3948</v>
      </c>
      <c r="D391" s="24" t="s">
        <v>17074</v>
      </c>
      <c r="E391" s="24" t="s">
        <v>7613</v>
      </c>
      <c r="F391" s="26">
        <f>Table134[[#This Row],[ToMeasure]]-Table134[[#This Row],[FromMeasure]]</f>
        <v>0.13326975000000008</v>
      </c>
      <c r="G391" s="27" t="s">
        <v>3562</v>
      </c>
      <c r="H391" s="37">
        <v>0.50407738999999996</v>
      </c>
      <c r="I391" s="24" t="s">
        <v>7614</v>
      </c>
      <c r="J391" s="37">
        <v>0.63734714000000003</v>
      </c>
      <c r="K391" s="24" t="s">
        <v>647</v>
      </c>
      <c r="L391" s="28">
        <v>10665</v>
      </c>
      <c r="M391" s="28">
        <v>0</v>
      </c>
      <c r="N391" s="28">
        <v>10665</v>
      </c>
      <c r="O391" s="25" t="s">
        <v>23276</v>
      </c>
      <c r="P391" s="24">
        <v>9</v>
      </c>
      <c r="Q391" s="24" t="s">
        <v>203</v>
      </c>
      <c r="R391" s="28">
        <v>383</v>
      </c>
      <c r="S391" s="28">
        <v>509</v>
      </c>
      <c r="T391" s="29">
        <v>8.3638068448195033E-2</v>
      </c>
      <c r="U391" s="28">
        <v>14639</v>
      </c>
      <c r="V391" s="63"/>
      <c r="W391" s="61">
        <f>(Table134[[#This Row],[2042 Future AADT]]-Table134[[#This Row],[AADT 2022]])/20*($W$5-2022)+Table134[[#This Row],[AADT 2022]]</f>
        <v>14639</v>
      </c>
      <c r="X391" s="63"/>
    </row>
    <row r="392" spans="1:24" s="21" customFormat="1" ht="24" customHeight="1" x14ac:dyDescent="0.25">
      <c r="A392" s="24" t="s">
        <v>7618</v>
      </c>
      <c r="B392" s="25" t="s">
        <v>19020</v>
      </c>
      <c r="C392" s="24">
        <v>3950</v>
      </c>
      <c r="D392" s="24" t="s">
        <v>17074</v>
      </c>
      <c r="E392" s="24" t="s">
        <v>7619</v>
      </c>
      <c r="F392" s="26">
        <f>Table134[[#This Row],[ToMeasure]]-Table134[[#This Row],[FromMeasure]]</f>
        <v>0.22372441000000001</v>
      </c>
      <c r="G392" s="27" t="s">
        <v>7620</v>
      </c>
      <c r="H392" s="37">
        <v>0</v>
      </c>
      <c r="I392" s="24" t="s">
        <v>156</v>
      </c>
      <c r="J392" s="37">
        <v>0.22372441000000001</v>
      </c>
      <c r="K392" s="24" t="s">
        <v>7621</v>
      </c>
      <c r="L392" s="28">
        <v>20364</v>
      </c>
      <c r="M392" s="28">
        <v>0</v>
      </c>
      <c r="N392" s="28">
        <v>20364</v>
      </c>
      <c r="O392" s="25" t="s">
        <v>23277</v>
      </c>
      <c r="P392" s="24">
        <v>8</v>
      </c>
      <c r="Q392" s="24" t="s">
        <v>203</v>
      </c>
      <c r="R392" s="28">
        <v>733</v>
      </c>
      <c r="S392" s="28">
        <v>978</v>
      </c>
      <c r="T392" s="29">
        <v>8.4020821056766837E-2</v>
      </c>
      <c r="U392" s="28">
        <v>27952</v>
      </c>
      <c r="V392" s="63"/>
      <c r="W392" s="61">
        <f>(Table134[[#This Row],[2042 Future AADT]]-Table134[[#This Row],[AADT 2022]])/20*($W$5-2022)+Table134[[#This Row],[AADT 2022]]</f>
        <v>27952</v>
      </c>
      <c r="X392" s="63"/>
    </row>
    <row r="393" spans="1:24" s="21" customFormat="1" ht="24" customHeight="1" x14ac:dyDescent="0.25">
      <c r="A393" s="24" t="s">
        <v>7623</v>
      </c>
      <c r="B393" s="25" t="s">
        <v>19022</v>
      </c>
      <c r="C393" s="24">
        <v>3952</v>
      </c>
      <c r="D393" s="24" t="s">
        <v>17074</v>
      </c>
      <c r="E393" s="24" t="s">
        <v>7624</v>
      </c>
      <c r="F393" s="26">
        <f>Table134[[#This Row],[ToMeasure]]-Table134[[#This Row],[FromMeasure]]</f>
        <v>0.19673135</v>
      </c>
      <c r="G393" s="27" t="s">
        <v>7625</v>
      </c>
      <c r="H393" s="37">
        <v>0</v>
      </c>
      <c r="I393" s="24" t="s">
        <v>647</v>
      </c>
      <c r="J393" s="37">
        <v>0.19673135</v>
      </c>
      <c r="K393" s="24" t="s">
        <v>7626</v>
      </c>
      <c r="L393" s="28">
        <v>7618</v>
      </c>
      <c r="M393" s="28">
        <v>0</v>
      </c>
      <c r="N393" s="28">
        <v>7618</v>
      </c>
      <c r="O393" s="25" t="s">
        <v>23278</v>
      </c>
      <c r="P393" s="24">
        <v>9</v>
      </c>
      <c r="Q393" s="24" t="s">
        <v>203</v>
      </c>
      <c r="R393" s="28">
        <v>273</v>
      </c>
      <c r="S393" s="28">
        <v>363</v>
      </c>
      <c r="T393" s="29">
        <v>8.3486479390916246E-2</v>
      </c>
      <c r="U393" s="28">
        <v>10457</v>
      </c>
      <c r="V393" s="63"/>
      <c r="W393" s="61">
        <f>(Table134[[#This Row],[2042 Future AADT]]-Table134[[#This Row],[AADT 2022]])/20*($W$5-2022)+Table134[[#This Row],[AADT 2022]]</f>
        <v>10457</v>
      </c>
      <c r="X393" s="63"/>
    </row>
    <row r="394" spans="1:24" s="21" customFormat="1" ht="24" customHeight="1" x14ac:dyDescent="0.25">
      <c r="A394" s="24" t="s">
        <v>11536</v>
      </c>
      <c r="B394" s="25" t="s">
        <v>19021</v>
      </c>
      <c r="C394" s="24">
        <v>3951</v>
      </c>
      <c r="D394" s="24" t="s">
        <v>17074</v>
      </c>
      <c r="E394" s="24" t="s">
        <v>11537</v>
      </c>
      <c r="F394" s="26">
        <f>Table134[[#This Row],[ToMeasure]]-Table134[[#This Row],[FromMeasure]]</f>
        <v>0.20953616999999999</v>
      </c>
      <c r="G394" s="27" t="s">
        <v>7621</v>
      </c>
      <c r="H394" s="37">
        <v>0</v>
      </c>
      <c r="I394" s="24" t="s">
        <v>7620</v>
      </c>
      <c r="J394" s="37">
        <v>0.20953616999999999</v>
      </c>
      <c r="K394" s="24" t="s">
        <v>156</v>
      </c>
      <c r="L394" s="28">
        <v>10544</v>
      </c>
      <c r="M394" s="28">
        <v>0</v>
      </c>
      <c r="N394" s="28">
        <v>10544</v>
      </c>
      <c r="O394" s="25" t="s">
        <v>23279</v>
      </c>
      <c r="P394" s="24">
        <v>14</v>
      </c>
      <c r="Q394" s="24" t="s">
        <v>203</v>
      </c>
      <c r="R394" s="28">
        <v>319</v>
      </c>
      <c r="S394" s="28">
        <v>1239</v>
      </c>
      <c r="T394" s="29">
        <v>0.14776176024279211</v>
      </c>
      <c r="U394" s="28">
        <v>14473</v>
      </c>
      <c r="V394" s="63"/>
      <c r="W394" s="61">
        <f>(Table134[[#This Row],[2042 Future AADT]]-Table134[[#This Row],[AADT 2022]])/20*($W$5-2022)+Table134[[#This Row],[AADT 2022]]</f>
        <v>14473</v>
      </c>
      <c r="X394" s="63"/>
    </row>
    <row r="395" spans="1:24" s="21" customFormat="1" ht="24" customHeight="1" x14ac:dyDescent="0.25">
      <c r="A395" s="24" t="s">
        <v>11539</v>
      </c>
      <c r="B395" s="25" t="s">
        <v>19023</v>
      </c>
      <c r="C395" s="24">
        <v>3953</v>
      </c>
      <c r="D395" s="24" t="s">
        <v>17074</v>
      </c>
      <c r="E395" s="24" t="s">
        <v>11540</v>
      </c>
      <c r="F395" s="26">
        <f>Table134[[#This Row],[ToMeasure]]-Table134[[#This Row],[FromMeasure]]</f>
        <v>0.18115055999999999</v>
      </c>
      <c r="G395" s="27" t="s">
        <v>7626</v>
      </c>
      <c r="H395" s="37">
        <v>0</v>
      </c>
      <c r="I395" s="24" t="s">
        <v>7625</v>
      </c>
      <c r="J395" s="37">
        <v>0.18115055999999999</v>
      </c>
      <c r="K395" s="24" t="s">
        <v>647</v>
      </c>
      <c r="L395" s="28">
        <v>21295</v>
      </c>
      <c r="M395" s="28">
        <v>0</v>
      </c>
      <c r="N395" s="28">
        <v>21295</v>
      </c>
      <c r="O395" s="25" t="s">
        <v>23280</v>
      </c>
      <c r="P395" s="24">
        <v>9</v>
      </c>
      <c r="Q395" s="24" t="s">
        <v>203</v>
      </c>
      <c r="R395" s="28">
        <v>647</v>
      </c>
      <c r="S395" s="28">
        <v>2502</v>
      </c>
      <c r="T395" s="29">
        <v>0.14787508804883776</v>
      </c>
      <c r="U395" s="28">
        <v>29230</v>
      </c>
      <c r="V395" s="63"/>
      <c r="W395" s="61">
        <f>(Table134[[#This Row],[2042 Future AADT]]-Table134[[#This Row],[AADT 2022]])/20*($W$5-2022)+Table134[[#This Row],[AADT 2022]]</f>
        <v>29230</v>
      </c>
      <c r="X395" s="63"/>
    </row>
    <row r="396" spans="1:24" s="21" customFormat="1" ht="24" customHeight="1" x14ac:dyDescent="0.25">
      <c r="A396" s="24" t="s">
        <v>7628</v>
      </c>
      <c r="B396" s="25" t="s">
        <v>19025</v>
      </c>
      <c r="C396" s="24">
        <v>3960</v>
      </c>
      <c r="D396" s="24" t="s">
        <v>17074</v>
      </c>
      <c r="E396" s="24" t="s">
        <v>7629</v>
      </c>
      <c r="F396" s="26">
        <f>Table134[[#This Row],[ToMeasure]]-Table134[[#This Row],[FromMeasure]]</f>
        <v>0.18862359000000001</v>
      </c>
      <c r="G396" s="27" t="s">
        <v>7630</v>
      </c>
      <c r="H396" s="37">
        <v>0</v>
      </c>
      <c r="I396" s="24" t="s">
        <v>156</v>
      </c>
      <c r="J396" s="37">
        <v>0.18862359000000001</v>
      </c>
      <c r="K396" s="24" t="s">
        <v>7631</v>
      </c>
      <c r="L396" s="28">
        <v>11330</v>
      </c>
      <c r="M396" s="28">
        <v>0</v>
      </c>
      <c r="N396" s="28">
        <v>11330</v>
      </c>
      <c r="O396" s="25" t="s">
        <v>23281</v>
      </c>
      <c r="P396" s="24">
        <v>9</v>
      </c>
      <c r="Q396" s="24" t="s">
        <v>203</v>
      </c>
      <c r="R396" s="28">
        <v>407</v>
      </c>
      <c r="S396" s="28">
        <v>543</v>
      </c>
      <c r="T396" s="29">
        <v>8.3848190644307152E-2</v>
      </c>
      <c r="U396" s="28">
        <v>15552</v>
      </c>
      <c r="V396" s="63"/>
      <c r="W396" s="61">
        <f>(Table134[[#This Row],[2042 Future AADT]]-Table134[[#This Row],[AADT 2022]])/20*($W$5-2022)+Table134[[#This Row],[AADT 2022]]</f>
        <v>15552</v>
      </c>
      <c r="X396" s="63"/>
    </row>
    <row r="397" spans="1:24" s="21" customFormat="1" ht="24" customHeight="1" x14ac:dyDescent="0.25">
      <c r="A397" s="24" t="s">
        <v>6490</v>
      </c>
      <c r="B397" s="25" t="s">
        <v>19027</v>
      </c>
      <c r="C397" s="24">
        <v>3962</v>
      </c>
      <c r="D397" s="24" t="s">
        <v>17074</v>
      </c>
      <c r="E397" s="24" t="s">
        <v>6491</v>
      </c>
      <c r="F397" s="26">
        <f>Table134[[#This Row],[ToMeasure]]-Table134[[#This Row],[FromMeasure]]</f>
        <v>0.18638150000000001</v>
      </c>
      <c r="G397" s="27" t="s">
        <v>6492</v>
      </c>
      <c r="H397" s="37">
        <v>0</v>
      </c>
      <c r="I397" s="24" t="s">
        <v>647</v>
      </c>
      <c r="J397" s="37">
        <v>0.18638150000000001</v>
      </c>
      <c r="K397" s="24" t="s">
        <v>6493</v>
      </c>
      <c r="L397" s="28">
        <v>7239</v>
      </c>
      <c r="M397" s="28">
        <v>0</v>
      </c>
      <c r="N397" s="28">
        <v>7239</v>
      </c>
      <c r="O397" s="25" t="s">
        <v>23282</v>
      </c>
      <c r="P397" s="24">
        <v>12</v>
      </c>
      <c r="Q397" s="24" t="s">
        <v>203</v>
      </c>
      <c r="R397" s="28">
        <v>260</v>
      </c>
      <c r="S397" s="28">
        <v>347</v>
      </c>
      <c r="T397" s="29">
        <v>8.3851360685177512E-2</v>
      </c>
      <c r="U397" s="28">
        <v>9936</v>
      </c>
      <c r="V397" s="63"/>
      <c r="W397" s="61">
        <f>(Table134[[#This Row],[2042 Future AADT]]-Table134[[#This Row],[AADT 2022]])/20*($W$5-2022)+Table134[[#This Row],[AADT 2022]]</f>
        <v>9936</v>
      </c>
      <c r="X397" s="63"/>
    </row>
    <row r="398" spans="1:24" s="21" customFormat="1" ht="24" customHeight="1" x14ac:dyDescent="0.25">
      <c r="A398" s="24" t="s">
        <v>7633</v>
      </c>
      <c r="B398" s="25" t="s">
        <v>19026</v>
      </c>
      <c r="C398" s="24">
        <v>3961</v>
      </c>
      <c r="D398" s="24" t="s">
        <v>17074</v>
      </c>
      <c r="E398" s="24" t="s">
        <v>7634</v>
      </c>
      <c r="F398" s="26">
        <f>Table134[[#This Row],[ToMeasure]]-Table134[[#This Row],[FromMeasure]]</f>
        <v>0.21440708999999999</v>
      </c>
      <c r="G398" s="27" t="s">
        <v>7631</v>
      </c>
      <c r="H398" s="37">
        <v>0</v>
      </c>
      <c r="I398" s="24" t="s">
        <v>7630</v>
      </c>
      <c r="J398" s="37">
        <v>0.21440708999999999</v>
      </c>
      <c r="K398" s="24" t="s">
        <v>156</v>
      </c>
      <c r="L398" s="28">
        <v>7202</v>
      </c>
      <c r="M398" s="28">
        <v>0</v>
      </c>
      <c r="N398" s="28">
        <v>7202</v>
      </c>
      <c r="O398" s="25" t="s">
        <v>23283</v>
      </c>
      <c r="P398" s="24">
        <v>12</v>
      </c>
      <c r="Q398" s="24" t="s">
        <v>203</v>
      </c>
      <c r="R398" s="28">
        <v>218</v>
      </c>
      <c r="S398" s="28">
        <v>846</v>
      </c>
      <c r="T398" s="29">
        <v>0.14773673979450153</v>
      </c>
      <c r="U398" s="28">
        <v>9886</v>
      </c>
      <c r="V398" s="63"/>
      <c r="W398" s="61">
        <f>(Table134[[#This Row],[2042 Future AADT]]-Table134[[#This Row],[AADT 2022]])/20*($W$5-2022)+Table134[[#This Row],[AADT 2022]]</f>
        <v>9886</v>
      </c>
      <c r="X398" s="63"/>
    </row>
    <row r="399" spans="1:24" s="21" customFormat="1" ht="24" customHeight="1" x14ac:dyDescent="0.25">
      <c r="A399" s="24" t="s">
        <v>6495</v>
      </c>
      <c r="B399" s="25" t="s">
        <v>19028</v>
      </c>
      <c r="C399" s="24">
        <v>3963</v>
      </c>
      <c r="D399" s="24" t="s">
        <v>17074</v>
      </c>
      <c r="E399" s="24" t="s">
        <v>6496</v>
      </c>
      <c r="F399" s="26">
        <f>Table134[[#This Row],[ToMeasure]]-Table134[[#This Row],[FromMeasure]]</f>
        <v>0.27144400000000002</v>
      </c>
      <c r="G399" s="27" t="s">
        <v>6493</v>
      </c>
      <c r="H399" s="37">
        <v>0</v>
      </c>
      <c r="I399" s="24" t="s">
        <v>6492</v>
      </c>
      <c r="J399" s="37">
        <v>0.27144400000000002</v>
      </c>
      <c r="K399" s="24" t="s">
        <v>647</v>
      </c>
      <c r="L399" s="28">
        <v>14713</v>
      </c>
      <c r="M399" s="28">
        <v>0</v>
      </c>
      <c r="N399" s="28">
        <v>14713</v>
      </c>
      <c r="O399" s="25" t="s">
        <v>23284</v>
      </c>
      <c r="P399" s="24">
        <v>13</v>
      </c>
      <c r="Q399" s="24" t="s">
        <v>203</v>
      </c>
      <c r="R399" s="28">
        <v>446</v>
      </c>
      <c r="S399" s="28">
        <v>1730</v>
      </c>
      <c r="T399" s="29">
        <v>0.14789641813362334</v>
      </c>
      <c r="U399" s="28">
        <v>20195</v>
      </c>
      <c r="V399" s="63"/>
      <c r="W399" s="61">
        <f>(Table134[[#This Row],[2042 Future AADT]]-Table134[[#This Row],[AADT 2022]])/20*($W$5-2022)+Table134[[#This Row],[AADT 2022]]</f>
        <v>20195</v>
      </c>
      <c r="X399" s="63"/>
    </row>
    <row r="400" spans="1:24" s="21" customFormat="1" ht="24" customHeight="1" x14ac:dyDescent="0.25">
      <c r="A400" s="24" t="s">
        <v>6498</v>
      </c>
      <c r="B400" s="25" t="s">
        <v>19030</v>
      </c>
      <c r="C400" s="24">
        <v>3970</v>
      </c>
      <c r="D400" s="24" t="s">
        <v>17074</v>
      </c>
      <c r="E400" s="24" t="s">
        <v>6499</v>
      </c>
      <c r="F400" s="26">
        <f>Table134[[#This Row],[ToMeasure]]-Table134[[#This Row],[FromMeasure]]</f>
        <v>0.30350147</v>
      </c>
      <c r="G400" s="27" t="s">
        <v>6500</v>
      </c>
      <c r="H400" s="37">
        <v>0</v>
      </c>
      <c r="I400" s="24" t="s">
        <v>156</v>
      </c>
      <c r="J400" s="37">
        <v>0.30350147</v>
      </c>
      <c r="K400" s="24" t="s">
        <v>6501</v>
      </c>
      <c r="L400" s="28">
        <v>17047</v>
      </c>
      <c r="M400" s="28">
        <v>0</v>
      </c>
      <c r="N400" s="28">
        <v>17047</v>
      </c>
      <c r="O400" s="25" t="s">
        <v>23285</v>
      </c>
      <c r="P400" s="24">
        <v>8</v>
      </c>
      <c r="Q400" s="24" t="s">
        <v>203</v>
      </c>
      <c r="R400" s="28">
        <v>614</v>
      </c>
      <c r="S400" s="28">
        <v>821</v>
      </c>
      <c r="T400" s="29">
        <v>8.4179034434211292E-2</v>
      </c>
      <c r="U400" s="28">
        <v>23399</v>
      </c>
      <c r="V400" s="63"/>
      <c r="W400" s="61">
        <f>(Table134[[#This Row],[2042 Future AADT]]-Table134[[#This Row],[AADT 2022]])/20*($W$5-2022)+Table134[[#This Row],[AADT 2022]]</f>
        <v>23399</v>
      </c>
      <c r="X400" s="63"/>
    </row>
    <row r="401" spans="1:24" s="21" customFormat="1" ht="24" customHeight="1" x14ac:dyDescent="0.25">
      <c r="A401" s="24" t="s">
        <v>6503</v>
      </c>
      <c r="B401" s="25" t="s">
        <v>19032</v>
      </c>
      <c r="C401" s="24">
        <v>3972</v>
      </c>
      <c r="D401" s="24" t="s">
        <v>17074</v>
      </c>
      <c r="E401" s="24" t="s">
        <v>6504</v>
      </c>
      <c r="F401" s="26">
        <f>Table134[[#This Row],[ToMeasure]]-Table134[[#This Row],[FromMeasure]]</f>
        <v>0.22425560999999999</v>
      </c>
      <c r="G401" s="27" t="s">
        <v>6505</v>
      </c>
      <c r="H401" s="37">
        <v>0</v>
      </c>
      <c r="I401" s="24" t="s">
        <v>647</v>
      </c>
      <c r="J401" s="37">
        <v>0.22425560999999999</v>
      </c>
      <c r="K401" s="24" t="s">
        <v>6506</v>
      </c>
      <c r="L401" s="28">
        <v>10698</v>
      </c>
      <c r="M401" s="28">
        <v>0</v>
      </c>
      <c r="N401" s="28">
        <v>10698</v>
      </c>
      <c r="O401" s="25" t="s">
        <v>23286</v>
      </c>
      <c r="P401" s="24">
        <v>14</v>
      </c>
      <c r="Q401" s="24" t="s">
        <v>203</v>
      </c>
      <c r="R401" s="28">
        <v>384</v>
      </c>
      <c r="S401" s="28">
        <v>509</v>
      </c>
      <c r="T401" s="29">
        <v>8.3473546457281736E-2</v>
      </c>
      <c r="U401" s="28">
        <v>14684</v>
      </c>
      <c r="V401" s="63"/>
      <c r="W401" s="61">
        <f>(Table134[[#This Row],[2042 Future AADT]]-Table134[[#This Row],[AADT 2022]])/20*($W$5-2022)+Table134[[#This Row],[AADT 2022]]</f>
        <v>14684</v>
      </c>
      <c r="X401" s="63"/>
    </row>
    <row r="402" spans="1:24" s="21" customFormat="1" ht="24" customHeight="1" x14ac:dyDescent="0.25">
      <c r="A402" s="24" t="s">
        <v>11542</v>
      </c>
      <c r="B402" s="25" t="s">
        <v>19031</v>
      </c>
      <c r="C402" s="24">
        <v>3971</v>
      </c>
      <c r="D402" s="24" t="s">
        <v>17074</v>
      </c>
      <c r="E402" s="24" t="s">
        <v>11543</v>
      </c>
      <c r="F402" s="26">
        <f>Table134[[#This Row],[ToMeasure]]-Table134[[#This Row],[FromMeasure]]</f>
        <v>0.21144452</v>
      </c>
      <c r="G402" s="27" t="s">
        <v>6501</v>
      </c>
      <c r="H402" s="37">
        <v>0</v>
      </c>
      <c r="I402" s="24" t="s">
        <v>6500</v>
      </c>
      <c r="J402" s="37">
        <v>0.21144452</v>
      </c>
      <c r="K402" s="24" t="s">
        <v>156</v>
      </c>
      <c r="L402" s="28">
        <v>9568</v>
      </c>
      <c r="M402" s="28">
        <v>0</v>
      </c>
      <c r="N402" s="28">
        <v>9568</v>
      </c>
      <c r="O402" s="25" t="s">
        <v>23287</v>
      </c>
      <c r="P402" s="24">
        <v>10</v>
      </c>
      <c r="Q402" s="24" t="s">
        <v>203</v>
      </c>
      <c r="R402" s="28">
        <v>289</v>
      </c>
      <c r="S402" s="28">
        <v>1123</v>
      </c>
      <c r="T402" s="29">
        <v>0.14757525083612041</v>
      </c>
      <c r="U402" s="28">
        <v>13133</v>
      </c>
      <c r="V402" s="63"/>
      <c r="W402" s="61">
        <f>(Table134[[#This Row],[2042 Future AADT]]-Table134[[#This Row],[AADT 2022]])/20*($W$5-2022)+Table134[[#This Row],[AADT 2022]]</f>
        <v>13133</v>
      </c>
      <c r="X402" s="63"/>
    </row>
    <row r="403" spans="1:24" s="21" customFormat="1" ht="24" customHeight="1" x14ac:dyDescent="0.25">
      <c r="A403" s="24" t="s">
        <v>7636</v>
      </c>
      <c r="B403" s="25" t="s">
        <v>19033</v>
      </c>
      <c r="C403" s="24">
        <v>3973</v>
      </c>
      <c r="D403" s="24" t="s">
        <v>17074</v>
      </c>
      <c r="E403" s="24" t="s">
        <v>7637</v>
      </c>
      <c r="F403" s="26">
        <f>Table134[[#This Row],[ToMeasure]]-Table134[[#This Row],[FromMeasure]]</f>
        <v>0.18011672000000001</v>
      </c>
      <c r="G403" s="27" t="s">
        <v>6506</v>
      </c>
      <c r="H403" s="37">
        <v>0</v>
      </c>
      <c r="I403" s="24" t="s">
        <v>6505</v>
      </c>
      <c r="J403" s="37">
        <v>0.18011672000000001</v>
      </c>
      <c r="K403" s="24" t="s">
        <v>647</v>
      </c>
      <c r="L403" s="28">
        <v>18853</v>
      </c>
      <c r="M403" s="28">
        <v>0</v>
      </c>
      <c r="N403" s="28">
        <v>18853</v>
      </c>
      <c r="O403" s="25" t="s">
        <v>23288</v>
      </c>
      <c r="P403" s="24">
        <v>9</v>
      </c>
      <c r="Q403" s="24" t="s">
        <v>203</v>
      </c>
      <c r="R403" s="28">
        <v>572</v>
      </c>
      <c r="S403" s="28">
        <v>2217</v>
      </c>
      <c r="T403" s="29">
        <v>0.14793401580650295</v>
      </c>
      <c r="U403" s="28">
        <v>25878</v>
      </c>
      <c r="V403" s="63"/>
      <c r="W403" s="61">
        <f>(Table134[[#This Row],[2042 Future AADT]]-Table134[[#This Row],[AADT 2022]])/20*($W$5-2022)+Table134[[#This Row],[AADT 2022]]</f>
        <v>25878</v>
      </c>
      <c r="X403" s="63"/>
    </row>
    <row r="404" spans="1:24" s="21" customFormat="1" ht="24" customHeight="1" x14ac:dyDescent="0.25">
      <c r="A404" s="24" t="s">
        <v>3564</v>
      </c>
      <c r="B404" s="25" t="s">
        <v>19035</v>
      </c>
      <c r="C404" s="24">
        <v>3980</v>
      </c>
      <c r="D404" s="24" t="s">
        <v>17074</v>
      </c>
      <c r="E404" s="24" t="s">
        <v>3565</v>
      </c>
      <c r="F404" s="26">
        <f>Table134[[#This Row],[ToMeasure]]-Table134[[#This Row],[FromMeasure]]</f>
        <v>0.27117196999999998</v>
      </c>
      <c r="G404" s="27" t="s">
        <v>3566</v>
      </c>
      <c r="H404" s="37">
        <v>0</v>
      </c>
      <c r="I404" s="24" t="s">
        <v>156</v>
      </c>
      <c r="J404" s="37">
        <v>0.27117196999999998</v>
      </c>
      <c r="K404" s="24" t="s">
        <v>3567</v>
      </c>
      <c r="L404" s="28">
        <v>19957</v>
      </c>
      <c r="M404" s="28">
        <v>0</v>
      </c>
      <c r="N404" s="28">
        <v>19957</v>
      </c>
      <c r="O404" s="25" t="s">
        <v>23289</v>
      </c>
      <c r="P404" s="24">
        <v>7</v>
      </c>
      <c r="Q404" s="24" t="s">
        <v>203</v>
      </c>
      <c r="R404" s="28">
        <v>775</v>
      </c>
      <c r="S404" s="28">
        <v>1145</v>
      </c>
      <c r="T404" s="29">
        <v>9.6206844716139703E-2</v>
      </c>
      <c r="U404" s="28">
        <v>27393</v>
      </c>
      <c r="V404" s="63"/>
      <c r="W404" s="61">
        <f>(Table134[[#This Row],[2042 Future AADT]]-Table134[[#This Row],[AADT 2022]])/20*($W$5-2022)+Table134[[#This Row],[AADT 2022]]</f>
        <v>27393</v>
      </c>
      <c r="X404" s="63"/>
    </row>
    <row r="405" spans="1:24" s="21" customFormat="1" ht="24" customHeight="1" x14ac:dyDescent="0.25">
      <c r="A405" s="24" t="s">
        <v>11545</v>
      </c>
      <c r="B405" s="25" t="s">
        <v>19037</v>
      </c>
      <c r="C405" s="24">
        <v>3982</v>
      </c>
      <c r="D405" s="24" t="s">
        <v>17074</v>
      </c>
      <c r="E405" s="24" t="s">
        <v>11546</v>
      </c>
      <c r="F405" s="26">
        <f>Table134[[#This Row],[ToMeasure]]-Table134[[#This Row],[FromMeasure]]</f>
        <v>0.55780165999999998</v>
      </c>
      <c r="G405" s="27" t="s">
        <v>3572</v>
      </c>
      <c r="H405" s="37">
        <v>0</v>
      </c>
      <c r="I405" s="24" t="s">
        <v>647</v>
      </c>
      <c r="J405" s="37">
        <v>0.55780165999999998</v>
      </c>
      <c r="K405" s="24" t="s">
        <v>3571</v>
      </c>
      <c r="L405" s="28">
        <v>4539</v>
      </c>
      <c r="M405" s="28">
        <v>0</v>
      </c>
      <c r="N405" s="28">
        <v>4539</v>
      </c>
      <c r="O405" s="25" t="s">
        <v>23290</v>
      </c>
      <c r="P405" s="24">
        <v>12</v>
      </c>
      <c r="Q405" s="24" t="s">
        <v>203</v>
      </c>
      <c r="R405" s="28">
        <v>162</v>
      </c>
      <c r="S405" s="28">
        <v>216</v>
      </c>
      <c r="T405" s="29">
        <v>8.3278255122273631E-2</v>
      </c>
      <c r="U405" s="28">
        <v>6230</v>
      </c>
      <c r="V405" s="63"/>
      <c r="W405" s="61">
        <f>(Table134[[#This Row],[2042 Future AADT]]-Table134[[#This Row],[AADT 2022]])/20*($W$5-2022)+Table134[[#This Row],[AADT 2022]]</f>
        <v>6230</v>
      </c>
      <c r="X405" s="63"/>
    </row>
    <row r="406" spans="1:24" s="21" customFormat="1" ht="24" customHeight="1" x14ac:dyDescent="0.25">
      <c r="A406" s="24" t="s">
        <v>6508</v>
      </c>
      <c r="B406" s="25" t="s">
        <v>19036</v>
      </c>
      <c r="C406" s="24">
        <v>3981</v>
      </c>
      <c r="D406" s="24" t="s">
        <v>17074</v>
      </c>
      <c r="E406" s="24" t="s">
        <v>6509</v>
      </c>
      <c r="F406" s="26">
        <f>Table134[[#This Row],[ToMeasure]]-Table134[[#This Row],[FromMeasure]]</f>
        <v>0.53074957</v>
      </c>
      <c r="G406" s="27" t="s">
        <v>3567</v>
      </c>
      <c r="H406" s="37">
        <v>0</v>
      </c>
      <c r="I406" s="24" t="s">
        <v>3566</v>
      </c>
      <c r="J406" s="37">
        <v>0.53074957</v>
      </c>
      <c r="K406" s="24" t="s">
        <v>156</v>
      </c>
      <c r="L406" s="28">
        <v>5239</v>
      </c>
      <c r="M406" s="28">
        <v>0</v>
      </c>
      <c r="N406" s="28">
        <v>5239</v>
      </c>
      <c r="O406" s="25" t="s">
        <v>23291</v>
      </c>
      <c r="P406" s="24">
        <v>13</v>
      </c>
      <c r="Q406" s="24" t="s">
        <v>203</v>
      </c>
      <c r="R406" s="28">
        <v>158</v>
      </c>
      <c r="S406" s="28">
        <v>616</v>
      </c>
      <c r="T406" s="29">
        <v>0.14773811796144301</v>
      </c>
      <c r="U406" s="28">
        <v>7191</v>
      </c>
      <c r="V406" s="63"/>
      <c r="W406" s="61">
        <f>(Table134[[#This Row],[2042 Future AADT]]-Table134[[#This Row],[AADT 2022]])/20*($W$5-2022)+Table134[[#This Row],[AADT 2022]]</f>
        <v>7191</v>
      </c>
      <c r="X406" s="63"/>
    </row>
    <row r="407" spans="1:24" s="21" customFormat="1" ht="24" customHeight="1" x14ac:dyDescent="0.25">
      <c r="A407" s="24" t="s">
        <v>3569</v>
      </c>
      <c r="B407" s="25" t="s">
        <v>19038</v>
      </c>
      <c r="C407" s="24">
        <v>3983</v>
      </c>
      <c r="D407" s="24" t="s">
        <v>17074</v>
      </c>
      <c r="E407" s="24" t="s">
        <v>3570</v>
      </c>
      <c r="F407" s="26">
        <f>Table134[[#This Row],[ToMeasure]]-Table134[[#This Row],[FromMeasure]]</f>
        <v>0.23705030999999999</v>
      </c>
      <c r="G407" s="27" t="s">
        <v>3571</v>
      </c>
      <c r="H407" s="37">
        <v>0</v>
      </c>
      <c r="I407" s="24" t="s">
        <v>3572</v>
      </c>
      <c r="J407" s="37">
        <v>0.23705030999999999</v>
      </c>
      <c r="K407" s="24" t="s">
        <v>647</v>
      </c>
      <c r="L407" s="28">
        <v>17298</v>
      </c>
      <c r="M407" s="28">
        <v>0</v>
      </c>
      <c r="N407" s="28">
        <v>17298</v>
      </c>
      <c r="O407" s="25" t="s">
        <v>23292</v>
      </c>
      <c r="P407" s="24">
        <v>8</v>
      </c>
      <c r="Q407" s="24" t="s">
        <v>203</v>
      </c>
      <c r="R407" s="28">
        <v>523</v>
      </c>
      <c r="S407" s="28">
        <v>2034</v>
      </c>
      <c r="T407" s="29">
        <v>0.1478205572898601</v>
      </c>
      <c r="U407" s="28">
        <v>23744</v>
      </c>
      <c r="V407" s="63"/>
      <c r="W407" s="61">
        <f>(Table134[[#This Row],[2042 Future AADT]]-Table134[[#This Row],[AADT 2022]])/20*($W$5-2022)+Table134[[#This Row],[AADT 2022]]</f>
        <v>23744</v>
      </c>
      <c r="X407" s="63"/>
    </row>
    <row r="408" spans="1:24" s="21" customFormat="1" ht="24" customHeight="1" x14ac:dyDescent="0.25">
      <c r="A408" s="24" t="s">
        <v>6511</v>
      </c>
      <c r="B408" s="25" t="s">
        <v>21306</v>
      </c>
      <c r="C408" s="24">
        <v>8560</v>
      </c>
      <c r="D408" s="24" t="s">
        <v>17074</v>
      </c>
      <c r="E408" s="24" t="s">
        <v>6512</v>
      </c>
      <c r="F408" s="26">
        <f>Table134[[#This Row],[ToMeasure]]-Table134[[#This Row],[FromMeasure]]</f>
        <v>1.0333073800000001</v>
      </c>
      <c r="G408" s="27" t="s">
        <v>6513</v>
      </c>
      <c r="H408" s="37">
        <v>0</v>
      </c>
      <c r="I408" s="24" t="s">
        <v>156</v>
      </c>
      <c r="J408" s="37">
        <v>1.0333073800000001</v>
      </c>
      <c r="K408" s="24" t="s">
        <v>6514</v>
      </c>
      <c r="L408" s="28">
        <v>6318</v>
      </c>
      <c r="M408" s="28">
        <v>0</v>
      </c>
      <c r="N408" s="28">
        <v>6318</v>
      </c>
      <c r="O408" s="25" t="s">
        <v>23293</v>
      </c>
      <c r="P408" s="24">
        <v>9</v>
      </c>
      <c r="Q408" s="24" t="s">
        <v>203</v>
      </c>
      <c r="R408" s="28">
        <v>240</v>
      </c>
      <c r="S408" s="28">
        <v>353</v>
      </c>
      <c r="T408" s="29">
        <v>9.3858816081038299E-2</v>
      </c>
      <c r="U408" s="28">
        <v>8672</v>
      </c>
      <c r="V408" s="63"/>
      <c r="W408" s="61">
        <f>(Table134[[#This Row],[2042 Future AADT]]-Table134[[#This Row],[AADT 2022]])/20*($W$5-2022)+Table134[[#This Row],[AADT 2022]]</f>
        <v>8672</v>
      </c>
      <c r="X408" s="63"/>
    </row>
    <row r="409" spans="1:24" s="21" customFormat="1" ht="24" customHeight="1" x14ac:dyDescent="0.25">
      <c r="A409" s="24" t="s">
        <v>7639</v>
      </c>
      <c r="B409" s="25" t="s">
        <v>21307</v>
      </c>
      <c r="C409" s="24">
        <v>8561</v>
      </c>
      <c r="D409" s="24" t="s">
        <v>17074</v>
      </c>
      <c r="E409" s="24" t="s">
        <v>7640</v>
      </c>
      <c r="F409" s="26">
        <f>Table134[[#This Row],[ToMeasure]]-Table134[[#This Row],[FromMeasure]]</f>
        <v>0.67479697999999999</v>
      </c>
      <c r="G409" s="27" t="s">
        <v>6519</v>
      </c>
      <c r="H409" s="37">
        <v>0</v>
      </c>
      <c r="I409" s="24" t="s">
        <v>6513</v>
      </c>
      <c r="J409" s="37">
        <v>0.67479697999999999</v>
      </c>
      <c r="K409" s="24" t="s">
        <v>6518</v>
      </c>
      <c r="L409" s="28">
        <v>22430</v>
      </c>
      <c r="M409" s="28">
        <v>0</v>
      </c>
      <c r="N409" s="28">
        <v>22430</v>
      </c>
      <c r="O409" s="25" t="s">
        <v>23294</v>
      </c>
      <c r="P409" s="24">
        <v>10</v>
      </c>
      <c r="Q409" s="24" t="s">
        <v>203</v>
      </c>
      <c r="R409" s="28">
        <v>802</v>
      </c>
      <c r="S409" s="28">
        <v>1071</v>
      </c>
      <c r="T409" s="29">
        <v>8.3504235399019175E-2</v>
      </c>
      <c r="U409" s="28">
        <v>30788</v>
      </c>
      <c r="V409" s="63"/>
      <c r="W409" s="61">
        <f>(Table134[[#This Row],[2042 Future AADT]]-Table134[[#This Row],[AADT 2022]])/20*($W$5-2022)+Table134[[#This Row],[AADT 2022]]</f>
        <v>30788</v>
      </c>
      <c r="X409" s="63"/>
    </row>
    <row r="410" spans="1:24" s="21" customFormat="1" ht="24" customHeight="1" x14ac:dyDescent="0.25">
      <c r="A410" s="24" t="s">
        <v>7642</v>
      </c>
      <c r="B410" s="25" t="s">
        <v>21308</v>
      </c>
      <c r="C410" s="24">
        <v>8562</v>
      </c>
      <c r="D410" s="24" t="s">
        <v>17074</v>
      </c>
      <c r="E410" s="24" t="s">
        <v>6517</v>
      </c>
      <c r="F410" s="26">
        <f>Table134[[#This Row],[ToMeasure]]-Table134[[#This Row],[FromMeasure]]</f>
        <v>0.48851810000000001</v>
      </c>
      <c r="G410" s="27" t="s">
        <v>6518</v>
      </c>
      <c r="H410" s="37">
        <v>0</v>
      </c>
      <c r="I410" s="24" t="s">
        <v>647</v>
      </c>
      <c r="J410" s="37">
        <v>0.48851810000000001</v>
      </c>
      <c r="K410" s="24" t="s">
        <v>6519</v>
      </c>
      <c r="L410" s="28">
        <v>12589</v>
      </c>
      <c r="M410" s="28">
        <v>0</v>
      </c>
      <c r="N410" s="28">
        <v>12589</v>
      </c>
      <c r="O410" s="25" t="s">
        <v>23295</v>
      </c>
      <c r="P410" s="24">
        <v>8</v>
      </c>
      <c r="Q410" s="24" t="s">
        <v>203</v>
      </c>
      <c r="R410" s="28">
        <v>450</v>
      </c>
      <c r="S410" s="28">
        <v>599</v>
      </c>
      <c r="T410" s="29">
        <v>8.3326713797759952E-2</v>
      </c>
      <c r="U410" s="28">
        <v>17280</v>
      </c>
      <c r="V410" s="63"/>
      <c r="W410" s="61">
        <f>(Table134[[#This Row],[2042 Future AADT]]-Table134[[#This Row],[AADT 2022]])/20*($W$5-2022)+Table134[[#This Row],[AADT 2022]]</f>
        <v>17280</v>
      </c>
      <c r="X410" s="63"/>
    </row>
    <row r="411" spans="1:24" s="21" customFormat="1" ht="24" customHeight="1" x14ac:dyDescent="0.25">
      <c r="A411" s="24" t="s">
        <v>6516</v>
      </c>
      <c r="B411" s="25" t="s">
        <v>21309</v>
      </c>
      <c r="C411" s="24">
        <v>8563</v>
      </c>
      <c r="D411" s="24" t="s">
        <v>17074</v>
      </c>
      <c r="E411" s="24" t="s">
        <v>6517</v>
      </c>
      <c r="F411" s="26">
        <f>Table134[[#This Row],[ToMeasure]]-Table134[[#This Row],[FromMeasure]]</f>
        <v>0.21891602999999998</v>
      </c>
      <c r="G411" s="27" t="s">
        <v>6518</v>
      </c>
      <c r="H411" s="37">
        <v>0.48851810000000001</v>
      </c>
      <c r="I411" s="24" t="s">
        <v>6519</v>
      </c>
      <c r="J411" s="37">
        <v>0.70743412999999999</v>
      </c>
      <c r="K411" s="24" t="s">
        <v>923</v>
      </c>
      <c r="L411" s="28">
        <v>23392</v>
      </c>
      <c r="M411" s="28">
        <v>0</v>
      </c>
      <c r="N411" s="28">
        <v>23392</v>
      </c>
      <c r="O411" s="25" t="s">
        <v>23296</v>
      </c>
      <c r="P411" s="24">
        <v>10</v>
      </c>
      <c r="Q411" s="24" t="s">
        <v>203</v>
      </c>
      <c r="R411" s="28">
        <v>837</v>
      </c>
      <c r="S411" s="28">
        <v>1117</v>
      </c>
      <c r="T411" s="29">
        <v>8.3532831737346103E-2</v>
      </c>
      <c r="U411" s="28">
        <v>36820</v>
      </c>
      <c r="V411" s="63"/>
      <c r="W411" s="61">
        <f>(Table134[[#This Row],[2042 Future AADT]]-Table134[[#This Row],[AADT 2022]])/20*($W$5-2022)+Table134[[#This Row],[AADT 2022]]</f>
        <v>36820</v>
      </c>
      <c r="X411" s="63"/>
    </row>
    <row r="412" spans="1:24" s="21" customFormat="1" ht="24" customHeight="1" x14ac:dyDescent="0.25">
      <c r="A412" s="24" t="s">
        <v>6521</v>
      </c>
      <c r="B412" s="25" t="s">
        <v>21310</v>
      </c>
      <c r="C412" s="24">
        <v>8564</v>
      </c>
      <c r="D412" s="24" t="s">
        <v>17074</v>
      </c>
      <c r="E412" s="24" t="s">
        <v>6522</v>
      </c>
      <c r="F412" s="26">
        <f>Table134[[#This Row],[ToMeasure]]-Table134[[#This Row],[FromMeasure]]</f>
        <v>0.51104214000000003</v>
      </c>
      <c r="G412" s="27" t="s">
        <v>6523</v>
      </c>
      <c r="H412" s="37">
        <v>0</v>
      </c>
      <c r="I412" s="24" t="s">
        <v>6518</v>
      </c>
      <c r="J412" s="37">
        <v>0.51104214000000003</v>
      </c>
      <c r="K412" s="24" t="s">
        <v>6513</v>
      </c>
      <c r="L412" s="28">
        <v>1649</v>
      </c>
      <c r="M412" s="28">
        <v>0</v>
      </c>
      <c r="N412" s="28">
        <v>1649</v>
      </c>
      <c r="O412" s="25" t="s">
        <v>23297</v>
      </c>
      <c r="P412" s="24">
        <v>11</v>
      </c>
      <c r="Q412" s="24" t="s">
        <v>203</v>
      </c>
      <c r="R412" s="28">
        <v>61</v>
      </c>
      <c r="S412" s="28">
        <v>89</v>
      </c>
      <c r="T412" s="29">
        <v>9.0964220739842325E-2</v>
      </c>
      <c r="U412" s="28">
        <v>2263</v>
      </c>
      <c r="V412" s="63"/>
      <c r="W412" s="61">
        <f>(Table134[[#This Row],[2042 Future AADT]]-Table134[[#This Row],[AADT 2022]])/20*($W$5-2022)+Table134[[#This Row],[AADT 2022]]</f>
        <v>2263</v>
      </c>
      <c r="X412" s="63"/>
    </row>
    <row r="413" spans="1:24" s="21" customFormat="1" ht="24" customHeight="1" x14ac:dyDescent="0.25">
      <c r="A413" s="24" t="s">
        <v>11548</v>
      </c>
      <c r="B413" s="25" t="s">
        <v>19040</v>
      </c>
      <c r="C413" s="24">
        <v>3990</v>
      </c>
      <c r="D413" s="24" t="s">
        <v>17074</v>
      </c>
      <c r="E413" s="24" t="s">
        <v>11549</v>
      </c>
      <c r="F413" s="26">
        <f>Table134[[#This Row],[ToMeasure]]-Table134[[#This Row],[FromMeasure]]</f>
        <v>0.25024248999999998</v>
      </c>
      <c r="G413" s="27" t="s">
        <v>11550</v>
      </c>
      <c r="H413" s="37">
        <v>0</v>
      </c>
      <c r="I413" s="24" t="s">
        <v>156</v>
      </c>
      <c r="J413" s="37">
        <v>0.25024248999999998</v>
      </c>
      <c r="K413" s="24" t="s">
        <v>11551</v>
      </c>
      <c r="L413" s="28">
        <v>11539</v>
      </c>
      <c r="M413" s="28">
        <v>0</v>
      </c>
      <c r="N413" s="28">
        <v>11539</v>
      </c>
      <c r="O413" s="25" t="s">
        <v>23298</v>
      </c>
      <c r="P413" s="24">
        <v>9</v>
      </c>
      <c r="Q413" s="24" t="s">
        <v>203</v>
      </c>
      <c r="R413" s="28">
        <v>438</v>
      </c>
      <c r="S413" s="28">
        <v>644</v>
      </c>
      <c r="T413" s="29">
        <v>9.3768957448652393E-2</v>
      </c>
      <c r="U413" s="28">
        <v>15839</v>
      </c>
      <c r="V413" s="63"/>
      <c r="W413" s="61">
        <f>(Table134[[#This Row],[2042 Future AADT]]-Table134[[#This Row],[AADT 2022]])/20*($W$5-2022)+Table134[[#This Row],[AADT 2022]]</f>
        <v>15839</v>
      </c>
      <c r="X413" s="63"/>
    </row>
    <row r="414" spans="1:24" s="21" customFormat="1" ht="24" customHeight="1" x14ac:dyDescent="0.25">
      <c r="A414" s="24" t="s">
        <v>11553</v>
      </c>
      <c r="B414" s="25" t="s">
        <v>19042</v>
      </c>
      <c r="C414" s="24">
        <v>3992</v>
      </c>
      <c r="D414" s="24" t="s">
        <v>17074</v>
      </c>
      <c r="E414" s="24" t="s">
        <v>11554</v>
      </c>
      <c r="F414" s="26">
        <f>Table134[[#This Row],[ToMeasure]]-Table134[[#This Row],[FromMeasure]]</f>
        <v>0.21368891000000001</v>
      </c>
      <c r="G414" s="27" t="s">
        <v>11555</v>
      </c>
      <c r="H414" s="37">
        <v>0</v>
      </c>
      <c r="I414" s="24" t="s">
        <v>647</v>
      </c>
      <c r="J414" s="37">
        <v>0.21368891000000001</v>
      </c>
      <c r="K414" s="24" t="s">
        <v>11556</v>
      </c>
      <c r="L414" s="28">
        <v>4154</v>
      </c>
      <c r="M414" s="28">
        <v>0</v>
      </c>
      <c r="N414" s="28">
        <v>4154</v>
      </c>
      <c r="O414" s="25" t="s">
        <v>23299</v>
      </c>
      <c r="P414" s="24">
        <v>8</v>
      </c>
      <c r="Q414" s="24" t="s">
        <v>203</v>
      </c>
      <c r="R414" s="28">
        <v>148</v>
      </c>
      <c r="S414" s="28">
        <v>198</v>
      </c>
      <c r="T414" s="29">
        <v>8.3293211362542127E-2</v>
      </c>
      <c r="U414" s="28">
        <v>5702</v>
      </c>
      <c r="V414" s="63"/>
      <c r="W414" s="61">
        <f>(Table134[[#This Row],[2042 Future AADT]]-Table134[[#This Row],[AADT 2022]])/20*($W$5-2022)+Table134[[#This Row],[AADT 2022]]</f>
        <v>5702</v>
      </c>
      <c r="X414" s="63"/>
    </row>
    <row r="415" spans="1:24" s="21" customFormat="1" ht="24" customHeight="1" x14ac:dyDescent="0.25">
      <c r="A415" s="24" t="s">
        <v>11558</v>
      </c>
      <c r="B415" s="25" t="s">
        <v>19041</v>
      </c>
      <c r="C415" s="24">
        <v>3991</v>
      </c>
      <c r="D415" s="24" t="s">
        <v>17074</v>
      </c>
      <c r="E415" s="24" t="s">
        <v>11559</v>
      </c>
      <c r="F415" s="26">
        <f>Table134[[#This Row],[ToMeasure]]-Table134[[#This Row],[FromMeasure]]</f>
        <v>0.21876587</v>
      </c>
      <c r="G415" s="27" t="s">
        <v>11560</v>
      </c>
      <c r="H415" s="37">
        <v>0</v>
      </c>
      <c r="I415" s="24" t="s">
        <v>11551</v>
      </c>
      <c r="J415" s="37">
        <v>0.21876587</v>
      </c>
      <c r="K415" s="24" t="s">
        <v>156</v>
      </c>
      <c r="L415" s="28">
        <v>4563</v>
      </c>
      <c r="M415" s="28">
        <v>0</v>
      </c>
      <c r="N415" s="28">
        <v>4563</v>
      </c>
      <c r="O415" s="25" t="s">
        <v>23300</v>
      </c>
      <c r="P415" s="24">
        <v>10</v>
      </c>
      <c r="Q415" s="24" t="s">
        <v>203</v>
      </c>
      <c r="R415" s="28">
        <v>138</v>
      </c>
      <c r="S415" s="28">
        <v>537</v>
      </c>
      <c r="T415" s="29">
        <v>0.14792899408284024</v>
      </c>
      <c r="U415" s="28">
        <v>6263</v>
      </c>
      <c r="V415" s="63"/>
      <c r="W415" s="61">
        <f>(Table134[[#This Row],[2042 Future AADT]]-Table134[[#This Row],[AADT 2022]])/20*($W$5-2022)+Table134[[#This Row],[AADT 2022]]</f>
        <v>6263</v>
      </c>
      <c r="X415" s="63"/>
    </row>
    <row r="416" spans="1:24" s="21" customFormat="1" ht="24" customHeight="1" x14ac:dyDescent="0.25">
      <c r="A416" s="24" t="s">
        <v>11562</v>
      </c>
      <c r="B416" s="25" t="s">
        <v>19043</v>
      </c>
      <c r="C416" s="24">
        <v>3993</v>
      </c>
      <c r="D416" s="24" t="s">
        <v>17074</v>
      </c>
      <c r="E416" s="24" t="s">
        <v>11563</v>
      </c>
      <c r="F416" s="26">
        <f>Table134[[#This Row],[ToMeasure]]-Table134[[#This Row],[FromMeasure]]</f>
        <v>0.25528806999999998</v>
      </c>
      <c r="G416" s="27" t="s">
        <v>11556</v>
      </c>
      <c r="H416" s="37">
        <v>0</v>
      </c>
      <c r="I416" s="24" t="s">
        <v>11555</v>
      </c>
      <c r="J416" s="37">
        <v>0.25528806999999998</v>
      </c>
      <c r="K416" s="24" t="s">
        <v>647</v>
      </c>
      <c r="L416" s="28">
        <v>10394</v>
      </c>
      <c r="M416" s="28">
        <v>0</v>
      </c>
      <c r="N416" s="28">
        <v>10394</v>
      </c>
      <c r="O416" s="25" t="s">
        <v>23301</v>
      </c>
      <c r="P416" s="24">
        <v>8</v>
      </c>
      <c r="Q416" s="24" t="s">
        <v>203</v>
      </c>
      <c r="R416" s="28">
        <v>315</v>
      </c>
      <c r="S416" s="28">
        <v>1223</v>
      </c>
      <c r="T416" s="29">
        <v>0.14796998268231673</v>
      </c>
      <c r="U416" s="28">
        <v>14267</v>
      </c>
      <c r="V416" s="63"/>
      <c r="W416" s="61">
        <f>(Table134[[#This Row],[2042 Future AADT]]-Table134[[#This Row],[AADT 2022]])/20*($W$5-2022)+Table134[[#This Row],[AADT 2022]]</f>
        <v>14267</v>
      </c>
      <c r="X416" s="63"/>
    </row>
    <row r="417" spans="1:24" s="21" customFormat="1" ht="24" customHeight="1" x14ac:dyDescent="0.25">
      <c r="A417" s="24" t="s">
        <v>3574</v>
      </c>
      <c r="B417" s="25" t="s">
        <v>19044</v>
      </c>
      <c r="C417" s="24">
        <v>4000</v>
      </c>
      <c r="D417" s="24" t="s">
        <v>17074</v>
      </c>
      <c r="E417" s="24" t="s">
        <v>3575</v>
      </c>
      <c r="F417" s="26">
        <f>Table134[[#This Row],[ToMeasure]]-Table134[[#This Row],[FromMeasure]]</f>
        <v>0.27163340000000002</v>
      </c>
      <c r="G417" s="27" t="s">
        <v>3576</v>
      </c>
      <c r="H417" s="37">
        <v>0</v>
      </c>
      <c r="I417" s="24" t="s">
        <v>156</v>
      </c>
      <c r="J417" s="37">
        <v>0.27163340000000002</v>
      </c>
      <c r="K417" s="24" t="s">
        <v>3577</v>
      </c>
      <c r="L417" s="28">
        <v>24463</v>
      </c>
      <c r="M417" s="28">
        <v>0</v>
      </c>
      <c r="N417" s="28">
        <v>24463</v>
      </c>
      <c r="O417" s="25" t="s">
        <v>23302</v>
      </c>
      <c r="P417" s="24">
        <v>8</v>
      </c>
      <c r="Q417" s="24" t="s">
        <v>203</v>
      </c>
      <c r="R417" s="28">
        <v>789</v>
      </c>
      <c r="S417" s="28">
        <v>4250</v>
      </c>
      <c r="T417" s="29">
        <v>0.20598454809303846</v>
      </c>
      <c r="U417" s="28">
        <v>33578</v>
      </c>
      <c r="V417" s="63"/>
      <c r="W417" s="61">
        <f>(Table134[[#This Row],[2042 Future AADT]]-Table134[[#This Row],[AADT 2022]])/20*($W$5-2022)+Table134[[#This Row],[AADT 2022]]</f>
        <v>33578</v>
      </c>
      <c r="X417" s="63"/>
    </row>
    <row r="418" spans="1:24" s="21" customFormat="1" ht="24" customHeight="1" x14ac:dyDescent="0.25">
      <c r="A418" s="24" t="s">
        <v>6525</v>
      </c>
      <c r="B418" s="25" t="s">
        <v>19046</v>
      </c>
      <c r="C418" s="24">
        <v>4002</v>
      </c>
      <c r="D418" s="24" t="s">
        <v>17074</v>
      </c>
      <c r="E418" s="24" t="s">
        <v>6526</v>
      </c>
      <c r="F418" s="26">
        <f>Table134[[#This Row],[ToMeasure]]-Table134[[#This Row],[FromMeasure]]</f>
        <v>0.27676119999999998</v>
      </c>
      <c r="G418" s="27" t="s">
        <v>6527</v>
      </c>
      <c r="H418" s="37">
        <v>0</v>
      </c>
      <c r="I418" s="24" t="s">
        <v>647</v>
      </c>
      <c r="J418" s="37">
        <v>0.27676119999999998</v>
      </c>
      <c r="K418" s="24" t="s">
        <v>1295</v>
      </c>
      <c r="L418" s="28">
        <v>578</v>
      </c>
      <c r="M418" s="28">
        <v>0</v>
      </c>
      <c r="N418" s="28">
        <v>578</v>
      </c>
      <c r="O418" s="25" t="s">
        <v>23303</v>
      </c>
      <c r="P418" s="24">
        <v>20</v>
      </c>
      <c r="Q418" s="24" t="s">
        <v>203</v>
      </c>
      <c r="R418" s="28">
        <v>19</v>
      </c>
      <c r="S418" s="28">
        <v>28</v>
      </c>
      <c r="T418" s="29">
        <v>8.1314878892733561E-2</v>
      </c>
      <c r="U418" s="28">
        <v>793</v>
      </c>
      <c r="V418" s="63"/>
      <c r="W418" s="61">
        <f>(Table134[[#This Row],[2042 Future AADT]]-Table134[[#This Row],[AADT 2022]])/20*($W$5-2022)+Table134[[#This Row],[AADT 2022]]</f>
        <v>793</v>
      </c>
      <c r="X418" s="63"/>
    </row>
    <row r="419" spans="1:24" s="21" customFormat="1" ht="24" customHeight="1" x14ac:dyDescent="0.25">
      <c r="A419" s="24" t="s">
        <v>6529</v>
      </c>
      <c r="B419" s="25" t="s">
        <v>19045</v>
      </c>
      <c r="C419" s="24">
        <v>4001</v>
      </c>
      <c r="D419" s="24" t="s">
        <v>17074</v>
      </c>
      <c r="E419" s="24" t="s">
        <v>6530</v>
      </c>
      <c r="F419" s="26">
        <f>Table134[[#This Row],[ToMeasure]]-Table134[[#This Row],[FromMeasure]]</f>
        <v>0.25313838</v>
      </c>
      <c r="G419" s="27" t="s">
        <v>6531</v>
      </c>
      <c r="H419" s="37">
        <v>0</v>
      </c>
      <c r="I419" s="24" t="s">
        <v>3577</v>
      </c>
      <c r="J419" s="37">
        <v>0.25313838</v>
      </c>
      <c r="K419" s="24" t="s">
        <v>156</v>
      </c>
      <c r="L419" s="28">
        <v>707</v>
      </c>
      <c r="M419" s="28">
        <v>0</v>
      </c>
      <c r="N419" s="28">
        <v>707</v>
      </c>
      <c r="O419" s="25" t="s">
        <v>23304</v>
      </c>
      <c r="P419" s="24">
        <v>12</v>
      </c>
      <c r="Q419" s="24" t="s">
        <v>203</v>
      </c>
      <c r="R419" s="28">
        <v>57</v>
      </c>
      <c r="S419" s="28">
        <v>55</v>
      </c>
      <c r="T419" s="29">
        <v>0.15841584158415842</v>
      </c>
      <c r="U419" s="28">
        <v>970</v>
      </c>
      <c r="V419" s="63"/>
      <c r="W419" s="61">
        <f>(Table134[[#This Row],[2042 Future AADT]]-Table134[[#This Row],[AADT 2022]])/20*($W$5-2022)+Table134[[#This Row],[AADT 2022]]</f>
        <v>970</v>
      </c>
      <c r="X419" s="63"/>
    </row>
    <row r="420" spans="1:24" s="21" customFormat="1" ht="24" customHeight="1" x14ac:dyDescent="0.25">
      <c r="A420" s="24" t="s">
        <v>7644</v>
      </c>
      <c r="B420" s="25" t="s">
        <v>19047</v>
      </c>
      <c r="C420" s="24">
        <v>4003</v>
      </c>
      <c r="D420" s="24" t="s">
        <v>17074</v>
      </c>
      <c r="E420" s="24" t="s">
        <v>7645</v>
      </c>
      <c r="F420" s="26">
        <f>Table134[[#This Row],[ToMeasure]]-Table134[[#This Row],[FromMeasure]]</f>
        <v>0.24479463000000001</v>
      </c>
      <c r="G420" s="27" t="s">
        <v>7646</v>
      </c>
      <c r="H420" s="37">
        <v>0</v>
      </c>
      <c r="I420" s="24" t="s">
        <v>2224</v>
      </c>
      <c r="J420" s="37">
        <v>0.24479463000000001</v>
      </c>
      <c r="K420" s="24" t="s">
        <v>647</v>
      </c>
      <c r="L420" s="28">
        <v>18936</v>
      </c>
      <c r="M420" s="28">
        <v>0</v>
      </c>
      <c r="N420" s="28">
        <v>18936</v>
      </c>
      <c r="O420" s="25" t="s">
        <v>23305</v>
      </c>
      <c r="P420" s="24">
        <v>11</v>
      </c>
      <c r="Q420" s="24" t="s">
        <v>203</v>
      </c>
      <c r="R420" s="28">
        <v>575</v>
      </c>
      <c r="S420" s="28">
        <v>2228</v>
      </c>
      <c r="T420" s="29">
        <v>0.14802492606675116</v>
      </c>
      <c r="U420" s="28">
        <v>25992</v>
      </c>
      <c r="V420" s="63"/>
      <c r="W420" s="61">
        <f>(Table134[[#This Row],[2042 Future AADT]]-Table134[[#This Row],[AADT 2022]])/20*($W$5-2022)+Table134[[#This Row],[AADT 2022]]</f>
        <v>25992</v>
      </c>
      <c r="X420" s="63"/>
    </row>
    <row r="421" spans="1:24" s="21" customFormat="1" ht="24" customHeight="1" x14ac:dyDescent="0.25">
      <c r="A421" s="24" t="s">
        <v>6533</v>
      </c>
      <c r="B421" s="25" t="s">
        <v>19048</v>
      </c>
      <c r="C421" s="24">
        <v>4010</v>
      </c>
      <c r="D421" s="24" t="s">
        <v>17074</v>
      </c>
      <c r="E421" s="24" t="s">
        <v>6534</v>
      </c>
      <c r="F421" s="26">
        <f>Table134[[#This Row],[ToMeasure]]-Table134[[#This Row],[FromMeasure]]</f>
        <v>0.25630935999999999</v>
      </c>
      <c r="G421" s="27" t="s">
        <v>6535</v>
      </c>
      <c r="H421" s="37">
        <v>0</v>
      </c>
      <c r="I421" s="24" t="s">
        <v>156</v>
      </c>
      <c r="J421" s="37">
        <v>0.25630935999999999</v>
      </c>
      <c r="K421" s="24" t="s">
        <v>77</v>
      </c>
      <c r="L421" s="28">
        <v>7400</v>
      </c>
      <c r="M421" s="28">
        <v>0</v>
      </c>
      <c r="N421" s="28">
        <v>7400</v>
      </c>
      <c r="O421" s="25" t="s">
        <v>23306</v>
      </c>
      <c r="P421" s="24">
        <v>14</v>
      </c>
      <c r="Q421" s="24" t="s">
        <v>203</v>
      </c>
      <c r="R421" s="28">
        <v>316</v>
      </c>
      <c r="S421" s="28">
        <v>1704</v>
      </c>
      <c r="T421" s="29">
        <v>0.27297297297297296</v>
      </c>
      <c r="U421" s="28">
        <v>10157</v>
      </c>
      <c r="V421" s="63"/>
      <c r="W421" s="61">
        <f>(Table134[[#This Row],[2042 Future AADT]]-Table134[[#This Row],[AADT 2022]])/20*($W$5-2022)+Table134[[#This Row],[AADT 2022]]</f>
        <v>10157</v>
      </c>
      <c r="X421" s="63"/>
    </row>
    <row r="422" spans="1:24" s="21" customFormat="1" ht="24" customHeight="1" x14ac:dyDescent="0.25">
      <c r="A422" s="24" t="s">
        <v>3579</v>
      </c>
      <c r="B422" s="25" t="s">
        <v>19050</v>
      </c>
      <c r="C422" s="24">
        <v>4012</v>
      </c>
      <c r="D422" s="24" t="s">
        <v>17074</v>
      </c>
      <c r="E422" s="24" t="s">
        <v>3580</v>
      </c>
      <c r="F422" s="26">
        <f>Table134[[#This Row],[ToMeasure]]-Table134[[#This Row],[FromMeasure]]</f>
        <v>0.23726765999999999</v>
      </c>
      <c r="G422" s="27" t="s">
        <v>3581</v>
      </c>
      <c r="H422" s="37">
        <v>0</v>
      </c>
      <c r="I422" s="24" t="s">
        <v>647</v>
      </c>
      <c r="J422" s="37">
        <v>0.23726765999999999</v>
      </c>
      <c r="K422" s="24" t="s">
        <v>77</v>
      </c>
      <c r="L422" s="28">
        <v>2352</v>
      </c>
      <c r="M422" s="28">
        <v>0</v>
      </c>
      <c r="N422" s="28">
        <v>2352</v>
      </c>
      <c r="O422" s="25" t="s">
        <v>23307</v>
      </c>
      <c r="P422" s="24">
        <v>10</v>
      </c>
      <c r="Q422" s="24" t="s">
        <v>203</v>
      </c>
      <c r="R422" s="28">
        <v>100</v>
      </c>
      <c r="S422" s="28">
        <v>540</v>
      </c>
      <c r="T422" s="29">
        <v>0.27210884353741499</v>
      </c>
      <c r="U422" s="28">
        <v>3695</v>
      </c>
      <c r="V422" s="63"/>
      <c r="W422" s="61">
        <f>(Table134[[#This Row],[2042 Future AADT]]-Table134[[#This Row],[AADT 2022]])/20*($W$5-2022)+Table134[[#This Row],[AADT 2022]]</f>
        <v>3695</v>
      </c>
      <c r="X422" s="63"/>
    </row>
    <row r="423" spans="1:24" s="21" customFormat="1" ht="24" customHeight="1" x14ac:dyDescent="0.25">
      <c r="A423" s="24" t="s">
        <v>7648</v>
      </c>
      <c r="B423" s="25" t="s">
        <v>19049</v>
      </c>
      <c r="C423" s="24">
        <v>4011</v>
      </c>
      <c r="D423" s="24" t="s">
        <v>17074</v>
      </c>
      <c r="E423" s="24" t="s">
        <v>7649</v>
      </c>
      <c r="F423" s="26">
        <f>Table134[[#This Row],[ToMeasure]]-Table134[[#This Row],[FromMeasure]]</f>
        <v>0.24854292</v>
      </c>
      <c r="G423" s="27" t="s">
        <v>7650</v>
      </c>
      <c r="H423" s="37">
        <v>0</v>
      </c>
      <c r="I423" s="24" t="s">
        <v>77</v>
      </c>
      <c r="J423" s="37">
        <v>0.24854292</v>
      </c>
      <c r="K423" s="24" t="s">
        <v>156</v>
      </c>
      <c r="L423" s="28">
        <v>1631</v>
      </c>
      <c r="M423" s="28">
        <v>0</v>
      </c>
      <c r="N423" s="28">
        <v>1631</v>
      </c>
      <c r="O423" s="25" t="s">
        <v>23308</v>
      </c>
      <c r="P423" s="24">
        <v>10</v>
      </c>
      <c r="Q423" s="24" t="s">
        <v>203</v>
      </c>
      <c r="R423" s="28">
        <v>135</v>
      </c>
      <c r="S423" s="28">
        <v>128</v>
      </c>
      <c r="T423" s="29">
        <v>0.16125076640098099</v>
      </c>
      <c r="U423" s="28">
        <v>2239</v>
      </c>
      <c r="V423" s="63"/>
      <c r="W423" s="61">
        <f>(Table134[[#This Row],[2042 Future AADT]]-Table134[[#This Row],[AADT 2022]])/20*($W$5-2022)+Table134[[#This Row],[AADT 2022]]</f>
        <v>2239</v>
      </c>
      <c r="X423" s="63"/>
    </row>
    <row r="424" spans="1:24" s="21" customFormat="1" ht="24" customHeight="1" x14ac:dyDescent="0.25">
      <c r="A424" s="24" t="s">
        <v>7652</v>
      </c>
      <c r="B424" s="25" t="s">
        <v>19051</v>
      </c>
      <c r="C424" s="24">
        <v>4013</v>
      </c>
      <c r="D424" s="24" t="s">
        <v>17074</v>
      </c>
      <c r="E424" s="24" t="s">
        <v>7653</v>
      </c>
      <c r="F424" s="26">
        <f>Table134[[#This Row],[ToMeasure]]-Table134[[#This Row],[FromMeasure]]</f>
        <v>0.27225065999999998</v>
      </c>
      <c r="G424" s="27" t="s">
        <v>7654</v>
      </c>
      <c r="H424" s="37">
        <v>0</v>
      </c>
      <c r="I424" s="24" t="s">
        <v>77</v>
      </c>
      <c r="J424" s="37">
        <v>0.27225065999999998</v>
      </c>
      <c r="K424" s="24" t="s">
        <v>647</v>
      </c>
      <c r="L424" s="28">
        <v>6755</v>
      </c>
      <c r="M424" s="28">
        <v>0</v>
      </c>
      <c r="N424" s="28">
        <v>6755</v>
      </c>
      <c r="O424" s="25" t="s">
        <v>23309</v>
      </c>
      <c r="P424" s="24">
        <v>14</v>
      </c>
      <c r="Q424" s="24" t="s">
        <v>203</v>
      </c>
      <c r="R424" s="28">
        <v>203</v>
      </c>
      <c r="S424" s="28">
        <v>790</v>
      </c>
      <c r="T424" s="29">
        <v>0.1470022205773501</v>
      </c>
      <c r="U424" s="28">
        <v>9272</v>
      </c>
      <c r="V424" s="63"/>
      <c r="W424" s="61">
        <f>(Table134[[#This Row],[2042 Future AADT]]-Table134[[#This Row],[AADT 2022]])/20*($W$5-2022)+Table134[[#This Row],[AADT 2022]]</f>
        <v>9272</v>
      </c>
      <c r="X424" s="63"/>
    </row>
    <row r="425" spans="1:24" s="21" customFormat="1" ht="24" customHeight="1" x14ac:dyDescent="0.25">
      <c r="A425" s="24" t="s">
        <v>3583</v>
      </c>
      <c r="B425" s="25" t="s">
        <v>19052</v>
      </c>
      <c r="C425" s="24">
        <v>4020</v>
      </c>
      <c r="D425" s="24" t="s">
        <v>17074</v>
      </c>
      <c r="E425" s="24" t="s">
        <v>3584</v>
      </c>
      <c r="F425" s="26">
        <f>Table134[[#This Row],[ToMeasure]]-Table134[[#This Row],[FromMeasure]]</f>
        <v>0.12296256</v>
      </c>
      <c r="G425" s="27" t="s">
        <v>3585</v>
      </c>
      <c r="H425" s="37">
        <v>0</v>
      </c>
      <c r="I425" s="24" t="s">
        <v>156</v>
      </c>
      <c r="J425" s="37">
        <v>0.12296256</v>
      </c>
      <c r="K425" s="24" t="s">
        <v>2277</v>
      </c>
      <c r="L425" s="28">
        <v>2019</v>
      </c>
      <c r="M425" s="28">
        <v>0</v>
      </c>
      <c r="N425" s="28">
        <v>2019</v>
      </c>
      <c r="O425" s="25" t="s">
        <v>23310</v>
      </c>
      <c r="P425" s="24">
        <v>13</v>
      </c>
      <c r="Q425" s="24" t="s">
        <v>203</v>
      </c>
      <c r="R425" s="28">
        <v>57</v>
      </c>
      <c r="S425" s="28">
        <v>222</v>
      </c>
      <c r="T425" s="29">
        <v>0.13818722139673106</v>
      </c>
      <c r="U425" s="28">
        <v>4107</v>
      </c>
      <c r="V425" s="63"/>
      <c r="W425" s="61">
        <f>(Table134[[#This Row],[2042 Future AADT]]-Table134[[#This Row],[AADT 2022]])/20*($W$5-2022)+Table134[[#This Row],[AADT 2022]]</f>
        <v>4107</v>
      </c>
      <c r="X425" s="63"/>
    </row>
    <row r="426" spans="1:24" s="21" customFormat="1" ht="24" customHeight="1" x14ac:dyDescent="0.25">
      <c r="A426" s="24" t="s">
        <v>7656</v>
      </c>
      <c r="B426" s="25" t="s">
        <v>19054</v>
      </c>
      <c r="C426" s="24">
        <v>4022</v>
      </c>
      <c r="D426" s="24" t="s">
        <v>17074</v>
      </c>
      <c r="E426" s="24" t="s">
        <v>7657</v>
      </c>
      <c r="F426" s="26">
        <f>Table134[[#This Row],[ToMeasure]]-Table134[[#This Row],[FromMeasure]]</f>
        <v>0.17509593000000001</v>
      </c>
      <c r="G426" s="27" t="s">
        <v>7658</v>
      </c>
      <c r="H426" s="37">
        <v>0</v>
      </c>
      <c r="I426" s="24" t="s">
        <v>647</v>
      </c>
      <c r="J426" s="37">
        <v>0.17509593000000001</v>
      </c>
      <c r="K426" s="24" t="s">
        <v>2277</v>
      </c>
      <c r="L426" s="28">
        <v>3428</v>
      </c>
      <c r="M426" s="28">
        <v>0</v>
      </c>
      <c r="N426" s="28">
        <v>3428</v>
      </c>
      <c r="O426" s="25" t="s">
        <v>23311</v>
      </c>
      <c r="P426" s="24">
        <v>9</v>
      </c>
      <c r="Q426" s="24" t="s">
        <v>203</v>
      </c>
      <c r="R426" s="28">
        <v>287</v>
      </c>
      <c r="S426" s="28">
        <v>46</v>
      </c>
      <c r="T426" s="29">
        <v>9.7141190198366395E-2</v>
      </c>
      <c r="U426" s="28">
        <v>6974</v>
      </c>
      <c r="V426" s="63"/>
      <c r="W426" s="61">
        <f>(Table134[[#This Row],[2042 Future AADT]]-Table134[[#This Row],[AADT 2022]])/20*($W$5-2022)+Table134[[#This Row],[AADT 2022]]</f>
        <v>6974</v>
      </c>
      <c r="X426" s="63"/>
    </row>
    <row r="427" spans="1:24" s="21" customFormat="1" ht="24" customHeight="1" x14ac:dyDescent="0.25">
      <c r="A427" s="24" t="s">
        <v>6537</v>
      </c>
      <c r="B427" s="25" t="s">
        <v>19053</v>
      </c>
      <c r="C427" s="24">
        <v>4021</v>
      </c>
      <c r="D427" s="24" t="s">
        <v>17074</v>
      </c>
      <c r="E427" s="24" t="s">
        <v>6538</v>
      </c>
      <c r="F427" s="26">
        <f>Table134[[#This Row],[ToMeasure]]-Table134[[#This Row],[FromMeasure]]</f>
        <v>0.17651601</v>
      </c>
      <c r="G427" s="27" t="s">
        <v>6539</v>
      </c>
      <c r="H427" s="37">
        <v>0</v>
      </c>
      <c r="I427" s="24" t="s">
        <v>2277</v>
      </c>
      <c r="J427" s="37">
        <v>0.17651601</v>
      </c>
      <c r="K427" s="24" t="s">
        <v>156</v>
      </c>
      <c r="L427" s="28">
        <v>4115</v>
      </c>
      <c r="M427" s="28">
        <v>0</v>
      </c>
      <c r="N427" s="28">
        <v>4115</v>
      </c>
      <c r="O427" s="25" t="s">
        <v>23312</v>
      </c>
      <c r="P427" s="24">
        <v>10</v>
      </c>
      <c r="Q427" s="24" t="s">
        <v>203</v>
      </c>
      <c r="R427" s="28">
        <v>329</v>
      </c>
      <c r="S427" s="28">
        <v>150</v>
      </c>
      <c r="T427" s="29">
        <v>0.11640340218712029</v>
      </c>
      <c r="U427" s="28">
        <v>8371</v>
      </c>
      <c r="V427" s="63"/>
      <c r="W427" s="61">
        <f>(Table134[[#This Row],[2042 Future AADT]]-Table134[[#This Row],[AADT 2022]])/20*($W$5-2022)+Table134[[#This Row],[AADT 2022]]</f>
        <v>8371</v>
      </c>
      <c r="X427" s="63"/>
    </row>
    <row r="428" spans="1:24" s="21" customFormat="1" ht="24" customHeight="1" x14ac:dyDescent="0.25">
      <c r="A428" s="24" t="s">
        <v>6541</v>
      </c>
      <c r="B428" s="25" t="s">
        <v>19055</v>
      </c>
      <c r="C428" s="24">
        <v>4023</v>
      </c>
      <c r="D428" s="24" t="s">
        <v>17074</v>
      </c>
      <c r="E428" s="24" t="s">
        <v>2279</v>
      </c>
      <c r="F428" s="26">
        <f>Table134[[#This Row],[ToMeasure]]-Table134[[#This Row],[FromMeasure]]</f>
        <v>0.20193096999999999</v>
      </c>
      <c r="G428" s="27" t="s">
        <v>6542</v>
      </c>
      <c r="H428" s="37">
        <v>0</v>
      </c>
      <c r="I428" s="24" t="s">
        <v>2277</v>
      </c>
      <c r="J428" s="37">
        <v>0.20193096999999999</v>
      </c>
      <c r="K428" s="24" t="s">
        <v>647</v>
      </c>
      <c r="L428" s="28">
        <v>1862</v>
      </c>
      <c r="M428" s="28">
        <v>0</v>
      </c>
      <c r="N428" s="28">
        <v>1862</v>
      </c>
      <c r="O428" s="25" t="s">
        <v>23313</v>
      </c>
      <c r="P428" s="24">
        <v>13</v>
      </c>
      <c r="Q428" s="24" t="s">
        <v>203</v>
      </c>
      <c r="R428" s="28">
        <v>147</v>
      </c>
      <c r="S428" s="28">
        <v>68</v>
      </c>
      <c r="T428" s="29">
        <v>0.11546723952738991</v>
      </c>
      <c r="U428" s="28">
        <v>3788</v>
      </c>
      <c r="V428" s="63"/>
      <c r="W428" s="61">
        <f>(Table134[[#This Row],[2042 Future AADT]]-Table134[[#This Row],[AADT 2022]])/20*($W$5-2022)+Table134[[#This Row],[AADT 2022]]</f>
        <v>3788</v>
      </c>
      <c r="X428" s="63"/>
    </row>
    <row r="429" spans="1:24" s="21" customFormat="1" ht="24" customHeight="1" x14ac:dyDescent="0.25">
      <c r="A429" s="24" t="s">
        <v>11565</v>
      </c>
      <c r="B429" s="25" t="s">
        <v>21447</v>
      </c>
      <c r="C429" s="24">
        <v>9925</v>
      </c>
      <c r="D429" s="24" t="s">
        <v>17074</v>
      </c>
      <c r="E429" s="24" t="s">
        <v>11566</v>
      </c>
      <c r="F429" s="26">
        <f>Table134[[#This Row],[ToMeasure]]-Table134[[#This Row],[FromMeasure]]</f>
        <v>6.640857E-2</v>
      </c>
      <c r="G429" s="27" t="s">
        <v>11567</v>
      </c>
      <c r="H429" s="37">
        <v>0</v>
      </c>
      <c r="I429" s="24" t="s">
        <v>156</v>
      </c>
      <c r="J429" s="37">
        <v>6.640857E-2</v>
      </c>
      <c r="K429" s="24" t="s">
        <v>3590</v>
      </c>
      <c r="L429" s="28">
        <v>1615</v>
      </c>
      <c r="M429" s="28">
        <v>0</v>
      </c>
      <c r="N429" s="28">
        <v>1615</v>
      </c>
      <c r="O429" s="25" t="s">
        <v>23314</v>
      </c>
      <c r="P429" s="24">
        <v>8</v>
      </c>
      <c r="Q429" s="24" t="s">
        <v>203</v>
      </c>
      <c r="R429" s="28">
        <v>136</v>
      </c>
      <c r="S429" s="28">
        <v>21</v>
      </c>
      <c r="T429" s="29">
        <v>9.7213622291021679E-2</v>
      </c>
      <c r="U429" s="28">
        <v>3285</v>
      </c>
      <c r="V429" s="63"/>
      <c r="W429" s="61">
        <f>(Table134[[#This Row],[2042 Future AADT]]-Table134[[#This Row],[AADT 2022]])/20*($W$5-2022)+Table134[[#This Row],[AADT 2022]]</f>
        <v>3285</v>
      </c>
      <c r="X429" s="63"/>
    </row>
    <row r="430" spans="1:24" s="21" customFormat="1" ht="24" customHeight="1" x14ac:dyDescent="0.25">
      <c r="A430" s="24" t="s">
        <v>7660</v>
      </c>
      <c r="B430" s="25"/>
      <c r="C430" s="24">
        <v>900004</v>
      </c>
      <c r="D430" s="24" t="s">
        <v>17074</v>
      </c>
      <c r="E430" s="24" t="s">
        <v>7661</v>
      </c>
      <c r="F430" s="26">
        <f>Table134[[#This Row],[ToMeasure]]-Table134[[#This Row],[FromMeasure]]</f>
        <v>6.1273139999999997E-2</v>
      </c>
      <c r="G430" s="27" t="s">
        <v>7662</v>
      </c>
      <c r="H430" s="37">
        <v>0</v>
      </c>
      <c r="I430" s="24" t="s">
        <v>3590</v>
      </c>
      <c r="J430" s="37">
        <v>6.1273139999999997E-2</v>
      </c>
      <c r="K430" s="24" t="s">
        <v>156</v>
      </c>
      <c r="L430" s="28">
        <v>307</v>
      </c>
      <c r="M430" s="28">
        <v>0</v>
      </c>
      <c r="N430" s="28">
        <v>307</v>
      </c>
      <c r="O430" s="25" t="s">
        <v>23315</v>
      </c>
      <c r="P430" s="24" t="s">
        <v>203</v>
      </c>
      <c r="Q430" s="24" t="s">
        <v>203</v>
      </c>
      <c r="R430" s="28" t="s">
        <v>203</v>
      </c>
      <c r="S430" s="28" t="s">
        <v>203</v>
      </c>
      <c r="T430" s="29" t="s">
        <v>203</v>
      </c>
      <c r="U430" s="28">
        <v>625</v>
      </c>
      <c r="V430" s="63"/>
      <c r="W430" s="61">
        <f>(Table134[[#This Row],[2042 Future AADT]]-Table134[[#This Row],[AADT 2022]])/20*($W$5-2022)+Table134[[#This Row],[AADT 2022]]</f>
        <v>625</v>
      </c>
      <c r="X430" s="63"/>
    </row>
    <row r="431" spans="1:24" s="21" customFormat="1" ht="24" customHeight="1" x14ac:dyDescent="0.25">
      <c r="A431" s="24" t="s">
        <v>3587</v>
      </c>
      <c r="B431" s="25"/>
      <c r="C431" s="24">
        <v>900004</v>
      </c>
      <c r="D431" s="24" t="s">
        <v>17074</v>
      </c>
      <c r="E431" s="24" t="s">
        <v>3588</v>
      </c>
      <c r="F431" s="26">
        <f>Table134[[#This Row],[ToMeasure]]-Table134[[#This Row],[FromMeasure]]</f>
        <v>0.18682876000000001</v>
      </c>
      <c r="G431" s="27" t="s">
        <v>3589</v>
      </c>
      <c r="H431" s="37">
        <v>0</v>
      </c>
      <c r="I431" s="24" t="s">
        <v>3590</v>
      </c>
      <c r="J431" s="37">
        <v>0.18682876000000001</v>
      </c>
      <c r="K431" s="24" t="s">
        <v>3590</v>
      </c>
      <c r="L431" s="28">
        <v>307</v>
      </c>
      <c r="M431" s="28">
        <v>0</v>
      </c>
      <c r="N431" s="28">
        <v>307</v>
      </c>
      <c r="O431" s="25" t="s">
        <v>23315</v>
      </c>
      <c r="P431" s="24" t="s">
        <v>203</v>
      </c>
      <c r="Q431" s="24" t="s">
        <v>203</v>
      </c>
      <c r="R431" s="28" t="s">
        <v>203</v>
      </c>
      <c r="S431" s="28" t="s">
        <v>203</v>
      </c>
      <c r="T431" s="29" t="s">
        <v>203</v>
      </c>
      <c r="U431" s="28">
        <v>704</v>
      </c>
      <c r="V431" s="63"/>
      <c r="W431" s="61">
        <f>(Table134[[#This Row],[2042 Future AADT]]-Table134[[#This Row],[AADT 2022]])/20*($W$5-2022)+Table134[[#This Row],[AADT 2022]]</f>
        <v>704</v>
      </c>
      <c r="X431" s="63"/>
    </row>
    <row r="432" spans="1:24" s="21" customFormat="1" ht="24" customHeight="1" x14ac:dyDescent="0.25">
      <c r="A432" s="24" t="s">
        <v>7663</v>
      </c>
      <c r="B432" s="25" t="s">
        <v>21446</v>
      </c>
      <c r="C432" s="24">
        <v>9924</v>
      </c>
      <c r="D432" s="24" t="s">
        <v>17074</v>
      </c>
      <c r="E432" s="24" t="s">
        <v>7664</v>
      </c>
      <c r="F432" s="26">
        <f>Table134[[#This Row],[ToMeasure]]-Table134[[#This Row],[FromMeasure]]</f>
        <v>7.0849250000000003E-2</v>
      </c>
      <c r="G432" s="27" t="s">
        <v>7665</v>
      </c>
      <c r="H432" s="37">
        <v>0</v>
      </c>
      <c r="I432" s="24" t="s">
        <v>647</v>
      </c>
      <c r="J432" s="37">
        <v>7.0849250000000003E-2</v>
      </c>
      <c r="K432" s="24" t="s">
        <v>6546</v>
      </c>
      <c r="L432" s="28">
        <v>1757</v>
      </c>
      <c r="M432" s="28">
        <v>0</v>
      </c>
      <c r="N432" s="28">
        <v>1757</v>
      </c>
      <c r="O432" s="25" t="s">
        <v>23316</v>
      </c>
      <c r="P432" s="24">
        <v>16</v>
      </c>
      <c r="Q432" s="24" t="s">
        <v>203</v>
      </c>
      <c r="R432" s="28">
        <v>54</v>
      </c>
      <c r="S432" s="28">
        <v>193</v>
      </c>
      <c r="T432" s="29">
        <v>0.14058053500284576</v>
      </c>
      <c r="U432" s="28">
        <v>3574</v>
      </c>
      <c r="V432" s="63"/>
      <c r="W432" s="61">
        <f>(Table134[[#This Row],[2042 Future AADT]]-Table134[[#This Row],[AADT 2022]])/20*($W$5-2022)+Table134[[#This Row],[AADT 2022]]</f>
        <v>3574</v>
      </c>
      <c r="X432" s="63"/>
    </row>
    <row r="433" spans="1:24" s="21" customFormat="1" ht="24" customHeight="1" x14ac:dyDescent="0.25">
      <c r="A433" s="24" t="s">
        <v>3592</v>
      </c>
      <c r="B433" s="25"/>
      <c r="C433" s="24" t="s">
        <v>203</v>
      </c>
      <c r="D433" s="24" t="s">
        <v>17074</v>
      </c>
      <c r="E433" s="24" t="s">
        <v>3593</v>
      </c>
      <c r="F433" s="26">
        <f>Table134[[#This Row],[ToMeasure]]-Table134[[#This Row],[FromMeasure]]</f>
        <v>4.0698890000000001E-2</v>
      </c>
      <c r="G433" s="27" t="s">
        <v>3594</v>
      </c>
      <c r="H433" s="37">
        <v>0</v>
      </c>
      <c r="I433" s="24" t="s">
        <v>3595</v>
      </c>
      <c r="J433" s="37">
        <v>4.0698890000000001E-2</v>
      </c>
      <c r="K433" s="24" t="s">
        <v>647</v>
      </c>
      <c r="L433" s="28" t="s">
        <v>203</v>
      </c>
      <c r="M433" s="28" t="s">
        <v>203</v>
      </c>
      <c r="N433" s="28">
        <v>3290</v>
      </c>
      <c r="O433" s="25" t="s">
        <v>23039</v>
      </c>
      <c r="P433" s="24" t="s">
        <v>203</v>
      </c>
      <c r="Q433" s="24" t="s">
        <v>203</v>
      </c>
      <c r="R433" s="28" t="s">
        <v>203</v>
      </c>
      <c r="S433" s="28" t="s">
        <v>203</v>
      </c>
      <c r="T433" s="29" t="s">
        <v>203</v>
      </c>
      <c r="U433" s="28">
        <v>6693</v>
      </c>
      <c r="V433" s="63"/>
      <c r="W433" s="61">
        <f>(Table134[[#This Row],[2042 Future AADT]]-Table134[[#This Row],[AADT 2022]])/20*($W$5-2022)+Table134[[#This Row],[AADT 2022]]</f>
        <v>6693</v>
      </c>
      <c r="X433" s="63"/>
    </row>
    <row r="434" spans="1:24" s="21" customFormat="1" ht="24" customHeight="1" x14ac:dyDescent="0.25">
      <c r="A434" s="24" t="s">
        <v>6544</v>
      </c>
      <c r="B434" s="25"/>
      <c r="C434" s="24" t="s">
        <v>203</v>
      </c>
      <c r="D434" s="24" t="s">
        <v>17074</v>
      </c>
      <c r="E434" s="24" t="s">
        <v>6545</v>
      </c>
      <c r="F434" s="26">
        <f>Table134[[#This Row],[ToMeasure]]-Table134[[#This Row],[FromMeasure]]</f>
        <v>0.26316885000000001</v>
      </c>
      <c r="G434" s="27" t="s">
        <v>6546</v>
      </c>
      <c r="H434" s="37">
        <v>0</v>
      </c>
      <c r="I434" s="24" t="s">
        <v>3595</v>
      </c>
      <c r="J434" s="37">
        <v>0.26316885000000001</v>
      </c>
      <c r="K434" s="24" t="s">
        <v>3595</v>
      </c>
      <c r="L434" s="28" t="s">
        <v>203</v>
      </c>
      <c r="M434" s="28" t="s">
        <v>203</v>
      </c>
      <c r="N434" s="28" t="s">
        <v>203</v>
      </c>
      <c r="O434" s="25" t="s">
        <v>203</v>
      </c>
      <c r="P434" s="24" t="s">
        <v>203</v>
      </c>
      <c r="Q434" s="24" t="s">
        <v>203</v>
      </c>
      <c r="R434" s="28" t="s">
        <v>203</v>
      </c>
      <c r="S434" s="28" t="s">
        <v>203</v>
      </c>
      <c r="T434" s="29" t="s">
        <v>203</v>
      </c>
      <c r="U434" s="28" t="s">
        <v>203</v>
      </c>
      <c r="V434" s="63"/>
      <c r="W434" s="61" t="e">
        <f>(Table134[[#This Row],[2042 Future AADT]]-Table134[[#This Row],[AADT 2022]])/20*($W$5-2022)+Table134[[#This Row],[AADT 2022]]</f>
        <v>#VALUE!</v>
      </c>
      <c r="X434" s="63"/>
    </row>
    <row r="435" spans="1:24" s="21" customFormat="1" ht="24" customHeight="1" x14ac:dyDescent="0.25">
      <c r="A435" s="24" t="s">
        <v>7667</v>
      </c>
      <c r="B435" s="25"/>
      <c r="C435" s="24" t="s">
        <v>203</v>
      </c>
      <c r="D435" s="24" t="s">
        <v>17074</v>
      </c>
      <c r="E435" s="24" t="s">
        <v>7668</v>
      </c>
      <c r="F435" s="26">
        <f>Table134[[#This Row],[ToMeasure]]-Table134[[#This Row],[FromMeasure]]</f>
        <v>0.20689552999999999</v>
      </c>
      <c r="G435" s="27" t="s">
        <v>3595</v>
      </c>
      <c r="H435" s="37">
        <v>0</v>
      </c>
      <c r="I435" s="24" t="s">
        <v>6546</v>
      </c>
      <c r="J435" s="37">
        <v>0.20689552999999999</v>
      </c>
      <c r="K435" s="24" t="s">
        <v>6546</v>
      </c>
      <c r="L435" s="28" t="s">
        <v>203</v>
      </c>
      <c r="M435" s="28" t="s">
        <v>203</v>
      </c>
      <c r="N435" s="28" t="s">
        <v>203</v>
      </c>
      <c r="O435" s="25" t="s">
        <v>203</v>
      </c>
      <c r="P435" s="24" t="s">
        <v>203</v>
      </c>
      <c r="Q435" s="24" t="s">
        <v>203</v>
      </c>
      <c r="R435" s="28" t="s">
        <v>203</v>
      </c>
      <c r="S435" s="28" t="s">
        <v>203</v>
      </c>
      <c r="T435" s="29" t="s">
        <v>203</v>
      </c>
      <c r="U435" s="28" t="s">
        <v>203</v>
      </c>
      <c r="V435" s="63"/>
      <c r="W435" s="61" t="e">
        <f>(Table134[[#This Row],[2042 Future AADT]]-Table134[[#This Row],[AADT 2022]])/20*($W$5-2022)+Table134[[#This Row],[AADT 2022]]</f>
        <v>#VALUE!</v>
      </c>
      <c r="X435" s="63"/>
    </row>
    <row r="436" spans="1:24" s="21" customFormat="1" ht="24" customHeight="1" x14ac:dyDescent="0.25">
      <c r="A436" s="24" t="s">
        <v>6547</v>
      </c>
      <c r="B436" s="25" t="s">
        <v>19057</v>
      </c>
      <c r="C436" s="24">
        <v>4040</v>
      </c>
      <c r="D436" s="24" t="s">
        <v>17074</v>
      </c>
      <c r="E436" s="24" t="s">
        <v>6548</v>
      </c>
      <c r="F436" s="26">
        <f>Table134[[#This Row],[ToMeasure]]-Table134[[#This Row],[FromMeasure]]</f>
        <v>0.27652320000000002</v>
      </c>
      <c r="G436" s="27" t="s">
        <v>6549</v>
      </c>
      <c r="H436" s="37">
        <v>0</v>
      </c>
      <c r="I436" s="24" t="s">
        <v>156</v>
      </c>
      <c r="J436" s="37">
        <v>0.27652320000000002</v>
      </c>
      <c r="K436" s="24" t="s">
        <v>2250</v>
      </c>
      <c r="L436" s="28">
        <v>7608</v>
      </c>
      <c r="M436" s="28">
        <v>0</v>
      </c>
      <c r="N436" s="28">
        <v>7608</v>
      </c>
      <c r="O436" s="25" t="s">
        <v>23317</v>
      </c>
      <c r="P436" s="24">
        <v>11</v>
      </c>
      <c r="Q436" s="24" t="s">
        <v>203</v>
      </c>
      <c r="R436" s="28">
        <v>215</v>
      </c>
      <c r="S436" s="28">
        <v>833</v>
      </c>
      <c r="T436" s="29">
        <v>0.1377497371188223</v>
      </c>
      <c r="U436" s="28">
        <v>11993</v>
      </c>
      <c r="V436" s="63"/>
      <c r="W436" s="61">
        <f>(Table134[[#This Row],[2042 Future AADT]]-Table134[[#This Row],[AADT 2022]])/20*($W$5-2022)+Table134[[#This Row],[AADT 2022]]</f>
        <v>11993</v>
      </c>
      <c r="X436" s="63"/>
    </row>
    <row r="437" spans="1:24" s="21" customFormat="1" ht="24" customHeight="1" x14ac:dyDescent="0.25">
      <c r="A437" s="24" t="s">
        <v>3596</v>
      </c>
      <c r="B437" s="25" t="s">
        <v>19059</v>
      </c>
      <c r="C437" s="24">
        <v>4042</v>
      </c>
      <c r="D437" s="24" t="s">
        <v>17074</v>
      </c>
      <c r="E437" s="24" t="s">
        <v>3597</v>
      </c>
      <c r="F437" s="26">
        <f>Table134[[#This Row],[ToMeasure]]-Table134[[#This Row],[FromMeasure]]</f>
        <v>0.22259954000000001</v>
      </c>
      <c r="G437" s="27" t="s">
        <v>3598</v>
      </c>
      <c r="H437" s="37">
        <v>0</v>
      </c>
      <c r="I437" s="24" t="s">
        <v>647</v>
      </c>
      <c r="J437" s="37">
        <v>0.22259954000000001</v>
      </c>
      <c r="K437" s="24" t="s">
        <v>2253</v>
      </c>
      <c r="L437" s="28">
        <v>1452</v>
      </c>
      <c r="M437" s="28">
        <v>0</v>
      </c>
      <c r="N437" s="28">
        <v>1452</v>
      </c>
      <c r="O437" s="25" t="s">
        <v>23318</v>
      </c>
      <c r="P437" s="24">
        <v>13</v>
      </c>
      <c r="Q437" s="24" t="s">
        <v>203</v>
      </c>
      <c r="R437" s="28">
        <v>121</v>
      </c>
      <c r="S437" s="28">
        <v>18</v>
      </c>
      <c r="T437" s="29">
        <v>9.5730027548209362E-2</v>
      </c>
      <c r="U437" s="28">
        <v>2289</v>
      </c>
      <c r="V437" s="63"/>
      <c r="W437" s="61">
        <f>(Table134[[#This Row],[2042 Future AADT]]-Table134[[#This Row],[AADT 2022]])/20*($W$5-2022)+Table134[[#This Row],[AADT 2022]]</f>
        <v>2289</v>
      </c>
      <c r="X437" s="63"/>
    </row>
    <row r="438" spans="1:24" s="21" customFormat="1" ht="24" customHeight="1" x14ac:dyDescent="0.25">
      <c r="A438" s="24" t="s">
        <v>6551</v>
      </c>
      <c r="B438" s="25" t="s">
        <v>19058</v>
      </c>
      <c r="C438" s="24">
        <v>4041</v>
      </c>
      <c r="D438" s="24" t="s">
        <v>17074</v>
      </c>
      <c r="E438" s="24" t="s">
        <v>2252</v>
      </c>
      <c r="F438" s="26">
        <f>Table134[[#This Row],[ToMeasure]]-Table134[[#This Row],[FromMeasure]]</f>
        <v>0.21810293</v>
      </c>
      <c r="G438" s="27" t="s">
        <v>2250</v>
      </c>
      <c r="H438" s="37">
        <v>0</v>
      </c>
      <c r="I438" s="24" t="s">
        <v>6549</v>
      </c>
      <c r="J438" s="37">
        <v>0.21810293</v>
      </c>
      <c r="K438" s="24" t="s">
        <v>156</v>
      </c>
      <c r="L438" s="28">
        <v>1768</v>
      </c>
      <c r="M438" s="28">
        <v>0</v>
      </c>
      <c r="N438" s="28">
        <v>1768</v>
      </c>
      <c r="O438" s="25" t="s">
        <v>23319</v>
      </c>
      <c r="P438" s="24">
        <v>9</v>
      </c>
      <c r="Q438" s="24" t="s">
        <v>203</v>
      </c>
      <c r="R438" s="28">
        <v>143</v>
      </c>
      <c r="S438" s="28">
        <v>66</v>
      </c>
      <c r="T438" s="29">
        <v>0.11821266968325791</v>
      </c>
      <c r="U438" s="28">
        <v>2787</v>
      </c>
      <c r="V438" s="63"/>
      <c r="W438" s="61">
        <f>(Table134[[#This Row],[2042 Future AADT]]-Table134[[#This Row],[AADT 2022]])/20*($W$5-2022)+Table134[[#This Row],[AADT 2022]]</f>
        <v>2787</v>
      </c>
      <c r="X438" s="63"/>
    </row>
    <row r="439" spans="1:24" s="21" customFormat="1" ht="24" customHeight="1" x14ac:dyDescent="0.25">
      <c r="A439" s="24" t="s">
        <v>11569</v>
      </c>
      <c r="B439" s="25" t="s">
        <v>19060</v>
      </c>
      <c r="C439" s="24">
        <v>4043</v>
      </c>
      <c r="D439" s="24" t="s">
        <v>17074</v>
      </c>
      <c r="E439" s="24" t="s">
        <v>2255</v>
      </c>
      <c r="F439" s="26">
        <f>Table134[[#This Row],[ToMeasure]]-Table134[[#This Row],[FromMeasure]]</f>
        <v>0.17591887</v>
      </c>
      <c r="G439" s="27" t="s">
        <v>2253</v>
      </c>
      <c r="H439" s="37">
        <v>0</v>
      </c>
      <c r="I439" s="24" t="s">
        <v>3598</v>
      </c>
      <c r="J439" s="37">
        <v>0.17591887</v>
      </c>
      <c r="K439" s="24" t="s">
        <v>647</v>
      </c>
      <c r="L439" s="28">
        <v>6054</v>
      </c>
      <c r="M439" s="28">
        <v>0</v>
      </c>
      <c r="N439" s="28">
        <v>6054</v>
      </c>
      <c r="O439" s="25" t="s">
        <v>23320</v>
      </c>
      <c r="P439" s="24">
        <v>9</v>
      </c>
      <c r="Q439" s="24" t="s">
        <v>203</v>
      </c>
      <c r="R439" s="28">
        <v>483</v>
      </c>
      <c r="S439" s="28">
        <v>224</v>
      </c>
      <c r="T439" s="29">
        <v>0.11678229269904196</v>
      </c>
      <c r="U439" s="28">
        <v>12316</v>
      </c>
      <c r="V439" s="63"/>
      <c r="W439" s="61">
        <f>(Table134[[#This Row],[2042 Future AADT]]-Table134[[#This Row],[AADT 2022]])/20*($W$5-2022)+Table134[[#This Row],[AADT 2022]]</f>
        <v>12316</v>
      </c>
      <c r="X439" s="63"/>
    </row>
    <row r="440" spans="1:24" s="21" customFormat="1" ht="24" customHeight="1" x14ac:dyDescent="0.25">
      <c r="A440" s="24" t="s">
        <v>11571</v>
      </c>
      <c r="B440" s="25"/>
      <c r="C440" s="24" t="s">
        <v>203</v>
      </c>
      <c r="D440" s="24" t="s">
        <v>17074</v>
      </c>
      <c r="E440" s="24" t="s">
        <v>11572</v>
      </c>
      <c r="F440" s="26">
        <f>Table134[[#This Row],[ToMeasure]]-Table134[[#This Row],[FromMeasure]]</f>
        <v>4.0159979999999998E-2</v>
      </c>
      <c r="G440" s="27" t="s">
        <v>11573</v>
      </c>
      <c r="H440" s="37">
        <v>0</v>
      </c>
      <c r="I440" s="24" t="s">
        <v>6549</v>
      </c>
      <c r="J440" s="37">
        <v>4.0159979999999998E-2</v>
      </c>
      <c r="K440" s="24" t="s">
        <v>559</v>
      </c>
      <c r="L440" s="28" t="s">
        <v>203</v>
      </c>
      <c r="M440" s="28" t="s">
        <v>203</v>
      </c>
      <c r="N440" s="28" t="s">
        <v>203</v>
      </c>
      <c r="O440" s="25" t="s">
        <v>203</v>
      </c>
      <c r="P440" s="24" t="s">
        <v>203</v>
      </c>
      <c r="Q440" s="24" t="s">
        <v>203</v>
      </c>
      <c r="R440" s="28" t="s">
        <v>203</v>
      </c>
      <c r="S440" s="28" t="s">
        <v>203</v>
      </c>
      <c r="T440" s="29" t="s">
        <v>203</v>
      </c>
      <c r="U440" s="28" t="s">
        <v>203</v>
      </c>
      <c r="V440" s="63"/>
      <c r="W440" s="61" t="e">
        <f>(Table134[[#This Row],[2042 Future AADT]]-Table134[[#This Row],[AADT 2022]])/20*($W$5-2022)+Table134[[#This Row],[AADT 2022]]</f>
        <v>#VALUE!</v>
      </c>
      <c r="X440" s="63"/>
    </row>
    <row r="441" spans="1:24" s="21" customFormat="1" ht="24" customHeight="1" x14ac:dyDescent="0.25">
      <c r="A441" s="24" t="s">
        <v>6553</v>
      </c>
      <c r="B441" s="25" t="s">
        <v>19062</v>
      </c>
      <c r="C441" s="24">
        <v>4050</v>
      </c>
      <c r="D441" s="24" t="s">
        <v>17074</v>
      </c>
      <c r="E441" s="24" t="s">
        <v>6554</v>
      </c>
      <c r="F441" s="26">
        <f>Table134[[#This Row],[ToMeasure]]-Table134[[#This Row],[FromMeasure]]</f>
        <v>0.2348537</v>
      </c>
      <c r="G441" s="27" t="s">
        <v>6555</v>
      </c>
      <c r="H441" s="37">
        <v>0</v>
      </c>
      <c r="I441" s="24" t="s">
        <v>156</v>
      </c>
      <c r="J441" s="37">
        <v>0.2348537</v>
      </c>
      <c r="K441" s="24" t="s">
        <v>6556</v>
      </c>
      <c r="L441" s="28">
        <v>2450</v>
      </c>
      <c r="M441" s="28">
        <v>0</v>
      </c>
      <c r="N441" s="28">
        <v>2450</v>
      </c>
      <c r="O441" s="25" t="s">
        <v>23321</v>
      </c>
      <c r="P441" s="24">
        <v>12</v>
      </c>
      <c r="Q441" s="24" t="s">
        <v>203</v>
      </c>
      <c r="R441" s="28">
        <v>74</v>
      </c>
      <c r="S441" s="28">
        <v>292</v>
      </c>
      <c r="T441" s="29">
        <v>0.1493877551020408</v>
      </c>
      <c r="U441" s="28">
        <v>3862</v>
      </c>
      <c r="V441" s="63"/>
      <c r="W441" s="61">
        <f>(Table134[[#This Row],[2042 Future AADT]]-Table134[[#This Row],[AADT 2022]])/20*($W$5-2022)+Table134[[#This Row],[AADT 2022]]</f>
        <v>3862</v>
      </c>
      <c r="X441" s="63"/>
    </row>
    <row r="442" spans="1:24" s="21" customFormat="1" ht="24" customHeight="1" x14ac:dyDescent="0.25">
      <c r="A442" s="24" t="s">
        <v>11574</v>
      </c>
      <c r="B442" s="25" t="s">
        <v>19064</v>
      </c>
      <c r="C442" s="24">
        <v>4052</v>
      </c>
      <c r="D442" s="24" t="s">
        <v>17074</v>
      </c>
      <c r="E442" s="24" t="s">
        <v>11575</v>
      </c>
      <c r="F442" s="26">
        <f>Table134[[#This Row],[ToMeasure]]-Table134[[#This Row],[FromMeasure]]</f>
        <v>0.25943280000000002</v>
      </c>
      <c r="G442" s="27" t="s">
        <v>6561</v>
      </c>
      <c r="H442" s="37">
        <v>0</v>
      </c>
      <c r="I442" s="24" t="s">
        <v>647</v>
      </c>
      <c r="J442" s="37">
        <v>0.25943280000000002</v>
      </c>
      <c r="K442" s="24" t="s">
        <v>6560</v>
      </c>
      <c r="L442" s="28">
        <v>1550</v>
      </c>
      <c r="M442" s="28">
        <v>0</v>
      </c>
      <c r="N442" s="28">
        <v>1550</v>
      </c>
      <c r="O442" s="25" t="s">
        <v>23322</v>
      </c>
      <c r="P442" s="24">
        <v>11</v>
      </c>
      <c r="Q442" s="24" t="s">
        <v>203</v>
      </c>
      <c r="R442" s="28">
        <v>142</v>
      </c>
      <c r="S442" s="28">
        <v>21</v>
      </c>
      <c r="T442" s="29">
        <v>0.10516129032258065</v>
      </c>
      <c r="U442" s="28">
        <v>2443</v>
      </c>
      <c r="V442" s="63"/>
      <c r="W442" s="61">
        <f>(Table134[[#This Row],[2042 Future AADT]]-Table134[[#This Row],[AADT 2022]])/20*($W$5-2022)+Table134[[#This Row],[AADT 2022]]</f>
        <v>2443</v>
      </c>
      <c r="X442" s="63"/>
    </row>
    <row r="443" spans="1:24" s="21" customFormat="1" ht="24" customHeight="1" x14ac:dyDescent="0.25">
      <c r="A443" s="24" t="s">
        <v>11577</v>
      </c>
      <c r="B443" s="25" t="s">
        <v>19063</v>
      </c>
      <c r="C443" s="24">
        <v>4051</v>
      </c>
      <c r="D443" s="24" t="s">
        <v>17074</v>
      </c>
      <c r="E443" s="24" t="s">
        <v>11578</v>
      </c>
      <c r="F443" s="26">
        <f>Table134[[#This Row],[ToMeasure]]-Table134[[#This Row],[FromMeasure]]</f>
        <v>0.30207102000000002</v>
      </c>
      <c r="G443" s="27" t="s">
        <v>6556</v>
      </c>
      <c r="H443" s="37">
        <v>0</v>
      </c>
      <c r="I443" s="24" t="s">
        <v>6555</v>
      </c>
      <c r="J443" s="37">
        <v>0.30207102000000002</v>
      </c>
      <c r="K443" s="24" t="s">
        <v>156</v>
      </c>
      <c r="L443" s="28">
        <v>1933</v>
      </c>
      <c r="M443" s="28">
        <v>0</v>
      </c>
      <c r="N443" s="28">
        <v>1933</v>
      </c>
      <c r="O443" s="25" t="s">
        <v>23323</v>
      </c>
      <c r="P443" s="24">
        <v>9</v>
      </c>
      <c r="Q443" s="24" t="s">
        <v>203</v>
      </c>
      <c r="R443" s="28">
        <v>57</v>
      </c>
      <c r="S443" s="28">
        <v>224</v>
      </c>
      <c r="T443" s="29">
        <v>0.1453698913605794</v>
      </c>
      <c r="U443" s="28">
        <v>3047</v>
      </c>
      <c r="V443" s="63"/>
      <c r="W443" s="61">
        <f>(Table134[[#This Row],[2042 Future AADT]]-Table134[[#This Row],[AADT 2022]])/20*($W$5-2022)+Table134[[#This Row],[AADT 2022]]</f>
        <v>3047</v>
      </c>
      <c r="X443" s="63"/>
    </row>
    <row r="444" spans="1:24" s="21" customFormat="1" ht="24" customHeight="1" x14ac:dyDescent="0.25">
      <c r="A444" s="24" t="s">
        <v>6558</v>
      </c>
      <c r="B444" s="25" t="s">
        <v>19065</v>
      </c>
      <c r="C444" s="24">
        <v>4053</v>
      </c>
      <c r="D444" s="24" t="s">
        <v>17074</v>
      </c>
      <c r="E444" s="24" t="s">
        <v>6559</v>
      </c>
      <c r="F444" s="26">
        <f>Table134[[#This Row],[ToMeasure]]-Table134[[#This Row],[FromMeasure]]</f>
        <v>0.32215251</v>
      </c>
      <c r="G444" s="27" t="s">
        <v>6560</v>
      </c>
      <c r="H444" s="37">
        <v>0</v>
      </c>
      <c r="I444" s="24" t="s">
        <v>6561</v>
      </c>
      <c r="J444" s="37">
        <v>0.32215251</v>
      </c>
      <c r="K444" s="24" t="s">
        <v>647</v>
      </c>
      <c r="L444" s="28">
        <v>2644</v>
      </c>
      <c r="M444" s="28">
        <v>0</v>
      </c>
      <c r="N444" s="28">
        <v>2644</v>
      </c>
      <c r="O444" s="25" t="s">
        <v>23324</v>
      </c>
      <c r="P444" s="24">
        <v>13</v>
      </c>
      <c r="Q444" s="24" t="s">
        <v>203</v>
      </c>
      <c r="R444" s="28">
        <v>79</v>
      </c>
      <c r="S444" s="28">
        <v>310</v>
      </c>
      <c r="T444" s="29">
        <v>0.14712556732223903</v>
      </c>
      <c r="U444" s="28">
        <v>4168</v>
      </c>
      <c r="V444" s="63"/>
      <c r="W444" s="61">
        <f>(Table134[[#This Row],[2042 Future AADT]]-Table134[[#This Row],[AADT 2022]])/20*($W$5-2022)+Table134[[#This Row],[AADT 2022]]</f>
        <v>4168</v>
      </c>
      <c r="X444" s="63"/>
    </row>
    <row r="445" spans="1:24" s="21" customFormat="1" ht="24" customHeight="1" x14ac:dyDescent="0.25">
      <c r="A445" s="24" t="s">
        <v>3600</v>
      </c>
      <c r="B445" s="25" t="s">
        <v>19067</v>
      </c>
      <c r="C445" s="24">
        <v>4060</v>
      </c>
      <c r="D445" s="24" t="s">
        <v>17074</v>
      </c>
      <c r="E445" s="24" t="s">
        <v>3601</v>
      </c>
      <c r="F445" s="26">
        <f>Table134[[#This Row],[ToMeasure]]-Table134[[#This Row],[FromMeasure]]</f>
        <v>0.17227951</v>
      </c>
      <c r="G445" s="27" t="s">
        <v>3602</v>
      </c>
      <c r="H445" s="37">
        <v>0</v>
      </c>
      <c r="I445" s="24" t="s">
        <v>156</v>
      </c>
      <c r="J445" s="37">
        <v>0.17227951</v>
      </c>
      <c r="K445" s="24" t="s">
        <v>3603</v>
      </c>
      <c r="L445" s="28">
        <v>4838</v>
      </c>
      <c r="M445" s="28">
        <v>0</v>
      </c>
      <c r="N445" s="28">
        <v>4838</v>
      </c>
      <c r="O445" s="25" t="s">
        <v>23325</v>
      </c>
      <c r="P445" s="24">
        <v>9</v>
      </c>
      <c r="Q445" s="24" t="s">
        <v>203</v>
      </c>
      <c r="R445" s="28">
        <v>149</v>
      </c>
      <c r="S445" s="28">
        <v>582</v>
      </c>
      <c r="T445" s="29">
        <v>0.15109549400578751</v>
      </c>
      <c r="U445" s="28">
        <v>7627</v>
      </c>
      <c r="V445" s="63"/>
      <c r="W445" s="61">
        <f>(Table134[[#This Row],[2042 Future AADT]]-Table134[[#This Row],[AADT 2022]])/20*($W$5-2022)+Table134[[#This Row],[AADT 2022]]</f>
        <v>7627</v>
      </c>
      <c r="X445" s="63"/>
    </row>
    <row r="446" spans="1:24" s="21" customFormat="1" ht="24" customHeight="1" x14ac:dyDescent="0.25">
      <c r="A446" s="24" t="s">
        <v>7669</v>
      </c>
      <c r="B446" s="25" t="s">
        <v>19069</v>
      </c>
      <c r="C446" s="24">
        <v>4062</v>
      </c>
      <c r="D446" s="24" t="s">
        <v>17074</v>
      </c>
      <c r="E446" s="24" t="s">
        <v>7670</v>
      </c>
      <c r="F446" s="26">
        <f>Table134[[#This Row],[ToMeasure]]-Table134[[#This Row],[FromMeasure]]</f>
        <v>0.17894226999999999</v>
      </c>
      <c r="G446" s="27" t="s">
        <v>6566</v>
      </c>
      <c r="H446" s="37">
        <v>0</v>
      </c>
      <c r="I446" s="24" t="s">
        <v>647</v>
      </c>
      <c r="J446" s="37">
        <v>0.17894226999999999</v>
      </c>
      <c r="K446" s="24" t="s">
        <v>6565</v>
      </c>
      <c r="L446" s="28">
        <v>4201</v>
      </c>
      <c r="M446" s="28">
        <v>0</v>
      </c>
      <c r="N446" s="28">
        <v>4201</v>
      </c>
      <c r="O446" s="25" t="s">
        <v>23326</v>
      </c>
      <c r="P446" s="24">
        <v>9</v>
      </c>
      <c r="Q446" s="24" t="s">
        <v>203</v>
      </c>
      <c r="R446" s="28">
        <v>386</v>
      </c>
      <c r="S446" s="28">
        <v>62</v>
      </c>
      <c r="T446" s="29">
        <v>0.10664127588669364</v>
      </c>
      <c r="U446" s="28">
        <v>6622</v>
      </c>
      <c r="V446" s="63"/>
      <c r="W446" s="61">
        <f>(Table134[[#This Row],[2042 Future AADT]]-Table134[[#This Row],[AADT 2022]])/20*($W$5-2022)+Table134[[#This Row],[AADT 2022]]</f>
        <v>6622</v>
      </c>
      <c r="X446" s="63"/>
    </row>
    <row r="447" spans="1:24" s="21" customFormat="1" ht="24" customHeight="1" x14ac:dyDescent="0.25">
      <c r="A447" s="24" t="s">
        <v>3605</v>
      </c>
      <c r="B447" s="25" t="s">
        <v>19068</v>
      </c>
      <c r="C447" s="24">
        <v>4061</v>
      </c>
      <c r="D447" s="24" t="s">
        <v>17074</v>
      </c>
      <c r="E447" s="24" t="s">
        <v>3606</v>
      </c>
      <c r="F447" s="26">
        <f>Table134[[#This Row],[ToMeasure]]-Table134[[#This Row],[FromMeasure]]</f>
        <v>0.14850632999999999</v>
      </c>
      <c r="G447" s="27" t="s">
        <v>3603</v>
      </c>
      <c r="H447" s="37">
        <v>0</v>
      </c>
      <c r="I447" s="24" t="s">
        <v>3602</v>
      </c>
      <c r="J447" s="37">
        <v>0.14850632999999999</v>
      </c>
      <c r="K447" s="24" t="s">
        <v>156</v>
      </c>
      <c r="L447" s="28">
        <v>6397</v>
      </c>
      <c r="M447" s="28">
        <v>0</v>
      </c>
      <c r="N447" s="28">
        <v>6397</v>
      </c>
      <c r="O447" s="25" t="s">
        <v>23327</v>
      </c>
      <c r="P447" s="24">
        <v>10</v>
      </c>
      <c r="Q447" s="24" t="s">
        <v>203</v>
      </c>
      <c r="R447" s="28">
        <v>191</v>
      </c>
      <c r="S447" s="28">
        <v>747</v>
      </c>
      <c r="T447" s="29">
        <v>0.14663123339065187</v>
      </c>
      <c r="U447" s="28">
        <v>10084</v>
      </c>
      <c r="V447" s="63"/>
      <c r="W447" s="61">
        <f>(Table134[[#This Row],[2042 Future AADT]]-Table134[[#This Row],[AADT 2022]])/20*($W$5-2022)+Table134[[#This Row],[AADT 2022]]</f>
        <v>10084</v>
      </c>
      <c r="X447" s="63"/>
    </row>
    <row r="448" spans="1:24" s="21" customFormat="1" ht="24" customHeight="1" x14ac:dyDescent="0.25">
      <c r="A448" s="24" t="s">
        <v>6563</v>
      </c>
      <c r="B448" s="25" t="s">
        <v>19070</v>
      </c>
      <c r="C448" s="24">
        <v>4063</v>
      </c>
      <c r="D448" s="24" t="s">
        <v>17074</v>
      </c>
      <c r="E448" s="24" t="s">
        <v>6564</v>
      </c>
      <c r="F448" s="26">
        <f>Table134[[#This Row],[ToMeasure]]-Table134[[#This Row],[FromMeasure]]</f>
        <v>0.15378417999999999</v>
      </c>
      <c r="G448" s="27" t="s">
        <v>6565</v>
      </c>
      <c r="H448" s="37">
        <v>0</v>
      </c>
      <c r="I448" s="24" t="s">
        <v>6566</v>
      </c>
      <c r="J448" s="37">
        <v>0.15378417999999999</v>
      </c>
      <c r="K448" s="24" t="s">
        <v>647</v>
      </c>
      <c r="L448" s="28">
        <v>4709</v>
      </c>
      <c r="M448" s="28">
        <v>0</v>
      </c>
      <c r="N448" s="28">
        <v>4709</v>
      </c>
      <c r="O448" s="25" t="s">
        <v>23328</v>
      </c>
      <c r="P448" s="24">
        <v>10</v>
      </c>
      <c r="Q448" s="24" t="s">
        <v>203</v>
      </c>
      <c r="R448" s="28">
        <v>142</v>
      </c>
      <c r="S448" s="28">
        <v>549</v>
      </c>
      <c r="T448" s="29">
        <v>0.14674028456147803</v>
      </c>
      <c r="U448" s="28">
        <v>7423</v>
      </c>
      <c r="V448" s="63"/>
      <c r="W448" s="61">
        <f>(Table134[[#This Row],[2042 Future AADT]]-Table134[[#This Row],[AADT 2022]])/20*($W$5-2022)+Table134[[#This Row],[AADT 2022]]</f>
        <v>7423</v>
      </c>
      <c r="X448" s="63"/>
    </row>
    <row r="449" spans="1:24" s="21" customFormat="1" ht="24" customHeight="1" x14ac:dyDescent="0.25">
      <c r="A449" s="24" t="s">
        <v>7672</v>
      </c>
      <c r="B449" s="25" t="s">
        <v>19072</v>
      </c>
      <c r="C449" s="24">
        <v>4070</v>
      </c>
      <c r="D449" s="24" t="s">
        <v>17074</v>
      </c>
      <c r="E449" s="24" t="s">
        <v>7673</v>
      </c>
      <c r="F449" s="26">
        <f>Table134[[#This Row],[ToMeasure]]-Table134[[#This Row],[FromMeasure]]</f>
        <v>0.27339261999999998</v>
      </c>
      <c r="G449" s="27" t="s">
        <v>6575</v>
      </c>
      <c r="H449" s="37">
        <v>0</v>
      </c>
      <c r="I449" s="24" t="s">
        <v>156</v>
      </c>
      <c r="J449" s="37">
        <v>0.27339261999999998</v>
      </c>
      <c r="K449" s="24" t="s">
        <v>6574</v>
      </c>
      <c r="L449" s="28">
        <v>1558</v>
      </c>
      <c r="M449" s="28">
        <v>0</v>
      </c>
      <c r="N449" s="28">
        <v>1558</v>
      </c>
      <c r="O449" s="25" t="s">
        <v>23329</v>
      </c>
      <c r="P449" s="24">
        <v>10</v>
      </c>
      <c r="Q449" s="24" t="s">
        <v>203</v>
      </c>
      <c r="R449" s="28">
        <v>142</v>
      </c>
      <c r="S449" s="28">
        <v>21</v>
      </c>
      <c r="T449" s="29">
        <v>0.10462130937098844</v>
      </c>
      <c r="U449" s="28">
        <v>2456</v>
      </c>
      <c r="V449" s="63"/>
      <c r="W449" s="61">
        <f>(Table134[[#This Row],[2042 Future AADT]]-Table134[[#This Row],[AADT 2022]])/20*($W$5-2022)+Table134[[#This Row],[AADT 2022]]</f>
        <v>2456</v>
      </c>
      <c r="X449" s="63"/>
    </row>
    <row r="450" spans="1:24" s="21" customFormat="1" ht="24" customHeight="1" x14ac:dyDescent="0.25">
      <c r="A450" s="24" t="s">
        <v>6568</v>
      </c>
      <c r="B450" s="25" t="s">
        <v>19074</v>
      </c>
      <c r="C450" s="24">
        <v>4072</v>
      </c>
      <c r="D450" s="24" t="s">
        <v>17074</v>
      </c>
      <c r="E450" s="24" t="s">
        <v>6569</v>
      </c>
      <c r="F450" s="26">
        <f>Table134[[#This Row],[ToMeasure]]-Table134[[#This Row],[FromMeasure]]</f>
        <v>0.39618160000000002</v>
      </c>
      <c r="G450" s="27" t="s">
        <v>6570</v>
      </c>
      <c r="H450" s="37">
        <v>0</v>
      </c>
      <c r="I450" s="24" t="s">
        <v>647</v>
      </c>
      <c r="J450" s="37">
        <v>0.39618160000000002</v>
      </c>
      <c r="K450" s="24" t="s">
        <v>281</v>
      </c>
      <c r="L450" s="28">
        <v>629</v>
      </c>
      <c r="M450" s="28">
        <v>0</v>
      </c>
      <c r="N450" s="28">
        <v>629</v>
      </c>
      <c r="O450" s="25" t="s">
        <v>23330</v>
      </c>
      <c r="P450" s="24">
        <v>11</v>
      </c>
      <c r="Q450" s="24" t="s">
        <v>203</v>
      </c>
      <c r="R450" s="28">
        <v>18</v>
      </c>
      <c r="S450" s="28">
        <v>74</v>
      </c>
      <c r="T450" s="29">
        <v>0.14626391096979333</v>
      </c>
      <c r="U450" s="28">
        <v>1280</v>
      </c>
      <c r="V450" s="63"/>
      <c r="W450" s="61">
        <f>(Table134[[#This Row],[2042 Future AADT]]-Table134[[#This Row],[AADT 2022]])/20*($W$5-2022)+Table134[[#This Row],[AADT 2022]]</f>
        <v>1280</v>
      </c>
      <c r="X450" s="63"/>
    </row>
    <row r="451" spans="1:24" s="21" customFormat="1" ht="24" customHeight="1" x14ac:dyDescent="0.25">
      <c r="A451" s="24" t="s">
        <v>6572</v>
      </c>
      <c r="B451" s="25" t="s">
        <v>19073</v>
      </c>
      <c r="C451" s="24">
        <v>4071</v>
      </c>
      <c r="D451" s="24" t="s">
        <v>17074</v>
      </c>
      <c r="E451" s="24" t="s">
        <v>6573</v>
      </c>
      <c r="F451" s="26">
        <f>Table134[[#This Row],[ToMeasure]]-Table134[[#This Row],[FromMeasure]]</f>
        <v>0.19509620999999999</v>
      </c>
      <c r="G451" s="27" t="s">
        <v>6574</v>
      </c>
      <c r="H451" s="37">
        <v>0</v>
      </c>
      <c r="I451" s="24" t="s">
        <v>6575</v>
      </c>
      <c r="J451" s="37">
        <v>0.19509620999999999</v>
      </c>
      <c r="K451" s="24" t="s">
        <v>156</v>
      </c>
      <c r="L451" s="28">
        <v>643</v>
      </c>
      <c r="M451" s="28">
        <v>0</v>
      </c>
      <c r="N451" s="28">
        <v>643</v>
      </c>
      <c r="O451" s="25" t="s">
        <v>23331</v>
      </c>
      <c r="P451" s="24">
        <v>12</v>
      </c>
      <c r="Q451" s="24" t="s">
        <v>203</v>
      </c>
      <c r="R451" s="28">
        <v>63</v>
      </c>
      <c r="S451" s="28">
        <v>10</v>
      </c>
      <c r="T451" s="29">
        <v>0.11353032659409021</v>
      </c>
      <c r="U451" s="28">
        <v>1014</v>
      </c>
      <c r="V451" s="63"/>
      <c r="W451" s="61">
        <f>(Table134[[#This Row],[2042 Future AADT]]-Table134[[#This Row],[AADT 2022]])/20*($W$5-2022)+Table134[[#This Row],[AADT 2022]]</f>
        <v>1014</v>
      </c>
      <c r="X451" s="63"/>
    </row>
    <row r="452" spans="1:24" s="21" customFormat="1" ht="24" customHeight="1" x14ac:dyDescent="0.25">
      <c r="A452" s="24" t="s">
        <v>11580</v>
      </c>
      <c r="B452" s="25" t="s">
        <v>19075</v>
      </c>
      <c r="C452" s="24">
        <v>4073</v>
      </c>
      <c r="D452" s="24" t="s">
        <v>17074</v>
      </c>
      <c r="E452" s="24" t="s">
        <v>11581</v>
      </c>
      <c r="F452" s="26">
        <f>Table134[[#This Row],[ToMeasure]]-Table134[[#This Row],[FromMeasure]]</f>
        <v>0.70661647000000005</v>
      </c>
      <c r="G452" s="27" t="s">
        <v>11582</v>
      </c>
      <c r="H452" s="37">
        <v>0</v>
      </c>
      <c r="I452" s="24" t="s">
        <v>281</v>
      </c>
      <c r="J452" s="37">
        <v>0.70661647000000005</v>
      </c>
      <c r="K452" s="24" t="s">
        <v>647</v>
      </c>
      <c r="L452" s="28">
        <v>1655</v>
      </c>
      <c r="M452" s="28">
        <v>0</v>
      </c>
      <c r="N452" s="28">
        <v>1655</v>
      </c>
      <c r="O452" s="25" t="s">
        <v>23332</v>
      </c>
      <c r="P452" s="24">
        <v>11</v>
      </c>
      <c r="Q452" s="24" t="s">
        <v>203</v>
      </c>
      <c r="R452" s="28">
        <v>56</v>
      </c>
      <c r="S452" s="28">
        <v>224</v>
      </c>
      <c r="T452" s="29">
        <v>0.16918429003021149</v>
      </c>
      <c r="U452" s="28">
        <v>3832</v>
      </c>
      <c r="V452" s="63"/>
      <c r="W452" s="61">
        <f>(Table134[[#This Row],[2042 Future AADT]]-Table134[[#This Row],[AADT 2022]])/20*($W$5-2022)+Table134[[#This Row],[AADT 2022]]</f>
        <v>3832</v>
      </c>
      <c r="X452" s="63"/>
    </row>
    <row r="453" spans="1:24" s="21" customFormat="1" ht="24" customHeight="1" x14ac:dyDescent="0.25">
      <c r="A453" s="24" t="s">
        <v>6577</v>
      </c>
      <c r="B453" s="25" t="s">
        <v>18671</v>
      </c>
      <c r="C453" s="24">
        <v>3170</v>
      </c>
      <c r="D453" s="24" t="s">
        <v>17074</v>
      </c>
      <c r="E453" s="24" t="s">
        <v>6578</v>
      </c>
      <c r="F453" s="26">
        <f>Table134[[#This Row],[ToMeasure]]-Table134[[#This Row],[FromMeasure]]</f>
        <v>0.2606308</v>
      </c>
      <c r="G453" s="27" t="s">
        <v>6579</v>
      </c>
      <c r="H453" s="37">
        <v>0</v>
      </c>
      <c r="I453" s="24" t="s">
        <v>156</v>
      </c>
      <c r="J453" s="37">
        <v>0.2606308</v>
      </c>
      <c r="K453" s="24" t="s">
        <v>3119</v>
      </c>
      <c r="L453" s="28">
        <v>426</v>
      </c>
      <c r="M453" s="28">
        <v>0</v>
      </c>
      <c r="N453" s="28">
        <v>426</v>
      </c>
      <c r="O453" s="25" t="s">
        <v>23333</v>
      </c>
      <c r="P453" s="24">
        <v>11</v>
      </c>
      <c r="Q453" s="24">
        <v>100</v>
      </c>
      <c r="R453" s="28">
        <v>38</v>
      </c>
      <c r="S453" s="28">
        <v>5</v>
      </c>
      <c r="T453" s="29">
        <v>0.10093896713615023</v>
      </c>
      <c r="U453" s="28">
        <v>867</v>
      </c>
      <c r="V453" s="63"/>
      <c r="W453" s="61">
        <f>(Table134[[#This Row],[2042 Future AADT]]-Table134[[#This Row],[AADT 2022]])/20*($W$5-2022)+Table134[[#This Row],[AADT 2022]]</f>
        <v>867</v>
      </c>
      <c r="X453" s="63"/>
    </row>
    <row r="454" spans="1:24" s="21" customFormat="1" ht="24" customHeight="1" x14ac:dyDescent="0.25">
      <c r="A454" s="24" t="s">
        <v>6581</v>
      </c>
      <c r="B454" s="25" t="s">
        <v>18672</v>
      </c>
      <c r="C454" s="24">
        <v>3172</v>
      </c>
      <c r="D454" s="24" t="s">
        <v>17074</v>
      </c>
      <c r="E454" s="24" t="s">
        <v>6582</v>
      </c>
      <c r="F454" s="26">
        <f>Table134[[#This Row],[ToMeasure]]-Table134[[#This Row],[FromMeasure]]</f>
        <v>0.11052608999999999</v>
      </c>
      <c r="G454" s="27" t="s">
        <v>6583</v>
      </c>
      <c r="H454" s="37">
        <v>0</v>
      </c>
      <c r="I454" s="24" t="s">
        <v>3616</v>
      </c>
      <c r="J454" s="37">
        <v>0.11052608999999999</v>
      </c>
      <c r="K454" s="24" t="s">
        <v>3119</v>
      </c>
      <c r="L454" s="28">
        <v>2091</v>
      </c>
      <c r="M454" s="28">
        <v>0</v>
      </c>
      <c r="N454" s="28">
        <v>2091</v>
      </c>
      <c r="O454" s="25" t="s">
        <v>23334</v>
      </c>
      <c r="P454" s="24">
        <v>9</v>
      </c>
      <c r="Q454" s="24" t="s">
        <v>203</v>
      </c>
      <c r="R454" s="28">
        <v>115</v>
      </c>
      <c r="S454" s="28">
        <v>62</v>
      </c>
      <c r="T454" s="29">
        <v>8.4648493543758974E-2</v>
      </c>
      <c r="U454" s="28">
        <v>4254</v>
      </c>
      <c r="V454" s="63"/>
      <c r="W454" s="61">
        <f>(Table134[[#This Row],[2042 Future AADT]]-Table134[[#This Row],[AADT 2022]])/20*($W$5-2022)+Table134[[#This Row],[AADT 2022]]</f>
        <v>4254</v>
      </c>
      <c r="X454" s="63"/>
    </row>
    <row r="455" spans="1:24" s="21" customFormat="1" ht="24" customHeight="1" x14ac:dyDescent="0.25">
      <c r="A455" s="24" t="s">
        <v>3608</v>
      </c>
      <c r="B455" s="25" t="s">
        <v>19077</v>
      </c>
      <c r="C455" s="24">
        <v>4080</v>
      </c>
      <c r="D455" s="24" t="s">
        <v>17074</v>
      </c>
      <c r="E455" s="24" t="s">
        <v>3609</v>
      </c>
      <c r="F455" s="26">
        <f>Table134[[#This Row],[ToMeasure]]-Table134[[#This Row],[FromMeasure]]</f>
        <v>0.31240968000000002</v>
      </c>
      <c r="G455" s="27" t="s">
        <v>3610</v>
      </c>
      <c r="H455" s="37">
        <v>0</v>
      </c>
      <c r="I455" s="24" t="s">
        <v>156</v>
      </c>
      <c r="J455" s="37">
        <v>0.31240968000000002</v>
      </c>
      <c r="K455" s="24" t="s">
        <v>3611</v>
      </c>
      <c r="L455" s="28">
        <v>7102</v>
      </c>
      <c r="M455" s="28">
        <v>0</v>
      </c>
      <c r="N455" s="28">
        <v>7102</v>
      </c>
      <c r="O455" s="25" t="s">
        <v>23335</v>
      </c>
      <c r="P455" s="24">
        <v>9</v>
      </c>
      <c r="Q455" s="24" t="s">
        <v>203</v>
      </c>
      <c r="R455" s="28">
        <v>596</v>
      </c>
      <c r="S455" s="28">
        <v>97</v>
      </c>
      <c r="T455" s="29">
        <v>9.7578147000844828E-2</v>
      </c>
      <c r="U455" s="28">
        <v>14447</v>
      </c>
      <c r="V455" s="63"/>
      <c r="W455" s="61">
        <f>(Table134[[#This Row],[2042 Future AADT]]-Table134[[#This Row],[AADT 2022]])/20*($W$5-2022)+Table134[[#This Row],[AADT 2022]]</f>
        <v>14447</v>
      </c>
      <c r="X455" s="63"/>
    </row>
    <row r="456" spans="1:24" s="21" customFormat="1" ht="24" customHeight="1" x14ac:dyDescent="0.25">
      <c r="A456" s="24" t="s">
        <v>3613</v>
      </c>
      <c r="B456" s="25" t="s">
        <v>19079</v>
      </c>
      <c r="C456" s="24">
        <v>4082</v>
      </c>
      <c r="D456" s="24" t="s">
        <v>17074</v>
      </c>
      <c r="E456" s="24" t="s">
        <v>3614</v>
      </c>
      <c r="F456" s="26">
        <f>Table134[[#This Row],[ToMeasure]]-Table134[[#This Row],[FromMeasure]]</f>
        <v>0.38370511000000002</v>
      </c>
      <c r="G456" s="27" t="s">
        <v>3615</v>
      </c>
      <c r="H456" s="37">
        <v>0</v>
      </c>
      <c r="I456" s="24" t="s">
        <v>647</v>
      </c>
      <c r="J456" s="37">
        <v>0.38370511000000002</v>
      </c>
      <c r="K456" s="24" t="s">
        <v>3616</v>
      </c>
      <c r="L456" s="28">
        <v>2670</v>
      </c>
      <c r="M456" s="28">
        <v>0</v>
      </c>
      <c r="N456" s="28">
        <v>2670</v>
      </c>
      <c r="O456" s="25" t="s">
        <v>23336</v>
      </c>
      <c r="P456" s="24">
        <v>11</v>
      </c>
      <c r="Q456" s="24" t="s">
        <v>203</v>
      </c>
      <c r="R456" s="28">
        <v>224</v>
      </c>
      <c r="S456" s="28">
        <v>35</v>
      </c>
      <c r="T456" s="29">
        <v>9.7003745318352055E-2</v>
      </c>
      <c r="U456" s="28">
        <v>5432</v>
      </c>
      <c r="V456" s="63"/>
      <c r="W456" s="61">
        <f>(Table134[[#This Row],[2042 Future AADT]]-Table134[[#This Row],[AADT 2022]])/20*($W$5-2022)+Table134[[#This Row],[AADT 2022]]</f>
        <v>5432</v>
      </c>
      <c r="X456" s="63"/>
    </row>
    <row r="457" spans="1:24" s="21" customFormat="1" ht="24" customHeight="1" x14ac:dyDescent="0.25">
      <c r="A457" s="24" t="s">
        <v>3618</v>
      </c>
      <c r="B457" s="25" t="s">
        <v>19078</v>
      </c>
      <c r="C457" s="24">
        <v>4081</v>
      </c>
      <c r="D457" s="24" t="s">
        <v>17074</v>
      </c>
      <c r="E457" s="24" t="s">
        <v>3619</v>
      </c>
      <c r="F457" s="26">
        <f>Table134[[#This Row],[ToMeasure]]-Table134[[#This Row],[FromMeasure]]</f>
        <v>0.23798</v>
      </c>
      <c r="G457" s="27" t="s">
        <v>3611</v>
      </c>
      <c r="H457" s="37">
        <v>0</v>
      </c>
      <c r="I457" s="24" t="s">
        <v>3610</v>
      </c>
      <c r="J457" s="37">
        <v>0.23798</v>
      </c>
      <c r="K457" s="24" t="s">
        <v>156</v>
      </c>
      <c r="L457" s="28">
        <v>3203</v>
      </c>
      <c r="M457" s="28">
        <v>0</v>
      </c>
      <c r="N457" s="28">
        <v>3203</v>
      </c>
      <c r="O457" s="25" t="s">
        <v>23337</v>
      </c>
      <c r="P457" s="24">
        <v>8</v>
      </c>
      <c r="Q457" s="24" t="s">
        <v>203</v>
      </c>
      <c r="R457" s="28">
        <v>224</v>
      </c>
      <c r="S457" s="28">
        <v>119</v>
      </c>
      <c r="T457" s="29">
        <v>0.10708710583827662</v>
      </c>
      <c r="U457" s="28">
        <v>6516</v>
      </c>
      <c r="V457" s="63"/>
      <c r="W457" s="61">
        <f>(Table134[[#This Row],[2042 Future AADT]]-Table134[[#This Row],[AADT 2022]])/20*($W$5-2022)+Table134[[#This Row],[AADT 2022]]</f>
        <v>6516</v>
      </c>
      <c r="X457" s="63"/>
    </row>
    <row r="458" spans="1:24" s="21" customFormat="1" ht="24" customHeight="1" x14ac:dyDescent="0.25">
      <c r="A458" s="24" t="s">
        <v>11584</v>
      </c>
      <c r="B458" s="25" t="s">
        <v>19080</v>
      </c>
      <c r="C458" s="24">
        <v>4083</v>
      </c>
      <c r="D458" s="24" t="s">
        <v>17074</v>
      </c>
      <c r="E458" s="24" t="s">
        <v>11585</v>
      </c>
      <c r="F458" s="26">
        <f>Table134[[#This Row],[ToMeasure]]-Table134[[#This Row],[FromMeasure]]</f>
        <v>1.2304281100000001</v>
      </c>
      <c r="G458" s="27" t="s">
        <v>3616</v>
      </c>
      <c r="H458" s="37">
        <v>0</v>
      </c>
      <c r="I458" s="24" t="s">
        <v>3615</v>
      </c>
      <c r="J458" s="37">
        <v>1.2304281100000001</v>
      </c>
      <c r="K458" s="24" t="s">
        <v>647</v>
      </c>
      <c r="L458" s="28">
        <v>2331</v>
      </c>
      <c r="M458" s="28">
        <v>0</v>
      </c>
      <c r="N458" s="28">
        <v>2331</v>
      </c>
      <c r="O458" s="25" t="s">
        <v>23338</v>
      </c>
      <c r="P458" s="24">
        <v>10</v>
      </c>
      <c r="Q458" s="24" t="s">
        <v>203</v>
      </c>
      <c r="R458" s="28">
        <v>641</v>
      </c>
      <c r="S458" s="28">
        <v>298</v>
      </c>
      <c r="T458" s="29">
        <v>0.40283140283140284</v>
      </c>
      <c r="U458" s="28">
        <v>4742</v>
      </c>
      <c r="V458" s="63"/>
      <c r="W458" s="61">
        <f>(Table134[[#This Row],[2042 Future AADT]]-Table134[[#This Row],[AADT 2022]])/20*($W$5-2022)+Table134[[#This Row],[AADT 2022]]</f>
        <v>4742</v>
      </c>
      <c r="X458" s="63"/>
    </row>
    <row r="459" spans="1:24" s="21" customFormat="1" ht="24" customHeight="1" x14ac:dyDescent="0.25">
      <c r="A459" s="24" t="s">
        <v>11587</v>
      </c>
      <c r="B459" s="25" t="s">
        <v>19082</v>
      </c>
      <c r="C459" s="24">
        <v>4090</v>
      </c>
      <c r="D459" s="24" t="s">
        <v>17074</v>
      </c>
      <c r="E459" s="24" t="s">
        <v>11588</v>
      </c>
      <c r="F459" s="26">
        <f>Table134[[#This Row],[ToMeasure]]-Table134[[#This Row],[FromMeasure]]</f>
        <v>0.24408632999999999</v>
      </c>
      <c r="G459" s="27" t="s">
        <v>3629</v>
      </c>
      <c r="H459" s="37">
        <v>0</v>
      </c>
      <c r="I459" s="24" t="s">
        <v>156</v>
      </c>
      <c r="J459" s="37">
        <v>0.24408632999999999</v>
      </c>
      <c r="K459" s="24" t="s">
        <v>3628</v>
      </c>
      <c r="L459" s="28">
        <v>2281</v>
      </c>
      <c r="M459" s="28">
        <v>0</v>
      </c>
      <c r="N459" s="28">
        <v>2281</v>
      </c>
      <c r="O459" s="25" t="s">
        <v>23339</v>
      </c>
      <c r="P459" s="24">
        <v>8</v>
      </c>
      <c r="Q459" s="24" t="s">
        <v>203</v>
      </c>
      <c r="R459" s="28">
        <v>209</v>
      </c>
      <c r="S459" s="28">
        <v>32</v>
      </c>
      <c r="T459" s="29">
        <v>0.10565541429197721</v>
      </c>
      <c r="U459" s="28">
        <v>4640</v>
      </c>
      <c r="V459" s="63"/>
      <c r="W459" s="61">
        <f>(Table134[[#This Row],[2042 Future AADT]]-Table134[[#This Row],[AADT 2022]])/20*($W$5-2022)+Table134[[#This Row],[AADT 2022]]</f>
        <v>4640</v>
      </c>
      <c r="X459" s="63"/>
    </row>
    <row r="460" spans="1:24" s="21" customFormat="1" ht="24" customHeight="1" x14ac:dyDescent="0.25">
      <c r="A460" s="24" t="s">
        <v>3621</v>
      </c>
      <c r="B460" s="25" t="s">
        <v>19084</v>
      </c>
      <c r="C460" s="24">
        <v>4092</v>
      </c>
      <c r="D460" s="24" t="s">
        <v>17074</v>
      </c>
      <c r="E460" s="24" t="s">
        <v>3622</v>
      </c>
      <c r="F460" s="26">
        <f>Table134[[#This Row],[ToMeasure]]-Table134[[#This Row],[FromMeasure]]</f>
        <v>0.20185237</v>
      </c>
      <c r="G460" s="27" t="s">
        <v>3623</v>
      </c>
      <c r="H460" s="37">
        <v>0</v>
      </c>
      <c r="I460" s="24" t="s">
        <v>647</v>
      </c>
      <c r="J460" s="37">
        <v>0.20185237</v>
      </c>
      <c r="K460" s="24" t="s">
        <v>3624</v>
      </c>
      <c r="L460" s="28">
        <v>1865</v>
      </c>
      <c r="M460" s="28">
        <v>0</v>
      </c>
      <c r="N460" s="28">
        <v>1865</v>
      </c>
      <c r="O460" s="25" t="s">
        <v>23340</v>
      </c>
      <c r="P460" s="24">
        <v>8</v>
      </c>
      <c r="Q460" s="24" t="s">
        <v>203</v>
      </c>
      <c r="R460" s="28">
        <v>56</v>
      </c>
      <c r="S460" s="28">
        <v>224</v>
      </c>
      <c r="T460" s="29">
        <v>0.15013404825737264</v>
      </c>
      <c r="U460" s="28">
        <v>2940</v>
      </c>
      <c r="V460" s="63"/>
      <c r="W460" s="61">
        <f>(Table134[[#This Row],[2042 Future AADT]]-Table134[[#This Row],[AADT 2022]])/20*($W$5-2022)+Table134[[#This Row],[AADT 2022]]</f>
        <v>2940</v>
      </c>
      <c r="X460" s="63"/>
    </row>
    <row r="461" spans="1:24" s="21" customFormat="1" ht="24" customHeight="1" x14ac:dyDescent="0.25">
      <c r="A461" s="24" t="s">
        <v>3626</v>
      </c>
      <c r="B461" s="25" t="s">
        <v>19083</v>
      </c>
      <c r="C461" s="24">
        <v>4091</v>
      </c>
      <c r="D461" s="24" t="s">
        <v>17074</v>
      </c>
      <c r="E461" s="24" t="s">
        <v>3627</v>
      </c>
      <c r="F461" s="26">
        <f>Table134[[#This Row],[ToMeasure]]-Table134[[#This Row],[FromMeasure]]</f>
        <v>0.24603277000000001</v>
      </c>
      <c r="G461" s="27" t="s">
        <v>3628</v>
      </c>
      <c r="H461" s="37">
        <v>0</v>
      </c>
      <c r="I461" s="24" t="s">
        <v>3629</v>
      </c>
      <c r="J461" s="37">
        <v>0.24603277000000001</v>
      </c>
      <c r="K461" s="24" t="s">
        <v>156</v>
      </c>
      <c r="L461" s="28">
        <v>1989</v>
      </c>
      <c r="M461" s="28">
        <v>0</v>
      </c>
      <c r="N461" s="28">
        <v>1989</v>
      </c>
      <c r="O461" s="25" t="s">
        <v>23341</v>
      </c>
      <c r="P461" s="24">
        <v>9</v>
      </c>
      <c r="Q461" s="24" t="s">
        <v>203</v>
      </c>
      <c r="R461" s="28">
        <v>65</v>
      </c>
      <c r="S461" s="28">
        <v>257</v>
      </c>
      <c r="T461" s="29">
        <v>0.16189039718451484</v>
      </c>
      <c r="U461" s="28">
        <v>3135</v>
      </c>
      <c r="V461" s="63"/>
      <c r="W461" s="61">
        <f>(Table134[[#This Row],[2042 Future AADT]]-Table134[[#This Row],[AADT 2022]])/20*($W$5-2022)+Table134[[#This Row],[AADT 2022]]</f>
        <v>3135</v>
      </c>
      <c r="X461" s="63"/>
    </row>
    <row r="462" spans="1:24" s="21" customFormat="1" ht="24" customHeight="1" x14ac:dyDescent="0.25">
      <c r="A462" s="24" t="s">
        <v>7675</v>
      </c>
      <c r="B462" s="25" t="s">
        <v>19085</v>
      </c>
      <c r="C462" s="24">
        <v>4093</v>
      </c>
      <c r="D462" s="24" t="s">
        <v>17074</v>
      </c>
      <c r="E462" s="24" t="s">
        <v>7676</v>
      </c>
      <c r="F462" s="26">
        <f>Table134[[#This Row],[ToMeasure]]-Table134[[#This Row],[FromMeasure]]</f>
        <v>0.18881342000000001</v>
      </c>
      <c r="G462" s="27" t="s">
        <v>3624</v>
      </c>
      <c r="H462" s="37">
        <v>0</v>
      </c>
      <c r="I462" s="24" t="s">
        <v>3623</v>
      </c>
      <c r="J462" s="37">
        <v>0.18881342000000001</v>
      </c>
      <c r="K462" s="24" t="s">
        <v>647</v>
      </c>
      <c r="L462" s="28">
        <v>3078</v>
      </c>
      <c r="M462" s="28">
        <v>0</v>
      </c>
      <c r="N462" s="28">
        <v>3078</v>
      </c>
      <c r="O462" s="25" t="s">
        <v>23342</v>
      </c>
      <c r="P462" s="24">
        <v>9</v>
      </c>
      <c r="Q462" s="24" t="s">
        <v>203</v>
      </c>
      <c r="R462" s="28">
        <v>90</v>
      </c>
      <c r="S462" s="28">
        <v>347</v>
      </c>
      <c r="T462" s="29">
        <v>0.1419753086419753</v>
      </c>
      <c r="U462" s="28">
        <v>4852</v>
      </c>
      <c r="V462" s="63"/>
      <c r="W462" s="61">
        <f>(Table134[[#This Row],[2042 Future AADT]]-Table134[[#This Row],[AADT 2022]])/20*($W$5-2022)+Table134[[#This Row],[AADT 2022]]</f>
        <v>4852</v>
      </c>
      <c r="X462" s="63"/>
    </row>
    <row r="463" spans="1:24" s="21" customFormat="1" ht="24" customHeight="1" x14ac:dyDescent="0.25">
      <c r="A463" s="24" t="s">
        <v>6585</v>
      </c>
      <c r="B463" s="25" t="s">
        <v>19088</v>
      </c>
      <c r="C463" s="24">
        <v>4100</v>
      </c>
      <c r="D463" s="24" t="s">
        <v>17074</v>
      </c>
      <c r="E463" s="24" t="s">
        <v>6586</v>
      </c>
      <c r="F463" s="26">
        <f>Table134[[#This Row],[ToMeasure]]-Table134[[#This Row],[FromMeasure]]</f>
        <v>0.2091836</v>
      </c>
      <c r="G463" s="27" t="s">
        <v>6587</v>
      </c>
      <c r="H463" s="37">
        <v>0</v>
      </c>
      <c r="I463" s="24" t="s">
        <v>156</v>
      </c>
      <c r="J463" s="37">
        <v>0.2091836</v>
      </c>
      <c r="K463" s="24" t="s">
        <v>6588</v>
      </c>
      <c r="L463" s="28">
        <v>2803</v>
      </c>
      <c r="M463" s="28">
        <v>0</v>
      </c>
      <c r="N463" s="28">
        <v>2803</v>
      </c>
      <c r="O463" s="25" t="s">
        <v>23343</v>
      </c>
      <c r="P463" s="24">
        <v>10</v>
      </c>
      <c r="Q463" s="24" t="s">
        <v>203</v>
      </c>
      <c r="R463" s="28">
        <v>92</v>
      </c>
      <c r="S463" s="28">
        <v>352</v>
      </c>
      <c r="T463" s="29">
        <v>0.15840171245094542</v>
      </c>
      <c r="U463" s="28">
        <v>4419</v>
      </c>
      <c r="V463" s="63"/>
      <c r="W463" s="61">
        <f>(Table134[[#This Row],[2042 Future AADT]]-Table134[[#This Row],[AADT 2022]])/20*($W$5-2022)+Table134[[#This Row],[AADT 2022]]</f>
        <v>4419</v>
      </c>
      <c r="X463" s="63"/>
    </row>
    <row r="464" spans="1:24" s="21" customFormat="1" ht="24" customHeight="1" x14ac:dyDescent="0.25">
      <c r="A464" s="24" t="s">
        <v>3631</v>
      </c>
      <c r="B464" s="25" t="s">
        <v>19090</v>
      </c>
      <c r="C464" s="24">
        <v>4102</v>
      </c>
      <c r="D464" s="24" t="s">
        <v>17074</v>
      </c>
      <c r="E464" s="24" t="s">
        <v>3632</v>
      </c>
      <c r="F464" s="26">
        <f>Table134[[#This Row],[ToMeasure]]-Table134[[#This Row],[FromMeasure]]</f>
        <v>0.24969779</v>
      </c>
      <c r="G464" s="27" t="s">
        <v>3633</v>
      </c>
      <c r="H464" s="37">
        <v>0</v>
      </c>
      <c r="I464" s="24" t="s">
        <v>647</v>
      </c>
      <c r="J464" s="37">
        <v>0.24969779</v>
      </c>
      <c r="K464" s="24" t="s">
        <v>315</v>
      </c>
      <c r="L464" s="28">
        <v>2275</v>
      </c>
      <c r="M464" s="28">
        <v>0</v>
      </c>
      <c r="N464" s="28">
        <v>2275</v>
      </c>
      <c r="O464" s="25" t="s">
        <v>23344</v>
      </c>
      <c r="P464" s="24">
        <v>9</v>
      </c>
      <c r="Q464" s="24" t="s">
        <v>203</v>
      </c>
      <c r="R464" s="28">
        <v>97</v>
      </c>
      <c r="S464" s="28">
        <v>373</v>
      </c>
      <c r="T464" s="29">
        <v>0.20659340659340658</v>
      </c>
      <c r="U464" s="28">
        <v>3586</v>
      </c>
      <c r="V464" s="63"/>
      <c r="W464" s="61">
        <f>(Table134[[#This Row],[2042 Future AADT]]-Table134[[#This Row],[AADT 2022]])/20*($W$5-2022)+Table134[[#This Row],[AADT 2022]]</f>
        <v>3586</v>
      </c>
      <c r="X464" s="63"/>
    </row>
    <row r="465" spans="1:24" s="21" customFormat="1" ht="24" customHeight="1" x14ac:dyDescent="0.25">
      <c r="A465" s="24" t="s">
        <v>7678</v>
      </c>
      <c r="B465" s="25" t="s">
        <v>19089</v>
      </c>
      <c r="C465" s="24">
        <v>4101</v>
      </c>
      <c r="D465" s="24" t="s">
        <v>17074</v>
      </c>
      <c r="E465" s="24" t="s">
        <v>7679</v>
      </c>
      <c r="F465" s="26">
        <f>Table134[[#This Row],[ToMeasure]]-Table134[[#This Row],[FromMeasure]]</f>
        <v>0.26461887000000001</v>
      </c>
      <c r="G465" s="27" t="s">
        <v>6588</v>
      </c>
      <c r="H465" s="37">
        <v>0</v>
      </c>
      <c r="I465" s="24" t="s">
        <v>6587</v>
      </c>
      <c r="J465" s="37">
        <v>0.26461887000000001</v>
      </c>
      <c r="K465" s="24" t="s">
        <v>156</v>
      </c>
      <c r="L465" s="28">
        <v>2354</v>
      </c>
      <c r="M465" s="28">
        <v>0</v>
      </c>
      <c r="N465" s="28">
        <v>2354</v>
      </c>
      <c r="O465" s="25" t="s">
        <v>23345</v>
      </c>
      <c r="P465" s="24">
        <v>10</v>
      </c>
      <c r="Q465" s="24" t="s">
        <v>203</v>
      </c>
      <c r="R465" s="28">
        <v>87</v>
      </c>
      <c r="S465" s="28">
        <v>345</v>
      </c>
      <c r="T465" s="29">
        <v>0.18351741716227699</v>
      </c>
      <c r="U465" s="28">
        <v>3711</v>
      </c>
      <c r="V465" s="63"/>
      <c r="W465" s="61">
        <f>(Table134[[#This Row],[2042 Future AADT]]-Table134[[#This Row],[AADT 2022]])/20*($W$5-2022)+Table134[[#This Row],[AADT 2022]]</f>
        <v>3711</v>
      </c>
      <c r="X465" s="63"/>
    </row>
    <row r="466" spans="1:24" s="21" customFormat="1" ht="24" customHeight="1" x14ac:dyDescent="0.25">
      <c r="A466" s="24" t="s">
        <v>6590</v>
      </c>
      <c r="B466" s="25" t="s">
        <v>19091</v>
      </c>
      <c r="C466" s="24">
        <v>4103</v>
      </c>
      <c r="D466" s="24" t="s">
        <v>17074</v>
      </c>
      <c r="E466" s="24" t="s">
        <v>6591</v>
      </c>
      <c r="F466" s="26">
        <f>Table134[[#This Row],[ToMeasure]]-Table134[[#This Row],[FromMeasure]]</f>
        <v>0.21010398</v>
      </c>
      <c r="G466" s="27" t="s">
        <v>6592</v>
      </c>
      <c r="H466" s="37">
        <v>0</v>
      </c>
      <c r="I466" s="24" t="s">
        <v>6593</v>
      </c>
      <c r="J466" s="37">
        <v>0.21010398</v>
      </c>
      <c r="K466" s="24" t="s">
        <v>647</v>
      </c>
      <c r="L466" s="28">
        <v>2517</v>
      </c>
      <c r="M466" s="28">
        <v>0</v>
      </c>
      <c r="N466" s="28">
        <v>2517</v>
      </c>
      <c r="O466" s="25" t="s">
        <v>23346</v>
      </c>
      <c r="P466" s="24">
        <v>8</v>
      </c>
      <c r="Q466" s="24" t="s">
        <v>203</v>
      </c>
      <c r="R466" s="28">
        <v>97</v>
      </c>
      <c r="S466" s="28">
        <v>381</v>
      </c>
      <c r="T466" s="29">
        <v>0.18990862137465236</v>
      </c>
      <c r="U466" s="28">
        <v>3968</v>
      </c>
      <c r="V466" s="63"/>
      <c r="W466" s="61">
        <f>(Table134[[#This Row],[2042 Future AADT]]-Table134[[#This Row],[AADT 2022]])/20*($W$5-2022)+Table134[[#This Row],[AADT 2022]]</f>
        <v>3968</v>
      </c>
      <c r="X466" s="63"/>
    </row>
    <row r="467" spans="1:24" s="21" customFormat="1" ht="24" customHeight="1" x14ac:dyDescent="0.25">
      <c r="A467" s="24" t="s">
        <v>11590</v>
      </c>
      <c r="B467" s="25"/>
      <c r="C467" s="24" t="s">
        <v>203</v>
      </c>
      <c r="D467" s="24" t="s">
        <v>17074</v>
      </c>
      <c r="E467" s="24" t="s">
        <v>11591</v>
      </c>
      <c r="F467" s="26">
        <f>Table134[[#This Row],[ToMeasure]]-Table134[[#This Row],[FromMeasure]]</f>
        <v>2.7805340000000001E-2</v>
      </c>
      <c r="G467" s="27" t="s">
        <v>6593</v>
      </c>
      <c r="H467" s="37">
        <v>0</v>
      </c>
      <c r="I467" s="24" t="s">
        <v>3633</v>
      </c>
      <c r="J467" s="37">
        <v>2.7805340000000001E-2</v>
      </c>
      <c r="K467" s="24" t="s">
        <v>6592</v>
      </c>
      <c r="L467" s="28" t="s">
        <v>203</v>
      </c>
      <c r="M467" s="28" t="s">
        <v>203</v>
      </c>
      <c r="N467" s="28">
        <v>2922</v>
      </c>
      <c r="O467" s="25" t="s">
        <v>23347</v>
      </c>
      <c r="P467" s="24" t="s">
        <v>203</v>
      </c>
      <c r="Q467" s="24" t="s">
        <v>203</v>
      </c>
      <c r="R467" s="28">
        <v>108</v>
      </c>
      <c r="S467" s="28">
        <v>301</v>
      </c>
      <c r="T467" s="29">
        <v>0.13997262149212869</v>
      </c>
      <c r="U467" s="28">
        <v>4606</v>
      </c>
      <c r="V467" s="63"/>
      <c r="W467" s="61">
        <f>(Table134[[#This Row],[2042 Future AADT]]-Table134[[#This Row],[AADT 2022]])/20*($W$5-2022)+Table134[[#This Row],[AADT 2022]]</f>
        <v>4606</v>
      </c>
      <c r="X467" s="63"/>
    </row>
    <row r="468" spans="1:24" s="21" customFormat="1" ht="24" customHeight="1" x14ac:dyDescent="0.25">
      <c r="A468" s="24" t="s">
        <v>6595</v>
      </c>
      <c r="B468" s="25"/>
      <c r="C468" s="24" t="s">
        <v>203</v>
      </c>
      <c r="D468" s="24" t="s">
        <v>17074</v>
      </c>
      <c r="E468" s="24" t="s">
        <v>6596</v>
      </c>
      <c r="F468" s="26">
        <f>Table134[[#This Row],[ToMeasure]]-Table134[[#This Row],[FromMeasure]]</f>
        <v>0.48044123</v>
      </c>
      <c r="G468" s="27" t="s">
        <v>6597</v>
      </c>
      <c r="H468" s="37">
        <v>0</v>
      </c>
      <c r="I468" s="24" t="s">
        <v>647</v>
      </c>
      <c r="J468" s="37">
        <v>0.48044123</v>
      </c>
      <c r="K468" s="24" t="s">
        <v>281</v>
      </c>
      <c r="L468" s="28" t="s">
        <v>203</v>
      </c>
      <c r="M468" s="28" t="s">
        <v>203</v>
      </c>
      <c r="N468" s="28">
        <v>2630</v>
      </c>
      <c r="O468" s="25" t="s">
        <v>23348</v>
      </c>
      <c r="P468" s="24">
        <v>9</v>
      </c>
      <c r="Q468" s="24">
        <v>51</v>
      </c>
      <c r="R468" s="28">
        <v>312</v>
      </c>
      <c r="S468" s="28">
        <v>179</v>
      </c>
      <c r="T468" s="29">
        <v>0.18669201520912548</v>
      </c>
      <c r="U468" s="28">
        <v>6612</v>
      </c>
      <c r="V468" s="63"/>
      <c r="W468" s="61">
        <f>(Table134[[#This Row],[2042 Future AADT]]-Table134[[#This Row],[AADT 2022]])/20*($W$5-2022)+Table134[[#This Row],[AADT 2022]]</f>
        <v>6612</v>
      </c>
      <c r="X468" s="63"/>
    </row>
    <row r="469" spans="1:24" s="21" customFormat="1" ht="24" customHeight="1" x14ac:dyDescent="0.25">
      <c r="A469" s="24" t="s">
        <v>6599</v>
      </c>
      <c r="B469" s="25" t="s">
        <v>19097</v>
      </c>
      <c r="C469" s="24">
        <v>4150</v>
      </c>
      <c r="D469" s="24" t="s">
        <v>17074</v>
      </c>
      <c r="E469" s="24" t="s">
        <v>6600</v>
      </c>
      <c r="F469" s="26">
        <f>Table134[[#This Row],[ToMeasure]]-Table134[[#This Row],[FromMeasure]]</f>
        <v>0.22113322999999999</v>
      </c>
      <c r="G469" s="27" t="s">
        <v>6601</v>
      </c>
      <c r="H469" s="37">
        <v>0</v>
      </c>
      <c r="I469" s="24" t="s">
        <v>156</v>
      </c>
      <c r="J469" s="37">
        <v>0.22113322999999999</v>
      </c>
      <c r="K469" s="24" t="s">
        <v>6602</v>
      </c>
      <c r="L469" s="28">
        <v>1097</v>
      </c>
      <c r="M469" s="28">
        <v>0</v>
      </c>
      <c r="N469" s="28">
        <v>1097</v>
      </c>
      <c r="O469" s="25" t="s">
        <v>23349</v>
      </c>
      <c r="P469" s="24">
        <v>9</v>
      </c>
      <c r="Q469" s="24" t="s">
        <v>203</v>
      </c>
      <c r="R469" s="28">
        <v>92</v>
      </c>
      <c r="S469" s="28">
        <v>14</v>
      </c>
      <c r="T469" s="29">
        <v>9.6627164995442119E-2</v>
      </c>
      <c r="U469" s="28">
        <v>2232</v>
      </c>
      <c r="V469" s="63"/>
      <c r="W469" s="61">
        <f>(Table134[[#This Row],[2042 Future AADT]]-Table134[[#This Row],[AADT 2022]])/20*($W$5-2022)+Table134[[#This Row],[AADT 2022]]</f>
        <v>2232</v>
      </c>
      <c r="X469" s="63"/>
    </row>
    <row r="470" spans="1:24" s="21" customFormat="1" ht="24" customHeight="1" x14ac:dyDescent="0.25">
      <c r="A470" s="24" t="s">
        <v>3635</v>
      </c>
      <c r="B470" s="25" t="s">
        <v>19099</v>
      </c>
      <c r="C470" s="24">
        <v>4152</v>
      </c>
      <c r="D470" s="24" t="s">
        <v>17074</v>
      </c>
      <c r="E470" s="24" t="s">
        <v>3636</v>
      </c>
      <c r="F470" s="26">
        <f>Table134[[#This Row],[ToMeasure]]-Table134[[#This Row],[FromMeasure]]</f>
        <v>0.2495153</v>
      </c>
      <c r="G470" s="27" t="s">
        <v>3637</v>
      </c>
      <c r="H470" s="37">
        <v>0</v>
      </c>
      <c r="I470" s="24" t="s">
        <v>647</v>
      </c>
      <c r="J470" s="37">
        <v>0.2495153</v>
      </c>
      <c r="K470" s="24" t="s">
        <v>3638</v>
      </c>
      <c r="L470" s="28">
        <v>1108</v>
      </c>
      <c r="M470" s="28">
        <v>0</v>
      </c>
      <c r="N470" s="28">
        <v>1108</v>
      </c>
      <c r="O470" s="25" t="s">
        <v>23350</v>
      </c>
      <c r="P470" s="24">
        <v>11</v>
      </c>
      <c r="Q470" s="24" t="s">
        <v>203</v>
      </c>
      <c r="R470" s="28">
        <v>93</v>
      </c>
      <c r="S470" s="28">
        <v>14</v>
      </c>
      <c r="T470" s="29">
        <v>9.6570397111913356E-2</v>
      </c>
      <c r="U470" s="28">
        <v>2254</v>
      </c>
      <c r="V470" s="63"/>
      <c r="W470" s="61">
        <f>(Table134[[#This Row],[2042 Future AADT]]-Table134[[#This Row],[AADT 2022]])/20*($W$5-2022)+Table134[[#This Row],[AADT 2022]]</f>
        <v>2254</v>
      </c>
      <c r="X470" s="63"/>
    </row>
    <row r="471" spans="1:24" s="21" customFormat="1" ht="24" customHeight="1" x14ac:dyDescent="0.25">
      <c r="A471" s="24" t="s">
        <v>7681</v>
      </c>
      <c r="B471" s="25" t="s">
        <v>19098</v>
      </c>
      <c r="C471" s="24">
        <v>4151</v>
      </c>
      <c r="D471" s="24" t="s">
        <v>17074</v>
      </c>
      <c r="E471" s="24" t="s">
        <v>7682</v>
      </c>
      <c r="F471" s="26">
        <f>Table134[[#This Row],[ToMeasure]]-Table134[[#This Row],[FromMeasure]]</f>
        <v>0.26172118</v>
      </c>
      <c r="G471" s="27" t="s">
        <v>6602</v>
      </c>
      <c r="H471" s="37">
        <v>0</v>
      </c>
      <c r="I471" s="24" t="s">
        <v>6601</v>
      </c>
      <c r="J471" s="37">
        <v>0.26172118</v>
      </c>
      <c r="K471" s="24" t="s">
        <v>156</v>
      </c>
      <c r="L471" s="28">
        <v>1069</v>
      </c>
      <c r="M471" s="28">
        <v>0</v>
      </c>
      <c r="N471" s="28">
        <v>1069</v>
      </c>
      <c r="O471" s="25" t="s">
        <v>23351</v>
      </c>
      <c r="P471" s="24">
        <v>10</v>
      </c>
      <c r="Q471" s="24" t="s">
        <v>203</v>
      </c>
      <c r="R471" s="28">
        <v>58</v>
      </c>
      <c r="S471" s="28">
        <v>31</v>
      </c>
      <c r="T471" s="29">
        <v>8.3255378858746495E-2</v>
      </c>
      <c r="U471" s="28">
        <v>2175</v>
      </c>
      <c r="V471" s="63"/>
      <c r="W471" s="61">
        <f>(Table134[[#This Row],[2042 Future AADT]]-Table134[[#This Row],[AADT 2022]])/20*($W$5-2022)+Table134[[#This Row],[AADT 2022]]</f>
        <v>2175</v>
      </c>
      <c r="X471" s="63"/>
    </row>
    <row r="472" spans="1:24" s="21" customFormat="1" ht="24" customHeight="1" x14ac:dyDescent="0.25">
      <c r="A472" s="24" t="s">
        <v>6604</v>
      </c>
      <c r="B472" s="25" t="s">
        <v>19100</v>
      </c>
      <c r="C472" s="24">
        <v>4153</v>
      </c>
      <c r="D472" s="24" t="s">
        <v>17074</v>
      </c>
      <c r="E472" s="24" t="s">
        <v>6605</v>
      </c>
      <c r="F472" s="26">
        <f>Table134[[#This Row],[ToMeasure]]-Table134[[#This Row],[FromMeasure]]</f>
        <v>0.21968892000000001</v>
      </c>
      <c r="G472" s="27" t="s">
        <v>3638</v>
      </c>
      <c r="H472" s="37">
        <v>0</v>
      </c>
      <c r="I472" s="24" t="s">
        <v>3637</v>
      </c>
      <c r="J472" s="37">
        <v>0.21968892000000001</v>
      </c>
      <c r="K472" s="24" t="s">
        <v>647</v>
      </c>
      <c r="L472" s="28">
        <v>1854</v>
      </c>
      <c r="M472" s="28">
        <v>0</v>
      </c>
      <c r="N472" s="28">
        <v>1854</v>
      </c>
      <c r="O472" s="25" t="s">
        <v>23352</v>
      </c>
      <c r="P472" s="24">
        <v>12</v>
      </c>
      <c r="Q472" s="24" t="s">
        <v>203</v>
      </c>
      <c r="R472" s="28">
        <v>101</v>
      </c>
      <c r="S472" s="28">
        <v>54</v>
      </c>
      <c r="T472" s="29">
        <v>8.3603020496224381E-2</v>
      </c>
      <c r="U472" s="28">
        <v>3772</v>
      </c>
      <c r="V472" s="63"/>
      <c r="W472" s="61">
        <f>(Table134[[#This Row],[2042 Future AADT]]-Table134[[#This Row],[AADT 2022]])/20*($W$5-2022)+Table134[[#This Row],[AADT 2022]]</f>
        <v>3772</v>
      </c>
      <c r="X472" s="63"/>
    </row>
    <row r="473" spans="1:24" s="21" customFormat="1" ht="24" customHeight="1" x14ac:dyDescent="0.25">
      <c r="A473" s="24" t="s">
        <v>11593</v>
      </c>
      <c r="B473" s="25" t="s">
        <v>19106</v>
      </c>
      <c r="C473" s="24">
        <v>4160</v>
      </c>
      <c r="D473" s="24" t="s">
        <v>17074</v>
      </c>
      <c r="E473" s="24" t="s">
        <v>11594</v>
      </c>
      <c r="F473" s="26">
        <f>Table134[[#This Row],[ToMeasure]]-Table134[[#This Row],[FromMeasure]]</f>
        <v>0.10892064999999999</v>
      </c>
      <c r="G473" s="27" t="s">
        <v>11002</v>
      </c>
      <c r="H473" s="37">
        <v>0</v>
      </c>
      <c r="I473" s="24" t="s">
        <v>156</v>
      </c>
      <c r="J473" s="37">
        <v>0.10892064999999999</v>
      </c>
      <c r="K473" s="24" t="s">
        <v>3294</v>
      </c>
      <c r="L473" s="28">
        <v>399</v>
      </c>
      <c r="M473" s="28">
        <v>0</v>
      </c>
      <c r="N473" s="28">
        <v>399</v>
      </c>
      <c r="O473" s="25" t="s">
        <v>23353</v>
      </c>
      <c r="P473" s="24">
        <v>12</v>
      </c>
      <c r="Q473" s="24" t="s">
        <v>203</v>
      </c>
      <c r="R473" s="28">
        <v>32</v>
      </c>
      <c r="S473" s="28">
        <v>5</v>
      </c>
      <c r="T473" s="29">
        <v>9.2731829573934832E-2</v>
      </c>
      <c r="U473" s="28">
        <v>812</v>
      </c>
      <c r="V473" s="63"/>
      <c r="W473" s="61">
        <f>(Table134[[#This Row],[2042 Future AADT]]-Table134[[#This Row],[AADT 2022]])/20*($W$5-2022)+Table134[[#This Row],[AADT 2022]]</f>
        <v>812</v>
      </c>
      <c r="X473" s="63"/>
    </row>
    <row r="474" spans="1:24" s="21" customFormat="1" ht="24" customHeight="1" x14ac:dyDescent="0.25">
      <c r="A474" s="24" t="s">
        <v>7684</v>
      </c>
      <c r="B474" s="25" t="s">
        <v>19108</v>
      </c>
      <c r="C474" s="24">
        <v>4162</v>
      </c>
      <c r="D474" s="24" t="s">
        <v>17074</v>
      </c>
      <c r="E474" s="24" t="s">
        <v>7685</v>
      </c>
      <c r="F474" s="26">
        <f>Table134[[#This Row],[ToMeasure]]-Table134[[#This Row],[FromMeasure]]</f>
        <v>0.18250477000000001</v>
      </c>
      <c r="G474" s="27" t="s">
        <v>7686</v>
      </c>
      <c r="H474" s="37">
        <v>0</v>
      </c>
      <c r="I474" s="24" t="s">
        <v>647</v>
      </c>
      <c r="J474" s="37">
        <v>0.18250477000000001</v>
      </c>
      <c r="K474" s="24" t="s">
        <v>7687</v>
      </c>
      <c r="L474" s="28">
        <v>2360</v>
      </c>
      <c r="M474" s="28">
        <v>0</v>
      </c>
      <c r="N474" s="28">
        <v>2360</v>
      </c>
      <c r="O474" s="25" t="s">
        <v>23354</v>
      </c>
      <c r="P474" s="24">
        <v>13</v>
      </c>
      <c r="Q474" s="24" t="s">
        <v>203</v>
      </c>
      <c r="R474" s="28">
        <v>188</v>
      </c>
      <c r="S474" s="28">
        <v>86</v>
      </c>
      <c r="T474" s="29">
        <v>0.11610169491525424</v>
      </c>
      <c r="U474" s="28">
        <v>4801</v>
      </c>
      <c r="V474" s="63"/>
      <c r="W474" s="61">
        <f>(Table134[[#This Row],[2042 Future AADT]]-Table134[[#This Row],[AADT 2022]])/20*($W$5-2022)+Table134[[#This Row],[AADT 2022]]</f>
        <v>4801</v>
      </c>
      <c r="X474" s="63"/>
    </row>
    <row r="475" spans="1:24" s="21" customFormat="1" ht="24" customHeight="1" x14ac:dyDescent="0.25">
      <c r="A475" s="24" t="s">
        <v>11596</v>
      </c>
      <c r="B475" s="25" t="s">
        <v>19107</v>
      </c>
      <c r="C475" s="24">
        <v>4161</v>
      </c>
      <c r="D475" s="24" t="s">
        <v>17074</v>
      </c>
      <c r="E475" s="24" t="s">
        <v>11597</v>
      </c>
      <c r="F475" s="26">
        <f>Table134[[#This Row],[ToMeasure]]-Table134[[#This Row],[FromMeasure]]</f>
        <v>0.31271296999999998</v>
      </c>
      <c r="G475" s="27" t="s">
        <v>11001</v>
      </c>
      <c r="H475" s="37">
        <v>0</v>
      </c>
      <c r="I475" s="24" t="s">
        <v>3294</v>
      </c>
      <c r="J475" s="37">
        <v>0.31271296999999998</v>
      </c>
      <c r="K475" s="24" t="s">
        <v>156</v>
      </c>
      <c r="L475" s="28">
        <v>1975</v>
      </c>
      <c r="M475" s="28">
        <v>0</v>
      </c>
      <c r="N475" s="28">
        <v>1975</v>
      </c>
      <c r="O475" s="25" t="s">
        <v>23355</v>
      </c>
      <c r="P475" s="24">
        <v>13</v>
      </c>
      <c r="Q475" s="24" t="s">
        <v>203</v>
      </c>
      <c r="R475" s="28">
        <v>49</v>
      </c>
      <c r="S475" s="28">
        <v>193</v>
      </c>
      <c r="T475" s="29">
        <v>0.12253164556962025</v>
      </c>
      <c r="U475" s="28">
        <v>4018</v>
      </c>
      <c r="V475" s="63"/>
      <c r="W475" s="61">
        <f>(Table134[[#This Row],[2042 Future AADT]]-Table134[[#This Row],[AADT 2022]])/20*($W$5-2022)+Table134[[#This Row],[AADT 2022]]</f>
        <v>4018</v>
      </c>
      <c r="X475" s="63"/>
    </row>
    <row r="476" spans="1:24" s="21" customFormat="1" ht="24" customHeight="1" x14ac:dyDescent="0.25">
      <c r="A476" s="24" t="s">
        <v>11599</v>
      </c>
      <c r="B476" s="25" t="s">
        <v>19109</v>
      </c>
      <c r="C476" s="24">
        <v>4163</v>
      </c>
      <c r="D476" s="24" t="s">
        <v>17074</v>
      </c>
      <c r="E476" s="24" t="s">
        <v>11600</v>
      </c>
      <c r="F476" s="26">
        <f>Table134[[#This Row],[ToMeasure]]-Table134[[#This Row],[FromMeasure]]</f>
        <v>0.18083149000000001</v>
      </c>
      <c r="G476" s="27" t="s">
        <v>7687</v>
      </c>
      <c r="H476" s="37">
        <v>0</v>
      </c>
      <c r="I476" s="24" t="s">
        <v>7686</v>
      </c>
      <c r="J476" s="37">
        <v>0.18083149000000001</v>
      </c>
      <c r="K476" s="24" t="s">
        <v>647</v>
      </c>
      <c r="L476" s="28">
        <v>449</v>
      </c>
      <c r="M476" s="28">
        <v>0</v>
      </c>
      <c r="N476" s="28">
        <v>449</v>
      </c>
      <c r="O476" s="25" t="s">
        <v>23356</v>
      </c>
      <c r="P476" s="24">
        <v>15</v>
      </c>
      <c r="Q476" s="24" t="s">
        <v>203</v>
      </c>
      <c r="R476" s="28">
        <v>11</v>
      </c>
      <c r="S476" s="28">
        <v>45</v>
      </c>
      <c r="T476" s="29">
        <v>0.12472160356347439</v>
      </c>
      <c r="U476" s="28">
        <v>913</v>
      </c>
      <c r="V476" s="63"/>
      <c r="W476" s="61">
        <f>(Table134[[#This Row],[2042 Future AADT]]-Table134[[#This Row],[AADT 2022]])/20*($W$5-2022)+Table134[[#This Row],[AADT 2022]]</f>
        <v>913</v>
      </c>
      <c r="X476" s="63"/>
    </row>
    <row r="477" spans="1:24" s="21" customFormat="1" ht="24" customHeight="1" x14ac:dyDescent="0.25">
      <c r="A477" s="24" t="s">
        <v>3640</v>
      </c>
      <c r="B477" s="25" t="s">
        <v>19111</v>
      </c>
      <c r="C477" s="24">
        <v>4165</v>
      </c>
      <c r="D477" s="24" t="s">
        <v>17074</v>
      </c>
      <c r="E477" s="24" t="s">
        <v>3641</v>
      </c>
      <c r="F477" s="26">
        <f>Table134[[#This Row],[ToMeasure]]-Table134[[#This Row],[FromMeasure]]</f>
        <v>0.14505319</v>
      </c>
      <c r="G477" s="27" t="s">
        <v>3642</v>
      </c>
      <c r="H477" s="37">
        <v>0</v>
      </c>
      <c r="I477" s="24" t="s">
        <v>647</v>
      </c>
      <c r="J477" s="37">
        <v>0.14505319</v>
      </c>
      <c r="K477" s="24" t="s">
        <v>3643</v>
      </c>
      <c r="L477" s="28">
        <v>96</v>
      </c>
      <c r="M477" s="28">
        <v>0</v>
      </c>
      <c r="N477" s="28">
        <v>96</v>
      </c>
      <c r="O477" s="25" t="s">
        <v>23357</v>
      </c>
      <c r="P477" s="24">
        <v>17</v>
      </c>
      <c r="Q477" s="24" t="s">
        <v>203</v>
      </c>
      <c r="R477" s="28">
        <v>5</v>
      </c>
      <c r="S477" s="28">
        <v>3</v>
      </c>
      <c r="T477" s="29">
        <v>8.3333333333333329E-2</v>
      </c>
      <c r="U477" s="28">
        <v>195</v>
      </c>
      <c r="V477" s="63"/>
      <c r="W477" s="61">
        <f>(Table134[[#This Row],[2042 Future AADT]]-Table134[[#This Row],[AADT 2022]])/20*($W$5-2022)+Table134[[#This Row],[AADT 2022]]</f>
        <v>195</v>
      </c>
      <c r="X477" s="63"/>
    </row>
    <row r="478" spans="1:24" s="21" customFormat="1" ht="24" customHeight="1" x14ac:dyDescent="0.25">
      <c r="A478" s="24" t="s">
        <v>3645</v>
      </c>
      <c r="B478" s="25" t="s">
        <v>19116</v>
      </c>
      <c r="C478" s="24">
        <v>4180</v>
      </c>
      <c r="D478" s="24" t="s">
        <v>17074</v>
      </c>
      <c r="E478" s="24" t="s">
        <v>3646</v>
      </c>
      <c r="F478" s="26">
        <f>Table134[[#This Row],[ToMeasure]]-Table134[[#This Row],[FromMeasure]]</f>
        <v>0.21724040999999999</v>
      </c>
      <c r="G478" s="27" t="s">
        <v>3647</v>
      </c>
      <c r="H478" s="37">
        <v>0</v>
      </c>
      <c r="I478" s="24" t="s">
        <v>156</v>
      </c>
      <c r="J478" s="37">
        <v>0.21724040999999999</v>
      </c>
      <c r="K478" s="24" t="s">
        <v>325</v>
      </c>
      <c r="L478" s="28">
        <v>595</v>
      </c>
      <c r="M478" s="28">
        <v>0</v>
      </c>
      <c r="N478" s="28">
        <v>595</v>
      </c>
      <c r="O478" s="25" t="s">
        <v>23358</v>
      </c>
      <c r="P478" s="24">
        <v>12</v>
      </c>
      <c r="Q478" s="24" t="s">
        <v>203</v>
      </c>
      <c r="R478" s="28">
        <v>14</v>
      </c>
      <c r="S478" s="28">
        <v>57</v>
      </c>
      <c r="T478" s="29">
        <v>0.11932773109243698</v>
      </c>
      <c r="U478" s="28">
        <v>1210</v>
      </c>
      <c r="V478" s="63"/>
      <c r="W478" s="61">
        <f>(Table134[[#This Row],[2042 Future AADT]]-Table134[[#This Row],[AADT 2022]])/20*($W$5-2022)+Table134[[#This Row],[AADT 2022]]</f>
        <v>1210</v>
      </c>
      <c r="X478" s="63"/>
    </row>
    <row r="479" spans="1:24" s="21" customFormat="1" ht="24" customHeight="1" x14ac:dyDescent="0.25">
      <c r="A479" s="24" t="s">
        <v>11602</v>
      </c>
      <c r="B479" s="25" t="s">
        <v>19118</v>
      </c>
      <c r="C479" s="24">
        <v>4182</v>
      </c>
      <c r="D479" s="24" t="s">
        <v>17074</v>
      </c>
      <c r="E479" s="24" t="s">
        <v>11603</v>
      </c>
      <c r="F479" s="26">
        <f>Table134[[#This Row],[ToMeasure]]-Table134[[#This Row],[FromMeasure]]</f>
        <v>0.15855300999999999</v>
      </c>
      <c r="G479" s="27" t="s">
        <v>3652</v>
      </c>
      <c r="H479" s="37">
        <v>0</v>
      </c>
      <c r="I479" s="24" t="s">
        <v>647</v>
      </c>
      <c r="J479" s="37">
        <v>0.15855300999999999</v>
      </c>
      <c r="K479" s="24" t="s">
        <v>6613</v>
      </c>
      <c r="L479" s="28">
        <v>992</v>
      </c>
      <c r="M479" s="28">
        <v>0</v>
      </c>
      <c r="N479" s="28">
        <v>992</v>
      </c>
      <c r="O479" s="25" t="s">
        <v>23359</v>
      </c>
      <c r="P479" s="24">
        <v>21</v>
      </c>
      <c r="Q479" s="24" t="s">
        <v>203</v>
      </c>
      <c r="R479" s="28">
        <v>25</v>
      </c>
      <c r="S479" s="28">
        <v>98</v>
      </c>
      <c r="T479" s="29">
        <v>0.12399193548387097</v>
      </c>
      <c r="U479" s="28">
        <v>2018</v>
      </c>
      <c r="V479" s="63"/>
      <c r="W479" s="61">
        <f>(Table134[[#This Row],[2042 Future AADT]]-Table134[[#This Row],[AADT 2022]])/20*($W$5-2022)+Table134[[#This Row],[AADT 2022]]</f>
        <v>2018</v>
      </c>
      <c r="X479" s="63"/>
    </row>
    <row r="480" spans="1:24" s="21" customFormat="1" ht="24" customHeight="1" x14ac:dyDescent="0.25">
      <c r="A480" s="24" t="s">
        <v>6607</v>
      </c>
      <c r="B480" s="25" t="s">
        <v>19117</v>
      </c>
      <c r="C480" s="24">
        <v>4181</v>
      </c>
      <c r="D480" s="24" t="s">
        <v>17074</v>
      </c>
      <c r="E480" s="24" t="s">
        <v>6608</v>
      </c>
      <c r="F480" s="26">
        <f>Table134[[#This Row],[ToMeasure]]-Table134[[#This Row],[FromMeasure]]</f>
        <v>0.29085528999999999</v>
      </c>
      <c r="G480" s="27" t="s">
        <v>6609</v>
      </c>
      <c r="H480" s="37">
        <v>0</v>
      </c>
      <c r="I480" s="24" t="s">
        <v>325</v>
      </c>
      <c r="J480" s="37">
        <v>0.29085528999999999</v>
      </c>
      <c r="K480" s="24" t="s">
        <v>156</v>
      </c>
      <c r="L480" s="28">
        <v>429</v>
      </c>
      <c r="M480" s="28">
        <v>0</v>
      </c>
      <c r="N480" s="28">
        <v>429</v>
      </c>
      <c r="O480" s="25" t="s">
        <v>23360</v>
      </c>
      <c r="P480" s="24">
        <v>20</v>
      </c>
      <c r="Q480" s="24" t="s">
        <v>203</v>
      </c>
      <c r="R480" s="28">
        <v>33</v>
      </c>
      <c r="S480" s="28">
        <v>14</v>
      </c>
      <c r="T480" s="29">
        <v>0.10955710955710955</v>
      </c>
      <c r="U480" s="28">
        <v>873</v>
      </c>
      <c r="V480" s="63"/>
      <c r="W480" s="61">
        <f>(Table134[[#This Row],[2042 Future AADT]]-Table134[[#This Row],[AADT 2022]])/20*($W$5-2022)+Table134[[#This Row],[AADT 2022]]</f>
        <v>873</v>
      </c>
      <c r="X480" s="63"/>
    </row>
    <row r="481" spans="1:24" s="21" customFormat="1" ht="24" customHeight="1" x14ac:dyDescent="0.25">
      <c r="A481" s="24" t="s">
        <v>6611</v>
      </c>
      <c r="B481" s="25" t="s">
        <v>19119</v>
      </c>
      <c r="C481" s="24">
        <v>4183</v>
      </c>
      <c r="D481" s="24" t="s">
        <v>17074</v>
      </c>
      <c r="E481" s="24" t="s">
        <v>6612</v>
      </c>
      <c r="F481" s="26">
        <f>Table134[[#This Row],[ToMeasure]]-Table134[[#This Row],[FromMeasure]]</f>
        <v>0.15792756999999999</v>
      </c>
      <c r="G481" s="27" t="s">
        <v>6613</v>
      </c>
      <c r="H481" s="37">
        <v>2.0638499999999999E-3</v>
      </c>
      <c r="I481" s="24" t="s">
        <v>6614</v>
      </c>
      <c r="J481" s="37">
        <v>0.15999142</v>
      </c>
      <c r="K481" s="24" t="s">
        <v>647</v>
      </c>
      <c r="L481" s="28">
        <v>430</v>
      </c>
      <c r="M481" s="28">
        <v>0</v>
      </c>
      <c r="N481" s="28">
        <v>430</v>
      </c>
      <c r="O481" s="25" t="s">
        <v>23361</v>
      </c>
      <c r="P481" s="24">
        <v>13</v>
      </c>
      <c r="Q481" s="24" t="s">
        <v>203</v>
      </c>
      <c r="R481" s="28">
        <v>27</v>
      </c>
      <c r="S481" s="28">
        <v>14</v>
      </c>
      <c r="T481" s="29">
        <v>9.5348837209302331E-2</v>
      </c>
      <c r="U481" s="28">
        <v>986</v>
      </c>
      <c r="V481" s="63"/>
      <c r="W481" s="61">
        <f>(Table134[[#This Row],[2042 Future AADT]]-Table134[[#This Row],[AADT 2022]])/20*($W$5-2022)+Table134[[#This Row],[AADT 2022]]</f>
        <v>986</v>
      </c>
      <c r="X481" s="63"/>
    </row>
    <row r="482" spans="1:24" s="21" customFormat="1" ht="24" customHeight="1" x14ac:dyDescent="0.25">
      <c r="A482" s="24" t="s">
        <v>11605</v>
      </c>
      <c r="B482" s="25"/>
      <c r="C482" s="24" t="s">
        <v>203</v>
      </c>
      <c r="D482" s="24" t="s">
        <v>17074</v>
      </c>
      <c r="E482" s="24" t="s">
        <v>11606</v>
      </c>
      <c r="F482" s="26">
        <f>Table134[[#This Row],[ToMeasure]]-Table134[[#This Row],[FromMeasure]]</f>
        <v>2.2688920000000001E-2</v>
      </c>
      <c r="G482" s="27" t="s">
        <v>7692</v>
      </c>
      <c r="H482" s="37">
        <v>0</v>
      </c>
      <c r="I482" s="24" t="s">
        <v>7691</v>
      </c>
      <c r="J482" s="37">
        <v>2.2688920000000001E-2</v>
      </c>
      <c r="K482" s="24" t="s">
        <v>6609</v>
      </c>
      <c r="L482" s="28" t="s">
        <v>203</v>
      </c>
      <c r="M482" s="28" t="s">
        <v>203</v>
      </c>
      <c r="N482" s="28">
        <v>3561</v>
      </c>
      <c r="O482" s="25" t="s">
        <v>23061</v>
      </c>
      <c r="P482" s="24" t="s">
        <v>203</v>
      </c>
      <c r="Q482" s="24" t="s">
        <v>203</v>
      </c>
      <c r="R482" s="28" t="s">
        <v>203</v>
      </c>
      <c r="S482" s="28" t="s">
        <v>203</v>
      </c>
      <c r="T482" s="29" t="s">
        <v>203</v>
      </c>
      <c r="U482" s="28">
        <v>7244</v>
      </c>
      <c r="V482" s="63"/>
      <c r="W482" s="61">
        <f>(Table134[[#This Row],[2042 Future AADT]]-Table134[[#This Row],[AADT 2022]])/20*($W$5-2022)+Table134[[#This Row],[AADT 2022]]</f>
        <v>7244</v>
      </c>
      <c r="X482" s="63"/>
    </row>
    <row r="483" spans="1:24" s="21" customFormat="1" ht="24" customHeight="1" x14ac:dyDescent="0.25">
      <c r="A483" s="24" t="s">
        <v>7689</v>
      </c>
      <c r="B483" s="25"/>
      <c r="C483" s="24" t="s">
        <v>203</v>
      </c>
      <c r="D483" s="24" t="s">
        <v>17074</v>
      </c>
      <c r="E483" s="24" t="s">
        <v>7690</v>
      </c>
      <c r="F483" s="26">
        <f>Table134[[#This Row],[ToMeasure]]-Table134[[#This Row],[FromMeasure]]</f>
        <v>2.2576390000000002E-2</v>
      </c>
      <c r="G483" s="27" t="s">
        <v>7691</v>
      </c>
      <c r="H483" s="37">
        <v>0</v>
      </c>
      <c r="I483" s="24" t="s">
        <v>3647</v>
      </c>
      <c r="J483" s="37">
        <v>2.2576390000000002E-2</v>
      </c>
      <c r="K483" s="24" t="s">
        <v>7692</v>
      </c>
      <c r="L483" s="28" t="s">
        <v>203</v>
      </c>
      <c r="M483" s="28" t="s">
        <v>203</v>
      </c>
      <c r="N483" s="28">
        <v>3561</v>
      </c>
      <c r="O483" s="25" t="s">
        <v>23061</v>
      </c>
      <c r="P483" s="24" t="s">
        <v>203</v>
      </c>
      <c r="Q483" s="24" t="s">
        <v>203</v>
      </c>
      <c r="R483" s="28" t="s">
        <v>203</v>
      </c>
      <c r="S483" s="28" t="s">
        <v>203</v>
      </c>
      <c r="T483" s="29" t="s">
        <v>203</v>
      </c>
      <c r="U483" s="28">
        <v>7244</v>
      </c>
      <c r="V483" s="63"/>
      <c r="W483" s="61">
        <f>(Table134[[#This Row],[2042 Future AADT]]-Table134[[#This Row],[AADT 2022]])/20*($W$5-2022)+Table134[[#This Row],[AADT 2022]]</f>
        <v>7244</v>
      </c>
      <c r="X483" s="63"/>
    </row>
    <row r="484" spans="1:24" s="21" customFormat="1" ht="24" customHeight="1" x14ac:dyDescent="0.25">
      <c r="A484" s="24" t="s">
        <v>3654</v>
      </c>
      <c r="B484" s="25" t="s">
        <v>19121</v>
      </c>
      <c r="C484" s="24">
        <v>4190</v>
      </c>
      <c r="D484" s="24" t="s">
        <v>17074</v>
      </c>
      <c r="E484" s="24" t="s">
        <v>3655</v>
      </c>
      <c r="F484" s="26">
        <f>Table134[[#This Row],[ToMeasure]]-Table134[[#This Row],[FromMeasure]]</f>
        <v>0.37994358</v>
      </c>
      <c r="G484" s="27" t="s">
        <v>3656</v>
      </c>
      <c r="H484" s="37">
        <v>0</v>
      </c>
      <c r="I484" s="24" t="s">
        <v>156</v>
      </c>
      <c r="J484" s="37">
        <v>0.37994358</v>
      </c>
      <c r="K484" s="24" t="s">
        <v>3657</v>
      </c>
      <c r="L484" s="28">
        <v>1182</v>
      </c>
      <c r="M484" s="28">
        <v>0</v>
      </c>
      <c r="N484" s="28">
        <v>1182</v>
      </c>
      <c r="O484" s="25" t="s">
        <v>23362</v>
      </c>
      <c r="P484" s="24">
        <v>10</v>
      </c>
      <c r="Q484" s="24" t="s">
        <v>203</v>
      </c>
      <c r="R484" s="28">
        <v>106</v>
      </c>
      <c r="S484" s="28">
        <v>16</v>
      </c>
      <c r="T484" s="29">
        <v>0.10321489001692047</v>
      </c>
      <c r="U484" s="28">
        <v>1761</v>
      </c>
      <c r="V484" s="63"/>
      <c r="W484" s="61">
        <f>(Table134[[#This Row],[2042 Future AADT]]-Table134[[#This Row],[AADT 2022]])/20*($W$5-2022)+Table134[[#This Row],[AADT 2022]]</f>
        <v>1761</v>
      </c>
      <c r="X484" s="63"/>
    </row>
    <row r="485" spans="1:24" s="21" customFormat="1" ht="24" customHeight="1" x14ac:dyDescent="0.25">
      <c r="A485" s="24" t="s">
        <v>3659</v>
      </c>
      <c r="B485" s="25" t="s">
        <v>19123</v>
      </c>
      <c r="C485" s="24">
        <v>4192</v>
      </c>
      <c r="D485" s="24" t="s">
        <v>17074</v>
      </c>
      <c r="E485" s="24" t="s">
        <v>3660</v>
      </c>
      <c r="F485" s="26">
        <f>Table134[[#This Row],[ToMeasure]]-Table134[[#This Row],[FromMeasure]]</f>
        <v>0.32818881</v>
      </c>
      <c r="G485" s="27" t="s">
        <v>3661</v>
      </c>
      <c r="H485" s="37">
        <v>0</v>
      </c>
      <c r="I485" s="24" t="s">
        <v>647</v>
      </c>
      <c r="J485" s="37">
        <v>0.32818881</v>
      </c>
      <c r="K485" s="24" t="s">
        <v>3662</v>
      </c>
      <c r="L485" s="28">
        <v>4884</v>
      </c>
      <c r="M485" s="28">
        <v>0</v>
      </c>
      <c r="N485" s="28">
        <v>4884</v>
      </c>
      <c r="O485" s="25" t="s">
        <v>23363</v>
      </c>
      <c r="P485" s="24">
        <v>11</v>
      </c>
      <c r="Q485" s="24" t="s">
        <v>203</v>
      </c>
      <c r="R485" s="28">
        <v>441</v>
      </c>
      <c r="S485" s="28">
        <v>71</v>
      </c>
      <c r="T485" s="29">
        <v>0.10483210483210484</v>
      </c>
      <c r="U485" s="28">
        <v>6751</v>
      </c>
      <c r="V485" s="63"/>
      <c r="W485" s="61">
        <f>(Table134[[#This Row],[2042 Future AADT]]-Table134[[#This Row],[AADT 2022]])/20*($W$5-2022)+Table134[[#This Row],[AADT 2022]]</f>
        <v>6751</v>
      </c>
      <c r="X485" s="63"/>
    </row>
    <row r="486" spans="1:24" s="21" customFormat="1" ht="24" customHeight="1" x14ac:dyDescent="0.25">
      <c r="A486" s="24" t="s">
        <v>6616</v>
      </c>
      <c r="B486" s="25" t="s">
        <v>19122</v>
      </c>
      <c r="C486" s="24">
        <v>4191</v>
      </c>
      <c r="D486" s="24" t="s">
        <v>17074</v>
      </c>
      <c r="E486" s="24" t="s">
        <v>6617</v>
      </c>
      <c r="F486" s="26">
        <f>Table134[[#This Row],[ToMeasure]]-Table134[[#This Row],[FromMeasure]]</f>
        <v>0.36363989000000002</v>
      </c>
      <c r="G486" s="27" t="s">
        <v>3657</v>
      </c>
      <c r="H486" s="37">
        <v>0</v>
      </c>
      <c r="I486" s="24" t="s">
        <v>3656</v>
      </c>
      <c r="J486" s="37">
        <v>0.36363989000000002</v>
      </c>
      <c r="K486" s="24" t="s">
        <v>156</v>
      </c>
      <c r="L486" s="28">
        <v>7853</v>
      </c>
      <c r="M486" s="28">
        <v>0</v>
      </c>
      <c r="N486" s="28">
        <v>7853</v>
      </c>
      <c r="O486" s="25" t="s">
        <v>23364</v>
      </c>
      <c r="P486" s="24">
        <v>12</v>
      </c>
      <c r="Q486" s="24" t="s">
        <v>203</v>
      </c>
      <c r="R486" s="28">
        <v>235</v>
      </c>
      <c r="S486" s="28">
        <v>916</v>
      </c>
      <c r="T486" s="29">
        <v>0.1465681905004457</v>
      </c>
      <c r="U486" s="28">
        <v>10855</v>
      </c>
      <c r="V486" s="63"/>
      <c r="W486" s="61">
        <f>(Table134[[#This Row],[2042 Future AADT]]-Table134[[#This Row],[AADT 2022]])/20*($W$5-2022)+Table134[[#This Row],[AADT 2022]]</f>
        <v>10855</v>
      </c>
      <c r="X486" s="63"/>
    </row>
    <row r="487" spans="1:24" s="21" customFormat="1" ht="24" customHeight="1" x14ac:dyDescent="0.25">
      <c r="A487" s="24" t="s">
        <v>11607</v>
      </c>
      <c r="B487" s="25" t="s">
        <v>19124</v>
      </c>
      <c r="C487" s="24">
        <v>4193</v>
      </c>
      <c r="D487" s="24" t="s">
        <v>17074</v>
      </c>
      <c r="E487" s="24" t="s">
        <v>11608</v>
      </c>
      <c r="F487" s="26">
        <f>Table134[[#This Row],[ToMeasure]]-Table134[[#This Row],[FromMeasure]]</f>
        <v>0.36246425999999998</v>
      </c>
      <c r="G487" s="27" t="s">
        <v>3662</v>
      </c>
      <c r="H487" s="37">
        <v>0</v>
      </c>
      <c r="I487" s="24" t="s">
        <v>3661</v>
      </c>
      <c r="J487" s="37">
        <v>0.36246425999999998</v>
      </c>
      <c r="K487" s="24" t="s">
        <v>647</v>
      </c>
      <c r="L487" s="28">
        <v>2289</v>
      </c>
      <c r="M487" s="28">
        <v>0</v>
      </c>
      <c r="N487" s="28">
        <v>2289</v>
      </c>
      <c r="O487" s="25" t="s">
        <v>23365</v>
      </c>
      <c r="P487" s="24">
        <v>10</v>
      </c>
      <c r="Q487" s="24" t="s">
        <v>203</v>
      </c>
      <c r="R487" s="28">
        <v>69</v>
      </c>
      <c r="S487" s="28">
        <v>266</v>
      </c>
      <c r="T487" s="29">
        <v>0.14635211882918306</v>
      </c>
      <c r="U487" s="28">
        <v>3164</v>
      </c>
      <c r="V487" s="63"/>
      <c r="W487" s="61">
        <f>(Table134[[#This Row],[2042 Future AADT]]-Table134[[#This Row],[AADT 2022]])/20*($W$5-2022)+Table134[[#This Row],[AADT 2022]]</f>
        <v>3164</v>
      </c>
      <c r="X487" s="63"/>
    </row>
    <row r="488" spans="1:24" s="21" customFormat="1" ht="24" customHeight="1" x14ac:dyDescent="0.25">
      <c r="A488" s="24" t="s">
        <v>3664</v>
      </c>
      <c r="B488" s="25" t="s">
        <v>19130</v>
      </c>
      <c r="C488" s="24">
        <v>4200</v>
      </c>
      <c r="D488" s="24" t="s">
        <v>17074</v>
      </c>
      <c r="E488" s="24" t="s">
        <v>3665</v>
      </c>
      <c r="F488" s="26">
        <f>Table134[[#This Row],[ToMeasure]]-Table134[[#This Row],[FromMeasure]]</f>
        <v>0.28945527999999998</v>
      </c>
      <c r="G488" s="27" t="s">
        <v>3666</v>
      </c>
      <c r="H488" s="37">
        <v>0</v>
      </c>
      <c r="I488" s="24" t="s">
        <v>156</v>
      </c>
      <c r="J488" s="37">
        <v>0.28945527999999998</v>
      </c>
      <c r="K488" s="24" t="s">
        <v>3667</v>
      </c>
      <c r="L488" s="28">
        <v>1961</v>
      </c>
      <c r="M488" s="28">
        <v>0</v>
      </c>
      <c r="N488" s="28">
        <v>1961</v>
      </c>
      <c r="O488" s="25" t="s">
        <v>23366</v>
      </c>
      <c r="P488" s="24">
        <v>8</v>
      </c>
      <c r="Q488" s="24" t="s">
        <v>203</v>
      </c>
      <c r="R488" s="28">
        <v>60</v>
      </c>
      <c r="S488" s="28">
        <v>235</v>
      </c>
      <c r="T488" s="29">
        <v>0.15043345232024477</v>
      </c>
      <c r="U488" s="28">
        <v>2711</v>
      </c>
      <c r="V488" s="63"/>
      <c r="W488" s="61">
        <f>(Table134[[#This Row],[2042 Future AADT]]-Table134[[#This Row],[AADT 2022]])/20*($W$5-2022)+Table134[[#This Row],[AADT 2022]]</f>
        <v>2711</v>
      </c>
      <c r="X488" s="63"/>
    </row>
    <row r="489" spans="1:24" s="21" customFormat="1" ht="24" customHeight="1" x14ac:dyDescent="0.25">
      <c r="A489" s="24" t="s">
        <v>6619</v>
      </c>
      <c r="B489" s="25" t="s">
        <v>19132</v>
      </c>
      <c r="C489" s="24">
        <v>4202</v>
      </c>
      <c r="D489" s="24" t="s">
        <v>17074</v>
      </c>
      <c r="E489" s="24" t="s">
        <v>6620</v>
      </c>
      <c r="F489" s="26">
        <f>Table134[[#This Row],[ToMeasure]]-Table134[[#This Row],[FromMeasure]]</f>
        <v>0.10255093</v>
      </c>
      <c r="G489" s="27" t="s">
        <v>6621</v>
      </c>
      <c r="H489" s="37">
        <v>0</v>
      </c>
      <c r="I489" s="24" t="s">
        <v>647</v>
      </c>
      <c r="J489" s="37">
        <v>0.10255093</v>
      </c>
      <c r="K489" s="24" t="s">
        <v>1114</v>
      </c>
      <c r="L489" s="28">
        <v>3808</v>
      </c>
      <c r="M489" s="28">
        <v>0</v>
      </c>
      <c r="N489" s="28">
        <v>3808</v>
      </c>
      <c r="O489" s="25" t="s">
        <v>23367</v>
      </c>
      <c r="P489" s="24">
        <v>15</v>
      </c>
      <c r="Q489" s="24" t="s">
        <v>203</v>
      </c>
      <c r="R489" s="28">
        <v>349</v>
      </c>
      <c r="S489" s="28">
        <v>55</v>
      </c>
      <c r="T489" s="29">
        <v>0.10609243697478991</v>
      </c>
      <c r="U489" s="28">
        <v>5264</v>
      </c>
      <c r="V489" s="63"/>
      <c r="W489" s="61">
        <f>(Table134[[#This Row],[2042 Future AADT]]-Table134[[#This Row],[AADT 2022]])/20*($W$5-2022)+Table134[[#This Row],[AADT 2022]]</f>
        <v>5264</v>
      </c>
      <c r="X489" s="63"/>
    </row>
    <row r="490" spans="1:24" s="21" customFormat="1" ht="24" customHeight="1" x14ac:dyDescent="0.25">
      <c r="A490" s="24" t="s">
        <v>7693</v>
      </c>
      <c r="B490" s="25" t="s">
        <v>19131</v>
      </c>
      <c r="C490" s="24">
        <v>4201</v>
      </c>
      <c r="D490" s="24" t="s">
        <v>17074</v>
      </c>
      <c r="E490" s="24" t="s">
        <v>7694</v>
      </c>
      <c r="F490" s="26">
        <f>Table134[[#This Row],[ToMeasure]]-Table134[[#This Row],[FromMeasure]]</f>
        <v>0.24723611000000001</v>
      </c>
      <c r="G490" s="27" t="s">
        <v>3667</v>
      </c>
      <c r="H490" s="37">
        <v>0</v>
      </c>
      <c r="I490" s="24" t="s">
        <v>3666</v>
      </c>
      <c r="J490" s="37">
        <v>0.24723611000000001</v>
      </c>
      <c r="K490" s="24" t="s">
        <v>156</v>
      </c>
      <c r="L490" s="28">
        <v>4826</v>
      </c>
      <c r="M490" s="28">
        <v>0</v>
      </c>
      <c r="N490" s="28">
        <v>4826</v>
      </c>
      <c r="O490" s="25" t="s">
        <v>23368</v>
      </c>
      <c r="P490" s="24">
        <v>16</v>
      </c>
      <c r="Q490" s="24" t="s">
        <v>203</v>
      </c>
      <c r="R490" s="28">
        <v>142</v>
      </c>
      <c r="S490" s="28">
        <v>552</v>
      </c>
      <c r="T490" s="29">
        <v>0.14380439287194363</v>
      </c>
      <c r="U490" s="28">
        <v>6671</v>
      </c>
      <c r="V490" s="63"/>
      <c r="W490" s="61">
        <f>(Table134[[#This Row],[2042 Future AADT]]-Table134[[#This Row],[AADT 2022]])/20*($W$5-2022)+Table134[[#This Row],[AADT 2022]]</f>
        <v>6671</v>
      </c>
      <c r="X490" s="63"/>
    </row>
    <row r="491" spans="1:24" s="21" customFormat="1" ht="24" customHeight="1" x14ac:dyDescent="0.25">
      <c r="A491" s="24" t="s">
        <v>7696</v>
      </c>
      <c r="B491" s="25" t="s">
        <v>19133</v>
      </c>
      <c r="C491" s="24">
        <v>4203</v>
      </c>
      <c r="D491" s="24" t="s">
        <v>17074</v>
      </c>
      <c r="E491" s="24" t="s">
        <v>7697</v>
      </c>
      <c r="F491" s="26">
        <f>Table134[[#This Row],[ToMeasure]]-Table134[[#This Row],[FromMeasure]]</f>
        <v>9.0303729999999999E-2</v>
      </c>
      <c r="G491" s="27" t="s">
        <v>7698</v>
      </c>
      <c r="H491" s="37">
        <v>0</v>
      </c>
      <c r="I491" s="24" t="s">
        <v>1114</v>
      </c>
      <c r="J491" s="37">
        <v>9.0303729999999999E-2</v>
      </c>
      <c r="K491" s="24" t="s">
        <v>647</v>
      </c>
      <c r="L491" s="28">
        <v>1938</v>
      </c>
      <c r="M491" s="28">
        <v>0</v>
      </c>
      <c r="N491" s="28">
        <v>1938</v>
      </c>
      <c r="O491" s="25" t="s">
        <v>23369</v>
      </c>
      <c r="P491" s="24">
        <v>11</v>
      </c>
      <c r="Q491" s="24" t="s">
        <v>203</v>
      </c>
      <c r="R491" s="28">
        <v>57</v>
      </c>
      <c r="S491" s="28">
        <v>224</v>
      </c>
      <c r="T491" s="29">
        <v>0.14499484004127966</v>
      </c>
      <c r="U491" s="28">
        <v>2679</v>
      </c>
      <c r="V491" s="63"/>
      <c r="W491" s="61">
        <f>(Table134[[#This Row],[2042 Future AADT]]-Table134[[#This Row],[AADT 2022]])/20*($W$5-2022)+Table134[[#This Row],[AADT 2022]]</f>
        <v>2679</v>
      </c>
      <c r="X491" s="63"/>
    </row>
    <row r="492" spans="1:24" s="21" customFormat="1" ht="24" customHeight="1" x14ac:dyDescent="0.25">
      <c r="A492" s="24" t="s">
        <v>11610</v>
      </c>
      <c r="B492" s="25" t="s">
        <v>19139</v>
      </c>
      <c r="C492" s="24">
        <v>4210</v>
      </c>
      <c r="D492" s="24" t="s">
        <v>17074</v>
      </c>
      <c r="E492" s="24" t="s">
        <v>11611</v>
      </c>
      <c r="F492" s="26">
        <f>Table134[[#This Row],[ToMeasure]]-Table134[[#This Row],[FromMeasure]]</f>
        <v>0.16867810999999999</v>
      </c>
      <c r="G492" s="27" t="s">
        <v>6626</v>
      </c>
      <c r="H492" s="37">
        <v>0</v>
      </c>
      <c r="I492" s="24" t="s">
        <v>156</v>
      </c>
      <c r="J492" s="37">
        <v>0.16867810999999999</v>
      </c>
      <c r="K492" s="24" t="s">
        <v>6625</v>
      </c>
      <c r="L492" s="28">
        <v>422</v>
      </c>
      <c r="M492" s="28">
        <v>0</v>
      </c>
      <c r="N492" s="28">
        <v>422</v>
      </c>
      <c r="O492" s="25" t="s">
        <v>23370</v>
      </c>
      <c r="P492" s="24">
        <v>15</v>
      </c>
      <c r="Q492" s="24" t="s">
        <v>203</v>
      </c>
      <c r="R492" s="28">
        <v>14</v>
      </c>
      <c r="S492" s="28">
        <v>52</v>
      </c>
      <c r="T492" s="29">
        <v>0.15639810426540285</v>
      </c>
      <c r="U492" s="28">
        <v>583</v>
      </c>
      <c r="V492" s="63"/>
      <c r="W492" s="61">
        <f>(Table134[[#This Row],[2042 Future AADT]]-Table134[[#This Row],[AADT 2022]])/20*($W$5-2022)+Table134[[#This Row],[AADT 2022]]</f>
        <v>583</v>
      </c>
      <c r="X492" s="63"/>
    </row>
    <row r="493" spans="1:24" s="21" customFormat="1" ht="24" customHeight="1" x14ac:dyDescent="0.25">
      <c r="A493" s="24" t="s">
        <v>3669</v>
      </c>
      <c r="B493" s="25" t="s">
        <v>19141</v>
      </c>
      <c r="C493" s="24">
        <v>4212</v>
      </c>
      <c r="D493" s="24" t="s">
        <v>17074</v>
      </c>
      <c r="E493" s="24" t="s">
        <v>3670</v>
      </c>
      <c r="F493" s="26">
        <f>Table134[[#This Row],[ToMeasure]]-Table134[[#This Row],[FromMeasure]]</f>
        <v>0.15112645999999999</v>
      </c>
      <c r="G493" s="27" t="s">
        <v>3671</v>
      </c>
      <c r="H493" s="37">
        <v>0</v>
      </c>
      <c r="I493" s="24" t="s">
        <v>647</v>
      </c>
      <c r="J493" s="37">
        <v>0.15112645999999999</v>
      </c>
      <c r="K493" s="24" t="s">
        <v>1114</v>
      </c>
      <c r="L493" s="28">
        <v>3350</v>
      </c>
      <c r="M493" s="28">
        <v>0</v>
      </c>
      <c r="N493" s="28">
        <v>3350</v>
      </c>
      <c r="O493" s="25" t="s">
        <v>23371</v>
      </c>
      <c r="P493" s="24">
        <v>9</v>
      </c>
      <c r="Q493" s="24" t="s">
        <v>203</v>
      </c>
      <c r="R493" s="28">
        <v>307</v>
      </c>
      <c r="S493" s="28">
        <v>50</v>
      </c>
      <c r="T493" s="29">
        <v>0.10656716417910447</v>
      </c>
      <c r="U493" s="28">
        <v>4631</v>
      </c>
      <c r="V493" s="63"/>
      <c r="W493" s="61">
        <f>(Table134[[#This Row],[2042 Future AADT]]-Table134[[#This Row],[AADT 2022]])/20*($W$5-2022)+Table134[[#This Row],[AADT 2022]]</f>
        <v>4631</v>
      </c>
      <c r="X493" s="63"/>
    </row>
    <row r="494" spans="1:24" s="21" customFormat="1" ht="24" customHeight="1" x14ac:dyDescent="0.25">
      <c r="A494" s="24" t="s">
        <v>6623</v>
      </c>
      <c r="B494" s="25" t="s">
        <v>19140</v>
      </c>
      <c r="C494" s="24">
        <v>4211</v>
      </c>
      <c r="D494" s="24" t="s">
        <v>17074</v>
      </c>
      <c r="E494" s="24" t="s">
        <v>6624</v>
      </c>
      <c r="F494" s="26">
        <f>Table134[[#This Row],[ToMeasure]]-Table134[[#This Row],[FromMeasure]]</f>
        <v>0.13239707000000001</v>
      </c>
      <c r="G494" s="27" t="s">
        <v>6625</v>
      </c>
      <c r="H494" s="37">
        <v>0</v>
      </c>
      <c r="I494" s="24" t="s">
        <v>6626</v>
      </c>
      <c r="J494" s="37">
        <v>0.13239707000000001</v>
      </c>
      <c r="K494" s="24" t="s">
        <v>156</v>
      </c>
      <c r="L494" s="28">
        <v>3780</v>
      </c>
      <c r="M494" s="28">
        <v>0</v>
      </c>
      <c r="N494" s="28">
        <v>3780</v>
      </c>
      <c r="O494" s="25" t="s">
        <v>23372</v>
      </c>
      <c r="P494" s="24">
        <v>15</v>
      </c>
      <c r="Q494" s="24" t="s">
        <v>203</v>
      </c>
      <c r="R494" s="28">
        <v>114</v>
      </c>
      <c r="S494" s="28">
        <v>443</v>
      </c>
      <c r="T494" s="29">
        <v>0.14735449735449735</v>
      </c>
      <c r="U494" s="28">
        <v>5225</v>
      </c>
      <c r="V494" s="63"/>
      <c r="W494" s="61">
        <f>(Table134[[#This Row],[2042 Future AADT]]-Table134[[#This Row],[AADT 2022]])/20*($W$5-2022)+Table134[[#This Row],[AADT 2022]]</f>
        <v>5225</v>
      </c>
      <c r="X494" s="63"/>
    </row>
    <row r="495" spans="1:24" s="21" customFormat="1" ht="24" customHeight="1" x14ac:dyDescent="0.25">
      <c r="A495" s="24" t="s">
        <v>3673</v>
      </c>
      <c r="B495" s="25" t="s">
        <v>19142</v>
      </c>
      <c r="C495" s="24">
        <v>4213</v>
      </c>
      <c r="D495" s="24" t="s">
        <v>17074</v>
      </c>
      <c r="E495" s="24" t="s">
        <v>3674</v>
      </c>
      <c r="F495" s="26">
        <f>Table134[[#This Row],[ToMeasure]]-Table134[[#This Row],[FromMeasure]]</f>
        <v>0.13724089</v>
      </c>
      <c r="G495" s="27" t="s">
        <v>3675</v>
      </c>
      <c r="H495" s="37">
        <v>0</v>
      </c>
      <c r="I495" s="24" t="s">
        <v>1114</v>
      </c>
      <c r="J495" s="37">
        <v>0.13724089</v>
      </c>
      <c r="K495" s="24" t="s">
        <v>647</v>
      </c>
      <c r="L495" s="28">
        <v>372</v>
      </c>
      <c r="M495" s="28">
        <v>0</v>
      </c>
      <c r="N495" s="28">
        <v>372</v>
      </c>
      <c r="O495" s="25" t="s">
        <v>23373</v>
      </c>
      <c r="P495" s="24">
        <v>11</v>
      </c>
      <c r="Q495" s="24" t="s">
        <v>203</v>
      </c>
      <c r="R495" s="28">
        <v>32</v>
      </c>
      <c r="S495" s="28">
        <v>5</v>
      </c>
      <c r="T495" s="29">
        <v>9.9462365591397844E-2</v>
      </c>
      <c r="U495" s="28">
        <v>514</v>
      </c>
      <c r="V495" s="63"/>
      <c r="W495" s="61">
        <f>(Table134[[#This Row],[2042 Future AADT]]-Table134[[#This Row],[AADT 2022]])/20*($W$5-2022)+Table134[[#This Row],[AADT 2022]]</f>
        <v>514</v>
      </c>
      <c r="X495" s="63"/>
    </row>
    <row r="496" spans="1:24" s="21" customFormat="1" ht="24" customHeight="1" x14ac:dyDescent="0.25">
      <c r="A496" s="24" t="s">
        <v>11613</v>
      </c>
      <c r="B496" s="25" t="s">
        <v>21175</v>
      </c>
      <c r="C496" s="24">
        <v>8060</v>
      </c>
      <c r="D496" s="24" t="s">
        <v>17074</v>
      </c>
      <c r="E496" s="24" t="s">
        <v>11614</v>
      </c>
      <c r="F496" s="26">
        <f>Table134[[#This Row],[ToMeasure]]-Table134[[#This Row],[FromMeasure]]</f>
        <v>0.19707938</v>
      </c>
      <c r="G496" s="27" t="s">
        <v>11615</v>
      </c>
      <c r="H496" s="37">
        <v>0</v>
      </c>
      <c r="I496" s="24" t="s">
        <v>156</v>
      </c>
      <c r="J496" s="37">
        <v>0.19707938</v>
      </c>
      <c r="K496" s="24" t="s">
        <v>3294</v>
      </c>
      <c r="L496" s="28">
        <v>2600</v>
      </c>
      <c r="M496" s="28">
        <v>0</v>
      </c>
      <c r="N496" s="28">
        <v>2600</v>
      </c>
      <c r="O496" s="25" t="s">
        <v>23374</v>
      </c>
      <c r="P496" s="24">
        <v>12</v>
      </c>
      <c r="Q496" s="24" t="s">
        <v>203</v>
      </c>
      <c r="R496" s="28">
        <v>238</v>
      </c>
      <c r="S496" s="28">
        <v>38</v>
      </c>
      <c r="T496" s="29">
        <v>0.10615384615384615</v>
      </c>
      <c r="U496" s="28">
        <v>3594</v>
      </c>
      <c r="V496" s="63"/>
      <c r="W496" s="61">
        <f>(Table134[[#This Row],[2042 Future AADT]]-Table134[[#This Row],[AADT 2022]])/20*($W$5-2022)+Table134[[#This Row],[AADT 2022]]</f>
        <v>3594</v>
      </c>
      <c r="X496" s="63"/>
    </row>
    <row r="497" spans="1:24" s="21" customFormat="1" ht="24" customHeight="1" x14ac:dyDescent="0.25">
      <c r="A497" s="24" t="s">
        <v>6628</v>
      </c>
      <c r="B497" s="25" t="s">
        <v>21177</v>
      </c>
      <c r="C497" s="24">
        <v>8062</v>
      </c>
      <c r="D497" s="24" t="s">
        <v>17074</v>
      </c>
      <c r="E497" s="24" t="s">
        <v>6629</v>
      </c>
      <c r="F497" s="26">
        <f>Table134[[#This Row],[ToMeasure]]-Table134[[#This Row],[FromMeasure]]</f>
        <v>2.7553310000000001E-2</v>
      </c>
      <c r="G497" s="27" t="s">
        <v>6630</v>
      </c>
      <c r="H497" s="37">
        <v>0</v>
      </c>
      <c r="I497" s="24" t="s">
        <v>647</v>
      </c>
      <c r="J497" s="37">
        <v>2.7553310000000001E-2</v>
      </c>
      <c r="K497" s="24" t="s">
        <v>1114</v>
      </c>
      <c r="L497" s="28">
        <v>11978</v>
      </c>
      <c r="M497" s="28">
        <v>0</v>
      </c>
      <c r="N497" s="28">
        <v>11978</v>
      </c>
      <c r="O497" s="25" t="s">
        <v>23375</v>
      </c>
      <c r="P497" s="24">
        <v>14</v>
      </c>
      <c r="Q497" s="24" t="s">
        <v>203</v>
      </c>
      <c r="R497" s="28">
        <v>1100</v>
      </c>
      <c r="S497" s="28">
        <v>177</v>
      </c>
      <c r="T497" s="29">
        <v>0.10661212222407747</v>
      </c>
      <c r="U497" s="28">
        <v>16557</v>
      </c>
      <c r="V497" s="63"/>
      <c r="W497" s="61">
        <f>(Table134[[#This Row],[2042 Future AADT]]-Table134[[#This Row],[AADT 2022]])/20*($W$5-2022)+Table134[[#This Row],[AADT 2022]]</f>
        <v>16557</v>
      </c>
      <c r="X497" s="63"/>
    </row>
    <row r="498" spans="1:24" s="21" customFormat="1" ht="24" customHeight="1" x14ac:dyDescent="0.25">
      <c r="A498" s="24" t="s">
        <v>3677</v>
      </c>
      <c r="B498" s="25" t="s">
        <v>21176</v>
      </c>
      <c r="C498" s="24">
        <v>8061</v>
      </c>
      <c r="D498" s="24" t="s">
        <v>17074</v>
      </c>
      <c r="E498" s="24" t="s">
        <v>3678</v>
      </c>
      <c r="F498" s="26">
        <f>Table134[[#This Row],[ToMeasure]]-Table134[[#This Row],[FromMeasure]]</f>
        <v>0.17521920999999999</v>
      </c>
      <c r="G498" s="27" t="s">
        <v>3679</v>
      </c>
      <c r="H498" s="37">
        <v>0</v>
      </c>
      <c r="I498" s="24" t="s">
        <v>3294</v>
      </c>
      <c r="J498" s="37">
        <v>0.17521920999999999</v>
      </c>
      <c r="K498" s="24" t="s">
        <v>156</v>
      </c>
      <c r="L498" s="28">
        <v>11491</v>
      </c>
      <c r="M498" s="28">
        <v>0</v>
      </c>
      <c r="N498" s="28">
        <v>11491</v>
      </c>
      <c r="O498" s="25" t="s">
        <v>23376</v>
      </c>
      <c r="P498" s="24">
        <v>16</v>
      </c>
      <c r="Q498" s="24" t="s">
        <v>203</v>
      </c>
      <c r="R498" s="28">
        <v>346</v>
      </c>
      <c r="S498" s="28">
        <v>1342</v>
      </c>
      <c r="T498" s="29">
        <v>0.14689757201287965</v>
      </c>
      <c r="U498" s="28">
        <v>15884</v>
      </c>
      <c r="V498" s="63"/>
      <c r="W498" s="61">
        <f>(Table134[[#This Row],[2042 Future AADT]]-Table134[[#This Row],[AADT 2022]])/20*($W$5-2022)+Table134[[#This Row],[AADT 2022]]</f>
        <v>15884</v>
      </c>
      <c r="X498" s="63"/>
    </row>
    <row r="499" spans="1:24" s="21" customFormat="1" ht="24" customHeight="1" x14ac:dyDescent="0.25">
      <c r="A499" s="24" t="s">
        <v>3681</v>
      </c>
      <c r="B499" s="25" t="s">
        <v>21178</v>
      </c>
      <c r="C499" s="24">
        <v>8063</v>
      </c>
      <c r="D499" s="24" t="s">
        <v>17074</v>
      </c>
      <c r="E499" s="24" t="s">
        <v>3682</v>
      </c>
      <c r="F499" s="26">
        <f>Table134[[#This Row],[ToMeasure]]-Table134[[#This Row],[FromMeasure]]</f>
        <v>6.00481E-2</v>
      </c>
      <c r="G499" s="27" t="s">
        <v>3683</v>
      </c>
      <c r="H499" s="37">
        <v>0</v>
      </c>
      <c r="I499" s="24" t="s">
        <v>1114</v>
      </c>
      <c r="J499" s="37">
        <v>6.00481E-2</v>
      </c>
      <c r="K499" s="24" t="s">
        <v>647</v>
      </c>
      <c r="L499" s="28">
        <v>3406</v>
      </c>
      <c r="M499" s="28">
        <v>0</v>
      </c>
      <c r="N499" s="28">
        <v>3406</v>
      </c>
      <c r="O499" s="25" t="s">
        <v>23377</v>
      </c>
      <c r="P499" s="24">
        <v>11</v>
      </c>
      <c r="Q499" s="24" t="s">
        <v>203</v>
      </c>
      <c r="R499" s="28">
        <v>103</v>
      </c>
      <c r="S499" s="28">
        <v>397</v>
      </c>
      <c r="T499" s="29">
        <v>0.14679976512037582</v>
      </c>
      <c r="U499" s="28">
        <v>4708</v>
      </c>
      <c r="V499" s="63"/>
      <c r="W499" s="61">
        <f>(Table134[[#This Row],[2042 Future AADT]]-Table134[[#This Row],[AADT 2022]])/20*($W$5-2022)+Table134[[#This Row],[AADT 2022]]</f>
        <v>4708</v>
      </c>
      <c r="X499" s="63"/>
    </row>
    <row r="500" spans="1:24" s="21" customFormat="1" ht="24" customHeight="1" x14ac:dyDescent="0.25">
      <c r="A500" s="24" t="s">
        <v>6632</v>
      </c>
      <c r="B500" s="25" t="s">
        <v>19148</v>
      </c>
      <c r="C500" s="24">
        <v>4220</v>
      </c>
      <c r="D500" s="24" t="s">
        <v>17074</v>
      </c>
      <c r="E500" s="24" t="s">
        <v>6633</v>
      </c>
      <c r="F500" s="26">
        <f>Table134[[#This Row],[ToMeasure]]-Table134[[#This Row],[FromMeasure]]</f>
        <v>6.4393839999999994E-2</v>
      </c>
      <c r="G500" s="27" t="s">
        <v>6634</v>
      </c>
      <c r="H500" s="37">
        <v>0</v>
      </c>
      <c r="I500" s="24" t="s">
        <v>156</v>
      </c>
      <c r="J500" s="37">
        <v>6.4393839999999994E-2</v>
      </c>
      <c r="K500" s="24" t="s">
        <v>3294</v>
      </c>
      <c r="L500" s="28">
        <v>6331</v>
      </c>
      <c r="M500" s="28">
        <v>0</v>
      </c>
      <c r="N500" s="28">
        <v>6331</v>
      </c>
      <c r="O500" s="25" t="s">
        <v>23378</v>
      </c>
      <c r="P500" s="24">
        <v>10</v>
      </c>
      <c r="Q500" s="24" t="s">
        <v>203</v>
      </c>
      <c r="R500" s="28">
        <v>194</v>
      </c>
      <c r="S500" s="28">
        <v>745</v>
      </c>
      <c r="T500" s="29">
        <v>0.14831780129521402</v>
      </c>
      <c r="U500" s="28">
        <v>8752</v>
      </c>
      <c r="V500" s="63"/>
      <c r="W500" s="61">
        <f>(Table134[[#This Row],[2042 Future AADT]]-Table134[[#This Row],[AADT 2022]])/20*($W$5-2022)+Table134[[#This Row],[AADT 2022]]</f>
        <v>8752</v>
      </c>
      <c r="X500" s="63"/>
    </row>
    <row r="501" spans="1:24" s="21" customFormat="1" ht="24" customHeight="1" x14ac:dyDescent="0.25">
      <c r="A501" s="24" t="s">
        <v>6636</v>
      </c>
      <c r="B501" s="25" t="s">
        <v>19150</v>
      </c>
      <c r="C501" s="24">
        <v>4222</v>
      </c>
      <c r="D501" s="24" t="s">
        <v>17074</v>
      </c>
      <c r="E501" s="24" t="s">
        <v>6637</v>
      </c>
      <c r="F501" s="26">
        <f>Table134[[#This Row],[ToMeasure]]-Table134[[#This Row],[FromMeasure]]</f>
        <v>0.27822551000000001</v>
      </c>
      <c r="G501" s="27" t="s">
        <v>6638</v>
      </c>
      <c r="H501" s="37">
        <v>0</v>
      </c>
      <c r="I501" s="24" t="s">
        <v>647</v>
      </c>
      <c r="J501" s="37">
        <v>0.27822551000000001</v>
      </c>
      <c r="K501" s="24" t="s">
        <v>1114</v>
      </c>
      <c r="L501" s="28">
        <v>11942</v>
      </c>
      <c r="M501" s="28">
        <v>0</v>
      </c>
      <c r="N501" s="28">
        <v>11942</v>
      </c>
      <c r="O501" s="25" t="s">
        <v>23379</v>
      </c>
      <c r="P501" s="24">
        <v>13</v>
      </c>
      <c r="Q501" s="24" t="s">
        <v>203</v>
      </c>
      <c r="R501" s="28">
        <v>370</v>
      </c>
      <c r="S501" s="28">
        <v>1433</v>
      </c>
      <c r="T501" s="29">
        <v>0.15097973538770726</v>
      </c>
      <c r="U501" s="28">
        <v>16508</v>
      </c>
      <c r="V501" s="63"/>
      <c r="W501" s="61">
        <f>(Table134[[#This Row],[2042 Future AADT]]-Table134[[#This Row],[AADT 2022]])/20*($W$5-2022)+Table134[[#This Row],[AADT 2022]]</f>
        <v>16508</v>
      </c>
      <c r="X501" s="63"/>
    </row>
    <row r="502" spans="1:24" s="21" customFormat="1" ht="24" customHeight="1" x14ac:dyDescent="0.25">
      <c r="A502" s="24" t="s">
        <v>6640</v>
      </c>
      <c r="B502" s="25" t="s">
        <v>19149</v>
      </c>
      <c r="C502" s="24">
        <v>4221</v>
      </c>
      <c r="D502" s="24" t="s">
        <v>17074</v>
      </c>
      <c r="E502" s="24" t="s">
        <v>6641</v>
      </c>
      <c r="F502" s="26">
        <f>Table134[[#This Row],[ToMeasure]]-Table134[[#This Row],[FromMeasure]]</f>
        <v>0.10219636999999999</v>
      </c>
      <c r="G502" s="27" t="s">
        <v>6642</v>
      </c>
      <c r="H502" s="37">
        <v>0</v>
      </c>
      <c r="I502" s="24" t="s">
        <v>3294</v>
      </c>
      <c r="J502" s="37">
        <v>0.10219636999999999</v>
      </c>
      <c r="K502" s="24" t="s">
        <v>156</v>
      </c>
      <c r="L502" s="28">
        <v>13336</v>
      </c>
      <c r="M502" s="28">
        <v>0</v>
      </c>
      <c r="N502" s="28">
        <v>13336</v>
      </c>
      <c r="O502" s="25" t="s">
        <v>23380</v>
      </c>
      <c r="P502" s="24">
        <v>12</v>
      </c>
      <c r="Q502" s="24" t="s">
        <v>203</v>
      </c>
      <c r="R502" s="28">
        <v>401</v>
      </c>
      <c r="S502" s="28">
        <v>1554</v>
      </c>
      <c r="T502" s="29">
        <v>0.14659568086382724</v>
      </c>
      <c r="U502" s="28">
        <v>18435</v>
      </c>
      <c r="V502" s="63"/>
      <c r="W502" s="61">
        <f>(Table134[[#This Row],[2042 Future AADT]]-Table134[[#This Row],[AADT 2022]])/20*($W$5-2022)+Table134[[#This Row],[AADT 2022]]</f>
        <v>18435</v>
      </c>
      <c r="X502" s="63"/>
    </row>
    <row r="503" spans="1:24" s="21" customFormat="1" ht="24" customHeight="1" x14ac:dyDescent="0.25">
      <c r="A503" s="24" t="s">
        <v>7700</v>
      </c>
      <c r="B503" s="25" t="s">
        <v>19151</v>
      </c>
      <c r="C503" s="24">
        <v>4223</v>
      </c>
      <c r="D503" s="24" t="s">
        <v>17074</v>
      </c>
      <c r="E503" s="24" t="s">
        <v>7701</v>
      </c>
      <c r="F503" s="26">
        <f>Table134[[#This Row],[ToMeasure]]-Table134[[#This Row],[FromMeasure]]</f>
        <v>0.21395777999999999</v>
      </c>
      <c r="G503" s="27" t="s">
        <v>7702</v>
      </c>
      <c r="H503" s="37">
        <v>0</v>
      </c>
      <c r="I503" s="24" t="s">
        <v>1114</v>
      </c>
      <c r="J503" s="37">
        <v>0.21395777999999999</v>
      </c>
      <c r="K503" s="24" t="s">
        <v>647</v>
      </c>
      <c r="L503" s="28">
        <v>895</v>
      </c>
      <c r="M503" s="28">
        <v>0</v>
      </c>
      <c r="N503" s="28">
        <v>895</v>
      </c>
      <c r="O503" s="25" t="s">
        <v>23381</v>
      </c>
      <c r="P503" s="24">
        <v>13</v>
      </c>
      <c r="Q503" s="24" t="s">
        <v>203</v>
      </c>
      <c r="R503" s="28">
        <v>26</v>
      </c>
      <c r="S503" s="28">
        <v>105</v>
      </c>
      <c r="T503" s="29">
        <v>0.14636871508379889</v>
      </c>
      <c r="U503" s="28">
        <v>1237</v>
      </c>
      <c r="V503" s="63"/>
      <c r="W503" s="61">
        <f>(Table134[[#This Row],[2042 Future AADT]]-Table134[[#This Row],[AADT 2022]])/20*($W$5-2022)+Table134[[#This Row],[AADT 2022]]</f>
        <v>1237</v>
      </c>
      <c r="X503" s="63"/>
    </row>
    <row r="504" spans="1:24" s="21" customFormat="1" ht="24" customHeight="1" x14ac:dyDescent="0.25">
      <c r="A504" s="24" t="s">
        <v>7704</v>
      </c>
      <c r="B504" s="25" t="s">
        <v>19157</v>
      </c>
      <c r="C504" s="24">
        <v>4230</v>
      </c>
      <c r="D504" s="24" t="s">
        <v>17074</v>
      </c>
      <c r="E504" s="24" t="s">
        <v>7705</v>
      </c>
      <c r="F504" s="26">
        <f>Table134[[#This Row],[ToMeasure]]-Table134[[#This Row],[FromMeasure]]</f>
        <v>0.13306081</v>
      </c>
      <c r="G504" s="27" t="s">
        <v>7706</v>
      </c>
      <c r="H504" s="37">
        <v>0</v>
      </c>
      <c r="I504" s="24" t="s">
        <v>156</v>
      </c>
      <c r="J504" s="37">
        <v>0.13306081</v>
      </c>
      <c r="K504" s="24" t="s">
        <v>3294</v>
      </c>
      <c r="L504" s="28">
        <v>4495</v>
      </c>
      <c r="M504" s="28">
        <v>0</v>
      </c>
      <c r="N504" s="28">
        <v>4495</v>
      </c>
      <c r="O504" s="25" t="s">
        <v>23382</v>
      </c>
      <c r="P504" s="24">
        <v>10</v>
      </c>
      <c r="Q504" s="24" t="s">
        <v>203</v>
      </c>
      <c r="R504" s="28">
        <v>139</v>
      </c>
      <c r="S504" s="28">
        <v>540</v>
      </c>
      <c r="T504" s="29">
        <v>0.1510567296996663</v>
      </c>
      <c r="U504" s="28">
        <v>6214</v>
      </c>
      <c r="V504" s="63"/>
      <c r="W504" s="61">
        <f>(Table134[[#This Row],[2042 Future AADT]]-Table134[[#This Row],[AADT 2022]])/20*($W$5-2022)+Table134[[#This Row],[AADT 2022]]</f>
        <v>6214</v>
      </c>
      <c r="X504" s="63"/>
    </row>
    <row r="505" spans="1:24" s="21" customFormat="1" ht="24" customHeight="1" x14ac:dyDescent="0.25">
      <c r="A505" s="24" t="s">
        <v>3685</v>
      </c>
      <c r="B505" s="25" t="s">
        <v>19159</v>
      </c>
      <c r="C505" s="24">
        <v>4232</v>
      </c>
      <c r="D505" s="24" t="s">
        <v>17074</v>
      </c>
      <c r="E505" s="24" t="s">
        <v>3686</v>
      </c>
      <c r="F505" s="26">
        <f>Table134[[#This Row],[ToMeasure]]-Table134[[#This Row],[FromMeasure]]</f>
        <v>4.7913119999999997E-2</v>
      </c>
      <c r="G505" s="27" t="s">
        <v>3687</v>
      </c>
      <c r="H505" s="37">
        <v>0</v>
      </c>
      <c r="I505" s="24" t="s">
        <v>647</v>
      </c>
      <c r="J505" s="37">
        <v>4.7913119999999997E-2</v>
      </c>
      <c r="K505" s="24" t="s">
        <v>1114</v>
      </c>
      <c r="L505" s="28">
        <v>9061</v>
      </c>
      <c r="M505" s="28">
        <v>0</v>
      </c>
      <c r="N505" s="28">
        <v>9061</v>
      </c>
      <c r="O505" s="25" t="s">
        <v>23383</v>
      </c>
      <c r="P505" s="24">
        <v>14</v>
      </c>
      <c r="Q505" s="24" t="s">
        <v>203</v>
      </c>
      <c r="R505" s="28">
        <v>279</v>
      </c>
      <c r="S505" s="28">
        <v>1086</v>
      </c>
      <c r="T505" s="29">
        <v>0.15064562410329985</v>
      </c>
      <c r="U505" s="28">
        <v>12525</v>
      </c>
      <c r="V505" s="63"/>
      <c r="W505" s="61">
        <f>(Table134[[#This Row],[2042 Future AADT]]-Table134[[#This Row],[AADT 2022]])/20*($W$5-2022)+Table134[[#This Row],[AADT 2022]]</f>
        <v>12525</v>
      </c>
      <c r="X505" s="63"/>
    </row>
    <row r="506" spans="1:24" s="21" customFormat="1" ht="24" customHeight="1" x14ac:dyDescent="0.25">
      <c r="A506" s="24" t="s">
        <v>11617</v>
      </c>
      <c r="B506" s="25" t="s">
        <v>19158</v>
      </c>
      <c r="C506" s="24">
        <v>4231</v>
      </c>
      <c r="D506" s="24" t="s">
        <v>17074</v>
      </c>
      <c r="E506" s="24" t="s">
        <v>11618</v>
      </c>
      <c r="F506" s="26">
        <f>Table134[[#This Row],[ToMeasure]]-Table134[[#This Row],[FromMeasure]]</f>
        <v>0.19331102</v>
      </c>
      <c r="G506" s="27" t="s">
        <v>11619</v>
      </c>
      <c r="H506" s="37">
        <v>0</v>
      </c>
      <c r="I506" s="24" t="s">
        <v>3294</v>
      </c>
      <c r="J506" s="37">
        <v>0.19331102</v>
      </c>
      <c r="K506" s="24" t="s">
        <v>156</v>
      </c>
      <c r="L506" s="28">
        <v>10495</v>
      </c>
      <c r="M506" s="28">
        <v>0</v>
      </c>
      <c r="N506" s="28">
        <v>10495</v>
      </c>
      <c r="O506" s="25" t="s">
        <v>23384</v>
      </c>
      <c r="P506" s="24">
        <v>12</v>
      </c>
      <c r="Q506" s="24" t="s">
        <v>203</v>
      </c>
      <c r="R506" s="28">
        <v>315</v>
      </c>
      <c r="S506" s="28">
        <v>1222</v>
      </c>
      <c r="T506" s="29">
        <v>0.14645069080514531</v>
      </c>
      <c r="U506" s="28">
        <v>14508</v>
      </c>
      <c r="V506" s="63"/>
      <c r="W506" s="61">
        <f>(Table134[[#This Row],[2042 Future AADT]]-Table134[[#This Row],[AADT 2022]])/20*($W$5-2022)+Table134[[#This Row],[AADT 2022]]</f>
        <v>14508</v>
      </c>
      <c r="X506" s="63"/>
    </row>
    <row r="507" spans="1:24" s="21" customFormat="1" ht="24" customHeight="1" x14ac:dyDescent="0.25">
      <c r="A507" s="24" t="s">
        <v>11621</v>
      </c>
      <c r="B507" s="25" t="s">
        <v>19160</v>
      </c>
      <c r="C507" s="24">
        <v>4233</v>
      </c>
      <c r="D507" s="24" t="s">
        <v>17074</v>
      </c>
      <c r="E507" s="24" t="s">
        <v>11622</v>
      </c>
      <c r="F507" s="26">
        <f>Table134[[#This Row],[ToMeasure]]-Table134[[#This Row],[FromMeasure]]</f>
        <v>5.6740609999999997E-2</v>
      </c>
      <c r="G507" s="27" t="s">
        <v>11623</v>
      </c>
      <c r="H507" s="37">
        <v>0</v>
      </c>
      <c r="I507" s="24" t="s">
        <v>1114</v>
      </c>
      <c r="J507" s="37">
        <v>5.6740609999999997E-2</v>
      </c>
      <c r="K507" s="24" t="s">
        <v>11624</v>
      </c>
      <c r="L507" s="28">
        <v>8843</v>
      </c>
      <c r="M507" s="28">
        <v>0</v>
      </c>
      <c r="N507" s="28">
        <v>8843</v>
      </c>
      <c r="O507" s="25" t="s">
        <v>23385</v>
      </c>
      <c r="P507" s="24">
        <v>12</v>
      </c>
      <c r="Q507" s="24" t="s">
        <v>203</v>
      </c>
      <c r="R507" s="28">
        <v>266</v>
      </c>
      <c r="S507" s="28">
        <v>1032</v>
      </c>
      <c r="T507" s="29">
        <v>0.14678276602962795</v>
      </c>
      <c r="U507" s="28">
        <v>12224</v>
      </c>
      <c r="V507" s="63"/>
      <c r="W507" s="61">
        <f>(Table134[[#This Row],[2042 Future AADT]]-Table134[[#This Row],[AADT 2022]])/20*($W$5-2022)+Table134[[#This Row],[AADT 2022]]</f>
        <v>12224</v>
      </c>
      <c r="X507" s="63"/>
    </row>
    <row r="508" spans="1:24" s="21" customFormat="1" ht="24" customHeight="1" x14ac:dyDescent="0.25">
      <c r="A508" s="24" t="s">
        <v>6644</v>
      </c>
      <c r="B508" s="25" t="s">
        <v>19169</v>
      </c>
      <c r="C508" s="24">
        <v>4240</v>
      </c>
      <c r="D508" s="24" t="s">
        <v>17074</v>
      </c>
      <c r="E508" s="24" t="s">
        <v>6645</v>
      </c>
      <c r="F508" s="26">
        <f>Table134[[#This Row],[ToMeasure]]-Table134[[#This Row],[FromMeasure]]</f>
        <v>0.10925818</v>
      </c>
      <c r="G508" s="27" t="s">
        <v>6646</v>
      </c>
      <c r="H508" s="37">
        <v>0</v>
      </c>
      <c r="I508" s="24" t="s">
        <v>156</v>
      </c>
      <c r="J508" s="37">
        <v>0.10925818</v>
      </c>
      <c r="K508" s="24" t="s">
        <v>3294</v>
      </c>
      <c r="L508" s="28">
        <v>6815</v>
      </c>
      <c r="M508" s="28">
        <v>0</v>
      </c>
      <c r="N508" s="28">
        <v>6815</v>
      </c>
      <c r="O508" s="25" t="s">
        <v>23386</v>
      </c>
      <c r="P508" s="24">
        <v>10</v>
      </c>
      <c r="Q508" s="24" t="s">
        <v>203</v>
      </c>
      <c r="R508" s="28">
        <v>211</v>
      </c>
      <c r="S508" s="28">
        <v>820</v>
      </c>
      <c r="T508" s="29">
        <v>0.1512839325018342</v>
      </c>
      <c r="U508" s="28">
        <v>9421</v>
      </c>
      <c r="V508" s="63"/>
      <c r="W508" s="61">
        <f>(Table134[[#This Row],[2042 Future AADT]]-Table134[[#This Row],[AADT 2022]])/20*($W$5-2022)+Table134[[#This Row],[AADT 2022]]</f>
        <v>9421</v>
      </c>
      <c r="X508" s="63"/>
    </row>
    <row r="509" spans="1:24" s="21" customFormat="1" ht="24" customHeight="1" x14ac:dyDescent="0.25">
      <c r="A509" s="24" t="s">
        <v>11626</v>
      </c>
      <c r="B509" s="25" t="s">
        <v>19171</v>
      </c>
      <c r="C509" s="24">
        <v>4242</v>
      </c>
      <c r="D509" s="24" t="s">
        <v>17074</v>
      </c>
      <c r="E509" s="24" t="s">
        <v>11627</v>
      </c>
      <c r="F509" s="26">
        <f>Table134[[#This Row],[ToMeasure]]-Table134[[#This Row],[FromMeasure]]</f>
        <v>0.10018102</v>
      </c>
      <c r="G509" s="27" t="s">
        <v>11628</v>
      </c>
      <c r="H509" s="37">
        <v>0</v>
      </c>
      <c r="I509" s="24" t="s">
        <v>647</v>
      </c>
      <c r="J509" s="37">
        <v>0.10018102</v>
      </c>
      <c r="K509" s="24" t="s">
        <v>1114</v>
      </c>
      <c r="L509" s="28">
        <v>8197</v>
      </c>
      <c r="M509" s="28">
        <v>0</v>
      </c>
      <c r="N509" s="28">
        <v>8197</v>
      </c>
      <c r="O509" s="25" t="s">
        <v>23387</v>
      </c>
      <c r="P509" s="24">
        <v>12</v>
      </c>
      <c r="Q509" s="24" t="s">
        <v>203</v>
      </c>
      <c r="R509" s="28">
        <v>753</v>
      </c>
      <c r="S509" s="28">
        <v>121</v>
      </c>
      <c r="T509" s="29">
        <v>0.10662437477125777</v>
      </c>
      <c r="U509" s="28">
        <v>11331</v>
      </c>
      <c r="V509" s="63"/>
      <c r="W509" s="61">
        <f>(Table134[[#This Row],[2042 Future AADT]]-Table134[[#This Row],[AADT 2022]])/20*($W$5-2022)+Table134[[#This Row],[AADT 2022]]</f>
        <v>11331</v>
      </c>
      <c r="X509" s="63"/>
    </row>
    <row r="510" spans="1:24" s="21" customFormat="1" ht="24" customHeight="1" x14ac:dyDescent="0.25">
      <c r="A510" s="24" t="s">
        <v>3689</v>
      </c>
      <c r="B510" s="25" t="s">
        <v>19170</v>
      </c>
      <c r="C510" s="24">
        <v>4241</v>
      </c>
      <c r="D510" s="24" t="s">
        <v>17074</v>
      </c>
      <c r="E510" s="24" t="s">
        <v>3690</v>
      </c>
      <c r="F510" s="26">
        <f>Table134[[#This Row],[ToMeasure]]-Table134[[#This Row],[FromMeasure]]</f>
        <v>0.15251802</v>
      </c>
      <c r="G510" s="27" t="s">
        <v>3691</v>
      </c>
      <c r="H510" s="37">
        <v>0</v>
      </c>
      <c r="I510" s="24" t="s">
        <v>3294</v>
      </c>
      <c r="J510" s="37">
        <v>0.15251802</v>
      </c>
      <c r="K510" s="24" t="s">
        <v>156</v>
      </c>
      <c r="L510" s="28">
        <v>11215</v>
      </c>
      <c r="M510" s="28">
        <v>0</v>
      </c>
      <c r="N510" s="28">
        <v>11215</v>
      </c>
      <c r="O510" s="25" t="s">
        <v>23388</v>
      </c>
      <c r="P510" s="24">
        <v>11</v>
      </c>
      <c r="Q510" s="24" t="s">
        <v>203</v>
      </c>
      <c r="R510" s="28">
        <v>338</v>
      </c>
      <c r="S510" s="28">
        <v>1310</v>
      </c>
      <c r="T510" s="29">
        <v>0.14694605439144004</v>
      </c>
      <c r="U510" s="28">
        <v>15503</v>
      </c>
      <c r="V510" s="63"/>
      <c r="W510" s="61">
        <f>(Table134[[#This Row],[2042 Future AADT]]-Table134[[#This Row],[AADT 2022]])/20*($W$5-2022)+Table134[[#This Row],[AADT 2022]]</f>
        <v>15503</v>
      </c>
      <c r="X510" s="63"/>
    </row>
    <row r="511" spans="1:24" s="21" customFormat="1" ht="24" customHeight="1" x14ac:dyDescent="0.25">
      <c r="A511" s="24" t="s">
        <v>7708</v>
      </c>
      <c r="B511" s="25" t="s">
        <v>19172</v>
      </c>
      <c r="C511" s="24">
        <v>4243</v>
      </c>
      <c r="D511" s="24" t="s">
        <v>17074</v>
      </c>
      <c r="E511" s="24" t="s">
        <v>7709</v>
      </c>
      <c r="F511" s="26">
        <f>Table134[[#This Row],[ToMeasure]]-Table134[[#This Row],[FromMeasure]]</f>
        <v>0.10103558999999999</v>
      </c>
      <c r="G511" s="27" t="s">
        <v>7710</v>
      </c>
      <c r="H511" s="37">
        <v>0</v>
      </c>
      <c r="I511" s="24" t="s">
        <v>1114</v>
      </c>
      <c r="J511" s="37">
        <v>0.10103558999999999</v>
      </c>
      <c r="K511" s="24" t="s">
        <v>7711</v>
      </c>
      <c r="L511" s="28">
        <v>8726</v>
      </c>
      <c r="M511" s="28">
        <v>0</v>
      </c>
      <c r="N511" s="28">
        <v>8726</v>
      </c>
      <c r="O511" s="25" t="s">
        <v>23389</v>
      </c>
      <c r="P511" s="24">
        <v>12</v>
      </c>
      <c r="Q511" s="24" t="s">
        <v>203</v>
      </c>
      <c r="R511" s="28">
        <v>262</v>
      </c>
      <c r="S511" s="28">
        <v>1017</v>
      </c>
      <c r="T511" s="29">
        <v>0.14657345862938345</v>
      </c>
      <c r="U511" s="28">
        <v>12062</v>
      </c>
      <c r="V511" s="63"/>
      <c r="W511" s="61">
        <f>(Table134[[#This Row],[2042 Future AADT]]-Table134[[#This Row],[AADT 2022]])/20*($W$5-2022)+Table134[[#This Row],[AADT 2022]]</f>
        <v>12062</v>
      </c>
      <c r="X511" s="63"/>
    </row>
    <row r="512" spans="1:24" s="21" customFormat="1" ht="24" customHeight="1" x14ac:dyDescent="0.25">
      <c r="A512" s="24" t="s">
        <v>6648</v>
      </c>
      <c r="B512" s="25" t="s">
        <v>19179</v>
      </c>
      <c r="C512" s="24">
        <v>4250</v>
      </c>
      <c r="D512" s="24" t="s">
        <v>17074</v>
      </c>
      <c r="E512" s="24" t="s">
        <v>6649</v>
      </c>
      <c r="F512" s="26">
        <f>Table134[[#This Row],[ToMeasure]]-Table134[[#This Row],[FromMeasure]]</f>
        <v>0.14430028</v>
      </c>
      <c r="G512" s="27" t="s">
        <v>6650</v>
      </c>
      <c r="H512" s="37">
        <v>0</v>
      </c>
      <c r="I512" s="24" t="s">
        <v>156</v>
      </c>
      <c r="J512" s="37">
        <v>0.14430028</v>
      </c>
      <c r="K512" s="24" t="s">
        <v>3294</v>
      </c>
      <c r="L512" s="28">
        <v>641</v>
      </c>
      <c r="M512" s="28">
        <v>0</v>
      </c>
      <c r="N512" s="28">
        <v>641</v>
      </c>
      <c r="O512" s="25" t="s">
        <v>23390</v>
      </c>
      <c r="P512" s="24">
        <v>11</v>
      </c>
      <c r="Q512" s="24" t="s">
        <v>203</v>
      </c>
      <c r="R512" s="28">
        <v>18</v>
      </c>
      <c r="S512" s="28">
        <v>78</v>
      </c>
      <c r="T512" s="29">
        <v>0.14976599063962559</v>
      </c>
      <c r="U512" s="28">
        <v>886</v>
      </c>
      <c r="V512" s="63"/>
      <c r="W512" s="61">
        <f>(Table134[[#This Row],[2042 Future AADT]]-Table134[[#This Row],[AADT 2022]])/20*($W$5-2022)+Table134[[#This Row],[AADT 2022]]</f>
        <v>886</v>
      </c>
      <c r="X512" s="63"/>
    </row>
    <row r="513" spans="1:24" s="21" customFormat="1" ht="24" customHeight="1" x14ac:dyDescent="0.25">
      <c r="A513" s="24" t="s">
        <v>6652</v>
      </c>
      <c r="B513" s="25" t="s">
        <v>19181</v>
      </c>
      <c r="C513" s="24">
        <v>4252</v>
      </c>
      <c r="D513" s="24" t="s">
        <v>17074</v>
      </c>
      <c r="E513" s="24" t="s">
        <v>6653</v>
      </c>
      <c r="F513" s="26">
        <f>Table134[[#This Row],[ToMeasure]]-Table134[[#This Row],[FromMeasure]]</f>
        <v>5.0662399999999996E-2</v>
      </c>
      <c r="G513" s="27" t="s">
        <v>6654</v>
      </c>
      <c r="H513" s="37">
        <v>1.2992500000000001E-2</v>
      </c>
      <c r="I513" s="24" t="s">
        <v>647</v>
      </c>
      <c r="J513" s="37">
        <v>6.36549E-2</v>
      </c>
      <c r="K513" s="24" t="s">
        <v>1114</v>
      </c>
      <c r="L513" s="28">
        <v>4105</v>
      </c>
      <c r="M513" s="28">
        <v>0</v>
      </c>
      <c r="N513" s="28">
        <v>4105</v>
      </c>
      <c r="O513" s="25" t="s">
        <v>23391</v>
      </c>
      <c r="P513" s="24">
        <v>14</v>
      </c>
      <c r="Q513" s="24" t="s">
        <v>203</v>
      </c>
      <c r="R513" s="28" t="s">
        <v>203</v>
      </c>
      <c r="S513" s="28" t="s">
        <v>203</v>
      </c>
      <c r="T513" s="29" t="s">
        <v>203</v>
      </c>
      <c r="U513" s="28">
        <v>5674</v>
      </c>
      <c r="V513" s="63"/>
      <c r="W513" s="61">
        <f>(Table134[[#This Row],[2042 Future AADT]]-Table134[[#This Row],[AADT 2022]])/20*($W$5-2022)+Table134[[#This Row],[AADT 2022]]</f>
        <v>5674</v>
      </c>
      <c r="X513" s="63"/>
    </row>
    <row r="514" spans="1:24" s="21" customFormat="1" ht="24" customHeight="1" x14ac:dyDescent="0.25">
      <c r="A514" s="24" t="s">
        <v>6656</v>
      </c>
      <c r="B514" s="25" t="s">
        <v>19180</v>
      </c>
      <c r="C514" s="24">
        <v>4251</v>
      </c>
      <c r="D514" s="24" t="s">
        <v>17074</v>
      </c>
      <c r="E514" s="24" t="s">
        <v>6657</v>
      </c>
      <c r="F514" s="26">
        <f>Table134[[#This Row],[ToMeasure]]-Table134[[#This Row],[FromMeasure]]</f>
        <v>0.21724488</v>
      </c>
      <c r="G514" s="27" t="s">
        <v>6658</v>
      </c>
      <c r="H514" s="37">
        <v>0</v>
      </c>
      <c r="I514" s="24" t="s">
        <v>3294</v>
      </c>
      <c r="J514" s="37">
        <v>0.21724488</v>
      </c>
      <c r="K514" s="24" t="s">
        <v>156</v>
      </c>
      <c r="L514" s="28">
        <v>777</v>
      </c>
      <c r="M514" s="28">
        <v>0</v>
      </c>
      <c r="N514" s="28">
        <v>777</v>
      </c>
      <c r="O514" s="25" t="s">
        <v>23392</v>
      </c>
      <c r="P514" s="24">
        <v>45</v>
      </c>
      <c r="Q514" s="24" t="s">
        <v>203</v>
      </c>
      <c r="R514" s="28">
        <v>23</v>
      </c>
      <c r="S514" s="28">
        <v>87</v>
      </c>
      <c r="T514" s="29">
        <v>0.14157014157014158</v>
      </c>
      <c r="U514" s="28">
        <v>1074</v>
      </c>
      <c r="V514" s="63"/>
      <c r="W514" s="61">
        <f>(Table134[[#This Row],[2042 Future AADT]]-Table134[[#This Row],[AADT 2022]])/20*($W$5-2022)+Table134[[#This Row],[AADT 2022]]</f>
        <v>1074</v>
      </c>
      <c r="X514" s="63"/>
    </row>
    <row r="515" spans="1:24" s="21" customFormat="1" ht="24" customHeight="1" x14ac:dyDescent="0.25">
      <c r="A515" s="24" t="s">
        <v>11630</v>
      </c>
      <c r="B515" s="25" t="s">
        <v>19182</v>
      </c>
      <c r="C515" s="24">
        <v>4253</v>
      </c>
      <c r="D515" s="24" t="s">
        <v>17074</v>
      </c>
      <c r="E515" s="24" t="s">
        <v>11631</v>
      </c>
      <c r="F515" s="26">
        <f>Table134[[#This Row],[ToMeasure]]-Table134[[#This Row],[FromMeasure]]</f>
        <v>8.2572099999999996E-2</v>
      </c>
      <c r="G515" s="27" t="s">
        <v>11632</v>
      </c>
      <c r="H515" s="37">
        <v>0</v>
      </c>
      <c r="I515" s="24" t="s">
        <v>1114</v>
      </c>
      <c r="J515" s="37">
        <v>8.2572099999999996E-2</v>
      </c>
      <c r="K515" s="24" t="s">
        <v>647</v>
      </c>
      <c r="L515" s="28">
        <v>315</v>
      </c>
      <c r="M515" s="28">
        <v>0</v>
      </c>
      <c r="N515" s="28">
        <v>315</v>
      </c>
      <c r="O515" s="25" t="s">
        <v>23393</v>
      </c>
      <c r="P515" s="24">
        <v>21</v>
      </c>
      <c r="Q515" s="24" t="s">
        <v>203</v>
      </c>
      <c r="R515" s="28">
        <v>28</v>
      </c>
      <c r="S515" s="28">
        <v>4</v>
      </c>
      <c r="T515" s="29">
        <v>0.10158730158730159</v>
      </c>
      <c r="U515" s="28">
        <v>435</v>
      </c>
      <c r="V515" s="63"/>
      <c r="W515" s="61">
        <f>(Table134[[#This Row],[2042 Future AADT]]-Table134[[#This Row],[AADT 2022]])/20*($W$5-2022)+Table134[[#This Row],[AADT 2022]]</f>
        <v>435</v>
      </c>
      <c r="X515" s="63"/>
    </row>
    <row r="516" spans="1:24" s="21" customFormat="1" ht="24" customHeight="1" x14ac:dyDescent="0.25">
      <c r="A516" s="24" t="s">
        <v>3693</v>
      </c>
      <c r="B516" s="25" t="s">
        <v>19189</v>
      </c>
      <c r="C516" s="24">
        <v>4260</v>
      </c>
      <c r="D516" s="24" t="s">
        <v>17074</v>
      </c>
      <c r="E516" s="24" t="s">
        <v>3694</v>
      </c>
      <c r="F516" s="26">
        <f>Table134[[#This Row],[ToMeasure]]-Table134[[#This Row],[FromMeasure]]</f>
        <v>4.8771900000000007E-2</v>
      </c>
      <c r="G516" s="27" t="s">
        <v>3695</v>
      </c>
      <c r="H516" s="37">
        <v>1.5424200000000001E-2</v>
      </c>
      <c r="I516" s="24" t="s">
        <v>156</v>
      </c>
      <c r="J516" s="37">
        <v>6.4196100000000006E-2</v>
      </c>
      <c r="K516" s="24" t="s">
        <v>3294</v>
      </c>
      <c r="L516" s="28">
        <v>4386</v>
      </c>
      <c r="M516" s="28">
        <v>0</v>
      </c>
      <c r="N516" s="28">
        <v>4386</v>
      </c>
      <c r="O516" s="25" t="s">
        <v>23394</v>
      </c>
      <c r="P516" s="24">
        <v>10</v>
      </c>
      <c r="Q516" s="24" t="s">
        <v>203</v>
      </c>
      <c r="R516" s="28" t="s">
        <v>203</v>
      </c>
      <c r="S516" s="28" t="s">
        <v>203</v>
      </c>
      <c r="T516" s="29" t="s">
        <v>203</v>
      </c>
      <c r="U516" s="28">
        <v>6063</v>
      </c>
      <c r="V516" s="63"/>
      <c r="W516" s="61">
        <f>(Table134[[#This Row],[2042 Future AADT]]-Table134[[#This Row],[AADT 2022]])/20*($W$5-2022)+Table134[[#This Row],[AADT 2022]]</f>
        <v>6063</v>
      </c>
      <c r="X516" s="63"/>
    </row>
    <row r="517" spans="1:24" s="21" customFormat="1" ht="24" customHeight="1" x14ac:dyDescent="0.25">
      <c r="A517" s="24" t="s">
        <v>6660</v>
      </c>
      <c r="B517" s="25" t="s">
        <v>19191</v>
      </c>
      <c r="C517" s="24">
        <v>4262</v>
      </c>
      <c r="D517" s="24" t="s">
        <v>17074</v>
      </c>
      <c r="E517" s="24" t="s">
        <v>6661</v>
      </c>
      <c r="F517" s="26">
        <f>Table134[[#This Row],[ToMeasure]]-Table134[[#This Row],[FromMeasure]]</f>
        <v>4.4989000000000001E-3</v>
      </c>
      <c r="G517" s="27" t="s">
        <v>6662</v>
      </c>
      <c r="H517" s="37">
        <v>1.6012100000000001E-2</v>
      </c>
      <c r="I517" s="24" t="s">
        <v>647</v>
      </c>
      <c r="J517" s="37">
        <v>2.0511000000000001E-2</v>
      </c>
      <c r="K517" s="24" t="s">
        <v>1114</v>
      </c>
      <c r="L517" s="28">
        <v>9912</v>
      </c>
      <c r="M517" s="28">
        <v>0</v>
      </c>
      <c r="N517" s="28">
        <v>9912</v>
      </c>
      <c r="O517" s="25" t="s">
        <v>23395</v>
      </c>
      <c r="P517" s="24">
        <v>11</v>
      </c>
      <c r="Q517" s="24" t="s">
        <v>203</v>
      </c>
      <c r="R517" s="28" t="s">
        <v>203</v>
      </c>
      <c r="S517" s="28" t="s">
        <v>203</v>
      </c>
      <c r="T517" s="29" t="s">
        <v>203</v>
      </c>
      <c r="U517" s="28">
        <v>13702</v>
      </c>
      <c r="V517" s="63"/>
      <c r="W517" s="61">
        <f>(Table134[[#This Row],[2042 Future AADT]]-Table134[[#This Row],[AADT 2022]])/20*($W$5-2022)+Table134[[#This Row],[AADT 2022]]</f>
        <v>13702</v>
      </c>
      <c r="X517" s="63"/>
    </row>
    <row r="518" spans="1:24" s="21" customFormat="1" ht="24" customHeight="1" x14ac:dyDescent="0.25">
      <c r="A518" s="24" t="s">
        <v>7713</v>
      </c>
      <c r="B518" s="25" t="s">
        <v>19190</v>
      </c>
      <c r="C518" s="24">
        <v>4261</v>
      </c>
      <c r="D518" s="24" t="s">
        <v>17074</v>
      </c>
      <c r="E518" s="24" t="s">
        <v>7714</v>
      </c>
      <c r="F518" s="26">
        <f>Table134[[#This Row],[ToMeasure]]-Table134[[#This Row],[FromMeasure]]</f>
        <v>2.58135E-2</v>
      </c>
      <c r="G518" s="27" t="s">
        <v>7715</v>
      </c>
      <c r="H518" s="37">
        <v>7.7183E-3</v>
      </c>
      <c r="I518" s="24" t="s">
        <v>3294</v>
      </c>
      <c r="J518" s="37">
        <v>3.35318E-2</v>
      </c>
      <c r="K518" s="24" t="s">
        <v>156</v>
      </c>
      <c r="L518" s="28">
        <v>9557</v>
      </c>
      <c r="M518" s="28">
        <v>0</v>
      </c>
      <c r="N518" s="28">
        <v>9557</v>
      </c>
      <c r="O518" s="25" t="s">
        <v>23396</v>
      </c>
      <c r="P518" s="24">
        <v>14</v>
      </c>
      <c r="Q518" s="24" t="s">
        <v>203</v>
      </c>
      <c r="R518" s="28" t="s">
        <v>203</v>
      </c>
      <c r="S518" s="28" t="s">
        <v>203</v>
      </c>
      <c r="T518" s="29" t="s">
        <v>203</v>
      </c>
      <c r="U518" s="28">
        <v>13211</v>
      </c>
      <c r="V518" s="63"/>
      <c r="W518" s="61">
        <f>(Table134[[#This Row],[2042 Future AADT]]-Table134[[#This Row],[AADT 2022]])/20*($W$5-2022)+Table134[[#This Row],[AADT 2022]]</f>
        <v>13211</v>
      </c>
      <c r="X518" s="63"/>
    </row>
    <row r="519" spans="1:24" s="21" customFormat="1" ht="24" customHeight="1" x14ac:dyDescent="0.25">
      <c r="A519" s="24" t="s">
        <v>6664</v>
      </c>
      <c r="B519" s="25" t="s">
        <v>19192</v>
      </c>
      <c r="C519" s="24">
        <v>4263</v>
      </c>
      <c r="D519" s="24" t="s">
        <v>17074</v>
      </c>
      <c r="E519" s="24" t="s">
        <v>6665</v>
      </c>
      <c r="F519" s="26">
        <f>Table134[[#This Row],[ToMeasure]]-Table134[[#This Row],[FromMeasure]]</f>
        <v>0.14169279999999998</v>
      </c>
      <c r="G519" s="27" t="s">
        <v>6666</v>
      </c>
      <c r="H519" s="37">
        <v>7.0802E-3</v>
      </c>
      <c r="I519" s="24" t="s">
        <v>1114</v>
      </c>
      <c r="J519" s="37">
        <v>0.14877299999999999</v>
      </c>
      <c r="K519" s="24" t="s">
        <v>647</v>
      </c>
      <c r="L519" s="28">
        <v>5247</v>
      </c>
      <c r="M519" s="28">
        <v>0</v>
      </c>
      <c r="N519" s="28">
        <v>5247</v>
      </c>
      <c r="O519" s="25" t="s">
        <v>23397</v>
      </c>
      <c r="P519" s="24">
        <v>12</v>
      </c>
      <c r="Q519" s="24" t="s">
        <v>203</v>
      </c>
      <c r="R519" s="28" t="s">
        <v>203</v>
      </c>
      <c r="S519" s="28" t="s">
        <v>203</v>
      </c>
      <c r="T519" s="29" t="s">
        <v>203</v>
      </c>
      <c r="U519" s="28">
        <v>7253</v>
      </c>
      <c r="V519" s="63"/>
      <c r="W519" s="61">
        <f>(Table134[[#This Row],[2042 Future AADT]]-Table134[[#This Row],[AADT 2022]])/20*($W$5-2022)+Table134[[#This Row],[AADT 2022]]</f>
        <v>7253</v>
      </c>
      <c r="X519" s="63"/>
    </row>
    <row r="520" spans="1:24" s="21" customFormat="1" ht="24" customHeight="1" x14ac:dyDescent="0.25">
      <c r="A520" s="24" t="s">
        <v>3697</v>
      </c>
      <c r="B520" s="25"/>
      <c r="C520" s="24" t="s">
        <v>203</v>
      </c>
      <c r="D520" s="24" t="s">
        <v>17074</v>
      </c>
      <c r="E520" s="24" t="s">
        <v>3698</v>
      </c>
      <c r="F520" s="26">
        <f>Table134[[#This Row],[ToMeasure]]-Table134[[#This Row],[FromMeasure]]</f>
        <v>0.31047268</v>
      </c>
      <c r="G520" s="27" t="s">
        <v>3699</v>
      </c>
      <c r="H520" s="37">
        <v>0</v>
      </c>
      <c r="I520" s="24" t="s">
        <v>3294</v>
      </c>
      <c r="J520" s="37">
        <v>0.31047268</v>
      </c>
      <c r="K520" s="24" t="s">
        <v>156</v>
      </c>
      <c r="L520" s="28" t="s">
        <v>203</v>
      </c>
      <c r="M520" s="28" t="s">
        <v>203</v>
      </c>
      <c r="N520" s="28" t="s">
        <v>203</v>
      </c>
      <c r="O520" s="25" t="s">
        <v>203</v>
      </c>
      <c r="P520" s="24" t="s">
        <v>203</v>
      </c>
      <c r="Q520" s="24" t="s">
        <v>203</v>
      </c>
      <c r="R520" s="28" t="s">
        <v>203</v>
      </c>
      <c r="S520" s="28" t="s">
        <v>203</v>
      </c>
      <c r="T520" s="29" t="s">
        <v>203</v>
      </c>
      <c r="U520" s="28" t="s">
        <v>203</v>
      </c>
      <c r="V520" s="63"/>
      <c r="W520" s="61" t="e">
        <f>(Table134[[#This Row],[2042 Future AADT]]-Table134[[#This Row],[AADT 2022]])/20*($W$5-2022)+Table134[[#This Row],[AADT 2022]]</f>
        <v>#VALUE!</v>
      </c>
      <c r="X520" s="63"/>
    </row>
    <row r="521" spans="1:24" s="21" customFormat="1" ht="24" customHeight="1" x14ac:dyDescent="0.25">
      <c r="A521" s="24" t="s">
        <v>6668</v>
      </c>
      <c r="B521" s="25" t="s">
        <v>19200</v>
      </c>
      <c r="C521" s="24">
        <v>4272</v>
      </c>
      <c r="D521" s="24" t="s">
        <v>17074</v>
      </c>
      <c r="E521" s="24" t="s">
        <v>6669</v>
      </c>
      <c r="F521" s="26">
        <f>Table134[[#This Row],[ToMeasure]]-Table134[[#This Row],[FromMeasure]]</f>
        <v>0.15680951000000001</v>
      </c>
      <c r="G521" s="27" t="s">
        <v>6670</v>
      </c>
      <c r="H521" s="37">
        <v>0</v>
      </c>
      <c r="I521" s="24" t="s">
        <v>647</v>
      </c>
      <c r="J521" s="37">
        <v>0.15680951000000001</v>
      </c>
      <c r="K521" s="24" t="s">
        <v>1114</v>
      </c>
      <c r="L521" s="28">
        <v>9751</v>
      </c>
      <c r="M521" s="28">
        <v>0</v>
      </c>
      <c r="N521" s="28">
        <v>9751</v>
      </c>
      <c r="O521" s="25" t="s">
        <v>23398</v>
      </c>
      <c r="P521" s="24">
        <v>11</v>
      </c>
      <c r="Q521" s="24" t="s">
        <v>203</v>
      </c>
      <c r="R521" s="28">
        <v>301</v>
      </c>
      <c r="S521" s="28">
        <v>1168</v>
      </c>
      <c r="T521" s="29">
        <v>0.15065121525997333</v>
      </c>
      <c r="U521" s="28">
        <v>13479</v>
      </c>
      <c r="V521" s="63"/>
      <c r="W521" s="61">
        <f>(Table134[[#This Row],[2042 Future AADT]]-Table134[[#This Row],[AADT 2022]])/20*($W$5-2022)+Table134[[#This Row],[AADT 2022]]</f>
        <v>13479</v>
      </c>
      <c r="X521" s="63"/>
    </row>
    <row r="522" spans="1:24" s="21" customFormat="1" ht="24" customHeight="1" x14ac:dyDescent="0.25">
      <c r="A522" s="24" t="s">
        <v>3700</v>
      </c>
      <c r="B522" s="25" t="s">
        <v>19199</v>
      </c>
      <c r="C522" s="24">
        <v>4271</v>
      </c>
      <c r="D522" s="24" t="s">
        <v>17074</v>
      </c>
      <c r="E522" s="24" t="s">
        <v>3701</v>
      </c>
      <c r="F522" s="26">
        <f>Table134[[#This Row],[ToMeasure]]-Table134[[#This Row],[FromMeasure]]</f>
        <v>0.14225429000000001</v>
      </c>
      <c r="G522" s="27" t="s">
        <v>3702</v>
      </c>
      <c r="H522" s="37">
        <v>0</v>
      </c>
      <c r="I522" s="24" t="s">
        <v>3294</v>
      </c>
      <c r="J522" s="37">
        <v>0.14225429000000001</v>
      </c>
      <c r="K522" s="24" t="s">
        <v>156</v>
      </c>
      <c r="L522" s="28">
        <v>15847</v>
      </c>
      <c r="M522" s="28">
        <v>0</v>
      </c>
      <c r="N522" s="28">
        <v>15847</v>
      </c>
      <c r="O522" s="25" t="s">
        <v>23399</v>
      </c>
      <c r="P522" s="24">
        <v>12</v>
      </c>
      <c r="Q522" s="24" t="s">
        <v>203</v>
      </c>
      <c r="R522" s="28">
        <v>480</v>
      </c>
      <c r="S522" s="28">
        <v>1865</v>
      </c>
      <c r="T522" s="29">
        <v>0.14797753518016027</v>
      </c>
      <c r="U522" s="28">
        <v>21906</v>
      </c>
      <c r="V522" s="63"/>
      <c r="W522" s="61">
        <f>(Table134[[#This Row],[2042 Future AADT]]-Table134[[#This Row],[AADT 2022]])/20*($W$5-2022)+Table134[[#This Row],[AADT 2022]]</f>
        <v>21906</v>
      </c>
      <c r="X522" s="63"/>
    </row>
    <row r="523" spans="1:24" s="21" customFormat="1" ht="24" customHeight="1" x14ac:dyDescent="0.25">
      <c r="A523" s="24" t="s">
        <v>3704</v>
      </c>
      <c r="B523" s="25" t="s">
        <v>19201</v>
      </c>
      <c r="C523" s="24">
        <v>4273</v>
      </c>
      <c r="D523" s="24" t="s">
        <v>17074</v>
      </c>
      <c r="E523" s="24" t="s">
        <v>3705</v>
      </c>
      <c r="F523" s="26">
        <f>Table134[[#This Row],[ToMeasure]]-Table134[[#This Row],[FromMeasure]]</f>
        <v>0.12999274</v>
      </c>
      <c r="G523" s="27" t="s">
        <v>3706</v>
      </c>
      <c r="H523" s="37">
        <v>0</v>
      </c>
      <c r="I523" s="24" t="s">
        <v>1114</v>
      </c>
      <c r="J523" s="37">
        <v>0.12999274</v>
      </c>
      <c r="K523" s="24" t="s">
        <v>647</v>
      </c>
      <c r="L523" s="28">
        <v>4536</v>
      </c>
      <c r="M523" s="28">
        <v>0</v>
      </c>
      <c r="N523" s="28">
        <v>4536</v>
      </c>
      <c r="O523" s="25" t="s">
        <v>23400</v>
      </c>
      <c r="P523" s="24">
        <v>12</v>
      </c>
      <c r="Q523" s="24" t="s">
        <v>203</v>
      </c>
      <c r="R523" s="28">
        <v>136</v>
      </c>
      <c r="S523" s="28">
        <v>531</v>
      </c>
      <c r="T523" s="29">
        <v>0.14704585537918871</v>
      </c>
      <c r="U523" s="28">
        <v>6270</v>
      </c>
      <c r="V523" s="63"/>
      <c r="W523" s="61">
        <f>(Table134[[#This Row],[2042 Future AADT]]-Table134[[#This Row],[AADT 2022]])/20*($W$5-2022)+Table134[[#This Row],[AADT 2022]]</f>
        <v>6270</v>
      </c>
      <c r="X523" s="63"/>
    </row>
    <row r="524" spans="1:24" s="21" customFormat="1" ht="24" customHeight="1" x14ac:dyDescent="0.25">
      <c r="A524" s="24" t="s">
        <v>6672</v>
      </c>
      <c r="B524" s="25" t="s">
        <v>19207</v>
      </c>
      <c r="C524" s="24">
        <v>4280</v>
      </c>
      <c r="D524" s="24" t="s">
        <v>17074</v>
      </c>
      <c r="E524" s="24" t="s">
        <v>6673</v>
      </c>
      <c r="F524" s="26">
        <f>Table134[[#This Row],[ToMeasure]]-Table134[[#This Row],[FromMeasure]]</f>
        <v>6.0366429999999999E-2</v>
      </c>
      <c r="G524" s="27" t="s">
        <v>6674</v>
      </c>
      <c r="H524" s="37">
        <v>0</v>
      </c>
      <c r="I524" s="24" t="s">
        <v>156</v>
      </c>
      <c r="J524" s="37">
        <v>6.0366429999999999E-2</v>
      </c>
      <c r="K524" s="24" t="s">
        <v>3294</v>
      </c>
      <c r="L524" s="28">
        <v>3254</v>
      </c>
      <c r="M524" s="28">
        <v>0</v>
      </c>
      <c r="N524" s="28">
        <v>3254</v>
      </c>
      <c r="O524" s="25" t="s">
        <v>23401</v>
      </c>
      <c r="P524" s="24">
        <v>38</v>
      </c>
      <c r="Q524" s="24" t="s">
        <v>203</v>
      </c>
      <c r="R524" s="28">
        <v>100</v>
      </c>
      <c r="S524" s="28">
        <v>390</v>
      </c>
      <c r="T524" s="29">
        <v>0.1505838967424708</v>
      </c>
      <c r="U524" s="28">
        <v>4498</v>
      </c>
      <c r="V524" s="63"/>
      <c r="W524" s="61">
        <f>(Table134[[#This Row],[2042 Future AADT]]-Table134[[#This Row],[AADT 2022]])/20*($W$5-2022)+Table134[[#This Row],[AADT 2022]]</f>
        <v>4498</v>
      </c>
      <c r="X524" s="63"/>
    </row>
    <row r="525" spans="1:24" s="21" customFormat="1" ht="24" customHeight="1" x14ac:dyDescent="0.25">
      <c r="A525" s="24" t="s">
        <v>6676</v>
      </c>
      <c r="B525" s="25" t="s">
        <v>19209</v>
      </c>
      <c r="C525" s="24">
        <v>4282</v>
      </c>
      <c r="D525" s="24" t="s">
        <v>17074</v>
      </c>
      <c r="E525" s="24" t="s">
        <v>6677</v>
      </c>
      <c r="F525" s="26">
        <f>Table134[[#This Row],[ToMeasure]]-Table134[[#This Row],[FromMeasure]]</f>
        <v>0.13874057000000001</v>
      </c>
      <c r="G525" s="27" t="s">
        <v>6678</v>
      </c>
      <c r="H525" s="37">
        <v>0</v>
      </c>
      <c r="I525" s="24" t="s">
        <v>647</v>
      </c>
      <c r="J525" s="37">
        <v>0.13874057000000001</v>
      </c>
      <c r="K525" s="24" t="s">
        <v>1114</v>
      </c>
      <c r="L525" s="28">
        <v>16221</v>
      </c>
      <c r="M525" s="28">
        <v>0</v>
      </c>
      <c r="N525" s="28">
        <v>16221</v>
      </c>
      <c r="O525" s="25" t="s">
        <v>23402</v>
      </c>
      <c r="P525" s="24">
        <v>10</v>
      </c>
      <c r="Q525" s="24" t="s">
        <v>203</v>
      </c>
      <c r="R525" s="28">
        <v>487</v>
      </c>
      <c r="S525" s="28">
        <v>1894</v>
      </c>
      <c r="T525" s="29">
        <v>0.1467850317489674</v>
      </c>
      <c r="U525" s="28">
        <v>22423</v>
      </c>
      <c r="V525" s="63"/>
      <c r="W525" s="61">
        <f>(Table134[[#This Row],[2042 Future AADT]]-Table134[[#This Row],[AADT 2022]])/20*($W$5-2022)+Table134[[#This Row],[AADT 2022]]</f>
        <v>22423</v>
      </c>
      <c r="X525" s="63"/>
    </row>
    <row r="526" spans="1:24" s="21" customFormat="1" ht="24" customHeight="1" x14ac:dyDescent="0.25">
      <c r="A526" s="24" t="s">
        <v>3708</v>
      </c>
      <c r="B526" s="25" t="s">
        <v>19208</v>
      </c>
      <c r="C526" s="24">
        <v>4281</v>
      </c>
      <c r="D526" s="24" t="s">
        <v>17074</v>
      </c>
      <c r="E526" s="24" t="s">
        <v>3709</v>
      </c>
      <c r="F526" s="26">
        <f>Table134[[#This Row],[ToMeasure]]-Table134[[#This Row],[FromMeasure]]</f>
        <v>0.13677306</v>
      </c>
      <c r="G526" s="27" t="s">
        <v>3710</v>
      </c>
      <c r="H526" s="37">
        <v>0</v>
      </c>
      <c r="I526" s="24" t="s">
        <v>3294</v>
      </c>
      <c r="J526" s="37">
        <v>0.13677306</v>
      </c>
      <c r="K526" s="24" t="s">
        <v>156</v>
      </c>
      <c r="L526" s="28">
        <v>17385</v>
      </c>
      <c r="M526" s="28">
        <v>0</v>
      </c>
      <c r="N526" s="28">
        <v>17385</v>
      </c>
      <c r="O526" s="25" t="s">
        <v>23403</v>
      </c>
      <c r="P526" s="24">
        <v>13</v>
      </c>
      <c r="Q526" s="24" t="s">
        <v>203</v>
      </c>
      <c r="R526" s="28">
        <v>522</v>
      </c>
      <c r="S526" s="28">
        <v>2031</v>
      </c>
      <c r="T526" s="29">
        <v>0.14685073339085419</v>
      </c>
      <c r="U526" s="28">
        <v>24032</v>
      </c>
      <c r="V526" s="63"/>
      <c r="W526" s="61">
        <f>(Table134[[#This Row],[2042 Future AADT]]-Table134[[#This Row],[AADT 2022]])/20*($W$5-2022)+Table134[[#This Row],[AADT 2022]]</f>
        <v>24032</v>
      </c>
      <c r="X526" s="63"/>
    </row>
    <row r="527" spans="1:24" s="21" customFormat="1" ht="24" customHeight="1" x14ac:dyDescent="0.25">
      <c r="A527" s="24" t="s">
        <v>7717</v>
      </c>
      <c r="B527" s="25" t="s">
        <v>19210</v>
      </c>
      <c r="C527" s="24">
        <v>4283</v>
      </c>
      <c r="D527" s="24" t="s">
        <v>17074</v>
      </c>
      <c r="E527" s="24" t="s">
        <v>7718</v>
      </c>
      <c r="F527" s="26">
        <f>Table134[[#This Row],[ToMeasure]]-Table134[[#This Row],[FromMeasure]]</f>
        <v>6.3508640000000005E-2</v>
      </c>
      <c r="G527" s="27" t="s">
        <v>7719</v>
      </c>
      <c r="H527" s="37">
        <v>0</v>
      </c>
      <c r="I527" s="24" t="s">
        <v>1114</v>
      </c>
      <c r="J527" s="37">
        <v>6.3508640000000005E-2</v>
      </c>
      <c r="K527" s="24" t="s">
        <v>647</v>
      </c>
      <c r="L527" s="28">
        <v>3116</v>
      </c>
      <c r="M527" s="28">
        <v>0</v>
      </c>
      <c r="N527" s="28">
        <v>3116</v>
      </c>
      <c r="O527" s="25" t="s">
        <v>23404</v>
      </c>
      <c r="P527" s="24">
        <v>13</v>
      </c>
      <c r="Q527" s="24" t="s">
        <v>203</v>
      </c>
      <c r="R527" s="28">
        <v>94</v>
      </c>
      <c r="S527" s="28">
        <v>362</v>
      </c>
      <c r="T527" s="29">
        <v>0.14634146341463414</v>
      </c>
      <c r="U527" s="28">
        <v>4307</v>
      </c>
      <c r="V527" s="63"/>
      <c r="W527" s="61">
        <f>(Table134[[#This Row],[2042 Future AADT]]-Table134[[#This Row],[AADT 2022]])/20*($W$5-2022)+Table134[[#This Row],[AADT 2022]]</f>
        <v>4307</v>
      </c>
      <c r="X527" s="63"/>
    </row>
    <row r="528" spans="1:24" s="21" customFormat="1" ht="24" customHeight="1" x14ac:dyDescent="0.25">
      <c r="A528" s="24" t="s">
        <v>7721</v>
      </c>
      <c r="B528" s="25" t="s">
        <v>19212</v>
      </c>
      <c r="C528" s="24">
        <v>4285</v>
      </c>
      <c r="D528" s="24" t="s">
        <v>17074</v>
      </c>
      <c r="E528" s="24" t="s">
        <v>7722</v>
      </c>
      <c r="F528" s="26">
        <f>Table134[[#This Row],[ToMeasure]]-Table134[[#This Row],[FromMeasure]]</f>
        <v>3.7910869999999999E-2</v>
      </c>
      <c r="G528" s="27" t="s">
        <v>7723</v>
      </c>
      <c r="H528" s="37">
        <v>0</v>
      </c>
      <c r="I528" s="24" t="s">
        <v>1114</v>
      </c>
      <c r="J528" s="37">
        <v>3.7910869999999999E-2</v>
      </c>
      <c r="K528" s="24" t="s">
        <v>349</v>
      </c>
      <c r="L528" s="28">
        <v>19355</v>
      </c>
      <c r="M528" s="28">
        <v>0</v>
      </c>
      <c r="N528" s="28">
        <v>19355</v>
      </c>
      <c r="O528" s="25" t="s">
        <v>23405</v>
      </c>
      <c r="P528" s="24">
        <v>10</v>
      </c>
      <c r="Q528" s="24" t="s">
        <v>203</v>
      </c>
      <c r="R528" s="28">
        <v>1928</v>
      </c>
      <c r="S528" s="28">
        <v>313</v>
      </c>
      <c r="T528" s="29">
        <v>0.11578403513304056</v>
      </c>
      <c r="U528" s="28">
        <v>25976</v>
      </c>
      <c r="V528" s="63"/>
      <c r="W528" s="61">
        <f>(Table134[[#This Row],[2042 Future AADT]]-Table134[[#This Row],[AADT 2022]])/20*($W$5-2022)+Table134[[#This Row],[AADT 2022]]</f>
        <v>25976</v>
      </c>
      <c r="X528" s="63"/>
    </row>
    <row r="529" spans="1:24" s="21" customFormat="1" ht="24" customHeight="1" x14ac:dyDescent="0.25">
      <c r="A529" s="24" t="s">
        <v>6680</v>
      </c>
      <c r="B529" s="25" t="s">
        <v>19217</v>
      </c>
      <c r="C529" s="24">
        <v>4290</v>
      </c>
      <c r="D529" s="24" t="s">
        <v>17074</v>
      </c>
      <c r="E529" s="24" t="s">
        <v>6681</v>
      </c>
      <c r="F529" s="26">
        <f>Table134[[#This Row],[ToMeasure]]-Table134[[#This Row],[FromMeasure]]</f>
        <v>7.1639640000000004E-2</v>
      </c>
      <c r="G529" s="27" t="s">
        <v>6682</v>
      </c>
      <c r="H529" s="37">
        <v>0</v>
      </c>
      <c r="I529" s="24" t="s">
        <v>156</v>
      </c>
      <c r="J529" s="37">
        <v>7.1639640000000004E-2</v>
      </c>
      <c r="K529" s="24" t="s">
        <v>3294</v>
      </c>
      <c r="L529" s="28">
        <v>7235</v>
      </c>
      <c r="M529" s="28">
        <v>0</v>
      </c>
      <c r="N529" s="28">
        <v>7235</v>
      </c>
      <c r="O529" s="25" t="s">
        <v>23406</v>
      </c>
      <c r="P529" s="24">
        <v>10</v>
      </c>
      <c r="Q529" s="24" t="s">
        <v>203</v>
      </c>
      <c r="R529" s="28">
        <v>664</v>
      </c>
      <c r="S529" s="28">
        <v>107</v>
      </c>
      <c r="T529" s="29">
        <v>0.10656530753282653</v>
      </c>
      <c r="U529" s="28">
        <v>10001</v>
      </c>
      <c r="V529" s="63"/>
      <c r="W529" s="61">
        <f>(Table134[[#This Row],[2042 Future AADT]]-Table134[[#This Row],[AADT 2022]])/20*($W$5-2022)+Table134[[#This Row],[AADT 2022]]</f>
        <v>10001</v>
      </c>
      <c r="X529" s="63"/>
    </row>
    <row r="530" spans="1:24" s="21" customFormat="1" ht="24" customHeight="1" x14ac:dyDescent="0.25">
      <c r="A530" s="24" t="s">
        <v>3712</v>
      </c>
      <c r="B530" s="25" t="s">
        <v>19219</v>
      </c>
      <c r="C530" s="24">
        <v>4292</v>
      </c>
      <c r="D530" s="24" t="s">
        <v>17074</v>
      </c>
      <c r="E530" s="24" t="s">
        <v>3713</v>
      </c>
      <c r="F530" s="26">
        <f>Table134[[#This Row],[ToMeasure]]-Table134[[#This Row],[FromMeasure]]</f>
        <v>0.13147048</v>
      </c>
      <c r="G530" s="27" t="s">
        <v>3714</v>
      </c>
      <c r="H530" s="37">
        <v>0</v>
      </c>
      <c r="I530" s="24" t="s">
        <v>647</v>
      </c>
      <c r="J530" s="37">
        <v>0.13147048</v>
      </c>
      <c r="K530" s="24" t="s">
        <v>1114</v>
      </c>
      <c r="L530" s="28">
        <v>8547</v>
      </c>
      <c r="M530" s="28">
        <v>0</v>
      </c>
      <c r="N530" s="28">
        <v>8547</v>
      </c>
      <c r="O530" s="25" t="s">
        <v>23407</v>
      </c>
      <c r="P530" s="24">
        <v>14</v>
      </c>
      <c r="Q530" s="24" t="s">
        <v>203</v>
      </c>
      <c r="R530" s="28">
        <v>270</v>
      </c>
      <c r="S530" s="28">
        <v>1045</v>
      </c>
      <c r="T530" s="29">
        <v>0.15385515385515386</v>
      </c>
      <c r="U530" s="28">
        <v>11815</v>
      </c>
      <c r="V530" s="63"/>
      <c r="W530" s="61">
        <f>(Table134[[#This Row],[2042 Future AADT]]-Table134[[#This Row],[AADT 2022]])/20*($W$5-2022)+Table134[[#This Row],[AADT 2022]]</f>
        <v>11815</v>
      </c>
      <c r="X530" s="63"/>
    </row>
    <row r="531" spans="1:24" s="21" customFormat="1" ht="24" customHeight="1" x14ac:dyDescent="0.25">
      <c r="A531" s="24" t="s">
        <v>11634</v>
      </c>
      <c r="B531" s="25" t="s">
        <v>19218</v>
      </c>
      <c r="C531" s="24">
        <v>4291</v>
      </c>
      <c r="D531" s="24" t="s">
        <v>17074</v>
      </c>
      <c r="E531" s="24" t="s">
        <v>11635</v>
      </c>
      <c r="F531" s="26">
        <f>Table134[[#This Row],[ToMeasure]]-Table134[[#This Row],[FromMeasure]]</f>
        <v>4.4478499999999997E-2</v>
      </c>
      <c r="G531" s="27" t="s">
        <v>10869</v>
      </c>
      <c r="H531" s="37">
        <v>0</v>
      </c>
      <c r="I531" s="24" t="s">
        <v>3294</v>
      </c>
      <c r="J531" s="37">
        <v>4.4478499999999997E-2</v>
      </c>
      <c r="K531" s="24" t="s">
        <v>156</v>
      </c>
      <c r="L531" s="28">
        <v>3090</v>
      </c>
      <c r="M531" s="28">
        <v>0</v>
      </c>
      <c r="N531" s="28">
        <v>3090</v>
      </c>
      <c r="O531" s="25" t="s">
        <v>23408</v>
      </c>
      <c r="P531" s="24">
        <v>10</v>
      </c>
      <c r="Q531" s="24" t="s">
        <v>203</v>
      </c>
      <c r="R531" s="28">
        <v>92</v>
      </c>
      <c r="S531" s="28">
        <v>357</v>
      </c>
      <c r="T531" s="29">
        <v>0.14530744336569579</v>
      </c>
      <c r="U531" s="28">
        <v>4271</v>
      </c>
      <c r="V531" s="63"/>
      <c r="W531" s="61">
        <f>(Table134[[#This Row],[2042 Future AADT]]-Table134[[#This Row],[AADT 2022]])/20*($W$5-2022)+Table134[[#This Row],[AADT 2022]]</f>
        <v>4271</v>
      </c>
      <c r="X531" s="63"/>
    </row>
    <row r="532" spans="1:24" s="21" customFormat="1" ht="24" customHeight="1" x14ac:dyDescent="0.25">
      <c r="A532" s="24" t="s">
        <v>11637</v>
      </c>
      <c r="B532" s="25" t="s">
        <v>19220</v>
      </c>
      <c r="C532" s="24">
        <v>4293</v>
      </c>
      <c r="D532" s="24" t="s">
        <v>17074</v>
      </c>
      <c r="E532" s="24" t="s">
        <v>11638</v>
      </c>
      <c r="F532" s="26">
        <f>Table134[[#This Row],[ToMeasure]]-Table134[[#This Row],[FromMeasure]]</f>
        <v>5.8519160000000001E-2</v>
      </c>
      <c r="G532" s="27" t="s">
        <v>10971</v>
      </c>
      <c r="H532" s="37">
        <v>0</v>
      </c>
      <c r="I532" s="24" t="s">
        <v>1114</v>
      </c>
      <c r="J532" s="37">
        <v>5.8519160000000001E-2</v>
      </c>
      <c r="K532" s="24" t="s">
        <v>647</v>
      </c>
      <c r="L532" s="28">
        <v>8138</v>
      </c>
      <c r="M532" s="28">
        <v>0</v>
      </c>
      <c r="N532" s="28">
        <v>8138</v>
      </c>
      <c r="O532" s="25" t="s">
        <v>23409</v>
      </c>
      <c r="P532" s="24">
        <v>9</v>
      </c>
      <c r="Q532" s="24" t="s">
        <v>203</v>
      </c>
      <c r="R532" s="28">
        <v>246</v>
      </c>
      <c r="S532" s="28">
        <v>955</v>
      </c>
      <c r="T532" s="29">
        <v>0.14757925780289999</v>
      </c>
      <c r="U532" s="28">
        <v>11249</v>
      </c>
      <c r="V532" s="63"/>
      <c r="W532" s="61">
        <f>(Table134[[#This Row],[2042 Future AADT]]-Table134[[#This Row],[AADT 2022]])/20*($W$5-2022)+Table134[[#This Row],[AADT 2022]]</f>
        <v>11249</v>
      </c>
      <c r="X532" s="63"/>
    </row>
    <row r="533" spans="1:24" s="21" customFormat="1" ht="24" customHeight="1" x14ac:dyDescent="0.25">
      <c r="A533" s="24" t="s">
        <v>7725</v>
      </c>
      <c r="B533" s="25" t="s">
        <v>19226</v>
      </c>
      <c r="C533" s="24">
        <v>4300</v>
      </c>
      <c r="D533" s="24" t="s">
        <v>17074</v>
      </c>
      <c r="E533" s="24" t="s">
        <v>7726</v>
      </c>
      <c r="F533" s="26">
        <f>Table134[[#This Row],[ToMeasure]]-Table134[[#This Row],[FromMeasure]]</f>
        <v>8.0170669999999999E-2</v>
      </c>
      <c r="G533" s="27" t="s">
        <v>7727</v>
      </c>
      <c r="H533" s="37">
        <v>0</v>
      </c>
      <c r="I533" s="24" t="s">
        <v>156</v>
      </c>
      <c r="J533" s="37">
        <v>8.0170669999999999E-2</v>
      </c>
      <c r="K533" s="24" t="s">
        <v>3294</v>
      </c>
      <c r="L533" s="28">
        <v>10554</v>
      </c>
      <c r="M533" s="28">
        <v>0</v>
      </c>
      <c r="N533" s="28">
        <v>10554</v>
      </c>
      <c r="O533" s="25" t="s">
        <v>23410</v>
      </c>
      <c r="P533" s="24">
        <v>14</v>
      </c>
      <c r="Q533" s="24" t="s">
        <v>203</v>
      </c>
      <c r="R533" s="28">
        <v>970</v>
      </c>
      <c r="S533" s="28">
        <v>157</v>
      </c>
      <c r="T533" s="29">
        <v>0.10678415766534015</v>
      </c>
      <c r="U533" s="28">
        <v>14589</v>
      </c>
      <c r="V533" s="63"/>
      <c r="W533" s="61">
        <f>(Table134[[#This Row],[2042 Future AADT]]-Table134[[#This Row],[AADT 2022]])/20*($W$5-2022)+Table134[[#This Row],[AADT 2022]]</f>
        <v>14589</v>
      </c>
      <c r="X533" s="63"/>
    </row>
    <row r="534" spans="1:24" s="21" customFormat="1" ht="24" customHeight="1" x14ac:dyDescent="0.25">
      <c r="A534" s="24" t="s">
        <v>3716</v>
      </c>
      <c r="B534" s="25" t="s">
        <v>19228</v>
      </c>
      <c r="C534" s="24">
        <v>4302</v>
      </c>
      <c r="D534" s="24" t="s">
        <v>17074</v>
      </c>
      <c r="E534" s="24" t="s">
        <v>3717</v>
      </c>
      <c r="F534" s="26">
        <f>Table134[[#This Row],[ToMeasure]]-Table134[[#This Row],[FromMeasure]]</f>
        <v>0.14149540999999999</v>
      </c>
      <c r="G534" s="27" t="s">
        <v>3718</v>
      </c>
      <c r="H534" s="37">
        <v>0</v>
      </c>
      <c r="I534" s="24" t="s">
        <v>647</v>
      </c>
      <c r="J534" s="37">
        <v>0.14149540999999999</v>
      </c>
      <c r="K534" s="24" t="s">
        <v>1114</v>
      </c>
      <c r="L534" s="28">
        <v>10656</v>
      </c>
      <c r="M534" s="28">
        <v>0</v>
      </c>
      <c r="N534" s="28">
        <v>10656</v>
      </c>
      <c r="O534" s="25" t="s">
        <v>23411</v>
      </c>
      <c r="P534" s="24">
        <v>9</v>
      </c>
      <c r="Q534" s="24" t="s">
        <v>203</v>
      </c>
      <c r="R534" s="28">
        <v>329</v>
      </c>
      <c r="S534" s="28">
        <v>1279</v>
      </c>
      <c r="T534" s="29">
        <v>0.15090090090090091</v>
      </c>
      <c r="U534" s="28">
        <v>14730</v>
      </c>
      <c r="V534" s="63"/>
      <c r="W534" s="61">
        <f>(Table134[[#This Row],[2042 Future AADT]]-Table134[[#This Row],[AADT 2022]])/20*($W$5-2022)+Table134[[#This Row],[AADT 2022]]</f>
        <v>14730</v>
      </c>
      <c r="X534" s="63"/>
    </row>
    <row r="535" spans="1:24" s="21" customFormat="1" ht="24" customHeight="1" x14ac:dyDescent="0.25">
      <c r="A535" s="24" t="s">
        <v>3720</v>
      </c>
      <c r="B535" s="25" t="s">
        <v>19227</v>
      </c>
      <c r="C535" s="24">
        <v>4301</v>
      </c>
      <c r="D535" s="24" t="s">
        <v>17074</v>
      </c>
      <c r="E535" s="24" t="s">
        <v>3721</v>
      </c>
      <c r="F535" s="26">
        <f>Table134[[#This Row],[ToMeasure]]-Table134[[#This Row],[FromMeasure]]</f>
        <v>8.5834900000000006E-2</v>
      </c>
      <c r="G535" s="27" t="s">
        <v>3722</v>
      </c>
      <c r="H535" s="37">
        <v>0</v>
      </c>
      <c r="I535" s="24" t="s">
        <v>3294</v>
      </c>
      <c r="J535" s="37">
        <v>8.5834900000000006E-2</v>
      </c>
      <c r="K535" s="24" t="s">
        <v>156</v>
      </c>
      <c r="L535" s="28">
        <v>9304</v>
      </c>
      <c r="M535" s="28">
        <v>0</v>
      </c>
      <c r="N535" s="28">
        <v>9304</v>
      </c>
      <c r="O535" s="25" t="s">
        <v>23412</v>
      </c>
      <c r="P535" s="24">
        <v>9</v>
      </c>
      <c r="Q535" s="24" t="s">
        <v>203</v>
      </c>
      <c r="R535" s="28">
        <v>280</v>
      </c>
      <c r="S535" s="28">
        <v>1085</v>
      </c>
      <c r="T535" s="29">
        <v>0.14671109200343938</v>
      </c>
      <c r="U535" s="28">
        <v>12861</v>
      </c>
      <c r="V535" s="63"/>
      <c r="W535" s="61">
        <f>(Table134[[#This Row],[2042 Future AADT]]-Table134[[#This Row],[AADT 2022]])/20*($W$5-2022)+Table134[[#This Row],[AADT 2022]]</f>
        <v>12861</v>
      </c>
      <c r="X535" s="63"/>
    </row>
    <row r="536" spans="1:24" s="21" customFormat="1" ht="24" customHeight="1" x14ac:dyDescent="0.25">
      <c r="A536" s="24" t="s">
        <v>7729</v>
      </c>
      <c r="B536" s="25" t="s">
        <v>19229</v>
      </c>
      <c r="C536" s="24">
        <v>4303</v>
      </c>
      <c r="D536" s="24" t="s">
        <v>17074</v>
      </c>
      <c r="E536" s="24" t="s">
        <v>7730</v>
      </c>
      <c r="F536" s="26">
        <f>Table134[[#This Row],[ToMeasure]]-Table134[[#This Row],[FromMeasure]]</f>
        <v>0.12515219999999999</v>
      </c>
      <c r="G536" s="27" t="s">
        <v>7731</v>
      </c>
      <c r="H536" s="37">
        <v>0</v>
      </c>
      <c r="I536" s="24" t="s">
        <v>1114</v>
      </c>
      <c r="J536" s="37">
        <v>0.12515219999999999</v>
      </c>
      <c r="K536" s="24" t="s">
        <v>647</v>
      </c>
      <c r="L536" s="28">
        <v>13276</v>
      </c>
      <c r="M536" s="28">
        <v>0</v>
      </c>
      <c r="N536" s="28">
        <v>13276</v>
      </c>
      <c r="O536" s="25" t="s">
        <v>23413</v>
      </c>
      <c r="P536" s="24">
        <v>11</v>
      </c>
      <c r="Q536" s="24" t="s">
        <v>203</v>
      </c>
      <c r="R536" s="28">
        <v>398</v>
      </c>
      <c r="S536" s="28">
        <v>1548</v>
      </c>
      <c r="T536" s="29">
        <v>0.14658029526965954</v>
      </c>
      <c r="U536" s="28">
        <v>18352</v>
      </c>
      <c r="V536" s="63"/>
      <c r="W536" s="61">
        <f>(Table134[[#This Row],[2042 Future AADT]]-Table134[[#This Row],[AADT 2022]])/20*($W$5-2022)+Table134[[#This Row],[AADT 2022]]</f>
        <v>18352</v>
      </c>
      <c r="X536" s="63"/>
    </row>
    <row r="537" spans="1:24" s="21" customFormat="1" ht="24" customHeight="1" x14ac:dyDescent="0.25">
      <c r="A537" s="24" t="s">
        <v>7733</v>
      </c>
      <c r="B537" s="25" t="s">
        <v>19240</v>
      </c>
      <c r="C537" s="24">
        <v>4320</v>
      </c>
      <c r="D537" s="24" t="s">
        <v>17074</v>
      </c>
      <c r="E537" s="24" t="s">
        <v>7734</v>
      </c>
      <c r="F537" s="26">
        <f>Table134[[#This Row],[ToMeasure]]-Table134[[#This Row],[FromMeasure]]</f>
        <v>0.14418054</v>
      </c>
      <c r="G537" s="27" t="s">
        <v>7735</v>
      </c>
      <c r="H537" s="37">
        <v>0</v>
      </c>
      <c r="I537" s="24" t="s">
        <v>156</v>
      </c>
      <c r="J537" s="37">
        <v>0.14418054</v>
      </c>
      <c r="K537" s="24" t="s">
        <v>3294</v>
      </c>
      <c r="L537" s="28">
        <v>10033</v>
      </c>
      <c r="M537" s="28">
        <v>0</v>
      </c>
      <c r="N537" s="28">
        <v>10033</v>
      </c>
      <c r="O537" s="25" t="s">
        <v>23414</v>
      </c>
      <c r="P537" s="24">
        <v>15</v>
      </c>
      <c r="Q537" s="24" t="s">
        <v>203</v>
      </c>
      <c r="R537" s="28">
        <v>312</v>
      </c>
      <c r="S537" s="28">
        <v>1204</v>
      </c>
      <c r="T537" s="29">
        <v>0.15110136549387024</v>
      </c>
      <c r="U537" s="28">
        <v>13869</v>
      </c>
      <c r="V537" s="63"/>
      <c r="W537" s="61">
        <f>(Table134[[#This Row],[2042 Future AADT]]-Table134[[#This Row],[AADT 2022]])/20*($W$5-2022)+Table134[[#This Row],[AADT 2022]]</f>
        <v>13869</v>
      </c>
      <c r="X537" s="63"/>
    </row>
    <row r="538" spans="1:24" s="21" customFormat="1" ht="24" customHeight="1" x14ac:dyDescent="0.25">
      <c r="A538" s="24" t="s">
        <v>7737</v>
      </c>
      <c r="B538" s="25" t="s">
        <v>19242</v>
      </c>
      <c r="C538" s="24">
        <v>4322</v>
      </c>
      <c r="D538" s="24" t="s">
        <v>17074</v>
      </c>
      <c r="E538" s="24" t="s">
        <v>7738</v>
      </c>
      <c r="F538" s="26">
        <f>Table134[[#This Row],[ToMeasure]]-Table134[[#This Row],[FromMeasure]]</f>
        <v>0.19283349999999999</v>
      </c>
      <c r="G538" s="27" t="s">
        <v>7739</v>
      </c>
      <c r="H538" s="37">
        <v>0</v>
      </c>
      <c r="I538" s="24" t="s">
        <v>647</v>
      </c>
      <c r="J538" s="37">
        <v>0.19283349999999999</v>
      </c>
      <c r="K538" s="24" t="s">
        <v>1114</v>
      </c>
      <c r="L538" s="28">
        <v>10595</v>
      </c>
      <c r="M538" s="28">
        <v>0</v>
      </c>
      <c r="N538" s="28">
        <v>10595</v>
      </c>
      <c r="O538" s="25" t="s">
        <v>23415</v>
      </c>
      <c r="P538" s="24">
        <v>15</v>
      </c>
      <c r="Q538" s="24" t="s">
        <v>203</v>
      </c>
      <c r="R538" s="28">
        <v>973</v>
      </c>
      <c r="S538" s="28">
        <v>159</v>
      </c>
      <c r="T538" s="29">
        <v>0.10684285040113262</v>
      </c>
      <c r="U538" s="28">
        <v>14646</v>
      </c>
      <c r="V538" s="63"/>
      <c r="W538" s="61">
        <f>(Table134[[#This Row],[2042 Future AADT]]-Table134[[#This Row],[AADT 2022]])/20*($W$5-2022)+Table134[[#This Row],[AADT 2022]]</f>
        <v>14646</v>
      </c>
      <c r="X538" s="63"/>
    </row>
    <row r="539" spans="1:24" s="21" customFormat="1" ht="24" customHeight="1" x14ac:dyDescent="0.25">
      <c r="A539" s="24" t="s">
        <v>6684</v>
      </c>
      <c r="B539" s="25" t="s">
        <v>19241</v>
      </c>
      <c r="C539" s="24">
        <v>4321</v>
      </c>
      <c r="D539" s="24" t="s">
        <v>17074</v>
      </c>
      <c r="E539" s="24" t="s">
        <v>6685</v>
      </c>
      <c r="F539" s="26">
        <f>Table134[[#This Row],[ToMeasure]]-Table134[[#This Row],[FromMeasure]]</f>
        <v>0.16910703999999999</v>
      </c>
      <c r="G539" s="27" t="s">
        <v>6686</v>
      </c>
      <c r="H539" s="37">
        <v>0</v>
      </c>
      <c r="I539" s="24" t="s">
        <v>3294</v>
      </c>
      <c r="J539" s="37">
        <v>0.16910703999999999</v>
      </c>
      <c r="K539" s="24" t="s">
        <v>156</v>
      </c>
      <c r="L539" s="28">
        <v>12540</v>
      </c>
      <c r="M539" s="28">
        <v>0</v>
      </c>
      <c r="N539" s="28">
        <v>12540</v>
      </c>
      <c r="O539" s="25" t="s">
        <v>23416</v>
      </c>
      <c r="P539" s="24">
        <v>10</v>
      </c>
      <c r="Q539" s="24" t="s">
        <v>203</v>
      </c>
      <c r="R539" s="28">
        <v>376</v>
      </c>
      <c r="S539" s="28">
        <v>1464</v>
      </c>
      <c r="T539" s="29">
        <v>0.14673046251993621</v>
      </c>
      <c r="U539" s="28">
        <v>17334</v>
      </c>
      <c r="V539" s="63"/>
      <c r="W539" s="61">
        <f>(Table134[[#This Row],[2042 Future AADT]]-Table134[[#This Row],[AADT 2022]])/20*($W$5-2022)+Table134[[#This Row],[AADT 2022]]</f>
        <v>17334</v>
      </c>
      <c r="X539" s="63"/>
    </row>
    <row r="540" spans="1:24" s="21" customFormat="1" ht="24" customHeight="1" x14ac:dyDescent="0.25">
      <c r="A540" s="24" t="s">
        <v>11640</v>
      </c>
      <c r="B540" s="25" t="s">
        <v>19243</v>
      </c>
      <c r="C540" s="24">
        <v>4323</v>
      </c>
      <c r="D540" s="24" t="s">
        <v>17074</v>
      </c>
      <c r="E540" s="24" t="s">
        <v>11641</v>
      </c>
      <c r="F540" s="26">
        <f>Table134[[#This Row],[ToMeasure]]-Table134[[#This Row],[FromMeasure]]</f>
        <v>9.2568869999999998E-2</v>
      </c>
      <c r="G540" s="27" t="s">
        <v>11642</v>
      </c>
      <c r="H540" s="37">
        <v>0</v>
      </c>
      <c r="I540" s="24" t="s">
        <v>1114</v>
      </c>
      <c r="J540" s="37">
        <v>9.2568869999999998E-2</v>
      </c>
      <c r="K540" s="24" t="s">
        <v>647</v>
      </c>
      <c r="L540" s="28">
        <v>11170</v>
      </c>
      <c r="M540" s="28">
        <v>0</v>
      </c>
      <c r="N540" s="28">
        <v>11170</v>
      </c>
      <c r="O540" s="25" t="s">
        <v>23417</v>
      </c>
      <c r="P540" s="24">
        <v>13</v>
      </c>
      <c r="Q540" s="24" t="s">
        <v>203</v>
      </c>
      <c r="R540" s="28">
        <v>336</v>
      </c>
      <c r="S540" s="28">
        <v>1303</v>
      </c>
      <c r="T540" s="29">
        <v>0.14673231871083259</v>
      </c>
      <c r="U540" s="28">
        <v>15441</v>
      </c>
      <c r="V540" s="63"/>
      <c r="W540" s="61">
        <f>(Table134[[#This Row],[2042 Future AADT]]-Table134[[#This Row],[AADT 2022]])/20*($W$5-2022)+Table134[[#This Row],[AADT 2022]]</f>
        <v>15441</v>
      </c>
      <c r="X540" s="63"/>
    </row>
    <row r="541" spans="1:24" s="21" customFormat="1" ht="24" customHeight="1" x14ac:dyDescent="0.25">
      <c r="A541" s="24" t="s">
        <v>6688</v>
      </c>
      <c r="B541" s="25" t="s">
        <v>19249</v>
      </c>
      <c r="C541" s="24">
        <v>4330</v>
      </c>
      <c r="D541" s="24" t="s">
        <v>17074</v>
      </c>
      <c r="E541" s="24" t="s">
        <v>6689</v>
      </c>
      <c r="F541" s="26">
        <f>Table134[[#This Row],[ToMeasure]]-Table134[[#This Row],[FromMeasure]]</f>
        <v>0.16899041000000001</v>
      </c>
      <c r="G541" s="27" t="s">
        <v>6690</v>
      </c>
      <c r="H541" s="37">
        <v>0</v>
      </c>
      <c r="I541" s="24" t="s">
        <v>156</v>
      </c>
      <c r="J541" s="37">
        <v>0.16899041000000001</v>
      </c>
      <c r="K541" s="24" t="s">
        <v>3294</v>
      </c>
      <c r="L541" s="28">
        <v>10501</v>
      </c>
      <c r="M541" s="28">
        <v>0</v>
      </c>
      <c r="N541" s="28">
        <v>10501</v>
      </c>
      <c r="O541" s="25" t="s">
        <v>23418</v>
      </c>
      <c r="P541" s="24">
        <v>11</v>
      </c>
      <c r="Q541" s="24" t="s">
        <v>203</v>
      </c>
      <c r="R541" s="28">
        <v>966</v>
      </c>
      <c r="S541" s="28">
        <v>156</v>
      </c>
      <c r="T541" s="29">
        <v>0.10684696695552805</v>
      </c>
      <c r="U541" s="28">
        <v>14516</v>
      </c>
      <c r="V541" s="63"/>
      <c r="W541" s="61">
        <f>(Table134[[#This Row],[2042 Future AADT]]-Table134[[#This Row],[AADT 2022]])/20*($W$5-2022)+Table134[[#This Row],[AADT 2022]]</f>
        <v>14516</v>
      </c>
      <c r="X541" s="63"/>
    </row>
    <row r="542" spans="1:24" s="21" customFormat="1" ht="24" customHeight="1" x14ac:dyDescent="0.25">
      <c r="A542" s="24" t="s">
        <v>3724</v>
      </c>
      <c r="B542" s="25" t="s">
        <v>19252</v>
      </c>
      <c r="C542" s="24">
        <v>4333</v>
      </c>
      <c r="D542" s="24" t="s">
        <v>17074</v>
      </c>
      <c r="E542" s="24" t="s">
        <v>3725</v>
      </c>
      <c r="F542" s="26">
        <f>Table134[[#This Row],[ToMeasure]]-Table134[[#This Row],[FromMeasure]]</f>
        <v>0.15205852</v>
      </c>
      <c r="G542" s="27" t="s">
        <v>3726</v>
      </c>
      <c r="H542" s="37">
        <v>0</v>
      </c>
      <c r="I542" s="24" t="s">
        <v>1114</v>
      </c>
      <c r="J542" s="37">
        <v>0.15205852</v>
      </c>
      <c r="K542" s="24" t="s">
        <v>647</v>
      </c>
      <c r="L542" s="28">
        <v>13636</v>
      </c>
      <c r="M542" s="28">
        <v>0</v>
      </c>
      <c r="N542" s="28">
        <v>13636</v>
      </c>
      <c r="O542" s="25" t="s">
        <v>23419</v>
      </c>
      <c r="P542" s="24">
        <v>9</v>
      </c>
      <c r="Q542" s="24" t="s">
        <v>203</v>
      </c>
      <c r="R542" s="28">
        <v>410</v>
      </c>
      <c r="S542" s="28">
        <v>1594</v>
      </c>
      <c r="T542" s="29">
        <v>0.14696391903784101</v>
      </c>
      <c r="U542" s="28">
        <v>18849</v>
      </c>
      <c r="V542" s="63"/>
      <c r="W542" s="61">
        <f>(Table134[[#This Row],[2042 Future AADT]]-Table134[[#This Row],[AADT 2022]])/20*($W$5-2022)+Table134[[#This Row],[AADT 2022]]</f>
        <v>18849</v>
      </c>
      <c r="X542" s="63"/>
    </row>
    <row r="543" spans="1:24" s="21" customFormat="1" ht="24" customHeight="1" x14ac:dyDescent="0.25">
      <c r="A543" s="24" t="s">
        <v>11644</v>
      </c>
      <c r="B543" s="25" t="s">
        <v>19260</v>
      </c>
      <c r="C543" s="24">
        <v>4342</v>
      </c>
      <c r="D543" s="24" t="s">
        <v>17074</v>
      </c>
      <c r="E543" s="24" t="s">
        <v>11645</v>
      </c>
      <c r="F543" s="26">
        <f>Table134[[#This Row],[ToMeasure]]-Table134[[#This Row],[FromMeasure]]</f>
        <v>0.21342712999999999</v>
      </c>
      <c r="G543" s="27" t="s">
        <v>11646</v>
      </c>
      <c r="H543" s="37">
        <v>0</v>
      </c>
      <c r="I543" s="24" t="s">
        <v>647</v>
      </c>
      <c r="J543" s="37">
        <v>0.21342712999999999</v>
      </c>
      <c r="K543" s="24" t="s">
        <v>1114</v>
      </c>
      <c r="L543" s="28">
        <v>3616</v>
      </c>
      <c r="M543" s="28">
        <v>0</v>
      </c>
      <c r="N543" s="28">
        <v>3616</v>
      </c>
      <c r="O543" s="25" t="s">
        <v>23420</v>
      </c>
      <c r="P543" s="24">
        <v>12</v>
      </c>
      <c r="Q543" s="24" t="s">
        <v>203</v>
      </c>
      <c r="R543" s="28">
        <v>331</v>
      </c>
      <c r="S543" s="28">
        <v>52</v>
      </c>
      <c r="T543" s="29">
        <v>0.10591814159292036</v>
      </c>
      <c r="U543" s="28">
        <v>4998</v>
      </c>
      <c r="V543" s="63"/>
      <c r="W543" s="61">
        <f>(Table134[[#This Row],[2042 Future AADT]]-Table134[[#This Row],[AADT 2022]])/20*($W$5-2022)+Table134[[#This Row],[AADT 2022]]</f>
        <v>4998</v>
      </c>
      <c r="X543" s="63"/>
    </row>
    <row r="544" spans="1:24" s="21" customFormat="1" ht="24" customHeight="1" x14ac:dyDescent="0.25">
      <c r="A544" s="24" t="s">
        <v>11648</v>
      </c>
      <c r="B544" s="25" t="s">
        <v>19264</v>
      </c>
      <c r="C544" s="24">
        <v>4346</v>
      </c>
      <c r="D544" s="24" t="s">
        <v>17074</v>
      </c>
      <c r="E544" s="24" t="s">
        <v>11649</v>
      </c>
      <c r="F544" s="26">
        <f>Table134[[#This Row],[ToMeasure]]-Table134[[#This Row],[FromMeasure]]</f>
        <v>0.95843396999999997</v>
      </c>
      <c r="G544" s="27" t="s">
        <v>11650</v>
      </c>
      <c r="H544" s="37">
        <v>0</v>
      </c>
      <c r="I544" s="24" t="s">
        <v>647</v>
      </c>
      <c r="J544" s="37">
        <v>0.95843396999999997</v>
      </c>
      <c r="K544" s="24" t="s">
        <v>4333</v>
      </c>
      <c r="L544" s="28">
        <v>10372</v>
      </c>
      <c r="M544" s="28">
        <v>0</v>
      </c>
      <c r="N544" s="28">
        <v>10372</v>
      </c>
      <c r="O544" s="25" t="s">
        <v>23421</v>
      </c>
      <c r="P544" s="24">
        <v>10</v>
      </c>
      <c r="Q544" s="24" t="s">
        <v>203</v>
      </c>
      <c r="R544" s="28">
        <v>321</v>
      </c>
      <c r="S544" s="28">
        <v>1244</v>
      </c>
      <c r="T544" s="29">
        <v>0.15088700347088316</v>
      </c>
      <c r="U544" s="28">
        <v>14337</v>
      </c>
      <c r="V544" s="63"/>
      <c r="W544" s="61">
        <f>(Table134[[#This Row],[2042 Future AADT]]-Table134[[#This Row],[AADT 2022]])/20*($W$5-2022)+Table134[[#This Row],[AADT 2022]]</f>
        <v>14337</v>
      </c>
      <c r="X544" s="63"/>
    </row>
    <row r="545" spans="1:24" s="21" customFormat="1" ht="24" customHeight="1" x14ac:dyDescent="0.25">
      <c r="A545" s="24" t="s">
        <v>7741</v>
      </c>
      <c r="B545" s="25" t="s">
        <v>19259</v>
      </c>
      <c r="C545" s="24">
        <v>4341</v>
      </c>
      <c r="D545" s="24" t="s">
        <v>17074</v>
      </c>
      <c r="E545" s="24" t="s">
        <v>7742</v>
      </c>
      <c r="F545" s="26">
        <f>Table134[[#This Row],[ToMeasure]]-Table134[[#This Row],[FromMeasure]]</f>
        <v>7.5864699999999993E-2</v>
      </c>
      <c r="G545" s="27" t="s">
        <v>7743</v>
      </c>
      <c r="H545" s="37">
        <v>0</v>
      </c>
      <c r="I545" s="24" t="s">
        <v>3294</v>
      </c>
      <c r="J545" s="37">
        <v>7.5864699999999993E-2</v>
      </c>
      <c r="K545" s="24" t="s">
        <v>156</v>
      </c>
      <c r="L545" s="28">
        <v>3779</v>
      </c>
      <c r="M545" s="28">
        <v>0</v>
      </c>
      <c r="N545" s="28">
        <v>3779</v>
      </c>
      <c r="O545" s="25" t="s">
        <v>23422</v>
      </c>
      <c r="P545" s="24">
        <v>15</v>
      </c>
      <c r="Q545" s="24" t="s">
        <v>203</v>
      </c>
      <c r="R545" s="28">
        <v>113</v>
      </c>
      <c r="S545" s="28">
        <v>441</v>
      </c>
      <c r="T545" s="29">
        <v>0.14659962953162212</v>
      </c>
      <c r="U545" s="28">
        <v>5224</v>
      </c>
      <c r="V545" s="63"/>
      <c r="W545" s="61">
        <f>(Table134[[#This Row],[2042 Future AADT]]-Table134[[#This Row],[AADT 2022]])/20*($W$5-2022)+Table134[[#This Row],[AADT 2022]]</f>
        <v>5224</v>
      </c>
      <c r="X545" s="63"/>
    </row>
    <row r="546" spans="1:24" s="21" customFormat="1" ht="24" customHeight="1" x14ac:dyDescent="0.25">
      <c r="A546" s="24" t="s">
        <v>7745</v>
      </c>
      <c r="B546" s="25" t="s">
        <v>19271</v>
      </c>
      <c r="C546" s="24">
        <v>4350</v>
      </c>
      <c r="D546" s="24" t="s">
        <v>17074</v>
      </c>
      <c r="E546" s="24" t="s">
        <v>369</v>
      </c>
      <c r="F546" s="26">
        <f>Table134[[#This Row],[ToMeasure]]-Table134[[#This Row],[FromMeasure]]</f>
        <v>0.23610632000000001</v>
      </c>
      <c r="G546" s="27" t="s">
        <v>367</v>
      </c>
      <c r="H546" s="37">
        <v>0</v>
      </c>
      <c r="I546" s="24" t="s">
        <v>156</v>
      </c>
      <c r="J546" s="37">
        <v>0.23610632000000001</v>
      </c>
      <c r="K546" s="24" t="s">
        <v>3294</v>
      </c>
      <c r="L546" s="28">
        <v>7660</v>
      </c>
      <c r="M546" s="28">
        <v>0</v>
      </c>
      <c r="N546" s="28">
        <v>7660</v>
      </c>
      <c r="O546" s="25" t="s">
        <v>23423</v>
      </c>
      <c r="P546" s="24">
        <v>11</v>
      </c>
      <c r="Q546" s="24" t="s">
        <v>203</v>
      </c>
      <c r="R546" s="28">
        <v>704</v>
      </c>
      <c r="S546" s="28">
        <v>114</v>
      </c>
      <c r="T546" s="29">
        <v>0.10678851174934725</v>
      </c>
      <c r="U546" s="28">
        <v>10589</v>
      </c>
      <c r="V546" s="63"/>
      <c r="W546" s="61">
        <f>(Table134[[#This Row],[2042 Future AADT]]-Table134[[#This Row],[AADT 2022]])/20*($W$5-2022)+Table134[[#This Row],[AADT 2022]]</f>
        <v>10589</v>
      </c>
      <c r="X546" s="63"/>
    </row>
    <row r="547" spans="1:24" s="21" customFormat="1" ht="24" customHeight="1" x14ac:dyDescent="0.25">
      <c r="A547" s="24" t="s">
        <v>3728</v>
      </c>
      <c r="B547" s="25" t="s">
        <v>19276</v>
      </c>
      <c r="C547" s="24">
        <v>4355</v>
      </c>
      <c r="D547" s="24" t="s">
        <v>17074</v>
      </c>
      <c r="E547" s="24" t="s">
        <v>372</v>
      </c>
      <c r="F547" s="26">
        <f>Table134[[#This Row],[ToMeasure]]-Table134[[#This Row],[FromMeasure]]</f>
        <v>7.3636279999999998E-2</v>
      </c>
      <c r="G547" s="27" t="s">
        <v>370</v>
      </c>
      <c r="H547" s="37">
        <v>0</v>
      </c>
      <c r="I547" s="24" t="s">
        <v>156</v>
      </c>
      <c r="J547" s="37">
        <v>7.3636279999999998E-2</v>
      </c>
      <c r="K547" s="24" t="s">
        <v>3294</v>
      </c>
      <c r="L547" s="28">
        <v>8770</v>
      </c>
      <c r="M547" s="28">
        <v>0</v>
      </c>
      <c r="N547" s="28">
        <v>8770</v>
      </c>
      <c r="O547" s="25" t="s">
        <v>23424</v>
      </c>
      <c r="P547" s="24">
        <v>11</v>
      </c>
      <c r="Q547" s="24">
        <v>52</v>
      </c>
      <c r="R547" s="28">
        <v>270</v>
      </c>
      <c r="S547" s="28">
        <v>1051</v>
      </c>
      <c r="T547" s="29">
        <v>0.15062713797035349</v>
      </c>
      <c r="U547" s="28">
        <v>12123</v>
      </c>
      <c r="V547" s="63"/>
      <c r="W547" s="61">
        <f>(Table134[[#This Row],[2042 Future AADT]]-Table134[[#This Row],[AADT 2022]])/20*($W$5-2022)+Table134[[#This Row],[AADT 2022]]</f>
        <v>12123</v>
      </c>
      <c r="X547" s="63"/>
    </row>
    <row r="548" spans="1:24" s="21" customFormat="1" ht="24" customHeight="1" x14ac:dyDescent="0.25">
      <c r="A548" s="24" t="s">
        <v>6692</v>
      </c>
      <c r="B548" s="25" t="s">
        <v>19273</v>
      </c>
      <c r="C548" s="24">
        <v>4352</v>
      </c>
      <c r="D548" s="24" t="s">
        <v>17074</v>
      </c>
      <c r="E548" s="24" t="s">
        <v>6693</v>
      </c>
      <c r="F548" s="26">
        <f>Table134[[#This Row],[ToMeasure]]-Table134[[#This Row],[FromMeasure]]</f>
        <v>7.0847270000000004E-2</v>
      </c>
      <c r="G548" s="27" t="s">
        <v>6694</v>
      </c>
      <c r="H548" s="37">
        <v>0</v>
      </c>
      <c r="I548" s="24" t="s">
        <v>647</v>
      </c>
      <c r="J548" s="37">
        <v>7.0847270000000004E-2</v>
      </c>
      <c r="K548" s="24" t="s">
        <v>1114</v>
      </c>
      <c r="L548" s="28">
        <v>2118</v>
      </c>
      <c r="M548" s="28">
        <v>0</v>
      </c>
      <c r="N548" s="28">
        <v>2118</v>
      </c>
      <c r="O548" s="25" t="s">
        <v>23425</v>
      </c>
      <c r="P548" s="24">
        <v>11</v>
      </c>
      <c r="Q548" s="24" t="s">
        <v>203</v>
      </c>
      <c r="R548" s="28">
        <v>194</v>
      </c>
      <c r="S548" s="28">
        <v>30</v>
      </c>
      <c r="T548" s="29">
        <v>0.10576015108593012</v>
      </c>
      <c r="U548" s="28">
        <v>2928</v>
      </c>
      <c r="V548" s="63"/>
      <c r="W548" s="61">
        <f>(Table134[[#This Row],[2042 Future AADT]]-Table134[[#This Row],[AADT 2022]])/20*($W$5-2022)+Table134[[#This Row],[AADT 2022]]</f>
        <v>2928</v>
      </c>
      <c r="X548" s="63"/>
    </row>
    <row r="549" spans="1:24" s="21" customFormat="1" ht="24" customHeight="1" x14ac:dyDescent="0.25">
      <c r="A549" s="24" t="s">
        <v>3730</v>
      </c>
      <c r="B549" s="25" t="s">
        <v>19272</v>
      </c>
      <c r="C549" s="24">
        <v>4351</v>
      </c>
      <c r="D549" s="24" t="s">
        <v>17074</v>
      </c>
      <c r="E549" s="24" t="s">
        <v>375</v>
      </c>
      <c r="F549" s="26">
        <f>Table134[[#This Row],[ToMeasure]]-Table134[[#This Row],[FromMeasure]]</f>
        <v>6.1609860000000002E-2</v>
      </c>
      <c r="G549" s="27" t="s">
        <v>373</v>
      </c>
      <c r="H549" s="37">
        <v>0</v>
      </c>
      <c r="I549" s="24" t="s">
        <v>3294</v>
      </c>
      <c r="J549" s="37">
        <v>6.1609860000000002E-2</v>
      </c>
      <c r="K549" s="24" t="s">
        <v>156</v>
      </c>
      <c r="L549" s="28">
        <v>2966</v>
      </c>
      <c r="M549" s="28">
        <v>0</v>
      </c>
      <c r="N549" s="28">
        <v>2966</v>
      </c>
      <c r="O549" s="25" t="s">
        <v>23426</v>
      </c>
      <c r="P549" s="24">
        <v>13</v>
      </c>
      <c r="Q549" s="24" t="s">
        <v>203</v>
      </c>
      <c r="R549" s="28">
        <v>90</v>
      </c>
      <c r="S549" s="28">
        <v>347</v>
      </c>
      <c r="T549" s="29">
        <v>0.14733648010788941</v>
      </c>
      <c r="U549" s="28">
        <v>4100</v>
      </c>
      <c r="V549" s="63"/>
      <c r="W549" s="61">
        <f>(Table134[[#This Row],[2042 Future AADT]]-Table134[[#This Row],[AADT 2022]])/20*($W$5-2022)+Table134[[#This Row],[AADT 2022]]</f>
        <v>4100</v>
      </c>
      <c r="X549" s="63"/>
    </row>
    <row r="550" spans="1:24" s="21" customFormat="1" ht="24" customHeight="1" x14ac:dyDescent="0.25">
      <c r="A550" s="24" t="s">
        <v>6696</v>
      </c>
      <c r="B550" s="25" t="s">
        <v>19274</v>
      </c>
      <c r="C550" s="24">
        <v>4353</v>
      </c>
      <c r="D550" s="24" t="s">
        <v>17074</v>
      </c>
      <c r="E550" s="24" t="s">
        <v>6697</v>
      </c>
      <c r="F550" s="26">
        <f>Table134[[#This Row],[ToMeasure]]-Table134[[#This Row],[FromMeasure]]</f>
        <v>0.12860373</v>
      </c>
      <c r="G550" s="27" t="s">
        <v>6698</v>
      </c>
      <c r="H550" s="37">
        <v>0</v>
      </c>
      <c r="I550" s="24" t="s">
        <v>1114</v>
      </c>
      <c r="J550" s="37">
        <v>0.12860373</v>
      </c>
      <c r="K550" s="24" t="s">
        <v>647</v>
      </c>
      <c r="L550" s="28">
        <v>6704</v>
      </c>
      <c r="M550" s="28">
        <v>0</v>
      </c>
      <c r="N550" s="28">
        <v>6704</v>
      </c>
      <c r="O550" s="25" t="s">
        <v>23427</v>
      </c>
      <c r="P550" s="24">
        <v>13</v>
      </c>
      <c r="Q550" s="24" t="s">
        <v>203</v>
      </c>
      <c r="R550" s="28">
        <v>202</v>
      </c>
      <c r="S550" s="28">
        <v>788</v>
      </c>
      <c r="T550" s="29">
        <v>0.14767303102625298</v>
      </c>
      <c r="U550" s="28">
        <v>9267</v>
      </c>
      <c r="V550" s="63"/>
      <c r="W550" s="61">
        <f>(Table134[[#This Row],[2042 Future AADT]]-Table134[[#This Row],[AADT 2022]])/20*($W$5-2022)+Table134[[#This Row],[AADT 2022]]</f>
        <v>9267</v>
      </c>
      <c r="X550" s="63"/>
    </row>
    <row r="551" spans="1:24" s="21" customFormat="1" ht="24" customHeight="1" x14ac:dyDescent="0.25">
      <c r="A551" s="24" t="s">
        <v>7747</v>
      </c>
      <c r="B551" s="25" t="s">
        <v>19284</v>
      </c>
      <c r="C551" s="24">
        <v>4362</v>
      </c>
      <c r="D551" s="24" t="s">
        <v>17074</v>
      </c>
      <c r="E551" s="24" t="s">
        <v>7748</v>
      </c>
      <c r="F551" s="26">
        <f>Table134[[#This Row],[ToMeasure]]-Table134[[#This Row],[FromMeasure]]</f>
        <v>0.33898697999999999</v>
      </c>
      <c r="G551" s="27" t="s">
        <v>7749</v>
      </c>
      <c r="H551" s="37">
        <v>0</v>
      </c>
      <c r="I551" s="24" t="s">
        <v>647</v>
      </c>
      <c r="J551" s="37">
        <v>0.33898697999999999</v>
      </c>
      <c r="K551" s="24" t="s">
        <v>1114</v>
      </c>
      <c r="L551" s="28">
        <v>2186</v>
      </c>
      <c r="M551" s="28">
        <v>0</v>
      </c>
      <c r="N551" s="28">
        <v>2186</v>
      </c>
      <c r="O551" s="25" t="s">
        <v>23428</v>
      </c>
      <c r="P551" s="24">
        <v>12</v>
      </c>
      <c r="Q551" s="24" t="s">
        <v>203</v>
      </c>
      <c r="R551" s="28">
        <v>201</v>
      </c>
      <c r="S551" s="28">
        <v>32</v>
      </c>
      <c r="T551" s="29">
        <v>0.10658737419945105</v>
      </c>
      <c r="U551" s="28">
        <v>3022</v>
      </c>
      <c r="V551" s="63"/>
      <c r="W551" s="61">
        <f>(Table134[[#This Row],[2042 Future AADT]]-Table134[[#This Row],[AADT 2022]])/20*($W$5-2022)+Table134[[#This Row],[AADT 2022]]</f>
        <v>3022</v>
      </c>
      <c r="X551" s="63"/>
    </row>
    <row r="552" spans="1:24" s="21" customFormat="1" ht="24" customHeight="1" x14ac:dyDescent="0.25">
      <c r="A552" s="24" t="s">
        <v>3732</v>
      </c>
      <c r="B552" s="25" t="s">
        <v>19283</v>
      </c>
      <c r="C552" s="24">
        <v>4361</v>
      </c>
      <c r="D552" s="24" t="s">
        <v>17074</v>
      </c>
      <c r="E552" s="24" t="s">
        <v>378</v>
      </c>
      <c r="F552" s="26">
        <f>Table134[[#This Row],[ToMeasure]]-Table134[[#This Row],[FromMeasure]]</f>
        <v>0.14899161999999999</v>
      </c>
      <c r="G552" s="27" t="s">
        <v>376</v>
      </c>
      <c r="H552" s="37">
        <v>0</v>
      </c>
      <c r="I552" s="24" t="s">
        <v>3733</v>
      </c>
      <c r="J552" s="37">
        <v>0.14899161999999999</v>
      </c>
      <c r="K552" s="24" t="s">
        <v>156</v>
      </c>
      <c r="L552" s="28">
        <v>3146</v>
      </c>
      <c r="M552" s="28">
        <v>0</v>
      </c>
      <c r="N552" s="28">
        <v>3146</v>
      </c>
      <c r="O552" s="25" t="s">
        <v>23429</v>
      </c>
      <c r="P552" s="24">
        <v>11</v>
      </c>
      <c r="Q552" s="24" t="s">
        <v>203</v>
      </c>
      <c r="R552" s="28">
        <v>95</v>
      </c>
      <c r="S552" s="28">
        <v>370</v>
      </c>
      <c r="T552" s="29">
        <v>0.14780673871582964</v>
      </c>
      <c r="U552" s="28">
        <v>4349</v>
      </c>
      <c r="V552" s="63"/>
      <c r="W552" s="61">
        <f>(Table134[[#This Row],[2042 Future AADT]]-Table134[[#This Row],[AADT 2022]])/20*($W$5-2022)+Table134[[#This Row],[AADT 2022]]</f>
        <v>4349</v>
      </c>
      <c r="X552" s="63"/>
    </row>
    <row r="553" spans="1:24" s="21" customFormat="1" ht="24" customHeight="1" x14ac:dyDescent="0.25">
      <c r="A553" s="24" t="s">
        <v>6700</v>
      </c>
      <c r="B553" s="25" t="s">
        <v>19285</v>
      </c>
      <c r="C553" s="24">
        <v>4363</v>
      </c>
      <c r="D553" s="24" t="s">
        <v>17074</v>
      </c>
      <c r="E553" s="24" t="s">
        <v>6701</v>
      </c>
      <c r="F553" s="26">
        <f>Table134[[#This Row],[ToMeasure]]-Table134[[#This Row],[FromMeasure]]</f>
        <v>0.27727457</v>
      </c>
      <c r="G553" s="27" t="s">
        <v>6702</v>
      </c>
      <c r="H553" s="37">
        <v>0</v>
      </c>
      <c r="I553" s="24" t="s">
        <v>3733</v>
      </c>
      <c r="J553" s="37">
        <v>0.27727457</v>
      </c>
      <c r="K553" s="24" t="s">
        <v>647</v>
      </c>
      <c r="L553" s="28">
        <v>6277</v>
      </c>
      <c r="M553" s="28">
        <v>0</v>
      </c>
      <c r="N553" s="28">
        <v>6277</v>
      </c>
      <c r="O553" s="25" t="s">
        <v>23430</v>
      </c>
      <c r="P553" s="24">
        <v>12</v>
      </c>
      <c r="Q553" s="24" t="s">
        <v>203</v>
      </c>
      <c r="R553" s="28">
        <v>546</v>
      </c>
      <c r="S553" s="28">
        <v>87</v>
      </c>
      <c r="T553" s="29">
        <v>0.10084435239764218</v>
      </c>
      <c r="U553" s="28">
        <v>9568</v>
      </c>
      <c r="V553" s="63"/>
      <c r="W553" s="61">
        <f>(Table134[[#This Row],[2042 Future AADT]]-Table134[[#This Row],[AADT 2022]])/20*($W$5-2022)+Table134[[#This Row],[AADT 2022]]</f>
        <v>9568</v>
      </c>
      <c r="X553" s="63"/>
    </row>
    <row r="554" spans="1:24" s="21" customFormat="1" ht="24" customHeight="1" x14ac:dyDescent="0.25">
      <c r="A554" s="24" t="s">
        <v>3735</v>
      </c>
      <c r="B554" s="25" t="s">
        <v>19287</v>
      </c>
      <c r="C554" s="24">
        <v>4370</v>
      </c>
      <c r="D554" s="24" t="s">
        <v>17074</v>
      </c>
      <c r="E554" s="24" t="s">
        <v>381</v>
      </c>
      <c r="F554" s="26">
        <f>Table134[[#This Row],[ToMeasure]]-Table134[[#This Row],[FromMeasure]]</f>
        <v>0.42727458000000001</v>
      </c>
      <c r="G554" s="27" t="s">
        <v>379</v>
      </c>
      <c r="H554" s="37">
        <v>0</v>
      </c>
      <c r="I554" s="24" t="s">
        <v>156</v>
      </c>
      <c r="J554" s="37">
        <v>0.42727458000000001</v>
      </c>
      <c r="K554" s="24" t="s">
        <v>3736</v>
      </c>
      <c r="L554" s="28">
        <v>7595</v>
      </c>
      <c r="M554" s="28">
        <v>0</v>
      </c>
      <c r="N554" s="28">
        <v>7595</v>
      </c>
      <c r="O554" s="25" t="s">
        <v>23431</v>
      </c>
      <c r="P554" s="24">
        <v>10</v>
      </c>
      <c r="Q554" s="24" t="s">
        <v>203</v>
      </c>
      <c r="R554" s="28">
        <v>698</v>
      </c>
      <c r="S554" s="28">
        <v>114</v>
      </c>
      <c r="T554" s="29">
        <v>0.10691244239631337</v>
      </c>
      <c r="U554" s="28">
        <v>10499</v>
      </c>
      <c r="V554" s="63"/>
      <c r="W554" s="61">
        <f>(Table134[[#This Row],[2042 Future AADT]]-Table134[[#This Row],[AADT 2022]])/20*($W$5-2022)+Table134[[#This Row],[AADT 2022]]</f>
        <v>10499</v>
      </c>
      <c r="X554" s="63"/>
    </row>
    <row r="555" spans="1:24" s="21" customFormat="1" ht="24" customHeight="1" x14ac:dyDescent="0.25">
      <c r="A555" s="24" t="s">
        <v>3738</v>
      </c>
      <c r="B555" s="25" t="s">
        <v>19293</v>
      </c>
      <c r="C555" s="24">
        <v>4376</v>
      </c>
      <c r="D555" s="24" t="s">
        <v>17074</v>
      </c>
      <c r="E555" s="24" t="s">
        <v>3739</v>
      </c>
      <c r="F555" s="26">
        <f>Table134[[#This Row],[ToMeasure]]-Table134[[#This Row],[FromMeasure]]</f>
        <v>0.16031379000000001</v>
      </c>
      <c r="G555" s="27" t="s">
        <v>3740</v>
      </c>
      <c r="H555" s="37">
        <v>0</v>
      </c>
      <c r="I555" s="24" t="s">
        <v>156</v>
      </c>
      <c r="J555" s="37">
        <v>0.16031379000000001</v>
      </c>
      <c r="K555" s="24" t="s">
        <v>1996</v>
      </c>
      <c r="L555" s="28">
        <v>7212</v>
      </c>
      <c r="M555" s="28">
        <v>0</v>
      </c>
      <c r="N555" s="28">
        <v>7212</v>
      </c>
      <c r="O555" s="25" t="s">
        <v>23432</v>
      </c>
      <c r="P555" s="24">
        <v>12</v>
      </c>
      <c r="Q555" s="24" t="s">
        <v>203</v>
      </c>
      <c r="R555" s="28">
        <v>224</v>
      </c>
      <c r="S555" s="28">
        <v>864</v>
      </c>
      <c r="T555" s="29">
        <v>0.15085967831392125</v>
      </c>
      <c r="U555" s="28">
        <v>9969</v>
      </c>
      <c r="V555" s="63"/>
      <c r="W555" s="61">
        <f>(Table134[[#This Row],[2042 Future AADT]]-Table134[[#This Row],[AADT 2022]])/20*($W$5-2022)+Table134[[#This Row],[AADT 2022]]</f>
        <v>9969</v>
      </c>
      <c r="X555" s="63"/>
    </row>
    <row r="556" spans="1:24" s="21" customFormat="1" ht="24" customHeight="1" x14ac:dyDescent="0.25">
      <c r="A556" s="24" t="s">
        <v>6704</v>
      </c>
      <c r="B556" s="25" t="s">
        <v>19289</v>
      </c>
      <c r="C556" s="24">
        <v>4372</v>
      </c>
      <c r="D556" s="24" t="s">
        <v>17074</v>
      </c>
      <c r="E556" s="24" t="s">
        <v>6705</v>
      </c>
      <c r="F556" s="26">
        <f>Table134[[#This Row],[ToMeasure]]-Table134[[#This Row],[FromMeasure]]</f>
        <v>0.17443094000000001</v>
      </c>
      <c r="G556" s="27" t="s">
        <v>6706</v>
      </c>
      <c r="H556" s="37">
        <v>0</v>
      </c>
      <c r="I556" s="24" t="s">
        <v>647</v>
      </c>
      <c r="J556" s="37">
        <v>0.17443094000000001</v>
      </c>
      <c r="K556" s="24" t="s">
        <v>6707</v>
      </c>
      <c r="L556" s="28">
        <v>4289</v>
      </c>
      <c r="M556" s="28">
        <v>0</v>
      </c>
      <c r="N556" s="28">
        <v>4289</v>
      </c>
      <c r="O556" s="25" t="s">
        <v>23433</v>
      </c>
      <c r="P556" s="24">
        <v>14</v>
      </c>
      <c r="Q556" s="24" t="s">
        <v>203</v>
      </c>
      <c r="R556" s="28">
        <v>394</v>
      </c>
      <c r="S556" s="28">
        <v>63</v>
      </c>
      <c r="T556" s="29">
        <v>0.10655164373979949</v>
      </c>
      <c r="U556" s="28">
        <v>5929</v>
      </c>
      <c r="V556" s="63"/>
      <c r="W556" s="61">
        <f>(Table134[[#This Row],[2042 Future AADT]]-Table134[[#This Row],[AADT 2022]])/20*($W$5-2022)+Table134[[#This Row],[AADT 2022]]</f>
        <v>5929</v>
      </c>
      <c r="X556" s="63"/>
    </row>
    <row r="557" spans="1:24" s="21" customFormat="1" ht="24" customHeight="1" x14ac:dyDescent="0.25">
      <c r="A557" s="24" t="s">
        <v>11652</v>
      </c>
      <c r="B557" s="25" t="s">
        <v>19292</v>
      </c>
      <c r="C557" s="24">
        <v>4375</v>
      </c>
      <c r="D557" s="24" t="s">
        <v>17074</v>
      </c>
      <c r="E557" s="24" t="s">
        <v>11653</v>
      </c>
      <c r="F557" s="26">
        <f>Table134[[#This Row],[ToMeasure]]-Table134[[#This Row],[FromMeasure]]</f>
        <v>0.20676765</v>
      </c>
      <c r="G557" s="27" t="s">
        <v>11654</v>
      </c>
      <c r="H557" s="37">
        <v>0</v>
      </c>
      <c r="I557" s="24" t="s">
        <v>11655</v>
      </c>
      <c r="J557" s="37">
        <v>0.20676765</v>
      </c>
      <c r="K557" s="24" t="s">
        <v>156</v>
      </c>
      <c r="L557" s="28">
        <v>2730</v>
      </c>
      <c r="M557" s="28">
        <v>0</v>
      </c>
      <c r="N557" s="28">
        <v>2730</v>
      </c>
      <c r="O557" s="25" t="s">
        <v>23434</v>
      </c>
      <c r="P557" s="24">
        <v>12</v>
      </c>
      <c r="Q557" s="24" t="s">
        <v>203</v>
      </c>
      <c r="R557" s="28">
        <v>237</v>
      </c>
      <c r="S557" s="28">
        <v>39</v>
      </c>
      <c r="T557" s="29">
        <v>0.1010989010989011</v>
      </c>
      <c r="U557" s="28">
        <v>4161</v>
      </c>
      <c r="V557" s="63"/>
      <c r="W557" s="61">
        <f>(Table134[[#This Row],[2042 Future AADT]]-Table134[[#This Row],[AADT 2022]])/20*($W$5-2022)+Table134[[#This Row],[AADT 2022]]</f>
        <v>4161</v>
      </c>
      <c r="X557" s="63"/>
    </row>
    <row r="558" spans="1:24" s="21" customFormat="1" ht="24" customHeight="1" x14ac:dyDescent="0.25">
      <c r="A558" s="24" t="s">
        <v>11657</v>
      </c>
      <c r="B558" s="25" t="s">
        <v>19288</v>
      </c>
      <c r="C558" s="24">
        <v>4371</v>
      </c>
      <c r="D558" s="24" t="s">
        <v>17074</v>
      </c>
      <c r="E558" s="24" t="s">
        <v>384</v>
      </c>
      <c r="F558" s="26">
        <f>Table134[[#This Row],[ToMeasure]]-Table134[[#This Row],[FromMeasure]]</f>
        <v>0.22898162999999999</v>
      </c>
      <c r="G558" s="27" t="s">
        <v>382</v>
      </c>
      <c r="H558" s="37">
        <v>0</v>
      </c>
      <c r="I558" s="24" t="s">
        <v>1996</v>
      </c>
      <c r="J558" s="37">
        <v>0.22898162999999999</v>
      </c>
      <c r="K558" s="24" t="s">
        <v>156</v>
      </c>
      <c r="L558" s="28">
        <v>883</v>
      </c>
      <c r="M558" s="28">
        <v>0</v>
      </c>
      <c r="N558" s="28">
        <v>883</v>
      </c>
      <c r="O558" s="25" t="s">
        <v>23435</v>
      </c>
      <c r="P558" s="24">
        <v>11</v>
      </c>
      <c r="Q558" s="24" t="s">
        <v>203</v>
      </c>
      <c r="R558" s="28">
        <v>26</v>
      </c>
      <c r="S558" s="28">
        <v>104</v>
      </c>
      <c r="T558" s="29">
        <v>0.14722536806342015</v>
      </c>
      <c r="U558" s="28">
        <v>1221</v>
      </c>
      <c r="V558" s="63"/>
      <c r="W558" s="61">
        <f>(Table134[[#This Row],[2042 Future AADT]]-Table134[[#This Row],[AADT 2022]])/20*($W$5-2022)+Table134[[#This Row],[AADT 2022]]</f>
        <v>1221</v>
      </c>
      <c r="X558" s="63"/>
    </row>
    <row r="559" spans="1:24" s="21" customFormat="1" ht="24" customHeight="1" x14ac:dyDescent="0.25">
      <c r="A559" s="24" t="s">
        <v>7751</v>
      </c>
      <c r="B559" s="25" t="s">
        <v>19290</v>
      </c>
      <c r="C559" s="24">
        <v>4373</v>
      </c>
      <c r="D559" s="24" t="s">
        <v>17074</v>
      </c>
      <c r="E559" s="24" t="s">
        <v>7752</v>
      </c>
      <c r="F559" s="26">
        <f>Table134[[#This Row],[ToMeasure]]-Table134[[#This Row],[FromMeasure]]</f>
        <v>0.26673289999999999</v>
      </c>
      <c r="G559" s="27" t="s">
        <v>7753</v>
      </c>
      <c r="H559" s="37">
        <v>0</v>
      </c>
      <c r="I559" s="24" t="s">
        <v>7754</v>
      </c>
      <c r="J559" s="37">
        <v>0.26673289999999999</v>
      </c>
      <c r="K559" s="24" t="s">
        <v>647</v>
      </c>
      <c r="L559" s="28">
        <v>7918</v>
      </c>
      <c r="M559" s="28">
        <v>0</v>
      </c>
      <c r="N559" s="28">
        <v>7918</v>
      </c>
      <c r="O559" s="25" t="s">
        <v>23436</v>
      </c>
      <c r="P559" s="24">
        <v>10</v>
      </c>
      <c r="Q559" s="24" t="s">
        <v>203</v>
      </c>
      <c r="R559" s="28">
        <v>239</v>
      </c>
      <c r="S559" s="28">
        <v>931</v>
      </c>
      <c r="T559" s="29">
        <v>0.14776458701692347</v>
      </c>
      <c r="U559" s="28">
        <v>10945</v>
      </c>
      <c r="V559" s="63"/>
      <c r="W559" s="61">
        <f>(Table134[[#This Row],[2042 Future AADT]]-Table134[[#This Row],[AADT 2022]])/20*($W$5-2022)+Table134[[#This Row],[AADT 2022]]</f>
        <v>10945</v>
      </c>
      <c r="X559" s="63"/>
    </row>
    <row r="560" spans="1:24" s="21" customFormat="1" ht="24" customHeight="1" x14ac:dyDescent="0.25">
      <c r="A560" s="24" t="s">
        <v>11659</v>
      </c>
      <c r="B560" s="25" t="s">
        <v>19294</v>
      </c>
      <c r="C560" s="24">
        <v>4377</v>
      </c>
      <c r="D560" s="24" t="s">
        <v>17074</v>
      </c>
      <c r="E560" s="24" t="s">
        <v>11660</v>
      </c>
      <c r="F560" s="26">
        <f>Table134[[#This Row],[ToMeasure]]-Table134[[#This Row],[FromMeasure]]</f>
        <v>0.16813112</v>
      </c>
      <c r="G560" s="27" t="s">
        <v>6707</v>
      </c>
      <c r="H560" s="37">
        <v>0</v>
      </c>
      <c r="I560" s="24" t="s">
        <v>11661</v>
      </c>
      <c r="J560" s="37">
        <v>0.16813112</v>
      </c>
      <c r="K560" s="24" t="s">
        <v>647</v>
      </c>
      <c r="L560" s="28">
        <v>6595</v>
      </c>
      <c r="M560" s="28">
        <v>0</v>
      </c>
      <c r="N560" s="28">
        <v>6595</v>
      </c>
      <c r="O560" s="25" t="s">
        <v>23437</v>
      </c>
      <c r="P560" s="24">
        <v>12</v>
      </c>
      <c r="Q560" s="24" t="s">
        <v>203</v>
      </c>
      <c r="R560" s="28">
        <v>201</v>
      </c>
      <c r="S560" s="28">
        <v>775</v>
      </c>
      <c r="T560" s="29">
        <v>0.14799090219863534</v>
      </c>
      <c r="U560" s="28">
        <v>9116</v>
      </c>
      <c r="V560" s="63"/>
      <c r="W560" s="61">
        <f>(Table134[[#This Row],[2042 Future AADT]]-Table134[[#This Row],[AADT 2022]])/20*($W$5-2022)+Table134[[#This Row],[AADT 2022]]</f>
        <v>9116</v>
      </c>
      <c r="X560" s="63"/>
    </row>
    <row r="561" spans="1:24" s="21" customFormat="1" ht="24" customHeight="1" x14ac:dyDescent="0.25">
      <c r="A561" s="24" t="s">
        <v>6709</v>
      </c>
      <c r="B561" s="25" t="s">
        <v>19296</v>
      </c>
      <c r="C561" s="24">
        <v>4380</v>
      </c>
      <c r="D561" s="24" t="s">
        <v>17074</v>
      </c>
      <c r="E561" s="24" t="s">
        <v>6710</v>
      </c>
      <c r="F561" s="26">
        <f>Table134[[#This Row],[ToMeasure]]-Table134[[#This Row],[FromMeasure]]</f>
        <v>0.22625966</v>
      </c>
      <c r="G561" s="27" t="s">
        <v>6711</v>
      </c>
      <c r="H561" s="37">
        <v>0</v>
      </c>
      <c r="I561" s="24" t="s">
        <v>156</v>
      </c>
      <c r="J561" s="37">
        <v>0.22625966</v>
      </c>
      <c r="K561" s="24" t="s">
        <v>6712</v>
      </c>
      <c r="L561" s="28">
        <v>3582</v>
      </c>
      <c r="M561" s="28">
        <v>0</v>
      </c>
      <c r="N561" s="28">
        <v>3582</v>
      </c>
      <c r="O561" s="25" t="s">
        <v>23438</v>
      </c>
      <c r="P561" s="24">
        <v>18</v>
      </c>
      <c r="Q561" s="24" t="s">
        <v>203</v>
      </c>
      <c r="R561" s="28">
        <v>327</v>
      </c>
      <c r="S561" s="28">
        <v>52</v>
      </c>
      <c r="T561" s="29">
        <v>0.1058068118369626</v>
      </c>
      <c r="U561" s="28">
        <v>4951</v>
      </c>
      <c r="V561" s="63"/>
      <c r="W561" s="61">
        <f>(Table134[[#This Row],[2042 Future AADT]]-Table134[[#This Row],[AADT 2022]])/20*($W$5-2022)+Table134[[#This Row],[AADT 2022]]</f>
        <v>4951</v>
      </c>
      <c r="X561" s="63"/>
    </row>
    <row r="562" spans="1:24" s="21" customFormat="1" ht="24" customHeight="1" x14ac:dyDescent="0.25">
      <c r="A562" s="24" t="s">
        <v>6714</v>
      </c>
      <c r="B562" s="25" t="s">
        <v>19301</v>
      </c>
      <c r="C562" s="24">
        <v>4385</v>
      </c>
      <c r="D562" s="24" t="s">
        <v>17074</v>
      </c>
      <c r="E562" s="24" t="s">
        <v>389</v>
      </c>
      <c r="F562" s="26">
        <f>Table134[[#This Row],[ToMeasure]]-Table134[[#This Row],[FromMeasure]]</f>
        <v>0.14160639</v>
      </c>
      <c r="G562" s="27" t="s">
        <v>387</v>
      </c>
      <c r="H562" s="37">
        <v>0</v>
      </c>
      <c r="I562" s="24" t="s">
        <v>156</v>
      </c>
      <c r="J562" s="37">
        <v>0.14160639</v>
      </c>
      <c r="K562" s="24" t="s">
        <v>6712</v>
      </c>
      <c r="L562" s="28">
        <v>4200</v>
      </c>
      <c r="M562" s="28">
        <v>0</v>
      </c>
      <c r="N562" s="28">
        <v>4200</v>
      </c>
      <c r="O562" s="25" t="s">
        <v>23439</v>
      </c>
      <c r="P562" s="24">
        <v>13</v>
      </c>
      <c r="Q562" s="24" t="s">
        <v>203</v>
      </c>
      <c r="R562" s="28">
        <v>129</v>
      </c>
      <c r="S562" s="28">
        <v>501</v>
      </c>
      <c r="T562" s="29">
        <v>0.15</v>
      </c>
      <c r="U562" s="28">
        <v>5806</v>
      </c>
      <c r="V562" s="63"/>
      <c r="W562" s="61">
        <f>(Table134[[#This Row],[2042 Future AADT]]-Table134[[#This Row],[AADT 2022]])/20*($W$5-2022)+Table134[[#This Row],[AADT 2022]]</f>
        <v>5806</v>
      </c>
      <c r="X562" s="63"/>
    </row>
    <row r="563" spans="1:24" s="21" customFormat="1" ht="24" customHeight="1" x14ac:dyDescent="0.25">
      <c r="A563" s="24" t="s">
        <v>11663</v>
      </c>
      <c r="B563" s="25" t="s">
        <v>19298</v>
      </c>
      <c r="C563" s="24">
        <v>4382</v>
      </c>
      <c r="D563" s="24" t="s">
        <v>17074</v>
      </c>
      <c r="E563" s="24" t="s">
        <v>11664</v>
      </c>
      <c r="F563" s="26">
        <f>Table134[[#This Row],[ToMeasure]]-Table134[[#This Row],[FromMeasure]]</f>
        <v>0.23047565</v>
      </c>
      <c r="G563" s="27" t="s">
        <v>11665</v>
      </c>
      <c r="H563" s="37">
        <v>0</v>
      </c>
      <c r="I563" s="24" t="s">
        <v>647</v>
      </c>
      <c r="J563" s="37">
        <v>0.23047565</v>
      </c>
      <c r="K563" s="24" t="s">
        <v>385</v>
      </c>
      <c r="L563" s="28">
        <v>2455</v>
      </c>
      <c r="M563" s="28">
        <v>0</v>
      </c>
      <c r="N563" s="28">
        <v>2455</v>
      </c>
      <c r="O563" s="25" t="s">
        <v>23440</v>
      </c>
      <c r="P563" s="24">
        <v>15</v>
      </c>
      <c r="Q563" s="24" t="s">
        <v>203</v>
      </c>
      <c r="R563" s="28">
        <v>224</v>
      </c>
      <c r="S563" s="28">
        <v>36</v>
      </c>
      <c r="T563" s="29">
        <v>0.10590631364562118</v>
      </c>
      <c r="U563" s="28">
        <v>3394</v>
      </c>
      <c r="V563" s="63"/>
      <c r="W563" s="61">
        <f>(Table134[[#This Row],[2042 Future AADT]]-Table134[[#This Row],[AADT 2022]])/20*($W$5-2022)+Table134[[#This Row],[AADT 2022]]</f>
        <v>3394</v>
      </c>
      <c r="X563" s="63"/>
    </row>
    <row r="564" spans="1:24" s="21" customFormat="1" ht="24" customHeight="1" x14ac:dyDescent="0.25">
      <c r="A564" s="24" t="s">
        <v>6716</v>
      </c>
      <c r="B564" s="25" t="s">
        <v>19297</v>
      </c>
      <c r="C564" s="24">
        <v>4381</v>
      </c>
      <c r="D564" s="24" t="s">
        <v>17074</v>
      </c>
      <c r="E564" s="24" t="s">
        <v>6717</v>
      </c>
      <c r="F564" s="26">
        <f>Table134[[#This Row],[ToMeasure]]-Table134[[#This Row],[FromMeasure]]</f>
        <v>0.16406878999999999</v>
      </c>
      <c r="G564" s="27" t="s">
        <v>6718</v>
      </c>
      <c r="H564" s="37">
        <v>0</v>
      </c>
      <c r="I564" s="24" t="s">
        <v>6712</v>
      </c>
      <c r="J564" s="37">
        <v>0.16406878999999999</v>
      </c>
      <c r="K564" s="24" t="s">
        <v>156</v>
      </c>
      <c r="L564" s="28">
        <v>1964</v>
      </c>
      <c r="M564" s="28">
        <v>0</v>
      </c>
      <c r="N564" s="28">
        <v>1964</v>
      </c>
      <c r="O564" s="25" t="s">
        <v>23441</v>
      </c>
      <c r="P564" s="24">
        <v>10</v>
      </c>
      <c r="Q564" s="24" t="s">
        <v>203</v>
      </c>
      <c r="R564" s="28">
        <v>170</v>
      </c>
      <c r="S564" s="28">
        <v>28</v>
      </c>
      <c r="T564" s="29">
        <v>0.10081466395112017</v>
      </c>
      <c r="U564" s="28">
        <v>2783</v>
      </c>
      <c r="V564" s="63"/>
      <c r="W564" s="61">
        <f>(Table134[[#This Row],[2042 Future AADT]]-Table134[[#This Row],[AADT 2022]])/20*($W$5-2022)+Table134[[#This Row],[AADT 2022]]</f>
        <v>2783</v>
      </c>
      <c r="X564" s="63"/>
    </row>
    <row r="565" spans="1:24" s="21" customFormat="1" ht="24" customHeight="1" x14ac:dyDescent="0.25">
      <c r="A565" s="24" t="s">
        <v>3742</v>
      </c>
      <c r="B565" s="25" t="s">
        <v>19302</v>
      </c>
      <c r="C565" s="24">
        <v>4386</v>
      </c>
      <c r="D565" s="24" t="s">
        <v>17074</v>
      </c>
      <c r="E565" s="24" t="s">
        <v>3743</v>
      </c>
      <c r="F565" s="26">
        <f>Table134[[#This Row],[ToMeasure]]-Table134[[#This Row],[FromMeasure]]</f>
        <v>0.17306684999999999</v>
      </c>
      <c r="G565" s="27" t="s">
        <v>3744</v>
      </c>
      <c r="H565" s="37">
        <v>0</v>
      </c>
      <c r="I565" s="24" t="s">
        <v>385</v>
      </c>
      <c r="J565" s="37">
        <v>0.17306684999999999</v>
      </c>
      <c r="K565" s="24" t="s">
        <v>647</v>
      </c>
      <c r="L565" s="28">
        <v>9318</v>
      </c>
      <c r="M565" s="28">
        <v>0</v>
      </c>
      <c r="N565" s="28">
        <v>9318</v>
      </c>
      <c r="O565" s="25" t="s">
        <v>23442</v>
      </c>
      <c r="P565" s="24">
        <v>11</v>
      </c>
      <c r="Q565" s="24" t="s">
        <v>203</v>
      </c>
      <c r="R565" s="28">
        <v>809</v>
      </c>
      <c r="S565" s="28">
        <v>132</v>
      </c>
      <c r="T565" s="29">
        <v>0.10098733633827002</v>
      </c>
      <c r="U565" s="28">
        <v>13204</v>
      </c>
      <c r="V565" s="63"/>
      <c r="W565" s="61">
        <f>(Table134[[#This Row],[2042 Future AADT]]-Table134[[#This Row],[AADT 2022]])/20*($W$5-2022)+Table134[[#This Row],[AADT 2022]]</f>
        <v>13204</v>
      </c>
      <c r="X565" s="63"/>
    </row>
    <row r="566" spans="1:24" s="21" customFormat="1" ht="24" customHeight="1" x14ac:dyDescent="0.25">
      <c r="A566" s="24" t="s">
        <v>6720</v>
      </c>
      <c r="B566" s="25" t="s">
        <v>19299</v>
      </c>
      <c r="C566" s="24">
        <v>4383</v>
      </c>
      <c r="D566" s="24" t="s">
        <v>17074</v>
      </c>
      <c r="E566" s="24" t="s">
        <v>6721</v>
      </c>
      <c r="F566" s="26">
        <f>Table134[[#This Row],[ToMeasure]]-Table134[[#This Row],[FromMeasure]]</f>
        <v>0.14281266000000001</v>
      </c>
      <c r="G566" s="27" t="s">
        <v>6722</v>
      </c>
      <c r="H566" s="37">
        <v>0</v>
      </c>
      <c r="I566" s="24" t="s">
        <v>6712</v>
      </c>
      <c r="J566" s="37">
        <v>0.14281266000000001</v>
      </c>
      <c r="K566" s="24" t="s">
        <v>647</v>
      </c>
      <c r="L566" s="28">
        <v>4068</v>
      </c>
      <c r="M566" s="28">
        <v>0</v>
      </c>
      <c r="N566" s="28">
        <v>4068</v>
      </c>
      <c r="O566" s="25" t="s">
        <v>23443</v>
      </c>
      <c r="P566" s="24">
        <v>14</v>
      </c>
      <c r="Q566" s="24" t="s">
        <v>203</v>
      </c>
      <c r="R566" s="28">
        <v>122</v>
      </c>
      <c r="S566" s="28">
        <v>477</v>
      </c>
      <c r="T566" s="29">
        <v>0.14724680432645035</v>
      </c>
      <c r="U566" s="28">
        <v>5623</v>
      </c>
      <c r="V566" s="63"/>
      <c r="W566" s="61">
        <f>(Table134[[#This Row],[2042 Future AADT]]-Table134[[#This Row],[AADT 2022]])/20*($W$5-2022)+Table134[[#This Row],[AADT 2022]]</f>
        <v>5623</v>
      </c>
      <c r="X566" s="63"/>
    </row>
    <row r="567" spans="1:24" s="21" customFormat="1" ht="24" customHeight="1" x14ac:dyDescent="0.25">
      <c r="A567" s="24" t="s">
        <v>7756</v>
      </c>
      <c r="B567" s="25" t="s">
        <v>19304</v>
      </c>
      <c r="C567" s="24">
        <v>4390</v>
      </c>
      <c r="D567" s="24" t="s">
        <v>17074</v>
      </c>
      <c r="E567" s="24" t="s">
        <v>7757</v>
      </c>
      <c r="F567" s="26">
        <f>Table134[[#This Row],[ToMeasure]]-Table134[[#This Row],[FromMeasure]]</f>
        <v>0.10761142999999999</v>
      </c>
      <c r="G567" s="27" t="s">
        <v>7758</v>
      </c>
      <c r="H567" s="37">
        <v>0</v>
      </c>
      <c r="I567" s="24" t="s">
        <v>156</v>
      </c>
      <c r="J567" s="37">
        <v>0.10761142999999999</v>
      </c>
      <c r="K567" s="24" t="s">
        <v>3294</v>
      </c>
      <c r="L567" s="28">
        <v>7344</v>
      </c>
      <c r="M567" s="28">
        <v>0</v>
      </c>
      <c r="N567" s="28">
        <v>7344</v>
      </c>
      <c r="O567" s="25" t="s">
        <v>23444</v>
      </c>
      <c r="P567" s="24">
        <v>9</v>
      </c>
      <c r="Q567" s="24" t="s">
        <v>203</v>
      </c>
      <c r="R567" s="28">
        <v>674</v>
      </c>
      <c r="S567" s="28">
        <v>110</v>
      </c>
      <c r="T567" s="29">
        <v>0.10675381263616558</v>
      </c>
      <c r="U567" s="28">
        <v>10152</v>
      </c>
      <c r="V567" s="63"/>
      <c r="W567" s="61">
        <f>(Table134[[#This Row],[2042 Future AADT]]-Table134[[#This Row],[AADT 2022]])/20*($W$5-2022)+Table134[[#This Row],[AADT 2022]]</f>
        <v>10152</v>
      </c>
      <c r="X567" s="63"/>
    </row>
    <row r="568" spans="1:24" s="21" customFormat="1" ht="24" customHeight="1" x14ac:dyDescent="0.25">
      <c r="A568" s="24" t="s">
        <v>6724</v>
      </c>
      <c r="B568" s="25" t="s">
        <v>19306</v>
      </c>
      <c r="C568" s="24">
        <v>4392</v>
      </c>
      <c r="D568" s="24" t="s">
        <v>17074</v>
      </c>
      <c r="E568" s="24" t="s">
        <v>6725</v>
      </c>
      <c r="F568" s="26">
        <f>Table134[[#This Row],[ToMeasure]]-Table134[[#This Row],[FromMeasure]]</f>
        <v>0.36119100999999998</v>
      </c>
      <c r="G568" s="27" t="s">
        <v>6726</v>
      </c>
      <c r="H568" s="37">
        <v>0</v>
      </c>
      <c r="I568" s="24" t="s">
        <v>647</v>
      </c>
      <c r="J568" s="37">
        <v>0.36119100999999998</v>
      </c>
      <c r="K568" s="24" t="s">
        <v>390</v>
      </c>
      <c r="L568" s="28">
        <v>5898</v>
      </c>
      <c r="M568" s="28">
        <v>0</v>
      </c>
      <c r="N568" s="28">
        <v>5898</v>
      </c>
      <c r="O568" s="25" t="s">
        <v>23445</v>
      </c>
      <c r="P568" s="24">
        <v>13</v>
      </c>
      <c r="Q568" s="24" t="s">
        <v>203</v>
      </c>
      <c r="R568" s="28">
        <v>182</v>
      </c>
      <c r="S568" s="28">
        <v>706</v>
      </c>
      <c r="T568" s="29">
        <v>0.15055951169888099</v>
      </c>
      <c r="U568" s="28">
        <v>8153</v>
      </c>
      <c r="V568" s="63"/>
      <c r="W568" s="61">
        <f>(Table134[[#This Row],[2042 Future AADT]]-Table134[[#This Row],[AADT 2022]])/20*($W$5-2022)+Table134[[#This Row],[AADT 2022]]</f>
        <v>8153</v>
      </c>
      <c r="X568" s="63"/>
    </row>
    <row r="569" spans="1:24" s="21" customFormat="1" ht="24" customHeight="1" x14ac:dyDescent="0.25">
      <c r="A569" s="24" t="s">
        <v>7760</v>
      </c>
      <c r="B569" s="25" t="s">
        <v>19305</v>
      </c>
      <c r="C569" s="24">
        <v>4391</v>
      </c>
      <c r="D569" s="24" t="s">
        <v>17074</v>
      </c>
      <c r="E569" s="24" t="s">
        <v>7761</v>
      </c>
      <c r="F569" s="26">
        <f>Table134[[#This Row],[ToMeasure]]-Table134[[#This Row],[FromMeasure]]</f>
        <v>0.24574756</v>
      </c>
      <c r="G569" s="27" t="s">
        <v>7762</v>
      </c>
      <c r="H569" s="37">
        <v>0</v>
      </c>
      <c r="I569" s="24" t="s">
        <v>3294</v>
      </c>
      <c r="J569" s="37">
        <v>0.24574756</v>
      </c>
      <c r="K569" s="24" t="s">
        <v>156</v>
      </c>
      <c r="L569" s="28">
        <v>4290</v>
      </c>
      <c r="M569" s="28">
        <v>0</v>
      </c>
      <c r="N569" s="28">
        <v>4290</v>
      </c>
      <c r="O569" s="25" t="s">
        <v>23446</v>
      </c>
      <c r="P569" s="24">
        <v>15</v>
      </c>
      <c r="Q569" s="24" t="s">
        <v>203</v>
      </c>
      <c r="R569" s="28">
        <v>129</v>
      </c>
      <c r="S569" s="28">
        <v>504</v>
      </c>
      <c r="T569" s="29">
        <v>0.14755244755244756</v>
      </c>
      <c r="U569" s="28">
        <v>5930</v>
      </c>
      <c r="V569" s="63"/>
      <c r="W569" s="61">
        <f>(Table134[[#This Row],[2042 Future AADT]]-Table134[[#This Row],[AADT 2022]])/20*($W$5-2022)+Table134[[#This Row],[AADT 2022]]</f>
        <v>5930</v>
      </c>
      <c r="X569" s="63"/>
    </row>
    <row r="570" spans="1:24" s="21" customFormat="1" ht="24" customHeight="1" x14ac:dyDescent="0.25">
      <c r="A570" s="24" t="s">
        <v>6728</v>
      </c>
      <c r="B570" s="25" t="s">
        <v>19308</v>
      </c>
      <c r="C570" s="24">
        <v>4400</v>
      </c>
      <c r="D570" s="24" t="s">
        <v>17074</v>
      </c>
      <c r="E570" s="24" t="s">
        <v>6729</v>
      </c>
      <c r="F570" s="26">
        <f>Table134[[#This Row],[ToMeasure]]-Table134[[#This Row],[FromMeasure]]</f>
        <v>0.23214049</v>
      </c>
      <c r="G570" s="27" t="s">
        <v>6730</v>
      </c>
      <c r="H570" s="37">
        <v>0</v>
      </c>
      <c r="I570" s="24" t="s">
        <v>156</v>
      </c>
      <c r="J570" s="37">
        <v>0.23214049</v>
      </c>
      <c r="K570" s="24" t="s">
        <v>3294</v>
      </c>
      <c r="L570" s="28">
        <v>4105</v>
      </c>
      <c r="M570" s="28">
        <v>0</v>
      </c>
      <c r="N570" s="28">
        <v>4105</v>
      </c>
      <c r="O570" s="25" t="s">
        <v>23447</v>
      </c>
      <c r="P570" s="24">
        <v>10</v>
      </c>
      <c r="Q570" s="24" t="s">
        <v>203</v>
      </c>
      <c r="R570" s="28">
        <v>375</v>
      </c>
      <c r="S570" s="28">
        <v>60</v>
      </c>
      <c r="T570" s="29">
        <v>0.10596833130328867</v>
      </c>
      <c r="U570" s="28">
        <v>5674</v>
      </c>
      <c r="V570" s="63"/>
      <c r="W570" s="61">
        <f>(Table134[[#This Row],[2042 Future AADT]]-Table134[[#This Row],[AADT 2022]])/20*($W$5-2022)+Table134[[#This Row],[AADT 2022]]</f>
        <v>5674</v>
      </c>
      <c r="X570" s="63"/>
    </row>
    <row r="571" spans="1:24" s="21" customFormat="1" ht="24" customHeight="1" x14ac:dyDescent="0.25">
      <c r="A571" s="24" t="s">
        <v>7764</v>
      </c>
      <c r="B571" s="25" t="s">
        <v>19310</v>
      </c>
      <c r="C571" s="24">
        <v>4402</v>
      </c>
      <c r="D571" s="24" t="s">
        <v>17074</v>
      </c>
      <c r="E571" s="24" t="s">
        <v>7765</v>
      </c>
      <c r="F571" s="26">
        <f>Table134[[#This Row],[ToMeasure]]-Table134[[#This Row],[FromMeasure]]</f>
        <v>4.7967490000000002E-2</v>
      </c>
      <c r="G571" s="27" t="s">
        <v>7766</v>
      </c>
      <c r="H571" s="37">
        <v>0</v>
      </c>
      <c r="I571" s="24" t="s">
        <v>647</v>
      </c>
      <c r="J571" s="37">
        <v>4.7967490000000002E-2</v>
      </c>
      <c r="K571" s="24" t="s">
        <v>1114</v>
      </c>
      <c r="L571" s="28">
        <v>5808</v>
      </c>
      <c r="M571" s="28">
        <v>0</v>
      </c>
      <c r="N571" s="28">
        <v>5808</v>
      </c>
      <c r="O571" s="25" t="s">
        <v>23448</v>
      </c>
      <c r="P571" s="24">
        <v>11</v>
      </c>
      <c r="Q571" s="24" t="s">
        <v>203</v>
      </c>
      <c r="R571" s="28">
        <v>180</v>
      </c>
      <c r="S571" s="28">
        <v>697</v>
      </c>
      <c r="T571" s="29">
        <v>0.15099862258953167</v>
      </c>
      <c r="U571" s="28">
        <v>8029</v>
      </c>
      <c r="V571" s="63"/>
      <c r="W571" s="61">
        <f>(Table134[[#This Row],[2042 Future AADT]]-Table134[[#This Row],[AADT 2022]])/20*($W$5-2022)+Table134[[#This Row],[AADT 2022]]</f>
        <v>8029</v>
      </c>
      <c r="X571" s="63"/>
    </row>
    <row r="572" spans="1:24" s="21" customFormat="1" ht="24" customHeight="1" x14ac:dyDescent="0.25">
      <c r="A572" s="24" t="s">
        <v>7769</v>
      </c>
      <c r="B572" s="25" t="s">
        <v>19309</v>
      </c>
      <c r="C572" s="24">
        <v>4401</v>
      </c>
      <c r="D572" s="24" t="s">
        <v>17074</v>
      </c>
      <c r="E572" s="24" t="s">
        <v>7770</v>
      </c>
      <c r="F572" s="26">
        <f>Table134[[#This Row],[ToMeasure]]-Table134[[#This Row],[FromMeasure]]</f>
        <v>8.9810979999999999E-2</v>
      </c>
      <c r="G572" s="27" t="s">
        <v>7771</v>
      </c>
      <c r="H572" s="37">
        <v>0</v>
      </c>
      <c r="I572" s="24" t="s">
        <v>3294</v>
      </c>
      <c r="J572" s="37">
        <v>8.9810979999999999E-2</v>
      </c>
      <c r="K572" s="24" t="s">
        <v>156</v>
      </c>
      <c r="L572" s="28">
        <v>4697</v>
      </c>
      <c r="M572" s="28">
        <v>0</v>
      </c>
      <c r="N572" s="28">
        <v>4697</v>
      </c>
      <c r="O572" s="25" t="s">
        <v>23449</v>
      </c>
      <c r="P572" s="24">
        <v>11</v>
      </c>
      <c r="Q572" s="24" t="s">
        <v>203</v>
      </c>
      <c r="R572" s="28">
        <v>142</v>
      </c>
      <c r="S572" s="28">
        <v>551</v>
      </c>
      <c r="T572" s="29">
        <v>0.14754098360655737</v>
      </c>
      <c r="U572" s="28">
        <v>6493</v>
      </c>
      <c r="V572" s="63"/>
      <c r="W572" s="61">
        <f>(Table134[[#This Row],[2042 Future AADT]]-Table134[[#This Row],[AADT 2022]])/20*($W$5-2022)+Table134[[#This Row],[AADT 2022]]</f>
        <v>6493</v>
      </c>
      <c r="X572" s="63"/>
    </row>
    <row r="573" spans="1:24" s="21" customFormat="1" ht="24" customHeight="1" x14ac:dyDescent="0.25">
      <c r="A573" s="24" t="s">
        <v>11667</v>
      </c>
      <c r="B573" s="25" t="s">
        <v>19311</v>
      </c>
      <c r="C573" s="24">
        <v>4403</v>
      </c>
      <c r="D573" s="24" t="s">
        <v>17074</v>
      </c>
      <c r="E573" s="24" t="s">
        <v>11668</v>
      </c>
      <c r="F573" s="26">
        <f>Table134[[#This Row],[ToMeasure]]-Table134[[#This Row],[FromMeasure]]</f>
        <v>0.28913918999999999</v>
      </c>
      <c r="G573" s="27" t="s">
        <v>7767</v>
      </c>
      <c r="H573" s="37">
        <v>0</v>
      </c>
      <c r="I573" s="24" t="s">
        <v>1114</v>
      </c>
      <c r="J573" s="37">
        <v>0.28913918999999999</v>
      </c>
      <c r="K573" s="24" t="s">
        <v>647</v>
      </c>
      <c r="L573" s="28">
        <v>8129</v>
      </c>
      <c r="M573" s="28">
        <v>0</v>
      </c>
      <c r="N573" s="28">
        <v>8129</v>
      </c>
      <c r="O573" s="25" t="s">
        <v>23450</v>
      </c>
      <c r="P573" s="24">
        <v>14</v>
      </c>
      <c r="Q573" s="24" t="s">
        <v>203</v>
      </c>
      <c r="R573" s="28">
        <v>246</v>
      </c>
      <c r="S573" s="28">
        <v>954</v>
      </c>
      <c r="T573" s="29">
        <v>0.14761963341124371</v>
      </c>
      <c r="U573" s="28">
        <v>11237</v>
      </c>
      <c r="V573" s="63"/>
      <c r="W573" s="61">
        <f>(Table134[[#This Row],[2042 Future AADT]]-Table134[[#This Row],[AADT 2022]])/20*($W$5-2022)+Table134[[#This Row],[AADT 2022]]</f>
        <v>11237</v>
      </c>
      <c r="X573" s="63"/>
    </row>
    <row r="574" spans="1:24" s="21" customFormat="1" ht="24" customHeight="1" x14ac:dyDescent="0.25">
      <c r="A574" s="24" t="s">
        <v>3746</v>
      </c>
      <c r="B574" s="25" t="s">
        <v>19313</v>
      </c>
      <c r="C574" s="24">
        <v>4405</v>
      </c>
      <c r="D574" s="24" t="s">
        <v>17074</v>
      </c>
      <c r="E574" s="24" t="s">
        <v>3747</v>
      </c>
      <c r="F574" s="26">
        <f>Table134[[#This Row],[ToMeasure]]-Table134[[#This Row],[FromMeasure]]</f>
        <v>0.10040528</v>
      </c>
      <c r="G574" s="27" t="s">
        <v>3748</v>
      </c>
      <c r="H574" s="37">
        <v>0</v>
      </c>
      <c r="I574" s="24" t="s">
        <v>392</v>
      </c>
      <c r="J574" s="37">
        <v>0.10040528</v>
      </c>
      <c r="K574" s="24" t="s">
        <v>3294</v>
      </c>
      <c r="L574" s="28">
        <v>9461</v>
      </c>
      <c r="M574" s="28">
        <v>0</v>
      </c>
      <c r="N574" s="28">
        <v>9461</v>
      </c>
      <c r="O574" s="25" t="s">
        <v>23451</v>
      </c>
      <c r="P574" s="24">
        <v>11</v>
      </c>
      <c r="Q574" s="24" t="s">
        <v>203</v>
      </c>
      <c r="R574" s="28">
        <v>292</v>
      </c>
      <c r="S574" s="28">
        <v>1134</v>
      </c>
      <c r="T574" s="29">
        <v>0.15072402494450904</v>
      </c>
      <c r="U574" s="28">
        <v>12697</v>
      </c>
      <c r="V574" s="63"/>
      <c r="W574" s="61">
        <f>(Table134[[#This Row],[2042 Future AADT]]-Table134[[#This Row],[AADT 2022]])/20*($W$5-2022)+Table134[[#This Row],[AADT 2022]]</f>
        <v>12697</v>
      </c>
      <c r="X574" s="63"/>
    </row>
    <row r="575" spans="1:24" s="21" customFormat="1" ht="24" customHeight="1" x14ac:dyDescent="0.25">
      <c r="A575" s="24" t="s">
        <v>7773</v>
      </c>
      <c r="B575" s="25" t="s">
        <v>19316</v>
      </c>
      <c r="C575" s="24">
        <v>4410</v>
      </c>
      <c r="D575" s="24" t="s">
        <v>17074</v>
      </c>
      <c r="E575" s="24" t="s">
        <v>7774</v>
      </c>
      <c r="F575" s="26">
        <f>Table134[[#This Row],[ToMeasure]]-Table134[[#This Row],[FromMeasure]]</f>
        <v>6.0878750000000002E-2</v>
      </c>
      <c r="G575" s="27" t="s">
        <v>7775</v>
      </c>
      <c r="H575" s="37">
        <v>0</v>
      </c>
      <c r="I575" s="24" t="s">
        <v>3294</v>
      </c>
      <c r="J575" s="37">
        <v>6.0878750000000002E-2</v>
      </c>
      <c r="K575" s="24" t="s">
        <v>156</v>
      </c>
      <c r="L575" s="28">
        <v>4836</v>
      </c>
      <c r="M575" s="28">
        <v>0</v>
      </c>
      <c r="N575" s="28">
        <v>4836</v>
      </c>
      <c r="O575" s="25" t="s">
        <v>23452</v>
      </c>
      <c r="P575" s="24">
        <v>9</v>
      </c>
      <c r="Q575" s="24" t="s">
        <v>203</v>
      </c>
      <c r="R575" s="28">
        <v>149</v>
      </c>
      <c r="S575" s="28">
        <v>580</v>
      </c>
      <c r="T575" s="29">
        <v>0.15074441687344914</v>
      </c>
      <c r="U575" s="28">
        <v>6685</v>
      </c>
      <c r="V575" s="63"/>
      <c r="W575" s="61">
        <f>(Table134[[#This Row],[2042 Future AADT]]-Table134[[#This Row],[AADT 2022]])/20*($W$5-2022)+Table134[[#This Row],[AADT 2022]]</f>
        <v>6685</v>
      </c>
      <c r="X575" s="63"/>
    </row>
    <row r="576" spans="1:24" s="21" customFormat="1" ht="24" customHeight="1" x14ac:dyDescent="0.25">
      <c r="A576" s="24" t="s">
        <v>6732</v>
      </c>
      <c r="B576" s="25" t="s">
        <v>19318</v>
      </c>
      <c r="C576" s="24">
        <v>4412</v>
      </c>
      <c r="D576" s="24" t="s">
        <v>17074</v>
      </c>
      <c r="E576" s="24" t="s">
        <v>6733</v>
      </c>
      <c r="F576" s="26">
        <f>Table134[[#This Row],[ToMeasure]]-Table134[[#This Row],[FromMeasure]]</f>
        <v>4.7323259999999999E-2</v>
      </c>
      <c r="G576" s="27" t="s">
        <v>6734</v>
      </c>
      <c r="H576" s="37">
        <v>0</v>
      </c>
      <c r="I576" s="24" t="s">
        <v>647</v>
      </c>
      <c r="J576" s="37">
        <v>4.7323259999999999E-2</v>
      </c>
      <c r="K576" s="24" t="s">
        <v>1114</v>
      </c>
      <c r="L576" s="28">
        <v>3507</v>
      </c>
      <c r="M576" s="28">
        <v>0</v>
      </c>
      <c r="N576" s="28">
        <v>3507</v>
      </c>
      <c r="O576" s="25" t="s">
        <v>23453</v>
      </c>
      <c r="P576" s="24">
        <v>14</v>
      </c>
      <c r="Q576" s="24" t="s">
        <v>203</v>
      </c>
      <c r="R576" s="28">
        <v>321</v>
      </c>
      <c r="S576" s="28">
        <v>51</v>
      </c>
      <c r="T576" s="29">
        <v>0.10607356715141146</v>
      </c>
      <c r="U576" s="28">
        <v>4848</v>
      </c>
      <c r="V576" s="63"/>
      <c r="W576" s="61">
        <f>(Table134[[#This Row],[2042 Future AADT]]-Table134[[#This Row],[AADT 2022]])/20*($W$5-2022)+Table134[[#This Row],[AADT 2022]]</f>
        <v>4848</v>
      </c>
      <c r="X576" s="63"/>
    </row>
    <row r="577" spans="1:24" s="21" customFormat="1" ht="24" customHeight="1" x14ac:dyDescent="0.25">
      <c r="A577" s="24" t="s">
        <v>3750</v>
      </c>
      <c r="B577" s="25" t="s">
        <v>19317</v>
      </c>
      <c r="C577" s="24">
        <v>4411</v>
      </c>
      <c r="D577" s="24" t="s">
        <v>17074</v>
      </c>
      <c r="E577" s="24" t="s">
        <v>3751</v>
      </c>
      <c r="F577" s="26">
        <f>Table134[[#This Row],[ToMeasure]]-Table134[[#This Row],[FromMeasure]]</f>
        <v>5.0938879999999999E-2</v>
      </c>
      <c r="G577" s="27" t="s">
        <v>3752</v>
      </c>
      <c r="H577" s="37">
        <v>0</v>
      </c>
      <c r="I577" s="24" t="s">
        <v>3294</v>
      </c>
      <c r="J577" s="37">
        <v>5.0938879999999999E-2</v>
      </c>
      <c r="K577" s="24" t="s">
        <v>156</v>
      </c>
      <c r="L577" s="28">
        <v>4555</v>
      </c>
      <c r="M577" s="28">
        <v>0</v>
      </c>
      <c r="N577" s="28">
        <v>4555</v>
      </c>
      <c r="O577" s="25" t="s">
        <v>23454</v>
      </c>
      <c r="P577" s="24">
        <v>13</v>
      </c>
      <c r="Q577" s="24" t="s">
        <v>203</v>
      </c>
      <c r="R577" s="28">
        <v>138</v>
      </c>
      <c r="S577" s="28">
        <v>533</v>
      </c>
      <c r="T577" s="29">
        <v>0.1473106476399561</v>
      </c>
      <c r="U577" s="28">
        <v>6296</v>
      </c>
      <c r="V577" s="63"/>
      <c r="W577" s="61">
        <f>(Table134[[#This Row],[2042 Future AADT]]-Table134[[#This Row],[AADT 2022]])/20*($W$5-2022)+Table134[[#This Row],[AADT 2022]]</f>
        <v>6296</v>
      </c>
      <c r="X577" s="63"/>
    </row>
    <row r="578" spans="1:24" s="21" customFormat="1" ht="24" customHeight="1" x14ac:dyDescent="0.25">
      <c r="A578" s="24" t="s">
        <v>3754</v>
      </c>
      <c r="B578" s="25" t="s">
        <v>19319</v>
      </c>
      <c r="C578" s="24">
        <v>4413</v>
      </c>
      <c r="D578" s="24" t="s">
        <v>17074</v>
      </c>
      <c r="E578" s="24" t="s">
        <v>3755</v>
      </c>
      <c r="F578" s="26">
        <f>Table134[[#This Row],[ToMeasure]]-Table134[[#This Row],[FromMeasure]]</f>
        <v>5.5074720000000001E-2</v>
      </c>
      <c r="G578" s="27" t="s">
        <v>3756</v>
      </c>
      <c r="H578" s="37">
        <v>0</v>
      </c>
      <c r="I578" s="24" t="s">
        <v>1114</v>
      </c>
      <c r="J578" s="37">
        <v>5.5074720000000001E-2</v>
      </c>
      <c r="K578" s="24" t="s">
        <v>647</v>
      </c>
      <c r="L578" s="28">
        <v>5930</v>
      </c>
      <c r="M578" s="28">
        <v>0</v>
      </c>
      <c r="N578" s="28">
        <v>5930</v>
      </c>
      <c r="O578" s="25" t="s">
        <v>23455</v>
      </c>
      <c r="P578" s="24">
        <v>9</v>
      </c>
      <c r="Q578" s="24" t="s">
        <v>203</v>
      </c>
      <c r="R578" s="28">
        <v>177</v>
      </c>
      <c r="S578" s="28">
        <v>694</v>
      </c>
      <c r="T578" s="29">
        <v>0.14688026981450253</v>
      </c>
      <c r="U578" s="28">
        <v>8197</v>
      </c>
      <c r="V578" s="63"/>
      <c r="W578" s="61">
        <f>(Table134[[#This Row],[2042 Future AADT]]-Table134[[#This Row],[AADT 2022]])/20*($W$5-2022)+Table134[[#This Row],[AADT 2022]]</f>
        <v>8197</v>
      </c>
      <c r="X578" s="63"/>
    </row>
    <row r="579" spans="1:24" s="21" customFormat="1" ht="24" customHeight="1" x14ac:dyDescent="0.25">
      <c r="A579" s="24" t="s">
        <v>3758</v>
      </c>
      <c r="B579" s="25" t="s">
        <v>19324</v>
      </c>
      <c r="C579" s="24">
        <v>4420</v>
      </c>
      <c r="D579" s="24" t="s">
        <v>17074</v>
      </c>
      <c r="E579" s="24" t="s">
        <v>3759</v>
      </c>
      <c r="F579" s="26">
        <f>Table134[[#This Row],[ToMeasure]]-Table134[[#This Row],[FromMeasure]]</f>
        <v>4.2374479999999999E-2</v>
      </c>
      <c r="G579" s="27" t="s">
        <v>3760</v>
      </c>
      <c r="H579" s="37">
        <v>0</v>
      </c>
      <c r="I579" s="24" t="s">
        <v>156</v>
      </c>
      <c r="J579" s="37">
        <v>4.2374479999999999E-2</v>
      </c>
      <c r="K579" s="24" t="s">
        <v>3294</v>
      </c>
      <c r="L579" s="28">
        <v>5049</v>
      </c>
      <c r="M579" s="28">
        <v>0</v>
      </c>
      <c r="N579" s="28">
        <v>5049</v>
      </c>
      <c r="O579" s="25" t="s">
        <v>23456</v>
      </c>
      <c r="P579" s="24">
        <v>12</v>
      </c>
      <c r="Q579" s="24" t="s">
        <v>203</v>
      </c>
      <c r="R579" s="28">
        <v>154</v>
      </c>
      <c r="S579" s="28">
        <v>604</v>
      </c>
      <c r="T579" s="29">
        <v>0.15012873836403248</v>
      </c>
      <c r="U579" s="28">
        <v>6979</v>
      </c>
      <c r="V579" s="63"/>
      <c r="W579" s="61">
        <f>(Table134[[#This Row],[2042 Future AADT]]-Table134[[#This Row],[AADT 2022]])/20*($W$5-2022)+Table134[[#This Row],[AADT 2022]]</f>
        <v>6979</v>
      </c>
      <c r="X579" s="63"/>
    </row>
    <row r="580" spans="1:24" s="21" customFormat="1" ht="24" customHeight="1" x14ac:dyDescent="0.25">
      <c r="A580" s="24" t="s">
        <v>6736</v>
      </c>
      <c r="B580" s="25" t="s">
        <v>19326</v>
      </c>
      <c r="C580" s="24">
        <v>4422</v>
      </c>
      <c r="D580" s="24" t="s">
        <v>17074</v>
      </c>
      <c r="E580" s="24" t="s">
        <v>6737</v>
      </c>
      <c r="F580" s="26">
        <f>Table134[[#This Row],[ToMeasure]]-Table134[[#This Row],[FromMeasure]]</f>
        <v>0.14263389000000001</v>
      </c>
      <c r="G580" s="27" t="s">
        <v>6738</v>
      </c>
      <c r="H580" s="37">
        <v>0</v>
      </c>
      <c r="I580" s="24" t="s">
        <v>647</v>
      </c>
      <c r="J580" s="37">
        <v>0.14263389000000001</v>
      </c>
      <c r="K580" s="24" t="s">
        <v>1114</v>
      </c>
      <c r="L580" s="28">
        <v>2033</v>
      </c>
      <c r="M580" s="28">
        <v>0</v>
      </c>
      <c r="N580" s="28">
        <v>2033</v>
      </c>
      <c r="O580" s="25" t="s">
        <v>23457</v>
      </c>
      <c r="P580" s="24">
        <v>14</v>
      </c>
      <c r="Q580" s="24" t="s">
        <v>203</v>
      </c>
      <c r="R580" s="28">
        <v>62</v>
      </c>
      <c r="S580" s="28">
        <v>246</v>
      </c>
      <c r="T580" s="29">
        <v>0.15150024594195768</v>
      </c>
      <c r="U580" s="28">
        <v>2810</v>
      </c>
      <c r="V580" s="63"/>
      <c r="W580" s="61">
        <f>(Table134[[#This Row],[2042 Future AADT]]-Table134[[#This Row],[AADT 2022]])/20*($W$5-2022)+Table134[[#This Row],[AADT 2022]]</f>
        <v>2810</v>
      </c>
      <c r="X580" s="63"/>
    </row>
    <row r="581" spans="1:24" s="21" customFormat="1" ht="24" customHeight="1" x14ac:dyDescent="0.25">
      <c r="A581" s="24" t="s">
        <v>11670</v>
      </c>
      <c r="B581" s="25" t="s">
        <v>19325</v>
      </c>
      <c r="C581" s="24">
        <v>4421</v>
      </c>
      <c r="D581" s="24" t="s">
        <v>17074</v>
      </c>
      <c r="E581" s="24" t="s">
        <v>11671</v>
      </c>
      <c r="F581" s="26">
        <f>Table134[[#This Row],[ToMeasure]]-Table134[[#This Row],[FromMeasure]]</f>
        <v>0.15040492999999999</v>
      </c>
      <c r="G581" s="27" t="s">
        <v>11672</v>
      </c>
      <c r="H581" s="37">
        <v>0</v>
      </c>
      <c r="I581" s="24" t="s">
        <v>3294</v>
      </c>
      <c r="J581" s="37">
        <v>0.15040492999999999</v>
      </c>
      <c r="K581" s="24" t="s">
        <v>156</v>
      </c>
      <c r="L581" s="28">
        <v>1675</v>
      </c>
      <c r="M581" s="28">
        <v>0</v>
      </c>
      <c r="N581" s="28">
        <v>1675</v>
      </c>
      <c r="O581" s="25" t="s">
        <v>23458</v>
      </c>
      <c r="P581" s="24">
        <v>13</v>
      </c>
      <c r="Q581" s="24" t="s">
        <v>203</v>
      </c>
      <c r="R581" s="28">
        <v>50</v>
      </c>
      <c r="S581" s="28">
        <v>195</v>
      </c>
      <c r="T581" s="29">
        <v>0.14626865671641792</v>
      </c>
      <c r="U581" s="28">
        <v>2315</v>
      </c>
      <c r="V581" s="63"/>
      <c r="W581" s="61">
        <f>(Table134[[#This Row],[2042 Future AADT]]-Table134[[#This Row],[AADT 2022]])/20*($W$5-2022)+Table134[[#This Row],[AADT 2022]]</f>
        <v>2315</v>
      </c>
      <c r="X581" s="63"/>
    </row>
    <row r="582" spans="1:24" s="21" customFormat="1" ht="24" customHeight="1" x14ac:dyDescent="0.25">
      <c r="A582" s="24" t="s">
        <v>6740</v>
      </c>
      <c r="B582" s="25" t="s">
        <v>19327</v>
      </c>
      <c r="C582" s="24">
        <v>4423</v>
      </c>
      <c r="D582" s="24" t="s">
        <v>17074</v>
      </c>
      <c r="E582" s="24" t="s">
        <v>6741</v>
      </c>
      <c r="F582" s="26">
        <f>Table134[[#This Row],[ToMeasure]]-Table134[[#This Row],[FromMeasure]]</f>
        <v>6.2891489999999994E-2</v>
      </c>
      <c r="G582" s="27" t="s">
        <v>6742</v>
      </c>
      <c r="H582" s="37">
        <v>0</v>
      </c>
      <c r="I582" s="24" t="s">
        <v>1114</v>
      </c>
      <c r="J582" s="37">
        <v>6.2891489999999994E-2</v>
      </c>
      <c r="K582" s="24" t="s">
        <v>647</v>
      </c>
      <c r="L582" s="28">
        <v>4868</v>
      </c>
      <c r="M582" s="28">
        <v>0</v>
      </c>
      <c r="N582" s="28">
        <v>4868</v>
      </c>
      <c r="O582" s="25" t="s">
        <v>23459</v>
      </c>
      <c r="P582" s="24">
        <v>12</v>
      </c>
      <c r="Q582" s="24" t="s">
        <v>203</v>
      </c>
      <c r="R582" s="28">
        <v>146</v>
      </c>
      <c r="S582" s="28">
        <v>572</v>
      </c>
      <c r="T582" s="29">
        <v>0.147493837304848</v>
      </c>
      <c r="U582" s="28">
        <v>6729</v>
      </c>
      <c r="V582" s="63"/>
      <c r="W582" s="61">
        <f>(Table134[[#This Row],[2042 Future AADT]]-Table134[[#This Row],[AADT 2022]])/20*($W$5-2022)+Table134[[#This Row],[AADT 2022]]</f>
        <v>6729</v>
      </c>
      <c r="X582" s="63"/>
    </row>
    <row r="583" spans="1:24" s="21" customFormat="1" ht="24" customHeight="1" x14ac:dyDescent="0.25">
      <c r="A583" s="24" t="s">
        <v>3762</v>
      </c>
      <c r="B583" s="25" t="s">
        <v>19333</v>
      </c>
      <c r="C583" s="24">
        <v>4430</v>
      </c>
      <c r="D583" s="24" t="s">
        <v>17074</v>
      </c>
      <c r="E583" s="24" t="s">
        <v>3763</v>
      </c>
      <c r="F583" s="26">
        <f>Table134[[#This Row],[ToMeasure]]-Table134[[#This Row],[FromMeasure]]</f>
        <v>0.20187964999999999</v>
      </c>
      <c r="G583" s="27" t="s">
        <v>3764</v>
      </c>
      <c r="H583" s="37">
        <v>0</v>
      </c>
      <c r="I583" s="24" t="s">
        <v>156</v>
      </c>
      <c r="J583" s="37">
        <v>0.20187964999999999</v>
      </c>
      <c r="K583" s="24" t="s">
        <v>3294</v>
      </c>
      <c r="L583" s="28">
        <v>2932</v>
      </c>
      <c r="M583" s="28">
        <v>0</v>
      </c>
      <c r="N583" s="28">
        <v>2932</v>
      </c>
      <c r="O583" s="25" t="s">
        <v>23460</v>
      </c>
      <c r="P583" s="24">
        <v>11</v>
      </c>
      <c r="Q583" s="24" t="s">
        <v>203</v>
      </c>
      <c r="R583" s="28">
        <v>270</v>
      </c>
      <c r="S583" s="28">
        <v>43</v>
      </c>
      <c r="T583" s="29">
        <v>0.10675306957708049</v>
      </c>
      <c r="U583" s="28">
        <v>4053</v>
      </c>
      <c r="V583" s="63"/>
      <c r="W583" s="61">
        <f>(Table134[[#This Row],[2042 Future AADT]]-Table134[[#This Row],[AADT 2022]])/20*($W$5-2022)+Table134[[#This Row],[AADT 2022]]</f>
        <v>4053</v>
      </c>
      <c r="X583" s="63"/>
    </row>
    <row r="584" spans="1:24" s="21" customFormat="1" ht="24" customHeight="1" x14ac:dyDescent="0.25">
      <c r="A584" s="24" t="s">
        <v>7777</v>
      </c>
      <c r="B584" s="25" t="s">
        <v>19335</v>
      </c>
      <c r="C584" s="24">
        <v>4432</v>
      </c>
      <c r="D584" s="24" t="s">
        <v>17074</v>
      </c>
      <c r="E584" s="24" t="s">
        <v>7778</v>
      </c>
      <c r="F584" s="26">
        <f>Table134[[#This Row],[ToMeasure]]-Table134[[#This Row],[FromMeasure]]</f>
        <v>0.46969240000000001</v>
      </c>
      <c r="G584" s="27" t="s">
        <v>7779</v>
      </c>
      <c r="H584" s="37">
        <v>0</v>
      </c>
      <c r="I584" s="24" t="s">
        <v>647</v>
      </c>
      <c r="J584" s="37">
        <v>0.46969240000000001</v>
      </c>
      <c r="K584" s="24" t="s">
        <v>1114</v>
      </c>
      <c r="L584" s="28">
        <v>2943</v>
      </c>
      <c r="M584" s="28">
        <v>0</v>
      </c>
      <c r="N584" s="28">
        <v>2943</v>
      </c>
      <c r="O584" s="25" t="s">
        <v>23461</v>
      </c>
      <c r="P584" s="24">
        <v>11</v>
      </c>
      <c r="Q584" s="24" t="s">
        <v>203</v>
      </c>
      <c r="R584" s="28">
        <v>270</v>
      </c>
      <c r="S584" s="28">
        <v>43</v>
      </c>
      <c r="T584" s="29">
        <v>0.10635406048250085</v>
      </c>
      <c r="U584" s="28">
        <v>4068</v>
      </c>
      <c r="V584" s="63"/>
      <c r="W584" s="61">
        <f>(Table134[[#This Row],[2042 Future AADT]]-Table134[[#This Row],[AADT 2022]])/20*($W$5-2022)+Table134[[#This Row],[AADT 2022]]</f>
        <v>4068</v>
      </c>
      <c r="X584" s="63"/>
    </row>
    <row r="585" spans="1:24" s="21" customFormat="1" ht="24" customHeight="1" x14ac:dyDescent="0.25">
      <c r="A585" s="24" t="s">
        <v>7781</v>
      </c>
      <c r="B585" s="25" t="s">
        <v>19334</v>
      </c>
      <c r="C585" s="24">
        <v>4431</v>
      </c>
      <c r="D585" s="24" t="s">
        <v>17074</v>
      </c>
      <c r="E585" s="24" t="s">
        <v>7782</v>
      </c>
      <c r="F585" s="26">
        <f>Table134[[#This Row],[ToMeasure]]-Table134[[#This Row],[FromMeasure]]</f>
        <v>0.21995176</v>
      </c>
      <c r="G585" s="27" t="s">
        <v>7783</v>
      </c>
      <c r="H585" s="37">
        <v>0</v>
      </c>
      <c r="I585" s="24" t="s">
        <v>3294</v>
      </c>
      <c r="J585" s="37">
        <v>0.21995176</v>
      </c>
      <c r="K585" s="24" t="s">
        <v>156</v>
      </c>
      <c r="L585" s="28">
        <v>3749</v>
      </c>
      <c r="M585" s="28">
        <v>0</v>
      </c>
      <c r="N585" s="28">
        <v>3749</v>
      </c>
      <c r="O585" s="25" t="s">
        <v>23462</v>
      </c>
      <c r="P585" s="24">
        <v>11</v>
      </c>
      <c r="Q585" s="24" t="s">
        <v>203</v>
      </c>
      <c r="R585" s="28">
        <v>113</v>
      </c>
      <c r="S585" s="28">
        <v>439</v>
      </c>
      <c r="T585" s="29">
        <v>0.14723926380368099</v>
      </c>
      <c r="U585" s="28">
        <v>5182</v>
      </c>
      <c r="V585" s="63"/>
      <c r="W585" s="61">
        <f>(Table134[[#This Row],[2042 Future AADT]]-Table134[[#This Row],[AADT 2022]])/20*($W$5-2022)+Table134[[#This Row],[AADT 2022]]</f>
        <v>5182</v>
      </c>
      <c r="X585" s="63"/>
    </row>
    <row r="586" spans="1:24" s="21" customFormat="1" ht="24" customHeight="1" x14ac:dyDescent="0.25">
      <c r="A586" s="24" t="s">
        <v>6744</v>
      </c>
      <c r="B586" s="25" t="s">
        <v>19336</v>
      </c>
      <c r="C586" s="24">
        <v>4433</v>
      </c>
      <c r="D586" s="24" t="s">
        <v>17074</v>
      </c>
      <c r="E586" s="24" t="s">
        <v>6745</v>
      </c>
      <c r="F586" s="26">
        <f>Table134[[#This Row],[ToMeasure]]-Table134[[#This Row],[FromMeasure]]</f>
        <v>0.15262234999999999</v>
      </c>
      <c r="G586" s="27" t="s">
        <v>6746</v>
      </c>
      <c r="H586" s="37">
        <v>0</v>
      </c>
      <c r="I586" s="24" t="s">
        <v>1114</v>
      </c>
      <c r="J586" s="37">
        <v>0.15262234999999999</v>
      </c>
      <c r="K586" s="24" t="s">
        <v>647</v>
      </c>
      <c r="L586" s="28">
        <v>3107</v>
      </c>
      <c r="M586" s="28">
        <v>0</v>
      </c>
      <c r="N586" s="28">
        <v>3107</v>
      </c>
      <c r="O586" s="25" t="s">
        <v>23463</v>
      </c>
      <c r="P586" s="24">
        <v>10</v>
      </c>
      <c r="Q586" s="24" t="s">
        <v>203</v>
      </c>
      <c r="R586" s="28">
        <v>94</v>
      </c>
      <c r="S586" s="28">
        <v>363</v>
      </c>
      <c r="T586" s="29">
        <v>0.14708722240102992</v>
      </c>
      <c r="U586" s="28">
        <v>4295</v>
      </c>
      <c r="V586" s="63"/>
      <c r="W586" s="61">
        <f>(Table134[[#This Row],[2042 Future AADT]]-Table134[[#This Row],[AADT 2022]])/20*($W$5-2022)+Table134[[#This Row],[AADT 2022]]</f>
        <v>4295</v>
      </c>
      <c r="X586" s="63"/>
    </row>
    <row r="587" spans="1:24" s="21" customFormat="1" ht="24" customHeight="1" x14ac:dyDescent="0.25">
      <c r="A587" s="24" t="s">
        <v>11674</v>
      </c>
      <c r="B587" s="25" t="s">
        <v>19341</v>
      </c>
      <c r="C587" s="24">
        <v>4440</v>
      </c>
      <c r="D587" s="24" t="s">
        <v>17074</v>
      </c>
      <c r="E587" s="24" t="s">
        <v>11675</v>
      </c>
      <c r="F587" s="26">
        <f>Table134[[#This Row],[ToMeasure]]-Table134[[#This Row],[FromMeasure]]</f>
        <v>0.32950307000000001</v>
      </c>
      <c r="G587" s="27" t="s">
        <v>11676</v>
      </c>
      <c r="H587" s="37">
        <v>0</v>
      </c>
      <c r="I587" s="24" t="s">
        <v>156</v>
      </c>
      <c r="J587" s="37">
        <v>0.32950307000000001</v>
      </c>
      <c r="K587" s="24" t="s">
        <v>11677</v>
      </c>
      <c r="L587" s="28">
        <v>9126</v>
      </c>
      <c r="M587" s="28">
        <v>0</v>
      </c>
      <c r="N587" s="28">
        <v>9126</v>
      </c>
      <c r="O587" s="25" t="s">
        <v>23464</v>
      </c>
      <c r="P587" s="24">
        <v>12</v>
      </c>
      <c r="Q587" s="24" t="s">
        <v>203</v>
      </c>
      <c r="R587" s="28">
        <v>281</v>
      </c>
      <c r="S587" s="28">
        <v>1092</v>
      </c>
      <c r="T587" s="29">
        <v>0.15044926583388121</v>
      </c>
      <c r="U587" s="28">
        <v>12615</v>
      </c>
      <c r="V587" s="63"/>
      <c r="W587" s="61">
        <f>(Table134[[#This Row],[2042 Future AADT]]-Table134[[#This Row],[AADT 2022]])/20*($W$5-2022)+Table134[[#This Row],[AADT 2022]]</f>
        <v>12615</v>
      </c>
      <c r="X587" s="63"/>
    </row>
    <row r="588" spans="1:24" s="21" customFormat="1" ht="24" customHeight="1" x14ac:dyDescent="0.25">
      <c r="A588" s="24" t="s">
        <v>11679</v>
      </c>
      <c r="B588" s="25" t="s">
        <v>19343</v>
      </c>
      <c r="C588" s="24">
        <v>4442</v>
      </c>
      <c r="D588" s="24" t="s">
        <v>17074</v>
      </c>
      <c r="E588" s="24" t="s">
        <v>11680</v>
      </c>
      <c r="F588" s="26">
        <f>Table134[[#This Row],[ToMeasure]]-Table134[[#This Row],[FromMeasure]]</f>
        <v>0.21779398999999999</v>
      </c>
      <c r="G588" s="27" t="s">
        <v>6751</v>
      </c>
      <c r="H588" s="37">
        <v>0</v>
      </c>
      <c r="I588" s="24" t="s">
        <v>647</v>
      </c>
      <c r="J588" s="37">
        <v>0.21779398999999999</v>
      </c>
      <c r="K588" s="24" t="s">
        <v>6750</v>
      </c>
      <c r="L588" s="28">
        <v>1044</v>
      </c>
      <c r="M588" s="28">
        <v>0</v>
      </c>
      <c r="N588" s="28">
        <v>1044</v>
      </c>
      <c r="O588" s="25" t="s">
        <v>23465</v>
      </c>
      <c r="P588" s="24">
        <v>9</v>
      </c>
      <c r="Q588" s="24" t="s">
        <v>203</v>
      </c>
      <c r="R588" s="28">
        <v>95</v>
      </c>
      <c r="S588" s="28">
        <v>15</v>
      </c>
      <c r="T588" s="29">
        <v>0.1053639846743295</v>
      </c>
      <c r="U588" s="28">
        <v>1443</v>
      </c>
      <c r="V588" s="63"/>
      <c r="W588" s="61">
        <f>(Table134[[#This Row],[2042 Future AADT]]-Table134[[#This Row],[AADT 2022]])/20*($W$5-2022)+Table134[[#This Row],[AADT 2022]]</f>
        <v>1443</v>
      </c>
      <c r="X588" s="63"/>
    </row>
    <row r="589" spans="1:24" s="21" customFormat="1" ht="24" customHeight="1" x14ac:dyDescent="0.25">
      <c r="A589" s="24" t="s">
        <v>11682</v>
      </c>
      <c r="B589" s="25" t="s">
        <v>19342</v>
      </c>
      <c r="C589" s="24">
        <v>4441</v>
      </c>
      <c r="D589" s="24" t="s">
        <v>17074</v>
      </c>
      <c r="E589" s="24" t="s">
        <v>11683</v>
      </c>
      <c r="F589" s="26">
        <f>Table134[[#This Row],[ToMeasure]]-Table134[[#This Row],[FromMeasure]]</f>
        <v>0.22159708</v>
      </c>
      <c r="G589" s="27" t="s">
        <v>11677</v>
      </c>
      <c r="H589" s="37">
        <v>0</v>
      </c>
      <c r="I589" s="24" t="s">
        <v>11676</v>
      </c>
      <c r="J589" s="37">
        <v>0.22159708</v>
      </c>
      <c r="K589" s="24" t="s">
        <v>156</v>
      </c>
      <c r="L589" s="28">
        <v>1346</v>
      </c>
      <c r="M589" s="28">
        <v>0</v>
      </c>
      <c r="N589" s="28">
        <v>1346</v>
      </c>
      <c r="O589" s="25" t="s">
        <v>23466</v>
      </c>
      <c r="P589" s="24">
        <v>16</v>
      </c>
      <c r="Q589" s="24" t="s">
        <v>203</v>
      </c>
      <c r="R589" s="28">
        <v>39</v>
      </c>
      <c r="S589" s="28">
        <v>157</v>
      </c>
      <c r="T589" s="29">
        <v>0.14561664190193166</v>
      </c>
      <c r="U589" s="28">
        <v>1861</v>
      </c>
      <c r="V589" s="63"/>
      <c r="W589" s="61">
        <f>(Table134[[#This Row],[2042 Future AADT]]-Table134[[#This Row],[AADT 2022]])/20*($W$5-2022)+Table134[[#This Row],[AADT 2022]]</f>
        <v>1861</v>
      </c>
      <c r="X589" s="63"/>
    </row>
    <row r="590" spans="1:24" s="21" customFormat="1" ht="24" customHeight="1" x14ac:dyDescent="0.25">
      <c r="A590" s="24" t="s">
        <v>6748</v>
      </c>
      <c r="B590" s="25" t="s">
        <v>19344</v>
      </c>
      <c r="C590" s="24">
        <v>4443</v>
      </c>
      <c r="D590" s="24" t="s">
        <v>17074</v>
      </c>
      <c r="E590" s="24" t="s">
        <v>6749</v>
      </c>
      <c r="F590" s="26">
        <f>Table134[[#This Row],[ToMeasure]]-Table134[[#This Row],[FromMeasure]]</f>
        <v>0.23762675</v>
      </c>
      <c r="G590" s="27" t="s">
        <v>6750</v>
      </c>
      <c r="H590" s="37">
        <v>0</v>
      </c>
      <c r="I590" s="24" t="s">
        <v>6751</v>
      </c>
      <c r="J590" s="37">
        <v>0.23762675</v>
      </c>
      <c r="K590" s="24" t="s">
        <v>647</v>
      </c>
      <c r="L590" s="28">
        <v>13615</v>
      </c>
      <c r="M590" s="28">
        <v>0</v>
      </c>
      <c r="N590" s="28">
        <v>13615</v>
      </c>
      <c r="O590" s="25" t="s">
        <v>23467</v>
      </c>
      <c r="P590" s="24">
        <v>12</v>
      </c>
      <c r="Q590" s="24" t="s">
        <v>203</v>
      </c>
      <c r="R590" s="28">
        <v>412</v>
      </c>
      <c r="S590" s="28">
        <v>1601</v>
      </c>
      <c r="T590" s="29">
        <v>0.14785163422695558</v>
      </c>
      <c r="U590" s="28">
        <v>18820</v>
      </c>
      <c r="V590" s="63"/>
      <c r="W590" s="61">
        <f>(Table134[[#This Row],[2042 Future AADT]]-Table134[[#This Row],[AADT 2022]])/20*($W$5-2022)+Table134[[#This Row],[AADT 2022]]</f>
        <v>18820</v>
      </c>
      <c r="X590" s="63"/>
    </row>
    <row r="591" spans="1:24" s="21" customFormat="1" ht="24" customHeight="1" x14ac:dyDescent="0.25">
      <c r="A591" s="24" t="s">
        <v>6753</v>
      </c>
      <c r="B591" s="25" t="s">
        <v>19346</v>
      </c>
      <c r="C591" s="24">
        <v>4450</v>
      </c>
      <c r="D591" s="24" t="s">
        <v>17074</v>
      </c>
      <c r="E591" s="24" t="s">
        <v>6754</v>
      </c>
      <c r="F591" s="26">
        <f>Table134[[#This Row],[ToMeasure]]-Table134[[#This Row],[FromMeasure]]</f>
        <v>0.3698128</v>
      </c>
      <c r="G591" s="27" t="s">
        <v>6755</v>
      </c>
      <c r="H591" s="37">
        <v>8.6542000000000008E-3</v>
      </c>
      <c r="I591" s="24" t="s">
        <v>156</v>
      </c>
      <c r="J591" s="37">
        <v>0.378467</v>
      </c>
      <c r="K591" s="24" t="s">
        <v>6756</v>
      </c>
      <c r="L591" s="28">
        <v>3750</v>
      </c>
      <c r="M591" s="28">
        <v>0</v>
      </c>
      <c r="N591" s="28">
        <v>3750</v>
      </c>
      <c r="O591" s="25" t="s">
        <v>23468</v>
      </c>
      <c r="P591" s="24">
        <v>15</v>
      </c>
      <c r="Q591" s="24" t="s">
        <v>203</v>
      </c>
      <c r="R591" s="28" t="s">
        <v>203</v>
      </c>
      <c r="S591" s="28" t="s">
        <v>203</v>
      </c>
      <c r="T591" s="29" t="s">
        <v>203</v>
      </c>
      <c r="U591" s="28">
        <v>5184</v>
      </c>
      <c r="V591" s="63"/>
      <c r="W591" s="61">
        <f>(Table134[[#This Row],[2042 Future AADT]]-Table134[[#This Row],[AADT 2022]])/20*($W$5-2022)+Table134[[#This Row],[AADT 2022]]</f>
        <v>5184</v>
      </c>
      <c r="X591" s="63"/>
    </row>
    <row r="592" spans="1:24" s="21" customFormat="1" ht="24" customHeight="1" x14ac:dyDescent="0.25">
      <c r="A592" s="24" t="s">
        <v>11685</v>
      </c>
      <c r="B592" s="25" t="s">
        <v>19348</v>
      </c>
      <c r="C592" s="24">
        <v>4452</v>
      </c>
      <c r="D592" s="24" t="s">
        <v>17074</v>
      </c>
      <c r="E592" s="24" t="s">
        <v>11686</v>
      </c>
      <c r="F592" s="26">
        <f>Table134[[#This Row],[ToMeasure]]-Table134[[#This Row],[FromMeasure]]</f>
        <v>0.40297939999999999</v>
      </c>
      <c r="G592" s="27" t="s">
        <v>11687</v>
      </c>
      <c r="H592" s="37">
        <v>8.0558999999999995E-3</v>
      </c>
      <c r="I592" s="24" t="s">
        <v>647</v>
      </c>
      <c r="J592" s="37">
        <v>0.41103529999999999</v>
      </c>
      <c r="K592" s="24" t="s">
        <v>11688</v>
      </c>
      <c r="L592" s="28">
        <v>1944</v>
      </c>
      <c r="M592" s="28">
        <v>0</v>
      </c>
      <c r="N592" s="28">
        <v>1944</v>
      </c>
      <c r="O592" s="25" t="s">
        <v>23469</v>
      </c>
      <c r="P592" s="24">
        <v>10</v>
      </c>
      <c r="Q592" s="24" t="s">
        <v>203</v>
      </c>
      <c r="R592" s="28" t="s">
        <v>203</v>
      </c>
      <c r="S592" s="28" t="s">
        <v>203</v>
      </c>
      <c r="T592" s="29" t="s">
        <v>203</v>
      </c>
      <c r="U592" s="28">
        <v>2687</v>
      </c>
      <c r="V592" s="63"/>
      <c r="W592" s="61">
        <f>(Table134[[#This Row],[2042 Future AADT]]-Table134[[#This Row],[AADT 2022]])/20*($W$5-2022)+Table134[[#This Row],[AADT 2022]]</f>
        <v>2687</v>
      </c>
      <c r="X592" s="63"/>
    </row>
    <row r="593" spans="1:24" s="21" customFormat="1" ht="24" customHeight="1" x14ac:dyDescent="0.25">
      <c r="A593" s="24" t="s">
        <v>7785</v>
      </c>
      <c r="B593" s="25" t="s">
        <v>19347</v>
      </c>
      <c r="C593" s="24">
        <v>4451</v>
      </c>
      <c r="D593" s="24" t="s">
        <v>17074</v>
      </c>
      <c r="E593" s="24" t="s">
        <v>7786</v>
      </c>
      <c r="F593" s="26">
        <f>Table134[[#This Row],[ToMeasure]]-Table134[[#This Row],[FromMeasure]]</f>
        <v>0.35397080000000003</v>
      </c>
      <c r="G593" s="27" t="s">
        <v>6756</v>
      </c>
      <c r="H593" s="37">
        <v>4.2634999999999999E-3</v>
      </c>
      <c r="I593" s="24" t="s">
        <v>6755</v>
      </c>
      <c r="J593" s="37">
        <v>0.35823430000000001</v>
      </c>
      <c r="K593" s="24" t="s">
        <v>156</v>
      </c>
      <c r="L593" s="28">
        <v>2744</v>
      </c>
      <c r="M593" s="28">
        <v>0</v>
      </c>
      <c r="N593" s="28">
        <v>2744</v>
      </c>
      <c r="O593" s="25" t="s">
        <v>23470</v>
      </c>
      <c r="P593" s="24">
        <v>10</v>
      </c>
      <c r="Q593" s="24" t="s">
        <v>203</v>
      </c>
      <c r="R593" s="28" t="s">
        <v>203</v>
      </c>
      <c r="S593" s="28" t="s">
        <v>203</v>
      </c>
      <c r="T593" s="29" t="s">
        <v>203</v>
      </c>
      <c r="U593" s="28">
        <v>3793</v>
      </c>
      <c r="V593" s="63"/>
      <c r="W593" s="61">
        <f>(Table134[[#This Row],[2042 Future AADT]]-Table134[[#This Row],[AADT 2022]])/20*($W$5-2022)+Table134[[#This Row],[AADT 2022]]</f>
        <v>3793</v>
      </c>
      <c r="X593" s="63"/>
    </row>
    <row r="594" spans="1:24" s="21" customFormat="1" ht="24" customHeight="1" x14ac:dyDescent="0.25">
      <c r="A594" s="24" t="s">
        <v>11690</v>
      </c>
      <c r="B594" s="25" t="s">
        <v>19349</v>
      </c>
      <c r="C594" s="24">
        <v>4453</v>
      </c>
      <c r="D594" s="24" t="s">
        <v>17074</v>
      </c>
      <c r="E594" s="24" t="s">
        <v>11691</v>
      </c>
      <c r="F594" s="26">
        <f>Table134[[#This Row],[ToMeasure]]-Table134[[#This Row],[FromMeasure]]</f>
        <v>0.4019238</v>
      </c>
      <c r="G594" s="27" t="s">
        <v>11688</v>
      </c>
      <c r="H594" s="37">
        <v>5.8579000000000001E-3</v>
      </c>
      <c r="I594" s="24" t="s">
        <v>11687</v>
      </c>
      <c r="J594" s="37">
        <v>0.40778170000000002</v>
      </c>
      <c r="K594" s="24" t="s">
        <v>647</v>
      </c>
      <c r="L594" s="28">
        <v>5729</v>
      </c>
      <c r="M594" s="28">
        <v>0</v>
      </c>
      <c r="N594" s="28">
        <v>5729</v>
      </c>
      <c r="O594" s="25" t="s">
        <v>23471</v>
      </c>
      <c r="P594" s="24">
        <v>16</v>
      </c>
      <c r="Q594" s="24" t="s">
        <v>203</v>
      </c>
      <c r="R594" s="28" t="s">
        <v>203</v>
      </c>
      <c r="S594" s="28" t="s">
        <v>203</v>
      </c>
      <c r="T594" s="29" t="s">
        <v>203</v>
      </c>
      <c r="U594" s="28">
        <v>7919</v>
      </c>
      <c r="V594" s="63"/>
      <c r="W594" s="61">
        <f>(Table134[[#This Row],[2042 Future AADT]]-Table134[[#This Row],[AADT 2022]])/20*($W$5-2022)+Table134[[#This Row],[AADT 2022]]</f>
        <v>7919</v>
      </c>
      <c r="X594" s="63"/>
    </row>
    <row r="595" spans="1:24" s="21" customFormat="1" ht="24" customHeight="1" x14ac:dyDescent="0.25">
      <c r="A595" s="24" t="s">
        <v>6758</v>
      </c>
      <c r="B595" s="25"/>
      <c r="C595" s="24" t="s">
        <v>203</v>
      </c>
      <c r="D595" s="24" t="s">
        <v>17074</v>
      </c>
      <c r="E595" s="24" t="s">
        <v>6759</v>
      </c>
      <c r="F595" s="26">
        <f>Table134[[#This Row],[ToMeasure]]-Table134[[#This Row],[FromMeasure]]</f>
        <v>1.76662E-2</v>
      </c>
      <c r="G595" s="27" t="s">
        <v>203</v>
      </c>
      <c r="H595" s="37">
        <v>9.0735999999999994E-3</v>
      </c>
      <c r="I595" s="24" t="s">
        <v>203</v>
      </c>
      <c r="J595" s="37">
        <v>2.6739800000000001E-2</v>
      </c>
      <c r="K595" s="24" t="s">
        <v>203</v>
      </c>
      <c r="L595" s="28" t="s">
        <v>203</v>
      </c>
      <c r="M595" s="28" t="s">
        <v>203</v>
      </c>
      <c r="N595" s="28" t="s">
        <v>203</v>
      </c>
      <c r="O595" s="25" t="s">
        <v>203</v>
      </c>
      <c r="P595" s="24" t="s">
        <v>203</v>
      </c>
      <c r="Q595" s="24" t="s">
        <v>203</v>
      </c>
      <c r="R595" s="28" t="s">
        <v>203</v>
      </c>
      <c r="S595" s="28" t="s">
        <v>203</v>
      </c>
      <c r="T595" s="29" t="s">
        <v>203</v>
      </c>
      <c r="U595" s="28" t="s">
        <v>203</v>
      </c>
      <c r="V595" s="63"/>
      <c r="W595" s="61" t="e">
        <f>(Table134[[#This Row],[2042 Future AADT]]-Table134[[#This Row],[AADT 2022]])/20*($W$5-2022)+Table134[[#This Row],[AADT 2022]]</f>
        <v>#VALUE!</v>
      </c>
      <c r="X595" s="63"/>
    </row>
    <row r="596" spans="1:24" s="21" customFormat="1" ht="24" customHeight="1" x14ac:dyDescent="0.25">
      <c r="A596" s="24" t="s">
        <v>7788</v>
      </c>
      <c r="B596" s="25"/>
      <c r="C596" s="24" t="s">
        <v>203</v>
      </c>
      <c r="D596" s="24" t="s">
        <v>17074</v>
      </c>
      <c r="E596" s="24" t="s">
        <v>7789</v>
      </c>
      <c r="F596" s="26">
        <f>Table134[[#This Row],[ToMeasure]]-Table134[[#This Row],[FromMeasure]]</f>
        <v>2.7573199999999999E-2</v>
      </c>
      <c r="G596" s="27" t="s">
        <v>203</v>
      </c>
      <c r="H596" s="37">
        <v>8.8994E-3</v>
      </c>
      <c r="I596" s="24" t="s">
        <v>203</v>
      </c>
      <c r="J596" s="37">
        <v>3.6472600000000001E-2</v>
      </c>
      <c r="K596" s="24" t="s">
        <v>203</v>
      </c>
      <c r="L596" s="28" t="s">
        <v>203</v>
      </c>
      <c r="M596" s="28" t="s">
        <v>203</v>
      </c>
      <c r="N596" s="28" t="s">
        <v>203</v>
      </c>
      <c r="O596" s="25" t="s">
        <v>203</v>
      </c>
      <c r="P596" s="24" t="s">
        <v>203</v>
      </c>
      <c r="Q596" s="24" t="s">
        <v>203</v>
      </c>
      <c r="R596" s="28" t="s">
        <v>203</v>
      </c>
      <c r="S596" s="28" t="s">
        <v>203</v>
      </c>
      <c r="T596" s="29" t="s">
        <v>203</v>
      </c>
      <c r="U596" s="28" t="s">
        <v>203</v>
      </c>
      <c r="V596" s="63"/>
      <c r="W596" s="61" t="e">
        <f>(Table134[[#This Row],[2042 Future AADT]]-Table134[[#This Row],[AADT 2022]])/20*($W$5-2022)+Table134[[#This Row],[AADT 2022]]</f>
        <v>#VALUE!</v>
      </c>
      <c r="X596" s="63"/>
    </row>
    <row r="597" spans="1:24" s="21" customFormat="1" ht="24" customHeight="1" x14ac:dyDescent="0.25">
      <c r="A597" s="24" t="s">
        <v>6760</v>
      </c>
      <c r="B597" s="25"/>
      <c r="C597" s="24" t="s">
        <v>203</v>
      </c>
      <c r="D597" s="24" t="s">
        <v>17074</v>
      </c>
      <c r="E597" s="24" t="s">
        <v>6761</v>
      </c>
      <c r="F597" s="26">
        <f>Table134[[#This Row],[ToMeasure]]-Table134[[#This Row],[FromMeasure]]</f>
        <v>3.0408400000000002E-2</v>
      </c>
      <c r="G597" s="27" t="s">
        <v>203</v>
      </c>
      <c r="H597" s="37">
        <v>4.2436000000000001E-3</v>
      </c>
      <c r="I597" s="24" t="s">
        <v>203</v>
      </c>
      <c r="J597" s="37">
        <v>3.4652000000000002E-2</v>
      </c>
      <c r="K597" s="24" t="s">
        <v>203</v>
      </c>
      <c r="L597" s="28" t="s">
        <v>203</v>
      </c>
      <c r="M597" s="28" t="s">
        <v>203</v>
      </c>
      <c r="N597" s="28" t="s">
        <v>203</v>
      </c>
      <c r="O597" s="25" t="s">
        <v>203</v>
      </c>
      <c r="P597" s="24" t="s">
        <v>203</v>
      </c>
      <c r="Q597" s="24" t="s">
        <v>203</v>
      </c>
      <c r="R597" s="28" t="s">
        <v>203</v>
      </c>
      <c r="S597" s="28" t="s">
        <v>203</v>
      </c>
      <c r="T597" s="29" t="s">
        <v>203</v>
      </c>
      <c r="U597" s="28" t="s">
        <v>203</v>
      </c>
      <c r="V597" s="63"/>
      <c r="W597" s="61" t="e">
        <f>(Table134[[#This Row],[2042 Future AADT]]-Table134[[#This Row],[AADT 2022]])/20*($W$5-2022)+Table134[[#This Row],[AADT 2022]]</f>
        <v>#VALUE!</v>
      </c>
      <c r="X597" s="63"/>
    </row>
    <row r="598" spans="1:24" s="21" customFormat="1" ht="24" customHeight="1" x14ac:dyDescent="0.25">
      <c r="A598" s="24" t="s">
        <v>6762</v>
      </c>
      <c r="B598" s="25"/>
      <c r="C598" s="24" t="s">
        <v>203</v>
      </c>
      <c r="D598" s="24" t="s">
        <v>17074</v>
      </c>
      <c r="E598" s="24" t="s">
        <v>6763</v>
      </c>
      <c r="F598" s="26">
        <f>Table134[[#This Row],[ToMeasure]]-Table134[[#This Row],[FromMeasure]]</f>
        <v>3.6904600000000003E-2</v>
      </c>
      <c r="G598" s="27" t="s">
        <v>203</v>
      </c>
      <c r="H598" s="37">
        <v>5.3480000000000003E-3</v>
      </c>
      <c r="I598" s="24" t="s">
        <v>203</v>
      </c>
      <c r="J598" s="37">
        <v>4.2252600000000001E-2</v>
      </c>
      <c r="K598" s="24" t="s">
        <v>203</v>
      </c>
      <c r="L598" s="28" t="s">
        <v>203</v>
      </c>
      <c r="M598" s="28" t="s">
        <v>203</v>
      </c>
      <c r="N598" s="28" t="s">
        <v>203</v>
      </c>
      <c r="O598" s="25" t="s">
        <v>203</v>
      </c>
      <c r="P598" s="24" t="s">
        <v>203</v>
      </c>
      <c r="Q598" s="24" t="s">
        <v>203</v>
      </c>
      <c r="R598" s="28" t="s">
        <v>203</v>
      </c>
      <c r="S598" s="28" t="s">
        <v>203</v>
      </c>
      <c r="T598" s="29" t="s">
        <v>203</v>
      </c>
      <c r="U598" s="28" t="s">
        <v>203</v>
      </c>
      <c r="V598" s="63"/>
      <c r="W598" s="61" t="e">
        <f>(Table134[[#This Row],[2042 Future AADT]]-Table134[[#This Row],[AADT 2022]])/20*($W$5-2022)+Table134[[#This Row],[AADT 2022]]</f>
        <v>#VALUE!</v>
      </c>
      <c r="X598" s="63"/>
    </row>
    <row r="599" spans="1:24" s="21" customFormat="1" ht="24" customHeight="1" x14ac:dyDescent="0.25">
      <c r="A599" s="24" t="s">
        <v>6764</v>
      </c>
      <c r="B599" s="25" t="s">
        <v>19351</v>
      </c>
      <c r="C599" s="24">
        <v>4460</v>
      </c>
      <c r="D599" s="24" t="s">
        <v>17074</v>
      </c>
      <c r="E599" s="24" t="s">
        <v>6765</v>
      </c>
      <c r="F599" s="26">
        <f>Table134[[#This Row],[ToMeasure]]-Table134[[#This Row],[FromMeasure]]</f>
        <v>0.22071219</v>
      </c>
      <c r="G599" s="27" t="s">
        <v>6766</v>
      </c>
      <c r="H599" s="37">
        <v>0</v>
      </c>
      <c r="I599" s="24" t="s">
        <v>156</v>
      </c>
      <c r="J599" s="37">
        <v>0.22071219</v>
      </c>
      <c r="K599" s="24" t="s">
        <v>6767</v>
      </c>
      <c r="L599" s="28">
        <v>4588</v>
      </c>
      <c r="M599" s="28">
        <v>0</v>
      </c>
      <c r="N599" s="28">
        <v>4588</v>
      </c>
      <c r="O599" s="25" t="s">
        <v>23472</v>
      </c>
      <c r="P599" s="24">
        <v>16</v>
      </c>
      <c r="Q599" s="24" t="s">
        <v>203</v>
      </c>
      <c r="R599" s="28">
        <v>142</v>
      </c>
      <c r="S599" s="28">
        <v>551</v>
      </c>
      <c r="T599" s="29">
        <v>0.15104620749782041</v>
      </c>
      <c r="U599" s="28">
        <v>6342</v>
      </c>
      <c r="V599" s="63"/>
      <c r="W599" s="61">
        <f>(Table134[[#This Row],[2042 Future AADT]]-Table134[[#This Row],[AADT 2022]])/20*($W$5-2022)+Table134[[#This Row],[AADT 2022]]</f>
        <v>6342</v>
      </c>
      <c r="X599" s="63"/>
    </row>
    <row r="600" spans="1:24" s="21" customFormat="1" ht="24" customHeight="1" x14ac:dyDescent="0.25">
      <c r="A600" s="24" t="s">
        <v>6769</v>
      </c>
      <c r="B600" s="25" t="s">
        <v>19353</v>
      </c>
      <c r="C600" s="24">
        <v>4462</v>
      </c>
      <c r="D600" s="24" t="s">
        <v>17074</v>
      </c>
      <c r="E600" s="24" t="s">
        <v>6770</v>
      </c>
      <c r="F600" s="26">
        <f>Table134[[#This Row],[ToMeasure]]-Table134[[#This Row],[FromMeasure]]</f>
        <v>0.21764362000000001</v>
      </c>
      <c r="G600" s="27" t="s">
        <v>6771</v>
      </c>
      <c r="H600" s="37">
        <v>0</v>
      </c>
      <c r="I600" s="24" t="s">
        <v>647</v>
      </c>
      <c r="J600" s="37">
        <v>0.21764362000000001</v>
      </c>
      <c r="K600" s="24" t="s">
        <v>6772</v>
      </c>
      <c r="L600" s="28">
        <v>865</v>
      </c>
      <c r="M600" s="28">
        <v>0</v>
      </c>
      <c r="N600" s="28">
        <v>865</v>
      </c>
      <c r="O600" s="25" t="s">
        <v>23473</v>
      </c>
      <c r="P600" s="24">
        <v>13</v>
      </c>
      <c r="Q600" s="24" t="s">
        <v>203</v>
      </c>
      <c r="R600" s="28">
        <v>79</v>
      </c>
      <c r="S600" s="28">
        <v>12</v>
      </c>
      <c r="T600" s="29">
        <v>0.10520231213872833</v>
      </c>
      <c r="U600" s="28">
        <v>1196</v>
      </c>
      <c r="V600" s="63"/>
      <c r="W600" s="61">
        <f>(Table134[[#This Row],[2042 Future AADT]]-Table134[[#This Row],[AADT 2022]])/20*($W$5-2022)+Table134[[#This Row],[AADT 2022]]</f>
        <v>1196</v>
      </c>
      <c r="X600" s="63"/>
    </row>
    <row r="601" spans="1:24" s="21" customFormat="1" ht="24" customHeight="1" x14ac:dyDescent="0.25">
      <c r="A601" s="24" t="s">
        <v>11693</v>
      </c>
      <c r="B601" s="25" t="s">
        <v>19352</v>
      </c>
      <c r="C601" s="24">
        <v>4461</v>
      </c>
      <c r="D601" s="24" t="s">
        <v>17074</v>
      </c>
      <c r="E601" s="24" t="s">
        <v>11694</v>
      </c>
      <c r="F601" s="26">
        <f>Table134[[#This Row],[ToMeasure]]-Table134[[#This Row],[FromMeasure]]</f>
        <v>0.20681928999999999</v>
      </c>
      <c r="G601" s="27" t="s">
        <v>6767</v>
      </c>
      <c r="H601" s="37">
        <v>0</v>
      </c>
      <c r="I601" s="24" t="s">
        <v>6766</v>
      </c>
      <c r="J601" s="37">
        <v>0.20681928999999999</v>
      </c>
      <c r="K601" s="24" t="s">
        <v>156</v>
      </c>
      <c r="L601" s="28">
        <v>743</v>
      </c>
      <c r="M601" s="28">
        <v>0</v>
      </c>
      <c r="N601" s="28">
        <v>743</v>
      </c>
      <c r="O601" s="25" t="s">
        <v>23474</v>
      </c>
      <c r="P601" s="24">
        <v>12</v>
      </c>
      <c r="Q601" s="24" t="s">
        <v>203</v>
      </c>
      <c r="R601" s="28">
        <v>21</v>
      </c>
      <c r="S601" s="28">
        <v>86</v>
      </c>
      <c r="T601" s="29">
        <v>0.14401076716016151</v>
      </c>
      <c r="U601" s="28">
        <v>1027</v>
      </c>
      <c r="V601" s="63"/>
      <c r="W601" s="61">
        <f>(Table134[[#This Row],[2042 Future AADT]]-Table134[[#This Row],[AADT 2022]])/20*($W$5-2022)+Table134[[#This Row],[AADT 2022]]</f>
        <v>1027</v>
      </c>
      <c r="X601" s="63"/>
    </row>
    <row r="602" spans="1:24" s="21" customFormat="1" ht="24" customHeight="1" x14ac:dyDescent="0.25">
      <c r="A602" s="24" t="s">
        <v>7790</v>
      </c>
      <c r="B602" s="25" t="s">
        <v>19354</v>
      </c>
      <c r="C602" s="24">
        <v>4463</v>
      </c>
      <c r="D602" s="24" t="s">
        <v>17074</v>
      </c>
      <c r="E602" s="24" t="s">
        <v>7791</v>
      </c>
      <c r="F602" s="26">
        <f>Table134[[#This Row],[ToMeasure]]-Table134[[#This Row],[FromMeasure]]</f>
        <v>0.16832902999999999</v>
      </c>
      <c r="G602" s="27" t="s">
        <v>6772</v>
      </c>
      <c r="H602" s="37">
        <v>0</v>
      </c>
      <c r="I602" s="24" t="s">
        <v>6771</v>
      </c>
      <c r="J602" s="37">
        <v>0.16832902999999999</v>
      </c>
      <c r="K602" s="24" t="s">
        <v>647</v>
      </c>
      <c r="L602" s="28">
        <v>5356</v>
      </c>
      <c r="M602" s="28">
        <v>0</v>
      </c>
      <c r="N602" s="28">
        <v>5356</v>
      </c>
      <c r="O602" s="25" t="s">
        <v>23475</v>
      </c>
      <c r="P602" s="24">
        <v>14</v>
      </c>
      <c r="Q602" s="24" t="s">
        <v>203</v>
      </c>
      <c r="R602" s="28">
        <v>166</v>
      </c>
      <c r="S602" s="28">
        <v>642</v>
      </c>
      <c r="T602" s="29">
        <v>0.1508588498879761</v>
      </c>
      <c r="U602" s="28">
        <v>7404</v>
      </c>
      <c r="V602" s="63"/>
      <c r="W602" s="61">
        <f>(Table134[[#This Row],[2042 Future AADT]]-Table134[[#This Row],[AADT 2022]])/20*($W$5-2022)+Table134[[#This Row],[AADT 2022]]</f>
        <v>7404</v>
      </c>
      <c r="X602" s="63"/>
    </row>
    <row r="603" spans="1:24" s="21" customFormat="1" ht="24" customHeight="1" x14ac:dyDescent="0.25">
      <c r="A603" s="24" t="s">
        <v>7793</v>
      </c>
      <c r="B603" s="25" t="s">
        <v>19357</v>
      </c>
      <c r="C603" s="24">
        <v>4470</v>
      </c>
      <c r="D603" s="24" t="s">
        <v>17074</v>
      </c>
      <c r="E603" s="24" t="s">
        <v>7794</v>
      </c>
      <c r="F603" s="26">
        <f>Table134[[#This Row],[ToMeasure]]-Table134[[#This Row],[FromMeasure]]</f>
        <v>0.2852596</v>
      </c>
      <c r="G603" s="27" t="s">
        <v>3769</v>
      </c>
      <c r="H603" s="37">
        <v>0</v>
      </c>
      <c r="I603" s="24" t="s">
        <v>156</v>
      </c>
      <c r="J603" s="37">
        <v>0.2852596</v>
      </c>
      <c r="K603" s="24" t="s">
        <v>3768</v>
      </c>
      <c r="L603" s="28">
        <v>2296</v>
      </c>
      <c r="M603" s="28">
        <v>0</v>
      </c>
      <c r="N603" s="28">
        <v>2296</v>
      </c>
      <c r="O603" s="25" t="s">
        <v>23476</v>
      </c>
      <c r="P603" s="24">
        <v>13</v>
      </c>
      <c r="Q603" s="24" t="s">
        <v>203</v>
      </c>
      <c r="R603" s="28">
        <v>71</v>
      </c>
      <c r="S603" s="28">
        <v>276</v>
      </c>
      <c r="T603" s="29">
        <v>0.15113240418118468</v>
      </c>
      <c r="U603" s="28">
        <v>3174</v>
      </c>
      <c r="V603" s="63"/>
      <c r="W603" s="61">
        <f>(Table134[[#This Row],[2042 Future AADT]]-Table134[[#This Row],[AADT 2022]])/20*($W$5-2022)+Table134[[#This Row],[AADT 2022]]</f>
        <v>3174</v>
      </c>
      <c r="X603" s="63"/>
    </row>
    <row r="604" spans="1:24" s="21" customFormat="1" ht="24" customHeight="1" x14ac:dyDescent="0.25">
      <c r="A604" s="24" t="s">
        <v>11696</v>
      </c>
      <c r="B604" s="25" t="s">
        <v>19359</v>
      </c>
      <c r="C604" s="24">
        <v>4472</v>
      </c>
      <c r="D604" s="24" t="s">
        <v>17074</v>
      </c>
      <c r="E604" s="24" t="s">
        <v>11697</v>
      </c>
      <c r="F604" s="26">
        <f>Table134[[#This Row],[ToMeasure]]-Table134[[#This Row],[FromMeasure]]</f>
        <v>7.341135E-2</v>
      </c>
      <c r="G604" s="27" t="s">
        <v>11698</v>
      </c>
      <c r="H604" s="37">
        <v>0</v>
      </c>
      <c r="I604" s="24" t="s">
        <v>647</v>
      </c>
      <c r="J604" s="37">
        <v>7.341135E-2</v>
      </c>
      <c r="K604" s="24" t="s">
        <v>11699</v>
      </c>
      <c r="L604" s="28">
        <v>333</v>
      </c>
      <c r="M604" s="28">
        <v>0</v>
      </c>
      <c r="N604" s="28">
        <v>333</v>
      </c>
      <c r="O604" s="25" t="s">
        <v>23477</v>
      </c>
      <c r="P604" s="24">
        <v>17</v>
      </c>
      <c r="Q604" s="24" t="s">
        <v>203</v>
      </c>
      <c r="R604" s="28">
        <v>30</v>
      </c>
      <c r="S604" s="28">
        <v>4</v>
      </c>
      <c r="T604" s="29">
        <v>0.1021021021021021</v>
      </c>
      <c r="U604" s="28">
        <v>496</v>
      </c>
      <c r="V604" s="63"/>
      <c r="W604" s="61">
        <f>(Table134[[#This Row],[2042 Future AADT]]-Table134[[#This Row],[AADT 2022]])/20*($W$5-2022)+Table134[[#This Row],[AADT 2022]]</f>
        <v>496</v>
      </c>
      <c r="X604" s="63"/>
    </row>
    <row r="605" spans="1:24" s="21" customFormat="1" ht="24" customHeight="1" x14ac:dyDescent="0.25">
      <c r="A605" s="24" t="s">
        <v>6774</v>
      </c>
      <c r="B605" s="25" t="s">
        <v>19358</v>
      </c>
      <c r="C605" s="24">
        <v>4471</v>
      </c>
      <c r="D605" s="24" t="s">
        <v>17074</v>
      </c>
      <c r="E605" s="24" t="s">
        <v>6775</v>
      </c>
      <c r="F605" s="26">
        <f>Table134[[#This Row],[ToMeasure]]-Table134[[#This Row],[FromMeasure]]</f>
        <v>0.13038638</v>
      </c>
      <c r="G605" s="27" t="s">
        <v>3770</v>
      </c>
      <c r="H605" s="37">
        <v>0</v>
      </c>
      <c r="I605" s="24" t="s">
        <v>406</v>
      </c>
      <c r="J605" s="37">
        <v>0.13038638</v>
      </c>
      <c r="K605" s="24" t="s">
        <v>156</v>
      </c>
      <c r="L605" s="28">
        <v>478</v>
      </c>
      <c r="M605" s="28">
        <v>0</v>
      </c>
      <c r="N605" s="28">
        <v>478</v>
      </c>
      <c r="O605" s="25" t="s">
        <v>23478</v>
      </c>
      <c r="P605" s="24">
        <v>13</v>
      </c>
      <c r="Q605" s="24" t="s">
        <v>203</v>
      </c>
      <c r="R605" s="28">
        <v>43</v>
      </c>
      <c r="S605" s="28">
        <v>5</v>
      </c>
      <c r="T605" s="29">
        <v>0.100418410041841</v>
      </c>
      <c r="U605" s="28">
        <v>712</v>
      </c>
      <c r="V605" s="63"/>
      <c r="W605" s="61">
        <f>(Table134[[#This Row],[2042 Future AADT]]-Table134[[#This Row],[AADT 2022]])/20*($W$5-2022)+Table134[[#This Row],[AADT 2022]]</f>
        <v>712</v>
      </c>
      <c r="X605" s="63"/>
    </row>
    <row r="606" spans="1:24" s="21" customFormat="1" ht="24" customHeight="1" x14ac:dyDescent="0.25">
      <c r="A606" s="24" t="s">
        <v>11701</v>
      </c>
      <c r="B606" s="25" t="s">
        <v>19360</v>
      </c>
      <c r="C606" s="24">
        <v>4473</v>
      </c>
      <c r="D606" s="24" t="s">
        <v>17074</v>
      </c>
      <c r="E606" s="24" t="s">
        <v>11702</v>
      </c>
      <c r="F606" s="26">
        <f>Table134[[#This Row],[ToMeasure]]-Table134[[#This Row],[FromMeasure]]</f>
        <v>0.24226031000000001</v>
      </c>
      <c r="G606" s="27" t="s">
        <v>11699</v>
      </c>
      <c r="H606" s="37">
        <v>0</v>
      </c>
      <c r="I606" s="24" t="s">
        <v>406</v>
      </c>
      <c r="J606" s="37">
        <v>0.24226031000000001</v>
      </c>
      <c r="K606" s="24" t="s">
        <v>647</v>
      </c>
      <c r="L606" s="28">
        <v>2408</v>
      </c>
      <c r="M606" s="28">
        <v>0</v>
      </c>
      <c r="N606" s="28">
        <v>2408</v>
      </c>
      <c r="O606" s="25" t="s">
        <v>23479</v>
      </c>
      <c r="P606" s="24">
        <v>13</v>
      </c>
      <c r="Q606" s="24" t="s">
        <v>203</v>
      </c>
      <c r="R606" s="28">
        <v>74</v>
      </c>
      <c r="S606" s="28">
        <v>286</v>
      </c>
      <c r="T606" s="29">
        <v>0.14950166112956811</v>
      </c>
      <c r="U606" s="28">
        <v>3329</v>
      </c>
      <c r="V606" s="63"/>
      <c r="W606" s="61">
        <f>(Table134[[#This Row],[2042 Future AADT]]-Table134[[#This Row],[AADT 2022]])/20*($W$5-2022)+Table134[[#This Row],[AADT 2022]]</f>
        <v>3329</v>
      </c>
      <c r="X606" s="63"/>
    </row>
    <row r="607" spans="1:24" s="21" customFormat="1" ht="24" customHeight="1" x14ac:dyDescent="0.25">
      <c r="A607" s="24" t="s">
        <v>3766</v>
      </c>
      <c r="B607" s="25"/>
      <c r="C607" s="24" t="s">
        <v>203</v>
      </c>
      <c r="D607" s="24" t="s">
        <v>17074</v>
      </c>
      <c r="E607" s="24" t="s">
        <v>3767</v>
      </c>
      <c r="F607" s="26">
        <f>Table134[[#This Row],[ToMeasure]]-Table134[[#This Row],[FromMeasure]]</f>
        <v>2.7573319999999998E-2</v>
      </c>
      <c r="G607" s="27" t="s">
        <v>3768</v>
      </c>
      <c r="H607" s="37">
        <v>0</v>
      </c>
      <c r="I607" s="24" t="s">
        <v>3769</v>
      </c>
      <c r="J607" s="37">
        <v>2.7573319999999998E-2</v>
      </c>
      <c r="K607" s="24" t="s">
        <v>3770</v>
      </c>
      <c r="L607" s="28" t="s">
        <v>203</v>
      </c>
      <c r="M607" s="28" t="s">
        <v>203</v>
      </c>
      <c r="N607" s="28" t="s">
        <v>203</v>
      </c>
      <c r="O607" s="25" t="s">
        <v>203</v>
      </c>
      <c r="P607" s="24" t="s">
        <v>203</v>
      </c>
      <c r="Q607" s="24" t="s">
        <v>203</v>
      </c>
      <c r="R607" s="28" t="s">
        <v>203</v>
      </c>
      <c r="S607" s="28" t="s">
        <v>203</v>
      </c>
      <c r="T607" s="29" t="s">
        <v>203</v>
      </c>
      <c r="U607" s="28" t="s">
        <v>203</v>
      </c>
      <c r="V607" s="63"/>
      <c r="W607" s="61" t="e">
        <f>(Table134[[#This Row],[2042 Future AADT]]-Table134[[#This Row],[AADT 2022]])/20*($W$5-2022)+Table134[[#This Row],[AADT 2022]]</f>
        <v>#VALUE!</v>
      </c>
      <c r="X607" s="63"/>
    </row>
    <row r="608" spans="1:24" s="21" customFormat="1" ht="24" customHeight="1" x14ac:dyDescent="0.25">
      <c r="A608" s="24" t="s">
        <v>6777</v>
      </c>
      <c r="B608" s="25" t="s">
        <v>19364</v>
      </c>
      <c r="C608" s="24">
        <v>4480</v>
      </c>
      <c r="D608" s="24" t="s">
        <v>17074</v>
      </c>
      <c r="E608" s="24" t="s">
        <v>6778</v>
      </c>
      <c r="F608" s="26">
        <f>Table134[[#This Row],[ToMeasure]]-Table134[[#This Row],[FromMeasure]]</f>
        <v>0.23256725</v>
      </c>
      <c r="G608" s="27" t="s">
        <v>6779</v>
      </c>
      <c r="H608" s="37">
        <v>0</v>
      </c>
      <c r="I608" s="24" t="s">
        <v>156</v>
      </c>
      <c r="J608" s="37">
        <v>0.23256725</v>
      </c>
      <c r="K608" s="24" t="s">
        <v>6780</v>
      </c>
      <c r="L608" s="28">
        <v>181</v>
      </c>
      <c r="M608" s="28">
        <v>0</v>
      </c>
      <c r="N608" s="28">
        <v>181</v>
      </c>
      <c r="O608" s="25" t="s">
        <v>23480</v>
      </c>
      <c r="P608" s="24">
        <v>16</v>
      </c>
      <c r="Q608" s="24" t="s">
        <v>203</v>
      </c>
      <c r="R608" s="28">
        <v>5</v>
      </c>
      <c r="S608" s="28">
        <v>17</v>
      </c>
      <c r="T608" s="29">
        <v>0.12154696132596685</v>
      </c>
      <c r="U608" s="28">
        <v>270</v>
      </c>
      <c r="V608" s="63"/>
      <c r="W608" s="61">
        <f>(Table134[[#This Row],[2042 Future AADT]]-Table134[[#This Row],[AADT 2022]])/20*($W$5-2022)+Table134[[#This Row],[AADT 2022]]</f>
        <v>270</v>
      </c>
      <c r="X608" s="63"/>
    </row>
    <row r="609" spans="1:24" s="21" customFormat="1" ht="24" customHeight="1" x14ac:dyDescent="0.25">
      <c r="A609" s="24" t="s">
        <v>7796</v>
      </c>
      <c r="B609" s="25" t="s">
        <v>19366</v>
      </c>
      <c r="C609" s="24">
        <v>4482</v>
      </c>
      <c r="D609" s="24" t="s">
        <v>17074</v>
      </c>
      <c r="E609" s="24" t="s">
        <v>7797</v>
      </c>
      <c r="F609" s="26">
        <f>Table134[[#This Row],[ToMeasure]]-Table134[[#This Row],[FromMeasure]]</f>
        <v>0.20965360999999999</v>
      </c>
      <c r="G609" s="27" t="s">
        <v>3774</v>
      </c>
      <c r="H609" s="37">
        <v>0</v>
      </c>
      <c r="I609" s="24" t="s">
        <v>647</v>
      </c>
      <c r="J609" s="37">
        <v>0.20965360999999999</v>
      </c>
      <c r="K609" s="24" t="s">
        <v>3773</v>
      </c>
      <c r="L609" s="28">
        <v>82</v>
      </c>
      <c r="M609" s="28">
        <v>0</v>
      </c>
      <c r="N609" s="28">
        <v>82</v>
      </c>
      <c r="O609" s="25" t="s">
        <v>23481</v>
      </c>
      <c r="P609" s="24">
        <v>19</v>
      </c>
      <c r="Q609" s="24" t="s">
        <v>203</v>
      </c>
      <c r="R609" s="28">
        <v>5</v>
      </c>
      <c r="S609" s="28">
        <v>1</v>
      </c>
      <c r="T609" s="29">
        <v>7.3170731707317069E-2</v>
      </c>
      <c r="U609" s="28">
        <v>122</v>
      </c>
      <c r="V609" s="63"/>
      <c r="W609" s="61">
        <f>(Table134[[#This Row],[2042 Future AADT]]-Table134[[#This Row],[AADT 2022]])/20*($W$5-2022)+Table134[[#This Row],[AADT 2022]]</f>
        <v>122</v>
      </c>
      <c r="X609" s="63"/>
    </row>
    <row r="610" spans="1:24" s="21" customFormat="1" ht="24" customHeight="1" x14ac:dyDescent="0.25">
      <c r="A610" s="24" t="s">
        <v>7799</v>
      </c>
      <c r="B610" s="25" t="s">
        <v>19365</v>
      </c>
      <c r="C610" s="24">
        <v>4481</v>
      </c>
      <c r="D610" s="24" t="s">
        <v>17074</v>
      </c>
      <c r="E610" s="24" t="s">
        <v>7800</v>
      </c>
      <c r="F610" s="26">
        <f>Table134[[#This Row],[ToMeasure]]-Table134[[#This Row],[FromMeasure]]</f>
        <v>0.25697664999999997</v>
      </c>
      <c r="G610" s="27" t="s">
        <v>6780</v>
      </c>
      <c r="H610" s="37">
        <v>0</v>
      </c>
      <c r="I610" s="24" t="s">
        <v>6779</v>
      </c>
      <c r="J610" s="37">
        <v>0.25697664999999997</v>
      </c>
      <c r="K610" s="24" t="s">
        <v>156</v>
      </c>
      <c r="L610" s="28">
        <v>118</v>
      </c>
      <c r="M610" s="28">
        <v>0</v>
      </c>
      <c r="N610" s="28">
        <v>118</v>
      </c>
      <c r="O610" s="25" t="s">
        <v>23482</v>
      </c>
      <c r="P610" s="24">
        <v>15</v>
      </c>
      <c r="Q610" s="24" t="s">
        <v>203</v>
      </c>
      <c r="R610" s="28">
        <v>5</v>
      </c>
      <c r="S610" s="28">
        <v>3</v>
      </c>
      <c r="T610" s="29">
        <v>6.7796610169491525E-2</v>
      </c>
      <c r="U610" s="28">
        <v>176</v>
      </c>
      <c r="V610" s="63"/>
      <c r="W610" s="61">
        <f>(Table134[[#This Row],[2042 Future AADT]]-Table134[[#This Row],[AADT 2022]])/20*($W$5-2022)+Table134[[#This Row],[AADT 2022]]</f>
        <v>176</v>
      </c>
      <c r="X610" s="63"/>
    </row>
    <row r="611" spans="1:24" s="21" customFormat="1" ht="24" customHeight="1" x14ac:dyDescent="0.25">
      <c r="A611" s="24" t="s">
        <v>3771</v>
      </c>
      <c r="B611" s="25" t="s">
        <v>19367</v>
      </c>
      <c r="C611" s="24">
        <v>4483</v>
      </c>
      <c r="D611" s="24" t="s">
        <v>17074</v>
      </c>
      <c r="E611" s="24" t="s">
        <v>3772</v>
      </c>
      <c r="F611" s="26">
        <f>Table134[[#This Row],[ToMeasure]]-Table134[[#This Row],[FromMeasure]]</f>
        <v>0.26306762</v>
      </c>
      <c r="G611" s="27" t="s">
        <v>3773</v>
      </c>
      <c r="H611" s="37">
        <v>0</v>
      </c>
      <c r="I611" s="24" t="s">
        <v>3774</v>
      </c>
      <c r="J611" s="37">
        <v>0.26306762</v>
      </c>
      <c r="K611" s="24" t="s">
        <v>647</v>
      </c>
      <c r="L611" s="28">
        <v>64</v>
      </c>
      <c r="M611" s="28">
        <v>0</v>
      </c>
      <c r="N611" s="28">
        <v>64</v>
      </c>
      <c r="O611" s="25" t="s">
        <v>23483</v>
      </c>
      <c r="P611" s="24">
        <v>24</v>
      </c>
      <c r="Q611" s="24" t="s">
        <v>203</v>
      </c>
      <c r="R611" s="28">
        <v>3</v>
      </c>
      <c r="S611" s="28">
        <v>2</v>
      </c>
      <c r="T611" s="29">
        <v>7.8125E-2</v>
      </c>
      <c r="U611" s="28">
        <v>95</v>
      </c>
      <c r="V611" s="63"/>
      <c r="W611" s="61">
        <f>(Table134[[#This Row],[2042 Future AADT]]-Table134[[#This Row],[AADT 2022]])/20*($W$5-2022)+Table134[[#This Row],[AADT 2022]]</f>
        <v>95</v>
      </c>
      <c r="X611" s="63"/>
    </row>
    <row r="612" spans="1:24" s="21" customFormat="1" ht="24" customHeight="1" x14ac:dyDescent="0.25">
      <c r="A612" s="24" t="s">
        <v>3776</v>
      </c>
      <c r="B612" s="25" t="s">
        <v>19370</v>
      </c>
      <c r="C612" s="24">
        <v>4490</v>
      </c>
      <c r="D612" s="24" t="s">
        <v>17074</v>
      </c>
      <c r="E612" s="24" t="s">
        <v>3777</v>
      </c>
      <c r="F612" s="26">
        <f>Table134[[#This Row],[ToMeasure]]-Table134[[#This Row],[FromMeasure]]</f>
        <v>9.5463329999999999E-2</v>
      </c>
      <c r="G612" s="27" t="s">
        <v>3778</v>
      </c>
      <c r="H612" s="37">
        <v>0</v>
      </c>
      <c r="I612" s="24" t="s">
        <v>156</v>
      </c>
      <c r="J612" s="37">
        <v>9.5463329999999999E-2</v>
      </c>
      <c r="K612" s="24" t="s">
        <v>3779</v>
      </c>
      <c r="L612" s="28">
        <v>22</v>
      </c>
      <c r="M612" s="28">
        <v>0</v>
      </c>
      <c r="N612" s="28">
        <v>22</v>
      </c>
      <c r="O612" s="25" t="s">
        <v>23484</v>
      </c>
      <c r="P612" s="24">
        <v>17</v>
      </c>
      <c r="Q612" s="24" t="s">
        <v>203</v>
      </c>
      <c r="R612" s="28">
        <v>0</v>
      </c>
      <c r="S612" s="28">
        <v>1</v>
      </c>
      <c r="T612" s="29">
        <v>4.5454545454545456E-2</v>
      </c>
      <c r="U612" s="28">
        <v>33</v>
      </c>
      <c r="V612" s="63"/>
      <c r="W612" s="61">
        <f>(Table134[[#This Row],[2042 Future AADT]]-Table134[[#This Row],[AADT 2022]])/20*($W$5-2022)+Table134[[#This Row],[AADT 2022]]</f>
        <v>33</v>
      </c>
      <c r="X612" s="63"/>
    </row>
    <row r="613" spans="1:24" s="21" customFormat="1" ht="24" customHeight="1" x14ac:dyDescent="0.25">
      <c r="A613" s="24" t="s">
        <v>6782</v>
      </c>
      <c r="B613" s="25" t="s">
        <v>19372</v>
      </c>
      <c r="C613" s="24">
        <v>4492</v>
      </c>
      <c r="D613" s="24" t="s">
        <v>17074</v>
      </c>
      <c r="E613" s="24" t="s">
        <v>6783</v>
      </c>
      <c r="F613" s="26">
        <f>Table134[[#This Row],[ToMeasure]]-Table134[[#This Row],[FromMeasure]]</f>
        <v>0.19932358</v>
      </c>
      <c r="G613" s="27" t="s">
        <v>6784</v>
      </c>
      <c r="H613" s="37">
        <v>0</v>
      </c>
      <c r="I613" s="24" t="s">
        <v>647</v>
      </c>
      <c r="J613" s="37">
        <v>0.19932358</v>
      </c>
      <c r="K613" s="24" t="s">
        <v>6785</v>
      </c>
      <c r="L613" s="28">
        <v>65</v>
      </c>
      <c r="M613" s="28">
        <v>0</v>
      </c>
      <c r="N613" s="28">
        <v>65</v>
      </c>
      <c r="O613" s="25" t="s">
        <v>23485</v>
      </c>
      <c r="P613" s="24">
        <v>19</v>
      </c>
      <c r="Q613" s="24" t="s">
        <v>203</v>
      </c>
      <c r="R613" s="28">
        <v>3</v>
      </c>
      <c r="S613" s="28">
        <v>2</v>
      </c>
      <c r="T613" s="29">
        <v>7.6923076923076927E-2</v>
      </c>
      <c r="U613" s="28">
        <v>97</v>
      </c>
      <c r="V613" s="63"/>
      <c r="W613" s="61">
        <f>(Table134[[#This Row],[2042 Future AADT]]-Table134[[#This Row],[AADT 2022]])/20*($W$5-2022)+Table134[[#This Row],[AADT 2022]]</f>
        <v>97</v>
      </c>
      <c r="X613" s="63"/>
    </row>
    <row r="614" spans="1:24" s="21" customFormat="1" ht="24" customHeight="1" x14ac:dyDescent="0.25">
      <c r="A614" s="24" t="s">
        <v>6787</v>
      </c>
      <c r="B614" s="25" t="s">
        <v>19371</v>
      </c>
      <c r="C614" s="24">
        <v>4491</v>
      </c>
      <c r="D614" s="24" t="s">
        <v>17074</v>
      </c>
      <c r="E614" s="24" t="s">
        <v>6788</v>
      </c>
      <c r="F614" s="26">
        <f>Table134[[#This Row],[ToMeasure]]-Table134[[#This Row],[FromMeasure]]</f>
        <v>0.18629003999999999</v>
      </c>
      <c r="G614" s="27" t="s">
        <v>3779</v>
      </c>
      <c r="H614" s="37">
        <v>0</v>
      </c>
      <c r="I614" s="24" t="s">
        <v>6789</v>
      </c>
      <c r="J614" s="37">
        <v>0.18629003999999999</v>
      </c>
      <c r="K614" s="24" t="s">
        <v>156</v>
      </c>
      <c r="L614" s="28">
        <v>28</v>
      </c>
      <c r="M614" s="28">
        <v>0</v>
      </c>
      <c r="N614" s="28">
        <v>28</v>
      </c>
      <c r="O614" s="25" t="s">
        <v>23486</v>
      </c>
      <c r="P614" s="24">
        <v>23</v>
      </c>
      <c r="Q614" s="24" t="s">
        <v>203</v>
      </c>
      <c r="R614" s="28">
        <v>1</v>
      </c>
      <c r="S614" s="28">
        <v>1</v>
      </c>
      <c r="T614" s="29">
        <v>7.1428571428571425E-2</v>
      </c>
      <c r="U614" s="28">
        <v>42</v>
      </c>
      <c r="V614" s="63"/>
      <c r="W614" s="61">
        <f>(Table134[[#This Row],[2042 Future AADT]]-Table134[[#This Row],[AADT 2022]])/20*($W$5-2022)+Table134[[#This Row],[AADT 2022]]</f>
        <v>42</v>
      </c>
      <c r="X614" s="63"/>
    </row>
    <row r="615" spans="1:24" s="21" customFormat="1" ht="24" customHeight="1" x14ac:dyDescent="0.25">
      <c r="A615" s="24" t="s">
        <v>11704</v>
      </c>
      <c r="B615" s="25" t="s">
        <v>19373</v>
      </c>
      <c r="C615" s="24">
        <v>4493</v>
      </c>
      <c r="D615" s="24" t="s">
        <v>17074</v>
      </c>
      <c r="E615" s="24" t="s">
        <v>11705</v>
      </c>
      <c r="F615" s="26">
        <f>Table134[[#This Row],[ToMeasure]]-Table134[[#This Row],[FromMeasure]]</f>
        <v>7.5248699999999988E-2</v>
      </c>
      <c r="G615" s="27" t="s">
        <v>6785</v>
      </c>
      <c r="H615" s="37">
        <v>6.8328920000000001E-2</v>
      </c>
      <c r="I615" s="24" t="s">
        <v>6784</v>
      </c>
      <c r="J615" s="37">
        <v>0.14357761999999999</v>
      </c>
      <c r="K615" s="24" t="s">
        <v>647</v>
      </c>
      <c r="L615" s="28">
        <v>20</v>
      </c>
      <c r="M615" s="28">
        <v>0</v>
      </c>
      <c r="N615" s="28">
        <v>20</v>
      </c>
      <c r="O615" s="25" t="s">
        <v>23487</v>
      </c>
      <c r="P615" s="24">
        <v>22</v>
      </c>
      <c r="Q615" s="24" t="s">
        <v>203</v>
      </c>
      <c r="R615" s="28">
        <v>1</v>
      </c>
      <c r="S615" s="28">
        <v>1</v>
      </c>
      <c r="T615" s="29">
        <v>0.1</v>
      </c>
      <c r="U615" s="28">
        <v>28</v>
      </c>
      <c r="V615" s="63"/>
      <c r="W615" s="61">
        <f>(Table134[[#This Row],[2042 Future AADT]]-Table134[[#This Row],[AADT 2022]])/20*($W$5-2022)+Table134[[#This Row],[AADT 2022]]</f>
        <v>28</v>
      </c>
      <c r="X615" s="63"/>
    </row>
    <row r="616" spans="1:24" s="21" customFormat="1" ht="24" customHeight="1" x14ac:dyDescent="0.25">
      <c r="A616" s="24" t="s">
        <v>3781</v>
      </c>
      <c r="B616" s="25" t="s">
        <v>19375</v>
      </c>
      <c r="C616" s="24">
        <v>4500</v>
      </c>
      <c r="D616" s="24" t="s">
        <v>17074</v>
      </c>
      <c r="E616" s="24" t="s">
        <v>3782</v>
      </c>
      <c r="F616" s="26">
        <f>Table134[[#This Row],[ToMeasure]]-Table134[[#This Row],[FromMeasure]]</f>
        <v>0.20117452</v>
      </c>
      <c r="G616" s="27" t="s">
        <v>3783</v>
      </c>
      <c r="H616" s="37">
        <v>0</v>
      </c>
      <c r="I616" s="24" t="s">
        <v>156</v>
      </c>
      <c r="J616" s="37">
        <v>0.20117452</v>
      </c>
      <c r="K616" s="24" t="s">
        <v>3784</v>
      </c>
      <c r="L616" s="28">
        <v>1153</v>
      </c>
      <c r="M616" s="28">
        <v>0</v>
      </c>
      <c r="N616" s="28">
        <v>1153</v>
      </c>
      <c r="O616" s="25" t="s">
        <v>23488</v>
      </c>
      <c r="P616" s="24">
        <v>16</v>
      </c>
      <c r="Q616" s="24" t="s">
        <v>203</v>
      </c>
      <c r="R616" s="28">
        <v>32</v>
      </c>
      <c r="S616" s="28">
        <v>127</v>
      </c>
      <c r="T616" s="29">
        <v>0.13790112749349523</v>
      </c>
      <c r="U616" s="28">
        <v>1901</v>
      </c>
      <c r="V616" s="63"/>
      <c r="W616" s="61">
        <f>(Table134[[#This Row],[2042 Future AADT]]-Table134[[#This Row],[AADT 2022]])/20*($W$5-2022)+Table134[[#This Row],[AADT 2022]]</f>
        <v>1901</v>
      </c>
      <c r="X616" s="63"/>
    </row>
    <row r="617" spans="1:24" s="21" customFormat="1" ht="24" customHeight="1" x14ac:dyDescent="0.25">
      <c r="A617" s="24" t="s">
        <v>3786</v>
      </c>
      <c r="B617" s="25" t="s">
        <v>19377</v>
      </c>
      <c r="C617" s="24">
        <v>4502</v>
      </c>
      <c r="D617" s="24" t="s">
        <v>17074</v>
      </c>
      <c r="E617" s="24" t="s">
        <v>3787</v>
      </c>
      <c r="F617" s="26">
        <f>Table134[[#This Row],[ToMeasure]]-Table134[[#This Row],[FromMeasure]]</f>
        <v>0.17746354</v>
      </c>
      <c r="G617" s="27" t="s">
        <v>3788</v>
      </c>
      <c r="H617" s="37">
        <v>0</v>
      </c>
      <c r="I617" s="24" t="s">
        <v>647</v>
      </c>
      <c r="J617" s="37">
        <v>0.17746354</v>
      </c>
      <c r="K617" s="24" t="s">
        <v>3789</v>
      </c>
      <c r="L617" s="28">
        <v>1554</v>
      </c>
      <c r="M617" s="28">
        <v>0</v>
      </c>
      <c r="N617" s="28">
        <v>1554</v>
      </c>
      <c r="O617" s="25" t="s">
        <v>23489</v>
      </c>
      <c r="P617" s="24">
        <v>13</v>
      </c>
      <c r="Q617" s="24" t="s">
        <v>203</v>
      </c>
      <c r="R617" s="28">
        <v>131</v>
      </c>
      <c r="S617" s="28">
        <v>20</v>
      </c>
      <c r="T617" s="29">
        <v>9.7168597168597173E-2</v>
      </c>
      <c r="U617" s="28">
        <v>2562</v>
      </c>
      <c r="V617" s="63"/>
      <c r="W617" s="61">
        <f>(Table134[[#This Row],[2042 Future AADT]]-Table134[[#This Row],[AADT 2022]])/20*($W$5-2022)+Table134[[#This Row],[AADT 2022]]</f>
        <v>2562</v>
      </c>
      <c r="X617" s="63"/>
    </row>
    <row r="618" spans="1:24" s="21" customFormat="1" ht="24" customHeight="1" x14ac:dyDescent="0.25">
      <c r="A618" s="24" t="s">
        <v>7802</v>
      </c>
      <c r="B618" s="25" t="s">
        <v>19376</v>
      </c>
      <c r="C618" s="24">
        <v>4501</v>
      </c>
      <c r="D618" s="24" t="s">
        <v>17074</v>
      </c>
      <c r="E618" s="24" t="s">
        <v>7803</v>
      </c>
      <c r="F618" s="26">
        <f>Table134[[#This Row],[ToMeasure]]-Table134[[#This Row],[FromMeasure]]</f>
        <v>0.1525627</v>
      </c>
      <c r="G618" s="27" t="s">
        <v>3784</v>
      </c>
      <c r="H618" s="37">
        <v>0</v>
      </c>
      <c r="I618" s="24" t="s">
        <v>3783</v>
      </c>
      <c r="J618" s="37">
        <v>0.1525627</v>
      </c>
      <c r="K618" s="24" t="s">
        <v>156</v>
      </c>
      <c r="L618" s="28">
        <v>935</v>
      </c>
      <c r="M618" s="28">
        <v>0</v>
      </c>
      <c r="N618" s="28">
        <v>935</v>
      </c>
      <c r="O618" s="25" t="s">
        <v>23490</v>
      </c>
      <c r="P618" s="24">
        <v>15</v>
      </c>
      <c r="Q618" s="24" t="s">
        <v>203</v>
      </c>
      <c r="R618" s="28">
        <v>48</v>
      </c>
      <c r="S618" s="28">
        <v>190</v>
      </c>
      <c r="T618" s="29">
        <v>0.25454545454545452</v>
      </c>
      <c r="U618" s="28">
        <v>1542</v>
      </c>
      <c r="V618" s="63"/>
      <c r="W618" s="61">
        <f>(Table134[[#This Row],[2042 Future AADT]]-Table134[[#This Row],[AADT 2022]])/20*($W$5-2022)+Table134[[#This Row],[AADT 2022]]</f>
        <v>1542</v>
      </c>
      <c r="X618" s="63"/>
    </row>
    <row r="619" spans="1:24" s="21" customFormat="1" ht="24" customHeight="1" x14ac:dyDescent="0.25">
      <c r="A619" s="24" t="s">
        <v>7805</v>
      </c>
      <c r="B619" s="25" t="s">
        <v>19378</v>
      </c>
      <c r="C619" s="24">
        <v>4503</v>
      </c>
      <c r="D619" s="24" t="s">
        <v>17074</v>
      </c>
      <c r="E619" s="24" t="s">
        <v>7806</v>
      </c>
      <c r="F619" s="26">
        <f>Table134[[#This Row],[ToMeasure]]-Table134[[#This Row],[FromMeasure]]</f>
        <v>0.20541537000000001</v>
      </c>
      <c r="G619" s="27" t="s">
        <v>3789</v>
      </c>
      <c r="H619" s="37">
        <v>0</v>
      </c>
      <c r="I619" s="24" t="s">
        <v>3788</v>
      </c>
      <c r="J619" s="37">
        <v>0.20541537000000001</v>
      </c>
      <c r="K619" s="24" t="s">
        <v>647</v>
      </c>
      <c r="L619" s="28">
        <v>1154</v>
      </c>
      <c r="M619" s="28">
        <v>0</v>
      </c>
      <c r="N619" s="28">
        <v>1154</v>
      </c>
      <c r="O619" s="25" t="s">
        <v>23491</v>
      </c>
      <c r="P619" s="24">
        <v>14</v>
      </c>
      <c r="Q619" s="24" t="s">
        <v>203</v>
      </c>
      <c r="R619" s="28">
        <v>91</v>
      </c>
      <c r="S619" s="28">
        <v>41</v>
      </c>
      <c r="T619" s="29">
        <v>0.11438474870017332</v>
      </c>
      <c r="U619" s="28">
        <v>1903</v>
      </c>
      <c r="V619" s="63"/>
      <c r="W619" s="61">
        <f>(Table134[[#This Row],[2042 Future AADT]]-Table134[[#This Row],[AADT 2022]])/20*($W$5-2022)+Table134[[#This Row],[AADT 2022]]</f>
        <v>1903</v>
      </c>
      <c r="X619" s="63"/>
    </row>
    <row r="620" spans="1:24" s="21" customFormat="1" ht="24" customHeight="1" x14ac:dyDescent="0.25">
      <c r="A620" s="24" t="s">
        <v>6791</v>
      </c>
      <c r="B620" s="25" t="s">
        <v>19382</v>
      </c>
      <c r="C620" s="24">
        <v>4510</v>
      </c>
      <c r="D620" s="24" t="s">
        <v>17074</v>
      </c>
      <c r="E620" s="24" t="s">
        <v>6792</v>
      </c>
      <c r="F620" s="26">
        <f>Table134[[#This Row],[ToMeasure]]-Table134[[#This Row],[FromMeasure]]</f>
        <v>0.11720762</v>
      </c>
      <c r="G620" s="27" t="s">
        <v>6793</v>
      </c>
      <c r="H620" s="37">
        <v>0</v>
      </c>
      <c r="I620" s="24" t="s">
        <v>156</v>
      </c>
      <c r="J620" s="37">
        <v>0.11720762</v>
      </c>
      <c r="K620" s="24" t="s">
        <v>6794</v>
      </c>
      <c r="L620" s="28">
        <v>226</v>
      </c>
      <c r="M620" s="28">
        <v>0</v>
      </c>
      <c r="N620" s="28">
        <v>226</v>
      </c>
      <c r="O620" s="25" t="s">
        <v>23492</v>
      </c>
      <c r="P620" s="24">
        <v>14</v>
      </c>
      <c r="Q620" s="24" t="s">
        <v>203</v>
      </c>
      <c r="R620" s="28">
        <v>17</v>
      </c>
      <c r="S620" s="28">
        <v>2</v>
      </c>
      <c r="T620" s="29">
        <v>8.4070796460176997E-2</v>
      </c>
      <c r="U620" s="28">
        <v>373</v>
      </c>
      <c r="V620" s="63"/>
      <c r="W620" s="61">
        <f>(Table134[[#This Row],[2042 Future AADT]]-Table134[[#This Row],[AADT 2022]])/20*($W$5-2022)+Table134[[#This Row],[AADT 2022]]</f>
        <v>373</v>
      </c>
      <c r="X620" s="63"/>
    </row>
    <row r="621" spans="1:24" s="21" customFormat="1" ht="24" customHeight="1" x14ac:dyDescent="0.25">
      <c r="A621" s="24" t="s">
        <v>11707</v>
      </c>
      <c r="B621" s="25" t="s">
        <v>19384</v>
      </c>
      <c r="C621" s="24">
        <v>4512</v>
      </c>
      <c r="D621" s="24" t="s">
        <v>17074</v>
      </c>
      <c r="E621" s="24" t="s">
        <v>11708</v>
      </c>
      <c r="F621" s="26">
        <f>Table134[[#This Row],[ToMeasure]]-Table134[[#This Row],[FromMeasure]]</f>
        <v>0.12436324999999999</v>
      </c>
      <c r="G621" s="27" t="s">
        <v>7811</v>
      </c>
      <c r="H621" s="37">
        <v>0</v>
      </c>
      <c r="I621" s="24" t="s">
        <v>647</v>
      </c>
      <c r="J621" s="37">
        <v>0.12436324999999999</v>
      </c>
      <c r="K621" s="24" t="s">
        <v>7810</v>
      </c>
      <c r="L621" s="28">
        <v>166</v>
      </c>
      <c r="M621" s="28">
        <v>0</v>
      </c>
      <c r="N621" s="28">
        <v>166</v>
      </c>
      <c r="O621" s="25" t="s">
        <v>23493</v>
      </c>
      <c r="P621" s="24">
        <v>15</v>
      </c>
      <c r="Q621" s="24" t="s">
        <v>203</v>
      </c>
      <c r="R621" s="28">
        <v>12</v>
      </c>
      <c r="S621" s="28">
        <v>2</v>
      </c>
      <c r="T621" s="29">
        <v>8.4337349397590355E-2</v>
      </c>
      <c r="U621" s="28">
        <v>274</v>
      </c>
      <c r="V621" s="63"/>
      <c r="W621" s="61">
        <f>(Table134[[#This Row],[2042 Future AADT]]-Table134[[#This Row],[AADT 2022]])/20*($W$5-2022)+Table134[[#This Row],[AADT 2022]]</f>
        <v>274</v>
      </c>
      <c r="X621" s="63"/>
    </row>
    <row r="622" spans="1:24" s="21" customFormat="1" ht="24" customHeight="1" x14ac:dyDescent="0.25">
      <c r="A622" s="24" t="s">
        <v>6796</v>
      </c>
      <c r="B622" s="25" t="s">
        <v>19383</v>
      </c>
      <c r="C622" s="24">
        <v>4511</v>
      </c>
      <c r="D622" s="24" t="s">
        <v>17074</v>
      </c>
      <c r="E622" s="24" t="s">
        <v>6797</v>
      </c>
      <c r="F622" s="26">
        <f>Table134[[#This Row],[ToMeasure]]-Table134[[#This Row],[FromMeasure]]</f>
        <v>0.12658781999999999</v>
      </c>
      <c r="G622" s="27" t="s">
        <v>6794</v>
      </c>
      <c r="H622" s="37">
        <v>0</v>
      </c>
      <c r="I622" s="24" t="s">
        <v>6793</v>
      </c>
      <c r="J622" s="37">
        <v>0.12658781999999999</v>
      </c>
      <c r="K622" s="24" t="s">
        <v>156</v>
      </c>
      <c r="L622" s="28">
        <v>173</v>
      </c>
      <c r="M622" s="28">
        <v>0</v>
      </c>
      <c r="N622" s="28">
        <v>173</v>
      </c>
      <c r="O622" s="25" t="s">
        <v>23494</v>
      </c>
      <c r="P622" s="24">
        <v>13</v>
      </c>
      <c r="Q622" s="24" t="s">
        <v>203</v>
      </c>
      <c r="R622" s="28">
        <v>8</v>
      </c>
      <c r="S622" s="28">
        <v>5</v>
      </c>
      <c r="T622" s="29">
        <v>7.5144508670520235E-2</v>
      </c>
      <c r="U622" s="28">
        <v>285</v>
      </c>
      <c r="V622" s="63"/>
      <c r="W622" s="61">
        <f>(Table134[[#This Row],[2042 Future AADT]]-Table134[[#This Row],[AADT 2022]])/20*($W$5-2022)+Table134[[#This Row],[AADT 2022]]</f>
        <v>285</v>
      </c>
      <c r="X622" s="63"/>
    </row>
    <row r="623" spans="1:24" s="21" customFormat="1" ht="24" customHeight="1" x14ac:dyDescent="0.25">
      <c r="A623" s="24" t="s">
        <v>7808</v>
      </c>
      <c r="B623" s="25" t="s">
        <v>19385</v>
      </c>
      <c r="C623" s="24">
        <v>4513</v>
      </c>
      <c r="D623" s="24" t="s">
        <v>17074</v>
      </c>
      <c r="E623" s="24" t="s">
        <v>7809</v>
      </c>
      <c r="F623" s="26">
        <f>Table134[[#This Row],[ToMeasure]]-Table134[[#This Row],[FromMeasure]]</f>
        <v>0.12525815000000001</v>
      </c>
      <c r="G623" s="27" t="s">
        <v>7810</v>
      </c>
      <c r="H623" s="37">
        <v>0</v>
      </c>
      <c r="I623" s="24" t="s">
        <v>7811</v>
      </c>
      <c r="J623" s="37">
        <v>0.12525815000000001</v>
      </c>
      <c r="K623" s="24" t="s">
        <v>647</v>
      </c>
      <c r="L623" s="28">
        <v>165</v>
      </c>
      <c r="M623" s="28">
        <v>0</v>
      </c>
      <c r="N623" s="28">
        <v>165</v>
      </c>
      <c r="O623" s="25" t="s">
        <v>23495</v>
      </c>
      <c r="P623" s="24">
        <v>14</v>
      </c>
      <c r="Q623" s="24" t="s">
        <v>203</v>
      </c>
      <c r="R623" s="28">
        <v>8</v>
      </c>
      <c r="S623" s="28">
        <v>5</v>
      </c>
      <c r="T623" s="29">
        <v>7.8787878787878782E-2</v>
      </c>
      <c r="U623" s="28">
        <v>272</v>
      </c>
      <c r="V623" s="63"/>
      <c r="W623" s="61">
        <f>(Table134[[#This Row],[2042 Future AADT]]-Table134[[#This Row],[AADT 2022]])/20*($W$5-2022)+Table134[[#This Row],[AADT 2022]]</f>
        <v>272</v>
      </c>
      <c r="X623" s="63"/>
    </row>
    <row r="624" spans="1:24" s="21" customFormat="1" ht="24" customHeight="1" x14ac:dyDescent="0.25">
      <c r="A624" s="24" t="s">
        <v>3791</v>
      </c>
      <c r="B624" s="25" t="s">
        <v>19387</v>
      </c>
      <c r="C624" s="24">
        <v>4530</v>
      </c>
      <c r="D624" s="24" t="s">
        <v>17074</v>
      </c>
      <c r="E624" s="24" t="s">
        <v>1565</v>
      </c>
      <c r="F624" s="26">
        <f>Table134[[#This Row],[ToMeasure]]-Table134[[#This Row],[FromMeasure]]</f>
        <v>0.36279377000000002</v>
      </c>
      <c r="G624" s="27" t="s">
        <v>1562</v>
      </c>
      <c r="H624" s="37">
        <v>0</v>
      </c>
      <c r="I624" s="24" t="s">
        <v>156</v>
      </c>
      <c r="J624" s="37">
        <v>0.36279377000000002</v>
      </c>
      <c r="K624" s="24" t="s">
        <v>3792</v>
      </c>
      <c r="L624" s="28">
        <v>6373</v>
      </c>
      <c r="M624" s="28">
        <v>0</v>
      </c>
      <c r="N624" s="28">
        <v>6373</v>
      </c>
      <c r="O624" s="25" t="s">
        <v>23496</v>
      </c>
      <c r="P624" s="24">
        <v>9</v>
      </c>
      <c r="Q624" s="24" t="s">
        <v>203</v>
      </c>
      <c r="R624" s="28">
        <v>533</v>
      </c>
      <c r="S624" s="28">
        <v>85</v>
      </c>
      <c r="T624" s="29">
        <v>9.6971598932998587E-2</v>
      </c>
      <c r="U624" s="28">
        <v>10507</v>
      </c>
      <c r="V624" s="63"/>
      <c r="W624" s="61">
        <f>(Table134[[#This Row],[2042 Future AADT]]-Table134[[#This Row],[AADT 2022]])/20*($W$5-2022)+Table134[[#This Row],[AADT 2022]]</f>
        <v>10507</v>
      </c>
      <c r="X624" s="63"/>
    </row>
    <row r="625" spans="1:24" s="21" customFormat="1" ht="24" customHeight="1" x14ac:dyDescent="0.25">
      <c r="A625" s="24" t="s">
        <v>11710</v>
      </c>
      <c r="B625" s="25" t="s">
        <v>19389</v>
      </c>
      <c r="C625" s="24">
        <v>4532</v>
      </c>
      <c r="D625" s="24" t="s">
        <v>17074</v>
      </c>
      <c r="E625" s="24" t="s">
        <v>11711</v>
      </c>
      <c r="F625" s="26">
        <f>Table134[[#This Row],[ToMeasure]]-Table134[[#This Row],[FromMeasure]]</f>
        <v>0.20504130000000001</v>
      </c>
      <c r="G625" s="27" t="s">
        <v>11712</v>
      </c>
      <c r="H625" s="37">
        <v>0</v>
      </c>
      <c r="I625" s="24" t="s">
        <v>5160</v>
      </c>
      <c r="J625" s="37">
        <v>0.20504130000000001</v>
      </c>
      <c r="K625" s="24" t="s">
        <v>647</v>
      </c>
      <c r="L625" s="28">
        <v>3344</v>
      </c>
      <c r="M625" s="28">
        <v>0</v>
      </c>
      <c r="N625" s="28">
        <v>3344</v>
      </c>
      <c r="O625" s="25" t="s">
        <v>23497</v>
      </c>
      <c r="P625" s="24">
        <v>9</v>
      </c>
      <c r="Q625" s="24" t="s">
        <v>203</v>
      </c>
      <c r="R625" s="28">
        <v>94</v>
      </c>
      <c r="S625" s="28">
        <v>366</v>
      </c>
      <c r="T625" s="29">
        <v>0.13755980861244019</v>
      </c>
      <c r="U625" s="28">
        <v>5513</v>
      </c>
      <c r="V625" s="63"/>
      <c r="W625" s="61">
        <f>(Table134[[#This Row],[2042 Future AADT]]-Table134[[#This Row],[AADT 2022]])/20*($W$5-2022)+Table134[[#This Row],[AADT 2022]]</f>
        <v>5513</v>
      </c>
      <c r="X625" s="63"/>
    </row>
    <row r="626" spans="1:24" s="21" customFormat="1" ht="24" customHeight="1" x14ac:dyDescent="0.25">
      <c r="A626" s="24" t="s">
        <v>6799</v>
      </c>
      <c r="B626" s="25" t="s">
        <v>19388</v>
      </c>
      <c r="C626" s="24">
        <v>4531</v>
      </c>
      <c r="D626" s="24" t="s">
        <v>17074</v>
      </c>
      <c r="E626" s="24" t="s">
        <v>6800</v>
      </c>
      <c r="F626" s="26">
        <f>Table134[[#This Row],[ToMeasure]]-Table134[[#This Row],[FromMeasure]]</f>
        <v>0.20993688999999999</v>
      </c>
      <c r="G626" s="27" t="s">
        <v>3792</v>
      </c>
      <c r="H626" s="37">
        <v>0</v>
      </c>
      <c r="I626" s="24" t="s">
        <v>1562</v>
      </c>
      <c r="J626" s="37">
        <v>0.20993688999999999</v>
      </c>
      <c r="K626" s="24" t="s">
        <v>156</v>
      </c>
      <c r="L626" s="28">
        <v>6698</v>
      </c>
      <c r="M626" s="28">
        <v>0</v>
      </c>
      <c r="N626" s="28">
        <v>6698</v>
      </c>
      <c r="O626" s="25" t="s">
        <v>23498</v>
      </c>
      <c r="P626" s="24">
        <v>9</v>
      </c>
      <c r="Q626" s="24" t="s">
        <v>203</v>
      </c>
      <c r="R626" s="28">
        <v>532</v>
      </c>
      <c r="S626" s="28">
        <v>246</v>
      </c>
      <c r="T626" s="29">
        <v>0.11615407584353539</v>
      </c>
      <c r="U626" s="28">
        <v>11043</v>
      </c>
      <c r="V626" s="63"/>
      <c r="W626" s="61">
        <f>(Table134[[#This Row],[2042 Future AADT]]-Table134[[#This Row],[AADT 2022]])/20*($W$5-2022)+Table134[[#This Row],[AADT 2022]]</f>
        <v>11043</v>
      </c>
      <c r="X626" s="63"/>
    </row>
    <row r="627" spans="1:24" s="21" customFormat="1" ht="24" customHeight="1" x14ac:dyDescent="0.25">
      <c r="A627" s="24" t="s">
        <v>11714</v>
      </c>
      <c r="B627" s="25" t="s">
        <v>19390</v>
      </c>
      <c r="C627" s="24">
        <v>4533</v>
      </c>
      <c r="D627" s="24" t="s">
        <v>17074</v>
      </c>
      <c r="E627" s="24" t="s">
        <v>11715</v>
      </c>
      <c r="F627" s="26">
        <f>Table134[[#This Row],[ToMeasure]]-Table134[[#This Row],[FromMeasure]]</f>
        <v>0.29675582</v>
      </c>
      <c r="G627" s="27" t="s">
        <v>5160</v>
      </c>
      <c r="H627" s="37">
        <v>0</v>
      </c>
      <c r="I627" s="24" t="s">
        <v>647</v>
      </c>
      <c r="J627" s="37">
        <v>0.29675582</v>
      </c>
      <c r="K627" s="24" t="s">
        <v>11712</v>
      </c>
      <c r="L627" s="28">
        <v>6470</v>
      </c>
      <c r="M627" s="28">
        <v>0</v>
      </c>
      <c r="N627" s="28">
        <v>6470</v>
      </c>
      <c r="O627" s="25" t="s">
        <v>23499</v>
      </c>
      <c r="P627" s="24">
        <v>9</v>
      </c>
      <c r="Q627" s="24" t="s">
        <v>203</v>
      </c>
      <c r="R627" s="28">
        <v>514</v>
      </c>
      <c r="S627" s="28">
        <v>238</v>
      </c>
      <c r="T627" s="29">
        <v>0.11622874806800618</v>
      </c>
      <c r="U627" s="28">
        <v>10667</v>
      </c>
      <c r="V627" s="63"/>
      <c r="W627" s="61">
        <f>(Table134[[#This Row],[2042 Future AADT]]-Table134[[#This Row],[AADT 2022]])/20*($W$5-2022)+Table134[[#This Row],[AADT 2022]]</f>
        <v>10667</v>
      </c>
      <c r="X627" s="63"/>
    </row>
    <row r="628" spans="1:24" s="21" customFormat="1" ht="24" customHeight="1" x14ac:dyDescent="0.25">
      <c r="A628" s="24" t="s">
        <v>3794</v>
      </c>
      <c r="B628" s="25" t="s">
        <v>19394</v>
      </c>
      <c r="C628" s="24">
        <v>4541</v>
      </c>
      <c r="D628" s="24" t="s">
        <v>17074</v>
      </c>
      <c r="E628" s="24" t="s">
        <v>3795</v>
      </c>
      <c r="F628" s="26">
        <f>Table134[[#This Row],[ToMeasure]]-Table134[[#This Row],[FromMeasure]]</f>
        <v>0.11957827</v>
      </c>
      <c r="G628" s="27" t="s">
        <v>3796</v>
      </c>
      <c r="H628" s="37">
        <v>0</v>
      </c>
      <c r="I628" s="24" t="s">
        <v>421</v>
      </c>
      <c r="J628" s="37">
        <v>0.11957827</v>
      </c>
      <c r="K628" s="24" t="s">
        <v>156</v>
      </c>
      <c r="L628" s="28">
        <v>158</v>
      </c>
      <c r="M628" s="28">
        <v>0</v>
      </c>
      <c r="N628" s="28">
        <v>158</v>
      </c>
      <c r="O628" s="25" t="s">
        <v>23500</v>
      </c>
      <c r="P628" s="24">
        <v>17</v>
      </c>
      <c r="Q628" s="24" t="s">
        <v>203</v>
      </c>
      <c r="R628" s="28">
        <v>7</v>
      </c>
      <c r="S628" s="28">
        <v>5</v>
      </c>
      <c r="T628" s="29">
        <v>7.5949367088607597E-2</v>
      </c>
      <c r="U628" s="28">
        <v>261</v>
      </c>
      <c r="V628" s="63"/>
      <c r="W628" s="61">
        <f>(Table134[[#This Row],[2042 Future AADT]]-Table134[[#This Row],[AADT 2022]])/20*($W$5-2022)+Table134[[#This Row],[AADT 2022]]</f>
        <v>261</v>
      </c>
      <c r="X628" s="63"/>
    </row>
    <row r="629" spans="1:24" s="21" customFormat="1" ht="24" customHeight="1" x14ac:dyDescent="0.25">
      <c r="A629" s="24" t="s">
        <v>6802</v>
      </c>
      <c r="B629" s="25" t="s">
        <v>19397</v>
      </c>
      <c r="C629" s="24">
        <v>4550</v>
      </c>
      <c r="D629" s="24" t="s">
        <v>17074</v>
      </c>
      <c r="E629" s="24" t="s">
        <v>6803</v>
      </c>
      <c r="F629" s="26">
        <f>Table134[[#This Row],[ToMeasure]]-Table134[[#This Row],[FromMeasure]]</f>
        <v>0.20823707</v>
      </c>
      <c r="G629" s="27" t="s">
        <v>3801</v>
      </c>
      <c r="H629" s="37">
        <v>0</v>
      </c>
      <c r="I629" s="24" t="s">
        <v>156</v>
      </c>
      <c r="J629" s="37">
        <v>0.20823707</v>
      </c>
      <c r="K629" s="24" t="s">
        <v>3800</v>
      </c>
      <c r="L629" s="28">
        <v>699</v>
      </c>
      <c r="M629" s="28">
        <v>0</v>
      </c>
      <c r="N629" s="28">
        <v>699</v>
      </c>
      <c r="O629" s="25" t="s">
        <v>23501</v>
      </c>
      <c r="P629" s="24">
        <v>13</v>
      </c>
      <c r="Q629" s="24" t="s">
        <v>203</v>
      </c>
      <c r="R629" s="28">
        <v>18</v>
      </c>
      <c r="S629" s="28">
        <v>74</v>
      </c>
      <c r="T629" s="29">
        <v>0.13161659513590845</v>
      </c>
      <c r="U629" s="28">
        <v>1152</v>
      </c>
      <c r="V629" s="63"/>
      <c r="W629" s="61">
        <f>(Table134[[#This Row],[2042 Future AADT]]-Table134[[#This Row],[AADT 2022]])/20*($W$5-2022)+Table134[[#This Row],[AADT 2022]]</f>
        <v>1152</v>
      </c>
      <c r="X629" s="63"/>
    </row>
    <row r="630" spans="1:24" s="21" customFormat="1" ht="24" customHeight="1" x14ac:dyDescent="0.25">
      <c r="A630" s="24" t="s">
        <v>6805</v>
      </c>
      <c r="B630" s="25" t="s">
        <v>19399</v>
      </c>
      <c r="C630" s="24">
        <v>4552</v>
      </c>
      <c r="D630" s="24" t="s">
        <v>17074</v>
      </c>
      <c r="E630" s="24" t="s">
        <v>6806</v>
      </c>
      <c r="F630" s="26">
        <f>Table134[[#This Row],[ToMeasure]]-Table134[[#This Row],[FromMeasure]]</f>
        <v>0.20271346000000001</v>
      </c>
      <c r="G630" s="27" t="s">
        <v>6807</v>
      </c>
      <c r="H630" s="37">
        <v>0</v>
      </c>
      <c r="I630" s="24" t="s">
        <v>647</v>
      </c>
      <c r="J630" s="37">
        <v>0.20271346000000001</v>
      </c>
      <c r="K630" s="24" t="s">
        <v>6808</v>
      </c>
      <c r="L630" s="28">
        <v>627</v>
      </c>
      <c r="M630" s="28">
        <v>0</v>
      </c>
      <c r="N630" s="28">
        <v>627</v>
      </c>
      <c r="O630" s="25" t="s">
        <v>23502</v>
      </c>
      <c r="P630" s="24">
        <v>12</v>
      </c>
      <c r="Q630" s="24" t="s">
        <v>203</v>
      </c>
      <c r="R630" s="28">
        <v>51</v>
      </c>
      <c r="S630" s="28">
        <v>8</v>
      </c>
      <c r="T630" s="29">
        <v>9.4098883572567779E-2</v>
      </c>
      <c r="U630" s="28">
        <v>1034</v>
      </c>
      <c r="V630" s="63"/>
      <c r="W630" s="61">
        <f>(Table134[[#This Row],[2042 Future AADT]]-Table134[[#This Row],[AADT 2022]])/20*($W$5-2022)+Table134[[#This Row],[AADT 2022]]</f>
        <v>1034</v>
      </c>
      <c r="X630" s="63"/>
    </row>
    <row r="631" spans="1:24" s="21" customFormat="1" ht="24" customHeight="1" x14ac:dyDescent="0.25">
      <c r="A631" s="24" t="s">
        <v>3798</v>
      </c>
      <c r="B631" s="25" t="s">
        <v>19398</v>
      </c>
      <c r="C631" s="24">
        <v>4551</v>
      </c>
      <c r="D631" s="24" t="s">
        <v>17074</v>
      </c>
      <c r="E631" s="24" t="s">
        <v>3799</v>
      </c>
      <c r="F631" s="26">
        <f>Table134[[#This Row],[ToMeasure]]-Table134[[#This Row],[FromMeasure]]</f>
        <v>0.17946876</v>
      </c>
      <c r="G631" s="27" t="s">
        <v>3800</v>
      </c>
      <c r="H631" s="37">
        <v>0</v>
      </c>
      <c r="I631" s="24" t="s">
        <v>3801</v>
      </c>
      <c r="J631" s="37">
        <v>0.17946876</v>
      </c>
      <c r="K631" s="24" t="s">
        <v>156</v>
      </c>
      <c r="L631" s="28">
        <v>547</v>
      </c>
      <c r="M631" s="28">
        <v>0</v>
      </c>
      <c r="N631" s="28">
        <v>547</v>
      </c>
      <c r="O631" s="25" t="s">
        <v>23503</v>
      </c>
      <c r="P631" s="24">
        <v>11</v>
      </c>
      <c r="Q631" s="24" t="s">
        <v>203</v>
      </c>
      <c r="R631" s="28">
        <v>43</v>
      </c>
      <c r="S631" s="28">
        <v>18</v>
      </c>
      <c r="T631" s="29">
        <v>0.11151736745886655</v>
      </c>
      <c r="U631" s="28">
        <v>902</v>
      </c>
      <c r="V631" s="63"/>
      <c r="W631" s="61">
        <f>(Table134[[#This Row],[2042 Future AADT]]-Table134[[#This Row],[AADT 2022]])/20*($W$5-2022)+Table134[[#This Row],[AADT 2022]]</f>
        <v>902</v>
      </c>
      <c r="X631" s="63"/>
    </row>
    <row r="632" spans="1:24" s="21" customFormat="1" ht="24" customHeight="1" x14ac:dyDescent="0.25">
      <c r="A632" s="24" t="s">
        <v>7813</v>
      </c>
      <c r="B632" s="25" t="s">
        <v>19400</v>
      </c>
      <c r="C632" s="24">
        <v>4553</v>
      </c>
      <c r="D632" s="24" t="s">
        <v>17074</v>
      </c>
      <c r="E632" s="24" t="s">
        <v>7814</v>
      </c>
      <c r="F632" s="26">
        <f>Table134[[#This Row],[ToMeasure]]-Table134[[#This Row],[FromMeasure]]</f>
        <v>0.22282030999999999</v>
      </c>
      <c r="G632" s="27" t="s">
        <v>6808</v>
      </c>
      <c r="H632" s="37">
        <v>0</v>
      </c>
      <c r="I632" s="24" t="s">
        <v>6807</v>
      </c>
      <c r="J632" s="37">
        <v>0.22282030999999999</v>
      </c>
      <c r="K632" s="24" t="s">
        <v>647</v>
      </c>
      <c r="L632" s="28">
        <v>800</v>
      </c>
      <c r="M632" s="28">
        <v>0</v>
      </c>
      <c r="N632" s="28">
        <v>800</v>
      </c>
      <c r="O632" s="25" t="s">
        <v>23504</v>
      </c>
      <c r="P632" s="24">
        <v>11</v>
      </c>
      <c r="Q632" s="24" t="s">
        <v>203</v>
      </c>
      <c r="R632" s="28">
        <v>63</v>
      </c>
      <c r="S632" s="28">
        <v>29</v>
      </c>
      <c r="T632" s="29">
        <v>0.115</v>
      </c>
      <c r="U632" s="28">
        <v>1319</v>
      </c>
      <c r="V632" s="63"/>
      <c r="W632" s="61">
        <f>(Table134[[#This Row],[2042 Future AADT]]-Table134[[#This Row],[AADT 2022]])/20*($W$5-2022)+Table134[[#This Row],[AADT 2022]]</f>
        <v>1319</v>
      </c>
      <c r="X632" s="63"/>
    </row>
    <row r="633" spans="1:24" s="21" customFormat="1" ht="24" customHeight="1" x14ac:dyDescent="0.25">
      <c r="A633" s="24" t="s">
        <v>7816</v>
      </c>
      <c r="B633" s="25" t="s">
        <v>19403</v>
      </c>
      <c r="C633" s="24">
        <v>4560</v>
      </c>
      <c r="D633" s="24" t="s">
        <v>17074</v>
      </c>
      <c r="E633" s="24" t="s">
        <v>7817</v>
      </c>
      <c r="F633" s="26">
        <f>Table134[[#This Row],[ToMeasure]]-Table134[[#This Row],[FromMeasure]]</f>
        <v>0.24838055000000001</v>
      </c>
      <c r="G633" s="27" t="s">
        <v>7818</v>
      </c>
      <c r="H633" s="37">
        <v>0</v>
      </c>
      <c r="I633" s="24" t="s">
        <v>156</v>
      </c>
      <c r="J633" s="37">
        <v>0.24838055000000001</v>
      </c>
      <c r="K633" s="24" t="s">
        <v>2380</v>
      </c>
      <c r="L633" s="28">
        <v>573</v>
      </c>
      <c r="M633" s="28">
        <v>0</v>
      </c>
      <c r="N633" s="28">
        <v>573</v>
      </c>
      <c r="O633" s="25" t="s">
        <v>23505</v>
      </c>
      <c r="P633" s="24">
        <v>13</v>
      </c>
      <c r="Q633" s="24" t="s">
        <v>203</v>
      </c>
      <c r="R633" s="28">
        <v>15</v>
      </c>
      <c r="S633" s="28">
        <v>60</v>
      </c>
      <c r="T633" s="29">
        <v>0.13089005235602094</v>
      </c>
      <c r="U633" s="28">
        <v>945</v>
      </c>
      <c r="V633" s="63"/>
      <c r="W633" s="61">
        <f>(Table134[[#This Row],[2042 Future AADT]]-Table134[[#This Row],[AADT 2022]])/20*($W$5-2022)+Table134[[#This Row],[AADT 2022]]</f>
        <v>945</v>
      </c>
      <c r="X633" s="63"/>
    </row>
    <row r="634" spans="1:24" s="21" customFormat="1" ht="24" customHeight="1" x14ac:dyDescent="0.25">
      <c r="A634" s="24" t="s">
        <v>6810</v>
      </c>
      <c r="B634" s="25" t="s">
        <v>19405</v>
      </c>
      <c r="C634" s="24">
        <v>4562</v>
      </c>
      <c r="D634" s="24" t="s">
        <v>17074</v>
      </c>
      <c r="E634" s="24" t="s">
        <v>6811</v>
      </c>
      <c r="F634" s="26">
        <f>Table134[[#This Row],[ToMeasure]]-Table134[[#This Row],[FromMeasure]]</f>
        <v>0.37530641999999997</v>
      </c>
      <c r="G634" s="27" t="s">
        <v>6812</v>
      </c>
      <c r="H634" s="37">
        <v>0</v>
      </c>
      <c r="I634" s="24" t="s">
        <v>647</v>
      </c>
      <c r="J634" s="37">
        <v>0.37530641999999997</v>
      </c>
      <c r="K634" s="24" t="s">
        <v>6813</v>
      </c>
      <c r="L634" s="28">
        <v>727</v>
      </c>
      <c r="M634" s="28">
        <v>0</v>
      </c>
      <c r="N634" s="28">
        <v>727</v>
      </c>
      <c r="O634" s="25" t="s">
        <v>23506</v>
      </c>
      <c r="P634" s="24">
        <v>13</v>
      </c>
      <c r="Q634" s="24" t="s">
        <v>203</v>
      </c>
      <c r="R634" s="28">
        <v>60</v>
      </c>
      <c r="S634" s="28">
        <v>10</v>
      </c>
      <c r="T634" s="29">
        <v>9.6286107290233833E-2</v>
      </c>
      <c r="U634" s="28">
        <v>1199</v>
      </c>
      <c r="V634" s="63"/>
      <c r="W634" s="61">
        <f>(Table134[[#This Row],[2042 Future AADT]]-Table134[[#This Row],[AADT 2022]])/20*($W$5-2022)+Table134[[#This Row],[AADT 2022]]</f>
        <v>1199</v>
      </c>
      <c r="X634" s="63"/>
    </row>
    <row r="635" spans="1:24" s="21" customFormat="1" ht="24" customHeight="1" x14ac:dyDescent="0.25">
      <c r="A635" s="24" t="s">
        <v>7820</v>
      </c>
      <c r="B635" s="25" t="s">
        <v>19404</v>
      </c>
      <c r="C635" s="24">
        <v>4561</v>
      </c>
      <c r="D635" s="24" t="s">
        <v>17074</v>
      </c>
      <c r="E635" s="24" t="s">
        <v>2382</v>
      </c>
      <c r="F635" s="26">
        <f>Table134[[#This Row],[ToMeasure]]-Table134[[#This Row],[FromMeasure]]</f>
        <v>0.39055235999999999</v>
      </c>
      <c r="G635" s="27" t="s">
        <v>2380</v>
      </c>
      <c r="H635" s="37">
        <v>0</v>
      </c>
      <c r="I635" s="24" t="s">
        <v>7818</v>
      </c>
      <c r="J635" s="37">
        <v>0.39055235999999999</v>
      </c>
      <c r="K635" s="24" t="s">
        <v>156</v>
      </c>
      <c r="L635" s="28">
        <v>1022</v>
      </c>
      <c r="M635" s="28">
        <v>0</v>
      </c>
      <c r="N635" s="28">
        <v>1022</v>
      </c>
      <c r="O635" s="25" t="s">
        <v>23507</v>
      </c>
      <c r="P635" s="24">
        <v>10</v>
      </c>
      <c r="Q635" s="24" t="s">
        <v>203</v>
      </c>
      <c r="R635" s="28">
        <v>80</v>
      </c>
      <c r="S635" s="28">
        <v>37</v>
      </c>
      <c r="T635" s="29">
        <v>0.11448140900195694</v>
      </c>
      <c r="U635" s="28">
        <v>1685</v>
      </c>
      <c r="V635" s="63"/>
      <c r="W635" s="61">
        <f>(Table134[[#This Row],[2042 Future AADT]]-Table134[[#This Row],[AADT 2022]])/20*($W$5-2022)+Table134[[#This Row],[AADT 2022]]</f>
        <v>1685</v>
      </c>
      <c r="X635" s="63"/>
    </row>
    <row r="636" spans="1:24" s="21" customFormat="1" ht="24" customHeight="1" x14ac:dyDescent="0.25">
      <c r="A636" s="24" t="s">
        <v>7822</v>
      </c>
      <c r="B636" s="25" t="s">
        <v>19406</v>
      </c>
      <c r="C636" s="24">
        <v>4563</v>
      </c>
      <c r="D636" s="24" t="s">
        <v>17074</v>
      </c>
      <c r="E636" s="24" t="s">
        <v>7823</v>
      </c>
      <c r="F636" s="26">
        <f>Table134[[#This Row],[ToMeasure]]-Table134[[#This Row],[FromMeasure]]</f>
        <v>0.20131936</v>
      </c>
      <c r="G636" s="27" t="s">
        <v>6813</v>
      </c>
      <c r="H636" s="37">
        <v>0</v>
      </c>
      <c r="I636" s="24" t="s">
        <v>6812</v>
      </c>
      <c r="J636" s="37">
        <v>0.20131936</v>
      </c>
      <c r="K636" s="24" t="s">
        <v>647</v>
      </c>
      <c r="L636" s="28">
        <v>548</v>
      </c>
      <c r="M636" s="28">
        <v>0</v>
      </c>
      <c r="N636" s="28">
        <v>548</v>
      </c>
      <c r="O636" s="25" t="s">
        <v>23508</v>
      </c>
      <c r="P636" s="24">
        <v>11</v>
      </c>
      <c r="Q636" s="24" t="s">
        <v>203</v>
      </c>
      <c r="R636" s="28">
        <v>43</v>
      </c>
      <c r="S636" s="28">
        <v>18</v>
      </c>
      <c r="T636" s="29">
        <v>0.11131386861313869</v>
      </c>
      <c r="U636" s="28">
        <v>904</v>
      </c>
      <c r="V636" s="63"/>
      <c r="W636" s="61">
        <f>(Table134[[#This Row],[2042 Future AADT]]-Table134[[#This Row],[AADT 2022]])/20*($W$5-2022)+Table134[[#This Row],[AADT 2022]]</f>
        <v>904</v>
      </c>
      <c r="X636" s="63"/>
    </row>
    <row r="637" spans="1:24" s="21" customFormat="1" ht="24" customHeight="1" x14ac:dyDescent="0.25">
      <c r="A637" s="24" t="s">
        <v>3803</v>
      </c>
      <c r="B637" s="25" t="s">
        <v>19410</v>
      </c>
      <c r="C637" s="24">
        <v>4570</v>
      </c>
      <c r="D637" s="24" t="s">
        <v>17074</v>
      </c>
      <c r="E637" s="24" t="s">
        <v>3804</v>
      </c>
      <c r="F637" s="26">
        <f>Table134[[#This Row],[ToMeasure]]-Table134[[#This Row],[FromMeasure]]</f>
        <v>0.14588253000000001</v>
      </c>
      <c r="G637" s="27" t="s">
        <v>3805</v>
      </c>
      <c r="H637" s="37">
        <v>0</v>
      </c>
      <c r="I637" s="24" t="s">
        <v>156</v>
      </c>
      <c r="J637" s="37">
        <v>0.14588253000000001</v>
      </c>
      <c r="K637" s="24" t="s">
        <v>3806</v>
      </c>
      <c r="L637" s="28">
        <v>113</v>
      </c>
      <c r="M637" s="28">
        <v>0</v>
      </c>
      <c r="N637" s="28">
        <v>113</v>
      </c>
      <c r="O637" s="25" t="s">
        <v>23509</v>
      </c>
      <c r="P637" s="24">
        <v>12</v>
      </c>
      <c r="Q637" s="24" t="s">
        <v>203</v>
      </c>
      <c r="R637" s="28">
        <v>8</v>
      </c>
      <c r="S637" s="28">
        <v>2</v>
      </c>
      <c r="T637" s="29">
        <v>8.8495575221238937E-2</v>
      </c>
      <c r="U637" s="28">
        <v>186</v>
      </c>
      <c r="V637" s="63"/>
      <c r="W637" s="61">
        <f>(Table134[[#This Row],[2042 Future AADT]]-Table134[[#This Row],[AADT 2022]])/20*($W$5-2022)+Table134[[#This Row],[AADT 2022]]</f>
        <v>186</v>
      </c>
      <c r="X637" s="63"/>
    </row>
    <row r="638" spans="1:24" s="21" customFormat="1" ht="24" customHeight="1" x14ac:dyDescent="0.25">
      <c r="A638" s="24" t="s">
        <v>3808</v>
      </c>
      <c r="B638" s="25" t="s">
        <v>19412</v>
      </c>
      <c r="C638" s="24">
        <v>4572</v>
      </c>
      <c r="D638" s="24" t="s">
        <v>17074</v>
      </c>
      <c r="E638" s="24" t="s">
        <v>3809</v>
      </c>
      <c r="F638" s="26">
        <f>Table134[[#This Row],[ToMeasure]]-Table134[[#This Row],[FromMeasure]]</f>
        <v>0.21891339000000001</v>
      </c>
      <c r="G638" s="27" t="s">
        <v>3810</v>
      </c>
      <c r="H638" s="37">
        <v>0</v>
      </c>
      <c r="I638" s="24" t="s">
        <v>647</v>
      </c>
      <c r="J638" s="37">
        <v>0.21891339000000001</v>
      </c>
      <c r="K638" s="24" t="s">
        <v>1114</v>
      </c>
      <c r="L638" s="28">
        <v>113</v>
      </c>
      <c r="M638" s="28">
        <v>0</v>
      </c>
      <c r="N638" s="28">
        <v>113</v>
      </c>
      <c r="O638" s="25" t="s">
        <v>23510</v>
      </c>
      <c r="P638" s="24">
        <v>15</v>
      </c>
      <c r="Q638" s="24" t="s">
        <v>203</v>
      </c>
      <c r="R638" s="28">
        <v>8</v>
      </c>
      <c r="S638" s="28">
        <v>2</v>
      </c>
      <c r="T638" s="29">
        <v>8.8495575221238937E-2</v>
      </c>
      <c r="U638" s="28">
        <v>186</v>
      </c>
      <c r="V638" s="63"/>
      <c r="W638" s="61">
        <f>(Table134[[#This Row],[2042 Future AADT]]-Table134[[#This Row],[AADT 2022]])/20*($W$5-2022)+Table134[[#This Row],[AADT 2022]]</f>
        <v>186</v>
      </c>
      <c r="X638" s="63"/>
    </row>
    <row r="639" spans="1:24" s="21" customFormat="1" ht="24" customHeight="1" x14ac:dyDescent="0.25">
      <c r="A639" s="24" t="s">
        <v>6815</v>
      </c>
      <c r="B639" s="25" t="s">
        <v>19411</v>
      </c>
      <c r="C639" s="24">
        <v>4571</v>
      </c>
      <c r="D639" s="24" t="s">
        <v>17074</v>
      </c>
      <c r="E639" s="24" t="s">
        <v>6816</v>
      </c>
      <c r="F639" s="26">
        <f>Table134[[#This Row],[ToMeasure]]-Table134[[#This Row],[FromMeasure]]</f>
        <v>0.23858602000000001</v>
      </c>
      <c r="G639" s="27" t="s">
        <v>3806</v>
      </c>
      <c r="H639" s="37">
        <v>0</v>
      </c>
      <c r="I639" s="24" t="s">
        <v>3805</v>
      </c>
      <c r="J639" s="37">
        <v>0.23858602000000001</v>
      </c>
      <c r="K639" s="24" t="s">
        <v>156</v>
      </c>
      <c r="L639" s="28">
        <v>98</v>
      </c>
      <c r="M639" s="28">
        <v>0</v>
      </c>
      <c r="N639" s="28">
        <v>98</v>
      </c>
      <c r="O639" s="25" t="s">
        <v>23511</v>
      </c>
      <c r="P639" s="24">
        <v>21</v>
      </c>
      <c r="Q639" s="24" t="s">
        <v>203</v>
      </c>
      <c r="R639" s="28">
        <v>5</v>
      </c>
      <c r="S639" s="28">
        <v>3</v>
      </c>
      <c r="T639" s="29">
        <v>8.1632653061224483E-2</v>
      </c>
      <c r="U639" s="28">
        <v>162</v>
      </c>
      <c r="V639" s="63"/>
      <c r="W639" s="61">
        <f>(Table134[[#This Row],[2042 Future AADT]]-Table134[[#This Row],[AADT 2022]])/20*($W$5-2022)+Table134[[#This Row],[AADT 2022]]</f>
        <v>162</v>
      </c>
      <c r="X639" s="63"/>
    </row>
    <row r="640" spans="1:24" s="21" customFormat="1" ht="24" customHeight="1" x14ac:dyDescent="0.25">
      <c r="A640" s="24" t="s">
        <v>7825</v>
      </c>
      <c r="B640" s="25" t="s">
        <v>19413</v>
      </c>
      <c r="C640" s="24">
        <v>4573</v>
      </c>
      <c r="D640" s="24" t="s">
        <v>17074</v>
      </c>
      <c r="E640" s="24" t="s">
        <v>7826</v>
      </c>
      <c r="F640" s="26">
        <f>Table134[[#This Row],[ToMeasure]]-Table134[[#This Row],[FromMeasure]]</f>
        <v>0.16820208</v>
      </c>
      <c r="G640" s="27" t="s">
        <v>7827</v>
      </c>
      <c r="H640" s="37">
        <v>0</v>
      </c>
      <c r="I640" s="24" t="s">
        <v>1114</v>
      </c>
      <c r="J640" s="37">
        <v>0.16820208</v>
      </c>
      <c r="K640" s="24" t="s">
        <v>647</v>
      </c>
      <c r="L640" s="28">
        <v>136</v>
      </c>
      <c r="M640" s="28">
        <v>0</v>
      </c>
      <c r="N640" s="28">
        <v>136</v>
      </c>
      <c r="O640" s="25" t="s">
        <v>23512</v>
      </c>
      <c r="P640" s="24">
        <v>33</v>
      </c>
      <c r="Q640" s="24" t="s">
        <v>203</v>
      </c>
      <c r="R640" s="28">
        <v>6</v>
      </c>
      <c r="S640" s="28">
        <v>3</v>
      </c>
      <c r="T640" s="29">
        <v>6.6176470588235295E-2</v>
      </c>
      <c r="U640" s="28">
        <v>224</v>
      </c>
      <c r="V640" s="63"/>
      <c r="W640" s="61">
        <f>(Table134[[#This Row],[2042 Future AADT]]-Table134[[#This Row],[AADT 2022]])/20*($W$5-2022)+Table134[[#This Row],[AADT 2022]]</f>
        <v>224</v>
      </c>
      <c r="X640" s="63"/>
    </row>
    <row r="641" spans="1:24" s="21" customFormat="1" ht="24" customHeight="1" x14ac:dyDescent="0.25">
      <c r="A641" s="24" t="s">
        <v>11717</v>
      </c>
      <c r="B641" s="25" t="s">
        <v>19416</v>
      </c>
      <c r="C641" s="24">
        <v>4580</v>
      </c>
      <c r="D641" s="24" t="s">
        <v>17074</v>
      </c>
      <c r="E641" s="24" t="s">
        <v>11718</v>
      </c>
      <c r="F641" s="26">
        <f>Table134[[#This Row],[ToMeasure]]-Table134[[#This Row],[FromMeasure]]</f>
        <v>0.22670754000000001</v>
      </c>
      <c r="G641" s="27" t="s">
        <v>3815</v>
      </c>
      <c r="H641" s="37">
        <v>0</v>
      </c>
      <c r="I641" s="24" t="s">
        <v>156</v>
      </c>
      <c r="J641" s="37">
        <v>0.22670754000000001</v>
      </c>
      <c r="K641" s="24" t="s">
        <v>3814</v>
      </c>
      <c r="L641" s="28">
        <v>1148</v>
      </c>
      <c r="M641" s="28">
        <v>0</v>
      </c>
      <c r="N641" s="28">
        <v>1148</v>
      </c>
      <c r="O641" s="25" t="s">
        <v>23513</v>
      </c>
      <c r="P641" s="24">
        <v>11</v>
      </c>
      <c r="Q641" s="24" t="s">
        <v>203</v>
      </c>
      <c r="R641" s="28">
        <v>32</v>
      </c>
      <c r="S641" s="28">
        <v>128</v>
      </c>
      <c r="T641" s="29">
        <v>0.13937282229965156</v>
      </c>
      <c r="U641" s="28">
        <v>1893</v>
      </c>
      <c r="V641" s="63"/>
      <c r="W641" s="61">
        <f>(Table134[[#This Row],[2042 Future AADT]]-Table134[[#This Row],[AADT 2022]])/20*($W$5-2022)+Table134[[#This Row],[AADT 2022]]</f>
        <v>1893</v>
      </c>
      <c r="X641" s="63"/>
    </row>
    <row r="642" spans="1:24" s="21" customFormat="1" ht="24" customHeight="1" x14ac:dyDescent="0.25">
      <c r="A642" s="24" t="s">
        <v>11720</v>
      </c>
      <c r="B642" s="25" t="s">
        <v>19418</v>
      </c>
      <c r="C642" s="24">
        <v>4582</v>
      </c>
      <c r="D642" s="24" t="s">
        <v>17074</v>
      </c>
      <c r="E642" s="24" t="s">
        <v>11721</v>
      </c>
      <c r="F642" s="26">
        <f>Table134[[#This Row],[ToMeasure]]-Table134[[#This Row],[FromMeasure]]</f>
        <v>6.4958479999999999E-2</v>
      </c>
      <c r="G642" s="27" t="s">
        <v>3820</v>
      </c>
      <c r="H642" s="37">
        <v>0</v>
      </c>
      <c r="I642" s="24" t="s">
        <v>647</v>
      </c>
      <c r="J642" s="37">
        <v>6.4958479999999999E-2</v>
      </c>
      <c r="K642" s="24" t="s">
        <v>3819</v>
      </c>
      <c r="L642" s="28">
        <v>43</v>
      </c>
      <c r="M642" s="28">
        <v>0</v>
      </c>
      <c r="N642" s="28">
        <v>43</v>
      </c>
      <c r="O642" s="25" t="s">
        <v>23514</v>
      </c>
      <c r="P642" s="24">
        <v>17</v>
      </c>
      <c r="Q642" s="24" t="s">
        <v>203</v>
      </c>
      <c r="R642" s="28">
        <v>3</v>
      </c>
      <c r="S642" s="28">
        <v>5</v>
      </c>
      <c r="T642" s="29">
        <v>0.18604651162790697</v>
      </c>
      <c r="U642" s="28">
        <v>71</v>
      </c>
      <c r="V642" s="63"/>
      <c r="W642" s="61">
        <f>(Table134[[#This Row],[2042 Future AADT]]-Table134[[#This Row],[AADT 2022]])/20*($W$5-2022)+Table134[[#This Row],[AADT 2022]]</f>
        <v>71</v>
      </c>
      <c r="X642" s="63"/>
    </row>
    <row r="643" spans="1:24" s="21" customFormat="1" ht="24" customHeight="1" x14ac:dyDescent="0.25">
      <c r="A643" s="24" t="s">
        <v>3812</v>
      </c>
      <c r="B643" s="25" t="s">
        <v>19417</v>
      </c>
      <c r="C643" s="24">
        <v>4581</v>
      </c>
      <c r="D643" s="24" t="s">
        <v>17074</v>
      </c>
      <c r="E643" s="24" t="s">
        <v>3813</v>
      </c>
      <c r="F643" s="26">
        <f>Table134[[#This Row],[ToMeasure]]-Table134[[#This Row],[FromMeasure]]</f>
        <v>0.22101175000000001</v>
      </c>
      <c r="G643" s="27" t="s">
        <v>3814</v>
      </c>
      <c r="H643" s="37">
        <v>0</v>
      </c>
      <c r="I643" s="24" t="s">
        <v>3815</v>
      </c>
      <c r="J643" s="37">
        <v>0.22101175000000001</v>
      </c>
      <c r="K643" s="24" t="s">
        <v>156</v>
      </c>
      <c r="L643" s="28">
        <v>105</v>
      </c>
      <c r="M643" s="28">
        <v>0</v>
      </c>
      <c r="N643" s="28">
        <v>105</v>
      </c>
      <c r="O643" s="25" t="s">
        <v>23515</v>
      </c>
      <c r="P643" s="24">
        <v>24</v>
      </c>
      <c r="Q643" s="24" t="s">
        <v>203</v>
      </c>
      <c r="R643" s="28">
        <v>5</v>
      </c>
      <c r="S643" s="28">
        <v>3</v>
      </c>
      <c r="T643" s="29">
        <v>7.6190476190476197E-2</v>
      </c>
      <c r="U643" s="28">
        <v>173</v>
      </c>
      <c r="V643" s="63"/>
      <c r="W643" s="61">
        <f>(Table134[[#This Row],[2042 Future AADT]]-Table134[[#This Row],[AADT 2022]])/20*($W$5-2022)+Table134[[#This Row],[AADT 2022]]</f>
        <v>173</v>
      </c>
      <c r="X643" s="63"/>
    </row>
    <row r="644" spans="1:24" s="21" customFormat="1" ht="24" customHeight="1" x14ac:dyDescent="0.25">
      <c r="A644" s="24" t="s">
        <v>3817</v>
      </c>
      <c r="B644" s="25" t="s">
        <v>19419</v>
      </c>
      <c r="C644" s="24">
        <v>4583</v>
      </c>
      <c r="D644" s="24" t="s">
        <v>17074</v>
      </c>
      <c r="E644" s="24" t="s">
        <v>3818</v>
      </c>
      <c r="F644" s="26">
        <f>Table134[[#This Row],[ToMeasure]]-Table134[[#This Row],[FromMeasure]]</f>
        <v>0.12932842999999999</v>
      </c>
      <c r="G644" s="27" t="s">
        <v>3819</v>
      </c>
      <c r="H644" s="37">
        <v>0</v>
      </c>
      <c r="I644" s="24" t="s">
        <v>3820</v>
      </c>
      <c r="J644" s="37">
        <v>0.12932842999999999</v>
      </c>
      <c r="K644" s="24" t="s">
        <v>647</v>
      </c>
      <c r="L644" s="28">
        <v>847</v>
      </c>
      <c r="M644" s="28">
        <v>0</v>
      </c>
      <c r="N644" s="28">
        <v>847</v>
      </c>
      <c r="O644" s="25" t="s">
        <v>23516</v>
      </c>
      <c r="P644" s="24">
        <v>12</v>
      </c>
      <c r="Q644" s="24" t="s">
        <v>203</v>
      </c>
      <c r="R644" s="28">
        <v>67</v>
      </c>
      <c r="S644" s="28">
        <v>31</v>
      </c>
      <c r="T644" s="29">
        <v>0.11570247933884298</v>
      </c>
      <c r="U644" s="28">
        <v>1396</v>
      </c>
      <c r="V644" s="63"/>
      <c r="W644" s="61">
        <f>(Table134[[#This Row],[2042 Future AADT]]-Table134[[#This Row],[AADT 2022]])/20*($W$5-2022)+Table134[[#This Row],[AADT 2022]]</f>
        <v>1396</v>
      </c>
      <c r="X644" s="63"/>
    </row>
    <row r="645" spans="1:24" s="21" customFormat="1" ht="24" customHeight="1" x14ac:dyDescent="0.25">
      <c r="A645" s="24" t="s">
        <v>6818</v>
      </c>
      <c r="B645" s="25" t="s">
        <v>21452</v>
      </c>
      <c r="C645" s="24">
        <v>9980</v>
      </c>
      <c r="D645" s="24" t="s">
        <v>17074</v>
      </c>
      <c r="E645" s="24" t="s">
        <v>6819</v>
      </c>
      <c r="F645" s="26">
        <f>Table134[[#This Row],[ToMeasure]]-Table134[[#This Row],[FromMeasure]]</f>
        <v>0.21876444</v>
      </c>
      <c r="G645" s="27" t="s">
        <v>6820</v>
      </c>
      <c r="H645" s="37">
        <v>0</v>
      </c>
      <c r="I645" s="24" t="s">
        <v>156</v>
      </c>
      <c r="J645" s="37">
        <v>0.21876444</v>
      </c>
      <c r="K645" s="24" t="s">
        <v>6821</v>
      </c>
      <c r="L645" s="28">
        <v>1892</v>
      </c>
      <c r="M645" s="28">
        <v>0</v>
      </c>
      <c r="N645" s="28">
        <v>1892</v>
      </c>
      <c r="O645" s="25" t="s">
        <v>23517</v>
      </c>
      <c r="P645" s="24">
        <v>10</v>
      </c>
      <c r="Q645" s="24" t="s">
        <v>203</v>
      </c>
      <c r="R645" s="28">
        <v>159</v>
      </c>
      <c r="S645" s="28">
        <v>25</v>
      </c>
      <c r="T645" s="29">
        <v>9.7251585623678652E-2</v>
      </c>
      <c r="U645" s="28">
        <v>3119</v>
      </c>
      <c r="V645" s="63"/>
      <c r="W645" s="61">
        <f>(Table134[[#This Row],[2042 Future AADT]]-Table134[[#This Row],[AADT 2022]])/20*($W$5-2022)+Table134[[#This Row],[AADT 2022]]</f>
        <v>3119</v>
      </c>
      <c r="X645" s="63"/>
    </row>
    <row r="646" spans="1:24" s="21" customFormat="1" ht="24" customHeight="1" x14ac:dyDescent="0.25">
      <c r="A646" s="24" t="s">
        <v>11723</v>
      </c>
      <c r="B646" s="25"/>
      <c r="C646" s="24" t="s">
        <v>203</v>
      </c>
      <c r="D646" s="24" t="s">
        <v>17074</v>
      </c>
      <c r="E646" s="24" t="s">
        <v>11724</v>
      </c>
      <c r="F646" s="26">
        <f>Table134[[#This Row],[ToMeasure]]-Table134[[#This Row],[FromMeasure]]</f>
        <v>0.15721557999999999</v>
      </c>
      <c r="G646" s="27" t="s">
        <v>11725</v>
      </c>
      <c r="H646" s="37">
        <v>0</v>
      </c>
      <c r="I646" s="24" t="s">
        <v>6821</v>
      </c>
      <c r="J646" s="37">
        <v>0.15721557999999999</v>
      </c>
      <c r="K646" s="24" t="s">
        <v>6821</v>
      </c>
      <c r="L646" s="28" t="s">
        <v>203</v>
      </c>
      <c r="M646" s="28" t="s">
        <v>203</v>
      </c>
      <c r="N646" s="28">
        <v>3561</v>
      </c>
      <c r="O646" s="25" t="s">
        <v>23061</v>
      </c>
      <c r="P646" s="24" t="s">
        <v>203</v>
      </c>
      <c r="Q646" s="24" t="s">
        <v>203</v>
      </c>
      <c r="R646" s="28" t="s">
        <v>203</v>
      </c>
      <c r="S646" s="28" t="s">
        <v>203</v>
      </c>
      <c r="T646" s="29" t="s">
        <v>203</v>
      </c>
      <c r="U646" s="28">
        <v>5871</v>
      </c>
      <c r="V646" s="63"/>
      <c r="W646" s="61">
        <f>(Table134[[#This Row],[2042 Future AADT]]-Table134[[#This Row],[AADT 2022]])/20*($W$5-2022)+Table134[[#This Row],[AADT 2022]]</f>
        <v>5871</v>
      </c>
      <c r="X646" s="63"/>
    </row>
    <row r="647" spans="1:24" s="21" customFormat="1" ht="24" customHeight="1" x14ac:dyDescent="0.25">
      <c r="A647" s="24" t="s">
        <v>7829</v>
      </c>
      <c r="B647" s="25"/>
      <c r="C647" s="24" t="s">
        <v>203</v>
      </c>
      <c r="D647" s="24" t="s">
        <v>17074</v>
      </c>
      <c r="E647" s="24" t="s">
        <v>7830</v>
      </c>
      <c r="F647" s="26">
        <f>Table134[[#This Row],[ToMeasure]]-Table134[[#This Row],[FromMeasure]]</f>
        <v>0.15242443999999999</v>
      </c>
      <c r="G647" s="27" t="s">
        <v>7831</v>
      </c>
      <c r="H647" s="37">
        <v>0</v>
      </c>
      <c r="I647" s="24" t="s">
        <v>3825</v>
      </c>
      <c r="J647" s="37">
        <v>0.15242443999999999</v>
      </c>
      <c r="K647" s="24" t="s">
        <v>7832</v>
      </c>
      <c r="L647" s="28" t="s">
        <v>203</v>
      </c>
      <c r="M647" s="28" t="s">
        <v>203</v>
      </c>
      <c r="N647" s="28">
        <v>3561</v>
      </c>
      <c r="O647" s="25" t="s">
        <v>23061</v>
      </c>
      <c r="P647" s="24" t="s">
        <v>203</v>
      </c>
      <c r="Q647" s="24" t="s">
        <v>203</v>
      </c>
      <c r="R647" s="28" t="s">
        <v>203</v>
      </c>
      <c r="S647" s="28" t="s">
        <v>203</v>
      </c>
      <c r="T647" s="29" t="s">
        <v>203</v>
      </c>
      <c r="U647" s="28">
        <v>5871</v>
      </c>
      <c r="V647" s="63"/>
      <c r="W647" s="61">
        <f>(Table134[[#This Row],[2042 Future AADT]]-Table134[[#This Row],[AADT 2022]])/20*($W$5-2022)+Table134[[#This Row],[AADT 2022]]</f>
        <v>5871</v>
      </c>
      <c r="X647" s="63"/>
    </row>
    <row r="648" spans="1:24" s="21" customFormat="1" ht="24" customHeight="1" x14ac:dyDescent="0.25">
      <c r="A648" s="24" t="s">
        <v>7833</v>
      </c>
      <c r="B648" s="25" t="s">
        <v>21453</v>
      </c>
      <c r="C648" s="24">
        <v>9982</v>
      </c>
      <c r="D648" s="24" t="s">
        <v>17074</v>
      </c>
      <c r="E648" s="24" t="s">
        <v>7834</v>
      </c>
      <c r="F648" s="26">
        <f>Table134[[#This Row],[ToMeasure]]-Table134[[#This Row],[FromMeasure]]</f>
        <v>0.19293534000000001</v>
      </c>
      <c r="G648" s="27" t="s">
        <v>7835</v>
      </c>
      <c r="H648" s="37">
        <v>0</v>
      </c>
      <c r="I648" s="24" t="s">
        <v>647</v>
      </c>
      <c r="J648" s="37">
        <v>0.19293534000000001</v>
      </c>
      <c r="K648" s="24" t="s">
        <v>3825</v>
      </c>
      <c r="L648" s="28">
        <v>1309</v>
      </c>
      <c r="M648" s="28">
        <v>0</v>
      </c>
      <c r="N648" s="28">
        <v>1309</v>
      </c>
      <c r="O648" s="25" t="s">
        <v>23518</v>
      </c>
      <c r="P648" s="24">
        <v>11</v>
      </c>
      <c r="Q648" s="24" t="s">
        <v>203</v>
      </c>
      <c r="R648" s="28">
        <v>113</v>
      </c>
      <c r="S648" s="28">
        <v>18</v>
      </c>
      <c r="T648" s="29">
        <v>0.10007639419404125</v>
      </c>
      <c r="U648" s="28">
        <v>2298</v>
      </c>
      <c r="V648" s="63"/>
      <c r="W648" s="61">
        <f>(Table134[[#This Row],[2042 Future AADT]]-Table134[[#This Row],[AADT 2022]])/20*($W$5-2022)+Table134[[#This Row],[AADT 2022]]</f>
        <v>2298</v>
      </c>
      <c r="X648" s="63"/>
    </row>
    <row r="649" spans="1:24" s="21" customFormat="1" ht="24" customHeight="1" x14ac:dyDescent="0.25">
      <c r="A649" s="24" t="s">
        <v>3822</v>
      </c>
      <c r="B649" s="25"/>
      <c r="C649" s="24" t="s">
        <v>203</v>
      </c>
      <c r="D649" s="24" t="s">
        <v>17074</v>
      </c>
      <c r="E649" s="24" t="s">
        <v>3823</v>
      </c>
      <c r="F649" s="26">
        <f>Table134[[#This Row],[ToMeasure]]-Table134[[#This Row],[FromMeasure]]</f>
        <v>0.12307938</v>
      </c>
      <c r="G649" s="27" t="s">
        <v>3824</v>
      </c>
      <c r="H649" s="37">
        <v>0</v>
      </c>
      <c r="I649" s="24" t="s">
        <v>3825</v>
      </c>
      <c r="J649" s="37">
        <v>0.12307938</v>
      </c>
      <c r="K649" s="24" t="s">
        <v>647</v>
      </c>
      <c r="L649" s="28" t="s">
        <v>203</v>
      </c>
      <c r="M649" s="28" t="s">
        <v>203</v>
      </c>
      <c r="N649" s="28" t="s">
        <v>203</v>
      </c>
      <c r="O649" s="25" t="s">
        <v>203</v>
      </c>
      <c r="P649" s="24" t="s">
        <v>203</v>
      </c>
      <c r="Q649" s="24" t="s">
        <v>203</v>
      </c>
      <c r="R649" s="28" t="s">
        <v>203</v>
      </c>
      <c r="S649" s="28" t="s">
        <v>203</v>
      </c>
      <c r="T649" s="29" t="s">
        <v>203</v>
      </c>
      <c r="U649" s="28" t="s">
        <v>203</v>
      </c>
      <c r="V649" s="63"/>
      <c r="W649" s="61" t="e">
        <f>(Table134[[#This Row],[2042 Future AADT]]-Table134[[#This Row],[AADT 2022]])/20*($W$5-2022)+Table134[[#This Row],[AADT 2022]]</f>
        <v>#VALUE!</v>
      </c>
      <c r="X649" s="63"/>
    </row>
    <row r="650" spans="1:24" s="21" customFormat="1" ht="24" customHeight="1" x14ac:dyDescent="0.25">
      <c r="A650" s="24" t="s">
        <v>6823</v>
      </c>
      <c r="B650" s="25"/>
      <c r="C650" s="24">
        <v>4590</v>
      </c>
      <c r="D650" s="24" t="s">
        <v>17074</v>
      </c>
      <c r="E650" s="24" t="s">
        <v>6824</v>
      </c>
      <c r="F650" s="26">
        <f>Table134[[#This Row],[ToMeasure]]-Table134[[#This Row],[FromMeasure]]</f>
        <v>0.23059843999999999</v>
      </c>
      <c r="G650" s="27" t="s">
        <v>6821</v>
      </c>
      <c r="H650" s="37">
        <v>0</v>
      </c>
      <c r="I650" s="24" t="s">
        <v>6820</v>
      </c>
      <c r="J650" s="37">
        <v>0.23059843999999999</v>
      </c>
      <c r="K650" s="24" t="s">
        <v>6825</v>
      </c>
      <c r="L650" s="28" t="s">
        <v>203</v>
      </c>
      <c r="M650" s="28" t="s">
        <v>203</v>
      </c>
      <c r="N650" s="28" t="s">
        <v>203</v>
      </c>
      <c r="O650" s="25" t="s">
        <v>203</v>
      </c>
      <c r="P650" s="24" t="s">
        <v>203</v>
      </c>
      <c r="Q650" s="24" t="s">
        <v>203</v>
      </c>
      <c r="R650" s="28" t="s">
        <v>203</v>
      </c>
      <c r="S650" s="28" t="s">
        <v>203</v>
      </c>
      <c r="T650" s="29" t="s">
        <v>203</v>
      </c>
      <c r="U650" s="28" t="s">
        <v>203</v>
      </c>
      <c r="V650" s="63"/>
      <c r="W650" s="61" t="e">
        <f>(Table134[[#This Row],[2042 Future AADT]]-Table134[[#This Row],[AADT 2022]])/20*($W$5-2022)+Table134[[#This Row],[AADT 2022]]</f>
        <v>#VALUE!</v>
      </c>
      <c r="X650" s="63"/>
    </row>
    <row r="651" spans="1:24" s="21" customFormat="1" ht="24" customHeight="1" x14ac:dyDescent="0.25">
      <c r="A651" s="24" t="s">
        <v>7837</v>
      </c>
      <c r="B651" s="25"/>
      <c r="C651" s="24">
        <v>4591</v>
      </c>
      <c r="D651" s="24" t="s">
        <v>17074</v>
      </c>
      <c r="E651" s="24" t="s">
        <v>7838</v>
      </c>
      <c r="F651" s="26">
        <f>Table134[[#This Row],[ToMeasure]]-Table134[[#This Row],[FromMeasure]]</f>
        <v>0.26321725000000001</v>
      </c>
      <c r="G651" s="27" t="s">
        <v>3825</v>
      </c>
      <c r="H651" s="37">
        <v>0</v>
      </c>
      <c r="I651" s="24" t="s">
        <v>7835</v>
      </c>
      <c r="J651" s="37">
        <v>0.26321725000000001</v>
      </c>
      <c r="K651" s="24" t="s">
        <v>3824</v>
      </c>
      <c r="L651" s="28" t="s">
        <v>203</v>
      </c>
      <c r="M651" s="28" t="s">
        <v>203</v>
      </c>
      <c r="N651" s="28" t="s">
        <v>203</v>
      </c>
      <c r="O651" s="25" t="s">
        <v>203</v>
      </c>
      <c r="P651" s="24" t="s">
        <v>203</v>
      </c>
      <c r="Q651" s="24" t="s">
        <v>203</v>
      </c>
      <c r="R651" s="28" t="s">
        <v>203</v>
      </c>
      <c r="S651" s="28" t="s">
        <v>203</v>
      </c>
      <c r="T651" s="29" t="s">
        <v>203</v>
      </c>
      <c r="U651" s="28" t="s">
        <v>203</v>
      </c>
      <c r="V651" s="63"/>
      <c r="W651" s="61" t="e">
        <f>(Table134[[#This Row],[2042 Future AADT]]-Table134[[#This Row],[AADT 2022]])/20*($W$5-2022)+Table134[[#This Row],[AADT 2022]]</f>
        <v>#VALUE!</v>
      </c>
      <c r="X651" s="63"/>
    </row>
    <row r="652" spans="1:24" s="21" customFormat="1" ht="24" customHeight="1" x14ac:dyDescent="0.25">
      <c r="A652" s="24" t="s">
        <v>7141</v>
      </c>
      <c r="B652" s="25" t="s">
        <v>19421</v>
      </c>
      <c r="C652" s="24">
        <v>4600</v>
      </c>
      <c r="D652" s="24" t="s">
        <v>17074</v>
      </c>
      <c r="E652" s="24" t="s">
        <v>7142</v>
      </c>
      <c r="F652" s="26">
        <f>Table134[[#This Row],[ToMeasure]]-Table134[[#This Row],[FromMeasure]]</f>
        <v>0.22484703</v>
      </c>
      <c r="G652" s="27" t="s">
        <v>6067</v>
      </c>
      <c r="H652" s="37">
        <v>0</v>
      </c>
      <c r="I652" s="24" t="s">
        <v>156</v>
      </c>
      <c r="J652" s="37">
        <v>0.22484703</v>
      </c>
      <c r="K652" s="24" t="s">
        <v>7143</v>
      </c>
      <c r="L652" s="28">
        <v>566</v>
      </c>
      <c r="M652" s="28">
        <v>0</v>
      </c>
      <c r="N652" s="28">
        <v>566</v>
      </c>
      <c r="O652" s="25" t="s">
        <v>23519</v>
      </c>
      <c r="P652" s="24">
        <v>12</v>
      </c>
      <c r="Q652" s="24" t="s">
        <v>203</v>
      </c>
      <c r="R652" s="28">
        <v>15</v>
      </c>
      <c r="S652" s="28">
        <v>62</v>
      </c>
      <c r="T652" s="29">
        <v>0.13604240282685512</v>
      </c>
      <c r="U652" s="28">
        <v>933</v>
      </c>
      <c r="V652" s="63"/>
      <c r="W652" s="61">
        <f>(Table134[[#This Row],[2042 Future AADT]]-Table134[[#This Row],[AADT 2022]])/20*($W$5-2022)+Table134[[#This Row],[AADT 2022]]</f>
        <v>933</v>
      </c>
      <c r="X652" s="63"/>
    </row>
    <row r="653" spans="1:24" s="21" customFormat="1" ht="24" customHeight="1" x14ac:dyDescent="0.25">
      <c r="A653" s="24" t="s">
        <v>3826</v>
      </c>
      <c r="B653" s="25" t="s">
        <v>19423</v>
      </c>
      <c r="C653" s="24">
        <v>4602</v>
      </c>
      <c r="D653" s="24" t="s">
        <v>17074</v>
      </c>
      <c r="E653" s="24" t="s">
        <v>3827</v>
      </c>
      <c r="F653" s="26">
        <f>Table134[[#This Row],[ToMeasure]]-Table134[[#This Row],[FromMeasure]]</f>
        <v>0.13444180999999999</v>
      </c>
      <c r="G653" s="27" t="s">
        <v>3828</v>
      </c>
      <c r="H653" s="37">
        <v>0</v>
      </c>
      <c r="I653" s="24" t="s">
        <v>647</v>
      </c>
      <c r="J653" s="37">
        <v>0.13444180999999999</v>
      </c>
      <c r="K653" s="24" t="s">
        <v>3829</v>
      </c>
      <c r="L653" s="28">
        <v>373</v>
      </c>
      <c r="M653" s="28">
        <v>0</v>
      </c>
      <c r="N653" s="28">
        <v>373</v>
      </c>
      <c r="O653" s="25" t="s">
        <v>23520</v>
      </c>
      <c r="P653" s="24">
        <v>16</v>
      </c>
      <c r="Q653" s="24" t="s">
        <v>203</v>
      </c>
      <c r="R653" s="28">
        <v>30</v>
      </c>
      <c r="S653" s="28">
        <v>4</v>
      </c>
      <c r="T653" s="29">
        <v>9.1152815013404831E-2</v>
      </c>
      <c r="U653" s="28">
        <v>615</v>
      </c>
      <c r="V653" s="63"/>
      <c r="W653" s="61">
        <f>(Table134[[#This Row],[2042 Future AADT]]-Table134[[#This Row],[AADT 2022]])/20*($W$5-2022)+Table134[[#This Row],[AADT 2022]]</f>
        <v>615</v>
      </c>
      <c r="X653" s="63"/>
    </row>
    <row r="654" spans="1:24" s="21" customFormat="1" ht="24" customHeight="1" x14ac:dyDescent="0.25">
      <c r="A654" s="24" t="s">
        <v>11726</v>
      </c>
      <c r="B654" s="25" t="s">
        <v>19422</v>
      </c>
      <c r="C654" s="24">
        <v>4601</v>
      </c>
      <c r="D654" s="24" t="s">
        <v>17074</v>
      </c>
      <c r="E654" s="24" t="s">
        <v>11727</v>
      </c>
      <c r="F654" s="26">
        <f>Table134[[#This Row],[ToMeasure]]-Table134[[#This Row],[FromMeasure]]</f>
        <v>0.15045644</v>
      </c>
      <c r="G654" s="27" t="s">
        <v>7143</v>
      </c>
      <c r="H654" s="37">
        <v>0</v>
      </c>
      <c r="I654" s="24" t="s">
        <v>6067</v>
      </c>
      <c r="J654" s="37">
        <v>0.15045644</v>
      </c>
      <c r="K654" s="24" t="s">
        <v>156</v>
      </c>
      <c r="L654" s="28">
        <v>396</v>
      </c>
      <c r="M654" s="28">
        <v>0</v>
      </c>
      <c r="N654" s="28">
        <v>396</v>
      </c>
      <c r="O654" s="25" t="s">
        <v>23521</v>
      </c>
      <c r="P654" s="24">
        <v>14</v>
      </c>
      <c r="Q654" s="24" t="s">
        <v>203</v>
      </c>
      <c r="R654" s="28">
        <v>15</v>
      </c>
      <c r="S654" s="28">
        <v>63</v>
      </c>
      <c r="T654" s="29">
        <v>0.19696969696969696</v>
      </c>
      <c r="U654" s="28">
        <v>653</v>
      </c>
      <c r="V654" s="63"/>
      <c r="W654" s="61">
        <f>(Table134[[#This Row],[2042 Future AADT]]-Table134[[#This Row],[AADT 2022]])/20*($W$5-2022)+Table134[[#This Row],[AADT 2022]]</f>
        <v>653</v>
      </c>
      <c r="X654" s="63"/>
    </row>
    <row r="655" spans="1:24" s="21" customFormat="1" ht="24" customHeight="1" x14ac:dyDescent="0.25">
      <c r="A655" s="24" t="s">
        <v>7145</v>
      </c>
      <c r="B655" s="25" t="s">
        <v>19424</v>
      </c>
      <c r="C655" s="24">
        <v>4603</v>
      </c>
      <c r="D655" s="24" t="s">
        <v>17074</v>
      </c>
      <c r="E655" s="24" t="s">
        <v>7146</v>
      </c>
      <c r="F655" s="26">
        <f>Table134[[#This Row],[ToMeasure]]-Table134[[#This Row],[FromMeasure]]</f>
        <v>0.2266011</v>
      </c>
      <c r="G655" s="27" t="s">
        <v>3829</v>
      </c>
      <c r="H655" s="37">
        <v>0</v>
      </c>
      <c r="I655" s="24" t="s">
        <v>3828</v>
      </c>
      <c r="J655" s="37">
        <v>0.2266011</v>
      </c>
      <c r="K655" s="24" t="s">
        <v>647</v>
      </c>
      <c r="L655" s="28">
        <v>475</v>
      </c>
      <c r="M655" s="28">
        <v>0</v>
      </c>
      <c r="N655" s="28">
        <v>475</v>
      </c>
      <c r="O655" s="25" t="s">
        <v>23522</v>
      </c>
      <c r="P655" s="24">
        <v>12</v>
      </c>
      <c r="Q655" s="24" t="s">
        <v>203</v>
      </c>
      <c r="R655" s="28">
        <v>37</v>
      </c>
      <c r="S655" s="28">
        <v>15</v>
      </c>
      <c r="T655" s="29">
        <v>0.10947368421052632</v>
      </c>
      <c r="U655" s="28">
        <v>783</v>
      </c>
      <c r="V655" s="63"/>
      <c r="W655" s="61">
        <f>(Table134[[#This Row],[2042 Future AADT]]-Table134[[#This Row],[AADT 2022]])/20*($W$5-2022)+Table134[[#This Row],[AADT 2022]]</f>
        <v>783</v>
      </c>
      <c r="X655" s="63"/>
    </row>
    <row r="656" spans="1:24" s="21" customFormat="1" ht="24" customHeight="1" x14ac:dyDescent="0.25">
      <c r="A656" s="24" t="s">
        <v>7148</v>
      </c>
      <c r="B656" s="25" t="s">
        <v>19426</v>
      </c>
      <c r="C656" s="24">
        <v>4610</v>
      </c>
      <c r="D656" s="24" t="s">
        <v>17074</v>
      </c>
      <c r="E656" s="24" t="s">
        <v>7149</v>
      </c>
      <c r="F656" s="26">
        <f>Table134[[#This Row],[ToMeasure]]-Table134[[#This Row],[FromMeasure]]</f>
        <v>0.23648710000000001</v>
      </c>
      <c r="G656" s="27" t="s">
        <v>3011</v>
      </c>
      <c r="H656" s="37">
        <v>0</v>
      </c>
      <c r="I656" s="24" t="s">
        <v>156</v>
      </c>
      <c r="J656" s="37">
        <v>0.23648710000000001</v>
      </c>
      <c r="K656" s="24" t="s">
        <v>434</v>
      </c>
      <c r="L656" s="28">
        <v>143</v>
      </c>
      <c r="M656" s="28">
        <v>0</v>
      </c>
      <c r="N656" s="28">
        <v>143</v>
      </c>
      <c r="O656" s="25" t="s">
        <v>23523</v>
      </c>
      <c r="P656" s="24">
        <v>16</v>
      </c>
      <c r="Q656" s="24" t="s">
        <v>203</v>
      </c>
      <c r="R656" s="28">
        <v>11</v>
      </c>
      <c r="S656" s="28">
        <v>2</v>
      </c>
      <c r="T656" s="29">
        <v>9.0909090909090912E-2</v>
      </c>
      <c r="U656" s="28">
        <v>236</v>
      </c>
      <c r="V656" s="63"/>
      <c r="W656" s="61">
        <f>(Table134[[#This Row],[2042 Future AADT]]-Table134[[#This Row],[AADT 2022]])/20*($W$5-2022)+Table134[[#This Row],[AADT 2022]]</f>
        <v>236</v>
      </c>
      <c r="X656" s="63"/>
    </row>
    <row r="657" spans="1:24" s="21" customFormat="1" ht="24" customHeight="1" x14ac:dyDescent="0.25">
      <c r="A657" s="24" t="s">
        <v>11729</v>
      </c>
      <c r="B657" s="25" t="s">
        <v>19428</v>
      </c>
      <c r="C657" s="24">
        <v>4612</v>
      </c>
      <c r="D657" s="24" t="s">
        <v>17074</v>
      </c>
      <c r="E657" s="24" t="s">
        <v>11730</v>
      </c>
      <c r="F657" s="26">
        <f>Table134[[#This Row],[ToMeasure]]-Table134[[#This Row],[FromMeasure]]</f>
        <v>0.10206601</v>
      </c>
      <c r="G657" s="27" t="s">
        <v>3834</v>
      </c>
      <c r="H657" s="37">
        <v>0</v>
      </c>
      <c r="I657" s="24" t="s">
        <v>647</v>
      </c>
      <c r="J657" s="37">
        <v>0.10206601</v>
      </c>
      <c r="K657" s="24" t="s">
        <v>3833</v>
      </c>
      <c r="L657" s="28">
        <v>483</v>
      </c>
      <c r="M657" s="28">
        <v>0</v>
      </c>
      <c r="N657" s="28">
        <v>483</v>
      </c>
      <c r="O657" s="25" t="s">
        <v>23524</v>
      </c>
      <c r="P657" s="24">
        <v>12</v>
      </c>
      <c r="Q657" s="24">
        <v>59</v>
      </c>
      <c r="R657" s="28">
        <v>190</v>
      </c>
      <c r="S657" s="28">
        <v>97</v>
      </c>
      <c r="T657" s="29">
        <v>0.59420289855072461</v>
      </c>
      <c r="U657" s="28">
        <v>796</v>
      </c>
      <c r="V657" s="63"/>
      <c r="W657" s="61">
        <f>(Table134[[#This Row],[2042 Future AADT]]-Table134[[#This Row],[AADT 2022]])/20*($W$5-2022)+Table134[[#This Row],[AADT 2022]]</f>
        <v>796</v>
      </c>
      <c r="X657" s="63"/>
    </row>
    <row r="658" spans="1:24" s="21" customFormat="1" ht="24" customHeight="1" x14ac:dyDescent="0.25">
      <c r="A658" s="24" t="s">
        <v>3831</v>
      </c>
      <c r="B658" s="25" t="s">
        <v>19429</v>
      </c>
      <c r="C658" s="24">
        <v>4613</v>
      </c>
      <c r="D658" s="24" t="s">
        <v>17074</v>
      </c>
      <c r="E658" s="24" t="s">
        <v>3832</v>
      </c>
      <c r="F658" s="26">
        <f>Table134[[#This Row],[ToMeasure]]-Table134[[#This Row],[FromMeasure]]</f>
        <v>5.7394670000000002E-2</v>
      </c>
      <c r="G658" s="27" t="s">
        <v>3833</v>
      </c>
      <c r="H658" s="37">
        <v>0</v>
      </c>
      <c r="I658" s="24" t="s">
        <v>3834</v>
      </c>
      <c r="J658" s="37">
        <v>5.7394670000000002E-2</v>
      </c>
      <c r="K658" s="24" t="s">
        <v>647</v>
      </c>
      <c r="L658" s="28">
        <v>241</v>
      </c>
      <c r="M658" s="28">
        <v>0</v>
      </c>
      <c r="N658" s="28">
        <v>241</v>
      </c>
      <c r="O658" s="25" t="s">
        <v>23525</v>
      </c>
      <c r="P658" s="24">
        <v>15</v>
      </c>
      <c r="Q658" s="24" t="s">
        <v>203</v>
      </c>
      <c r="R658" s="28">
        <v>16</v>
      </c>
      <c r="S658" s="28">
        <v>8</v>
      </c>
      <c r="T658" s="29">
        <v>9.9585062240663894E-2</v>
      </c>
      <c r="U658" s="28">
        <v>423</v>
      </c>
      <c r="V658" s="63"/>
      <c r="W658" s="61">
        <f>(Table134[[#This Row],[2042 Future AADT]]-Table134[[#This Row],[AADT 2022]])/20*($W$5-2022)+Table134[[#This Row],[AADT 2022]]</f>
        <v>423</v>
      </c>
      <c r="X658" s="63"/>
    </row>
    <row r="659" spans="1:24" s="21" customFormat="1" ht="24" customHeight="1" x14ac:dyDescent="0.25">
      <c r="A659" s="24" t="s">
        <v>7151</v>
      </c>
      <c r="B659" s="25"/>
      <c r="C659" s="24" t="s">
        <v>203</v>
      </c>
      <c r="D659" s="24" t="s">
        <v>17074</v>
      </c>
      <c r="E659" s="24" t="s">
        <v>7152</v>
      </c>
      <c r="F659" s="26">
        <f>Table134[[#This Row],[ToMeasure]]-Table134[[#This Row],[FromMeasure]]</f>
        <v>5.5142509999999999E-2</v>
      </c>
      <c r="G659" s="27" t="s">
        <v>3839</v>
      </c>
      <c r="H659" s="37">
        <v>0</v>
      </c>
      <c r="I659" s="24" t="s">
        <v>3838</v>
      </c>
      <c r="J659" s="37">
        <v>5.5142509999999999E-2</v>
      </c>
      <c r="K659" s="24" t="s">
        <v>3091</v>
      </c>
      <c r="L659" s="28" t="s">
        <v>203</v>
      </c>
      <c r="M659" s="28" t="s">
        <v>203</v>
      </c>
      <c r="N659" s="28" t="s">
        <v>203</v>
      </c>
      <c r="O659" s="25" t="s">
        <v>203</v>
      </c>
      <c r="P659" s="24" t="s">
        <v>203</v>
      </c>
      <c r="Q659" s="24" t="s">
        <v>203</v>
      </c>
      <c r="R659" s="28" t="s">
        <v>203</v>
      </c>
      <c r="S659" s="28" t="s">
        <v>203</v>
      </c>
      <c r="T659" s="29" t="s">
        <v>203</v>
      </c>
      <c r="U659" s="28" t="s">
        <v>203</v>
      </c>
      <c r="V659" s="63"/>
      <c r="W659" s="61" t="e">
        <f>(Table134[[#This Row],[2042 Future AADT]]-Table134[[#This Row],[AADT 2022]])/20*($W$5-2022)+Table134[[#This Row],[AADT 2022]]</f>
        <v>#VALUE!</v>
      </c>
      <c r="X659" s="63"/>
    </row>
    <row r="660" spans="1:24" s="21" customFormat="1" ht="24" customHeight="1" x14ac:dyDescent="0.25">
      <c r="A660" s="24" t="s">
        <v>3836</v>
      </c>
      <c r="B660" s="25"/>
      <c r="C660" s="24" t="s">
        <v>203</v>
      </c>
      <c r="D660" s="24" t="s">
        <v>17074</v>
      </c>
      <c r="E660" s="24" t="s">
        <v>3837</v>
      </c>
      <c r="F660" s="26">
        <f>Table134[[#This Row],[ToMeasure]]-Table134[[#This Row],[FromMeasure]]</f>
        <v>2.097773E-2</v>
      </c>
      <c r="G660" s="27" t="s">
        <v>3838</v>
      </c>
      <c r="H660" s="37">
        <v>0</v>
      </c>
      <c r="I660" s="24" t="s">
        <v>3011</v>
      </c>
      <c r="J660" s="37">
        <v>2.097773E-2</v>
      </c>
      <c r="K660" s="24" t="s">
        <v>3839</v>
      </c>
      <c r="L660" s="28" t="s">
        <v>203</v>
      </c>
      <c r="M660" s="28" t="s">
        <v>203</v>
      </c>
      <c r="N660" s="28">
        <v>253</v>
      </c>
      <c r="O660" s="25" t="s">
        <v>23526</v>
      </c>
      <c r="P660" s="24" t="s">
        <v>203</v>
      </c>
      <c r="Q660" s="24" t="s">
        <v>203</v>
      </c>
      <c r="R660" s="28" t="s">
        <v>203</v>
      </c>
      <c r="S660" s="28" t="s">
        <v>203</v>
      </c>
      <c r="T660" s="29" t="s">
        <v>203</v>
      </c>
      <c r="U660" s="28">
        <v>417</v>
      </c>
      <c r="V660" s="63"/>
      <c r="W660" s="61">
        <f>(Table134[[#This Row],[2042 Future AADT]]-Table134[[#This Row],[AADT 2022]])/20*($W$5-2022)+Table134[[#This Row],[AADT 2022]]</f>
        <v>417</v>
      </c>
      <c r="X660" s="63"/>
    </row>
    <row r="661" spans="1:24" s="21" customFormat="1" ht="24" customHeight="1" x14ac:dyDescent="0.25">
      <c r="A661" s="24" t="s">
        <v>3841</v>
      </c>
      <c r="B661" s="25" t="s">
        <v>19431</v>
      </c>
      <c r="C661" s="24">
        <v>4620</v>
      </c>
      <c r="D661" s="24" t="s">
        <v>17074</v>
      </c>
      <c r="E661" s="24" t="s">
        <v>2386</v>
      </c>
      <c r="F661" s="26">
        <f>Table134[[#This Row],[ToMeasure]]-Table134[[#This Row],[FromMeasure]]</f>
        <v>0.56062230999999996</v>
      </c>
      <c r="G661" s="27" t="s">
        <v>2384</v>
      </c>
      <c r="H661" s="37">
        <v>0</v>
      </c>
      <c r="I661" s="24" t="s">
        <v>156</v>
      </c>
      <c r="J661" s="37">
        <v>0.56062230999999996</v>
      </c>
      <c r="K661" s="24" t="s">
        <v>425</v>
      </c>
      <c r="L661" s="28">
        <v>1053</v>
      </c>
      <c r="M661" s="28">
        <v>0</v>
      </c>
      <c r="N661" s="28">
        <v>1053</v>
      </c>
      <c r="O661" s="25" t="s">
        <v>23527</v>
      </c>
      <c r="P661" s="24">
        <v>9</v>
      </c>
      <c r="Q661" s="24" t="s">
        <v>203</v>
      </c>
      <c r="R661" s="28">
        <v>87</v>
      </c>
      <c r="S661" s="28">
        <v>14</v>
      </c>
      <c r="T661" s="29">
        <v>9.5916429249762583E-2</v>
      </c>
      <c r="U661" s="28">
        <v>1736</v>
      </c>
      <c r="V661" s="63"/>
      <c r="W661" s="61">
        <f>(Table134[[#This Row],[2042 Future AADT]]-Table134[[#This Row],[AADT 2022]])/20*($W$5-2022)+Table134[[#This Row],[AADT 2022]]</f>
        <v>1736</v>
      </c>
      <c r="X661" s="63"/>
    </row>
    <row r="662" spans="1:24" s="21" customFormat="1" ht="24" customHeight="1" x14ac:dyDescent="0.25">
      <c r="A662" s="24" t="s">
        <v>11732</v>
      </c>
      <c r="B662" s="25" t="s">
        <v>19433</v>
      </c>
      <c r="C662" s="24">
        <v>4622</v>
      </c>
      <c r="D662" s="24" t="s">
        <v>17074</v>
      </c>
      <c r="E662" s="24" t="s">
        <v>11733</v>
      </c>
      <c r="F662" s="26">
        <f>Table134[[#This Row],[ToMeasure]]-Table134[[#This Row],[FromMeasure]]</f>
        <v>0.31527158999999999</v>
      </c>
      <c r="G662" s="27" t="s">
        <v>11734</v>
      </c>
      <c r="H662" s="37">
        <v>0</v>
      </c>
      <c r="I662" s="24" t="s">
        <v>647</v>
      </c>
      <c r="J662" s="37">
        <v>0.31527158999999999</v>
      </c>
      <c r="K662" s="24" t="s">
        <v>1114</v>
      </c>
      <c r="L662" s="28">
        <v>118</v>
      </c>
      <c r="M662" s="28">
        <v>0</v>
      </c>
      <c r="N662" s="28">
        <v>118</v>
      </c>
      <c r="O662" s="25" t="s">
        <v>23528</v>
      </c>
      <c r="P662" s="24">
        <v>16</v>
      </c>
      <c r="Q662" s="24" t="s">
        <v>203</v>
      </c>
      <c r="R662" s="28">
        <v>2</v>
      </c>
      <c r="S662" s="28">
        <v>10</v>
      </c>
      <c r="T662" s="29">
        <v>0.10169491525423729</v>
      </c>
      <c r="U662" s="28">
        <v>195</v>
      </c>
      <c r="V662" s="63"/>
      <c r="W662" s="61">
        <f>(Table134[[#This Row],[2042 Future AADT]]-Table134[[#This Row],[AADT 2022]])/20*($W$5-2022)+Table134[[#This Row],[AADT 2022]]</f>
        <v>195</v>
      </c>
      <c r="X662" s="63"/>
    </row>
    <row r="663" spans="1:24" s="21" customFormat="1" ht="24" customHeight="1" x14ac:dyDescent="0.25">
      <c r="A663" s="24" t="s">
        <v>3843</v>
      </c>
      <c r="B663" s="25" t="s">
        <v>19432</v>
      </c>
      <c r="C663" s="24">
        <v>4621</v>
      </c>
      <c r="D663" s="24" t="s">
        <v>17074</v>
      </c>
      <c r="E663" s="24" t="s">
        <v>3844</v>
      </c>
      <c r="F663" s="26">
        <f>Table134[[#This Row],[ToMeasure]]-Table134[[#This Row],[FromMeasure]]</f>
        <v>0.36316256000000002</v>
      </c>
      <c r="G663" s="27" t="s">
        <v>3845</v>
      </c>
      <c r="H663" s="37">
        <v>0</v>
      </c>
      <c r="I663" s="24" t="s">
        <v>425</v>
      </c>
      <c r="J663" s="37">
        <v>0.36316256000000002</v>
      </c>
      <c r="K663" s="24" t="s">
        <v>156</v>
      </c>
      <c r="L663" s="28">
        <v>175</v>
      </c>
      <c r="M663" s="28">
        <v>0</v>
      </c>
      <c r="N663" s="28">
        <v>175</v>
      </c>
      <c r="O663" s="25" t="s">
        <v>23529</v>
      </c>
      <c r="P663" s="24">
        <v>13</v>
      </c>
      <c r="Q663" s="24" t="s">
        <v>203</v>
      </c>
      <c r="R663" s="28">
        <v>8</v>
      </c>
      <c r="S663" s="28">
        <v>5</v>
      </c>
      <c r="T663" s="29">
        <v>7.4285714285714288E-2</v>
      </c>
      <c r="U663" s="28">
        <v>289</v>
      </c>
      <c r="V663" s="63"/>
      <c r="W663" s="61">
        <f>(Table134[[#This Row],[2042 Future AADT]]-Table134[[#This Row],[AADT 2022]])/20*($W$5-2022)+Table134[[#This Row],[AADT 2022]]</f>
        <v>289</v>
      </c>
      <c r="X663" s="63"/>
    </row>
    <row r="664" spans="1:24" s="21" customFormat="1" ht="24" customHeight="1" x14ac:dyDescent="0.25">
      <c r="A664" s="24" t="s">
        <v>11736</v>
      </c>
      <c r="B664" s="25" t="s">
        <v>19434</v>
      </c>
      <c r="C664" s="24">
        <v>4623</v>
      </c>
      <c r="D664" s="24" t="s">
        <v>17074</v>
      </c>
      <c r="E664" s="24" t="s">
        <v>11737</v>
      </c>
      <c r="F664" s="26">
        <f>Table134[[#This Row],[ToMeasure]]-Table134[[#This Row],[FromMeasure]]</f>
        <v>0.31650022</v>
      </c>
      <c r="G664" s="27" t="s">
        <v>11738</v>
      </c>
      <c r="H664" s="37">
        <v>0</v>
      </c>
      <c r="I664" s="24" t="s">
        <v>1114</v>
      </c>
      <c r="J664" s="37">
        <v>0.31650022</v>
      </c>
      <c r="K664" s="24" t="s">
        <v>647</v>
      </c>
      <c r="L664" s="28">
        <v>1050</v>
      </c>
      <c r="M664" s="28">
        <v>0</v>
      </c>
      <c r="N664" s="28">
        <v>1050</v>
      </c>
      <c r="O664" s="25" t="s">
        <v>23530</v>
      </c>
      <c r="P664" s="24">
        <v>11</v>
      </c>
      <c r="Q664" s="24" t="s">
        <v>203</v>
      </c>
      <c r="R664" s="28">
        <v>82</v>
      </c>
      <c r="S664" s="28">
        <v>38</v>
      </c>
      <c r="T664" s="29">
        <v>0.11428571428571428</v>
      </c>
      <c r="U664" s="28">
        <v>1731</v>
      </c>
      <c r="V664" s="63"/>
      <c r="W664" s="61">
        <f>(Table134[[#This Row],[2042 Future AADT]]-Table134[[#This Row],[AADT 2022]])/20*($W$5-2022)+Table134[[#This Row],[AADT 2022]]</f>
        <v>1731</v>
      </c>
      <c r="X664" s="63"/>
    </row>
    <row r="665" spans="1:24" s="21" customFormat="1" ht="24" customHeight="1" x14ac:dyDescent="0.25">
      <c r="A665" s="24" t="s">
        <v>7839</v>
      </c>
      <c r="B665" s="25" t="s">
        <v>19437</v>
      </c>
      <c r="C665" s="24">
        <v>4630</v>
      </c>
      <c r="D665" s="24" t="s">
        <v>17074</v>
      </c>
      <c r="E665" s="24" t="s">
        <v>1866</v>
      </c>
      <c r="F665" s="26">
        <f>Table134[[#This Row],[ToMeasure]]-Table134[[#This Row],[FromMeasure]]</f>
        <v>0.25041658999999999</v>
      </c>
      <c r="G665" s="27" t="s">
        <v>1864</v>
      </c>
      <c r="H665" s="37">
        <v>0</v>
      </c>
      <c r="I665" s="24" t="s">
        <v>156</v>
      </c>
      <c r="J665" s="37">
        <v>0.25041658999999999</v>
      </c>
      <c r="K665" s="24" t="s">
        <v>7840</v>
      </c>
      <c r="L665" s="28">
        <v>1896</v>
      </c>
      <c r="M665" s="28">
        <v>0</v>
      </c>
      <c r="N665" s="28">
        <v>1896</v>
      </c>
      <c r="O665" s="25" t="s">
        <v>23531</v>
      </c>
      <c r="P665" s="24">
        <v>8</v>
      </c>
      <c r="Q665" s="24" t="s">
        <v>203</v>
      </c>
      <c r="R665" s="28">
        <v>159</v>
      </c>
      <c r="S665" s="28">
        <v>25</v>
      </c>
      <c r="T665" s="29">
        <v>9.7046413502109699E-2</v>
      </c>
      <c r="U665" s="28">
        <v>3126</v>
      </c>
      <c r="V665" s="63"/>
      <c r="W665" s="61">
        <f>(Table134[[#This Row],[2042 Future AADT]]-Table134[[#This Row],[AADT 2022]])/20*($W$5-2022)+Table134[[#This Row],[AADT 2022]]</f>
        <v>3126</v>
      </c>
      <c r="X665" s="63"/>
    </row>
    <row r="666" spans="1:24" s="21" customFormat="1" ht="24" customHeight="1" x14ac:dyDescent="0.25">
      <c r="A666" s="24" t="s">
        <v>3847</v>
      </c>
      <c r="B666" s="25" t="s">
        <v>19439</v>
      </c>
      <c r="C666" s="24">
        <v>4632</v>
      </c>
      <c r="D666" s="24" t="s">
        <v>17074</v>
      </c>
      <c r="E666" s="24" t="s">
        <v>3848</v>
      </c>
      <c r="F666" s="26">
        <f>Table134[[#This Row],[ToMeasure]]-Table134[[#This Row],[FromMeasure]]</f>
        <v>0.22122874000000001</v>
      </c>
      <c r="G666" s="27" t="s">
        <v>3849</v>
      </c>
      <c r="H666" s="37">
        <v>0</v>
      </c>
      <c r="I666" s="24" t="s">
        <v>647</v>
      </c>
      <c r="J666" s="37">
        <v>0.22122874000000001</v>
      </c>
      <c r="K666" s="24" t="s">
        <v>3850</v>
      </c>
      <c r="L666" s="28">
        <v>2188</v>
      </c>
      <c r="M666" s="28">
        <v>0</v>
      </c>
      <c r="N666" s="28">
        <v>2188</v>
      </c>
      <c r="O666" s="25" t="s">
        <v>23532</v>
      </c>
      <c r="P666" s="24">
        <v>10</v>
      </c>
      <c r="Q666" s="24" t="s">
        <v>203</v>
      </c>
      <c r="R666" s="28">
        <v>183</v>
      </c>
      <c r="S666" s="28">
        <v>29</v>
      </c>
      <c r="T666" s="29">
        <v>9.6892138939670927E-2</v>
      </c>
      <c r="U666" s="28">
        <v>3607</v>
      </c>
      <c r="V666" s="63"/>
      <c r="W666" s="61">
        <f>(Table134[[#This Row],[2042 Future AADT]]-Table134[[#This Row],[AADT 2022]])/20*($W$5-2022)+Table134[[#This Row],[AADT 2022]]</f>
        <v>3607</v>
      </c>
      <c r="X666" s="63"/>
    </row>
    <row r="667" spans="1:24" s="21" customFormat="1" ht="24" customHeight="1" x14ac:dyDescent="0.25">
      <c r="A667" s="24" t="s">
        <v>7842</v>
      </c>
      <c r="B667" s="25" t="s">
        <v>19438</v>
      </c>
      <c r="C667" s="24">
        <v>4631</v>
      </c>
      <c r="D667" s="24" t="s">
        <v>17074</v>
      </c>
      <c r="E667" s="24" t="s">
        <v>7843</v>
      </c>
      <c r="F667" s="26">
        <f>Table134[[#This Row],[ToMeasure]]-Table134[[#This Row],[FromMeasure]]</f>
        <v>0.26047209999999998</v>
      </c>
      <c r="G667" s="27" t="s">
        <v>7840</v>
      </c>
      <c r="H667" s="37">
        <v>0</v>
      </c>
      <c r="I667" s="24" t="s">
        <v>1864</v>
      </c>
      <c r="J667" s="37">
        <v>0.26047209999999998</v>
      </c>
      <c r="K667" s="24" t="s">
        <v>156</v>
      </c>
      <c r="L667" s="28">
        <v>2428</v>
      </c>
      <c r="M667" s="28">
        <v>0</v>
      </c>
      <c r="N667" s="28">
        <v>2428</v>
      </c>
      <c r="O667" s="25" t="s">
        <v>23533</v>
      </c>
      <c r="P667" s="24">
        <v>10</v>
      </c>
      <c r="Q667" s="24" t="s">
        <v>203</v>
      </c>
      <c r="R667" s="28">
        <v>192</v>
      </c>
      <c r="S667" s="28">
        <v>87</v>
      </c>
      <c r="T667" s="29">
        <v>0.11490939044481055</v>
      </c>
      <c r="U667" s="28">
        <v>4003</v>
      </c>
      <c r="V667" s="63"/>
      <c r="W667" s="61">
        <f>(Table134[[#This Row],[2042 Future AADT]]-Table134[[#This Row],[AADT 2022]])/20*($W$5-2022)+Table134[[#This Row],[AADT 2022]]</f>
        <v>4003</v>
      </c>
      <c r="X667" s="63"/>
    </row>
    <row r="668" spans="1:24" s="21" customFormat="1" ht="24" customHeight="1" x14ac:dyDescent="0.25">
      <c r="A668" s="24" t="s">
        <v>7845</v>
      </c>
      <c r="B668" s="25" t="s">
        <v>19440</v>
      </c>
      <c r="C668" s="24">
        <v>4633</v>
      </c>
      <c r="D668" s="24" t="s">
        <v>17074</v>
      </c>
      <c r="E668" s="24" t="s">
        <v>7846</v>
      </c>
      <c r="F668" s="26">
        <f>Table134[[#This Row],[ToMeasure]]-Table134[[#This Row],[FromMeasure]]</f>
        <v>0.2174633</v>
      </c>
      <c r="G668" s="27" t="s">
        <v>3850</v>
      </c>
      <c r="H668" s="37">
        <v>0</v>
      </c>
      <c r="I668" s="24" t="s">
        <v>3849</v>
      </c>
      <c r="J668" s="37">
        <v>0.2174633</v>
      </c>
      <c r="K668" s="24" t="s">
        <v>647</v>
      </c>
      <c r="L668" s="28">
        <v>3277</v>
      </c>
      <c r="M668" s="28">
        <v>0</v>
      </c>
      <c r="N668" s="28">
        <v>3277</v>
      </c>
      <c r="O668" s="25" t="s">
        <v>23534</v>
      </c>
      <c r="P668" s="24">
        <v>9</v>
      </c>
      <c r="Q668" s="24" t="s">
        <v>203</v>
      </c>
      <c r="R668" s="28">
        <v>260</v>
      </c>
      <c r="S668" s="28">
        <v>120</v>
      </c>
      <c r="T668" s="29">
        <v>0.11595971925541654</v>
      </c>
      <c r="U668" s="28">
        <v>5403</v>
      </c>
      <c r="V668" s="63"/>
      <c r="W668" s="61">
        <f>(Table134[[#This Row],[2042 Future AADT]]-Table134[[#This Row],[AADT 2022]])/20*($W$5-2022)+Table134[[#This Row],[AADT 2022]]</f>
        <v>5403</v>
      </c>
      <c r="X668" s="63"/>
    </row>
    <row r="669" spans="1:24" s="21" customFormat="1" ht="24" customHeight="1" x14ac:dyDescent="0.25">
      <c r="A669" s="24" t="s">
        <v>11740</v>
      </c>
      <c r="B669" s="25" t="s">
        <v>19443</v>
      </c>
      <c r="C669" s="24">
        <v>4640</v>
      </c>
      <c r="D669" s="24" t="s">
        <v>17074</v>
      </c>
      <c r="E669" s="24" t="s">
        <v>11741</v>
      </c>
      <c r="F669" s="26">
        <f>Table134[[#This Row],[ToMeasure]]-Table134[[#This Row],[FromMeasure]]</f>
        <v>0.15722446000000001</v>
      </c>
      <c r="G669" s="27" t="s">
        <v>7161</v>
      </c>
      <c r="H669" s="37">
        <v>0</v>
      </c>
      <c r="I669" s="24" t="s">
        <v>156</v>
      </c>
      <c r="J669" s="37">
        <v>0.15722446000000001</v>
      </c>
      <c r="K669" s="24" t="s">
        <v>3294</v>
      </c>
      <c r="L669" s="28">
        <v>42</v>
      </c>
      <c r="M669" s="28">
        <v>0</v>
      </c>
      <c r="N669" s="28">
        <v>42</v>
      </c>
      <c r="O669" s="25" t="s">
        <v>23535</v>
      </c>
      <c r="P669" s="24">
        <v>21</v>
      </c>
      <c r="Q669" s="24" t="s">
        <v>203</v>
      </c>
      <c r="R669" s="28">
        <v>3</v>
      </c>
      <c r="S669" s="28">
        <v>5</v>
      </c>
      <c r="T669" s="29">
        <v>0.19047619047619047</v>
      </c>
      <c r="U669" s="28">
        <v>69</v>
      </c>
      <c r="V669" s="63"/>
      <c r="W669" s="61">
        <f>(Table134[[#This Row],[2042 Future AADT]]-Table134[[#This Row],[AADT 2022]])/20*($W$5-2022)+Table134[[#This Row],[AADT 2022]]</f>
        <v>69</v>
      </c>
      <c r="X669" s="63"/>
    </row>
    <row r="670" spans="1:24" s="21" customFormat="1" ht="24" customHeight="1" x14ac:dyDescent="0.25">
      <c r="A670" s="24" t="s">
        <v>7153</v>
      </c>
      <c r="B670" s="25" t="s">
        <v>19445</v>
      </c>
      <c r="C670" s="24">
        <v>4642</v>
      </c>
      <c r="D670" s="24" t="s">
        <v>17074</v>
      </c>
      <c r="E670" s="24" t="s">
        <v>7154</v>
      </c>
      <c r="F670" s="26">
        <f>Table134[[#This Row],[ToMeasure]]-Table134[[#This Row],[FromMeasure]]</f>
        <v>0.23412079</v>
      </c>
      <c r="G670" s="27" t="s">
        <v>7155</v>
      </c>
      <c r="H670" s="37">
        <v>0</v>
      </c>
      <c r="I670" s="24" t="s">
        <v>647</v>
      </c>
      <c r="J670" s="37">
        <v>0.23412079</v>
      </c>
      <c r="K670" s="24" t="s">
        <v>2389</v>
      </c>
      <c r="L670" s="28">
        <v>504</v>
      </c>
      <c r="M670" s="28">
        <v>0</v>
      </c>
      <c r="N670" s="28">
        <v>504</v>
      </c>
      <c r="O670" s="25" t="s">
        <v>23536</v>
      </c>
      <c r="P670" s="24">
        <v>13</v>
      </c>
      <c r="Q670" s="24" t="s">
        <v>203</v>
      </c>
      <c r="R670" s="28">
        <v>14</v>
      </c>
      <c r="S670" s="28">
        <v>51</v>
      </c>
      <c r="T670" s="29">
        <v>0.12896825396825398</v>
      </c>
      <c r="U670" s="28">
        <v>831</v>
      </c>
      <c r="V670" s="63"/>
      <c r="W670" s="61">
        <f>(Table134[[#This Row],[2042 Future AADT]]-Table134[[#This Row],[AADT 2022]])/20*($W$5-2022)+Table134[[#This Row],[AADT 2022]]</f>
        <v>831</v>
      </c>
      <c r="X670" s="63"/>
    </row>
    <row r="671" spans="1:24" s="21" customFormat="1" ht="24" customHeight="1" x14ac:dyDescent="0.25">
      <c r="A671" s="24" t="s">
        <v>7157</v>
      </c>
      <c r="B671" s="25" t="s">
        <v>19444</v>
      </c>
      <c r="C671" s="24">
        <v>4641</v>
      </c>
      <c r="D671" s="24" t="s">
        <v>17074</v>
      </c>
      <c r="E671" s="24" t="s">
        <v>7158</v>
      </c>
      <c r="F671" s="26">
        <f>Table134[[#This Row],[ToMeasure]]-Table134[[#This Row],[FromMeasure]]</f>
        <v>0.15745238</v>
      </c>
      <c r="G671" s="27" t="s">
        <v>7159</v>
      </c>
      <c r="H671" s="37">
        <v>0</v>
      </c>
      <c r="I671" s="24" t="s">
        <v>3294</v>
      </c>
      <c r="J671" s="37">
        <v>0.15745238</v>
      </c>
      <c r="K671" s="24" t="s">
        <v>7160</v>
      </c>
      <c r="L671" s="28">
        <v>420</v>
      </c>
      <c r="M671" s="28">
        <v>0</v>
      </c>
      <c r="N671" s="28">
        <v>420</v>
      </c>
      <c r="O671" s="25" t="s">
        <v>23537</v>
      </c>
      <c r="P671" s="24">
        <v>12</v>
      </c>
      <c r="Q671" s="24" t="s">
        <v>203</v>
      </c>
      <c r="R671" s="28">
        <v>24</v>
      </c>
      <c r="S671" s="28">
        <v>13</v>
      </c>
      <c r="T671" s="29">
        <v>8.8095238095238101E-2</v>
      </c>
      <c r="U671" s="28">
        <v>692</v>
      </c>
      <c r="V671" s="63"/>
      <c r="W671" s="61">
        <f>(Table134[[#This Row],[2042 Future AADT]]-Table134[[#This Row],[AADT 2022]])/20*($W$5-2022)+Table134[[#This Row],[AADT 2022]]</f>
        <v>692</v>
      </c>
      <c r="X671" s="63"/>
    </row>
    <row r="672" spans="1:24" s="21" customFormat="1" ht="24" customHeight="1" x14ac:dyDescent="0.25">
      <c r="A672" s="24" t="s">
        <v>7163</v>
      </c>
      <c r="B672" s="25" t="s">
        <v>19447</v>
      </c>
      <c r="C672" s="24">
        <v>4650</v>
      </c>
      <c r="D672" s="24" t="s">
        <v>17074</v>
      </c>
      <c r="E672" s="24" t="s">
        <v>7164</v>
      </c>
      <c r="F672" s="26">
        <f>Table134[[#This Row],[ToMeasure]]-Table134[[#This Row],[FromMeasure]]</f>
        <v>0.22923509</v>
      </c>
      <c r="G672" s="27" t="s">
        <v>6026</v>
      </c>
      <c r="H672" s="37">
        <v>0</v>
      </c>
      <c r="I672" s="24" t="s">
        <v>156</v>
      </c>
      <c r="J672" s="37">
        <v>0.22923509</v>
      </c>
      <c r="K672" s="24" t="s">
        <v>7165</v>
      </c>
      <c r="L672" s="28">
        <v>1344</v>
      </c>
      <c r="M672" s="28">
        <v>0</v>
      </c>
      <c r="N672" s="28">
        <v>1344</v>
      </c>
      <c r="O672" s="25" t="s">
        <v>23538</v>
      </c>
      <c r="P672" s="24">
        <v>12</v>
      </c>
      <c r="Q672" s="24">
        <v>53</v>
      </c>
      <c r="R672" s="28">
        <v>112</v>
      </c>
      <c r="S672" s="28">
        <v>17</v>
      </c>
      <c r="T672" s="29">
        <v>9.5982142857142863E-2</v>
      </c>
      <c r="U672" s="28">
        <v>2216</v>
      </c>
      <c r="V672" s="63"/>
      <c r="W672" s="61">
        <f>(Table134[[#This Row],[2042 Future AADT]]-Table134[[#This Row],[AADT 2022]])/20*($W$5-2022)+Table134[[#This Row],[AADT 2022]]</f>
        <v>2216</v>
      </c>
      <c r="X672" s="63"/>
    </row>
    <row r="673" spans="1:24" s="21" customFormat="1" ht="24" customHeight="1" x14ac:dyDescent="0.25">
      <c r="A673" s="24" t="s">
        <v>7848</v>
      </c>
      <c r="B673" s="25" t="s">
        <v>19449</v>
      </c>
      <c r="C673" s="24">
        <v>4652</v>
      </c>
      <c r="D673" s="24" t="s">
        <v>17074</v>
      </c>
      <c r="E673" s="24" t="s">
        <v>2971</v>
      </c>
      <c r="F673" s="26">
        <f>Table134[[#This Row],[ToMeasure]]-Table134[[#This Row],[FromMeasure]]</f>
        <v>0.28777142999999999</v>
      </c>
      <c r="G673" s="27" t="s">
        <v>2968</v>
      </c>
      <c r="H673" s="37">
        <v>0</v>
      </c>
      <c r="I673" s="24" t="s">
        <v>647</v>
      </c>
      <c r="J673" s="37">
        <v>0.28777142999999999</v>
      </c>
      <c r="K673" s="24" t="s">
        <v>7849</v>
      </c>
      <c r="L673" s="28">
        <v>53</v>
      </c>
      <c r="M673" s="28">
        <v>0</v>
      </c>
      <c r="N673" s="28">
        <v>53</v>
      </c>
      <c r="O673" s="25" t="s">
        <v>23539</v>
      </c>
      <c r="P673" s="24">
        <v>21</v>
      </c>
      <c r="Q673" s="24" t="s">
        <v>203</v>
      </c>
      <c r="R673" s="28">
        <v>4</v>
      </c>
      <c r="S673" s="28">
        <v>5</v>
      </c>
      <c r="T673" s="29">
        <v>0.16981132075471697</v>
      </c>
      <c r="U673" s="28">
        <v>87</v>
      </c>
      <c r="V673" s="63"/>
      <c r="W673" s="61">
        <f>(Table134[[#This Row],[2042 Future AADT]]-Table134[[#This Row],[AADT 2022]])/20*($W$5-2022)+Table134[[#This Row],[AADT 2022]]</f>
        <v>87</v>
      </c>
      <c r="X673" s="63"/>
    </row>
    <row r="674" spans="1:24" s="21" customFormat="1" ht="24" customHeight="1" x14ac:dyDescent="0.25">
      <c r="A674" s="24" t="s">
        <v>7851</v>
      </c>
      <c r="B674" s="25" t="s">
        <v>19448</v>
      </c>
      <c r="C674" s="24">
        <v>4651</v>
      </c>
      <c r="D674" s="24" t="s">
        <v>17074</v>
      </c>
      <c r="E674" s="24" t="s">
        <v>7852</v>
      </c>
      <c r="F674" s="26">
        <f>Table134[[#This Row],[ToMeasure]]-Table134[[#This Row],[FromMeasure]]</f>
        <v>0.30389896</v>
      </c>
      <c r="G674" s="27" t="s">
        <v>7165</v>
      </c>
      <c r="H674" s="37">
        <v>0</v>
      </c>
      <c r="I674" s="24" t="s">
        <v>6026</v>
      </c>
      <c r="J674" s="37">
        <v>0.30389896</v>
      </c>
      <c r="K674" s="24" t="s">
        <v>156</v>
      </c>
      <c r="L674" s="28">
        <v>152</v>
      </c>
      <c r="M674" s="28">
        <v>0</v>
      </c>
      <c r="N674" s="28">
        <v>152</v>
      </c>
      <c r="O674" s="25" t="s">
        <v>23540</v>
      </c>
      <c r="P674" s="24">
        <v>15</v>
      </c>
      <c r="Q674" s="24" t="s">
        <v>203</v>
      </c>
      <c r="R674" s="28">
        <v>7</v>
      </c>
      <c r="S674" s="28">
        <v>4</v>
      </c>
      <c r="T674" s="29">
        <v>7.2368421052631582E-2</v>
      </c>
      <c r="U674" s="28">
        <v>251</v>
      </c>
      <c r="V674" s="63"/>
      <c r="W674" s="61">
        <f>(Table134[[#This Row],[2042 Future AADT]]-Table134[[#This Row],[AADT 2022]])/20*($W$5-2022)+Table134[[#This Row],[AADT 2022]]</f>
        <v>251</v>
      </c>
      <c r="X674" s="63"/>
    </row>
    <row r="675" spans="1:24" s="21" customFormat="1" ht="24" customHeight="1" x14ac:dyDescent="0.25">
      <c r="A675" s="24" t="s">
        <v>7854</v>
      </c>
      <c r="B675" s="25" t="s">
        <v>19450</v>
      </c>
      <c r="C675" s="24">
        <v>4653</v>
      </c>
      <c r="D675" s="24" t="s">
        <v>17074</v>
      </c>
      <c r="E675" s="24" t="s">
        <v>7855</v>
      </c>
      <c r="F675" s="26">
        <f>Table134[[#This Row],[ToMeasure]]-Table134[[#This Row],[FromMeasure]]</f>
        <v>0.30418865</v>
      </c>
      <c r="G675" s="27" t="s">
        <v>7849</v>
      </c>
      <c r="H675" s="37">
        <v>0</v>
      </c>
      <c r="I675" s="24" t="s">
        <v>2968</v>
      </c>
      <c r="J675" s="37">
        <v>0.30418865</v>
      </c>
      <c r="K675" s="24" t="s">
        <v>647</v>
      </c>
      <c r="L675" s="28">
        <v>1040</v>
      </c>
      <c r="M675" s="28">
        <v>0</v>
      </c>
      <c r="N675" s="28">
        <v>1040</v>
      </c>
      <c r="O675" s="25" t="s">
        <v>23541</v>
      </c>
      <c r="P675" s="24">
        <v>11</v>
      </c>
      <c r="Q675" s="24" t="s">
        <v>203</v>
      </c>
      <c r="R675" s="28">
        <v>81</v>
      </c>
      <c r="S675" s="28">
        <v>37</v>
      </c>
      <c r="T675" s="29">
        <v>0.11346153846153846</v>
      </c>
      <c r="U675" s="28">
        <v>1715</v>
      </c>
      <c r="V675" s="63"/>
      <c r="W675" s="61">
        <f>(Table134[[#This Row],[2042 Future AADT]]-Table134[[#This Row],[AADT 2022]])/20*($W$5-2022)+Table134[[#This Row],[AADT 2022]]</f>
        <v>1715</v>
      </c>
      <c r="X675" s="63"/>
    </row>
    <row r="676" spans="1:24" s="21" customFormat="1" ht="24" customHeight="1" x14ac:dyDescent="0.25">
      <c r="A676" s="24" t="s">
        <v>3852</v>
      </c>
      <c r="B676" s="25" t="s">
        <v>19452</v>
      </c>
      <c r="C676" s="24">
        <v>4660</v>
      </c>
      <c r="D676" s="24" t="s">
        <v>17074</v>
      </c>
      <c r="E676" s="24" t="s">
        <v>3853</v>
      </c>
      <c r="F676" s="26">
        <f>Table134[[#This Row],[ToMeasure]]-Table134[[#This Row],[FromMeasure]]</f>
        <v>0.26326727</v>
      </c>
      <c r="G676" s="27" t="s">
        <v>3854</v>
      </c>
      <c r="H676" s="37">
        <v>0</v>
      </c>
      <c r="I676" s="24" t="s">
        <v>156</v>
      </c>
      <c r="J676" s="37">
        <v>0.26326727</v>
      </c>
      <c r="K676" s="24" t="s">
        <v>3855</v>
      </c>
      <c r="L676" s="28">
        <v>111</v>
      </c>
      <c r="M676" s="28">
        <v>0</v>
      </c>
      <c r="N676" s="28">
        <v>111</v>
      </c>
      <c r="O676" s="25" t="s">
        <v>23542</v>
      </c>
      <c r="P676" s="24">
        <v>14</v>
      </c>
      <c r="Q676" s="24" t="s">
        <v>203</v>
      </c>
      <c r="R676" s="28">
        <v>8</v>
      </c>
      <c r="S676" s="28">
        <v>2</v>
      </c>
      <c r="T676" s="29">
        <v>9.0090090090090086E-2</v>
      </c>
      <c r="U676" s="28">
        <v>183</v>
      </c>
      <c r="V676" s="63"/>
      <c r="W676" s="61">
        <f>(Table134[[#This Row],[2042 Future AADT]]-Table134[[#This Row],[AADT 2022]])/20*($W$5-2022)+Table134[[#This Row],[AADT 2022]]</f>
        <v>183</v>
      </c>
      <c r="X676" s="63"/>
    </row>
    <row r="677" spans="1:24" s="21" customFormat="1" ht="24" customHeight="1" x14ac:dyDescent="0.25">
      <c r="A677" s="24" t="s">
        <v>11743</v>
      </c>
      <c r="B677" s="25" t="s">
        <v>19454</v>
      </c>
      <c r="C677" s="24">
        <v>4662</v>
      </c>
      <c r="D677" s="24" t="s">
        <v>17074</v>
      </c>
      <c r="E677" s="24" t="s">
        <v>11744</v>
      </c>
      <c r="F677" s="26">
        <f>Table134[[#This Row],[ToMeasure]]-Table134[[#This Row],[FromMeasure]]</f>
        <v>0.34318600999999999</v>
      </c>
      <c r="G677" s="27" t="s">
        <v>7168</v>
      </c>
      <c r="H677" s="37">
        <v>0</v>
      </c>
      <c r="I677" s="24" t="s">
        <v>647</v>
      </c>
      <c r="J677" s="37">
        <v>0.34318600999999999</v>
      </c>
      <c r="K677" s="24" t="s">
        <v>3041</v>
      </c>
      <c r="L677" s="28">
        <v>229</v>
      </c>
      <c r="M677" s="28">
        <v>0</v>
      </c>
      <c r="N677" s="28">
        <v>229</v>
      </c>
      <c r="O677" s="25" t="s">
        <v>23543</v>
      </c>
      <c r="P677" s="24">
        <v>16</v>
      </c>
      <c r="Q677" s="24" t="s">
        <v>203</v>
      </c>
      <c r="R677" s="28">
        <v>17</v>
      </c>
      <c r="S677" s="28">
        <v>3</v>
      </c>
      <c r="T677" s="29">
        <v>8.7336244541484712E-2</v>
      </c>
      <c r="U677" s="28">
        <v>378</v>
      </c>
      <c r="V677" s="63"/>
      <c r="W677" s="61">
        <f>(Table134[[#This Row],[2042 Future AADT]]-Table134[[#This Row],[AADT 2022]])/20*($W$5-2022)+Table134[[#This Row],[AADT 2022]]</f>
        <v>378</v>
      </c>
      <c r="X677" s="63"/>
    </row>
    <row r="678" spans="1:24" s="21" customFormat="1" ht="24" customHeight="1" x14ac:dyDescent="0.25">
      <c r="A678" s="24" t="s">
        <v>11746</v>
      </c>
      <c r="B678" s="25" t="s">
        <v>19453</v>
      </c>
      <c r="C678" s="24">
        <v>4661</v>
      </c>
      <c r="D678" s="24" t="s">
        <v>17074</v>
      </c>
      <c r="E678" s="24" t="s">
        <v>11747</v>
      </c>
      <c r="F678" s="26">
        <f>Table134[[#This Row],[ToMeasure]]-Table134[[#This Row],[FromMeasure]]</f>
        <v>0.23141882999999999</v>
      </c>
      <c r="G678" s="27" t="s">
        <v>3855</v>
      </c>
      <c r="H678" s="37">
        <v>0</v>
      </c>
      <c r="I678" s="24" t="s">
        <v>3854</v>
      </c>
      <c r="J678" s="37">
        <v>0.23141882999999999</v>
      </c>
      <c r="K678" s="24" t="s">
        <v>156</v>
      </c>
      <c r="L678" s="28">
        <v>228</v>
      </c>
      <c r="M678" s="28">
        <v>0</v>
      </c>
      <c r="N678" s="28">
        <v>228</v>
      </c>
      <c r="O678" s="25" t="s">
        <v>23544</v>
      </c>
      <c r="P678" s="24">
        <v>15</v>
      </c>
      <c r="Q678" s="24" t="s">
        <v>203</v>
      </c>
      <c r="R678" s="28">
        <v>16</v>
      </c>
      <c r="S678" s="28">
        <v>7</v>
      </c>
      <c r="T678" s="29">
        <v>0.10087719298245613</v>
      </c>
      <c r="U678" s="28">
        <v>376</v>
      </c>
      <c r="V678" s="63"/>
      <c r="W678" s="61">
        <f>(Table134[[#This Row],[2042 Future AADT]]-Table134[[#This Row],[AADT 2022]])/20*($W$5-2022)+Table134[[#This Row],[AADT 2022]]</f>
        <v>376</v>
      </c>
      <c r="X678" s="63"/>
    </row>
    <row r="679" spans="1:24" s="21" customFormat="1" ht="24" customHeight="1" x14ac:dyDescent="0.25">
      <c r="A679" s="24" t="s">
        <v>7167</v>
      </c>
      <c r="B679" s="25" t="s">
        <v>19455</v>
      </c>
      <c r="C679" s="24">
        <v>4663</v>
      </c>
      <c r="D679" s="24" t="s">
        <v>17074</v>
      </c>
      <c r="E679" s="24" t="s">
        <v>3043</v>
      </c>
      <c r="F679" s="26">
        <f>Table134[[#This Row],[ToMeasure]]-Table134[[#This Row],[FromMeasure]]</f>
        <v>0.25764909000000003</v>
      </c>
      <c r="G679" s="27" t="s">
        <v>3041</v>
      </c>
      <c r="H679" s="37">
        <v>0</v>
      </c>
      <c r="I679" s="24" t="s">
        <v>7168</v>
      </c>
      <c r="J679" s="37">
        <v>0.25764909000000003</v>
      </c>
      <c r="K679" s="24" t="s">
        <v>647</v>
      </c>
      <c r="L679" s="28">
        <v>112</v>
      </c>
      <c r="M679" s="28">
        <v>0</v>
      </c>
      <c r="N679" s="28">
        <v>112</v>
      </c>
      <c r="O679" s="25" t="s">
        <v>23545</v>
      </c>
      <c r="P679" s="24">
        <v>18</v>
      </c>
      <c r="Q679" s="24" t="s">
        <v>203</v>
      </c>
      <c r="R679" s="28">
        <v>5</v>
      </c>
      <c r="S679" s="28">
        <v>3</v>
      </c>
      <c r="T679" s="29">
        <v>7.1428571428571425E-2</v>
      </c>
      <c r="U679" s="28">
        <v>185</v>
      </c>
      <c r="V679" s="63"/>
      <c r="W679" s="61">
        <f>(Table134[[#This Row],[2042 Future AADT]]-Table134[[#This Row],[AADT 2022]])/20*($W$5-2022)+Table134[[#This Row],[AADT 2022]]</f>
        <v>185</v>
      </c>
      <c r="X679" s="63"/>
    </row>
    <row r="680" spans="1:24" s="21" customFormat="1" ht="24" customHeight="1" x14ac:dyDescent="0.25">
      <c r="A680" s="24" t="s">
        <v>7170</v>
      </c>
      <c r="B680" s="25"/>
      <c r="C680" s="24" t="s">
        <v>203</v>
      </c>
      <c r="D680" s="24" t="s">
        <v>17074</v>
      </c>
      <c r="E680" s="24" t="s">
        <v>7171</v>
      </c>
      <c r="F680" s="26">
        <f>Table134[[#This Row],[ToMeasure]]-Table134[[#This Row],[FromMeasure]]</f>
        <v>2.3841999999999999E-2</v>
      </c>
      <c r="G680" s="27" t="s">
        <v>7172</v>
      </c>
      <c r="H680" s="37">
        <v>0</v>
      </c>
      <c r="I680" s="24" t="s">
        <v>2969</v>
      </c>
      <c r="J680" s="37">
        <v>2.3841999999999999E-2</v>
      </c>
      <c r="K680" s="24" t="s">
        <v>3855</v>
      </c>
      <c r="L680" s="28" t="s">
        <v>203</v>
      </c>
      <c r="M680" s="28" t="s">
        <v>203</v>
      </c>
      <c r="N680" s="28">
        <v>3561</v>
      </c>
      <c r="O680" s="25" t="s">
        <v>23061</v>
      </c>
      <c r="P680" s="24" t="s">
        <v>203</v>
      </c>
      <c r="Q680" s="24" t="s">
        <v>203</v>
      </c>
      <c r="R680" s="28" t="s">
        <v>203</v>
      </c>
      <c r="S680" s="28" t="s">
        <v>203</v>
      </c>
      <c r="T680" s="29" t="s">
        <v>203</v>
      </c>
      <c r="U680" s="28">
        <v>5871</v>
      </c>
      <c r="V680" s="63"/>
      <c r="W680" s="61">
        <f>(Table134[[#This Row],[2042 Future AADT]]-Table134[[#This Row],[AADT 2022]])/20*($W$5-2022)+Table134[[#This Row],[AADT 2022]]</f>
        <v>5871</v>
      </c>
      <c r="X680" s="63"/>
    </row>
    <row r="681" spans="1:24" s="21" customFormat="1" ht="24" customHeight="1" x14ac:dyDescent="0.25">
      <c r="A681" s="24" t="s">
        <v>3857</v>
      </c>
      <c r="B681" s="25" t="s">
        <v>19458</v>
      </c>
      <c r="C681" s="24">
        <v>4670</v>
      </c>
      <c r="D681" s="24" t="s">
        <v>17074</v>
      </c>
      <c r="E681" s="24" t="s">
        <v>3858</v>
      </c>
      <c r="F681" s="26">
        <f>Table134[[#This Row],[ToMeasure]]-Table134[[#This Row],[FromMeasure]]</f>
        <v>0.12033764</v>
      </c>
      <c r="G681" s="27" t="s">
        <v>3859</v>
      </c>
      <c r="H681" s="37">
        <v>0</v>
      </c>
      <c r="I681" s="24" t="s">
        <v>156</v>
      </c>
      <c r="J681" s="37">
        <v>0.12033764</v>
      </c>
      <c r="K681" s="24" t="s">
        <v>2392</v>
      </c>
      <c r="L681" s="28">
        <v>237</v>
      </c>
      <c r="M681" s="28">
        <v>0</v>
      </c>
      <c r="N681" s="28">
        <v>237</v>
      </c>
      <c r="O681" s="25" t="s">
        <v>23546</v>
      </c>
      <c r="P681" s="24">
        <v>11</v>
      </c>
      <c r="Q681" s="24">
        <v>52</v>
      </c>
      <c r="R681" s="28">
        <v>62</v>
      </c>
      <c r="S681" s="28">
        <v>42</v>
      </c>
      <c r="T681" s="29">
        <v>0.43881856540084391</v>
      </c>
      <c r="U681" s="28">
        <v>391</v>
      </c>
      <c r="V681" s="63"/>
      <c r="W681" s="61">
        <f>(Table134[[#This Row],[2042 Future AADT]]-Table134[[#This Row],[AADT 2022]])/20*($W$5-2022)+Table134[[#This Row],[AADT 2022]]</f>
        <v>391</v>
      </c>
      <c r="X681" s="63"/>
    </row>
    <row r="682" spans="1:24" s="21" customFormat="1" ht="24" customHeight="1" x14ac:dyDescent="0.25">
      <c r="A682" s="24" t="s">
        <v>11749</v>
      </c>
      <c r="B682" s="25" t="s">
        <v>19460</v>
      </c>
      <c r="C682" s="24">
        <v>4672</v>
      </c>
      <c r="D682" s="24" t="s">
        <v>17074</v>
      </c>
      <c r="E682" s="24" t="s">
        <v>3862</v>
      </c>
      <c r="F682" s="26">
        <f>Table134[[#This Row],[ToMeasure]]-Table134[[#This Row],[FromMeasure]]</f>
        <v>0.33558088000000003</v>
      </c>
      <c r="G682" s="27" t="s">
        <v>11750</v>
      </c>
      <c r="H682" s="37">
        <v>0</v>
      </c>
      <c r="I682" s="24" t="s">
        <v>647</v>
      </c>
      <c r="J682" s="37">
        <v>0.33558088000000003</v>
      </c>
      <c r="K682" s="24" t="s">
        <v>3863</v>
      </c>
      <c r="L682" s="28">
        <v>39</v>
      </c>
      <c r="M682" s="28">
        <v>0</v>
      </c>
      <c r="N682" s="28">
        <v>39</v>
      </c>
      <c r="O682" s="25" t="s">
        <v>23547</v>
      </c>
      <c r="P682" s="24">
        <v>19</v>
      </c>
      <c r="Q682" s="24" t="s">
        <v>203</v>
      </c>
      <c r="R682" s="28">
        <v>1</v>
      </c>
      <c r="S682" s="28">
        <v>3</v>
      </c>
      <c r="T682" s="29">
        <v>0.10256410256410256</v>
      </c>
      <c r="U682" s="28">
        <v>64</v>
      </c>
      <c r="V682" s="63"/>
      <c r="W682" s="61">
        <f>(Table134[[#This Row],[2042 Future AADT]]-Table134[[#This Row],[AADT 2022]])/20*($W$5-2022)+Table134[[#This Row],[AADT 2022]]</f>
        <v>64</v>
      </c>
      <c r="X682" s="63"/>
    </row>
    <row r="683" spans="1:24" s="21" customFormat="1" ht="24" customHeight="1" x14ac:dyDescent="0.25">
      <c r="A683" s="24" t="s">
        <v>3861</v>
      </c>
      <c r="B683" s="25" t="s">
        <v>19461</v>
      </c>
      <c r="C683" s="24">
        <v>4673</v>
      </c>
      <c r="D683" s="24" t="s">
        <v>17074</v>
      </c>
      <c r="E683" s="24" t="s">
        <v>3862</v>
      </c>
      <c r="F683" s="26">
        <f>Table134[[#This Row],[ToMeasure]]-Table134[[#This Row],[FromMeasure]]</f>
        <v>4.8552849999999981E-2</v>
      </c>
      <c r="G683" s="27" t="s">
        <v>3863</v>
      </c>
      <c r="H683" s="37">
        <v>0.33558088000000003</v>
      </c>
      <c r="I683" s="24" t="s">
        <v>3864</v>
      </c>
      <c r="J683" s="37">
        <v>0.38413373000000001</v>
      </c>
      <c r="K683" s="24" t="s">
        <v>647</v>
      </c>
      <c r="L683" s="28">
        <v>175</v>
      </c>
      <c r="M683" s="28">
        <v>0</v>
      </c>
      <c r="N683" s="28">
        <v>175</v>
      </c>
      <c r="O683" s="25" t="s">
        <v>23548</v>
      </c>
      <c r="P683" s="24">
        <v>13</v>
      </c>
      <c r="Q683" s="24" t="s">
        <v>203</v>
      </c>
      <c r="R683" s="28" t="s">
        <v>203</v>
      </c>
      <c r="S683" s="28" t="s">
        <v>203</v>
      </c>
      <c r="T683" s="29" t="s">
        <v>203</v>
      </c>
      <c r="U683" s="28">
        <v>307</v>
      </c>
      <c r="V683" s="63"/>
      <c r="W683" s="61">
        <f>(Table134[[#This Row],[2042 Future AADT]]-Table134[[#This Row],[AADT 2022]])/20*($W$5-2022)+Table134[[#This Row],[AADT 2022]]</f>
        <v>307</v>
      </c>
      <c r="X683" s="63"/>
    </row>
    <row r="684" spans="1:24" s="21" customFormat="1" ht="24" customHeight="1" x14ac:dyDescent="0.25">
      <c r="A684" s="24" t="s">
        <v>7173</v>
      </c>
      <c r="B684" s="25" t="s">
        <v>19459</v>
      </c>
      <c r="C684" s="24">
        <v>4671</v>
      </c>
      <c r="D684" s="24" t="s">
        <v>17074</v>
      </c>
      <c r="E684" s="24" t="s">
        <v>2395</v>
      </c>
      <c r="F684" s="26">
        <f>Table134[[#This Row],[ToMeasure]]-Table134[[#This Row],[FromMeasure]]</f>
        <v>5.1900300000000003E-2</v>
      </c>
      <c r="G684" s="27" t="s">
        <v>2392</v>
      </c>
      <c r="H684" s="37">
        <v>0</v>
      </c>
      <c r="I684" s="24" t="s">
        <v>3859</v>
      </c>
      <c r="J684" s="37">
        <v>5.1900300000000003E-2</v>
      </c>
      <c r="K684" s="24" t="s">
        <v>7174</v>
      </c>
      <c r="L684" s="28">
        <v>48</v>
      </c>
      <c r="M684" s="28">
        <v>0</v>
      </c>
      <c r="N684" s="28">
        <v>48</v>
      </c>
      <c r="O684" s="25" t="s">
        <v>23549</v>
      </c>
      <c r="P684" s="24">
        <v>51</v>
      </c>
      <c r="Q684" s="24">
        <v>58</v>
      </c>
      <c r="R684" s="28">
        <v>3</v>
      </c>
      <c r="S684" s="28">
        <v>2</v>
      </c>
      <c r="T684" s="29">
        <v>0.10416666666666667</v>
      </c>
      <c r="U684" s="28">
        <v>84</v>
      </c>
      <c r="V684" s="63"/>
      <c r="W684" s="61">
        <f>(Table134[[#This Row],[2042 Future AADT]]-Table134[[#This Row],[AADT 2022]])/20*($W$5-2022)+Table134[[#This Row],[AADT 2022]]</f>
        <v>84</v>
      </c>
      <c r="X684" s="63"/>
    </row>
    <row r="685" spans="1:24" s="21" customFormat="1" ht="24" customHeight="1" x14ac:dyDescent="0.25">
      <c r="A685" s="24" t="s">
        <v>7857</v>
      </c>
      <c r="B685" s="25" t="s">
        <v>19462</v>
      </c>
      <c r="C685" s="24">
        <v>4673</v>
      </c>
      <c r="D685" s="24" t="s">
        <v>17074</v>
      </c>
      <c r="E685" s="24" t="s">
        <v>7858</v>
      </c>
      <c r="F685" s="26">
        <f>Table134[[#This Row],[ToMeasure]]-Table134[[#This Row],[FromMeasure]]</f>
        <v>0.69039647999999998</v>
      </c>
      <c r="G685" s="27" t="s">
        <v>3863</v>
      </c>
      <c r="H685" s="37">
        <v>0</v>
      </c>
      <c r="I685" s="24" t="s">
        <v>3864</v>
      </c>
      <c r="J685" s="37">
        <v>0.69039647999999998</v>
      </c>
      <c r="K685" s="24" t="s">
        <v>647</v>
      </c>
      <c r="L685" s="28">
        <v>350</v>
      </c>
      <c r="M685" s="28">
        <v>0</v>
      </c>
      <c r="N685" s="28">
        <v>350</v>
      </c>
      <c r="O685" s="25" t="s">
        <v>23550</v>
      </c>
      <c r="P685" s="24">
        <v>13</v>
      </c>
      <c r="Q685" s="24" t="s">
        <v>203</v>
      </c>
      <c r="R685" s="28">
        <v>27</v>
      </c>
      <c r="S685" s="28">
        <v>12</v>
      </c>
      <c r="T685" s="29">
        <v>0.11142857142857143</v>
      </c>
      <c r="U685" s="28">
        <v>577</v>
      </c>
      <c r="V685" s="63"/>
      <c r="W685" s="61">
        <f>(Table134[[#This Row],[2042 Future AADT]]-Table134[[#This Row],[AADT 2022]])/20*($W$5-2022)+Table134[[#This Row],[AADT 2022]]</f>
        <v>577</v>
      </c>
      <c r="X685" s="63"/>
    </row>
    <row r="686" spans="1:24" s="21" customFormat="1" ht="24" customHeight="1" x14ac:dyDescent="0.25">
      <c r="A686" s="24" t="s">
        <v>7860</v>
      </c>
      <c r="B686" s="25" t="s">
        <v>19464</v>
      </c>
      <c r="C686" s="24">
        <v>4680</v>
      </c>
      <c r="D686" s="24" t="s">
        <v>17074</v>
      </c>
      <c r="E686" s="24" t="s">
        <v>7861</v>
      </c>
      <c r="F686" s="26">
        <f>Table134[[#This Row],[ToMeasure]]-Table134[[#This Row],[FromMeasure]]</f>
        <v>7.1768070000000003E-2</v>
      </c>
      <c r="G686" s="27" t="s">
        <v>7862</v>
      </c>
      <c r="H686" s="37">
        <v>0</v>
      </c>
      <c r="I686" s="24" t="s">
        <v>156</v>
      </c>
      <c r="J686" s="37">
        <v>7.1768070000000003E-2</v>
      </c>
      <c r="K686" s="24" t="s">
        <v>7863</v>
      </c>
      <c r="L686" s="28">
        <v>163</v>
      </c>
      <c r="M686" s="28">
        <v>0</v>
      </c>
      <c r="N686" s="28">
        <v>163</v>
      </c>
      <c r="O686" s="25" t="s">
        <v>23551</v>
      </c>
      <c r="P686" s="24">
        <v>15</v>
      </c>
      <c r="Q686" s="24">
        <v>58</v>
      </c>
      <c r="R686" s="28">
        <v>4</v>
      </c>
      <c r="S686" s="28">
        <v>16</v>
      </c>
      <c r="T686" s="29">
        <v>0.12269938650306748</v>
      </c>
      <c r="U686" s="28">
        <v>269</v>
      </c>
      <c r="V686" s="63"/>
      <c r="W686" s="61">
        <f>(Table134[[#This Row],[2042 Future AADT]]-Table134[[#This Row],[AADT 2022]])/20*($W$5-2022)+Table134[[#This Row],[AADT 2022]]</f>
        <v>269</v>
      </c>
      <c r="X686" s="63"/>
    </row>
    <row r="687" spans="1:24" s="21" customFormat="1" ht="24" customHeight="1" x14ac:dyDescent="0.25">
      <c r="A687" s="24" t="s">
        <v>7865</v>
      </c>
      <c r="B687" s="25" t="s">
        <v>19466</v>
      </c>
      <c r="C687" s="24">
        <v>4682</v>
      </c>
      <c r="D687" s="24" t="s">
        <v>17074</v>
      </c>
      <c r="E687" s="24" t="s">
        <v>7866</v>
      </c>
      <c r="F687" s="26">
        <f>Table134[[#This Row],[ToMeasure]]-Table134[[#This Row],[FromMeasure]]</f>
        <v>0.21512365</v>
      </c>
      <c r="G687" s="27" t="s">
        <v>7177</v>
      </c>
      <c r="H687" s="37">
        <v>0</v>
      </c>
      <c r="I687" s="24" t="s">
        <v>647</v>
      </c>
      <c r="J687" s="37">
        <v>0.21512365</v>
      </c>
      <c r="K687" s="24" t="s">
        <v>2396</v>
      </c>
      <c r="L687" s="28">
        <v>232</v>
      </c>
      <c r="M687" s="28">
        <v>0</v>
      </c>
      <c r="N687" s="28">
        <v>232</v>
      </c>
      <c r="O687" s="25" t="s">
        <v>23552</v>
      </c>
      <c r="P687" s="24">
        <v>11</v>
      </c>
      <c r="Q687" s="24" t="s">
        <v>203</v>
      </c>
      <c r="R687" s="28">
        <v>5</v>
      </c>
      <c r="S687" s="28">
        <v>25</v>
      </c>
      <c r="T687" s="29">
        <v>0.12931034482758622</v>
      </c>
      <c r="U687" s="28">
        <v>383</v>
      </c>
      <c r="V687" s="63"/>
      <c r="W687" s="61">
        <f>(Table134[[#This Row],[2042 Future AADT]]-Table134[[#This Row],[AADT 2022]])/20*($W$5-2022)+Table134[[#This Row],[AADT 2022]]</f>
        <v>383</v>
      </c>
      <c r="X687" s="63"/>
    </row>
    <row r="688" spans="1:24" s="21" customFormat="1" ht="24" customHeight="1" x14ac:dyDescent="0.25">
      <c r="A688" s="24" t="s">
        <v>7176</v>
      </c>
      <c r="B688" s="25" t="s">
        <v>19467</v>
      </c>
      <c r="C688" s="24">
        <v>4683</v>
      </c>
      <c r="D688" s="24" t="s">
        <v>17074</v>
      </c>
      <c r="E688" s="24" t="s">
        <v>2398</v>
      </c>
      <c r="F688" s="26">
        <f>Table134[[#This Row],[ToMeasure]]-Table134[[#This Row],[FromMeasure]]</f>
        <v>0.11677626000000001</v>
      </c>
      <c r="G688" s="27" t="s">
        <v>2396</v>
      </c>
      <c r="H688" s="37">
        <v>0</v>
      </c>
      <c r="I688" s="24" t="s">
        <v>7177</v>
      </c>
      <c r="J688" s="37">
        <v>0.11677626000000001</v>
      </c>
      <c r="K688" s="24" t="s">
        <v>647</v>
      </c>
      <c r="L688" s="28">
        <v>209</v>
      </c>
      <c r="M688" s="28">
        <v>0</v>
      </c>
      <c r="N688" s="28">
        <v>209</v>
      </c>
      <c r="O688" s="25" t="s">
        <v>23553</v>
      </c>
      <c r="P688" s="24">
        <v>15</v>
      </c>
      <c r="Q688" s="24" t="s">
        <v>203</v>
      </c>
      <c r="R688" s="28">
        <v>15</v>
      </c>
      <c r="S688" s="28">
        <v>6</v>
      </c>
      <c r="T688" s="29">
        <v>0.10047846889952153</v>
      </c>
      <c r="U688" s="28">
        <v>345</v>
      </c>
      <c r="V688" s="63"/>
      <c r="W688" s="61">
        <f>(Table134[[#This Row],[2042 Future AADT]]-Table134[[#This Row],[AADT 2022]])/20*($W$5-2022)+Table134[[#This Row],[AADT 2022]]</f>
        <v>345</v>
      </c>
      <c r="X688" s="63"/>
    </row>
    <row r="689" spans="1:24" s="21" customFormat="1" ht="24" customHeight="1" x14ac:dyDescent="0.25">
      <c r="A689" s="24" t="s">
        <v>11752</v>
      </c>
      <c r="B689" s="25"/>
      <c r="C689" s="24" t="s">
        <v>203</v>
      </c>
      <c r="D689" s="24" t="s">
        <v>17074</v>
      </c>
      <c r="E689" s="24" t="s">
        <v>11753</v>
      </c>
      <c r="F689" s="26">
        <f>Table134[[#This Row],[ToMeasure]]-Table134[[#This Row],[FromMeasure]]</f>
        <v>0.12441619</v>
      </c>
      <c r="G689" s="27" t="s">
        <v>11754</v>
      </c>
      <c r="H689" s="37">
        <v>0</v>
      </c>
      <c r="I689" s="24" t="s">
        <v>7177</v>
      </c>
      <c r="J689" s="37">
        <v>0.12441619</v>
      </c>
      <c r="K689" s="24" t="s">
        <v>3864</v>
      </c>
      <c r="L689" s="28" t="s">
        <v>203</v>
      </c>
      <c r="M689" s="28" t="s">
        <v>203</v>
      </c>
      <c r="N689" s="28">
        <v>3561</v>
      </c>
      <c r="O689" s="25" t="s">
        <v>23061</v>
      </c>
      <c r="P689" s="24" t="s">
        <v>203</v>
      </c>
      <c r="Q689" s="24" t="s">
        <v>203</v>
      </c>
      <c r="R689" s="28" t="s">
        <v>203</v>
      </c>
      <c r="S689" s="28" t="s">
        <v>203</v>
      </c>
      <c r="T689" s="29" t="s">
        <v>203</v>
      </c>
      <c r="U689" s="28">
        <v>5871</v>
      </c>
      <c r="V689" s="63"/>
      <c r="W689" s="61">
        <f>(Table134[[#This Row],[2042 Future AADT]]-Table134[[#This Row],[AADT 2022]])/20*($W$5-2022)+Table134[[#This Row],[AADT 2022]]</f>
        <v>5871</v>
      </c>
      <c r="X689" s="63"/>
    </row>
    <row r="690" spans="1:24" s="21" customFormat="1" ht="24" customHeight="1" x14ac:dyDescent="0.25">
      <c r="A690" s="24" t="s">
        <v>7179</v>
      </c>
      <c r="B690" s="25" t="s">
        <v>19473</v>
      </c>
      <c r="C690" s="24">
        <v>4692</v>
      </c>
      <c r="D690" s="24" t="s">
        <v>17074</v>
      </c>
      <c r="E690" s="24" t="s">
        <v>7180</v>
      </c>
      <c r="F690" s="26">
        <f>Table134[[#This Row],[ToMeasure]]-Table134[[#This Row],[FromMeasure]]</f>
        <v>0.22281061999999999</v>
      </c>
      <c r="G690" s="27" t="s">
        <v>7181</v>
      </c>
      <c r="H690" s="37">
        <v>0</v>
      </c>
      <c r="I690" s="24" t="s">
        <v>647</v>
      </c>
      <c r="J690" s="37">
        <v>0.22281061999999999</v>
      </c>
      <c r="K690" s="24" t="s">
        <v>3873</v>
      </c>
      <c r="L690" s="28">
        <v>827</v>
      </c>
      <c r="M690" s="28">
        <v>0</v>
      </c>
      <c r="N690" s="28">
        <v>827</v>
      </c>
      <c r="O690" s="25" t="s">
        <v>23554</v>
      </c>
      <c r="P690" s="24">
        <v>12</v>
      </c>
      <c r="Q690" s="24" t="s">
        <v>203</v>
      </c>
      <c r="R690" s="28">
        <v>21</v>
      </c>
      <c r="S690" s="28">
        <v>91</v>
      </c>
      <c r="T690" s="29">
        <v>0.13542926239419589</v>
      </c>
      <c r="U690" s="28">
        <v>1364</v>
      </c>
      <c r="V690" s="63"/>
      <c r="W690" s="61">
        <f>(Table134[[#This Row],[2042 Future AADT]]-Table134[[#This Row],[AADT 2022]])/20*($W$5-2022)+Table134[[#This Row],[AADT 2022]]</f>
        <v>1364</v>
      </c>
      <c r="X690" s="63"/>
    </row>
    <row r="691" spans="1:24" s="21" customFormat="1" ht="24" customHeight="1" x14ac:dyDescent="0.25">
      <c r="A691" s="24" t="s">
        <v>3866</v>
      </c>
      <c r="B691" s="25" t="s">
        <v>19474</v>
      </c>
      <c r="C691" s="24">
        <v>4693</v>
      </c>
      <c r="D691" s="24" t="s">
        <v>17074</v>
      </c>
      <c r="E691" s="24" t="s">
        <v>3867</v>
      </c>
      <c r="F691" s="26">
        <f>Table134[[#This Row],[ToMeasure]]-Table134[[#This Row],[FromMeasure]]</f>
        <v>0.27615541999999998</v>
      </c>
      <c r="G691" s="27" t="s">
        <v>3868</v>
      </c>
      <c r="H691" s="37">
        <v>0</v>
      </c>
      <c r="I691" s="24" t="s">
        <v>2400</v>
      </c>
      <c r="J691" s="37">
        <v>0.27615541999999998</v>
      </c>
      <c r="K691" s="24" t="s">
        <v>647</v>
      </c>
      <c r="L691" s="28">
        <v>821</v>
      </c>
      <c r="M691" s="28">
        <v>0</v>
      </c>
      <c r="N691" s="28">
        <v>821</v>
      </c>
      <c r="O691" s="25" t="s">
        <v>23555</v>
      </c>
      <c r="P691" s="24">
        <v>11</v>
      </c>
      <c r="Q691" s="24" t="s">
        <v>203</v>
      </c>
      <c r="R691" s="28">
        <v>64</v>
      </c>
      <c r="S691" s="28">
        <v>30</v>
      </c>
      <c r="T691" s="29">
        <v>0.11449451887941535</v>
      </c>
      <c r="U691" s="28">
        <v>1354</v>
      </c>
      <c r="V691" s="63"/>
      <c r="W691" s="61">
        <f>(Table134[[#This Row],[2042 Future AADT]]-Table134[[#This Row],[AADT 2022]])/20*($W$5-2022)+Table134[[#This Row],[AADT 2022]]</f>
        <v>1354</v>
      </c>
      <c r="X691" s="63"/>
    </row>
    <row r="692" spans="1:24" s="21" customFormat="1" ht="24" customHeight="1" x14ac:dyDescent="0.25">
      <c r="A692" s="24" t="s">
        <v>7183</v>
      </c>
      <c r="B692" s="25" t="s">
        <v>19479</v>
      </c>
      <c r="C692" s="24">
        <v>4702</v>
      </c>
      <c r="D692" s="24" t="s">
        <v>17074</v>
      </c>
      <c r="E692" s="24" t="s">
        <v>7184</v>
      </c>
      <c r="F692" s="26">
        <f>Table134[[#This Row],[ToMeasure]]-Table134[[#This Row],[FromMeasure]]</f>
        <v>0.23449921000000001</v>
      </c>
      <c r="G692" s="27" t="s">
        <v>7185</v>
      </c>
      <c r="H692" s="37">
        <v>0</v>
      </c>
      <c r="I692" s="24" t="s">
        <v>647</v>
      </c>
      <c r="J692" s="37">
        <v>0.23449921000000001</v>
      </c>
      <c r="K692" s="24" t="s">
        <v>3873</v>
      </c>
      <c r="L692" s="28">
        <v>116</v>
      </c>
      <c r="M692" s="28">
        <v>0</v>
      </c>
      <c r="N692" s="28">
        <v>116</v>
      </c>
      <c r="O692" s="25" t="s">
        <v>23556</v>
      </c>
      <c r="P692" s="24">
        <v>12</v>
      </c>
      <c r="Q692" s="24" t="s">
        <v>203</v>
      </c>
      <c r="R692" s="28">
        <v>2</v>
      </c>
      <c r="S692" s="28">
        <v>10</v>
      </c>
      <c r="T692" s="29">
        <v>0.10344827586206896</v>
      </c>
      <c r="U692" s="28">
        <v>191</v>
      </c>
      <c r="V692" s="63"/>
      <c r="W692" s="61">
        <f>(Table134[[#This Row],[2042 Future AADT]]-Table134[[#This Row],[AADT 2022]])/20*($W$5-2022)+Table134[[#This Row],[AADT 2022]]</f>
        <v>191</v>
      </c>
      <c r="X692" s="63"/>
    </row>
    <row r="693" spans="1:24" s="21" customFormat="1" ht="24" customHeight="1" x14ac:dyDescent="0.25">
      <c r="A693" s="24" t="s">
        <v>3870</v>
      </c>
      <c r="B693" s="25" t="s">
        <v>19480</v>
      </c>
      <c r="C693" s="24">
        <v>4703</v>
      </c>
      <c r="D693" s="24" t="s">
        <v>17074</v>
      </c>
      <c r="E693" s="24" t="s">
        <v>3871</v>
      </c>
      <c r="F693" s="26">
        <f>Table134[[#This Row],[ToMeasure]]-Table134[[#This Row],[FromMeasure]]</f>
        <v>8.4938379999999994E-2</v>
      </c>
      <c r="G693" s="27" t="s">
        <v>3872</v>
      </c>
      <c r="H693" s="37">
        <v>0</v>
      </c>
      <c r="I693" s="24" t="s">
        <v>3873</v>
      </c>
      <c r="J693" s="37">
        <v>8.4938379999999994E-2</v>
      </c>
      <c r="K693" s="24" t="s">
        <v>647</v>
      </c>
      <c r="L693" s="28">
        <v>144</v>
      </c>
      <c r="M693" s="28">
        <v>0</v>
      </c>
      <c r="N693" s="28">
        <v>144</v>
      </c>
      <c r="O693" s="25" t="s">
        <v>23557</v>
      </c>
      <c r="P693" s="24">
        <v>19</v>
      </c>
      <c r="Q693" s="24" t="s">
        <v>203</v>
      </c>
      <c r="R693" s="28">
        <v>7</v>
      </c>
      <c r="S693" s="28">
        <v>4</v>
      </c>
      <c r="T693" s="29">
        <v>7.6388888888888895E-2</v>
      </c>
      <c r="U693" s="28">
        <v>237</v>
      </c>
      <c r="V693" s="63"/>
      <c r="W693" s="61">
        <f>(Table134[[#This Row],[2042 Future AADT]]-Table134[[#This Row],[AADT 2022]])/20*($W$5-2022)+Table134[[#This Row],[AADT 2022]]</f>
        <v>237</v>
      </c>
      <c r="X693" s="63"/>
    </row>
    <row r="694" spans="1:24" s="21" customFormat="1" ht="24" customHeight="1" x14ac:dyDescent="0.25">
      <c r="A694" s="24" t="s">
        <v>7868</v>
      </c>
      <c r="B694" s="25"/>
      <c r="C694" s="24" t="s">
        <v>203</v>
      </c>
      <c r="D694" s="24" t="s">
        <v>17074</v>
      </c>
      <c r="E694" s="24" t="s">
        <v>7869</v>
      </c>
      <c r="F694" s="26">
        <f>Table134[[#This Row],[ToMeasure]]-Table134[[#This Row],[FromMeasure]]</f>
        <v>1.4477759999999999E-2</v>
      </c>
      <c r="G694" s="27" t="s">
        <v>7870</v>
      </c>
      <c r="H694" s="37">
        <v>0</v>
      </c>
      <c r="I694" s="24" t="s">
        <v>3873</v>
      </c>
      <c r="J694" s="37">
        <v>1.4477759999999999E-2</v>
      </c>
      <c r="K694" s="24" t="s">
        <v>3872</v>
      </c>
      <c r="L694" s="28" t="s">
        <v>203</v>
      </c>
      <c r="M694" s="28" t="s">
        <v>203</v>
      </c>
      <c r="N694" s="28">
        <v>3561</v>
      </c>
      <c r="O694" s="25" t="s">
        <v>23061</v>
      </c>
      <c r="P694" s="24" t="s">
        <v>203</v>
      </c>
      <c r="Q694" s="24" t="s">
        <v>203</v>
      </c>
      <c r="R694" s="28" t="s">
        <v>203</v>
      </c>
      <c r="S694" s="28" t="s">
        <v>203</v>
      </c>
      <c r="T694" s="29" t="s">
        <v>203</v>
      </c>
      <c r="U694" s="28">
        <v>5871</v>
      </c>
      <c r="V694" s="63"/>
      <c r="W694" s="61">
        <f>(Table134[[#This Row],[2042 Future AADT]]-Table134[[#This Row],[AADT 2022]])/20*($W$5-2022)+Table134[[#This Row],[AADT 2022]]</f>
        <v>5871</v>
      </c>
      <c r="X694" s="63"/>
    </row>
    <row r="695" spans="1:24" s="21" customFormat="1" ht="24" customHeight="1" x14ac:dyDescent="0.25">
      <c r="A695" s="24" t="s">
        <v>7871</v>
      </c>
      <c r="B695" s="25"/>
      <c r="C695" s="24" t="s">
        <v>203</v>
      </c>
      <c r="D695" s="24" t="s">
        <v>17074</v>
      </c>
      <c r="E695" s="24" t="s">
        <v>7872</v>
      </c>
      <c r="F695" s="26">
        <f>Table134[[#This Row],[ToMeasure]]-Table134[[#This Row],[FromMeasure]]</f>
        <v>1.5086270000000001E-2</v>
      </c>
      <c r="G695" s="27" t="s">
        <v>7873</v>
      </c>
      <c r="H695" s="37">
        <v>0</v>
      </c>
      <c r="I695" s="24" t="s">
        <v>7185</v>
      </c>
      <c r="J695" s="37">
        <v>1.5086270000000001E-2</v>
      </c>
      <c r="K695" s="24" t="s">
        <v>3873</v>
      </c>
      <c r="L695" s="28" t="s">
        <v>203</v>
      </c>
      <c r="M695" s="28" t="s">
        <v>203</v>
      </c>
      <c r="N695" s="28">
        <v>3561</v>
      </c>
      <c r="O695" s="25" t="s">
        <v>23061</v>
      </c>
      <c r="P695" s="24" t="s">
        <v>203</v>
      </c>
      <c r="Q695" s="24" t="s">
        <v>203</v>
      </c>
      <c r="R695" s="28" t="s">
        <v>203</v>
      </c>
      <c r="S695" s="28" t="s">
        <v>203</v>
      </c>
      <c r="T695" s="29" t="s">
        <v>203</v>
      </c>
      <c r="U695" s="28">
        <v>5871</v>
      </c>
      <c r="V695" s="63"/>
      <c r="W695" s="61">
        <f>(Table134[[#This Row],[2042 Future AADT]]-Table134[[#This Row],[AADT 2022]])/20*($W$5-2022)+Table134[[#This Row],[AADT 2022]]</f>
        <v>5871</v>
      </c>
      <c r="X695" s="63"/>
    </row>
    <row r="696" spans="1:24" s="21" customFormat="1" ht="24" customHeight="1" x14ac:dyDescent="0.25">
      <c r="A696" s="24" t="s">
        <v>7874</v>
      </c>
      <c r="B696" s="25" t="s">
        <v>21450</v>
      </c>
      <c r="C696" s="24">
        <v>9970</v>
      </c>
      <c r="D696" s="24" t="s">
        <v>17074</v>
      </c>
      <c r="E696" s="24" t="s">
        <v>7875</v>
      </c>
      <c r="F696" s="26">
        <f>Table134[[#This Row],[ToMeasure]]-Table134[[#This Row],[FromMeasure]]</f>
        <v>0.10159507</v>
      </c>
      <c r="G696" s="27" t="s">
        <v>7876</v>
      </c>
      <c r="H696" s="37">
        <v>0</v>
      </c>
      <c r="I696" s="24" t="s">
        <v>156</v>
      </c>
      <c r="J696" s="37">
        <v>0.10159507</v>
      </c>
      <c r="K696" s="24" t="s">
        <v>7877</v>
      </c>
      <c r="L696" s="28">
        <v>90</v>
      </c>
      <c r="M696" s="28">
        <v>0</v>
      </c>
      <c r="N696" s="28">
        <v>90</v>
      </c>
      <c r="O696" s="25" t="s">
        <v>23558</v>
      </c>
      <c r="P696" s="24">
        <v>16</v>
      </c>
      <c r="Q696" s="24" t="s">
        <v>203</v>
      </c>
      <c r="R696" s="28">
        <v>7</v>
      </c>
      <c r="S696" s="28">
        <v>1</v>
      </c>
      <c r="T696" s="29">
        <v>8.8888888888888892E-2</v>
      </c>
      <c r="U696" s="28">
        <v>148</v>
      </c>
      <c r="V696" s="63"/>
      <c r="W696" s="61">
        <f>(Table134[[#This Row],[2042 Future AADT]]-Table134[[#This Row],[AADT 2022]])/20*($W$5-2022)+Table134[[#This Row],[AADT 2022]]</f>
        <v>148</v>
      </c>
      <c r="X696" s="63"/>
    </row>
    <row r="697" spans="1:24" s="21" customFormat="1" ht="24" customHeight="1" x14ac:dyDescent="0.25">
      <c r="A697" s="24" t="s">
        <v>11755</v>
      </c>
      <c r="B697" s="25" t="s">
        <v>21451</v>
      </c>
      <c r="C697" s="24">
        <v>9971</v>
      </c>
      <c r="D697" s="24" t="s">
        <v>17074</v>
      </c>
      <c r="E697" s="24" t="s">
        <v>11756</v>
      </c>
      <c r="F697" s="26">
        <f>Table134[[#This Row],[ToMeasure]]-Table134[[#This Row],[FromMeasure]]</f>
        <v>1.1542731900000001</v>
      </c>
      <c r="G697" s="27" t="s">
        <v>11757</v>
      </c>
      <c r="H697" s="37">
        <v>0</v>
      </c>
      <c r="I697" s="24" t="s">
        <v>647</v>
      </c>
      <c r="J697" s="37">
        <v>1.1542731900000001</v>
      </c>
      <c r="K697" s="24" t="s">
        <v>7190</v>
      </c>
      <c r="L697" s="28">
        <v>3129</v>
      </c>
      <c r="M697" s="28">
        <v>0</v>
      </c>
      <c r="N697" s="28">
        <v>3129</v>
      </c>
      <c r="O697" s="25" t="s">
        <v>23559</v>
      </c>
      <c r="P697" s="24">
        <v>12</v>
      </c>
      <c r="Q697" s="24" t="s">
        <v>203</v>
      </c>
      <c r="R697" s="28">
        <v>97</v>
      </c>
      <c r="S697" s="28">
        <v>343</v>
      </c>
      <c r="T697" s="29">
        <v>0.14062000639181849</v>
      </c>
      <c r="U697" s="28">
        <v>5159</v>
      </c>
      <c r="V697" s="63"/>
      <c r="W697" s="61">
        <f>(Table134[[#This Row],[2042 Future AADT]]-Table134[[#This Row],[AADT 2022]])/20*($W$5-2022)+Table134[[#This Row],[AADT 2022]]</f>
        <v>5159</v>
      </c>
      <c r="X697" s="63"/>
    </row>
    <row r="698" spans="1:24" s="21" customFormat="1" ht="24" customHeight="1" x14ac:dyDescent="0.25">
      <c r="A698" s="24" t="s">
        <v>11759</v>
      </c>
      <c r="B698" s="25" t="s">
        <v>21450</v>
      </c>
      <c r="C698" s="24">
        <v>9970</v>
      </c>
      <c r="D698" s="24" t="s">
        <v>17074</v>
      </c>
      <c r="E698" s="24" t="s">
        <v>11760</v>
      </c>
      <c r="F698" s="26">
        <f>Table134[[#This Row],[ToMeasure]]-Table134[[#This Row],[FromMeasure]]</f>
        <v>0.12376841</v>
      </c>
      <c r="G698" s="27" t="s">
        <v>11761</v>
      </c>
      <c r="H698" s="37">
        <v>0</v>
      </c>
      <c r="I698" s="24" t="s">
        <v>7878</v>
      </c>
      <c r="J698" s="37">
        <v>0.12376841</v>
      </c>
      <c r="K698" s="24" t="s">
        <v>156</v>
      </c>
      <c r="L698" s="28">
        <v>90</v>
      </c>
      <c r="M698" s="28">
        <v>0</v>
      </c>
      <c r="N698" s="28">
        <v>90</v>
      </c>
      <c r="O698" s="25" t="s">
        <v>23558</v>
      </c>
      <c r="P698" s="24">
        <v>16</v>
      </c>
      <c r="Q698" s="24" t="s">
        <v>203</v>
      </c>
      <c r="R698" s="28" t="s">
        <v>203</v>
      </c>
      <c r="S698" s="28" t="s">
        <v>203</v>
      </c>
      <c r="T698" s="29" t="s">
        <v>203</v>
      </c>
      <c r="U698" s="28">
        <v>148</v>
      </c>
      <c r="V698" s="63"/>
      <c r="W698" s="61">
        <f>(Table134[[#This Row],[2042 Future AADT]]-Table134[[#This Row],[AADT 2022]])/20*($W$5-2022)+Table134[[#This Row],[AADT 2022]]</f>
        <v>148</v>
      </c>
      <c r="X698" s="63"/>
    </row>
    <row r="699" spans="1:24" s="21" customFormat="1" ht="24" customHeight="1" x14ac:dyDescent="0.25">
      <c r="A699" s="24" t="s">
        <v>7187</v>
      </c>
      <c r="B699" s="25"/>
      <c r="C699" s="24" t="s">
        <v>203</v>
      </c>
      <c r="D699" s="24" t="s">
        <v>17074</v>
      </c>
      <c r="E699" s="24" t="s">
        <v>7188</v>
      </c>
      <c r="F699" s="26">
        <f>Table134[[#This Row],[ToMeasure]]-Table134[[#This Row],[FromMeasure]]</f>
        <v>0.13165335</v>
      </c>
      <c r="G699" s="27" t="s">
        <v>7189</v>
      </c>
      <c r="H699" s="37">
        <v>0</v>
      </c>
      <c r="I699" s="24" t="s">
        <v>7190</v>
      </c>
      <c r="J699" s="37">
        <v>0.13165335</v>
      </c>
      <c r="K699" s="24" t="s">
        <v>647</v>
      </c>
      <c r="L699" s="28" t="s">
        <v>203</v>
      </c>
      <c r="M699" s="28" t="s">
        <v>203</v>
      </c>
      <c r="N699" s="28">
        <v>3561</v>
      </c>
      <c r="O699" s="25" t="s">
        <v>23061</v>
      </c>
      <c r="P699" s="24" t="s">
        <v>203</v>
      </c>
      <c r="Q699" s="24" t="s">
        <v>203</v>
      </c>
      <c r="R699" s="28" t="s">
        <v>203</v>
      </c>
      <c r="S699" s="28" t="s">
        <v>203</v>
      </c>
      <c r="T699" s="29" t="s">
        <v>203</v>
      </c>
      <c r="U699" s="28">
        <v>5871</v>
      </c>
      <c r="V699" s="63"/>
      <c r="W699" s="61">
        <f>(Table134[[#This Row],[2042 Future AADT]]-Table134[[#This Row],[AADT 2022]])/20*($W$5-2022)+Table134[[#This Row],[AADT 2022]]</f>
        <v>5871</v>
      </c>
      <c r="X699" s="63"/>
    </row>
    <row r="700" spans="1:24" s="21" customFormat="1" ht="24" customHeight="1" x14ac:dyDescent="0.25">
      <c r="A700" s="24" t="s">
        <v>7880</v>
      </c>
      <c r="B700" s="25" t="s">
        <v>19484</v>
      </c>
      <c r="C700" s="24">
        <v>4710</v>
      </c>
      <c r="D700" s="24" t="s">
        <v>17074</v>
      </c>
      <c r="E700" s="24" t="s">
        <v>7881</v>
      </c>
      <c r="F700" s="26">
        <f>Table134[[#This Row],[ToMeasure]]-Table134[[#This Row],[FromMeasure]]</f>
        <v>0.14518244</v>
      </c>
      <c r="G700" s="27" t="s">
        <v>7195</v>
      </c>
      <c r="H700" s="37">
        <v>0</v>
      </c>
      <c r="I700" s="24" t="s">
        <v>156</v>
      </c>
      <c r="J700" s="37">
        <v>0.14518244</v>
      </c>
      <c r="K700" s="24" t="s">
        <v>7194</v>
      </c>
      <c r="L700" s="28">
        <v>1327</v>
      </c>
      <c r="M700" s="28">
        <v>0</v>
      </c>
      <c r="N700" s="28">
        <v>1327</v>
      </c>
      <c r="O700" s="25" t="s">
        <v>23560</v>
      </c>
      <c r="P700" s="24">
        <v>11</v>
      </c>
      <c r="Q700" s="24" t="s">
        <v>203</v>
      </c>
      <c r="R700" s="28">
        <v>107</v>
      </c>
      <c r="S700" s="28">
        <v>17</v>
      </c>
      <c r="T700" s="29">
        <v>9.34438583270535E-2</v>
      </c>
      <c r="U700" s="28">
        <v>2188</v>
      </c>
      <c r="V700" s="63"/>
      <c r="W700" s="61">
        <f>(Table134[[#This Row],[2042 Future AADT]]-Table134[[#This Row],[AADT 2022]])/20*($W$5-2022)+Table134[[#This Row],[AADT 2022]]</f>
        <v>2188</v>
      </c>
      <c r="X700" s="63"/>
    </row>
    <row r="701" spans="1:24" s="21" customFormat="1" ht="24" customHeight="1" x14ac:dyDescent="0.25">
      <c r="A701" s="24" t="s">
        <v>3875</v>
      </c>
      <c r="B701" s="25" t="s">
        <v>19485</v>
      </c>
      <c r="C701" s="24">
        <v>4711</v>
      </c>
      <c r="D701" s="24" t="s">
        <v>17074</v>
      </c>
      <c r="E701" s="24" t="s">
        <v>3876</v>
      </c>
      <c r="F701" s="26">
        <f>Table134[[#This Row],[ToMeasure]]-Table134[[#This Row],[FromMeasure]]</f>
        <v>0.15362903</v>
      </c>
      <c r="G701" s="27" t="s">
        <v>3877</v>
      </c>
      <c r="H701" s="37">
        <v>0</v>
      </c>
      <c r="I701" s="24" t="s">
        <v>647</v>
      </c>
      <c r="J701" s="37">
        <v>0.15362903</v>
      </c>
      <c r="K701" s="24" t="s">
        <v>3878</v>
      </c>
      <c r="L701" s="28">
        <v>1113</v>
      </c>
      <c r="M701" s="28">
        <v>0</v>
      </c>
      <c r="N701" s="28">
        <v>1113</v>
      </c>
      <c r="O701" s="25" t="s">
        <v>23561</v>
      </c>
      <c r="P701" s="24">
        <v>12</v>
      </c>
      <c r="Q701" s="24" t="s">
        <v>203</v>
      </c>
      <c r="R701" s="28">
        <v>89</v>
      </c>
      <c r="S701" s="28">
        <v>14</v>
      </c>
      <c r="T701" s="29">
        <v>9.2542677448337829E-2</v>
      </c>
      <c r="U701" s="28">
        <v>1835</v>
      </c>
      <c r="V701" s="63"/>
      <c r="W701" s="61">
        <f>(Table134[[#This Row],[2042 Future AADT]]-Table134[[#This Row],[AADT 2022]])/20*($W$5-2022)+Table134[[#This Row],[AADT 2022]]</f>
        <v>1835</v>
      </c>
      <c r="X701" s="63"/>
    </row>
    <row r="702" spans="1:24" s="21" customFormat="1" ht="24" customHeight="1" x14ac:dyDescent="0.25">
      <c r="A702" s="24" t="s">
        <v>7191</v>
      </c>
      <c r="B702" s="25" t="s">
        <v>19484</v>
      </c>
      <c r="C702" s="24">
        <v>4710</v>
      </c>
      <c r="D702" s="24" t="s">
        <v>17074</v>
      </c>
      <c r="E702" s="24" t="s">
        <v>7192</v>
      </c>
      <c r="F702" s="26">
        <f>Table134[[#This Row],[ToMeasure]]-Table134[[#This Row],[FromMeasure]]</f>
        <v>0.11341496</v>
      </c>
      <c r="G702" s="27" t="s">
        <v>7193</v>
      </c>
      <c r="H702" s="37">
        <v>0</v>
      </c>
      <c r="I702" s="24" t="s">
        <v>7194</v>
      </c>
      <c r="J702" s="37">
        <v>0.11341496</v>
      </c>
      <c r="K702" s="24" t="s">
        <v>156</v>
      </c>
      <c r="L702" s="28">
        <v>1327</v>
      </c>
      <c r="M702" s="28">
        <v>0</v>
      </c>
      <c r="N702" s="28">
        <v>1327</v>
      </c>
      <c r="O702" s="25" t="s">
        <v>23560</v>
      </c>
      <c r="P702" s="24">
        <v>11</v>
      </c>
      <c r="Q702" s="24" t="s">
        <v>203</v>
      </c>
      <c r="R702" s="28">
        <v>110</v>
      </c>
      <c r="S702" s="28">
        <v>17</v>
      </c>
      <c r="T702" s="29">
        <v>9.5704596834966085E-2</v>
      </c>
      <c r="U702" s="28">
        <v>2188</v>
      </c>
      <c r="V702" s="63"/>
      <c r="W702" s="61">
        <f>(Table134[[#This Row],[2042 Future AADT]]-Table134[[#This Row],[AADT 2022]])/20*($W$5-2022)+Table134[[#This Row],[AADT 2022]]</f>
        <v>2188</v>
      </c>
      <c r="X702" s="63"/>
    </row>
    <row r="703" spans="1:24" s="21" customFormat="1" ht="24" customHeight="1" x14ac:dyDescent="0.25">
      <c r="A703" s="24" t="s">
        <v>3881</v>
      </c>
      <c r="B703" s="25" t="s">
        <v>19485</v>
      </c>
      <c r="C703" s="24">
        <v>4711</v>
      </c>
      <c r="D703" s="24" t="s">
        <v>17074</v>
      </c>
      <c r="E703" s="24" t="s">
        <v>3882</v>
      </c>
      <c r="F703" s="26">
        <f>Table134[[#This Row],[ToMeasure]]-Table134[[#This Row],[FromMeasure]]</f>
        <v>0.12335483</v>
      </c>
      <c r="G703" s="27" t="s">
        <v>3879</v>
      </c>
      <c r="H703" s="37">
        <v>0</v>
      </c>
      <c r="I703" s="24" t="s">
        <v>3878</v>
      </c>
      <c r="J703" s="37">
        <v>0.12335483</v>
      </c>
      <c r="K703" s="24" t="s">
        <v>647</v>
      </c>
      <c r="L703" s="28">
        <v>1113</v>
      </c>
      <c r="M703" s="28">
        <v>0</v>
      </c>
      <c r="N703" s="28">
        <v>1113</v>
      </c>
      <c r="O703" s="25" t="s">
        <v>23561</v>
      </c>
      <c r="P703" s="24">
        <v>12</v>
      </c>
      <c r="Q703" s="24" t="s">
        <v>203</v>
      </c>
      <c r="R703" s="28">
        <v>93</v>
      </c>
      <c r="S703" s="28">
        <v>14</v>
      </c>
      <c r="T703" s="29">
        <v>9.6136567834681039E-2</v>
      </c>
      <c r="U703" s="28">
        <v>1835</v>
      </c>
      <c r="V703" s="63"/>
      <c r="W703" s="61">
        <f>(Table134[[#This Row],[2042 Future AADT]]-Table134[[#This Row],[AADT 2022]])/20*($W$5-2022)+Table134[[#This Row],[AADT 2022]]</f>
        <v>1835</v>
      </c>
      <c r="X703" s="63"/>
    </row>
    <row r="704" spans="1:24" s="21" customFormat="1" ht="24" customHeight="1" x14ac:dyDescent="0.25">
      <c r="A704" s="24" t="s">
        <v>7197</v>
      </c>
      <c r="B704" s="25" t="s">
        <v>19484</v>
      </c>
      <c r="C704" s="24">
        <v>4710</v>
      </c>
      <c r="D704" s="24" t="s">
        <v>17074</v>
      </c>
      <c r="E704" s="24" t="s">
        <v>7198</v>
      </c>
      <c r="F704" s="26">
        <f>Table134[[#This Row],[ToMeasure]]-Table134[[#This Row],[FromMeasure]]</f>
        <v>0.12939181</v>
      </c>
      <c r="G704" s="27" t="s">
        <v>7199</v>
      </c>
      <c r="H704" s="37">
        <v>0</v>
      </c>
      <c r="I704" s="24" t="s">
        <v>7195</v>
      </c>
      <c r="J704" s="37">
        <v>0.12939181</v>
      </c>
      <c r="K704" s="24" t="s">
        <v>7194</v>
      </c>
      <c r="L704" s="28">
        <v>1327</v>
      </c>
      <c r="M704" s="28">
        <v>0</v>
      </c>
      <c r="N704" s="28">
        <v>1327</v>
      </c>
      <c r="O704" s="25" t="s">
        <v>23560</v>
      </c>
      <c r="P704" s="24">
        <v>11</v>
      </c>
      <c r="Q704" s="24" t="s">
        <v>203</v>
      </c>
      <c r="R704" s="28">
        <v>107</v>
      </c>
      <c r="S704" s="28">
        <v>17</v>
      </c>
      <c r="T704" s="29">
        <v>9.34438583270535E-2</v>
      </c>
      <c r="U704" s="28">
        <v>2330</v>
      </c>
      <c r="V704" s="63"/>
      <c r="W704" s="61">
        <f>(Table134[[#This Row],[2042 Future AADT]]-Table134[[#This Row],[AADT 2022]])/20*($W$5-2022)+Table134[[#This Row],[AADT 2022]]</f>
        <v>2330</v>
      </c>
      <c r="X704" s="63"/>
    </row>
    <row r="705" spans="1:24" s="21" customFormat="1" ht="24" customHeight="1" x14ac:dyDescent="0.25">
      <c r="A705" s="24" t="s">
        <v>7882</v>
      </c>
      <c r="B705" s="25" t="s">
        <v>19485</v>
      </c>
      <c r="C705" s="24">
        <v>4711</v>
      </c>
      <c r="D705" s="24" t="s">
        <v>17074</v>
      </c>
      <c r="E705" s="24" t="s">
        <v>7883</v>
      </c>
      <c r="F705" s="26">
        <f>Table134[[#This Row],[ToMeasure]]-Table134[[#This Row],[FromMeasure]]</f>
        <v>0.13438377000000001</v>
      </c>
      <c r="G705" s="27" t="s">
        <v>7884</v>
      </c>
      <c r="H705" s="37">
        <v>0</v>
      </c>
      <c r="I705" s="24" t="s">
        <v>3877</v>
      </c>
      <c r="J705" s="37">
        <v>0.13438377000000001</v>
      </c>
      <c r="K705" s="24" t="s">
        <v>3878</v>
      </c>
      <c r="L705" s="28">
        <v>1113</v>
      </c>
      <c r="M705" s="28">
        <v>0</v>
      </c>
      <c r="N705" s="28">
        <v>1113</v>
      </c>
      <c r="O705" s="25" t="s">
        <v>23561</v>
      </c>
      <c r="P705" s="24">
        <v>12</v>
      </c>
      <c r="Q705" s="24" t="s">
        <v>203</v>
      </c>
      <c r="R705" s="28">
        <v>89</v>
      </c>
      <c r="S705" s="28">
        <v>14</v>
      </c>
      <c r="T705" s="29">
        <v>9.2542677448337829E-2</v>
      </c>
      <c r="U705" s="28">
        <v>1954</v>
      </c>
      <c r="V705" s="63"/>
      <c r="W705" s="61">
        <f>(Table134[[#This Row],[2042 Future AADT]]-Table134[[#This Row],[AADT 2022]])/20*($W$5-2022)+Table134[[#This Row],[AADT 2022]]</f>
        <v>1954</v>
      </c>
      <c r="X705" s="63"/>
    </row>
    <row r="706" spans="1:24" s="21" customFormat="1" ht="24" customHeight="1" x14ac:dyDescent="0.25">
      <c r="A706" s="24" t="s">
        <v>7885</v>
      </c>
      <c r="B706" s="25" t="s">
        <v>19486</v>
      </c>
      <c r="C706" s="24">
        <v>4720</v>
      </c>
      <c r="D706" s="24" t="s">
        <v>17074</v>
      </c>
      <c r="E706" s="24" t="s">
        <v>7886</v>
      </c>
      <c r="F706" s="26">
        <f>Table134[[#This Row],[ToMeasure]]-Table134[[#This Row],[FromMeasure]]</f>
        <v>0.17490262000000001</v>
      </c>
      <c r="G706" s="27" t="s">
        <v>7203</v>
      </c>
      <c r="H706" s="37">
        <v>0</v>
      </c>
      <c r="I706" s="24" t="s">
        <v>156</v>
      </c>
      <c r="J706" s="37">
        <v>0.17490262000000001</v>
      </c>
      <c r="K706" s="24" t="s">
        <v>7202</v>
      </c>
      <c r="L706" s="28">
        <v>68</v>
      </c>
      <c r="M706" s="28">
        <v>0</v>
      </c>
      <c r="N706" s="28">
        <v>68</v>
      </c>
      <c r="O706" s="25" t="s">
        <v>23562</v>
      </c>
      <c r="P706" s="24">
        <v>16</v>
      </c>
      <c r="Q706" s="24" t="s">
        <v>203</v>
      </c>
      <c r="R706" s="28">
        <v>5</v>
      </c>
      <c r="S706" s="28">
        <v>7</v>
      </c>
      <c r="T706" s="29">
        <v>0.17647058823529413</v>
      </c>
      <c r="U706" s="28">
        <v>112</v>
      </c>
      <c r="V706" s="63"/>
      <c r="W706" s="61">
        <f>(Table134[[#This Row],[2042 Future AADT]]-Table134[[#This Row],[AADT 2022]])/20*($W$5-2022)+Table134[[#This Row],[AADT 2022]]</f>
        <v>112</v>
      </c>
      <c r="X706" s="63"/>
    </row>
    <row r="707" spans="1:24" s="21" customFormat="1" ht="24" customHeight="1" x14ac:dyDescent="0.25">
      <c r="A707" s="24" t="s">
        <v>7888</v>
      </c>
      <c r="B707" s="25" t="s">
        <v>19488</v>
      </c>
      <c r="C707" s="24">
        <v>4722</v>
      </c>
      <c r="D707" s="24" t="s">
        <v>17074</v>
      </c>
      <c r="E707" s="24" t="s">
        <v>7889</v>
      </c>
      <c r="F707" s="26">
        <f>Table134[[#This Row],[ToMeasure]]-Table134[[#This Row],[FromMeasure]]</f>
        <v>0.16380222</v>
      </c>
      <c r="G707" s="27" t="s">
        <v>7208</v>
      </c>
      <c r="H707" s="37">
        <v>0</v>
      </c>
      <c r="I707" s="24" t="s">
        <v>647</v>
      </c>
      <c r="J707" s="37">
        <v>0.16380222</v>
      </c>
      <c r="K707" s="24" t="s">
        <v>7207</v>
      </c>
      <c r="L707" s="28">
        <v>125</v>
      </c>
      <c r="M707" s="28">
        <v>0</v>
      </c>
      <c r="N707" s="28">
        <v>125</v>
      </c>
      <c r="O707" s="25" t="s">
        <v>23563</v>
      </c>
      <c r="P707" s="24">
        <v>24</v>
      </c>
      <c r="Q707" s="24" t="s">
        <v>203</v>
      </c>
      <c r="R707" s="28">
        <v>9</v>
      </c>
      <c r="S707" s="28">
        <v>2</v>
      </c>
      <c r="T707" s="29">
        <v>8.7999999999999995E-2</v>
      </c>
      <c r="U707" s="28">
        <v>206</v>
      </c>
      <c r="V707" s="63"/>
      <c r="W707" s="61">
        <f>(Table134[[#This Row],[2042 Future AADT]]-Table134[[#This Row],[AADT 2022]])/20*($W$5-2022)+Table134[[#This Row],[AADT 2022]]</f>
        <v>206</v>
      </c>
      <c r="X707" s="63"/>
    </row>
    <row r="708" spans="1:24" s="21" customFormat="1" ht="24" customHeight="1" x14ac:dyDescent="0.25">
      <c r="A708" s="24" t="s">
        <v>7200</v>
      </c>
      <c r="B708" s="25" t="s">
        <v>19487</v>
      </c>
      <c r="C708" s="24">
        <v>4721</v>
      </c>
      <c r="D708" s="24" t="s">
        <v>17074</v>
      </c>
      <c r="E708" s="24" t="s">
        <v>7201</v>
      </c>
      <c r="F708" s="26">
        <f>Table134[[#This Row],[ToMeasure]]-Table134[[#This Row],[FromMeasure]]</f>
        <v>0.21008557999999999</v>
      </c>
      <c r="G708" s="27" t="s">
        <v>7202</v>
      </c>
      <c r="H708" s="37">
        <v>0</v>
      </c>
      <c r="I708" s="24" t="s">
        <v>7203</v>
      </c>
      <c r="J708" s="37">
        <v>0.21008557999999999</v>
      </c>
      <c r="K708" s="24" t="s">
        <v>156</v>
      </c>
      <c r="L708" s="28">
        <v>110</v>
      </c>
      <c r="M708" s="28">
        <v>0</v>
      </c>
      <c r="N708" s="28">
        <v>110</v>
      </c>
      <c r="O708" s="25" t="s">
        <v>23564</v>
      </c>
      <c r="P708" s="24">
        <v>26</v>
      </c>
      <c r="Q708" s="24" t="s">
        <v>203</v>
      </c>
      <c r="R708" s="28">
        <v>5</v>
      </c>
      <c r="S708" s="28">
        <v>3</v>
      </c>
      <c r="T708" s="29">
        <v>7.2727272727272724E-2</v>
      </c>
      <c r="U708" s="28">
        <v>181</v>
      </c>
      <c r="V708" s="63"/>
      <c r="W708" s="61">
        <f>(Table134[[#This Row],[2042 Future AADT]]-Table134[[#This Row],[AADT 2022]])/20*($W$5-2022)+Table134[[#This Row],[AADT 2022]]</f>
        <v>181</v>
      </c>
      <c r="X708" s="63"/>
    </row>
    <row r="709" spans="1:24" s="21" customFormat="1" ht="24" customHeight="1" x14ac:dyDescent="0.25">
      <c r="A709" s="24" t="s">
        <v>7205</v>
      </c>
      <c r="B709" s="25" t="s">
        <v>19489</v>
      </c>
      <c r="C709" s="24">
        <v>4723</v>
      </c>
      <c r="D709" s="24" t="s">
        <v>17074</v>
      </c>
      <c r="E709" s="24" t="s">
        <v>7206</v>
      </c>
      <c r="F709" s="26">
        <f>Table134[[#This Row],[ToMeasure]]-Table134[[#This Row],[FromMeasure]]</f>
        <v>0.20870658</v>
      </c>
      <c r="G709" s="27" t="s">
        <v>7207</v>
      </c>
      <c r="H709" s="37">
        <v>0</v>
      </c>
      <c r="I709" s="24" t="s">
        <v>7208</v>
      </c>
      <c r="J709" s="37">
        <v>0.20870658</v>
      </c>
      <c r="K709" s="24" t="s">
        <v>647</v>
      </c>
      <c r="L709" s="28">
        <v>117</v>
      </c>
      <c r="M709" s="28">
        <v>0</v>
      </c>
      <c r="N709" s="28">
        <v>117</v>
      </c>
      <c r="O709" s="25" t="s">
        <v>23565</v>
      </c>
      <c r="P709" s="24">
        <v>21</v>
      </c>
      <c r="Q709" s="24" t="s">
        <v>203</v>
      </c>
      <c r="R709" s="28">
        <v>5</v>
      </c>
      <c r="S709" s="28">
        <v>3</v>
      </c>
      <c r="T709" s="29">
        <v>6.8376068376068383E-2</v>
      </c>
      <c r="U709" s="28">
        <v>193</v>
      </c>
      <c r="V709" s="63"/>
      <c r="W709" s="61">
        <f>(Table134[[#This Row],[2042 Future AADT]]-Table134[[#This Row],[AADT 2022]])/20*($W$5-2022)+Table134[[#This Row],[AADT 2022]]</f>
        <v>193</v>
      </c>
      <c r="X709" s="63"/>
    </row>
    <row r="710" spans="1:24" s="21" customFormat="1" ht="24" customHeight="1" x14ac:dyDescent="0.25">
      <c r="A710" s="24" t="s">
        <v>3884</v>
      </c>
      <c r="B710" s="25" t="s">
        <v>19491</v>
      </c>
      <c r="C710" s="24">
        <v>4730</v>
      </c>
      <c r="D710" s="24" t="s">
        <v>17074</v>
      </c>
      <c r="E710" s="24" t="s">
        <v>3885</v>
      </c>
      <c r="F710" s="26">
        <f>Table134[[#This Row],[ToMeasure]]-Table134[[#This Row],[FromMeasure]]</f>
        <v>0.43760839000000001</v>
      </c>
      <c r="G710" s="27" t="s">
        <v>3886</v>
      </c>
      <c r="H710" s="37">
        <v>0</v>
      </c>
      <c r="I710" s="24" t="s">
        <v>564</v>
      </c>
      <c r="J710" s="37">
        <v>0.43760839000000001</v>
      </c>
      <c r="K710" s="24" t="s">
        <v>3887</v>
      </c>
      <c r="L710" s="28">
        <v>1356</v>
      </c>
      <c r="M710" s="28">
        <v>0</v>
      </c>
      <c r="N710" s="28">
        <v>1356</v>
      </c>
      <c r="O710" s="25" t="s">
        <v>23566</v>
      </c>
      <c r="P710" s="24">
        <v>16</v>
      </c>
      <c r="Q710" s="24" t="s">
        <v>203</v>
      </c>
      <c r="R710" s="28">
        <v>75</v>
      </c>
      <c r="S710" s="28">
        <v>234</v>
      </c>
      <c r="T710" s="29">
        <v>0.22787610619469026</v>
      </c>
      <c r="U710" s="28">
        <v>2257</v>
      </c>
      <c r="V710" s="63"/>
      <c r="W710" s="61">
        <f>(Table134[[#This Row],[2042 Future AADT]]-Table134[[#This Row],[AADT 2022]])/20*($W$5-2022)+Table134[[#This Row],[AADT 2022]]</f>
        <v>2257</v>
      </c>
      <c r="X710" s="63"/>
    </row>
    <row r="711" spans="1:24" s="21" customFormat="1" ht="24" customHeight="1" x14ac:dyDescent="0.25">
      <c r="A711" s="24" t="s">
        <v>3889</v>
      </c>
      <c r="B711" s="25" t="s">
        <v>19493</v>
      </c>
      <c r="C711" s="24">
        <v>4732</v>
      </c>
      <c r="D711" s="24" t="s">
        <v>17074</v>
      </c>
      <c r="E711" s="24" t="s">
        <v>3890</v>
      </c>
      <c r="F711" s="26">
        <f>Table134[[#This Row],[ToMeasure]]-Table134[[#This Row],[FromMeasure]]</f>
        <v>0.21763569999999999</v>
      </c>
      <c r="G711" s="27" t="s">
        <v>3891</v>
      </c>
      <c r="H711" s="37">
        <v>0</v>
      </c>
      <c r="I711" s="24" t="s">
        <v>3892</v>
      </c>
      <c r="J711" s="37">
        <v>0.21763569999999999</v>
      </c>
      <c r="K711" s="24" t="s">
        <v>3893</v>
      </c>
      <c r="L711" s="28">
        <v>661</v>
      </c>
      <c r="M711" s="28">
        <v>0</v>
      </c>
      <c r="N711" s="28">
        <v>661</v>
      </c>
      <c r="O711" s="25" t="s">
        <v>23567</v>
      </c>
      <c r="P711" s="24">
        <v>12</v>
      </c>
      <c r="Q711" s="24" t="s">
        <v>203</v>
      </c>
      <c r="R711" s="28">
        <v>37</v>
      </c>
      <c r="S711" s="28">
        <v>112</v>
      </c>
      <c r="T711" s="29">
        <v>0.22541603630862331</v>
      </c>
      <c r="U711" s="28">
        <v>1100</v>
      </c>
      <c r="V711" s="63"/>
      <c r="W711" s="61">
        <f>(Table134[[#This Row],[2042 Future AADT]]-Table134[[#This Row],[AADT 2022]])/20*($W$5-2022)+Table134[[#This Row],[AADT 2022]]</f>
        <v>1100</v>
      </c>
      <c r="X711" s="63"/>
    </row>
    <row r="712" spans="1:24" s="21" customFormat="1" ht="24" customHeight="1" x14ac:dyDescent="0.25">
      <c r="A712" s="24" t="s">
        <v>3895</v>
      </c>
      <c r="B712" s="25" t="s">
        <v>19492</v>
      </c>
      <c r="C712" s="24">
        <v>4731</v>
      </c>
      <c r="D712" s="24" t="s">
        <v>17074</v>
      </c>
      <c r="E712" s="24" t="s">
        <v>3896</v>
      </c>
      <c r="F712" s="26">
        <f>Table134[[#This Row],[ToMeasure]]-Table134[[#This Row],[FromMeasure]]</f>
        <v>0.22045978999999999</v>
      </c>
      <c r="G712" s="27" t="s">
        <v>3887</v>
      </c>
      <c r="H712" s="37">
        <v>0</v>
      </c>
      <c r="I712" s="24" t="s">
        <v>3886</v>
      </c>
      <c r="J712" s="37">
        <v>0.22045978999999999</v>
      </c>
      <c r="K712" s="24" t="s">
        <v>564</v>
      </c>
      <c r="L712" s="28">
        <v>708</v>
      </c>
      <c r="M712" s="28">
        <v>0</v>
      </c>
      <c r="N712" s="28">
        <v>708</v>
      </c>
      <c r="O712" s="25" t="s">
        <v>23568</v>
      </c>
      <c r="P712" s="24">
        <v>13</v>
      </c>
      <c r="Q712" s="24" t="s">
        <v>203</v>
      </c>
      <c r="R712" s="28">
        <v>39</v>
      </c>
      <c r="S712" s="28">
        <v>121</v>
      </c>
      <c r="T712" s="29">
        <v>0.22598870056497175</v>
      </c>
      <c r="U712" s="28">
        <v>1178</v>
      </c>
      <c r="V712" s="63"/>
      <c r="W712" s="61">
        <f>(Table134[[#This Row],[2042 Future AADT]]-Table134[[#This Row],[AADT 2022]])/20*($W$5-2022)+Table134[[#This Row],[AADT 2022]]</f>
        <v>1178</v>
      </c>
      <c r="X712" s="63"/>
    </row>
    <row r="713" spans="1:24" s="21" customFormat="1" ht="24" customHeight="1" x14ac:dyDescent="0.25">
      <c r="A713" s="24" t="s">
        <v>8249</v>
      </c>
      <c r="B713" s="25" t="s">
        <v>19494</v>
      </c>
      <c r="C713" s="24">
        <v>4733</v>
      </c>
      <c r="D713" s="24" t="s">
        <v>17074</v>
      </c>
      <c r="E713" s="24" t="s">
        <v>8250</v>
      </c>
      <c r="F713" s="26">
        <f>Table134[[#This Row],[ToMeasure]]-Table134[[#This Row],[FromMeasure]]</f>
        <v>0.3231193</v>
      </c>
      <c r="G713" s="27" t="s">
        <v>3893</v>
      </c>
      <c r="H713" s="37">
        <v>0</v>
      </c>
      <c r="I713" s="24" t="s">
        <v>3892</v>
      </c>
      <c r="J713" s="37">
        <v>0.3231193</v>
      </c>
      <c r="K713" s="24" t="s">
        <v>3891</v>
      </c>
      <c r="L713" s="28">
        <v>1316</v>
      </c>
      <c r="M713" s="28">
        <v>0</v>
      </c>
      <c r="N713" s="28">
        <v>1316</v>
      </c>
      <c r="O713" s="25" t="s">
        <v>23569</v>
      </c>
      <c r="P713" s="24">
        <v>11</v>
      </c>
      <c r="Q713" s="24" t="s">
        <v>203</v>
      </c>
      <c r="R713" s="28">
        <v>73</v>
      </c>
      <c r="S713" s="28">
        <v>226</v>
      </c>
      <c r="T713" s="29">
        <v>0.22720364741641338</v>
      </c>
      <c r="U713" s="28">
        <v>2191</v>
      </c>
      <c r="V713" s="63"/>
      <c r="W713" s="61">
        <f>(Table134[[#This Row],[2042 Future AADT]]-Table134[[#This Row],[AADT 2022]])/20*($W$5-2022)+Table134[[#This Row],[AADT 2022]]</f>
        <v>2191</v>
      </c>
      <c r="X713" s="63"/>
    </row>
    <row r="714" spans="1:24" s="21" customFormat="1" ht="24" customHeight="1" x14ac:dyDescent="0.25">
      <c r="A714" s="24" t="s">
        <v>3898</v>
      </c>
      <c r="B714" s="25" t="s">
        <v>19496</v>
      </c>
      <c r="C714" s="24">
        <v>4740</v>
      </c>
      <c r="D714" s="24" t="s">
        <v>17074</v>
      </c>
      <c r="E714" s="24" t="s">
        <v>3899</v>
      </c>
      <c r="F714" s="26">
        <f>Table134[[#This Row],[ToMeasure]]-Table134[[#This Row],[FromMeasure]]</f>
        <v>0.17996760000000001</v>
      </c>
      <c r="G714" s="27" t="s">
        <v>3900</v>
      </c>
      <c r="H714" s="37">
        <v>0</v>
      </c>
      <c r="I714" s="24" t="s">
        <v>564</v>
      </c>
      <c r="J714" s="37">
        <v>0.17996760000000001</v>
      </c>
      <c r="K714" s="24" t="s">
        <v>3901</v>
      </c>
      <c r="L714" s="28">
        <v>726</v>
      </c>
      <c r="M714" s="28">
        <v>0</v>
      </c>
      <c r="N714" s="28">
        <v>726</v>
      </c>
      <c r="O714" s="25" t="s">
        <v>23570</v>
      </c>
      <c r="P714" s="24">
        <v>12</v>
      </c>
      <c r="Q714" s="24" t="s">
        <v>203</v>
      </c>
      <c r="R714" s="28">
        <v>39</v>
      </c>
      <c r="S714" s="28">
        <v>124</v>
      </c>
      <c r="T714" s="29">
        <v>0.22451790633608815</v>
      </c>
      <c r="U714" s="28">
        <v>1208</v>
      </c>
      <c r="V714" s="63"/>
      <c r="W714" s="61">
        <f>(Table134[[#This Row],[2042 Future AADT]]-Table134[[#This Row],[AADT 2022]])/20*($W$5-2022)+Table134[[#This Row],[AADT 2022]]</f>
        <v>1208</v>
      </c>
      <c r="X714" s="63"/>
    </row>
    <row r="715" spans="1:24" s="21" customFormat="1" ht="24" customHeight="1" x14ac:dyDescent="0.25">
      <c r="A715" s="24" t="s">
        <v>11763</v>
      </c>
      <c r="B715" s="25" t="s">
        <v>19498</v>
      </c>
      <c r="C715" s="24">
        <v>4742</v>
      </c>
      <c r="D715" s="24" t="s">
        <v>17074</v>
      </c>
      <c r="E715" s="24" t="s">
        <v>11764</v>
      </c>
      <c r="F715" s="26">
        <f>Table134[[#This Row],[ToMeasure]]-Table134[[#This Row],[FromMeasure]]</f>
        <v>0.21019693</v>
      </c>
      <c r="G715" s="27" t="s">
        <v>3906</v>
      </c>
      <c r="H715" s="37">
        <v>0</v>
      </c>
      <c r="I715" s="24" t="s">
        <v>3892</v>
      </c>
      <c r="J715" s="37">
        <v>0.21019693</v>
      </c>
      <c r="K715" s="24" t="s">
        <v>3905</v>
      </c>
      <c r="L715" s="28">
        <v>564</v>
      </c>
      <c r="M715" s="28">
        <v>0</v>
      </c>
      <c r="N715" s="28">
        <v>564</v>
      </c>
      <c r="O715" s="25" t="s">
        <v>23571</v>
      </c>
      <c r="P715" s="24">
        <v>12</v>
      </c>
      <c r="Q715" s="24" t="s">
        <v>203</v>
      </c>
      <c r="R715" s="28">
        <v>21</v>
      </c>
      <c r="S715" s="28">
        <v>218</v>
      </c>
      <c r="T715" s="29">
        <v>0.42375886524822692</v>
      </c>
      <c r="U715" s="28">
        <v>939</v>
      </c>
      <c r="V715" s="63"/>
      <c r="W715" s="61">
        <f>(Table134[[#This Row],[2042 Future AADT]]-Table134[[#This Row],[AADT 2022]])/20*($W$5-2022)+Table134[[#This Row],[AADT 2022]]</f>
        <v>939</v>
      </c>
      <c r="X715" s="63"/>
    </row>
    <row r="716" spans="1:24" s="21" customFormat="1" ht="24" customHeight="1" x14ac:dyDescent="0.25">
      <c r="A716" s="24" t="s">
        <v>7212</v>
      </c>
      <c r="B716" s="25" t="s">
        <v>19497</v>
      </c>
      <c r="C716" s="24">
        <v>4741</v>
      </c>
      <c r="D716" s="24" t="s">
        <v>17074</v>
      </c>
      <c r="E716" s="24" t="s">
        <v>7213</v>
      </c>
      <c r="F716" s="26">
        <f>Table134[[#This Row],[ToMeasure]]-Table134[[#This Row],[FromMeasure]]</f>
        <v>0.16179650000000001</v>
      </c>
      <c r="G716" s="27" t="s">
        <v>3901</v>
      </c>
      <c r="H716" s="37">
        <v>0</v>
      </c>
      <c r="I716" s="24" t="s">
        <v>3900</v>
      </c>
      <c r="J716" s="37">
        <v>0.16179650000000001</v>
      </c>
      <c r="K716" s="24" t="s">
        <v>564</v>
      </c>
      <c r="L716" s="28">
        <v>377</v>
      </c>
      <c r="M716" s="28">
        <v>0</v>
      </c>
      <c r="N716" s="28">
        <v>377</v>
      </c>
      <c r="O716" s="25" t="s">
        <v>23572</v>
      </c>
      <c r="P716" s="24">
        <v>11</v>
      </c>
      <c r="Q716" s="24" t="s">
        <v>203</v>
      </c>
      <c r="R716" s="28">
        <v>19</v>
      </c>
      <c r="S716" s="28">
        <v>65</v>
      </c>
      <c r="T716" s="29">
        <v>0.22281167108753316</v>
      </c>
      <c r="U716" s="28">
        <v>628</v>
      </c>
      <c r="V716" s="63"/>
      <c r="W716" s="61">
        <f>(Table134[[#This Row],[2042 Future AADT]]-Table134[[#This Row],[AADT 2022]])/20*($W$5-2022)+Table134[[#This Row],[AADT 2022]]</f>
        <v>628</v>
      </c>
      <c r="X716" s="63"/>
    </row>
    <row r="717" spans="1:24" s="21" customFormat="1" ht="24" customHeight="1" x14ac:dyDescent="0.25">
      <c r="A717" s="24" t="s">
        <v>3903</v>
      </c>
      <c r="B717" s="25" t="s">
        <v>19499</v>
      </c>
      <c r="C717" s="24">
        <v>4743</v>
      </c>
      <c r="D717" s="24" t="s">
        <v>17074</v>
      </c>
      <c r="E717" s="24" t="s">
        <v>3904</v>
      </c>
      <c r="F717" s="26">
        <f>Table134[[#This Row],[ToMeasure]]-Table134[[#This Row],[FromMeasure]]</f>
        <v>0.23154435000000001</v>
      </c>
      <c r="G717" s="27" t="s">
        <v>3905</v>
      </c>
      <c r="H717" s="37">
        <v>0</v>
      </c>
      <c r="I717" s="24" t="s">
        <v>3906</v>
      </c>
      <c r="J717" s="37">
        <v>0.23154435000000001</v>
      </c>
      <c r="K717" s="24" t="s">
        <v>3892</v>
      </c>
      <c r="L717" s="28">
        <v>334</v>
      </c>
      <c r="M717" s="28">
        <v>0</v>
      </c>
      <c r="N717" s="28">
        <v>334</v>
      </c>
      <c r="O717" s="25" t="s">
        <v>23573</v>
      </c>
      <c r="P717" s="24">
        <v>15</v>
      </c>
      <c r="Q717" s="24" t="s">
        <v>203</v>
      </c>
      <c r="R717" s="28">
        <v>14</v>
      </c>
      <c r="S717" s="28">
        <v>132</v>
      </c>
      <c r="T717" s="29">
        <v>0.43712574850299402</v>
      </c>
      <c r="U717" s="28">
        <v>556</v>
      </c>
      <c r="V717" s="63"/>
      <c r="W717" s="61">
        <f>(Table134[[#This Row],[2042 Future AADT]]-Table134[[#This Row],[AADT 2022]])/20*($W$5-2022)+Table134[[#This Row],[AADT 2022]]</f>
        <v>556</v>
      </c>
      <c r="X717" s="63"/>
    </row>
    <row r="718" spans="1:24" s="21" customFormat="1" ht="24" customHeight="1" x14ac:dyDescent="0.25">
      <c r="A718" s="24" t="s">
        <v>3908</v>
      </c>
      <c r="B718" s="25" t="s">
        <v>19500</v>
      </c>
      <c r="C718" s="24">
        <v>4750</v>
      </c>
      <c r="D718" s="24" t="s">
        <v>17074</v>
      </c>
      <c r="E718" s="24" t="s">
        <v>3909</v>
      </c>
      <c r="F718" s="26">
        <f>Table134[[#This Row],[ToMeasure]]-Table134[[#This Row],[FromMeasure]]</f>
        <v>0.26592238000000001</v>
      </c>
      <c r="G718" s="27" t="s">
        <v>3910</v>
      </c>
      <c r="H718" s="37">
        <v>0</v>
      </c>
      <c r="I718" s="24" t="s">
        <v>564</v>
      </c>
      <c r="J718" s="37">
        <v>0.26592238000000001</v>
      </c>
      <c r="K718" s="24" t="s">
        <v>3911</v>
      </c>
      <c r="L718" s="28">
        <v>147</v>
      </c>
      <c r="M718" s="28">
        <v>0</v>
      </c>
      <c r="N718" s="28">
        <v>147</v>
      </c>
      <c r="O718" s="25" t="s">
        <v>23574</v>
      </c>
      <c r="P718" s="24">
        <v>18</v>
      </c>
      <c r="Q718" s="24" t="s">
        <v>203</v>
      </c>
      <c r="R718" s="28">
        <v>5</v>
      </c>
      <c r="S718" s="28">
        <v>23</v>
      </c>
      <c r="T718" s="29">
        <v>0.19047619047619047</v>
      </c>
      <c r="U718" s="28">
        <v>245</v>
      </c>
      <c r="V718" s="63"/>
      <c r="W718" s="61">
        <f>(Table134[[#This Row],[2042 Future AADT]]-Table134[[#This Row],[AADT 2022]])/20*($W$5-2022)+Table134[[#This Row],[AADT 2022]]</f>
        <v>245</v>
      </c>
      <c r="X718" s="63"/>
    </row>
    <row r="719" spans="1:24" s="21" customFormat="1" ht="24" customHeight="1" x14ac:dyDescent="0.25">
      <c r="A719" s="24" t="s">
        <v>7215</v>
      </c>
      <c r="B719" s="25" t="s">
        <v>19502</v>
      </c>
      <c r="C719" s="24">
        <v>4752</v>
      </c>
      <c r="D719" s="24" t="s">
        <v>17074</v>
      </c>
      <c r="E719" s="24" t="s">
        <v>7216</v>
      </c>
      <c r="F719" s="26">
        <f>Table134[[#This Row],[ToMeasure]]-Table134[[#This Row],[FromMeasure]]</f>
        <v>0.28762330000000003</v>
      </c>
      <c r="G719" s="27" t="s">
        <v>3916</v>
      </c>
      <c r="H719" s="37">
        <v>0</v>
      </c>
      <c r="I719" s="24" t="s">
        <v>3892</v>
      </c>
      <c r="J719" s="37">
        <v>0.28762330000000003</v>
      </c>
      <c r="K719" s="24" t="s">
        <v>3915</v>
      </c>
      <c r="L719" s="28">
        <v>172</v>
      </c>
      <c r="M719" s="28">
        <v>0</v>
      </c>
      <c r="N719" s="28">
        <v>172</v>
      </c>
      <c r="O719" s="25" t="s">
        <v>23575</v>
      </c>
      <c r="P719" s="24">
        <v>14</v>
      </c>
      <c r="Q719" s="24" t="s">
        <v>203</v>
      </c>
      <c r="R719" s="28">
        <v>9</v>
      </c>
      <c r="S719" s="28">
        <v>30</v>
      </c>
      <c r="T719" s="29">
        <v>0.22674418604651161</v>
      </c>
      <c r="U719" s="28">
        <v>286</v>
      </c>
      <c r="V719" s="63"/>
      <c r="W719" s="61">
        <f>(Table134[[#This Row],[2042 Future AADT]]-Table134[[#This Row],[AADT 2022]])/20*($W$5-2022)+Table134[[#This Row],[AADT 2022]]</f>
        <v>286</v>
      </c>
      <c r="X719" s="63"/>
    </row>
    <row r="720" spans="1:24" s="21" customFormat="1" ht="24" customHeight="1" x14ac:dyDescent="0.25">
      <c r="A720" s="24" t="s">
        <v>8252</v>
      </c>
      <c r="B720" s="25" t="s">
        <v>19501</v>
      </c>
      <c r="C720" s="24">
        <v>4751</v>
      </c>
      <c r="D720" s="24" t="s">
        <v>17074</v>
      </c>
      <c r="E720" s="24" t="s">
        <v>8253</v>
      </c>
      <c r="F720" s="26">
        <f>Table134[[#This Row],[ToMeasure]]-Table134[[#This Row],[FromMeasure]]</f>
        <v>0.24138212000000001</v>
      </c>
      <c r="G720" s="27" t="s">
        <v>3911</v>
      </c>
      <c r="H720" s="37">
        <v>0</v>
      </c>
      <c r="I720" s="24" t="s">
        <v>3910</v>
      </c>
      <c r="J720" s="37">
        <v>0.24138212000000001</v>
      </c>
      <c r="K720" s="24" t="s">
        <v>564</v>
      </c>
      <c r="L720" s="28">
        <v>190</v>
      </c>
      <c r="M720" s="28">
        <v>0</v>
      </c>
      <c r="N720" s="28">
        <v>190</v>
      </c>
      <c r="O720" s="25" t="s">
        <v>23576</v>
      </c>
      <c r="P720" s="24">
        <v>16</v>
      </c>
      <c r="Q720" s="24" t="s">
        <v>203</v>
      </c>
      <c r="R720" s="28">
        <v>7</v>
      </c>
      <c r="S720" s="28">
        <v>76</v>
      </c>
      <c r="T720" s="29">
        <v>0.43684210526315792</v>
      </c>
      <c r="U720" s="28">
        <v>316</v>
      </c>
      <c r="V720" s="63"/>
      <c r="W720" s="61">
        <f>(Table134[[#This Row],[2042 Future AADT]]-Table134[[#This Row],[AADT 2022]])/20*($W$5-2022)+Table134[[#This Row],[AADT 2022]]</f>
        <v>316</v>
      </c>
      <c r="X720" s="63"/>
    </row>
    <row r="721" spans="1:24" s="21" customFormat="1" ht="24" customHeight="1" x14ac:dyDescent="0.25">
      <c r="A721" s="24" t="s">
        <v>3913</v>
      </c>
      <c r="B721" s="25" t="s">
        <v>19503</v>
      </c>
      <c r="C721" s="24">
        <v>4753</v>
      </c>
      <c r="D721" s="24" t="s">
        <v>17074</v>
      </c>
      <c r="E721" s="24" t="s">
        <v>3914</v>
      </c>
      <c r="F721" s="26">
        <f>Table134[[#This Row],[ToMeasure]]-Table134[[#This Row],[FromMeasure]]</f>
        <v>0.28687702999999998</v>
      </c>
      <c r="G721" s="27" t="s">
        <v>3915</v>
      </c>
      <c r="H721" s="37">
        <v>0</v>
      </c>
      <c r="I721" s="24" t="s">
        <v>3916</v>
      </c>
      <c r="J721" s="37">
        <v>0.28687702999999998</v>
      </c>
      <c r="K721" s="24" t="s">
        <v>3892</v>
      </c>
      <c r="L721" s="28">
        <v>212</v>
      </c>
      <c r="M721" s="28">
        <v>0</v>
      </c>
      <c r="N721" s="28">
        <v>212</v>
      </c>
      <c r="O721" s="25" t="s">
        <v>23577</v>
      </c>
      <c r="P721" s="24">
        <v>10</v>
      </c>
      <c r="Q721" s="24" t="s">
        <v>203</v>
      </c>
      <c r="R721" s="28">
        <v>8</v>
      </c>
      <c r="S721" s="28">
        <v>83</v>
      </c>
      <c r="T721" s="29">
        <v>0.42924528301886794</v>
      </c>
      <c r="U721" s="28">
        <v>353</v>
      </c>
      <c r="V721" s="63"/>
      <c r="W721" s="61">
        <f>(Table134[[#This Row],[2042 Future AADT]]-Table134[[#This Row],[AADT 2022]])/20*($W$5-2022)+Table134[[#This Row],[AADT 2022]]</f>
        <v>353</v>
      </c>
      <c r="X721" s="63"/>
    </row>
    <row r="722" spans="1:24" s="21" customFormat="1" ht="24" customHeight="1" x14ac:dyDescent="0.25">
      <c r="A722" s="24" t="s">
        <v>11769</v>
      </c>
      <c r="B722" s="25" t="s">
        <v>19505</v>
      </c>
      <c r="C722" s="24">
        <v>4760</v>
      </c>
      <c r="D722" s="24" t="s">
        <v>17074</v>
      </c>
      <c r="E722" s="24" t="s">
        <v>11770</v>
      </c>
      <c r="F722" s="26">
        <f>Table134[[#This Row],[ToMeasure]]-Table134[[#This Row],[FromMeasure]]</f>
        <v>0.14951544</v>
      </c>
      <c r="G722" s="27" t="s">
        <v>3921</v>
      </c>
      <c r="H722" s="37">
        <v>0</v>
      </c>
      <c r="I722" s="24" t="s">
        <v>564</v>
      </c>
      <c r="J722" s="37">
        <v>0.14951544</v>
      </c>
      <c r="K722" s="24" t="s">
        <v>3920</v>
      </c>
      <c r="L722" s="28">
        <v>389</v>
      </c>
      <c r="M722" s="28">
        <v>0</v>
      </c>
      <c r="N722" s="28">
        <v>389</v>
      </c>
      <c r="O722" s="25" t="s">
        <v>23578</v>
      </c>
      <c r="P722" s="24">
        <v>10</v>
      </c>
      <c r="Q722" s="24" t="s">
        <v>203</v>
      </c>
      <c r="R722" s="28">
        <v>21</v>
      </c>
      <c r="S722" s="28">
        <v>66</v>
      </c>
      <c r="T722" s="29">
        <v>0.2236503856041131</v>
      </c>
      <c r="U722" s="28">
        <v>648</v>
      </c>
      <c r="V722" s="63"/>
      <c r="W722" s="61">
        <f>(Table134[[#This Row],[2042 Future AADT]]-Table134[[#This Row],[AADT 2022]])/20*($W$5-2022)+Table134[[#This Row],[AADT 2022]]</f>
        <v>648</v>
      </c>
      <c r="X722" s="63"/>
    </row>
    <row r="723" spans="1:24" s="21" customFormat="1" ht="24" customHeight="1" x14ac:dyDescent="0.25">
      <c r="A723" s="24" t="s">
        <v>11772</v>
      </c>
      <c r="B723" s="25" t="s">
        <v>19507</v>
      </c>
      <c r="C723" s="24">
        <v>4762</v>
      </c>
      <c r="D723" s="24" t="s">
        <v>17074</v>
      </c>
      <c r="E723" s="24" t="s">
        <v>11773</v>
      </c>
      <c r="F723" s="26">
        <f>Table134[[#This Row],[ToMeasure]]-Table134[[#This Row],[FromMeasure]]</f>
        <v>0.18344727</v>
      </c>
      <c r="G723" s="27" t="s">
        <v>3926</v>
      </c>
      <c r="H723" s="37">
        <v>0</v>
      </c>
      <c r="I723" s="24" t="s">
        <v>3892</v>
      </c>
      <c r="J723" s="37">
        <v>0.18344727</v>
      </c>
      <c r="K723" s="24" t="s">
        <v>3925</v>
      </c>
      <c r="L723" s="28">
        <v>563</v>
      </c>
      <c r="M723" s="28">
        <v>0</v>
      </c>
      <c r="N723" s="28">
        <v>563</v>
      </c>
      <c r="O723" s="25" t="s">
        <v>23579</v>
      </c>
      <c r="P723" s="24">
        <v>12</v>
      </c>
      <c r="Q723" s="24" t="s">
        <v>203</v>
      </c>
      <c r="R723" s="28">
        <v>31</v>
      </c>
      <c r="S723" s="28">
        <v>96</v>
      </c>
      <c r="T723" s="29">
        <v>0.2255772646536412</v>
      </c>
      <c r="U723" s="28">
        <v>937</v>
      </c>
      <c r="V723" s="63"/>
      <c r="W723" s="61">
        <f>(Table134[[#This Row],[2042 Future AADT]]-Table134[[#This Row],[AADT 2022]])/20*($W$5-2022)+Table134[[#This Row],[AADT 2022]]</f>
        <v>937</v>
      </c>
      <c r="X723" s="63"/>
    </row>
    <row r="724" spans="1:24" s="21" customFormat="1" ht="24" customHeight="1" x14ac:dyDescent="0.25">
      <c r="A724" s="24" t="s">
        <v>3918</v>
      </c>
      <c r="B724" s="25" t="s">
        <v>19506</v>
      </c>
      <c r="C724" s="24">
        <v>4761</v>
      </c>
      <c r="D724" s="24" t="s">
        <v>17074</v>
      </c>
      <c r="E724" s="24" t="s">
        <v>3919</v>
      </c>
      <c r="F724" s="26">
        <f>Table134[[#This Row],[ToMeasure]]-Table134[[#This Row],[FromMeasure]]</f>
        <v>0.14642748</v>
      </c>
      <c r="G724" s="27" t="s">
        <v>3920</v>
      </c>
      <c r="H724" s="37">
        <v>0</v>
      </c>
      <c r="I724" s="24" t="s">
        <v>3921</v>
      </c>
      <c r="J724" s="37">
        <v>0.14642748</v>
      </c>
      <c r="K724" s="24" t="s">
        <v>564</v>
      </c>
      <c r="L724" s="28">
        <v>753</v>
      </c>
      <c r="M724" s="28">
        <v>0</v>
      </c>
      <c r="N724" s="28">
        <v>753</v>
      </c>
      <c r="O724" s="25" t="s">
        <v>23580</v>
      </c>
      <c r="P724" s="24">
        <v>10</v>
      </c>
      <c r="Q724" s="24" t="s">
        <v>203</v>
      </c>
      <c r="R724" s="28">
        <v>31</v>
      </c>
      <c r="S724" s="28">
        <v>299</v>
      </c>
      <c r="T724" s="29">
        <v>0.43824701195219123</v>
      </c>
      <c r="U724" s="28">
        <v>1253</v>
      </c>
      <c r="V724" s="63"/>
      <c r="W724" s="61">
        <f>(Table134[[#This Row],[2042 Future AADT]]-Table134[[#This Row],[AADT 2022]])/20*($W$5-2022)+Table134[[#This Row],[AADT 2022]]</f>
        <v>1253</v>
      </c>
      <c r="X724" s="63"/>
    </row>
    <row r="725" spans="1:24" s="21" customFormat="1" ht="24" customHeight="1" x14ac:dyDescent="0.25">
      <c r="A725" s="24" t="s">
        <v>3923</v>
      </c>
      <c r="B725" s="25" t="s">
        <v>19508</v>
      </c>
      <c r="C725" s="24">
        <v>4763</v>
      </c>
      <c r="D725" s="24" t="s">
        <v>17074</v>
      </c>
      <c r="E725" s="24" t="s">
        <v>3924</v>
      </c>
      <c r="F725" s="26">
        <f>Table134[[#This Row],[ToMeasure]]-Table134[[#This Row],[FromMeasure]]</f>
        <v>0.17252687999999999</v>
      </c>
      <c r="G725" s="27" t="s">
        <v>3925</v>
      </c>
      <c r="H725" s="37">
        <v>0</v>
      </c>
      <c r="I725" s="24" t="s">
        <v>3926</v>
      </c>
      <c r="J725" s="37">
        <v>0.17252687999999999</v>
      </c>
      <c r="K725" s="24" t="s">
        <v>3892</v>
      </c>
      <c r="L725" s="28">
        <v>427</v>
      </c>
      <c r="M725" s="28">
        <v>0</v>
      </c>
      <c r="N725" s="28">
        <v>427</v>
      </c>
      <c r="O725" s="25" t="s">
        <v>23581</v>
      </c>
      <c r="P725" s="24">
        <v>18</v>
      </c>
      <c r="Q725" s="24" t="s">
        <v>203</v>
      </c>
      <c r="R725" s="28">
        <v>17</v>
      </c>
      <c r="S725" s="28">
        <v>166</v>
      </c>
      <c r="T725" s="29">
        <v>0.42857142857142855</v>
      </c>
      <c r="U725" s="28">
        <v>711</v>
      </c>
      <c r="V725" s="63"/>
      <c r="W725" s="61">
        <f>(Table134[[#This Row],[2042 Future AADT]]-Table134[[#This Row],[AADT 2022]])/20*($W$5-2022)+Table134[[#This Row],[AADT 2022]]</f>
        <v>711</v>
      </c>
      <c r="X725" s="63"/>
    </row>
    <row r="726" spans="1:24" s="21" customFormat="1" ht="24" customHeight="1" x14ac:dyDescent="0.25">
      <c r="A726" s="24" t="s">
        <v>3928</v>
      </c>
      <c r="B726" s="25" t="s">
        <v>18584</v>
      </c>
      <c r="C726" s="24">
        <v>103996</v>
      </c>
      <c r="D726" s="24" t="s">
        <v>17074</v>
      </c>
      <c r="E726" s="24" t="s">
        <v>3929</v>
      </c>
      <c r="F726" s="26">
        <f>Table134[[#This Row],[ToMeasure]]-Table134[[#This Row],[FromMeasure]]</f>
        <v>0.41078968999999999</v>
      </c>
      <c r="G726" s="27" t="s">
        <v>3930</v>
      </c>
      <c r="H726" s="37">
        <v>0</v>
      </c>
      <c r="I726" s="24" t="s">
        <v>3892</v>
      </c>
      <c r="J726" s="37">
        <v>0.41078968999999999</v>
      </c>
      <c r="K726" s="24" t="s">
        <v>3931</v>
      </c>
      <c r="L726" s="28">
        <v>1764</v>
      </c>
      <c r="M726" s="28">
        <v>0</v>
      </c>
      <c r="N726" s="28">
        <v>1764</v>
      </c>
      <c r="O726" s="25" t="s">
        <v>23582</v>
      </c>
      <c r="P726" s="24">
        <v>16</v>
      </c>
      <c r="Q726" s="24" t="s">
        <v>203</v>
      </c>
      <c r="R726" s="28" t="s">
        <v>203</v>
      </c>
      <c r="S726" s="28" t="s">
        <v>203</v>
      </c>
      <c r="T726" s="29" t="s">
        <v>203</v>
      </c>
      <c r="U726" s="28">
        <v>2922</v>
      </c>
      <c r="V726" s="63"/>
      <c r="W726" s="61">
        <f>(Table134[[#This Row],[2042 Future AADT]]-Table134[[#This Row],[AADT 2022]])/20*($W$5-2022)+Table134[[#This Row],[AADT 2022]]</f>
        <v>2922</v>
      </c>
      <c r="X726" s="63"/>
    </row>
    <row r="727" spans="1:24" s="21" customFormat="1" ht="24" customHeight="1" x14ac:dyDescent="0.25">
      <c r="A727" s="24" t="s">
        <v>7218</v>
      </c>
      <c r="B727" s="25" t="s">
        <v>18584</v>
      </c>
      <c r="C727" s="24">
        <v>103996</v>
      </c>
      <c r="D727" s="24" t="s">
        <v>17074</v>
      </c>
      <c r="E727" s="24" t="s">
        <v>7219</v>
      </c>
      <c r="F727" s="26">
        <f>Table134[[#This Row],[ToMeasure]]-Table134[[#This Row],[FromMeasure]]</f>
        <v>0.10915721</v>
      </c>
      <c r="G727" s="27" t="s">
        <v>3931</v>
      </c>
      <c r="H727" s="37">
        <v>0</v>
      </c>
      <c r="I727" s="24" t="s">
        <v>3930</v>
      </c>
      <c r="J727" s="37">
        <v>0.10915721</v>
      </c>
      <c r="K727" s="24" t="s">
        <v>3892</v>
      </c>
      <c r="L727" s="28">
        <v>1764</v>
      </c>
      <c r="M727" s="28">
        <v>0</v>
      </c>
      <c r="N727" s="28">
        <v>1764</v>
      </c>
      <c r="O727" s="25" t="s">
        <v>23582</v>
      </c>
      <c r="P727" s="24">
        <v>16</v>
      </c>
      <c r="Q727" s="24" t="s">
        <v>203</v>
      </c>
      <c r="R727" s="28" t="s">
        <v>203</v>
      </c>
      <c r="S727" s="28" t="s">
        <v>203</v>
      </c>
      <c r="T727" s="29" t="s">
        <v>203</v>
      </c>
      <c r="U727" s="28">
        <v>2922</v>
      </c>
      <c r="V727" s="63"/>
      <c r="W727" s="61">
        <f>(Table134[[#This Row],[2042 Future AADT]]-Table134[[#This Row],[AADT 2022]])/20*($W$5-2022)+Table134[[#This Row],[AADT 2022]]</f>
        <v>2922</v>
      </c>
      <c r="X727" s="63"/>
    </row>
    <row r="728" spans="1:24" s="21" customFormat="1" ht="24" customHeight="1" x14ac:dyDescent="0.25">
      <c r="A728" s="24" t="s">
        <v>3947</v>
      </c>
      <c r="B728" s="25" t="s">
        <v>18983</v>
      </c>
      <c r="C728" s="24">
        <v>3862</v>
      </c>
      <c r="D728" s="24" t="s">
        <v>17074</v>
      </c>
      <c r="E728" s="24" t="s">
        <v>3948</v>
      </c>
      <c r="F728" s="26">
        <f>Table134[[#This Row],[ToMeasure]]-Table134[[#This Row],[FromMeasure]]</f>
        <v>0.56343785999999996</v>
      </c>
      <c r="G728" s="27" t="s">
        <v>3949</v>
      </c>
      <c r="H728" s="37">
        <v>0</v>
      </c>
      <c r="I728" s="24" t="s">
        <v>635</v>
      </c>
      <c r="J728" s="37">
        <v>0.56343785999999996</v>
      </c>
      <c r="K728" s="24" t="s">
        <v>647</v>
      </c>
      <c r="L728" s="28">
        <v>13950</v>
      </c>
      <c r="M728" s="28">
        <v>0</v>
      </c>
      <c r="N728" s="28">
        <v>13950</v>
      </c>
      <c r="O728" s="25" t="s">
        <v>23583</v>
      </c>
      <c r="P728" s="24">
        <v>11</v>
      </c>
      <c r="Q728" s="24">
        <v>53</v>
      </c>
      <c r="R728" s="28">
        <v>408</v>
      </c>
      <c r="S728" s="28">
        <v>541</v>
      </c>
      <c r="T728" s="29">
        <v>6.8028673835125453E-2</v>
      </c>
      <c r="U728" s="28">
        <v>19148</v>
      </c>
      <c r="V728" s="63"/>
      <c r="W728" s="61">
        <f>(Table134[[#This Row],[2042 Future AADT]]-Table134[[#This Row],[AADT 2022]])/20*($W$5-2022)+Table134[[#This Row],[AADT 2022]]</f>
        <v>19148</v>
      </c>
      <c r="X728" s="63"/>
    </row>
    <row r="729" spans="1:24" s="21" customFormat="1" ht="24" customHeight="1" x14ac:dyDescent="0.25">
      <c r="A729" s="24" t="s">
        <v>7244</v>
      </c>
      <c r="B729" s="25" t="s">
        <v>19516</v>
      </c>
      <c r="C729" s="24">
        <v>4780</v>
      </c>
      <c r="D729" s="24" t="s">
        <v>17074</v>
      </c>
      <c r="E729" s="24" t="s">
        <v>7245</v>
      </c>
      <c r="F729" s="26">
        <f>Table134[[#This Row],[ToMeasure]]-Table134[[#This Row],[FromMeasure]]</f>
        <v>9.9040000000000003E-2</v>
      </c>
      <c r="G729" s="27" t="s">
        <v>7246</v>
      </c>
      <c r="H729" s="37">
        <v>0</v>
      </c>
      <c r="I729" s="24" t="s">
        <v>512</v>
      </c>
      <c r="J729" s="37">
        <v>9.9040000000000003E-2</v>
      </c>
      <c r="K729" s="24" t="s">
        <v>3958</v>
      </c>
      <c r="L729" s="28">
        <v>11382</v>
      </c>
      <c r="M729" s="28">
        <v>0</v>
      </c>
      <c r="N729" s="28">
        <v>11382</v>
      </c>
      <c r="O729" s="25" t="s">
        <v>23584</v>
      </c>
      <c r="P729" s="24">
        <v>12</v>
      </c>
      <c r="Q729" s="24" t="s">
        <v>203</v>
      </c>
      <c r="R729" s="28">
        <v>408</v>
      </c>
      <c r="S729" s="28">
        <v>543</v>
      </c>
      <c r="T729" s="29">
        <v>8.3552978386926727E-2</v>
      </c>
      <c r="U729" s="28">
        <v>15623</v>
      </c>
      <c r="V729" s="63"/>
      <c r="W729" s="61">
        <f>(Table134[[#This Row],[2042 Future AADT]]-Table134[[#This Row],[AADT 2022]])/20*($W$5-2022)+Table134[[#This Row],[AADT 2022]]</f>
        <v>15623</v>
      </c>
      <c r="X729" s="63"/>
    </row>
    <row r="730" spans="1:24" s="21" customFormat="1" ht="24" customHeight="1" x14ac:dyDescent="0.25">
      <c r="A730" s="24" t="s">
        <v>3951</v>
      </c>
      <c r="B730" s="25" t="s">
        <v>19511</v>
      </c>
      <c r="C730" s="24">
        <v>4772</v>
      </c>
      <c r="D730" s="24" t="s">
        <v>17074</v>
      </c>
      <c r="E730" s="24" t="s">
        <v>3952</v>
      </c>
      <c r="F730" s="26">
        <f>Table134[[#This Row],[ToMeasure]]-Table134[[#This Row],[FromMeasure]]</f>
        <v>0.14805558999999999</v>
      </c>
      <c r="G730" s="27" t="s">
        <v>3953</v>
      </c>
      <c r="H730" s="37">
        <v>0</v>
      </c>
      <c r="I730" s="24" t="s">
        <v>635</v>
      </c>
      <c r="J730" s="37">
        <v>0.14805558999999999</v>
      </c>
      <c r="K730" s="24" t="s">
        <v>2205</v>
      </c>
      <c r="L730" s="28">
        <v>10494</v>
      </c>
      <c r="M730" s="28">
        <v>0</v>
      </c>
      <c r="N730" s="28">
        <v>10494</v>
      </c>
      <c r="O730" s="25" t="s">
        <v>23585</v>
      </c>
      <c r="P730" s="24">
        <v>9</v>
      </c>
      <c r="Q730" s="24" t="s">
        <v>203</v>
      </c>
      <c r="R730" s="28">
        <v>377</v>
      </c>
      <c r="S730" s="28">
        <v>504</v>
      </c>
      <c r="T730" s="29">
        <v>8.3952734896131129E-2</v>
      </c>
      <c r="U730" s="28">
        <v>14404</v>
      </c>
      <c r="V730" s="63"/>
      <c r="W730" s="61">
        <f>(Table134[[#This Row],[2042 Future AADT]]-Table134[[#This Row],[AADT 2022]])/20*($W$5-2022)+Table134[[#This Row],[AADT 2022]]</f>
        <v>14404</v>
      </c>
      <c r="X730" s="63"/>
    </row>
    <row r="731" spans="1:24" s="21" customFormat="1" ht="24" customHeight="1" x14ac:dyDescent="0.25">
      <c r="A731" s="24" t="s">
        <v>8269</v>
      </c>
      <c r="B731" s="25" t="s">
        <v>19518</v>
      </c>
      <c r="C731" s="24">
        <v>4782</v>
      </c>
      <c r="D731" s="24" t="s">
        <v>17074</v>
      </c>
      <c r="E731" s="24" t="s">
        <v>8270</v>
      </c>
      <c r="F731" s="26">
        <f>Table134[[#This Row],[ToMeasure]]-Table134[[#This Row],[FromMeasure]]</f>
        <v>0.10911023</v>
      </c>
      <c r="G731" s="27" t="s">
        <v>8271</v>
      </c>
      <c r="H731" s="37">
        <v>0</v>
      </c>
      <c r="I731" s="24" t="s">
        <v>635</v>
      </c>
      <c r="J731" s="37">
        <v>0.10911023</v>
      </c>
      <c r="K731" s="24" t="s">
        <v>2205</v>
      </c>
      <c r="L731" s="28">
        <v>6936</v>
      </c>
      <c r="M731" s="28">
        <v>0</v>
      </c>
      <c r="N731" s="28">
        <v>6936</v>
      </c>
      <c r="O731" s="25" t="s">
        <v>23586</v>
      </c>
      <c r="P731" s="24">
        <v>10</v>
      </c>
      <c r="Q731" s="24" t="s">
        <v>203</v>
      </c>
      <c r="R731" s="28">
        <v>248</v>
      </c>
      <c r="S731" s="28">
        <v>331</v>
      </c>
      <c r="T731" s="29">
        <v>8.3477508650519033E-2</v>
      </c>
      <c r="U731" s="28">
        <v>9521</v>
      </c>
      <c r="V731" s="63"/>
      <c r="W731" s="61">
        <f>(Table134[[#This Row],[2042 Future AADT]]-Table134[[#This Row],[AADT 2022]])/20*($W$5-2022)+Table134[[#This Row],[AADT 2022]]</f>
        <v>9521</v>
      </c>
      <c r="X731" s="63"/>
    </row>
    <row r="732" spans="1:24" s="21" customFormat="1" ht="24" customHeight="1" x14ac:dyDescent="0.25">
      <c r="A732" s="24" t="s">
        <v>3955</v>
      </c>
      <c r="B732" s="25" t="s">
        <v>19510</v>
      </c>
      <c r="C732" s="24">
        <v>4771</v>
      </c>
      <c r="D732" s="24" t="s">
        <v>17074</v>
      </c>
      <c r="E732" s="24" t="s">
        <v>3956</v>
      </c>
      <c r="F732" s="26">
        <f>Table134[[#This Row],[ToMeasure]]-Table134[[#This Row],[FromMeasure]]</f>
        <v>9.4317650000000003E-2</v>
      </c>
      <c r="G732" s="27" t="s">
        <v>3957</v>
      </c>
      <c r="H732" s="37">
        <v>0</v>
      </c>
      <c r="I732" s="24" t="s">
        <v>3958</v>
      </c>
      <c r="J732" s="37">
        <v>9.4317650000000003E-2</v>
      </c>
      <c r="K732" s="24" t="s">
        <v>512</v>
      </c>
      <c r="L732" s="28">
        <v>10582</v>
      </c>
      <c r="M732" s="28">
        <v>0</v>
      </c>
      <c r="N732" s="28">
        <v>10582</v>
      </c>
      <c r="O732" s="25" t="s">
        <v>23587</v>
      </c>
      <c r="P732" s="24">
        <v>10</v>
      </c>
      <c r="Q732" s="24" t="s">
        <v>203</v>
      </c>
      <c r="R732" s="28">
        <v>319</v>
      </c>
      <c r="S732" s="28">
        <v>1243</v>
      </c>
      <c r="T732" s="29">
        <v>0.14760914760914762</v>
      </c>
      <c r="U732" s="28">
        <v>14525</v>
      </c>
      <c r="V732" s="63"/>
      <c r="W732" s="61">
        <f>(Table134[[#This Row],[2042 Future AADT]]-Table134[[#This Row],[AADT 2022]])/20*($W$5-2022)+Table134[[#This Row],[AADT 2022]]</f>
        <v>14525</v>
      </c>
      <c r="X732" s="63"/>
    </row>
    <row r="733" spans="1:24" s="21" customFormat="1" ht="24" customHeight="1" x14ac:dyDescent="0.25">
      <c r="A733" s="24" t="s">
        <v>8273</v>
      </c>
      <c r="B733" s="25" t="s">
        <v>19517</v>
      </c>
      <c r="C733" s="24">
        <v>4781</v>
      </c>
      <c r="D733" s="24" t="s">
        <v>17074</v>
      </c>
      <c r="E733" s="24" t="s">
        <v>8274</v>
      </c>
      <c r="F733" s="26">
        <f>Table134[[#This Row],[ToMeasure]]-Table134[[#This Row],[FromMeasure]]</f>
        <v>0.11297689</v>
      </c>
      <c r="G733" s="27" t="s">
        <v>8275</v>
      </c>
      <c r="H733" s="37">
        <v>0</v>
      </c>
      <c r="I733" s="24" t="s">
        <v>3958</v>
      </c>
      <c r="J733" s="37">
        <v>0.11297689</v>
      </c>
      <c r="K733" s="24" t="s">
        <v>512</v>
      </c>
      <c r="L733" s="28">
        <v>8575</v>
      </c>
      <c r="M733" s="28">
        <v>0</v>
      </c>
      <c r="N733" s="28">
        <v>8575</v>
      </c>
      <c r="O733" s="25" t="s">
        <v>23588</v>
      </c>
      <c r="P733" s="24">
        <v>10</v>
      </c>
      <c r="Q733" s="24" t="s">
        <v>203</v>
      </c>
      <c r="R733" s="28">
        <v>259</v>
      </c>
      <c r="S733" s="28">
        <v>1006</v>
      </c>
      <c r="T733" s="29">
        <v>0.14752186588921282</v>
      </c>
      <c r="U733" s="28">
        <v>11770</v>
      </c>
      <c r="V733" s="63"/>
      <c r="W733" s="61">
        <f>(Table134[[#This Row],[2042 Future AADT]]-Table134[[#This Row],[AADT 2022]])/20*($W$5-2022)+Table134[[#This Row],[AADT 2022]]</f>
        <v>11770</v>
      </c>
      <c r="X733" s="63"/>
    </row>
    <row r="734" spans="1:24" s="21" customFormat="1" ht="24" customHeight="1" x14ac:dyDescent="0.25">
      <c r="A734" s="24" t="s">
        <v>7248</v>
      </c>
      <c r="B734" s="25" t="s">
        <v>19519</v>
      </c>
      <c r="C734" s="24">
        <v>4783</v>
      </c>
      <c r="D734" s="24" t="s">
        <v>17074</v>
      </c>
      <c r="E734" s="24" t="s">
        <v>7249</v>
      </c>
      <c r="F734" s="26">
        <f>Table134[[#This Row],[ToMeasure]]-Table134[[#This Row],[FromMeasure]]</f>
        <v>0.13749410000000001</v>
      </c>
      <c r="G734" s="27" t="s">
        <v>7250</v>
      </c>
      <c r="H734" s="37">
        <v>0</v>
      </c>
      <c r="I734" s="24" t="s">
        <v>2205</v>
      </c>
      <c r="J734" s="37">
        <v>0.13749410000000001</v>
      </c>
      <c r="K734" s="24" t="s">
        <v>635</v>
      </c>
      <c r="L734" s="28">
        <v>12450</v>
      </c>
      <c r="M734" s="28">
        <v>0</v>
      </c>
      <c r="N734" s="28">
        <v>12450</v>
      </c>
      <c r="O734" s="25" t="s">
        <v>23589</v>
      </c>
      <c r="P734" s="24">
        <v>9</v>
      </c>
      <c r="Q734" s="24" t="s">
        <v>203</v>
      </c>
      <c r="R734" s="28">
        <v>377</v>
      </c>
      <c r="S734" s="28">
        <v>1462</v>
      </c>
      <c r="T734" s="29">
        <v>0.14771084337349397</v>
      </c>
      <c r="U734" s="28">
        <v>17089</v>
      </c>
      <c r="V734" s="63"/>
      <c r="W734" s="61">
        <f>(Table134[[#This Row],[2042 Future AADT]]-Table134[[#This Row],[AADT 2022]])/20*($W$5-2022)+Table134[[#This Row],[AADT 2022]]</f>
        <v>17089</v>
      </c>
      <c r="X734" s="63"/>
    </row>
    <row r="735" spans="1:24" s="21" customFormat="1" ht="24" customHeight="1" x14ac:dyDescent="0.25">
      <c r="A735" s="24" t="s">
        <v>7252</v>
      </c>
      <c r="B735" s="25" t="s">
        <v>19525</v>
      </c>
      <c r="C735" s="24">
        <v>4790</v>
      </c>
      <c r="D735" s="24" t="s">
        <v>17074</v>
      </c>
      <c r="E735" s="24" t="s">
        <v>7253</v>
      </c>
      <c r="F735" s="26">
        <f>Table134[[#This Row],[ToMeasure]]-Table134[[#This Row],[FromMeasure]]</f>
        <v>0.10783723000000001</v>
      </c>
      <c r="G735" s="27" t="s">
        <v>7254</v>
      </c>
      <c r="H735" s="37">
        <v>0</v>
      </c>
      <c r="I735" s="24" t="s">
        <v>512</v>
      </c>
      <c r="J735" s="37">
        <v>0.10783723000000001</v>
      </c>
      <c r="K735" s="24" t="s">
        <v>3958</v>
      </c>
      <c r="L735" s="28">
        <v>6708</v>
      </c>
      <c r="M735" s="28">
        <v>0</v>
      </c>
      <c r="N735" s="28">
        <v>6708</v>
      </c>
      <c r="O735" s="25" t="s">
        <v>23590</v>
      </c>
      <c r="P735" s="24">
        <v>12</v>
      </c>
      <c r="Q735" s="24" t="s">
        <v>203</v>
      </c>
      <c r="R735" s="28">
        <v>239</v>
      </c>
      <c r="S735" s="28">
        <v>320</v>
      </c>
      <c r="T735" s="29">
        <v>8.3333333333333329E-2</v>
      </c>
      <c r="U735" s="28">
        <v>9208</v>
      </c>
      <c r="V735" s="63"/>
      <c r="W735" s="61">
        <f>(Table134[[#This Row],[2042 Future AADT]]-Table134[[#This Row],[AADT 2022]])/20*($W$5-2022)+Table134[[#This Row],[AADT 2022]]</f>
        <v>9208</v>
      </c>
      <c r="X735" s="63"/>
    </row>
    <row r="736" spans="1:24" s="21" customFormat="1" ht="24" customHeight="1" x14ac:dyDescent="0.25">
      <c r="A736" s="24" t="s">
        <v>3960</v>
      </c>
      <c r="B736" s="25" t="s">
        <v>19527</v>
      </c>
      <c r="C736" s="24">
        <v>4792</v>
      </c>
      <c r="D736" s="24" t="s">
        <v>17074</v>
      </c>
      <c r="E736" s="24" t="s">
        <v>3961</v>
      </c>
      <c r="F736" s="26">
        <f>Table134[[#This Row],[ToMeasure]]-Table134[[#This Row],[FromMeasure]]</f>
        <v>0.11039765</v>
      </c>
      <c r="G736" s="27" t="s">
        <v>3962</v>
      </c>
      <c r="H736" s="37">
        <v>0</v>
      </c>
      <c r="I736" s="24" t="s">
        <v>635</v>
      </c>
      <c r="J736" s="37">
        <v>0.11039765</v>
      </c>
      <c r="K736" s="24" t="s">
        <v>2205</v>
      </c>
      <c r="L736" s="28">
        <v>8103</v>
      </c>
      <c r="M736" s="28">
        <v>0</v>
      </c>
      <c r="N736" s="28">
        <v>8103</v>
      </c>
      <c r="O736" s="25" t="s">
        <v>23591</v>
      </c>
      <c r="P736" s="24">
        <v>8</v>
      </c>
      <c r="Q736" s="24" t="s">
        <v>203</v>
      </c>
      <c r="R736" s="28">
        <v>290</v>
      </c>
      <c r="S736" s="28">
        <v>387</v>
      </c>
      <c r="T736" s="29">
        <v>8.3549302727384922E-2</v>
      </c>
      <c r="U736" s="28">
        <v>11122</v>
      </c>
      <c r="V736" s="63"/>
      <c r="W736" s="61">
        <f>(Table134[[#This Row],[2042 Future AADT]]-Table134[[#This Row],[AADT 2022]])/20*($W$5-2022)+Table134[[#This Row],[AADT 2022]]</f>
        <v>11122</v>
      </c>
      <c r="X736" s="63"/>
    </row>
    <row r="737" spans="1:24" s="21" customFormat="1" ht="24" customHeight="1" x14ac:dyDescent="0.25">
      <c r="A737" s="24" t="s">
        <v>3964</v>
      </c>
      <c r="B737" s="25" t="s">
        <v>19526</v>
      </c>
      <c r="C737" s="24">
        <v>4791</v>
      </c>
      <c r="D737" s="24" t="s">
        <v>17074</v>
      </c>
      <c r="E737" s="24" t="s">
        <v>3965</v>
      </c>
      <c r="F737" s="26">
        <f>Table134[[#This Row],[ToMeasure]]-Table134[[#This Row],[FromMeasure]]</f>
        <v>0.10870647</v>
      </c>
      <c r="G737" s="27" t="s">
        <v>3966</v>
      </c>
      <c r="H737" s="37">
        <v>0</v>
      </c>
      <c r="I737" s="24" t="s">
        <v>3958</v>
      </c>
      <c r="J737" s="37">
        <v>0.10870647</v>
      </c>
      <c r="K737" s="24" t="s">
        <v>512</v>
      </c>
      <c r="L737" s="28">
        <v>9571</v>
      </c>
      <c r="M737" s="28">
        <v>0</v>
      </c>
      <c r="N737" s="28">
        <v>9571</v>
      </c>
      <c r="O737" s="25" t="s">
        <v>23592</v>
      </c>
      <c r="P737" s="24">
        <v>8</v>
      </c>
      <c r="Q737" s="24" t="s">
        <v>203</v>
      </c>
      <c r="R737" s="28">
        <v>290</v>
      </c>
      <c r="S737" s="28">
        <v>1125</v>
      </c>
      <c r="T737" s="29">
        <v>0.14784244070630029</v>
      </c>
      <c r="U737" s="28">
        <v>13137</v>
      </c>
      <c r="V737" s="63"/>
      <c r="W737" s="61">
        <f>(Table134[[#This Row],[2042 Future AADT]]-Table134[[#This Row],[AADT 2022]])/20*($W$5-2022)+Table134[[#This Row],[AADT 2022]]</f>
        <v>13137</v>
      </c>
      <c r="X737" s="63"/>
    </row>
    <row r="738" spans="1:24" s="21" customFormat="1" ht="24" customHeight="1" x14ac:dyDescent="0.25">
      <c r="A738" s="24" t="s">
        <v>8277</v>
      </c>
      <c r="B738" s="25" t="s">
        <v>19528</v>
      </c>
      <c r="C738" s="24">
        <v>4793</v>
      </c>
      <c r="D738" s="24" t="s">
        <v>17074</v>
      </c>
      <c r="E738" s="24" t="s">
        <v>8278</v>
      </c>
      <c r="F738" s="26">
        <f>Table134[[#This Row],[ToMeasure]]-Table134[[#This Row],[FromMeasure]]</f>
        <v>0.12631137000000001</v>
      </c>
      <c r="G738" s="27" t="s">
        <v>8279</v>
      </c>
      <c r="H738" s="37">
        <v>0</v>
      </c>
      <c r="I738" s="24" t="s">
        <v>2205</v>
      </c>
      <c r="J738" s="37">
        <v>0.12631137000000001</v>
      </c>
      <c r="K738" s="24" t="s">
        <v>635</v>
      </c>
      <c r="L738" s="28">
        <v>10528</v>
      </c>
      <c r="M738" s="28">
        <v>0</v>
      </c>
      <c r="N738" s="28">
        <v>10528</v>
      </c>
      <c r="O738" s="25" t="s">
        <v>23593</v>
      </c>
      <c r="P738" s="24">
        <v>12</v>
      </c>
      <c r="Q738" s="24" t="s">
        <v>203</v>
      </c>
      <c r="R738" s="28">
        <v>318</v>
      </c>
      <c r="S738" s="28">
        <v>1237</v>
      </c>
      <c r="T738" s="29">
        <v>0.147701367781155</v>
      </c>
      <c r="U738" s="28">
        <v>14451</v>
      </c>
      <c r="V738" s="63"/>
      <c r="W738" s="61">
        <f>(Table134[[#This Row],[2042 Future AADT]]-Table134[[#This Row],[AADT 2022]])/20*($W$5-2022)+Table134[[#This Row],[AADT 2022]]</f>
        <v>14451</v>
      </c>
      <c r="X738" s="63"/>
    </row>
    <row r="739" spans="1:24" s="21" customFormat="1" ht="24" customHeight="1" x14ac:dyDescent="0.25">
      <c r="A739" s="24" t="s">
        <v>3968</v>
      </c>
      <c r="B739" s="25" t="s">
        <v>19534</v>
      </c>
      <c r="C739" s="24">
        <v>4800</v>
      </c>
      <c r="D739" s="24" t="s">
        <v>17074</v>
      </c>
      <c r="E739" s="24" t="s">
        <v>3969</v>
      </c>
      <c r="F739" s="26">
        <f>Table134[[#This Row],[ToMeasure]]-Table134[[#This Row],[FromMeasure]]</f>
        <v>0.1596716</v>
      </c>
      <c r="G739" s="27" t="s">
        <v>3970</v>
      </c>
      <c r="H739" s="37">
        <v>0</v>
      </c>
      <c r="I739" s="24" t="s">
        <v>512</v>
      </c>
      <c r="J739" s="37">
        <v>0.1596716</v>
      </c>
      <c r="K739" s="24" t="s">
        <v>3958</v>
      </c>
      <c r="L739" s="28">
        <v>12576</v>
      </c>
      <c r="M739" s="28">
        <v>0</v>
      </c>
      <c r="N739" s="28">
        <v>12576</v>
      </c>
      <c r="O739" s="25" t="s">
        <v>23594</v>
      </c>
      <c r="P739" s="24">
        <v>8</v>
      </c>
      <c r="Q739" s="24" t="s">
        <v>203</v>
      </c>
      <c r="R739" s="28">
        <v>450</v>
      </c>
      <c r="S739" s="28">
        <v>599</v>
      </c>
      <c r="T739" s="29">
        <v>8.3412849872773531E-2</v>
      </c>
      <c r="U739" s="28">
        <v>17262</v>
      </c>
      <c r="V739" s="63"/>
      <c r="W739" s="61">
        <f>(Table134[[#This Row],[2042 Future AADT]]-Table134[[#This Row],[AADT 2022]])/20*($W$5-2022)+Table134[[#This Row],[AADT 2022]]</f>
        <v>17262</v>
      </c>
      <c r="X739" s="63"/>
    </row>
    <row r="740" spans="1:24" s="21" customFormat="1" ht="24" customHeight="1" x14ac:dyDescent="0.25">
      <c r="A740" s="24" t="s">
        <v>7256</v>
      </c>
      <c r="B740" s="25" t="s">
        <v>19535</v>
      </c>
      <c r="C740" s="24">
        <v>4803</v>
      </c>
      <c r="D740" s="24" t="s">
        <v>17074</v>
      </c>
      <c r="E740" s="24" t="s">
        <v>7257</v>
      </c>
      <c r="F740" s="26">
        <f>Table134[[#This Row],[ToMeasure]]-Table134[[#This Row],[FromMeasure]]</f>
        <v>0.16988307</v>
      </c>
      <c r="G740" s="27" t="s">
        <v>7258</v>
      </c>
      <c r="H740" s="37">
        <v>0</v>
      </c>
      <c r="I740" s="24" t="s">
        <v>2205</v>
      </c>
      <c r="J740" s="37">
        <v>0.16988307</v>
      </c>
      <c r="K740" s="24" t="s">
        <v>635</v>
      </c>
      <c r="L740" s="28">
        <v>18843</v>
      </c>
      <c r="M740" s="28">
        <v>0</v>
      </c>
      <c r="N740" s="28">
        <v>18843</v>
      </c>
      <c r="O740" s="25" t="s">
        <v>23595</v>
      </c>
      <c r="P740" s="24">
        <v>10</v>
      </c>
      <c r="Q740" s="24" t="s">
        <v>203</v>
      </c>
      <c r="R740" s="28">
        <v>573</v>
      </c>
      <c r="S740" s="28">
        <v>2215</v>
      </c>
      <c r="T740" s="29">
        <v>0.14795945443931433</v>
      </c>
      <c r="U740" s="28">
        <v>25864</v>
      </c>
      <c r="V740" s="63"/>
      <c r="W740" s="61">
        <f>(Table134[[#This Row],[2042 Future AADT]]-Table134[[#This Row],[AADT 2022]])/20*($W$5-2022)+Table134[[#This Row],[AADT 2022]]</f>
        <v>25864</v>
      </c>
      <c r="X740" s="63"/>
    </row>
    <row r="741" spans="1:24" s="21" customFormat="1" ht="24" customHeight="1" x14ac:dyDescent="0.25">
      <c r="A741" s="24" t="s">
        <v>8281</v>
      </c>
      <c r="B741" s="25" t="s">
        <v>19540</v>
      </c>
      <c r="C741" s="24">
        <v>4810</v>
      </c>
      <c r="D741" s="24" t="s">
        <v>17074</v>
      </c>
      <c r="E741" s="24" t="s">
        <v>8282</v>
      </c>
      <c r="F741" s="26">
        <f>Table134[[#This Row],[ToMeasure]]-Table134[[#This Row],[FromMeasure]]</f>
        <v>0.13313246000000001</v>
      </c>
      <c r="G741" s="27" t="s">
        <v>6212</v>
      </c>
      <c r="H741" s="37">
        <v>0</v>
      </c>
      <c r="I741" s="24" t="s">
        <v>512</v>
      </c>
      <c r="J741" s="37">
        <v>0.13313246000000001</v>
      </c>
      <c r="K741" s="24" t="s">
        <v>3958</v>
      </c>
      <c r="L741" s="28">
        <v>7314</v>
      </c>
      <c r="M741" s="28">
        <v>0</v>
      </c>
      <c r="N741" s="28">
        <v>7314</v>
      </c>
      <c r="O741" s="25" t="s">
        <v>23596</v>
      </c>
      <c r="P741" s="24">
        <v>9</v>
      </c>
      <c r="Q741" s="24" t="s">
        <v>203</v>
      </c>
      <c r="R741" s="28">
        <v>285</v>
      </c>
      <c r="S741" s="28">
        <v>417</v>
      </c>
      <c r="T741" s="29">
        <v>9.5980311730926984E-2</v>
      </c>
      <c r="U741" s="28">
        <v>10039</v>
      </c>
      <c r="V741" s="63"/>
      <c r="W741" s="61">
        <f>(Table134[[#This Row],[2042 Future AADT]]-Table134[[#This Row],[AADT 2022]])/20*($W$5-2022)+Table134[[#This Row],[AADT 2022]]</f>
        <v>10039</v>
      </c>
      <c r="X741" s="63"/>
    </row>
    <row r="742" spans="1:24" s="21" customFormat="1" ht="24" customHeight="1" x14ac:dyDescent="0.25">
      <c r="A742" s="24" t="s">
        <v>8284</v>
      </c>
      <c r="B742" s="25" t="s">
        <v>19541</v>
      </c>
      <c r="C742" s="24">
        <v>4812</v>
      </c>
      <c r="D742" s="24" t="s">
        <v>17074</v>
      </c>
      <c r="E742" s="24" t="s">
        <v>8285</v>
      </c>
      <c r="F742" s="26">
        <f>Table134[[#This Row],[ToMeasure]]-Table134[[#This Row],[FromMeasure]]</f>
        <v>0.15134916000000001</v>
      </c>
      <c r="G742" s="27" t="s">
        <v>8286</v>
      </c>
      <c r="H742" s="37">
        <v>0</v>
      </c>
      <c r="I742" s="24" t="s">
        <v>635</v>
      </c>
      <c r="J742" s="37">
        <v>0.15134916000000001</v>
      </c>
      <c r="K742" s="24" t="s">
        <v>2205</v>
      </c>
      <c r="L742" s="28">
        <v>15407</v>
      </c>
      <c r="M742" s="28">
        <v>0</v>
      </c>
      <c r="N742" s="28">
        <v>15407</v>
      </c>
      <c r="O742" s="25" t="s">
        <v>23597</v>
      </c>
      <c r="P742" s="24">
        <v>8</v>
      </c>
      <c r="Q742" s="24" t="s">
        <v>203</v>
      </c>
      <c r="R742" s="28">
        <v>553</v>
      </c>
      <c r="S742" s="28">
        <v>738</v>
      </c>
      <c r="T742" s="29">
        <v>8.3793081067047442E-2</v>
      </c>
      <c r="U742" s="28">
        <v>21148</v>
      </c>
      <c r="V742" s="63"/>
      <c r="W742" s="61">
        <f>(Table134[[#This Row],[2042 Future AADT]]-Table134[[#This Row],[AADT 2022]])/20*($W$5-2022)+Table134[[#This Row],[AADT 2022]]</f>
        <v>21148</v>
      </c>
      <c r="X742" s="63"/>
    </row>
    <row r="743" spans="1:24" s="21" customFormat="1" ht="24" customHeight="1" x14ac:dyDescent="0.25">
      <c r="A743" s="24" t="s">
        <v>8288</v>
      </c>
      <c r="B743" s="25"/>
      <c r="C743" s="24" t="s">
        <v>203</v>
      </c>
      <c r="D743" s="24" t="s">
        <v>17074</v>
      </c>
      <c r="E743" s="24" t="s">
        <v>8289</v>
      </c>
      <c r="F743" s="26">
        <f>Table134[[#This Row],[ToMeasure]]-Table134[[#This Row],[FromMeasure]]</f>
        <v>2.8437029999999999E-2</v>
      </c>
      <c r="G743" s="27" t="s">
        <v>8290</v>
      </c>
      <c r="H743" s="37">
        <v>0</v>
      </c>
      <c r="I743" s="24" t="s">
        <v>8291</v>
      </c>
      <c r="J743" s="37">
        <v>2.8437029999999999E-2</v>
      </c>
      <c r="K743" s="24" t="s">
        <v>8292</v>
      </c>
      <c r="L743" s="28" t="s">
        <v>203</v>
      </c>
      <c r="M743" s="28" t="s">
        <v>203</v>
      </c>
      <c r="N743" s="28" t="s">
        <v>203</v>
      </c>
      <c r="O743" s="25" t="s">
        <v>203</v>
      </c>
      <c r="P743" s="24" t="s">
        <v>203</v>
      </c>
      <c r="Q743" s="24" t="s">
        <v>203</v>
      </c>
      <c r="R743" s="28" t="s">
        <v>203</v>
      </c>
      <c r="S743" s="28" t="s">
        <v>203</v>
      </c>
      <c r="T743" s="29" t="s">
        <v>203</v>
      </c>
      <c r="U743" s="28" t="s">
        <v>203</v>
      </c>
      <c r="V743" s="63"/>
      <c r="W743" s="61" t="e">
        <f>(Table134[[#This Row],[2042 Future AADT]]-Table134[[#This Row],[AADT 2022]])/20*($W$5-2022)+Table134[[#This Row],[AADT 2022]]</f>
        <v>#VALUE!</v>
      </c>
      <c r="X743" s="63"/>
    </row>
    <row r="744" spans="1:24" s="21" customFormat="1" ht="24" customHeight="1" x14ac:dyDescent="0.25">
      <c r="A744" s="24" t="s">
        <v>8293</v>
      </c>
      <c r="B744" s="25" t="s">
        <v>19543</v>
      </c>
      <c r="C744" s="24">
        <v>4815</v>
      </c>
      <c r="D744" s="24" t="s">
        <v>17074</v>
      </c>
      <c r="E744" s="24" t="s">
        <v>8294</v>
      </c>
      <c r="F744" s="26">
        <f>Table134[[#This Row],[ToMeasure]]-Table134[[#This Row],[FromMeasure]]</f>
        <v>5.4621370000000002E-2</v>
      </c>
      <c r="G744" s="27" t="s">
        <v>8291</v>
      </c>
      <c r="H744" s="37">
        <v>0</v>
      </c>
      <c r="I744" s="24" t="s">
        <v>2205</v>
      </c>
      <c r="J744" s="37">
        <v>5.4621370000000002E-2</v>
      </c>
      <c r="K744" s="24" t="s">
        <v>8292</v>
      </c>
      <c r="L744" s="28">
        <v>11418</v>
      </c>
      <c r="M744" s="28">
        <v>0</v>
      </c>
      <c r="N744" s="28">
        <v>11418</v>
      </c>
      <c r="O744" s="25" t="s">
        <v>23598</v>
      </c>
      <c r="P744" s="24">
        <v>11</v>
      </c>
      <c r="Q744" s="24" t="s">
        <v>203</v>
      </c>
      <c r="R744" s="28">
        <v>345</v>
      </c>
      <c r="S744" s="28">
        <v>1337</v>
      </c>
      <c r="T744" s="29">
        <v>0.14731126291819935</v>
      </c>
      <c r="U744" s="28">
        <v>15673</v>
      </c>
      <c r="V744" s="63"/>
      <c r="W744" s="61">
        <f>(Table134[[#This Row],[2042 Future AADT]]-Table134[[#This Row],[AADT 2022]])/20*($W$5-2022)+Table134[[#This Row],[AADT 2022]]</f>
        <v>15673</v>
      </c>
      <c r="X744" s="63"/>
    </row>
    <row r="745" spans="1:24" s="21" customFormat="1" ht="24" customHeight="1" x14ac:dyDescent="0.25">
      <c r="A745" s="24" t="s">
        <v>11796</v>
      </c>
      <c r="B745" s="25" t="s">
        <v>19547</v>
      </c>
      <c r="C745" s="24">
        <v>4820</v>
      </c>
      <c r="D745" s="24" t="s">
        <v>17074</v>
      </c>
      <c r="E745" s="24" t="s">
        <v>11797</v>
      </c>
      <c r="F745" s="26">
        <f>Table134[[#This Row],[ToMeasure]]-Table134[[#This Row],[FromMeasure]]</f>
        <v>0.10743384</v>
      </c>
      <c r="G745" s="27" t="s">
        <v>10476</v>
      </c>
      <c r="H745" s="37">
        <v>0</v>
      </c>
      <c r="I745" s="24" t="s">
        <v>512</v>
      </c>
      <c r="J745" s="37">
        <v>0.10743384</v>
      </c>
      <c r="K745" s="24" t="s">
        <v>3958</v>
      </c>
      <c r="L745" s="28">
        <v>588</v>
      </c>
      <c r="M745" s="28">
        <v>0</v>
      </c>
      <c r="N745" s="28">
        <v>588</v>
      </c>
      <c r="O745" s="25" t="s">
        <v>23599</v>
      </c>
      <c r="P745" s="24">
        <v>37</v>
      </c>
      <c r="Q745" s="24" t="s">
        <v>203</v>
      </c>
      <c r="R745" s="28">
        <v>21</v>
      </c>
      <c r="S745" s="28">
        <v>32</v>
      </c>
      <c r="T745" s="29">
        <v>9.013605442176871E-2</v>
      </c>
      <c r="U745" s="28">
        <v>807</v>
      </c>
      <c r="V745" s="63"/>
      <c r="W745" s="61">
        <f>(Table134[[#This Row],[2042 Future AADT]]-Table134[[#This Row],[AADT 2022]])/20*($W$5-2022)+Table134[[#This Row],[AADT 2022]]</f>
        <v>807</v>
      </c>
      <c r="X745" s="63"/>
    </row>
    <row r="746" spans="1:24" s="21" customFormat="1" ht="24" customHeight="1" x14ac:dyDescent="0.25">
      <c r="A746" s="24" t="s">
        <v>8296</v>
      </c>
      <c r="B746" s="25" t="s">
        <v>19557</v>
      </c>
      <c r="C746" s="24">
        <v>4840</v>
      </c>
      <c r="D746" s="24" t="s">
        <v>17074</v>
      </c>
      <c r="E746" s="24" t="s">
        <v>8297</v>
      </c>
      <c r="F746" s="26">
        <f>Table134[[#This Row],[ToMeasure]]-Table134[[#This Row],[FromMeasure]]</f>
        <v>8.5255280000000003E-2</v>
      </c>
      <c r="G746" s="27" t="s">
        <v>8298</v>
      </c>
      <c r="H746" s="37">
        <v>0</v>
      </c>
      <c r="I746" s="24" t="s">
        <v>512</v>
      </c>
      <c r="J746" s="37">
        <v>8.5255280000000003E-2</v>
      </c>
      <c r="K746" s="24" t="s">
        <v>3958</v>
      </c>
      <c r="L746" s="28">
        <v>2756</v>
      </c>
      <c r="M746" s="28">
        <v>0</v>
      </c>
      <c r="N746" s="28">
        <v>2756</v>
      </c>
      <c r="O746" s="25" t="s">
        <v>23600</v>
      </c>
      <c r="P746" s="24">
        <v>14</v>
      </c>
      <c r="Q746" s="24" t="s">
        <v>203</v>
      </c>
      <c r="R746" s="28">
        <v>98</v>
      </c>
      <c r="S746" s="28">
        <v>133</v>
      </c>
      <c r="T746" s="29">
        <v>8.3817126269956452E-2</v>
      </c>
      <c r="U746" s="28">
        <v>3783</v>
      </c>
      <c r="V746" s="63"/>
      <c r="W746" s="61">
        <f>(Table134[[#This Row],[2042 Future AADT]]-Table134[[#This Row],[AADT 2022]])/20*($W$5-2022)+Table134[[#This Row],[AADT 2022]]</f>
        <v>3783</v>
      </c>
      <c r="X746" s="63"/>
    </row>
    <row r="747" spans="1:24" s="21" customFormat="1" ht="24" customHeight="1" x14ac:dyDescent="0.25">
      <c r="A747" s="24" t="s">
        <v>8300</v>
      </c>
      <c r="B747" s="25" t="s">
        <v>19549</v>
      </c>
      <c r="C747" s="24">
        <v>4822</v>
      </c>
      <c r="D747" s="24" t="s">
        <v>17074</v>
      </c>
      <c r="E747" s="24" t="s">
        <v>8301</v>
      </c>
      <c r="F747" s="26">
        <f>Table134[[#This Row],[ToMeasure]]-Table134[[#This Row],[FromMeasure]]</f>
        <v>9.6058050000000006E-2</v>
      </c>
      <c r="G747" s="27" t="s">
        <v>8302</v>
      </c>
      <c r="H747" s="37">
        <v>0</v>
      </c>
      <c r="I747" s="24" t="s">
        <v>635</v>
      </c>
      <c r="J747" s="37">
        <v>9.6058050000000006E-2</v>
      </c>
      <c r="K747" s="24" t="s">
        <v>2205</v>
      </c>
      <c r="L747" s="28">
        <v>8189</v>
      </c>
      <c r="M747" s="28">
        <v>0</v>
      </c>
      <c r="N747" s="28">
        <v>8189</v>
      </c>
      <c r="O747" s="25" t="s">
        <v>23601</v>
      </c>
      <c r="P747" s="24">
        <v>9</v>
      </c>
      <c r="Q747" s="24" t="s">
        <v>203</v>
      </c>
      <c r="R747" s="28">
        <v>317</v>
      </c>
      <c r="S747" s="28">
        <v>468</v>
      </c>
      <c r="T747" s="29">
        <v>9.5860300402979604E-2</v>
      </c>
      <c r="U747" s="28">
        <v>11240</v>
      </c>
      <c r="V747" s="63"/>
      <c r="W747" s="61">
        <f>(Table134[[#This Row],[2042 Future AADT]]-Table134[[#This Row],[AADT 2022]])/20*($W$5-2022)+Table134[[#This Row],[AADT 2022]]</f>
        <v>11240</v>
      </c>
      <c r="X747" s="63"/>
    </row>
    <row r="748" spans="1:24" s="21" customFormat="1" ht="24" customHeight="1" x14ac:dyDescent="0.25">
      <c r="A748" s="24" t="s">
        <v>11799</v>
      </c>
      <c r="B748" s="25" t="s">
        <v>19559</v>
      </c>
      <c r="C748" s="24">
        <v>4842</v>
      </c>
      <c r="D748" s="24" t="s">
        <v>17074</v>
      </c>
      <c r="E748" s="24" t="s">
        <v>11800</v>
      </c>
      <c r="F748" s="26">
        <f>Table134[[#This Row],[ToMeasure]]-Table134[[#This Row],[FromMeasure]]</f>
        <v>9.9267170000000002E-2</v>
      </c>
      <c r="G748" s="27" t="s">
        <v>11801</v>
      </c>
      <c r="H748" s="37">
        <v>0</v>
      </c>
      <c r="I748" s="24" t="s">
        <v>635</v>
      </c>
      <c r="J748" s="37">
        <v>9.9267170000000002E-2</v>
      </c>
      <c r="K748" s="24" t="s">
        <v>2205</v>
      </c>
      <c r="L748" s="28">
        <v>8350</v>
      </c>
      <c r="M748" s="28">
        <v>0</v>
      </c>
      <c r="N748" s="28">
        <v>8350</v>
      </c>
      <c r="O748" s="25" t="s">
        <v>23602</v>
      </c>
      <c r="P748" s="24">
        <v>17</v>
      </c>
      <c r="Q748" s="24" t="s">
        <v>203</v>
      </c>
      <c r="R748" s="28">
        <v>300</v>
      </c>
      <c r="S748" s="28">
        <v>401</v>
      </c>
      <c r="T748" s="29">
        <v>8.395209580838324E-2</v>
      </c>
      <c r="U748" s="28">
        <v>11461</v>
      </c>
      <c r="V748" s="63"/>
      <c r="W748" s="61">
        <f>(Table134[[#This Row],[2042 Future AADT]]-Table134[[#This Row],[AADT 2022]])/20*($W$5-2022)+Table134[[#This Row],[AADT 2022]]</f>
        <v>11461</v>
      </c>
      <c r="X748" s="63"/>
    </row>
    <row r="749" spans="1:24" s="21" customFormat="1" ht="24" customHeight="1" x14ac:dyDescent="0.25">
      <c r="A749" s="24" t="s">
        <v>7260</v>
      </c>
      <c r="B749" s="25" t="s">
        <v>19548</v>
      </c>
      <c r="C749" s="24">
        <v>4821</v>
      </c>
      <c r="D749" s="24" t="s">
        <v>17074</v>
      </c>
      <c r="E749" s="24" t="s">
        <v>7261</v>
      </c>
      <c r="F749" s="26">
        <f>Table134[[#This Row],[ToMeasure]]-Table134[[#This Row],[FromMeasure]]</f>
        <v>8.1098809999999993E-2</v>
      </c>
      <c r="G749" s="27" t="s">
        <v>7262</v>
      </c>
      <c r="H749" s="37">
        <v>0</v>
      </c>
      <c r="I749" s="24" t="s">
        <v>3958</v>
      </c>
      <c r="J749" s="37">
        <v>8.1098809999999993E-2</v>
      </c>
      <c r="K749" s="24" t="s">
        <v>512</v>
      </c>
      <c r="L749" s="28">
        <v>18101</v>
      </c>
      <c r="M749" s="28">
        <v>0</v>
      </c>
      <c r="N749" s="28">
        <v>18101</v>
      </c>
      <c r="O749" s="25" t="s">
        <v>23603</v>
      </c>
      <c r="P749" s="24">
        <v>9</v>
      </c>
      <c r="Q749" s="24" t="s">
        <v>203</v>
      </c>
      <c r="R749" s="28">
        <v>549</v>
      </c>
      <c r="S749" s="28">
        <v>2127</v>
      </c>
      <c r="T749" s="29">
        <v>0.1478371360698304</v>
      </c>
      <c r="U749" s="28">
        <v>24846</v>
      </c>
      <c r="V749" s="63"/>
      <c r="W749" s="61">
        <f>(Table134[[#This Row],[2042 Future AADT]]-Table134[[#This Row],[AADT 2022]])/20*($W$5-2022)+Table134[[#This Row],[AADT 2022]]</f>
        <v>24846</v>
      </c>
      <c r="X749" s="63"/>
    </row>
    <row r="750" spans="1:24" s="21" customFormat="1" ht="24" customHeight="1" x14ac:dyDescent="0.25">
      <c r="A750" s="24" t="s">
        <v>8304</v>
      </c>
      <c r="B750" s="25" t="s">
        <v>19558</v>
      </c>
      <c r="C750" s="24">
        <v>4841</v>
      </c>
      <c r="D750" s="24" t="s">
        <v>17074</v>
      </c>
      <c r="E750" s="24" t="s">
        <v>8305</v>
      </c>
      <c r="F750" s="26">
        <f>Table134[[#This Row],[ToMeasure]]-Table134[[#This Row],[FromMeasure]]</f>
        <v>7.5089539999999996E-2</v>
      </c>
      <c r="G750" s="27" t="s">
        <v>8306</v>
      </c>
      <c r="H750" s="37">
        <v>0</v>
      </c>
      <c r="I750" s="24" t="s">
        <v>3958</v>
      </c>
      <c r="J750" s="37">
        <v>7.5089539999999996E-2</v>
      </c>
      <c r="K750" s="24" t="s">
        <v>512</v>
      </c>
      <c r="L750" s="28">
        <v>7501</v>
      </c>
      <c r="M750" s="28">
        <v>0</v>
      </c>
      <c r="N750" s="28">
        <v>7501</v>
      </c>
      <c r="O750" s="25" t="s">
        <v>23604</v>
      </c>
      <c r="P750" s="24">
        <v>15</v>
      </c>
      <c r="Q750" s="24" t="s">
        <v>203</v>
      </c>
      <c r="R750" s="28">
        <v>228</v>
      </c>
      <c r="S750" s="28">
        <v>881</v>
      </c>
      <c r="T750" s="29">
        <v>0.14784695373950141</v>
      </c>
      <c r="U750" s="28">
        <v>10296</v>
      </c>
      <c r="V750" s="63"/>
      <c r="W750" s="61">
        <f>(Table134[[#This Row],[2042 Future AADT]]-Table134[[#This Row],[AADT 2022]])/20*($W$5-2022)+Table134[[#This Row],[AADT 2022]]</f>
        <v>10296</v>
      </c>
      <c r="X750" s="63"/>
    </row>
    <row r="751" spans="1:24" s="21" customFormat="1" ht="24" customHeight="1" x14ac:dyDescent="0.25">
      <c r="A751" s="24" t="s">
        <v>3972</v>
      </c>
      <c r="B751" s="25" t="s">
        <v>19550</v>
      </c>
      <c r="C751" s="24">
        <v>4823</v>
      </c>
      <c r="D751" s="24" t="s">
        <v>17074</v>
      </c>
      <c r="E751" s="24" t="s">
        <v>3973</v>
      </c>
      <c r="F751" s="26">
        <f>Table134[[#This Row],[ToMeasure]]-Table134[[#This Row],[FromMeasure]]</f>
        <v>0.10946255000000001</v>
      </c>
      <c r="G751" s="27" t="s">
        <v>3974</v>
      </c>
      <c r="H751" s="37">
        <v>0</v>
      </c>
      <c r="I751" s="24" t="s">
        <v>2205</v>
      </c>
      <c r="J751" s="37">
        <v>0.10946255000000001</v>
      </c>
      <c r="K751" s="24" t="s">
        <v>635</v>
      </c>
      <c r="L751" s="28">
        <v>5667</v>
      </c>
      <c r="M751" s="28">
        <v>0</v>
      </c>
      <c r="N751" s="28">
        <v>5667</v>
      </c>
      <c r="O751" s="25" t="s">
        <v>23605</v>
      </c>
      <c r="P751" s="24">
        <v>10</v>
      </c>
      <c r="Q751" s="24" t="s">
        <v>203</v>
      </c>
      <c r="R751" s="28">
        <v>171</v>
      </c>
      <c r="S751" s="28">
        <v>665</v>
      </c>
      <c r="T751" s="29">
        <v>0.1475207340744662</v>
      </c>
      <c r="U751" s="28">
        <v>7779</v>
      </c>
      <c r="V751" s="63"/>
      <c r="W751" s="61">
        <f>(Table134[[#This Row],[2042 Future AADT]]-Table134[[#This Row],[AADT 2022]])/20*($W$5-2022)+Table134[[#This Row],[AADT 2022]]</f>
        <v>7779</v>
      </c>
      <c r="X751" s="63"/>
    </row>
    <row r="752" spans="1:24" s="21" customFormat="1" ht="24" customHeight="1" x14ac:dyDescent="0.25">
      <c r="A752" s="24" t="s">
        <v>3976</v>
      </c>
      <c r="B752" s="25" t="s">
        <v>19561</v>
      </c>
      <c r="C752" s="24">
        <v>4845</v>
      </c>
      <c r="D752" s="24" t="s">
        <v>17074</v>
      </c>
      <c r="E752" s="24" t="s">
        <v>3977</v>
      </c>
      <c r="F752" s="26">
        <f>Table134[[#This Row],[ToMeasure]]-Table134[[#This Row],[FromMeasure]]</f>
        <v>7.2132379999999996E-2</v>
      </c>
      <c r="G752" s="27" t="s">
        <v>3945</v>
      </c>
      <c r="H752" s="37">
        <v>0</v>
      </c>
      <c r="I752" s="24" t="s">
        <v>1919</v>
      </c>
      <c r="J752" s="37">
        <v>7.2132379999999996E-2</v>
      </c>
      <c r="K752" s="24" t="s">
        <v>2205</v>
      </c>
      <c r="L752" s="28">
        <v>2299</v>
      </c>
      <c r="M752" s="28">
        <v>0</v>
      </c>
      <c r="N752" s="28">
        <v>2299</v>
      </c>
      <c r="O752" s="25" t="s">
        <v>23606</v>
      </c>
      <c r="P752" s="24">
        <v>10</v>
      </c>
      <c r="Q752" s="24" t="s">
        <v>203</v>
      </c>
      <c r="R752" s="28">
        <v>70</v>
      </c>
      <c r="S752" s="28">
        <v>272</v>
      </c>
      <c r="T752" s="29">
        <v>0.1487603305785124</v>
      </c>
      <c r="U752" s="28">
        <v>4234</v>
      </c>
      <c r="V752" s="63"/>
      <c r="W752" s="61">
        <f>(Table134[[#This Row],[2042 Future AADT]]-Table134[[#This Row],[AADT 2022]])/20*($W$5-2022)+Table134[[#This Row],[AADT 2022]]</f>
        <v>4234</v>
      </c>
      <c r="X752" s="63"/>
    </row>
    <row r="753" spans="1:24" s="21" customFormat="1" ht="24" customHeight="1" x14ac:dyDescent="0.25">
      <c r="A753" s="24" t="s">
        <v>3979</v>
      </c>
      <c r="B753" s="25" t="s">
        <v>19568</v>
      </c>
      <c r="C753" s="24">
        <v>4860</v>
      </c>
      <c r="D753" s="24" t="s">
        <v>17074</v>
      </c>
      <c r="E753" s="24" t="s">
        <v>3980</v>
      </c>
      <c r="F753" s="26">
        <f>Table134[[#This Row],[ToMeasure]]-Table134[[#This Row],[FromMeasure]]</f>
        <v>0.64972551000000001</v>
      </c>
      <c r="G753" s="27" t="s">
        <v>3981</v>
      </c>
      <c r="H753" s="37">
        <v>0</v>
      </c>
      <c r="I753" s="24" t="s">
        <v>512</v>
      </c>
      <c r="J753" s="37">
        <v>0.64972551000000001</v>
      </c>
      <c r="K753" s="24" t="s">
        <v>156</v>
      </c>
      <c r="L753" s="28">
        <v>3088</v>
      </c>
      <c r="M753" s="28">
        <v>0</v>
      </c>
      <c r="N753" s="28">
        <v>3088</v>
      </c>
      <c r="O753" s="25" t="s">
        <v>23607</v>
      </c>
      <c r="P753" s="24">
        <v>14</v>
      </c>
      <c r="Q753" s="24" t="s">
        <v>203</v>
      </c>
      <c r="R753" s="28">
        <v>109</v>
      </c>
      <c r="S753" s="28">
        <v>148</v>
      </c>
      <c r="T753" s="29">
        <v>8.3225388601036274E-2</v>
      </c>
      <c r="U753" s="28">
        <v>4239</v>
      </c>
      <c r="V753" s="63"/>
      <c r="W753" s="61">
        <f>(Table134[[#This Row],[2042 Future AADT]]-Table134[[#This Row],[AADT 2022]])/20*($W$5-2022)+Table134[[#This Row],[AADT 2022]]</f>
        <v>4239</v>
      </c>
      <c r="X753" s="63"/>
    </row>
    <row r="754" spans="1:24" s="21" customFormat="1" ht="24" customHeight="1" x14ac:dyDescent="0.25">
      <c r="A754" s="24" t="s">
        <v>3983</v>
      </c>
      <c r="B754" s="25" t="s">
        <v>20993</v>
      </c>
      <c r="C754" s="24">
        <v>7610</v>
      </c>
      <c r="D754" s="24" t="s">
        <v>17074</v>
      </c>
      <c r="E754" s="24" t="s">
        <v>3984</v>
      </c>
      <c r="F754" s="26">
        <f>Table134[[#This Row],[ToMeasure]]-Table134[[#This Row],[FromMeasure]]</f>
        <v>0.57606676999999995</v>
      </c>
      <c r="G754" s="27" t="s">
        <v>3985</v>
      </c>
      <c r="H754" s="37">
        <v>0</v>
      </c>
      <c r="I754" s="24" t="s">
        <v>3981</v>
      </c>
      <c r="J754" s="37">
        <v>0.57606676999999995</v>
      </c>
      <c r="K754" s="24" t="s">
        <v>647</v>
      </c>
      <c r="L754" s="28">
        <v>29568</v>
      </c>
      <c r="M754" s="28">
        <v>0</v>
      </c>
      <c r="N754" s="28">
        <v>29568</v>
      </c>
      <c r="O754" s="25" t="s">
        <v>23608</v>
      </c>
      <c r="P754" s="24">
        <v>9</v>
      </c>
      <c r="Q754" s="24" t="s">
        <v>203</v>
      </c>
      <c r="R754" s="28">
        <v>1133</v>
      </c>
      <c r="S754" s="28">
        <v>1669</v>
      </c>
      <c r="T754" s="29">
        <v>9.4764610389610385E-2</v>
      </c>
      <c r="U754" s="28">
        <v>40586</v>
      </c>
      <c r="V754" s="63"/>
      <c r="W754" s="61">
        <f>(Table134[[#This Row],[2042 Future AADT]]-Table134[[#This Row],[AADT 2022]])/20*($W$5-2022)+Table134[[#This Row],[AADT 2022]]</f>
        <v>40586</v>
      </c>
      <c r="X754" s="63"/>
    </row>
    <row r="755" spans="1:24" s="21" customFormat="1" ht="24" customHeight="1" x14ac:dyDescent="0.25">
      <c r="A755" s="24" t="s">
        <v>8308</v>
      </c>
      <c r="B755" s="25" t="s">
        <v>20995</v>
      </c>
      <c r="C755" s="24">
        <v>7615</v>
      </c>
      <c r="D755" s="24" t="s">
        <v>17074</v>
      </c>
      <c r="E755" s="24" t="s">
        <v>8309</v>
      </c>
      <c r="F755" s="26">
        <f>Table134[[#This Row],[ToMeasure]]-Table134[[#This Row],[FromMeasure]]</f>
        <v>0.25905996999999997</v>
      </c>
      <c r="G755" s="27" t="s">
        <v>6221</v>
      </c>
      <c r="H755" s="37">
        <v>0</v>
      </c>
      <c r="I755" s="24" t="s">
        <v>512</v>
      </c>
      <c r="J755" s="37">
        <v>0.25905996999999997</v>
      </c>
      <c r="K755" s="24" t="s">
        <v>3958</v>
      </c>
      <c r="L755" s="28">
        <v>4485</v>
      </c>
      <c r="M755" s="28">
        <v>0</v>
      </c>
      <c r="N755" s="28">
        <v>4485</v>
      </c>
      <c r="O755" s="25" t="s">
        <v>23609</v>
      </c>
      <c r="P755" s="24">
        <v>14</v>
      </c>
      <c r="Q755" s="24" t="s">
        <v>203</v>
      </c>
      <c r="R755" s="28">
        <v>159</v>
      </c>
      <c r="S755" s="28">
        <v>214</v>
      </c>
      <c r="T755" s="29">
        <v>8.3166109253065779E-2</v>
      </c>
      <c r="U755" s="28">
        <v>6156</v>
      </c>
      <c r="V755" s="63"/>
      <c r="W755" s="61">
        <f>(Table134[[#This Row],[2042 Future AADT]]-Table134[[#This Row],[AADT 2022]])/20*($W$5-2022)+Table134[[#This Row],[AADT 2022]]</f>
        <v>6156</v>
      </c>
      <c r="X755" s="63"/>
    </row>
    <row r="756" spans="1:24" s="21" customFormat="1" ht="24" customHeight="1" x14ac:dyDescent="0.25">
      <c r="A756" s="24" t="s">
        <v>8311</v>
      </c>
      <c r="B756" s="25" t="s">
        <v>19569</v>
      </c>
      <c r="C756" s="24">
        <v>4862</v>
      </c>
      <c r="D756" s="24" t="s">
        <v>17074</v>
      </c>
      <c r="E756" s="24" t="s">
        <v>8312</v>
      </c>
      <c r="F756" s="26">
        <f>Table134[[#This Row],[ToMeasure]]-Table134[[#This Row],[FromMeasure]]</f>
        <v>0.30509671999999999</v>
      </c>
      <c r="G756" s="27" t="s">
        <v>8313</v>
      </c>
      <c r="H756" s="37">
        <v>0</v>
      </c>
      <c r="I756" s="24" t="s">
        <v>635</v>
      </c>
      <c r="J756" s="37">
        <v>0.30509671999999999</v>
      </c>
      <c r="K756" s="24" t="s">
        <v>3985</v>
      </c>
      <c r="L756" s="28">
        <v>18791</v>
      </c>
      <c r="M756" s="28">
        <v>0</v>
      </c>
      <c r="N756" s="28">
        <v>18791</v>
      </c>
      <c r="O756" s="25" t="s">
        <v>23610</v>
      </c>
      <c r="P756" s="24">
        <v>8</v>
      </c>
      <c r="Q756" s="24" t="s">
        <v>203</v>
      </c>
      <c r="R756" s="28">
        <v>677</v>
      </c>
      <c r="S756" s="28">
        <v>900</v>
      </c>
      <c r="T756" s="29">
        <v>8.3923154701718905E-2</v>
      </c>
      <c r="U756" s="28">
        <v>25793</v>
      </c>
      <c r="V756" s="63"/>
      <c r="W756" s="61">
        <f>(Table134[[#This Row],[2042 Future AADT]]-Table134[[#This Row],[AADT 2022]])/20*($W$5-2022)+Table134[[#This Row],[AADT 2022]]</f>
        <v>25793</v>
      </c>
      <c r="X756" s="63"/>
    </row>
    <row r="757" spans="1:24" s="21" customFormat="1" ht="24" customHeight="1" x14ac:dyDescent="0.25">
      <c r="A757" s="24" t="s">
        <v>11803</v>
      </c>
      <c r="B757" s="25" t="s">
        <v>20994</v>
      </c>
      <c r="C757" s="24">
        <v>7612</v>
      </c>
      <c r="D757" s="24" t="s">
        <v>17074</v>
      </c>
      <c r="E757" s="24" t="s">
        <v>11804</v>
      </c>
      <c r="F757" s="26">
        <f>Table134[[#This Row],[ToMeasure]]-Table134[[#This Row],[FromMeasure]]</f>
        <v>0.50619254000000002</v>
      </c>
      <c r="G757" s="27" t="s">
        <v>11805</v>
      </c>
      <c r="H757" s="37">
        <v>0</v>
      </c>
      <c r="I757" s="24" t="s">
        <v>8313</v>
      </c>
      <c r="J757" s="37">
        <v>0.50619254000000002</v>
      </c>
      <c r="K757" s="24" t="s">
        <v>3981</v>
      </c>
      <c r="L757" s="28">
        <v>39080</v>
      </c>
      <c r="M757" s="28">
        <v>0</v>
      </c>
      <c r="N757" s="28">
        <v>39080</v>
      </c>
      <c r="O757" s="25" t="s">
        <v>23611</v>
      </c>
      <c r="P757" s="24">
        <v>7</v>
      </c>
      <c r="Q757" s="24" t="s">
        <v>203</v>
      </c>
      <c r="R757" s="28">
        <v>1406</v>
      </c>
      <c r="S757" s="28">
        <v>1876</v>
      </c>
      <c r="T757" s="29">
        <v>8.3981576253838286E-2</v>
      </c>
      <c r="U757" s="28">
        <v>53642</v>
      </c>
      <c r="V757" s="63"/>
      <c r="W757" s="61">
        <f>(Table134[[#This Row],[2042 Future AADT]]-Table134[[#This Row],[AADT 2022]])/20*($W$5-2022)+Table134[[#This Row],[AADT 2022]]</f>
        <v>53642</v>
      </c>
      <c r="X757" s="63"/>
    </row>
    <row r="758" spans="1:24" s="21" customFormat="1" ht="24" customHeight="1" x14ac:dyDescent="0.25">
      <c r="A758" s="24" t="s">
        <v>3987</v>
      </c>
      <c r="B758" s="25" t="s">
        <v>19572</v>
      </c>
      <c r="C758" s="24">
        <v>4865</v>
      </c>
      <c r="D758" s="24" t="s">
        <v>17074</v>
      </c>
      <c r="E758" s="24" t="s">
        <v>3988</v>
      </c>
      <c r="F758" s="26">
        <f>Table134[[#This Row],[ToMeasure]]-Table134[[#This Row],[FromMeasure]]</f>
        <v>6.0449940000000001E-2</v>
      </c>
      <c r="G758" s="27" t="s">
        <v>3989</v>
      </c>
      <c r="H758" s="37">
        <v>0</v>
      </c>
      <c r="I758" s="24" t="s">
        <v>635</v>
      </c>
      <c r="J758" s="37">
        <v>6.0449940000000001E-2</v>
      </c>
      <c r="K758" s="24" t="s">
        <v>2205</v>
      </c>
      <c r="L758" s="28">
        <v>7672</v>
      </c>
      <c r="M758" s="28">
        <v>0</v>
      </c>
      <c r="N758" s="28">
        <v>7672</v>
      </c>
      <c r="O758" s="25" t="s">
        <v>23612</v>
      </c>
      <c r="P758" s="24">
        <v>10</v>
      </c>
      <c r="Q758" s="24" t="s">
        <v>203</v>
      </c>
      <c r="R758" s="28">
        <v>276</v>
      </c>
      <c r="S758" s="28">
        <v>368</v>
      </c>
      <c r="T758" s="29">
        <v>8.3941605839416053E-2</v>
      </c>
      <c r="U758" s="28">
        <v>10531</v>
      </c>
      <c r="V758" s="63"/>
      <c r="W758" s="61">
        <f>(Table134[[#This Row],[2042 Future AADT]]-Table134[[#This Row],[AADT 2022]])/20*($W$5-2022)+Table134[[#This Row],[AADT 2022]]</f>
        <v>10531</v>
      </c>
      <c r="X758" s="63"/>
    </row>
    <row r="759" spans="1:24" s="21" customFormat="1" ht="24" customHeight="1" x14ac:dyDescent="0.25">
      <c r="A759" s="24" t="s">
        <v>3991</v>
      </c>
      <c r="B759" s="25"/>
      <c r="C759" s="24" t="s">
        <v>203</v>
      </c>
      <c r="D759" s="24" t="s">
        <v>17074</v>
      </c>
      <c r="E759" s="24" t="s">
        <v>3992</v>
      </c>
      <c r="F759" s="26">
        <f>Table134[[#This Row],[ToMeasure]]-Table134[[#This Row],[FromMeasure]]</f>
        <v>1.955461E-2</v>
      </c>
      <c r="G759" s="27" t="s">
        <v>3993</v>
      </c>
      <c r="H759" s="37">
        <v>0</v>
      </c>
      <c r="I759" s="24" t="s">
        <v>3958</v>
      </c>
      <c r="J759" s="37">
        <v>1.955461E-2</v>
      </c>
      <c r="K759" s="24" t="s">
        <v>3994</v>
      </c>
      <c r="L759" s="28" t="s">
        <v>203</v>
      </c>
      <c r="M759" s="28" t="s">
        <v>203</v>
      </c>
      <c r="N759" s="28" t="s">
        <v>203</v>
      </c>
      <c r="O759" s="25" t="s">
        <v>203</v>
      </c>
      <c r="P759" s="24" t="s">
        <v>203</v>
      </c>
      <c r="Q759" s="24" t="s">
        <v>203</v>
      </c>
      <c r="R759" s="28" t="s">
        <v>203</v>
      </c>
      <c r="S759" s="28" t="s">
        <v>203</v>
      </c>
      <c r="T759" s="29" t="s">
        <v>203</v>
      </c>
      <c r="U759" s="28" t="s">
        <v>203</v>
      </c>
      <c r="V759" s="63"/>
      <c r="W759" s="61" t="e">
        <f>(Table134[[#This Row],[2042 Future AADT]]-Table134[[#This Row],[AADT 2022]])/20*($W$5-2022)+Table134[[#This Row],[AADT 2022]]</f>
        <v>#VALUE!</v>
      </c>
      <c r="X759" s="63"/>
    </row>
    <row r="760" spans="1:24" s="21" customFormat="1" ht="24" customHeight="1" x14ac:dyDescent="0.25">
      <c r="A760" s="24" t="s">
        <v>3995</v>
      </c>
      <c r="B760" s="25" t="s">
        <v>19570</v>
      </c>
      <c r="C760" s="24">
        <v>4863</v>
      </c>
      <c r="D760" s="24" t="s">
        <v>17074</v>
      </c>
      <c r="E760" s="24" t="s">
        <v>3996</v>
      </c>
      <c r="F760" s="26">
        <f>Table134[[#This Row],[ToMeasure]]-Table134[[#This Row],[FromMeasure]]</f>
        <v>0.11385209</v>
      </c>
      <c r="G760" s="27" t="s">
        <v>3997</v>
      </c>
      <c r="H760" s="37">
        <v>0</v>
      </c>
      <c r="I760" s="24" t="s">
        <v>2205</v>
      </c>
      <c r="J760" s="37">
        <v>0.11385209</v>
      </c>
      <c r="K760" s="24" t="s">
        <v>635</v>
      </c>
      <c r="L760" s="28">
        <v>5944</v>
      </c>
      <c r="M760" s="28">
        <v>0</v>
      </c>
      <c r="N760" s="28">
        <v>5944</v>
      </c>
      <c r="O760" s="25" t="s">
        <v>23613</v>
      </c>
      <c r="P760" s="24">
        <v>12</v>
      </c>
      <c r="Q760" s="24" t="s">
        <v>203</v>
      </c>
      <c r="R760" s="28">
        <v>231</v>
      </c>
      <c r="S760" s="28">
        <v>339</v>
      </c>
      <c r="T760" s="29">
        <v>9.5895020188425301E-2</v>
      </c>
      <c r="U760" s="28">
        <v>8159</v>
      </c>
      <c r="V760" s="63"/>
      <c r="W760" s="61">
        <f>(Table134[[#This Row],[2042 Future AADT]]-Table134[[#This Row],[AADT 2022]])/20*($W$5-2022)+Table134[[#This Row],[AADT 2022]]</f>
        <v>8159</v>
      </c>
      <c r="X760" s="63"/>
    </row>
    <row r="761" spans="1:24" s="21" customFormat="1" ht="24" customHeight="1" x14ac:dyDescent="0.25">
      <c r="A761" s="24" t="s">
        <v>7264</v>
      </c>
      <c r="B761" s="25"/>
      <c r="C761" s="24" t="s">
        <v>203</v>
      </c>
      <c r="D761" s="24" t="s">
        <v>17074</v>
      </c>
      <c r="E761" s="24" t="s">
        <v>7265</v>
      </c>
      <c r="F761" s="26">
        <f>Table134[[#This Row],[ToMeasure]]-Table134[[#This Row],[FromMeasure]]</f>
        <v>2.251009E-2</v>
      </c>
      <c r="G761" s="27" t="s">
        <v>7266</v>
      </c>
      <c r="H761" s="37">
        <v>0</v>
      </c>
      <c r="I761" s="24" t="s">
        <v>2205</v>
      </c>
      <c r="J761" s="37">
        <v>2.251009E-2</v>
      </c>
      <c r="K761" s="24" t="s">
        <v>114</v>
      </c>
      <c r="L761" s="28" t="s">
        <v>203</v>
      </c>
      <c r="M761" s="28" t="s">
        <v>203</v>
      </c>
      <c r="N761" s="28">
        <v>21137</v>
      </c>
      <c r="O761" s="25" t="s">
        <v>23614</v>
      </c>
      <c r="P761" s="24" t="s">
        <v>203</v>
      </c>
      <c r="Q761" s="24" t="s">
        <v>203</v>
      </c>
      <c r="R761" s="28" t="s">
        <v>203</v>
      </c>
      <c r="S761" s="28" t="s">
        <v>203</v>
      </c>
      <c r="T761" s="29" t="s">
        <v>203</v>
      </c>
      <c r="U761" s="28">
        <v>38931</v>
      </c>
      <c r="V761" s="63"/>
      <c r="W761" s="61">
        <f>(Table134[[#This Row],[2042 Future AADT]]-Table134[[#This Row],[AADT 2022]])/20*($W$5-2022)+Table134[[#This Row],[AADT 2022]]</f>
        <v>38931</v>
      </c>
      <c r="X761" s="63"/>
    </row>
    <row r="762" spans="1:24" s="21" customFormat="1" ht="24" customHeight="1" x14ac:dyDescent="0.25">
      <c r="A762" s="24" t="s">
        <v>11807</v>
      </c>
      <c r="B762" s="25" t="s">
        <v>19577</v>
      </c>
      <c r="C762" s="24">
        <v>4870</v>
      </c>
      <c r="D762" s="24" t="s">
        <v>17074</v>
      </c>
      <c r="E762" s="24" t="s">
        <v>11808</v>
      </c>
      <c r="F762" s="26">
        <f>Table134[[#This Row],[ToMeasure]]-Table134[[#This Row],[FromMeasure]]</f>
        <v>1.7197500000000001E-2</v>
      </c>
      <c r="G762" s="27" t="s">
        <v>11809</v>
      </c>
      <c r="H762" s="37">
        <v>0</v>
      </c>
      <c r="I762" s="24" t="s">
        <v>512</v>
      </c>
      <c r="J762" s="37">
        <v>1.7197500000000001E-2</v>
      </c>
      <c r="K762" s="24" t="s">
        <v>3958</v>
      </c>
      <c r="L762" s="28">
        <v>12716</v>
      </c>
      <c r="M762" s="28">
        <v>0</v>
      </c>
      <c r="N762" s="28">
        <v>12716</v>
      </c>
      <c r="O762" s="25" t="s">
        <v>23615</v>
      </c>
      <c r="P762" s="24">
        <v>8</v>
      </c>
      <c r="Q762" s="24" t="s">
        <v>203</v>
      </c>
      <c r="R762" s="28">
        <v>457</v>
      </c>
      <c r="S762" s="28">
        <v>611</v>
      </c>
      <c r="T762" s="29">
        <v>8.3988675684177408E-2</v>
      </c>
      <c r="U762" s="28">
        <v>17454</v>
      </c>
      <c r="V762" s="63"/>
      <c r="W762" s="61">
        <f>(Table134[[#This Row],[2042 Future AADT]]-Table134[[#This Row],[AADT 2022]])/20*($W$5-2022)+Table134[[#This Row],[AADT 2022]]</f>
        <v>17454</v>
      </c>
      <c r="X762" s="63"/>
    </row>
    <row r="763" spans="1:24" s="21" customFormat="1" ht="24" customHeight="1" x14ac:dyDescent="0.25">
      <c r="A763" s="24" t="s">
        <v>3999</v>
      </c>
      <c r="B763" s="25" t="s">
        <v>19579</v>
      </c>
      <c r="C763" s="24">
        <v>4872</v>
      </c>
      <c r="D763" s="24" t="s">
        <v>17074</v>
      </c>
      <c r="E763" s="24" t="s">
        <v>4000</v>
      </c>
      <c r="F763" s="26">
        <f>Table134[[#This Row],[ToMeasure]]-Table134[[#This Row],[FromMeasure]]</f>
        <v>5.924492E-2</v>
      </c>
      <c r="G763" s="27" t="s">
        <v>4001</v>
      </c>
      <c r="H763" s="37">
        <v>0</v>
      </c>
      <c r="I763" s="24" t="s">
        <v>635</v>
      </c>
      <c r="J763" s="37">
        <v>5.924492E-2</v>
      </c>
      <c r="K763" s="24" t="s">
        <v>2205</v>
      </c>
      <c r="L763" s="28">
        <v>11128</v>
      </c>
      <c r="M763" s="28">
        <v>0</v>
      </c>
      <c r="N763" s="28">
        <v>11128</v>
      </c>
      <c r="O763" s="25" t="s">
        <v>23616</v>
      </c>
      <c r="P763" s="24">
        <v>9</v>
      </c>
      <c r="Q763" s="24" t="s">
        <v>203</v>
      </c>
      <c r="R763" s="28">
        <v>400</v>
      </c>
      <c r="S763" s="28">
        <v>533</v>
      </c>
      <c r="T763" s="29">
        <v>8.3842559309849032E-2</v>
      </c>
      <c r="U763" s="28">
        <v>15275</v>
      </c>
      <c r="V763" s="63"/>
      <c r="W763" s="61">
        <f>(Table134[[#This Row],[2042 Future AADT]]-Table134[[#This Row],[AADT 2022]])/20*($W$5-2022)+Table134[[#This Row],[AADT 2022]]</f>
        <v>15275</v>
      </c>
      <c r="X763" s="63"/>
    </row>
    <row r="764" spans="1:24" s="21" customFormat="1" ht="24" customHeight="1" x14ac:dyDescent="0.25">
      <c r="A764" s="24" t="s">
        <v>4003</v>
      </c>
      <c r="B764" s="25" t="s">
        <v>19578</v>
      </c>
      <c r="C764" s="24">
        <v>4871</v>
      </c>
      <c r="D764" s="24" t="s">
        <v>17074</v>
      </c>
      <c r="E764" s="24" t="s">
        <v>4004</v>
      </c>
      <c r="F764" s="26">
        <f>Table134[[#This Row],[ToMeasure]]-Table134[[#This Row],[FromMeasure]]</f>
        <v>6.3064549999999997E-2</v>
      </c>
      <c r="G764" s="27" t="s">
        <v>4005</v>
      </c>
      <c r="H764" s="37">
        <v>0</v>
      </c>
      <c r="I764" s="24" t="s">
        <v>3958</v>
      </c>
      <c r="J764" s="37">
        <v>6.3064549999999997E-2</v>
      </c>
      <c r="K764" s="24" t="s">
        <v>512</v>
      </c>
      <c r="L764" s="28">
        <v>9985</v>
      </c>
      <c r="M764" s="28">
        <v>0</v>
      </c>
      <c r="N764" s="28">
        <v>9985</v>
      </c>
      <c r="O764" s="25" t="s">
        <v>23617</v>
      </c>
      <c r="P764" s="24">
        <v>8</v>
      </c>
      <c r="Q764" s="24" t="s">
        <v>203</v>
      </c>
      <c r="R764" s="28">
        <v>301</v>
      </c>
      <c r="S764" s="28">
        <v>1174</v>
      </c>
      <c r="T764" s="29">
        <v>0.14772158237356034</v>
      </c>
      <c r="U764" s="28">
        <v>13706</v>
      </c>
      <c r="V764" s="63"/>
      <c r="W764" s="61">
        <f>(Table134[[#This Row],[2042 Future AADT]]-Table134[[#This Row],[AADT 2022]])/20*($W$5-2022)+Table134[[#This Row],[AADT 2022]]</f>
        <v>13706</v>
      </c>
      <c r="X764" s="63"/>
    </row>
    <row r="765" spans="1:24" s="21" customFormat="1" ht="24" customHeight="1" x14ac:dyDescent="0.25">
      <c r="A765" s="24" t="s">
        <v>7267</v>
      </c>
      <c r="B765" s="25" t="s">
        <v>19580</v>
      </c>
      <c r="C765" s="24">
        <v>4873</v>
      </c>
      <c r="D765" s="24" t="s">
        <v>17074</v>
      </c>
      <c r="E765" s="24" t="s">
        <v>7268</v>
      </c>
      <c r="F765" s="26">
        <f>Table134[[#This Row],[ToMeasure]]-Table134[[#This Row],[FromMeasure]]</f>
        <v>1.8997050000000001E-2</v>
      </c>
      <c r="G765" s="27" t="s">
        <v>7269</v>
      </c>
      <c r="H765" s="37">
        <v>0</v>
      </c>
      <c r="I765" s="24" t="s">
        <v>2205</v>
      </c>
      <c r="J765" s="37">
        <v>1.8997050000000001E-2</v>
      </c>
      <c r="K765" s="24" t="s">
        <v>635</v>
      </c>
      <c r="L765" s="28">
        <v>10737</v>
      </c>
      <c r="M765" s="28">
        <v>0</v>
      </c>
      <c r="N765" s="28">
        <v>10737</v>
      </c>
      <c r="O765" s="25" t="s">
        <v>23618</v>
      </c>
      <c r="P765" s="24">
        <v>8</v>
      </c>
      <c r="Q765" s="24" t="s">
        <v>203</v>
      </c>
      <c r="R765" s="28">
        <v>325</v>
      </c>
      <c r="S765" s="28">
        <v>1261</v>
      </c>
      <c r="T765" s="29">
        <v>0.14771351401695074</v>
      </c>
      <c r="U765" s="28">
        <v>14738</v>
      </c>
      <c r="V765" s="63"/>
      <c r="W765" s="61">
        <f>(Table134[[#This Row],[2042 Future AADT]]-Table134[[#This Row],[AADT 2022]])/20*($W$5-2022)+Table134[[#This Row],[AADT 2022]]</f>
        <v>14738</v>
      </c>
      <c r="X765" s="63"/>
    </row>
    <row r="766" spans="1:24" s="21" customFormat="1" ht="24" customHeight="1" x14ac:dyDescent="0.25">
      <c r="A766" s="24" t="s">
        <v>11811</v>
      </c>
      <c r="B766" s="25" t="s">
        <v>19586</v>
      </c>
      <c r="C766" s="24">
        <v>4880</v>
      </c>
      <c r="D766" s="24" t="s">
        <v>17074</v>
      </c>
      <c r="E766" s="24" t="s">
        <v>11812</v>
      </c>
      <c r="F766" s="26">
        <f>Table134[[#This Row],[ToMeasure]]-Table134[[#This Row],[FromMeasure]]</f>
        <v>4.6481799999999997E-2</v>
      </c>
      <c r="G766" s="27" t="s">
        <v>11813</v>
      </c>
      <c r="H766" s="37">
        <v>0</v>
      </c>
      <c r="I766" s="24" t="s">
        <v>512</v>
      </c>
      <c r="J766" s="37">
        <v>4.6481799999999997E-2</v>
      </c>
      <c r="K766" s="24" t="s">
        <v>3958</v>
      </c>
      <c r="L766" s="28">
        <v>13418</v>
      </c>
      <c r="M766" s="28">
        <v>0</v>
      </c>
      <c r="N766" s="28">
        <v>13418</v>
      </c>
      <c r="O766" s="25" t="s">
        <v>23619</v>
      </c>
      <c r="P766" s="24">
        <v>10</v>
      </c>
      <c r="Q766" s="24" t="s">
        <v>203</v>
      </c>
      <c r="R766" s="28">
        <v>406</v>
      </c>
      <c r="S766" s="28">
        <v>1576</v>
      </c>
      <c r="T766" s="29">
        <v>0.14771202861827396</v>
      </c>
      <c r="U766" s="28">
        <v>18418</v>
      </c>
      <c r="V766" s="63"/>
      <c r="W766" s="61">
        <f>(Table134[[#This Row],[2042 Future AADT]]-Table134[[#This Row],[AADT 2022]])/20*($W$5-2022)+Table134[[#This Row],[AADT 2022]]</f>
        <v>18418</v>
      </c>
      <c r="X766" s="63"/>
    </row>
    <row r="767" spans="1:24" s="21" customFormat="1" ht="24" customHeight="1" x14ac:dyDescent="0.25">
      <c r="A767" s="24" t="s">
        <v>11815</v>
      </c>
      <c r="B767" s="25" t="s">
        <v>19588</v>
      </c>
      <c r="C767" s="24">
        <v>4882</v>
      </c>
      <c r="D767" s="24" t="s">
        <v>17074</v>
      </c>
      <c r="E767" s="24" t="s">
        <v>11816</v>
      </c>
      <c r="F767" s="26">
        <f>Table134[[#This Row],[ToMeasure]]-Table134[[#This Row],[FromMeasure]]</f>
        <v>6.2634809999999999E-2</v>
      </c>
      <c r="G767" s="27" t="s">
        <v>11817</v>
      </c>
      <c r="H767" s="37">
        <v>0</v>
      </c>
      <c r="I767" s="24" t="s">
        <v>635</v>
      </c>
      <c r="J767" s="37">
        <v>6.2634809999999999E-2</v>
      </c>
      <c r="K767" s="24" t="s">
        <v>2205</v>
      </c>
      <c r="L767" s="28">
        <v>15511</v>
      </c>
      <c r="M767" s="28">
        <v>0</v>
      </c>
      <c r="N767" s="28">
        <v>15511</v>
      </c>
      <c r="O767" s="25" t="s">
        <v>23620</v>
      </c>
      <c r="P767" s="24">
        <v>9</v>
      </c>
      <c r="Q767" s="24" t="s">
        <v>203</v>
      </c>
      <c r="R767" s="28">
        <v>470</v>
      </c>
      <c r="S767" s="28">
        <v>1825</v>
      </c>
      <c r="T767" s="29">
        <v>0.14795951260395848</v>
      </c>
      <c r="U767" s="28">
        <v>21291</v>
      </c>
      <c r="V767" s="63"/>
      <c r="W767" s="61">
        <f>(Table134[[#This Row],[2042 Future AADT]]-Table134[[#This Row],[AADT 2022]])/20*($W$5-2022)+Table134[[#This Row],[AADT 2022]]</f>
        <v>21291</v>
      </c>
      <c r="X767" s="63"/>
    </row>
    <row r="768" spans="1:24" s="21" customFormat="1" ht="24" customHeight="1" x14ac:dyDescent="0.25">
      <c r="A768" s="24" t="s">
        <v>4007</v>
      </c>
      <c r="B768" s="25" t="s">
        <v>19587</v>
      </c>
      <c r="C768" s="24">
        <v>4881</v>
      </c>
      <c r="D768" s="24" t="s">
        <v>17074</v>
      </c>
      <c r="E768" s="24" t="s">
        <v>4008</v>
      </c>
      <c r="F768" s="26">
        <f>Table134[[#This Row],[ToMeasure]]-Table134[[#This Row],[FromMeasure]]</f>
        <v>0.10203855000000001</v>
      </c>
      <c r="G768" s="27" t="s">
        <v>4009</v>
      </c>
      <c r="H768" s="37">
        <v>0</v>
      </c>
      <c r="I768" s="24" t="s">
        <v>3958</v>
      </c>
      <c r="J768" s="37">
        <v>0.10203855000000001</v>
      </c>
      <c r="K768" s="24" t="s">
        <v>512</v>
      </c>
      <c r="L768" s="28">
        <v>14258</v>
      </c>
      <c r="M768" s="28">
        <v>0</v>
      </c>
      <c r="N768" s="28">
        <v>14258</v>
      </c>
      <c r="O768" s="25" t="s">
        <v>23621</v>
      </c>
      <c r="P768" s="24">
        <v>8</v>
      </c>
      <c r="Q768" s="24" t="s">
        <v>203</v>
      </c>
      <c r="R768" s="28">
        <v>512</v>
      </c>
      <c r="S768" s="28">
        <v>682</v>
      </c>
      <c r="T768" s="29">
        <v>8.3742460373123856E-2</v>
      </c>
      <c r="U768" s="28">
        <v>19571</v>
      </c>
      <c r="V768" s="63"/>
      <c r="W768" s="61">
        <f>(Table134[[#This Row],[2042 Future AADT]]-Table134[[#This Row],[AADT 2022]])/20*($W$5-2022)+Table134[[#This Row],[AADT 2022]]</f>
        <v>19571</v>
      </c>
      <c r="X768" s="63"/>
    </row>
    <row r="769" spans="1:24" s="21" customFormat="1" ht="24" customHeight="1" x14ac:dyDescent="0.25">
      <c r="A769" s="24" t="s">
        <v>7271</v>
      </c>
      <c r="B769" s="25" t="s">
        <v>19589</v>
      </c>
      <c r="C769" s="24">
        <v>4883</v>
      </c>
      <c r="D769" s="24" t="s">
        <v>17074</v>
      </c>
      <c r="E769" s="24" t="s">
        <v>7272</v>
      </c>
      <c r="F769" s="26">
        <f>Table134[[#This Row],[ToMeasure]]-Table134[[#This Row],[FromMeasure]]</f>
        <v>4.9399999999999999E-2</v>
      </c>
      <c r="G769" s="27" t="s">
        <v>7273</v>
      </c>
      <c r="H769" s="37">
        <v>0</v>
      </c>
      <c r="I769" s="24" t="s">
        <v>2205</v>
      </c>
      <c r="J769" s="37">
        <v>4.9399999999999999E-2</v>
      </c>
      <c r="K769" s="24" t="s">
        <v>635</v>
      </c>
      <c r="L769" s="28">
        <v>14007</v>
      </c>
      <c r="M769" s="28">
        <v>0</v>
      </c>
      <c r="N769" s="28">
        <v>14007</v>
      </c>
      <c r="O769" s="25" t="s">
        <v>23622</v>
      </c>
      <c r="P769" s="24">
        <v>9</v>
      </c>
      <c r="Q769" s="24" t="s">
        <v>203</v>
      </c>
      <c r="R769" s="28">
        <v>425</v>
      </c>
      <c r="S769" s="28">
        <v>1648</v>
      </c>
      <c r="T769" s="29">
        <v>0.14799742985650033</v>
      </c>
      <c r="U769" s="28">
        <v>19226</v>
      </c>
      <c r="V769" s="63"/>
      <c r="W769" s="61">
        <f>(Table134[[#This Row],[2042 Future AADT]]-Table134[[#This Row],[AADT 2022]])/20*($W$5-2022)+Table134[[#This Row],[AADT 2022]]</f>
        <v>19226</v>
      </c>
      <c r="X769" s="63"/>
    </row>
    <row r="770" spans="1:24" s="21" customFormat="1" ht="24" customHeight="1" x14ac:dyDescent="0.25">
      <c r="A770" s="24" t="s">
        <v>11819</v>
      </c>
      <c r="B770" s="25" t="s">
        <v>19595</v>
      </c>
      <c r="C770" s="24">
        <v>4890</v>
      </c>
      <c r="D770" s="24" t="s">
        <v>17074</v>
      </c>
      <c r="E770" s="24" t="s">
        <v>11820</v>
      </c>
      <c r="F770" s="26">
        <f>Table134[[#This Row],[ToMeasure]]-Table134[[#This Row],[FromMeasure]]</f>
        <v>3.2687760000000003E-2</v>
      </c>
      <c r="G770" s="27" t="s">
        <v>6225</v>
      </c>
      <c r="H770" s="37">
        <v>0</v>
      </c>
      <c r="I770" s="24" t="s">
        <v>512</v>
      </c>
      <c r="J770" s="37">
        <v>3.2687760000000003E-2</v>
      </c>
      <c r="K770" s="24" t="s">
        <v>3958</v>
      </c>
      <c r="L770" s="28">
        <v>12960</v>
      </c>
      <c r="M770" s="28">
        <v>0</v>
      </c>
      <c r="N770" s="28">
        <v>12960</v>
      </c>
      <c r="O770" s="25" t="s">
        <v>23623</v>
      </c>
      <c r="P770" s="24">
        <v>8</v>
      </c>
      <c r="Q770" s="24" t="s">
        <v>203</v>
      </c>
      <c r="R770" s="28">
        <v>392</v>
      </c>
      <c r="S770" s="28">
        <v>1522</v>
      </c>
      <c r="T770" s="29">
        <v>0.1476851851851852</v>
      </c>
      <c r="U770" s="28">
        <v>17789</v>
      </c>
      <c r="V770" s="63"/>
      <c r="W770" s="61">
        <f>(Table134[[#This Row],[2042 Future AADT]]-Table134[[#This Row],[AADT 2022]])/20*($W$5-2022)+Table134[[#This Row],[AADT 2022]]</f>
        <v>17789</v>
      </c>
      <c r="X770" s="63"/>
    </row>
    <row r="771" spans="1:24" s="21" customFormat="1" ht="24" customHeight="1" x14ac:dyDescent="0.25">
      <c r="A771" s="24" t="s">
        <v>4011</v>
      </c>
      <c r="B771" s="25" t="s">
        <v>19597</v>
      </c>
      <c r="C771" s="24">
        <v>4892</v>
      </c>
      <c r="D771" s="24" t="s">
        <v>17074</v>
      </c>
      <c r="E771" s="24" t="s">
        <v>4012</v>
      </c>
      <c r="F771" s="26">
        <f>Table134[[#This Row],[ToMeasure]]-Table134[[#This Row],[FromMeasure]]</f>
        <v>6.7447129999999994E-2</v>
      </c>
      <c r="G771" s="27" t="s">
        <v>4013</v>
      </c>
      <c r="H771" s="37">
        <v>0</v>
      </c>
      <c r="I771" s="24" t="s">
        <v>635</v>
      </c>
      <c r="J771" s="37">
        <v>6.7447129999999994E-2</v>
      </c>
      <c r="K771" s="24" t="s">
        <v>2205</v>
      </c>
      <c r="L771" s="28">
        <v>12987</v>
      </c>
      <c r="M771" s="28">
        <v>0</v>
      </c>
      <c r="N771" s="28">
        <v>12987</v>
      </c>
      <c r="O771" s="25" t="s">
        <v>23624</v>
      </c>
      <c r="P771" s="24">
        <v>9</v>
      </c>
      <c r="Q771" s="24" t="s">
        <v>203</v>
      </c>
      <c r="R771" s="28">
        <v>392</v>
      </c>
      <c r="S771" s="28">
        <v>1526</v>
      </c>
      <c r="T771" s="29">
        <v>0.14768614768614768</v>
      </c>
      <c r="U771" s="28">
        <v>17826</v>
      </c>
      <c r="V771" s="63"/>
      <c r="W771" s="61">
        <f>(Table134[[#This Row],[2042 Future AADT]]-Table134[[#This Row],[AADT 2022]])/20*($W$5-2022)+Table134[[#This Row],[AADT 2022]]</f>
        <v>17826</v>
      </c>
      <c r="X771" s="63"/>
    </row>
    <row r="772" spans="1:24" s="21" customFormat="1" ht="24" customHeight="1" x14ac:dyDescent="0.25">
      <c r="A772" s="24" t="s">
        <v>8315</v>
      </c>
      <c r="B772" s="25" t="s">
        <v>19596</v>
      </c>
      <c r="C772" s="24">
        <v>4891</v>
      </c>
      <c r="D772" s="24" t="s">
        <v>17074</v>
      </c>
      <c r="E772" s="24" t="s">
        <v>8316</v>
      </c>
      <c r="F772" s="26">
        <f>Table134[[#This Row],[ToMeasure]]-Table134[[#This Row],[FromMeasure]]</f>
        <v>5.4511080000000003E-2</v>
      </c>
      <c r="G772" s="27" t="s">
        <v>8317</v>
      </c>
      <c r="H772" s="37">
        <v>0</v>
      </c>
      <c r="I772" s="24" t="s">
        <v>3958</v>
      </c>
      <c r="J772" s="37">
        <v>5.4511080000000003E-2</v>
      </c>
      <c r="K772" s="24" t="s">
        <v>512</v>
      </c>
      <c r="L772" s="28">
        <v>14056</v>
      </c>
      <c r="M772" s="28">
        <v>0</v>
      </c>
      <c r="N772" s="28">
        <v>14056</v>
      </c>
      <c r="O772" s="25" t="s">
        <v>23625</v>
      </c>
      <c r="P772" s="24">
        <v>10</v>
      </c>
      <c r="Q772" s="24" t="s">
        <v>203</v>
      </c>
      <c r="R772" s="28">
        <v>426</v>
      </c>
      <c r="S772" s="28">
        <v>1655</v>
      </c>
      <c r="T772" s="29">
        <v>0.1480506545247581</v>
      </c>
      <c r="U772" s="28">
        <v>19294</v>
      </c>
      <c r="V772" s="63"/>
      <c r="W772" s="61">
        <f>(Table134[[#This Row],[2042 Future AADT]]-Table134[[#This Row],[AADT 2022]])/20*($W$5-2022)+Table134[[#This Row],[AADT 2022]]</f>
        <v>19294</v>
      </c>
      <c r="X772" s="63"/>
    </row>
    <row r="773" spans="1:24" s="21" customFormat="1" ht="24" customHeight="1" x14ac:dyDescent="0.25">
      <c r="A773" s="24" t="s">
        <v>7275</v>
      </c>
      <c r="B773" s="25" t="s">
        <v>19598</v>
      </c>
      <c r="C773" s="24">
        <v>4893</v>
      </c>
      <c r="D773" s="24" t="s">
        <v>17074</v>
      </c>
      <c r="E773" s="24" t="s">
        <v>7276</v>
      </c>
      <c r="F773" s="26">
        <f>Table134[[#This Row],[ToMeasure]]-Table134[[#This Row],[FromMeasure]]</f>
        <v>3.3476279999999997E-2</v>
      </c>
      <c r="G773" s="27" t="s">
        <v>7277</v>
      </c>
      <c r="H773" s="37">
        <v>0</v>
      </c>
      <c r="I773" s="24" t="s">
        <v>2205</v>
      </c>
      <c r="J773" s="37">
        <v>3.3476279999999997E-2</v>
      </c>
      <c r="K773" s="24" t="s">
        <v>635</v>
      </c>
      <c r="L773" s="28">
        <v>17082</v>
      </c>
      <c r="M773" s="28">
        <v>0</v>
      </c>
      <c r="N773" s="28">
        <v>17082</v>
      </c>
      <c r="O773" s="25" t="s">
        <v>23626</v>
      </c>
      <c r="P773" s="24">
        <v>9</v>
      </c>
      <c r="Q773" s="24" t="s">
        <v>203</v>
      </c>
      <c r="R773" s="28">
        <v>518</v>
      </c>
      <c r="S773" s="28">
        <v>2011</v>
      </c>
      <c r="T773" s="29">
        <v>0.14805057955742887</v>
      </c>
      <c r="U773" s="28">
        <v>23447</v>
      </c>
      <c r="V773" s="63"/>
      <c r="W773" s="61">
        <f>(Table134[[#This Row],[2042 Future AADT]]-Table134[[#This Row],[AADT 2022]])/20*($W$5-2022)+Table134[[#This Row],[AADT 2022]]</f>
        <v>23447</v>
      </c>
      <c r="X773" s="63"/>
    </row>
    <row r="774" spans="1:24" s="21" customFormat="1" ht="24" customHeight="1" x14ac:dyDescent="0.25">
      <c r="A774" s="24" t="s">
        <v>8319</v>
      </c>
      <c r="B774" s="25"/>
      <c r="C774" s="24" t="s">
        <v>203</v>
      </c>
      <c r="D774" s="24" t="s">
        <v>17074</v>
      </c>
      <c r="E774" s="24" t="s">
        <v>8320</v>
      </c>
      <c r="F774" s="26">
        <f>Table134[[#This Row],[ToMeasure]]-Table134[[#This Row],[FromMeasure]]</f>
        <v>3.7046919999999997E-2</v>
      </c>
      <c r="G774" s="27" t="s">
        <v>8321</v>
      </c>
      <c r="H774" s="37">
        <v>0</v>
      </c>
      <c r="I774" s="24" t="s">
        <v>4022</v>
      </c>
      <c r="J774" s="37">
        <v>3.7046919999999997E-2</v>
      </c>
      <c r="K774" s="24" t="s">
        <v>2205</v>
      </c>
      <c r="L774" s="28" t="s">
        <v>203</v>
      </c>
      <c r="M774" s="28" t="s">
        <v>203</v>
      </c>
      <c r="N774" s="28">
        <v>21137</v>
      </c>
      <c r="O774" s="25" t="s">
        <v>23614</v>
      </c>
      <c r="P774" s="24" t="s">
        <v>203</v>
      </c>
      <c r="Q774" s="24" t="s">
        <v>203</v>
      </c>
      <c r="R774" s="28" t="s">
        <v>203</v>
      </c>
      <c r="S774" s="28" t="s">
        <v>203</v>
      </c>
      <c r="T774" s="29" t="s">
        <v>203</v>
      </c>
      <c r="U774" s="28">
        <v>38931</v>
      </c>
      <c r="V774" s="63"/>
      <c r="W774" s="61">
        <f>(Table134[[#This Row],[2042 Future AADT]]-Table134[[#This Row],[AADT 2022]])/20*($W$5-2022)+Table134[[#This Row],[AADT 2022]]</f>
        <v>38931</v>
      </c>
      <c r="X774" s="63"/>
    </row>
    <row r="775" spans="1:24" s="21" customFormat="1" ht="24" customHeight="1" x14ac:dyDescent="0.25">
      <c r="A775" s="24" t="s">
        <v>8322</v>
      </c>
      <c r="B775" s="25"/>
      <c r="C775" s="24" t="s">
        <v>203</v>
      </c>
      <c r="D775" s="24" t="s">
        <v>17074</v>
      </c>
      <c r="E775" s="24" t="s">
        <v>8323</v>
      </c>
      <c r="F775" s="26">
        <f>Table134[[#This Row],[ToMeasure]]-Table134[[#This Row],[FromMeasure]]</f>
        <v>3.9898999999999997E-2</v>
      </c>
      <c r="G775" s="27" t="s">
        <v>4018</v>
      </c>
      <c r="H775" s="37">
        <v>0</v>
      </c>
      <c r="I775" s="24" t="s">
        <v>4022</v>
      </c>
      <c r="J775" s="37">
        <v>3.9898999999999997E-2</v>
      </c>
      <c r="K775" s="24" t="s">
        <v>3958</v>
      </c>
      <c r="L775" s="28" t="s">
        <v>203</v>
      </c>
      <c r="M775" s="28" t="s">
        <v>203</v>
      </c>
      <c r="N775" s="28">
        <v>21137</v>
      </c>
      <c r="O775" s="25" t="s">
        <v>23614</v>
      </c>
      <c r="P775" s="24" t="s">
        <v>203</v>
      </c>
      <c r="Q775" s="24" t="s">
        <v>203</v>
      </c>
      <c r="R775" s="28" t="s">
        <v>203</v>
      </c>
      <c r="S775" s="28" t="s">
        <v>203</v>
      </c>
      <c r="T775" s="29" t="s">
        <v>203</v>
      </c>
      <c r="U775" s="28">
        <v>38931</v>
      </c>
      <c r="V775" s="63"/>
      <c r="W775" s="61">
        <f>(Table134[[#This Row],[2042 Future AADT]]-Table134[[#This Row],[AADT 2022]])/20*($W$5-2022)+Table134[[#This Row],[AADT 2022]]</f>
        <v>38931</v>
      </c>
      <c r="X775" s="63"/>
    </row>
    <row r="776" spans="1:24" s="21" customFormat="1" ht="24" customHeight="1" x14ac:dyDescent="0.25">
      <c r="A776" s="24" t="s">
        <v>4015</v>
      </c>
      <c r="B776" s="25"/>
      <c r="C776" s="24" t="s">
        <v>203</v>
      </c>
      <c r="D776" s="24" t="s">
        <v>17074</v>
      </c>
      <c r="E776" s="24" t="s">
        <v>4016</v>
      </c>
      <c r="F776" s="26">
        <f>Table134[[#This Row],[ToMeasure]]-Table134[[#This Row],[FromMeasure]]</f>
        <v>3.8165749999999998E-2</v>
      </c>
      <c r="G776" s="27" t="s">
        <v>4017</v>
      </c>
      <c r="H776" s="37">
        <v>0</v>
      </c>
      <c r="I776" s="24" t="s">
        <v>3958</v>
      </c>
      <c r="J776" s="37">
        <v>3.8165749999999998E-2</v>
      </c>
      <c r="K776" s="24" t="s">
        <v>4018</v>
      </c>
      <c r="L776" s="28" t="s">
        <v>203</v>
      </c>
      <c r="M776" s="28" t="s">
        <v>203</v>
      </c>
      <c r="N776" s="28">
        <v>21137</v>
      </c>
      <c r="O776" s="25" t="s">
        <v>23614</v>
      </c>
      <c r="P776" s="24" t="s">
        <v>203</v>
      </c>
      <c r="Q776" s="24" t="s">
        <v>203</v>
      </c>
      <c r="R776" s="28" t="s">
        <v>203</v>
      </c>
      <c r="S776" s="28" t="s">
        <v>203</v>
      </c>
      <c r="T776" s="29" t="s">
        <v>203</v>
      </c>
      <c r="U776" s="28">
        <v>38931</v>
      </c>
      <c r="V776" s="63"/>
      <c r="W776" s="61">
        <f>(Table134[[#This Row],[2042 Future AADT]]-Table134[[#This Row],[AADT 2022]])/20*($W$5-2022)+Table134[[#This Row],[AADT 2022]]</f>
        <v>38931</v>
      </c>
      <c r="X776" s="63"/>
    </row>
    <row r="777" spans="1:24" s="21" customFormat="1" ht="24" customHeight="1" x14ac:dyDescent="0.25">
      <c r="A777" s="24" t="s">
        <v>4020</v>
      </c>
      <c r="B777" s="25"/>
      <c r="C777" s="24" t="s">
        <v>203</v>
      </c>
      <c r="D777" s="24" t="s">
        <v>17074</v>
      </c>
      <c r="E777" s="24" t="s">
        <v>4021</v>
      </c>
      <c r="F777" s="26">
        <f>Table134[[#This Row],[ToMeasure]]-Table134[[#This Row],[FromMeasure]]</f>
        <v>3.9939269999999999E-2</v>
      </c>
      <c r="G777" s="27" t="s">
        <v>4022</v>
      </c>
      <c r="H777" s="37">
        <v>0</v>
      </c>
      <c r="I777" s="24" t="s">
        <v>2205</v>
      </c>
      <c r="J777" s="37">
        <v>3.9939269999999999E-2</v>
      </c>
      <c r="K777" s="24" t="s">
        <v>4018</v>
      </c>
      <c r="L777" s="28" t="s">
        <v>203</v>
      </c>
      <c r="M777" s="28" t="s">
        <v>203</v>
      </c>
      <c r="N777" s="28">
        <v>21137</v>
      </c>
      <c r="O777" s="25" t="s">
        <v>23614</v>
      </c>
      <c r="P777" s="24" t="s">
        <v>203</v>
      </c>
      <c r="Q777" s="24" t="s">
        <v>203</v>
      </c>
      <c r="R777" s="28" t="s">
        <v>203</v>
      </c>
      <c r="S777" s="28" t="s">
        <v>203</v>
      </c>
      <c r="T777" s="29" t="s">
        <v>203</v>
      </c>
      <c r="U777" s="28">
        <v>38931</v>
      </c>
      <c r="V777" s="63"/>
      <c r="W777" s="61">
        <f>(Table134[[#This Row],[2042 Future AADT]]-Table134[[#This Row],[AADT 2022]])/20*($W$5-2022)+Table134[[#This Row],[AADT 2022]]</f>
        <v>38931</v>
      </c>
      <c r="X777" s="63"/>
    </row>
    <row r="778" spans="1:24" s="21" customFormat="1" ht="24" customHeight="1" x14ac:dyDescent="0.25">
      <c r="A778" s="24" t="s">
        <v>11822</v>
      </c>
      <c r="B778" s="25" t="s">
        <v>19604</v>
      </c>
      <c r="C778" s="24">
        <v>4900</v>
      </c>
      <c r="D778" s="24" t="s">
        <v>17074</v>
      </c>
      <c r="E778" s="24" t="s">
        <v>11823</v>
      </c>
      <c r="F778" s="26">
        <f>Table134[[#This Row],[ToMeasure]]-Table134[[#This Row],[FromMeasure]]</f>
        <v>4.4887860000000002E-2</v>
      </c>
      <c r="G778" s="27" t="s">
        <v>11824</v>
      </c>
      <c r="H778" s="37">
        <v>0</v>
      </c>
      <c r="I778" s="24" t="s">
        <v>512</v>
      </c>
      <c r="J778" s="37">
        <v>4.4887860000000002E-2</v>
      </c>
      <c r="K778" s="24" t="s">
        <v>3958</v>
      </c>
      <c r="L778" s="28">
        <v>11524</v>
      </c>
      <c r="M778" s="28">
        <v>0</v>
      </c>
      <c r="N778" s="28">
        <v>11524</v>
      </c>
      <c r="O778" s="25" t="s">
        <v>23627</v>
      </c>
      <c r="P778" s="24">
        <v>11</v>
      </c>
      <c r="Q778" s="24" t="s">
        <v>203</v>
      </c>
      <c r="R778" s="28">
        <v>348</v>
      </c>
      <c r="S778" s="28">
        <v>1350</v>
      </c>
      <c r="T778" s="29">
        <v>0.14734467198889276</v>
      </c>
      <c r="U778" s="28">
        <v>15818</v>
      </c>
      <c r="V778" s="63"/>
      <c r="W778" s="61">
        <f>(Table134[[#This Row],[2042 Future AADT]]-Table134[[#This Row],[AADT 2022]])/20*($W$5-2022)+Table134[[#This Row],[AADT 2022]]</f>
        <v>15818</v>
      </c>
      <c r="X778" s="63"/>
    </row>
    <row r="779" spans="1:24" s="21" customFormat="1" ht="24" customHeight="1" x14ac:dyDescent="0.25">
      <c r="A779" s="24" t="s">
        <v>11826</v>
      </c>
      <c r="B779" s="25" t="s">
        <v>19606</v>
      </c>
      <c r="C779" s="24">
        <v>4902</v>
      </c>
      <c r="D779" s="24" t="s">
        <v>17074</v>
      </c>
      <c r="E779" s="24" t="s">
        <v>11827</v>
      </c>
      <c r="F779" s="26">
        <f>Table134[[#This Row],[ToMeasure]]-Table134[[#This Row],[FromMeasure]]</f>
        <v>5.14873E-2</v>
      </c>
      <c r="G779" s="27" t="s">
        <v>11828</v>
      </c>
      <c r="H779" s="37">
        <v>0</v>
      </c>
      <c r="I779" s="24" t="s">
        <v>635</v>
      </c>
      <c r="J779" s="37">
        <v>5.14873E-2</v>
      </c>
      <c r="K779" s="24" t="s">
        <v>2205</v>
      </c>
      <c r="L779" s="28">
        <v>17317</v>
      </c>
      <c r="M779" s="28">
        <v>0</v>
      </c>
      <c r="N779" s="28">
        <v>17317</v>
      </c>
      <c r="O779" s="25" t="s">
        <v>23628</v>
      </c>
      <c r="P779" s="24">
        <v>11</v>
      </c>
      <c r="Q779" s="24" t="s">
        <v>203</v>
      </c>
      <c r="R779" s="28">
        <v>522</v>
      </c>
      <c r="S779" s="28">
        <v>2030</v>
      </c>
      <c r="T779" s="29">
        <v>0.14736963677311313</v>
      </c>
      <c r="U779" s="28">
        <v>23770</v>
      </c>
      <c r="V779" s="63"/>
      <c r="W779" s="61">
        <f>(Table134[[#This Row],[2042 Future AADT]]-Table134[[#This Row],[AADT 2022]])/20*($W$5-2022)+Table134[[#This Row],[AADT 2022]]</f>
        <v>23770</v>
      </c>
      <c r="X779" s="63"/>
    </row>
    <row r="780" spans="1:24" s="21" customFormat="1" ht="24" customHeight="1" x14ac:dyDescent="0.25">
      <c r="A780" s="24" t="s">
        <v>7279</v>
      </c>
      <c r="B780" s="25" t="s">
        <v>19605</v>
      </c>
      <c r="C780" s="24">
        <v>4901</v>
      </c>
      <c r="D780" s="24" t="s">
        <v>17074</v>
      </c>
      <c r="E780" s="24" t="s">
        <v>7280</v>
      </c>
      <c r="F780" s="26">
        <f>Table134[[#This Row],[ToMeasure]]-Table134[[#This Row],[FromMeasure]]</f>
        <v>4.8177640000000001E-2</v>
      </c>
      <c r="G780" s="27" t="s">
        <v>7281</v>
      </c>
      <c r="H780" s="37">
        <v>0</v>
      </c>
      <c r="I780" s="24" t="s">
        <v>3958</v>
      </c>
      <c r="J780" s="37">
        <v>4.8177640000000001E-2</v>
      </c>
      <c r="K780" s="24" t="s">
        <v>512</v>
      </c>
      <c r="L780" s="28">
        <v>13156</v>
      </c>
      <c r="M780" s="28">
        <v>0</v>
      </c>
      <c r="N780" s="28">
        <v>13156</v>
      </c>
      <c r="O780" s="25" t="s">
        <v>23629</v>
      </c>
      <c r="P780" s="24">
        <v>10</v>
      </c>
      <c r="Q780" s="24" t="s">
        <v>203</v>
      </c>
      <c r="R780" s="28">
        <v>398</v>
      </c>
      <c r="S780" s="28">
        <v>1548</v>
      </c>
      <c r="T780" s="29">
        <v>0.14791730009121312</v>
      </c>
      <c r="U780" s="28">
        <v>18058</v>
      </c>
      <c r="V780" s="63"/>
      <c r="W780" s="61">
        <f>(Table134[[#This Row],[2042 Future AADT]]-Table134[[#This Row],[AADT 2022]])/20*($W$5-2022)+Table134[[#This Row],[AADT 2022]]</f>
        <v>18058</v>
      </c>
      <c r="X780" s="63"/>
    </row>
    <row r="781" spans="1:24" s="21" customFormat="1" ht="24" customHeight="1" x14ac:dyDescent="0.25">
      <c r="A781" s="24" t="s">
        <v>4023</v>
      </c>
      <c r="B781" s="25" t="s">
        <v>19607</v>
      </c>
      <c r="C781" s="24">
        <v>4903</v>
      </c>
      <c r="D781" s="24" t="s">
        <v>17074</v>
      </c>
      <c r="E781" s="24" t="s">
        <v>4024</v>
      </c>
      <c r="F781" s="26">
        <f>Table134[[#This Row],[ToMeasure]]-Table134[[#This Row],[FromMeasure]]</f>
        <v>3.7140060000000003E-2</v>
      </c>
      <c r="G781" s="27" t="s">
        <v>4025</v>
      </c>
      <c r="H781" s="37">
        <v>0</v>
      </c>
      <c r="I781" s="24" t="s">
        <v>2205</v>
      </c>
      <c r="J781" s="37">
        <v>3.7140060000000003E-2</v>
      </c>
      <c r="K781" s="24" t="s">
        <v>635</v>
      </c>
      <c r="L781" s="28">
        <v>12510</v>
      </c>
      <c r="M781" s="28">
        <v>0</v>
      </c>
      <c r="N781" s="28">
        <v>12510</v>
      </c>
      <c r="O781" s="25" t="s">
        <v>23630</v>
      </c>
      <c r="P781" s="24">
        <v>8</v>
      </c>
      <c r="Q781" s="24" t="s">
        <v>203</v>
      </c>
      <c r="R781" s="28">
        <v>379</v>
      </c>
      <c r="S781" s="28">
        <v>1470</v>
      </c>
      <c r="T781" s="29">
        <v>0.1478017585931255</v>
      </c>
      <c r="U781" s="28">
        <v>17172</v>
      </c>
      <c r="V781" s="63"/>
      <c r="W781" s="61">
        <f>(Table134[[#This Row],[2042 Future AADT]]-Table134[[#This Row],[AADT 2022]])/20*($W$5-2022)+Table134[[#This Row],[AADT 2022]]</f>
        <v>17172</v>
      </c>
      <c r="X781" s="63"/>
    </row>
    <row r="782" spans="1:24" s="21" customFormat="1" ht="24" customHeight="1" x14ac:dyDescent="0.25">
      <c r="A782" s="24" t="s">
        <v>8324</v>
      </c>
      <c r="B782" s="25"/>
      <c r="C782" s="24" t="s">
        <v>203</v>
      </c>
      <c r="D782" s="24" t="s">
        <v>17074</v>
      </c>
      <c r="E782" s="24" t="s">
        <v>8325</v>
      </c>
      <c r="F782" s="26">
        <f>Table134[[#This Row],[ToMeasure]]-Table134[[#This Row],[FromMeasure]]</f>
        <v>3.747839E-2</v>
      </c>
      <c r="G782" s="27" t="s">
        <v>4030</v>
      </c>
      <c r="H782" s="37">
        <v>0</v>
      </c>
      <c r="I782" s="24" t="s">
        <v>7286</v>
      </c>
      <c r="J782" s="37">
        <v>3.747839E-2</v>
      </c>
      <c r="K782" s="24" t="s">
        <v>2205</v>
      </c>
      <c r="L782" s="28" t="s">
        <v>203</v>
      </c>
      <c r="M782" s="28" t="s">
        <v>203</v>
      </c>
      <c r="N782" s="28">
        <v>21137</v>
      </c>
      <c r="O782" s="25" t="s">
        <v>23614</v>
      </c>
      <c r="P782" s="24" t="s">
        <v>203</v>
      </c>
      <c r="Q782" s="24" t="s">
        <v>203</v>
      </c>
      <c r="R782" s="28" t="s">
        <v>203</v>
      </c>
      <c r="S782" s="28" t="s">
        <v>203</v>
      </c>
      <c r="T782" s="29" t="s">
        <v>203</v>
      </c>
      <c r="U782" s="28">
        <v>38931</v>
      </c>
      <c r="V782" s="63"/>
      <c r="W782" s="61">
        <f>(Table134[[#This Row],[2042 Future AADT]]-Table134[[#This Row],[AADT 2022]])/20*($W$5-2022)+Table134[[#This Row],[AADT 2022]]</f>
        <v>38931</v>
      </c>
      <c r="X782" s="63"/>
    </row>
    <row r="783" spans="1:24" s="21" customFormat="1" ht="24" customHeight="1" x14ac:dyDescent="0.25">
      <c r="A783" s="24" t="s">
        <v>7283</v>
      </c>
      <c r="B783" s="25"/>
      <c r="C783" s="24" t="s">
        <v>203</v>
      </c>
      <c r="D783" s="24" t="s">
        <v>17074</v>
      </c>
      <c r="E783" s="24" t="s">
        <v>7284</v>
      </c>
      <c r="F783" s="26">
        <f>Table134[[#This Row],[ToMeasure]]-Table134[[#This Row],[FromMeasure]]</f>
        <v>3.9261230000000001E-2</v>
      </c>
      <c r="G783" s="27" t="s">
        <v>7285</v>
      </c>
      <c r="H783" s="37">
        <v>0</v>
      </c>
      <c r="I783" s="24" t="s">
        <v>7286</v>
      </c>
      <c r="J783" s="37">
        <v>3.9261230000000001E-2</v>
      </c>
      <c r="K783" s="24" t="s">
        <v>3958</v>
      </c>
      <c r="L783" s="28" t="s">
        <v>203</v>
      </c>
      <c r="M783" s="28" t="s">
        <v>203</v>
      </c>
      <c r="N783" s="28">
        <v>21137</v>
      </c>
      <c r="O783" s="25" t="s">
        <v>23614</v>
      </c>
      <c r="P783" s="24" t="s">
        <v>203</v>
      </c>
      <c r="Q783" s="24" t="s">
        <v>203</v>
      </c>
      <c r="R783" s="28" t="s">
        <v>203</v>
      </c>
      <c r="S783" s="28" t="s">
        <v>203</v>
      </c>
      <c r="T783" s="29" t="s">
        <v>203</v>
      </c>
      <c r="U783" s="28">
        <v>38931</v>
      </c>
      <c r="V783" s="63"/>
      <c r="W783" s="61">
        <f>(Table134[[#This Row],[2042 Future AADT]]-Table134[[#This Row],[AADT 2022]])/20*($W$5-2022)+Table134[[#This Row],[AADT 2022]]</f>
        <v>38931</v>
      </c>
      <c r="X783" s="63"/>
    </row>
    <row r="784" spans="1:24" s="21" customFormat="1" ht="24" customHeight="1" x14ac:dyDescent="0.25">
      <c r="A784" s="24" t="s">
        <v>4027</v>
      </c>
      <c r="B784" s="25"/>
      <c r="C784" s="24" t="s">
        <v>203</v>
      </c>
      <c r="D784" s="24" t="s">
        <v>17074</v>
      </c>
      <c r="E784" s="24" t="s">
        <v>4028</v>
      </c>
      <c r="F784" s="26">
        <f>Table134[[#This Row],[ToMeasure]]-Table134[[#This Row],[FromMeasure]]</f>
        <v>4.3224819999999997E-2</v>
      </c>
      <c r="G784" s="27" t="s">
        <v>4029</v>
      </c>
      <c r="H784" s="37">
        <v>0</v>
      </c>
      <c r="I784" s="24" t="s">
        <v>3958</v>
      </c>
      <c r="J784" s="37">
        <v>4.3224819999999997E-2</v>
      </c>
      <c r="K784" s="24" t="s">
        <v>4030</v>
      </c>
      <c r="L784" s="28" t="s">
        <v>203</v>
      </c>
      <c r="M784" s="28" t="s">
        <v>203</v>
      </c>
      <c r="N784" s="28">
        <v>21137</v>
      </c>
      <c r="O784" s="25" t="s">
        <v>23614</v>
      </c>
      <c r="P784" s="24" t="s">
        <v>203</v>
      </c>
      <c r="Q784" s="24" t="s">
        <v>203</v>
      </c>
      <c r="R784" s="28" t="s">
        <v>203</v>
      </c>
      <c r="S784" s="28" t="s">
        <v>203</v>
      </c>
      <c r="T784" s="29" t="s">
        <v>203</v>
      </c>
      <c r="U784" s="28">
        <v>38931</v>
      </c>
      <c r="V784" s="63"/>
      <c r="W784" s="61">
        <f>(Table134[[#This Row],[2042 Future AADT]]-Table134[[#This Row],[AADT 2022]])/20*($W$5-2022)+Table134[[#This Row],[AADT 2022]]</f>
        <v>38931</v>
      </c>
      <c r="X784" s="63"/>
    </row>
    <row r="785" spans="1:24" s="21" customFormat="1" ht="24" customHeight="1" x14ac:dyDescent="0.25">
      <c r="A785" s="24" t="s">
        <v>11830</v>
      </c>
      <c r="B785" s="25"/>
      <c r="C785" s="24" t="s">
        <v>203</v>
      </c>
      <c r="D785" s="24" t="s">
        <v>17074</v>
      </c>
      <c r="E785" s="24" t="s">
        <v>11831</v>
      </c>
      <c r="F785" s="26">
        <f>Table134[[#This Row],[ToMeasure]]-Table134[[#This Row],[FromMeasure]]</f>
        <v>3.8575419999999999E-2</v>
      </c>
      <c r="G785" s="27" t="s">
        <v>7286</v>
      </c>
      <c r="H785" s="37">
        <v>0</v>
      </c>
      <c r="I785" s="24" t="s">
        <v>2205</v>
      </c>
      <c r="J785" s="37">
        <v>3.8575419999999999E-2</v>
      </c>
      <c r="K785" s="24" t="s">
        <v>4030</v>
      </c>
      <c r="L785" s="28" t="s">
        <v>203</v>
      </c>
      <c r="M785" s="28" t="s">
        <v>203</v>
      </c>
      <c r="N785" s="28">
        <v>21137</v>
      </c>
      <c r="O785" s="25" t="s">
        <v>23614</v>
      </c>
      <c r="P785" s="24" t="s">
        <v>203</v>
      </c>
      <c r="Q785" s="24" t="s">
        <v>203</v>
      </c>
      <c r="R785" s="28" t="s">
        <v>203</v>
      </c>
      <c r="S785" s="28" t="s">
        <v>203</v>
      </c>
      <c r="T785" s="29" t="s">
        <v>203</v>
      </c>
      <c r="U785" s="28">
        <v>38931</v>
      </c>
      <c r="V785" s="63"/>
      <c r="W785" s="61">
        <f>(Table134[[#This Row],[2042 Future AADT]]-Table134[[#This Row],[AADT 2022]])/20*($W$5-2022)+Table134[[#This Row],[AADT 2022]]</f>
        <v>38931</v>
      </c>
      <c r="X785" s="63"/>
    </row>
    <row r="786" spans="1:24" s="21" customFormat="1" ht="24" customHeight="1" x14ac:dyDescent="0.25">
      <c r="A786" s="24" t="s">
        <v>8326</v>
      </c>
      <c r="B786" s="25" t="s">
        <v>19613</v>
      </c>
      <c r="C786" s="24">
        <v>4910</v>
      </c>
      <c r="D786" s="24" t="s">
        <v>17074</v>
      </c>
      <c r="E786" s="24" t="s">
        <v>8327</v>
      </c>
      <c r="F786" s="26">
        <f>Table134[[#This Row],[ToMeasure]]-Table134[[#This Row],[FromMeasure]]</f>
        <v>5.6332689999999998E-2</v>
      </c>
      <c r="G786" s="27" t="s">
        <v>8328</v>
      </c>
      <c r="H786" s="37">
        <v>0</v>
      </c>
      <c r="I786" s="24" t="s">
        <v>512</v>
      </c>
      <c r="J786" s="37">
        <v>5.6332689999999998E-2</v>
      </c>
      <c r="K786" s="24" t="s">
        <v>3958</v>
      </c>
      <c r="L786" s="28">
        <v>9917</v>
      </c>
      <c r="M786" s="28">
        <v>0</v>
      </c>
      <c r="N786" s="28">
        <v>9917</v>
      </c>
      <c r="O786" s="25" t="s">
        <v>23631</v>
      </c>
      <c r="P786" s="24">
        <v>9</v>
      </c>
      <c r="Q786" s="24" t="s">
        <v>203</v>
      </c>
      <c r="R786" s="28">
        <v>300</v>
      </c>
      <c r="S786" s="28">
        <v>1166</v>
      </c>
      <c r="T786" s="29">
        <v>0.14782696379953614</v>
      </c>
      <c r="U786" s="28">
        <v>13612</v>
      </c>
      <c r="V786" s="63"/>
      <c r="W786" s="61">
        <f>(Table134[[#This Row],[2042 Future AADT]]-Table134[[#This Row],[AADT 2022]])/20*($W$5-2022)+Table134[[#This Row],[AADT 2022]]</f>
        <v>13612</v>
      </c>
      <c r="X786" s="63"/>
    </row>
    <row r="787" spans="1:24" s="21" customFormat="1" ht="24" customHeight="1" x14ac:dyDescent="0.25">
      <c r="A787" s="24" t="s">
        <v>11832</v>
      </c>
      <c r="B787" s="25" t="s">
        <v>19615</v>
      </c>
      <c r="C787" s="24">
        <v>4912</v>
      </c>
      <c r="D787" s="24" t="s">
        <v>17074</v>
      </c>
      <c r="E787" s="24" t="s">
        <v>11833</v>
      </c>
      <c r="F787" s="26">
        <f>Table134[[#This Row],[ToMeasure]]-Table134[[#This Row],[FromMeasure]]</f>
        <v>5.8166099999999998E-2</v>
      </c>
      <c r="G787" s="27" t="s">
        <v>10510</v>
      </c>
      <c r="H787" s="37">
        <v>0</v>
      </c>
      <c r="I787" s="24" t="s">
        <v>635</v>
      </c>
      <c r="J787" s="37">
        <v>5.8166099999999998E-2</v>
      </c>
      <c r="K787" s="24" t="s">
        <v>2205</v>
      </c>
      <c r="L787" s="28">
        <v>12729</v>
      </c>
      <c r="M787" s="28">
        <v>0</v>
      </c>
      <c r="N787" s="28">
        <v>12729</v>
      </c>
      <c r="O787" s="25" t="s">
        <v>23632</v>
      </c>
      <c r="P787" s="24">
        <v>9</v>
      </c>
      <c r="Q787" s="24" t="s">
        <v>203</v>
      </c>
      <c r="R787" s="28">
        <v>385</v>
      </c>
      <c r="S787" s="28">
        <v>1494</v>
      </c>
      <c r="T787" s="29">
        <v>0.14761568072904391</v>
      </c>
      <c r="U787" s="28">
        <v>17472</v>
      </c>
      <c r="V787" s="63"/>
      <c r="W787" s="61">
        <f>(Table134[[#This Row],[2042 Future AADT]]-Table134[[#This Row],[AADT 2022]])/20*($W$5-2022)+Table134[[#This Row],[AADT 2022]]</f>
        <v>17472</v>
      </c>
      <c r="X787" s="63"/>
    </row>
    <row r="788" spans="1:24" s="21" customFormat="1" ht="24" customHeight="1" x14ac:dyDescent="0.25">
      <c r="A788" s="24" t="s">
        <v>11835</v>
      </c>
      <c r="B788" s="25" t="s">
        <v>19614</v>
      </c>
      <c r="C788" s="24">
        <v>4911</v>
      </c>
      <c r="D788" s="24" t="s">
        <v>17074</v>
      </c>
      <c r="E788" s="24" t="s">
        <v>11836</v>
      </c>
      <c r="F788" s="26">
        <f>Table134[[#This Row],[ToMeasure]]-Table134[[#This Row],[FromMeasure]]</f>
        <v>4.3561919999999997E-2</v>
      </c>
      <c r="G788" s="27" t="s">
        <v>6232</v>
      </c>
      <c r="H788" s="37">
        <v>0</v>
      </c>
      <c r="I788" s="24" t="s">
        <v>3958</v>
      </c>
      <c r="J788" s="37">
        <v>4.3561919999999997E-2</v>
      </c>
      <c r="K788" s="24" t="s">
        <v>512</v>
      </c>
      <c r="L788" s="28">
        <v>12152</v>
      </c>
      <c r="M788" s="28">
        <v>0</v>
      </c>
      <c r="N788" s="28">
        <v>12152</v>
      </c>
      <c r="O788" s="25" t="s">
        <v>23633</v>
      </c>
      <c r="P788" s="24">
        <v>9</v>
      </c>
      <c r="Q788" s="24" t="s">
        <v>203</v>
      </c>
      <c r="R788" s="28">
        <v>368</v>
      </c>
      <c r="S788" s="28">
        <v>1429</v>
      </c>
      <c r="T788" s="29">
        <v>0.14787689269256091</v>
      </c>
      <c r="U788" s="28">
        <v>16680</v>
      </c>
      <c r="V788" s="63"/>
      <c r="W788" s="61">
        <f>(Table134[[#This Row],[2042 Future AADT]]-Table134[[#This Row],[AADT 2022]])/20*($W$5-2022)+Table134[[#This Row],[AADT 2022]]</f>
        <v>16680</v>
      </c>
      <c r="X788" s="63"/>
    </row>
    <row r="789" spans="1:24" s="21" customFormat="1" ht="24" customHeight="1" x14ac:dyDescent="0.25">
      <c r="A789" s="24" t="s">
        <v>7287</v>
      </c>
      <c r="B789" s="25" t="s">
        <v>19616</v>
      </c>
      <c r="C789" s="24">
        <v>4913</v>
      </c>
      <c r="D789" s="24" t="s">
        <v>17074</v>
      </c>
      <c r="E789" s="24" t="s">
        <v>7288</v>
      </c>
      <c r="F789" s="26">
        <f>Table134[[#This Row],[ToMeasure]]-Table134[[#This Row],[FromMeasure]]</f>
        <v>4.6251830000000001E-2</v>
      </c>
      <c r="G789" s="27" t="s">
        <v>7289</v>
      </c>
      <c r="H789" s="37">
        <v>0</v>
      </c>
      <c r="I789" s="24" t="s">
        <v>2205</v>
      </c>
      <c r="J789" s="37">
        <v>4.6251830000000001E-2</v>
      </c>
      <c r="K789" s="24" t="s">
        <v>635</v>
      </c>
      <c r="L789" s="28">
        <v>11285</v>
      </c>
      <c r="M789" s="28">
        <v>0</v>
      </c>
      <c r="N789" s="28">
        <v>11285</v>
      </c>
      <c r="O789" s="25" t="s">
        <v>23634</v>
      </c>
      <c r="P789" s="24">
        <v>9</v>
      </c>
      <c r="Q789" s="24" t="s">
        <v>203</v>
      </c>
      <c r="R789" s="28">
        <v>340</v>
      </c>
      <c r="S789" s="28">
        <v>1321</v>
      </c>
      <c r="T789" s="29">
        <v>0.14718653079308816</v>
      </c>
      <c r="U789" s="28">
        <v>15490</v>
      </c>
      <c r="V789" s="63"/>
      <c r="W789" s="61">
        <f>(Table134[[#This Row],[2042 Future AADT]]-Table134[[#This Row],[AADT 2022]])/20*($W$5-2022)+Table134[[#This Row],[AADT 2022]]</f>
        <v>15490</v>
      </c>
      <c r="X789" s="63"/>
    </row>
    <row r="790" spans="1:24" s="21" customFormat="1" ht="24" customHeight="1" x14ac:dyDescent="0.25">
      <c r="A790" s="24" t="s">
        <v>4031</v>
      </c>
      <c r="B790" s="25"/>
      <c r="C790" s="24" t="s">
        <v>203</v>
      </c>
      <c r="D790" s="24" t="s">
        <v>17074</v>
      </c>
      <c r="E790" s="24" t="s">
        <v>4032</v>
      </c>
      <c r="F790" s="26">
        <f>Table134[[#This Row],[ToMeasure]]-Table134[[#This Row],[FromMeasure]]</f>
        <v>3.7909869999999998E-2</v>
      </c>
      <c r="G790" s="27" t="s">
        <v>4033</v>
      </c>
      <c r="H790" s="37">
        <v>0</v>
      </c>
      <c r="I790" s="24" t="s">
        <v>4034</v>
      </c>
      <c r="J790" s="37">
        <v>3.7909869999999998E-2</v>
      </c>
      <c r="K790" s="24" t="s">
        <v>2205</v>
      </c>
      <c r="L790" s="28" t="s">
        <v>203</v>
      </c>
      <c r="M790" s="28" t="s">
        <v>203</v>
      </c>
      <c r="N790" s="28">
        <v>21137</v>
      </c>
      <c r="O790" s="25" t="s">
        <v>23614</v>
      </c>
      <c r="P790" s="24" t="s">
        <v>203</v>
      </c>
      <c r="Q790" s="24" t="s">
        <v>203</v>
      </c>
      <c r="R790" s="28" t="s">
        <v>203</v>
      </c>
      <c r="S790" s="28" t="s">
        <v>203</v>
      </c>
      <c r="T790" s="29" t="s">
        <v>203</v>
      </c>
      <c r="U790" s="28">
        <v>38931</v>
      </c>
      <c r="V790" s="63"/>
      <c r="W790" s="61">
        <f>(Table134[[#This Row],[2042 Future AADT]]-Table134[[#This Row],[AADT 2022]])/20*($W$5-2022)+Table134[[#This Row],[AADT 2022]]</f>
        <v>38931</v>
      </c>
      <c r="X790" s="63"/>
    </row>
    <row r="791" spans="1:24" s="21" customFormat="1" ht="24" customHeight="1" x14ac:dyDescent="0.25">
      <c r="A791" s="24" t="s">
        <v>4035</v>
      </c>
      <c r="B791" s="25"/>
      <c r="C791" s="24" t="s">
        <v>203</v>
      </c>
      <c r="D791" s="24" t="s">
        <v>17074</v>
      </c>
      <c r="E791" s="24" t="s">
        <v>4036</v>
      </c>
      <c r="F791" s="26">
        <f>Table134[[#This Row],[ToMeasure]]-Table134[[#This Row],[FromMeasure]]</f>
        <v>3.7362510000000002E-2</v>
      </c>
      <c r="G791" s="27" t="s">
        <v>4037</v>
      </c>
      <c r="H791" s="37">
        <v>0</v>
      </c>
      <c r="I791" s="24" t="s">
        <v>4034</v>
      </c>
      <c r="J791" s="37">
        <v>3.7362510000000002E-2</v>
      </c>
      <c r="K791" s="24" t="s">
        <v>3958</v>
      </c>
      <c r="L791" s="28" t="s">
        <v>203</v>
      </c>
      <c r="M791" s="28" t="s">
        <v>203</v>
      </c>
      <c r="N791" s="28">
        <v>21137</v>
      </c>
      <c r="O791" s="25" t="s">
        <v>23614</v>
      </c>
      <c r="P791" s="24" t="s">
        <v>203</v>
      </c>
      <c r="Q791" s="24" t="s">
        <v>203</v>
      </c>
      <c r="R791" s="28" t="s">
        <v>203</v>
      </c>
      <c r="S791" s="28" t="s">
        <v>203</v>
      </c>
      <c r="T791" s="29" t="s">
        <v>203</v>
      </c>
      <c r="U791" s="28">
        <v>38931</v>
      </c>
      <c r="V791" s="63"/>
      <c r="W791" s="61">
        <f>(Table134[[#This Row],[2042 Future AADT]]-Table134[[#This Row],[AADT 2022]])/20*($W$5-2022)+Table134[[#This Row],[AADT 2022]]</f>
        <v>38931</v>
      </c>
      <c r="X791" s="63"/>
    </row>
    <row r="792" spans="1:24" s="21" customFormat="1" ht="24" customHeight="1" x14ac:dyDescent="0.25">
      <c r="A792" s="24" t="s">
        <v>8330</v>
      </c>
      <c r="B792" s="25"/>
      <c r="C792" s="24" t="s">
        <v>203</v>
      </c>
      <c r="D792" s="24" t="s">
        <v>17074</v>
      </c>
      <c r="E792" s="24" t="s">
        <v>8331</v>
      </c>
      <c r="F792" s="26">
        <f>Table134[[#This Row],[ToMeasure]]-Table134[[#This Row],[FromMeasure]]</f>
        <v>4.033378E-2</v>
      </c>
      <c r="G792" s="27" t="s">
        <v>4034</v>
      </c>
      <c r="H792" s="37">
        <v>0</v>
      </c>
      <c r="I792" s="24" t="s">
        <v>3958</v>
      </c>
      <c r="J792" s="37">
        <v>4.033378E-2</v>
      </c>
      <c r="K792" s="24" t="s">
        <v>4033</v>
      </c>
      <c r="L792" s="28" t="s">
        <v>203</v>
      </c>
      <c r="M792" s="28" t="s">
        <v>203</v>
      </c>
      <c r="N792" s="28">
        <v>21137</v>
      </c>
      <c r="O792" s="25" t="s">
        <v>23614</v>
      </c>
      <c r="P792" s="24" t="s">
        <v>203</v>
      </c>
      <c r="Q792" s="24" t="s">
        <v>203</v>
      </c>
      <c r="R792" s="28" t="s">
        <v>203</v>
      </c>
      <c r="S792" s="28" t="s">
        <v>203</v>
      </c>
      <c r="T792" s="29" t="s">
        <v>203</v>
      </c>
      <c r="U792" s="28">
        <v>38931</v>
      </c>
      <c r="V792" s="63"/>
      <c r="W792" s="61">
        <f>(Table134[[#This Row],[2042 Future AADT]]-Table134[[#This Row],[AADT 2022]])/20*($W$5-2022)+Table134[[#This Row],[AADT 2022]]</f>
        <v>38931</v>
      </c>
      <c r="X792" s="63"/>
    </row>
    <row r="793" spans="1:24" s="21" customFormat="1" ht="24" customHeight="1" x14ac:dyDescent="0.25">
      <c r="A793" s="24" t="s">
        <v>7291</v>
      </c>
      <c r="B793" s="25"/>
      <c r="C793" s="24" t="s">
        <v>203</v>
      </c>
      <c r="D793" s="24" t="s">
        <v>17074</v>
      </c>
      <c r="E793" s="24" t="s">
        <v>7292</v>
      </c>
      <c r="F793" s="26">
        <f>Table134[[#This Row],[ToMeasure]]-Table134[[#This Row],[FromMeasure]]</f>
        <v>3.8925809999999998E-2</v>
      </c>
      <c r="G793" s="27" t="s">
        <v>7293</v>
      </c>
      <c r="H793" s="37">
        <v>0</v>
      </c>
      <c r="I793" s="24" t="s">
        <v>2205</v>
      </c>
      <c r="J793" s="37">
        <v>3.8925809999999998E-2</v>
      </c>
      <c r="K793" s="24" t="s">
        <v>4033</v>
      </c>
      <c r="L793" s="28" t="s">
        <v>203</v>
      </c>
      <c r="M793" s="28" t="s">
        <v>203</v>
      </c>
      <c r="N793" s="28">
        <v>21137</v>
      </c>
      <c r="O793" s="25" t="s">
        <v>23614</v>
      </c>
      <c r="P793" s="24" t="s">
        <v>203</v>
      </c>
      <c r="Q793" s="24" t="s">
        <v>203</v>
      </c>
      <c r="R793" s="28" t="s">
        <v>203</v>
      </c>
      <c r="S793" s="28" t="s">
        <v>203</v>
      </c>
      <c r="T793" s="29" t="s">
        <v>203</v>
      </c>
      <c r="U793" s="28">
        <v>38931</v>
      </c>
      <c r="V793" s="63"/>
      <c r="W793" s="61">
        <f>(Table134[[#This Row],[2042 Future AADT]]-Table134[[#This Row],[AADT 2022]])/20*($W$5-2022)+Table134[[#This Row],[AADT 2022]]</f>
        <v>38931</v>
      </c>
      <c r="X793" s="63"/>
    </row>
    <row r="794" spans="1:24" s="21" customFormat="1" ht="24" customHeight="1" x14ac:dyDescent="0.25">
      <c r="A794" s="24" t="s">
        <v>7294</v>
      </c>
      <c r="B794" s="25" t="s">
        <v>19622</v>
      </c>
      <c r="C794" s="24">
        <v>4920</v>
      </c>
      <c r="D794" s="24" t="s">
        <v>17074</v>
      </c>
      <c r="E794" s="24" t="s">
        <v>7295</v>
      </c>
      <c r="F794" s="26">
        <f>Table134[[#This Row],[ToMeasure]]-Table134[[#This Row],[FromMeasure]]</f>
        <v>3.1256430000000002E-2</v>
      </c>
      <c r="G794" s="27" t="s">
        <v>6236</v>
      </c>
      <c r="H794" s="37">
        <v>0</v>
      </c>
      <c r="I794" s="24" t="s">
        <v>512</v>
      </c>
      <c r="J794" s="37">
        <v>3.1256430000000002E-2</v>
      </c>
      <c r="K794" s="24" t="s">
        <v>3958</v>
      </c>
      <c r="L794" s="28">
        <v>11351</v>
      </c>
      <c r="M794" s="28">
        <v>0</v>
      </c>
      <c r="N794" s="28">
        <v>11351</v>
      </c>
      <c r="O794" s="25" t="s">
        <v>23635</v>
      </c>
      <c r="P794" s="24">
        <v>9</v>
      </c>
      <c r="Q794" s="24" t="s">
        <v>203</v>
      </c>
      <c r="R794" s="28">
        <v>344</v>
      </c>
      <c r="S794" s="28">
        <v>1336</v>
      </c>
      <c r="T794" s="29">
        <v>0.14800458109417672</v>
      </c>
      <c r="U794" s="28">
        <v>15581</v>
      </c>
      <c r="V794" s="63"/>
      <c r="W794" s="61">
        <f>(Table134[[#This Row],[2042 Future AADT]]-Table134[[#This Row],[AADT 2022]])/20*($W$5-2022)+Table134[[#This Row],[AADT 2022]]</f>
        <v>15581</v>
      </c>
      <c r="X794" s="63"/>
    </row>
    <row r="795" spans="1:24" s="21" customFormat="1" ht="24" customHeight="1" x14ac:dyDescent="0.25">
      <c r="A795" s="24" t="s">
        <v>4038</v>
      </c>
      <c r="B795" s="25" t="s">
        <v>19624</v>
      </c>
      <c r="C795" s="24">
        <v>4922</v>
      </c>
      <c r="D795" s="24" t="s">
        <v>17074</v>
      </c>
      <c r="E795" s="24" t="s">
        <v>4039</v>
      </c>
      <c r="F795" s="26">
        <f>Table134[[#This Row],[ToMeasure]]-Table134[[#This Row],[FromMeasure]]</f>
        <v>6.0651389999999999E-2</v>
      </c>
      <c r="G795" s="27" t="s">
        <v>4040</v>
      </c>
      <c r="H795" s="37">
        <v>0</v>
      </c>
      <c r="I795" s="24" t="s">
        <v>635</v>
      </c>
      <c r="J795" s="37">
        <v>6.0651389999999999E-2</v>
      </c>
      <c r="K795" s="24" t="s">
        <v>2205</v>
      </c>
      <c r="L795" s="28">
        <v>9621</v>
      </c>
      <c r="M795" s="28">
        <v>0</v>
      </c>
      <c r="N795" s="28">
        <v>9621</v>
      </c>
      <c r="O795" s="25" t="s">
        <v>23636</v>
      </c>
      <c r="P795" s="24">
        <v>8</v>
      </c>
      <c r="Q795" s="24" t="s">
        <v>203</v>
      </c>
      <c r="R795" s="28">
        <v>291</v>
      </c>
      <c r="S795" s="28">
        <v>1130</v>
      </c>
      <c r="T795" s="29">
        <v>0.14769774451720197</v>
      </c>
      <c r="U795" s="28">
        <v>13206</v>
      </c>
      <c r="V795" s="63"/>
      <c r="W795" s="61">
        <f>(Table134[[#This Row],[2042 Future AADT]]-Table134[[#This Row],[AADT 2022]])/20*($W$5-2022)+Table134[[#This Row],[AADT 2022]]</f>
        <v>13206</v>
      </c>
      <c r="X795" s="63"/>
    </row>
    <row r="796" spans="1:24" s="21" customFormat="1" ht="24" customHeight="1" x14ac:dyDescent="0.25">
      <c r="A796" s="24" t="s">
        <v>8332</v>
      </c>
      <c r="B796" s="25" t="s">
        <v>19623</v>
      </c>
      <c r="C796" s="24">
        <v>4921</v>
      </c>
      <c r="D796" s="24" t="s">
        <v>17074</v>
      </c>
      <c r="E796" s="24" t="s">
        <v>8333</v>
      </c>
      <c r="F796" s="26">
        <f>Table134[[#This Row],[ToMeasure]]-Table134[[#This Row],[FromMeasure]]</f>
        <v>2.4700110000000001E-2</v>
      </c>
      <c r="G796" s="27" t="s">
        <v>8334</v>
      </c>
      <c r="H796" s="37">
        <v>0</v>
      </c>
      <c r="I796" s="24" t="s">
        <v>3958</v>
      </c>
      <c r="J796" s="37">
        <v>2.4700110000000001E-2</v>
      </c>
      <c r="K796" s="24" t="s">
        <v>512</v>
      </c>
      <c r="L796" s="28">
        <v>11434</v>
      </c>
      <c r="M796" s="28">
        <v>0</v>
      </c>
      <c r="N796" s="28">
        <v>11434</v>
      </c>
      <c r="O796" s="25" t="s">
        <v>23637</v>
      </c>
      <c r="P796" s="24">
        <v>10</v>
      </c>
      <c r="Q796" s="24" t="s">
        <v>203</v>
      </c>
      <c r="R796" s="28">
        <v>347</v>
      </c>
      <c r="S796" s="28">
        <v>1343</v>
      </c>
      <c r="T796" s="29">
        <v>0.14780479272345637</v>
      </c>
      <c r="U796" s="28">
        <v>15695</v>
      </c>
      <c r="V796" s="63"/>
      <c r="W796" s="61">
        <f>(Table134[[#This Row],[2042 Future AADT]]-Table134[[#This Row],[AADT 2022]])/20*($W$5-2022)+Table134[[#This Row],[AADT 2022]]</f>
        <v>15695</v>
      </c>
      <c r="X796" s="63"/>
    </row>
    <row r="797" spans="1:24" s="21" customFormat="1" ht="24" customHeight="1" x14ac:dyDescent="0.25">
      <c r="A797" s="24" t="s">
        <v>4042</v>
      </c>
      <c r="B797" s="25" t="s">
        <v>19625</v>
      </c>
      <c r="C797" s="24">
        <v>4923</v>
      </c>
      <c r="D797" s="24" t="s">
        <v>17074</v>
      </c>
      <c r="E797" s="24" t="s">
        <v>4043</v>
      </c>
      <c r="F797" s="26">
        <f>Table134[[#This Row],[ToMeasure]]-Table134[[#This Row],[FromMeasure]]</f>
        <v>3.3837039999999999E-2</v>
      </c>
      <c r="G797" s="27" t="s">
        <v>4044</v>
      </c>
      <c r="H797" s="37">
        <v>0</v>
      </c>
      <c r="I797" s="24" t="s">
        <v>2205</v>
      </c>
      <c r="J797" s="37">
        <v>3.3837039999999999E-2</v>
      </c>
      <c r="K797" s="24" t="s">
        <v>635</v>
      </c>
      <c r="L797" s="28">
        <v>12420</v>
      </c>
      <c r="M797" s="28">
        <v>0</v>
      </c>
      <c r="N797" s="28">
        <v>12420</v>
      </c>
      <c r="O797" s="25" t="s">
        <v>23638</v>
      </c>
      <c r="P797" s="24">
        <v>11</v>
      </c>
      <c r="Q797" s="24" t="s">
        <v>203</v>
      </c>
      <c r="R797" s="28">
        <v>376</v>
      </c>
      <c r="S797" s="28">
        <v>1461</v>
      </c>
      <c r="T797" s="29">
        <v>0.14790660225442834</v>
      </c>
      <c r="U797" s="28">
        <v>17048</v>
      </c>
      <c r="V797" s="63"/>
      <c r="W797" s="61">
        <f>(Table134[[#This Row],[2042 Future AADT]]-Table134[[#This Row],[AADT 2022]])/20*($W$5-2022)+Table134[[#This Row],[AADT 2022]]</f>
        <v>17048</v>
      </c>
      <c r="X797" s="63"/>
    </row>
    <row r="798" spans="1:24" s="21" customFormat="1" ht="24" customHeight="1" x14ac:dyDescent="0.25">
      <c r="A798" s="24" t="s">
        <v>4046</v>
      </c>
      <c r="B798" s="25"/>
      <c r="C798" s="24" t="s">
        <v>203</v>
      </c>
      <c r="D798" s="24" t="s">
        <v>17074</v>
      </c>
      <c r="E798" s="24" t="s">
        <v>4047</v>
      </c>
      <c r="F798" s="26">
        <f>Table134[[#This Row],[ToMeasure]]-Table134[[#This Row],[FromMeasure]]</f>
        <v>3.9541779999999999E-2</v>
      </c>
      <c r="G798" s="27" t="s">
        <v>4048</v>
      </c>
      <c r="H798" s="37">
        <v>0</v>
      </c>
      <c r="I798" s="24" t="s">
        <v>4049</v>
      </c>
      <c r="J798" s="37">
        <v>3.9541779999999999E-2</v>
      </c>
      <c r="K798" s="24" t="s">
        <v>2205</v>
      </c>
      <c r="L798" s="28" t="s">
        <v>203</v>
      </c>
      <c r="M798" s="28" t="s">
        <v>203</v>
      </c>
      <c r="N798" s="28" t="s">
        <v>203</v>
      </c>
      <c r="O798" s="25" t="s">
        <v>203</v>
      </c>
      <c r="P798" s="24" t="s">
        <v>203</v>
      </c>
      <c r="Q798" s="24" t="s">
        <v>203</v>
      </c>
      <c r="R798" s="28" t="s">
        <v>203</v>
      </c>
      <c r="S798" s="28" t="s">
        <v>203</v>
      </c>
      <c r="T798" s="29" t="s">
        <v>203</v>
      </c>
      <c r="U798" s="28" t="s">
        <v>203</v>
      </c>
      <c r="V798" s="63"/>
      <c r="W798" s="61" t="e">
        <f>(Table134[[#This Row],[2042 Future AADT]]-Table134[[#This Row],[AADT 2022]])/20*($W$5-2022)+Table134[[#This Row],[AADT 2022]]</f>
        <v>#VALUE!</v>
      </c>
      <c r="X798" s="63"/>
    </row>
    <row r="799" spans="1:24" s="21" customFormat="1" ht="24" customHeight="1" x14ac:dyDescent="0.25">
      <c r="A799" s="24" t="s">
        <v>7297</v>
      </c>
      <c r="B799" s="25"/>
      <c r="C799" s="24" t="s">
        <v>203</v>
      </c>
      <c r="D799" s="24" t="s">
        <v>17074</v>
      </c>
      <c r="E799" s="24" t="s">
        <v>7298</v>
      </c>
      <c r="F799" s="26">
        <f>Table134[[#This Row],[ToMeasure]]-Table134[[#This Row],[FromMeasure]]</f>
        <v>3.8821609999999999E-2</v>
      </c>
      <c r="G799" s="27" t="s">
        <v>4052</v>
      </c>
      <c r="H799" s="37">
        <v>0</v>
      </c>
      <c r="I799" s="24" t="s">
        <v>7299</v>
      </c>
      <c r="J799" s="37">
        <v>3.8821609999999999E-2</v>
      </c>
      <c r="K799" s="24" t="s">
        <v>3958</v>
      </c>
      <c r="L799" s="28" t="s">
        <v>203</v>
      </c>
      <c r="M799" s="28" t="s">
        <v>203</v>
      </c>
      <c r="N799" s="28" t="s">
        <v>203</v>
      </c>
      <c r="O799" s="25" t="s">
        <v>203</v>
      </c>
      <c r="P799" s="24" t="s">
        <v>203</v>
      </c>
      <c r="Q799" s="24" t="s">
        <v>203</v>
      </c>
      <c r="R799" s="28" t="s">
        <v>203</v>
      </c>
      <c r="S799" s="28" t="s">
        <v>203</v>
      </c>
      <c r="T799" s="29" t="s">
        <v>203</v>
      </c>
      <c r="U799" s="28" t="s">
        <v>203</v>
      </c>
      <c r="V799" s="63"/>
      <c r="W799" s="61" t="e">
        <f>(Table134[[#This Row],[2042 Future AADT]]-Table134[[#This Row],[AADT 2022]])/20*($W$5-2022)+Table134[[#This Row],[AADT 2022]]</f>
        <v>#VALUE!</v>
      </c>
      <c r="X799" s="63"/>
    </row>
    <row r="800" spans="1:24" s="21" customFormat="1" ht="24" customHeight="1" x14ac:dyDescent="0.25">
      <c r="A800" s="24" t="s">
        <v>4050</v>
      </c>
      <c r="B800" s="25"/>
      <c r="C800" s="24" t="s">
        <v>203</v>
      </c>
      <c r="D800" s="24" t="s">
        <v>17074</v>
      </c>
      <c r="E800" s="24" t="s">
        <v>4051</v>
      </c>
      <c r="F800" s="26">
        <f>Table134[[#This Row],[ToMeasure]]-Table134[[#This Row],[FromMeasure]]</f>
        <v>4.446663E-2</v>
      </c>
      <c r="G800" s="27" t="s">
        <v>4049</v>
      </c>
      <c r="H800" s="37">
        <v>0</v>
      </c>
      <c r="I800" s="24" t="s">
        <v>3958</v>
      </c>
      <c r="J800" s="37">
        <v>4.446663E-2</v>
      </c>
      <c r="K800" s="24" t="s">
        <v>4052</v>
      </c>
      <c r="L800" s="28" t="s">
        <v>203</v>
      </c>
      <c r="M800" s="28" t="s">
        <v>203</v>
      </c>
      <c r="N800" s="28" t="s">
        <v>203</v>
      </c>
      <c r="O800" s="25" t="s">
        <v>203</v>
      </c>
      <c r="P800" s="24" t="s">
        <v>203</v>
      </c>
      <c r="Q800" s="24" t="s">
        <v>203</v>
      </c>
      <c r="R800" s="28" t="s">
        <v>203</v>
      </c>
      <c r="S800" s="28" t="s">
        <v>203</v>
      </c>
      <c r="T800" s="29" t="s">
        <v>203</v>
      </c>
      <c r="U800" s="28" t="s">
        <v>203</v>
      </c>
      <c r="V800" s="63"/>
      <c r="W800" s="61" t="e">
        <f>(Table134[[#This Row],[2042 Future AADT]]-Table134[[#This Row],[AADT 2022]])/20*($W$5-2022)+Table134[[#This Row],[AADT 2022]]</f>
        <v>#VALUE!</v>
      </c>
      <c r="X800" s="63"/>
    </row>
    <row r="801" spans="1:24" s="21" customFormat="1" ht="24" customHeight="1" x14ac:dyDescent="0.25">
      <c r="A801" s="24" t="s">
        <v>8336</v>
      </c>
      <c r="B801" s="25"/>
      <c r="C801" s="24" t="s">
        <v>203</v>
      </c>
      <c r="D801" s="24" t="s">
        <v>17074</v>
      </c>
      <c r="E801" s="24" t="s">
        <v>8337</v>
      </c>
      <c r="F801" s="26">
        <f>Table134[[#This Row],[ToMeasure]]-Table134[[#This Row],[FromMeasure]]</f>
        <v>4.1956050000000002E-2</v>
      </c>
      <c r="G801" s="27" t="s">
        <v>7299</v>
      </c>
      <c r="H801" s="37">
        <v>0</v>
      </c>
      <c r="I801" s="24" t="s">
        <v>2205</v>
      </c>
      <c r="J801" s="37">
        <v>4.1956050000000002E-2</v>
      </c>
      <c r="K801" s="24" t="s">
        <v>4052</v>
      </c>
      <c r="L801" s="28" t="s">
        <v>203</v>
      </c>
      <c r="M801" s="28" t="s">
        <v>203</v>
      </c>
      <c r="N801" s="28" t="s">
        <v>203</v>
      </c>
      <c r="O801" s="25" t="s">
        <v>203</v>
      </c>
      <c r="P801" s="24" t="s">
        <v>203</v>
      </c>
      <c r="Q801" s="24" t="s">
        <v>203</v>
      </c>
      <c r="R801" s="28" t="s">
        <v>203</v>
      </c>
      <c r="S801" s="28" t="s">
        <v>203</v>
      </c>
      <c r="T801" s="29" t="s">
        <v>203</v>
      </c>
      <c r="U801" s="28" t="s">
        <v>203</v>
      </c>
      <c r="V801" s="63"/>
      <c r="W801" s="61" t="e">
        <f>(Table134[[#This Row],[2042 Future AADT]]-Table134[[#This Row],[AADT 2022]])/20*($W$5-2022)+Table134[[#This Row],[AADT 2022]]</f>
        <v>#VALUE!</v>
      </c>
      <c r="X801" s="63"/>
    </row>
    <row r="802" spans="1:24" s="21" customFormat="1" ht="24" customHeight="1" x14ac:dyDescent="0.25">
      <c r="A802" s="24" t="s">
        <v>4053</v>
      </c>
      <c r="B802" s="25" t="s">
        <v>19631</v>
      </c>
      <c r="C802" s="24">
        <v>4930</v>
      </c>
      <c r="D802" s="24" t="s">
        <v>17074</v>
      </c>
      <c r="E802" s="24" t="s">
        <v>4054</v>
      </c>
      <c r="F802" s="26">
        <f>Table134[[#This Row],[ToMeasure]]-Table134[[#This Row],[FromMeasure]]</f>
        <v>4.4282019999999998E-2</v>
      </c>
      <c r="G802" s="27" t="s">
        <v>4055</v>
      </c>
      <c r="H802" s="37">
        <v>0</v>
      </c>
      <c r="I802" s="24" t="s">
        <v>512</v>
      </c>
      <c r="J802" s="37">
        <v>4.4282019999999998E-2</v>
      </c>
      <c r="K802" s="24" t="s">
        <v>3958</v>
      </c>
      <c r="L802" s="28">
        <v>16354</v>
      </c>
      <c r="M802" s="28">
        <v>0</v>
      </c>
      <c r="N802" s="28">
        <v>16354</v>
      </c>
      <c r="O802" s="25" t="s">
        <v>23639</v>
      </c>
      <c r="P802" s="24">
        <v>9</v>
      </c>
      <c r="Q802" s="24" t="s">
        <v>203</v>
      </c>
      <c r="R802" s="28">
        <v>495</v>
      </c>
      <c r="S802" s="28">
        <v>1923</v>
      </c>
      <c r="T802" s="29">
        <v>0.14785373608903021</v>
      </c>
      <c r="U802" s="28">
        <v>22448</v>
      </c>
      <c r="V802" s="63"/>
      <c r="W802" s="61">
        <f>(Table134[[#This Row],[2042 Future AADT]]-Table134[[#This Row],[AADT 2022]])/20*($W$5-2022)+Table134[[#This Row],[AADT 2022]]</f>
        <v>22448</v>
      </c>
      <c r="X802" s="63"/>
    </row>
    <row r="803" spans="1:24" s="21" customFormat="1" ht="24" customHeight="1" x14ac:dyDescent="0.25">
      <c r="A803" s="24" t="s">
        <v>8338</v>
      </c>
      <c r="B803" s="25" t="s">
        <v>19633</v>
      </c>
      <c r="C803" s="24">
        <v>4932</v>
      </c>
      <c r="D803" s="24" t="s">
        <v>17074</v>
      </c>
      <c r="E803" s="24" t="s">
        <v>8339</v>
      </c>
      <c r="F803" s="26">
        <f>Table134[[#This Row],[ToMeasure]]-Table134[[#This Row],[FromMeasure]]</f>
        <v>4.6679829999999999E-2</v>
      </c>
      <c r="G803" s="27" t="s">
        <v>8340</v>
      </c>
      <c r="H803" s="37">
        <v>0</v>
      </c>
      <c r="I803" s="24" t="s">
        <v>635</v>
      </c>
      <c r="J803" s="37">
        <v>4.6679829999999999E-2</v>
      </c>
      <c r="K803" s="24" t="s">
        <v>2205</v>
      </c>
      <c r="L803" s="28">
        <v>12244</v>
      </c>
      <c r="M803" s="28">
        <v>0</v>
      </c>
      <c r="N803" s="28">
        <v>12244</v>
      </c>
      <c r="O803" s="25" t="s">
        <v>23640</v>
      </c>
      <c r="P803" s="24">
        <v>9</v>
      </c>
      <c r="Q803" s="24" t="s">
        <v>203</v>
      </c>
      <c r="R803" s="28">
        <v>371</v>
      </c>
      <c r="S803" s="28">
        <v>1440</v>
      </c>
      <c r="T803" s="29">
        <v>0.1479091800065338</v>
      </c>
      <c r="U803" s="28">
        <v>16806</v>
      </c>
      <c r="V803" s="63"/>
      <c r="W803" s="61">
        <f>(Table134[[#This Row],[2042 Future AADT]]-Table134[[#This Row],[AADT 2022]])/20*($W$5-2022)+Table134[[#This Row],[AADT 2022]]</f>
        <v>16806</v>
      </c>
      <c r="X803" s="63"/>
    </row>
    <row r="804" spans="1:24" s="21" customFormat="1" ht="24" customHeight="1" x14ac:dyDescent="0.25">
      <c r="A804" s="24" t="s">
        <v>8342</v>
      </c>
      <c r="B804" s="25" t="s">
        <v>19632</v>
      </c>
      <c r="C804" s="24">
        <v>4931</v>
      </c>
      <c r="D804" s="24" t="s">
        <v>17074</v>
      </c>
      <c r="E804" s="24" t="s">
        <v>8343</v>
      </c>
      <c r="F804" s="26">
        <f>Table134[[#This Row],[ToMeasure]]-Table134[[#This Row],[FromMeasure]]</f>
        <v>2.1396910000000002E-2</v>
      </c>
      <c r="G804" s="27" t="s">
        <v>8344</v>
      </c>
      <c r="H804" s="37">
        <v>0</v>
      </c>
      <c r="I804" s="24" t="s">
        <v>3958</v>
      </c>
      <c r="J804" s="37">
        <v>2.1396910000000002E-2</v>
      </c>
      <c r="K804" s="24" t="s">
        <v>512</v>
      </c>
      <c r="L804" s="28">
        <v>10667</v>
      </c>
      <c r="M804" s="28">
        <v>0</v>
      </c>
      <c r="N804" s="28">
        <v>10667</v>
      </c>
      <c r="O804" s="25" t="s">
        <v>23641</v>
      </c>
      <c r="P804" s="24">
        <v>9</v>
      </c>
      <c r="Q804" s="24" t="s">
        <v>203</v>
      </c>
      <c r="R804" s="28">
        <v>382</v>
      </c>
      <c r="S804" s="28">
        <v>512</v>
      </c>
      <c r="T804" s="29">
        <v>8.3809880941220591E-2</v>
      </c>
      <c r="U804" s="28">
        <v>14642</v>
      </c>
      <c r="V804" s="63"/>
      <c r="W804" s="61">
        <f>(Table134[[#This Row],[2042 Future AADT]]-Table134[[#This Row],[AADT 2022]])/20*($W$5-2022)+Table134[[#This Row],[AADT 2022]]</f>
        <v>14642</v>
      </c>
      <c r="X804" s="63"/>
    </row>
    <row r="805" spans="1:24" s="21" customFormat="1" ht="24" customHeight="1" x14ac:dyDescent="0.25">
      <c r="A805" s="24" t="s">
        <v>7300</v>
      </c>
      <c r="B805" s="25" t="s">
        <v>19634</v>
      </c>
      <c r="C805" s="24">
        <v>4933</v>
      </c>
      <c r="D805" s="24" t="s">
        <v>17074</v>
      </c>
      <c r="E805" s="24" t="s">
        <v>7301</v>
      </c>
      <c r="F805" s="26">
        <f>Table134[[#This Row],[ToMeasure]]-Table134[[#This Row],[FromMeasure]]</f>
        <v>3.1894020000000002E-2</v>
      </c>
      <c r="G805" s="27" t="s">
        <v>7302</v>
      </c>
      <c r="H805" s="37">
        <v>0</v>
      </c>
      <c r="I805" s="24" t="s">
        <v>2205</v>
      </c>
      <c r="J805" s="37">
        <v>3.1894020000000002E-2</v>
      </c>
      <c r="K805" s="24" t="s">
        <v>635</v>
      </c>
      <c r="L805" s="28">
        <v>17545</v>
      </c>
      <c r="M805" s="28">
        <v>0</v>
      </c>
      <c r="N805" s="28">
        <v>17545</v>
      </c>
      <c r="O805" s="25" t="s">
        <v>23642</v>
      </c>
      <c r="P805" s="24">
        <v>8</v>
      </c>
      <c r="Q805" s="24" t="s">
        <v>203</v>
      </c>
      <c r="R805" s="28">
        <v>533</v>
      </c>
      <c r="S805" s="28">
        <v>2062</v>
      </c>
      <c r="T805" s="29">
        <v>0.14790538614990026</v>
      </c>
      <c r="U805" s="28">
        <v>24083</v>
      </c>
      <c r="V805" s="63"/>
      <c r="W805" s="61">
        <f>(Table134[[#This Row],[2042 Future AADT]]-Table134[[#This Row],[AADT 2022]])/20*($W$5-2022)+Table134[[#This Row],[AADT 2022]]</f>
        <v>24083</v>
      </c>
      <c r="X805" s="63"/>
    </row>
    <row r="806" spans="1:24" s="21" customFormat="1" ht="24" customHeight="1" x14ac:dyDescent="0.25">
      <c r="A806" s="24" t="s">
        <v>11838</v>
      </c>
      <c r="B806" s="25"/>
      <c r="C806" s="24" t="s">
        <v>203</v>
      </c>
      <c r="D806" s="24" t="s">
        <v>17074</v>
      </c>
      <c r="E806" s="24" t="s">
        <v>11839</v>
      </c>
      <c r="F806" s="26">
        <f>Table134[[#This Row],[ToMeasure]]-Table134[[#This Row],[FromMeasure]]</f>
        <v>4.0142520000000001E-2</v>
      </c>
      <c r="G806" s="27" t="s">
        <v>11840</v>
      </c>
      <c r="H806" s="37">
        <v>0</v>
      </c>
      <c r="I806" s="24" t="s">
        <v>4060</v>
      </c>
      <c r="J806" s="37">
        <v>4.0142520000000001E-2</v>
      </c>
      <c r="K806" s="24" t="s">
        <v>2205</v>
      </c>
      <c r="L806" s="28" t="s">
        <v>203</v>
      </c>
      <c r="M806" s="28" t="s">
        <v>203</v>
      </c>
      <c r="N806" s="28">
        <v>21137</v>
      </c>
      <c r="O806" s="25" t="s">
        <v>23614</v>
      </c>
      <c r="P806" s="24" t="s">
        <v>203</v>
      </c>
      <c r="Q806" s="24" t="s">
        <v>203</v>
      </c>
      <c r="R806" s="28" t="s">
        <v>203</v>
      </c>
      <c r="S806" s="28" t="s">
        <v>203</v>
      </c>
      <c r="T806" s="29" t="s">
        <v>203</v>
      </c>
      <c r="U806" s="28">
        <v>38931</v>
      </c>
      <c r="V806" s="63"/>
      <c r="W806" s="61">
        <f>(Table134[[#This Row],[2042 Future AADT]]-Table134[[#This Row],[AADT 2022]])/20*($W$5-2022)+Table134[[#This Row],[AADT 2022]]</f>
        <v>38931</v>
      </c>
      <c r="X806" s="63"/>
    </row>
    <row r="807" spans="1:24" s="21" customFormat="1" ht="24" customHeight="1" x14ac:dyDescent="0.25">
      <c r="A807" s="24" t="s">
        <v>4057</v>
      </c>
      <c r="B807" s="25"/>
      <c r="C807" s="24" t="s">
        <v>203</v>
      </c>
      <c r="D807" s="24" t="s">
        <v>17074</v>
      </c>
      <c r="E807" s="24" t="s">
        <v>4058</v>
      </c>
      <c r="F807" s="26">
        <f>Table134[[#This Row],[ToMeasure]]-Table134[[#This Row],[FromMeasure]]</f>
        <v>4.1128140000000001E-2</v>
      </c>
      <c r="G807" s="27" t="s">
        <v>4059</v>
      </c>
      <c r="H807" s="37">
        <v>0</v>
      </c>
      <c r="I807" s="24" t="s">
        <v>4060</v>
      </c>
      <c r="J807" s="37">
        <v>4.1128140000000001E-2</v>
      </c>
      <c r="K807" s="24" t="s">
        <v>3958</v>
      </c>
      <c r="L807" s="28" t="s">
        <v>203</v>
      </c>
      <c r="M807" s="28" t="s">
        <v>203</v>
      </c>
      <c r="N807" s="28">
        <v>21137</v>
      </c>
      <c r="O807" s="25" t="s">
        <v>23614</v>
      </c>
      <c r="P807" s="24" t="s">
        <v>203</v>
      </c>
      <c r="Q807" s="24" t="s">
        <v>203</v>
      </c>
      <c r="R807" s="28" t="s">
        <v>203</v>
      </c>
      <c r="S807" s="28" t="s">
        <v>203</v>
      </c>
      <c r="T807" s="29" t="s">
        <v>203</v>
      </c>
      <c r="U807" s="28">
        <v>38931</v>
      </c>
      <c r="V807" s="63"/>
      <c r="W807" s="61">
        <f>(Table134[[#This Row],[2042 Future AADT]]-Table134[[#This Row],[AADT 2022]])/20*($W$5-2022)+Table134[[#This Row],[AADT 2022]]</f>
        <v>38931</v>
      </c>
      <c r="X807" s="63"/>
    </row>
    <row r="808" spans="1:24" s="21" customFormat="1" ht="24" customHeight="1" x14ac:dyDescent="0.25">
      <c r="A808" s="24" t="s">
        <v>4061</v>
      </c>
      <c r="B808" s="25"/>
      <c r="C808" s="24" t="s">
        <v>203</v>
      </c>
      <c r="D808" s="24" t="s">
        <v>17074</v>
      </c>
      <c r="E808" s="24" t="s">
        <v>4062</v>
      </c>
      <c r="F808" s="26">
        <f>Table134[[#This Row],[ToMeasure]]-Table134[[#This Row],[FromMeasure]]</f>
        <v>4.9252610000000002E-2</v>
      </c>
      <c r="G808" s="27" t="s">
        <v>4063</v>
      </c>
      <c r="H808" s="37">
        <v>0</v>
      </c>
      <c r="I808" s="24" t="s">
        <v>3958</v>
      </c>
      <c r="J808" s="37">
        <v>4.9252610000000002E-2</v>
      </c>
      <c r="K808" s="24" t="s">
        <v>4059</v>
      </c>
      <c r="L808" s="28" t="s">
        <v>203</v>
      </c>
      <c r="M808" s="28" t="s">
        <v>203</v>
      </c>
      <c r="N808" s="28">
        <v>21137</v>
      </c>
      <c r="O808" s="25" t="s">
        <v>23614</v>
      </c>
      <c r="P808" s="24" t="s">
        <v>203</v>
      </c>
      <c r="Q808" s="24" t="s">
        <v>203</v>
      </c>
      <c r="R808" s="28" t="s">
        <v>203</v>
      </c>
      <c r="S808" s="28" t="s">
        <v>203</v>
      </c>
      <c r="T808" s="29" t="s">
        <v>203</v>
      </c>
      <c r="U808" s="28">
        <v>38931</v>
      </c>
      <c r="V808" s="63"/>
      <c r="W808" s="61">
        <f>(Table134[[#This Row],[2042 Future AADT]]-Table134[[#This Row],[AADT 2022]])/20*($W$5-2022)+Table134[[#This Row],[AADT 2022]]</f>
        <v>38931</v>
      </c>
      <c r="X808" s="63"/>
    </row>
    <row r="809" spans="1:24" s="21" customFormat="1" ht="24" customHeight="1" x14ac:dyDescent="0.25">
      <c r="A809" s="24" t="s">
        <v>8346</v>
      </c>
      <c r="B809" s="25"/>
      <c r="C809" s="24" t="s">
        <v>203</v>
      </c>
      <c r="D809" s="24" t="s">
        <v>17074</v>
      </c>
      <c r="E809" s="24" t="s">
        <v>8347</v>
      </c>
      <c r="F809" s="26">
        <f>Table134[[#This Row],[ToMeasure]]-Table134[[#This Row],[FromMeasure]]</f>
        <v>4.2555860000000001E-2</v>
      </c>
      <c r="G809" s="27" t="s">
        <v>4060</v>
      </c>
      <c r="H809" s="37">
        <v>0</v>
      </c>
      <c r="I809" s="24" t="s">
        <v>2205</v>
      </c>
      <c r="J809" s="37">
        <v>4.2555860000000001E-2</v>
      </c>
      <c r="K809" s="24" t="s">
        <v>4059</v>
      </c>
      <c r="L809" s="28" t="s">
        <v>203</v>
      </c>
      <c r="M809" s="28" t="s">
        <v>203</v>
      </c>
      <c r="N809" s="28">
        <v>21137</v>
      </c>
      <c r="O809" s="25" t="s">
        <v>23614</v>
      </c>
      <c r="P809" s="24" t="s">
        <v>203</v>
      </c>
      <c r="Q809" s="24" t="s">
        <v>203</v>
      </c>
      <c r="R809" s="28" t="s">
        <v>203</v>
      </c>
      <c r="S809" s="28" t="s">
        <v>203</v>
      </c>
      <c r="T809" s="29" t="s">
        <v>203</v>
      </c>
      <c r="U809" s="28">
        <v>38931</v>
      </c>
      <c r="V809" s="63"/>
      <c r="W809" s="61">
        <f>(Table134[[#This Row],[2042 Future AADT]]-Table134[[#This Row],[AADT 2022]])/20*($W$5-2022)+Table134[[#This Row],[AADT 2022]]</f>
        <v>38931</v>
      </c>
      <c r="X809" s="63"/>
    </row>
    <row r="810" spans="1:24" s="21" customFormat="1" ht="24" customHeight="1" x14ac:dyDescent="0.25">
      <c r="A810" s="24" t="s">
        <v>7304</v>
      </c>
      <c r="B810" s="25" t="s">
        <v>19640</v>
      </c>
      <c r="C810" s="24">
        <v>4940</v>
      </c>
      <c r="D810" s="24" t="s">
        <v>17074</v>
      </c>
      <c r="E810" s="24" t="s">
        <v>7305</v>
      </c>
      <c r="F810" s="26">
        <f>Table134[[#This Row],[ToMeasure]]-Table134[[#This Row],[FromMeasure]]</f>
        <v>4.0730959999999997E-2</v>
      </c>
      <c r="G810" s="27" t="s">
        <v>7306</v>
      </c>
      <c r="H810" s="37">
        <v>0</v>
      </c>
      <c r="I810" s="24" t="s">
        <v>512</v>
      </c>
      <c r="J810" s="37">
        <v>4.0730959999999997E-2</v>
      </c>
      <c r="K810" s="24" t="s">
        <v>3958</v>
      </c>
      <c r="L810" s="28">
        <v>17835</v>
      </c>
      <c r="M810" s="28">
        <v>0</v>
      </c>
      <c r="N810" s="28">
        <v>17835</v>
      </c>
      <c r="O810" s="25" t="s">
        <v>23643</v>
      </c>
      <c r="P810" s="24">
        <v>8</v>
      </c>
      <c r="Q810" s="24" t="s">
        <v>203</v>
      </c>
      <c r="R810" s="28">
        <v>540</v>
      </c>
      <c r="S810" s="28">
        <v>2098</v>
      </c>
      <c r="T810" s="29">
        <v>0.14791141014858425</v>
      </c>
      <c r="U810" s="28">
        <v>24481</v>
      </c>
      <c r="V810" s="63"/>
      <c r="W810" s="61">
        <f>(Table134[[#This Row],[2042 Future AADT]]-Table134[[#This Row],[AADT 2022]])/20*($W$5-2022)+Table134[[#This Row],[AADT 2022]]</f>
        <v>24481</v>
      </c>
      <c r="X810" s="63"/>
    </row>
    <row r="811" spans="1:24" s="21" customFormat="1" ht="24" customHeight="1" x14ac:dyDescent="0.25">
      <c r="A811" s="24" t="s">
        <v>8348</v>
      </c>
      <c r="B811" s="25" t="s">
        <v>19642</v>
      </c>
      <c r="C811" s="24">
        <v>4942</v>
      </c>
      <c r="D811" s="24" t="s">
        <v>17074</v>
      </c>
      <c r="E811" s="24" t="s">
        <v>8349</v>
      </c>
      <c r="F811" s="26">
        <f>Table134[[#This Row],[ToMeasure]]-Table134[[#This Row],[FromMeasure]]</f>
        <v>1.6775399999999999E-2</v>
      </c>
      <c r="G811" s="27" t="s">
        <v>8350</v>
      </c>
      <c r="H811" s="37">
        <v>0</v>
      </c>
      <c r="I811" s="24" t="s">
        <v>635</v>
      </c>
      <c r="J811" s="37">
        <v>1.6775399999999999E-2</v>
      </c>
      <c r="K811" s="24" t="s">
        <v>2205</v>
      </c>
      <c r="L811" s="28">
        <v>13389</v>
      </c>
      <c r="M811" s="28">
        <v>0</v>
      </c>
      <c r="N811" s="28">
        <v>13389</v>
      </c>
      <c r="O811" s="25" t="s">
        <v>23644</v>
      </c>
      <c r="P811" s="24">
        <v>13</v>
      </c>
      <c r="Q811" s="24" t="s">
        <v>203</v>
      </c>
      <c r="R811" s="28">
        <v>481</v>
      </c>
      <c r="S811" s="28">
        <v>640</v>
      </c>
      <c r="T811" s="29">
        <v>8.3725446261856754E-2</v>
      </c>
      <c r="U811" s="28">
        <v>18378</v>
      </c>
      <c r="V811" s="63"/>
      <c r="W811" s="61">
        <f>(Table134[[#This Row],[2042 Future AADT]]-Table134[[#This Row],[AADT 2022]])/20*($W$5-2022)+Table134[[#This Row],[AADT 2022]]</f>
        <v>18378</v>
      </c>
      <c r="X811" s="63"/>
    </row>
    <row r="812" spans="1:24" s="21" customFormat="1" ht="24" customHeight="1" x14ac:dyDescent="0.25">
      <c r="A812" s="24" t="s">
        <v>7308</v>
      </c>
      <c r="B812" s="25" t="s">
        <v>19641</v>
      </c>
      <c r="C812" s="24">
        <v>4941</v>
      </c>
      <c r="D812" s="24" t="s">
        <v>17074</v>
      </c>
      <c r="E812" s="24" t="s">
        <v>7309</v>
      </c>
      <c r="F812" s="26">
        <f>Table134[[#This Row],[ToMeasure]]-Table134[[#This Row],[FromMeasure]]</f>
        <v>1.859471E-2</v>
      </c>
      <c r="G812" s="27" t="s">
        <v>7310</v>
      </c>
      <c r="H812" s="37">
        <v>0</v>
      </c>
      <c r="I812" s="24" t="s">
        <v>3958</v>
      </c>
      <c r="J812" s="37">
        <v>1.859471E-2</v>
      </c>
      <c r="K812" s="24" t="s">
        <v>512</v>
      </c>
      <c r="L812" s="28">
        <v>12260</v>
      </c>
      <c r="M812" s="28">
        <v>0</v>
      </c>
      <c r="N812" s="28">
        <v>12260</v>
      </c>
      <c r="O812" s="25" t="s">
        <v>23645</v>
      </c>
      <c r="P812" s="24">
        <v>9</v>
      </c>
      <c r="Q812" s="24" t="s">
        <v>203</v>
      </c>
      <c r="R812" s="28">
        <v>371</v>
      </c>
      <c r="S812" s="28">
        <v>1441</v>
      </c>
      <c r="T812" s="29">
        <v>0.14779771615008155</v>
      </c>
      <c r="U812" s="28">
        <v>16828</v>
      </c>
      <c r="V812" s="63"/>
      <c r="W812" s="61">
        <f>(Table134[[#This Row],[2042 Future AADT]]-Table134[[#This Row],[AADT 2022]])/20*($W$5-2022)+Table134[[#This Row],[AADT 2022]]</f>
        <v>16828</v>
      </c>
      <c r="X812" s="63"/>
    </row>
    <row r="813" spans="1:24" s="21" customFormat="1" ht="24" customHeight="1" x14ac:dyDescent="0.25">
      <c r="A813" s="24" t="s">
        <v>8352</v>
      </c>
      <c r="B813" s="25" t="s">
        <v>19643</v>
      </c>
      <c r="C813" s="24">
        <v>4943</v>
      </c>
      <c r="D813" s="24" t="s">
        <v>17074</v>
      </c>
      <c r="E813" s="24" t="s">
        <v>8353</v>
      </c>
      <c r="F813" s="26">
        <f>Table134[[#This Row],[ToMeasure]]-Table134[[#This Row],[FromMeasure]]</f>
        <v>2.9674800000000001E-2</v>
      </c>
      <c r="G813" s="27" t="s">
        <v>8354</v>
      </c>
      <c r="H813" s="37">
        <v>0</v>
      </c>
      <c r="I813" s="24" t="s">
        <v>2205</v>
      </c>
      <c r="J813" s="37">
        <v>2.9674800000000001E-2</v>
      </c>
      <c r="K813" s="24" t="s">
        <v>635</v>
      </c>
      <c r="L813" s="28">
        <v>15556</v>
      </c>
      <c r="M813" s="28">
        <v>0</v>
      </c>
      <c r="N813" s="28">
        <v>15556</v>
      </c>
      <c r="O813" s="25" t="s">
        <v>23646</v>
      </c>
      <c r="P813" s="24">
        <v>8</v>
      </c>
      <c r="Q813" s="24" t="s">
        <v>203</v>
      </c>
      <c r="R813" s="28">
        <v>472</v>
      </c>
      <c r="S813" s="28">
        <v>1831</v>
      </c>
      <c r="T813" s="29">
        <v>0.14804577012085368</v>
      </c>
      <c r="U813" s="28">
        <v>21353</v>
      </c>
      <c r="V813" s="63"/>
      <c r="W813" s="61">
        <f>(Table134[[#This Row],[2042 Future AADT]]-Table134[[#This Row],[AADT 2022]])/20*($W$5-2022)+Table134[[#This Row],[AADT 2022]]</f>
        <v>21353</v>
      </c>
      <c r="X813" s="63"/>
    </row>
    <row r="814" spans="1:24" s="21" customFormat="1" ht="24" customHeight="1" x14ac:dyDescent="0.25">
      <c r="A814" s="24" t="s">
        <v>4064</v>
      </c>
      <c r="B814" s="25" t="s">
        <v>19649</v>
      </c>
      <c r="C814" s="24">
        <v>4950</v>
      </c>
      <c r="D814" s="24" t="s">
        <v>17074</v>
      </c>
      <c r="E814" s="24" t="s">
        <v>4065</v>
      </c>
      <c r="F814" s="26">
        <f>Table134[[#This Row],[ToMeasure]]-Table134[[#This Row],[FromMeasure]]</f>
        <v>3.5183989999999998E-2</v>
      </c>
      <c r="G814" s="27" t="s">
        <v>4066</v>
      </c>
      <c r="H814" s="37">
        <v>0</v>
      </c>
      <c r="I814" s="24" t="s">
        <v>512</v>
      </c>
      <c r="J814" s="37">
        <v>3.5183989999999998E-2</v>
      </c>
      <c r="K814" s="24" t="s">
        <v>3958</v>
      </c>
      <c r="L814" s="28">
        <v>10120</v>
      </c>
      <c r="M814" s="28">
        <v>0</v>
      </c>
      <c r="N814" s="28">
        <v>10120</v>
      </c>
      <c r="O814" s="25" t="s">
        <v>23647</v>
      </c>
      <c r="P814" s="24">
        <v>9</v>
      </c>
      <c r="Q814" s="24" t="s">
        <v>203</v>
      </c>
      <c r="R814" s="28">
        <v>307</v>
      </c>
      <c r="S814" s="28">
        <v>1189</v>
      </c>
      <c r="T814" s="29">
        <v>0.14782608695652175</v>
      </c>
      <c r="U814" s="28">
        <v>13891</v>
      </c>
      <c r="V814" s="63"/>
      <c r="W814" s="61">
        <f>(Table134[[#This Row],[2042 Future AADT]]-Table134[[#This Row],[AADT 2022]])/20*($W$5-2022)+Table134[[#This Row],[AADT 2022]]</f>
        <v>13891</v>
      </c>
      <c r="X814" s="63"/>
    </row>
    <row r="815" spans="1:24" s="21" customFormat="1" ht="24" customHeight="1" x14ac:dyDescent="0.25">
      <c r="A815" s="24" t="s">
        <v>4068</v>
      </c>
      <c r="B815" s="25" t="s">
        <v>19651</v>
      </c>
      <c r="C815" s="24">
        <v>4952</v>
      </c>
      <c r="D815" s="24" t="s">
        <v>17074</v>
      </c>
      <c r="E815" s="24" t="s">
        <v>4069</v>
      </c>
      <c r="F815" s="26">
        <f>Table134[[#This Row],[ToMeasure]]-Table134[[#This Row],[FromMeasure]]</f>
        <v>2.160407E-2</v>
      </c>
      <c r="G815" s="27" t="s">
        <v>4070</v>
      </c>
      <c r="H815" s="37">
        <v>0</v>
      </c>
      <c r="I815" s="24" t="s">
        <v>635</v>
      </c>
      <c r="J815" s="37">
        <v>2.160407E-2</v>
      </c>
      <c r="K815" s="24" t="s">
        <v>2205</v>
      </c>
      <c r="L815" s="28">
        <v>9518</v>
      </c>
      <c r="M815" s="28">
        <v>0</v>
      </c>
      <c r="N815" s="28">
        <v>9518</v>
      </c>
      <c r="O815" s="25" t="s">
        <v>23648</v>
      </c>
      <c r="P815" s="24">
        <v>10</v>
      </c>
      <c r="Q815" s="24" t="s">
        <v>203</v>
      </c>
      <c r="R815" s="28">
        <v>290</v>
      </c>
      <c r="S815" s="28">
        <v>1121</v>
      </c>
      <c r="T815" s="29">
        <v>0.1482454297121244</v>
      </c>
      <c r="U815" s="28">
        <v>13065</v>
      </c>
      <c r="V815" s="63"/>
      <c r="W815" s="61">
        <f>(Table134[[#This Row],[2042 Future AADT]]-Table134[[#This Row],[AADT 2022]])/20*($W$5-2022)+Table134[[#This Row],[AADT 2022]]</f>
        <v>13065</v>
      </c>
      <c r="X815" s="63"/>
    </row>
    <row r="816" spans="1:24" s="21" customFormat="1" ht="24" customHeight="1" x14ac:dyDescent="0.25">
      <c r="A816" s="24" t="s">
        <v>11841</v>
      </c>
      <c r="B816" s="25" t="s">
        <v>19650</v>
      </c>
      <c r="C816" s="24">
        <v>4951</v>
      </c>
      <c r="D816" s="24" t="s">
        <v>17074</v>
      </c>
      <c r="E816" s="24" t="s">
        <v>11842</v>
      </c>
      <c r="F816" s="26">
        <f>Table134[[#This Row],[ToMeasure]]-Table134[[#This Row],[FromMeasure]]</f>
        <v>1.7761639999999999E-2</v>
      </c>
      <c r="G816" s="27" t="s">
        <v>11843</v>
      </c>
      <c r="H816" s="37">
        <v>0</v>
      </c>
      <c r="I816" s="24" t="s">
        <v>3958</v>
      </c>
      <c r="J816" s="37">
        <v>1.7761639999999999E-2</v>
      </c>
      <c r="K816" s="24" t="s">
        <v>512</v>
      </c>
      <c r="L816" s="28">
        <v>11343</v>
      </c>
      <c r="M816" s="28">
        <v>0</v>
      </c>
      <c r="N816" s="28">
        <v>11343</v>
      </c>
      <c r="O816" s="25" t="s">
        <v>23649</v>
      </c>
      <c r="P816" s="24">
        <v>10</v>
      </c>
      <c r="Q816" s="24" t="s">
        <v>203</v>
      </c>
      <c r="R816" s="28">
        <v>344</v>
      </c>
      <c r="S816" s="28">
        <v>1332</v>
      </c>
      <c r="T816" s="29">
        <v>0.14775632548708453</v>
      </c>
      <c r="U816" s="28">
        <v>15570</v>
      </c>
      <c r="V816" s="63"/>
      <c r="W816" s="61">
        <f>(Table134[[#This Row],[2042 Future AADT]]-Table134[[#This Row],[AADT 2022]])/20*($W$5-2022)+Table134[[#This Row],[AADT 2022]]</f>
        <v>15570</v>
      </c>
      <c r="X816" s="63"/>
    </row>
    <row r="817" spans="1:24" s="21" customFormat="1" ht="24" customHeight="1" x14ac:dyDescent="0.25">
      <c r="A817" s="24" t="s">
        <v>7312</v>
      </c>
      <c r="B817" s="25" t="s">
        <v>19652</v>
      </c>
      <c r="C817" s="24">
        <v>4953</v>
      </c>
      <c r="D817" s="24" t="s">
        <v>17074</v>
      </c>
      <c r="E817" s="24" t="s">
        <v>7313</v>
      </c>
      <c r="F817" s="26">
        <f>Table134[[#This Row],[ToMeasure]]-Table134[[#This Row],[FromMeasure]]</f>
        <v>6.9036410000000006E-2</v>
      </c>
      <c r="G817" s="27" t="s">
        <v>7314</v>
      </c>
      <c r="H817" s="37">
        <v>0</v>
      </c>
      <c r="I817" s="24" t="s">
        <v>2205</v>
      </c>
      <c r="J817" s="37">
        <v>6.9036410000000006E-2</v>
      </c>
      <c r="K817" s="24" t="s">
        <v>635</v>
      </c>
      <c r="L817" s="28">
        <v>12894</v>
      </c>
      <c r="M817" s="28">
        <v>0</v>
      </c>
      <c r="N817" s="28">
        <v>12894</v>
      </c>
      <c r="O817" s="25" t="s">
        <v>23650</v>
      </c>
      <c r="P817" s="24">
        <v>10</v>
      </c>
      <c r="Q817" s="24" t="s">
        <v>203</v>
      </c>
      <c r="R817" s="28">
        <v>391</v>
      </c>
      <c r="S817" s="28">
        <v>1518</v>
      </c>
      <c r="T817" s="29">
        <v>0.14805335815107801</v>
      </c>
      <c r="U817" s="28">
        <v>17699</v>
      </c>
      <c r="V817" s="63"/>
      <c r="W817" s="61">
        <f>(Table134[[#This Row],[2042 Future AADT]]-Table134[[#This Row],[AADT 2022]])/20*($W$5-2022)+Table134[[#This Row],[AADT 2022]]</f>
        <v>17699</v>
      </c>
      <c r="X817" s="63"/>
    </row>
    <row r="818" spans="1:24" s="21" customFormat="1" ht="24" customHeight="1" x14ac:dyDescent="0.25">
      <c r="A818" s="24" t="s">
        <v>7316</v>
      </c>
      <c r="B818" s="25" t="s">
        <v>19658</v>
      </c>
      <c r="C818" s="24">
        <v>4960</v>
      </c>
      <c r="D818" s="24" t="s">
        <v>17074</v>
      </c>
      <c r="E818" s="24" t="s">
        <v>7317</v>
      </c>
      <c r="F818" s="26">
        <f>Table134[[#This Row],[ToMeasure]]-Table134[[#This Row],[FromMeasure]]</f>
        <v>2.9206469999999998E-2</v>
      </c>
      <c r="G818" s="27" t="s">
        <v>7318</v>
      </c>
      <c r="H818" s="37">
        <v>0</v>
      </c>
      <c r="I818" s="24" t="s">
        <v>512</v>
      </c>
      <c r="J818" s="37">
        <v>2.9206469999999998E-2</v>
      </c>
      <c r="K818" s="24" t="s">
        <v>3958</v>
      </c>
      <c r="L818" s="28">
        <v>14048</v>
      </c>
      <c r="M818" s="28">
        <v>0</v>
      </c>
      <c r="N818" s="28">
        <v>14048</v>
      </c>
      <c r="O818" s="25" t="s">
        <v>23651</v>
      </c>
      <c r="P818" s="24">
        <v>8</v>
      </c>
      <c r="Q818" s="24" t="s">
        <v>203</v>
      </c>
      <c r="R818" s="28">
        <v>426</v>
      </c>
      <c r="S818" s="28">
        <v>1653</v>
      </c>
      <c r="T818" s="29">
        <v>0.14799259681093394</v>
      </c>
      <c r="U818" s="28">
        <v>19283</v>
      </c>
      <c r="V818" s="63"/>
      <c r="W818" s="61">
        <f>(Table134[[#This Row],[2042 Future AADT]]-Table134[[#This Row],[AADT 2022]])/20*($W$5-2022)+Table134[[#This Row],[AADT 2022]]</f>
        <v>19283</v>
      </c>
      <c r="X818" s="63"/>
    </row>
    <row r="819" spans="1:24" s="21" customFormat="1" ht="24" customHeight="1" x14ac:dyDescent="0.25">
      <c r="A819" s="24" t="s">
        <v>7320</v>
      </c>
      <c r="B819" s="25" t="s">
        <v>19660</v>
      </c>
      <c r="C819" s="24">
        <v>4962</v>
      </c>
      <c r="D819" s="24" t="s">
        <v>17074</v>
      </c>
      <c r="E819" s="24" t="s">
        <v>7321</v>
      </c>
      <c r="F819" s="26">
        <f>Table134[[#This Row],[ToMeasure]]-Table134[[#This Row],[FromMeasure]]</f>
        <v>4.2269029999999999E-2</v>
      </c>
      <c r="G819" s="27" t="s">
        <v>7322</v>
      </c>
      <c r="H819" s="37">
        <v>0</v>
      </c>
      <c r="I819" s="24" t="s">
        <v>635</v>
      </c>
      <c r="J819" s="37">
        <v>4.2269029999999999E-2</v>
      </c>
      <c r="K819" s="24" t="s">
        <v>2205</v>
      </c>
      <c r="L819" s="28">
        <v>11289</v>
      </c>
      <c r="M819" s="28">
        <v>0</v>
      </c>
      <c r="N819" s="28">
        <v>11289</v>
      </c>
      <c r="O819" s="25" t="s">
        <v>23652</v>
      </c>
      <c r="P819" s="24">
        <v>15</v>
      </c>
      <c r="Q819" s="24" t="s">
        <v>203</v>
      </c>
      <c r="R819" s="28">
        <v>342</v>
      </c>
      <c r="S819" s="28">
        <v>1326</v>
      </c>
      <c r="T819" s="29">
        <v>0.14775445123571618</v>
      </c>
      <c r="U819" s="28">
        <v>15496</v>
      </c>
      <c r="V819" s="63"/>
      <c r="W819" s="61">
        <f>(Table134[[#This Row],[2042 Future AADT]]-Table134[[#This Row],[AADT 2022]])/20*($W$5-2022)+Table134[[#This Row],[AADT 2022]]</f>
        <v>15496</v>
      </c>
      <c r="X819" s="63"/>
    </row>
    <row r="820" spans="1:24" s="21" customFormat="1" ht="24" customHeight="1" x14ac:dyDescent="0.25">
      <c r="A820" s="24" t="s">
        <v>4072</v>
      </c>
      <c r="B820" s="25" t="s">
        <v>19659</v>
      </c>
      <c r="C820" s="24">
        <v>4961</v>
      </c>
      <c r="D820" s="24" t="s">
        <v>17074</v>
      </c>
      <c r="E820" s="24" t="s">
        <v>4073</v>
      </c>
      <c r="F820" s="26">
        <f>Table134[[#This Row],[ToMeasure]]-Table134[[#This Row],[FromMeasure]]</f>
        <v>2.023749E-2</v>
      </c>
      <c r="G820" s="27" t="s">
        <v>4074</v>
      </c>
      <c r="H820" s="37">
        <v>0</v>
      </c>
      <c r="I820" s="24" t="s">
        <v>3958</v>
      </c>
      <c r="J820" s="37">
        <v>2.023749E-2</v>
      </c>
      <c r="K820" s="24" t="s">
        <v>512</v>
      </c>
      <c r="L820" s="28">
        <v>11984</v>
      </c>
      <c r="M820" s="28">
        <v>0</v>
      </c>
      <c r="N820" s="28">
        <v>11984</v>
      </c>
      <c r="O820" s="25" t="s">
        <v>23653</v>
      </c>
      <c r="P820" s="24">
        <v>15</v>
      </c>
      <c r="Q820" s="24" t="s">
        <v>203</v>
      </c>
      <c r="R820" s="28">
        <v>363</v>
      </c>
      <c r="S820" s="28">
        <v>1408</v>
      </c>
      <c r="T820" s="29">
        <v>0.1477803738317757</v>
      </c>
      <c r="U820" s="28">
        <v>16450</v>
      </c>
      <c r="V820" s="63"/>
      <c r="W820" s="61">
        <f>(Table134[[#This Row],[2042 Future AADT]]-Table134[[#This Row],[AADT 2022]])/20*($W$5-2022)+Table134[[#This Row],[AADT 2022]]</f>
        <v>16450</v>
      </c>
      <c r="X820" s="63"/>
    </row>
    <row r="821" spans="1:24" s="21" customFormat="1" ht="24" customHeight="1" x14ac:dyDescent="0.25">
      <c r="A821" s="24" t="s">
        <v>8356</v>
      </c>
      <c r="B821" s="25" t="s">
        <v>19661</v>
      </c>
      <c r="C821" s="24">
        <v>4963</v>
      </c>
      <c r="D821" s="24" t="s">
        <v>17074</v>
      </c>
      <c r="E821" s="24" t="s">
        <v>8357</v>
      </c>
      <c r="F821" s="26">
        <f>Table134[[#This Row],[ToMeasure]]-Table134[[#This Row],[FromMeasure]]</f>
        <v>2.2511949999999999E-2</v>
      </c>
      <c r="G821" s="27" t="s">
        <v>8358</v>
      </c>
      <c r="H821" s="37">
        <v>0</v>
      </c>
      <c r="I821" s="24" t="s">
        <v>2205</v>
      </c>
      <c r="J821" s="37">
        <v>2.2511949999999999E-2</v>
      </c>
      <c r="K821" s="24" t="s">
        <v>635</v>
      </c>
      <c r="L821" s="28">
        <v>15453</v>
      </c>
      <c r="M821" s="28">
        <v>0</v>
      </c>
      <c r="N821" s="28">
        <v>15453</v>
      </c>
      <c r="O821" s="25" t="s">
        <v>23654</v>
      </c>
      <c r="P821" s="24">
        <v>10</v>
      </c>
      <c r="Q821" s="24" t="s">
        <v>203</v>
      </c>
      <c r="R821" s="28">
        <v>469</v>
      </c>
      <c r="S821" s="28">
        <v>1818</v>
      </c>
      <c r="T821" s="29">
        <v>0.14799715265644212</v>
      </c>
      <c r="U821" s="28">
        <v>21211</v>
      </c>
      <c r="V821" s="63"/>
      <c r="W821" s="61">
        <f>(Table134[[#This Row],[2042 Future AADT]]-Table134[[#This Row],[AADT 2022]])/20*($W$5-2022)+Table134[[#This Row],[AADT 2022]]</f>
        <v>21211</v>
      </c>
      <c r="X821" s="63"/>
    </row>
    <row r="822" spans="1:24" s="21" customFormat="1" ht="24" customHeight="1" x14ac:dyDescent="0.25">
      <c r="A822" s="24" t="s">
        <v>8360</v>
      </c>
      <c r="B822" s="25" t="s">
        <v>19668</v>
      </c>
      <c r="C822" s="24">
        <v>4970</v>
      </c>
      <c r="D822" s="24" t="s">
        <v>17074</v>
      </c>
      <c r="E822" s="24" t="s">
        <v>8361</v>
      </c>
      <c r="F822" s="26">
        <f>Table134[[#This Row],[ToMeasure]]-Table134[[#This Row],[FromMeasure]]</f>
        <v>1.6062819999999998E-2</v>
      </c>
      <c r="G822" s="27" t="s">
        <v>8362</v>
      </c>
      <c r="H822" s="37">
        <v>0</v>
      </c>
      <c r="I822" s="24" t="s">
        <v>512</v>
      </c>
      <c r="J822" s="37">
        <v>1.6062819999999998E-2</v>
      </c>
      <c r="K822" s="24" t="s">
        <v>3958</v>
      </c>
      <c r="L822" s="28">
        <v>13327</v>
      </c>
      <c r="M822" s="28">
        <v>0</v>
      </c>
      <c r="N822" s="28">
        <v>13327</v>
      </c>
      <c r="O822" s="25" t="s">
        <v>23655</v>
      </c>
      <c r="P822" s="24">
        <v>9</v>
      </c>
      <c r="Q822" s="24" t="s">
        <v>203</v>
      </c>
      <c r="R822" s="28">
        <v>405</v>
      </c>
      <c r="S822" s="28">
        <v>1569</v>
      </c>
      <c r="T822" s="29">
        <v>0.14812035716965558</v>
      </c>
      <c r="U822" s="28">
        <v>18293</v>
      </c>
      <c r="V822" s="63"/>
      <c r="W822" s="61">
        <f>(Table134[[#This Row],[2042 Future AADT]]-Table134[[#This Row],[AADT 2022]])/20*($W$5-2022)+Table134[[#This Row],[AADT 2022]]</f>
        <v>18293</v>
      </c>
      <c r="X822" s="63"/>
    </row>
    <row r="823" spans="1:24" s="21" customFormat="1" ht="24" customHeight="1" x14ac:dyDescent="0.25">
      <c r="A823" s="24" t="s">
        <v>7324</v>
      </c>
      <c r="B823" s="25" t="s">
        <v>19670</v>
      </c>
      <c r="C823" s="24">
        <v>4972</v>
      </c>
      <c r="D823" s="24" t="s">
        <v>17074</v>
      </c>
      <c r="E823" s="24" t="s">
        <v>7325</v>
      </c>
      <c r="F823" s="26">
        <f>Table134[[#This Row],[ToMeasure]]-Table134[[#This Row],[FromMeasure]]</f>
        <v>2.0556319999999999E-2</v>
      </c>
      <c r="G823" s="27" t="s">
        <v>7326</v>
      </c>
      <c r="H823" s="37">
        <v>0</v>
      </c>
      <c r="I823" s="24" t="s">
        <v>635</v>
      </c>
      <c r="J823" s="37">
        <v>2.0556319999999999E-2</v>
      </c>
      <c r="K823" s="24" t="s">
        <v>2205</v>
      </c>
      <c r="L823" s="28">
        <v>7217</v>
      </c>
      <c r="M823" s="28">
        <v>0</v>
      </c>
      <c r="N823" s="28">
        <v>7217</v>
      </c>
      <c r="O823" s="25" t="s">
        <v>23656</v>
      </c>
      <c r="P823" s="24">
        <v>10</v>
      </c>
      <c r="Q823" s="24" t="s">
        <v>203</v>
      </c>
      <c r="R823" s="28">
        <v>278</v>
      </c>
      <c r="S823" s="28">
        <v>412</v>
      </c>
      <c r="T823" s="29">
        <v>9.5607593182762921E-2</v>
      </c>
      <c r="U823" s="28">
        <v>9906</v>
      </c>
      <c r="V823" s="63"/>
      <c r="W823" s="61">
        <f>(Table134[[#This Row],[2042 Future AADT]]-Table134[[#This Row],[AADT 2022]])/20*($W$5-2022)+Table134[[#This Row],[AADT 2022]]</f>
        <v>9906</v>
      </c>
      <c r="X823" s="63"/>
    </row>
    <row r="824" spans="1:24" s="21" customFormat="1" ht="24" customHeight="1" x14ac:dyDescent="0.25">
      <c r="A824" s="24" t="s">
        <v>7328</v>
      </c>
      <c r="B824" s="25" t="s">
        <v>19669</v>
      </c>
      <c r="C824" s="24">
        <v>4971</v>
      </c>
      <c r="D824" s="24" t="s">
        <v>17074</v>
      </c>
      <c r="E824" s="24" t="s">
        <v>7329</v>
      </c>
      <c r="F824" s="26">
        <f>Table134[[#This Row],[ToMeasure]]-Table134[[#This Row],[FromMeasure]]</f>
        <v>1.7230430000000001E-2</v>
      </c>
      <c r="G824" s="27" t="s">
        <v>7330</v>
      </c>
      <c r="H824" s="37">
        <v>0</v>
      </c>
      <c r="I824" s="24" t="s">
        <v>3958</v>
      </c>
      <c r="J824" s="37">
        <v>1.7230430000000001E-2</v>
      </c>
      <c r="K824" s="24" t="s">
        <v>512</v>
      </c>
      <c r="L824" s="28">
        <v>6203</v>
      </c>
      <c r="M824" s="28">
        <v>0</v>
      </c>
      <c r="N824" s="28">
        <v>6203</v>
      </c>
      <c r="O824" s="25" t="s">
        <v>23657</v>
      </c>
      <c r="P824" s="24">
        <v>10</v>
      </c>
      <c r="Q824" s="24" t="s">
        <v>203</v>
      </c>
      <c r="R824" s="28">
        <v>221</v>
      </c>
      <c r="S824" s="28">
        <v>298</v>
      </c>
      <c r="T824" s="29">
        <v>8.3669192326293731E-2</v>
      </c>
      <c r="U824" s="28">
        <v>8514</v>
      </c>
      <c r="V824" s="63"/>
      <c r="W824" s="61">
        <f>(Table134[[#This Row],[2042 Future AADT]]-Table134[[#This Row],[AADT 2022]])/20*($W$5-2022)+Table134[[#This Row],[AADT 2022]]</f>
        <v>8514</v>
      </c>
      <c r="X824" s="63"/>
    </row>
    <row r="825" spans="1:24" s="21" customFormat="1" ht="24" customHeight="1" x14ac:dyDescent="0.25">
      <c r="A825" s="24" t="s">
        <v>4076</v>
      </c>
      <c r="B825" s="25" t="s">
        <v>19671</v>
      </c>
      <c r="C825" s="24">
        <v>4973</v>
      </c>
      <c r="D825" s="24" t="s">
        <v>17074</v>
      </c>
      <c r="E825" s="24" t="s">
        <v>4077</v>
      </c>
      <c r="F825" s="26">
        <f>Table134[[#This Row],[ToMeasure]]-Table134[[#This Row],[FromMeasure]]</f>
        <v>2.1829129999999999E-2</v>
      </c>
      <c r="G825" s="27" t="s">
        <v>4078</v>
      </c>
      <c r="H825" s="37">
        <v>0</v>
      </c>
      <c r="I825" s="24" t="s">
        <v>2205</v>
      </c>
      <c r="J825" s="37">
        <v>2.1829129999999999E-2</v>
      </c>
      <c r="K825" s="24" t="s">
        <v>635</v>
      </c>
      <c r="L825" s="28">
        <v>14558</v>
      </c>
      <c r="M825" s="28">
        <v>0</v>
      </c>
      <c r="N825" s="28">
        <v>14558</v>
      </c>
      <c r="O825" s="25" t="s">
        <v>23658</v>
      </c>
      <c r="P825" s="24">
        <v>10</v>
      </c>
      <c r="Q825" s="24" t="s">
        <v>203</v>
      </c>
      <c r="R825" s="28">
        <v>440</v>
      </c>
      <c r="S825" s="28">
        <v>1713</v>
      </c>
      <c r="T825" s="29">
        <v>0.14789119384530841</v>
      </c>
      <c r="U825" s="28">
        <v>19983</v>
      </c>
      <c r="V825" s="63"/>
      <c r="W825" s="61">
        <f>(Table134[[#This Row],[2042 Future AADT]]-Table134[[#This Row],[AADT 2022]])/20*($W$5-2022)+Table134[[#This Row],[AADT 2022]]</f>
        <v>19983</v>
      </c>
      <c r="X825" s="63"/>
    </row>
    <row r="826" spans="1:24" s="21" customFormat="1" ht="24" customHeight="1" x14ac:dyDescent="0.25">
      <c r="A826" s="24" t="s">
        <v>4080</v>
      </c>
      <c r="B826" s="25" t="s">
        <v>19677</v>
      </c>
      <c r="C826" s="24">
        <v>4980</v>
      </c>
      <c r="D826" s="24" t="s">
        <v>17074</v>
      </c>
      <c r="E826" s="24" t="s">
        <v>4081</v>
      </c>
      <c r="F826" s="26">
        <f>Table134[[#This Row],[ToMeasure]]-Table134[[#This Row],[FromMeasure]]</f>
        <v>2.1040799999999998E-2</v>
      </c>
      <c r="G826" s="27" t="s">
        <v>4082</v>
      </c>
      <c r="H826" s="37">
        <v>0</v>
      </c>
      <c r="I826" s="24" t="s">
        <v>512</v>
      </c>
      <c r="J826" s="37">
        <v>2.1040799999999998E-2</v>
      </c>
      <c r="K826" s="24" t="s">
        <v>3958</v>
      </c>
      <c r="L826" s="28">
        <v>15617</v>
      </c>
      <c r="M826" s="28">
        <v>0</v>
      </c>
      <c r="N826" s="28">
        <v>15617</v>
      </c>
      <c r="O826" s="25" t="s">
        <v>23659</v>
      </c>
      <c r="P826" s="24">
        <v>8</v>
      </c>
      <c r="Q826" s="24" t="s">
        <v>203</v>
      </c>
      <c r="R826" s="28">
        <v>473</v>
      </c>
      <c r="S826" s="28">
        <v>1838</v>
      </c>
      <c r="T826" s="29">
        <v>0.14797976564000767</v>
      </c>
      <c r="U826" s="28">
        <v>21436</v>
      </c>
      <c r="V826" s="63"/>
      <c r="W826" s="61">
        <f>(Table134[[#This Row],[2042 Future AADT]]-Table134[[#This Row],[AADT 2022]])/20*($W$5-2022)+Table134[[#This Row],[AADT 2022]]</f>
        <v>21436</v>
      </c>
      <c r="X826" s="63"/>
    </row>
    <row r="827" spans="1:24" s="21" customFormat="1" ht="24" customHeight="1" x14ac:dyDescent="0.25">
      <c r="A827" s="24" t="s">
        <v>11845</v>
      </c>
      <c r="B827" s="25" t="s">
        <v>19679</v>
      </c>
      <c r="C827" s="24">
        <v>4982</v>
      </c>
      <c r="D827" s="24" t="s">
        <v>17074</v>
      </c>
      <c r="E827" s="24" t="s">
        <v>11846</v>
      </c>
      <c r="F827" s="26">
        <f>Table134[[#This Row],[ToMeasure]]-Table134[[#This Row],[FromMeasure]]</f>
        <v>3.6804150000000001E-2</v>
      </c>
      <c r="G827" s="27" t="s">
        <v>11847</v>
      </c>
      <c r="H827" s="37">
        <v>0</v>
      </c>
      <c r="I827" s="24" t="s">
        <v>635</v>
      </c>
      <c r="J827" s="37">
        <v>3.6804150000000001E-2</v>
      </c>
      <c r="K827" s="24" t="s">
        <v>2205</v>
      </c>
      <c r="L827" s="28">
        <v>12486</v>
      </c>
      <c r="M827" s="28">
        <v>0</v>
      </c>
      <c r="N827" s="28">
        <v>12486</v>
      </c>
      <c r="O827" s="25" t="s">
        <v>23660</v>
      </c>
      <c r="P827" s="24">
        <v>11</v>
      </c>
      <c r="Q827" s="24" t="s">
        <v>203</v>
      </c>
      <c r="R827" s="28">
        <v>379</v>
      </c>
      <c r="S827" s="28">
        <v>1468</v>
      </c>
      <c r="T827" s="29">
        <v>0.14792567675796892</v>
      </c>
      <c r="U827" s="28">
        <v>17139</v>
      </c>
      <c r="V827" s="63"/>
      <c r="W827" s="61">
        <f>(Table134[[#This Row],[2042 Future AADT]]-Table134[[#This Row],[AADT 2022]])/20*($W$5-2022)+Table134[[#This Row],[AADT 2022]]</f>
        <v>17139</v>
      </c>
      <c r="X827" s="63"/>
    </row>
    <row r="828" spans="1:24" s="21" customFormat="1" ht="24" customHeight="1" x14ac:dyDescent="0.25">
      <c r="A828" s="24" t="s">
        <v>7332</v>
      </c>
      <c r="B828" s="25" t="s">
        <v>19678</v>
      </c>
      <c r="C828" s="24">
        <v>4981</v>
      </c>
      <c r="D828" s="24" t="s">
        <v>17074</v>
      </c>
      <c r="E828" s="24" t="s">
        <v>7333</v>
      </c>
      <c r="F828" s="26">
        <f>Table134[[#This Row],[ToMeasure]]-Table134[[#This Row],[FromMeasure]]</f>
        <v>0.11833528</v>
      </c>
      <c r="G828" s="27" t="s">
        <v>7334</v>
      </c>
      <c r="H828" s="37">
        <v>0</v>
      </c>
      <c r="I828" s="24" t="s">
        <v>3958</v>
      </c>
      <c r="J828" s="37">
        <v>0.11833528</v>
      </c>
      <c r="K828" s="24" t="s">
        <v>512</v>
      </c>
      <c r="L828" s="28">
        <v>11010</v>
      </c>
      <c r="M828" s="28">
        <v>0</v>
      </c>
      <c r="N828" s="28">
        <v>11010</v>
      </c>
      <c r="O828" s="25" t="s">
        <v>23661</v>
      </c>
      <c r="P828" s="24">
        <v>11</v>
      </c>
      <c r="Q828" s="24" t="s">
        <v>203</v>
      </c>
      <c r="R828" s="28">
        <v>334</v>
      </c>
      <c r="S828" s="28">
        <v>1296</v>
      </c>
      <c r="T828" s="29">
        <v>0.14804722979109899</v>
      </c>
      <c r="U828" s="28">
        <v>15113</v>
      </c>
      <c r="V828" s="63"/>
      <c r="W828" s="61">
        <f>(Table134[[#This Row],[2042 Future AADT]]-Table134[[#This Row],[AADT 2022]])/20*($W$5-2022)+Table134[[#This Row],[AADT 2022]]</f>
        <v>15113</v>
      </c>
      <c r="X828" s="63"/>
    </row>
    <row r="829" spans="1:24" s="21" customFormat="1" ht="24" customHeight="1" x14ac:dyDescent="0.25">
      <c r="A829" s="24" t="s">
        <v>8364</v>
      </c>
      <c r="B829" s="25" t="s">
        <v>19680</v>
      </c>
      <c r="C829" s="24">
        <v>4983</v>
      </c>
      <c r="D829" s="24" t="s">
        <v>17074</v>
      </c>
      <c r="E829" s="24" t="s">
        <v>8365</v>
      </c>
      <c r="F829" s="26">
        <f>Table134[[#This Row],[ToMeasure]]-Table134[[#This Row],[FromMeasure]]</f>
        <v>8.4671189999999993E-2</v>
      </c>
      <c r="G829" s="27" t="s">
        <v>8366</v>
      </c>
      <c r="H829" s="37">
        <v>0</v>
      </c>
      <c r="I829" s="24" t="s">
        <v>2205</v>
      </c>
      <c r="J829" s="37">
        <v>8.4671189999999993E-2</v>
      </c>
      <c r="K829" s="24" t="s">
        <v>635</v>
      </c>
      <c r="L829" s="28">
        <v>18943</v>
      </c>
      <c r="M829" s="28">
        <v>0</v>
      </c>
      <c r="N829" s="28">
        <v>18943</v>
      </c>
      <c r="O829" s="25" t="s">
        <v>23662</v>
      </c>
      <c r="P829" s="24">
        <v>9</v>
      </c>
      <c r="Q829" s="24" t="s">
        <v>203</v>
      </c>
      <c r="R829" s="28">
        <v>575</v>
      </c>
      <c r="S829" s="28">
        <v>2230</v>
      </c>
      <c r="T829" s="29">
        <v>0.14807580636646783</v>
      </c>
      <c r="U829" s="28">
        <v>26002</v>
      </c>
      <c r="V829" s="63"/>
      <c r="W829" s="61">
        <f>(Table134[[#This Row],[2042 Future AADT]]-Table134[[#This Row],[AADT 2022]])/20*($W$5-2022)+Table134[[#This Row],[AADT 2022]]</f>
        <v>26002</v>
      </c>
      <c r="X829" s="63"/>
    </row>
    <row r="830" spans="1:24" s="21" customFormat="1" ht="24" customHeight="1" x14ac:dyDescent="0.25">
      <c r="A830" s="24" t="s">
        <v>11849</v>
      </c>
      <c r="B830" s="25" t="s">
        <v>19682</v>
      </c>
      <c r="C830" s="24">
        <v>4985</v>
      </c>
      <c r="D830" s="24" t="s">
        <v>17074</v>
      </c>
      <c r="E830" s="24" t="s">
        <v>11850</v>
      </c>
      <c r="F830" s="26">
        <f>Table134[[#This Row],[ToMeasure]]-Table134[[#This Row],[FromMeasure]]</f>
        <v>9.8139199999999996E-2</v>
      </c>
      <c r="G830" s="27" t="s">
        <v>11851</v>
      </c>
      <c r="H830" s="37">
        <v>0</v>
      </c>
      <c r="I830" s="24" t="s">
        <v>2205</v>
      </c>
      <c r="J830" s="37">
        <v>9.8139199999999996E-2</v>
      </c>
      <c r="K830" s="24" t="s">
        <v>635</v>
      </c>
      <c r="L830" s="28">
        <v>357</v>
      </c>
      <c r="M830" s="28">
        <v>0</v>
      </c>
      <c r="N830" s="28">
        <v>357</v>
      </c>
      <c r="O830" s="25" t="s">
        <v>23663</v>
      </c>
      <c r="P830" s="24">
        <v>19</v>
      </c>
      <c r="Q830" s="24" t="s">
        <v>203</v>
      </c>
      <c r="R830" s="28">
        <v>29</v>
      </c>
      <c r="S830" s="28">
        <v>5</v>
      </c>
      <c r="T830" s="29">
        <v>9.5238095238095233E-2</v>
      </c>
      <c r="U830" s="28">
        <v>562</v>
      </c>
      <c r="V830" s="63"/>
      <c r="W830" s="61">
        <f>(Table134[[#This Row],[2042 Future AADT]]-Table134[[#This Row],[AADT 2022]])/20*($W$5-2022)+Table134[[#This Row],[AADT 2022]]</f>
        <v>562</v>
      </c>
      <c r="X830" s="63"/>
    </row>
    <row r="831" spans="1:24" s="21" customFormat="1" ht="24" customHeight="1" x14ac:dyDescent="0.25">
      <c r="A831" s="24" t="s">
        <v>7336</v>
      </c>
      <c r="B831" s="25" t="s">
        <v>19687</v>
      </c>
      <c r="C831" s="24">
        <v>5000</v>
      </c>
      <c r="D831" s="24" t="s">
        <v>17074</v>
      </c>
      <c r="E831" s="24" t="s">
        <v>7337</v>
      </c>
      <c r="F831" s="26">
        <f>Table134[[#This Row],[ToMeasure]]-Table134[[#This Row],[FromMeasure]]</f>
        <v>7.9894099999999996E-2</v>
      </c>
      <c r="G831" s="27" t="s">
        <v>7338</v>
      </c>
      <c r="H831" s="37">
        <v>0</v>
      </c>
      <c r="I831" s="24" t="s">
        <v>512</v>
      </c>
      <c r="J831" s="37">
        <v>7.9894099999999996E-2</v>
      </c>
      <c r="K831" s="24" t="s">
        <v>3958</v>
      </c>
      <c r="L831" s="28">
        <v>8874</v>
      </c>
      <c r="M831" s="28">
        <v>0</v>
      </c>
      <c r="N831" s="28">
        <v>8874</v>
      </c>
      <c r="O831" s="25" t="s">
        <v>23664</v>
      </c>
      <c r="P831" s="24">
        <v>13</v>
      </c>
      <c r="Q831" s="24" t="s">
        <v>203</v>
      </c>
      <c r="R831" s="28">
        <v>269</v>
      </c>
      <c r="S831" s="28">
        <v>1044</v>
      </c>
      <c r="T831" s="29">
        <v>0.14796033355871083</v>
      </c>
      <c r="U831" s="28">
        <v>12181</v>
      </c>
      <c r="V831" s="63"/>
      <c r="W831" s="61">
        <f>(Table134[[#This Row],[2042 Future AADT]]-Table134[[#This Row],[AADT 2022]])/20*($W$5-2022)+Table134[[#This Row],[AADT 2022]]</f>
        <v>12181</v>
      </c>
      <c r="X831" s="63"/>
    </row>
    <row r="832" spans="1:24" s="21" customFormat="1" ht="24" customHeight="1" x14ac:dyDescent="0.25">
      <c r="A832" s="24" t="s">
        <v>11853</v>
      </c>
      <c r="B832" s="25" t="s">
        <v>19693</v>
      </c>
      <c r="C832" s="24">
        <v>5010</v>
      </c>
      <c r="D832" s="24" t="s">
        <v>17074</v>
      </c>
      <c r="E832" s="24" t="s">
        <v>11854</v>
      </c>
      <c r="F832" s="26">
        <f>Table134[[#This Row],[ToMeasure]]-Table134[[#This Row],[FromMeasure]]</f>
        <v>0.47921631999999997</v>
      </c>
      <c r="G832" s="27" t="s">
        <v>6252</v>
      </c>
      <c r="H832" s="37">
        <v>0</v>
      </c>
      <c r="I832" s="24" t="s">
        <v>512</v>
      </c>
      <c r="J832" s="37">
        <v>0.47921631999999997</v>
      </c>
      <c r="K832" s="24" t="s">
        <v>3958</v>
      </c>
      <c r="L832" s="28">
        <v>7306</v>
      </c>
      <c r="M832" s="28">
        <v>0</v>
      </c>
      <c r="N832" s="28">
        <v>7306</v>
      </c>
      <c r="O832" s="25" t="s">
        <v>23665</v>
      </c>
      <c r="P832" s="24">
        <v>7</v>
      </c>
      <c r="Q832" s="24" t="s">
        <v>203</v>
      </c>
      <c r="R832" s="28">
        <v>261</v>
      </c>
      <c r="S832" s="28">
        <v>351</v>
      </c>
      <c r="T832" s="29">
        <v>8.3766767040788392E-2</v>
      </c>
      <c r="U832" s="28">
        <v>10028</v>
      </c>
      <c r="V832" s="63"/>
      <c r="W832" s="61">
        <f>(Table134[[#This Row],[2042 Future AADT]]-Table134[[#This Row],[AADT 2022]])/20*($W$5-2022)+Table134[[#This Row],[AADT 2022]]</f>
        <v>10028</v>
      </c>
      <c r="X832" s="63"/>
    </row>
    <row r="833" spans="1:24" s="21" customFormat="1" ht="24" customHeight="1" x14ac:dyDescent="0.25">
      <c r="A833" s="24" t="s">
        <v>8368</v>
      </c>
      <c r="B833" s="25" t="s">
        <v>19695</v>
      </c>
      <c r="C833" s="24">
        <v>5012</v>
      </c>
      <c r="D833" s="24" t="s">
        <v>17074</v>
      </c>
      <c r="E833" s="24" t="s">
        <v>8369</v>
      </c>
      <c r="F833" s="26">
        <f>Table134[[#This Row],[ToMeasure]]-Table134[[#This Row],[FromMeasure]]</f>
        <v>0.32285260999999998</v>
      </c>
      <c r="G833" s="27" t="s">
        <v>8370</v>
      </c>
      <c r="H833" s="37">
        <v>0</v>
      </c>
      <c r="I833" s="24" t="s">
        <v>635</v>
      </c>
      <c r="J833" s="37">
        <v>0.32285260999999998</v>
      </c>
      <c r="K833" s="24" t="s">
        <v>2205</v>
      </c>
      <c r="L833" s="28">
        <v>6358</v>
      </c>
      <c r="M833" s="28">
        <v>0</v>
      </c>
      <c r="N833" s="28">
        <v>6358</v>
      </c>
      <c r="O833" s="25" t="s">
        <v>23666</v>
      </c>
      <c r="P833" s="24">
        <v>10</v>
      </c>
      <c r="Q833" s="24" t="s">
        <v>203</v>
      </c>
      <c r="R833" s="28">
        <v>228</v>
      </c>
      <c r="S833" s="28">
        <v>304</v>
      </c>
      <c r="T833" s="29">
        <v>8.3674111355772254E-2</v>
      </c>
      <c r="U833" s="28">
        <v>8727</v>
      </c>
      <c r="V833" s="63"/>
      <c r="W833" s="61">
        <f>(Table134[[#This Row],[2042 Future AADT]]-Table134[[#This Row],[AADT 2022]])/20*($W$5-2022)+Table134[[#This Row],[AADT 2022]]</f>
        <v>8727</v>
      </c>
      <c r="X833" s="63"/>
    </row>
    <row r="834" spans="1:24" s="21" customFormat="1" ht="24" customHeight="1" x14ac:dyDescent="0.25">
      <c r="A834" s="24" t="s">
        <v>11856</v>
      </c>
      <c r="B834" s="25" t="s">
        <v>19694</v>
      </c>
      <c r="C834" s="24">
        <v>5011</v>
      </c>
      <c r="D834" s="24" t="s">
        <v>17074</v>
      </c>
      <c r="E834" s="24" t="s">
        <v>11857</v>
      </c>
      <c r="F834" s="26">
        <f>Table134[[#This Row],[ToMeasure]]-Table134[[#This Row],[FromMeasure]]</f>
        <v>0.33418130000000001</v>
      </c>
      <c r="G834" s="27" t="s">
        <v>10490</v>
      </c>
      <c r="H834" s="37">
        <v>0</v>
      </c>
      <c r="I834" s="24" t="s">
        <v>3958</v>
      </c>
      <c r="J834" s="37">
        <v>0.33418130000000001</v>
      </c>
      <c r="K834" s="24" t="s">
        <v>512</v>
      </c>
      <c r="L834" s="28">
        <v>6591</v>
      </c>
      <c r="M834" s="28">
        <v>0</v>
      </c>
      <c r="N834" s="28">
        <v>6591</v>
      </c>
      <c r="O834" s="25" t="s">
        <v>23667</v>
      </c>
      <c r="P834" s="24">
        <v>12</v>
      </c>
      <c r="Q834" s="24" t="s">
        <v>203</v>
      </c>
      <c r="R834" s="28">
        <v>199</v>
      </c>
      <c r="S834" s="28">
        <v>777</v>
      </c>
      <c r="T834" s="29">
        <v>0.1480807161280534</v>
      </c>
      <c r="U834" s="28">
        <v>9047</v>
      </c>
      <c r="V834" s="63"/>
      <c r="W834" s="61">
        <f>(Table134[[#This Row],[2042 Future AADT]]-Table134[[#This Row],[AADT 2022]])/20*($W$5-2022)+Table134[[#This Row],[AADT 2022]]</f>
        <v>9047</v>
      </c>
      <c r="X834" s="63"/>
    </row>
    <row r="835" spans="1:24" s="21" customFormat="1" ht="24" customHeight="1" x14ac:dyDescent="0.25">
      <c r="A835" s="24" t="s">
        <v>11859</v>
      </c>
      <c r="B835" s="25" t="s">
        <v>19688</v>
      </c>
      <c r="C835" s="24">
        <v>5003</v>
      </c>
      <c r="D835" s="24" t="s">
        <v>17074</v>
      </c>
      <c r="E835" s="24" t="s">
        <v>11860</v>
      </c>
      <c r="F835" s="26">
        <f>Table134[[#This Row],[ToMeasure]]-Table134[[#This Row],[FromMeasure]]</f>
        <v>0.15878129999999999</v>
      </c>
      <c r="G835" s="27" t="s">
        <v>11861</v>
      </c>
      <c r="H835" s="37">
        <v>0</v>
      </c>
      <c r="I835" s="24" t="s">
        <v>2205</v>
      </c>
      <c r="J835" s="37">
        <v>0.15878129999999999</v>
      </c>
      <c r="K835" s="24" t="s">
        <v>635</v>
      </c>
      <c r="L835" s="28">
        <v>8044</v>
      </c>
      <c r="M835" s="28">
        <v>0</v>
      </c>
      <c r="N835" s="28">
        <v>8044</v>
      </c>
      <c r="O835" s="25" t="s">
        <v>23668</v>
      </c>
      <c r="P835" s="24">
        <v>9</v>
      </c>
      <c r="Q835" s="24" t="s">
        <v>203</v>
      </c>
      <c r="R835" s="28">
        <v>244</v>
      </c>
      <c r="S835" s="28">
        <v>943</v>
      </c>
      <c r="T835" s="29">
        <v>0.14756340129288911</v>
      </c>
      <c r="U835" s="28">
        <v>11041</v>
      </c>
      <c r="V835" s="63"/>
      <c r="W835" s="61">
        <f>(Table134[[#This Row],[2042 Future AADT]]-Table134[[#This Row],[AADT 2022]])/20*($W$5-2022)+Table134[[#This Row],[AADT 2022]]</f>
        <v>11041</v>
      </c>
      <c r="X835" s="63"/>
    </row>
    <row r="836" spans="1:24" s="21" customFormat="1" ht="24" customHeight="1" x14ac:dyDescent="0.25">
      <c r="A836" s="24" t="s">
        <v>8372</v>
      </c>
      <c r="B836" s="25" t="s">
        <v>19700</v>
      </c>
      <c r="C836" s="24">
        <v>5020</v>
      </c>
      <c r="D836" s="24" t="s">
        <v>17074</v>
      </c>
      <c r="E836" s="24" t="s">
        <v>8373</v>
      </c>
      <c r="F836" s="26">
        <f>Table134[[#This Row],[ToMeasure]]-Table134[[#This Row],[FromMeasure]]</f>
        <v>0.46494102999999998</v>
      </c>
      <c r="G836" s="27" t="s">
        <v>4087</v>
      </c>
      <c r="H836" s="37">
        <v>0</v>
      </c>
      <c r="I836" s="24" t="s">
        <v>512</v>
      </c>
      <c r="J836" s="37">
        <v>0.46494102999999998</v>
      </c>
      <c r="K836" s="24" t="s">
        <v>8374</v>
      </c>
      <c r="L836" s="28">
        <v>14616</v>
      </c>
      <c r="M836" s="28">
        <v>0</v>
      </c>
      <c r="N836" s="28">
        <v>14616</v>
      </c>
      <c r="O836" s="25" t="s">
        <v>23669</v>
      </c>
      <c r="P836" s="24">
        <v>10</v>
      </c>
      <c r="Q836" s="24" t="s">
        <v>203</v>
      </c>
      <c r="R836" s="28">
        <v>522</v>
      </c>
      <c r="S836" s="28">
        <v>696</v>
      </c>
      <c r="T836" s="29">
        <v>8.3333333333333329E-2</v>
      </c>
      <c r="U836" s="28">
        <v>20062</v>
      </c>
      <c r="V836" s="63"/>
      <c r="W836" s="61">
        <f>(Table134[[#This Row],[2042 Future AADT]]-Table134[[#This Row],[AADT 2022]])/20*($W$5-2022)+Table134[[#This Row],[AADT 2022]]</f>
        <v>20062</v>
      </c>
      <c r="X836" s="63"/>
    </row>
    <row r="837" spans="1:24" s="21" customFormat="1" ht="24" customHeight="1" x14ac:dyDescent="0.25">
      <c r="A837" s="24" t="s">
        <v>4084</v>
      </c>
      <c r="B837" s="25" t="s">
        <v>19701</v>
      </c>
      <c r="C837" s="24">
        <v>5021</v>
      </c>
      <c r="D837" s="24" t="s">
        <v>17074</v>
      </c>
      <c r="E837" s="24" t="s">
        <v>4085</v>
      </c>
      <c r="F837" s="26">
        <f>Table134[[#This Row],[ToMeasure]]-Table134[[#This Row],[FromMeasure]]</f>
        <v>0.37550918</v>
      </c>
      <c r="G837" s="27" t="s">
        <v>4086</v>
      </c>
      <c r="H837" s="37">
        <v>0</v>
      </c>
      <c r="I837" s="24" t="s">
        <v>4087</v>
      </c>
      <c r="J837" s="37">
        <v>0.37550918</v>
      </c>
      <c r="K837" s="24" t="s">
        <v>4088</v>
      </c>
      <c r="L837" s="28">
        <v>17383</v>
      </c>
      <c r="M837" s="28">
        <v>0</v>
      </c>
      <c r="N837" s="28">
        <v>17383</v>
      </c>
      <c r="O837" s="25" t="s">
        <v>23670</v>
      </c>
      <c r="P837" s="24">
        <v>9</v>
      </c>
      <c r="Q837" s="24" t="s">
        <v>203</v>
      </c>
      <c r="R837" s="28">
        <v>529</v>
      </c>
      <c r="S837" s="28">
        <v>2049</v>
      </c>
      <c r="T837" s="29">
        <v>0.14830581602715295</v>
      </c>
      <c r="U837" s="28">
        <v>23860</v>
      </c>
      <c r="V837" s="63"/>
      <c r="W837" s="61">
        <f>(Table134[[#This Row],[2042 Future AADT]]-Table134[[#This Row],[AADT 2022]])/20*($W$5-2022)+Table134[[#This Row],[AADT 2022]]</f>
        <v>23860</v>
      </c>
      <c r="X837" s="63"/>
    </row>
    <row r="838" spans="1:24" s="21" customFormat="1" ht="24" customHeight="1" x14ac:dyDescent="0.25">
      <c r="A838" s="24" t="s">
        <v>4090</v>
      </c>
      <c r="B838" s="25" t="s">
        <v>19703</v>
      </c>
      <c r="C838" s="24">
        <v>5023</v>
      </c>
      <c r="D838" s="24" t="s">
        <v>17074</v>
      </c>
      <c r="E838" s="24" t="s">
        <v>4091</v>
      </c>
      <c r="F838" s="26">
        <f>Table134[[#This Row],[ToMeasure]]-Table134[[#This Row],[FromMeasure]]</f>
        <v>0.96708026999999996</v>
      </c>
      <c r="G838" s="27" t="s">
        <v>4088</v>
      </c>
      <c r="H838" s="37">
        <v>0</v>
      </c>
      <c r="I838" s="24" t="s">
        <v>635</v>
      </c>
      <c r="J838" s="37">
        <v>0.96708026999999996</v>
      </c>
      <c r="K838" s="24" t="s">
        <v>1930</v>
      </c>
      <c r="L838" s="28">
        <v>13734</v>
      </c>
      <c r="M838" s="28">
        <v>0</v>
      </c>
      <c r="N838" s="28">
        <v>13734</v>
      </c>
      <c r="O838" s="25" t="s">
        <v>23671</v>
      </c>
      <c r="P838" s="24">
        <v>9</v>
      </c>
      <c r="Q838" s="24" t="s">
        <v>203</v>
      </c>
      <c r="R838" s="28">
        <v>521</v>
      </c>
      <c r="S838" s="28">
        <v>770</v>
      </c>
      <c r="T838" s="29">
        <v>9.4000291247997664E-2</v>
      </c>
      <c r="U838" s="28">
        <v>18852</v>
      </c>
      <c r="V838" s="63"/>
      <c r="W838" s="61">
        <f>(Table134[[#This Row],[2042 Future AADT]]-Table134[[#This Row],[AADT 2022]])/20*($W$5-2022)+Table134[[#This Row],[AADT 2022]]</f>
        <v>18852</v>
      </c>
      <c r="X838" s="63"/>
    </row>
    <row r="839" spans="1:24" s="21" customFormat="1" ht="24" customHeight="1" x14ac:dyDescent="0.25">
      <c r="A839" s="24" t="s">
        <v>11863</v>
      </c>
      <c r="B839" s="25" t="s">
        <v>19702</v>
      </c>
      <c r="C839" s="24">
        <v>5022</v>
      </c>
      <c r="D839" s="24" t="s">
        <v>17074</v>
      </c>
      <c r="E839" s="24" t="s">
        <v>11864</v>
      </c>
      <c r="F839" s="26">
        <f>Table134[[#This Row],[ToMeasure]]-Table134[[#This Row],[FromMeasure]]</f>
        <v>0.84090600000000004</v>
      </c>
      <c r="G839" s="27" t="s">
        <v>8374</v>
      </c>
      <c r="H839" s="37">
        <v>0</v>
      </c>
      <c r="I839" s="24" t="s">
        <v>4088</v>
      </c>
      <c r="J839" s="37">
        <v>0.84090600000000004</v>
      </c>
      <c r="K839" s="24" t="s">
        <v>669</v>
      </c>
      <c r="L839" s="28">
        <v>24477</v>
      </c>
      <c r="M839" s="28">
        <v>0</v>
      </c>
      <c r="N839" s="28">
        <v>24477</v>
      </c>
      <c r="O839" s="25" t="s">
        <v>23672</v>
      </c>
      <c r="P839" s="24">
        <v>8</v>
      </c>
      <c r="Q839" s="24" t="s">
        <v>203</v>
      </c>
      <c r="R839" s="28">
        <v>1027</v>
      </c>
      <c r="S839" s="28">
        <v>1075</v>
      </c>
      <c r="T839" s="29">
        <v>8.5876537157331373E-2</v>
      </c>
      <c r="U839" s="28">
        <v>33598</v>
      </c>
      <c r="V839" s="63"/>
      <c r="W839" s="61">
        <f>(Table134[[#This Row],[2042 Future AADT]]-Table134[[#This Row],[AADT 2022]])/20*($W$5-2022)+Table134[[#This Row],[AADT 2022]]</f>
        <v>33598</v>
      </c>
      <c r="X839" s="63"/>
    </row>
    <row r="840" spans="1:24" s="21" customFormat="1" ht="24" customHeight="1" x14ac:dyDescent="0.25">
      <c r="A840" s="24" t="s">
        <v>11866</v>
      </c>
      <c r="B840" s="25" t="s">
        <v>21061</v>
      </c>
      <c r="C840" s="24">
        <v>7760</v>
      </c>
      <c r="D840" s="24" t="s">
        <v>17074</v>
      </c>
      <c r="E840" s="24" t="s">
        <v>11867</v>
      </c>
      <c r="F840" s="26">
        <f>Table134[[#This Row],[ToMeasure]]-Table134[[#This Row],[FromMeasure]]</f>
        <v>0.29094806000000001</v>
      </c>
      <c r="G840" s="27" t="s">
        <v>6255</v>
      </c>
      <c r="H840" s="37">
        <v>0</v>
      </c>
      <c r="I840" s="24" t="s">
        <v>512</v>
      </c>
      <c r="J840" s="37">
        <v>0.29094806000000001</v>
      </c>
      <c r="K840" s="24" t="s">
        <v>3958</v>
      </c>
      <c r="L840" s="28">
        <v>10123</v>
      </c>
      <c r="M840" s="28">
        <v>0</v>
      </c>
      <c r="N840" s="28">
        <v>10123</v>
      </c>
      <c r="O840" s="25" t="s">
        <v>23673</v>
      </c>
      <c r="P840" s="24">
        <v>11</v>
      </c>
      <c r="Q840" s="24" t="s">
        <v>203</v>
      </c>
      <c r="R840" s="28">
        <v>363</v>
      </c>
      <c r="S840" s="28">
        <v>483</v>
      </c>
      <c r="T840" s="29">
        <v>8.3572063617504688E-2</v>
      </c>
      <c r="U840" s="28">
        <v>13895</v>
      </c>
      <c r="V840" s="63"/>
      <c r="W840" s="61">
        <f>(Table134[[#This Row],[2042 Future AADT]]-Table134[[#This Row],[AADT 2022]])/20*($W$5-2022)+Table134[[#This Row],[AADT 2022]]</f>
        <v>13895</v>
      </c>
      <c r="X840" s="63"/>
    </row>
    <row r="841" spans="1:24" s="21" customFormat="1" ht="24" customHeight="1" x14ac:dyDescent="0.25">
      <c r="A841" s="24" t="s">
        <v>8376</v>
      </c>
      <c r="B841" s="25" t="s">
        <v>19708</v>
      </c>
      <c r="C841" s="24">
        <v>5030</v>
      </c>
      <c r="D841" s="24" t="s">
        <v>17074</v>
      </c>
      <c r="E841" s="24" t="s">
        <v>8377</v>
      </c>
      <c r="F841" s="26">
        <f>Table134[[#This Row],[ToMeasure]]-Table134[[#This Row],[FromMeasure]]</f>
        <v>7.0279519999999998E-2</v>
      </c>
      <c r="G841" s="27" t="s">
        <v>8378</v>
      </c>
      <c r="H841" s="37">
        <v>0</v>
      </c>
      <c r="I841" s="24" t="s">
        <v>5283</v>
      </c>
      <c r="J841" s="37">
        <v>7.0279519999999998E-2</v>
      </c>
      <c r="K841" s="24" t="s">
        <v>3958</v>
      </c>
      <c r="L841" s="28">
        <v>5089</v>
      </c>
      <c r="M841" s="28">
        <v>0</v>
      </c>
      <c r="N841" s="28">
        <v>5089</v>
      </c>
      <c r="O841" s="25" t="s">
        <v>23674</v>
      </c>
      <c r="P841" s="24">
        <v>14</v>
      </c>
      <c r="Q841" s="24" t="s">
        <v>203</v>
      </c>
      <c r="R841" s="28">
        <v>154</v>
      </c>
      <c r="S841" s="28">
        <v>598</v>
      </c>
      <c r="T841" s="29">
        <v>0.14776969935154255</v>
      </c>
      <c r="U841" s="28">
        <v>6985</v>
      </c>
      <c r="V841" s="63"/>
      <c r="W841" s="61">
        <f>(Table134[[#This Row],[2042 Future AADT]]-Table134[[#This Row],[AADT 2022]])/20*($W$5-2022)+Table134[[#This Row],[AADT 2022]]</f>
        <v>6985</v>
      </c>
      <c r="X841" s="63"/>
    </row>
    <row r="842" spans="1:24" s="21" customFormat="1" ht="24" customHeight="1" x14ac:dyDescent="0.25">
      <c r="A842" s="24" t="s">
        <v>4093</v>
      </c>
      <c r="B842" s="25" t="s">
        <v>19710</v>
      </c>
      <c r="C842" s="24">
        <v>5032</v>
      </c>
      <c r="D842" s="24" t="s">
        <v>17074</v>
      </c>
      <c r="E842" s="24" t="s">
        <v>4094</v>
      </c>
      <c r="F842" s="26">
        <f>Table134[[#This Row],[ToMeasure]]-Table134[[#This Row],[FromMeasure]]</f>
        <v>0.10588862</v>
      </c>
      <c r="G842" s="27" t="s">
        <v>4095</v>
      </c>
      <c r="H842" s="37">
        <v>0</v>
      </c>
      <c r="I842" s="24" t="s">
        <v>635</v>
      </c>
      <c r="J842" s="37">
        <v>0.10588862</v>
      </c>
      <c r="K842" s="24" t="s">
        <v>2205</v>
      </c>
      <c r="L842" s="28">
        <v>7186</v>
      </c>
      <c r="M842" s="28">
        <v>0</v>
      </c>
      <c r="N842" s="28">
        <v>7186</v>
      </c>
      <c r="O842" s="25" t="s">
        <v>23675</v>
      </c>
      <c r="P842" s="24">
        <v>15</v>
      </c>
      <c r="Q842" s="24" t="s">
        <v>203</v>
      </c>
      <c r="R842" s="28">
        <v>215</v>
      </c>
      <c r="S842" s="28">
        <v>840</v>
      </c>
      <c r="T842" s="29">
        <v>0.14681324798218759</v>
      </c>
      <c r="U842" s="28">
        <v>9864</v>
      </c>
      <c r="V842" s="63"/>
      <c r="W842" s="61">
        <f>(Table134[[#This Row],[2042 Future AADT]]-Table134[[#This Row],[AADT 2022]])/20*($W$5-2022)+Table134[[#This Row],[AADT 2022]]</f>
        <v>9864</v>
      </c>
      <c r="X842" s="63"/>
    </row>
    <row r="843" spans="1:24" s="21" customFormat="1" ht="24" customHeight="1" x14ac:dyDescent="0.25">
      <c r="A843" s="24" t="s">
        <v>8380</v>
      </c>
      <c r="B843" s="25" t="s">
        <v>19709</v>
      </c>
      <c r="C843" s="24">
        <v>5031</v>
      </c>
      <c r="D843" s="24" t="s">
        <v>17074</v>
      </c>
      <c r="E843" s="24" t="s">
        <v>8381</v>
      </c>
      <c r="F843" s="26">
        <f>Table134[[#This Row],[ToMeasure]]-Table134[[#This Row],[FromMeasure]]</f>
        <v>9.7045090000000001E-2</v>
      </c>
      <c r="G843" s="27" t="s">
        <v>8382</v>
      </c>
      <c r="H843" s="37">
        <v>0</v>
      </c>
      <c r="I843" s="24" t="s">
        <v>3958</v>
      </c>
      <c r="J843" s="37">
        <v>9.7045090000000001E-2</v>
      </c>
      <c r="K843" s="24" t="s">
        <v>512</v>
      </c>
      <c r="L843" s="28">
        <v>8413</v>
      </c>
      <c r="M843" s="28">
        <v>0</v>
      </c>
      <c r="N843" s="28">
        <v>8413</v>
      </c>
      <c r="O843" s="25" t="s">
        <v>23676</v>
      </c>
      <c r="P843" s="24">
        <v>13</v>
      </c>
      <c r="Q843" s="24" t="s">
        <v>203</v>
      </c>
      <c r="R843" s="28">
        <v>252</v>
      </c>
      <c r="S843" s="28">
        <v>980</v>
      </c>
      <c r="T843" s="29">
        <v>0.14644003328182575</v>
      </c>
      <c r="U843" s="28">
        <v>11548</v>
      </c>
      <c r="V843" s="63"/>
      <c r="W843" s="61">
        <f>(Table134[[#This Row],[2042 Future AADT]]-Table134[[#This Row],[AADT 2022]])/20*($W$5-2022)+Table134[[#This Row],[AADT 2022]]</f>
        <v>11548</v>
      </c>
      <c r="X843" s="63"/>
    </row>
    <row r="844" spans="1:24" s="21" customFormat="1" ht="24" customHeight="1" x14ac:dyDescent="0.25">
      <c r="A844" s="24" t="s">
        <v>4097</v>
      </c>
      <c r="B844" s="25" t="s">
        <v>19711</v>
      </c>
      <c r="C844" s="24">
        <v>5033</v>
      </c>
      <c r="D844" s="24" t="s">
        <v>17074</v>
      </c>
      <c r="E844" s="24" t="s">
        <v>4098</v>
      </c>
      <c r="F844" s="26">
        <f>Table134[[#This Row],[ToMeasure]]-Table134[[#This Row],[FromMeasure]]</f>
        <v>0.16892236999999999</v>
      </c>
      <c r="G844" s="27" t="s">
        <v>4099</v>
      </c>
      <c r="H844" s="37">
        <v>0</v>
      </c>
      <c r="I844" s="24" t="s">
        <v>165</v>
      </c>
      <c r="J844" s="37">
        <v>0.16892236999999999</v>
      </c>
      <c r="K844" s="24" t="s">
        <v>635</v>
      </c>
      <c r="L844" s="28">
        <v>5237</v>
      </c>
      <c r="M844" s="28">
        <v>0</v>
      </c>
      <c r="N844" s="28">
        <v>5237</v>
      </c>
      <c r="O844" s="25" t="s">
        <v>23677</v>
      </c>
      <c r="P844" s="24">
        <v>12</v>
      </c>
      <c r="Q844" s="24" t="s">
        <v>203</v>
      </c>
      <c r="R844" s="28">
        <v>425</v>
      </c>
      <c r="S844" s="28">
        <v>69</v>
      </c>
      <c r="T844" s="29">
        <v>9.432881420660684E-2</v>
      </c>
      <c r="U844" s="28">
        <v>8243</v>
      </c>
      <c r="V844" s="63"/>
      <c r="W844" s="61">
        <f>(Table134[[#This Row],[2042 Future AADT]]-Table134[[#This Row],[AADT 2022]])/20*($W$5-2022)+Table134[[#This Row],[AADT 2022]]</f>
        <v>8243</v>
      </c>
      <c r="X844" s="63"/>
    </row>
    <row r="845" spans="1:24" s="21" customFormat="1" ht="24" customHeight="1" x14ac:dyDescent="0.25">
      <c r="A845" s="24" t="s">
        <v>8384</v>
      </c>
      <c r="B845" s="25" t="s">
        <v>21062</v>
      </c>
      <c r="C845" s="24">
        <v>7763</v>
      </c>
      <c r="D845" s="24" t="s">
        <v>17074</v>
      </c>
      <c r="E845" s="24" t="s">
        <v>8385</v>
      </c>
      <c r="F845" s="26">
        <f>Table134[[#This Row],[ToMeasure]]-Table134[[#This Row],[FromMeasure]]</f>
        <v>0.35411546999999999</v>
      </c>
      <c r="G845" s="27" t="s">
        <v>8386</v>
      </c>
      <c r="H845" s="37">
        <v>0</v>
      </c>
      <c r="I845" s="24" t="s">
        <v>2205</v>
      </c>
      <c r="J845" s="37">
        <v>0.35411546999999999</v>
      </c>
      <c r="K845" s="24" t="s">
        <v>635</v>
      </c>
      <c r="L845" s="28">
        <v>8378</v>
      </c>
      <c r="M845" s="28">
        <v>0</v>
      </c>
      <c r="N845" s="28">
        <v>8378</v>
      </c>
      <c r="O845" s="25" t="s">
        <v>23678</v>
      </c>
      <c r="P845" s="24">
        <v>12</v>
      </c>
      <c r="Q845" s="24" t="s">
        <v>203</v>
      </c>
      <c r="R845" s="28">
        <v>301</v>
      </c>
      <c r="S845" s="28">
        <v>403</v>
      </c>
      <c r="T845" s="29">
        <v>8.402960133683457E-2</v>
      </c>
      <c r="U845" s="28">
        <v>11500</v>
      </c>
      <c r="V845" s="63"/>
      <c r="W845" s="61">
        <f>(Table134[[#This Row],[2042 Future AADT]]-Table134[[#This Row],[AADT 2022]])/20*($W$5-2022)+Table134[[#This Row],[AADT 2022]]</f>
        <v>11500</v>
      </c>
      <c r="X845" s="63"/>
    </row>
    <row r="846" spans="1:24" s="21" customFormat="1" ht="24" customHeight="1" x14ac:dyDescent="0.25">
      <c r="A846" s="24" t="s">
        <v>11869</v>
      </c>
      <c r="B846" s="25" t="s">
        <v>19717</v>
      </c>
      <c r="C846" s="24">
        <v>5040</v>
      </c>
      <c r="D846" s="24" t="s">
        <v>17074</v>
      </c>
      <c r="E846" s="24" t="s">
        <v>11870</v>
      </c>
      <c r="F846" s="26">
        <f>Table134[[#This Row],[ToMeasure]]-Table134[[#This Row],[FromMeasure]]</f>
        <v>0.14712652000000001</v>
      </c>
      <c r="G846" s="27" t="s">
        <v>11871</v>
      </c>
      <c r="H846" s="37">
        <v>0</v>
      </c>
      <c r="I846" s="24" t="s">
        <v>512</v>
      </c>
      <c r="J846" s="37">
        <v>0.14712652000000001</v>
      </c>
      <c r="K846" s="24" t="s">
        <v>3958</v>
      </c>
      <c r="L846" s="28">
        <v>12963</v>
      </c>
      <c r="M846" s="28">
        <v>0</v>
      </c>
      <c r="N846" s="28">
        <v>12963</v>
      </c>
      <c r="O846" s="25" t="s">
        <v>23679</v>
      </c>
      <c r="P846" s="24">
        <v>9</v>
      </c>
      <c r="Q846" s="24" t="s">
        <v>203</v>
      </c>
      <c r="R846" s="28" t="s">
        <v>203</v>
      </c>
      <c r="S846" s="28" t="s">
        <v>203</v>
      </c>
      <c r="T846" s="29" t="s">
        <v>203</v>
      </c>
      <c r="U846" s="28">
        <v>17793</v>
      </c>
      <c r="V846" s="63"/>
      <c r="W846" s="61">
        <f>(Table134[[#This Row],[2042 Future AADT]]-Table134[[#This Row],[AADT 2022]])/20*($W$5-2022)+Table134[[#This Row],[AADT 2022]]</f>
        <v>17793</v>
      </c>
      <c r="X846" s="63"/>
    </row>
    <row r="847" spans="1:24" s="21" customFormat="1" ht="24" customHeight="1" x14ac:dyDescent="0.25">
      <c r="A847" s="24" t="s">
        <v>11875</v>
      </c>
      <c r="B847" s="25" t="s">
        <v>19719</v>
      </c>
      <c r="C847" s="24">
        <v>5042</v>
      </c>
      <c r="D847" s="24" t="s">
        <v>17074</v>
      </c>
      <c r="E847" s="24" t="s">
        <v>11876</v>
      </c>
      <c r="F847" s="26">
        <f>Table134[[#This Row],[ToMeasure]]-Table134[[#This Row],[FromMeasure]]</f>
        <v>0.25195082000000002</v>
      </c>
      <c r="G847" s="27" t="s">
        <v>10524</v>
      </c>
      <c r="H847" s="37">
        <v>0</v>
      </c>
      <c r="I847" s="24" t="s">
        <v>635</v>
      </c>
      <c r="J847" s="37">
        <v>0.25195082000000002</v>
      </c>
      <c r="K847" s="24" t="s">
        <v>2205</v>
      </c>
      <c r="L847" s="28">
        <v>2745</v>
      </c>
      <c r="M847" s="28">
        <v>0</v>
      </c>
      <c r="N847" s="28">
        <v>2745</v>
      </c>
      <c r="O847" s="25" t="s">
        <v>23680</v>
      </c>
      <c r="P847" s="24">
        <v>10</v>
      </c>
      <c r="Q847" s="24" t="s">
        <v>203</v>
      </c>
      <c r="R847" s="28" t="s">
        <v>203</v>
      </c>
      <c r="S847" s="28" t="s">
        <v>203</v>
      </c>
      <c r="T847" s="29" t="s">
        <v>203</v>
      </c>
      <c r="U847" s="28">
        <v>3768</v>
      </c>
      <c r="V847" s="63"/>
      <c r="W847" s="61">
        <f>(Table134[[#This Row],[2042 Future AADT]]-Table134[[#This Row],[AADT 2022]])/20*($W$5-2022)+Table134[[#This Row],[AADT 2022]]</f>
        <v>3768</v>
      </c>
      <c r="X847" s="63"/>
    </row>
    <row r="848" spans="1:24" s="21" customFormat="1" ht="24" customHeight="1" x14ac:dyDescent="0.25">
      <c r="A848" s="24" t="s">
        <v>7344</v>
      </c>
      <c r="B848" s="25" t="s">
        <v>19718</v>
      </c>
      <c r="C848" s="24">
        <v>5041</v>
      </c>
      <c r="D848" s="24" t="s">
        <v>17074</v>
      </c>
      <c r="E848" s="24" t="s">
        <v>7341</v>
      </c>
      <c r="F848" s="26">
        <f>Table134[[#This Row],[ToMeasure]]-Table134[[#This Row],[FromMeasure]]</f>
        <v>0.11063311000000001</v>
      </c>
      <c r="G848" s="27" t="s">
        <v>7342</v>
      </c>
      <c r="H848" s="37">
        <v>0.11663018</v>
      </c>
      <c r="I848" s="24" t="s">
        <v>3958</v>
      </c>
      <c r="J848" s="37">
        <v>0.22726329000000001</v>
      </c>
      <c r="K848" s="24" t="s">
        <v>512</v>
      </c>
      <c r="L848" s="28">
        <v>2408</v>
      </c>
      <c r="M848" s="28">
        <v>0</v>
      </c>
      <c r="N848" s="28">
        <v>2408</v>
      </c>
      <c r="O848" s="25" t="s">
        <v>23681</v>
      </c>
      <c r="P848" s="24">
        <v>9</v>
      </c>
      <c r="Q848" s="24" t="s">
        <v>203</v>
      </c>
      <c r="R848" s="28" t="s">
        <v>203</v>
      </c>
      <c r="S848" s="28" t="s">
        <v>203</v>
      </c>
      <c r="T848" s="29" t="s">
        <v>203</v>
      </c>
      <c r="U848" s="28">
        <v>3305</v>
      </c>
      <c r="V848" s="63"/>
      <c r="W848" s="61">
        <f>(Table134[[#This Row],[2042 Future AADT]]-Table134[[#This Row],[AADT 2022]])/20*($W$5-2022)+Table134[[#This Row],[AADT 2022]]</f>
        <v>3305</v>
      </c>
      <c r="X848" s="63"/>
    </row>
    <row r="849" spans="1:24" s="21" customFormat="1" ht="24" customHeight="1" x14ac:dyDescent="0.25">
      <c r="A849" s="24" t="s">
        <v>8388</v>
      </c>
      <c r="B849" s="25" t="s">
        <v>19720</v>
      </c>
      <c r="C849" s="24">
        <v>5043</v>
      </c>
      <c r="D849" s="24" t="s">
        <v>17074</v>
      </c>
      <c r="E849" s="24" t="s">
        <v>8389</v>
      </c>
      <c r="F849" s="26">
        <f>Table134[[#This Row],[ToMeasure]]-Table134[[#This Row],[FromMeasure]]</f>
        <v>8.4198419999999996E-2</v>
      </c>
      <c r="G849" s="27" t="s">
        <v>8390</v>
      </c>
      <c r="H849" s="37">
        <v>0.1780544</v>
      </c>
      <c r="I849" s="24" t="s">
        <v>2205</v>
      </c>
      <c r="J849" s="37">
        <v>0.26225282</v>
      </c>
      <c r="K849" s="24" t="s">
        <v>635</v>
      </c>
      <c r="L849" s="28">
        <v>10806</v>
      </c>
      <c r="M849" s="28">
        <v>0</v>
      </c>
      <c r="N849" s="28">
        <v>10806</v>
      </c>
      <c r="O849" s="25" t="s">
        <v>23682</v>
      </c>
      <c r="P849" s="24">
        <v>8</v>
      </c>
      <c r="Q849" s="24" t="s">
        <v>203</v>
      </c>
      <c r="R849" s="28" t="s">
        <v>203</v>
      </c>
      <c r="S849" s="28" t="s">
        <v>203</v>
      </c>
      <c r="T849" s="29" t="s">
        <v>203</v>
      </c>
      <c r="U849" s="28">
        <v>14833</v>
      </c>
      <c r="V849" s="63"/>
      <c r="W849" s="61">
        <f>(Table134[[#This Row],[2042 Future AADT]]-Table134[[#This Row],[AADT 2022]])/20*($W$5-2022)+Table134[[#This Row],[AADT 2022]]</f>
        <v>14833</v>
      </c>
      <c r="X849" s="63"/>
    </row>
    <row r="850" spans="1:24" s="21" customFormat="1" ht="24" customHeight="1" x14ac:dyDescent="0.25">
      <c r="A850" s="24" t="s">
        <v>7346</v>
      </c>
      <c r="B850" s="25" t="s">
        <v>19731</v>
      </c>
      <c r="C850" s="24">
        <v>5055</v>
      </c>
      <c r="D850" s="24" t="s">
        <v>17074</v>
      </c>
      <c r="E850" s="24" t="s">
        <v>7347</v>
      </c>
      <c r="F850" s="26">
        <f>Table134[[#This Row],[ToMeasure]]-Table134[[#This Row],[FromMeasure]]</f>
        <v>5.5636440000000002E-2</v>
      </c>
      <c r="G850" s="27" t="s">
        <v>7348</v>
      </c>
      <c r="H850" s="37">
        <v>0</v>
      </c>
      <c r="I850" s="24" t="s">
        <v>512</v>
      </c>
      <c r="J850" s="37">
        <v>5.5636440000000002E-2</v>
      </c>
      <c r="K850" s="24" t="s">
        <v>3958</v>
      </c>
      <c r="L850" s="28">
        <v>17618</v>
      </c>
      <c r="M850" s="28">
        <v>0</v>
      </c>
      <c r="N850" s="28">
        <v>17618</v>
      </c>
      <c r="O850" s="25" t="s">
        <v>23683</v>
      </c>
      <c r="P850" s="24">
        <v>11</v>
      </c>
      <c r="Q850" s="24" t="s">
        <v>203</v>
      </c>
      <c r="R850" s="28" t="s">
        <v>203</v>
      </c>
      <c r="S850" s="28" t="s">
        <v>203</v>
      </c>
      <c r="T850" s="29" t="s">
        <v>203</v>
      </c>
      <c r="U850" s="28">
        <v>27731</v>
      </c>
      <c r="V850" s="63"/>
      <c r="W850" s="61">
        <f>(Table134[[#This Row],[2042 Future AADT]]-Table134[[#This Row],[AADT 2022]])/20*($W$5-2022)+Table134[[#This Row],[AADT 2022]]</f>
        <v>27731</v>
      </c>
      <c r="X850" s="63"/>
    </row>
    <row r="851" spans="1:24" s="21" customFormat="1" ht="24" customHeight="1" x14ac:dyDescent="0.25">
      <c r="A851" s="24" t="s">
        <v>8392</v>
      </c>
      <c r="B851" s="25" t="s">
        <v>19726</v>
      </c>
      <c r="C851" s="24">
        <v>5050</v>
      </c>
      <c r="D851" s="24" t="s">
        <v>17074</v>
      </c>
      <c r="E851" s="24" t="s">
        <v>7347</v>
      </c>
      <c r="F851" s="26">
        <f>Table134[[#This Row],[ToMeasure]]-Table134[[#This Row],[FromMeasure]]</f>
        <v>0.24128597000000002</v>
      </c>
      <c r="G851" s="27" t="s">
        <v>7348</v>
      </c>
      <c r="H851" s="37">
        <v>5.5636440000000002E-2</v>
      </c>
      <c r="I851" s="24" t="s">
        <v>3958</v>
      </c>
      <c r="J851" s="37">
        <v>0.29692241000000003</v>
      </c>
      <c r="K851" s="24" t="s">
        <v>3958</v>
      </c>
      <c r="L851" s="28">
        <v>19178</v>
      </c>
      <c r="M851" s="28">
        <v>0</v>
      </c>
      <c r="N851" s="28">
        <v>19178</v>
      </c>
      <c r="O851" s="25" t="s">
        <v>23684</v>
      </c>
      <c r="P851" s="24">
        <v>10</v>
      </c>
      <c r="Q851" s="24" t="s">
        <v>203</v>
      </c>
      <c r="R851" s="28" t="s">
        <v>203</v>
      </c>
      <c r="S851" s="28" t="s">
        <v>203</v>
      </c>
      <c r="T851" s="29" t="s">
        <v>203</v>
      </c>
      <c r="U851" s="28">
        <v>26324</v>
      </c>
      <c r="V851" s="63"/>
      <c r="W851" s="61">
        <f>(Table134[[#This Row],[2042 Future AADT]]-Table134[[#This Row],[AADT 2022]])/20*($W$5-2022)+Table134[[#This Row],[AADT 2022]]</f>
        <v>26324</v>
      </c>
      <c r="X851" s="63"/>
    </row>
    <row r="852" spans="1:24" s="21" customFormat="1" ht="24" customHeight="1" x14ac:dyDescent="0.25">
      <c r="A852" s="24" t="s">
        <v>4101</v>
      </c>
      <c r="B852" s="25" t="s">
        <v>21008</v>
      </c>
      <c r="C852" s="24">
        <v>7640</v>
      </c>
      <c r="D852" s="24" t="s">
        <v>17074</v>
      </c>
      <c r="E852" s="24" t="s">
        <v>4102</v>
      </c>
      <c r="F852" s="26">
        <f>Table134[[#This Row],[ToMeasure]]-Table134[[#This Row],[FromMeasure]]</f>
        <v>6.7253629999999995E-2</v>
      </c>
      <c r="G852" s="27" t="s">
        <v>4103</v>
      </c>
      <c r="H852" s="37">
        <v>0</v>
      </c>
      <c r="I852" s="24" t="s">
        <v>512</v>
      </c>
      <c r="J852" s="37">
        <v>6.7253629999999995E-2</v>
      </c>
      <c r="K852" s="24" t="s">
        <v>3958</v>
      </c>
      <c r="L852" s="28">
        <v>5161</v>
      </c>
      <c r="M852" s="28">
        <v>0</v>
      </c>
      <c r="N852" s="28">
        <v>5161</v>
      </c>
      <c r="O852" s="25" t="s">
        <v>23685</v>
      </c>
      <c r="P852" s="24">
        <v>11</v>
      </c>
      <c r="Q852" s="24" t="s">
        <v>203</v>
      </c>
      <c r="R852" s="28">
        <v>154</v>
      </c>
      <c r="S852" s="28">
        <v>600</v>
      </c>
      <c r="T852" s="29">
        <v>0.14609571788413098</v>
      </c>
      <c r="U852" s="28">
        <v>7084</v>
      </c>
      <c r="V852" s="63"/>
      <c r="W852" s="61">
        <f>(Table134[[#This Row],[2042 Future AADT]]-Table134[[#This Row],[AADT 2022]])/20*($W$5-2022)+Table134[[#This Row],[AADT 2022]]</f>
        <v>7084</v>
      </c>
      <c r="X852" s="63"/>
    </row>
    <row r="853" spans="1:24" s="21" customFormat="1" ht="24" customHeight="1" x14ac:dyDescent="0.25">
      <c r="A853" s="24" t="s">
        <v>7350</v>
      </c>
      <c r="B853" s="25" t="s">
        <v>19728</v>
      </c>
      <c r="C853" s="24">
        <v>5052</v>
      </c>
      <c r="D853" s="24" t="s">
        <v>17074</v>
      </c>
      <c r="E853" s="24" t="s">
        <v>4106</v>
      </c>
      <c r="F853" s="26">
        <f>Table134[[#This Row],[ToMeasure]]-Table134[[#This Row],[FromMeasure]]</f>
        <v>5.9665839999999998E-2</v>
      </c>
      <c r="G853" s="27" t="s">
        <v>4107</v>
      </c>
      <c r="H853" s="37">
        <v>0</v>
      </c>
      <c r="I853" s="24" t="s">
        <v>635</v>
      </c>
      <c r="J853" s="37">
        <v>5.9665839999999998E-2</v>
      </c>
      <c r="K853" s="24" t="s">
        <v>2205</v>
      </c>
      <c r="L853" s="28">
        <v>5116</v>
      </c>
      <c r="M853" s="28">
        <v>0</v>
      </c>
      <c r="N853" s="28">
        <v>5116</v>
      </c>
      <c r="O853" s="25" t="s">
        <v>23686</v>
      </c>
      <c r="P853" s="24">
        <v>10</v>
      </c>
      <c r="Q853" s="24" t="s">
        <v>203</v>
      </c>
      <c r="R853" s="28" t="s">
        <v>203</v>
      </c>
      <c r="S853" s="28" t="s">
        <v>203</v>
      </c>
      <c r="T853" s="29" t="s">
        <v>203</v>
      </c>
      <c r="U853" s="28">
        <v>7022</v>
      </c>
      <c r="V853" s="63"/>
      <c r="W853" s="61">
        <f>(Table134[[#This Row],[2042 Future AADT]]-Table134[[#This Row],[AADT 2022]])/20*($W$5-2022)+Table134[[#This Row],[AADT 2022]]</f>
        <v>7022</v>
      </c>
      <c r="X853" s="63"/>
    </row>
    <row r="854" spans="1:24" s="21" customFormat="1" ht="24" customHeight="1" x14ac:dyDescent="0.25">
      <c r="A854" s="24" t="s">
        <v>4105</v>
      </c>
      <c r="B854" s="25" t="s">
        <v>19732</v>
      </c>
      <c r="C854" s="24">
        <v>5056</v>
      </c>
      <c r="D854" s="24" t="s">
        <v>17074</v>
      </c>
      <c r="E854" s="24" t="s">
        <v>4106</v>
      </c>
      <c r="F854" s="26">
        <f>Table134[[#This Row],[ToMeasure]]-Table134[[#This Row],[FromMeasure]]</f>
        <v>0.13874618999999999</v>
      </c>
      <c r="G854" s="27" t="s">
        <v>4107</v>
      </c>
      <c r="H854" s="37">
        <v>5.9665839999999998E-2</v>
      </c>
      <c r="I854" s="24" t="s">
        <v>2205</v>
      </c>
      <c r="J854" s="37">
        <v>0.19841202999999999</v>
      </c>
      <c r="K854" s="24" t="s">
        <v>682</v>
      </c>
      <c r="L854" s="28">
        <v>6850</v>
      </c>
      <c r="M854" s="28">
        <v>0</v>
      </c>
      <c r="N854" s="28">
        <v>6850</v>
      </c>
      <c r="O854" s="25" t="s">
        <v>23687</v>
      </c>
      <c r="P854" s="24">
        <v>24</v>
      </c>
      <c r="Q854" s="24" t="s">
        <v>203</v>
      </c>
      <c r="R854" s="28" t="s">
        <v>203</v>
      </c>
      <c r="S854" s="28" t="s">
        <v>203</v>
      </c>
      <c r="T854" s="29" t="s">
        <v>203</v>
      </c>
      <c r="U854" s="28">
        <v>10782</v>
      </c>
      <c r="V854" s="63"/>
      <c r="W854" s="61">
        <f>(Table134[[#This Row],[2042 Future AADT]]-Table134[[#This Row],[AADT 2022]])/20*($W$5-2022)+Table134[[#This Row],[AADT 2022]]</f>
        <v>10782</v>
      </c>
      <c r="X854" s="63"/>
    </row>
    <row r="855" spans="1:24" s="21" customFormat="1" ht="24" customHeight="1" x14ac:dyDescent="0.25">
      <c r="A855" s="24" t="s">
        <v>7352</v>
      </c>
      <c r="B855" s="25"/>
      <c r="C855" s="24" t="s">
        <v>203</v>
      </c>
      <c r="D855" s="24" t="s">
        <v>17074</v>
      </c>
      <c r="E855" s="24" t="s">
        <v>4106</v>
      </c>
      <c r="F855" s="26">
        <f>Table134[[#This Row],[ToMeasure]]-Table134[[#This Row],[FromMeasure]]</f>
        <v>3.2302350000000007E-2</v>
      </c>
      <c r="G855" s="27" t="s">
        <v>4107</v>
      </c>
      <c r="H855" s="37">
        <v>0.19841202999999999</v>
      </c>
      <c r="I855" s="24" t="s">
        <v>682</v>
      </c>
      <c r="J855" s="37">
        <v>0.23071438</v>
      </c>
      <c r="K855" s="24" t="s">
        <v>2205</v>
      </c>
      <c r="L855" s="28" t="s">
        <v>203</v>
      </c>
      <c r="M855" s="28" t="s">
        <v>203</v>
      </c>
      <c r="N855" s="28">
        <v>15795</v>
      </c>
      <c r="O855" s="25" t="s">
        <v>23688</v>
      </c>
      <c r="P855" s="24" t="s">
        <v>203</v>
      </c>
      <c r="Q855" s="24" t="s">
        <v>203</v>
      </c>
      <c r="R855" s="28" t="s">
        <v>203</v>
      </c>
      <c r="S855" s="28" t="s">
        <v>203</v>
      </c>
      <c r="T855" s="29" t="s">
        <v>203</v>
      </c>
      <c r="U855" s="28">
        <v>24862</v>
      </c>
      <c r="V855" s="63"/>
      <c r="W855" s="61">
        <f>(Table134[[#This Row],[2042 Future AADT]]-Table134[[#This Row],[AADT 2022]])/20*($W$5-2022)+Table134[[#This Row],[AADT 2022]]</f>
        <v>24862</v>
      </c>
      <c r="X855" s="63"/>
    </row>
    <row r="856" spans="1:24" s="21" customFormat="1" ht="24" customHeight="1" x14ac:dyDescent="0.25">
      <c r="A856" s="24" t="s">
        <v>8394</v>
      </c>
      <c r="B856" s="25" t="s">
        <v>19727</v>
      </c>
      <c r="C856" s="24">
        <v>5051</v>
      </c>
      <c r="D856" s="24" t="s">
        <v>17074</v>
      </c>
      <c r="E856" s="24" t="s">
        <v>4111</v>
      </c>
      <c r="F856" s="26">
        <f>Table134[[#This Row],[ToMeasure]]-Table134[[#This Row],[FromMeasure]]</f>
        <v>8.3956669999999997E-2</v>
      </c>
      <c r="G856" s="27" t="s">
        <v>4112</v>
      </c>
      <c r="H856" s="37">
        <v>0</v>
      </c>
      <c r="I856" s="24" t="s">
        <v>4113</v>
      </c>
      <c r="J856" s="37">
        <v>8.3956669999999997E-2</v>
      </c>
      <c r="K856" s="24" t="s">
        <v>3958</v>
      </c>
      <c r="L856" s="28">
        <v>6846</v>
      </c>
      <c r="M856" s="28">
        <v>0</v>
      </c>
      <c r="N856" s="28">
        <v>6846</v>
      </c>
      <c r="O856" s="25" t="s">
        <v>23689</v>
      </c>
      <c r="P856" s="24">
        <v>12</v>
      </c>
      <c r="Q856" s="24" t="s">
        <v>203</v>
      </c>
      <c r="R856" s="28" t="s">
        <v>203</v>
      </c>
      <c r="S856" s="28" t="s">
        <v>203</v>
      </c>
      <c r="T856" s="29" t="s">
        <v>203</v>
      </c>
      <c r="U856" s="28">
        <v>10776</v>
      </c>
      <c r="V856" s="63"/>
      <c r="W856" s="61">
        <f>(Table134[[#This Row],[2042 Future AADT]]-Table134[[#This Row],[AADT 2022]])/20*($W$5-2022)+Table134[[#This Row],[AADT 2022]]</f>
        <v>10776</v>
      </c>
      <c r="X856" s="63"/>
    </row>
    <row r="857" spans="1:24" s="21" customFormat="1" ht="24" customHeight="1" x14ac:dyDescent="0.25">
      <c r="A857" s="24" t="s">
        <v>4110</v>
      </c>
      <c r="B857" s="25" t="s">
        <v>19727</v>
      </c>
      <c r="C857" s="24">
        <v>5051</v>
      </c>
      <c r="D857" s="24" t="s">
        <v>17074</v>
      </c>
      <c r="E857" s="24" t="s">
        <v>4111</v>
      </c>
      <c r="F857" s="26">
        <f>Table134[[#This Row],[ToMeasure]]-Table134[[#This Row],[FromMeasure]]</f>
        <v>0.20281410999999999</v>
      </c>
      <c r="G857" s="27" t="s">
        <v>4112</v>
      </c>
      <c r="H857" s="37">
        <v>8.3956669999999997E-2</v>
      </c>
      <c r="I857" s="24" t="s">
        <v>3958</v>
      </c>
      <c r="J857" s="37">
        <v>0.28677078</v>
      </c>
      <c r="K857" s="24" t="s">
        <v>512</v>
      </c>
      <c r="L857" s="28">
        <v>6846</v>
      </c>
      <c r="M857" s="28">
        <v>0</v>
      </c>
      <c r="N857" s="28">
        <v>6846</v>
      </c>
      <c r="O857" s="25" t="s">
        <v>23689</v>
      </c>
      <c r="P857" s="24">
        <v>12</v>
      </c>
      <c r="Q857" s="24" t="s">
        <v>203</v>
      </c>
      <c r="R857" s="28">
        <v>205</v>
      </c>
      <c r="S857" s="28">
        <v>798</v>
      </c>
      <c r="T857" s="29">
        <v>0.14650891031259131</v>
      </c>
      <c r="U857" s="28">
        <v>9397</v>
      </c>
      <c r="V857" s="63"/>
      <c r="W857" s="61">
        <f>(Table134[[#This Row],[2042 Future AADT]]-Table134[[#This Row],[AADT 2022]])/20*($W$5-2022)+Table134[[#This Row],[AADT 2022]]</f>
        <v>9397</v>
      </c>
      <c r="X857" s="63"/>
    </row>
    <row r="858" spans="1:24" s="21" customFormat="1" ht="24" customHeight="1" x14ac:dyDescent="0.25">
      <c r="A858" s="24" t="s">
        <v>8395</v>
      </c>
      <c r="B858" s="25" t="s">
        <v>19729</v>
      </c>
      <c r="C858" s="24">
        <v>5053</v>
      </c>
      <c r="D858" s="24" t="s">
        <v>17074</v>
      </c>
      <c r="E858" s="24" t="s">
        <v>8396</v>
      </c>
      <c r="F858" s="26">
        <f>Table134[[#This Row],[ToMeasure]]-Table134[[#This Row],[FromMeasure]]</f>
        <v>0.3697973</v>
      </c>
      <c r="G858" s="27" t="s">
        <v>7359</v>
      </c>
      <c r="H858" s="37">
        <v>0</v>
      </c>
      <c r="I858" s="24" t="s">
        <v>2205</v>
      </c>
      <c r="J858" s="37">
        <v>0.3697973</v>
      </c>
      <c r="K858" s="24" t="s">
        <v>635</v>
      </c>
      <c r="L858" s="28">
        <v>16848</v>
      </c>
      <c r="M858" s="28">
        <v>0</v>
      </c>
      <c r="N858" s="28">
        <v>16848</v>
      </c>
      <c r="O858" s="25" t="s">
        <v>23690</v>
      </c>
      <c r="P858" s="24">
        <v>10</v>
      </c>
      <c r="Q858" s="24" t="s">
        <v>203</v>
      </c>
      <c r="R858" s="28" t="s">
        <v>203</v>
      </c>
      <c r="S858" s="28" t="s">
        <v>203</v>
      </c>
      <c r="T858" s="29" t="s">
        <v>203</v>
      </c>
      <c r="U858" s="28">
        <v>23126</v>
      </c>
      <c r="V858" s="63"/>
      <c r="W858" s="61">
        <f>(Table134[[#This Row],[2042 Future AADT]]-Table134[[#This Row],[AADT 2022]])/20*($W$5-2022)+Table134[[#This Row],[AADT 2022]]</f>
        <v>23126</v>
      </c>
      <c r="X858" s="63"/>
    </row>
    <row r="859" spans="1:24" s="21" customFormat="1" ht="24" customHeight="1" x14ac:dyDescent="0.25">
      <c r="A859" s="24" t="s">
        <v>7353</v>
      </c>
      <c r="B859" s="25" t="s">
        <v>21011</v>
      </c>
      <c r="C859" s="24">
        <v>7643</v>
      </c>
      <c r="D859" s="24" t="s">
        <v>17074</v>
      </c>
      <c r="E859" s="24" t="s">
        <v>7354</v>
      </c>
      <c r="F859" s="26">
        <f>Table134[[#This Row],[ToMeasure]]-Table134[[#This Row],[FromMeasure]]</f>
        <v>7.7126020000000003E-2</v>
      </c>
      <c r="G859" s="27" t="s">
        <v>4108</v>
      </c>
      <c r="H859" s="37">
        <v>0</v>
      </c>
      <c r="I859" s="24" t="s">
        <v>2205</v>
      </c>
      <c r="J859" s="37">
        <v>7.7126020000000003E-2</v>
      </c>
      <c r="K859" s="24" t="s">
        <v>635</v>
      </c>
      <c r="L859" s="28">
        <v>8003</v>
      </c>
      <c r="M859" s="28">
        <v>0</v>
      </c>
      <c r="N859" s="28">
        <v>8003</v>
      </c>
      <c r="O859" s="25" t="s">
        <v>23691</v>
      </c>
      <c r="P859" s="24">
        <v>13</v>
      </c>
      <c r="Q859" s="24" t="s">
        <v>203</v>
      </c>
      <c r="R859" s="28">
        <v>238</v>
      </c>
      <c r="S859" s="28">
        <v>929</v>
      </c>
      <c r="T859" s="29">
        <v>0.14582031738098214</v>
      </c>
      <c r="U859" s="28">
        <v>10985</v>
      </c>
      <c r="V859" s="63"/>
      <c r="W859" s="61">
        <f>(Table134[[#This Row],[2042 Future AADT]]-Table134[[#This Row],[AADT 2022]])/20*($W$5-2022)+Table134[[#This Row],[AADT 2022]]</f>
        <v>10985</v>
      </c>
      <c r="X859" s="63"/>
    </row>
    <row r="860" spans="1:24" s="21" customFormat="1" ht="24" customHeight="1" x14ac:dyDescent="0.25">
      <c r="A860" s="24" t="s">
        <v>7356</v>
      </c>
      <c r="B860" s="25"/>
      <c r="C860" s="24" t="s">
        <v>203</v>
      </c>
      <c r="D860" s="24" t="s">
        <v>17074</v>
      </c>
      <c r="E860" s="24" t="s">
        <v>7357</v>
      </c>
      <c r="F860" s="26">
        <f>Table134[[#This Row],[ToMeasure]]-Table134[[#This Row],[FromMeasure]]</f>
        <v>0.13075671</v>
      </c>
      <c r="G860" s="27" t="s">
        <v>7358</v>
      </c>
      <c r="H860" s="37">
        <v>0</v>
      </c>
      <c r="I860" s="24" t="s">
        <v>164</v>
      </c>
      <c r="J860" s="37">
        <v>0.13075671</v>
      </c>
      <c r="K860" s="24" t="s">
        <v>7359</v>
      </c>
      <c r="L860" s="28" t="s">
        <v>203</v>
      </c>
      <c r="M860" s="28" t="s">
        <v>203</v>
      </c>
      <c r="N860" s="28" t="s">
        <v>203</v>
      </c>
      <c r="O860" s="25" t="s">
        <v>203</v>
      </c>
      <c r="P860" s="24" t="s">
        <v>203</v>
      </c>
      <c r="Q860" s="24" t="s">
        <v>203</v>
      </c>
      <c r="R860" s="28" t="s">
        <v>203</v>
      </c>
      <c r="S860" s="28" t="s">
        <v>203</v>
      </c>
      <c r="T860" s="29" t="s">
        <v>203</v>
      </c>
      <c r="U860" s="28" t="s">
        <v>203</v>
      </c>
      <c r="V860" s="63"/>
      <c r="W860" s="61" t="e">
        <f>(Table134[[#This Row],[2042 Future AADT]]-Table134[[#This Row],[AADT 2022]])/20*($W$5-2022)+Table134[[#This Row],[AADT 2022]]</f>
        <v>#VALUE!</v>
      </c>
      <c r="X860" s="63"/>
    </row>
    <row r="861" spans="1:24" s="21" customFormat="1" ht="24" customHeight="1" x14ac:dyDescent="0.25">
      <c r="A861" s="24" t="s">
        <v>11880</v>
      </c>
      <c r="B861" s="25"/>
      <c r="C861" s="24" t="s">
        <v>203</v>
      </c>
      <c r="D861" s="24" t="s">
        <v>17074</v>
      </c>
      <c r="E861" s="24" t="s">
        <v>11881</v>
      </c>
      <c r="F861" s="26">
        <f>Table134[[#This Row],[ToMeasure]]-Table134[[#This Row],[FromMeasure]]</f>
        <v>2.6432239999999999E-2</v>
      </c>
      <c r="G861" s="27" t="s">
        <v>11882</v>
      </c>
      <c r="H861" s="37">
        <v>0</v>
      </c>
      <c r="I861" s="24" t="s">
        <v>164</v>
      </c>
      <c r="J861" s="37">
        <v>2.6432239999999999E-2</v>
      </c>
      <c r="K861" s="24" t="s">
        <v>8404</v>
      </c>
      <c r="L861" s="28" t="s">
        <v>203</v>
      </c>
      <c r="M861" s="28" t="s">
        <v>203</v>
      </c>
      <c r="N861" s="28" t="s">
        <v>203</v>
      </c>
      <c r="O861" s="25" t="s">
        <v>203</v>
      </c>
      <c r="P861" s="24" t="s">
        <v>203</v>
      </c>
      <c r="Q861" s="24" t="s">
        <v>203</v>
      </c>
      <c r="R861" s="28" t="s">
        <v>203</v>
      </c>
      <c r="S861" s="28" t="s">
        <v>203</v>
      </c>
      <c r="T861" s="29" t="s">
        <v>203</v>
      </c>
      <c r="U861" s="28" t="s">
        <v>203</v>
      </c>
      <c r="V861" s="63"/>
      <c r="W861" s="61" t="e">
        <f>(Table134[[#This Row],[2042 Future AADT]]-Table134[[#This Row],[AADT 2022]])/20*($W$5-2022)+Table134[[#This Row],[AADT 2022]]</f>
        <v>#VALUE!</v>
      </c>
      <c r="X861" s="63"/>
    </row>
    <row r="862" spans="1:24" s="21" customFormat="1" ht="24" customHeight="1" x14ac:dyDescent="0.25">
      <c r="A862" s="24" t="s">
        <v>11883</v>
      </c>
      <c r="B862" s="25"/>
      <c r="C862" s="24" t="s">
        <v>203</v>
      </c>
      <c r="D862" s="24" t="s">
        <v>17074</v>
      </c>
      <c r="E862" s="24" t="s">
        <v>11884</v>
      </c>
      <c r="F862" s="26">
        <f>Table134[[#This Row],[ToMeasure]]-Table134[[#This Row],[FromMeasure]]</f>
        <v>6.6521289999999997E-2</v>
      </c>
      <c r="G862" s="27" t="s">
        <v>4113</v>
      </c>
      <c r="H862" s="37">
        <v>0</v>
      </c>
      <c r="I862" s="24" t="s">
        <v>8404</v>
      </c>
      <c r="J862" s="37">
        <v>6.6521289999999997E-2</v>
      </c>
      <c r="K862" s="24" t="s">
        <v>3958</v>
      </c>
      <c r="L862" s="28" t="s">
        <v>203</v>
      </c>
      <c r="M862" s="28" t="s">
        <v>203</v>
      </c>
      <c r="N862" s="28" t="s">
        <v>203</v>
      </c>
      <c r="O862" s="25" t="s">
        <v>203</v>
      </c>
      <c r="P862" s="24" t="s">
        <v>203</v>
      </c>
      <c r="Q862" s="24" t="s">
        <v>203</v>
      </c>
      <c r="R862" s="28" t="s">
        <v>203</v>
      </c>
      <c r="S862" s="28" t="s">
        <v>203</v>
      </c>
      <c r="T862" s="29" t="s">
        <v>203</v>
      </c>
      <c r="U862" s="28" t="s">
        <v>203</v>
      </c>
      <c r="V862" s="63"/>
      <c r="W862" s="61" t="e">
        <f>(Table134[[#This Row],[2042 Future AADT]]-Table134[[#This Row],[AADT 2022]])/20*($W$5-2022)+Table134[[#This Row],[AADT 2022]]</f>
        <v>#VALUE!</v>
      </c>
      <c r="X862" s="63"/>
    </row>
    <row r="863" spans="1:24" s="21" customFormat="1" ht="30" x14ac:dyDescent="0.25">
      <c r="A863" s="24" t="s">
        <v>11885</v>
      </c>
      <c r="B863" s="25" t="s">
        <v>25965</v>
      </c>
      <c r="C863" s="24">
        <v>5058</v>
      </c>
      <c r="D863" s="24" t="s">
        <v>17074</v>
      </c>
      <c r="E863" s="24" t="s">
        <v>11886</v>
      </c>
      <c r="F863" s="26">
        <f>Table134[[#This Row],[ToMeasure]]-Table134[[#This Row],[FromMeasure]]</f>
        <v>2.0871790000000001E-2</v>
      </c>
      <c r="G863" s="27" t="s">
        <v>11887</v>
      </c>
      <c r="H863" s="37">
        <v>0</v>
      </c>
      <c r="I863" s="24" t="s">
        <v>3958</v>
      </c>
      <c r="J863" s="37">
        <v>2.0871790000000001E-2</v>
      </c>
      <c r="K863" s="24" t="s">
        <v>3958</v>
      </c>
      <c r="L863" s="28">
        <v>4186</v>
      </c>
      <c r="M863" s="28">
        <v>0</v>
      </c>
      <c r="N863" s="28">
        <v>4186</v>
      </c>
      <c r="O863" s="25" t="s">
        <v>23692</v>
      </c>
      <c r="P863" s="24">
        <v>12</v>
      </c>
      <c r="Q863" s="24" t="s">
        <v>203</v>
      </c>
      <c r="R863" s="28" t="s">
        <v>203</v>
      </c>
      <c r="S863" s="28" t="s">
        <v>203</v>
      </c>
      <c r="T863" s="29" t="s">
        <v>203</v>
      </c>
      <c r="U863" s="28">
        <v>6589</v>
      </c>
      <c r="V863" s="63"/>
      <c r="W863" s="61">
        <f>(Table134[[#This Row],[2042 Future AADT]]-Table134[[#This Row],[AADT 2022]])/20*($W$5-2022)+Table134[[#This Row],[AADT 2022]]</f>
        <v>6589</v>
      </c>
      <c r="X863" s="63"/>
    </row>
    <row r="864" spans="1:24" s="21" customFormat="1" ht="24" customHeight="1" x14ac:dyDescent="0.25">
      <c r="A864" s="24" t="s">
        <v>8398</v>
      </c>
      <c r="B864" s="25"/>
      <c r="C864" s="24" t="s">
        <v>203</v>
      </c>
      <c r="D864" s="24" t="s">
        <v>17074</v>
      </c>
      <c r="E864" s="24" t="s">
        <v>8399</v>
      </c>
      <c r="F864" s="26">
        <f>Table134[[#This Row],[ToMeasure]]-Table134[[#This Row],[FromMeasure]]</f>
        <v>4.4765079999999999E-2</v>
      </c>
      <c r="G864" s="27" t="s">
        <v>8400</v>
      </c>
      <c r="H864" s="37">
        <v>0</v>
      </c>
      <c r="I864" s="24" t="s">
        <v>3958</v>
      </c>
      <c r="J864" s="37">
        <v>4.4765079999999999E-2</v>
      </c>
      <c r="K864" s="24" t="s">
        <v>164</v>
      </c>
      <c r="L864" s="28" t="s">
        <v>203</v>
      </c>
      <c r="M864" s="28" t="s">
        <v>203</v>
      </c>
      <c r="N864" s="28" t="s">
        <v>203</v>
      </c>
      <c r="O864" s="25" t="s">
        <v>203</v>
      </c>
      <c r="P864" s="24" t="s">
        <v>203</v>
      </c>
      <c r="Q864" s="24" t="s">
        <v>203</v>
      </c>
      <c r="R864" s="28" t="s">
        <v>203</v>
      </c>
      <c r="S864" s="28" t="s">
        <v>203</v>
      </c>
      <c r="T864" s="29" t="s">
        <v>203</v>
      </c>
      <c r="U864" s="28" t="s">
        <v>203</v>
      </c>
      <c r="V864" s="63"/>
      <c r="W864" s="61" t="e">
        <f>(Table134[[#This Row],[2042 Future AADT]]-Table134[[#This Row],[AADT 2022]])/20*($W$5-2022)+Table134[[#This Row],[AADT 2022]]</f>
        <v>#VALUE!</v>
      </c>
      <c r="X864" s="63"/>
    </row>
    <row r="865" spans="1:24" s="21" customFormat="1" ht="30" x14ac:dyDescent="0.25">
      <c r="A865" s="24" t="s">
        <v>8401</v>
      </c>
      <c r="B865" s="25" t="s">
        <v>25966</v>
      </c>
      <c r="C865" s="24">
        <v>5056</v>
      </c>
      <c r="D865" s="24" t="s">
        <v>17074</v>
      </c>
      <c r="E865" s="24" t="s">
        <v>8402</v>
      </c>
      <c r="F865" s="26">
        <f>Table134[[#This Row],[ToMeasure]]-Table134[[#This Row],[FromMeasure]]</f>
        <v>5.0011680000000003E-2</v>
      </c>
      <c r="G865" s="27" t="s">
        <v>8403</v>
      </c>
      <c r="H865" s="37">
        <v>0</v>
      </c>
      <c r="I865" s="24" t="s">
        <v>682</v>
      </c>
      <c r="J865" s="37">
        <v>5.0011680000000003E-2</v>
      </c>
      <c r="K865" s="24" t="s">
        <v>8404</v>
      </c>
      <c r="L865" s="28">
        <v>3425</v>
      </c>
      <c r="M865" s="28">
        <v>0</v>
      </c>
      <c r="N865" s="28">
        <v>3425</v>
      </c>
      <c r="O865" s="25" t="s">
        <v>23693</v>
      </c>
      <c r="P865" s="24">
        <v>24</v>
      </c>
      <c r="Q865" s="24" t="s">
        <v>203</v>
      </c>
      <c r="R865" s="28" t="s">
        <v>203</v>
      </c>
      <c r="S865" s="28" t="s">
        <v>203</v>
      </c>
      <c r="T865" s="29" t="s">
        <v>203</v>
      </c>
      <c r="U865" s="28">
        <v>5391</v>
      </c>
      <c r="V865" s="63"/>
      <c r="W865" s="61">
        <f>(Table134[[#This Row],[2042 Future AADT]]-Table134[[#This Row],[AADT 2022]])/20*($W$5-2022)+Table134[[#This Row],[AADT 2022]]</f>
        <v>5391</v>
      </c>
      <c r="X865" s="63"/>
    </row>
    <row r="866" spans="1:24" s="21" customFormat="1" ht="24" customHeight="1" x14ac:dyDescent="0.25">
      <c r="A866" s="24" t="s">
        <v>7360</v>
      </c>
      <c r="B866" s="25" t="s">
        <v>21009</v>
      </c>
      <c r="C866" s="24">
        <v>7641</v>
      </c>
      <c r="D866" s="24" t="s">
        <v>17074</v>
      </c>
      <c r="E866" s="24" t="s">
        <v>7361</v>
      </c>
      <c r="F866" s="26">
        <f>Table134[[#This Row],[ToMeasure]]-Table134[[#This Row],[FromMeasure]]</f>
        <v>9.4693830000000007E-2</v>
      </c>
      <c r="G866" s="27" t="s">
        <v>7362</v>
      </c>
      <c r="H866" s="37">
        <v>0</v>
      </c>
      <c r="I866" s="24" t="s">
        <v>635</v>
      </c>
      <c r="J866" s="37">
        <v>9.4693830000000007E-2</v>
      </c>
      <c r="K866" s="24" t="s">
        <v>2205</v>
      </c>
      <c r="L866" s="28">
        <v>3391</v>
      </c>
      <c r="M866" s="28">
        <v>0</v>
      </c>
      <c r="N866" s="28">
        <v>3391</v>
      </c>
      <c r="O866" s="25" t="s">
        <v>23694</v>
      </c>
      <c r="P866" s="24">
        <v>19</v>
      </c>
      <c r="Q866" s="24" t="s">
        <v>203</v>
      </c>
      <c r="R866" s="28">
        <v>100</v>
      </c>
      <c r="S866" s="28">
        <v>391</v>
      </c>
      <c r="T866" s="29">
        <v>0.14479504570923032</v>
      </c>
      <c r="U866" s="28">
        <v>4655</v>
      </c>
      <c r="V866" s="63"/>
      <c r="W866" s="61">
        <f>(Table134[[#This Row],[2042 Future AADT]]-Table134[[#This Row],[AADT 2022]])/20*($W$5-2022)+Table134[[#This Row],[AADT 2022]]</f>
        <v>4655</v>
      </c>
      <c r="X866" s="63"/>
    </row>
    <row r="867" spans="1:24" s="21" customFormat="1" ht="24" customHeight="1" x14ac:dyDescent="0.25">
      <c r="A867" s="24" t="s">
        <v>7364</v>
      </c>
      <c r="B867" s="25" t="s">
        <v>21010</v>
      </c>
      <c r="C867" s="24">
        <v>7642</v>
      </c>
      <c r="D867" s="24" t="s">
        <v>17074</v>
      </c>
      <c r="E867" s="24" t="s">
        <v>7365</v>
      </c>
      <c r="F867" s="26">
        <f>Table134[[#This Row],[ToMeasure]]-Table134[[#This Row],[FromMeasure]]</f>
        <v>0.11974206</v>
      </c>
      <c r="G867" s="27" t="s">
        <v>7366</v>
      </c>
      <c r="H867" s="37">
        <v>0</v>
      </c>
      <c r="I867" s="24" t="s">
        <v>3958</v>
      </c>
      <c r="J867" s="37">
        <v>0.11974206</v>
      </c>
      <c r="K867" s="24" t="s">
        <v>512</v>
      </c>
      <c r="L867" s="28">
        <v>3666</v>
      </c>
      <c r="M867" s="28">
        <v>0</v>
      </c>
      <c r="N867" s="28">
        <v>3666</v>
      </c>
      <c r="O867" s="25" t="s">
        <v>23695</v>
      </c>
      <c r="P867" s="24">
        <v>19</v>
      </c>
      <c r="Q867" s="24" t="s">
        <v>203</v>
      </c>
      <c r="R867" s="28">
        <v>108</v>
      </c>
      <c r="S867" s="28">
        <v>422</v>
      </c>
      <c r="T867" s="29">
        <v>0.14457174031642117</v>
      </c>
      <c r="U867" s="28">
        <v>5032</v>
      </c>
      <c r="V867" s="63"/>
      <c r="W867" s="61">
        <f>(Table134[[#This Row],[2042 Future AADT]]-Table134[[#This Row],[AADT 2022]])/20*($W$5-2022)+Table134[[#This Row],[AADT 2022]]</f>
        <v>5032</v>
      </c>
      <c r="X867" s="63"/>
    </row>
    <row r="868" spans="1:24" s="21" customFormat="1" ht="24" customHeight="1" x14ac:dyDescent="0.25">
      <c r="A868" s="24" t="s">
        <v>7368</v>
      </c>
      <c r="B868" s="25"/>
      <c r="C868" s="24" t="s">
        <v>203</v>
      </c>
      <c r="D868" s="24" t="s">
        <v>17074</v>
      </c>
      <c r="E868" s="24" t="s">
        <v>7369</v>
      </c>
      <c r="F868" s="26">
        <f>Table134[[#This Row],[ToMeasure]]-Table134[[#This Row],[FromMeasure]]</f>
        <v>0.13911855000000001</v>
      </c>
      <c r="G868" s="27" t="s">
        <v>7370</v>
      </c>
      <c r="H868" s="37">
        <v>0</v>
      </c>
      <c r="I868" s="24" t="s">
        <v>512</v>
      </c>
      <c r="J868" s="37">
        <v>0.13911855000000001</v>
      </c>
      <c r="K868" s="24" t="s">
        <v>3958</v>
      </c>
      <c r="L868" s="28" t="s">
        <v>203</v>
      </c>
      <c r="M868" s="28" t="s">
        <v>203</v>
      </c>
      <c r="N868" s="28" t="s">
        <v>203</v>
      </c>
      <c r="O868" s="25" t="s">
        <v>203</v>
      </c>
      <c r="P868" s="24" t="s">
        <v>203</v>
      </c>
      <c r="Q868" s="24" t="s">
        <v>203</v>
      </c>
      <c r="R868" s="28" t="s">
        <v>203</v>
      </c>
      <c r="S868" s="28" t="s">
        <v>203</v>
      </c>
      <c r="T868" s="29" t="s">
        <v>203</v>
      </c>
      <c r="U868" s="28" t="s">
        <v>203</v>
      </c>
      <c r="V868" s="63"/>
      <c r="W868" s="61" t="e">
        <f>(Table134[[#This Row],[2042 Future AADT]]-Table134[[#This Row],[AADT 2022]])/20*($W$5-2022)+Table134[[#This Row],[AADT 2022]]</f>
        <v>#VALUE!</v>
      </c>
      <c r="X868" s="63"/>
    </row>
    <row r="869" spans="1:24" s="21" customFormat="1" ht="24" customHeight="1" x14ac:dyDescent="0.25">
      <c r="A869" s="24" t="s">
        <v>7371</v>
      </c>
      <c r="B869" s="25"/>
      <c r="C869" s="24" t="s">
        <v>203</v>
      </c>
      <c r="D869" s="24" t="s">
        <v>17074</v>
      </c>
      <c r="E869" s="24" t="s">
        <v>7372</v>
      </c>
      <c r="F869" s="26">
        <f>Table134[[#This Row],[ToMeasure]]-Table134[[#This Row],[FromMeasure]]</f>
        <v>8.4268609999999994E-2</v>
      </c>
      <c r="G869" s="27" t="s">
        <v>7373</v>
      </c>
      <c r="H869" s="37">
        <v>0</v>
      </c>
      <c r="I869" s="24" t="s">
        <v>2205</v>
      </c>
      <c r="J869" s="37">
        <v>8.4268609999999994E-2</v>
      </c>
      <c r="K869" s="24" t="s">
        <v>635</v>
      </c>
      <c r="L869" s="28" t="s">
        <v>203</v>
      </c>
      <c r="M869" s="28" t="s">
        <v>203</v>
      </c>
      <c r="N869" s="28" t="s">
        <v>203</v>
      </c>
      <c r="O869" s="25" t="s">
        <v>203</v>
      </c>
      <c r="P869" s="24" t="s">
        <v>203</v>
      </c>
      <c r="Q869" s="24" t="s">
        <v>203</v>
      </c>
      <c r="R869" s="28" t="s">
        <v>203</v>
      </c>
      <c r="S869" s="28" t="s">
        <v>203</v>
      </c>
      <c r="T869" s="29" t="s">
        <v>203</v>
      </c>
      <c r="U869" s="28" t="s">
        <v>203</v>
      </c>
      <c r="V869" s="63"/>
      <c r="W869" s="61" t="e">
        <f>(Table134[[#This Row],[2042 Future AADT]]-Table134[[#This Row],[AADT 2022]])/20*($W$5-2022)+Table134[[#This Row],[AADT 2022]]</f>
        <v>#VALUE!</v>
      </c>
      <c r="X869" s="63"/>
    </row>
    <row r="870" spans="1:24" s="21" customFormat="1" ht="24" customHeight="1" x14ac:dyDescent="0.25">
      <c r="A870" s="24" t="s">
        <v>11889</v>
      </c>
      <c r="B870" s="25" t="s">
        <v>21454</v>
      </c>
      <c r="C870" s="24">
        <v>9990</v>
      </c>
      <c r="D870" s="24" t="s">
        <v>17074</v>
      </c>
      <c r="E870" s="24" t="s">
        <v>11890</v>
      </c>
      <c r="F870" s="26">
        <f>Table134[[#This Row],[ToMeasure]]-Table134[[#This Row],[FromMeasure]]</f>
        <v>0.13451916999999999</v>
      </c>
      <c r="G870" s="27" t="s">
        <v>11891</v>
      </c>
      <c r="H870" s="37">
        <v>0</v>
      </c>
      <c r="I870" s="24" t="s">
        <v>512</v>
      </c>
      <c r="J870" s="37">
        <v>0.13451916999999999</v>
      </c>
      <c r="K870" s="24" t="s">
        <v>3958</v>
      </c>
      <c r="L870" s="28">
        <v>8899</v>
      </c>
      <c r="M870" s="28">
        <v>0</v>
      </c>
      <c r="N870" s="28">
        <v>8899</v>
      </c>
      <c r="O870" s="25" t="s">
        <v>23696</v>
      </c>
      <c r="P870" s="24">
        <v>18</v>
      </c>
      <c r="Q870" s="24" t="s">
        <v>203</v>
      </c>
      <c r="R870" s="28">
        <v>267</v>
      </c>
      <c r="S870" s="28">
        <v>1036</v>
      </c>
      <c r="T870" s="29">
        <v>0.14642094617372739</v>
      </c>
      <c r="U870" s="28">
        <v>12215</v>
      </c>
      <c r="V870" s="63"/>
      <c r="W870" s="61">
        <f>(Table134[[#This Row],[2042 Future AADT]]-Table134[[#This Row],[AADT 2022]])/20*($W$5-2022)+Table134[[#This Row],[AADT 2022]]</f>
        <v>12215</v>
      </c>
      <c r="X870" s="63"/>
    </row>
    <row r="871" spans="1:24" s="21" customFormat="1" ht="24" customHeight="1" x14ac:dyDescent="0.25">
      <c r="A871" s="24" t="s">
        <v>7374</v>
      </c>
      <c r="B871" s="25" t="s">
        <v>21457</v>
      </c>
      <c r="C871" s="24">
        <v>9993</v>
      </c>
      <c r="D871" s="24" t="s">
        <v>17074</v>
      </c>
      <c r="E871" s="24" t="s">
        <v>7375</v>
      </c>
      <c r="F871" s="26">
        <f>Table134[[#This Row],[ToMeasure]]-Table134[[#This Row],[FromMeasure]]</f>
        <v>0.15595301</v>
      </c>
      <c r="G871" s="27" t="s">
        <v>7376</v>
      </c>
      <c r="H871" s="37">
        <v>0</v>
      </c>
      <c r="I871" s="24" t="s">
        <v>2205</v>
      </c>
      <c r="J871" s="37">
        <v>0.15595301</v>
      </c>
      <c r="K871" s="24" t="s">
        <v>635</v>
      </c>
      <c r="L871" s="28">
        <v>9882</v>
      </c>
      <c r="M871" s="28">
        <v>0</v>
      </c>
      <c r="N871" s="28">
        <v>9882</v>
      </c>
      <c r="O871" s="25" t="s">
        <v>23697</v>
      </c>
      <c r="P871" s="24">
        <v>19</v>
      </c>
      <c r="Q871" s="24" t="s">
        <v>203</v>
      </c>
      <c r="R871" s="28">
        <v>374</v>
      </c>
      <c r="S871" s="28">
        <v>553</v>
      </c>
      <c r="T871" s="29">
        <v>9.3806921675774133E-2</v>
      </c>
      <c r="U871" s="28">
        <v>13564</v>
      </c>
      <c r="V871" s="63"/>
      <c r="W871" s="61">
        <f>(Table134[[#This Row],[2042 Future AADT]]-Table134[[#This Row],[AADT 2022]])/20*($W$5-2022)+Table134[[#This Row],[AADT 2022]]</f>
        <v>13564</v>
      </c>
      <c r="X871" s="63"/>
    </row>
    <row r="872" spans="1:24" s="21" customFormat="1" ht="24" customHeight="1" x14ac:dyDescent="0.25">
      <c r="A872" s="24" t="s">
        <v>8406</v>
      </c>
      <c r="B872" s="25" t="s">
        <v>20773</v>
      </c>
      <c r="C872" s="24">
        <v>7190</v>
      </c>
      <c r="D872" s="24" t="s">
        <v>17074</v>
      </c>
      <c r="E872" s="24" t="s">
        <v>8407</v>
      </c>
      <c r="F872" s="26">
        <f>Table134[[#This Row],[ToMeasure]]-Table134[[#This Row],[FromMeasure]]</f>
        <v>0.27931594999999998</v>
      </c>
      <c r="G872" s="27" t="s">
        <v>8408</v>
      </c>
      <c r="H872" s="37">
        <v>0</v>
      </c>
      <c r="I872" s="24" t="s">
        <v>512</v>
      </c>
      <c r="J872" s="37">
        <v>0.27931594999999998</v>
      </c>
      <c r="K872" s="24" t="s">
        <v>3958</v>
      </c>
      <c r="L872" s="28">
        <v>10036</v>
      </c>
      <c r="M872" s="28">
        <v>0</v>
      </c>
      <c r="N872" s="28">
        <v>10036</v>
      </c>
      <c r="O872" s="25" t="s">
        <v>23698</v>
      </c>
      <c r="P872" s="24">
        <v>17</v>
      </c>
      <c r="Q872" s="24" t="s">
        <v>203</v>
      </c>
      <c r="R872" s="28">
        <v>380</v>
      </c>
      <c r="S872" s="28">
        <v>562</v>
      </c>
      <c r="T872" s="29">
        <v>9.3862096452770022E-2</v>
      </c>
      <c r="U872" s="28">
        <v>13776</v>
      </c>
      <c r="V872" s="63"/>
      <c r="W872" s="61">
        <f>(Table134[[#This Row],[2042 Future AADT]]-Table134[[#This Row],[AADT 2022]])/20*($W$5-2022)+Table134[[#This Row],[AADT 2022]]</f>
        <v>13776</v>
      </c>
      <c r="X872" s="63"/>
    </row>
    <row r="873" spans="1:24" s="21" customFormat="1" ht="24" customHeight="1" x14ac:dyDescent="0.25">
      <c r="A873" s="24" t="s">
        <v>11893</v>
      </c>
      <c r="B873" s="25" t="s">
        <v>21456</v>
      </c>
      <c r="C873" s="24">
        <v>9992</v>
      </c>
      <c r="D873" s="24" t="s">
        <v>17074</v>
      </c>
      <c r="E873" s="24" t="s">
        <v>11894</v>
      </c>
      <c r="F873" s="26">
        <f>Table134[[#This Row],[ToMeasure]]-Table134[[#This Row],[FromMeasure]]</f>
        <v>0.1471075</v>
      </c>
      <c r="G873" s="27" t="s">
        <v>11895</v>
      </c>
      <c r="H873" s="37">
        <v>0</v>
      </c>
      <c r="I873" s="24" t="s">
        <v>2205</v>
      </c>
      <c r="J873" s="37">
        <v>0.1471075</v>
      </c>
      <c r="K873" s="24" t="s">
        <v>635</v>
      </c>
      <c r="L873" s="28">
        <v>5728</v>
      </c>
      <c r="M873" s="28">
        <v>0</v>
      </c>
      <c r="N873" s="28">
        <v>5728</v>
      </c>
      <c r="O873" s="25" t="s">
        <v>23699</v>
      </c>
      <c r="P873" s="24">
        <v>11</v>
      </c>
      <c r="Q873" s="24" t="s">
        <v>203</v>
      </c>
      <c r="R873" s="28">
        <v>214</v>
      </c>
      <c r="S873" s="28">
        <v>319</v>
      </c>
      <c r="T873" s="29">
        <v>9.3051675977653625E-2</v>
      </c>
      <c r="U873" s="28">
        <v>7862</v>
      </c>
      <c r="V873" s="63"/>
      <c r="W873" s="61">
        <f>(Table134[[#This Row],[2042 Future AADT]]-Table134[[#This Row],[AADT 2022]])/20*($W$5-2022)+Table134[[#This Row],[AADT 2022]]</f>
        <v>7862</v>
      </c>
      <c r="X873" s="63"/>
    </row>
    <row r="874" spans="1:24" s="21" customFormat="1" ht="24" customHeight="1" x14ac:dyDescent="0.25">
      <c r="A874" s="24" t="s">
        <v>7378</v>
      </c>
      <c r="B874" s="25"/>
      <c r="C874" s="24" t="s">
        <v>203</v>
      </c>
      <c r="D874" s="24" t="s">
        <v>17074</v>
      </c>
      <c r="E874" s="24" t="s">
        <v>7379</v>
      </c>
      <c r="F874" s="26">
        <f>Table134[[#This Row],[ToMeasure]]-Table134[[#This Row],[FromMeasure]]</f>
        <v>0.15731903</v>
      </c>
      <c r="G874" s="27" t="s">
        <v>7380</v>
      </c>
      <c r="H874" s="37">
        <v>0</v>
      </c>
      <c r="I874" s="24" t="s">
        <v>635</v>
      </c>
      <c r="J874" s="37">
        <v>0.15731903</v>
      </c>
      <c r="K874" s="24" t="s">
        <v>2205</v>
      </c>
      <c r="L874" s="28" t="s">
        <v>203</v>
      </c>
      <c r="M874" s="28" t="s">
        <v>203</v>
      </c>
      <c r="N874" s="28" t="s">
        <v>203</v>
      </c>
      <c r="O874" s="25" t="s">
        <v>203</v>
      </c>
      <c r="P874" s="24" t="s">
        <v>203</v>
      </c>
      <c r="Q874" s="24" t="s">
        <v>203</v>
      </c>
      <c r="R874" s="28" t="s">
        <v>203</v>
      </c>
      <c r="S874" s="28" t="s">
        <v>203</v>
      </c>
      <c r="T874" s="29" t="s">
        <v>203</v>
      </c>
      <c r="U874" s="28" t="s">
        <v>203</v>
      </c>
      <c r="V874" s="63"/>
      <c r="W874" s="61" t="e">
        <f>(Table134[[#This Row],[2042 Future AADT]]-Table134[[#This Row],[AADT 2022]])/20*($W$5-2022)+Table134[[#This Row],[AADT 2022]]</f>
        <v>#VALUE!</v>
      </c>
      <c r="X874" s="63"/>
    </row>
    <row r="875" spans="1:24" s="21" customFormat="1" ht="24" customHeight="1" x14ac:dyDescent="0.25">
      <c r="A875" s="24" t="s">
        <v>7381</v>
      </c>
      <c r="B875" s="25" t="s">
        <v>21455</v>
      </c>
      <c r="C875" s="24">
        <v>9991</v>
      </c>
      <c r="D875" s="24" t="s">
        <v>17074</v>
      </c>
      <c r="E875" s="24" t="s">
        <v>7382</v>
      </c>
      <c r="F875" s="26">
        <f>Table134[[#This Row],[ToMeasure]]-Table134[[#This Row],[FromMeasure]]</f>
        <v>0.15072978000000001</v>
      </c>
      <c r="G875" s="27" t="s">
        <v>7383</v>
      </c>
      <c r="H875" s="37">
        <v>0</v>
      </c>
      <c r="I875" s="24" t="s">
        <v>3958</v>
      </c>
      <c r="J875" s="37">
        <v>0.15072978000000001</v>
      </c>
      <c r="K875" s="24" t="s">
        <v>512</v>
      </c>
      <c r="L875" s="28">
        <v>4285</v>
      </c>
      <c r="M875" s="28">
        <v>0</v>
      </c>
      <c r="N875" s="28">
        <v>4285</v>
      </c>
      <c r="O875" s="25" t="s">
        <v>23700</v>
      </c>
      <c r="P875" s="24">
        <v>12</v>
      </c>
      <c r="Q875" s="24" t="s">
        <v>203</v>
      </c>
      <c r="R875" s="28">
        <v>129</v>
      </c>
      <c r="S875" s="28">
        <v>497</v>
      </c>
      <c r="T875" s="29">
        <v>0.14609101516919487</v>
      </c>
      <c r="U875" s="28">
        <v>5882</v>
      </c>
      <c r="V875" s="63"/>
      <c r="W875" s="61">
        <f>(Table134[[#This Row],[2042 Future AADT]]-Table134[[#This Row],[AADT 2022]])/20*($W$5-2022)+Table134[[#This Row],[AADT 2022]]</f>
        <v>5882</v>
      </c>
      <c r="X875" s="63"/>
    </row>
    <row r="876" spans="1:24" s="21" customFormat="1" ht="24" customHeight="1" x14ac:dyDescent="0.25">
      <c r="A876" s="24" t="s">
        <v>4115</v>
      </c>
      <c r="B876" s="25"/>
      <c r="C876" s="24" t="s">
        <v>203</v>
      </c>
      <c r="D876" s="24" t="s">
        <v>17074</v>
      </c>
      <c r="E876" s="24" t="s">
        <v>4116</v>
      </c>
      <c r="F876" s="26">
        <f>Table134[[#This Row],[ToMeasure]]-Table134[[#This Row],[FromMeasure]]</f>
        <v>0.18718145</v>
      </c>
      <c r="G876" s="27" t="s">
        <v>4117</v>
      </c>
      <c r="H876" s="37">
        <v>0</v>
      </c>
      <c r="I876" s="24" t="s">
        <v>3958</v>
      </c>
      <c r="J876" s="37">
        <v>0.18718145</v>
      </c>
      <c r="K876" s="24" t="s">
        <v>512</v>
      </c>
      <c r="L876" s="28" t="s">
        <v>203</v>
      </c>
      <c r="M876" s="28" t="s">
        <v>203</v>
      </c>
      <c r="N876" s="28" t="s">
        <v>203</v>
      </c>
      <c r="O876" s="25" t="s">
        <v>203</v>
      </c>
      <c r="P876" s="24" t="s">
        <v>203</v>
      </c>
      <c r="Q876" s="24" t="s">
        <v>203</v>
      </c>
      <c r="R876" s="28" t="s">
        <v>203</v>
      </c>
      <c r="S876" s="28" t="s">
        <v>203</v>
      </c>
      <c r="T876" s="29" t="s">
        <v>203</v>
      </c>
      <c r="U876" s="28" t="s">
        <v>203</v>
      </c>
      <c r="V876" s="63"/>
      <c r="W876" s="61" t="e">
        <f>(Table134[[#This Row],[2042 Future AADT]]-Table134[[#This Row],[AADT 2022]])/20*($W$5-2022)+Table134[[#This Row],[AADT 2022]]</f>
        <v>#VALUE!</v>
      </c>
      <c r="X876" s="63"/>
    </row>
    <row r="877" spans="1:24" s="21" customFormat="1" ht="24" customHeight="1" x14ac:dyDescent="0.25">
      <c r="A877" s="24" t="s">
        <v>11897</v>
      </c>
      <c r="B877" s="25"/>
      <c r="C877" s="24" t="s">
        <v>203</v>
      </c>
      <c r="D877" s="24" t="s">
        <v>17074</v>
      </c>
      <c r="E877" s="24" t="s">
        <v>11898</v>
      </c>
      <c r="F877" s="26">
        <f>Table134[[#This Row],[ToMeasure]]-Table134[[#This Row],[FromMeasure]]</f>
        <v>0.19997408999999999</v>
      </c>
      <c r="G877" s="27" t="s">
        <v>11899</v>
      </c>
      <c r="H877" s="37">
        <v>0</v>
      </c>
      <c r="I877" s="24" t="s">
        <v>2205</v>
      </c>
      <c r="J877" s="37">
        <v>0.19997408999999999</v>
      </c>
      <c r="K877" s="24" t="s">
        <v>635</v>
      </c>
      <c r="L877" s="28" t="s">
        <v>203</v>
      </c>
      <c r="M877" s="28" t="s">
        <v>203</v>
      </c>
      <c r="N877" s="28" t="s">
        <v>203</v>
      </c>
      <c r="O877" s="25" t="s">
        <v>203</v>
      </c>
      <c r="P877" s="24" t="s">
        <v>203</v>
      </c>
      <c r="Q877" s="24" t="s">
        <v>203</v>
      </c>
      <c r="R877" s="28" t="s">
        <v>203</v>
      </c>
      <c r="S877" s="28" t="s">
        <v>203</v>
      </c>
      <c r="T877" s="29" t="s">
        <v>203</v>
      </c>
      <c r="U877" s="28" t="s">
        <v>203</v>
      </c>
      <c r="V877" s="63"/>
      <c r="W877" s="61" t="e">
        <f>(Table134[[#This Row],[2042 Future AADT]]-Table134[[#This Row],[AADT 2022]])/20*($W$5-2022)+Table134[[#This Row],[AADT 2022]]</f>
        <v>#VALUE!</v>
      </c>
      <c r="X877" s="63"/>
    </row>
    <row r="878" spans="1:24" s="21" customFormat="1" ht="24" customHeight="1" x14ac:dyDescent="0.25">
      <c r="A878" s="24" t="s">
        <v>8410</v>
      </c>
      <c r="B878" s="25" t="s">
        <v>19738</v>
      </c>
      <c r="C878" s="24">
        <v>5060</v>
      </c>
      <c r="D878" s="24" t="s">
        <v>17074</v>
      </c>
      <c r="E878" s="24" t="s">
        <v>8411</v>
      </c>
      <c r="F878" s="26">
        <f>Table134[[#This Row],[ToMeasure]]-Table134[[#This Row],[FromMeasure]]</f>
        <v>0.33271655</v>
      </c>
      <c r="G878" s="27" t="s">
        <v>7388</v>
      </c>
      <c r="H878" s="37">
        <v>0</v>
      </c>
      <c r="I878" s="24" t="s">
        <v>512</v>
      </c>
      <c r="J878" s="37">
        <v>0.33271655</v>
      </c>
      <c r="K878" s="24" t="s">
        <v>7387</v>
      </c>
      <c r="L878" s="28">
        <v>12790</v>
      </c>
      <c r="M878" s="28">
        <v>0</v>
      </c>
      <c r="N878" s="28">
        <v>12790</v>
      </c>
      <c r="O878" s="25" t="s">
        <v>23701</v>
      </c>
      <c r="P878" s="24">
        <v>9</v>
      </c>
      <c r="Q878" s="24" t="s">
        <v>203</v>
      </c>
      <c r="R878" s="28">
        <v>468</v>
      </c>
      <c r="S878" s="28">
        <v>624</v>
      </c>
      <c r="T878" s="29">
        <v>8.5379202501954646E-2</v>
      </c>
      <c r="U878" s="28">
        <v>17556</v>
      </c>
      <c r="V878" s="63"/>
      <c r="W878" s="61">
        <f>(Table134[[#This Row],[2042 Future AADT]]-Table134[[#This Row],[AADT 2022]])/20*($W$5-2022)+Table134[[#This Row],[AADT 2022]]</f>
        <v>17556</v>
      </c>
      <c r="X878" s="63"/>
    </row>
    <row r="879" spans="1:24" s="21" customFormat="1" ht="24" customHeight="1" x14ac:dyDescent="0.25">
      <c r="A879" s="24" t="s">
        <v>4118</v>
      </c>
      <c r="B879" s="25" t="s">
        <v>19743</v>
      </c>
      <c r="C879" s="24">
        <v>5066</v>
      </c>
      <c r="D879" s="24" t="s">
        <v>17074</v>
      </c>
      <c r="E879" s="24" t="s">
        <v>4119</v>
      </c>
      <c r="F879" s="26">
        <f>Table134[[#This Row],[ToMeasure]]-Table134[[#This Row],[FromMeasure]]</f>
        <v>0.41993821000000003</v>
      </c>
      <c r="G879" s="27" t="s">
        <v>4120</v>
      </c>
      <c r="H879" s="37">
        <v>8.4807999999999997E-4</v>
      </c>
      <c r="I879" s="24" t="s">
        <v>512</v>
      </c>
      <c r="J879" s="37">
        <v>0.42078629000000001</v>
      </c>
      <c r="K879" s="24" t="s">
        <v>687</v>
      </c>
      <c r="L879" s="28">
        <v>2091</v>
      </c>
      <c r="M879" s="28">
        <v>0</v>
      </c>
      <c r="N879" s="28">
        <v>2091</v>
      </c>
      <c r="O879" s="25" t="s">
        <v>23702</v>
      </c>
      <c r="P879" s="24">
        <v>11</v>
      </c>
      <c r="Q879" s="24" t="s">
        <v>203</v>
      </c>
      <c r="R879" s="28">
        <v>74</v>
      </c>
      <c r="S879" s="28">
        <v>99</v>
      </c>
      <c r="T879" s="29">
        <v>8.2735533237685316E-2</v>
      </c>
      <c r="U879" s="28">
        <v>2870</v>
      </c>
      <c r="V879" s="63"/>
      <c r="W879" s="61">
        <f>(Table134[[#This Row],[2042 Future AADT]]-Table134[[#This Row],[AADT 2022]])/20*($W$5-2022)+Table134[[#This Row],[AADT 2022]]</f>
        <v>2870</v>
      </c>
      <c r="X879" s="63"/>
    </row>
    <row r="880" spans="1:24" s="21" customFormat="1" ht="24" customHeight="1" x14ac:dyDescent="0.25">
      <c r="A880" s="24" t="s">
        <v>7385</v>
      </c>
      <c r="B880" s="25" t="s">
        <v>19739</v>
      </c>
      <c r="C880" s="24">
        <v>5061</v>
      </c>
      <c r="D880" s="24" t="s">
        <v>17074</v>
      </c>
      <c r="E880" s="24" t="s">
        <v>7386</v>
      </c>
      <c r="F880" s="26">
        <f>Table134[[#This Row],[ToMeasure]]-Table134[[#This Row],[FromMeasure]]</f>
        <v>0.37461229000000001</v>
      </c>
      <c r="G880" s="27" t="s">
        <v>7387</v>
      </c>
      <c r="H880" s="37">
        <v>0</v>
      </c>
      <c r="I880" s="24" t="s">
        <v>7388</v>
      </c>
      <c r="J880" s="37">
        <v>0.37461229000000001</v>
      </c>
      <c r="K880" s="24" t="s">
        <v>512</v>
      </c>
      <c r="L880" s="28">
        <v>4855</v>
      </c>
      <c r="M880" s="28">
        <v>0</v>
      </c>
      <c r="N880" s="28">
        <v>4855</v>
      </c>
      <c r="O880" s="25" t="s">
        <v>23703</v>
      </c>
      <c r="P880" s="24">
        <v>9</v>
      </c>
      <c r="Q880" s="24" t="s">
        <v>203</v>
      </c>
      <c r="R880" s="28">
        <v>146</v>
      </c>
      <c r="S880" s="28">
        <v>565</v>
      </c>
      <c r="T880" s="29">
        <v>0.14644696189495365</v>
      </c>
      <c r="U880" s="28">
        <v>6664</v>
      </c>
      <c r="V880" s="63"/>
      <c r="W880" s="61">
        <f>(Table134[[#This Row],[2042 Future AADT]]-Table134[[#This Row],[AADT 2022]])/20*($W$5-2022)+Table134[[#This Row],[AADT 2022]]</f>
        <v>6664</v>
      </c>
      <c r="X880" s="63"/>
    </row>
    <row r="881" spans="1:24" s="21" customFormat="1" ht="24" customHeight="1" x14ac:dyDescent="0.25">
      <c r="A881" s="24" t="s">
        <v>4122</v>
      </c>
      <c r="B881" s="25" t="s">
        <v>19742</v>
      </c>
      <c r="C881" s="24">
        <v>5065</v>
      </c>
      <c r="D881" s="24" t="s">
        <v>17074</v>
      </c>
      <c r="E881" s="24" t="s">
        <v>4123</v>
      </c>
      <c r="F881" s="26">
        <f>Table134[[#This Row],[ToMeasure]]-Table134[[#This Row],[FromMeasure]]</f>
        <v>0.23569204999999999</v>
      </c>
      <c r="G881" s="27" t="s">
        <v>4124</v>
      </c>
      <c r="H881" s="37">
        <v>0</v>
      </c>
      <c r="I881" s="24" t="s">
        <v>687</v>
      </c>
      <c r="J881" s="37">
        <v>0.23569204999999999</v>
      </c>
      <c r="K881" s="24" t="s">
        <v>635</v>
      </c>
      <c r="L881" s="28">
        <v>4915</v>
      </c>
      <c r="M881" s="28">
        <v>0</v>
      </c>
      <c r="N881" s="28">
        <v>4915</v>
      </c>
      <c r="O881" s="25" t="s">
        <v>23704</v>
      </c>
      <c r="P881" s="24">
        <v>10</v>
      </c>
      <c r="Q881" s="24" t="s">
        <v>203</v>
      </c>
      <c r="R881" s="28">
        <v>393</v>
      </c>
      <c r="S881" s="28">
        <v>64</v>
      </c>
      <c r="T881" s="29">
        <v>9.2980671414038651E-2</v>
      </c>
      <c r="U881" s="28">
        <v>7736</v>
      </c>
      <c r="V881" s="63"/>
      <c r="W881" s="61">
        <f>(Table134[[#This Row],[2042 Future AADT]]-Table134[[#This Row],[AADT 2022]])/20*($W$5-2022)+Table134[[#This Row],[AADT 2022]]</f>
        <v>7736</v>
      </c>
      <c r="X881" s="63"/>
    </row>
    <row r="882" spans="1:24" s="21" customFormat="1" ht="24" customHeight="1" x14ac:dyDescent="0.25">
      <c r="A882" s="24" t="s">
        <v>11900</v>
      </c>
      <c r="B882" s="25" t="s">
        <v>19741</v>
      </c>
      <c r="C882" s="24">
        <v>5063</v>
      </c>
      <c r="D882" s="24" t="s">
        <v>17074</v>
      </c>
      <c r="E882" s="24" t="s">
        <v>11901</v>
      </c>
      <c r="F882" s="26">
        <f>Table134[[#This Row],[ToMeasure]]-Table134[[#This Row],[FromMeasure]]</f>
        <v>0.39064021999999998</v>
      </c>
      <c r="G882" s="27" t="s">
        <v>10725</v>
      </c>
      <c r="H882" s="37">
        <v>0</v>
      </c>
      <c r="I882" s="24" t="s">
        <v>10726</v>
      </c>
      <c r="J882" s="37">
        <v>0.39064021999999998</v>
      </c>
      <c r="K882" s="24" t="s">
        <v>635</v>
      </c>
      <c r="L882" s="28">
        <v>10461</v>
      </c>
      <c r="M882" s="28">
        <v>0</v>
      </c>
      <c r="N882" s="28">
        <v>10461</v>
      </c>
      <c r="O882" s="25" t="s">
        <v>23705</v>
      </c>
      <c r="P882" s="24">
        <v>9</v>
      </c>
      <c r="Q882" s="24" t="s">
        <v>203</v>
      </c>
      <c r="R882" s="28">
        <v>312</v>
      </c>
      <c r="S882" s="28">
        <v>1219</v>
      </c>
      <c r="T882" s="29">
        <v>0.14635312111652807</v>
      </c>
      <c r="U882" s="28">
        <v>14359</v>
      </c>
      <c r="V882" s="63"/>
      <c r="W882" s="61">
        <f>(Table134[[#This Row],[2042 Future AADT]]-Table134[[#This Row],[AADT 2022]])/20*($W$5-2022)+Table134[[#This Row],[AADT 2022]]</f>
        <v>14359</v>
      </c>
      <c r="X882" s="63"/>
    </row>
    <row r="883" spans="1:24" s="21" customFormat="1" ht="24" customHeight="1" x14ac:dyDescent="0.25">
      <c r="A883" s="24" t="s">
        <v>7390</v>
      </c>
      <c r="B883" s="25" t="s">
        <v>19745</v>
      </c>
      <c r="C883" s="24">
        <v>5070</v>
      </c>
      <c r="D883" s="24" t="s">
        <v>17074</v>
      </c>
      <c r="E883" s="24" t="s">
        <v>7391</v>
      </c>
      <c r="F883" s="26">
        <f>Table134[[#This Row],[ToMeasure]]-Table134[[#This Row],[FromMeasure]]</f>
        <v>0.22941291999999999</v>
      </c>
      <c r="G883" s="27" t="s">
        <v>7392</v>
      </c>
      <c r="H883" s="37">
        <v>0</v>
      </c>
      <c r="I883" s="24" t="s">
        <v>512</v>
      </c>
      <c r="J883" s="37">
        <v>0.22941291999999999</v>
      </c>
      <c r="K883" s="24" t="s">
        <v>7393</v>
      </c>
      <c r="L883" s="28">
        <v>1384</v>
      </c>
      <c r="M883" s="28">
        <v>0</v>
      </c>
      <c r="N883" s="28">
        <v>1384</v>
      </c>
      <c r="O883" s="25" t="s">
        <v>23706</v>
      </c>
      <c r="P883" s="24">
        <v>11</v>
      </c>
      <c r="Q883" s="24" t="s">
        <v>203</v>
      </c>
      <c r="R883" s="28">
        <v>57</v>
      </c>
      <c r="S883" s="28">
        <v>73</v>
      </c>
      <c r="T883" s="29">
        <v>9.3930635838150284E-2</v>
      </c>
      <c r="U883" s="28">
        <v>1900</v>
      </c>
      <c r="V883" s="63"/>
      <c r="W883" s="61">
        <f>(Table134[[#This Row],[2042 Future AADT]]-Table134[[#This Row],[AADT 2022]])/20*($W$5-2022)+Table134[[#This Row],[AADT 2022]]</f>
        <v>1900</v>
      </c>
      <c r="X883" s="63"/>
    </row>
    <row r="884" spans="1:24" s="21" customFormat="1" ht="24" customHeight="1" x14ac:dyDescent="0.25">
      <c r="A884" s="24" t="s">
        <v>11903</v>
      </c>
      <c r="B884" s="25" t="s">
        <v>19747</v>
      </c>
      <c r="C884" s="24">
        <v>5072</v>
      </c>
      <c r="D884" s="24" t="s">
        <v>17074</v>
      </c>
      <c r="E884" s="24" t="s">
        <v>11904</v>
      </c>
      <c r="F884" s="26">
        <f>Table134[[#This Row],[ToMeasure]]-Table134[[#This Row],[FromMeasure]]</f>
        <v>0.1486905</v>
      </c>
      <c r="G884" s="27" t="s">
        <v>7398</v>
      </c>
      <c r="H884" s="37">
        <v>0</v>
      </c>
      <c r="I884" s="24" t="s">
        <v>635</v>
      </c>
      <c r="J884" s="37">
        <v>0.1486905</v>
      </c>
      <c r="K884" s="24" t="s">
        <v>7397</v>
      </c>
      <c r="L884" s="28">
        <v>1589</v>
      </c>
      <c r="M884" s="28">
        <v>0</v>
      </c>
      <c r="N884" s="28">
        <v>1589</v>
      </c>
      <c r="O884" s="25" t="s">
        <v>23707</v>
      </c>
      <c r="P884" s="24">
        <v>9</v>
      </c>
      <c r="Q884" s="24" t="s">
        <v>203</v>
      </c>
      <c r="R884" s="28">
        <v>51</v>
      </c>
      <c r="S884" s="28">
        <v>68</v>
      </c>
      <c r="T884" s="29">
        <v>7.4889867841409691E-2</v>
      </c>
      <c r="U884" s="28">
        <v>2181</v>
      </c>
      <c r="V884" s="63"/>
      <c r="W884" s="61">
        <f>(Table134[[#This Row],[2042 Future AADT]]-Table134[[#This Row],[AADT 2022]])/20*($W$5-2022)+Table134[[#This Row],[AADT 2022]]</f>
        <v>2181</v>
      </c>
      <c r="X884" s="63"/>
    </row>
    <row r="885" spans="1:24" s="21" customFormat="1" ht="24" customHeight="1" x14ac:dyDescent="0.25">
      <c r="A885" s="24" t="s">
        <v>8413</v>
      </c>
      <c r="B885" s="25" t="s">
        <v>19746</v>
      </c>
      <c r="C885" s="24">
        <v>5071</v>
      </c>
      <c r="D885" s="24" t="s">
        <v>17074</v>
      </c>
      <c r="E885" s="24" t="s">
        <v>8414</v>
      </c>
      <c r="F885" s="26">
        <f>Table134[[#This Row],[ToMeasure]]-Table134[[#This Row],[FromMeasure]]</f>
        <v>0.16798466000000001</v>
      </c>
      <c r="G885" s="27" t="s">
        <v>7393</v>
      </c>
      <c r="H885" s="37">
        <v>0</v>
      </c>
      <c r="I885" s="24" t="s">
        <v>7392</v>
      </c>
      <c r="J885" s="37">
        <v>0.16798466000000001</v>
      </c>
      <c r="K885" s="24" t="s">
        <v>512</v>
      </c>
      <c r="L885" s="28">
        <v>1830</v>
      </c>
      <c r="M885" s="28">
        <v>0</v>
      </c>
      <c r="N885" s="28">
        <v>1830</v>
      </c>
      <c r="O885" s="25" t="s">
        <v>23708</v>
      </c>
      <c r="P885" s="24">
        <v>10</v>
      </c>
      <c r="Q885" s="24" t="s">
        <v>203</v>
      </c>
      <c r="R885" s="28">
        <v>38</v>
      </c>
      <c r="S885" s="28">
        <v>155</v>
      </c>
      <c r="T885" s="29">
        <v>0.10546448087431694</v>
      </c>
      <c r="U885" s="28">
        <v>2512</v>
      </c>
      <c r="V885" s="63"/>
      <c r="W885" s="61">
        <f>(Table134[[#This Row],[2042 Future AADT]]-Table134[[#This Row],[AADT 2022]])/20*($W$5-2022)+Table134[[#This Row],[AADT 2022]]</f>
        <v>2512</v>
      </c>
      <c r="X885" s="63"/>
    </row>
    <row r="886" spans="1:24" s="21" customFormat="1" ht="24" customHeight="1" x14ac:dyDescent="0.25">
      <c r="A886" s="24" t="s">
        <v>7395</v>
      </c>
      <c r="B886" s="25" t="s">
        <v>19748</v>
      </c>
      <c r="C886" s="24">
        <v>5073</v>
      </c>
      <c r="D886" s="24" t="s">
        <v>17074</v>
      </c>
      <c r="E886" s="24" t="s">
        <v>7396</v>
      </c>
      <c r="F886" s="26">
        <f>Table134[[#This Row],[ToMeasure]]-Table134[[#This Row],[FromMeasure]]</f>
        <v>0.16197359</v>
      </c>
      <c r="G886" s="27" t="s">
        <v>7397</v>
      </c>
      <c r="H886" s="37">
        <v>0</v>
      </c>
      <c r="I886" s="24" t="s">
        <v>7398</v>
      </c>
      <c r="J886" s="37">
        <v>0.16197359</v>
      </c>
      <c r="K886" s="24" t="s">
        <v>635</v>
      </c>
      <c r="L886" s="28">
        <v>1960</v>
      </c>
      <c r="M886" s="28">
        <v>0</v>
      </c>
      <c r="N886" s="28">
        <v>1960</v>
      </c>
      <c r="O886" s="25" t="s">
        <v>23709</v>
      </c>
      <c r="P886" s="24">
        <v>13</v>
      </c>
      <c r="Q886" s="24" t="s">
        <v>203</v>
      </c>
      <c r="R886" s="28">
        <v>59</v>
      </c>
      <c r="S886" s="28">
        <v>232</v>
      </c>
      <c r="T886" s="29">
        <v>0.14846938775510204</v>
      </c>
      <c r="U886" s="28">
        <v>2690</v>
      </c>
      <c r="V886" s="63"/>
      <c r="W886" s="61">
        <f>(Table134[[#This Row],[2042 Future AADT]]-Table134[[#This Row],[AADT 2022]])/20*($W$5-2022)+Table134[[#This Row],[AADT 2022]]</f>
        <v>2690</v>
      </c>
      <c r="X886" s="63"/>
    </row>
    <row r="887" spans="1:24" s="21" customFormat="1" ht="24" customHeight="1" x14ac:dyDescent="0.25">
      <c r="A887" s="24" t="s">
        <v>7400</v>
      </c>
      <c r="B887" s="25" t="s">
        <v>19749</v>
      </c>
      <c r="C887" s="24">
        <v>5080</v>
      </c>
      <c r="D887" s="24" t="s">
        <v>17074</v>
      </c>
      <c r="E887" s="24" t="s">
        <v>7401</v>
      </c>
      <c r="F887" s="26">
        <f>Table134[[#This Row],[ToMeasure]]-Table134[[#This Row],[FromMeasure]]</f>
        <v>0.30138521000000001</v>
      </c>
      <c r="G887" s="27" t="s">
        <v>7402</v>
      </c>
      <c r="H887" s="37">
        <v>0</v>
      </c>
      <c r="I887" s="24" t="s">
        <v>512</v>
      </c>
      <c r="J887" s="37">
        <v>0.30138521000000001</v>
      </c>
      <c r="K887" s="24" t="s">
        <v>7403</v>
      </c>
      <c r="L887" s="28">
        <v>7930</v>
      </c>
      <c r="M887" s="28">
        <v>0</v>
      </c>
      <c r="N887" s="28">
        <v>7930</v>
      </c>
      <c r="O887" s="25" t="s">
        <v>23710</v>
      </c>
      <c r="P887" s="24">
        <v>13</v>
      </c>
      <c r="Q887" s="24" t="s">
        <v>203</v>
      </c>
      <c r="R887" s="28">
        <v>288</v>
      </c>
      <c r="S887" s="28">
        <v>382</v>
      </c>
      <c r="T887" s="29">
        <v>8.4489281210592682E-2</v>
      </c>
      <c r="U887" s="28">
        <v>10885</v>
      </c>
      <c r="V887" s="63"/>
      <c r="W887" s="61">
        <f>(Table134[[#This Row],[2042 Future AADT]]-Table134[[#This Row],[AADT 2022]])/20*($W$5-2022)+Table134[[#This Row],[AADT 2022]]</f>
        <v>10885</v>
      </c>
      <c r="X887" s="63"/>
    </row>
    <row r="888" spans="1:24" s="21" customFormat="1" ht="24" customHeight="1" x14ac:dyDescent="0.25">
      <c r="A888" s="24" t="s">
        <v>4126</v>
      </c>
      <c r="B888" s="25" t="s">
        <v>19751</v>
      </c>
      <c r="C888" s="24">
        <v>5082</v>
      </c>
      <c r="D888" s="24" t="s">
        <v>17074</v>
      </c>
      <c r="E888" s="24" t="s">
        <v>4127</v>
      </c>
      <c r="F888" s="26">
        <f>Table134[[#This Row],[ToMeasure]]-Table134[[#This Row],[FromMeasure]]</f>
        <v>0.31378594999999998</v>
      </c>
      <c r="G888" s="27" t="s">
        <v>4128</v>
      </c>
      <c r="H888" s="37">
        <v>0</v>
      </c>
      <c r="I888" s="24" t="s">
        <v>4129</v>
      </c>
      <c r="J888" s="37">
        <v>0.31378594999999998</v>
      </c>
      <c r="K888" s="24" t="s">
        <v>635</v>
      </c>
      <c r="L888" s="28">
        <v>1407</v>
      </c>
      <c r="M888" s="28">
        <v>0</v>
      </c>
      <c r="N888" s="28">
        <v>1407</v>
      </c>
      <c r="O888" s="25" t="s">
        <v>23711</v>
      </c>
      <c r="P888" s="24">
        <v>10</v>
      </c>
      <c r="Q888" s="24" t="s">
        <v>203</v>
      </c>
      <c r="R888" s="28">
        <v>46</v>
      </c>
      <c r="S888" s="28">
        <v>61</v>
      </c>
      <c r="T888" s="29">
        <v>7.604832977967306E-2</v>
      </c>
      <c r="U888" s="28">
        <v>1931</v>
      </c>
      <c r="V888" s="63"/>
      <c r="W888" s="61">
        <f>(Table134[[#This Row],[2042 Future AADT]]-Table134[[#This Row],[AADT 2022]])/20*($W$5-2022)+Table134[[#This Row],[AADT 2022]]</f>
        <v>1931</v>
      </c>
      <c r="X888" s="63"/>
    </row>
    <row r="889" spans="1:24" s="21" customFormat="1" ht="24" customHeight="1" x14ac:dyDescent="0.25">
      <c r="A889" s="24" t="s">
        <v>11906</v>
      </c>
      <c r="B889" s="25" t="s">
        <v>19750</v>
      </c>
      <c r="C889" s="24">
        <v>5081</v>
      </c>
      <c r="D889" s="24" t="s">
        <v>17074</v>
      </c>
      <c r="E889" s="24" t="s">
        <v>11907</v>
      </c>
      <c r="F889" s="26">
        <f>Table134[[#This Row],[ToMeasure]]-Table134[[#This Row],[FromMeasure]]</f>
        <v>0.25403943000000001</v>
      </c>
      <c r="G889" s="27" t="s">
        <v>7403</v>
      </c>
      <c r="H889" s="37">
        <v>0</v>
      </c>
      <c r="I889" s="24" t="s">
        <v>7402</v>
      </c>
      <c r="J889" s="37">
        <v>0.25403943000000001</v>
      </c>
      <c r="K889" s="24" t="s">
        <v>512</v>
      </c>
      <c r="L889" s="28">
        <v>1916</v>
      </c>
      <c r="M889" s="28">
        <v>0</v>
      </c>
      <c r="N889" s="28">
        <v>1916</v>
      </c>
      <c r="O889" s="25" t="s">
        <v>23712</v>
      </c>
      <c r="P889" s="24">
        <v>14</v>
      </c>
      <c r="Q889" s="24" t="s">
        <v>203</v>
      </c>
      <c r="R889" s="28">
        <v>68</v>
      </c>
      <c r="S889" s="28">
        <v>266</v>
      </c>
      <c r="T889" s="29">
        <v>0.174321503131524</v>
      </c>
      <c r="U889" s="28">
        <v>2630</v>
      </c>
      <c r="V889" s="63"/>
      <c r="W889" s="61">
        <f>(Table134[[#This Row],[2042 Future AADT]]-Table134[[#This Row],[AADT 2022]])/20*($W$5-2022)+Table134[[#This Row],[AADT 2022]]</f>
        <v>2630</v>
      </c>
      <c r="X889" s="63"/>
    </row>
    <row r="890" spans="1:24" s="21" customFormat="1" ht="24" customHeight="1" x14ac:dyDescent="0.25">
      <c r="A890" s="24" t="s">
        <v>7405</v>
      </c>
      <c r="B890" s="25" t="s">
        <v>19752</v>
      </c>
      <c r="C890" s="24">
        <v>5083</v>
      </c>
      <c r="D890" s="24" t="s">
        <v>17074</v>
      </c>
      <c r="E890" s="24" t="s">
        <v>7406</v>
      </c>
      <c r="F890" s="26">
        <f>Table134[[#This Row],[ToMeasure]]-Table134[[#This Row],[FromMeasure]]</f>
        <v>0.29879894000000001</v>
      </c>
      <c r="G890" s="27" t="s">
        <v>4129</v>
      </c>
      <c r="H890" s="37">
        <v>0</v>
      </c>
      <c r="I890" s="24" t="s">
        <v>635</v>
      </c>
      <c r="J890" s="37">
        <v>0.29879894000000001</v>
      </c>
      <c r="K890" s="24" t="s">
        <v>4128</v>
      </c>
      <c r="L890" s="28">
        <v>7984</v>
      </c>
      <c r="M890" s="28">
        <v>0</v>
      </c>
      <c r="N890" s="28">
        <v>7984</v>
      </c>
      <c r="O890" s="25" t="s">
        <v>23713</v>
      </c>
      <c r="P890" s="24">
        <v>16</v>
      </c>
      <c r="Q890" s="24" t="s">
        <v>203</v>
      </c>
      <c r="R890" s="28">
        <v>280</v>
      </c>
      <c r="S890" s="28">
        <v>1091</v>
      </c>
      <c r="T890" s="29">
        <v>0.17171843687374749</v>
      </c>
      <c r="U890" s="28">
        <v>10959</v>
      </c>
      <c r="V890" s="63"/>
      <c r="W890" s="61">
        <f>(Table134[[#This Row],[2042 Future AADT]]-Table134[[#This Row],[AADT 2022]])/20*($W$5-2022)+Table134[[#This Row],[AADT 2022]]</f>
        <v>10959</v>
      </c>
      <c r="X890" s="63"/>
    </row>
    <row r="891" spans="1:24" s="21" customFormat="1" ht="24" customHeight="1" x14ac:dyDescent="0.25">
      <c r="A891" s="24" t="s">
        <v>4131</v>
      </c>
      <c r="B891" s="25" t="s">
        <v>19753</v>
      </c>
      <c r="C891" s="24">
        <v>5090</v>
      </c>
      <c r="D891" s="24" t="s">
        <v>17074</v>
      </c>
      <c r="E891" s="24" t="s">
        <v>4132</v>
      </c>
      <c r="F891" s="26">
        <f>Table134[[#This Row],[ToMeasure]]-Table134[[#This Row],[FromMeasure]]</f>
        <v>0.32311178000000002</v>
      </c>
      <c r="G891" s="27" t="s">
        <v>4133</v>
      </c>
      <c r="H891" s="37">
        <v>0</v>
      </c>
      <c r="I891" s="24" t="s">
        <v>512</v>
      </c>
      <c r="J891" s="37">
        <v>0.32311178000000002</v>
      </c>
      <c r="K891" s="24" t="s">
        <v>4134</v>
      </c>
      <c r="L891" s="28">
        <v>10382</v>
      </c>
      <c r="M891" s="28">
        <v>0</v>
      </c>
      <c r="N891" s="28">
        <v>10382</v>
      </c>
      <c r="O891" s="25" t="s">
        <v>23714</v>
      </c>
      <c r="P891" s="24">
        <v>10</v>
      </c>
      <c r="Q891" s="24" t="s">
        <v>203</v>
      </c>
      <c r="R891" s="28">
        <v>400</v>
      </c>
      <c r="S891" s="28">
        <v>534</v>
      </c>
      <c r="T891" s="29">
        <v>8.9963398189173566E-2</v>
      </c>
      <c r="U891" s="28">
        <v>14251</v>
      </c>
      <c r="V891" s="63"/>
      <c r="W891" s="61">
        <f>(Table134[[#This Row],[2042 Future AADT]]-Table134[[#This Row],[AADT 2022]])/20*($W$5-2022)+Table134[[#This Row],[AADT 2022]]</f>
        <v>14251</v>
      </c>
      <c r="X891" s="63"/>
    </row>
    <row r="892" spans="1:24" s="21" customFormat="1" ht="24" customHeight="1" x14ac:dyDescent="0.25">
      <c r="A892" s="24" t="s">
        <v>8416</v>
      </c>
      <c r="B892" s="25" t="s">
        <v>19755</v>
      </c>
      <c r="C892" s="24">
        <v>5092</v>
      </c>
      <c r="D892" s="24" t="s">
        <v>17074</v>
      </c>
      <c r="E892" s="24" t="s">
        <v>8417</v>
      </c>
      <c r="F892" s="26">
        <f>Table134[[#This Row],[ToMeasure]]-Table134[[#This Row],[FromMeasure]]</f>
        <v>0.18633266000000001</v>
      </c>
      <c r="G892" s="27" t="s">
        <v>4139</v>
      </c>
      <c r="H892" s="37">
        <v>0</v>
      </c>
      <c r="I892" s="24" t="s">
        <v>635</v>
      </c>
      <c r="J892" s="37">
        <v>0.18633266000000001</v>
      </c>
      <c r="K892" s="24" t="s">
        <v>4138</v>
      </c>
      <c r="L892" s="28">
        <v>2326</v>
      </c>
      <c r="M892" s="28">
        <v>0</v>
      </c>
      <c r="N892" s="28">
        <v>2326</v>
      </c>
      <c r="O892" s="25" t="s">
        <v>23715</v>
      </c>
      <c r="P892" s="24">
        <v>10</v>
      </c>
      <c r="Q892" s="24" t="s">
        <v>203</v>
      </c>
      <c r="R892" s="28">
        <v>84</v>
      </c>
      <c r="S892" s="28">
        <v>111</v>
      </c>
      <c r="T892" s="29">
        <v>8.3834909716251071E-2</v>
      </c>
      <c r="U892" s="28">
        <v>3193</v>
      </c>
      <c r="V892" s="63"/>
      <c r="W892" s="61">
        <f>(Table134[[#This Row],[2042 Future AADT]]-Table134[[#This Row],[AADT 2022]])/20*($W$5-2022)+Table134[[#This Row],[AADT 2022]]</f>
        <v>3193</v>
      </c>
      <c r="X892" s="63"/>
    </row>
    <row r="893" spans="1:24" s="21" customFormat="1" ht="24" customHeight="1" x14ac:dyDescent="0.25">
      <c r="A893" s="24" t="s">
        <v>8419</v>
      </c>
      <c r="B893" s="25" t="s">
        <v>19754</v>
      </c>
      <c r="C893" s="24">
        <v>5091</v>
      </c>
      <c r="D893" s="24" t="s">
        <v>17074</v>
      </c>
      <c r="E893" s="24" t="s">
        <v>8420</v>
      </c>
      <c r="F893" s="26">
        <f>Table134[[#This Row],[ToMeasure]]-Table134[[#This Row],[FromMeasure]]</f>
        <v>0.23999318</v>
      </c>
      <c r="G893" s="27" t="s">
        <v>4134</v>
      </c>
      <c r="H893" s="37">
        <v>0</v>
      </c>
      <c r="I893" s="24" t="s">
        <v>4133</v>
      </c>
      <c r="J893" s="37">
        <v>0.23999318</v>
      </c>
      <c r="K893" s="24" t="s">
        <v>512</v>
      </c>
      <c r="L893" s="28">
        <v>2608</v>
      </c>
      <c r="M893" s="28">
        <v>0</v>
      </c>
      <c r="N893" s="28">
        <v>2608</v>
      </c>
      <c r="O893" s="25" t="s">
        <v>23716</v>
      </c>
      <c r="P893" s="24">
        <v>11</v>
      </c>
      <c r="Q893" s="24" t="s">
        <v>203</v>
      </c>
      <c r="R893" s="28">
        <v>90</v>
      </c>
      <c r="S893" s="28">
        <v>351</v>
      </c>
      <c r="T893" s="29">
        <v>0.16909509202453987</v>
      </c>
      <c r="U893" s="28">
        <v>3580</v>
      </c>
      <c r="V893" s="63"/>
      <c r="W893" s="61">
        <f>(Table134[[#This Row],[2042 Future AADT]]-Table134[[#This Row],[AADT 2022]])/20*($W$5-2022)+Table134[[#This Row],[AADT 2022]]</f>
        <v>3580</v>
      </c>
      <c r="X893" s="63"/>
    </row>
    <row r="894" spans="1:24" s="21" customFormat="1" ht="24" customHeight="1" x14ac:dyDescent="0.25">
      <c r="A894" s="24" t="s">
        <v>4136</v>
      </c>
      <c r="B894" s="25" t="s">
        <v>19756</v>
      </c>
      <c r="C894" s="24">
        <v>5093</v>
      </c>
      <c r="D894" s="24" t="s">
        <v>17074</v>
      </c>
      <c r="E894" s="24" t="s">
        <v>4137</v>
      </c>
      <c r="F894" s="26">
        <f>Table134[[#This Row],[ToMeasure]]-Table134[[#This Row],[FromMeasure]]</f>
        <v>0.27410011000000001</v>
      </c>
      <c r="G894" s="27" t="s">
        <v>4138</v>
      </c>
      <c r="H894" s="37">
        <v>0</v>
      </c>
      <c r="I894" s="24" t="s">
        <v>4139</v>
      </c>
      <c r="J894" s="37">
        <v>0.27410011000000001</v>
      </c>
      <c r="K894" s="24" t="s">
        <v>635</v>
      </c>
      <c r="L894" s="28">
        <v>9819</v>
      </c>
      <c r="M894" s="28">
        <v>0</v>
      </c>
      <c r="N894" s="28">
        <v>9819</v>
      </c>
      <c r="O894" s="25" t="s">
        <v>23717</v>
      </c>
      <c r="P894" s="24">
        <v>10</v>
      </c>
      <c r="Q894" s="24" t="s">
        <v>203</v>
      </c>
      <c r="R894" s="28">
        <v>368</v>
      </c>
      <c r="S894" s="28">
        <v>1428</v>
      </c>
      <c r="T894" s="29">
        <v>0.1829106833689785</v>
      </c>
      <c r="U894" s="28">
        <v>13478</v>
      </c>
      <c r="V894" s="63"/>
      <c r="W894" s="61">
        <f>(Table134[[#This Row],[2042 Future AADT]]-Table134[[#This Row],[AADT 2022]])/20*($W$5-2022)+Table134[[#This Row],[AADT 2022]]</f>
        <v>13478</v>
      </c>
      <c r="X894" s="63"/>
    </row>
    <row r="895" spans="1:24" s="21" customFormat="1" ht="24" customHeight="1" x14ac:dyDescent="0.25">
      <c r="A895" s="24" t="s">
        <v>8422</v>
      </c>
      <c r="B895" s="25" t="s">
        <v>19759</v>
      </c>
      <c r="C895" s="24">
        <v>5100</v>
      </c>
      <c r="D895" s="24" t="s">
        <v>17074</v>
      </c>
      <c r="E895" s="24" t="s">
        <v>8423</v>
      </c>
      <c r="F895" s="26">
        <f>Table134[[#This Row],[ToMeasure]]-Table134[[#This Row],[FromMeasure]]</f>
        <v>0.17119989999999999</v>
      </c>
      <c r="G895" s="27" t="s">
        <v>7416</v>
      </c>
      <c r="H895" s="37">
        <v>0</v>
      </c>
      <c r="I895" s="24" t="s">
        <v>512</v>
      </c>
      <c r="J895" s="37">
        <v>0.17119989999999999</v>
      </c>
      <c r="K895" s="24" t="s">
        <v>7415</v>
      </c>
      <c r="L895" s="28">
        <v>1193</v>
      </c>
      <c r="M895" s="28">
        <v>0</v>
      </c>
      <c r="N895" s="28">
        <v>1193</v>
      </c>
      <c r="O895" s="25" t="s">
        <v>23718</v>
      </c>
      <c r="P895" s="24">
        <v>8</v>
      </c>
      <c r="Q895" s="24">
        <v>100</v>
      </c>
      <c r="R895" s="28">
        <v>32</v>
      </c>
      <c r="S895" s="28">
        <v>49</v>
      </c>
      <c r="T895" s="29">
        <v>6.7896060352053644E-2</v>
      </c>
      <c r="U895" s="28">
        <v>1874</v>
      </c>
      <c r="V895" s="63"/>
      <c r="W895" s="61">
        <f>(Table134[[#This Row],[2042 Future AADT]]-Table134[[#This Row],[AADT 2022]])/20*($W$5-2022)+Table134[[#This Row],[AADT 2022]]</f>
        <v>1874</v>
      </c>
      <c r="X895" s="63"/>
    </row>
    <row r="896" spans="1:24" s="21" customFormat="1" ht="24" customHeight="1" x14ac:dyDescent="0.25">
      <c r="A896" s="24" t="s">
        <v>7408</v>
      </c>
      <c r="B896" s="25" t="s">
        <v>19761</v>
      </c>
      <c r="C896" s="24">
        <v>5102</v>
      </c>
      <c r="D896" s="24" t="s">
        <v>17074</v>
      </c>
      <c r="E896" s="24" t="s">
        <v>7409</v>
      </c>
      <c r="F896" s="26">
        <f>Table134[[#This Row],[ToMeasure]]-Table134[[#This Row],[FromMeasure]]</f>
        <v>0.15996054000000001</v>
      </c>
      <c r="G896" s="27" t="s">
        <v>7410</v>
      </c>
      <c r="H896" s="37">
        <v>0</v>
      </c>
      <c r="I896" s="24" t="s">
        <v>635</v>
      </c>
      <c r="J896" s="37">
        <v>0.15996054000000001</v>
      </c>
      <c r="K896" s="24" t="s">
        <v>7411</v>
      </c>
      <c r="L896" s="28">
        <v>1019</v>
      </c>
      <c r="M896" s="28">
        <v>0</v>
      </c>
      <c r="N896" s="28">
        <v>1019</v>
      </c>
      <c r="O896" s="25" t="s">
        <v>23719</v>
      </c>
      <c r="P896" s="24">
        <v>9</v>
      </c>
      <c r="Q896" s="24">
        <v>100</v>
      </c>
      <c r="R896" s="28">
        <v>43</v>
      </c>
      <c r="S896" s="28">
        <v>236</v>
      </c>
      <c r="T896" s="29">
        <v>0.27379784102060845</v>
      </c>
      <c r="U896" s="28">
        <v>1601</v>
      </c>
      <c r="V896" s="63"/>
      <c r="W896" s="61">
        <f>(Table134[[#This Row],[2042 Future AADT]]-Table134[[#This Row],[AADT 2022]])/20*($W$5-2022)+Table134[[#This Row],[AADT 2022]]</f>
        <v>1601</v>
      </c>
      <c r="X896" s="63"/>
    </row>
    <row r="897" spans="1:24" s="21" customFormat="1" ht="24" customHeight="1" x14ac:dyDescent="0.25">
      <c r="A897" s="24" t="s">
        <v>7413</v>
      </c>
      <c r="B897" s="25" t="s">
        <v>19760</v>
      </c>
      <c r="C897" s="24">
        <v>5101</v>
      </c>
      <c r="D897" s="24" t="s">
        <v>17074</v>
      </c>
      <c r="E897" s="24" t="s">
        <v>7414</v>
      </c>
      <c r="F897" s="26">
        <f>Table134[[#This Row],[ToMeasure]]-Table134[[#This Row],[FromMeasure]]</f>
        <v>0.18514168</v>
      </c>
      <c r="G897" s="27" t="s">
        <v>7415</v>
      </c>
      <c r="H897" s="37">
        <v>0</v>
      </c>
      <c r="I897" s="24" t="s">
        <v>7416</v>
      </c>
      <c r="J897" s="37">
        <v>0.18514168</v>
      </c>
      <c r="K897" s="24" t="s">
        <v>512</v>
      </c>
      <c r="L897" s="28">
        <v>2732</v>
      </c>
      <c r="M897" s="28">
        <v>0</v>
      </c>
      <c r="N897" s="28">
        <v>2732</v>
      </c>
      <c r="O897" s="25" t="s">
        <v>23720</v>
      </c>
      <c r="P897" s="24">
        <v>8</v>
      </c>
      <c r="Q897" s="24">
        <v>100</v>
      </c>
      <c r="R897" s="28">
        <v>350</v>
      </c>
      <c r="S897" s="28">
        <v>327</v>
      </c>
      <c r="T897" s="29">
        <v>0.24780380673499269</v>
      </c>
      <c r="U897" s="28">
        <v>4292</v>
      </c>
      <c r="V897" s="63"/>
      <c r="W897" s="61">
        <f>(Table134[[#This Row],[2042 Future AADT]]-Table134[[#This Row],[AADT 2022]])/20*($W$5-2022)+Table134[[#This Row],[AADT 2022]]</f>
        <v>4292</v>
      </c>
      <c r="X897" s="63"/>
    </row>
    <row r="898" spans="1:24" s="21" customFormat="1" ht="24" customHeight="1" x14ac:dyDescent="0.25">
      <c r="A898" s="24" t="s">
        <v>8425</v>
      </c>
      <c r="B898" s="25" t="s">
        <v>19762</v>
      </c>
      <c r="C898" s="24">
        <v>5103</v>
      </c>
      <c r="D898" s="24" t="s">
        <v>17074</v>
      </c>
      <c r="E898" s="24" t="s">
        <v>8426</v>
      </c>
      <c r="F898" s="26">
        <f>Table134[[#This Row],[ToMeasure]]-Table134[[#This Row],[FromMeasure]]</f>
        <v>0.1233255</v>
      </c>
      <c r="G898" s="27" t="s">
        <v>8427</v>
      </c>
      <c r="H898" s="37">
        <v>0</v>
      </c>
      <c r="I898" s="24" t="s">
        <v>7411</v>
      </c>
      <c r="J898" s="37">
        <v>0.1233255</v>
      </c>
      <c r="K898" s="24" t="s">
        <v>635</v>
      </c>
      <c r="L898" s="28">
        <v>2541</v>
      </c>
      <c r="M898" s="28">
        <v>0</v>
      </c>
      <c r="N898" s="28">
        <v>2541</v>
      </c>
      <c r="O898" s="25" t="s">
        <v>23721</v>
      </c>
      <c r="P898" s="24">
        <v>8</v>
      </c>
      <c r="Q898" s="24">
        <v>100</v>
      </c>
      <c r="R898" s="28">
        <v>420</v>
      </c>
      <c r="S898" s="28">
        <v>227</v>
      </c>
      <c r="T898" s="29">
        <v>0.25462416371507279</v>
      </c>
      <c r="U898" s="28">
        <v>3992</v>
      </c>
      <c r="V898" s="63"/>
      <c r="W898" s="61">
        <f>(Table134[[#This Row],[2042 Future AADT]]-Table134[[#This Row],[AADT 2022]])/20*($W$5-2022)+Table134[[#This Row],[AADT 2022]]</f>
        <v>3992</v>
      </c>
      <c r="X898" s="63"/>
    </row>
    <row r="899" spans="1:24" s="21" customFormat="1" ht="24" customHeight="1" x14ac:dyDescent="0.25">
      <c r="A899" s="24" t="s">
        <v>11909</v>
      </c>
      <c r="B899" s="25" t="s">
        <v>19764</v>
      </c>
      <c r="C899" s="24">
        <v>5110</v>
      </c>
      <c r="D899" s="24" t="s">
        <v>17074</v>
      </c>
      <c r="E899" s="24" t="s">
        <v>11910</v>
      </c>
      <c r="F899" s="26">
        <f>Table134[[#This Row],[ToMeasure]]-Table134[[#This Row],[FromMeasure]]</f>
        <v>0.15332909</v>
      </c>
      <c r="G899" s="27" t="s">
        <v>11911</v>
      </c>
      <c r="H899" s="37">
        <v>0</v>
      </c>
      <c r="I899" s="24" t="s">
        <v>512</v>
      </c>
      <c r="J899" s="37">
        <v>0.15332909</v>
      </c>
      <c r="K899" s="24" t="s">
        <v>11912</v>
      </c>
      <c r="L899" s="28">
        <v>328</v>
      </c>
      <c r="M899" s="28">
        <v>0</v>
      </c>
      <c r="N899" s="28">
        <v>328</v>
      </c>
      <c r="O899" s="25" t="s">
        <v>23722</v>
      </c>
      <c r="P899" s="24">
        <v>10</v>
      </c>
      <c r="Q899" s="24">
        <v>100</v>
      </c>
      <c r="R899" s="28">
        <v>26</v>
      </c>
      <c r="S899" s="28">
        <v>145</v>
      </c>
      <c r="T899" s="29">
        <v>0.52134146341463417</v>
      </c>
      <c r="U899" s="28">
        <v>515</v>
      </c>
      <c r="V899" s="63"/>
      <c r="W899" s="61">
        <f>(Table134[[#This Row],[2042 Future AADT]]-Table134[[#This Row],[AADT 2022]])/20*($W$5-2022)+Table134[[#This Row],[AADT 2022]]</f>
        <v>515</v>
      </c>
      <c r="X899" s="63"/>
    </row>
    <row r="900" spans="1:24" s="21" customFormat="1" ht="24" customHeight="1" x14ac:dyDescent="0.25">
      <c r="A900" s="24" t="s">
        <v>7418</v>
      </c>
      <c r="B900" s="25" t="s">
        <v>19767</v>
      </c>
      <c r="C900" s="24">
        <v>5114</v>
      </c>
      <c r="D900" s="24" t="s">
        <v>17074</v>
      </c>
      <c r="E900" s="24" t="s">
        <v>7419</v>
      </c>
      <c r="F900" s="26">
        <f>Table134[[#This Row],[ToMeasure]]-Table134[[#This Row],[FromMeasure]]</f>
        <v>6.5691570000000005E-2</v>
      </c>
      <c r="G900" s="27" t="s">
        <v>4144</v>
      </c>
      <c r="H900" s="37">
        <v>0</v>
      </c>
      <c r="I900" s="24" t="s">
        <v>635</v>
      </c>
      <c r="J900" s="37">
        <v>6.5691570000000005E-2</v>
      </c>
      <c r="K900" s="24" t="s">
        <v>4143</v>
      </c>
      <c r="L900" s="28">
        <v>328</v>
      </c>
      <c r="M900" s="28">
        <v>0</v>
      </c>
      <c r="N900" s="28">
        <v>328</v>
      </c>
      <c r="O900" s="25" t="s">
        <v>23723</v>
      </c>
      <c r="P900" s="24">
        <v>13</v>
      </c>
      <c r="Q900" s="24">
        <v>100</v>
      </c>
      <c r="R900" s="28">
        <v>7</v>
      </c>
      <c r="S900" s="28">
        <v>3</v>
      </c>
      <c r="T900" s="29">
        <v>3.048780487804878E-2</v>
      </c>
      <c r="U900" s="28">
        <v>515</v>
      </c>
      <c r="V900" s="63"/>
      <c r="W900" s="61">
        <f>(Table134[[#This Row],[2042 Future AADT]]-Table134[[#This Row],[AADT 2022]])/20*($W$5-2022)+Table134[[#This Row],[AADT 2022]]</f>
        <v>515</v>
      </c>
      <c r="X900" s="63"/>
    </row>
    <row r="901" spans="1:24" s="21" customFormat="1" ht="24" customHeight="1" x14ac:dyDescent="0.25">
      <c r="A901" s="24" t="s">
        <v>11914</v>
      </c>
      <c r="B901" s="25" t="s">
        <v>19765</v>
      </c>
      <c r="C901" s="24">
        <v>5111</v>
      </c>
      <c r="D901" s="24" t="s">
        <v>17074</v>
      </c>
      <c r="E901" s="24" t="s">
        <v>11915</v>
      </c>
      <c r="F901" s="26">
        <f>Table134[[#This Row],[ToMeasure]]-Table134[[#This Row],[FromMeasure]]</f>
        <v>0.144679</v>
      </c>
      <c r="G901" s="27" t="s">
        <v>11912</v>
      </c>
      <c r="H901" s="37">
        <v>0</v>
      </c>
      <c r="I901" s="24" t="s">
        <v>11911</v>
      </c>
      <c r="J901" s="37">
        <v>0.144679</v>
      </c>
      <c r="K901" s="24" t="s">
        <v>512</v>
      </c>
      <c r="L901" s="28">
        <v>166</v>
      </c>
      <c r="M901" s="28">
        <v>0</v>
      </c>
      <c r="N901" s="28">
        <v>166</v>
      </c>
      <c r="O901" s="25" t="s">
        <v>23724</v>
      </c>
      <c r="P901" s="24">
        <v>15</v>
      </c>
      <c r="Q901" s="24">
        <v>100</v>
      </c>
      <c r="R901" s="28">
        <v>18</v>
      </c>
      <c r="S901" s="28">
        <v>15</v>
      </c>
      <c r="T901" s="29">
        <v>0.19879518072289157</v>
      </c>
      <c r="U901" s="28">
        <v>261</v>
      </c>
      <c r="V901" s="63"/>
      <c r="W901" s="61">
        <f>(Table134[[#This Row],[2042 Future AADT]]-Table134[[#This Row],[AADT 2022]])/20*($W$5-2022)+Table134[[#This Row],[AADT 2022]]</f>
        <v>261</v>
      </c>
      <c r="X901" s="63"/>
    </row>
    <row r="902" spans="1:24" s="21" customFormat="1" ht="24" customHeight="1" x14ac:dyDescent="0.25">
      <c r="A902" s="24" t="s">
        <v>4141</v>
      </c>
      <c r="B902" s="25" t="s">
        <v>19766</v>
      </c>
      <c r="C902" s="24">
        <v>5113</v>
      </c>
      <c r="D902" s="24" t="s">
        <v>17074</v>
      </c>
      <c r="E902" s="24" t="s">
        <v>4142</v>
      </c>
      <c r="F902" s="26">
        <f>Table134[[#This Row],[ToMeasure]]-Table134[[#This Row],[FromMeasure]]</f>
        <v>0.11758361000000001</v>
      </c>
      <c r="G902" s="27" t="s">
        <v>4143</v>
      </c>
      <c r="H902" s="37">
        <v>0</v>
      </c>
      <c r="I902" s="24" t="s">
        <v>4144</v>
      </c>
      <c r="J902" s="37">
        <v>0.11758361000000001</v>
      </c>
      <c r="K902" s="24" t="s">
        <v>635</v>
      </c>
      <c r="L902" s="28">
        <v>153</v>
      </c>
      <c r="M902" s="28">
        <v>0</v>
      </c>
      <c r="N902" s="28">
        <v>153</v>
      </c>
      <c r="O902" s="25" t="s">
        <v>23725</v>
      </c>
      <c r="P902" s="24">
        <v>13</v>
      </c>
      <c r="Q902" s="24">
        <v>100</v>
      </c>
      <c r="R902" s="28">
        <v>35</v>
      </c>
      <c r="S902" s="28">
        <v>31</v>
      </c>
      <c r="T902" s="29">
        <v>0.43137254901960786</v>
      </c>
      <c r="U902" s="28">
        <v>240</v>
      </c>
      <c r="V902" s="63"/>
      <c r="W902" s="61">
        <f>(Table134[[#This Row],[2042 Future AADT]]-Table134[[#This Row],[AADT 2022]])/20*($W$5-2022)+Table134[[#This Row],[AADT 2022]]</f>
        <v>240</v>
      </c>
      <c r="X902" s="63"/>
    </row>
    <row r="903" spans="1:24" s="21" customFormat="1" ht="24" customHeight="1" x14ac:dyDescent="0.25">
      <c r="A903" s="24" t="s">
        <v>8429</v>
      </c>
      <c r="B903" s="25" t="s">
        <v>19768</v>
      </c>
      <c r="C903" s="24">
        <v>5120</v>
      </c>
      <c r="D903" s="24" t="s">
        <v>17074</v>
      </c>
      <c r="E903" s="24" t="s">
        <v>8430</v>
      </c>
      <c r="F903" s="26">
        <f>Table134[[#This Row],[ToMeasure]]-Table134[[#This Row],[FromMeasure]]</f>
        <v>0.19423151999999999</v>
      </c>
      <c r="G903" s="27" t="s">
        <v>8431</v>
      </c>
      <c r="H903" s="37">
        <v>0</v>
      </c>
      <c r="I903" s="24" t="s">
        <v>512</v>
      </c>
      <c r="J903" s="37">
        <v>0.19423151999999999</v>
      </c>
      <c r="K903" s="24" t="s">
        <v>3958</v>
      </c>
      <c r="L903" s="28">
        <v>2014</v>
      </c>
      <c r="M903" s="28">
        <v>0</v>
      </c>
      <c r="N903" s="28">
        <v>2014</v>
      </c>
      <c r="O903" s="25" t="s">
        <v>23726</v>
      </c>
      <c r="P903" s="24">
        <v>13</v>
      </c>
      <c r="Q903" s="24">
        <v>100</v>
      </c>
      <c r="R903" s="28">
        <v>72</v>
      </c>
      <c r="S903" s="28">
        <v>94</v>
      </c>
      <c r="T903" s="29">
        <v>8.242303872889771E-2</v>
      </c>
      <c r="U903" s="28">
        <v>3183</v>
      </c>
      <c r="V903" s="63"/>
      <c r="W903" s="61">
        <f>(Table134[[#This Row],[2042 Future AADT]]-Table134[[#This Row],[AADT 2022]])/20*($W$5-2022)+Table134[[#This Row],[AADT 2022]]</f>
        <v>3183</v>
      </c>
      <c r="X903" s="63"/>
    </row>
    <row r="904" spans="1:24" s="21" customFormat="1" ht="24" customHeight="1" x14ac:dyDescent="0.25">
      <c r="A904" s="24" t="s">
        <v>11917</v>
      </c>
      <c r="B904" s="25" t="s">
        <v>19770</v>
      </c>
      <c r="C904" s="24">
        <v>5122</v>
      </c>
      <c r="D904" s="24" t="s">
        <v>17074</v>
      </c>
      <c r="E904" s="24" t="s">
        <v>11918</v>
      </c>
      <c r="F904" s="26">
        <f>Table134[[#This Row],[ToMeasure]]-Table134[[#This Row],[FromMeasure]]</f>
        <v>0.17040726</v>
      </c>
      <c r="G904" s="27" t="s">
        <v>11919</v>
      </c>
      <c r="H904" s="37">
        <v>0</v>
      </c>
      <c r="I904" s="24" t="s">
        <v>635</v>
      </c>
      <c r="J904" s="37">
        <v>0.17040726</v>
      </c>
      <c r="K904" s="24" t="s">
        <v>574</v>
      </c>
      <c r="L904" s="28">
        <v>570</v>
      </c>
      <c r="M904" s="28">
        <v>0</v>
      </c>
      <c r="N904" s="28">
        <v>570</v>
      </c>
      <c r="O904" s="25" t="s">
        <v>23727</v>
      </c>
      <c r="P904" s="24">
        <v>14</v>
      </c>
      <c r="Q904" s="24">
        <v>100</v>
      </c>
      <c r="R904" s="28">
        <v>18</v>
      </c>
      <c r="S904" s="28">
        <v>25</v>
      </c>
      <c r="T904" s="29">
        <v>7.5438596491228069E-2</v>
      </c>
      <c r="U904" s="28">
        <v>901</v>
      </c>
      <c r="V904" s="63"/>
      <c r="W904" s="61">
        <f>(Table134[[#This Row],[2042 Future AADT]]-Table134[[#This Row],[AADT 2022]])/20*($W$5-2022)+Table134[[#This Row],[AADT 2022]]</f>
        <v>901</v>
      </c>
      <c r="X904" s="63"/>
    </row>
    <row r="905" spans="1:24" s="21" customFormat="1" ht="24" customHeight="1" x14ac:dyDescent="0.25">
      <c r="A905" s="24" t="s">
        <v>4146</v>
      </c>
      <c r="B905" s="25" t="s">
        <v>19769</v>
      </c>
      <c r="C905" s="24">
        <v>5121</v>
      </c>
      <c r="D905" s="24" t="s">
        <v>17074</v>
      </c>
      <c r="E905" s="24" t="s">
        <v>4147</v>
      </c>
      <c r="F905" s="26">
        <f>Table134[[#This Row],[ToMeasure]]-Table134[[#This Row],[FromMeasure]]</f>
        <v>0.15129585000000001</v>
      </c>
      <c r="G905" s="27" t="s">
        <v>4148</v>
      </c>
      <c r="H905" s="37">
        <v>0</v>
      </c>
      <c r="I905" s="24" t="s">
        <v>3958</v>
      </c>
      <c r="J905" s="37">
        <v>0.15129585000000001</v>
      </c>
      <c r="K905" s="24" t="s">
        <v>512</v>
      </c>
      <c r="L905" s="28">
        <v>569</v>
      </c>
      <c r="M905" s="28">
        <v>0</v>
      </c>
      <c r="N905" s="28">
        <v>569</v>
      </c>
      <c r="O905" s="25" t="s">
        <v>23728</v>
      </c>
      <c r="P905" s="24">
        <v>10</v>
      </c>
      <c r="Q905" s="24">
        <v>100</v>
      </c>
      <c r="R905" s="28">
        <v>44</v>
      </c>
      <c r="S905" s="28">
        <v>14</v>
      </c>
      <c r="T905" s="29">
        <v>0.10193321616871705</v>
      </c>
      <c r="U905" s="28">
        <v>899</v>
      </c>
      <c r="V905" s="63"/>
      <c r="W905" s="61">
        <f>(Table134[[#This Row],[2042 Future AADT]]-Table134[[#This Row],[AADT 2022]])/20*($W$5-2022)+Table134[[#This Row],[AADT 2022]]</f>
        <v>899</v>
      </c>
      <c r="X905" s="63"/>
    </row>
    <row r="906" spans="1:24" s="21" customFormat="1" ht="24" customHeight="1" x14ac:dyDescent="0.25">
      <c r="A906" s="24" t="s">
        <v>11921</v>
      </c>
      <c r="B906" s="25" t="s">
        <v>19771</v>
      </c>
      <c r="C906" s="24">
        <v>5123</v>
      </c>
      <c r="D906" s="24" t="s">
        <v>17074</v>
      </c>
      <c r="E906" s="24" t="s">
        <v>11922</v>
      </c>
      <c r="F906" s="26">
        <f>Table134[[#This Row],[ToMeasure]]-Table134[[#This Row],[FromMeasure]]</f>
        <v>8.664703E-2</v>
      </c>
      <c r="G906" s="27" t="s">
        <v>11923</v>
      </c>
      <c r="H906" s="37">
        <v>0</v>
      </c>
      <c r="I906" s="24" t="s">
        <v>2205</v>
      </c>
      <c r="J906" s="37">
        <v>8.664703E-2</v>
      </c>
      <c r="K906" s="24" t="s">
        <v>635</v>
      </c>
      <c r="L906" s="28">
        <v>1364</v>
      </c>
      <c r="M906" s="28">
        <v>0</v>
      </c>
      <c r="N906" s="28">
        <v>1364</v>
      </c>
      <c r="O906" s="25" t="s">
        <v>23729</v>
      </c>
      <c r="P906" s="24">
        <v>7</v>
      </c>
      <c r="Q906" s="24">
        <v>100</v>
      </c>
      <c r="R906" s="28">
        <v>132</v>
      </c>
      <c r="S906" s="28">
        <v>125</v>
      </c>
      <c r="T906" s="29">
        <v>0.18841642228739003</v>
      </c>
      <c r="U906" s="28">
        <v>2143</v>
      </c>
      <c r="V906" s="63"/>
      <c r="W906" s="61">
        <f>(Table134[[#This Row],[2042 Future AADT]]-Table134[[#This Row],[AADT 2022]])/20*($W$5-2022)+Table134[[#This Row],[AADT 2022]]</f>
        <v>2143</v>
      </c>
      <c r="X906" s="63"/>
    </row>
    <row r="907" spans="1:24" s="21" customFormat="1" ht="24" customHeight="1" x14ac:dyDescent="0.25">
      <c r="A907" s="24" t="s">
        <v>4150</v>
      </c>
      <c r="B907" s="25" t="s">
        <v>19773</v>
      </c>
      <c r="C907" s="24">
        <v>5130</v>
      </c>
      <c r="D907" s="24" t="s">
        <v>17074</v>
      </c>
      <c r="E907" s="24" t="s">
        <v>4151</v>
      </c>
      <c r="F907" s="26">
        <f>Table134[[#This Row],[ToMeasure]]-Table134[[#This Row],[FromMeasure]]</f>
        <v>0.22457742</v>
      </c>
      <c r="G907" s="27" t="s">
        <v>4152</v>
      </c>
      <c r="H907" s="37">
        <v>0</v>
      </c>
      <c r="I907" s="24" t="s">
        <v>512</v>
      </c>
      <c r="J907" s="37">
        <v>0.22457742</v>
      </c>
      <c r="K907" s="24" t="s">
        <v>4153</v>
      </c>
      <c r="L907" s="28">
        <v>532</v>
      </c>
      <c r="M907" s="28">
        <v>0</v>
      </c>
      <c r="N907" s="28">
        <v>532</v>
      </c>
      <c r="O907" s="25" t="s">
        <v>23730</v>
      </c>
      <c r="P907" s="24">
        <v>28</v>
      </c>
      <c r="Q907" s="24">
        <v>100</v>
      </c>
      <c r="R907" s="28">
        <v>22</v>
      </c>
      <c r="S907" s="28">
        <v>31</v>
      </c>
      <c r="T907" s="29">
        <v>9.9624060150375934E-2</v>
      </c>
      <c r="U907" s="28">
        <v>841</v>
      </c>
      <c r="V907" s="63"/>
      <c r="W907" s="61">
        <f>(Table134[[#This Row],[2042 Future AADT]]-Table134[[#This Row],[AADT 2022]])/20*($W$5-2022)+Table134[[#This Row],[AADT 2022]]</f>
        <v>841</v>
      </c>
      <c r="X907" s="63"/>
    </row>
    <row r="908" spans="1:24" s="21" customFormat="1" ht="24" customHeight="1" x14ac:dyDescent="0.25">
      <c r="A908" s="24" t="s">
        <v>8433</v>
      </c>
      <c r="B908" s="25" t="s">
        <v>19775</v>
      </c>
      <c r="C908" s="24">
        <v>5132</v>
      </c>
      <c r="D908" s="24" t="s">
        <v>17074</v>
      </c>
      <c r="E908" s="24" t="s">
        <v>8434</v>
      </c>
      <c r="F908" s="26">
        <f>Table134[[#This Row],[ToMeasure]]-Table134[[#This Row],[FromMeasure]]</f>
        <v>0.33945996000000001</v>
      </c>
      <c r="G908" s="27" t="s">
        <v>8435</v>
      </c>
      <c r="H908" s="37">
        <v>0</v>
      </c>
      <c r="I908" s="24" t="s">
        <v>8436</v>
      </c>
      <c r="J908" s="37">
        <v>0.33945996000000001</v>
      </c>
      <c r="K908" s="24" t="s">
        <v>635</v>
      </c>
      <c r="L908" s="28">
        <v>404</v>
      </c>
      <c r="M908" s="28">
        <v>0</v>
      </c>
      <c r="N908" s="28">
        <v>404</v>
      </c>
      <c r="O908" s="25" t="s">
        <v>23731</v>
      </c>
      <c r="P908" s="24">
        <v>14</v>
      </c>
      <c r="Q908" s="24">
        <v>100</v>
      </c>
      <c r="R908" s="28">
        <v>18</v>
      </c>
      <c r="S908" s="28">
        <v>26</v>
      </c>
      <c r="T908" s="29">
        <v>0.10891089108910891</v>
      </c>
      <c r="U908" s="28">
        <v>639</v>
      </c>
      <c r="V908" s="63"/>
      <c r="W908" s="61">
        <f>(Table134[[#This Row],[2042 Future AADT]]-Table134[[#This Row],[AADT 2022]])/20*($W$5-2022)+Table134[[#This Row],[AADT 2022]]</f>
        <v>639</v>
      </c>
      <c r="X908" s="63"/>
    </row>
    <row r="909" spans="1:24" s="21" customFormat="1" ht="24" customHeight="1" x14ac:dyDescent="0.25">
      <c r="A909" s="24" t="s">
        <v>4155</v>
      </c>
      <c r="B909" s="25" t="s">
        <v>19774</v>
      </c>
      <c r="C909" s="24">
        <v>5131</v>
      </c>
      <c r="D909" s="24" t="s">
        <v>17074</v>
      </c>
      <c r="E909" s="24" t="s">
        <v>4156</v>
      </c>
      <c r="F909" s="26">
        <f>Table134[[#This Row],[ToMeasure]]-Table134[[#This Row],[FromMeasure]]</f>
        <v>0.19065937999999999</v>
      </c>
      <c r="G909" s="27" t="s">
        <v>4153</v>
      </c>
      <c r="H909" s="37">
        <v>0</v>
      </c>
      <c r="I909" s="24" t="s">
        <v>4152</v>
      </c>
      <c r="J909" s="37">
        <v>0.19065937999999999</v>
      </c>
      <c r="K909" s="24" t="s">
        <v>512</v>
      </c>
      <c r="L909" s="28">
        <v>286</v>
      </c>
      <c r="M909" s="28">
        <v>0</v>
      </c>
      <c r="N909" s="28">
        <v>286</v>
      </c>
      <c r="O909" s="25" t="s">
        <v>23732</v>
      </c>
      <c r="P909" s="24">
        <v>9</v>
      </c>
      <c r="Q909" s="24">
        <v>100</v>
      </c>
      <c r="R909" s="28">
        <v>36</v>
      </c>
      <c r="S909" s="28">
        <v>12</v>
      </c>
      <c r="T909" s="29">
        <v>0.16783216783216784</v>
      </c>
      <c r="U909" s="28">
        <v>452</v>
      </c>
      <c r="V909" s="63"/>
      <c r="W909" s="61">
        <f>(Table134[[#This Row],[2042 Future AADT]]-Table134[[#This Row],[AADT 2022]])/20*($W$5-2022)+Table134[[#This Row],[AADT 2022]]</f>
        <v>452</v>
      </c>
      <c r="X909" s="63"/>
    </row>
    <row r="910" spans="1:24" s="21" customFormat="1" ht="24" customHeight="1" x14ac:dyDescent="0.25">
      <c r="A910" s="24" t="s">
        <v>7423</v>
      </c>
      <c r="B910" s="25" t="s">
        <v>19776</v>
      </c>
      <c r="C910" s="24">
        <v>5133</v>
      </c>
      <c r="D910" s="24" t="s">
        <v>17074</v>
      </c>
      <c r="E910" s="24" t="s">
        <v>7424</v>
      </c>
      <c r="F910" s="26">
        <f>Table134[[#This Row],[ToMeasure]]-Table134[[#This Row],[FromMeasure]]</f>
        <v>0.19334470000000001</v>
      </c>
      <c r="G910" s="27" t="s">
        <v>7425</v>
      </c>
      <c r="H910" s="37">
        <v>0</v>
      </c>
      <c r="I910" s="24" t="s">
        <v>575</v>
      </c>
      <c r="J910" s="37">
        <v>0.19334470000000001</v>
      </c>
      <c r="K910" s="24" t="s">
        <v>635</v>
      </c>
      <c r="L910" s="28">
        <v>545</v>
      </c>
      <c r="M910" s="28">
        <v>0</v>
      </c>
      <c r="N910" s="28">
        <v>545</v>
      </c>
      <c r="O910" s="25" t="s">
        <v>23733</v>
      </c>
      <c r="P910" s="24">
        <v>9</v>
      </c>
      <c r="Q910" s="24">
        <v>100</v>
      </c>
      <c r="R910" s="28">
        <v>51</v>
      </c>
      <c r="S910" s="28">
        <v>20</v>
      </c>
      <c r="T910" s="29">
        <v>0.13027522935779817</v>
      </c>
      <c r="U910" s="28">
        <v>861</v>
      </c>
      <c r="V910" s="63"/>
      <c r="W910" s="61">
        <f>(Table134[[#This Row],[2042 Future AADT]]-Table134[[#This Row],[AADT 2022]])/20*($W$5-2022)+Table134[[#This Row],[AADT 2022]]</f>
        <v>861</v>
      </c>
      <c r="X910" s="63"/>
    </row>
    <row r="911" spans="1:24" s="21" customFormat="1" ht="24" customHeight="1" x14ac:dyDescent="0.25">
      <c r="A911" s="24" t="s">
        <v>11925</v>
      </c>
      <c r="B911" s="25" t="s">
        <v>19778</v>
      </c>
      <c r="C911" s="24">
        <v>5140</v>
      </c>
      <c r="D911" s="24" t="s">
        <v>17074</v>
      </c>
      <c r="E911" s="24" t="s">
        <v>11926</v>
      </c>
      <c r="F911" s="26">
        <f>Table134[[#This Row],[ToMeasure]]-Table134[[#This Row],[FromMeasure]]</f>
        <v>0.13091950999999999</v>
      </c>
      <c r="G911" s="27" t="s">
        <v>4165</v>
      </c>
      <c r="H911" s="37">
        <v>0</v>
      </c>
      <c r="I911" s="24" t="s">
        <v>512</v>
      </c>
      <c r="J911" s="37">
        <v>0.13091950999999999</v>
      </c>
      <c r="K911" s="24" t="s">
        <v>4164</v>
      </c>
      <c r="L911" s="28">
        <v>321</v>
      </c>
      <c r="M911" s="28">
        <v>0</v>
      </c>
      <c r="N911" s="28">
        <v>321</v>
      </c>
      <c r="O911" s="25" t="s">
        <v>23734</v>
      </c>
      <c r="P911" s="24">
        <v>27</v>
      </c>
      <c r="Q911" s="24">
        <v>100</v>
      </c>
      <c r="R911" s="28">
        <v>5</v>
      </c>
      <c r="S911" s="28">
        <v>6</v>
      </c>
      <c r="T911" s="29">
        <v>3.4267912772585667E-2</v>
      </c>
      <c r="U911" s="28">
        <v>507</v>
      </c>
      <c r="V911" s="63"/>
      <c r="W911" s="61">
        <f>(Table134[[#This Row],[2042 Future AADT]]-Table134[[#This Row],[AADT 2022]])/20*($W$5-2022)+Table134[[#This Row],[AADT 2022]]</f>
        <v>507</v>
      </c>
      <c r="X911" s="63"/>
    </row>
    <row r="912" spans="1:24" s="21" customFormat="1" ht="24" customHeight="1" x14ac:dyDescent="0.25">
      <c r="A912" s="24" t="s">
        <v>4158</v>
      </c>
      <c r="B912" s="25" t="s">
        <v>19780</v>
      </c>
      <c r="C912" s="24">
        <v>5142</v>
      </c>
      <c r="D912" s="24" t="s">
        <v>17074</v>
      </c>
      <c r="E912" s="24" t="s">
        <v>4159</v>
      </c>
      <c r="F912" s="26">
        <f>Table134[[#This Row],[ToMeasure]]-Table134[[#This Row],[FromMeasure]]</f>
        <v>0.24646164000000001</v>
      </c>
      <c r="G912" s="27" t="s">
        <v>4160</v>
      </c>
      <c r="H912" s="37">
        <v>0</v>
      </c>
      <c r="I912" s="24" t="s">
        <v>635</v>
      </c>
      <c r="J912" s="37">
        <v>0.24646164000000001</v>
      </c>
      <c r="K912" s="24" t="s">
        <v>2205</v>
      </c>
      <c r="L912" s="28">
        <v>162</v>
      </c>
      <c r="M912" s="28">
        <v>0</v>
      </c>
      <c r="N912" s="28">
        <v>162</v>
      </c>
      <c r="O912" s="25" t="s">
        <v>23735</v>
      </c>
      <c r="P912" s="24">
        <v>17</v>
      </c>
      <c r="Q912" s="24">
        <v>100</v>
      </c>
      <c r="R912" s="28">
        <v>4</v>
      </c>
      <c r="S912" s="28">
        <v>5</v>
      </c>
      <c r="T912" s="29">
        <v>5.5555555555555552E-2</v>
      </c>
      <c r="U912" s="28">
        <v>256</v>
      </c>
      <c r="V912" s="63"/>
      <c r="W912" s="61">
        <f>(Table134[[#This Row],[2042 Future AADT]]-Table134[[#This Row],[AADT 2022]])/20*($W$5-2022)+Table134[[#This Row],[AADT 2022]]</f>
        <v>256</v>
      </c>
      <c r="X912" s="63"/>
    </row>
    <row r="913" spans="1:24" s="21" customFormat="1" ht="24" customHeight="1" x14ac:dyDescent="0.25">
      <c r="A913" s="24" t="s">
        <v>4162</v>
      </c>
      <c r="B913" s="25" t="s">
        <v>19779</v>
      </c>
      <c r="C913" s="24">
        <v>5141</v>
      </c>
      <c r="D913" s="24" t="s">
        <v>17074</v>
      </c>
      <c r="E913" s="24" t="s">
        <v>4163</v>
      </c>
      <c r="F913" s="26">
        <f>Table134[[#This Row],[ToMeasure]]-Table134[[#This Row],[FromMeasure]]</f>
        <v>0.14878446000000001</v>
      </c>
      <c r="G913" s="27" t="s">
        <v>4164</v>
      </c>
      <c r="H913" s="37">
        <v>0</v>
      </c>
      <c r="I913" s="24" t="s">
        <v>4165</v>
      </c>
      <c r="J913" s="37">
        <v>0.14878446000000001</v>
      </c>
      <c r="K913" s="24" t="s">
        <v>512</v>
      </c>
      <c r="L913" s="28">
        <v>124</v>
      </c>
      <c r="M913" s="28">
        <v>0</v>
      </c>
      <c r="N913" s="28">
        <v>124</v>
      </c>
      <c r="O913" s="25" t="s">
        <v>23736</v>
      </c>
      <c r="P913" s="24">
        <v>25</v>
      </c>
      <c r="Q913" s="24">
        <v>100</v>
      </c>
      <c r="R913" s="28">
        <v>6</v>
      </c>
      <c r="S913" s="28">
        <v>12</v>
      </c>
      <c r="T913" s="29">
        <v>0.14516129032258066</v>
      </c>
      <c r="U913" s="28">
        <v>196</v>
      </c>
      <c r="V913" s="63"/>
      <c r="W913" s="61">
        <f>(Table134[[#This Row],[2042 Future AADT]]-Table134[[#This Row],[AADT 2022]])/20*($W$5-2022)+Table134[[#This Row],[AADT 2022]]</f>
        <v>196</v>
      </c>
      <c r="X913" s="63"/>
    </row>
    <row r="914" spans="1:24" s="21" customFormat="1" ht="24" customHeight="1" x14ac:dyDescent="0.25">
      <c r="A914" s="24" t="s">
        <v>4167</v>
      </c>
      <c r="B914" s="25" t="s">
        <v>19781</v>
      </c>
      <c r="C914" s="24">
        <v>5143</v>
      </c>
      <c r="D914" s="24" t="s">
        <v>17074</v>
      </c>
      <c r="E914" s="24" t="s">
        <v>4168</v>
      </c>
      <c r="F914" s="26">
        <f>Table134[[#This Row],[ToMeasure]]-Table134[[#This Row],[FromMeasure]]</f>
        <v>0.26593897999999999</v>
      </c>
      <c r="G914" s="27" t="s">
        <v>4169</v>
      </c>
      <c r="H914" s="37">
        <v>0</v>
      </c>
      <c r="I914" s="24" t="s">
        <v>2205</v>
      </c>
      <c r="J914" s="37">
        <v>0.26593897999999999</v>
      </c>
      <c r="K914" s="24" t="s">
        <v>635</v>
      </c>
      <c r="L914" s="28">
        <v>376</v>
      </c>
      <c r="M914" s="28">
        <v>0</v>
      </c>
      <c r="N914" s="28">
        <v>376</v>
      </c>
      <c r="O914" s="25" t="s">
        <v>23737</v>
      </c>
      <c r="P914" s="24">
        <v>15</v>
      </c>
      <c r="Q914" s="24">
        <v>100</v>
      </c>
      <c r="R914" s="28">
        <v>4</v>
      </c>
      <c r="S914" s="28">
        <v>5</v>
      </c>
      <c r="T914" s="29">
        <v>2.3936170212765957E-2</v>
      </c>
      <c r="U914" s="28">
        <v>594</v>
      </c>
      <c r="V914" s="63"/>
      <c r="W914" s="61">
        <f>(Table134[[#This Row],[2042 Future AADT]]-Table134[[#This Row],[AADT 2022]])/20*($W$5-2022)+Table134[[#This Row],[AADT 2022]]</f>
        <v>594</v>
      </c>
      <c r="X914" s="63"/>
    </row>
    <row r="915" spans="1:24" s="21" customFormat="1" ht="24" customHeight="1" x14ac:dyDescent="0.25">
      <c r="A915" s="24" t="s">
        <v>11928</v>
      </c>
      <c r="B915" s="25" t="s">
        <v>19788</v>
      </c>
      <c r="C915" s="24">
        <v>5163</v>
      </c>
      <c r="D915" s="24" t="s">
        <v>17074</v>
      </c>
      <c r="E915" s="24" t="s">
        <v>11929</v>
      </c>
      <c r="F915" s="26">
        <f>Table134[[#This Row],[ToMeasure]]-Table134[[#This Row],[FromMeasure]]</f>
        <v>0.24014224000000001</v>
      </c>
      <c r="G915" s="27" t="s">
        <v>11930</v>
      </c>
      <c r="H915" s="37">
        <v>0</v>
      </c>
      <c r="I915" s="24" t="s">
        <v>11931</v>
      </c>
      <c r="J915" s="37">
        <v>0.24014224000000001</v>
      </c>
      <c r="K915" s="24" t="s">
        <v>635</v>
      </c>
      <c r="L915" s="28">
        <v>1369</v>
      </c>
      <c r="M915" s="28">
        <v>0</v>
      </c>
      <c r="N915" s="28">
        <v>1369</v>
      </c>
      <c r="O915" s="25" t="s">
        <v>23738</v>
      </c>
      <c r="P915" s="24">
        <v>12</v>
      </c>
      <c r="Q915" s="24">
        <v>100</v>
      </c>
      <c r="R915" s="28">
        <v>79</v>
      </c>
      <c r="S915" s="28">
        <v>100</v>
      </c>
      <c r="T915" s="29">
        <v>0.13075237399561723</v>
      </c>
      <c r="U915" s="28">
        <v>2164</v>
      </c>
      <c r="V915" s="63"/>
      <c r="W915" s="61">
        <f>(Table134[[#This Row],[2042 Future AADT]]-Table134[[#This Row],[AADT 2022]])/20*($W$5-2022)+Table134[[#This Row],[AADT 2022]]</f>
        <v>2164</v>
      </c>
      <c r="X915" s="63"/>
    </row>
    <row r="916" spans="1:24" s="21" customFormat="1" ht="24" customHeight="1" x14ac:dyDescent="0.25">
      <c r="A916" s="24" t="s">
        <v>11933</v>
      </c>
      <c r="B916" s="25"/>
      <c r="C916" s="24" t="s">
        <v>203</v>
      </c>
      <c r="D916" s="24" t="s">
        <v>17074</v>
      </c>
      <c r="E916" s="24" t="s">
        <v>11934</v>
      </c>
      <c r="F916" s="26">
        <f>Table134[[#This Row],[ToMeasure]]-Table134[[#This Row],[FromMeasure]]</f>
        <v>1.7082859999999998E-2</v>
      </c>
      <c r="G916" s="27" t="s">
        <v>11935</v>
      </c>
      <c r="H916" s="37">
        <v>0</v>
      </c>
      <c r="I916" s="24" t="s">
        <v>2205</v>
      </c>
      <c r="J916" s="37">
        <v>1.7082859999999998E-2</v>
      </c>
      <c r="K916" s="24" t="s">
        <v>11931</v>
      </c>
      <c r="L916" s="28" t="s">
        <v>203</v>
      </c>
      <c r="M916" s="28" t="s">
        <v>203</v>
      </c>
      <c r="N916" s="28">
        <v>3376</v>
      </c>
      <c r="O916" s="25" t="s">
        <v>23739</v>
      </c>
      <c r="P916" s="24" t="s">
        <v>203</v>
      </c>
      <c r="Q916" s="24" t="s">
        <v>203</v>
      </c>
      <c r="R916" s="28" t="s">
        <v>203</v>
      </c>
      <c r="S916" s="28" t="s">
        <v>203</v>
      </c>
      <c r="T916" s="29" t="s">
        <v>203</v>
      </c>
      <c r="U916" s="28">
        <v>5336</v>
      </c>
      <c r="V916" s="63"/>
      <c r="W916" s="61">
        <f>(Table134[[#This Row],[2042 Future AADT]]-Table134[[#This Row],[AADT 2022]])/20*($W$5-2022)+Table134[[#This Row],[AADT 2022]]</f>
        <v>5336</v>
      </c>
      <c r="X916" s="63"/>
    </row>
    <row r="917" spans="1:24" s="21" customFormat="1" ht="24" customHeight="1" x14ac:dyDescent="0.25">
      <c r="A917" s="24" t="s">
        <v>4171</v>
      </c>
      <c r="B917" s="25" t="s">
        <v>19785</v>
      </c>
      <c r="C917" s="24">
        <v>5160</v>
      </c>
      <c r="D917" s="24" t="s">
        <v>17074</v>
      </c>
      <c r="E917" s="24" t="s">
        <v>4172</v>
      </c>
      <c r="F917" s="26">
        <f>Table134[[#This Row],[ToMeasure]]-Table134[[#This Row],[FromMeasure]]</f>
        <v>0.29604696000000003</v>
      </c>
      <c r="G917" s="27" t="s">
        <v>4173</v>
      </c>
      <c r="H917" s="37">
        <v>0</v>
      </c>
      <c r="I917" s="24" t="s">
        <v>512</v>
      </c>
      <c r="J917" s="37">
        <v>0.29604696000000003</v>
      </c>
      <c r="K917" s="24" t="s">
        <v>4174</v>
      </c>
      <c r="L917" s="28">
        <v>894</v>
      </c>
      <c r="M917" s="28">
        <v>0</v>
      </c>
      <c r="N917" s="28">
        <v>894</v>
      </c>
      <c r="O917" s="25" t="s">
        <v>23740</v>
      </c>
      <c r="P917" s="24">
        <v>14</v>
      </c>
      <c r="Q917" s="24">
        <v>100</v>
      </c>
      <c r="R917" s="28">
        <v>41</v>
      </c>
      <c r="S917" s="28">
        <v>54</v>
      </c>
      <c r="T917" s="29">
        <v>0.10626398210290827</v>
      </c>
      <c r="U917" s="28">
        <v>1413</v>
      </c>
      <c r="V917" s="63"/>
      <c r="W917" s="61">
        <f>(Table134[[#This Row],[2042 Future AADT]]-Table134[[#This Row],[AADT 2022]])/20*($W$5-2022)+Table134[[#This Row],[AADT 2022]]</f>
        <v>1413</v>
      </c>
      <c r="X917" s="63"/>
    </row>
    <row r="918" spans="1:24" s="21" customFormat="1" ht="24" customHeight="1" x14ac:dyDescent="0.25">
      <c r="A918" s="24" t="s">
        <v>11936</v>
      </c>
      <c r="B918" s="25" t="s">
        <v>19787</v>
      </c>
      <c r="C918" s="24">
        <v>5162</v>
      </c>
      <c r="D918" s="24" t="s">
        <v>17074</v>
      </c>
      <c r="E918" s="24" t="s">
        <v>11937</v>
      </c>
      <c r="F918" s="26">
        <f>Table134[[#This Row],[ToMeasure]]-Table134[[#This Row],[FromMeasure]]</f>
        <v>0.17529718999999999</v>
      </c>
      <c r="G918" s="27" t="s">
        <v>11938</v>
      </c>
      <c r="H918" s="37">
        <v>0</v>
      </c>
      <c r="I918" s="24" t="s">
        <v>635</v>
      </c>
      <c r="J918" s="37">
        <v>0.17529718999999999</v>
      </c>
      <c r="K918" s="24" t="s">
        <v>2205</v>
      </c>
      <c r="L918" s="28">
        <v>1435</v>
      </c>
      <c r="M918" s="28">
        <v>0</v>
      </c>
      <c r="N918" s="28">
        <v>1435</v>
      </c>
      <c r="O918" s="25" t="s">
        <v>23741</v>
      </c>
      <c r="P918" s="24">
        <v>12</v>
      </c>
      <c r="Q918" s="24">
        <v>100</v>
      </c>
      <c r="R918" s="28">
        <v>110</v>
      </c>
      <c r="S918" s="28">
        <v>140</v>
      </c>
      <c r="T918" s="29">
        <v>0.17421602787456447</v>
      </c>
      <c r="U918" s="28">
        <v>2268</v>
      </c>
      <c r="V918" s="63"/>
      <c r="W918" s="61">
        <f>(Table134[[#This Row],[2042 Future AADT]]-Table134[[#This Row],[AADT 2022]])/20*($W$5-2022)+Table134[[#This Row],[AADT 2022]]</f>
        <v>2268</v>
      </c>
      <c r="X918" s="63"/>
    </row>
    <row r="919" spans="1:24" s="21" customFormat="1" ht="24" customHeight="1" x14ac:dyDescent="0.25">
      <c r="A919" s="24" t="s">
        <v>8438</v>
      </c>
      <c r="B919" s="25" t="s">
        <v>19786</v>
      </c>
      <c r="C919" s="24">
        <v>5161</v>
      </c>
      <c r="D919" s="24" t="s">
        <v>17074</v>
      </c>
      <c r="E919" s="24" t="s">
        <v>8439</v>
      </c>
      <c r="F919" s="26">
        <f>Table134[[#This Row],[ToMeasure]]-Table134[[#This Row],[FromMeasure]]</f>
        <v>0.17292573</v>
      </c>
      <c r="G919" s="27" t="s">
        <v>4174</v>
      </c>
      <c r="H919" s="37">
        <v>0</v>
      </c>
      <c r="I919" s="24" t="s">
        <v>4173</v>
      </c>
      <c r="J919" s="37">
        <v>0.17292573</v>
      </c>
      <c r="K919" s="24" t="s">
        <v>512</v>
      </c>
      <c r="L919" s="28">
        <v>742</v>
      </c>
      <c r="M919" s="28">
        <v>0</v>
      </c>
      <c r="N919" s="28">
        <v>742</v>
      </c>
      <c r="O919" s="25" t="s">
        <v>23742</v>
      </c>
      <c r="P919" s="24">
        <v>16</v>
      </c>
      <c r="Q919" s="24">
        <v>100</v>
      </c>
      <c r="R919" s="28">
        <v>38</v>
      </c>
      <c r="S919" s="28">
        <v>51</v>
      </c>
      <c r="T919" s="29">
        <v>0.11994609164420485</v>
      </c>
      <c r="U919" s="28">
        <v>1173</v>
      </c>
      <c r="V919" s="63"/>
      <c r="W919" s="61">
        <f>(Table134[[#This Row],[2042 Future AADT]]-Table134[[#This Row],[AADT 2022]])/20*($W$5-2022)+Table134[[#This Row],[AADT 2022]]</f>
        <v>1173</v>
      </c>
      <c r="X919" s="63"/>
    </row>
    <row r="920" spans="1:24" s="21" customFormat="1" ht="24" customHeight="1" x14ac:dyDescent="0.25">
      <c r="A920" s="24" t="s">
        <v>7427</v>
      </c>
      <c r="B920" s="25" t="s">
        <v>19790</v>
      </c>
      <c r="C920" s="24">
        <v>5170</v>
      </c>
      <c r="D920" s="24" t="s">
        <v>17074</v>
      </c>
      <c r="E920" s="24" t="s">
        <v>7428</v>
      </c>
      <c r="F920" s="26">
        <f>Table134[[#This Row],[ToMeasure]]-Table134[[#This Row],[FromMeasure]]</f>
        <v>0.24736387000000001</v>
      </c>
      <c r="G920" s="27" t="s">
        <v>7429</v>
      </c>
      <c r="H920" s="37">
        <v>0</v>
      </c>
      <c r="I920" s="24" t="s">
        <v>512</v>
      </c>
      <c r="J920" s="37">
        <v>0.24736387000000001</v>
      </c>
      <c r="K920" s="24" t="s">
        <v>7430</v>
      </c>
      <c r="L920" s="28">
        <v>117</v>
      </c>
      <c r="M920" s="28">
        <v>0</v>
      </c>
      <c r="N920" s="28">
        <v>117</v>
      </c>
      <c r="O920" s="25" t="s">
        <v>23743</v>
      </c>
      <c r="P920" s="24">
        <v>23</v>
      </c>
      <c r="Q920" s="24">
        <v>100</v>
      </c>
      <c r="R920" s="28">
        <v>4</v>
      </c>
      <c r="S920" s="28">
        <v>8</v>
      </c>
      <c r="T920" s="29">
        <v>0.10256410256410256</v>
      </c>
      <c r="U920" s="28">
        <v>185</v>
      </c>
      <c r="V920" s="63"/>
      <c r="W920" s="61">
        <f>(Table134[[#This Row],[2042 Future AADT]]-Table134[[#This Row],[AADT 2022]])/20*($W$5-2022)+Table134[[#This Row],[AADT 2022]]</f>
        <v>185</v>
      </c>
      <c r="X920" s="63"/>
    </row>
    <row r="921" spans="1:24" s="21" customFormat="1" ht="24" customHeight="1" x14ac:dyDescent="0.25">
      <c r="A921" s="24" t="s">
        <v>8441</v>
      </c>
      <c r="B921" s="25" t="s">
        <v>19792</v>
      </c>
      <c r="C921" s="24">
        <v>5172</v>
      </c>
      <c r="D921" s="24" t="s">
        <v>17074</v>
      </c>
      <c r="E921" s="24" t="s">
        <v>8442</v>
      </c>
      <c r="F921" s="26">
        <f>Table134[[#This Row],[ToMeasure]]-Table134[[#This Row],[FromMeasure]]</f>
        <v>0.26671892000000003</v>
      </c>
      <c r="G921" s="27" t="s">
        <v>4179</v>
      </c>
      <c r="H921" s="37">
        <v>0</v>
      </c>
      <c r="I921" s="24" t="s">
        <v>635</v>
      </c>
      <c r="J921" s="37">
        <v>0.26671892000000003</v>
      </c>
      <c r="K921" s="24" t="s">
        <v>4178</v>
      </c>
      <c r="L921" s="28">
        <v>164</v>
      </c>
      <c r="M921" s="28">
        <v>0</v>
      </c>
      <c r="N921" s="28">
        <v>164</v>
      </c>
      <c r="O921" s="25" t="s">
        <v>23744</v>
      </c>
      <c r="P921" s="24">
        <v>20</v>
      </c>
      <c r="Q921" s="24" t="s">
        <v>203</v>
      </c>
      <c r="R921" s="28">
        <v>3</v>
      </c>
      <c r="S921" s="28">
        <v>6</v>
      </c>
      <c r="T921" s="29">
        <v>5.4878048780487805E-2</v>
      </c>
      <c r="U921" s="28">
        <v>259</v>
      </c>
      <c r="V921" s="63"/>
      <c r="W921" s="61">
        <f>(Table134[[#This Row],[2042 Future AADT]]-Table134[[#This Row],[AADT 2022]])/20*($W$5-2022)+Table134[[#This Row],[AADT 2022]]</f>
        <v>259</v>
      </c>
      <c r="X921" s="63"/>
    </row>
    <row r="922" spans="1:24" s="21" customFormat="1" ht="24" customHeight="1" x14ac:dyDescent="0.25">
      <c r="A922" s="24" t="s">
        <v>8444</v>
      </c>
      <c r="B922" s="25" t="s">
        <v>19791</v>
      </c>
      <c r="C922" s="24">
        <v>5171</v>
      </c>
      <c r="D922" s="24" t="s">
        <v>17074</v>
      </c>
      <c r="E922" s="24" t="s">
        <v>8445</v>
      </c>
      <c r="F922" s="26">
        <f>Table134[[#This Row],[ToMeasure]]-Table134[[#This Row],[FromMeasure]]</f>
        <v>0.24156630000000001</v>
      </c>
      <c r="G922" s="27" t="s">
        <v>7430</v>
      </c>
      <c r="H922" s="37">
        <v>0</v>
      </c>
      <c r="I922" s="24" t="s">
        <v>7429</v>
      </c>
      <c r="J922" s="37">
        <v>0.24156630000000001</v>
      </c>
      <c r="K922" s="24" t="s">
        <v>512</v>
      </c>
      <c r="L922" s="28">
        <v>112</v>
      </c>
      <c r="M922" s="28">
        <v>0</v>
      </c>
      <c r="N922" s="28">
        <v>112</v>
      </c>
      <c r="O922" s="25" t="s">
        <v>23745</v>
      </c>
      <c r="P922" s="24">
        <v>28</v>
      </c>
      <c r="Q922" s="24">
        <v>100</v>
      </c>
      <c r="R922" s="28">
        <v>4</v>
      </c>
      <c r="S922" s="28">
        <v>11</v>
      </c>
      <c r="T922" s="29">
        <v>0.13392857142857142</v>
      </c>
      <c r="U922" s="28">
        <v>177</v>
      </c>
      <c r="V922" s="63"/>
      <c r="W922" s="61">
        <f>(Table134[[#This Row],[2042 Future AADT]]-Table134[[#This Row],[AADT 2022]])/20*($W$5-2022)+Table134[[#This Row],[AADT 2022]]</f>
        <v>177</v>
      </c>
      <c r="X922" s="63"/>
    </row>
    <row r="923" spans="1:24" s="21" customFormat="1" ht="24" customHeight="1" x14ac:dyDescent="0.25">
      <c r="A923" s="24" t="s">
        <v>4176</v>
      </c>
      <c r="B923" s="25" t="s">
        <v>19793</v>
      </c>
      <c r="C923" s="24">
        <v>5173</v>
      </c>
      <c r="D923" s="24" t="s">
        <v>17074</v>
      </c>
      <c r="E923" s="24" t="s">
        <v>4177</v>
      </c>
      <c r="F923" s="26">
        <f>Table134[[#This Row],[ToMeasure]]-Table134[[#This Row],[FromMeasure]]</f>
        <v>0.29973019000000001</v>
      </c>
      <c r="G923" s="27" t="s">
        <v>4178</v>
      </c>
      <c r="H923" s="37">
        <v>0</v>
      </c>
      <c r="I923" s="24" t="s">
        <v>4179</v>
      </c>
      <c r="J923" s="37">
        <v>0.29973019000000001</v>
      </c>
      <c r="K923" s="24" t="s">
        <v>635</v>
      </c>
      <c r="L923" s="28">
        <v>119</v>
      </c>
      <c r="M923" s="28">
        <v>0</v>
      </c>
      <c r="N923" s="28">
        <v>119</v>
      </c>
      <c r="O923" s="25" t="s">
        <v>23746</v>
      </c>
      <c r="P923" s="24">
        <v>13</v>
      </c>
      <c r="Q923" s="24" t="s">
        <v>203</v>
      </c>
      <c r="R923" s="28">
        <v>4</v>
      </c>
      <c r="S923" s="28">
        <v>9</v>
      </c>
      <c r="T923" s="29">
        <v>0.1092436974789916</v>
      </c>
      <c r="U923" s="28">
        <v>188</v>
      </c>
      <c r="V923" s="63"/>
      <c r="W923" s="61">
        <f>(Table134[[#This Row],[2042 Future AADT]]-Table134[[#This Row],[AADT 2022]])/20*($W$5-2022)+Table134[[#This Row],[AADT 2022]]</f>
        <v>188</v>
      </c>
      <c r="X923" s="63"/>
    </row>
    <row r="924" spans="1:24" s="21" customFormat="1" ht="24" customHeight="1" x14ac:dyDescent="0.25">
      <c r="A924" s="24" t="s">
        <v>4181</v>
      </c>
      <c r="B924" s="25" t="s">
        <v>19795</v>
      </c>
      <c r="C924" s="24">
        <v>5180</v>
      </c>
      <c r="D924" s="24" t="s">
        <v>17074</v>
      </c>
      <c r="E924" s="24" t="s">
        <v>4182</v>
      </c>
      <c r="F924" s="26">
        <f>Table134[[#This Row],[ToMeasure]]-Table134[[#This Row],[FromMeasure]]</f>
        <v>0.23578209</v>
      </c>
      <c r="G924" s="27" t="s">
        <v>4183</v>
      </c>
      <c r="H924" s="37">
        <v>0</v>
      </c>
      <c r="I924" s="24" t="s">
        <v>512</v>
      </c>
      <c r="J924" s="37">
        <v>0.23578209</v>
      </c>
      <c r="K924" s="24" t="s">
        <v>4184</v>
      </c>
      <c r="L924" s="28">
        <v>163</v>
      </c>
      <c r="M924" s="28">
        <v>0</v>
      </c>
      <c r="N924" s="28">
        <v>163</v>
      </c>
      <c r="O924" s="25" t="s">
        <v>23747</v>
      </c>
      <c r="P924" s="24">
        <v>16</v>
      </c>
      <c r="Q924" s="24" t="s">
        <v>203</v>
      </c>
      <c r="R924" s="28">
        <v>5</v>
      </c>
      <c r="S924" s="28">
        <v>8</v>
      </c>
      <c r="T924" s="29">
        <v>7.9754601226993863E-2</v>
      </c>
      <c r="U924" s="28">
        <v>258</v>
      </c>
      <c r="V924" s="63"/>
      <c r="W924" s="61">
        <f>(Table134[[#This Row],[2042 Future AADT]]-Table134[[#This Row],[AADT 2022]])/20*($W$5-2022)+Table134[[#This Row],[AADT 2022]]</f>
        <v>258</v>
      </c>
      <c r="X924" s="63"/>
    </row>
    <row r="925" spans="1:24" s="21" customFormat="1" ht="24" customHeight="1" x14ac:dyDescent="0.25">
      <c r="A925" s="24" t="s">
        <v>7432</v>
      </c>
      <c r="B925" s="25" t="s">
        <v>19797</v>
      </c>
      <c r="C925" s="24">
        <v>5182</v>
      </c>
      <c r="D925" s="24" t="s">
        <v>17074</v>
      </c>
      <c r="E925" s="24" t="s">
        <v>7433</v>
      </c>
      <c r="F925" s="26">
        <f>Table134[[#This Row],[ToMeasure]]-Table134[[#This Row],[FromMeasure]]</f>
        <v>0.22214724</v>
      </c>
      <c r="G925" s="27" t="s">
        <v>7434</v>
      </c>
      <c r="H925" s="37">
        <v>0</v>
      </c>
      <c r="I925" s="24" t="s">
        <v>635</v>
      </c>
      <c r="J925" s="37">
        <v>0.22214724</v>
      </c>
      <c r="K925" s="24" t="s">
        <v>7435</v>
      </c>
      <c r="L925" s="28">
        <v>167</v>
      </c>
      <c r="M925" s="28">
        <v>0</v>
      </c>
      <c r="N925" s="28">
        <v>167</v>
      </c>
      <c r="O925" s="25" t="s">
        <v>23748</v>
      </c>
      <c r="P925" s="24">
        <v>14</v>
      </c>
      <c r="Q925" s="24" t="s">
        <v>203</v>
      </c>
      <c r="R925" s="28">
        <v>11</v>
      </c>
      <c r="S925" s="28">
        <v>12</v>
      </c>
      <c r="T925" s="29">
        <v>0.1377245508982036</v>
      </c>
      <c r="U925" s="28">
        <v>264</v>
      </c>
      <c r="V925" s="63"/>
      <c r="W925" s="61">
        <f>(Table134[[#This Row],[2042 Future AADT]]-Table134[[#This Row],[AADT 2022]])/20*($W$5-2022)+Table134[[#This Row],[AADT 2022]]</f>
        <v>264</v>
      </c>
      <c r="X925" s="63"/>
    </row>
    <row r="926" spans="1:24" s="21" customFormat="1" ht="24" customHeight="1" x14ac:dyDescent="0.25">
      <c r="A926" s="24" t="s">
        <v>4186</v>
      </c>
      <c r="B926" s="25" t="s">
        <v>19796</v>
      </c>
      <c r="C926" s="24">
        <v>5181</v>
      </c>
      <c r="D926" s="24" t="s">
        <v>17074</v>
      </c>
      <c r="E926" s="24" t="s">
        <v>4187</v>
      </c>
      <c r="F926" s="26">
        <f>Table134[[#This Row],[ToMeasure]]-Table134[[#This Row],[FromMeasure]]</f>
        <v>0.24471845</v>
      </c>
      <c r="G926" s="27" t="s">
        <v>4184</v>
      </c>
      <c r="H926" s="37">
        <v>0</v>
      </c>
      <c r="I926" s="24" t="s">
        <v>4183</v>
      </c>
      <c r="J926" s="37">
        <v>0.24471845</v>
      </c>
      <c r="K926" s="24" t="s">
        <v>512</v>
      </c>
      <c r="L926" s="28">
        <v>141</v>
      </c>
      <c r="M926" s="28">
        <v>0</v>
      </c>
      <c r="N926" s="28">
        <v>141</v>
      </c>
      <c r="O926" s="25" t="s">
        <v>23749</v>
      </c>
      <c r="P926" s="24">
        <v>16</v>
      </c>
      <c r="Q926" s="24" t="s">
        <v>203</v>
      </c>
      <c r="R926" s="28">
        <v>9</v>
      </c>
      <c r="S926" s="28">
        <v>10</v>
      </c>
      <c r="T926" s="29">
        <v>0.13475177304964539</v>
      </c>
      <c r="U926" s="28">
        <v>223</v>
      </c>
      <c r="V926" s="63"/>
      <c r="W926" s="61">
        <f>(Table134[[#This Row],[2042 Future AADT]]-Table134[[#This Row],[AADT 2022]])/20*($W$5-2022)+Table134[[#This Row],[AADT 2022]]</f>
        <v>223</v>
      </c>
      <c r="X926" s="63"/>
    </row>
    <row r="927" spans="1:24" s="21" customFormat="1" ht="24" customHeight="1" x14ac:dyDescent="0.25">
      <c r="A927" s="24" t="s">
        <v>7437</v>
      </c>
      <c r="B927" s="25" t="s">
        <v>19798</v>
      </c>
      <c r="C927" s="24">
        <v>5183</v>
      </c>
      <c r="D927" s="24" t="s">
        <v>17074</v>
      </c>
      <c r="E927" s="24" t="s">
        <v>7438</v>
      </c>
      <c r="F927" s="26">
        <f>Table134[[#This Row],[ToMeasure]]-Table134[[#This Row],[FromMeasure]]</f>
        <v>0.21604582999999999</v>
      </c>
      <c r="G927" s="27" t="s">
        <v>7435</v>
      </c>
      <c r="H927" s="37">
        <v>0</v>
      </c>
      <c r="I927" s="24" t="s">
        <v>7434</v>
      </c>
      <c r="J927" s="37">
        <v>0.21604582999999999</v>
      </c>
      <c r="K927" s="24" t="s">
        <v>635</v>
      </c>
      <c r="L927" s="28">
        <v>141</v>
      </c>
      <c r="M927" s="28">
        <v>0</v>
      </c>
      <c r="N927" s="28">
        <v>141</v>
      </c>
      <c r="O927" s="25" t="s">
        <v>23750</v>
      </c>
      <c r="P927" s="24">
        <v>18</v>
      </c>
      <c r="Q927" s="24" t="s">
        <v>203</v>
      </c>
      <c r="R927" s="28">
        <v>4</v>
      </c>
      <c r="S927" s="28">
        <v>5</v>
      </c>
      <c r="T927" s="29">
        <v>6.3829787234042548E-2</v>
      </c>
      <c r="U927" s="28">
        <v>223</v>
      </c>
      <c r="V927" s="63"/>
      <c r="W927" s="61">
        <f>(Table134[[#This Row],[2042 Future AADT]]-Table134[[#This Row],[AADT 2022]])/20*($W$5-2022)+Table134[[#This Row],[AADT 2022]]</f>
        <v>223</v>
      </c>
      <c r="X927" s="63"/>
    </row>
    <row r="928" spans="1:24" s="21" customFormat="1" ht="24" customHeight="1" x14ac:dyDescent="0.25">
      <c r="A928" s="24" t="s">
        <v>8450</v>
      </c>
      <c r="B928" s="25" t="s">
        <v>19811</v>
      </c>
      <c r="C928" s="24">
        <v>5205</v>
      </c>
      <c r="D928" s="24" t="s">
        <v>17074</v>
      </c>
      <c r="E928" s="24" t="s">
        <v>8451</v>
      </c>
      <c r="F928" s="26">
        <f>Table134[[#This Row],[ToMeasure]]-Table134[[#This Row],[FromMeasure]]</f>
        <v>0.20984038999999999</v>
      </c>
      <c r="G928" s="27" t="s">
        <v>8452</v>
      </c>
      <c r="H928" s="37">
        <v>0</v>
      </c>
      <c r="I928" s="24" t="s">
        <v>512</v>
      </c>
      <c r="J928" s="37">
        <v>0.20984038999999999</v>
      </c>
      <c r="K928" s="24" t="s">
        <v>5049</v>
      </c>
      <c r="L928" s="28">
        <v>870</v>
      </c>
      <c r="M928" s="28">
        <v>0</v>
      </c>
      <c r="N928" s="28">
        <v>870</v>
      </c>
      <c r="O928" s="25" t="s">
        <v>23751</v>
      </c>
      <c r="P928" s="24">
        <v>15</v>
      </c>
      <c r="Q928" s="24" t="s">
        <v>203</v>
      </c>
      <c r="R928" s="28">
        <v>4</v>
      </c>
      <c r="S928" s="28">
        <v>7</v>
      </c>
      <c r="T928" s="29">
        <v>1.264367816091954E-2</v>
      </c>
      <c r="U928" s="28">
        <v>1375</v>
      </c>
      <c r="V928" s="63"/>
      <c r="W928" s="61">
        <f>(Table134[[#This Row],[2042 Future AADT]]-Table134[[#This Row],[AADT 2022]])/20*($W$5-2022)+Table134[[#This Row],[AADT 2022]]</f>
        <v>1375</v>
      </c>
      <c r="X928" s="63"/>
    </row>
    <row r="929" spans="1:24" s="21" customFormat="1" ht="24" customHeight="1" x14ac:dyDescent="0.25">
      <c r="A929" s="24" t="s">
        <v>11940</v>
      </c>
      <c r="B929" s="25" t="s">
        <v>19813</v>
      </c>
      <c r="C929" s="24">
        <v>5207</v>
      </c>
      <c r="D929" s="24" t="s">
        <v>17074</v>
      </c>
      <c r="E929" s="24" t="s">
        <v>11941</v>
      </c>
      <c r="F929" s="26">
        <f>Table134[[#This Row],[ToMeasure]]-Table134[[#This Row],[FromMeasure]]</f>
        <v>0.25221198</v>
      </c>
      <c r="G929" s="27" t="s">
        <v>11942</v>
      </c>
      <c r="H929" s="37">
        <v>0</v>
      </c>
      <c r="I929" s="24" t="s">
        <v>635</v>
      </c>
      <c r="J929" s="37">
        <v>0.25221198</v>
      </c>
      <c r="K929" s="24" t="s">
        <v>11943</v>
      </c>
      <c r="L929" s="28">
        <v>2142</v>
      </c>
      <c r="M929" s="28">
        <v>0</v>
      </c>
      <c r="N929" s="28">
        <v>2142</v>
      </c>
      <c r="O929" s="25" t="s">
        <v>23752</v>
      </c>
      <c r="P929" s="24">
        <v>9</v>
      </c>
      <c r="Q929" s="24" t="s">
        <v>203</v>
      </c>
      <c r="R929" s="28">
        <v>137</v>
      </c>
      <c r="S929" s="28">
        <v>51</v>
      </c>
      <c r="T929" s="29">
        <v>8.7768440709617174E-2</v>
      </c>
      <c r="U929" s="28">
        <v>3386</v>
      </c>
      <c r="V929" s="63"/>
      <c r="W929" s="61">
        <f>(Table134[[#This Row],[2042 Future AADT]]-Table134[[#This Row],[AADT 2022]])/20*($W$5-2022)+Table134[[#This Row],[AADT 2022]]</f>
        <v>3386</v>
      </c>
      <c r="X929" s="63"/>
    </row>
    <row r="930" spans="1:24" s="21" customFormat="1" ht="24" customHeight="1" x14ac:dyDescent="0.25">
      <c r="A930" s="24" t="s">
        <v>8454</v>
      </c>
      <c r="B930" s="25" t="s">
        <v>19812</v>
      </c>
      <c r="C930" s="24">
        <v>5206</v>
      </c>
      <c r="D930" s="24" t="s">
        <v>17074</v>
      </c>
      <c r="E930" s="24" t="s">
        <v>591</v>
      </c>
      <c r="F930" s="26">
        <f>Table134[[#This Row],[ToMeasure]]-Table134[[#This Row],[FromMeasure]]</f>
        <v>0.25644450000000002</v>
      </c>
      <c r="G930" s="27" t="s">
        <v>588</v>
      </c>
      <c r="H930" s="37">
        <v>0</v>
      </c>
      <c r="I930" s="24" t="s">
        <v>5049</v>
      </c>
      <c r="J930" s="37">
        <v>0.25644450000000002</v>
      </c>
      <c r="K930" s="24" t="s">
        <v>512</v>
      </c>
      <c r="L930" s="28">
        <v>3618</v>
      </c>
      <c r="M930" s="28">
        <v>0</v>
      </c>
      <c r="N930" s="28">
        <v>3618</v>
      </c>
      <c r="O930" s="25" t="s">
        <v>23753</v>
      </c>
      <c r="P930" s="24">
        <v>11</v>
      </c>
      <c r="Q930" s="24" t="s">
        <v>203</v>
      </c>
      <c r="R930" s="28">
        <v>92</v>
      </c>
      <c r="S930" s="28">
        <v>174</v>
      </c>
      <c r="T930" s="29">
        <v>7.3521282476506356E-2</v>
      </c>
      <c r="U930" s="28">
        <v>5719</v>
      </c>
      <c r="V930" s="63"/>
      <c r="W930" s="61">
        <f>(Table134[[#This Row],[2042 Future AADT]]-Table134[[#This Row],[AADT 2022]])/20*($W$5-2022)+Table134[[#This Row],[AADT 2022]]</f>
        <v>5719</v>
      </c>
      <c r="X930" s="63"/>
    </row>
    <row r="931" spans="1:24" s="21" customFormat="1" ht="24" customHeight="1" x14ac:dyDescent="0.25">
      <c r="A931" s="24" t="s">
        <v>11945</v>
      </c>
      <c r="B931" s="25" t="s">
        <v>19814</v>
      </c>
      <c r="C931" s="24">
        <v>5208</v>
      </c>
      <c r="D931" s="24" t="s">
        <v>17074</v>
      </c>
      <c r="E931" s="24" t="s">
        <v>11946</v>
      </c>
      <c r="F931" s="26">
        <f>Table134[[#This Row],[ToMeasure]]-Table134[[#This Row],[FromMeasure]]</f>
        <v>0.23881804000000001</v>
      </c>
      <c r="G931" s="27" t="s">
        <v>8449</v>
      </c>
      <c r="H931" s="37">
        <v>0</v>
      </c>
      <c r="I931" s="24" t="s">
        <v>5049</v>
      </c>
      <c r="J931" s="37">
        <v>0.23881804000000001</v>
      </c>
      <c r="K931" s="24" t="s">
        <v>635</v>
      </c>
      <c r="L931" s="28">
        <v>4643</v>
      </c>
      <c r="M931" s="28">
        <v>0</v>
      </c>
      <c r="N931" s="28">
        <v>4643</v>
      </c>
      <c r="O931" s="25" t="s">
        <v>23754</v>
      </c>
      <c r="P931" s="24">
        <v>12</v>
      </c>
      <c r="Q931" s="24" t="s">
        <v>203</v>
      </c>
      <c r="R931" s="28">
        <v>94</v>
      </c>
      <c r="S931" s="28">
        <v>176</v>
      </c>
      <c r="T931" s="29">
        <v>5.8152056859788928E-2</v>
      </c>
      <c r="U931" s="28">
        <v>7339</v>
      </c>
      <c r="V931" s="63"/>
      <c r="W931" s="61">
        <f>(Table134[[#This Row],[2042 Future AADT]]-Table134[[#This Row],[AADT 2022]])/20*($W$5-2022)+Table134[[#This Row],[AADT 2022]]</f>
        <v>7339</v>
      </c>
      <c r="X931" s="63"/>
    </row>
    <row r="932" spans="1:24" s="21" customFormat="1" ht="24" customHeight="1" x14ac:dyDescent="0.25">
      <c r="A932" s="24" t="s">
        <v>11948</v>
      </c>
      <c r="B932" s="25" t="s">
        <v>19806</v>
      </c>
      <c r="C932" s="24">
        <v>5200</v>
      </c>
      <c r="D932" s="24" t="s">
        <v>17074</v>
      </c>
      <c r="E932" s="24" t="s">
        <v>11949</v>
      </c>
      <c r="F932" s="26">
        <f>Table134[[#This Row],[ToMeasure]]-Table134[[#This Row],[FromMeasure]]</f>
        <v>0.17267326999999999</v>
      </c>
      <c r="G932" s="27" t="s">
        <v>8459</v>
      </c>
      <c r="H932" s="37">
        <v>0</v>
      </c>
      <c r="I932" s="24" t="s">
        <v>512</v>
      </c>
      <c r="J932" s="37">
        <v>0.17267326999999999</v>
      </c>
      <c r="K932" s="24" t="s">
        <v>8458</v>
      </c>
      <c r="L932" s="28">
        <v>164</v>
      </c>
      <c r="M932" s="28">
        <v>0</v>
      </c>
      <c r="N932" s="28">
        <v>164</v>
      </c>
      <c r="O932" s="25" t="s">
        <v>23755</v>
      </c>
      <c r="P932" s="24">
        <v>19</v>
      </c>
      <c r="Q932" s="24" t="s">
        <v>203</v>
      </c>
      <c r="R932" s="28">
        <v>10</v>
      </c>
      <c r="S932" s="28">
        <v>11</v>
      </c>
      <c r="T932" s="29">
        <v>0.12804878048780488</v>
      </c>
      <c r="U932" s="28">
        <v>259</v>
      </c>
      <c r="V932" s="63"/>
      <c r="W932" s="61">
        <f>(Table134[[#This Row],[2042 Future AADT]]-Table134[[#This Row],[AADT 2022]])/20*($W$5-2022)+Table134[[#This Row],[AADT 2022]]</f>
        <v>259</v>
      </c>
      <c r="X932" s="63"/>
    </row>
    <row r="933" spans="1:24" s="21" customFormat="1" ht="24" customHeight="1" x14ac:dyDescent="0.25">
      <c r="A933" s="24" t="s">
        <v>4189</v>
      </c>
      <c r="B933" s="25" t="s">
        <v>19808</v>
      </c>
      <c r="C933" s="24">
        <v>5202</v>
      </c>
      <c r="D933" s="24" t="s">
        <v>17074</v>
      </c>
      <c r="E933" s="24" t="s">
        <v>4190</v>
      </c>
      <c r="F933" s="26">
        <f>Table134[[#This Row],[ToMeasure]]-Table134[[#This Row],[FromMeasure]]</f>
        <v>0.16085195999999999</v>
      </c>
      <c r="G933" s="27" t="s">
        <v>4191</v>
      </c>
      <c r="H933" s="37">
        <v>0</v>
      </c>
      <c r="I933" s="24" t="s">
        <v>635</v>
      </c>
      <c r="J933" s="37">
        <v>0.16085195999999999</v>
      </c>
      <c r="K933" s="24" t="s">
        <v>4192</v>
      </c>
      <c r="L933" s="28">
        <v>232</v>
      </c>
      <c r="M933" s="28">
        <v>0</v>
      </c>
      <c r="N933" s="28">
        <v>232</v>
      </c>
      <c r="O933" s="25" t="s">
        <v>23756</v>
      </c>
      <c r="P933" s="24">
        <v>24</v>
      </c>
      <c r="Q933" s="24" t="s">
        <v>203</v>
      </c>
      <c r="R933" s="28">
        <v>9</v>
      </c>
      <c r="S933" s="28">
        <v>14</v>
      </c>
      <c r="T933" s="29">
        <v>9.9137931034482762E-2</v>
      </c>
      <c r="U933" s="28">
        <v>367</v>
      </c>
      <c r="V933" s="63"/>
      <c r="W933" s="61">
        <f>(Table134[[#This Row],[2042 Future AADT]]-Table134[[#This Row],[AADT 2022]])/20*($W$5-2022)+Table134[[#This Row],[AADT 2022]]</f>
        <v>367</v>
      </c>
      <c r="X933" s="63"/>
    </row>
    <row r="934" spans="1:24" s="21" customFormat="1" ht="24" customHeight="1" x14ac:dyDescent="0.25">
      <c r="A934" s="24" t="s">
        <v>8456</v>
      </c>
      <c r="B934" s="25" t="s">
        <v>19807</v>
      </c>
      <c r="C934" s="24">
        <v>5201</v>
      </c>
      <c r="D934" s="24" t="s">
        <v>17074</v>
      </c>
      <c r="E934" s="24" t="s">
        <v>8457</v>
      </c>
      <c r="F934" s="26">
        <f>Table134[[#This Row],[ToMeasure]]-Table134[[#This Row],[FromMeasure]]</f>
        <v>0.15654947</v>
      </c>
      <c r="G934" s="27" t="s">
        <v>8458</v>
      </c>
      <c r="H934" s="37">
        <v>0</v>
      </c>
      <c r="I934" s="24" t="s">
        <v>8459</v>
      </c>
      <c r="J934" s="37">
        <v>0.15654947</v>
      </c>
      <c r="K934" s="24" t="s">
        <v>512</v>
      </c>
      <c r="L934" s="28">
        <v>118</v>
      </c>
      <c r="M934" s="28">
        <v>0</v>
      </c>
      <c r="N934" s="28">
        <v>118</v>
      </c>
      <c r="O934" s="25" t="s">
        <v>23757</v>
      </c>
      <c r="P934" s="24">
        <v>21</v>
      </c>
      <c r="Q934" s="24" t="s">
        <v>203</v>
      </c>
      <c r="R934" s="28">
        <v>6</v>
      </c>
      <c r="S934" s="28">
        <v>7</v>
      </c>
      <c r="T934" s="29">
        <v>0.11016949152542373</v>
      </c>
      <c r="U934" s="28">
        <v>187</v>
      </c>
      <c r="V934" s="63"/>
      <c r="W934" s="61">
        <f>(Table134[[#This Row],[2042 Future AADT]]-Table134[[#This Row],[AADT 2022]])/20*($W$5-2022)+Table134[[#This Row],[AADT 2022]]</f>
        <v>187</v>
      </c>
      <c r="X934" s="63"/>
    </row>
    <row r="935" spans="1:24" s="21" customFormat="1" ht="24" customHeight="1" x14ac:dyDescent="0.25">
      <c r="A935" s="24" t="s">
        <v>4194</v>
      </c>
      <c r="B935" s="25" t="s">
        <v>19809</v>
      </c>
      <c r="C935" s="24">
        <v>5203</v>
      </c>
      <c r="D935" s="24" t="s">
        <v>17074</v>
      </c>
      <c r="E935" s="24" t="s">
        <v>4195</v>
      </c>
      <c r="F935" s="26">
        <f>Table134[[#This Row],[ToMeasure]]-Table134[[#This Row],[FromMeasure]]</f>
        <v>0.15980147</v>
      </c>
      <c r="G935" s="27" t="s">
        <v>4192</v>
      </c>
      <c r="H935" s="37">
        <v>0</v>
      </c>
      <c r="I935" s="24" t="s">
        <v>4191</v>
      </c>
      <c r="J935" s="37">
        <v>0.15980147</v>
      </c>
      <c r="K935" s="24" t="s">
        <v>635</v>
      </c>
      <c r="L935" s="28">
        <v>183</v>
      </c>
      <c r="M935" s="28">
        <v>0</v>
      </c>
      <c r="N935" s="28">
        <v>183</v>
      </c>
      <c r="O935" s="25" t="s">
        <v>23758</v>
      </c>
      <c r="P935" s="24">
        <v>17</v>
      </c>
      <c r="Q935" s="24" t="s">
        <v>203</v>
      </c>
      <c r="R935" s="28">
        <v>9</v>
      </c>
      <c r="S935" s="28">
        <v>10</v>
      </c>
      <c r="T935" s="29">
        <v>0.10382513661202186</v>
      </c>
      <c r="U935" s="28">
        <v>289</v>
      </c>
      <c r="V935" s="63"/>
      <c r="W935" s="61">
        <f>(Table134[[#This Row],[2042 Future AADT]]-Table134[[#This Row],[AADT 2022]])/20*($W$5-2022)+Table134[[#This Row],[AADT 2022]]</f>
        <v>289</v>
      </c>
      <c r="X935" s="63"/>
    </row>
    <row r="936" spans="1:24" s="21" customFormat="1" ht="24" customHeight="1" x14ac:dyDescent="0.25">
      <c r="A936" s="24" t="s">
        <v>11951</v>
      </c>
      <c r="B936" s="25" t="s">
        <v>19816</v>
      </c>
      <c r="C936" s="24">
        <v>5210</v>
      </c>
      <c r="D936" s="24" t="s">
        <v>17074</v>
      </c>
      <c r="E936" s="24" t="s">
        <v>11952</v>
      </c>
      <c r="F936" s="26">
        <f>Table134[[#This Row],[ToMeasure]]-Table134[[#This Row],[FromMeasure]]</f>
        <v>0.26478987999999998</v>
      </c>
      <c r="G936" s="27" t="s">
        <v>4200</v>
      </c>
      <c r="H936" s="37">
        <v>0</v>
      </c>
      <c r="I936" s="24" t="s">
        <v>512</v>
      </c>
      <c r="J936" s="37">
        <v>0.26478987999999998</v>
      </c>
      <c r="K936" s="24" t="s">
        <v>4199</v>
      </c>
      <c r="L936" s="28">
        <v>189</v>
      </c>
      <c r="M936" s="28">
        <v>0</v>
      </c>
      <c r="N936" s="28">
        <v>189</v>
      </c>
      <c r="O936" s="25" t="s">
        <v>23759</v>
      </c>
      <c r="P936" s="24">
        <v>13</v>
      </c>
      <c r="Q936" s="24" t="s">
        <v>203</v>
      </c>
      <c r="R936" s="28">
        <v>9</v>
      </c>
      <c r="S936" s="28">
        <v>10</v>
      </c>
      <c r="T936" s="29">
        <v>0.10052910052910052</v>
      </c>
      <c r="U936" s="28">
        <v>299</v>
      </c>
      <c r="V936" s="63"/>
      <c r="W936" s="61">
        <f>(Table134[[#This Row],[2042 Future AADT]]-Table134[[#This Row],[AADT 2022]])/20*($W$5-2022)+Table134[[#This Row],[AADT 2022]]</f>
        <v>299</v>
      </c>
      <c r="X936" s="63"/>
    </row>
    <row r="937" spans="1:24" s="21" customFormat="1" ht="24" customHeight="1" x14ac:dyDescent="0.25">
      <c r="A937" s="24" t="s">
        <v>11954</v>
      </c>
      <c r="B937" s="25" t="s">
        <v>19818</v>
      </c>
      <c r="C937" s="24">
        <v>5212</v>
      </c>
      <c r="D937" s="24" t="s">
        <v>17074</v>
      </c>
      <c r="E937" s="24" t="s">
        <v>11955</v>
      </c>
      <c r="F937" s="26">
        <f>Table134[[#This Row],[ToMeasure]]-Table134[[#This Row],[FromMeasure]]</f>
        <v>0.25540023000000001</v>
      </c>
      <c r="G937" s="27" t="s">
        <v>8462</v>
      </c>
      <c r="H937" s="37">
        <v>0</v>
      </c>
      <c r="I937" s="24" t="s">
        <v>635</v>
      </c>
      <c r="J937" s="37">
        <v>0.25540023000000001</v>
      </c>
      <c r="K937" s="24" t="s">
        <v>1821</v>
      </c>
      <c r="L937" s="28">
        <v>3600</v>
      </c>
      <c r="M937" s="28">
        <v>0</v>
      </c>
      <c r="N937" s="28">
        <v>3600</v>
      </c>
      <c r="O937" s="25" t="s">
        <v>23760</v>
      </c>
      <c r="P937" s="24">
        <v>11</v>
      </c>
      <c r="Q937" s="24" t="s">
        <v>203</v>
      </c>
      <c r="R937" s="28">
        <v>182</v>
      </c>
      <c r="S937" s="28">
        <v>349</v>
      </c>
      <c r="T937" s="29">
        <v>0.14749999999999999</v>
      </c>
      <c r="U937" s="28">
        <v>5690</v>
      </c>
      <c r="V937" s="63"/>
      <c r="W937" s="61">
        <f>(Table134[[#This Row],[2042 Future AADT]]-Table134[[#This Row],[AADT 2022]])/20*($W$5-2022)+Table134[[#This Row],[AADT 2022]]</f>
        <v>5690</v>
      </c>
      <c r="X937" s="63"/>
    </row>
    <row r="938" spans="1:24" s="21" customFormat="1" ht="24" customHeight="1" x14ac:dyDescent="0.25">
      <c r="A938" s="24" t="s">
        <v>4197</v>
      </c>
      <c r="B938" s="25" t="s">
        <v>19817</v>
      </c>
      <c r="C938" s="24">
        <v>5211</v>
      </c>
      <c r="D938" s="24" t="s">
        <v>17074</v>
      </c>
      <c r="E938" s="24" t="s">
        <v>4198</v>
      </c>
      <c r="F938" s="26">
        <f>Table134[[#This Row],[ToMeasure]]-Table134[[#This Row],[FromMeasure]]</f>
        <v>0.23228346999999999</v>
      </c>
      <c r="G938" s="27" t="s">
        <v>4199</v>
      </c>
      <c r="H938" s="37">
        <v>0</v>
      </c>
      <c r="I938" s="24" t="s">
        <v>4200</v>
      </c>
      <c r="J938" s="37">
        <v>0.23228346999999999</v>
      </c>
      <c r="K938" s="24" t="s">
        <v>512</v>
      </c>
      <c r="L938" s="28">
        <v>3677</v>
      </c>
      <c r="M938" s="28">
        <v>0</v>
      </c>
      <c r="N938" s="28">
        <v>3677</v>
      </c>
      <c r="O938" s="25" t="s">
        <v>23761</v>
      </c>
      <c r="P938" s="24">
        <v>9</v>
      </c>
      <c r="Q938" s="24" t="s">
        <v>203</v>
      </c>
      <c r="R938" s="28">
        <v>188</v>
      </c>
      <c r="S938" s="28">
        <v>362</v>
      </c>
      <c r="T938" s="29">
        <v>0.14957846070165895</v>
      </c>
      <c r="U938" s="28">
        <v>5812</v>
      </c>
      <c r="V938" s="63"/>
      <c r="W938" s="61">
        <f>(Table134[[#This Row],[2042 Future AADT]]-Table134[[#This Row],[AADT 2022]])/20*($W$5-2022)+Table134[[#This Row],[AADT 2022]]</f>
        <v>5812</v>
      </c>
      <c r="X938" s="63"/>
    </row>
    <row r="939" spans="1:24" s="21" customFormat="1" ht="24" customHeight="1" x14ac:dyDescent="0.25">
      <c r="A939" s="24" t="s">
        <v>8461</v>
      </c>
      <c r="B939" s="25" t="s">
        <v>19819</v>
      </c>
      <c r="C939" s="24">
        <v>5213</v>
      </c>
      <c r="D939" s="24" t="s">
        <v>17074</v>
      </c>
      <c r="E939" s="24" t="s">
        <v>1823</v>
      </c>
      <c r="F939" s="26">
        <f>Table134[[#This Row],[ToMeasure]]-Table134[[#This Row],[FromMeasure]]</f>
        <v>0.19216105</v>
      </c>
      <c r="G939" s="27" t="s">
        <v>1821</v>
      </c>
      <c r="H939" s="37">
        <v>0</v>
      </c>
      <c r="I939" s="24" t="s">
        <v>8462</v>
      </c>
      <c r="J939" s="37">
        <v>0.19216105</v>
      </c>
      <c r="K939" s="24" t="s">
        <v>635</v>
      </c>
      <c r="L939" s="28">
        <v>182</v>
      </c>
      <c r="M939" s="28">
        <v>0</v>
      </c>
      <c r="N939" s="28">
        <v>182</v>
      </c>
      <c r="O939" s="25" t="s">
        <v>23762</v>
      </c>
      <c r="P939" s="24">
        <v>20</v>
      </c>
      <c r="Q939" s="24" t="s">
        <v>203</v>
      </c>
      <c r="R939" s="28">
        <v>5</v>
      </c>
      <c r="S939" s="28">
        <v>6</v>
      </c>
      <c r="T939" s="29">
        <v>6.043956043956044E-2</v>
      </c>
      <c r="U939" s="28">
        <v>288</v>
      </c>
      <c r="V939" s="63"/>
      <c r="W939" s="61">
        <f>(Table134[[#This Row],[2042 Future AADT]]-Table134[[#This Row],[AADT 2022]])/20*($W$5-2022)+Table134[[#This Row],[AADT 2022]]</f>
        <v>288</v>
      </c>
      <c r="X939" s="63"/>
    </row>
    <row r="940" spans="1:24" s="21" customFormat="1" ht="24" customHeight="1" x14ac:dyDescent="0.25">
      <c r="A940" s="24" t="s">
        <v>7440</v>
      </c>
      <c r="B940" s="25"/>
      <c r="C940" s="24" t="s">
        <v>203</v>
      </c>
      <c r="D940" s="24" t="s">
        <v>17074</v>
      </c>
      <c r="E940" s="24" t="s">
        <v>7441</v>
      </c>
      <c r="F940" s="26">
        <f>Table134[[#This Row],[ToMeasure]]-Table134[[#This Row],[FromMeasure]]</f>
        <v>4.5672709999999998E-2</v>
      </c>
      <c r="G940" s="27" t="s">
        <v>7442</v>
      </c>
      <c r="H940" s="37">
        <v>0</v>
      </c>
      <c r="I940" s="24" t="s">
        <v>512</v>
      </c>
      <c r="J940" s="37">
        <v>4.5672709999999998E-2</v>
      </c>
      <c r="K940" s="24" t="s">
        <v>4205</v>
      </c>
      <c r="L940" s="28" t="s">
        <v>203</v>
      </c>
      <c r="M940" s="28" t="s">
        <v>203</v>
      </c>
      <c r="N940" s="28">
        <v>3376</v>
      </c>
      <c r="O940" s="25" t="s">
        <v>23739</v>
      </c>
      <c r="P940" s="24" t="s">
        <v>203</v>
      </c>
      <c r="Q940" s="24" t="s">
        <v>203</v>
      </c>
      <c r="R940" s="28" t="s">
        <v>203</v>
      </c>
      <c r="S940" s="28" t="s">
        <v>203</v>
      </c>
      <c r="T940" s="29" t="s">
        <v>203</v>
      </c>
      <c r="U940" s="28">
        <v>5336</v>
      </c>
      <c r="V940" s="63"/>
      <c r="W940" s="61">
        <f>(Table134[[#This Row],[2042 Future AADT]]-Table134[[#This Row],[AADT 2022]])/20*($W$5-2022)+Table134[[#This Row],[AADT 2022]]</f>
        <v>5336</v>
      </c>
      <c r="X940" s="63"/>
    </row>
    <row r="941" spans="1:24" s="21" customFormat="1" ht="24" customHeight="1" x14ac:dyDescent="0.25">
      <c r="A941" s="24" t="s">
        <v>7443</v>
      </c>
      <c r="B941" s="25"/>
      <c r="C941" s="24" t="s">
        <v>203</v>
      </c>
      <c r="D941" s="24" t="s">
        <v>17074</v>
      </c>
      <c r="E941" s="24" t="s">
        <v>7444</v>
      </c>
      <c r="F941" s="26">
        <f>Table134[[#This Row],[ToMeasure]]-Table134[[#This Row],[FromMeasure]]</f>
        <v>5.9973480000000003E-2</v>
      </c>
      <c r="G941" s="27" t="s">
        <v>7445</v>
      </c>
      <c r="H941" s="37">
        <v>0</v>
      </c>
      <c r="I941" s="24" t="s">
        <v>635</v>
      </c>
      <c r="J941" s="37">
        <v>5.9973480000000003E-2</v>
      </c>
      <c r="K941" s="24" t="s">
        <v>7446</v>
      </c>
      <c r="L941" s="28" t="s">
        <v>203</v>
      </c>
      <c r="M941" s="28" t="s">
        <v>203</v>
      </c>
      <c r="N941" s="28">
        <v>3376</v>
      </c>
      <c r="O941" s="25" t="s">
        <v>23739</v>
      </c>
      <c r="P941" s="24" t="s">
        <v>203</v>
      </c>
      <c r="Q941" s="24" t="s">
        <v>203</v>
      </c>
      <c r="R941" s="28" t="s">
        <v>203</v>
      </c>
      <c r="S941" s="28" t="s">
        <v>203</v>
      </c>
      <c r="T941" s="29" t="s">
        <v>203</v>
      </c>
      <c r="U941" s="28">
        <v>5336</v>
      </c>
      <c r="V941" s="63"/>
      <c r="W941" s="61">
        <f>(Table134[[#This Row],[2042 Future AADT]]-Table134[[#This Row],[AADT 2022]])/20*($W$5-2022)+Table134[[#This Row],[AADT 2022]]</f>
        <v>5336</v>
      </c>
      <c r="X941" s="63"/>
    </row>
    <row r="942" spans="1:24" s="21" customFormat="1" ht="24" customHeight="1" x14ac:dyDescent="0.25">
      <c r="A942" s="24" t="s">
        <v>4202</v>
      </c>
      <c r="B942" s="25"/>
      <c r="C942" s="24" t="s">
        <v>203</v>
      </c>
      <c r="D942" s="24" t="s">
        <v>17074</v>
      </c>
      <c r="E942" s="24" t="s">
        <v>4203</v>
      </c>
      <c r="F942" s="26">
        <f>Table134[[#This Row],[ToMeasure]]-Table134[[#This Row],[FromMeasure]]</f>
        <v>6.4369979999999993E-2</v>
      </c>
      <c r="G942" s="27" t="s">
        <v>4204</v>
      </c>
      <c r="H942" s="37">
        <v>0</v>
      </c>
      <c r="I942" s="24" t="s">
        <v>4205</v>
      </c>
      <c r="J942" s="37">
        <v>6.4369979999999993E-2</v>
      </c>
      <c r="K942" s="24" t="s">
        <v>512</v>
      </c>
      <c r="L942" s="28" t="s">
        <v>203</v>
      </c>
      <c r="M942" s="28" t="s">
        <v>203</v>
      </c>
      <c r="N942" s="28">
        <v>3376</v>
      </c>
      <c r="O942" s="25" t="s">
        <v>23739</v>
      </c>
      <c r="P942" s="24" t="s">
        <v>203</v>
      </c>
      <c r="Q942" s="24" t="s">
        <v>203</v>
      </c>
      <c r="R942" s="28" t="s">
        <v>203</v>
      </c>
      <c r="S942" s="28" t="s">
        <v>203</v>
      </c>
      <c r="T942" s="29" t="s">
        <v>203</v>
      </c>
      <c r="U942" s="28">
        <v>5336</v>
      </c>
      <c r="V942" s="63"/>
      <c r="W942" s="61">
        <f>(Table134[[#This Row],[2042 Future AADT]]-Table134[[#This Row],[AADT 2022]])/20*($W$5-2022)+Table134[[#This Row],[AADT 2022]]</f>
        <v>5336</v>
      </c>
      <c r="X942" s="63"/>
    </row>
    <row r="943" spans="1:24" s="21" customFormat="1" ht="24" customHeight="1" x14ac:dyDescent="0.25">
      <c r="A943" s="24" t="s">
        <v>8464</v>
      </c>
      <c r="B943" s="25"/>
      <c r="C943" s="24" t="s">
        <v>203</v>
      </c>
      <c r="D943" s="24" t="s">
        <v>17074</v>
      </c>
      <c r="E943" s="24" t="s">
        <v>8465</v>
      </c>
      <c r="F943" s="26">
        <f>Table134[[#This Row],[ToMeasure]]-Table134[[#This Row],[FromMeasure]]</f>
        <v>1.9169729999999999E-2</v>
      </c>
      <c r="G943" s="27" t="s">
        <v>8466</v>
      </c>
      <c r="H943" s="37">
        <v>0</v>
      </c>
      <c r="I943" s="24" t="s">
        <v>7446</v>
      </c>
      <c r="J943" s="37">
        <v>1.9169729999999999E-2</v>
      </c>
      <c r="K943" s="24" t="s">
        <v>635</v>
      </c>
      <c r="L943" s="28" t="s">
        <v>203</v>
      </c>
      <c r="M943" s="28" t="s">
        <v>203</v>
      </c>
      <c r="N943" s="28">
        <v>3376</v>
      </c>
      <c r="O943" s="25" t="s">
        <v>23739</v>
      </c>
      <c r="P943" s="24" t="s">
        <v>203</v>
      </c>
      <c r="Q943" s="24" t="s">
        <v>203</v>
      </c>
      <c r="R943" s="28" t="s">
        <v>203</v>
      </c>
      <c r="S943" s="28" t="s">
        <v>203</v>
      </c>
      <c r="T943" s="29" t="s">
        <v>203</v>
      </c>
      <c r="U943" s="28">
        <v>5336</v>
      </c>
      <c r="V943" s="63"/>
      <c r="W943" s="61">
        <f>(Table134[[#This Row],[2042 Future AADT]]-Table134[[#This Row],[AADT 2022]])/20*($W$5-2022)+Table134[[#This Row],[AADT 2022]]</f>
        <v>5336</v>
      </c>
      <c r="X943" s="63"/>
    </row>
    <row r="944" spans="1:24" s="21" customFormat="1" ht="24" customHeight="1" x14ac:dyDescent="0.25">
      <c r="A944" s="24" t="s">
        <v>4207</v>
      </c>
      <c r="B944" s="25"/>
      <c r="C944" s="24" t="s">
        <v>203</v>
      </c>
      <c r="D944" s="24" t="s">
        <v>17074</v>
      </c>
      <c r="E944" s="24" t="s">
        <v>4208</v>
      </c>
      <c r="F944" s="26">
        <f>Table134[[#This Row],[ToMeasure]]-Table134[[#This Row],[FromMeasure]]</f>
        <v>0.27724151000000002</v>
      </c>
      <c r="G944" s="27" t="s">
        <v>4209</v>
      </c>
      <c r="H944" s="37">
        <v>0</v>
      </c>
      <c r="I944" s="24" t="s">
        <v>512</v>
      </c>
      <c r="J944" s="37">
        <v>0.27724151000000002</v>
      </c>
      <c r="K944" s="24" t="s">
        <v>4210</v>
      </c>
      <c r="L944" s="28" t="s">
        <v>203</v>
      </c>
      <c r="M944" s="28" t="s">
        <v>203</v>
      </c>
      <c r="N944" s="28">
        <v>3376</v>
      </c>
      <c r="O944" s="25" t="s">
        <v>23739</v>
      </c>
      <c r="P944" s="24" t="s">
        <v>203</v>
      </c>
      <c r="Q944" s="24" t="s">
        <v>203</v>
      </c>
      <c r="R944" s="28" t="s">
        <v>203</v>
      </c>
      <c r="S944" s="28" t="s">
        <v>203</v>
      </c>
      <c r="T944" s="29" t="s">
        <v>203</v>
      </c>
      <c r="U944" s="28">
        <v>5336</v>
      </c>
      <c r="V944" s="63"/>
      <c r="W944" s="61">
        <f>(Table134[[#This Row],[2042 Future AADT]]-Table134[[#This Row],[AADT 2022]])/20*($W$5-2022)+Table134[[#This Row],[AADT 2022]]</f>
        <v>5336</v>
      </c>
      <c r="X944" s="63"/>
    </row>
    <row r="945" spans="1:24" s="21" customFormat="1" ht="24" customHeight="1" x14ac:dyDescent="0.25">
      <c r="A945" s="24" t="s">
        <v>8467</v>
      </c>
      <c r="B945" s="25"/>
      <c r="C945" s="24" t="s">
        <v>203</v>
      </c>
      <c r="D945" s="24" t="s">
        <v>17074</v>
      </c>
      <c r="E945" s="24" t="s">
        <v>8468</v>
      </c>
      <c r="F945" s="26">
        <f>Table134[[#This Row],[ToMeasure]]-Table134[[#This Row],[FromMeasure]]</f>
        <v>6.2267200000000002E-2</v>
      </c>
      <c r="G945" s="27" t="s">
        <v>4210</v>
      </c>
      <c r="H945" s="37">
        <v>0</v>
      </c>
      <c r="I945" s="24" t="s">
        <v>635</v>
      </c>
      <c r="J945" s="37">
        <v>6.2267200000000002E-2</v>
      </c>
      <c r="K945" s="24" t="s">
        <v>4209</v>
      </c>
      <c r="L945" s="28" t="s">
        <v>203</v>
      </c>
      <c r="M945" s="28" t="s">
        <v>203</v>
      </c>
      <c r="N945" s="28">
        <v>3376</v>
      </c>
      <c r="O945" s="25" t="s">
        <v>23739</v>
      </c>
      <c r="P945" s="24" t="s">
        <v>203</v>
      </c>
      <c r="Q945" s="24" t="s">
        <v>203</v>
      </c>
      <c r="R945" s="28" t="s">
        <v>203</v>
      </c>
      <c r="S945" s="28" t="s">
        <v>203</v>
      </c>
      <c r="T945" s="29" t="s">
        <v>203</v>
      </c>
      <c r="U945" s="28">
        <v>5336</v>
      </c>
      <c r="V945" s="63"/>
      <c r="W945" s="61">
        <f>(Table134[[#This Row],[2042 Future AADT]]-Table134[[#This Row],[AADT 2022]])/20*($W$5-2022)+Table134[[#This Row],[AADT 2022]]</f>
        <v>5336</v>
      </c>
      <c r="X945" s="63"/>
    </row>
    <row r="946" spans="1:24" s="21" customFormat="1" ht="24" customHeight="1" x14ac:dyDescent="0.25">
      <c r="A946" s="24" t="s">
        <v>7447</v>
      </c>
      <c r="B946" s="25" t="s">
        <v>19824</v>
      </c>
      <c r="C946" s="24">
        <v>5224</v>
      </c>
      <c r="D946" s="24" t="s">
        <v>17074</v>
      </c>
      <c r="E946" s="24" t="s">
        <v>7448</v>
      </c>
      <c r="F946" s="26">
        <f>Table134[[#This Row],[ToMeasure]]-Table134[[#This Row],[FromMeasure]]</f>
        <v>0.37949713000000002</v>
      </c>
      <c r="G946" s="27" t="s">
        <v>7449</v>
      </c>
      <c r="H946" s="37">
        <v>0</v>
      </c>
      <c r="I946" s="24" t="s">
        <v>512</v>
      </c>
      <c r="J946" s="37">
        <v>0.37949713000000002</v>
      </c>
      <c r="K946" s="24" t="s">
        <v>7450</v>
      </c>
      <c r="L946" s="28">
        <v>92</v>
      </c>
      <c r="M946" s="28">
        <v>1195</v>
      </c>
      <c r="N946" s="28">
        <v>1287</v>
      </c>
      <c r="O946" s="25" t="s">
        <v>23763</v>
      </c>
      <c r="P946" s="24">
        <v>11</v>
      </c>
      <c r="Q946" s="24" t="s">
        <v>203</v>
      </c>
      <c r="R946" s="28">
        <v>70</v>
      </c>
      <c r="S946" s="28">
        <v>136</v>
      </c>
      <c r="T946" s="29">
        <v>0.16006216006216006</v>
      </c>
      <c r="U946" s="28">
        <v>2034</v>
      </c>
      <c r="V946" s="63"/>
      <c r="W946" s="61">
        <f>(Table134[[#This Row],[2042 Future AADT]]-Table134[[#This Row],[AADT 2022]])/20*($W$5-2022)+Table134[[#This Row],[AADT 2022]]</f>
        <v>2034</v>
      </c>
      <c r="X946" s="63"/>
    </row>
    <row r="947" spans="1:24" s="21" customFormat="1" ht="24" customHeight="1" x14ac:dyDescent="0.25">
      <c r="A947" s="24" t="s">
        <v>4211</v>
      </c>
      <c r="B947" s="25" t="s">
        <v>19822</v>
      </c>
      <c r="C947" s="24">
        <v>5222</v>
      </c>
      <c r="D947" s="24" t="s">
        <v>17074</v>
      </c>
      <c r="E947" s="24" t="s">
        <v>4212</v>
      </c>
      <c r="F947" s="26">
        <f>Table134[[#This Row],[ToMeasure]]-Table134[[#This Row],[FromMeasure]]</f>
        <v>0.39628293999999997</v>
      </c>
      <c r="G947" s="27" t="s">
        <v>4213</v>
      </c>
      <c r="H947" s="37">
        <v>0</v>
      </c>
      <c r="I947" s="24" t="s">
        <v>635</v>
      </c>
      <c r="J947" s="37">
        <v>0.39628293999999997</v>
      </c>
      <c r="K947" s="24" t="s">
        <v>595</v>
      </c>
      <c r="L947" s="28">
        <v>70</v>
      </c>
      <c r="M947" s="28">
        <v>0</v>
      </c>
      <c r="N947" s="28">
        <v>70</v>
      </c>
      <c r="O947" s="25" t="s">
        <v>23764</v>
      </c>
      <c r="P947" s="24">
        <v>15</v>
      </c>
      <c r="Q947" s="24" t="s">
        <v>203</v>
      </c>
      <c r="R947" s="28">
        <v>2</v>
      </c>
      <c r="S947" s="28">
        <v>5</v>
      </c>
      <c r="T947" s="29">
        <v>0.1</v>
      </c>
      <c r="U947" s="28">
        <v>111</v>
      </c>
      <c r="V947" s="63"/>
      <c r="W947" s="61">
        <f>(Table134[[#This Row],[2042 Future AADT]]-Table134[[#This Row],[AADT 2022]])/20*($W$5-2022)+Table134[[#This Row],[AADT 2022]]</f>
        <v>111</v>
      </c>
      <c r="X947" s="63"/>
    </row>
    <row r="948" spans="1:24" s="21" customFormat="1" ht="24" customHeight="1" x14ac:dyDescent="0.25">
      <c r="A948" s="24" t="s">
        <v>8469</v>
      </c>
      <c r="B948" s="25" t="s">
        <v>19821</v>
      </c>
      <c r="C948" s="24">
        <v>5221</v>
      </c>
      <c r="D948" s="24" t="s">
        <v>17074</v>
      </c>
      <c r="E948" s="24" t="s">
        <v>8470</v>
      </c>
      <c r="F948" s="26">
        <f>Table134[[#This Row],[ToMeasure]]-Table134[[#This Row],[FromMeasure]]</f>
        <v>0.22595847999999999</v>
      </c>
      <c r="G948" s="27" t="s">
        <v>7450</v>
      </c>
      <c r="H948" s="37">
        <v>0</v>
      </c>
      <c r="I948" s="24" t="s">
        <v>7449</v>
      </c>
      <c r="J948" s="37">
        <v>0.22595847999999999</v>
      </c>
      <c r="K948" s="24" t="s">
        <v>512</v>
      </c>
      <c r="L948" s="28">
        <v>98</v>
      </c>
      <c r="M948" s="28">
        <v>0</v>
      </c>
      <c r="N948" s="28">
        <v>98</v>
      </c>
      <c r="O948" s="25" t="s">
        <v>23765</v>
      </c>
      <c r="P948" s="24">
        <v>19</v>
      </c>
      <c r="Q948" s="24" t="s">
        <v>203</v>
      </c>
      <c r="R948" s="28">
        <v>4</v>
      </c>
      <c r="S948" s="28">
        <v>7</v>
      </c>
      <c r="T948" s="29">
        <v>0.11224489795918367</v>
      </c>
      <c r="U948" s="28">
        <v>155</v>
      </c>
      <c r="V948" s="63"/>
      <c r="W948" s="61">
        <f>(Table134[[#This Row],[2042 Future AADT]]-Table134[[#This Row],[AADT 2022]])/20*($W$5-2022)+Table134[[#This Row],[AADT 2022]]</f>
        <v>155</v>
      </c>
      <c r="X948" s="63"/>
    </row>
    <row r="949" spans="1:24" s="21" customFormat="1" ht="24" customHeight="1" x14ac:dyDescent="0.25">
      <c r="A949" s="24" t="s">
        <v>4215</v>
      </c>
      <c r="B949" s="25" t="s">
        <v>19823</v>
      </c>
      <c r="C949" s="24">
        <v>5223</v>
      </c>
      <c r="D949" s="24" t="s">
        <v>17074</v>
      </c>
      <c r="E949" s="24" t="s">
        <v>4216</v>
      </c>
      <c r="F949" s="26">
        <f>Table134[[#This Row],[ToMeasure]]-Table134[[#This Row],[FromMeasure]]</f>
        <v>0.24046492</v>
      </c>
      <c r="G949" s="27" t="s">
        <v>4217</v>
      </c>
      <c r="H949" s="37">
        <v>0</v>
      </c>
      <c r="I949" s="24" t="s">
        <v>595</v>
      </c>
      <c r="J949" s="37">
        <v>0.24046492</v>
      </c>
      <c r="K949" s="24" t="s">
        <v>635</v>
      </c>
      <c r="L949" s="28">
        <v>1084</v>
      </c>
      <c r="M949" s="28">
        <v>0</v>
      </c>
      <c r="N949" s="28">
        <v>1084</v>
      </c>
      <c r="O949" s="25" t="s">
        <v>23766</v>
      </c>
      <c r="P949" s="24">
        <v>10</v>
      </c>
      <c r="Q949" s="24" t="s">
        <v>203</v>
      </c>
      <c r="R949" s="28">
        <v>40</v>
      </c>
      <c r="S949" s="28">
        <v>50</v>
      </c>
      <c r="T949" s="29">
        <v>8.3025830258302583E-2</v>
      </c>
      <c r="U949" s="28">
        <v>1749</v>
      </c>
      <c r="V949" s="63"/>
      <c r="W949" s="61">
        <f>(Table134[[#This Row],[2042 Future AADT]]-Table134[[#This Row],[AADT 2022]])/20*($W$5-2022)+Table134[[#This Row],[AADT 2022]]</f>
        <v>1749</v>
      </c>
      <c r="X949" s="63"/>
    </row>
    <row r="950" spans="1:24" s="21" customFormat="1" ht="24" customHeight="1" x14ac:dyDescent="0.25">
      <c r="A950" s="24" t="s">
        <v>4219</v>
      </c>
      <c r="B950" s="25"/>
      <c r="C950" s="24" t="s">
        <v>203</v>
      </c>
      <c r="D950" s="24" t="s">
        <v>17074</v>
      </c>
      <c r="E950" s="24" t="s">
        <v>4220</v>
      </c>
      <c r="F950" s="26">
        <f>Table134[[#This Row],[ToMeasure]]-Table134[[#This Row],[FromMeasure]]</f>
        <v>5.7214660000000001E-2</v>
      </c>
      <c r="G950" s="27" t="s">
        <v>4221</v>
      </c>
      <c r="H950" s="37">
        <v>0</v>
      </c>
      <c r="I950" s="24" t="s">
        <v>595</v>
      </c>
      <c r="J950" s="37">
        <v>5.7214660000000001E-2</v>
      </c>
      <c r="K950" s="24" t="s">
        <v>4217</v>
      </c>
      <c r="L950" s="28" t="s">
        <v>203</v>
      </c>
      <c r="M950" s="28" t="s">
        <v>203</v>
      </c>
      <c r="N950" s="28">
        <v>3376</v>
      </c>
      <c r="O950" s="25" t="s">
        <v>23739</v>
      </c>
      <c r="P950" s="24" t="s">
        <v>203</v>
      </c>
      <c r="Q950" s="24" t="s">
        <v>203</v>
      </c>
      <c r="R950" s="28" t="s">
        <v>203</v>
      </c>
      <c r="S950" s="28" t="s">
        <v>203</v>
      </c>
      <c r="T950" s="29" t="s">
        <v>203</v>
      </c>
      <c r="U950" s="28">
        <v>5336</v>
      </c>
      <c r="V950" s="63"/>
      <c r="W950" s="61">
        <f>(Table134[[#This Row],[2042 Future AADT]]-Table134[[#This Row],[AADT 2022]])/20*($W$5-2022)+Table134[[#This Row],[AADT 2022]]</f>
        <v>5336</v>
      </c>
      <c r="X950" s="63"/>
    </row>
    <row r="951" spans="1:24" s="21" customFormat="1" ht="24" customHeight="1" x14ac:dyDescent="0.25">
      <c r="A951" s="24" t="s">
        <v>7452</v>
      </c>
      <c r="B951" s="25" t="s">
        <v>19826</v>
      </c>
      <c r="C951" s="24">
        <v>5230</v>
      </c>
      <c r="D951" s="24" t="s">
        <v>17074</v>
      </c>
      <c r="E951" s="24" t="s">
        <v>7453</v>
      </c>
      <c r="F951" s="26">
        <f>Table134[[#This Row],[ToMeasure]]-Table134[[#This Row],[FromMeasure]]</f>
        <v>0.23270792000000001</v>
      </c>
      <c r="G951" s="27" t="s">
        <v>2024</v>
      </c>
      <c r="H951" s="37">
        <v>0</v>
      </c>
      <c r="I951" s="24" t="s">
        <v>512</v>
      </c>
      <c r="J951" s="37">
        <v>0.23270792000000001</v>
      </c>
      <c r="K951" s="24" t="s">
        <v>4224</v>
      </c>
      <c r="L951" s="28">
        <v>4677</v>
      </c>
      <c r="M951" s="28">
        <v>0</v>
      </c>
      <c r="N951" s="28">
        <v>4677</v>
      </c>
      <c r="O951" s="25" t="s">
        <v>23767</v>
      </c>
      <c r="P951" s="24">
        <v>9</v>
      </c>
      <c r="Q951" s="24" t="s">
        <v>203</v>
      </c>
      <c r="R951" s="28">
        <v>252</v>
      </c>
      <c r="S951" s="28">
        <v>323</v>
      </c>
      <c r="T951" s="29">
        <v>0.12294205687406456</v>
      </c>
      <c r="U951" s="28">
        <v>7393</v>
      </c>
      <c r="V951" s="63"/>
      <c r="W951" s="61">
        <f>(Table134[[#This Row],[2042 Future AADT]]-Table134[[#This Row],[AADT 2022]])/20*($W$5-2022)+Table134[[#This Row],[AADT 2022]]</f>
        <v>7393</v>
      </c>
      <c r="X951" s="63"/>
    </row>
    <row r="952" spans="1:24" s="21" customFormat="1" ht="24" customHeight="1" x14ac:dyDescent="0.25">
      <c r="A952" s="24" t="s">
        <v>7455</v>
      </c>
      <c r="B952" s="25" t="s">
        <v>19828</v>
      </c>
      <c r="C952" s="24">
        <v>5232</v>
      </c>
      <c r="D952" s="24" t="s">
        <v>17074</v>
      </c>
      <c r="E952" s="24" t="s">
        <v>2023</v>
      </c>
      <c r="F952" s="26">
        <f>Table134[[#This Row],[ToMeasure]]-Table134[[#This Row],[FromMeasure]]</f>
        <v>0.27581503000000002</v>
      </c>
      <c r="G952" s="27" t="s">
        <v>2021</v>
      </c>
      <c r="H952" s="37">
        <v>0</v>
      </c>
      <c r="I952" s="24" t="s">
        <v>635</v>
      </c>
      <c r="J952" s="37">
        <v>0.27581503000000002</v>
      </c>
      <c r="K952" s="24" t="s">
        <v>7456</v>
      </c>
      <c r="L952" s="28">
        <v>4240</v>
      </c>
      <c r="M952" s="28">
        <v>0</v>
      </c>
      <c r="N952" s="28">
        <v>4240</v>
      </c>
      <c r="O952" s="25" t="s">
        <v>23768</v>
      </c>
      <c r="P952" s="24">
        <v>10</v>
      </c>
      <c r="Q952" s="24">
        <v>54</v>
      </c>
      <c r="R952" s="28">
        <v>251</v>
      </c>
      <c r="S952" s="28">
        <v>485</v>
      </c>
      <c r="T952" s="29">
        <v>0.17358490566037735</v>
      </c>
      <c r="U952" s="28">
        <v>5851</v>
      </c>
      <c r="V952" s="63"/>
      <c r="W952" s="61">
        <f>(Table134[[#This Row],[2042 Future AADT]]-Table134[[#This Row],[AADT 2022]])/20*($W$5-2022)+Table134[[#This Row],[AADT 2022]]</f>
        <v>5851</v>
      </c>
      <c r="X952" s="63"/>
    </row>
    <row r="953" spans="1:24" s="21" customFormat="1" ht="24" customHeight="1" x14ac:dyDescent="0.25">
      <c r="A953" s="24" t="s">
        <v>4222</v>
      </c>
      <c r="B953" s="25" t="s">
        <v>19827</v>
      </c>
      <c r="C953" s="24">
        <v>5231</v>
      </c>
      <c r="D953" s="24" t="s">
        <v>17074</v>
      </c>
      <c r="E953" s="24" t="s">
        <v>4223</v>
      </c>
      <c r="F953" s="26">
        <f>Table134[[#This Row],[ToMeasure]]-Table134[[#This Row],[FromMeasure]]</f>
        <v>0.29557940999999999</v>
      </c>
      <c r="G953" s="27" t="s">
        <v>4224</v>
      </c>
      <c r="H953" s="37">
        <v>9.2964699999999994E-3</v>
      </c>
      <c r="I953" s="24" t="s">
        <v>2024</v>
      </c>
      <c r="J953" s="37">
        <v>0.30487587999999999</v>
      </c>
      <c r="K953" s="24" t="s">
        <v>512</v>
      </c>
      <c r="L953" s="28">
        <v>4628</v>
      </c>
      <c r="M953" s="28">
        <v>0</v>
      </c>
      <c r="N953" s="28">
        <v>4628</v>
      </c>
      <c r="O953" s="25" t="s">
        <v>23769</v>
      </c>
      <c r="P953" s="24">
        <v>10</v>
      </c>
      <c r="Q953" s="24" t="s">
        <v>203</v>
      </c>
      <c r="R953" s="28">
        <v>278</v>
      </c>
      <c r="S953" s="28">
        <v>533</v>
      </c>
      <c r="T953" s="29">
        <v>0.17523768366464995</v>
      </c>
      <c r="U953" s="28">
        <v>6387</v>
      </c>
      <c r="V953" s="63"/>
      <c r="W953" s="61">
        <f>(Table134[[#This Row],[2042 Future AADT]]-Table134[[#This Row],[AADT 2022]])/20*($W$5-2022)+Table134[[#This Row],[AADT 2022]]</f>
        <v>6387</v>
      </c>
      <c r="X953" s="63"/>
    </row>
    <row r="954" spans="1:24" s="21" customFormat="1" ht="24" customHeight="1" x14ac:dyDescent="0.25">
      <c r="A954" s="24" t="s">
        <v>8472</v>
      </c>
      <c r="B954" s="25" t="s">
        <v>19829</v>
      </c>
      <c r="C954" s="24">
        <v>5233</v>
      </c>
      <c r="D954" s="24" t="s">
        <v>17074</v>
      </c>
      <c r="E954" s="24" t="s">
        <v>8473</v>
      </c>
      <c r="F954" s="26">
        <f>Table134[[#This Row],[ToMeasure]]-Table134[[#This Row],[FromMeasure]]</f>
        <v>0.21633803000000001</v>
      </c>
      <c r="G954" s="27" t="s">
        <v>7456</v>
      </c>
      <c r="H954" s="37">
        <v>1.0236479999999999E-2</v>
      </c>
      <c r="I954" s="24" t="s">
        <v>2021</v>
      </c>
      <c r="J954" s="37">
        <v>0.22657451000000001</v>
      </c>
      <c r="K954" s="24" t="s">
        <v>635</v>
      </c>
      <c r="L954" s="28">
        <v>2327</v>
      </c>
      <c r="M954" s="28">
        <v>2288</v>
      </c>
      <c r="N954" s="28">
        <v>4615</v>
      </c>
      <c r="O954" s="25" t="s">
        <v>23770</v>
      </c>
      <c r="P954" s="24">
        <v>10</v>
      </c>
      <c r="Q954" s="24">
        <v>54</v>
      </c>
      <c r="R954" s="28">
        <v>152</v>
      </c>
      <c r="S954" s="28">
        <v>195</v>
      </c>
      <c r="T954" s="29">
        <v>7.5189599133261106E-2</v>
      </c>
      <c r="U954" s="28">
        <v>6369</v>
      </c>
      <c r="V954" s="63"/>
      <c r="W954" s="61">
        <f>(Table134[[#This Row],[2042 Future AADT]]-Table134[[#This Row],[AADT 2022]])/20*($W$5-2022)+Table134[[#This Row],[AADT 2022]]</f>
        <v>6369</v>
      </c>
      <c r="X954" s="63"/>
    </row>
    <row r="955" spans="1:24" s="21" customFormat="1" ht="24" customHeight="1" x14ac:dyDescent="0.25">
      <c r="A955" s="24" t="s">
        <v>4226</v>
      </c>
      <c r="B955" s="25" t="s">
        <v>19831</v>
      </c>
      <c r="C955" s="24">
        <v>5240</v>
      </c>
      <c r="D955" s="24" t="s">
        <v>17074</v>
      </c>
      <c r="E955" s="24" t="s">
        <v>4227</v>
      </c>
      <c r="F955" s="26">
        <f>Table134[[#This Row],[ToMeasure]]-Table134[[#This Row],[FromMeasure]]</f>
        <v>0.28968227000000002</v>
      </c>
      <c r="G955" s="27" t="s">
        <v>4228</v>
      </c>
      <c r="H955" s="37">
        <v>0</v>
      </c>
      <c r="I955" s="24" t="s">
        <v>512</v>
      </c>
      <c r="J955" s="37">
        <v>0.28968227000000002</v>
      </c>
      <c r="K955" s="24" t="s">
        <v>4229</v>
      </c>
      <c r="L955" s="28">
        <v>2328</v>
      </c>
      <c r="M955" s="28">
        <v>0</v>
      </c>
      <c r="N955" s="28">
        <v>2328</v>
      </c>
      <c r="O955" s="25" t="s">
        <v>23771</v>
      </c>
      <c r="P955" s="24">
        <v>10</v>
      </c>
      <c r="Q955" s="24" t="s">
        <v>203</v>
      </c>
      <c r="R955" s="28">
        <v>134</v>
      </c>
      <c r="S955" s="28">
        <v>256</v>
      </c>
      <c r="T955" s="29">
        <v>0.16752577319587628</v>
      </c>
      <c r="U955" s="28">
        <v>3213</v>
      </c>
      <c r="V955" s="63"/>
      <c r="W955" s="61">
        <f>(Table134[[#This Row],[2042 Future AADT]]-Table134[[#This Row],[AADT 2022]])/20*($W$5-2022)+Table134[[#This Row],[AADT 2022]]</f>
        <v>3213</v>
      </c>
      <c r="X955" s="63"/>
    </row>
    <row r="956" spans="1:24" s="21" customFormat="1" ht="24" customHeight="1" x14ac:dyDescent="0.25">
      <c r="A956" s="24" t="s">
        <v>4231</v>
      </c>
      <c r="B956" s="25" t="s">
        <v>19833</v>
      </c>
      <c r="C956" s="24">
        <v>5242</v>
      </c>
      <c r="D956" s="24" t="s">
        <v>17074</v>
      </c>
      <c r="E956" s="24" t="s">
        <v>4232</v>
      </c>
      <c r="F956" s="26">
        <f>Table134[[#This Row],[ToMeasure]]-Table134[[#This Row],[FromMeasure]]</f>
        <v>0.18848229</v>
      </c>
      <c r="G956" s="27" t="s">
        <v>4233</v>
      </c>
      <c r="H956" s="37">
        <v>0</v>
      </c>
      <c r="I956" s="24" t="s">
        <v>4234</v>
      </c>
      <c r="J956" s="37">
        <v>0.18848229</v>
      </c>
      <c r="K956" s="24" t="s">
        <v>635</v>
      </c>
      <c r="L956" s="28">
        <v>2184</v>
      </c>
      <c r="M956" s="28">
        <v>0</v>
      </c>
      <c r="N956" s="28">
        <v>2184</v>
      </c>
      <c r="O956" s="25" t="s">
        <v>23772</v>
      </c>
      <c r="P956" s="24">
        <v>11</v>
      </c>
      <c r="Q956" s="24" t="s">
        <v>203</v>
      </c>
      <c r="R956" s="28">
        <v>113</v>
      </c>
      <c r="S956" s="28">
        <v>218</v>
      </c>
      <c r="T956" s="29">
        <v>0.15155677655677655</v>
      </c>
      <c r="U956" s="28">
        <v>3452</v>
      </c>
      <c r="V956" s="63"/>
      <c r="W956" s="61">
        <f>(Table134[[#This Row],[2042 Future AADT]]-Table134[[#This Row],[AADT 2022]])/20*($W$5-2022)+Table134[[#This Row],[AADT 2022]]</f>
        <v>3452</v>
      </c>
      <c r="X956" s="63"/>
    </row>
    <row r="957" spans="1:24" s="21" customFormat="1" ht="24" customHeight="1" x14ac:dyDescent="0.25">
      <c r="A957" s="24" t="s">
        <v>8475</v>
      </c>
      <c r="B957" s="25" t="s">
        <v>19832</v>
      </c>
      <c r="C957" s="24">
        <v>5241</v>
      </c>
      <c r="D957" s="24" t="s">
        <v>17074</v>
      </c>
      <c r="E957" s="24" t="s">
        <v>8476</v>
      </c>
      <c r="F957" s="26">
        <f>Table134[[#This Row],[ToMeasure]]-Table134[[#This Row],[FromMeasure]]</f>
        <v>0.21561432</v>
      </c>
      <c r="G957" s="27" t="s">
        <v>4229</v>
      </c>
      <c r="H957" s="37">
        <v>1.856706E-2</v>
      </c>
      <c r="I957" s="24" t="s">
        <v>4228</v>
      </c>
      <c r="J957" s="37">
        <v>0.23418137999999999</v>
      </c>
      <c r="K957" s="24" t="s">
        <v>512</v>
      </c>
      <c r="L957" s="28">
        <v>2436</v>
      </c>
      <c r="M957" s="28">
        <v>0</v>
      </c>
      <c r="N957" s="28">
        <v>2436</v>
      </c>
      <c r="O957" s="25" t="s">
        <v>23773</v>
      </c>
      <c r="P957" s="24">
        <v>11</v>
      </c>
      <c r="Q957" s="24" t="s">
        <v>203</v>
      </c>
      <c r="R957" s="28">
        <v>110</v>
      </c>
      <c r="S957" s="28">
        <v>213</v>
      </c>
      <c r="T957" s="29">
        <v>0.1325944170771757</v>
      </c>
      <c r="U957" s="28">
        <v>5302</v>
      </c>
      <c r="V957" s="63"/>
      <c r="W957" s="61">
        <f>(Table134[[#This Row],[2042 Future AADT]]-Table134[[#This Row],[AADT 2022]])/20*($W$5-2022)+Table134[[#This Row],[AADT 2022]]</f>
        <v>5302</v>
      </c>
      <c r="X957" s="63"/>
    </row>
    <row r="958" spans="1:24" s="21" customFormat="1" ht="24" customHeight="1" x14ac:dyDescent="0.25">
      <c r="A958" s="24" t="s">
        <v>11957</v>
      </c>
      <c r="B958" s="25" t="s">
        <v>19834</v>
      </c>
      <c r="C958" s="24">
        <v>5243</v>
      </c>
      <c r="D958" s="24" t="s">
        <v>17074</v>
      </c>
      <c r="E958" s="24" t="s">
        <v>11958</v>
      </c>
      <c r="F958" s="26">
        <f>Table134[[#This Row],[ToMeasure]]-Table134[[#This Row],[FromMeasure]]</f>
        <v>0.23465132</v>
      </c>
      <c r="G958" s="27" t="s">
        <v>4234</v>
      </c>
      <c r="H958" s="37">
        <v>0</v>
      </c>
      <c r="I958" s="24" t="s">
        <v>635</v>
      </c>
      <c r="J958" s="37">
        <v>0.23465132</v>
      </c>
      <c r="K958" s="24" t="s">
        <v>4233</v>
      </c>
      <c r="L958" s="28">
        <v>2297</v>
      </c>
      <c r="M958" s="28">
        <v>0</v>
      </c>
      <c r="N958" s="28">
        <v>2297</v>
      </c>
      <c r="O958" s="25" t="s">
        <v>23774</v>
      </c>
      <c r="P958" s="24">
        <v>10</v>
      </c>
      <c r="Q958" s="24" t="s">
        <v>203</v>
      </c>
      <c r="R958" s="28">
        <v>118</v>
      </c>
      <c r="S958" s="28">
        <v>225</v>
      </c>
      <c r="T958" s="29">
        <v>0.14932520679146713</v>
      </c>
      <c r="U958" s="28">
        <v>3170</v>
      </c>
      <c r="V958" s="63"/>
      <c r="W958" s="61">
        <f>(Table134[[#This Row],[2042 Future AADT]]-Table134[[#This Row],[AADT 2022]])/20*($W$5-2022)+Table134[[#This Row],[AADT 2022]]</f>
        <v>3170</v>
      </c>
      <c r="X958" s="63"/>
    </row>
    <row r="959" spans="1:24" s="21" customFormat="1" ht="24" customHeight="1" x14ac:dyDescent="0.25">
      <c r="A959" s="24" t="s">
        <v>8478</v>
      </c>
      <c r="B959" s="25" t="s">
        <v>19836</v>
      </c>
      <c r="C959" s="24">
        <v>5250</v>
      </c>
      <c r="D959" s="24" t="s">
        <v>17074</v>
      </c>
      <c r="E959" s="24" t="s">
        <v>8479</v>
      </c>
      <c r="F959" s="26">
        <f>Table134[[#This Row],[ToMeasure]]-Table134[[#This Row],[FromMeasure]]</f>
        <v>0.15203322999999999</v>
      </c>
      <c r="G959" s="27" t="s">
        <v>7465</v>
      </c>
      <c r="H959" s="37">
        <v>0</v>
      </c>
      <c r="I959" s="24" t="s">
        <v>512</v>
      </c>
      <c r="J959" s="37">
        <v>0.15203322999999999</v>
      </c>
      <c r="K959" s="24" t="s">
        <v>603</v>
      </c>
      <c r="L959" s="28">
        <v>3072</v>
      </c>
      <c r="M959" s="28">
        <v>0</v>
      </c>
      <c r="N959" s="28">
        <v>3072</v>
      </c>
      <c r="O959" s="25" t="s">
        <v>23775</v>
      </c>
      <c r="P959" s="24">
        <v>11</v>
      </c>
      <c r="Q959" s="24" t="s">
        <v>203</v>
      </c>
      <c r="R959" s="28">
        <v>157</v>
      </c>
      <c r="S959" s="28">
        <v>303</v>
      </c>
      <c r="T959" s="29">
        <v>0.14973958333333334</v>
      </c>
      <c r="U959" s="28">
        <v>4856</v>
      </c>
      <c r="V959" s="63"/>
      <c r="W959" s="61">
        <f>(Table134[[#This Row],[2042 Future AADT]]-Table134[[#This Row],[AADT 2022]])/20*($W$5-2022)+Table134[[#This Row],[AADT 2022]]</f>
        <v>4856</v>
      </c>
      <c r="X959" s="63"/>
    </row>
    <row r="960" spans="1:24" s="21" customFormat="1" ht="24" customHeight="1" x14ac:dyDescent="0.25">
      <c r="A960" s="24" t="s">
        <v>11960</v>
      </c>
      <c r="B960" s="25" t="s">
        <v>19783</v>
      </c>
      <c r="C960" s="24">
        <v>5152</v>
      </c>
      <c r="D960" s="24" t="s">
        <v>17074</v>
      </c>
      <c r="E960" s="24" t="s">
        <v>11961</v>
      </c>
      <c r="F960" s="26">
        <f>Table134[[#This Row],[ToMeasure]]-Table134[[#This Row],[FromMeasure]]</f>
        <v>0.13588432</v>
      </c>
      <c r="G960" s="27" t="s">
        <v>11962</v>
      </c>
      <c r="H960" s="37">
        <v>0</v>
      </c>
      <c r="I960" s="24" t="s">
        <v>635</v>
      </c>
      <c r="J960" s="37">
        <v>0.13588432</v>
      </c>
      <c r="K960" s="24" t="s">
        <v>603</v>
      </c>
      <c r="L960" s="28">
        <v>944</v>
      </c>
      <c r="M960" s="28">
        <v>0</v>
      </c>
      <c r="N960" s="28">
        <v>944</v>
      </c>
      <c r="O960" s="25" t="s">
        <v>23776</v>
      </c>
      <c r="P960" s="24">
        <v>17</v>
      </c>
      <c r="Q960" s="24" t="s">
        <v>203</v>
      </c>
      <c r="R960" s="28">
        <v>63</v>
      </c>
      <c r="S960" s="28">
        <v>80</v>
      </c>
      <c r="T960" s="29">
        <v>0.15148305084745764</v>
      </c>
      <c r="U960" s="28">
        <v>1492</v>
      </c>
      <c r="V960" s="63"/>
      <c r="W960" s="61">
        <f>(Table134[[#This Row],[2042 Future AADT]]-Table134[[#This Row],[AADT 2022]])/20*($W$5-2022)+Table134[[#This Row],[AADT 2022]]</f>
        <v>1492</v>
      </c>
      <c r="X960" s="63"/>
    </row>
    <row r="961" spans="1:24" s="21" customFormat="1" ht="24" customHeight="1" x14ac:dyDescent="0.25">
      <c r="A961" s="24" t="s">
        <v>4236</v>
      </c>
      <c r="B961" s="25" t="s">
        <v>19837</v>
      </c>
      <c r="C961" s="24">
        <v>5251</v>
      </c>
      <c r="D961" s="24" t="s">
        <v>17074</v>
      </c>
      <c r="E961" s="24" t="s">
        <v>4237</v>
      </c>
      <c r="F961" s="26">
        <f>Table134[[#This Row],[ToMeasure]]-Table134[[#This Row],[FromMeasure]]</f>
        <v>9.4309199999999996E-2</v>
      </c>
      <c r="G961" s="27" t="s">
        <v>4238</v>
      </c>
      <c r="H961" s="37">
        <v>0</v>
      </c>
      <c r="I961" s="24" t="s">
        <v>4239</v>
      </c>
      <c r="J961" s="37">
        <v>9.4309199999999996E-2</v>
      </c>
      <c r="K961" s="24" t="s">
        <v>512</v>
      </c>
      <c r="L961" s="28">
        <v>1365</v>
      </c>
      <c r="M961" s="28">
        <v>0</v>
      </c>
      <c r="N961" s="28">
        <v>1365</v>
      </c>
      <c r="O961" s="25" t="s">
        <v>23777</v>
      </c>
      <c r="P961" s="24">
        <v>13</v>
      </c>
      <c r="Q961" s="24" t="s">
        <v>203</v>
      </c>
      <c r="R961" s="28">
        <v>89</v>
      </c>
      <c r="S961" s="28">
        <v>168</v>
      </c>
      <c r="T961" s="29">
        <v>0.18827838827838828</v>
      </c>
      <c r="U961" s="28">
        <v>2158</v>
      </c>
      <c r="V961" s="63"/>
      <c r="W961" s="61">
        <f>(Table134[[#This Row],[2042 Future AADT]]-Table134[[#This Row],[AADT 2022]])/20*($W$5-2022)+Table134[[#This Row],[AADT 2022]]</f>
        <v>2158</v>
      </c>
      <c r="X961" s="63"/>
    </row>
    <row r="962" spans="1:24" s="21" customFormat="1" ht="24" customHeight="1" x14ac:dyDescent="0.25">
      <c r="A962" s="24" t="s">
        <v>11964</v>
      </c>
      <c r="B962" s="25" t="s">
        <v>19838</v>
      </c>
      <c r="C962" s="24">
        <v>5253</v>
      </c>
      <c r="D962" s="24" t="s">
        <v>17074</v>
      </c>
      <c r="E962" s="24" t="s">
        <v>11965</v>
      </c>
      <c r="F962" s="26">
        <f>Table134[[#This Row],[ToMeasure]]-Table134[[#This Row],[FromMeasure]]</f>
        <v>0.19223269000000001</v>
      </c>
      <c r="G962" s="27" t="s">
        <v>7461</v>
      </c>
      <c r="H962" s="37">
        <v>0</v>
      </c>
      <c r="I962" s="24" t="s">
        <v>603</v>
      </c>
      <c r="J962" s="37">
        <v>0.19223269000000001</v>
      </c>
      <c r="K962" s="24" t="s">
        <v>635</v>
      </c>
      <c r="L962" s="28">
        <v>3112</v>
      </c>
      <c r="M962" s="28">
        <v>0</v>
      </c>
      <c r="N962" s="28">
        <v>3112</v>
      </c>
      <c r="O962" s="25" t="s">
        <v>23778</v>
      </c>
      <c r="P962" s="24">
        <v>12</v>
      </c>
      <c r="Q962" s="24" t="s">
        <v>203</v>
      </c>
      <c r="R962" s="28">
        <v>144</v>
      </c>
      <c r="S962" s="28">
        <v>277</v>
      </c>
      <c r="T962" s="29">
        <v>0.13528277634961439</v>
      </c>
      <c r="U962" s="28">
        <v>4919</v>
      </c>
      <c r="V962" s="63"/>
      <c r="W962" s="61">
        <f>(Table134[[#This Row],[2042 Future AADT]]-Table134[[#This Row],[AADT 2022]])/20*($W$5-2022)+Table134[[#This Row],[AADT 2022]]</f>
        <v>4919</v>
      </c>
      <c r="X962" s="63"/>
    </row>
    <row r="963" spans="1:24" s="21" customFormat="1" ht="24" customHeight="1" x14ac:dyDescent="0.25">
      <c r="A963" s="24" t="s">
        <v>7458</v>
      </c>
      <c r="B963" s="25"/>
      <c r="C963" s="24" t="s">
        <v>203</v>
      </c>
      <c r="D963" s="24" t="s">
        <v>17074</v>
      </c>
      <c r="E963" s="24" t="s">
        <v>7459</v>
      </c>
      <c r="F963" s="26">
        <f>Table134[[#This Row],[ToMeasure]]-Table134[[#This Row],[FromMeasure]]</f>
        <v>2.1007060000000001E-2</v>
      </c>
      <c r="G963" s="27" t="s">
        <v>7460</v>
      </c>
      <c r="H963" s="37">
        <v>0</v>
      </c>
      <c r="I963" s="24" t="s">
        <v>603</v>
      </c>
      <c r="J963" s="37">
        <v>2.1007060000000001E-2</v>
      </c>
      <c r="K963" s="24" t="s">
        <v>7461</v>
      </c>
      <c r="L963" s="28" t="s">
        <v>203</v>
      </c>
      <c r="M963" s="28" t="s">
        <v>203</v>
      </c>
      <c r="N963" s="28">
        <v>3376</v>
      </c>
      <c r="O963" s="25" t="s">
        <v>23739</v>
      </c>
      <c r="P963" s="24" t="s">
        <v>203</v>
      </c>
      <c r="Q963" s="24" t="s">
        <v>203</v>
      </c>
      <c r="R963" s="28" t="s">
        <v>203</v>
      </c>
      <c r="S963" s="28" t="s">
        <v>203</v>
      </c>
      <c r="T963" s="29" t="s">
        <v>203</v>
      </c>
      <c r="U963" s="28">
        <v>5336</v>
      </c>
      <c r="V963" s="63"/>
      <c r="W963" s="61">
        <f>(Table134[[#This Row],[2042 Future AADT]]-Table134[[#This Row],[AADT 2022]])/20*($W$5-2022)+Table134[[#This Row],[AADT 2022]]</f>
        <v>5336</v>
      </c>
      <c r="X963" s="63"/>
    </row>
    <row r="964" spans="1:24" s="21" customFormat="1" ht="24" customHeight="1" x14ac:dyDescent="0.25">
      <c r="A964" s="24" t="s">
        <v>8481</v>
      </c>
      <c r="B964" s="25"/>
      <c r="C964" s="24" t="s">
        <v>203</v>
      </c>
      <c r="D964" s="24" t="s">
        <v>17074</v>
      </c>
      <c r="E964" s="24" t="s">
        <v>8482</v>
      </c>
      <c r="F964" s="26">
        <f>Table134[[#This Row],[ToMeasure]]-Table134[[#This Row],[FromMeasure]]</f>
        <v>2.7645280000000001E-2</v>
      </c>
      <c r="G964" s="27" t="s">
        <v>8483</v>
      </c>
      <c r="H964" s="37">
        <v>0</v>
      </c>
      <c r="I964" s="24" t="s">
        <v>4239</v>
      </c>
      <c r="J964" s="37">
        <v>2.7645280000000001E-2</v>
      </c>
      <c r="K964" s="24" t="s">
        <v>4238</v>
      </c>
      <c r="L964" s="28" t="s">
        <v>203</v>
      </c>
      <c r="M964" s="28" t="s">
        <v>203</v>
      </c>
      <c r="N964" s="28">
        <v>3376</v>
      </c>
      <c r="O964" s="25" t="s">
        <v>23739</v>
      </c>
      <c r="P964" s="24" t="s">
        <v>203</v>
      </c>
      <c r="Q964" s="24" t="s">
        <v>203</v>
      </c>
      <c r="R964" s="28" t="s">
        <v>203</v>
      </c>
      <c r="S964" s="28" t="s">
        <v>203</v>
      </c>
      <c r="T964" s="29" t="s">
        <v>203</v>
      </c>
      <c r="U964" s="28">
        <v>5336</v>
      </c>
      <c r="V964" s="63"/>
      <c r="W964" s="61">
        <f>(Table134[[#This Row],[2042 Future AADT]]-Table134[[#This Row],[AADT 2022]])/20*($W$5-2022)+Table134[[#This Row],[AADT 2022]]</f>
        <v>5336</v>
      </c>
      <c r="X964" s="63"/>
    </row>
    <row r="965" spans="1:24" s="21" customFormat="1" ht="24" customHeight="1" x14ac:dyDescent="0.25">
      <c r="A965" s="24" t="s">
        <v>7462</v>
      </c>
      <c r="B965" s="25"/>
      <c r="C965" s="24" t="s">
        <v>203</v>
      </c>
      <c r="D965" s="24" t="s">
        <v>17074</v>
      </c>
      <c r="E965" s="24" t="s">
        <v>7463</v>
      </c>
      <c r="F965" s="26">
        <f>Table134[[#This Row],[ToMeasure]]-Table134[[#This Row],[FromMeasure]]</f>
        <v>4.0479109999999999E-2</v>
      </c>
      <c r="G965" s="27" t="s">
        <v>7464</v>
      </c>
      <c r="H965" s="37">
        <v>0</v>
      </c>
      <c r="I965" s="24" t="s">
        <v>7465</v>
      </c>
      <c r="J965" s="37">
        <v>4.0479109999999999E-2</v>
      </c>
      <c r="K965" s="24" t="s">
        <v>603</v>
      </c>
      <c r="L965" s="28" t="s">
        <v>203</v>
      </c>
      <c r="M965" s="28" t="s">
        <v>203</v>
      </c>
      <c r="N965" s="28">
        <v>3376</v>
      </c>
      <c r="O965" s="25" t="s">
        <v>23739</v>
      </c>
      <c r="P965" s="24" t="s">
        <v>203</v>
      </c>
      <c r="Q965" s="24" t="s">
        <v>203</v>
      </c>
      <c r="R965" s="28" t="s">
        <v>203</v>
      </c>
      <c r="S965" s="28" t="s">
        <v>203</v>
      </c>
      <c r="T965" s="29" t="s">
        <v>203</v>
      </c>
      <c r="U965" s="28">
        <v>5336</v>
      </c>
      <c r="V965" s="63"/>
      <c r="W965" s="61">
        <f>(Table134[[#This Row],[2042 Future AADT]]-Table134[[#This Row],[AADT 2022]])/20*($W$5-2022)+Table134[[#This Row],[AADT 2022]]</f>
        <v>5336</v>
      </c>
      <c r="X965" s="63"/>
    </row>
    <row r="966" spans="1:24" s="21" customFormat="1" ht="24" customHeight="1" x14ac:dyDescent="0.25">
      <c r="A966" s="24" t="s">
        <v>4241</v>
      </c>
      <c r="B966" s="25"/>
      <c r="C966" s="24" t="s">
        <v>203</v>
      </c>
      <c r="D966" s="24" t="s">
        <v>17074</v>
      </c>
      <c r="E966" s="24" t="s">
        <v>4242</v>
      </c>
      <c r="F966" s="26">
        <f>Table134[[#This Row],[ToMeasure]]-Table134[[#This Row],[FromMeasure]]</f>
        <v>8.7652339999999995E-2</v>
      </c>
      <c r="G966" s="27" t="s">
        <v>4243</v>
      </c>
      <c r="H966" s="37">
        <v>0</v>
      </c>
      <c r="I966" s="24" t="s">
        <v>512</v>
      </c>
      <c r="J966" s="37">
        <v>8.7652339999999995E-2</v>
      </c>
      <c r="K966" s="24" t="s">
        <v>4244</v>
      </c>
      <c r="L966" s="28" t="s">
        <v>203</v>
      </c>
      <c r="M966" s="28" t="s">
        <v>203</v>
      </c>
      <c r="N966" s="28">
        <v>3511</v>
      </c>
      <c r="O966" s="25" t="s">
        <v>23779</v>
      </c>
      <c r="P966" s="24" t="s">
        <v>203</v>
      </c>
      <c r="Q966" s="24" t="s">
        <v>203</v>
      </c>
      <c r="R966" s="28" t="s">
        <v>203</v>
      </c>
      <c r="S966" s="28" t="s">
        <v>203</v>
      </c>
      <c r="T966" s="29" t="s">
        <v>203</v>
      </c>
      <c r="U966" s="28">
        <v>5550</v>
      </c>
      <c r="V966" s="63"/>
      <c r="W966" s="61">
        <f>(Table134[[#This Row],[2042 Future AADT]]-Table134[[#This Row],[AADT 2022]])/20*($W$5-2022)+Table134[[#This Row],[AADT 2022]]</f>
        <v>5550</v>
      </c>
      <c r="X966" s="63"/>
    </row>
    <row r="967" spans="1:24" s="21" customFormat="1" ht="24" customHeight="1" x14ac:dyDescent="0.25">
      <c r="A967" s="24" t="s">
        <v>4246</v>
      </c>
      <c r="B967" s="25"/>
      <c r="C967" s="24" t="s">
        <v>203</v>
      </c>
      <c r="D967" s="24" t="s">
        <v>17074</v>
      </c>
      <c r="E967" s="24" t="s">
        <v>4247</v>
      </c>
      <c r="F967" s="26">
        <f>Table134[[#This Row],[ToMeasure]]-Table134[[#This Row],[FromMeasure]]</f>
        <v>0.11161311</v>
      </c>
      <c r="G967" s="27" t="s">
        <v>4248</v>
      </c>
      <c r="H967" s="37">
        <v>0</v>
      </c>
      <c r="I967" s="24" t="s">
        <v>635</v>
      </c>
      <c r="J967" s="37">
        <v>0.11161311</v>
      </c>
      <c r="K967" s="24" t="s">
        <v>4249</v>
      </c>
      <c r="L967" s="28" t="s">
        <v>203</v>
      </c>
      <c r="M967" s="28" t="s">
        <v>203</v>
      </c>
      <c r="N967" s="28">
        <v>3511</v>
      </c>
      <c r="O967" s="25" t="s">
        <v>23779</v>
      </c>
      <c r="P967" s="24" t="s">
        <v>203</v>
      </c>
      <c r="Q967" s="24" t="s">
        <v>203</v>
      </c>
      <c r="R967" s="28" t="s">
        <v>203</v>
      </c>
      <c r="S967" s="28" t="s">
        <v>203</v>
      </c>
      <c r="T967" s="29" t="s">
        <v>203</v>
      </c>
      <c r="U967" s="28">
        <v>5550</v>
      </c>
      <c r="V967" s="63"/>
      <c r="W967" s="61">
        <f>(Table134[[#This Row],[2042 Future AADT]]-Table134[[#This Row],[AADT 2022]])/20*($W$5-2022)+Table134[[#This Row],[AADT 2022]]</f>
        <v>5550</v>
      </c>
      <c r="X967" s="63"/>
    </row>
    <row r="968" spans="1:24" s="21" customFormat="1" ht="24" customHeight="1" x14ac:dyDescent="0.25">
      <c r="A968" s="24" t="s">
        <v>7466</v>
      </c>
      <c r="B968" s="25" t="s">
        <v>19840</v>
      </c>
      <c r="C968" s="24">
        <v>5260</v>
      </c>
      <c r="D968" s="24" t="s">
        <v>17074</v>
      </c>
      <c r="E968" s="24" t="s">
        <v>7467</v>
      </c>
      <c r="F968" s="26">
        <f>Table134[[#This Row],[ToMeasure]]-Table134[[#This Row],[FromMeasure]]</f>
        <v>0.15122650000000001</v>
      </c>
      <c r="G968" s="27" t="s">
        <v>7468</v>
      </c>
      <c r="H968" s="37">
        <v>0</v>
      </c>
      <c r="I968" s="24" t="s">
        <v>7469</v>
      </c>
      <c r="J968" s="37">
        <v>0.15122650000000001</v>
      </c>
      <c r="K968" s="24" t="s">
        <v>512</v>
      </c>
      <c r="L968" s="28">
        <v>882</v>
      </c>
      <c r="M968" s="28">
        <v>0</v>
      </c>
      <c r="N968" s="28">
        <v>882</v>
      </c>
      <c r="O968" s="25" t="s">
        <v>23780</v>
      </c>
      <c r="P968" s="24">
        <v>13</v>
      </c>
      <c r="Q968" s="24" t="s">
        <v>203</v>
      </c>
      <c r="R968" s="28">
        <v>50</v>
      </c>
      <c r="S968" s="28">
        <v>94</v>
      </c>
      <c r="T968" s="29">
        <v>0.16326530612244897</v>
      </c>
      <c r="U968" s="28">
        <v>1394</v>
      </c>
      <c r="V968" s="63"/>
      <c r="W968" s="61">
        <f>(Table134[[#This Row],[2042 Future AADT]]-Table134[[#This Row],[AADT 2022]])/20*($W$5-2022)+Table134[[#This Row],[AADT 2022]]</f>
        <v>1394</v>
      </c>
      <c r="X968" s="63"/>
    </row>
    <row r="969" spans="1:24" s="21" customFormat="1" ht="24" customHeight="1" x14ac:dyDescent="0.25">
      <c r="A969" s="24" t="s">
        <v>4250</v>
      </c>
      <c r="B969" s="25" t="s">
        <v>19841</v>
      </c>
      <c r="C969" s="24">
        <v>5261</v>
      </c>
      <c r="D969" s="24" t="s">
        <v>17074</v>
      </c>
      <c r="E969" s="24" t="s">
        <v>4251</v>
      </c>
      <c r="F969" s="26">
        <f>Table134[[#This Row],[ToMeasure]]-Table134[[#This Row],[FromMeasure]]</f>
        <v>0.14529348</v>
      </c>
      <c r="G969" s="27" t="s">
        <v>4252</v>
      </c>
      <c r="H969" s="37">
        <v>0</v>
      </c>
      <c r="I969" s="24" t="s">
        <v>4253</v>
      </c>
      <c r="J969" s="37">
        <v>0.14529348</v>
      </c>
      <c r="K969" s="24" t="s">
        <v>635</v>
      </c>
      <c r="L969" s="28">
        <v>1242</v>
      </c>
      <c r="M969" s="28">
        <v>0</v>
      </c>
      <c r="N969" s="28">
        <v>1242</v>
      </c>
      <c r="O969" s="25" t="s">
        <v>23781</v>
      </c>
      <c r="P969" s="24">
        <v>12</v>
      </c>
      <c r="Q969" s="24" t="s">
        <v>203</v>
      </c>
      <c r="R969" s="28">
        <v>51</v>
      </c>
      <c r="S969" s="28">
        <v>97</v>
      </c>
      <c r="T969" s="29">
        <v>0.11916264090177134</v>
      </c>
      <c r="U969" s="28">
        <v>1963</v>
      </c>
      <c r="V969" s="63"/>
      <c r="W969" s="61">
        <f>(Table134[[#This Row],[2042 Future AADT]]-Table134[[#This Row],[AADT 2022]])/20*($W$5-2022)+Table134[[#This Row],[AADT 2022]]</f>
        <v>1963</v>
      </c>
      <c r="X969" s="63"/>
    </row>
    <row r="970" spans="1:24" s="21" customFormat="1" ht="24" customHeight="1" x14ac:dyDescent="0.25">
      <c r="A970" s="24" t="s">
        <v>4255</v>
      </c>
      <c r="B970" s="25" t="s">
        <v>19842</v>
      </c>
      <c r="C970" s="24">
        <v>5270</v>
      </c>
      <c r="D970" s="24" t="s">
        <v>17074</v>
      </c>
      <c r="E970" s="24" t="s">
        <v>4256</v>
      </c>
      <c r="F970" s="26">
        <f>Table134[[#This Row],[ToMeasure]]-Table134[[#This Row],[FromMeasure]]</f>
        <v>0.11411114</v>
      </c>
      <c r="G970" s="27" t="s">
        <v>4257</v>
      </c>
      <c r="H970" s="37">
        <v>0</v>
      </c>
      <c r="I970" s="24" t="s">
        <v>512</v>
      </c>
      <c r="J970" s="37">
        <v>0.11411114</v>
      </c>
      <c r="K970" s="24" t="s">
        <v>4258</v>
      </c>
      <c r="L970" s="28">
        <v>3046</v>
      </c>
      <c r="M970" s="28">
        <v>0</v>
      </c>
      <c r="N970" s="28">
        <v>3046</v>
      </c>
      <c r="O970" s="25" t="s">
        <v>23782</v>
      </c>
      <c r="P970" s="24">
        <v>13</v>
      </c>
      <c r="Q970" s="24" t="s">
        <v>203</v>
      </c>
      <c r="R970" s="28">
        <v>158</v>
      </c>
      <c r="S970" s="28">
        <v>301</v>
      </c>
      <c r="T970" s="29">
        <v>0.15068942875902824</v>
      </c>
      <c r="U970" s="28">
        <v>4815</v>
      </c>
      <c r="V970" s="63"/>
      <c r="W970" s="61">
        <f>(Table134[[#This Row],[2042 Future AADT]]-Table134[[#This Row],[AADT 2022]])/20*($W$5-2022)+Table134[[#This Row],[AADT 2022]]</f>
        <v>4815</v>
      </c>
      <c r="X970" s="63"/>
    </row>
    <row r="971" spans="1:24" s="21" customFormat="1" ht="24" customHeight="1" x14ac:dyDescent="0.25">
      <c r="A971" s="24" t="s">
        <v>11967</v>
      </c>
      <c r="B971" s="25" t="s">
        <v>19844</v>
      </c>
      <c r="C971" s="24">
        <v>5272</v>
      </c>
      <c r="D971" s="24" t="s">
        <v>17074</v>
      </c>
      <c r="E971" s="24" t="s">
        <v>11968</v>
      </c>
      <c r="F971" s="26">
        <f>Table134[[#This Row],[ToMeasure]]-Table134[[#This Row],[FromMeasure]]</f>
        <v>0.20018499000000001</v>
      </c>
      <c r="G971" s="27" t="s">
        <v>11969</v>
      </c>
      <c r="H971" s="37">
        <v>0</v>
      </c>
      <c r="I971" s="24" t="s">
        <v>635</v>
      </c>
      <c r="J971" s="37">
        <v>0.20018499000000001</v>
      </c>
      <c r="K971" s="24" t="s">
        <v>1838</v>
      </c>
      <c r="L971" s="28">
        <v>0</v>
      </c>
      <c r="M971" s="28">
        <v>763</v>
      </c>
      <c r="N971" s="28">
        <v>763</v>
      </c>
      <c r="O971" s="25" t="s">
        <v>23783</v>
      </c>
      <c r="P971" s="24">
        <v>15</v>
      </c>
      <c r="Q971" s="24" t="s">
        <v>203</v>
      </c>
      <c r="R971" s="28">
        <v>38</v>
      </c>
      <c r="S971" s="28">
        <v>74</v>
      </c>
      <c r="T971" s="29">
        <v>0.14678899082568808</v>
      </c>
      <c r="U971" s="28">
        <v>1206</v>
      </c>
      <c r="V971" s="63"/>
      <c r="W971" s="61">
        <f>(Table134[[#This Row],[2042 Future AADT]]-Table134[[#This Row],[AADT 2022]])/20*($W$5-2022)+Table134[[#This Row],[AADT 2022]]</f>
        <v>1206</v>
      </c>
      <c r="X971" s="63"/>
    </row>
    <row r="972" spans="1:24" s="21" customFormat="1" ht="24" customHeight="1" x14ac:dyDescent="0.25">
      <c r="A972" s="24" t="s">
        <v>11971</v>
      </c>
      <c r="B972" s="25" t="s">
        <v>19843</v>
      </c>
      <c r="C972" s="24">
        <v>5271</v>
      </c>
      <c r="D972" s="24" t="s">
        <v>17074</v>
      </c>
      <c r="E972" s="24" t="s">
        <v>11972</v>
      </c>
      <c r="F972" s="26">
        <f>Table134[[#This Row],[ToMeasure]]-Table134[[#This Row],[FromMeasure]]</f>
        <v>0.14532118999999999</v>
      </c>
      <c r="G972" s="27" t="s">
        <v>4258</v>
      </c>
      <c r="H972" s="37">
        <v>0</v>
      </c>
      <c r="I972" s="24" t="s">
        <v>4257</v>
      </c>
      <c r="J972" s="37">
        <v>0.14532118999999999</v>
      </c>
      <c r="K972" s="24" t="s">
        <v>512</v>
      </c>
      <c r="L972" s="28">
        <v>666</v>
      </c>
      <c r="M972" s="28">
        <v>0</v>
      </c>
      <c r="N972" s="28">
        <v>666</v>
      </c>
      <c r="O972" s="25" t="s">
        <v>23784</v>
      </c>
      <c r="P972" s="24">
        <v>17</v>
      </c>
      <c r="Q972" s="24" t="s">
        <v>203</v>
      </c>
      <c r="R972" s="28">
        <v>34</v>
      </c>
      <c r="S972" s="28">
        <v>66</v>
      </c>
      <c r="T972" s="29">
        <v>0.15015015015015015</v>
      </c>
      <c r="U972" s="28">
        <v>1053</v>
      </c>
      <c r="V972" s="63"/>
      <c r="W972" s="61">
        <f>(Table134[[#This Row],[2042 Future AADT]]-Table134[[#This Row],[AADT 2022]])/20*($W$5-2022)+Table134[[#This Row],[AADT 2022]]</f>
        <v>1053</v>
      </c>
      <c r="X972" s="63"/>
    </row>
    <row r="973" spans="1:24" s="21" customFormat="1" ht="24" customHeight="1" x14ac:dyDescent="0.25">
      <c r="A973" s="24" t="s">
        <v>11974</v>
      </c>
      <c r="B973" s="25" t="s">
        <v>19845</v>
      </c>
      <c r="C973" s="24">
        <v>5273</v>
      </c>
      <c r="D973" s="24" t="s">
        <v>17074</v>
      </c>
      <c r="E973" s="24" t="s">
        <v>1841</v>
      </c>
      <c r="F973" s="26">
        <f>Table134[[#This Row],[ToMeasure]]-Table134[[#This Row],[FromMeasure]]</f>
        <v>0.12447242</v>
      </c>
      <c r="G973" s="27" t="s">
        <v>1838</v>
      </c>
      <c r="H973" s="37">
        <v>0</v>
      </c>
      <c r="I973" s="24" t="s">
        <v>11969</v>
      </c>
      <c r="J973" s="37">
        <v>0.12447242</v>
      </c>
      <c r="K973" s="24" t="s">
        <v>635</v>
      </c>
      <c r="L973" s="28">
        <v>0</v>
      </c>
      <c r="M973" s="28">
        <v>3084</v>
      </c>
      <c r="N973" s="28">
        <v>3084</v>
      </c>
      <c r="O973" s="25" t="s">
        <v>23785</v>
      </c>
      <c r="P973" s="24">
        <v>14</v>
      </c>
      <c r="Q973" s="24" t="s">
        <v>203</v>
      </c>
      <c r="R973" s="28">
        <v>144</v>
      </c>
      <c r="S973" s="28">
        <v>279</v>
      </c>
      <c r="T973" s="29">
        <v>0.13715953307392997</v>
      </c>
      <c r="U973" s="28">
        <v>4875</v>
      </c>
      <c r="V973" s="63"/>
      <c r="W973" s="61">
        <f>(Table134[[#This Row],[2042 Future AADT]]-Table134[[#This Row],[AADT 2022]])/20*($W$5-2022)+Table134[[#This Row],[AADT 2022]]</f>
        <v>4875</v>
      </c>
      <c r="X973" s="63"/>
    </row>
    <row r="974" spans="1:24" s="21" customFormat="1" ht="24" customHeight="1" x14ac:dyDescent="0.25">
      <c r="A974" s="24" t="s">
        <v>4260</v>
      </c>
      <c r="B974" s="25"/>
      <c r="C974" s="24" t="s">
        <v>203</v>
      </c>
      <c r="D974" s="24" t="s">
        <v>17074</v>
      </c>
      <c r="E974" s="24" t="s">
        <v>4261</v>
      </c>
      <c r="F974" s="26">
        <f>Table134[[#This Row],[ToMeasure]]-Table134[[#This Row],[FromMeasure]]</f>
        <v>0.43930019999999997</v>
      </c>
      <c r="G974" s="27" t="s">
        <v>4262</v>
      </c>
      <c r="H974" s="37">
        <v>0</v>
      </c>
      <c r="I974" s="24" t="s">
        <v>635</v>
      </c>
      <c r="J974" s="37">
        <v>0.43930019999999997</v>
      </c>
      <c r="K974" s="24" t="s">
        <v>4263</v>
      </c>
      <c r="L974" s="28" t="s">
        <v>203</v>
      </c>
      <c r="M974" s="28" t="s">
        <v>203</v>
      </c>
      <c r="N974" s="28">
        <v>3376</v>
      </c>
      <c r="O974" s="25" t="s">
        <v>23739</v>
      </c>
      <c r="P974" s="24" t="s">
        <v>203</v>
      </c>
      <c r="Q974" s="24" t="s">
        <v>203</v>
      </c>
      <c r="R974" s="28" t="s">
        <v>203</v>
      </c>
      <c r="S974" s="28" t="s">
        <v>203</v>
      </c>
      <c r="T974" s="29" t="s">
        <v>203</v>
      </c>
      <c r="U974" s="28">
        <v>5336</v>
      </c>
      <c r="V974" s="63"/>
      <c r="W974" s="61">
        <f>(Table134[[#This Row],[2042 Future AADT]]-Table134[[#This Row],[AADT 2022]])/20*($W$5-2022)+Table134[[#This Row],[AADT 2022]]</f>
        <v>5336</v>
      </c>
      <c r="X974" s="63"/>
    </row>
    <row r="975" spans="1:24" s="21" customFormat="1" ht="24" customHeight="1" x14ac:dyDescent="0.25">
      <c r="A975" s="24" t="s">
        <v>4264</v>
      </c>
      <c r="B975" s="25" t="s">
        <v>19847</v>
      </c>
      <c r="C975" s="24">
        <v>5280</v>
      </c>
      <c r="D975" s="24" t="s">
        <v>17074</v>
      </c>
      <c r="E975" s="24" t="s">
        <v>4265</v>
      </c>
      <c r="F975" s="26">
        <f>Table134[[#This Row],[ToMeasure]]-Table134[[#This Row],[FromMeasure]]</f>
        <v>0.15050670999999999</v>
      </c>
      <c r="G975" s="27" t="s">
        <v>4266</v>
      </c>
      <c r="H975" s="37">
        <v>0</v>
      </c>
      <c r="I975" s="24" t="s">
        <v>512</v>
      </c>
      <c r="J975" s="37">
        <v>0.15050670999999999</v>
      </c>
      <c r="K975" s="24" t="s">
        <v>4267</v>
      </c>
      <c r="L975" s="28">
        <v>138</v>
      </c>
      <c r="M975" s="28">
        <v>0</v>
      </c>
      <c r="N975" s="28">
        <v>138</v>
      </c>
      <c r="O975" s="25" t="s">
        <v>23786</v>
      </c>
      <c r="P975" s="24">
        <v>21</v>
      </c>
      <c r="Q975" s="24" t="s">
        <v>203</v>
      </c>
      <c r="R975" s="28">
        <v>9</v>
      </c>
      <c r="S975" s="28">
        <v>15</v>
      </c>
      <c r="T975" s="29">
        <v>0.17391304347826086</v>
      </c>
      <c r="U975" s="28">
        <v>218</v>
      </c>
      <c r="V975" s="63"/>
      <c r="W975" s="61">
        <f>(Table134[[#This Row],[2042 Future AADT]]-Table134[[#This Row],[AADT 2022]])/20*($W$5-2022)+Table134[[#This Row],[AADT 2022]]</f>
        <v>218</v>
      </c>
      <c r="X975" s="63"/>
    </row>
    <row r="976" spans="1:24" s="21" customFormat="1" ht="24" customHeight="1" x14ac:dyDescent="0.25">
      <c r="A976" s="24" t="s">
        <v>7471</v>
      </c>
      <c r="B976" s="25" t="s">
        <v>19849</v>
      </c>
      <c r="C976" s="24">
        <v>5282</v>
      </c>
      <c r="D976" s="24" t="s">
        <v>17074</v>
      </c>
      <c r="E976" s="24" t="s">
        <v>7472</v>
      </c>
      <c r="F976" s="26">
        <f>Table134[[#This Row],[ToMeasure]]-Table134[[#This Row],[FromMeasure]]</f>
        <v>0.16296878000000001</v>
      </c>
      <c r="G976" s="27" t="s">
        <v>4275</v>
      </c>
      <c r="H976" s="37">
        <v>0</v>
      </c>
      <c r="I976" s="24" t="s">
        <v>635</v>
      </c>
      <c r="J976" s="37">
        <v>0.16296878000000001</v>
      </c>
      <c r="K976" s="24" t="s">
        <v>4274</v>
      </c>
      <c r="L976" s="28">
        <v>61</v>
      </c>
      <c r="M976" s="28">
        <v>0</v>
      </c>
      <c r="N976" s="28">
        <v>61</v>
      </c>
      <c r="O976" s="25" t="s">
        <v>23787</v>
      </c>
      <c r="P976" s="24">
        <v>21</v>
      </c>
      <c r="Q976" s="24" t="s">
        <v>203</v>
      </c>
      <c r="R976" s="28">
        <v>3</v>
      </c>
      <c r="S976" s="28">
        <v>4</v>
      </c>
      <c r="T976" s="29">
        <v>0.11475409836065574</v>
      </c>
      <c r="U976" s="28">
        <v>96</v>
      </c>
      <c r="V976" s="63"/>
      <c r="W976" s="61">
        <f>(Table134[[#This Row],[2042 Future AADT]]-Table134[[#This Row],[AADT 2022]])/20*($W$5-2022)+Table134[[#This Row],[AADT 2022]]</f>
        <v>96</v>
      </c>
      <c r="X976" s="63"/>
    </row>
    <row r="977" spans="1:24" s="21" customFormat="1" ht="24" customHeight="1" x14ac:dyDescent="0.25">
      <c r="A977" s="24" t="s">
        <v>4269</v>
      </c>
      <c r="B977" s="25" t="s">
        <v>19848</v>
      </c>
      <c r="C977" s="24">
        <v>5281</v>
      </c>
      <c r="D977" s="24" t="s">
        <v>17074</v>
      </c>
      <c r="E977" s="24" t="s">
        <v>4270</v>
      </c>
      <c r="F977" s="26">
        <f>Table134[[#This Row],[ToMeasure]]-Table134[[#This Row],[FromMeasure]]</f>
        <v>0.1539056</v>
      </c>
      <c r="G977" s="27" t="s">
        <v>4267</v>
      </c>
      <c r="H977" s="37">
        <v>0</v>
      </c>
      <c r="I977" s="24" t="s">
        <v>4266</v>
      </c>
      <c r="J977" s="37">
        <v>0.1539056</v>
      </c>
      <c r="K977" s="24" t="s">
        <v>512</v>
      </c>
      <c r="L977" s="28">
        <v>54</v>
      </c>
      <c r="M977" s="28">
        <v>0</v>
      </c>
      <c r="N977" s="28">
        <v>54</v>
      </c>
      <c r="O977" s="25" t="s">
        <v>23788</v>
      </c>
      <c r="P977" s="24">
        <v>18</v>
      </c>
      <c r="Q977" s="24" t="s">
        <v>203</v>
      </c>
      <c r="R977" s="28">
        <v>4</v>
      </c>
      <c r="S977" s="28">
        <v>9</v>
      </c>
      <c r="T977" s="29">
        <v>0.24074074074074073</v>
      </c>
      <c r="U977" s="28">
        <v>85</v>
      </c>
      <c r="V977" s="63"/>
      <c r="W977" s="61">
        <f>(Table134[[#This Row],[2042 Future AADT]]-Table134[[#This Row],[AADT 2022]])/20*($W$5-2022)+Table134[[#This Row],[AADT 2022]]</f>
        <v>85</v>
      </c>
      <c r="X977" s="63"/>
    </row>
    <row r="978" spans="1:24" s="21" customFormat="1" ht="24" customHeight="1" x14ac:dyDescent="0.25">
      <c r="A978" s="24" t="s">
        <v>4272</v>
      </c>
      <c r="B978" s="25" t="s">
        <v>19850</v>
      </c>
      <c r="C978" s="24">
        <v>5283</v>
      </c>
      <c r="D978" s="24" t="s">
        <v>17074</v>
      </c>
      <c r="E978" s="24" t="s">
        <v>4273</v>
      </c>
      <c r="F978" s="26">
        <f>Table134[[#This Row],[ToMeasure]]-Table134[[#This Row],[FromMeasure]]</f>
        <v>0.16336228999999999</v>
      </c>
      <c r="G978" s="27" t="s">
        <v>4274</v>
      </c>
      <c r="H978" s="37">
        <v>0</v>
      </c>
      <c r="I978" s="24" t="s">
        <v>4275</v>
      </c>
      <c r="J978" s="37">
        <v>0.16336228999999999</v>
      </c>
      <c r="K978" s="24" t="s">
        <v>635</v>
      </c>
      <c r="L978" s="28">
        <v>154</v>
      </c>
      <c r="M978" s="28">
        <v>0</v>
      </c>
      <c r="N978" s="28">
        <v>154</v>
      </c>
      <c r="O978" s="25" t="s">
        <v>23789</v>
      </c>
      <c r="P978" s="24">
        <v>15</v>
      </c>
      <c r="Q978" s="24" t="s">
        <v>203</v>
      </c>
      <c r="R978" s="28">
        <v>11</v>
      </c>
      <c r="S978" s="28">
        <v>5</v>
      </c>
      <c r="T978" s="29">
        <v>0.1038961038961039</v>
      </c>
      <c r="U978" s="28">
        <v>243</v>
      </c>
      <c r="V978" s="63"/>
      <c r="W978" s="61">
        <f>(Table134[[#This Row],[2042 Future AADT]]-Table134[[#This Row],[AADT 2022]])/20*($W$5-2022)+Table134[[#This Row],[AADT 2022]]</f>
        <v>243</v>
      </c>
      <c r="X978" s="63"/>
    </row>
    <row r="979" spans="1:24" s="21" customFormat="1" ht="24" customHeight="1" x14ac:dyDescent="0.25">
      <c r="A979" s="24" t="s">
        <v>8484</v>
      </c>
      <c r="B979" s="25"/>
      <c r="C979" s="24">
        <v>900009</v>
      </c>
      <c r="D979" s="24" t="s">
        <v>17074</v>
      </c>
      <c r="E979" s="24" t="s">
        <v>8485</v>
      </c>
      <c r="F979" s="26">
        <f>Table134[[#This Row],[ToMeasure]]-Table134[[#This Row],[FromMeasure]]</f>
        <v>0.39484099</v>
      </c>
      <c r="G979" s="27" t="s">
        <v>8486</v>
      </c>
      <c r="H979" s="37">
        <v>0</v>
      </c>
      <c r="I979" s="24" t="s">
        <v>635</v>
      </c>
      <c r="J979" s="37">
        <v>0.39484099</v>
      </c>
      <c r="K979" s="24" t="s">
        <v>635</v>
      </c>
      <c r="L979" s="28" t="s">
        <v>203</v>
      </c>
      <c r="M979" s="28" t="s">
        <v>203</v>
      </c>
      <c r="N979" s="28" t="s">
        <v>203</v>
      </c>
      <c r="O979" s="25" t="s">
        <v>203</v>
      </c>
      <c r="P979" s="24" t="s">
        <v>203</v>
      </c>
      <c r="Q979" s="24" t="s">
        <v>203</v>
      </c>
      <c r="R979" s="28" t="s">
        <v>203</v>
      </c>
      <c r="S979" s="28" t="s">
        <v>203</v>
      </c>
      <c r="T979" s="29" t="s">
        <v>203</v>
      </c>
      <c r="U979" s="28" t="s">
        <v>203</v>
      </c>
      <c r="V979" s="63"/>
      <c r="W979" s="61" t="e">
        <f>(Table134[[#This Row],[2042 Future AADT]]-Table134[[#This Row],[AADT 2022]])/20*($W$5-2022)+Table134[[#This Row],[AADT 2022]]</f>
        <v>#VALUE!</v>
      </c>
      <c r="X979" s="63"/>
    </row>
    <row r="980" spans="1:24" s="21" customFormat="1" ht="24" customHeight="1" x14ac:dyDescent="0.25">
      <c r="A980" s="24" t="s">
        <v>7474</v>
      </c>
      <c r="B980" s="25" t="s">
        <v>19852</v>
      </c>
      <c r="C980" s="24">
        <v>5290</v>
      </c>
      <c r="D980" s="24" t="s">
        <v>17074</v>
      </c>
      <c r="E980" s="24" t="s">
        <v>7475</v>
      </c>
      <c r="F980" s="26">
        <f>Table134[[#This Row],[ToMeasure]]-Table134[[#This Row],[FromMeasure]]</f>
        <v>0.22268678</v>
      </c>
      <c r="G980" s="27" t="s">
        <v>6113</v>
      </c>
      <c r="H980" s="37">
        <v>0</v>
      </c>
      <c r="I980" s="24" t="s">
        <v>512</v>
      </c>
      <c r="J980" s="37">
        <v>0.22268678</v>
      </c>
      <c r="K980" s="24" t="s">
        <v>7476</v>
      </c>
      <c r="L980" s="28">
        <v>172</v>
      </c>
      <c r="M980" s="28">
        <v>0</v>
      </c>
      <c r="N980" s="28">
        <v>172</v>
      </c>
      <c r="O980" s="25" t="s">
        <v>23790</v>
      </c>
      <c r="P980" s="24">
        <v>19</v>
      </c>
      <c r="Q980" s="24" t="s">
        <v>203</v>
      </c>
      <c r="R980" s="28">
        <v>4</v>
      </c>
      <c r="S980" s="28">
        <v>10</v>
      </c>
      <c r="T980" s="29">
        <v>8.1395348837209308E-2</v>
      </c>
      <c r="U980" s="28">
        <v>279</v>
      </c>
      <c r="V980" s="63"/>
      <c r="W980" s="61">
        <f>(Table134[[#This Row],[2042 Future AADT]]-Table134[[#This Row],[AADT 2022]])/20*($W$5-2022)+Table134[[#This Row],[AADT 2022]]</f>
        <v>279</v>
      </c>
      <c r="X980" s="63"/>
    </row>
    <row r="981" spans="1:24" s="21" customFormat="1" ht="24" customHeight="1" x14ac:dyDescent="0.25">
      <c r="A981" s="24" t="s">
        <v>7478</v>
      </c>
      <c r="B981" s="25" t="s">
        <v>19854</v>
      </c>
      <c r="C981" s="24">
        <v>5292</v>
      </c>
      <c r="D981" s="24" t="s">
        <v>17074</v>
      </c>
      <c r="E981" s="24" t="s">
        <v>7479</v>
      </c>
      <c r="F981" s="26">
        <f>Table134[[#This Row],[ToMeasure]]-Table134[[#This Row],[FromMeasure]]</f>
        <v>0.19275738000000001</v>
      </c>
      <c r="G981" s="27" t="s">
        <v>6112</v>
      </c>
      <c r="H981" s="37">
        <v>0</v>
      </c>
      <c r="I981" s="24" t="s">
        <v>635</v>
      </c>
      <c r="J981" s="37">
        <v>0.19275738000000001</v>
      </c>
      <c r="K981" s="24" t="s">
        <v>7480</v>
      </c>
      <c r="L981" s="28">
        <v>73</v>
      </c>
      <c r="M981" s="28">
        <v>0</v>
      </c>
      <c r="N981" s="28">
        <v>73</v>
      </c>
      <c r="O981" s="25" t="s">
        <v>23791</v>
      </c>
      <c r="P981" s="24">
        <v>24</v>
      </c>
      <c r="Q981" s="24" t="s">
        <v>203</v>
      </c>
      <c r="R981" s="28">
        <v>4</v>
      </c>
      <c r="S981" s="28">
        <v>5</v>
      </c>
      <c r="T981" s="29">
        <v>0.12328767123287671</v>
      </c>
      <c r="U981" s="28">
        <v>119</v>
      </c>
      <c r="V981" s="63"/>
      <c r="W981" s="61">
        <f>(Table134[[#This Row],[2042 Future AADT]]-Table134[[#This Row],[AADT 2022]])/20*($W$5-2022)+Table134[[#This Row],[AADT 2022]]</f>
        <v>119</v>
      </c>
      <c r="X981" s="63"/>
    </row>
    <row r="982" spans="1:24" s="21" customFormat="1" ht="24" customHeight="1" x14ac:dyDescent="0.25">
      <c r="A982" s="24" t="s">
        <v>7482</v>
      </c>
      <c r="B982" s="25" t="s">
        <v>19853</v>
      </c>
      <c r="C982" s="24">
        <v>5291</v>
      </c>
      <c r="D982" s="24" t="s">
        <v>17074</v>
      </c>
      <c r="E982" s="24" t="s">
        <v>7483</v>
      </c>
      <c r="F982" s="26">
        <f>Table134[[#This Row],[ToMeasure]]-Table134[[#This Row],[FromMeasure]]</f>
        <v>0.26721402999999999</v>
      </c>
      <c r="G982" s="27" t="s">
        <v>7476</v>
      </c>
      <c r="H982" s="37">
        <v>0</v>
      </c>
      <c r="I982" s="24" t="s">
        <v>6113</v>
      </c>
      <c r="J982" s="37">
        <v>0.26721402999999999</v>
      </c>
      <c r="K982" s="24" t="s">
        <v>512</v>
      </c>
      <c r="L982" s="28">
        <v>155</v>
      </c>
      <c r="M982" s="28">
        <v>0</v>
      </c>
      <c r="N982" s="28">
        <v>155</v>
      </c>
      <c r="O982" s="25" t="s">
        <v>23792</v>
      </c>
      <c r="P982" s="24">
        <v>16</v>
      </c>
      <c r="Q982" s="24" t="s">
        <v>203</v>
      </c>
      <c r="R982" s="28">
        <v>3</v>
      </c>
      <c r="S982" s="28">
        <v>4</v>
      </c>
      <c r="T982" s="29">
        <v>4.5161290322580643E-2</v>
      </c>
      <c r="U982" s="28">
        <v>252</v>
      </c>
      <c r="V982" s="63"/>
      <c r="W982" s="61">
        <f>(Table134[[#This Row],[2042 Future AADT]]-Table134[[#This Row],[AADT 2022]])/20*($W$5-2022)+Table134[[#This Row],[AADT 2022]]</f>
        <v>252</v>
      </c>
      <c r="X982" s="63"/>
    </row>
    <row r="983" spans="1:24" s="21" customFormat="1" ht="24" customHeight="1" x14ac:dyDescent="0.25">
      <c r="A983" s="24" t="s">
        <v>11976</v>
      </c>
      <c r="B983" s="25" t="s">
        <v>19855</v>
      </c>
      <c r="C983" s="24">
        <v>5293</v>
      </c>
      <c r="D983" s="24" t="s">
        <v>17074</v>
      </c>
      <c r="E983" s="24" t="s">
        <v>11977</v>
      </c>
      <c r="F983" s="26">
        <f>Table134[[#This Row],[ToMeasure]]-Table134[[#This Row],[FromMeasure]]</f>
        <v>0.16058483000000001</v>
      </c>
      <c r="G983" s="27" t="s">
        <v>7480</v>
      </c>
      <c r="H983" s="37">
        <v>0</v>
      </c>
      <c r="I983" s="24" t="s">
        <v>6112</v>
      </c>
      <c r="J983" s="37">
        <v>0.16058483000000001</v>
      </c>
      <c r="K983" s="24" t="s">
        <v>635</v>
      </c>
      <c r="L983" s="28">
        <v>89</v>
      </c>
      <c r="M983" s="28">
        <v>0</v>
      </c>
      <c r="N983" s="28">
        <v>89</v>
      </c>
      <c r="O983" s="25" t="s">
        <v>23793</v>
      </c>
      <c r="P983" s="24">
        <v>24</v>
      </c>
      <c r="Q983" s="24" t="s">
        <v>203</v>
      </c>
      <c r="R983" s="28">
        <v>2</v>
      </c>
      <c r="S983" s="28">
        <v>3</v>
      </c>
      <c r="T983" s="29">
        <v>5.6179775280898875E-2</v>
      </c>
      <c r="U983" s="28">
        <v>145</v>
      </c>
      <c r="V983" s="63"/>
      <c r="W983" s="61">
        <f>(Table134[[#This Row],[2042 Future AADT]]-Table134[[#This Row],[AADT 2022]])/20*($W$5-2022)+Table134[[#This Row],[AADT 2022]]</f>
        <v>145</v>
      </c>
      <c r="X983" s="63"/>
    </row>
    <row r="984" spans="1:24" s="21" customFormat="1" ht="24" customHeight="1" x14ac:dyDescent="0.25">
      <c r="A984" s="24" t="s">
        <v>4277</v>
      </c>
      <c r="B984" s="25" t="s">
        <v>19857</v>
      </c>
      <c r="C984" s="24">
        <v>5300</v>
      </c>
      <c r="D984" s="24" t="s">
        <v>17074</v>
      </c>
      <c r="E984" s="24" t="s">
        <v>4278</v>
      </c>
      <c r="F984" s="26">
        <f>Table134[[#This Row],[ToMeasure]]-Table134[[#This Row],[FromMeasure]]</f>
        <v>0.25900803</v>
      </c>
      <c r="G984" s="27" t="s">
        <v>4279</v>
      </c>
      <c r="H984" s="37">
        <v>0</v>
      </c>
      <c r="I984" s="24" t="s">
        <v>512</v>
      </c>
      <c r="J984" s="37">
        <v>0.25900803</v>
      </c>
      <c r="K984" s="24" t="s">
        <v>3958</v>
      </c>
      <c r="L984" s="28">
        <v>54</v>
      </c>
      <c r="M984" s="28">
        <v>0</v>
      </c>
      <c r="N984" s="28">
        <v>54</v>
      </c>
      <c r="O984" s="25" t="s">
        <v>23794</v>
      </c>
      <c r="P984" s="24">
        <v>16</v>
      </c>
      <c r="Q984" s="24" t="s">
        <v>203</v>
      </c>
      <c r="R984" s="28">
        <v>1</v>
      </c>
      <c r="S984" s="28">
        <v>2</v>
      </c>
      <c r="T984" s="29">
        <v>5.5555555555555552E-2</v>
      </c>
      <c r="U984" s="28">
        <v>88</v>
      </c>
      <c r="V984" s="63"/>
      <c r="W984" s="61">
        <f>(Table134[[#This Row],[2042 Future AADT]]-Table134[[#This Row],[AADT 2022]])/20*($W$5-2022)+Table134[[#This Row],[AADT 2022]]</f>
        <v>88</v>
      </c>
      <c r="X984" s="63"/>
    </row>
    <row r="985" spans="1:24" s="21" customFormat="1" ht="24" customHeight="1" x14ac:dyDescent="0.25">
      <c r="A985" s="24" t="s">
        <v>4281</v>
      </c>
      <c r="B985" s="25" t="s">
        <v>19859</v>
      </c>
      <c r="C985" s="24">
        <v>5302</v>
      </c>
      <c r="D985" s="24" t="s">
        <v>17074</v>
      </c>
      <c r="E985" s="24" t="s">
        <v>4282</v>
      </c>
      <c r="F985" s="26">
        <f>Table134[[#This Row],[ToMeasure]]-Table134[[#This Row],[FromMeasure]]</f>
        <v>0.18877501999999999</v>
      </c>
      <c r="G985" s="27" t="s">
        <v>4283</v>
      </c>
      <c r="H985" s="37">
        <v>0</v>
      </c>
      <c r="I985" s="24" t="s">
        <v>635</v>
      </c>
      <c r="J985" s="37">
        <v>0.18877501999999999</v>
      </c>
      <c r="K985" s="24" t="s">
        <v>2205</v>
      </c>
      <c r="L985" s="28">
        <v>137</v>
      </c>
      <c r="M985" s="28">
        <v>0</v>
      </c>
      <c r="N985" s="28">
        <v>137</v>
      </c>
      <c r="O985" s="25" t="s">
        <v>23795</v>
      </c>
      <c r="P985" s="24">
        <v>20</v>
      </c>
      <c r="Q985" s="24" t="s">
        <v>203</v>
      </c>
      <c r="R985" s="28">
        <v>3</v>
      </c>
      <c r="S985" s="28">
        <v>5</v>
      </c>
      <c r="T985" s="29">
        <v>5.8394160583941604E-2</v>
      </c>
      <c r="U985" s="28">
        <v>222</v>
      </c>
      <c r="V985" s="63"/>
      <c r="W985" s="61">
        <f>(Table134[[#This Row],[2042 Future AADT]]-Table134[[#This Row],[AADT 2022]])/20*($W$5-2022)+Table134[[#This Row],[AADT 2022]]</f>
        <v>222</v>
      </c>
      <c r="X985" s="63"/>
    </row>
    <row r="986" spans="1:24" s="21" customFormat="1" ht="24" customHeight="1" x14ac:dyDescent="0.25">
      <c r="A986" s="24" t="s">
        <v>4285</v>
      </c>
      <c r="B986" s="25" t="s">
        <v>19858</v>
      </c>
      <c r="C986" s="24">
        <v>5301</v>
      </c>
      <c r="D986" s="24" t="s">
        <v>17074</v>
      </c>
      <c r="E986" s="24" t="s">
        <v>4286</v>
      </c>
      <c r="F986" s="26">
        <f>Table134[[#This Row],[ToMeasure]]-Table134[[#This Row],[FromMeasure]]</f>
        <v>0.24330719000000001</v>
      </c>
      <c r="G986" s="27" t="s">
        <v>4287</v>
      </c>
      <c r="H986" s="37">
        <v>0</v>
      </c>
      <c r="I986" s="24" t="s">
        <v>3958</v>
      </c>
      <c r="J986" s="37">
        <v>0.24330719000000001</v>
      </c>
      <c r="K986" s="24" t="s">
        <v>512</v>
      </c>
      <c r="L986" s="28">
        <v>147</v>
      </c>
      <c r="M986" s="28">
        <v>0</v>
      </c>
      <c r="N986" s="28">
        <v>147</v>
      </c>
      <c r="O986" s="25" t="s">
        <v>23796</v>
      </c>
      <c r="P986" s="24">
        <v>20</v>
      </c>
      <c r="Q986" s="24" t="s">
        <v>203</v>
      </c>
      <c r="R986" s="28">
        <v>2</v>
      </c>
      <c r="S986" s="28">
        <v>3</v>
      </c>
      <c r="T986" s="29">
        <v>3.4013605442176874E-2</v>
      </c>
      <c r="U986" s="28">
        <v>239</v>
      </c>
      <c r="V986" s="63"/>
      <c r="W986" s="61">
        <f>(Table134[[#This Row],[2042 Future AADT]]-Table134[[#This Row],[AADT 2022]])/20*($W$5-2022)+Table134[[#This Row],[AADT 2022]]</f>
        <v>239</v>
      </c>
      <c r="X986" s="63"/>
    </row>
    <row r="987" spans="1:24" s="21" customFormat="1" ht="24" customHeight="1" x14ac:dyDescent="0.25">
      <c r="A987" s="24" t="s">
        <v>7485</v>
      </c>
      <c r="B987" s="25" t="s">
        <v>19860</v>
      </c>
      <c r="C987" s="24">
        <v>5303</v>
      </c>
      <c r="D987" s="24" t="s">
        <v>17074</v>
      </c>
      <c r="E987" s="24" t="s">
        <v>7486</v>
      </c>
      <c r="F987" s="26">
        <f>Table134[[#This Row],[ToMeasure]]-Table134[[#This Row],[FromMeasure]]</f>
        <v>0.27091385000000001</v>
      </c>
      <c r="G987" s="27" t="s">
        <v>7487</v>
      </c>
      <c r="H987" s="37">
        <v>0</v>
      </c>
      <c r="I987" s="24" t="s">
        <v>2205</v>
      </c>
      <c r="J987" s="37">
        <v>0.27091385000000001</v>
      </c>
      <c r="K987" s="24" t="s">
        <v>635</v>
      </c>
      <c r="L987" s="28">
        <v>68</v>
      </c>
      <c r="M987" s="28">
        <v>0</v>
      </c>
      <c r="N987" s="28">
        <v>68</v>
      </c>
      <c r="O987" s="25" t="s">
        <v>23797</v>
      </c>
      <c r="P987" s="24">
        <v>15</v>
      </c>
      <c r="Q987" s="24" t="s">
        <v>203</v>
      </c>
      <c r="R987" s="28">
        <v>1</v>
      </c>
      <c r="S987" s="28">
        <v>2</v>
      </c>
      <c r="T987" s="29">
        <v>4.4117647058823532E-2</v>
      </c>
      <c r="U987" s="28">
        <v>110</v>
      </c>
      <c r="V987" s="63"/>
      <c r="W987" s="61">
        <f>(Table134[[#This Row],[2042 Future AADT]]-Table134[[#This Row],[AADT 2022]])/20*($W$5-2022)+Table134[[#This Row],[AADT 2022]]</f>
        <v>110</v>
      </c>
      <c r="X987" s="63"/>
    </row>
    <row r="988" spans="1:24" s="21" customFormat="1" ht="24" customHeight="1" x14ac:dyDescent="0.25">
      <c r="A988" s="24" t="s">
        <v>7489</v>
      </c>
      <c r="B988" s="25" t="s">
        <v>19862</v>
      </c>
      <c r="C988" s="24">
        <v>5310</v>
      </c>
      <c r="D988" s="24" t="s">
        <v>17074</v>
      </c>
      <c r="E988" s="24" t="s">
        <v>7490</v>
      </c>
      <c r="F988" s="26">
        <f>Table134[[#This Row],[ToMeasure]]-Table134[[#This Row],[FromMeasure]]</f>
        <v>0.16594713</v>
      </c>
      <c r="G988" s="27" t="s">
        <v>7491</v>
      </c>
      <c r="H988" s="37">
        <v>0</v>
      </c>
      <c r="I988" s="24" t="s">
        <v>512</v>
      </c>
      <c r="J988" s="37">
        <v>0.16594713</v>
      </c>
      <c r="K988" s="24" t="s">
        <v>7492</v>
      </c>
      <c r="L988" s="28">
        <v>132</v>
      </c>
      <c r="M988" s="28">
        <v>0</v>
      </c>
      <c r="N988" s="28">
        <v>132</v>
      </c>
      <c r="O988" s="25" t="s">
        <v>23798</v>
      </c>
      <c r="P988" s="24">
        <v>21</v>
      </c>
      <c r="Q988" s="24" t="s">
        <v>203</v>
      </c>
      <c r="R988" s="28">
        <v>2</v>
      </c>
      <c r="S988" s="28">
        <v>3</v>
      </c>
      <c r="T988" s="29">
        <v>3.787878787878788E-2</v>
      </c>
      <c r="U988" s="28">
        <v>214</v>
      </c>
      <c r="V988" s="63"/>
      <c r="W988" s="61">
        <f>(Table134[[#This Row],[2042 Future AADT]]-Table134[[#This Row],[AADT 2022]])/20*($W$5-2022)+Table134[[#This Row],[AADT 2022]]</f>
        <v>214</v>
      </c>
      <c r="X988" s="63"/>
    </row>
    <row r="989" spans="1:24" s="21" customFormat="1" ht="24" customHeight="1" x14ac:dyDescent="0.25">
      <c r="A989" s="24" t="s">
        <v>11979</v>
      </c>
      <c r="B989" s="25" t="s">
        <v>19864</v>
      </c>
      <c r="C989" s="24">
        <v>5312</v>
      </c>
      <c r="D989" s="24" t="s">
        <v>17074</v>
      </c>
      <c r="E989" s="24" t="s">
        <v>11980</v>
      </c>
      <c r="F989" s="26">
        <f>Table134[[#This Row],[ToMeasure]]-Table134[[#This Row],[FromMeasure]]</f>
        <v>0.17807688999999999</v>
      </c>
      <c r="G989" s="27" t="s">
        <v>7894</v>
      </c>
      <c r="H989" s="37">
        <v>0</v>
      </c>
      <c r="I989" s="24" t="s">
        <v>635</v>
      </c>
      <c r="J989" s="37">
        <v>0.17807688999999999</v>
      </c>
      <c r="K989" s="24" t="s">
        <v>7893</v>
      </c>
      <c r="L989" s="28">
        <v>165</v>
      </c>
      <c r="M989" s="28">
        <v>0</v>
      </c>
      <c r="N989" s="28">
        <v>165</v>
      </c>
      <c r="O989" s="25" t="s">
        <v>23799</v>
      </c>
      <c r="P989" s="24">
        <v>18</v>
      </c>
      <c r="Q989" s="24" t="s">
        <v>203</v>
      </c>
      <c r="R989" s="28">
        <v>4</v>
      </c>
      <c r="S989" s="28">
        <v>5</v>
      </c>
      <c r="T989" s="29">
        <v>5.4545454545454543E-2</v>
      </c>
      <c r="U989" s="28">
        <v>268</v>
      </c>
      <c r="V989" s="63"/>
      <c r="W989" s="61">
        <f>(Table134[[#This Row],[2042 Future AADT]]-Table134[[#This Row],[AADT 2022]])/20*($W$5-2022)+Table134[[#This Row],[AADT 2022]]</f>
        <v>268</v>
      </c>
      <c r="X989" s="63"/>
    </row>
    <row r="990" spans="1:24" s="21" customFormat="1" ht="24" customHeight="1" x14ac:dyDescent="0.25">
      <c r="A990" s="24" t="s">
        <v>8487</v>
      </c>
      <c r="B990" s="25" t="s">
        <v>19863</v>
      </c>
      <c r="C990" s="24">
        <v>5311</v>
      </c>
      <c r="D990" s="24" t="s">
        <v>17074</v>
      </c>
      <c r="E990" s="24" t="s">
        <v>8488</v>
      </c>
      <c r="F990" s="26">
        <f>Table134[[#This Row],[ToMeasure]]-Table134[[#This Row],[FromMeasure]]</f>
        <v>0.13947657999999999</v>
      </c>
      <c r="G990" s="27" t="s">
        <v>7492</v>
      </c>
      <c r="H990" s="37">
        <v>0</v>
      </c>
      <c r="I990" s="24" t="s">
        <v>7491</v>
      </c>
      <c r="J990" s="37">
        <v>0.13947657999999999</v>
      </c>
      <c r="K990" s="24" t="s">
        <v>512</v>
      </c>
      <c r="L990" s="28">
        <v>220</v>
      </c>
      <c r="M990" s="28">
        <v>0</v>
      </c>
      <c r="N990" s="28">
        <v>220</v>
      </c>
      <c r="O990" s="25" t="s">
        <v>23800</v>
      </c>
      <c r="P990" s="24">
        <v>19</v>
      </c>
      <c r="Q990" s="24" t="s">
        <v>203</v>
      </c>
      <c r="R990" s="28">
        <v>4</v>
      </c>
      <c r="S990" s="28">
        <v>5</v>
      </c>
      <c r="T990" s="29">
        <v>4.0909090909090909E-2</v>
      </c>
      <c r="U990" s="28">
        <v>357</v>
      </c>
      <c r="V990" s="63"/>
      <c r="W990" s="61">
        <f>(Table134[[#This Row],[2042 Future AADT]]-Table134[[#This Row],[AADT 2022]])/20*($W$5-2022)+Table134[[#This Row],[AADT 2022]]</f>
        <v>357</v>
      </c>
      <c r="X990" s="63"/>
    </row>
    <row r="991" spans="1:24" s="21" customFormat="1" ht="24" customHeight="1" x14ac:dyDescent="0.25">
      <c r="A991" s="24" t="s">
        <v>7891</v>
      </c>
      <c r="B991" s="25" t="s">
        <v>19865</v>
      </c>
      <c r="C991" s="24">
        <v>5313</v>
      </c>
      <c r="D991" s="24" t="s">
        <v>17074</v>
      </c>
      <c r="E991" s="24" t="s">
        <v>7892</v>
      </c>
      <c r="F991" s="26">
        <f>Table134[[#This Row],[ToMeasure]]-Table134[[#This Row],[FromMeasure]]</f>
        <v>0.16478093999999999</v>
      </c>
      <c r="G991" s="27" t="s">
        <v>7893</v>
      </c>
      <c r="H991" s="37">
        <v>0</v>
      </c>
      <c r="I991" s="24" t="s">
        <v>7894</v>
      </c>
      <c r="J991" s="37">
        <v>0.16478093999999999</v>
      </c>
      <c r="K991" s="24" t="s">
        <v>635</v>
      </c>
      <c r="L991" s="28">
        <v>100</v>
      </c>
      <c r="M991" s="28">
        <v>0</v>
      </c>
      <c r="N991" s="28">
        <v>100</v>
      </c>
      <c r="O991" s="25" t="s">
        <v>23801</v>
      </c>
      <c r="P991" s="24">
        <v>24</v>
      </c>
      <c r="Q991" s="24" t="s">
        <v>203</v>
      </c>
      <c r="R991" s="28">
        <v>2</v>
      </c>
      <c r="S991" s="28">
        <v>3</v>
      </c>
      <c r="T991" s="29">
        <v>0.05</v>
      </c>
      <c r="U991" s="28">
        <v>162</v>
      </c>
      <c r="V991" s="63"/>
      <c r="W991" s="61">
        <f>(Table134[[#This Row],[2042 Future AADT]]-Table134[[#This Row],[AADT 2022]])/20*($W$5-2022)+Table134[[#This Row],[AADT 2022]]</f>
        <v>162</v>
      </c>
      <c r="X991" s="63"/>
    </row>
    <row r="992" spans="1:24" s="21" customFormat="1" ht="24" customHeight="1" x14ac:dyDescent="0.25">
      <c r="A992" s="24" t="s">
        <v>8490</v>
      </c>
      <c r="B992" s="25" t="s">
        <v>19867</v>
      </c>
      <c r="C992" s="24">
        <v>5320</v>
      </c>
      <c r="D992" s="24" t="s">
        <v>17074</v>
      </c>
      <c r="E992" s="24" t="s">
        <v>8491</v>
      </c>
      <c r="F992" s="26">
        <f>Table134[[#This Row],[ToMeasure]]-Table134[[#This Row],[FromMeasure]]</f>
        <v>0.17342656000000001</v>
      </c>
      <c r="G992" s="27" t="s">
        <v>6126</v>
      </c>
      <c r="H992" s="37">
        <v>0</v>
      </c>
      <c r="I992" s="24" t="s">
        <v>512</v>
      </c>
      <c r="J992" s="37">
        <v>0.17342656000000001</v>
      </c>
      <c r="K992" s="24" t="s">
        <v>7898</v>
      </c>
      <c r="L992" s="28">
        <v>870</v>
      </c>
      <c r="M992" s="28">
        <v>0</v>
      </c>
      <c r="N992" s="28">
        <v>870</v>
      </c>
      <c r="O992" s="25" t="s">
        <v>23802</v>
      </c>
      <c r="P992" s="24">
        <v>15</v>
      </c>
      <c r="Q992" s="24" t="s">
        <v>203</v>
      </c>
      <c r="R992" s="28">
        <v>30</v>
      </c>
      <c r="S992" s="28">
        <v>39</v>
      </c>
      <c r="T992" s="29">
        <v>7.9310344827586213E-2</v>
      </c>
      <c r="U992" s="28">
        <v>1413</v>
      </c>
      <c r="V992" s="63"/>
      <c r="W992" s="61">
        <f>(Table134[[#This Row],[2042 Future AADT]]-Table134[[#This Row],[AADT 2022]])/20*($W$5-2022)+Table134[[#This Row],[AADT 2022]]</f>
        <v>1413</v>
      </c>
      <c r="X992" s="63"/>
    </row>
    <row r="993" spans="1:24" s="21" customFormat="1" ht="24" customHeight="1" x14ac:dyDescent="0.25">
      <c r="A993" s="24" t="s">
        <v>8493</v>
      </c>
      <c r="B993" s="25" t="s">
        <v>19869</v>
      </c>
      <c r="C993" s="24">
        <v>5322</v>
      </c>
      <c r="D993" s="24" t="s">
        <v>17074</v>
      </c>
      <c r="E993" s="24" t="s">
        <v>8494</v>
      </c>
      <c r="F993" s="26">
        <f>Table134[[#This Row],[ToMeasure]]-Table134[[#This Row],[FromMeasure]]</f>
        <v>0.16683128</v>
      </c>
      <c r="G993" s="27" t="s">
        <v>4292</v>
      </c>
      <c r="H993" s="37">
        <v>0</v>
      </c>
      <c r="I993" s="24" t="s">
        <v>635</v>
      </c>
      <c r="J993" s="37">
        <v>0.16683128</v>
      </c>
      <c r="K993" s="24" t="s">
        <v>4291</v>
      </c>
      <c r="L993" s="28">
        <v>1584</v>
      </c>
      <c r="M993" s="28">
        <v>0</v>
      </c>
      <c r="N993" s="28">
        <v>1584</v>
      </c>
      <c r="O993" s="25" t="s">
        <v>23803</v>
      </c>
      <c r="P993" s="24">
        <v>13</v>
      </c>
      <c r="Q993" s="24" t="s">
        <v>203</v>
      </c>
      <c r="R993" s="28">
        <v>71</v>
      </c>
      <c r="S993" s="28">
        <v>140</v>
      </c>
      <c r="T993" s="29">
        <v>0.13320707070707072</v>
      </c>
      <c r="U993" s="28">
        <v>2572</v>
      </c>
      <c r="V993" s="63"/>
      <c r="W993" s="61">
        <f>(Table134[[#This Row],[2042 Future AADT]]-Table134[[#This Row],[AADT 2022]])/20*($W$5-2022)+Table134[[#This Row],[AADT 2022]]</f>
        <v>2572</v>
      </c>
      <c r="X993" s="63"/>
    </row>
    <row r="994" spans="1:24" s="21" customFormat="1" ht="24" customHeight="1" x14ac:dyDescent="0.25">
      <c r="A994" s="24" t="s">
        <v>7896</v>
      </c>
      <c r="B994" s="25" t="s">
        <v>19868</v>
      </c>
      <c r="C994" s="24">
        <v>5321</v>
      </c>
      <c r="D994" s="24" t="s">
        <v>17074</v>
      </c>
      <c r="E994" s="24" t="s">
        <v>7897</v>
      </c>
      <c r="F994" s="26">
        <f>Table134[[#This Row],[ToMeasure]]-Table134[[#This Row],[FromMeasure]]</f>
        <v>0.17384008000000001</v>
      </c>
      <c r="G994" s="27" t="s">
        <v>7898</v>
      </c>
      <c r="H994" s="37">
        <v>0</v>
      </c>
      <c r="I994" s="24" t="s">
        <v>6126</v>
      </c>
      <c r="J994" s="37">
        <v>0.17384008000000001</v>
      </c>
      <c r="K994" s="24" t="s">
        <v>512</v>
      </c>
      <c r="L994" s="28">
        <v>1700</v>
      </c>
      <c r="M994" s="28">
        <v>0</v>
      </c>
      <c r="N994" s="28">
        <v>1700</v>
      </c>
      <c r="O994" s="25" t="s">
        <v>23804</v>
      </c>
      <c r="P994" s="24">
        <v>13</v>
      </c>
      <c r="Q994" s="24" t="s">
        <v>203</v>
      </c>
      <c r="R994" s="28">
        <v>73</v>
      </c>
      <c r="S994" s="28">
        <v>143</v>
      </c>
      <c r="T994" s="29">
        <v>0.12705882352941175</v>
      </c>
      <c r="U994" s="28">
        <v>2761</v>
      </c>
      <c r="V994" s="63"/>
      <c r="W994" s="61">
        <f>(Table134[[#This Row],[2042 Future AADT]]-Table134[[#This Row],[AADT 2022]])/20*($W$5-2022)+Table134[[#This Row],[AADT 2022]]</f>
        <v>2761</v>
      </c>
      <c r="X994" s="63"/>
    </row>
    <row r="995" spans="1:24" s="21" customFormat="1" ht="24" customHeight="1" x14ac:dyDescent="0.25">
      <c r="A995" s="24" t="s">
        <v>4289</v>
      </c>
      <c r="B995" s="25" t="s">
        <v>19870</v>
      </c>
      <c r="C995" s="24">
        <v>5323</v>
      </c>
      <c r="D995" s="24" t="s">
        <v>17074</v>
      </c>
      <c r="E995" s="24" t="s">
        <v>4290</v>
      </c>
      <c r="F995" s="26">
        <f>Table134[[#This Row],[ToMeasure]]-Table134[[#This Row],[FromMeasure]]</f>
        <v>0.19808606000000001</v>
      </c>
      <c r="G995" s="27" t="s">
        <v>4291</v>
      </c>
      <c r="H995" s="37">
        <v>0</v>
      </c>
      <c r="I995" s="24" t="s">
        <v>4292</v>
      </c>
      <c r="J995" s="37">
        <v>0.19808606000000001</v>
      </c>
      <c r="K995" s="24" t="s">
        <v>635</v>
      </c>
      <c r="L995" s="28">
        <v>874</v>
      </c>
      <c r="M995" s="28">
        <v>0</v>
      </c>
      <c r="N995" s="28">
        <v>874</v>
      </c>
      <c r="O995" s="25" t="s">
        <v>23805</v>
      </c>
      <c r="P995" s="24">
        <v>13</v>
      </c>
      <c r="Q995" s="24" t="s">
        <v>203</v>
      </c>
      <c r="R995" s="28">
        <v>29</v>
      </c>
      <c r="S995" s="28">
        <v>37</v>
      </c>
      <c r="T995" s="29">
        <v>7.5514874141876437E-2</v>
      </c>
      <c r="U995" s="28">
        <v>1419</v>
      </c>
      <c r="V995" s="63"/>
      <c r="W995" s="61">
        <f>(Table134[[#This Row],[2042 Future AADT]]-Table134[[#This Row],[AADT 2022]])/20*($W$5-2022)+Table134[[#This Row],[AADT 2022]]</f>
        <v>1419</v>
      </c>
      <c r="X995" s="63"/>
    </row>
    <row r="996" spans="1:24" s="21" customFormat="1" ht="24" customHeight="1" x14ac:dyDescent="0.25">
      <c r="A996" s="24" t="s">
        <v>11982</v>
      </c>
      <c r="B996" s="25"/>
      <c r="C996" s="24" t="s">
        <v>203</v>
      </c>
      <c r="D996" s="24" t="s">
        <v>17074</v>
      </c>
      <c r="E996" s="24" t="s">
        <v>11983</v>
      </c>
      <c r="F996" s="26">
        <f>Table134[[#This Row],[ToMeasure]]-Table134[[#This Row],[FromMeasure]]</f>
        <v>3.2013140000000002E-2</v>
      </c>
      <c r="G996" s="27" t="s">
        <v>11984</v>
      </c>
      <c r="H996" s="37">
        <v>0</v>
      </c>
      <c r="I996" s="24" t="s">
        <v>6126</v>
      </c>
      <c r="J996" s="37">
        <v>3.2013140000000002E-2</v>
      </c>
      <c r="K996" s="24" t="s">
        <v>11985</v>
      </c>
      <c r="L996" s="28" t="s">
        <v>203</v>
      </c>
      <c r="M996" s="28" t="s">
        <v>203</v>
      </c>
      <c r="N996" s="28">
        <v>3376</v>
      </c>
      <c r="O996" s="25" t="s">
        <v>23739</v>
      </c>
      <c r="P996" s="24" t="s">
        <v>203</v>
      </c>
      <c r="Q996" s="24" t="s">
        <v>203</v>
      </c>
      <c r="R996" s="28" t="s">
        <v>203</v>
      </c>
      <c r="S996" s="28" t="s">
        <v>203</v>
      </c>
      <c r="T996" s="29" t="s">
        <v>203</v>
      </c>
      <c r="U996" s="28">
        <v>5482</v>
      </c>
      <c r="V996" s="63"/>
      <c r="W996" s="61">
        <f>(Table134[[#This Row],[2042 Future AADT]]-Table134[[#This Row],[AADT 2022]])/20*($W$5-2022)+Table134[[#This Row],[AADT 2022]]</f>
        <v>5482</v>
      </c>
      <c r="X996" s="63"/>
    </row>
    <row r="997" spans="1:24" s="21" customFormat="1" ht="24" customHeight="1" x14ac:dyDescent="0.25">
      <c r="A997" s="24" t="s">
        <v>11986</v>
      </c>
      <c r="B997" s="25" t="s">
        <v>19872</v>
      </c>
      <c r="C997" s="24">
        <v>5340</v>
      </c>
      <c r="D997" s="24" t="s">
        <v>17074</v>
      </c>
      <c r="E997" s="24" t="s">
        <v>11987</v>
      </c>
      <c r="F997" s="26">
        <f>Table134[[#This Row],[ToMeasure]]-Table134[[#This Row],[FromMeasure]]</f>
        <v>0.20816617000000001</v>
      </c>
      <c r="G997" s="27" t="s">
        <v>4302</v>
      </c>
      <c r="H997" s="37">
        <v>0</v>
      </c>
      <c r="I997" s="24" t="s">
        <v>512</v>
      </c>
      <c r="J997" s="37">
        <v>0.20816617000000001</v>
      </c>
      <c r="K997" s="24" t="s">
        <v>4301</v>
      </c>
      <c r="L997" s="28">
        <v>161</v>
      </c>
      <c r="M997" s="28">
        <v>0</v>
      </c>
      <c r="N997" s="28">
        <v>161</v>
      </c>
      <c r="O997" s="25" t="s">
        <v>23806</v>
      </c>
      <c r="P997" s="24">
        <v>35</v>
      </c>
      <c r="Q997" s="24" t="s">
        <v>203</v>
      </c>
      <c r="R997" s="28">
        <v>4</v>
      </c>
      <c r="S997" s="28">
        <v>10</v>
      </c>
      <c r="T997" s="29">
        <v>8.6956521739130432E-2</v>
      </c>
      <c r="U997" s="28">
        <v>261</v>
      </c>
      <c r="V997" s="63"/>
      <c r="W997" s="61">
        <f>(Table134[[#This Row],[2042 Future AADT]]-Table134[[#This Row],[AADT 2022]])/20*($W$5-2022)+Table134[[#This Row],[AADT 2022]]</f>
        <v>261</v>
      </c>
      <c r="X997" s="63"/>
    </row>
    <row r="998" spans="1:24" s="21" customFormat="1" ht="24" customHeight="1" x14ac:dyDescent="0.25">
      <c r="A998" s="24" t="s">
        <v>4294</v>
      </c>
      <c r="B998" s="25" t="s">
        <v>19874</v>
      </c>
      <c r="C998" s="24">
        <v>5342</v>
      </c>
      <c r="D998" s="24" t="s">
        <v>17074</v>
      </c>
      <c r="E998" s="24" t="s">
        <v>4295</v>
      </c>
      <c r="F998" s="26">
        <f>Table134[[#This Row],[ToMeasure]]-Table134[[#This Row],[FromMeasure]]</f>
        <v>0.21189221999999999</v>
      </c>
      <c r="G998" s="27" t="s">
        <v>4296</v>
      </c>
      <c r="H998" s="37">
        <v>0</v>
      </c>
      <c r="I998" s="24" t="s">
        <v>635</v>
      </c>
      <c r="J998" s="37">
        <v>0.21189221999999999</v>
      </c>
      <c r="K998" s="24" t="s">
        <v>4297</v>
      </c>
      <c r="L998" s="28">
        <v>290</v>
      </c>
      <c r="M998" s="28">
        <v>0</v>
      </c>
      <c r="N998" s="28">
        <v>290</v>
      </c>
      <c r="O998" s="25" t="s">
        <v>23807</v>
      </c>
      <c r="P998" s="24">
        <v>16</v>
      </c>
      <c r="Q998" s="24" t="s">
        <v>203</v>
      </c>
      <c r="R998" s="28">
        <v>5</v>
      </c>
      <c r="S998" s="28">
        <v>10</v>
      </c>
      <c r="T998" s="29">
        <v>5.1724137931034482E-2</v>
      </c>
      <c r="U998" s="28">
        <v>471</v>
      </c>
      <c r="V998" s="63"/>
      <c r="W998" s="61">
        <f>(Table134[[#This Row],[2042 Future AADT]]-Table134[[#This Row],[AADT 2022]])/20*($W$5-2022)+Table134[[#This Row],[AADT 2022]]</f>
        <v>471</v>
      </c>
      <c r="X998" s="63"/>
    </row>
    <row r="999" spans="1:24" s="21" customFormat="1" ht="24" customHeight="1" x14ac:dyDescent="0.25">
      <c r="A999" s="24" t="s">
        <v>4299</v>
      </c>
      <c r="B999" s="25" t="s">
        <v>19873</v>
      </c>
      <c r="C999" s="24">
        <v>5341</v>
      </c>
      <c r="D999" s="24" t="s">
        <v>17074</v>
      </c>
      <c r="E999" s="24" t="s">
        <v>4300</v>
      </c>
      <c r="F999" s="26">
        <f>Table134[[#This Row],[ToMeasure]]-Table134[[#This Row],[FromMeasure]]</f>
        <v>0.17772526</v>
      </c>
      <c r="G999" s="27" t="s">
        <v>4301</v>
      </c>
      <c r="H999" s="37">
        <v>0</v>
      </c>
      <c r="I999" s="24" t="s">
        <v>4302</v>
      </c>
      <c r="J999" s="37">
        <v>0.17772526</v>
      </c>
      <c r="K999" s="24" t="s">
        <v>512</v>
      </c>
      <c r="L999" s="28">
        <v>347</v>
      </c>
      <c r="M999" s="28">
        <v>0</v>
      </c>
      <c r="N999" s="28">
        <v>347</v>
      </c>
      <c r="O999" s="25" t="s">
        <v>23808</v>
      </c>
      <c r="P999" s="24">
        <v>19</v>
      </c>
      <c r="Q999" s="24" t="s">
        <v>203</v>
      </c>
      <c r="R999" s="28">
        <v>3</v>
      </c>
      <c r="S999" s="28">
        <v>9</v>
      </c>
      <c r="T999" s="29">
        <v>3.4582132564841501E-2</v>
      </c>
      <c r="U999" s="28">
        <v>564</v>
      </c>
      <c r="V999" s="63"/>
      <c r="W999" s="61">
        <f>(Table134[[#This Row],[2042 Future AADT]]-Table134[[#This Row],[AADT 2022]])/20*($W$5-2022)+Table134[[#This Row],[AADT 2022]]</f>
        <v>564</v>
      </c>
      <c r="X999" s="63"/>
    </row>
    <row r="1000" spans="1:24" s="21" customFormat="1" ht="24" customHeight="1" x14ac:dyDescent="0.25">
      <c r="A1000" s="24" t="s">
        <v>4304</v>
      </c>
      <c r="B1000" s="25" t="s">
        <v>19875</v>
      </c>
      <c r="C1000" s="24">
        <v>5343</v>
      </c>
      <c r="D1000" s="24" t="s">
        <v>17074</v>
      </c>
      <c r="E1000" s="24" t="s">
        <v>4305</v>
      </c>
      <c r="F1000" s="26">
        <f>Table134[[#This Row],[ToMeasure]]-Table134[[#This Row],[FromMeasure]]</f>
        <v>0.14991441999999999</v>
      </c>
      <c r="G1000" s="27" t="s">
        <v>4297</v>
      </c>
      <c r="H1000" s="37">
        <v>0</v>
      </c>
      <c r="I1000" s="24" t="s">
        <v>4296</v>
      </c>
      <c r="J1000" s="37">
        <v>0.14991441999999999</v>
      </c>
      <c r="K1000" s="24" t="s">
        <v>635</v>
      </c>
      <c r="L1000" s="28">
        <v>182</v>
      </c>
      <c r="M1000" s="28">
        <v>0</v>
      </c>
      <c r="N1000" s="28">
        <v>182</v>
      </c>
      <c r="O1000" s="25" t="s">
        <v>23809</v>
      </c>
      <c r="P1000" s="24">
        <v>30</v>
      </c>
      <c r="Q1000" s="24" t="s">
        <v>203</v>
      </c>
      <c r="R1000" s="28">
        <v>2</v>
      </c>
      <c r="S1000" s="28">
        <v>3</v>
      </c>
      <c r="T1000" s="29">
        <v>2.7472527472527472E-2</v>
      </c>
      <c r="U1000" s="28">
        <v>296</v>
      </c>
      <c r="V1000" s="63"/>
      <c r="W1000" s="61">
        <f>(Table134[[#This Row],[2042 Future AADT]]-Table134[[#This Row],[AADT 2022]])/20*($W$5-2022)+Table134[[#This Row],[AADT 2022]]</f>
        <v>296</v>
      </c>
      <c r="X1000" s="63"/>
    </row>
    <row r="1001" spans="1:24" s="21" customFormat="1" ht="24" customHeight="1" x14ac:dyDescent="0.25">
      <c r="A1001" s="24" t="s">
        <v>8496</v>
      </c>
      <c r="B1001" s="25" t="s">
        <v>19877</v>
      </c>
      <c r="C1001" s="24">
        <v>5350</v>
      </c>
      <c r="D1001" s="24" t="s">
        <v>17074</v>
      </c>
      <c r="E1001" s="24" t="s">
        <v>8497</v>
      </c>
      <c r="F1001" s="26">
        <f>Table134[[#This Row],[ToMeasure]]-Table134[[#This Row],[FromMeasure]]</f>
        <v>0.19916538</v>
      </c>
      <c r="G1001" s="27" t="s">
        <v>4310</v>
      </c>
      <c r="H1001" s="37">
        <v>0</v>
      </c>
      <c r="I1001" s="24" t="s">
        <v>6098</v>
      </c>
      <c r="J1001" s="37">
        <v>0.19916538</v>
      </c>
      <c r="K1001" s="24" t="s">
        <v>620</v>
      </c>
      <c r="L1001" s="28">
        <v>74</v>
      </c>
      <c r="M1001" s="28">
        <v>0</v>
      </c>
      <c r="N1001" s="28">
        <v>74</v>
      </c>
      <c r="O1001" s="25" t="s">
        <v>23810</v>
      </c>
      <c r="P1001" s="24">
        <v>23</v>
      </c>
      <c r="Q1001" s="24" t="s">
        <v>203</v>
      </c>
      <c r="R1001" s="28">
        <v>3</v>
      </c>
      <c r="S1001" s="28">
        <v>8</v>
      </c>
      <c r="T1001" s="29">
        <v>0.14864864864864866</v>
      </c>
      <c r="U1001" s="28">
        <v>120</v>
      </c>
      <c r="V1001" s="63"/>
      <c r="W1001" s="61">
        <f>(Table134[[#This Row],[2042 Future AADT]]-Table134[[#This Row],[AADT 2022]])/20*($W$5-2022)+Table134[[#This Row],[AADT 2022]]</f>
        <v>120</v>
      </c>
      <c r="X1001" s="63"/>
    </row>
    <row r="1002" spans="1:24" s="21" customFormat="1" ht="24" customHeight="1" x14ac:dyDescent="0.25">
      <c r="A1002" s="24" t="s">
        <v>8499</v>
      </c>
      <c r="B1002" s="25" t="s">
        <v>19879</v>
      </c>
      <c r="C1002" s="24">
        <v>5352</v>
      </c>
      <c r="D1002" s="24" t="s">
        <v>17074</v>
      </c>
      <c r="E1002" s="24" t="s">
        <v>8500</v>
      </c>
      <c r="F1002" s="26">
        <f>Table134[[#This Row],[ToMeasure]]-Table134[[#This Row],[FromMeasure]]</f>
        <v>0.12625618999999999</v>
      </c>
      <c r="G1002" s="27" t="s">
        <v>7903</v>
      </c>
      <c r="H1002" s="37">
        <v>0</v>
      </c>
      <c r="I1002" s="24" t="s">
        <v>635</v>
      </c>
      <c r="J1002" s="37">
        <v>0.12625618999999999</v>
      </c>
      <c r="K1002" s="24" t="s">
        <v>7902</v>
      </c>
      <c r="L1002" s="28">
        <v>62</v>
      </c>
      <c r="M1002" s="28">
        <v>0</v>
      </c>
      <c r="N1002" s="28">
        <v>62</v>
      </c>
      <c r="O1002" s="25" t="s">
        <v>23811</v>
      </c>
      <c r="P1002" s="24">
        <v>22</v>
      </c>
      <c r="Q1002" s="24" t="s">
        <v>203</v>
      </c>
      <c r="R1002" s="28">
        <v>3</v>
      </c>
      <c r="S1002" s="28">
        <v>4</v>
      </c>
      <c r="T1002" s="29">
        <v>0.11290322580645161</v>
      </c>
      <c r="U1002" s="28">
        <v>101</v>
      </c>
      <c r="V1002" s="63"/>
      <c r="W1002" s="61">
        <f>(Table134[[#This Row],[2042 Future AADT]]-Table134[[#This Row],[AADT 2022]])/20*($W$5-2022)+Table134[[#This Row],[AADT 2022]]</f>
        <v>101</v>
      </c>
      <c r="X1002" s="63"/>
    </row>
    <row r="1003" spans="1:24" s="21" customFormat="1" ht="24" customHeight="1" x14ac:dyDescent="0.25">
      <c r="A1003" s="24" t="s">
        <v>4307</v>
      </c>
      <c r="B1003" s="25" t="s">
        <v>19878</v>
      </c>
      <c r="C1003" s="24">
        <v>5351</v>
      </c>
      <c r="D1003" s="24" t="s">
        <v>17074</v>
      </c>
      <c r="E1003" s="24" t="s">
        <v>4308</v>
      </c>
      <c r="F1003" s="26">
        <f>Table134[[#This Row],[ToMeasure]]-Table134[[#This Row],[FromMeasure]]</f>
        <v>0.17470242</v>
      </c>
      <c r="G1003" s="27" t="s">
        <v>4309</v>
      </c>
      <c r="H1003" s="37">
        <v>0</v>
      </c>
      <c r="I1003" s="24" t="s">
        <v>4310</v>
      </c>
      <c r="J1003" s="37">
        <v>0.17470242</v>
      </c>
      <c r="K1003" s="24" t="s">
        <v>512</v>
      </c>
      <c r="L1003" s="28">
        <v>79</v>
      </c>
      <c r="M1003" s="28">
        <v>0</v>
      </c>
      <c r="N1003" s="28">
        <v>79</v>
      </c>
      <c r="O1003" s="25" t="s">
        <v>23812</v>
      </c>
      <c r="P1003" s="24">
        <v>28</v>
      </c>
      <c r="Q1003" s="24" t="s">
        <v>203</v>
      </c>
      <c r="R1003" s="28">
        <v>2</v>
      </c>
      <c r="S1003" s="28">
        <v>5</v>
      </c>
      <c r="T1003" s="29">
        <v>8.8607594936708861E-2</v>
      </c>
      <c r="U1003" s="28">
        <v>128</v>
      </c>
      <c r="V1003" s="63"/>
      <c r="W1003" s="61">
        <f>(Table134[[#This Row],[2042 Future AADT]]-Table134[[#This Row],[AADT 2022]])/20*($W$5-2022)+Table134[[#This Row],[AADT 2022]]</f>
        <v>128</v>
      </c>
      <c r="X1003" s="63"/>
    </row>
    <row r="1004" spans="1:24" s="21" customFormat="1" ht="24" customHeight="1" x14ac:dyDescent="0.25">
      <c r="A1004" s="24" t="s">
        <v>7900</v>
      </c>
      <c r="B1004" s="25" t="s">
        <v>19880</v>
      </c>
      <c r="C1004" s="24">
        <v>5353</v>
      </c>
      <c r="D1004" s="24" t="s">
        <v>17074</v>
      </c>
      <c r="E1004" s="24" t="s">
        <v>7901</v>
      </c>
      <c r="F1004" s="26">
        <f>Table134[[#This Row],[ToMeasure]]-Table134[[#This Row],[FromMeasure]]</f>
        <v>0.16546612999999999</v>
      </c>
      <c r="G1004" s="27" t="s">
        <v>7902</v>
      </c>
      <c r="H1004" s="37">
        <v>0</v>
      </c>
      <c r="I1004" s="24" t="s">
        <v>7903</v>
      </c>
      <c r="J1004" s="37">
        <v>0.16546612999999999</v>
      </c>
      <c r="K1004" s="24" t="s">
        <v>635</v>
      </c>
      <c r="L1004" s="28">
        <v>79</v>
      </c>
      <c r="M1004" s="28">
        <v>0</v>
      </c>
      <c r="N1004" s="28">
        <v>79</v>
      </c>
      <c r="O1004" s="25" t="s">
        <v>23813</v>
      </c>
      <c r="P1004" s="24">
        <v>19</v>
      </c>
      <c r="Q1004" s="24" t="s">
        <v>203</v>
      </c>
      <c r="R1004" s="28">
        <v>4</v>
      </c>
      <c r="S1004" s="28">
        <v>7</v>
      </c>
      <c r="T1004" s="29">
        <v>0.13924050632911392</v>
      </c>
      <c r="U1004" s="28">
        <v>128</v>
      </c>
      <c r="V1004" s="63"/>
      <c r="W1004" s="61">
        <f>(Table134[[#This Row],[2042 Future AADT]]-Table134[[#This Row],[AADT 2022]])/20*($W$5-2022)+Table134[[#This Row],[AADT 2022]]</f>
        <v>128</v>
      </c>
      <c r="X1004" s="63"/>
    </row>
    <row r="1005" spans="1:24" s="21" customFormat="1" ht="24" customHeight="1" x14ac:dyDescent="0.25">
      <c r="A1005" s="24" t="s">
        <v>8502</v>
      </c>
      <c r="B1005" s="25" t="s">
        <v>19882</v>
      </c>
      <c r="C1005" s="24">
        <v>5360</v>
      </c>
      <c r="D1005" s="24" t="s">
        <v>17074</v>
      </c>
      <c r="E1005" s="24" t="s">
        <v>8503</v>
      </c>
      <c r="F1005" s="26">
        <f>Table134[[#This Row],[ToMeasure]]-Table134[[#This Row],[FromMeasure]]</f>
        <v>0.34923343000000001</v>
      </c>
      <c r="G1005" s="27" t="s">
        <v>4320</v>
      </c>
      <c r="H1005" s="37">
        <v>0</v>
      </c>
      <c r="I1005" s="24" t="s">
        <v>512</v>
      </c>
      <c r="J1005" s="37">
        <v>0.34923343000000001</v>
      </c>
      <c r="K1005" s="24" t="s">
        <v>4319</v>
      </c>
      <c r="L1005" s="28">
        <v>201</v>
      </c>
      <c r="M1005" s="28">
        <v>0</v>
      </c>
      <c r="N1005" s="28">
        <v>201</v>
      </c>
      <c r="O1005" s="25" t="s">
        <v>23814</v>
      </c>
      <c r="P1005" s="24">
        <v>16</v>
      </c>
      <c r="Q1005" s="24" t="s">
        <v>203</v>
      </c>
      <c r="R1005" s="28">
        <v>2</v>
      </c>
      <c r="S1005" s="28">
        <v>3</v>
      </c>
      <c r="T1005" s="29">
        <v>2.4875621890547265E-2</v>
      </c>
      <c r="U1005" s="28">
        <v>326</v>
      </c>
      <c r="V1005" s="63"/>
      <c r="W1005" s="61">
        <f>(Table134[[#This Row],[2042 Future AADT]]-Table134[[#This Row],[AADT 2022]])/20*($W$5-2022)+Table134[[#This Row],[AADT 2022]]</f>
        <v>326</v>
      </c>
      <c r="X1005" s="63"/>
    </row>
    <row r="1006" spans="1:24" s="21" customFormat="1" ht="24" customHeight="1" x14ac:dyDescent="0.25">
      <c r="A1006" s="24" t="s">
        <v>4312</v>
      </c>
      <c r="B1006" s="25" t="s">
        <v>19884</v>
      </c>
      <c r="C1006" s="24">
        <v>5362</v>
      </c>
      <c r="D1006" s="24" t="s">
        <v>17074</v>
      </c>
      <c r="E1006" s="24" t="s">
        <v>4313</v>
      </c>
      <c r="F1006" s="26">
        <f>Table134[[#This Row],[ToMeasure]]-Table134[[#This Row],[FromMeasure]]</f>
        <v>0.20365347</v>
      </c>
      <c r="G1006" s="27" t="s">
        <v>4314</v>
      </c>
      <c r="H1006" s="37">
        <v>0</v>
      </c>
      <c r="I1006" s="24" t="s">
        <v>635</v>
      </c>
      <c r="J1006" s="37">
        <v>0.20365347</v>
      </c>
      <c r="K1006" s="24" t="s">
        <v>4315</v>
      </c>
      <c r="L1006" s="28">
        <v>103</v>
      </c>
      <c r="M1006" s="28">
        <v>0</v>
      </c>
      <c r="N1006" s="28">
        <v>103</v>
      </c>
      <c r="O1006" s="25" t="s">
        <v>23815</v>
      </c>
      <c r="P1006" s="24">
        <v>21</v>
      </c>
      <c r="Q1006" s="24" t="s">
        <v>203</v>
      </c>
      <c r="R1006" s="28">
        <v>2</v>
      </c>
      <c r="S1006" s="28">
        <v>3</v>
      </c>
      <c r="T1006" s="29">
        <v>4.8543689320388349E-2</v>
      </c>
      <c r="U1006" s="28">
        <v>167</v>
      </c>
      <c r="V1006" s="63"/>
      <c r="W1006" s="61">
        <f>(Table134[[#This Row],[2042 Future AADT]]-Table134[[#This Row],[AADT 2022]])/20*($W$5-2022)+Table134[[#This Row],[AADT 2022]]</f>
        <v>167</v>
      </c>
      <c r="X1006" s="63"/>
    </row>
    <row r="1007" spans="1:24" s="21" customFormat="1" ht="24" customHeight="1" x14ac:dyDescent="0.25">
      <c r="A1007" s="24" t="s">
        <v>4317</v>
      </c>
      <c r="B1007" s="25" t="s">
        <v>19883</v>
      </c>
      <c r="C1007" s="24">
        <v>5361</v>
      </c>
      <c r="D1007" s="24" t="s">
        <v>17074</v>
      </c>
      <c r="E1007" s="24" t="s">
        <v>4318</v>
      </c>
      <c r="F1007" s="26">
        <f>Table134[[#This Row],[ToMeasure]]-Table134[[#This Row],[FromMeasure]]</f>
        <v>0.18430779999999999</v>
      </c>
      <c r="G1007" s="27" t="s">
        <v>4319</v>
      </c>
      <c r="H1007" s="37">
        <v>0</v>
      </c>
      <c r="I1007" s="24" t="s">
        <v>4320</v>
      </c>
      <c r="J1007" s="37">
        <v>0.18430779999999999</v>
      </c>
      <c r="K1007" s="24" t="s">
        <v>512</v>
      </c>
      <c r="L1007" s="28">
        <v>102</v>
      </c>
      <c r="M1007" s="28">
        <v>0</v>
      </c>
      <c r="N1007" s="28">
        <v>102</v>
      </c>
      <c r="O1007" s="25" t="s">
        <v>23816</v>
      </c>
      <c r="P1007" s="24">
        <v>23</v>
      </c>
      <c r="Q1007" s="24" t="s">
        <v>203</v>
      </c>
      <c r="R1007" s="28">
        <v>2</v>
      </c>
      <c r="S1007" s="28">
        <v>3</v>
      </c>
      <c r="T1007" s="29">
        <v>4.9019607843137254E-2</v>
      </c>
      <c r="U1007" s="28">
        <v>166</v>
      </c>
      <c r="V1007" s="63"/>
      <c r="W1007" s="61">
        <f>(Table134[[#This Row],[2042 Future AADT]]-Table134[[#This Row],[AADT 2022]])/20*($W$5-2022)+Table134[[#This Row],[AADT 2022]]</f>
        <v>166</v>
      </c>
      <c r="X1007" s="63"/>
    </row>
    <row r="1008" spans="1:24" s="21" customFormat="1" ht="24" customHeight="1" x14ac:dyDescent="0.25">
      <c r="A1008" s="24" t="s">
        <v>7905</v>
      </c>
      <c r="B1008" s="25" t="s">
        <v>19885</v>
      </c>
      <c r="C1008" s="24">
        <v>5363</v>
      </c>
      <c r="D1008" s="24" t="s">
        <v>17074</v>
      </c>
      <c r="E1008" s="24" t="s">
        <v>7906</v>
      </c>
      <c r="F1008" s="26">
        <f>Table134[[#This Row],[ToMeasure]]-Table134[[#This Row],[FromMeasure]]</f>
        <v>0.19539477999999999</v>
      </c>
      <c r="G1008" s="27" t="s">
        <v>4315</v>
      </c>
      <c r="H1008" s="37">
        <v>0</v>
      </c>
      <c r="I1008" s="24" t="s">
        <v>4314</v>
      </c>
      <c r="J1008" s="37">
        <v>0.19539477999999999</v>
      </c>
      <c r="K1008" s="24" t="s">
        <v>635</v>
      </c>
      <c r="L1008" s="28">
        <v>270</v>
      </c>
      <c r="M1008" s="28">
        <v>0</v>
      </c>
      <c r="N1008" s="28">
        <v>270</v>
      </c>
      <c r="O1008" s="25" t="s">
        <v>23817</v>
      </c>
      <c r="P1008" s="24">
        <v>16</v>
      </c>
      <c r="Q1008" s="24" t="s">
        <v>203</v>
      </c>
      <c r="R1008" s="28">
        <v>3</v>
      </c>
      <c r="S1008" s="28">
        <v>4</v>
      </c>
      <c r="T1008" s="29">
        <v>2.5925925925925925E-2</v>
      </c>
      <c r="U1008" s="28">
        <v>438</v>
      </c>
      <c r="V1008" s="63"/>
      <c r="W1008" s="61">
        <f>(Table134[[#This Row],[2042 Future AADT]]-Table134[[#This Row],[AADT 2022]])/20*($W$5-2022)+Table134[[#This Row],[AADT 2022]]</f>
        <v>438</v>
      </c>
      <c r="X1008" s="63"/>
    </row>
    <row r="1009" spans="1:24" s="21" customFormat="1" ht="24" customHeight="1" x14ac:dyDescent="0.25">
      <c r="A1009" s="24" t="s">
        <v>8505</v>
      </c>
      <c r="B1009" s="25" t="s">
        <v>19887</v>
      </c>
      <c r="C1009" s="24">
        <v>5370</v>
      </c>
      <c r="D1009" s="24" t="s">
        <v>17074</v>
      </c>
      <c r="E1009" s="24" t="s">
        <v>8506</v>
      </c>
      <c r="F1009" s="26">
        <f>Table134[[#This Row],[ToMeasure]]-Table134[[#This Row],[FromMeasure]]</f>
        <v>0.21865142000000001</v>
      </c>
      <c r="G1009" s="27" t="s">
        <v>8507</v>
      </c>
      <c r="H1009" s="37">
        <v>0</v>
      </c>
      <c r="I1009" s="24" t="s">
        <v>512</v>
      </c>
      <c r="J1009" s="37">
        <v>0.21865142000000001</v>
      </c>
      <c r="K1009" s="24" t="s">
        <v>8508</v>
      </c>
      <c r="L1009" s="28">
        <v>384</v>
      </c>
      <c r="M1009" s="28">
        <v>0</v>
      </c>
      <c r="N1009" s="28">
        <v>384</v>
      </c>
      <c r="O1009" s="25" t="s">
        <v>23818</v>
      </c>
      <c r="P1009" s="24">
        <v>18</v>
      </c>
      <c r="Q1009" s="24" t="s">
        <v>203</v>
      </c>
      <c r="R1009" s="28">
        <v>18</v>
      </c>
      <c r="S1009" s="28">
        <v>24</v>
      </c>
      <c r="T1009" s="29">
        <v>0.109375</v>
      </c>
      <c r="U1009" s="28">
        <v>624</v>
      </c>
      <c r="V1009" s="63"/>
      <c r="W1009" s="61">
        <f>(Table134[[#This Row],[2042 Future AADT]]-Table134[[#This Row],[AADT 2022]])/20*($W$5-2022)+Table134[[#This Row],[AADT 2022]]</f>
        <v>624</v>
      </c>
      <c r="X1009" s="63"/>
    </row>
    <row r="1010" spans="1:24" s="21" customFormat="1" ht="24" customHeight="1" x14ac:dyDescent="0.25">
      <c r="A1010" s="24" t="s">
        <v>8510</v>
      </c>
      <c r="B1010" s="25" t="s">
        <v>19889</v>
      </c>
      <c r="C1010" s="24">
        <v>5372</v>
      </c>
      <c r="D1010" s="24" t="s">
        <v>17074</v>
      </c>
      <c r="E1010" s="24" t="s">
        <v>8511</v>
      </c>
      <c r="F1010" s="26">
        <f>Table134[[#This Row],[ToMeasure]]-Table134[[#This Row],[FromMeasure]]</f>
        <v>0.17630473999999999</v>
      </c>
      <c r="G1010" s="27" t="s">
        <v>8512</v>
      </c>
      <c r="H1010" s="37">
        <v>0</v>
      </c>
      <c r="I1010" s="24" t="s">
        <v>635</v>
      </c>
      <c r="J1010" s="37">
        <v>0.17630473999999999</v>
      </c>
      <c r="K1010" s="24" t="s">
        <v>8513</v>
      </c>
      <c r="L1010" s="28">
        <v>4134</v>
      </c>
      <c r="M1010" s="28">
        <v>0</v>
      </c>
      <c r="N1010" s="28">
        <v>4134</v>
      </c>
      <c r="O1010" s="25" t="s">
        <v>23819</v>
      </c>
      <c r="P1010" s="24">
        <v>16</v>
      </c>
      <c r="Q1010" s="24" t="s">
        <v>203</v>
      </c>
      <c r="R1010" s="28">
        <v>211</v>
      </c>
      <c r="S1010" s="28">
        <v>407</v>
      </c>
      <c r="T1010" s="29">
        <v>0.14949201741654572</v>
      </c>
      <c r="U1010" s="28">
        <v>6137</v>
      </c>
      <c r="V1010" s="63"/>
      <c r="W1010" s="61">
        <f>(Table134[[#This Row],[2042 Future AADT]]-Table134[[#This Row],[AADT 2022]])/20*($W$5-2022)+Table134[[#This Row],[AADT 2022]]</f>
        <v>6137</v>
      </c>
      <c r="X1010" s="63"/>
    </row>
    <row r="1011" spans="1:24" s="21" customFormat="1" ht="24" customHeight="1" x14ac:dyDescent="0.25">
      <c r="A1011" s="24" t="s">
        <v>8515</v>
      </c>
      <c r="B1011" s="25" t="s">
        <v>19888</v>
      </c>
      <c r="C1011" s="24">
        <v>5371</v>
      </c>
      <c r="D1011" s="24" t="s">
        <v>17074</v>
      </c>
      <c r="E1011" s="24" t="s">
        <v>8516</v>
      </c>
      <c r="F1011" s="26">
        <f>Table134[[#This Row],[ToMeasure]]-Table134[[#This Row],[FromMeasure]]</f>
        <v>0.14696844000000001</v>
      </c>
      <c r="G1011" s="27" t="s">
        <v>8508</v>
      </c>
      <c r="H1011" s="37">
        <v>0</v>
      </c>
      <c r="I1011" s="24" t="s">
        <v>8507</v>
      </c>
      <c r="J1011" s="37">
        <v>0.14696844000000001</v>
      </c>
      <c r="K1011" s="24" t="s">
        <v>512</v>
      </c>
      <c r="L1011" s="28">
        <v>5534</v>
      </c>
      <c r="M1011" s="28">
        <v>0</v>
      </c>
      <c r="N1011" s="28">
        <v>5534</v>
      </c>
      <c r="O1011" s="25" t="s">
        <v>23820</v>
      </c>
      <c r="P1011" s="24">
        <v>17</v>
      </c>
      <c r="Q1011" s="24" t="s">
        <v>203</v>
      </c>
      <c r="R1011" s="28">
        <v>190</v>
      </c>
      <c r="S1011" s="28">
        <v>241</v>
      </c>
      <c r="T1011" s="29">
        <v>7.7882182869533786E-2</v>
      </c>
      <c r="U1011" s="28">
        <v>8215</v>
      </c>
      <c r="V1011" s="63"/>
      <c r="W1011" s="61">
        <f>(Table134[[#This Row],[2042 Future AADT]]-Table134[[#This Row],[AADT 2022]])/20*($W$5-2022)+Table134[[#This Row],[AADT 2022]]</f>
        <v>8215</v>
      </c>
      <c r="X1011" s="63"/>
    </row>
    <row r="1012" spans="1:24" s="21" customFormat="1" ht="24" customHeight="1" x14ac:dyDescent="0.25">
      <c r="A1012" s="24" t="s">
        <v>8518</v>
      </c>
      <c r="B1012" s="25" t="s">
        <v>19890</v>
      </c>
      <c r="C1012" s="24">
        <v>5373</v>
      </c>
      <c r="D1012" s="24" t="s">
        <v>17074</v>
      </c>
      <c r="E1012" s="24" t="s">
        <v>8519</v>
      </c>
      <c r="F1012" s="26">
        <f>Table134[[#This Row],[ToMeasure]]-Table134[[#This Row],[FromMeasure]]</f>
        <v>0.26449571999999999</v>
      </c>
      <c r="G1012" s="27" t="s">
        <v>8513</v>
      </c>
      <c r="H1012" s="37">
        <v>0</v>
      </c>
      <c r="I1012" s="24" t="s">
        <v>8512</v>
      </c>
      <c r="J1012" s="37">
        <v>0.26449571999999999</v>
      </c>
      <c r="K1012" s="24" t="s">
        <v>635</v>
      </c>
      <c r="L1012" s="28">
        <v>590</v>
      </c>
      <c r="M1012" s="28">
        <v>0</v>
      </c>
      <c r="N1012" s="28">
        <v>590</v>
      </c>
      <c r="O1012" s="25" t="s">
        <v>23821</v>
      </c>
      <c r="P1012" s="24">
        <v>13</v>
      </c>
      <c r="Q1012" s="24" t="s">
        <v>203</v>
      </c>
      <c r="R1012" s="28">
        <v>31</v>
      </c>
      <c r="S1012" s="28">
        <v>40</v>
      </c>
      <c r="T1012" s="29">
        <v>0.12033898305084746</v>
      </c>
      <c r="U1012" s="28">
        <v>958</v>
      </c>
      <c r="V1012" s="63"/>
      <c r="W1012" s="61">
        <f>(Table134[[#This Row],[2042 Future AADT]]-Table134[[#This Row],[AADT 2022]])/20*($W$5-2022)+Table134[[#This Row],[AADT 2022]]</f>
        <v>958</v>
      </c>
      <c r="X1012" s="63"/>
    </row>
    <row r="1013" spans="1:24" s="21" customFormat="1" ht="24" customHeight="1" x14ac:dyDescent="0.25">
      <c r="A1013" s="24" t="s">
        <v>7908</v>
      </c>
      <c r="B1013" s="25" t="s">
        <v>19892</v>
      </c>
      <c r="C1013" s="24">
        <v>5380</v>
      </c>
      <c r="D1013" s="24" t="s">
        <v>17074</v>
      </c>
      <c r="E1013" s="24" t="s">
        <v>7909</v>
      </c>
      <c r="F1013" s="26">
        <f>Table134[[#This Row],[ToMeasure]]-Table134[[#This Row],[FromMeasure]]</f>
        <v>0.21636589000000001</v>
      </c>
      <c r="G1013" s="27" t="s">
        <v>7910</v>
      </c>
      <c r="H1013" s="37">
        <v>0</v>
      </c>
      <c r="I1013" s="24" t="s">
        <v>512</v>
      </c>
      <c r="J1013" s="37">
        <v>0.21636589000000001</v>
      </c>
      <c r="K1013" s="24" t="s">
        <v>7911</v>
      </c>
      <c r="L1013" s="28">
        <v>1051</v>
      </c>
      <c r="M1013" s="28">
        <v>0</v>
      </c>
      <c r="N1013" s="28">
        <v>1051</v>
      </c>
      <c r="O1013" s="25" t="s">
        <v>23822</v>
      </c>
      <c r="P1013" s="24">
        <v>12</v>
      </c>
      <c r="Q1013" s="24" t="s">
        <v>203</v>
      </c>
      <c r="R1013" s="28">
        <v>53</v>
      </c>
      <c r="S1013" s="28">
        <v>69</v>
      </c>
      <c r="T1013" s="29">
        <v>0.11607992388201713</v>
      </c>
      <c r="U1013" s="28">
        <v>1560</v>
      </c>
      <c r="V1013" s="63"/>
      <c r="W1013" s="61">
        <f>(Table134[[#This Row],[2042 Future AADT]]-Table134[[#This Row],[AADT 2022]])/20*($W$5-2022)+Table134[[#This Row],[AADT 2022]]</f>
        <v>1560</v>
      </c>
      <c r="X1013" s="63"/>
    </row>
    <row r="1014" spans="1:24" s="21" customFormat="1" ht="24" customHeight="1" x14ac:dyDescent="0.25">
      <c r="A1014" s="24" t="s">
        <v>7913</v>
      </c>
      <c r="B1014" s="25" t="s">
        <v>19894</v>
      </c>
      <c r="C1014" s="24">
        <v>5382</v>
      </c>
      <c r="D1014" s="24" t="s">
        <v>17074</v>
      </c>
      <c r="E1014" s="24" t="s">
        <v>2330</v>
      </c>
      <c r="F1014" s="26">
        <f>Table134[[#This Row],[ToMeasure]]-Table134[[#This Row],[FromMeasure]]</f>
        <v>0.29044766999999999</v>
      </c>
      <c r="G1014" s="27" t="s">
        <v>2328</v>
      </c>
      <c r="H1014" s="37">
        <v>0</v>
      </c>
      <c r="I1014" s="24" t="s">
        <v>635</v>
      </c>
      <c r="J1014" s="37">
        <v>0.29044766999999999</v>
      </c>
      <c r="K1014" s="24" t="s">
        <v>7914</v>
      </c>
      <c r="L1014" s="28">
        <v>4837</v>
      </c>
      <c r="M1014" s="28">
        <v>0</v>
      </c>
      <c r="N1014" s="28">
        <v>4837</v>
      </c>
      <c r="O1014" s="25" t="s">
        <v>23823</v>
      </c>
      <c r="P1014" s="24">
        <v>17</v>
      </c>
      <c r="Q1014" s="24" t="s">
        <v>203</v>
      </c>
      <c r="R1014" s="28">
        <v>266</v>
      </c>
      <c r="S1014" s="28">
        <v>340</v>
      </c>
      <c r="T1014" s="29">
        <v>0.1252842671077114</v>
      </c>
      <c r="U1014" s="28">
        <v>7181</v>
      </c>
      <c r="V1014" s="63"/>
      <c r="W1014" s="61">
        <f>(Table134[[#This Row],[2042 Future AADT]]-Table134[[#This Row],[AADT 2022]])/20*($W$5-2022)+Table134[[#This Row],[AADT 2022]]</f>
        <v>7181</v>
      </c>
      <c r="X1014" s="63"/>
    </row>
    <row r="1015" spans="1:24" s="21" customFormat="1" ht="24" customHeight="1" x14ac:dyDescent="0.25">
      <c r="A1015" s="24" t="s">
        <v>7916</v>
      </c>
      <c r="B1015" s="25"/>
      <c r="C1015" s="24" t="s">
        <v>203</v>
      </c>
      <c r="D1015" s="24" t="s">
        <v>17074</v>
      </c>
      <c r="E1015" s="24" t="s">
        <v>7917</v>
      </c>
      <c r="F1015" s="26">
        <f>Table134[[#This Row],[ToMeasure]]-Table134[[#This Row],[FromMeasure]]</f>
        <v>2.035008E-2</v>
      </c>
      <c r="G1015" s="27" t="s">
        <v>7918</v>
      </c>
      <c r="H1015" s="37">
        <v>0</v>
      </c>
      <c r="I1015" s="24" t="s">
        <v>7919</v>
      </c>
      <c r="J1015" s="37">
        <v>2.035008E-2</v>
      </c>
      <c r="K1015" s="24" t="s">
        <v>627</v>
      </c>
      <c r="L1015" s="28" t="s">
        <v>203</v>
      </c>
      <c r="M1015" s="28" t="s">
        <v>203</v>
      </c>
      <c r="N1015" s="28">
        <v>2913</v>
      </c>
      <c r="O1015" s="25" t="s">
        <v>23824</v>
      </c>
      <c r="P1015" s="24" t="s">
        <v>203</v>
      </c>
      <c r="Q1015" s="24" t="s">
        <v>203</v>
      </c>
      <c r="R1015" s="28" t="s">
        <v>203</v>
      </c>
      <c r="S1015" s="28" t="s">
        <v>203</v>
      </c>
      <c r="T1015" s="29" t="s">
        <v>203</v>
      </c>
      <c r="U1015" s="28">
        <v>6221</v>
      </c>
      <c r="V1015" s="63"/>
      <c r="W1015" s="61">
        <f>(Table134[[#This Row],[2042 Future AADT]]-Table134[[#This Row],[AADT 2022]])/20*($W$5-2022)+Table134[[#This Row],[AADT 2022]]</f>
        <v>6221</v>
      </c>
      <c r="X1015" s="63"/>
    </row>
    <row r="1016" spans="1:24" s="21" customFormat="1" ht="24" customHeight="1" x14ac:dyDescent="0.25">
      <c r="A1016" s="24" t="s">
        <v>8521</v>
      </c>
      <c r="B1016" s="25" t="s">
        <v>19893</v>
      </c>
      <c r="C1016" s="24">
        <v>5381</v>
      </c>
      <c r="D1016" s="24" t="s">
        <v>17074</v>
      </c>
      <c r="E1016" s="24" t="s">
        <v>8522</v>
      </c>
      <c r="F1016" s="26">
        <f>Table134[[#This Row],[ToMeasure]]-Table134[[#This Row],[FromMeasure]]</f>
        <v>0.28446548999999999</v>
      </c>
      <c r="G1016" s="27" t="s">
        <v>7911</v>
      </c>
      <c r="H1016" s="37">
        <v>0</v>
      </c>
      <c r="I1016" s="24" t="s">
        <v>7910</v>
      </c>
      <c r="J1016" s="37">
        <v>0.28446548999999999</v>
      </c>
      <c r="K1016" s="24" t="s">
        <v>512</v>
      </c>
      <c r="L1016" s="28">
        <v>4566</v>
      </c>
      <c r="M1016" s="28">
        <v>0</v>
      </c>
      <c r="N1016" s="28">
        <v>4566</v>
      </c>
      <c r="O1016" s="25" t="s">
        <v>23825</v>
      </c>
      <c r="P1016" s="24">
        <v>20</v>
      </c>
      <c r="Q1016" s="24">
        <v>51</v>
      </c>
      <c r="R1016" s="28">
        <v>303</v>
      </c>
      <c r="S1016" s="28">
        <v>583</v>
      </c>
      <c r="T1016" s="29">
        <v>0.19404292597459483</v>
      </c>
      <c r="U1016" s="28">
        <v>6778</v>
      </c>
      <c r="V1016" s="63"/>
      <c r="W1016" s="61">
        <f>(Table134[[#This Row],[2042 Future AADT]]-Table134[[#This Row],[AADT 2022]])/20*($W$5-2022)+Table134[[#This Row],[AADT 2022]]</f>
        <v>6778</v>
      </c>
      <c r="X1016" s="63"/>
    </row>
    <row r="1017" spans="1:24" s="21" customFormat="1" ht="24" customHeight="1" x14ac:dyDescent="0.25">
      <c r="A1017" s="24" t="s">
        <v>8524</v>
      </c>
      <c r="B1017" s="25" t="s">
        <v>19895</v>
      </c>
      <c r="C1017" s="24">
        <v>5383</v>
      </c>
      <c r="D1017" s="24" t="s">
        <v>17074</v>
      </c>
      <c r="E1017" s="24" t="s">
        <v>8525</v>
      </c>
      <c r="F1017" s="26">
        <f>Table134[[#This Row],[ToMeasure]]-Table134[[#This Row],[FromMeasure]]</f>
        <v>0.28512551000000003</v>
      </c>
      <c r="G1017" s="27" t="s">
        <v>7914</v>
      </c>
      <c r="H1017" s="37">
        <v>0</v>
      </c>
      <c r="I1017" s="24" t="s">
        <v>2328</v>
      </c>
      <c r="J1017" s="37">
        <v>0.28512551000000003</v>
      </c>
      <c r="K1017" s="24" t="s">
        <v>635</v>
      </c>
      <c r="L1017" s="28">
        <v>1734</v>
      </c>
      <c r="M1017" s="28">
        <v>0</v>
      </c>
      <c r="N1017" s="28">
        <v>1734</v>
      </c>
      <c r="O1017" s="25" t="s">
        <v>23826</v>
      </c>
      <c r="P1017" s="24">
        <v>12</v>
      </c>
      <c r="Q1017" s="24" t="s">
        <v>203</v>
      </c>
      <c r="R1017" s="28">
        <v>81</v>
      </c>
      <c r="S1017" s="28">
        <v>104</v>
      </c>
      <c r="T1017" s="29">
        <v>0.10668973471741638</v>
      </c>
      <c r="U1017" s="28">
        <v>2574</v>
      </c>
      <c r="V1017" s="63"/>
      <c r="W1017" s="61">
        <f>(Table134[[#This Row],[2042 Future AADT]]-Table134[[#This Row],[AADT 2022]])/20*($W$5-2022)+Table134[[#This Row],[AADT 2022]]</f>
        <v>2574</v>
      </c>
      <c r="X1017" s="63"/>
    </row>
    <row r="1018" spans="1:24" s="21" customFormat="1" ht="24" customHeight="1" x14ac:dyDescent="0.25">
      <c r="A1018" s="24" t="s">
        <v>7921</v>
      </c>
      <c r="B1018" s="25" t="s">
        <v>19897</v>
      </c>
      <c r="C1018" s="24">
        <v>5390</v>
      </c>
      <c r="D1018" s="24" t="s">
        <v>17074</v>
      </c>
      <c r="E1018" s="24" t="s">
        <v>7922</v>
      </c>
      <c r="F1018" s="26">
        <f>Table134[[#This Row],[ToMeasure]]-Table134[[#This Row],[FromMeasure]]</f>
        <v>0.18209777999999999</v>
      </c>
      <c r="G1018" s="27" t="s">
        <v>6123</v>
      </c>
      <c r="H1018" s="37">
        <v>0</v>
      </c>
      <c r="I1018" s="24" t="s">
        <v>512</v>
      </c>
      <c r="J1018" s="37">
        <v>0.18209777999999999</v>
      </c>
      <c r="K1018" s="24" t="s">
        <v>629</v>
      </c>
      <c r="L1018" s="28">
        <v>1331</v>
      </c>
      <c r="M1018" s="28">
        <v>0</v>
      </c>
      <c r="N1018" s="28">
        <v>1331</v>
      </c>
      <c r="O1018" s="25" t="s">
        <v>23827</v>
      </c>
      <c r="P1018" s="24">
        <v>12</v>
      </c>
      <c r="Q1018" s="24" t="s">
        <v>203</v>
      </c>
      <c r="R1018" s="28">
        <v>53</v>
      </c>
      <c r="S1018" s="28">
        <v>69</v>
      </c>
      <c r="T1018" s="29">
        <v>9.1660405709992482E-2</v>
      </c>
      <c r="U1018" s="28">
        <v>1976</v>
      </c>
      <c r="V1018" s="63"/>
      <c r="W1018" s="61">
        <f>(Table134[[#This Row],[2042 Future AADT]]-Table134[[#This Row],[AADT 2022]])/20*($W$5-2022)+Table134[[#This Row],[AADT 2022]]</f>
        <v>1976</v>
      </c>
      <c r="X1018" s="63"/>
    </row>
    <row r="1019" spans="1:24" s="21" customFormat="1" ht="24" customHeight="1" x14ac:dyDescent="0.25">
      <c r="A1019" s="24" t="s">
        <v>11989</v>
      </c>
      <c r="B1019" s="25"/>
      <c r="C1019" s="24" t="s">
        <v>203</v>
      </c>
      <c r="D1019" s="24" t="s">
        <v>17074</v>
      </c>
      <c r="E1019" s="24" t="s">
        <v>11990</v>
      </c>
      <c r="F1019" s="26">
        <f>Table134[[#This Row],[ToMeasure]]-Table134[[#This Row],[FromMeasure]]</f>
        <v>0.35164739</v>
      </c>
      <c r="G1019" s="27" t="s">
        <v>11991</v>
      </c>
      <c r="H1019" s="37">
        <v>0</v>
      </c>
      <c r="I1019" s="24" t="s">
        <v>512</v>
      </c>
      <c r="J1019" s="37">
        <v>0.35164739</v>
      </c>
      <c r="K1019" s="24" t="s">
        <v>632</v>
      </c>
      <c r="L1019" s="28" t="s">
        <v>203</v>
      </c>
      <c r="M1019" s="28" t="s">
        <v>203</v>
      </c>
      <c r="N1019" s="28" t="s">
        <v>203</v>
      </c>
      <c r="O1019" s="25" t="s">
        <v>203</v>
      </c>
      <c r="P1019" s="24" t="s">
        <v>203</v>
      </c>
      <c r="Q1019" s="24" t="s">
        <v>203</v>
      </c>
      <c r="R1019" s="28" t="s">
        <v>203</v>
      </c>
      <c r="S1019" s="28" t="s">
        <v>203</v>
      </c>
      <c r="T1019" s="29" t="s">
        <v>203</v>
      </c>
      <c r="U1019" s="28" t="s">
        <v>203</v>
      </c>
      <c r="V1019" s="63"/>
      <c r="W1019" s="61" t="e">
        <f>(Table134[[#This Row],[2042 Future AADT]]-Table134[[#This Row],[AADT 2022]])/20*($W$5-2022)+Table134[[#This Row],[AADT 2022]]</f>
        <v>#VALUE!</v>
      </c>
      <c r="X1019" s="63"/>
    </row>
    <row r="1020" spans="1:24" s="21" customFormat="1" ht="24" customHeight="1" x14ac:dyDescent="0.25">
      <c r="A1020" s="24" t="s">
        <v>11992</v>
      </c>
      <c r="B1020" s="25"/>
      <c r="C1020" s="24" t="s">
        <v>203</v>
      </c>
      <c r="D1020" s="24" t="s">
        <v>17074</v>
      </c>
      <c r="E1020" s="24" t="s">
        <v>11993</v>
      </c>
      <c r="F1020" s="26">
        <f>Table134[[#This Row],[ToMeasure]]-Table134[[#This Row],[FromMeasure]]</f>
        <v>0.25012188000000002</v>
      </c>
      <c r="G1020" s="27" t="s">
        <v>11994</v>
      </c>
      <c r="H1020" s="37">
        <v>0</v>
      </c>
      <c r="I1020" s="24" t="s">
        <v>512</v>
      </c>
      <c r="J1020" s="37">
        <v>0.25012188000000002</v>
      </c>
      <c r="K1020" s="24" t="s">
        <v>4488</v>
      </c>
      <c r="L1020" s="28" t="s">
        <v>203</v>
      </c>
      <c r="M1020" s="28" t="s">
        <v>203</v>
      </c>
      <c r="N1020" s="28" t="s">
        <v>203</v>
      </c>
      <c r="O1020" s="25" t="s">
        <v>203</v>
      </c>
      <c r="P1020" s="24" t="s">
        <v>203</v>
      </c>
      <c r="Q1020" s="24" t="s">
        <v>203</v>
      </c>
      <c r="R1020" s="28" t="s">
        <v>203</v>
      </c>
      <c r="S1020" s="28" t="s">
        <v>203</v>
      </c>
      <c r="T1020" s="29" t="s">
        <v>203</v>
      </c>
      <c r="U1020" s="28" t="s">
        <v>203</v>
      </c>
      <c r="V1020" s="63"/>
      <c r="W1020" s="61" t="e">
        <f>(Table134[[#This Row],[2042 Future AADT]]-Table134[[#This Row],[AADT 2022]])/20*($W$5-2022)+Table134[[#This Row],[AADT 2022]]</f>
        <v>#VALUE!</v>
      </c>
      <c r="X1020" s="63"/>
    </row>
    <row r="1021" spans="1:24" s="21" customFormat="1" ht="24" customHeight="1" x14ac:dyDescent="0.25">
      <c r="A1021" s="24" t="s">
        <v>8527</v>
      </c>
      <c r="B1021" s="25"/>
      <c r="C1021" s="24" t="s">
        <v>203</v>
      </c>
      <c r="D1021" s="24" t="s">
        <v>17074</v>
      </c>
      <c r="E1021" s="24" t="s">
        <v>8528</v>
      </c>
      <c r="F1021" s="26">
        <f>Table134[[#This Row],[ToMeasure]]-Table134[[#This Row],[FromMeasure]]</f>
        <v>0.16223997000000001</v>
      </c>
      <c r="G1021" s="27" t="s">
        <v>8529</v>
      </c>
      <c r="H1021" s="37">
        <v>0</v>
      </c>
      <c r="I1021" s="24" t="s">
        <v>635</v>
      </c>
      <c r="J1021" s="37">
        <v>0.16223997000000001</v>
      </c>
      <c r="K1021" s="24" t="s">
        <v>4488</v>
      </c>
      <c r="L1021" s="28" t="s">
        <v>203</v>
      </c>
      <c r="M1021" s="28" t="s">
        <v>203</v>
      </c>
      <c r="N1021" s="28" t="s">
        <v>203</v>
      </c>
      <c r="O1021" s="25" t="s">
        <v>203</v>
      </c>
      <c r="P1021" s="24" t="s">
        <v>203</v>
      </c>
      <c r="Q1021" s="24" t="s">
        <v>203</v>
      </c>
      <c r="R1021" s="28" t="s">
        <v>203</v>
      </c>
      <c r="S1021" s="28" t="s">
        <v>203</v>
      </c>
      <c r="T1021" s="29" t="s">
        <v>203</v>
      </c>
      <c r="U1021" s="28" t="s">
        <v>203</v>
      </c>
      <c r="V1021" s="63"/>
      <c r="W1021" s="61" t="e">
        <f>(Table134[[#This Row],[2042 Future AADT]]-Table134[[#This Row],[AADT 2022]])/20*($W$5-2022)+Table134[[#This Row],[AADT 2022]]</f>
        <v>#VALUE!</v>
      </c>
      <c r="X1021" s="63"/>
    </row>
    <row r="1022" spans="1:24" s="21" customFormat="1" ht="24" customHeight="1" x14ac:dyDescent="0.25">
      <c r="A1022" s="24" t="s">
        <v>8530</v>
      </c>
      <c r="B1022" s="25"/>
      <c r="C1022" s="24" t="s">
        <v>203</v>
      </c>
      <c r="D1022" s="24" t="s">
        <v>17074</v>
      </c>
      <c r="E1022" s="24" t="s">
        <v>8531</v>
      </c>
      <c r="F1022" s="26">
        <f>Table134[[#This Row],[ToMeasure]]-Table134[[#This Row],[FromMeasure]]</f>
        <v>0.23391618</v>
      </c>
      <c r="G1022" s="27" t="s">
        <v>8532</v>
      </c>
      <c r="H1022" s="37">
        <v>0</v>
      </c>
      <c r="I1022" s="24" t="s">
        <v>635</v>
      </c>
      <c r="J1022" s="37">
        <v>0.23391618</v>
      </c>
      <c r="K1022" s="24" t="s">
        <v>632</v>
      </c>
      <c r="L1022" s="28" t="s">
        <v>203</v>
      </c>
      <c r="M1022" s="28" t="s">
        <v>203</v>
      </c>
      <c r="N1022" s="28" t="s">
        <v>203</v>
      </c>
      <c r="O1022" s="25" t="s">
        <v>203</v>
      </c>
      <c r="P1022" s="24" t="s">
        <v>203</v>
      </c>
      <c r="Q1022" s="24" t="s">
        <v>203</v>
      </c>
      <c r="R1022" s="28" t="s">
        <v>203</v>
      </c>
      <c r="S1022" s="28" t="s">
        <v>203</v>
      </c>
      <c r="T1022" s="29" t="s">
        <v>203</v>
      </c>
      <c r="U1022" s="28" t="s">
        <v>203</v>
      </c>
      <c r="V1022" s="63"/>
      <c r="W1022" s="61" t="e">
        <f>(Table134[[#This Row],[2042 Future AADT]]-Table134[[#This Row],[AADT 2022]])/20*($W$5-2022)+Table134[[#This Row],[AADT 2022]]</f>
        <v>#VALUE!</v>
      </c>
      <c r="X1022" s="63"/>
    </row>
    <row r="1023" spans="1:24" s="21" customFormat="1" ht="24" customHeight="1" x14ac:dyDescent="0.25">
      <c r="A1023" s="24" t="s">
        <v>11995</v>
      </c>
      <c r="B1023" s="25"/>
      <c r="C1023" s="24">
        <v>192</v>
      </c>
      <c r="D1023" s="24" t="s">
        <v>17074</v>
      </c>
      <c r="E1023" s="24" t="s">
        <v>637</v>
      </c>
      <c r="F1023" s="26">
        <f>Table134[[#This Row],[ToMeasure]]-Table134[[#This Row],[FromMeasure]]</f>
        <v>0.13948494</v>
      </c>
      <c r="G1023" s="27" t="s">
        <v>7927</v>
      </c>
      <c r="H1023" s="37">
        <v>3.4527200000000001E-2</v>
      </c>
      <c r="I1023" s="24" t="s">
        <v>627</v>
      </c>
      <c r="J1023" s="37">
        <v>0.17401214000000001</v>
      </c>
      <c r="K1023" s="24" t="s">
        <v>7928</v>
      </c>
      <c r="L1023" s="28" t="s">
        <v>203</v>
      </c>
      <c r="M1023" s="28" t="s">
        <v>203</v>
      </c>
      <c r="N1023" s="28" t="s">
        <v>203</v>
      </c>
      <c r="O1023" s="25" t="s">
        <v>203</v>
      </c>
      <c r="P1023" s="24" t="s">
        <v>203</v>
      </c>
      <c r="Q1023" s="24" t="s">
        <v>203</v>
      </c>
      <c r="R1023" s="28" t="s">
        <v>203</v>
      </c>
      <c r="S1023" s="28" t="s">
        <v>203</v>
      </c>
      <c r="T1023" s="29" t="s">
        <v>203</v>
      </c>
      <c r="U1023" s="28" t="s">
        <v>203</v>
      </c>
      <c r="V1023" s="63"/>
      <c r="W1023" s="61" t="e">
        <f>(Table134[[#This Row],[2042 Future AADT]]-Table134[[#This Row],[AADT 2022]])/20*($W$5-2022)+Table134[[#This Row],[AADT 2022]]</f>
        <v>#VALUE!</v>
      </c>
      <c r="X1023" s="63"/>
    </row>
    <row r="1024" spans="1:24" s="21" customFormat="1" ht="24" customHeight="1" x14ac:dyDescent="0.25">
      <c r="A1024" s="24" t="s">
        <v>7924</v>
      </c>
      <c r="B1024" s="25"/>
      <c r="C1024" s="24">
        <v>193</v>
      </c>
      <c r="D1024" s="24" t="s">
        <v>17074</v>
      </c>
      <c r="E1024" s="24" t="s">
        <v>7925</v>
      </c>
      <c r="F1024" s="26">
        <f>Table134[[#This Row],[ToMeasure]]-Table134[[#This Row],[FromMeasure]]</f>
        <v>8.0707569999999992E-2</v>
      </c>
      <c r="G1024" s="27" t="s">
        <v>7926</v>
      </c>
      <c r="H1024" s="37">
        <v>2.5403249999999999E-2</v>
      </c>
      <c r="I1024" s="24" t="s">
        <v>7927</v>
      </c>
      <c r="J1024" s="37">
        <v>0.10611081999999999</v>
      </c>
      <c r="K1024" s="24" t="s">
        <v>7928</v>
      </c>
      <c r="L1024" s="28" t="s">
        <v>203</v>
      </c>
      <c r="M1024" s="28" t="s">
        <v>203</v>
      </c>
      <c r="N1024" s="28" t="s">
        <v>203</v>
      </c>
      <c r="O1024" s="25" t="s">
        <v>203</v>
      </c>
      <c r="P1024" s="24" t="s">
        <v>203</v>
      </c>
      <c r="Q1024" s="24" t="s">
        <v>203</v>
      </c>
      <c r="R1024" s="28" t="s">
        <v>203</v>
      </c>
      <c r="S1024" s="28" t="s">
        <v>203</v>
      </c>
      <c r="T1024" s="29" t="s">
        <v>203</v>
      </c>
      <c r="U1024" s="28" t="s">
        <v>203</v>
      </c>
      <c r="V1024" s="63"/>
      <c r="W1024" s="61" t="e">
        <f>(Table134[[#This Row],[2042 Future AADT]]-Table134[[#This Row],[AADT 2022]])/20*($W$5-2022)+Table134[[#This Row],[AADT 2022]]</f>
        <v>#VALUE!</v>
      </c>
      <c r="X1024" s="63"/>
    </row>
    <row r="1025" spans="1:24" s="21" customFormat="1" ht="24" customHeight="1" x14ac:dyDescent="0.25">
      <c r="A1025" s="24" t="s">
        <v>4328</v>
      </c>
      <c r="B1025" s="25" t="s">
        <v>19263</v>
      </c>
      <c r="C1025" s="24">
        <v>4345</v>
      </c>
      <c r="D1025" s="24" t="s">
        <v>17074</v>
      </c>
      <c r="E1025" s="24" t="s">
        <v>696</v>
      </c>
      <c r="F1025" s="26">
        <f>Table134[[#This Row],[ToMeasure]]-Table134[[#This Row],[FromMeasure]]</f>
        <v>0.42284243000000288</v>
      </c>
      <c r="G1025" s="27" t="s">
        <v>697</v>
      </c>
      <c r="H1025" s="37">
        <v>63.275661939999999</v>
      </c>
      <c r="I1025" s="24" t="s">
        <v>747</v>
      </c>
      <c r="J1025" s="37">
        <v>63.698504370000002</v>
      </c>
      <c r="K1025" s="24" t="s">
        <v>647</v>
      </c>
      <c r="L1025" s="28">
        <v>37973</v>
      </c>
      <c r="M1025" s="28">
        <v>0</v>
      </c>
      <c r="N1025" s="28">
        <v>37973</v>
      </c>
      <c r="O1025" s="25" t="s">
        <v>23828</v>
      </c>
      <c r="P1025" s="24">
        <v>10</v>
      </c>
      <c r="Q1025" s="24">
        <v>53</v>
      </c>
      <c r="R1025" s="28">
        <v>3244</v>
      </c>
      <c r="S1025" s="28">
        <v>7793</v>
      </c>
      <c r="T1025" s="29">
        <v>0.29065388565559741</v>
      </c>
      <c r="U1025" s="28">
        <v>57884</v>
      </c>
      <c r="V1025" s="63"/>
      <c r="W1025" s="61">
        <f>(Table134[[#This Row],[2042 Future AADT]]-Table134[[#This Row],[AADT 2022]])/20*($W$5-2022)+Table134[[#This Row],[AADT 2022]]</f>
        <v>57884</v>
      </c>
      <c r="X1025" s="63"/>
    </row>
    <row r="1026" spans="1:24" s="21" customFormat="1" ht="24" customHeight="1" x14ac:dyDescent="0.25">
      <c r="A1026" s="24" t="s">
        <v>8541</v>
      </c>
      <c r="B1026" s="25" t="s">
        <v>19258</v>
      </c>
      <c r="C1026" s="24">
        <v>4340</v>
      </c>
      <c r="D1026" s="24" t="s">
        <v>17074</v>
      </c>
      <c r="E1026" s="24" t="s">
        <v>8542</v>
      </c>
      <c r="F1026" s="26">
        <f>Table134[[#This Row],[ToMeasure]]-Table134[[#This Row],[FromMeasure]]</f>
        <v>0.30922917000000183</v>
      </c>
      <c r="G1026" s="27" t="s">
        <v>4333</v>
      </c>
      <c r="H1026" s="37">
        <v>63.38196044</v>
      </c>
      <c r="I1026" s="24" t="s">
        <v>8082</v>
      </c>
      <c r="J1026" s="37">
        <v>63.691189610000002</v>
      </c>
      <c r="K1026" s="24" t="s">
        <v>156</v>
      </c>
      <c r="L1026" s="28">
        <v>0</v>
      </c>
      <c r="M1026" s="28">
        <v>25018</v>
      </c>
      <c r="N1026" s="28">
        <v>25018</v>
      </c>
      <c r="O1026" s="25" t="s">
        <v>23829</v>
      </c>
      <c r="P1026" s="24">
        <v>9</v>
      </c>
      <c r="Q1026" s="24" t="s">
        <v>203</v>
      </c>
      <c r="R1026" s="28">
        <v>2301</v>
      </c>
      <c r="S1026" s="28">
        <v>374</v>
      </c>
      <c r="T1026" s="29">
        <v>0.1069230154288912</v>
      </c>
      <c r="U1026" s="28">
        <v>38136</v>
      </c>
      <c r="V1026" s="63"/>
      <c r="W1026" s="61">
        <f>(Table134[[#This Row],[2042 Future AADT]]-Table134[[#This Row],[AADT 2022]])/20*($W$5-2022)+Table134[[#This Row],[AADT 2022]]</f>
        <v>38136</v>
      </c>
      <c r="X1026" s="63"/>
    </row>
    <row r="1027" spans="1:24" s="21" customFormat="1" ht="24" customHeight="1" x14ac:dyDescent="0.25">
      <c r="A1027" s="24" t="s">
        <v>8544</v>
      </c>
      <c r="B1027" s="25" t="s">
        <v>21166</v>
      </c>
      <c r="C1027" s="24">
        <v>8042</v>
      </c>
      <c r="D1027" s="24" t="s">
        <v>17074</v>
      </c>
      <c r="E1027" s="24" t="s">
        <v>8545</v>
      </c>
      <c r="F1027" s="26">
        <f>Table134[[#This Row],[ToMeasure]]-Table134[[#This Row],[FromMeasure]]</f>
        <v>0.20162762000000001</v>
      </c>
      <c r="G1027" s="27" t="s">
        <v>8546</v>
      </c>
      <c r="H1027" s="37">
        <v>0</v>
      </c>
      <c r="I1027" s="24" t="s">
        <v>4333</v>
      </c>
      <c r="J1027" s="37">
        <v>0.20162762000000001</v>
      </c>
      <c r="K1027" s="24" t="s">
        <v>8547</v>
      </c>
      <c r="L1027" s="28">
        <v>0</v>
      </c>
      <c r="M1027" s="28">
        <v>271</v>
      </c>
      <c r="N1027" s="28">
        <v>271</v>
      </c>
      <c r="O1027" s="25" t="s">
        <v>23830</v>
      </c>
      <c r="P1027" s="24">
        <v>17</v>
      </c>
      <c r="Q1027" s="24" t="s">
        <v>203</v>
      </c>
      <c r="R1027" s="28">
        <v>24</v>
      </c>
      <c r="S1027" s="28">
        <v>3</v>
      </c>
      <c r="T1027" s="29">
        <v>9.9630996309963096E-2</v>
      </c>
      <c r="U1027" s="28">
        <v>397</v>
      </c>
      <c r="V1027" s="63"/>
      <c r="W1027" s="61">
        <f>(Table134[[#This Row],[2042 Future AADT]]-Table134[[#This Row],[AADT 2022]])/20*($W$5-2022)+Table134[[#This Row],[AADT 2022]]</f>
        <v>397</v>
      </c>
      <c r="X1027" s="63"/>
    </row>
    <row r="1028" spans="1:24" s="21" customFormat="1" ht="24" customHeight="1" x14ac:dyDescent="0.25">
      <c r="A1028" s="24" t="s">
        <v>12005</v>
      </c>
      <c r="B1028" s="25" t="s">
        <v>21167</v>
      </c>
      <c r="C1028" s="24">
        <v>8044</v>
      </c>
      <c r="D1028" s="24" t="s">
        <v>17074</v>
      </c>
      <c r="E1028" s="24" t="s">
        <v>12006</v>
      </c>
      <c r="F1028" s="26">
        <f>Table134[[#This Row],[ToMeasure]]-Table134[[#This Row],[FromMeasure]]</f>
        <v>4.3568009999999997E-2</v>
      </c>
      <c r="G1028" s="27" t="s">
        <v>12007</v>
      </c>
      <c r="H1028" s="37">
        <v>0</v>
      </c>
      <c r="I1028" s="24" t="s">
        <v>8546</v>
      </c>
      <c r="J1028" s="37">
        <v>4.3568009999999997E-2</v>
      </c>
      <c r="K1028" s="24" t="s">
        <v>12008</v>
      </c>
      <c r="L1028" s="28">
        <v>90</v>
      </c>
      <c r="M1028" s="28">
        <v>0</v>
      </c>
      <c r="N1028" s="28">
        <v>90</v>
      </c>
      <c r="O1028" s="25" t="s">
        <v>23831</v>
      </c>
      <c r="P1028" s="24">
        <v>24</v>
      </c>
      <c r="Q1028" s="24" t="s">
        <v>203</v>
      </c>
      <c r="R1028" s="28">
        <v>7</v>
      </c>
      <c r="S1028" s="28">
        <v>1</v>
      </c>
      <c r="T1028" s="29">
        <v>8.8888888888888892E-2</v>
      </c>
      <c r="U1028" s="28">
        <v>132</v>
      </c>
      <c r="V1028" s="63"/>
      <c r="W1028" s="61">
        <f>(Table134[[#This Row],[2042 Future AADT]]-Table134[[#This Row],[AADT 2022]])/20*($W$5-2022)+Table134[[#This Row],[AADT 2022]]</f>
        <v>132</v>
      </c>
      <c r="X1028" s="63"/>
    </row>
    <row r="1029" spans="1:24" s="21" customFormat="1" ht="24" customHeight="1" x14ac:dyDescent="0.25">
      <c r="A1029" s="24" t="s">
        <v>12010</v>
      </c>
      <c r="B1029" s="25" t="s">
        <v>19899</v>
      </c>
      <c r="C1029" s="24">
        <v>5410</v>
      </c>
      <c r="D1029" s="24" t="s">
        <v>17074</v>
      </c>
      <c r="E1029" s="24" t="s">
        <v>12011</v>
      </c>
      <c r="F1029" s="26">
        <f>Table134[[#This Row],[ToMeasure]]-Table134[[#This Row],[FromMeasure]]</f>
        <v>0.21394136999999999</v>
      </c>
      <c r="G1029" s="27" t="s">
        <v>7939</v>
      </c>
      <c r="H1029" s="37">
        <v>0</v>
      </c>
      <c r="I1029" s="24" t="s">
        <v>697</v>
      </c>
      <c r="J1029" s="37">
        <v>0.21394136999999999</v>
      </c>
      <c r="K1029" s="24" t="s">
        <v>7938</v>
      </c>
      <c r="L1029" s="28">
        <v>1131</v>
      </c>
      <c r="M1029" s="28">
        <v>0</v>
      </c>
      <c r="N1029" s="28">
        <v>1131</v>
      </c>
      <c r="O1029" s="25" t="s">
        <v>23832</v>
      </c>
      <c r="P1029" s="24">
        <v>12</v>
      </c>
      <c r="Q1029" s="24" t="s">
        <v>203</v>
      </c>
      <c r="R1029" s="28">
        <v>103</v>
      </c>
      <c r="S1029" s="28">
        <v>16</v>
      </c>
      <c r="T1029" s="29">
        <v>0.10521662245800177</v>
      </c>
      <c r="U1029" s="28">
        <v>1659</v>
      </c>
      <c r="V1029" s="63"/>
      <c r="W1029" s="61">
        <f>(Table134[[#This Row],[2042 Future AADT]]-Table134[[#This Row],[AADT 2022]])/20*($W$5-2022)+Table134[[#This Row],[AADT 2022]]</f>
        <v>1659</v>
      </c>
      <c r="X1029" s="63"/>
    </row>
    <row r="1030" spans="1:24" s="21" customFormat="1" ht="24" customHeight="1" x14ac:dyDescent="0.25">
      <c r="A1030" s="24" t="s">
        <v>4330</v>
      </c>
      <c r="B1030" s="25" t="s">
        <v>19901</v>
      </c>
      <c r="C1030" s="24">
        <v>5412</v>
      </c>
      <c r="D1030" s="24" t="s">
        <v>17074</v>
      </c>
      <c r="E1030" s="24" t="s">
        <v>4331</v>
      </c>
      <c r="F1030" s="26">
        <f>Table134[[#This Row],[ToMeasure]]-Table134[[#This Row],[FromMeasure]]</f>
        <v>0.13844790000000001</v>
      </c>
      <c r="G1030" s="27" t="s">
        <v>4332</v>
      </c>
      <c r="H1030" s="37">
        <v>0</v>
      </c>
      <c r="I1030" s="24" t="s">
        <v>4333</v>
      </c>
      <c r="J1030" s="37">
        <v>0.13844790000000001</v>
      </c>
      <c r="K1030" s="24" t="s">
        <v>4334</v>
      </c>
      <c r="L1030" s="28">
        <v>0</v>
      </c>
      <c r="M1030" s="28">
        <v>1998</v>
      </c>
      <c r="N1030" s="28">
        <v>1998</v>
      </c>
      <c r="O1030" s="25" t="s">
        <v>23833</v>
      </c>
      <c r="P1030" s="24">
        <v>10</v>
      </c>
      <c r="Q1030" s="24" t="s">
        <v>203</v>
      </c>
      <c r="R1030" s="28">
        <v>183</v>
      </c>
      <c r="S1030" s="28">
        <v>29</v>
      </c>
      <c r="T1030" s="29">
        <v>0.1061061061061061</v>
      </c>
      <c r="U1030" s="28">
        <v>2930</v>
      </c>
      <c r="V1030" s="63"/>
      <c r="W1030" s="61">
        <f>(Table134[[#This Row],[2042 Future AADT]]-Table134[[#This Row],[AADT 2022]])/20*($W$5-2022)+Table134[[#This Row],[AADT 2022]]</f>
        <v>2930</v>
      </c>
      <c r="X1030" s="63"/>
    </row>
    <row r="1031" spans="1:24" s="21" customFormat="1" ht="24" customHeight="1" x14ac:dyDescent="0.25">
      <c r="A1031" s="24" t="s">
        <v>7936</v>
      </c>
      <c r="B1031" s="25" t="s">
        <v>19900</v>
      </c>
      <c r="C1031" s="24">
        <v>5411</v>
      </c>
      <c r="D1031" s="24" t="s">
        <v>17074</v>
      </c>
      <c r="E1031" s="24" t="s">
        <v>7937</v>
      </c>
      <c r="F1031" s="26">
        <f>Table134[[#This Row],[ToMeasure]]-Table134[[#This Row],[FromMeasure]]</f>
        <v>0.15878123999999999</v>
      </c>
      <c r="G1031" s="27" t="s">
        <v>7938</v>
      </c>
      <c r="H1031" s="37">
        <v>0</v>
      </c>
      <c r="I1031" s="24" t="s">
        <v>7939</v>
      </c>
      <c r="J1031" s="37">
        <v>0.15878123999999999</v>
      </c>
      <c r="K1031" s="24" t="s">
        <v>697</v>
      </c>
      <c r="L1031" s="28">
        <v>2531</v>
      </c>
      <c r="M1031" s="28">
        <v>0</v>
      </c>
      <c r="N1031" s="28">
        <v>2531</v>
      </c>
      <c r="O1031" s="25" t="s">
        <v>23834</v>
      </c>
      <c r="P1031" s="24">
        <v>9</v>
      </c>
      <c r="Q1031" s="24" t="s">
        <v>203</v>
      </c>
      <c r="R1031" s="28">
        <v>232</v>
      </c>
      <c r="S1031" s="28">
        <v>37</v>
      </c>
      <c r="T1031" s="29">
        <v>0.10628210193599368</v>
      </c>
      <c r="U1031" s="28">
        <v>3712</v>
      </c>
      <c r="V1031" s="63"/>
      <c r="W1031" s="61">
        <f>(Table134[[#This Row],[2042 Future AADT]]-Table134[[#This Row],[AADT 2022]])/20*($W$5-2022)+Table134[[#This Row],[AADT 2022]]</f>
        <v>3712</v>
      </c>
      <c r="X1031" s="63"/>
    </row>
    <row r="1032" spans="1:24" s="21" customFormat="1" ht="24" customHeight="1" x14ac:dyDescent="0.25">
      <c r="A1032" s="24" t="s">
        <v>8549</v>
      </c>
      <c r="B1032" s="25" t="s">
        <v>19902</v>
      </c>
      <c r="C1032" s="24">
        <v>5413</v>
      </c>
      <c r="D1032" s="24" t="s">
        <v>17074</v>
      </c>
      <c r="E1032" s="24" t="s">
        <v>8550</v>
      </c>
      <c r="F1032" s="26">
        <f>Table134[[#This Row],[ToMeasure]]-Table134[[#This Row],[FromMeasure]]</f>
        <v>0.16056445</v>
      </c>
      <c r="G1032" s="27" t="s">
        <v>4334</v>
      </c>
      <c r="H1032" s="37">
        <v>0</v>
      </c>
      <c r="I1032" s="24" t="s">
        <v>4332</v>
      </c>
      <c r="J1032" s="37">
        <v>0.16056445</v>
      </c>
      <c r="K1032" s="24" t="s">
        <v>4333</v>
      </c>
      <c r="L1032" s="28">
        <v>0</v>
      </c>
      <c r="M1032" s="28">
        <v>1205</v>
      </c>
      <c r="N1032" s="28">
        <v>1205</v>
      </c>
      <c r="O1032" s="25" t="s">
        <v>23835</v>
      </c>
      <c r="P1032" s="24">
        <v>11</v>
      </c>
      <c r="Q1032" s="24" t="s">
        <v>203</v>
      </c>
      <c r="R1032" s="28">
        <v>108</v>
      </c>
      <c r="S1032" s="28">
        <v>16</v>
      </c>
      <c r="T1032" s="29">
        <v>0.10290456431535269</v>
      </c>
      <c r="U1032" s="28">
        <v>1767</v>
      </c>
      <c r="V1032" s="63"/>
      <c r="W1032" s="61">
        <f>(Table134[[#This Row],[2042 Future AADT]]-Table134[[#This Row],[AADT 2022]])/20*($W$5-2022)+Table134[[#This Row],[AADT 2022]]</f>
        <v>1767</v>
      </c>
      <c r="X1032" s="63"/>
    </row>
    <row r="1033" spans="1:24" s="21" customFormat="1" ht="24" customHeight="1" x14ac:dyDescent="0.25">
      <c r="A1033" s="24" t="s">
        <v>12013</v>
      </c>
      <c r="B1033" s="25" t="s">
        <v>19904</v>
      </c>
      <c r="C1033" s="24">
        <v>5420</v>
      </c>
      <c r="D1033" s="24" t="s">
        <v>17074</v>
      </c>
      <c r="E1033" s="24" t="s">
        <v>12014</v>
      </c>
      <c r="F1033" s="26">
        <f>Table134[[#This Row],[ToMeasure]]-Table134[[#This Row],[FromMeasure]]</f>
        <v>0.22508829999999999</v>
      </c>
      <c r="G1033" s="27" t="s">
        <v>7942</v>
      </c>
      <c r="H1033" s="37">
        <v>0</v>
      </c>
      <c r="I1033" s="24" t="s">
        <v>697</v>
      </c>
      <c r="J1033" s="37">
        <v>0.22508829999999999</v>
      </c>
      <c r="K1033" s="24" t="s">
        <v>1899</v>
      </c>
      <c r="L1033" s="28">
        <v>2664</v>
      </c>
      <c r="M1033" s="28">
        <v>0</v>
      </c>
      <c r="N1033" s="28">
        <v>2664</v>
      </c>
      <c r="O1033" s="25" t="s">
        <v>23836</v>
      </c>
      <c r="P1033" s="24">
        <v>9</v>
      </c>
      <c r="Q1033" s="24" t="s">
        <v>203</v>
      </c>
      <c r="R1033" s="28">
        <v>244</v>
      </c>
      <c r="S1033" s="28">
        <v>38</v>
      </c>
      <c r="T1033" s="29">
        <v>0.10585585585585586</v>
      </c>
      <c r="U1033" s="28">
        <v>3907</v>
      </c>
      <c r="V1033" s="63"/>
      <c r="W1033" s="61">
        <f>(Table134[[#This Row],[2042 Future AADT]]-Table134[[#This Row],[AADT 2022]])/20*($W$5-2022)+Table134[[#This Row],[AADT 2022]]</f>
        <v>3907</v>
      </c>
      <c r="X1033" s="63"/>
    </row>
    <row r="1034" spans="1:24" s="21" customFormat="1" ht="24" customHeight="1" x14ac:dyDescent="0.25">
      <c r="A1034" s="24" t="s">
        <v>8552</v>
      </c>
      <c r="B1034" s="25" t="s">
        <v>19906</v>
      </c>
      <c r="C1034" s="24">
        <v>5422</v>
      </c>
      <c r="D1034" s="24" t="s">
        <v>17074</v>
      </c>
      <c r="E1034" s="24" t="s">
        <v>8553</v>
      </c>
      <c r="F1034" s="26">
        <f>Table134[[#This Row],[ToMeasure]]-Table134[[#This Row],[FromMeasure]]</f>
        <v>0.27300140000000001</v>
      </c>
      <c r="G1034" s="27" t="s">
        <v>8554</v>
      </c>
      <c r="H1034" s="37">
        <v>0</v>
      </c>
      <c r="I1034" s="24" t="s">
        <v>4333</v>
      </c>
      <c r="J1034" s="37">
        <v>0.27300140000000001</v>
      </c>
      <c r="K1034" s="24" t="s">
        <v>1896</v>
      </c>
      <c r="L1034" s="28">
        <v>0</v>
      </c>
      <c r="M1034" s="28">
        <v>8241</v>
      </c>
      <c r="N1034" s="28">
        <v>8241</v>
      </c>
      <c r="O1034" s="25" t="s">
        <v>23837</v>
      </c>
      <c r="P1034" s="24">
        <v>10</v>
      </c>
      <c r="Q1034" s="24" t="s">
        <v>203</v>
      </c>
      <c r="R1034" s="28">
        <v>756</v>
      </c>
      <c r="S1034" s="28">
        <v>121</v>
      </c>
      <c r="T1034" s="29">
        <v>0.10641912389273146</v>
      </c>
      <c r="U1034" s="28">
        <v>12085</v>
      </c>
      <c r="V1034" s="63"/>
      <c r="W1034" s="61">
        <f>(Table134[[#This Row],[2042 Future AADT]]-Table134[[#This Row],[AADT 2022]])/20*($W$5-2022)+Table134[[#This Row],[AADT 2022]]</f>
        <v>12085</v>
      </c>
      <c r="X1034" s="63"/>
    </row>
    <row r="1035" spans="1:24" s="21" customFormat="1" ht="24" customHeight="1" x14ac:dyDescent="0.25">
      <c r="A1035" s="24" t="s">
        <v>7941</v>
      </c>
      <c r="B1035" s="25" t="s">
        <v>19905</v>
      </c>
      <c r="C1035" s="24">
        <v>5421</v>
      </c>
      <c r="D1035" s="24" t="s">
        <v>17074</v>
      </c>
      <c r="E1035" s="24" t="s">
        <v>1901</v>
      </c>
      <c r="F1035" s="26">
        <f>Table134[[#This Row],[ToMeasure]]-Table134[[#This Row],[FromMeasure]]</f>
        <v>0.1645104</v>
      </c>
      <c r="G1035" s="27" t="s">
        <v>1899</v>
      </c>
      <c r="H1035" s="37">
        <v>0</v>
      </c>
      <c r="I1035" s="24" t="s">
        <v>7942</v>
      </c>
      <c r="J1035" s="37">
        <v>0.1645104</v>
      </c>
      <c r="K1035" s="24" t="s">
        <v>697</v>
      </c>
      <c r="L1035" s="28">
        <v>6122</v>
      </c>
      <c r="M1035" s="28">
        <v>0</v>
      </c>
      <c r="N1035" s="28">
        <v>6122</v>
      </c>
      <c r="O1035" s="25" t="s">
        <v>23838</v>
      </c>
      <c r="P1035" s="24">
        <v>15</v>
      </c>
      <c r="Q1035" s="24" t="s">
        <v>203</v>
      </c>
      <c r="R1035" s="28">
        <v>551</v>
      </c>
      <c r="S1035" s="28">
        <v>87</v>
      </c>
      <c r="T1035" s="29">
        <v>0.10421430904933028</v>
      </c>
      <c r="U1035" s="28">
        <v>8977</v>
      </c>
      <c r="V1035" s="63"/>
      <c r="W1035" s="61">
        <f>(Table134[[#This Row],[2042 Future AADT]]-Table134[[#This Row],[AADT 2022]])/20*($W$5-2022)+Table134[[#This Row],[AADT 2022]]</f>
        <v>8977</v>
      </c>
      <c r="X1035" s="63"/>
    </row>
    <row r="1036" spans="1:24" s="21" customFormat="1" ht="24" customHeight="1" x14ac:dyDescent="0.25">
      <c r="A1036" s="24" t="s">
        <v>12020</v>
      </c>
      <c r="B1036" s="25" t="s">
        <v>19907</v>
      </c>
      <c r="C1036" s="24">
        <v>5423</v>
      </c>
      <c r="D1036" s="24" t="s">
        <v>17074</v>
      </c>
      <c r="E1036" s="24" t="s">
        <v>1898</v>
      </c>
      <c r="F1036" s="26">
        <f>Table134[[#This Row],[ToMeasure]]-Table134[[#This Row],[FromMeasure]]</f>
        <v>0.23840241000000001</v>
      </c>
      <c r="G1036" s="27" t="s">
        <v>1896</v>
      </c>
      <c r="H1036" s="37">
        <v>0</v>
      </c>
      <c r="I1036" s="24" t="s">
        <v>8554</v>
      </c>
      <c r="J1036" s="37">
        <v>0.23840241000000001</v>
      </c>
      <c r="K1036" s="24" t="s">
        <v>4333</v>
      </c>
      <c r="L1036" s="28">
        <v>0</v>
      </c>
      <c r="M1036" s="28">
        <v>2787</v>
      </c>
      <c r="N1036" s="28">
        <v>2787</v>
      </c>
      <c r="O1036" s="25" t="s">
        <v>23839</v>
      </c>
      <c r="P1036" s="24">
        <v>10</v>
      </c>
      <c r="Q1036" s="24" t="s">
        <v>203</v>
      </c>
      <c r="R1036" s="28">
        <v>251</v>
      </c>
      <c r="S1036" s="28">
        <v>39</v>
      </c>
      <c r="T1036" s="29">
        <v>0.10405453893074991</v>
      </c>
      <c r="U1036" s="28">
        <v>4087</v>
      </c>
      <c r="V1036" s="63"/>
      <c r="W1036" s="61">
        <f>(Table134[[#This Row],[2042 Future AADT]]-Table134[[#This Row],[AADT 2022]])/20*($W$5-2022)+Table134[[#This Row],[AADT 2022]]</f>
        <v>4087</v>
      </c>
      <c r="X1036" s="63"/>
    </row>
    <row r="1037" spans="1:24" s="21" customFormat="1" ht="24" customHeight="1" x14ac:dyDescent="0.25">
      <c r="A1037" s="24" t="s">
        <v>4336</v>
      </c>
      <c r="B1037" s="25" t="s">
        <v>19913</v>
      </c>
      <c r="C1037" s="24">
        <v>5440</v>
      </c>
      <c r="D1037" s="24" t="s">
        <v>17074</v>
      </c>
      <c r="E1037" s="24" t="s">
        <v>4337</v>
      </c>
      <c r="F1037" s="26">
        <f>Table134[[#This Row],[ToMeasure]]-Table134[[#This Row],[FromMeasure]]</f>
        <v>0.19563301999999999</v>
      </c>
      <c r="G1037" s="27" t="s">
        <v>4338</v>
      </c>
      <c r="H1037" s="37">
        <v>0</v>
      </c>
      <c r="I1037" s="24" t="s">
        <v>697</v>
      </c>
      <c r="J1037" s="37">
        <v>0.19563301999999999</v>
      </c>
      <c r="K1037" s="24" t="s">
        <v>4339</v>
      </c>
      <c r="L1037" s="28">
        <v>5809</v>
      </c>
      <c r="M1037" s="28">
        <v>0</v>
      </c>
      <c r="N1037" s="28">
        <v>5809</v>
      </c>
      <c r="O1037" s="25" t="s">
        <v>23840</v>
      </c>
      <c r="P1037" s="24">
        <v>10</v>
      </c>
      <c r="Q1037" s="24" t="s">
        <v>203</v>
      </c>
      <c r="R1037" s="28">
        <v>533</v>
      </c>
      <c r="S1037" s="28">
        <v>85</v>
      </c>
      <c r="T1037" s="29">
        <v>0.10638664141848855</v>
      </c>
      <c r="U1037" s="28">
        <v>8518</v>
      </c>
      <c r="V1037" s="63"/>
      <c r="W1037" s="61">
        <f>(Table134[[#This Row],[2042 Future AADT]]-Table134[[#This Row],[AADT 2022]])/20*($W$5-2022)+Table134[[#This Row],[AADT 2022]]</f>
        <v>8518</v>
      </c>
      <c r="X1037" s="63"/>
    </row>
    <row r="1038" spans="1:24" s="21" customFormat="1" ht="24" customHeight="1" x14ac:dyDescent="0.25">
      <c r="A1038" s="24" t="s">
        <v>8556</v>
      </c>
      <c r="B1038" s="25" t="s">
        <v>19915</v>
      </c>
      <c r="C1038" s="24">
        <v>5442</v>
      </c>
      <c r="D1038" s="24" t="s">
        <v>17074</v>
      </c>
      <c r="E1038" s="24" t="s">
        <v>8557</v>
      </c>
      <c r="F1038" s="26">
        <f>Table134[[#This Row],[ToMeasure]]-Table134[[#This Row],[FromMeasure]]</f>
        <v>0.18122761000000001</v>
      </c>
      <c r="G1038" s="27" t="s">
        <v>7947</v>
      </c>
      <c r="H1038" s="37">
        <v>0</v>
      </c>
      <c r="I1038" s="24" t="s">
        <v>4333</v>
      </c>
      <c r="J1038" s="37">
        <v>0.18122761000000001</v>
      </c>
      <c r="K1038" s="24" t="s">
        <v>7946</v>
      </c>
      <c r="L1038" s="28">
        <v>0</v>
      </c>
      <c r="M1038" s="28">
        <v>3096</v>
      </c>
      <c r="N1038" s="28">
        <v>3096</v>
      </c>
      <c r="O1038" s="25" t="s">
        <v>23841</v>
      </c>
      <c r="P1038" s="24">
        <v>10</v>
      </c>
      <c r="Q1038" s="24" t="s">
        <v>203</v>
      </c>
      <c r="R1038" s="28">
        <v>284</v>
      </c>
      <c r="S1038" s="28">
        <v>46</v>
      </c>
      <c r="T1038" s="29">
        <v>0.1065891472868217</v>
      </c>
      <c r="U1038" s="28">
        <v>4540</v>
      </c>
      <c r="V1038" s="63"/>
      <c r="W1038" s="61">
        <f>(Table134[[#This Row],[2042 Future AADT]]-Table134[[#This Row],[AADT 2022]])/20*($W$5-2022)+Table134[[#This Row],[AADT 2022]]</f>
        <v>4540</v>
      </c>
      <c r="X1038" s="63"/>
    </row>
    <row r="1039" spans="1:24" s="21" customFormat="1" ht="24" customHeight="1" x14ac:dyDescent="0.25">
      <c r="A1039" s="24" t="s">
        <v>12022</v>
      </c>
      <c r="B1039" s="25" t="s">
        <v>19914</v>
      </c>
      <c r="C1039" s="24">
        <v>5441</v>
      </c>
      <c r="D1039" s="24" t="s">
        <v>17074</v>
      </c>
      <c r="E1039" s="24" t="s">
        <v>12023</v>
      </c>
      <c r="F1039" s="26">
        <f>Table134[[#This Row],[ToMeasure]]-Table134[[#This Row],[FromMeasure]]</f>
        <v>0.25897708000000003</v>
      </c>
      <c r="G1039" s="27" t="s">
        <v>4339</v>
      </c>
      <c r="H1039" s="37">
        <v>0</v>
      </c>
      <c r="I1039" s="24" t="s">
        <v>4338</v>
      </c>
      <c r="J1039" s="37">
        <v>0.25897708000000003</v>
      </c>
      <c r="K1039" s="24" t="s">
        <v>697</v>
      </c>
      <c r="L1039" s="28">
        <v>3310</v>
      </c>
      <c r="M1039" s="28">
        <v>0</v>
      </c>
      <c r="N1039" s="28">
        <v>3310</v>
      </c>
      <c r="O1039" s="25" t="s">
        <v>23842</v>
      </c>
      <c r="P1039" s="24">
        <v>9</v>
      </c>
      <c r="Q1039" s="24" t="s">
        <v>203</v>
      </c>
      <c r="R1039" s="28">
        <v>298</v>
      </c>
      <c r="S1039" s="28">
        <v>47</v>
      </c>
      <c r="T1039" s="29">
        <v>0.10422960725075529</v>
      </c>
      <c r="U1039" s="28">
        <v>4854</v>
      </c>
      <c r="V1039" s="63"/>
      <c r="W1039" s="61">
        <f>(Table134[[#This Row],[2042 Future AADT]]-Table134[[#This Row],[AADT 2022]])/20*($W$5-2022)+Table134[[#This Row],[AADT 2022]]</f>
        <v>4854</v>
      </c>
      <c r="X1039" s="63"/>
    </row>
    <row r="1040" spans="1:24" s="21" customFormat="1" ht="24" customHeight="1" x14ac:dyDescent="0.25">
      <c r="A1040" s="24" t="s">
        <v>7944</v>
      </c>
      <c r="B1040" s="25" t="s">
        <v>19916</v>
      </c>
      <c r="C1040" s="24">
        <v>5443</v>
      </c>
      <c r="D1040" s="24" t="s">
        <v>17074</v>
      </c>
      <c r="E1040" s="24" t="s">
        <v>7945</v>
      </c>
      <c r="F1040" s="26">
        <f>Table134[[#This Row],[ToMeasure]]-Table134[[#This Row],[FromMeasure]]</f>
        <v>0.13256751</v>
      </c>
      <c r="G1040" s="27" t="s">
        <v>7946</v>
      </c>
      <c r="H1040" s="37">
        <v>0</v>
      </c>
      <c r="I1040" s="24" t="s">
        <v>7947</v>
      </c>
      <c r="J1040" s="37">
        <v>0.13256751</v>
      </c>
      <c r="K1040" s="24" t="s">
        <v>4333</v>
      </c>
      <c r="L1040" s="28">
        <v>0</v>
      </c>
      <c r="M1040" s="28">
        <v>6731</v>
      </c>
      <c r="N1040" s="28">
        <v>6731</v>
      </c>
      <c r="O1040" s="25" t="s">
        <v>23843</v>
      </c>
      <c r="P1040" s="24">
        <v>9</v>
      </c>
      <c r="Q1040" s="24" t="s">
        <v>203</v>
      </c>
      <c r="R1040" s="28">
        <v>607</v>
      </c>
      <c r="S1040" s="28">
        <v>98</v>
      </c>
      <c r="T1040" s="29">
        <v>0.10473926608230574</v>
      </c>
      <c r="U1040" s="28">
        <v>9871</v>
      </c>
      <c r="V1040" s="63"/>
      <c r="W1040" s="61">
        <f>(Table134[[#This Row],[2042 Future AADT]]-Table134[[#This Row],[AADT 2022]])/20*($W$5-2022)+Table134[[#This Row],[AADT 2022]]</f>
        <v>9871</v>
      </c>
      <c r="X1040" s="63"/>
    </row>
    <row r="1041" spans="1:24" s="21" customFormat="1" ht="24" customHeight="1" x14ac:dyDescent="0.25">
      <c r="A1041" s="24" t="s">
        <v>4341</v>
      </c>
      <c r="B1041" s="25" t="s">
        <v>19922</v>
      </c>
      <c r="C1041" s="24">
        <v>5450</v>
      </c>
      <c r="D1041" s="24" t="s">
        <v>17074</v>
      </c>
      <c r="E1041" s="24" t="s">
        <v>4342</v>
      </c>
      <c r="F1041" s="26">
        <f>Table134[[#This Row],[ToMeasure]]-Table134[[#This Row],[FromMeasure]]</f>
        <v>0.20762992999999999</v>
      </c>
      <c r="G1041" s="27" t="s">
        <v>4343</v>
      </c>
      <c r="H1041" s="37">
        <v>0</v>
      </c>
      <c r="I1041" s="24" t="s">
        <v>697</v>
      </c>
      <c r="J1041" s="37">
        <v>0.20762992999999999</v>
      </c>
      <c r="K1041" s="24" t="s">
        <v>4344</v>
      </c>
      <c r="L1041" s="28">
        <v>4705</v>
      </c>
      <c r="M1041" s="28">
        <v>0</v>
      </c>
      <c r="N1041" s="28">
        <v>4705</v>
      </c>
      <c r="O1041" s="25" t="s">
        <v>23844</v>
      </c>
      <c r="P1041" s="24">
        <v>12</v>
      </c>
      <c r="Q1041" s="24" t="s">
        <v>203</v>
      </c>
      <c r="R1041" s="28">
        <v>431</v>
      </c>
      <c r="S1041" s="28">
        <v>70</v>
      </c>
      <c r="T1041" s="29">
        <v>0.10648246546227418</v>
      </c>
      <c r="U1041" s="28">
        <v>6900</v>
      </c>
      <c r="V1041" s="63"/>
      <c r="W1041" s="61">
        <f>(Table134[[#This Row],[2042 Future AADT]]-Table134[[#This Row],[AADT 2022]])/20*($W$5-2022)+Table134[[#This Row],[AADT 2022]]</f>
        <v>6900</v>
      </c>
      <c r="X1041" s="63"/>
    </row>
    <row r="1042" spans="1:24" s="21" customFormat="1" ht="24" customHeight="1" x14ac:dyDescent="0.25">
      <c r="A1042" s="24" t="s">
        <v>4346</v>
      </c>
      <c r="B1042" s="25" t="s">
        <v>19924</v>
      </c>
      <c r="C1042" s="24">
        <v>5452</v>
      </c>
      <c r="D1042" s="24" t="s">
        <v>17074</v>
      </c>
      <c r="E1042" s="24" t="s">
        <v>4347</v>
      </c>
      <c r="F1042" s="26">
        <f>Table134[[#This Row],[ToMeasure]]-Table134[[#This Row],[FromMeasure]]</f>
        <v>0.16305365999999999</v>
      </c>
      <c r="G1042" s="27" t="s">
        <v>4348</v>
      </c>
      <c r="H1042" s="37">
        <v>0</v>
      </c>
      <c r="I1042" s="24" t="s">
        <v>4333</v>
      </c>
      <c r="J1042" s="37">
        <v>0.16305365999999999</v>
      </c>
      <c r="K1042" s="24" t="s">
        <v>4349</v>
      </c>
      <c r="L1042" s="28">
        <v>0</v>
      </c>
      <c r="M1042" s="28">
        <v>1434</v>
      </c>
      <c r="N1042" s="28">
        <v>1434</v>
      </c>
      <c r="O1042" s="25" t="s">
        <v>23845</v>
      </c>
      <c r="P1042" s="24">
        <v>14</v>
      </c>
      <c r="Q1042" s="24" t="s">
        <v>203</v>
      </c>
      <c r="R1042" s="28">
        <v>131</v>
      </c>
      <c r="S1042" s="28">
        <v>20</v>
      </c>
      <c r="T1042" s="29">
        <v>0.10529986052998605</v>
      </c>
      <c r="U1042" s="28">
        <v>2103</v>
      </c>
      <c r="V1042" s="63"/>
      <c r="W1042" s="61">
        <f>(Table134[[#This Row],[2042 Future AADT]]-Table134[[#This Row],[AADT 2022]])/20*($W$5-2022)+Table134[[#This Row],[AADT 2022]]</f>
        <v>2103</v>
      </c>
      <c r="X1042" s="63"/>
    </row>
    <row r="1043" spans="1:24" s="21" customFormat="1" ht="24" customHeight="1" x14ac:dyDescent="0.25">
      <c r="A1043" s="24" t="s">
        <v>4351</v>
      </c>
      <c r="B1043" s="25" t="s">
        <v>19923</v>
      </c>
      <c r="C1043" s="24">
        <v>5451</v>
      </c>
      <c r="D1043" s="24" t="s">
        <v>17074</v>
      </c>
      <c r="E1043" s="24" t="s">
        <v>4352</v>
      </c>
      <c r="F1043" s="26">
        <f>Table134[[#This Row],[ToMeasure]]-Table134[[#This Row],[FromMeasure]]</f>
        <v>0.20776881</v>
      </c>
      <c r="G1043" s="27" t="s">
        <v>4344</v>
      </c>
      <c r="H1043" s="37">
        <v>0</v>
      </c>
      <c r="I1043" s="24" t="s">
        <v>4343</v>
      </c>
      <c r="J1043" s="37">
        <v>0.20776881</v>
      </c>
      <c r="K1043" s="24" t="s">
        <v>697</v>
      </c>
      <c r="L1043" s="28">
        <v>2187</v>
      </c>
      <c r="M1043" s="28">
        <v>0</v>
      </c>
      <c r="N1043" s="28">
        <v>2187</v>
      </c>
      <c r="O1043" s="25" t="s">
        <v>23846</v>
      </c>
      <c r="P1043" s="24">
        <v>14</v>
      </c>
      <c r="Q1043" s="24" t="s">
        <v>203</v>
      </c>
      <c r="R1043" s="28">
        <v>196</v>
      </c>
      <c r="S1043" s="28">
        <v>31</v>
      </c>
      <c r="T1043" s="29">
        <v>0.10379515317786922</v>
      </c>
      <c r="U1043" s="28">
        <v>3207</v>
      </c>
      <c r="V1043" s="63"/>
      <c r="W1043" s="61">
        <f>(Table134[[#This Row],[2042 Future AADT]]-Table134[[#This Row],[AADT 2022]])/20*($W$5-2022)+Table134[[#This Row],[AADT 2022]]</f>
        <v>3207</v>
      </c>
      <c r="X1043" s="63"/>
    </row>
    <row r="1044" spans="1:24" s="21" customFormat="1" ht="24" customHeight="1" x14ac:dyDescent="0.25">
      <c r="A1044" s="24" t="s">
        <v>7949</v>
      </c>
      <c r="B1044" s="25" t="s">
        <v>19925</v>
      </c>
      <c r="C1044" s="24">
        <v>5453</v>
      </c>
      <c r="D1044" s="24" t="s">
        <v>17074</v>
      </c>
      <c r="E1044" s="24" t="s">
        <v>7950</v>
      </c>
      <c r="F1044" s="26">
        <f>Table134[[#This Row],[ToMeasure]]-Table134[[#This Row],[FromMeasure]]</f>
        <v>0.15778742000000001</v>
      </c>
      <c r="G1044" s="27" t="s">
        <v>4349</v>
      </c>
      <c r="H1044" s="37">
        <v>0</v>
      </c>
      <c r="I1044" s="24" t="s">
        <v>4348</v>
      </c>
      <c r="J1044" s="37">
        <v>0.15778742000000001</v>
      </c>
      <c r="K1044" s="24" t="s">
        <v>4333</v>
      </c>
      <c r="L1044" s="28">
        <v>0</v>
      </c>
      <c r="M1044" s="28">
        <v>6239</v>
      </c>
      <c r="N1044" s="28">
        <v>6239</v>
      </c>
      <c r="O1044" s="25" t="s">
        <v>23847</v>
      </c>
      <c r="P1044" s="24">
        <v>11</v>
      </c>
      <c r="Q1044" s="24" t="s">
        <v>203</v>
      </c>
      <c r="R1044" s="28">
        <v>561</v>
      </c>
      <c r="S1044" s="28">
        <v>91</v>
      </c>
      <c r="T1044" s="29">
        <v>0.104503926911364</v>
      </c>
      <c r="U1044" s="28">
        <v>9149</v>
      </c>
      <c r="V1044" s="63"/>
      <c r="W1044" s="61">
        <f>(Table134[[#This Row],[2042 Future AADT]]-Table134[[#This Row],[AADT 2022]])/20*($W$5-2022)+Table134[[#This Row],[AADT 2022]]</f>
        <v>9149</v>
      </c>
      <c r="X1044" s="63"/>
    </row>
    <row r="1045" spans="1:24" s="21" customFormat="1" ht="24" customHeight="1" x14ac:dyDescent="0.25">
      <c r="A1045" s="24" t="s">
        <v>4354</v>
      </c>
      <c r="B1045" s="25" t="s">
        <v>19930</v>
      </c>
      <c r="C1045" s="24">
        <v>5460</v>
      </c>
      <c r="D1045" s="24" t="s">
        <v>17074</v>
      </c>
      <c r="E1045" s="24" t="s">
        <v>4355</v>
      </c>
      <c r="F1045" s="26">
        <f>Table134[[#This Row],[ToMeasure]]-Table134[[#This Row],[FromMeasure]]</f>
        <v>0.16871464999999999</v>
      </c>
      <c r="G1045" s="27" t="s">
        <v>4356</v>
      </c>
      <c r="H1045" s="37">
        <v>0</v>
      </c>
      <c r="I1045" s="24" t="s">
        <v>697</v>
      </c>
      <c r="J1045" s="37">
        <v>0.16871464999999999</v>
      </c>
      <c r="K1045" s="24" t="s">
        <v>2414</v>
      </c>
      <c r="L1045" s="28">
        <v>913</v>
      </c>
      <c r="M1045" s="28">
        <v>0</v>
      </c>
      <c r="N1045" s="28">
        <v>913</v>
      </c>
      <c r="O1045" s="25" t="s">
        <v>23848</v>
      </c>
      <c r="P1045" s="24">
        <v>10</v>
      </c>
      <c r="Q1045" s="24" t="s">
        <v>203</v>
      </c>
      <c r="R1045" s="28">
        <v>81</v>
      </c>
      <c r="S1045" s="28">
        <v>12</v>
      </c>
      <c r="T1045" s="29">
        <v>0.10186199342825848</v>
      </c>
      <c r="U1045" s="28">
        <v>1339</v>
      </c>
      <c r="V1045" s="63"/>
      <c r="W1045" s="61">
        <f>(Table134[[#This Row],[2042 Future AADT]]-Table134[[#This Row],[AADT 2022]])/20*($W$5-2022)+Table134[[#This Row],[AADT 2022]]</f>
        <v>1339</v>
      </c>
      <c r="X1045" s="63"/>
    </row>
    <row r="1046" spans="1:24" s="21" customFormat="1" ht="24" customHeight="1" x14ac:dyDescent="0.25">
      <c r="A1046" s="24" t="s">
        <v>8559</v>
      </c>
      <c r="B1046" s="25" t="s">
        <v>19932</v>
      </c>
      <c r="C1046" s="24">
        <v>5462</v>
      </c>
      <c r="D1046" s="24" t="s">
        <v>17074</v>
      </c>
      <c r="E1046" s="24" t="s">
        <v>8560</v>
      </c>
      <c r="F1046" s="26">
        <f>Table134[[#This Row],[ToMeasure]]-Table134[[#This Row],[FromMeasure]]</f>
        <v>0.16279150000000001</v>
      </c>
      <c r="G1046" s="27" t="s">
        <v>8561</v>
      </c>
      <c r="H1046" s="37">
        <v>0</v>
      </c>
      <c r="I1046" s="24" t="s">
        <v>4333</v>
      </c>
      <c r="J1046" s="37">
        <v>0.16279150000000001</v>
      </c>
      <c r="K1046" s="24" t="s">
        <v>8562</v>
      </c>
      <c r="L1046" s="28">
        <v>0</v>
      </c>
      <c r="M1046" s="28">
        <v>1105</v>
      </c>
      <c r="N1046" s="28">
        <v>1105</v>
      </c>
      <c r="O1046" s="25" t="s">
        <v>23849</v>
      </c>
      <c r="P1046" s="24">
        <v>12</v>
      </c>
      <c r="Q1046" s="24" t="s">
        <v>203</v>
      </c>
      <c r="R1046" s="28">
        <v>100</v>
      </c>
      <c r="S1046" s="28">
        <v>16</v>
      </c>
      <c r="T1046" s="29">
        <v>0.10497737556561086</v>
      </c>
      <c r="U1046" s="28">
        <v>1620</v>
      </c>
      <c r="V1046" s="63"/>
      <c r="W1046" s="61">
        <f>(Table134[[#This Row],[2042 Future AADT]]-Table134[[#This Row],[AADT 2022]])/20*($W$5-2022)+Table134[[#This Row],[AADT 2022]]</f>
        <v>1620</v>
      </c>
      <c r="X1046" s="63"/>
    </row>
    <row r="1047" spans="1:24" s="21" customFormat="1" ht="24" customHeight="1" x14ac:dyDescent="0.25">
      <c r="A1047" s="24" t="s">
        <v>4358</v>
      </c>
      <c r="B1047" s="25" t="s">
        <v>19931</v>
      </c>
      <c r="C1047" s="24">
        <v>5461</v>
      </c>
      <c r="D1047" s="24" t="s">
        <v>17074</v>
      </c>
      <c r="E1047" s="24" t="s">
        <v>4359</v>
      </c>
      <c r="F1047" s="26">
        <f>Table134[[#This Row],[ToMeasure]]-Table134[[#This Row],[FromMeasure]]</f>
        <v>0.15693335</v>
      </c>
      <c r="G1047" s="27" t="s">
        <v>4360</v>
      </c>
      <c r="H1047" s="37">
        <v>0</v>
      </c>
      <c r="I1047" s="24" t="s">
        <v>2414</v>
      </c>
      <c r="J1047" s="37">
        <v>0.15693335</v>
      </c>
      <c r="K1047" s="24" t="s">
        <v>697</v>
      </c>
      <c r="L1047" s="28">
        <v>1029</v>
      </c>
      <c r="M1047" s="28">
        <v>0</v>
      </c>
      <c r="N1047" s="28">
        <v>1029</v>
      </c>
      <c r="O1047" s="25" t="s">
        <v>23850</v>
      </c>
      <c r="P1047" s="24">
        <v>13</v>
      </c>
      <c r="Q1047" s="24" t="s">
        <v>203</v>
      </c>
      <c r="R1047" s="28">
        <v>92</v>
      </c>
      <c r="S1047" s="28">
        <v>14</v>
      </c>
      <c r="T1047" s="29">
        <v>0.10301263362487852</v>
      </c>
      <c r="U1047" s="28">
        <v>1509</v>
      </c>
      <c r="V1047" s="63"/>
      <c r="W1047" s="61">
        <f>(Table134[[#This Row],[2042 Future AADT]]-Table134[[#This Row],[AADT 2022]])/20*($W$5-2022)+Table134[[#This Row],[AADT 2022]]</f>
        <v>1509</v>
      </c>
      <c r="X1047" s="63"/>
    </row>
    <row r="1048" spans="1:24" s="21" customFormat="1" ht="24" customHeight="1" x14ac:dyDescent="0.25">
      <c r="A1048" s="24" t="s">
        <v>8564</v>
      </c>
      <c r="B1048" s="25" t="s">
        <v>19933</v>
      </c>
      <c r="C1048" s="24">
        <v>5463</v>
      </c>
      <c r="D1048" s="24" t="s">
        <v>17074</v>
      </c>
      <c r="E1048" s="24" t="s">
        <v>8565</v>
      </c>
      <c r="F1048" s="26">
        <f>Table134[[#This Row],[ToMeasure]]-Table134[[#This Row],[FromMeasure]]</f>
        <v>0.16613410000000001</v>
      </c>
      <c r="G1048" s="27" t="s">
        <v>8562</v>
      </c>
      <c r="H1048" s="37">
        <v>0</v>
      </c>
      <c r="I1048" s="24" t="s">
        <v>8561</v>
      </c>
      <c r="J1048" s="37">
        <v>0.16613410000000001</v>
      </c>
      <c r="K1048" s="24" t="s">
        <v>4333</v>
      </c>
      <c r="L1048" s="28">
        <v>0</v>
      </c>
      <c r="M1048" s="28">
        <v>2076</v>
      </c>
      <c r="N1048" s="28">
        <v>2076</v>
      </c>
      <c r="O1048" s="25" t="s">
        <v>23851</v>
      </c>
      <c r="P1048" s="24">
        <v>15</v>
      </c>
      <c r="Q1048" s="24" t="s">
        <v>203</v>
      </c>
      <c r="R1048" s="28">
        <v>187</v>
      </c>
      <c r="S1048" s="28">
        <v>30</v>
      </c>
      <c r="T1048" s="29">
        <v>0.10452793834296724</v>
      </c>
      <c r="U1048" s="28">
        <v>3044</v>
      </c>
      <c r="V1048" s="63"/>
      <c r="W1048" s="61">
        <f>(Table134[[#This Row],[2042 Future AADT]]-Table134[[#This Row],[AADT 2022]])/20*($W$5-2022)+Table134[[#This Row],[AADT 2022]]</f>
        <v>3044</v>
      </c>
      <c r="X1048" s="63"/>
    </row>
    <row r="1049" spans="1:24" s="21" customFormat="1" ht="24" customHeight="1" x14ac:dyDescent="0.25">
      <c r="A1049" s="24" t="s">
        <v>12025</v>
      </c>
      <c r="B1049" s="25" t="s">
        <v>19938</v>
      </c>
      <c r="C1049" s="24">
        <v>5470</v>
      </c>
      <c r="D1049" s="24" t="s">
        <v>17074</v>
      </c>
      <c r="E1049" s="24" t="s">
        <v>12026</v>
      </c>
      <c r="F1049" s="26">
        <f>Table134[[#This Row],[ToMeasure]]-Table134[[#This Row],[FromMeasure]]</f>
        <v>0.24743365</v>
      </c>
      <c r="G1049" s="27" t="s">
        <v>8570</v>
      </c>
      <c r="H1049" s="37">
        <v>0</v>
      </c>
      <c r="I1049" s="24" t="s">
        <v>697</v>
      </c>
      <c r="J1049" s="37">
        <v>0.24743365</v>
      </c>
      <c r="K1049" s="24" t="s">
        <v>8569</v>
      </c>
      <c r="L1049" s="28">
        <v>1196</v>
      </c>
      <c r="M1049" s="28">
        <v>0</v>
      </c>
      <c r="N1049" s="28">
        <v>1196</v>
      </c>
      <c r="O1049" s="25" t="s">
        <v>23852</v>
      </c>
      <c r="P1049" s="24">
        <v>11</v>
      </c>
      <c r="Q1049" s="24" t="s">
        <v>203</v>
      </c>
      <c r="R1049" s="28">
        <v>108</v>
      </c>
      <c r="S1049" s="28">
        <v>16</v>
      </c>
      <c r="T1049" s="29">
        <v>0.10367892976588629</v>
      </c>
      <c r="U1049" s="28">
        <v>1754</v>
      </c>
      <c r="V1049" s="63"/>
      <c r="W1049" s="61">
        <f>(Table134[[#This Row],[2042 Future AADT]]-Table134[[#This Row],[AADT 2022]])/20*($W$5-2022)+Table134[[#This Row],[AADT 2022]]</f>
        <v>1754</v>
      </c>
      <c r="X1049" s="63"/>
    </row>
    <row r="1050" spans="1:24" s="21" customFormat="1" ht="24" customHeight="1" x14ac:dyDescent="0.25">
      <c r="A1050" s="24" t="s">
        <v>4362</v>
      </c>
      <c r="B1050" s="25" t="s">
        <v>19940</v>
      </c>
      <c r="C1050" s="24">
        <v>5472</v>
      </c>
      <c r="D1050" s="24" t="s">
        <v>17074</v>
      </c>
      <c r="E1050" s="24" t="s">
        <v>4363</v>
      </c>
      <c r="F1050" s="26">
        <f>Table134[[#This Row],[ToMeasure]]-Table134[[#This Row],[FromMeasure]]</f>
        <v>0.18527086000000001</v>
      </c>
      <c r="G1050" s="27" t="s">
        <v>4364</v>
      </c>
      <c r="H1050" s="37">
        <v>0</v>
      </c>
      <c r="I1050" s="24" t="s">
        <v>4333</v>
      </c>
      <c r="J1050" s="37">
        <v>0.18527086000000001</v>
      </c>
      <c r="K1050" s="24" t="s">
        <v>4365</v>
      </c>
      <c r="L1050" s="28">
        <v>0</v>
      </c>
      <c r="M1050" s="28">
        <v>258</v>
      </c>
      <c r="N1050" s="28">
        <v>258</v>
      </c>
      <c r="O1050" s="25" t="s">
        <v>23853</v>
      </c>
      <c r="P1050" s="24">
        <v>31</v>
      </c>
      <c r="Q1050" s="24" t="s">
        <v>203</v>
      </c>
      <c r="R1050" s="28">
        <v>23</v>
      </c>
      <c r="S1050" s="28">
        <v>3</v>
      </c>
      <c r="T1050" s="29">
        <v>0.10077519379844961</v>
      </c>
      <c r="U1050" s="28">
        <v>379</v>
      </c>
      <c r="V1050" s="63"/>
      <c r="W1050" s="61">
        <f>(Table134[[#This Row],[2042 Future AADT]]-Table134[[#This Row],[AADT 2022]])/20*($W$5-2022)+Table134[[#This Row],[AADT 2022]]</f>
        <v>379</v>
      </c>
      <c r="X1050" s="63"/>
    </row>
    <row r="1051" spans="1:24" s="21" customFormat="1" ht="24" customHeight="1" x14ac:dyDescent="0.25">
      <c r="A1051" s="24" t="s">
        <v>8567</v>
      </c>
      <c r="B1051" s="25" t="s">
        <v>19939</v>
      </c>
      <c r="C1051" s="24">
        <v>5471</v>
      </c>
      <c r="D1051" s="24" t="s">
        <v>17074</v>
      </c>
      <c r="E1051" s="24" t="s">
        <v>8568</v>
      </c>
      <c r="F1051" s="26">
        <f>Table134[[#This Row],[ToMeasure]]-Table134[[#This Row],[FromMeasure]]</f>
        <v>0.23976644</v>
      </c>
      <c r="G1051" s="27" t="s">
        <v>8569</v>
      </c>
      <c r="H1051" s="37">
        <v>0</v>
      </c>
      <c r="I1051" s="24" t="s">
        <v>8570</v>
      </c>
      <c r="J1051" s="37">
        <v>0.23976644</v>
      </c>
      <c r="K1051" s="24" t="s">
        <v>697</v>
      </c>
      <c r="L1051" s="28">
        <v>823</v>
      </c>
      <c r="M1051" s="28">
        <v>0</v>
      </c>
      <c r="N1051" s="28">
        <v>823</v>
      </c>
      <c r="O1051" s="25" t="s">
        <v>23854</v>
      </c>
      <c r="P1051" s="24">
        <v>14</v>
      </c>
      <c r="Q1051" s="24" t="s">
        <v>203</v>
      </c>
      <c r="R1051" s="28">
        <v>73</v>
      </c>
      <c r="S1051" s="28">
        <v>11</v>
      </c>
      <c r="T1051" s="29">
        <v>0.10206561360874848</v>
      </c>
      <c r="U1051" s="28">
        <v>1210</v>
      </c>
      <c r="V1051" s="63"/>
      <c r="W1051" s="61">
        <f>(Table134[[#This Row],[2042 Future AADT]]-Table134[[#This Row],[AADT 2022]])/20*($W$5-2022)+Table134[[#This Row],[AADT 2022]]</f>
        <v>1210</v>
      </c>
      <c r="X1051" s="63"/>
    </row>
    <row r="1052" spans="1:24" s="21" customFormat="1" ht="24" customHeight="1" x14ac:dyDescent="0.25">
      <c r="A1052" s="24" t="s">
        <v>7952</v>
      </c>
      <c r="B1052" s="25" t="s">
        <v>19941</v>
      </c>
      <c r="C1052" s="24">
        <v>5473</v>
      </c>
      <c r="D1052" s="24" t="s">
        <v>17074</v>
      </c>
      <c r="E1052" s="24" t="s">
        <v>7953</v>
      </c>
      <c r="F1052" s="26">
        <f>Table134[[#This Row],[ToMeasure]]-Table134[[#This Row],[FromMeasure]]</f>
        <v>0.14923270999999999</v>
      </c>
      <c r="G1052" s="27" t="s">
        <v>4365</v>
      </c>
      <c r="H1052" s="37">
        <v>0</v>
      </c>
      <c r="I1052" s="24" t="s">
        <v>4364</v>
      </c>
      <c r="J1052" s="37">
        <v>0.14923270999999999</v>
      </c>
      <c r="K1052" s="24" t="s">
        <v>4333</v>
      </c>
      <c r="L1052" s="28">
        <v>0</v>
      </c>
      <c r="M1052" s="28">
        <v>1247</v>
      </c>
      <c r="N1052" s="28">
        <v>1247</v>
      </c>
      <c r="O1052" s="25" t="s">
        <v>23855</v>
      </c>
      <c r="P1052" s="24">
        <v>13</v>
      </c>
      <c r="Q1052" s="24" t="s">
        <v>203</v>
      </c>
      <c r="R1052" s="28">
        <v>114</v>
      </c>
      <c r="S1052" s="28">
        <v>17</v>
      </c>
      <c r="T1052" s="29">
        <v>0.10505212510024058</v>
      </c>
      <c r="U1052" s="28">
        <v>1829</v>
      </c>
      <c r="V1052" s="63"/>
      <c r="W1052" s="61">
        <f>(Table134[[#This Row],[2042 Future AADT]]-Table134[[#This Row],[AADT 2022]])/20*($W$5-2022)+Table134[[#This Row],[AADT 2022]]</f>
        <v>1829</v>
      </c>
      <c r="X1052" s="63"/>
    </row>
    <row r="1053" spans="1:24" s="21" customFormat="1" ht="24" customHeight="1" x14ac:dyDescent="0.25">
      <c r="A1053" s="24" t="s">
        <v>12028</v>
      </c>
      <c r="B1053" s="25" t="s">
        <v>19946</v>
      </c>
      <c r="C1053" s="24">
        <v>5480</v>
      </c>
      <c r="D1053" s="24" t="s">
        <v>17074</v>
      </c>
      <c r="E1053" s="24" t="s">
        <v>12029</v>
      </c>
      <c r="F1053" s="26">
        <f>Table134[[#This Row],[ToMeasure]]-Table134[[#This Row],[FromMeasure]]</f>
        <v>0.23814795999999999</v>
      </c>
      <c r="G1053" s="27" t="s">
        <v>4370</v>
      </c>
      <c r="H1053" s="37">
        <v>0</v>
      </c>
      <c r="I1053" s="24" t="s">
        <v>697</v>
      </c>
      <c r="J1053" s="37">
        <v>0.23814795999999999</v>
      </c>
      <c r="K1053" s="24" t="s">
        <v>4369</v>
      </c>
      <c r="L1053" s="28">
        <v>399</v>
      </c>
      <c r="M1053" s="28">
        <v>0</v>
      </c>
      <c r="N1053" s="28">
        <v>399</v>
      </c>
      <c r="O1053" s="25" t="s">
        <v>23856</v>
      </c>
      <c r="P1053" s="24">
        <v>20</v>
      </c>
      <c r="Q1053" s="24" t="s">
        <v>203</v>
      </c>
      <c r="R1053" s="28">
        <v>32</v>
      </c>
      <c r="S1053" s="28">
        <v>5</v>
      </c>
      <c r="T1053" s="29">
        <v>9.2731829573934832E-2</v>
      </c>
      <c r="U1053" s="28">
        <v>587</v>
      </c>
      <c r="V1053" s="63"/>
      <c r="W1053" s="61">
        <f>(Table134[[#This Row],[2042 Future AADT]]-Table134[[#This Row],[AADT 2022]])/20*($W$5-2022)+Table134[[#This Row],[AADT 2022]]</f>
        <v>587</v>
      </c>
      <c r="X1053" s="63"/>
    </row>
    <row r="1054" spans="1:24" s="21" customFormat="1" ht="24" customHeight="1" x14ac:dyDescent="0.25">
      <c r="A1054" s="24" t="s">
        <v>8954</v>
      </c>
      <c r="B1054" s="25" t="s">
        <v>19948</v>
      </c>
      <c r="C1054" s="24">
        <v>5482</v>
      </c>
      <c r="D1054" s="24" t="s">
        <v>17074</v>
      </c>
      <c r="E1054" s="24" t="s">
        <v>8955</v>
      </c>
      <c r="F1054" s="26">
        <f>Table134[[#This Row],[ToMeasure]]-Table134[[#This Row],[FromMeasure]]</f>
        <v>0.2628663</v>
      </c>
      <c r="G1054" s="27" t="s">
        <v>8956</v>
      </c>
      <c r="H1054" s="37">
        <v>0</v>
      </c>
      <c r="I1054" s="24" t="s">
        <v>4333</v>
      </c>
      <c r="J1054" s="37">
        <v>0.2628663</v>
      </c>
      <c r="K1054" s="24" t="s">
        <v>2172</v>
      </c>
      <c r="L1054" s="28">
        <v>0</v>
      </c>
      <c r="M1054" s="28">
        <v>64</v>
      </c>
      <c r="N1054" s="28">
        <v>64</v>
      </c>
      <c r="O1054" s="25" t="s">
        <v>23857</v>
      </c>
      <c r="P1054" s="24">
        <v>17</v>
      </c>
      <c r="Q1054" s="24" t="s">
        <v>203</v>
      </c>
      <c r="R1054" s="28">
        <v>5</v>
      </c>
      <c r="S1054" s="28">
        <v>5</v>
      </c>
      <c r="T1054" s="29">
        <v>0.15625</v>
      </c>
      <c r="U1054" s="28">
        <v>94</v>
      </c>
      <c r="V1054" s="63"/>
      <c r="W1054" s="61">
        <f>(Table134[[#This Row],[2042 Future AADT]]-Table134[[#This Row],[AADT 2022]])/20*($W$5-2022)+Table134[[#This Row],[AADT 2022]]</f>
        <v>94</v>
      </c>
      <c r="X1054" s="63"/>
    </row>
    <row r="1055" spans="1:24" s="21" customFormat="1" ht="24" customHeight="1" x14ac:dyDescent="0.25">
      <c r="A1055" s="24" t="s">
        <v>4367</v>
      </c>
      <c r="B1055" s="25" t="s">
        <v>19947</v>
      </c>
      <c r="C1055" s="24">
        <v>5481</v>
      </c>
      <c r="D1055" s="24" t="s">
        <v>17074</v>
      </c>
      <c r="E1055" s="24" t="s">
        <v>4368</v>
      </c>
      <c r="F1055" s="26">
        <f>Table134[[#This Row],[ToMeasure]]-Table134[[#This Row],[FromMeasure]]</f>
        <v>0.30043911000000001</v>
      </c>
      <c r="G1055" s="27" t="s">
        <v>4369</v>
      </c>
      <c r="H1055" s="37">
        <v>0</v>
      </c>
      <c r="I1055" s="24" t="s">
        <v>4370</v>
      </c>
      <c r="J1055" s="37">
        <v>0.30043911000000001</v>
      </c>
      <c r="K1055" s="24" t="s">
        <v>697</v>
      </c>
      <c r="L1055" s="28">
        <v>50</v>
      </c>
      <c r="M1055" s="28">
        <v>0</v>
      </c>
      <c r="N1055" s="28">
        <v>50</v>
      </c>
      <c r="O1055" s="25" t="s">
        <v>23858</v>
      </c>
      <c r="P1055" s="24">
        <v>18</v>
      </c>
      <c r="Q1055" s="24" t="s">
        <v>203</v>
      </c>
      <c r="R1055" s="28">
        <v>3</v>
      </c>
      <c r="S1055" s="28">
        <v>1</v>
      </c>
      <c r="T1055" s="29">
        <v>0.08</v>
      </c>
      <c r="U1055" s="28">
        <v>74</v>
      </c>
      <c r="V1055" s="63"/>
      <c r="W1055" s="61">
        <f>(Table134[[#This Row],[2042 Future AADT]]-Table134[[#This Row],[AADT 2022]])/20*($W$5-2022)+Table134[[#This Row],[AADT 2022]]</f>
        <v>74</v>
      </c>
      <c r="X1055" s="63"/>
    </row>
    <row r="1056" spans="1:24" s="21" customFormat="1" ht="24" customHeight="1" x14ac:dyDescent="0.25">
      <c r="A1056" s="24" t="s">
        <v>8958</v>
      </c>
      <c r="B1056" s="25" t="s">
        <v>19949</v>
      </c>
      <c r="C1056" s="24">
        <v>5483</v>
      </c>
      <c r="D1056" s="24" t="s">
        <v>17074</v>
      </c>
      <c r="E1056" s="24" t="s">
        <v>8959</v>
      </c>
      <c r="F1056" s="26">
        <f>Table134[[#This Row],[ToMeasure]]-Table134[[#This Row],[FromMeasure]]</f>
        <v>0.22258314000000001</v>
      </c>
      <c r="G1056" s="27" t="s">
        <v>8960</v>
      </c>
      <c r="H1056" s="37">
        <v>0</v>
      </c>
      <c r="I1056" s="24" t="s">
        <v>2172</v>
      </c>
      <c r="J1056" s="37">
        <v>0.22258314000000001</v>
      </c>
      <c r="K1056" s="24" t="s">
        <v>4333</v>
      </c>
      <c r="L1056" s="28">
        <v>0</v>
      </c>
      <c r="M1056" s="28">
        <v>230</v>
      </c>
      <c r="N1056" s="28">
        <v>230</v>
      </c>
      <c r="O1056" s="25" t="s">
        <v>23859</v>
      </c>
      <c r="P1056" s="24">
        <v>14</v>
      </c>
      <c r="Q1056" s="24" t="s">
        <v>203</v>
      </c>
      <c r="R1056" s="28">
        <v>12</v>
      </c>
      <c r="S1056" s="28">
        <v>5</v>
      </c>
      <c r="T1056" s="29">
        <v>7.3913043478260873E-2</v>
      </c>
      <c r="U1056" s="28">
        <v>338</v>
      </c>
      <c r="V1056" s="63"/>
      <c r="W1056" s="61">
        <f>(Table134[[#This Row],[2042 Future AADT]]-Table134[[#This Row],[AADT 2022]])/20*($W$5-2022)+Table134[[#This Row],[AADT 2022]]</f>
        <v>338</v>
      </c>
      <c r="X1056" s="63"/>
    </row>
    <row r="1057" spans="1:24" s="21" customFormat="1" ht="24" customHeight="1" x14ac:dyDescent="0.25">
      <c r="A1057" s="24" t="s">
        <v>12031</v>
      </c>
      <c r="B1057" s="25" t="s">
        <v>19953</v>
      </c>
      <c r="C1057" s="24">
        <v>5490</v>
      </c>
      <c r="D1057" s="24" t="s">
        <v>17074</v>
      </c>
      <c r="E1057" s="24" t="s">
        <v>12032</v>
      </c>
      <c r="F1057" s="26">
        <f>Table134[[#This Row],[ToMeasure]]-Table134[[#This Row],[FromMeasure]]</f>
        <v>0.25492861</v>
      </c>
      <c r="G1057" s="27" t="s">
        <v>7958</v>
      </c>
      <c r="H1057" s="37">
        <v>0</v>
      </c>
      <c r="I1057" s="24" t="s">
        <v>697</v>
      </c>
      <c r="J1057" s="37">
        <v>0.25492861</v>
      </c>
      <c r="K1057" s="24" t="s">
        <v>7957</v>
      </c>
      <c r="L1057" s="28">
        <v>881</v>
      </c>
      <c r="M1057" s="28">
        <v>0</v>
      </c>
      <c r="N1057" s="28">
        <v>881</v>
      </c>
      <c r="O1057" s="25" t="s">
        <v>23860</v>
      </c>
      <c r="P1057" s="24">
        <v>11</v>
      </c>
      <c r="Q1057" s="24" t="s">
        <v>203</v>
      </c>
      <c r="R1057" s="28">
        <v>73</v>
      </c>
      <c r="S1057" s="28">
        <v>11</v>
      </c>
      <c r="T1057" s="29">
        <v>9.5346197502837682E-2</v>
      </c>
      <c r="U1057" s="28">
        <v>1295</v>
      </c>
      <c r="V1057" s="63"/>
      <c r="W1057" s="61">
        <f>(Table134[[#This Row],[2042 Future AADT]]-Table134[[#This Row],[AADT 2022]])/20*($W$5-2022)+Table134[[#This Row],[AADT 2022]]</f>
        <v>1295</v>
      </c>
      <c r="X1057" s="63"/>
    </row>
    <row r="1058" spans="1:24" s="21" customFormat="1" ht="24" customHeight="1" x14ac:dyDescent="0.25">
      <c r="A1058" s="24" t="s">
        <v>4372</v>
      </c>
      <c r="B1058" s="25" t="s">
        <v>19955</v>
      </c>
      <c r="C1058" s="24">
        <v>5492</v>
      </c>
      <c r="D1058" s="24" t="s">
        <v>17074</v>
      </c>
      <c r="E1058" s="24" t="s">
        <v>4373</v>
      </c>
      <c r="F1058" s="26">
        <f>Table134[[#This Row],[ToMeasure]]-Table134[[#This Row],[FromMeasure]]</f>
        <v>0.25808777999999999</v>
      </c>
      <c r="G1058" s="27" t="s">
        <v>4374</v>
      </c>
      <c r="H1058" s="37">
        <v>0</v>
      </c>
      <c r="I1058" s="24" t="s">
        <v>4333</v>
      </c>
      <c r="J1058" s="37">
        <v>0.25808777999999999</v>
      </c>
      <c r="K1058" s="24" t="s">
        <v>4375</v>
      </c>
      <c r="L1058" s="28">
        <v>0</v>
      </c>
      <c r="M1058" s="28">
        <v>765</v>
      </c>
      <c r="N1058" s="28">
        <v>765</v>
      </c>
      <c r="O1058" s="25" t="s">
        <v>23861</v>
      </c>
      <c r="P1058" s="24">
        <v>13</v>
      </c>
      <c r="Q1058" s="24" t="s">
        <v>203</v>
      </c>
      <c r="R1058" s="28">
        <v>62</v>
      </c>
      <c r="S1058" s="28">
        <v>10</v>
      </c>
      <c r="T1058" s="29">
        <v>9.4117647058823528E-2</v>
      </c>
      <c r="U1058" s="28">
        <v>1125</v>
      </c>
      <c r="V1058" s="63"/>
      <c r="W1058" s="61">
        <f>(Table134[[#This Row],[2042 Future AADT]]-Table134[[#This Row],[AADT 2022]])/20*($W$5-2022)+Table134[[#This Row],[AADT 2022]]</f>
        <v>1125</v>
      </c>
      <c r="X1058" s="63"/>
    </row>
    <row r="1059" spans="1:24" s="21" customFormat="1" ht="24" customHeight="1" x14ac:dyDescent="0.25">
      <c r="A1059" s="24" t="s">
        <v>7955</v>
      </c>
      <c r="B1059" s="25" t="s">
        <v>19954</v>
      </c>
      <c r="C1059" s="24">
        <v>5491</v>
      </c>
      <c r="D1059" s="24" t="s">
        <v>17074</v>
      </c>
      <c r="E1059" s="24" t="s">
        <v>7956</v>
      </c>
      <c r="F1059" s="26">
        <f>Table134[[#This Row],[ToMeasure]]-Table134[[#This Row],[FromMeasure]]</f>
        <v>0.26316767000000002</v>
      </c>
      <c r="G1059" s="27" t="s">
        <v>7957</v>
      </c>
      <c r="H1059" s="37">
        <v>0</v>
      </c>
      <c r="I1059" s="24" t="s">
        <v>7958</v>
      </c>
      <c r="J1059" s="37">
        <v>0.26316767000000002</v>
      </c>
      <c r="K1059" s="24" t="s">
        <v>697</v>
      </c>
      <c r="L1059" s="28">
        <v>743</v>
      </c>
      <c r="M1059" s="28">
        <v>0</v>
      </c>
      <c r="N1059" s="28">
        <v>743</v>
      </c>
      <c r="O1059" s="25" t="s">
        <v>23862</v>
      </c>
      <c r="P1059" s="24">
        <v>12</v>
      </c>
      <c r="Q1059" s="24" t="s">
        <v>203</v>
      </c>
      <c r="R1059" s="28">
        <v>40</v>
      </c>
      <c r="S1059" s="28">
        <v>21</v>
      </c>
      <c r="T1059" s="29">
        <v>8.2099596231493946E-2</v>
      </c>
      <c r="U1059" s="28">
        <v>1092</v>
      </c>
      <c r="V1059" s="63"/>
      <c r="W1059" s="61">
        <f>(Table134[[#This Row],[2042 Future AADT]]-Table134[[#This Row],[AADT 2022]])/20*($W$5-2022)+Table134[[#This Row],[AADT 2022]]</f>
        <v>1092</v>
      </c>
      <c r="X1059" s="63"/>
    </row>
    <row r="1060" spans="1:24" s="21" customFormat="1" ht="24" customHeight="1" x14ac:dyDescent="0.25">
      <c r="A1060" s="24" t="s">
        <v>12034</v>
      </c>
      <c r="B1060" s="25" t="s">
        <v>19956</v>
      </c>
      <c r="C1060" s="24">
        <v>5493</v>
      </c>
      <c r="D1060" s="24" t="s">
        <v>17074</v>
      </c>
      <c r="E1060" s="24" t="s">
        <v>12035</v>
      </c>
      <c r="F1060" s="26">
        <f>Table134[[#This Row],[ToMeasure]]-Table134[[#This Row],[FromMeasure]]</f>
        <v>0.25300802</v>
      </c>
      <c r="G1060" s="27" t="s">
        <v>4375</v>
      </c>
      <c r="H1060" s="37">
        <v>0</v>
      </c>
      <c r="I1060" s="24" t="s">
        <v>4374</v>
      </c>
      <c r="J1060" s="37">
        <v>0.25300802</v>
      </c>
      <c r="K1060" s="24" t="s">
        <v>4333</v>
      </c>
      <c r="L1060" s="28">
        <v>0</v>
      </c>
      <c r="M1060" s="28">
        <v>1235</v>
      </c>
      <c r="N1060" s="28">
        <v>1235</v>
      </c>
      <c r="O1060" s="25" t="s">
        <v>23863</v>
      </c>
      <c r="P1060" s="24">
        <v>12</v>
      </c>
      <c r="Q1060" s="24" t="s">
        <v>203</v>
      </c>
      <c r="R1060" s="28">
        <v>67</v>
      </c>
      <c r="S1060" s="28">
        <v>35</v>
      </c>
      <c r="T1060" s="29">
        <v>8.2591093117408906E-2</v>
      </c>
      <c r="U1060" s="28">
        <v>1815</v>
      </c>
      <c r="V1060" s="63"/>
      <c r="W1060" s="61">
        <f>(Table134[[#This Row],[2042 Future AADT]]-Table134[[#This Row],[AADT 2022]])/20*($W$5-2022)+Table134[[#This Row],[AADT 2022]]</f>
        <v>1815</v>
      </c>
      <c r="X1060" s="63"/>
    </row>
    <row r="1061" spans="1:24" s="21" customFormat="1" ht="24" customHeight="1" x14ac:dyDescent="0.25">
      <c r="A1061" s="24" t="s">
        <v>7960</v>
      </c>
      <c r="B1061" s="25" t="s">
        <v>19962</v>
      </c>
      <c r="C1061" s="24">
        <v>5500</v>
      </c>
      <c r="D1061" s="24" t="s">
        <v>17074</v>
      </c>
      <c r="E1061" s="24" t="s">
        <v>7961</v>
      </c>
      <c r="F1061" s="26">
        <f>Table134[[#This Row],[ToMeasure]]-Table134[[#This Row],[FromMeasure]]</f>
        <v>0.25685616</v>
      </c>
      <c r="G1061" s="27" t="s">
        <v>7962</v>
      </c>
      <c r="H1061" s="37">
        <v>0</v>
      </c>
      <c r="I1061" s="24" t="s">
        <v>697</v>
      </c>
      <c r="J1061" s="37">
        <v>0.25685616</v>
      </c>
      <c r="K1061" s="24" t="s">
        <v>7963</v>
      </c>
      <c r="L1061" s="28">
        <v>55</v>
      </c>
      <c r="M1061" s="28">
        <v>0</v>
      </c>
      <c r="N1061" s="28">
        <v>55</v>
      </c>
      <c r="O1061" s="25" t="s">
        <v>23864</v>
      </c>
      <c r="P1061" s="24">
        <v>18</v>
      </c>
      <c r="Q1061" s="24" t="s">
        <v>203</v>
      </c>
      <c r="R1061" s="28">
        <v>4</v>
      </c>
      <c r="S1061" s="28">
        <v>7</v>
      </c>
      <c r="T1061" s="29">
        <v>0.2</v>
      </c>
      <c r="U1061" s="28">
        <v>81</v>
      </c>
      <c r="V1061" s="63"/>
      <c r="W1061" s="61">
        <f>(Table134[[#This Row],[2042 Future AADT]]-Table134[[#This Row],[AADT 2022]])/20*($W$5-2022)+Table134[[#This Row],[AADT 2022]]</f>
        <v>81</v>
      </c>
      <c r="X1061" s="63"/>
    </row>
    <row r="1062" spans="1:24" s="21" customFormat="1" ht="24" customHeight="1" x14ac:dyDescent="0.25">
      <c r="A1062" s="24" t="s">
        <v>8962</v>
      </c>
      <c r="B1062" s="25" t="s">
        <v>19964</v>
      </c>
      <c r="C1062" s="24">
        <v>5502</v>
      </c>
      <c r="D1062" s="24" t="s">
        <v>17074</v>
      </c>
      <c r="E1062" s="24" t="s">
        <v>8963</v>
      </c>
      <c r="F1062" s="26">
        <f>Table134[[#This Row],[ToMeasure]]-Table134[[#This Row],[FromMeasure]]</f>
        <v>0.25576236000000002</v>
      </c>
      <c r="G1062" s="27" t="s">
        <v>8964</v>
      </c>
      <c r="H1062" s="37">
        <v>0</v>
      </c>
      <c r="I1062" s="24" t="s">
        <v>4333</v>
      </c>
      <c r="J1062" s="37">
        <v>0.25576236000000002</v>
      </c>
      <c r="K1062" s="24" t="s">
        <v>8965</v>
      </c>
      <c r="L1062" s="28">
        <v>676</v>
      </c>
      <c r="M1062" s="28">
        <v>0</v>
      </c>
      <c r="N1062" s="28">
        <v>676</v>
      </c>
      <c r="O1062" s="25" t="s">
        <v>23865</v>
      </c>
      <c r="P1062" s="24">
        <v>11</v>
      </c>
      <c r="Q1062" s="24" t="s">
        <v>203</v>
      </c>
      <c r="R1062" s="28">
        <v>18</v>
      </c>
      <c r="S1062" s="28">
        <v>74</v>
      </c>
      <c r="T1062" s="29">
        <v>0.13609467455621302</v>
      </c>
      <c r="U1062" s="28">
        <v>994</v>
      </c>
      <c r="V1062" s="63"/>
      <c r="W1062" s="61">
        <f>(Table134[[#This Row],[2042 Future AADT]]-Table134[[#This Row],[AADT 2022]])/20*($W$5-2022)+Table134[[#This Row],[AADT 2022]]</f>
        <v>994</v>
      </c>
      <c r="X1062" s="63"/>
    </row>
    <row r="1063" spans="1:24" s="21" customFormat="1" ht="24" customHeight="1" x14ac:dyDescent="0.25">
      <c r="A1063" s="24" t="s">
        <v>7965</v>
      </c>
      <c r="B1063" s="25" t="s">
        <v>19963</v>
      </c>
      <c r="C1063" s="24">
        <v>5501</v>
      </c>
      <c r="D1063" s="24" t="s">
        <v>17074</v>
      </c>
      <c r="E1063" s="24" t="s">
        <v>7966</v>
      </c>
      <c r="F1063" s="26">
        <f>Table134[[#This Row],[ToMeasure]]-Table134[[#This Row],[FromMeasure]]</f>
        <v>0.25564168999999998</v>
      </c>
      <c r="G1063" s="27" t="s">
        <v>7963</v>
      </c>
      <c r="H1063" s="37">
        <v>0</v>
      </c>
      <c r="I1063" s="24" t="s">
        <v>7962</v>
      </c>
      <c r="J1063" s="37">
        <v>0.25564168999999998</v>
      </c>
      <c r="K1063" s="24" t="s">
        <v>697</v>
      </c>
      <c r="L1063" s="28">
        <v>1046</v>
      </c>
      <c r="M1063" s="28">
        <v>0</v>
      </c>
      <c r="N1063" s="28">
        <v>1046</v>
      </c>
      <c r="O1063" s="25" t="s">
        <v>23866</v>
      </c>
      <c r="P1063" s="24">
        <v>12</v>
      </c>
      <c r="Q1063" s="24" t="s">
        <v>203</v>
      </c>
      <c r="R1063" s="28">
        <v>25</v>
      </c>
      <c r="S1063" s="28">
        <v>101</v>
      </c>
      <c r="T1063" s="29">
        <v>0.12045889101338432</v>
      </c>
      <c r="U1063" s="28">
        <v>1538</v>
      </c>
      <c r="V1063" s="63"/>
      <c r="W1063" s="61">
        <f>(Table134[[#This Row],[2042 Future AADT]]-Table134[[#This Row],[AADT 2022]])/20*($W$5-2022)+Table134[[#This Row],[AADT 2022]]</f>
        <v>1538</v>
      </c>
      <c r="X1063" s="63"/>
    </row>
    <row r="1064" spans="1:24" s="21" customFormat="1" ht="24" customHeight="1" x14ac:dyDescent="0.25">
      <c r="A1064" s="24" t="s">
        <v>8967</v>
      </c>
      <c r="B1064" s="25" t="s">
        <v>19965</v>
      </c>
      <c r="C1064" s="24">
        <v>5503</v>
      </c>
      <c r="D1064" s="24" t="s">
        <v>17074</v>
      </c>
      <c r="E1064" s="24" t="s">
        <v>8968</v>
      </c>
      <c r="F1064" s="26">
        <f>Table134[[#This Row],[ToMeasure]]-Table134[[#This Row],[FromMeasure]]</f>
        <v>0.25458231999999997</v>
      </c>
      <c r="G1064" s="27" t="s">
        <v>8965</v>
      </c>
      <c r="H1064" s="37">
        <v>0</v>
      </c>
      <c r="I1064" s="24" t="s">
        <v>8964</v>
      </c>
      <c r="J1064" s="37">
        <v>0.25458231999999997</v>
      </c>
      <c r="K1064" s="24" t="s">
        <v>4333</v>
      </c>
      <c r="L1064" s="28">
        <v>55</v>
      </c>
      <c r="M1064" s="28">
        <v>0</v>
      </c>
      <c r="N1064" s="28">
        <v>55</v>
      </c>
      <c r="O1064" s="25" t="s">
        <v>23867</v>
      </c>
      <c r="P1064" s="24">
        <v>23</v>
      </c>
      <c r="Q1064" s="24" t="s">
        <v>203</v>
      </c>
      <c r="R1064" s="28">
        <v>3</v>
      </c>
      <c r="S1064" s="28">
        <v>2</v>
      </c>
      <c r="T1064" s="29">
        <v>9.0909090909090912E-2</v>
      </c>
      <c r="U1064" s="28">
        <v>81</v>
      </c>
      <c r="V1064" s="63"/>
      <c r="W1064" s="61">
        <f>(Table134[[#This Row],[2042 Future AADT]]-Table134[[#This Row],[AADT 2022]])/20*($W$5-2022)+Table134[[#This Row],[AADT 2022]]</f>
        <v>81</v>
      </c>
      <c r="X1064" s="63"/>
    </row>
    <row r="1065" spans="1:24" s="21" customFormat="1" ht="24" customHeight="1" x14ac:dyDescent="0.25">
      <c r="A1065" s="24" t="s">
        <v>4377</v>
      </c>
      <c r="B1065" s="25" t="s">
        <v>19971</v>
      </c>
      <c r="C1065" s="24">
        <v>5510</v>
      </c>
      <c r="D1065" s="24" t="s">
        <v>17074</v>
      </c>
      <c r="E1065" s="24" t="s">
        <v>4378</v>
      </c>
      <c r="F1065" s="26">
        <f>Table134[[#This Row],[ToMeasure]]-Table134[[#This Row],[FromMeasure]]</f>
        <v>0.27853439000000002</v>
      </c>
      <c r="G1065" s="27" t="s">
        <v>4379</v>
      </c>
      <c r="H1065" s="37">
        <v>0</v>
      </c>
      <c r="I1065" s="24" t="s">
        <v>697</v>
      </c>
      <c r="J1065" s="37">
        <v>0.27853439000000002</v>
      </c>
      <c r="K1065" s="24" t="s">
        <v>4380</v>
      </c>
      <c r="L1065" s="28">
        <v>317</v>
      </c>
      <c r="M1065" s="28">
        <v>0</v>
      </c>
      <c r="N1065" s="28">
        <v>317</v>
      </c>
      <c r="O1065" s="25" t="s">
        <v>23868</v>
      </c>
      <c r="P1065" s="24">
        <v>20</v>
      </c>
      <c r="Q1065" s="24" t="s">
        <v>203</v>
      </c>
      <c r="R1065" s="28">
        <v>26</v>
      </c>
      <c r="S1065" s="28">
        <v>4</v>
      </c>
      <c r="T1065" s="29">
        <v>9.4637223974763401E-2</v>
      </c>
      <c r="U1065" s="28">
        <v>466</v>
      </c>
      <c r="V1065" s="63"/>
      <c r="W1065" s="61">
        <f>(Table134[[#This Row],[2042 Future AADT]]-Table134[[#This Row],[AADT 2022]])/20*($W$5-2022)+Table134[[#This Row],[AADT 2022]]</f>
        <v>466</v>
      </c>
      <c r="X1065" s="63"/>
    </row>
    <row r="1066" spans="1:24" s="21" customFormat="1" ht="24" customHeight="1" x14ac:dyDescent="0.25">
      <c r="A1066" s="24" t="s">
        <v>4382</v>
      </c>
      <c r="B1066" s="25" t="s">
        <v>19973</v>
      </c>
      <c r="C1066" s="24">
        <v>5512</v>
      </c>
      <c r="D1066" s="24" t="s">
        <v>17074</v>
      </c>
      <c r="E1066" s="24" t="s">
        <v>4383</v>
      </c>
      <c r="F1066" s="26">
        <f>Table134[[#This Row],[ToMeasure]]-Table134[[#This Row],[FromMeasure]]</f>
        <v>0.22851162999999999</v>
      </c>
      <c r="G1066" s="27" t="s">
        <v>4384</v>
      </c>
      <c r="H1066" s="37">
        <v>0</v>
      </c>
      <c r="I1066" s="24" t="s">
        <v>4333</v>
      </c>
      <c r="J1066" s="37">
        <v>0.22851162999999999</v>
      </c>
      <c r="K1066" s="24" t="s">
        <v>4385</v>
      </c>
      <c r="L1066" s="28">
        <v>47</v>
      </c>
      <c r="M1066" s="28">
        <v>0</v>
      </c>
      <c r="N1066" s="28">
        <v>47</v>
      </c>
      <c r="O1066" s="25" t="s">
        <v>23869</v>
      </c>
      <c r="P1066" s="24">
        <v>21</v>
      </c>
      <c r="Q1066" s="24" t="s">
        <v>203</v>
      </c>
      <c r="R1066" s="28">
        <v>3</v>
      </c>
      <c r="S1066" s="28">
        <v>5</v>
      </c>
      <c r="T1066" s="29">
        <v>0.1702127659574468</v>
      </c>
      <c r="U1066" s="28">
        <v>69</v>
      </c>
      <c r="V1066" s="63"/>
      <c r="W1066" s="61">
        <f>(Table134[[#This Row],[2042 Future AADT]]-Table134[[#This Row],[AADT 2022]])/20*($W$5-2022)+Table134[[#This Row],[AADT 2022]]</f>
        <v>69</v>
      </c>
      <c r="X1066" s="63"/>
    </row>
    <row r="1067" spans="1:24" s="21" customFormat="1" ht="24" customHeight="1" x14ac:dyDescent="0.25">
      <c r="A1067" s="24" t="s">
        <v>7968</v>
      </c>
      <c r="B1067" s="25" t="s">
        <v>19972</v>
      </c>
      <c r="C1067" s="24">
        <v>5511</v>
      </c>
      <c r="D1067" s="24" t="s">
        <v>17074</v>
      </c>
      <c r="E1067" s="24" t="s">
        <v>7969</v>
      </c>
      <c r="F1067" s="26">
        <f>Table134[[#This Row],[ToMeasure]]-Table134[[#This Row],[FromMeasure]]</f>
        <v>0.23886657</v>
      </c>
      <c r="G1067" s="27" t="s">
        <v>4380</v>
      </c>
      <c r="H1067" s="37">
        <v>0</v>
      </c>
      <c r="I1067" s="24" t="s">
        <v>4379</v>
      </c>
      <c r="J1067" s="37">
        <v>0.23886657</v>
      </c>
      <c r="K1067" s="24" t="s">
        <v>697</v>
      </c>
      <c r="L1067" s="28">
        <v>69</v>
      </c>
      <c r="M1067" s="28">
        <v>0</v>
      </c>
      <c r="N1067" s="28">
        <v>69</v>
      </c>
      <c r="O1067" s="25" t="s">
        <v>23870</v>
      </c>
      <c r="P1067" s="24">
        <v>62</v>
      </c>
      <c r="Q1067" s="24" t="s">
        <v>203</v>
      </c>
      <c r="R1067" s="28">
        <v>4</v>
      </c>
      <c r="S1067" s="28">
        <v>2</v>
      </c>
      <c r="T1067" s="29">
        <v>8.6956521739130432E-2</v>
      </c>
      <c r="U1067" s="28">
        <v>101</v>
      </c>
      <c r="V1067" s="63"/>
      <c r="W1067" s="61">
        <f>(Table134[[#This Row],[2042 Future AADT]]-Table134[[#This Row],[AADT 2022]])/20*($W$5-2022)+Table134[[#This Row],[AADT 2022]]</f>
        <v>101</v>
      </c>
      <c r="X1067" s="63"/>
    </row>
    <row r="1068" spans="1:24" s="21" customFormat="1" ht="24" customHeight="1" x14ac:dyDescent="0.25">
      <c r="A1068" s="24" t="s">
        <v>7971</v>
      </c>
      <c r="B1068" s="25" t="s">
        <v>19974</v>
      </c>
      <c r="C1068" s="24">
        <v>5513</v>
      </c>
      <c r="D1068" s="24" t="s">
        <v>17074</v>
      </c>
      <c r="E1068" s="24" t="s">
        <v>7972</v>
      </c>
      <c r="F1068" s="26">
        <f>Table134[[#This Row],[ToMeasure]]-Table134[[#This Row],[FromMeasure]]</f>
        <v>0.27564937</v>
      </c>
      <c r="G1068" s="27" t="s">
        <v>4385</v>
      </c>
      <c r="H1068" s="37">
        <v>0</v>
      </c>
      <c r="I1068" s="24" t="s">
        <v>4384</v>
      </c>
      <c r="J1068" s="37">
        <v>0.27564937</v>
      </c>
      <c r="K1068" s="24" t="s">
        <v>4333</v>
      </c>
      <c r="L1068" s="28">
        <v>495</v>
      </c>
      <c r="M1068" s="28">
        <v>0</v>
      </c>
      <c r="N1068" s="28">
        <v>495</v>
      </c>
      <c r="O1068" s="25" t="s">
        <v>23871</v>
      </c>
      <c r="P1068" s="24">
        <v>15</v>
      </c>
      <c r="Q1068" s="24" t="s">
        <v>203</v>
      </c>
      <c r="R1068" s="28">
        <v>26</v>
      </c>
      <c r="S1068" s="28">
        <v>13</v>
      </c>
      <c r="T1068" s="29">
        <v>7.8787878787878782E-2</v>
      </c>
      <c r="U1068" s="28">
        <v>728</v>
      </c>
      <c r="V1068" s="63"/>
      <c r="W1068" s="61">
        <f>(Table134[[#This Row],[2042 Future AADT]]-Table134[[#This Row],[AADT 2022]])/20*($W$5-2022)+Table134[[#This Row],[AADT 2022]]</f>
        <v>728</v>
      </c>
      <c r="X1068" s="63"/>
    </row>
    <row r="1069" spans="1:24" s="21" customFormat="1" ht="24" customHeight="1" x14ac:dyDescent="0.25">
      <c r="A1069" s="24" t="s">
        <v>12037</v>
      </c>
      <c r="B1069" s="25" t="s">
        <v>19980</v>
      </c>
      <c r="C1069" s="24">
        <v>5520</v>
      </c>
      <c r="D1069" s="24" t="s">
        <v>17074</v>
      </c>
      <c r="E1069" s="24" t="s">
        <v>12038</v>
      </c>
      <c r="F1069" s="26">
        <f>Table134[[#This Row],[ToMeasure]]-Table134[[#This Row],[FromMeasure]]</f>
        <v>0.25235756999999998</v>
      </c>
      <c r="G1069" s="27" t="s">
        <v>7977</v>
      </c>
      <c r="H1069" s="37">
        <v>0</v>
      </c>
      <c r="I1069" s="24" t="s">
        <v>697</v>
      </c>
      <c r="J1069" s="37">
        <v>0.25235756999999998</v>
      </c>
      <c r="K1069" s="24" t="s">
        <v>7976</v>
      </c>
      <c r="L1069" s="28">
        <v>450</v>
      </c>
      <c r="M1069" s="28">
        <v>0</v>
      </c>
      <c r="N1069" s="28">
        <v>450</v>
      </c>
      <c r="O1069" s="25" t="s">
        <v>23872</v>
      </c>
      <c r="P1069" s="24">
        <v>13</v>
      </c>
      <c r="Q1069" s="24" t="s">
        <v>203</v>
      </c>
      <c r="R1069" s="28">
        <v>37</v>
      </c>
      <c r="S1069" s="28">
        <v>5</v>
      </c>
      <c r="T1069" s="29">
        <v>9.3333333333333338E-2</v>
      </c>
      <c r="U1069" s="28">
        <v>662</v>
      </c>
      <c r="V1069" s="63"/>
      <c r="W1069" s="61">
        <f>(Table134[[#This Row],[2042 Future AADT]]-Table134[[#This Row],[AADT 2022]])/20*($W$5-2022)+Table134[[#This Row],[AADT 2022]]</f>
        <v>662</v>
      </c>
      <c r="X1069" s="63"/>
    </row>
    <row r="1070" spans="1:24" s="21" customFormat="1" ht="24" customHeight="1" x14ac:dyDescent="0.25">
      <c r="A1070" s="24" t="s">
        <v>4387</v>
      </c>
      <c r="B1070" s="25" t="s">
        <v>19982</v>
      </c>
      <c r="C1070" s="24">
        <v>5522</v>
      </c>
      <c r="D1070" s="24" t="s">
        <v>17074</v>
      </c>
      <c r="E1070" s="24" t="s">
        <v>4388</v>
      </c>
      <c r="F1070" s="26">
        <f>Table134[[#This Row],[ToMeasure]]-Table134[[#This Row],[FromMeasure]]</f>
        <v>0.24283674999999999</v>
      </c>
      <c r="G1070" s="27" t="s">
        <v>4389</v>
      </c>
      <c r="H1070" s="37">
        <v>0</v>
      </c>
      <c r="I1070" s="24" t="s">
        <v>4333</v>
      </c>
      <c r="J1070" s="37">
        <v>0.24283674999999999</v>
      </c>
      <c r="K1070" s="24" t="s">
        <v>4390</v>
      </c>
      <c r="L1070" s="28">
        <v>1174</v>
      </c>
      <c r="M1070" s="28">
        <v>0</v>
      </c>
      <c r="N1070" s="28">
        <v>1174</v>
      </c>
      <c r="O1070" s="25" t="s">
        <v>23873</v>
      </c>
      <c r="P1070" s="24">
        <v>11</v>
      </c>
      <c r="Q1070" s="24" t="s">
        <v>203</v>
      </c>
      <c r="R1070" s="28">
        <v>98</v>
      </c>
      <c r="S1070" s="28">
        <v>16</v>
      </c>
      <c r="T1070" s="29">
        <v>9.7103918228279393E-2</v>
      </c>
      <c r="U1070" s="28">
        <v>1749</v>
      </c>
      <c r="V1070" s="63"/>
      <c r="W1070" s="61">
        <f>(Table134[[#This Row],[2042 Future AADT]]-Table134[[#This Row],[AADT 2022]])/20*($W$5-2022)+Table134[[#This Row],[AADT 2022]]</f>
        <v>1749</v>
      </c>
      <c r="X1070" s="63"/>
    </row>
    <row r="1071" spans="1:24" s="21" customFormat="1" ht="24" customHeight="1" x14ac:dyDescent="0.25">
      <c r="A1071" s="24" t="s">
        <v>7974</v>
      </c>
      <c r="B1071" s="25" t="s">
        <v>19981</v>
      </c>
      <c r="C1071" s="24">
        <v>5521</v>
      </c>
      <c r="D1071" s="24" t="s">
        <v>17074</v>
      </c>
      <c r="E1071" s="24" t="s">
        <v>7975</v>
      </c>
      <c r="F1071" s="26">
        <f>Table134[[#This Row],[ToMeasure]]-Table134[[#This Row],[FromMeasure]]</f>
        <v>0.23334817999999999</v>
      </c>
      <c r="G1071" s="27" t="s">
        <v>7976</v>
      </c>
      <c r="H1071" s="37">
        <v>0</v>
      </c>
      <c r="I1071" s="24" t="s">
        <v>7977</v>
      </c>
      <c r="J1071" s="37">
        <v>0.23334817999999999</v>
      </c>
      <c r="K1071" s="24" t="s">
        <v>697</v>
      </c>
      <c r="L1071" s="28">
        <v>1432</v>
      </c>
      <c r="M1071" s="28">
        <v>0</v>
      </c>
      <c r="N1071" s="28">
        <v>1432</v>
      </c>
      <c r="O1071" s="25" t="s">
        <v>23874</v>
      </c>
      <c r="P1071" s="24">
        <v>9</v>
      </c>
      <c r="Q1071" s="24" t="s">
        <v>203</v>
      </c>
      <c r="R1071" s="28">
        <v>114</v>
      </c>
      <c r="S1071" s="28">
        <v>51</v>
      </c>
      <c r="T1071" s="29">
        <v>0.11522346368715083</v>
      </c>
      <c r="U1071" s="28">
        <v>2134</v>
      </c>
      <c r="V1071" s="63"/>
      <c r="W1071" s="61">
        <f>(Table134[[#This Row],[2042 Future AADT]]-Table134[[#This Row],[AADT 2022]])/20*($W$5-2022)+Table134[[#This Row],[AADT 2022]]</f>
        <v>2134</v>
      </c>
      <c r="X1071" s="63"/>
    </row>
    <row r="1072" spans="1:24" s="21" customFormat="1" ht="24" customHeight="1" x14ac:dyDescent="0.25">
      <c r="A1072" s="24" t="s">
        <v>7979</v>
      </c>
      <c r="B1072" s="25" t="s">
        <v>19983</v>
      </c>
      <c r="C1072" s="24">
        <v>5523</v>
      </c>
      <c r="D1072" s="24" t="s">
        <v>17074</v>
      </c>
      <c r="E1072" s="24" t="s">
        <v>7980</v>
      </c>
      <c r="F1072" s="26">
        <f>Table134[[#This Row],[ToMeasure]]-Table134[[#This Row],[FromMeasure]]</f>
        <v>0.23174505000000001</v>
      </c>
      <c r="G1072" s="27" t="s">
        <v>4390</v>
      </c>
      <c r="H1072" s="37">
        <v>0</v>
      </c>
      <c r="I1072" s="24" t="s">
        <v>4389</v>
      </c>
      <c r="J1072" s="37">
        <v>0.23174505000000001</v>
      </c>
      <c r="K1072" s="24" t="s">
        <v>4333</v>
      </c>
      <c r="L1072" s="28">
        <v>683</v>
      </c>
      <c r="M1072" s="28">
        <v>0</v>
      </c>
      <c r="N1072" s="28">
        <v>683</v>
      </c>
      <c r="O1072" s="25" t="s">
        <v>23875</v>
      </c>
      <c r="P1072" s="24">
        <v>18</v>
      </c>
      <c r="Q1072" s="24" t="s">
        <v>203</v>
      </c>
      <c r="R1072" s="28">
        <v>37</v>
      </c>
      <c r="S1072" s="28">
        <v>20</v>
      </c>
      <c r="T1072" s="29">
        <v>8.3455344070278187E-2</v>
      </c>
      <c r="U1072" s="28">
        <v>1004</v>
      </c>
      <c r="V1072" s="63"/>
      <c r="W1072" s="61">
        <f>(Table134[[#This Row],[2042 Future AADT]]-Table134[[#This Row],[AADT 2022]])/20*($W$5-2022)+Table134[[#This Row],[AADT 2022]]</f>
        <v>1004</v>
      </c>
      <c r="X1072" s="63"/>
    </row>
    <row r="1073" spans="1:24" s="21" customFormat="1" ht="24" customHeight="1" x14ac:dyDescent="0.25">
      <c r="A1073" s="24" t="s">
        <v>12040</v>
      </c>
      <c r="B1073" s="25" t="s">
        <v>19989</v>
      </c>
      <c r="C1073" s="24">
        <v>5530</v>
      </c>
      <c r="D1073" s="24" t="s">
        <v>17074</v>
      </c>
      <c r="E1073" s="24" t="s">
        <v>12041</v>
      </c>
      <c r="F1073" s="26">
        <f>Table134[[#This Row],[ToMeasure]]-Table134[[#This Row],[FromMeasure]]</f>
        <v>0.19355161000000001</v>
      </c>
      <c r="G1073" s="27" t="s">
        <v>12042</v>
      </c>
      <c r="H1073" s="37">
        <v>0</v>
      </c>
      <c r="I1073" s="24" t="s">
        <v>697</v>
      </c>
      <c r="J1073" s="37">
        <v>0.19355161000000001</v>
      </c>
      <c r="K1073" s="24" t="s">
        <v>4400</v>
      </c>
      <c r="L1073" s="28">
        <v>492</v>
      </c>
      <c r="M1073" s="28">
        <v>0</v>
      </c>
      <c r="N1073" s="28">
        <v>492</v>
      </c>
      <c r="O1073" s="25" t="s">
        <v>23876</v>
      </c>
      <c r="P1073" s="24">
        <v>11</v>
      </c>
      <c r="Q1073" s="24" t="s">
        <v>203</v>
      </c>
      <c r="R1073" s="28">
        <v>15</v>
      </c>
      <c r="S1073" s="28">
        <v>53</v>
      </c>
      <c r="T1073" s="29">
        <v>0.13821138211382114</v>
      </c>
      <c r="U1073" s="28">
        <v>733</v>
      </c>
      <c r="V1073" s="63"/>
      <c r="W1073" s="61">
        <f>(Table134[[#This Row],[2042 Future AADT]]-Table134[[#This Row],[AADT 2022]])/20*($W$5-2022)+Table134[[#This Row],[AADT 2022]]</f>
        <v>733</v>
      </c>
      <c r="X1073" s="63"/>
    </row>
    <row r="1074" spans="1:24" s="21" customFormat="1" ht="24" customHeight="1" x14ac:dyDescent="0.25">
      <c r="A1074" s="24" t="s">
        <v>4392</v>
      </c>
      <c r="B1074" s="25" t="s">
        <v>19990</v>
      </c>
      <c r="C1074" s="24">
        <v>5532</v>
      </c>
      <c r="D1074" s="24" t="s">
        <v>17074</v>
      </c>
      <c r="E1074" s="24" t="s">
        <v>4393</v>
      </c>
      <c r="F1074" s="26">
        <f>Table134[[#This Row],[ToMeasure]]-Table134[[#This Row],[FromMeasure]]</f>
        <v>0.20084568999999999</v>
      </c>
      <c r="G1074" s="27" t="s">
        <v>4394</v>
      </c>
      <c r="H1074" s="37">
        <v>0</v>
      </c>
      <c r="I1074" s="24" t="s">
        <v>4333</v>
      </c>
      <c r="J1074" s="37">
        <v>0.20084568999999999</v>
      </c>
      <c r="K1074" s="24" t="s">
        <v>4395</v>
      </c>
      <c r="L1074" s="28">
        <v>766</v>
      </c>
      <c r="M1074" s="28">
        <v>0</v>
      </c>
      <c r="N1074" s="28">
        <v>766</v>
      </c>
      <c r="O1074" s="25" t="s">
        <v>23877</v>
      </c>
      <c r="P1074" s="24">
        <v>15</v>
      </c>
      <c r="Q1074" s="24" t="s">
        <v>203</v>
      </c>
      <c r="R1074" s="28">
        <v>63</v>
      </c>
      <c r="S1074" s="28">
        <v>10</v>
      </c>
      <c r="T1074" s="29">
        <v>9.5300261096605748E-2</v>
      </c>
      <c r="U1074" s="28">
        <v>1141</v>
      </c>
      <c r="V1074" s="63"/>
      <c r="W1074" s="61">
        <f>(Table134[[#This Row],[2042 Future AADT]]-Table134[[#This Row],[AADT 2022]])/20*($W$5-2022)+Table134[[#This Row],[AADT 2022]]</f>
        <v>1141</v>
      </c>
      <c r="X1074" s="63"/>
    </row>
    <row r="1075" spans="1:24" s="21" customFormat="1" ht="24" customHeight="1" x14ac:dyDescent="0.25">
      <c r="A1075" s="24" t="s">
        <v>4397</v>
      </c>
      <c r="B1075" s="25" t="s">
        <v>21439</v>
      </c>
      <c r="C1075" s="24">
        <v>900011</v>
      </c>
      <c r="D1075" s="24" t="s">
        <v>17074</v>
      </c>
      <c r="E1075" s="24" t="s">
        <v>4398</v>
      </c>
      <c r="F1075" s="26">
        <f>Table134[[#This Row],[ToMeasure]]-Table134[[#This Row],[FromMeasure]]</f>
        <v>0.12664702999999999</v>
      </c>
      <c r="G1075" s="27" t="s">
        <v>4399</v>
      </c>
      <c r="H1075" s="37">
        <v>0</v>
      </c>
      <c r="I1075" s="24" t="s">
        <v>4400</v>
      </c>
      <c r="J1075" s="37">
        <v>0.12664702999999999</v>
      </c>
      <c r="K1075" s="24" t="s">
        <v>697</v>
      </c>
      <c r="L1075" s="28">
        <v>22212</v>
      </c>
      <c r="M1075" s="28">
        <v>0</v>
      </c>
      <c r="N1075" s="28">
        <v>22212</v>
      </c>
      <c r="O1075" s="25" t="s">
        <v>23878</v>
      </c>
      <c r="P1075" s="24">
        <v>9</v>
      </c>
      <c r="Q1075" s="24">
        <v>51</v>
      </c>
      <c r="R1075" s="28" t="s">
        <v>203</v>
      </c>
      <c r="S1075" s="28" t="s">
        <v>203</v>
      </c>
      <c r="T1075" s="29" t="s">
        <v>203</v>
      </c>
      <c r="U1075" s="28">
        <v>33096</v>
      </c>
      <c r="V1075" s="63"/>
      <c r="W1075" s="61">
        <f>(Table134[[#This Row],[2042 Future AADT]]-Table134[[#This Row],[AADT 2022]])/20*($W$5-2022)+Table134[[#This Row],[AADT 2022]]</f>
        <v>33096</v>
      </c>
      <c r="X1075" s="63"/>
    </row>
    <row r="1076" spans="1:24" s="21" customFormat="1" ht="24" customHeight="1" x14ac:dyDescent="0.25">
      <c r="A1076" s="24" t="s">
        <v>4402</v>
      </c>
      <c r="B1076" s="25"/>
      <c r="C1076" s="24" t="s">
        <v>203</v>
      </c>
      <c r="D1076" s="24" t="s">
        <v>17074</v>
      </c>
      <c r="E1076" s="24" t="s">
        <v>4403</v>
      </c>
      <c r="F1076" s="26">
        <f>Table134[[#This Row],[ToMeasure]]-Table134[[#This Row],[FromMeasure]]</f>
        <v>0.14046343999999999</v>
      </c>
      <c r="G1076" s="27" t="s">
        <v>4404</v>
      </c>
      <c r="H1076" s="37">
        <v>0</v>
      </c>
      <c r="I1076" s="24" t="s">
        <v>4395</v>
      </c>
      <c r="J1076" s="37">
        <v>0.14046343999999999</v>
      </c>
      <c r="K1076" s="24" t="s">
        <v>4333</v>
      </c>
      <c r="L1076" s="28" t="s">
        <v>203</v>
      </c>
      <c r="M1076" s="28" t="s">
        <v>203</v>
      </c>
      <c r="N1076" s="28">
        <v>3561</v>
      </c>
      <c r="O1076" s="25" t="s">
        <v>23061</v>
      </c>
      <c r="P1076" s="24" t="s">
        <v>203</v>
      </c>
      <c r="Q1076" s="24" t="s">
        <v>203</v>
      </c>
      <c r="R1076" s="28" t="s">
        <v>203</v>
      </c>
      <c r="S1076" s="28" t="s">
        <v>203</v>
      </c>
      <c r="T1076" s="29" t="s">
        <v>203</v>
      </c>
      <c r="U1076" s="28">
        <v>5306</v>
      </c>
      <c r="V1076" s="63"/>
      <c r="W1076" s="61">
        <f>(Table134[[#This Row],[2042 Future AADT]]-Table134[[#This Row],[AADT 2022]])/20*($W$5-2022)+Table134[[#This Row],[AADT 2022]]</f>
        <v>5306</v>
      </c>
      <c r="X1076" s="63"/>
    </row>
    <row r="1077" spans="1:24" s="21" customFormat="1" ht="24" customHeight="1" x14ac:dyDescent="0.25">
      <c r="A1077" s="24" t="s">
        <v>4406</v>
      </c>
      <c r="B1077" s="25" t="s">
        <v>21439</v>
      </c>
      <c r="C1077" s="24">
        <v>900011</v>
      </c>
      <c r="D1077" s="24" t="s">
        <v>17074</v>
      </c>
      <c r="E1077" s="24" t="s">
        <v>4407</v>
      </c>
      <c r="F1077" s="26">
        <f>Table134[[#This Row],[ToMeasure]]-Table134[[#This Row],[FromMeasure]]</f>
        <v>0.19394612</v>
      </c>
      <c r="G1077" s="27" t="s">
        <v>4408</v>
      </c>
      <c r="H1077" s="37">
        <v>0</v>
      </c>
      <c r="I1077" s="24" t="s">
        <v>4400</v>
      </c>
      <c r="J1077" s="37">
        <v>0.19394612</v>
      </c>
      <c r="K1077" s="24" t="s">
        <v>4400</v>
      </c>
      <c r="L1077" s="28">
        <v>22212</v>
      </c>
      <c r="M1077" s="28">
        <v>0</v>
      </c>
      <c r="N1077" s="28">
        <v>22212</v>
      </c>
      <c r="O1077" s="25" t="s">
        <v>23878</v>
      </c>
      <c r="P1077" s="24">
        <v>9</v>
      </c>
      <c r="Q1077" s="24">
        <v>51</v>
      </c>
      <c r="R1077" s="28" t="s">
        <v>203</v>
      </c>
      <c r="S1077" s="28" t="s">
        <v>203</v>
      </c>
      <c r="T1077" s="29" t="s">
        <v>203</v>
      </c>
      <c r="U1077" s="28">
        <v>31476</v>
      </c>
      <c r="V1077" s="63"/>
      <c r="W1077" s="61">
        <f>(Table134[[#This Row],[2042 Future AADT]]-Table134[[#This Row],[AADT 2022]])/20*($W$5-2022)+Table134[[#This Row],[AADT 2022]]</f>
        <v>31476</v>
      </c>
      <c r="X1077" s="63"/>
    </row>
    <row r="1078" spans="1:24" s="21" customFormat="1" ht="24" customHeight="1" x14ac:dyDescent="0.25">
      <c r="A1078" s="24" t="s">
        <v>8970</v>
      </c>
      <c r="B1078" s="25" t="s">
        <v>19991</v>
      </c>
      <c r="C1078" s="24">
        <v>5540</v>
      </c>
      <c r="D1078" s="24" t="s">
        <v>17074</v>
      </c>
      <c r="E1078" s="24" t="s">
        <v>8971</v>
      </c>
      <c r="F1078" s="26">
        <f>Table134[[#This Row],[ToMeasure]]-Table134[[#This Row],[FromMeasure]]</f>
        <v>0.23911481000000001</v>
      </c>
      <c r="G1078" s="27" t="s">
        <v>4412</v>
      </c>
      <c r="H1078" s="37">
        <v>0</v>
      </c>
      <c r="I1078" s="24" t="s">
        <v>697</v>
      </c>
      <c r="J1078" s="37">
        <v>0.23911481000000001</v>
      </c>
      <c r="K1078" s="24" t="s">
        <v>4411</v>
      </c>
      <c r="L1078" s="28">
        <v>587</v>
      </c>
      <c r="M1078" s="28">
        <v>0</v>
      </c>
      <c r="N1078" s="28">
        <v>587</v>
      </c>
      <c r="O1078" s="25" t="s">
        <v>23879</v>
      </c>
      <c r="P1078" s="24">
        <v>13</v>
      </c>
      <c r="Q1078" s="24" t="s">
        <v>203</v>
      </c>
      <c r="R1078" s="28">
        <v>16</v>
      </c>
      <c r="S1078" s="28">
        <v>71</v>
      </c>
      <c r="T1078" s="29">
        <v>0.14821124361158433</v>
      </c>
      <c r="U1078" s="28">
        <v>875</v>
      </c>
      <c r="V1078" s="63"/>
      <c r="W1078" s="61">
        <f>(Table134[[#This Row],[2042 Future AADT]]-Table134[[#This Row],[AADT 2022]])/20*($W$5-2022)+Table134[[#This Row],[AADT 2022]]</f>
        <v>875</v>
      </c>
      <c r="X1078" s="63"/>
    </row>
    <row r="1079" spans="1:24" s="21" customFormat="1" ht="24" customHeight="1" x14ac:dyDescent="0.25">
      <c r="A1079" s="24" t="s">
        <v>7982</v>
      </c>
      <c r="B1079" s="25" t="s">
        <v>19993</v>
      </c>
      <c r="C1079" s="24">
        <v>5542</v>
      </c>
      <c r="D1079" s="24" t="s">
        <v>17074</v>
      </c>
      <c r="E1079" s="24" t="s">
        <v>7983</v>
      </c>
      <c r="F1079" s="26">
        <f>Table134[[#This Row],[ToMeasure]]-Table134[[#This Row],[FromMeasure]]</f>
        <v>0.2264795</v>
      </c>
      <c r="G1079" s="27" t="s">
        <v>7984</v>
      </c>
      <c r="H1079" s="37">
        <v>0</v>
      </c>
      <c r="I1079" s="24" t="s">
        <v>2172</v>
      </c>
      <c r="J1079" s="37">
        <v>0.2264795</v>
      </c>
      <c r="K1079" s="24" t="s">
        <v>4333</v>
      </c>
      <c r="L1079" s="28">
        <v>1253</v>
      </c>
      <c r="M1079" s="28">
        <v>0</v>
      </c>
      <c r="N1079" s="28">
        <v>1253</v>
      </c>
      <c r="O1079" s="25" t="s">
        <v>23880</v>
      </c>
      <c r="P1079" s="24">
        <v>11</v>
      </c>
      <c r="Q1079" s="24" t="s">
        <v>203</v>
      </c>
      <c r="R1079" s="28">
        <v>114</v>
      </c>
      <c r="S1079" s="28">
        <v>17</v>
      </c>
      <c r="T1079" s="29">
        <v>0.10454908220271349</v>
      </c>
      <c r="U1079" s="28">
        <v>1732</v>
      </c>
      <c r="V1079" s="63"/>
      <c r="W1079" s="61">
        <f>(Table134[[#This Row],[2042 Future AADT]]-Table134[[#This Row],[AADT 2022]])/20*($W$5-2022)+Table134[[#This Row],[AADT 2022]]</f>
        <v>1732</v>
      </c>
      <c r="X1079" s="63"/>
    </row>
    <row r="1080" spans="1:24" s="21" customFormat="1" ht="24" customHeight="1" x14ac:dyDescent="0.25">
      <c r="A1080" s="24" t="s">
        <v>4409</v>
      </c>
      <c r="B1080" s="25" t="s">
        <v>19992</v>
      </c>
      <c r="C1080" s="24">
        <v>5541</v>
      </c>
      <c r="D1080" s="24" t="s">
        <v>17074</v>
      </c>
      <c r="E1080" s="24" t="s">
        <v>4410</v>
      </c>
      <c r="F1080" s="26">
        <f>Table134[[#This Row],[ToMeasure]]-Table134[[#This Row],[FromMeasure]]</f>
        <v>0.23567937999999999</v>
      </c>
      <c r="G1080" s="27" t="s">
        <v>4411</v>
      </c>
      <c r="H1080" s="37">
        <v>0</v>
      </c>
      <c r="I1080" s="24" t="s">
        <v>4412</v>
      </c>
      <c r="J1080" s="37">
        <v>0.23567937999999999</v>
      </c>
      <c r="K1080" s="24" t="s">
        <v>697</v>
      </c>
      <c r="L1080" s="28">
        <v>1478</v>
      </c>
      <c r="M1080" s="28">
        <v>0</v>
      </c>
      <c r="N1080" s="28">
        <v>1478</v>
      </c>
      <c r="O1080" s="25" t="s">
        <v>23881</v>
      </c>
      <c r="P1080" s="24">
        <v>13</v>
      </c>
      <c r="Q1080" s="24" t="s">
        <v>203</v>
      </c>
      <c r="R1080" s="28">
        <v>135</v>
      </c>
      <c r="S1080" s="28">
        <v>21</v>
      </c>
      <c r="T1080" s="29">
        <v>0.10554803788903924</v>
      </c>
      <c r="U1080" s="28">
        <v>2043</v>
      </c>
      <c r="V1080" s="63"/>
      <c r="W1080" s="61">
        <f>(Table134[[#This Row],[2042 Future AADT]]-Table134[[#This Row],[AADT 2022]])/20*($W$5-2022)+Table134[[#This Row],[AADT 2022]]</f>
        <v>2043</v>
      </c>
      <c r="X1080" s="63"/>
    </row>
    <row r="1081" spans="1:24" s="21" customFormat="1" ht="24" customHeight="1" x14ac:dyDescent="0.25">
      <c r="A1081" s="24" t="s">
        <v>8973</v>
      </c>
      <c r="B1081" s="25" t="s">
        <v>19994</v>
      </c>
      <c r="C1081" s="24">
        <v>5543</v>
      </c>
      <c r="D1081" s="24" t="s">
        <v>17074</v>
      </c>
      <c r="E1081" s="24" t="s">
        <v>8974</v>
      </c>
      <c r="F1081" s="26">
        <f>Table134[[#This Row],[ToMeasure]]-Table134[[#This Row],[FromMeasure]]</f>
        <v>0.22640599</v>
      </c>
      <c r="G1081" s="27" t="s">
        <v>7989</v>
      </c>
      <c r="H1081" s="37">
        <v>0</v>
      </c>
      <c r="I1081" s="24" t="s">
        <v>4333</v>
      </c>
      <c r="J1081" s="37">
        <v>0.22640599</v>
      </c>
      <c r="K1081" s="24" t="s">
        <v>2172</v>
      </c>
      <c r="L1081" s="28">
        <v>408</v>
      </c>
      <c r="M1081" s="28">
        <v>0</v>
      </c>
      <c r="N1081" s="28">
        <v>408</v>
      </c>
      <c r="O1081" s="25" t="s">
        <v>23882</v>
      </c>
      <c r="P1081" s="24">
        <v>14</v>
      </c>
      <c r="Q1081" s="24" t="s">
        <v>203</v>
      </c>
      <c r="R1081" s="28">
        <v>36</v>
      </c>
      <c r="S1081" s="28">
        <v>5</v>
      </c>
      <c r="T1081" s="29">
        <v>0.10049019607843138</v>
      </c>
      <c r="U1081" s="28">
        <v>608</v>
      </c>
      <c r="V1081" s="63"/>
      <c r="W1081" s="61">
        <f>(Table134[[#This Row],[2042 Future AADT]]-Table134[[#This Row],[AADT 2022]])/20*($W$5-2022)+Table134[[#This Row],[AADT 2022]]</f>
        <v>608</v>
      </c>
      <c r="X1081" s="63"/>
    </row>
    <row r="1082" spans="1:24" s="21" customFormat="1" ht="24" customHeight="1" x14ac:dyDescent="0.25">
      <c r="A1082" s="24" t="s">
        <v>12044</v>
      </c>
      <c r="B1082" s="25"/>
      <c r="C1082" s="24" t="s">
        <v>203</v>
      </c>
      <c r="D1082" s="24" t="s">
        <v>17074</v>
      </c>
      <c r="E1082" s="24" t="s">
        <v>12045</v>
      </c>
      <c r="F1082" s="26">
        <f>Table134[[#This Row],[ToMeasure]]-Table134[[#This Row],[FromMeasure]]</f>
        <v>2.1349E-2</v>
      </c>
      <c r="G1082" s="27" t="s">
        <v>12046</v>
      </c>
      <c r="H1082" s="37">
        <v>0</v>
      </c>
      <c r="I1082" s="24" t="s">
        <v>12047</v>
      </c>
      <c r="J1082" s="37">
        <v>2.1349E-2</v>
      </c>
      <c r="K1082" s="24" t="s">
        <v>2172</v>
      </c>
      <c r="L1082" s="28" t="s">
        <v>203</v>
      </c>
      <c r="M1082" s="28" t="s">
        <v>203</v>
      </c>
      <c r="N1082" s="28">
        <v>3133</v>
      </c>
      <c r="O1082" s="25" t="s">
        <v>23883</v>
      </c>
      <c r="P1082" s="24" t="s">
        <v>203</v>
      </c>
      <c r="Q1082" s="24" t="s">
        <v>203</v>
      </c>
      <c r="R1082" s="28" t="s">
        <v>203</v>
      </c>
      <c r="S1082" s="28" t="s">
        <v>203</v>
      </c>
      <c r="T1082" s="29" t="s">
        <v>203</v>
      </c>
      <c r="U1082" s="28">
        <v>5732</v>
      </c>
      <c r="V1082" s="63"/>
      <c r="W1082" s="61">
        <f>(Table134[[#This Row],[2042 Future AADT]]-Table134[[#This Row],[AADT 2022]])/20*($W$5-2022)+Table134[[#This Row],[AADT 2022]]</f>
        <v>5732</v>
      </c>
      <c r="X1082" s="63"/>
    </row>
    <row r="1083" spans="1:24" s="21" customFormat="1" ht="24" customHeight="1" x14ac:dyDescent="0.25">
      <c r="A1083" s="24" t="s">
        <v>12049</v>
      </c>
      <c r="B1083" s="25"/>
      <c r="C1083" s="24" t="s">
        <v>203</v>
      </c>
      <c r="D1083" s="24" t="s">
        <v>17074</v>
      </c>
      <c r="E1083" s="24" t="s">
        <v>12050</v>
      </c>
      <c r="F1083" s="26">
        <f>Table134[[#This Row],[ToMeasure]]-Table134[[#This Row],[FromMeasure]]</f>
        <v>3.3422460000000001E-2</v>
      </c>
      <c r="G1083" s="27" t="s">
        <v>12051</v>
      </c>
      <c r="H1083" s="37">
        <v>0</v>
      </c>
      <c r="I1083" s="24" t="s">
        <v>2172</v>
      </c>
      <c r="J1083" s="37">
        <v>3.3422460000000001E-2</v>
      </c>
      <c r="K1083" s="24" t="s">
        <v>7984</v>
      </c>
      <c r="L1083" s="28" t="s">
        <v>203</v>
      </c>
      <c r="M1083" s="28" t="s">
        <v>203</v>
      </c>
      <c r="N1083" s="28">
        <v>2326</v>
      </c>
      <c r="O1083" s="25" t="s">
        <v>23884</v>
      </c>
      <c r="P1083" s="24" t="s">
        <v>203</v>
      </c>
      <c r="Q1083" s="24" t="s">
        <v>203</v>
      </c>
      <c r="R1083" s="28">
        <v>72</v>
      </c>
      <c r="S1083" s="28">
        <v>246</v>
      </c>
      <c r="T1083" s="29">
        <v>0.13671539122957868</v>
      </c>
      <c r="U1083" s="28">
        <v>3215</v>
      </c>
      <c r="V1083" s="63"/>
      <c r="W1083" s="61">
        <f>(Table134[[#This Row],[2042 Future AADT]]-Table134[[#This Row],[AADT 2022]])/20*($W$5-2022)+Table134[[#This Row],[AADT 2022]]</f>
        <v>3215</v>
      </c>
      <c r="X1083" s="63"/>
    </row>
    <row r="1084" spans="1:24" s="21" customFormat="1" ht="24" customHeight="1" x14ac:dyDescent="0.25">
      <c r="A1084" s="24" t="s">
        <v>12053</v>
      </c>
      <c r="B1084" s="25"/>
      <c r="C1084" s="24" t="s">
        <v>203</v>
      </c>
      <c r="D1084" s="24" t="s">
        <v>17074</v>
      </c>
      <c r="E1084" s="24" t="s">
        <v>12054</v>
      </c>
      <c r="F1084" s="26">
        <f>Table134[[#This Row],[ToMeasure]]-Table134[[#This Row],[FromMeasure]]</f>
        <v>2.3424750000000001E-2</v>
      </c>
      <c r="G1084" s="27" t="s">
        <v>12055</v>
      </c>
      <c r="H1084" s="37">
        <v>0</v>
      </c>
      <c r="I1084" s="24" t="s">
        <v>12047</v>
      </c>
      <c r="J1084" s="37">
        <v>2.3424750000000001E-2</v>
      </c>
      <c r="K1084" s="24" t="s">
        <v>2172</v>
      </c>
      <c r="L1084" s="28" t="s">
        <v>203</v>
      </c>
      <c r="M1084" s="28" t="s">
        <v>203</v>
      </c>
      <c r="N1084" s="28" t="s">
        <v>203</v>
      </c>
      <c r="O1084" s="25" t="s">
        <v>203</v>
      </c>
      <c r="P1084" s="24" t="s">
        <v>203</v>
      </c>
      <c r="Q1084" s="24" t="s">
        <v>203</v>
      </c>
      <c r="R1084" s="28" t="s">
        <v>203</v>
      </c>
      <c r="S1084" s="28" t="s">
        <v>203</v>
      </c>
      <c r="T1084" s="29" t="s">
        <v>203</v>
      </c>
      <c r="U1084" s="28" t="s">
        <v>203</v>
      </c>
      <c r="V1084" s="63"/>
      <c r="W1084" s="61" t="e">
        <f>(Table134[[#This Row],[2042 Future AADT]]-Table134[[#This Row],[AADT 2022]])/20*($W$5-2022)+Table134[[#This Row],[AADT 2022]]</f>
        <v>#VALUE!</v>
      </c>
      <c r="X1084" s="63"/>
    </row>
    <row r="1085" spans="1:24" s="21" customFormat="1" ht="24" customHeight="1" x14ac:dyDescent="0.25">
      <c r="A1085" s="24" t="s">
        <v>7986</v>
      </c>
      <c r="B1085" s="25"/>
      <c r="C1085" s="24" t="s">
        <v>203</v>
      </c>
      <c r="D1085" s="24" t="s">
        <v>17074</v>
      </c>
      <c r="E1085" s="24" t="s">
        <v>7987</v>
      </c>
      <c r="F1085" s="26">
        <f>Table134[[#This Row],[ToMeasure]]-Table134[[#This Row],[FromMeasure]]</f>
        <v>3.1838779999999997E-2</v>
      </c>
      <c r="G1085" s="27" t="s">
        <v>7988</v>
      </c>
      <c r="H1085" s="37">
        <v>0</v>
      </c>
      <c r="I1085" s="24" t="s">
        <v>7989</v>
      </c>
      <c r="J1085" s="37">
        <v>3.1838779999999997E-2</v>
      </c>
      <c r="K1085" s="24" t="s">
        <v>2172</v>
      </c>
      <c r="L1085" s="28" t="s">
        <v>203</v>
      </c>
      <c r="M1085" s="28" t="s">
        <v>203</v>
      </c>
      <c r="N1085" s="28">
        <v>587</v>
      </c>
      <c r="O1085" s="25" t="s">
        <v>23885</v>
      </c>
      <c r="P1085" s="24" t="s">
        <v>203</v>
      </c>
      <c r="Q1085" s="24" t="s">
        <v>203</v>
      </c>
      <c r="R1085" s="28">
        <v>23</v>
      </c>
      <c r="S1085" s="28">
        <v>23</v>
      </c>
      <c r="T1085" s="29">
        <v>7.8364565587734247E-2</v>
      </c>
      <c r="U1085" s="28">
        <v>811</v>
      </c>
      <c r="V1085" s="63"/>
      <c r="W1085" s="61">
        <f>(Table134[[#This Row],[2042 Future AADT]]-Table134[[#This Row],[AADT 2022]])/20*($W$5-2022)+Table134[[#This Row],[AADT 2022]]</f>
        <v>811</v>
      </c>
      <c r="X1085" s="63"/>
    </row>
    <row r="1086" spans="1:24" s="21" customFormat="1" ht="24" customHeight="1" x14ac:dyDescent="0.25">
      <c r="A1086" s="24" t="s">
        <v>7991</v>
      </c>
      <c r="B1086" s="25" t="s">
        <v>20000</v>
      </c>
      <c r="C1086" s="24">
        <v>5550</v>
      </c>
      <c r="D1086" s="24" t="s">
        <v>17074</v>
      </c>
      <c r="E1086" s="24" t="s">
        <v>7992</v>
      </c>
      <c r="F1086" s="26">
        <f>Table134[[#This Row],[ToMeasure]]-Table134[[#This Row],[FromMeasure]]</f>
        <v>0.15144678</v>
      </c>
      <c r="G1086" s="27" t="s">
        <v>7993</v>
      </c>
      <c r="H1086" s="37">
        <v>0</v>
      </c>
      <c r="I1086" s="24" t="s">
        <v>697</v>
      </c>
      <c r="J1086" s="37">
        <v>0.15144678</v>
      </c>
      <c r="K1086" s="24" t="s">
        <v>2414</v>
      </c>
      <c r="L1086" s="28">
        <v>189</v>
      </c>
      <c r="M1086" s="28">
        <v>0</v>
      </c>
      <c r="N1086" s="28">
        <v>189</v>
      </c>
      <c r="O1086" s="25" t="s">
        <v>23886</v>
      </c>
      <c r="P1086" s="24">
        <v>25</v>
      </c>
      <c r="Q1086" s="24" t="s">
        <v>203</v>
      </c>
      <c r="R1086" s="28">
        <v>17</v>
      </c>
      <c r="S1086" s="28">
        <v>3</v>
      </c>
      <c r="T1086" s="29">
        <v>0.10582010582010581</v>
      </c>
      <c r="U1086" s="28">
        <v>261</v>
      </c>
      <c r="V1086" s="63"/>
      <c r="W1086" s="61">
        <f>(Table134[[#This Row],[2042 Future AADT]]-Table134[[#This Row],[AADT 2022]])/20*($W$5-2022)+Table134[[#This Row],[AADT 2022]]</f>
        <v>261</v>
      </c>
      <c r="X1086" s="63"/>
    </row>
    <row r="1087" spans="1:24" s="21" customFormat="1" ht="24" customHeight="1" x14ac:dyDescent="0.25">
      <c r="A1087" s="24" t="s">
        <v>4414</v>
      </c>
      <c r="B1087" s="25" t="s">
        <v>20002</v>
      </c>
      <c r="C1087" s="24">
        <v>5552</v>
      </c>
      <c r="D1087" s="24" t="s">
        <v>17074</v>
      </c>
      <c r="E1087" s="24" t="s">
        <v>4415</v>
      </c>
      <c r="F1087" s="26">
        <f>Table134[[#This Row],[ToMeasure]]-Table134[[#This Row],[FromMeasure]]</f>
        <v>0.27052169999999998</v>
      </c>
      <c r="G1087" s="27" t="s">
        <v>4416</v>
      </c>
      <c r="H1087" s="37">
        <v>0</v>
      </c>
      <c r="I1087" s="24" t="s">
        <v>4333</v>
      </c>
      <c r="J1087" s="37">
        <v>0.27052169999999998</v>
      </c>
      <c r="K1087" s="24" t="s">
        <v>4417</v>
      </c>
      <c r="L1087" s="28">
        <v>6109</v>
      </c>
      <c r="M1087" s="28">
        <v>0</v>
      </c>
      <c r="N1087" s="28">
        <v>6109</v>
      </c>
      <c r="O1087" s="25" t="s">
        <v>23887</v>
      </c>
      <c r="P1087" s="24">
        <v>10</v>
      </c>
      <c r="Q1087" s="24" t="s">
        <v>203</v>
      </c>
      <c r="R1087" s="28">
        <v>184</v>
      </c>
      <c r="S1087" s="28">
        <v>718</v>
      </c>
      <c r="T1087" s="29">
        <v>0.1476510067114094</v>
      </c>
      <c r="U1087" s="28">
        <v>8445</v>
      </c>
      <c r="V1087" s="63"/>
      <c r="W1087" s="61">
        <f>(Table134[[#This Row],[2042 Future AADT]]-Table134[[#This Row],[AADT 2022]])/20*($W$5-2022)+Table134[[#This Row],[AADT 2022]]</f>
        <v>8445</v>
      </c>
      <c r="X1087" s="63"/>
    </row>
    <row r="1088" spans="1:24" s="21" customFormat="1" ht="24" customHeight="1" x14ac:dyDescent="0.25">
      <c r="A1088" s="24" t="s">
        <v>7995</v>
      </c>
      <c r="B1088" s="25" t="s">
        <v>20001</v>
      </c>
      <c r="C1088" s="24">
        <v>5551</v>
      </c>
      <c r="D1088" s="24" t="s">
        <v>17074</v>
      </c>
      <c r="E1088" s="24" t="s">
        <v>7996</v>
      </c>
      <c r="F1088" s="26">
        <f>Table134[[#This Row],[ToMeasure]]-Table134[[#This Row],[FromMeasure]]</f>
        <v>0.28688976999999999</v>
      </c>
      <c r="G1088" s="27" t="s">
        <v>7997</v>
      </c>
      <c r="H1088" s="37">
        <v>0</v>
      </c>
      <c r="I1088" s="24" t="s">
        <v>2414</v>
      </c>
      <c r="J1088" s="37">
        <v>0.28688976999999999</v>
      </c>
      <c r="K1088" s="24" t="s">
        <v>697</v>
      </c>
      <c r="L1088" s="28">
        <v>5739</v>
      </c>
      <c r="M1088" s="28">
        <v>0</v>
      </c>
      <c r="N1088" s="28">
        <v>5739</v>
      </c>
      <c r="O1088" s="25" t="s">
        <v>23888</v>
      </c>
      <c r="P1088" s="24">
        <v>10</v>
      </c>
      <c r="Q1088" s="24" t="s">
        <v>203</v>
      </c>
      <c r="R1088" s="28">
        <v>172</v>
      </c>
      <c r="S1088" s="28">
        <v>669</v>
      </c>
      <c r="T1088" s="29">
        <v>0.14654120926990766</v>
      </c>
      <c r="U1088" s="28">
        <v>7933</v>
      </c>
      <c r="V1088" s="63"/>
      <c r="W1088" s="61">
        <f>(Table134[[#This Row],[2042 Future AADT]]-Table134[[#This Row],[AADT 2022]])/20*($W$5-2022)+Table134[[#This Row],[AADT 2022]]</f>
        <v>7933</v>
      </c>
      <c r="X1088" s="63"/>
    </row>
    <row r="1089" spans="1:24" s="21" customFormat="1" ht="24" customHeight="1" x14ac:dyDescent="0.25">
      <c r="A1089" s="24" t="s">
        <v>4419</v>
      </c>
      <c r="B1089" s="25" t="s">
        <v>20003</v>
      </c>
      <c r="C1089" s="24">
        <v>5553</v>
      </c>
      <c r="D1089" s="24" t="s">
        <v>17074</v>
      </c>
      <c r="E1089" s="24" t="s">
        <v>4420</v>
      </c>
      <c r="F1089" s="26">
        <f>Table134[[#This Row],[ToMeasure]]-Table134[[#This Row],[FromMeasure]]</f>
        <v>0.22633932000000001</v>
      </c>
      <c r="G1089" s="27" t="s">
        <v>4417</v>
      </c>
      <c r="H1089" s="37">
        <v>0</v>
      </c>
      <c r="I1089" s="24" t="s">
        <v>4416</v>
      </c>
      <c r="J1089" s="37">
        <v>0.22633932000000001</v>
      </c>
      <c r="K1089" s="24" t="s">
        <v>4333</v>
      </c>
      <c r="L1089" s="28">
        <v>1760</v>
      </c>
      <c r="M1089" s="28">
        <v>0</v>
      </c>
      <c r="N1089" s="28">
        <v>1760</v>
      </c>
      <c r="O1089" s="25" t="s">
        <v>23889</v>
      </c>
      <c r="P1089" s="24">
        <v>14</v>
      </c>
      <c r="Q1089" s="24" t="s">
        <v>203</v>
      </c>
      <c r="R1089" s="28">
        <v>52</v>
      </c>
      <c r="S1089" s="28">
        <v>204</v>
      </c>
      <c r="T1089" s="29">
        <v>0.14545454545454545</v>
      </c>
      <c r="U1089" s="28">
        <v>2433</v>
      </c>
      <c r="V1089" s="63"/>
      <c r="W1089" s="61">
        <f>(Table134[[#This Row],[2042 Future AADT]]-Table134[[#This Row],[AADT 2022]])/20*($W$5-2022)+Table134[[#This Row],[AADT 2022]]</f>
        <v>2433</v>
      </c>
      <c r="X1089" s="63"/>
    </row>
    <row r="1090" spans="1:24" s="21" customFormat="1" ht="24" customHeight="1" x14ac:dyDescent="0.25">
      <c r="A1090" s="24" t="s">
        <v>4422</v>
      </c>
      <c r="B1090" s="25" t="s">
        <v>20008</v>
      </c>
      <c r="C1090" s="24">
        <v>5560</v>
      </c>
      <c r="D1090" s="24" t="s">
        <v>17074</v>
      </c>
      <c r="E1090" s="24" t="s">
        <v>4423</v>
      </c>
      <c r="F1090" s="26">
        <f>Table134[[#This Row],[ToMeasure]]-Table134[[#This Row],[FromMeasure]]</f>
        <v>0.17859990000000001</v>
      </c>
      <c r="G1090" s="27" t="s">
        <v>4424</v>
      </c>
      <c r="H1090" s="37">
        <v>0</v>
      </c>
      <c r="I1090" s="24" t="s">
        <v>697</v>
      </c>
      <c r="J1090" s="37">
        <v>0.17859990000000001</v>
      </c>
      <c r="K1090" s="24" t="s">
        <v>4425</v>
      </c>
      <c r="L1090" s="28">
        <v>2095</v>
      </c>
      <c r="M1090" s="28">
        <v>0</v>
      </c>
      <c r="N1090" s="28">
        <v>2095</v>
      </c>
      <c r="O1090" s="25" t="s">
        <v>23890</v>
      </c>
      <c r="P1090" s="24">
        <v>13</v>
      </c>
      <c r="Q1090" s="24" t="s">
        <v>203</v>
      </c>
      <c r="R1090" s="28">
        <v>191</v>
      </c>
      <c r="S1090" s="28">
        <v>30</v>
      </c>
      <c r="T1090" s="29">
        <v>0.10548926014319809</v>
      </c>
      <c r="U1090" s="28">
        <v>2896</v>
      </c>
      <c r="V1090" s="63"/>
      <c r="W1090" s="61">
        <f>(Table134[[#This Row],[2042 Future AADT]]-Table134[[#This Row],[AADT 2022]])/20*($W$5-2022)+Table134[[#This Row],[AADT 2022]]</f>
        <v>2896</v>
      </c>
      <c r="X1090" s="63"/>
    </row>
    <row r="1091" spans="1:24" s="21" customFormat="1" ht="24" customHeight="1" x14ac:dyDescent="0.25">
      <c r="A1091" s="24" t="s">
        <v>7999</v>
      </c>
      <c r="B1091" s="25" t="s">
        <v>20010</v>
      </c>
      <c r="C1091" s="24">
        <v>5562</v>
      </c>
      <c r="D1091" s="24" t="s">
        <v>17074</v>
      </c>
      <c r="E1091" s="24" t="s">
        <v>8000</v>
      </c>
      <c r="F1091" s="26">
        <f>Table134[[#This Row],[ToMeasure]]-Table134[[#This Row],[FromMeasure]]</f>
        <v>0.15772268</v>
      </c>
      <c r="G1091" s="27" t="s">
        <v>8001</v>
      </c>
      <c r="H1091" s="37">
        <v>0</v>
      </c>
      <c r="I1091" s="24" t="s">
        <v>4333</v>
      </c>
      <c r="J1091" s="37">
        <v>0.15772268</v>
      </c>
      <c r="K1091" s="24" t="s">
        <v>8002</v>
      </c>
      <c r="L1091" s="28">
        <v>2220</v>
      </c>
      <c r="M1091" s="28">
        <v>0</v>
      </c>
      <c r="N1091" s="28">
        <v>2220</v>
      </c>
      <c r="O1091" s="25" t="s">
        <v>23891</v>
      </c>
      <c r="P1091" s="24">
        <v>11</v>
      </c>
      <c r="Q1091" s="24" t="s">
        <v>203</v>
      </c>
      <c r="R1091" s="28">
        <v>203</v>
      </c>
      <c r="S1091" s="28">
        <v>32</v>
      </c>
      <c r="T1091" s="29">
        <v>0.10585585585585586</v>
      </c>
      <c r="U1091" s="28">
        <v>3069</v>
      </c>
      <c r="V1091" s="63"/>
      <c r="W1091" s="61">
        <f>(Table134[[#This Row],[2042 Future AADT]]-Table134[[#This Row],[AADT 2022]])/20*($W$5-2022)+Table134[[#This Row],[AADT 2022]]</f>
        <v>3069</v>
      </c>
      <c r="X1091" s="63"/>
    </row>
    <row r="1092" spans="1:24" s="21" customFormat="1" ht="24" customHeight="1" x14ac:dyDescent="0.25">
      <c r="A1092" s="24" t="s">
        <v>8976</v>
      </c>
      <c r="B1092" s="25" t="s">
        <v>20009</v>
      </c>
      <c r="C1092" s="24">
        <v>5561</v>
      </c>
      <c r="D1092" s="24" t="s">
        <v>17074</v>
      </c>
      <c r="E1092" s="24" t="s">
        <v>8977</v>
      </c>
      <c r="F1092" s="26">
        <f>Table134[[#This Row],[ToMeasure]]-Table134[[#This Row],[FromMeasure]]</f>
        <v>0.15466883000000001</v>
      </c>
      <c r="G1092" s="27" t="s">
        <v>4425</v>
      </c>
      <c r="H1092" s="37">
        <v>0</v>
      </c>
      <c r="I1092" s="24" t="s">
        <v>4424</v>
      </c>
      <c r="J1092" s="37">
        <v>0.15466883000000001</v>
      </c>
      <c r="K1092" s="24" t="s">
        <v>697</v>
      </c>
      <c r="L1092" s="28">
        <v>2689</v>
      </c>
      <c r="M1092" s="28">
        <v>0</v>
      </c>
      <c r="N1092" s="28">
        <v>2689</v>
      </c>
      <c r="O1092" s="25" t="s">
        <v>23892</v>
      </c>
      <c r="P1092" s="24">
        <v>12</v>
      </c>
      <c r="Q1092" s="24" t="s">
        <v>203</v>
      </c>
      <c r="R1092" s="28">
        <v>80</v>
      </c>
      <c r="S1092" s="28">
        <v>313</v>
      </c>
      <c r="T1092" s="29">
        <v>0.1461509854964671</v>
      </c>
      <c r="U1092" s="28">
        <v>3717</v>
      </c>
      <c r="V1092" s="63"/>
      <c r="W1092" s="61">
        <f>(Table134[[#This Row],[2042 Future AADT]]-Table134[[#This Row],[AADT 2022]])/20*($W$5-2022)+Table134[[#This Row],[AADT 2022]]</f>
        <v>3717</v>
      </c>
      <c r="X1092" s="63"/>
    </row>
    <row r="1093" spans="1:24" s="21" customFormat="1" ht="24" customHeight="1" x14ac:dyDescent="0.25">
      <c r="A1093" s="24" t="s">
        <v>12056</v>
      </c>
      <c r="B1093" s="25" t="s">
        <v>20011</v>
      </c>
      <c r="C1093" s="24">
        <v>5563</v>
      </c>
      <c r="D1093" s="24" t="s">
        <v>17074</v>
      </c>
      <c r="E1093" s="24" t="s">
        <v>12057</v>
      </c>
      <c r="F1093" s="26">
        <f>Table134[[#This Row],[ToMeasure]]-Table134[[#This Row],[FromMeasure]]</f>
        <v>0.16326721999999999</v>
      </c>
      <c r="G1093" s="27" t="s">
        <v>8002</v>
      </c>
      <c r="H1093" s="37">
        <v>0</v>
      </c>
      <c r="I1093" s="24" t="s">
        <v>8001</v>
      </c>
      <c r="J1093" s="37">
        <v>0.16326721999999999</v>
      </c>
      <c r="K1093" s="24" t="s">
        <v>4333</v>
      </c>
      <c r="L1093" s="28">
        <v>2695</v>
      </c>
      <c r="M1093" s="28">
        <v>0</v>
      </c>
      <c r="N1093" s="28">
        <v>2695</v>
      </c>
      <c r="O1093" s="25" t="s">
        <v>23893</v>
      </c>
      <c r="P1093" s="24">
        <v>11</v>
      </c>
      <c r="Q1093" s="24" t="s">
        <v>203</v>
      </c>
      <c r="R1093" s="28">
        <v>247</v>
      </c>
      <c r="S1093" s="28">
        <v>39</v>
      </c>
      <c r="T1093" s="29">
        <v>0.10612244897959183</v>
      </c>
      <c r="U1093" s="28">
        <v>3725</v>
      </c>
      <c r="V1093" s="63"/>
      <c r="W1093" s="61">
        <f>(Table134[[#This Row],[2042 Future AADT]]-Table134[[#This Row],[AADT 2022]])/20*($W$5-2022)+Table134[[#This Row],[AADT 2022]]</f>
        <v>3725</v>
      </c>
      <c r="X1093" s="63"/>
    </row>
    <row r="1094" spans="1:24" s="21" customFormat="1" ht="24" customHeight="1" x14ac:dyDescent="0.25">
      <c r="A1094" s="24" t="s">
        <v>12059</v>
      </c>
      <c r="B1094" s="25" t="s">
        <v>20013</v>
      </c>
      <c r="C1094" s="24">
        <v>5570</v>
      </c>
      <c r="D1094" s="24" t="s">
        <v>17074</v>
      </c>
      <c r="E1094" s="24" t="s">
        <v>12060</v>
      </c>
      <c r="F1094" s="26">
        <f>Table134[[#This Row],[ToMeasure]]-Table134[[#This Row],[FromMeasure]]</f>
        <v>0.35888926999999998</v>
      </c>
      <c r="G1094" s="27" t="s">
        <v>4430</v>
      </c>
      <c r="H1094" s="37">
        <v>0</v>
      </c>
      <c r="I1094" s="24" t="s">
        <v>697</v>
      </c>
      <c r="J1094" s="37">
        <v>0.35888926999999998</v>
      </c>
      <c r="K1094" s="24" t="s">
        <v>4429</v>
      </c>
      <c r="L1094" s="28">
        <v>3873</v>
      </c>
      <c r="M1094" s="28">
        <v>0</v>
      </c>
      <c r="N1094" s="28">
        <v>3873</v>
      </c>
      <c r="O1094" s="25" t="s">
        <v>23894</v>
      </c>
      <c r="P1094" s="24">
        <v>11</v>
      </c>
      <c r="Q1094" s="24" t="s">
        <v>203</v>
      </c>
      <c r="R1094" s="28">
        <v>355</v>
      </c>
      <c r="S1094" s="28">
        <v>57</v>
      </c>
      <c r="T1094" s="29">
        <v>0.10637748515362767</v>
      </c>
      <c r="U1094" s="28">
        <v>5354</v>
      </c>
      <c r="V1094" s="63"/>
      <c r="W1094" s="61">
        <f>(Table134[[#This Row],[2042 Future AADT]]-Table134[[#This Row],[AADT 2022]])/20*($W$5-2022)+Table134[[#This Row],[AADT 2022]]</f>
        <v>5354</v>
      </c>
      <c r="X1094" s="63"/>
    </row>
    <row r="1095" spans="1:24" s="21" customFormat="1" ht="24" customHeight="1" x14ac:dyDescent="0.25">
      <c r="A1095" s="24" t="s">
        <v>8004</v>
      </c>
      <c r="B1095" s="25" t="s">
        <v>20015</v>
      </c>
      <c r="C1095" s="24">
        <v>5572</v>
      </c>
      <c r="D1095" s="24" t="s">
        <v>17074</v>
      </c>
      <c r="E1095" s="24" t="s">
        <v>8005</v>
      </c>
      <c r="F1095" s="26">
        <f>Table134[[#This Row],[ToMeasure]]-Table134[[#This Row],[FromMeasure]]</f>
        <v>0.25229916000000002</v>
      </c>
      <c r="G1095" s="27" t="s">
        <v>8006</v>
      </c>
      <c r="H1095" s="37">
        <v>0</v>
      </c>
      <c r="I1095" s="24" t="s">
        <v>4333</v>
      </c>
      <c r="J1095" s="37">
        <v>0.25229916000000002</v>
      </c>
      <c r="K1095" s="24" t="s">
        <v>8007</v>
      </c>
      <c r="L1095" s="28">
        <v>6797</v>
      </c>
      <c r="M1095" s="28">
        <v>0</v>
      </c>
      <c r="N1095" s="28">
        <v>6797</v>
      </c>
      <c r="O1095" s="25" t="s">
        <v>23895</v>
      </c>
      <c r="P1095" s="24">
        <v>9</v>
      </c>
      <c r="Q1095" s="24" t="s">
        <v>203</v>
      </c>
      <c r="R1095" s="28">
        <v>211</v>
      </c>
      <c r="S1095" s="28">
        <v>817</v>
      </c>
      <c r="T1095" s="29">
        <v>0.15124319552743856</v>
      </c>
      <c r="U1095" s="28">
        <v>9396</v>
      </c>
      <c r="V1095" s="63"/>
      <c r="W1095" s="61">
        <f>(Table134[[#This Row],[2042 Future AADT]]-Table134[[#This Row],[AADT 2022]])/20*($W$5-2022)+Table134[[#This Row],[AADT 2022]]</f>
        <v>9396</v>
      </c>
      <c r="X1095" s="63"/>
    </row>
    <row r="1096" spans="1:24" s="21" customFormat="1" ht="24" customHeight="1" x14ac:dyDescent="0.25">
      <c r="A1096" s="24" t="s">
        <v>4427</v>
      </c>
      <c r="B1096" s="25" t="s">
        <v>20014</v>
      </c>
      <c r="C1096" s="24">
        <v>5571</v>
      </c>
      <c r="D1096" s="24" t="s">
        <v>17074</v>
      </c>
      <c r="E1096" s="24" t="s">
        <v>4428</v>
      </c>
      <c r="F1096" s="26">
        <f>Table134[[#This Row],[ToMeasure]]-Table134[[#This Row],[FromMeasure]]</f>
        <v>0.21685361</v>
      </c>
      <c r="G1096" s="27" t="s">
        <v>4429</v>
      </c>
      <c r="H1096" s="37">
        <v>0</v>
      </c>
      <c r="I1096" s="24" t="s">
        <v>4430</v>
      </c>
      <c r="J1096" s="37">
        <v>0.21685361</v>
      </c>
      <c r="K1096" s="24" t="s">
        <v>697</v>
      </c>
      <c r="L1096" s="28">
        <v>7198</v>
      </c>
      <c r="M1096" s="28">
        <v>0</v>
      </c>
      <c r="N1096" s="28">
        <v>7198</v>
      </c>
      <c r="O1096" s="25" t="s">
        <v>23896</v>
      </c>
      <c r="P1096" s="24">
        <v>10</v>
      </c>
      <c r="Q1096" s="24" t="s">
        <v>203</v>
      </c>
      <c r="R1096" s="28">
        <v>215</v>
      </c>
      <c r="S1096" s="28">
        <v>838</v>
      </c>
      <c r="T1096" s="29">
        <v>0.14629063628785774</v>
      </c>
      <c r="U1096" s="28">
        <v>9950</v>
      </c>
      <c r="V1096" s="63"/>
      <c r="W1096" s="61">
        <f>(Table134[[#This Row],[2042 Future AADT]]-Table134[[#This Row],[AADT 2022]])/20*($W$5-2022)+Table134[[#This Row],[AADT 2022]]</f>
        <v>9950</v>
      </c>
      <c r="X1096" s="63"/>
    </row>
    <row r="1097" spans="1:24" s="21" customFormat="1" ht="24" customHeight="1" x14ac:dyDescent="0.25">
      <c r="A1097" s="24" t="s">
        <v>8009</v>
      </c>
      <c r="B1097" s="25" t="s">
        <v>20016</v>
      </c>
      <c r="C1097" s="24">
        <v>5573</v>
      </c>
      <c r="D1097" s="24" t="s">
        <v>17074</v>
      </c>
      <c r="E1097" s="24" t="s">
        <v>8010</v>
      </c>
      <c r="F1097" s="26">
        <f>Table134[[#This Row],[ToMeasure]]-Table134[[#This Row],[FromMeasure]]</f>
        <v>0.20363241000000001</v>
      </c>
      <c r="G1097" s="27" t="s">
        <v>8007</v>
      </c>
      <c r="H1097" s="37">
        <v>0</v>
      </c>
      <c r="I1097" s="24" t="s">
        <v>8006</v>
      </c>
      <c r="J1097" s="37">
        <v>0.20363241000000001</v>
      </c>
      <c r="K1097" s="24" t="s">
        <v>4333</v>
      </c>
      <c r="L1097" s="28">
        <v>5490</v>
      </c>
      <c r="M1097" s="28">
        <v>0</v>
      </c>
      <c r="N1097" s="28">
        <v>5490</v>
      </c>
      <c r="O1097" s="25" t="s">
        <v>23897</v>
      </c>
      <c r="P1097" s="24">
        <v>11</v>
      </c>
      <c r="Q1097" s="24" t="s">
        <v>203</v>
      </c>
      <c r="R1097" s="28">
        <v>164</v>
      </c>
      <c r="S1097" s="28">
        <v>639</v>
      </c>
      <c r="T1097" s="29">
        <v>0.14626593806921676</v>
      </c>
      <c r="U1097" s="28">
        <v>7589</v>
      </c>
      <c r="V1097" s="63"/>
      <c r="W1097" s="61">
        <f>(Table134[[#This Row],[2042 Future AADT]]-Table134[[#This Row],[AADT 2022]])/20*($W$5-2022)+Table134[[#This Row],[AADT 2022]]</f>
        <v>7589</v>
      </c>
      <c r="X1097" s="63"/>
    </row>
    <row r="1098" spans="1:24" s="21" customFormat="1" ht="24" customHeight="1" x14ac:dyDescent="0.25">
      <c r="A1098" s="24" t="s">
        <v>4432</v>
      </c>
      <c r="B1098" s="25" t="s">
        <v>20020</v>
      </c>
      <c r="C1098" s="24">
        <v>5580</v>
      </c>
      <c r="D1098" s="24" t="s">
        <v>17074</v>
      </c>
      <c r="E1098" s="24" t="s">
        <v>4433</v>
      </c>
      <c r="F1098" s="26">
        <f>Table134[[#This Row],[ToMeasure]]-Table134[[#This Row],[FromMeasure]]</f>
        <v>0.29996773999999998</v>
      </c>
      <c r="G1098" s="27" t="s">
        <v>4434</v>
      </c>
      <c r="H1098" s="37">
        <v>0</v>
      </c>
      <c r="I1098" s="24" t="s">
        <v>697</v>
      </c>
      <c r="J1098" s="37">
        <v>0.29996773999999998</v>
      </c>
      <c r="K1098" s="24" t="s">
        <v>4435</v>
      </c>
      <c r="L1098" s="28">
        <v>6320</v>
      </c>
      <c r="M1098" s="28">
        <v>0</v>
      </c>
      <c r="N1098" s="28">
        <v>6320</v>
      </c>
      <c r="O1098" s="25" t="s">
        <v>23898</v>
      </c>
      <c r="P1098" s="24">
        <v>11</v>
      </c>
      <c r="Q1098" s="24" t="s">
        <v>203</v>
      </c>
      <c r="R1098" s="28">
        <v>580</v>
      </c>
      <c r="S1098" s="28">
        <v>94</v>
      </c>
      <c r="T1098" s="29">
        <v>0.10664556962025316</v>
      </c>
      <c r="U1098" s="28">
        <v>8736</v>
      </c>
      <c r="V1098" s="63"/>
      <c r="W1098" s="61">
        <f>(Table134[[#This Row],[2042 Future AADT]]-Table134[[#This Row],[AADT 2022]])/20*($W$5-2022)+Table134[[#This Row],[AADT 2022]]</f>
        <v>8736</v>
      </c>
      <c r="X1098" s="63"/>
    </row>
    <row r="1099" spans="1:24" s="21" customFormat="1" ht="24" customHeight="1" x14ac:dyDescent="0.25">
      <c r="A1099" s="24" t="s">
        <v>8012</v>
      </c>
      <c r="B1099" s="25" t="s">
        <v>20022</v>
      </c>
      <c r="C1099" s="24">
        <v>5582</v>
      </c>
      <c r="D1099" s="24" t="s">
        <v>17074</v>
      </c>
      <c r="E1099" s="24" t="s">
        <v>8013</v>
      </c>
      <c r="F1099" s="26">
        <f>Table134[[#This Row],[ToMeasure]]-Table134[[#This Row],[FromMeasure]]</f>
        <v>0.30083915</v>
      </c>
      <c r="G1099" s="27" t="s">
        <v>8014</v>
      </c>
      <c r="H1099" s="37">
        <v>0</v>
      </c>
      <c r="I1099" s="24" t="s">
        <v>4333</v>
      </c>
      <c r="J1099" s="37">
        <v>0.30083915</v>
      </c>
      <c r="K1099" s="24" t="s">
        <v>8015</v>
      </c>
      <c r="L1099" s="28">
        <v>4827</v>
      </c>
      <c r="M1099" s="28">
        <v>0</v>
      </c>
      <c r="N1099" s="28">
        <v>4827</v>
      </c>
      <c r="O1099" s="25" t="s">
        <v>23899</v>
      </c>
      <c r="P1099" s="24">
        <v>13</v>
      </c>
      <c r="Q1099" s="24" t="s">
        <v>203</v>
      </c>
      <c r="R1099" s="28">
        <v>148</v>
      </c>
      <c r="S1099" s="28">
        <v>580</v>
      </c>
      <c r="T1099" s="29">
        <v>0.15081831365237208</v>
      </c>
      <c r="U1099" s="28">
        <v>6672</v>
      </c>
      <c r="V1099" s="63"/>
      <c r="W1099" s="61">
        <f>(Table134[[#This Row],[2042 Future AADT]]-Table134[[#This Row],[AADT 2022]])/20*($W$5-2022)+Table134[[#This Row],[AADT 2022]]</f>
        <v>6672</v>
      </c>
      <c r="X1099" s="63"/>
    </row>
    <row r="1100" spans="1:24" s="21" customFormat="1" ht="24" customHeight="1" x14ac:dyDescent="0.25">
      <c r="A1100" s="24" t="s">
        <v>8979</v>
      </c>
      <c r="B1100" s="25" t="s">
        <v>20021</v>
      </c>
      <c r="C1100" s="24">
        <v>5581</v>
      </c>
      <c r="D1100" s="24" t="s">
        <v>17074</v>
      </c>
      <c r="E1100" s="24" t="s">
        <v>8980</v>
      </c>
      <c r="F1100" s="26">
        <f>Table134[[#This Row],[ToMeasure]]-Table134[[#This Row],[FromMeasure]]</f>
        <v>0.29236869999999998</v>
      </c>
      <c r="G1100" s="27" t="s">
        <v>4435</v>
      </c>
      <c r="H1100" s="37">
        <v>0</v>
      </c>
      <c r="I1100" s="24" t="s">
        <v>4434</v>
      </c>
      <c r="J1100" s="37">
        <v>0.29236869999999998</v>
      </c>
      <c r="K1100" s="24" t="s">
        <v>697</v>
      </c>
      <c r="L1100" s="28">
        <v>7366</v>
      </c>
      <c r="M1100" s="28">
        <v>0</v>
      </c>
      <c r="N1100" s="28">
        <v>7366</v>
      </c>
      <c r="O1100" s="25" t="s">
        <v>23900</v>
      </c>
      <c r="P1100" s="24">
        <v>10</v>
      </c>
      <c r="Q1100" s="24" t="s">
        <v>203</v>
      </c>
      <c r="R1100" s="28">
        <v>220</v>
      </c>
      <c r="S1100" s="28">
        <v>856</v>
      </c>
      <c r="T1100" s="29">
        <v>0.14607656801520499</v>
      </c>
      <c r="U1100" s="28">
        <v>10182</v>
      </c>
      <c r="V1100" s="63"/>
      <c r="W1100" s="61">
        <f>(Table134[[#This Row],[2042 Future AADT]]-Table134[[#This Row],[AADT 2022]])/20*($W$5-2022)+Table134[[#This Row],[AADT 2022]]</f>
        <v>10182</v>
      </c>
      <c r="X1100" s="63"/>
    </row>
    <row r="1101" spans="1:24" s="21" customFormat="1" ht="24" customHeight="1" x14ac:dyDescent="0.25">
      <c r="A1101" s="24" t="s">
        <v>8982</v>
      </c>
      <c r="B1101" s="25" t="s">
        <v>20023</v>
      </c>
      <c r="C1101" s="24">
        <v>5583</v>
      </c>
      <c r="D1101" s="24" t="s">
        <v>17074</v>
      </c>
      <c r="E1101" s="24" t="s">
        <v>8983</v>
      </c>
      <c r="F1101" s="26">
        <f>Table134[[#This Row],[ToMeasure]]-Table134[[#This Row],[FromMeasure]]</f>
        <v>0.29798817999999999</v>
      </c>
      <c r="G1101" s="27" t="s">
        <v>8015</v>
      </c>
      <c r="H1101" s="37">
        <v>0</v>
      </c>
      <c r="I1101" s="24" t="s">
        <v>8014</v>
      </c>
      <c r="J1101" s="37">
        <v>0.29798817999999999</v>
      </c>
      <c r="K1101" s="24" t="s">
        <v>4333</v>
      </c>
      <c r="L1101" s="28">
        <v>5715</v>
      </c>
      <c r="M1101" s="28">
        <v>0</v>
      </c>
      <c r="N1101" s="28">
        <v>5715</v>
      </c>
      <c r="O1101" s="25" t="s">
        <v>23901</v>
      </c>
      <c r="P1101" s="24">
        <v>10</v>
      </c>
      <c r="Q1101" s="24" t="s">
        <v>203</v>
      </c>
      <c r="R1101" s="28">
        <v>170</v>
      </c>
      <c r="S1101" s="28">
        <v>665</v>
      </c>
      <c r="T1101" s="29">
        <v>0.14610673665791776</v>
      </c>
      <c r="U1101" s="28">
        <v>7900</v>
      </c>
      <c r="V1101" s="63"/>
      <c r="W1101" s="61">
        <f>(Table134[[#This Row],[2042 Future AADT]]-Table134[[#This Row],[AADT 2022]])/20*($W$5-2022)+Table134[[#This Row],[AADT 2022]]</f>
        <v>7900</v>
      </c>
      <c r="X1101" s="63"/>
    </row>
    <row r="1102" spans="1:24" s="21" customFormat="1" ht="24" customHeight="1" x14ac:dyDescent="0.25">
      <c r="A1102" s="24" t="s">
        <v>8017</v>
      </c>
      <c r="B1102" s="25" t="s">
        <v>20025</v>
      </c>
      <c r="C1102" s="24">
        <v>5590</v>
      </c>
      <c r="D1102" s="24" t="s">
        <v>17074</v>
      </c>
      <c r="E1102" s="24" t="s">
        <v>8018</v>
      </c>
      <c r="F1102" s="26">
        <f>Table134[[#This Row],[ToMeasure]]-Table134[[#This Row],[FromMeasure]]</f>
        <v>0.27437785999999997</v>
      </c>
      <c r="G1102" s="27" t="s">
        <v>8019</v>
      </c>
      <c r="H1102" s="37">
        <v>0</v>
      </c>
      <c r="I1102" s="24" t="s">
        <v>697</v>
      </c>
      <c r="J1102" s="37">
        <v>0.27437785999999997</v>
      </c>
      <c r="K1102" s="24" t="s">
        <v>734</v>
      </c>
      <c r="L1102" s="28">
        <v>1019</v>
      </c>
      <c r="M1102" s="28">
        <v>0</v>
      </c>
      <c r="N1102" s="28">
        <v>1019</v>
      </c>
      <c r="O1102" s="25" t="s">
        <v>23902</v>
      </c>
      <c r="P1102" s="24">
        <v>12</v>
      </c>
      <c r="Q1102" s="24" t="s">
        <v>203</v>
      </c>
      <c r="R1102" s="28">
        <v>93</v>
      </c>
      <c r="S1102" s="28">
        <v>14</v>
      </c>
      <c r="T1102" s="29">
        <v>0.10500490677134446</v>
      </c>
      <c r="U1102" s="28">
        <v>1409</v>
      </c>
      <c r="V1102" s="63"/>
      <c r="W1102" s="61">
        <f>(Table134[[#This Row],[2042 Future AADT]]-Table134[[#This Row],[AADT 2022]])/20*($W$5-2022)+Table134[[#This Row],[AADT 2022]]</f>
        <v>1409</v>
      </c>
      <c r="X1102" s="63"/>
    </row>
    <row r="1103" spans="1:24" s="21" customFormat="1" ht="24" customHeight="1" x14ac:dyDescent="0.25">
      <c r="A1103" s="24" t="s">
        <v>8021</v>
      </c>
      <c r="B1103" s="25" t="s">
        <v>20027</v>
      </c>
      <c r="C1103" s="24">
        <v>5592</v>
      </c>
      <c r="D1103" s="24" t="s">
        <v>17074</v>
      </c>
      <c r="E1103" s="24" t="s">
        <v>8022</v>
      </c>
      <c r="F1103" s="26">
        <f>Table134[[#This Row],[ToMeasure]]-Table134[[#This Row],[FromMeasure]]</f>
        <v>0.36679837999999998</v>
      </c>
      <c r="G1103" s="27" t="s">
        <v>8023</v>
      </c>
      <c r="H1103" s="37">
        <v>0</v>
      </c>
      <c r="I1103" s="24" t="s">
        <v>4333</v>
      </c>
      <c r="J1103" s="37">
        <v>0.36679837999999998</v>
      </c>
      <c r="K1103" s="24" t="s">
        <v>734</v>
      </c>
      <c r="L1103" s="28">
        <v>3528</v>
      </c>
      <c r="M1103" s="28">
        <v>0</v>
      </c>
      <c r="N1103" s="28">
        <v>3528</v>
      </c>
      <c r="O1103" s="25" t="s">
        <v>23903</v>
      </c>
      <c r="P1103" s="24">
        <v>11</v>
      </c>
      <c r="Q1103" s="24" t="s">
        <v>203</v>
      </c>
      <c r="R1103" s="28">
        <v>324</v>
      </c>
      <c r="S1103" s="28">
        <v>51</v>
      </c>
      <c r="T1103" s="29">
        <v>0.10629251700680271</v>
      </c>
      <c r="U1103" s="28">
        <v>4877</v>
      </c>
      <c r="V1103" s="63"/>
      <c r="W1103" s="61">
        <f>(Table134[[#This Row],[2042 Future AADT]]-Table134[[#This Row],[AADT 2022]])/20*($W$5-2022)+Table134[[#This Row],[AADT 2022]]</f>
        <v>4877</v>
      </c>
      <c r="X1103" s="63"/>
    </row>
    <row r="1104" spans="1:24" s="21" customFormat="1" ht="24" customHeight="1" x14ac:dyDescent="0.25">
      <c r="A1104" s="24" t="s">
        <v>12062</v>
      </c>
      <c r="B1104" s="25" t="s">
        <v>20026</v>
      </c>
      <c r="C1104" s="24">
        <v>5591</v>
      </c>
      <c r="D1104" s="24" t="s">
        <v>17074</v>
      </c>
      <c r="E1104" s="24" t="s">
        <v>12063</v>
      </c>
      <c r="F1104" s="26">
        <f>Table134[[#This Row],[ToMeasure]]-Table134[[#This Row],[FromMeasure]]</f>
        <v>0.40729405000000002</v>
      </c>
      <c r="G1104" s="27" t="s">
        <v>12064</v>
      </c>
      <c r="H1104" s="37">
        <v>0</v>
      </c>
      <c r="I1104" s="24" t="s">
        <v>734</v>
      </c>
      <c r="J1104" s="37">
        <v>0.40729405000000002</v>
      </c>
      <c r="K1104" s="24" t="s">
        <v>697</v>
      </c>
      <c r="L1104" s="28">
        <v>4303</v>
      </c>
      <c r="M1104" s="28">
        <v>0</v>
      </c>
      <c r="N1104" s="28">
        <v>4303</v>
      </c>
      <c r="O1104" s="25" t="s">
        <v>23904</v>
      </c>
      <c r="P1104" s="24">
        <v>16</v>
      </c>
      <c r="Q1104" s="24" t="s">
        <v>203</v>
      </c>
      <c r="R1104" s="28">
        <v>128</v>
      </c>
      <c r="S1104" s="28">
        <v>499</v>
      </c>
      <c r="T1104" s="29">
        <v>0.14571229374854752</v>
      </c>
      <c r="U1104" s="28">
        <v>5948</v>
      </c>
      <c r="V1104" s="63"/>
      <c r="W1104" s="61">
        <f>(Table134[[#This Row],[2042 Future AADT]]-Table134[[#This Row],[AADT 2022]])/20*($W$5-2022)+Table134[[#This Row],[AADT 2022]]</f>
        <v>5948</v>
      </c>
      <c r="X1104" s="63"/>
    </row>
    <row r="1105" spans="1:24" s="21" customFormat="1" ht="24" customHeight="1" x14ac:dyDescent="0.25">
      <c r="A1105" s="24" t="s">
        <v>8025</v>
      </c>
      <c r="B1105" s="25" t="s">
        <v>20028</v>
      </c>
      <c r="C1105" s="24">
        <v>5593</v>
      </c>
      <c r="D1105" s="24" t="s">
        <v>17074</v>
      </c>
      <c r="E1105" s="24" t="s">
        <v>8026</v>
      </c>
      <c r="F1105" s="26">
        <f>Table134[[#This Row],[ToMeasure]]-Table134[[#This Row],[FromMeasure]]</f>
        <v>0.22684201000000001</v>
      </c>
      <c r="G1105" s="27" t="s">
        <v>8027</v>
      </c>
      <c r="H1105" s="37">
        <v>0</v>
      </c>
      <c r="I1105" s="24" t="s">
        <v>734</v>
      </c>
      <c r="J1105" s="37">
        <v>0.22684201000000001</v>
      </c>
      <c r="K1105" s="24" t="s">
        <v>4333</v>
      </c>
      <c r="L1105" s="28">
        <v>5662</v>
      </c>
      <c r="M1105" s="28">
        <v>0</v>
      </c>
      <c r="N1105" s="28">
        <v>5662</v>
      </c>
      <c r="O1105" s="25" t="s">
        <v>23905</v>
      </c>
      <c r="P1105" s="24">
        <v>10</v>
      </c>
      <c r="Q1105" s="24" t="s">
        <v>203</v>
      </c>
      <c r="R1105" s="28">
        <v>436</v>
      </c>
      <c r="S1105" s="28">
        <v>71</v>
      </c>
      <c r="T1105" s="29">
        <v>8.9544330625220769E-2</v>
      </c>
      <c r="U1105" s="28">
        <v>7827</v>
      </c>
      <c r="V1105" s="63"/>
      <c r="W1105" s="61">
        <f>(Table134[[#This Row],[2042 Future AADT]]-Table134[[#This Row],[AADT 2022]])/20*($W$5-2022)+Table134[[#This Row],[AADT 2022]]</f>
        <v>7827</v>
      </c>
      <c r="X1105" s="63"/>
    </row>
    <row r="1106" spans="1:24" s="21" customFormat="1" ht="24" customHeight="1" x14ac:dyDescent="0.25">
      <c r="A1106" s="24" t="s">
        <v>8029</v>
      </c>
      <c r="B1106" s="25" t="s">
        <v>20030</v>
      </c>
      <c r="C1106" s="24">
        <v>5600</v>
      </c>
      <c r="D1106" s="24" t="s">
        <v>17074</v>
      </c>
      <c r="E1106" s="24" t="s">
        <v>8030</v>
      </c>
      <c r="F1106" s="26">
        <f>Table134[[#This Row],[ToMeasure]]-Table134[[#This Row],[FromMeasure]]</f>
        <v>0.18954061</v>
      </c>
      <c r="G1106" s="27" t="s">
        <v>8031</v>
      </c>
      <c r="H1106" s="37">
        <v>0</v>
      </c>
      <c r="I1106" s="24" t="s">
        <v>697</v>
      </c>
      <c r="J1106" s="37">
        <v>0.18954061</v>
      </c>
      <c r="K1106" s="24" t="s">
        <v>8032</v>
      </c>
      <c r="L1106" s="28">
        <v>75</v>
      </c>
      <c r="M1106" s="28">
        <v>0</v>
      </c>
      <c r="N1106" s="28">
        <v>75</v>
      </c>
      <c r="O1106" s="25" t="s">
        <v>23906</v>
      </c>
      <c r="P1106" s="24">
        <v>23</v>
      </c>
      <c r="Q1106" s="24" t="s">
        <v>203</v>
      </c>
      <c r="R1106" s="28">
        <v>5</v>
      </c>
      <c r="S1106" s="28">
        <v>16</v>
      </c>
      <c r="T1106" s="29">
        <v>0.28000000000000003</v>
      </c>
      <c r="U1106" s="28">
        <v>112</v>
      </c>
      <c r="V1106" s="63"/>
      <c r="W1106" s="61">
        <f>(Table134[[#This Row],[2042 Future AADT]]-Table134[[#This Row],[AADT 2022]])/20*($W$5-2022)+Table134[[#This Row],[AADT 2022]]</f>
        <v>112</v>
      </c>
      <c r="X1106" s="63"/>
    </row>
    <row r="1107" spans="1:24" s="21" customFormat="1" ht="24" customHeight="1" x14ac:dyDescent="0.25">
      <c r="A1107" s="24" t="s">
        <v>8034</v>
      </c>
      <c r="B1107" s="25" t="s">
        <v>20032</v>
      </c>
      <c r="C1107" s="24">
        <v>5602</v>
      </c>
      <c r="D1107" s="24" t="s">
        <v>17074</v>
      </c>
      <c r="E1107" s="24" t="s">
        <v>8035</v>
      </c>
      <c r="F1107" s="26">
        <f>Table134[[#This Row],[ToMeasure]]-Table134[[#This Row],[FromMeasure]]</f>
        <v>0.19752893999999999</v>
      </c>
      <c r="G1107" s="27" t="s">
        <v>8036</v>
      </c>
      <c r="H1107" s="37">
        <v>0</v>
      </c>
      <c r="I1107" s="24" t="s">
        <v>4333</v>
      </c>
      <c r="J1107" s="37">
        <v>0.19752893999999999</v>
      </c>
      <c r="K1107" s="24" t="s">
        <v>8037</v>
      </c>
      <c r="L1107" s="28">
        <v>92</v>
      </c>
      <c r="M1107" s="28">
        <v>0</v>
      </c>
      <c r="N1107" s="28">
        <v>92</v>
      </c>
      <c r="O1107" s="25" t="s">
        <v>23907</v>
      </c>
      <c r="P1107" s="24">
        <v>28</v>
      </c>
      <c r="Q1107" s="24" t="s">
        <v>203</v>
      </c>
      <c r="R1107" s="28">
        <v>3</v>
      </c>
      <c r="S1107" s="28">
        <v>7</v>
      </c>
      <c r="T1107" s="29">
        <v>0.10869565217391304</v>
      </c>
      <c r="U1107" s="28">
        <v>137</v>
      </c>
      <c r="V1107" s="63"/>
      <c r="W1107" s="61">
        <f>(Table134[[#This Row],[2042 Future AADT]]-Table134[[#This Row],[AADT 2022]])/20*($W$5-2022)+Table134[[#This Row],[AADT 2022]]</f>
        <v>137</v>
      </c>
      <c r="X1107" s="63"/>
    </row>
    <row r="1108" spans="1:24" s="21" customFormat="1" ht="24" customHeight="1" x14ac:dyDescent="0.25">
      <c r="A1108" s="24" t="s">
        <v>8039</v>
      </c>
      <c r="B1108" s="25" t="s">
        <v>20031</v>
      </c>
      <c r="C1108" s="24">
        <v>5601</v>
      </c>
      <c r="D1108" s="24" t="s">
        <v>17074</v>
      </c>
      <c r="E1108" s="24" t="s">
        <v>8040</v>
      </c>
      <c r="F1108" s="26">
        <f>Table134[[#This Row],[ToMeasure]]-Table134[[#This Row],[FromMeasure]]</f>
        <v>0.21605098</v>
      </c>
      <c r="G1108" s="27" t="s">
        <v>8032</v>
      </c>
      <c r="H1108" s="37">
        <v>0</v>
      </c>
      <c r="I1108" s="24" t="s">
        <v>8031</v>
      </c>
      <c r="J1108" s="37">
        <v>0.21605098</v>
      </c>
      <c r="K1108" s="24" t="s">
        <v>697</v>
      </c>
      <c r="L1108" s="28">
        <v>181</v>
      </c>
      <c r="M1108" s="28">
        <v>0</v>
      </c>
      <c r="N1108" s="28">
        <v>181</v>
      </c>
      <c r="O1108" s="25" t="s">
        <v>23908</v>
      </c>
      <c r="P1108" s="24">
        <v>22</v>
      </c>
      <c r="Q1108" s="24" t="s">
        <v>203</v>
      </c>
      <c r="R1108" s="28">
        <v>9</v>
      </c>
      <c r="S1108" s="28">
        <v>5</v>
      </c>
      <c r="T1108" s="29">
        <v>7.7348066298342538E-2</v>
      </c>
      <c r="U1108" s="28">
        <v>270</v>
      </c>
      <c r="V1108" s="63"/>
      <c r="W1108" s="61">
        <f>(Table134[[#This Row],[2042 Future AADT]]-Table134[[#This Row],[AADT 2022]])/20*($W$5-2022)+Table134[[#This Row],[AADT 2022]]</f>
        <v>270</v>
      </c>
      <c r="X1108" s="63"/>
    </row>
    <row r="1109" spans="1:24" s="21" customFormat="1" ht="24" customHeight="1" x14ac:dyDescent="0.25">
      <c r="A1109" s="24" t="s">
        <v>12071</v>
      </c>
      <c r="B1109" s="25" t="s">
        <v>20033</v>
      </c>
      <c r="C1109" s="24">
        <v>5603</v>
      </c>
      <c r="D1109" s="24" t="s">
        <v>17074</v>
      </c>
      <c r="E1109" s="24" t="s">
        <v>12072</v>
      </c>
      <c r="F1109" s="26">
        <f>Table134[[#This Row],[ToMeasure]]-Table134[[#This Row],[FromMeasure]]</f>
        <v>0.15899922</v>
      </c>
      <c r="G1109" s="27" t="s">
        <v>8037</v>
      </c>
      <c r="H1109" s="37">
        <v>0</v>
      </c>
      <c r="I1109" s="24" t="s">
        <v>8036</v>
      </c>
      <c r="J1109" s="37">
        <v>0.15899922</v>
      </c>
      <c r="K1109" s="24" t="s">
        <v>4333</v>
      </c>
      <c r="L1109" s="28">
        <v>95</v>
      </c>
      <c r="M1109" s="28">
        <v>0</v>
      </c>
      <c r="N1109" s="28">
        <v>95</v>
      </c>
      <c r="O1109" s="25" t="s">
        <v>23909</v>
      </c>
      <c r="P1109" s="24">
        <v>18</v>
      </c>
      <c r="Q1109" s="24" t="s">
        <v>203</v>
      </c>
      <c r="R1109" s="28">
        <v>7</v>
      </c>
      <c r="S1109" s="28">
        <v>1</v>
      </c>
      <c r="T1109" s="29">
        <v>8.4210526315789472E-2</v>
      </c>
      <c r="U1109" s="28">
        <v>142</v>
      </c>
      <c r="V1109" s="63"/>
      <c r="W1109" s="61">
        <f>(Table134[[#This Row],[2042 Future AADT]]-Table134[[#This Row],[AADT 2022]])/20*($W$5-2022)+Table134[[#This Row],[AADT 2022]]</f>
        <v>142</v>
      </c>
      <c r="X1109" s="63"/>
    </row>
    <row r="1110" spans="1:24" s="21" customFormat="1" ht="24" customHeight="1" x14ac:dyDescent="0.25">
      <c r="A1110" s="24" t="s">
        <v>8042</v>
      </c>
      <c r="B1110" s="25" t="s">
        <v>20035</v>
      </c>
      <c r="C1110" s="24">
        <v>5610</v>
      </c>
      <c r="D1110" s="24" t="s">
        <v>17074</v>
      </c>
      <c r="E1110" s="24" t="s">
        <v>8043</v>
      </c>
      <c r="F1110" s="26">
        <f>Table134[[#This Row],[ToMeasure]]-Table134[[#This Row],[FromMeasure]]</f>
        <v>0.14512421</v>
      </c>
      <c r="G1110" s="27" t="s">
        <v>8044</v>
      </c>
      <c r="H1110" s="37">
        <v>0</v>
      </c>
      <c r="I1110" s="24" t="s">
        <v>697</v>
      </c>
      <c r="J1110" s="37">
        <v>0.14512421</v>
      </c>
      <c r="K1110" s="24" t="s">
        <v>4440</v>
      </c>
      <c r="L1110" s="28">
        <v>865</v>
      </c>
      <c r="M1110" s="28">
        <v>0</v>
      </c>
      <c r="N1110" s="28">
        <v>865</v>
      </c>
      <c r="O1110" s="25" t="s">
        <v>23910</v>
      </c>
      <c r="P1110" s="24">
        <v>12</v>
      </c>
      <c r="Q1110" s="24" t="s">
        <v>203</v>
      </c>
      <c r="R1110" s="28">
        <v>79</v>
      </c>
      <c r="S1110" s="28">
        <v>12</v>
      </c>
      <c r="T1110" s="29">
        <v>0.10520231213872833</v>
      </c>
      <c r="U1110" s="28">
        <v>1196</v>
      </c>
      <c r="V1110" s="63"/>
      <c r="W1110" s="61">
        <f>(Table134[[#This Row],[2042 Future AADT]]-Table134[[#This Row],[AADT 2022]])/20*($W$5-2022)+Table134[[#This Row],[AADT 2022]]</f>
        <v>1196</v>
      </c>
      <c r="X1110" s="63"/>
    </row>
    <row r="1111" spans="1:24" s="21" customFormat="1" ht="24" customHeight="1" x14ac:dyDescent="0.25">
      <c r="A1111" s="24" t="s">
        <v>4437</v>
      </c>
      <c r="B1111" s="25" t="s">
        <v>20037</v>
      </c>
      <c r="C1111" s="24">
        <v>5612</v>
      </c>
      <c r="D1111" s="24" t="s">
        <v>17074</v>
      </c>
      <c r="E1111" s="24" t="s">
        <v>4438</v>
      </c>
      <c r="F1111" s="26">
        <f>Table134[[#This Row],[ToMeasure]]-Table134[[#This Row],[FromMeasure]]</f>
        <v>0.33586503000000001</v>
      </c>
      <c r="G1111" s="27" t="s">
        <v>4439</v>
      </c>
      <c r="H1111" s="37">
        <v>0</v>
      </c>
      <c r="I1111" s="24" t="s">
        <v>4333</v>
      </c>
      <c r="J1111" s="37">
        <v>0.33586503000000001</v>
      </c>
      <c r="K1111" s="24" t="s">
        <v>4440</v>
      </c>
      <c r="L1111" s="28">
        <v>2515</v>
      </c>
      <c r="M1111" s="28">
        <v>0</v>
      </c>
      <c r="N1111" s="28">
        <v>2515</v>
      </c>
      <c r="O1111" s="25" t="s">
        <v>23911</v>
      </c>
      <c r="P1111" s="24">
        <v>20</v>
      </c>
      <c r="Q1111" s="24" t="s">
        <v>203</v>
      </c>
      <c r="R1111" s="28">
        <v>231</v>
      </c>
      <c r="S1111" s="28">
        <v>37</v>
      </c>
      <c r="T1111" s="29">
        <v>0.10656063618290258</v>
      </c>
      <c r="U1111" s="28">
        <v>3477</v>
      </c>
      <c r="V1111" s="63"/>
      <c r="W1111" s="61">
        <f>(Table134[[#This Row],[2042 Future AADT]]-Table134[[#This Row],[AADT 2022]])/20*($W$5-2022)+Table134[[#This Row],[AADT 2022]]</f>
        <v>3477</v>
      </c>
      <c r="X1111" s="63"/>
    </row>
    <row r="1112" spans="1:24" s="21" customFormat="1" ht="24" customHeight="1" x14ac:dyDescent="0.25">
      <c r="A1112" s="24" t="s">
        <v>8046</v>
      </c>
      <c r="B1112" s="25" t="s">
        <v>20036</v>
      </c>
      <c r="C1112" s="24">
        <v>5611</v>
      </c>
      <c r="D1112" s="24" t="s">
        <v>17074</v>
      </c>
      <c r="E1112" s="24" t="s">
        <v>8047</v>
      </c>
      <c r="F1112" s="26">
        <f>Table134[[#This Row],[ToMeasure]]-Table134[[#This Row],[FromMeasure]]</f>
        <v>0.20456812999999999</v>
      </c>
      <c r="G1112" s="27" t="s">
        <v>8048</v>
      </c>
      <c r="H1112" s="37">
        <v>0</v>
      </c>
      <c r="I1112" s="24" t="s">
        <v>4440</v>
      </c>
      <c r="J1112" s="37">
        <v>0.20456812999999999</v>
      </c>
      <c r="K1112" s="24" t="s">
        <v>697</v>
      </c>
      <c r="L1112" s="28">
        <v>2970</v>
      </c>
      <c r="M1112" s="28">
        <v>0</v>
      </c>
      <c r="N1112" s="28">
        <v>2970</v>
      </c>
      <c r="O1112" s="25" t="s">
        <v>23912</v>
      </c>
      <c r="P1112" s="24">
        <v>21</v>
      </c>
      <c r="Q1112" s="24" t="s">
        <v>203</v>
      </c>
      <c r="R1112" s="28">
        <v>90</v>
      </c>
      <c r="S1112" s="28">
        <v>347</v>
      </c>
      <c r="T1112" s="29">
        <v>0.14713804713804715</v>
      </c>
      <c r="U1112" s="28">
        <v>4106</v>
      </c>
      <c r="V1112" s="63"/>
      <c r="W1112" s="61">
        <f>(Table134[[#This Row],[2042 Future AADT]]-Table134[[#This Row],[AADT 2022]])/20*($W$5-2022)+Table134[[#This Row],[AADT 2022]]</f>
        <v>4106</v>
      </c>
      <c r="X1112" s="63"/>
    </row>
    <row r="1113" spans="1:24" s="21" customFormat="1" ht="24" customHeight="1" x14ac:dyDescent="0.25">
      <c r="A1113" s="24" t="s">
        <v>8985</v>
      </c>
      <c r="B1113" s="25" t="s">
        <v>20038</v>
      </c>
      <c r="C1113" s="24">
        <v>5613</v>
      </c>
      <c r="D1113" s="24" t="s">
        <v>17074</v>
      </c>
      <c r="E1113" s="24" t="s">
        <v>8986</v>
      </c>
      <c r="F1113" s="26">
        <f>Table134[[#This Row],[ToMeasure]]-Table134[[#This Row],[FromMeasure]]</f>
        <v>0.21946684</v>
      </c>
      <c r="G1113" s="27" t="s">
        <v>8987</v>
      </c>
      <c r="H1113" s="37">
        <v>0</v>
      </c>
      <c r="I1113" s="24" t="s">
        <v>4333</v>
      </c>
      <c r="J1113" s="37">
        <v>0.21946684</v>
      </c>
      <c r="K1113" s="24" t="s">
        <v>4440</v>
      </c>
      <c r="L1113" s="28">
        <v>842</v>
      </c>
      <c r="M1113" s="28">
        <v>0</v>
      </c>
      <c r="N1113" s="28">
        <v>842</v>
      </c>
      <c r="O1113" s="25" t="s">
        <v>23913</v>
      </c>
      <c r="P1113" s="24">
        <v>13</v>
      </c>
      <c r="Q1113" s="24" t="s">
        <v>203</v>
      </c>
      <c r="R1113" s="28">
        <v>77</v>
      </c>
      <c r="S1113" s="28">
        <v>12</v>
      </c>
      <c r="T1113" s="29">
        <v>0.10570071258907364</v>
      </c>
      <c r="U1113" s="28">
        <v>1164</v>
      </c>
      <c r="V1113" s="63"/>
      <c r="W1113" s="61">
        <f>(Table134[[#This Row],[2042 Future AADT]]-Table134[[#This Row],[AADT 2022]])/20*($W$5-2022)+Table134[[#This Row],[AADT 2022]]</f>
        <v>1164</v>
      </c>
      <c r="X1113" s="63"/>
    </row>
    <row r="1114" spans="1:24" s="21" customFormat="1" ht="24" customHeight="1" x14ac:dyDescent="0.25">
      <c r="A1114" s="24" t="s">
        <v>12074</v>
      </c>
      <c r="B1114" s="25" t="s">
        <v>20040</v>
      </c>
      <c r="C1114" s="24">
        <v>5620</v>
      </c>
      <c r="D1114" s="24" t="s">
        <v>17074</v>
      </c>
      <c r="E1114" s="24" t="s">
        <v>742</v>
      </c>
      <c r="F1114" s="26">
        <f>Table134[[#This Row],[ToMeasure]]-Table134[[#This Row],[FromMeasure]]</f>
        <v>0.23174890000000001</v>
      </c>
      <c r="G1114" s="27" t="s">
        <v>740</v>
      </c>
      <c r="H1114" s="37">
        <v>0</v>
      </c>
      <c r="I1114" s="24" t="s">
        <v>697</v>
      </c>
      <c r="J1114" s="37">
        <v>0.23174890000000001</v>
      </c>
      <c r="K1114" s="24" t="s">
        <v>4445</v>
      </c>
      <c r="L1114" s="28">
        <v>5307</v>
      </c>
      <c r="M1114" s="28">
        <v>0</v>
      </c>
      <c r="N1114" s="28">
        <v>5307</v>
      </c>
      <c r="O1114" s="25" t="s">
        <v>23914</v>
      </c>
      <c r="P1114" s="24">
        <v>9</v>
      </c>
      <c r="Q1114" s="24" t="s">
        <v>203</v>
      </c>
      <c r="R1114" s="28">
        <v>164</v>
      </c>
      <c r="S1114" s="28">
        <v>636</v>
      </c>
      <c r="T1114" s="29">
        <v>0.15074429998115696</v>
      </c>
      <c r="U1114" s="28">
        <v>7336</v>
      </c>
      <c r="V1114" s="63"/>
      <c r="W1114" s="61">
        <f>(Table134[[#This Row],[2042 Future AADT]]-Table134[[#This Row],[AADT 2022]])/20*($W$5-2022)+Table134[[#This Row],[AADT 2022]]</f>
        <v>7336</v>
      </c>
      <c r="X1114" s="63"/>
    </row>
    <row r="1115" spans="1:24" s="21" customFormat="1" ht="24" customHeight="1" x14ac:dyDescent="0.25">
      <c r="A1115" s="24" t="s">
        <v>4442</v>
      </c>
      <c r="B1115" s="25" t="s">
        <v>20042</v>
      </c>
      <c r="C1115" s="24">
        <v>5622</v>
      </c>
      <c r="D1115" s="24" t="s">
        <v>17074</v>
      </c>
      <c r="E1115" s="24" t="s">
        <v>4443</v>
      </c>
      <c r="F1115" s="26">
        <f>Table134[[#This Row],[ToMeasure]]-Table134[[#This Row],[FromMeasure]]</f>
        <v>0.25913889000000001</v>
      </c>
      <c r="G1115" s="27" t="s">
        <v>4444</v>
      </c>
      <c r="H1115" s="37">
        <v>0</v>
      </c>
      <c r="I1115" s="24" t="s">
        <v>4445</v>
      </c>
      <c r="J1115" s="37">
        <v>0.25913889000000001</v>
      </c>
      <c r="K1115" s="24" t="s">
        <v>4333</v>
      </c>
      <c r="L1115" s="28">
        <v>14921</v>
      </c>
      <c r="M1115" s="28">
        <v>0</v>
      </c>
      <c r="N1115" s="28">
        <v>14921</v>
      </c>
      <c r="O1115" s="25" t="s">
        <v>23915</v>
      </c>
      <c r="P1115" s="24">
        <v>9</v>
      </c>
      <c r="Q1115" s="24" t="s">
        <v>203</v>
      </c>
      <c r="R1115" s="28">
        <v>460</v>
      </c>
      <c r="S1115" s="28">
        <v>1789</v>
      </c>
      <c r="T1115" s="29">
        <v>0.15072716305877623</v>
      </c>
      <c r="U1115" s="28">
        <v>20626</v>
      </c>
      <c r="V1115" s="63"/>
      <c r="W1115" s="61">
        <f>(Table134[[#This Row],[2042 Future AADT]]-Table134[[#This Row],[AADT 2022]])/20*($W$5-2022)+Table134[[#This Row],[AADT 2022]]</f>
        <v>20626</v>
      </c>
      <c r="X1115" s="63"/>
    </row>
    <row r="1116" spans="1:24" s="21" customFormat="1" ht="24" customHeight="1" x14ac:dyDescent="0.25">
      <c r="A1116" s="24" t="s">
        <v>4447</v>
      </c>
      <c r="B1116" s="25" t="s">
        <v>20041</v>
      </c>
      <c r="C1116" s="24">
        <v>5621</v>
      </c>
      <c r="D1116" s="24" t="s">
        <v>17074</v>
      </c>
      <c r="E1116" s="24" t="s">
        <v>4448</v>
      </c>
      <c r="F1116" s="26">
        <f>Table134[[#This Row],[ToMeasure]]-Table134[[#This Row],[FromMeasure]]</f>
        <v>0.23805624</v>
      </c>
      <c r="G1116" s="27" t="s">
        <v>4445</v>
      </c>
      <c r="H1116" s="37">
        <v>0</v>
      </c>
      <c r="I1116" s="24" t="s">
        <v>740</v>
      </c>
      <c r="J1116" s="37">
        <v>0.23805624</v>
      </c>
      <c r="K1116" s="24" t="s">
        <v>697</v>
      </c>
      <c r="L1116" s="28">
        <v>18525</v>
      </c>
      <c r="M1116" s="28">
        <v>0</v>
      </c>
      <c r="N1116" s="28">
        <v>18525</v>
      </c>
      <c r="O1116" s="25" t="s">
        <v>23916</v>
      </c>
      <c r="P1116" s="24">
        <v>9</v>
      </c>
      <c r="Q1116" s="24" t="s">
        <v>203</v>
      </c>
      <c r="R1116" s="28">
        <v>554</v>
      </c>
      <c r="S1116" s="28">
        <v>2153</v>
      </c>
      <c r="T1116" s="29">
        <v>0.14612685560053981</v>
      </c>
      <c r="U1116" s="28">
        <v>25608</v>
      </c>
      <c r="V1116" s="63"/>
      <c r="W1116" s="61">
        <f>(Table134[[#This Row],[2042 Future AADT]]-Table134[[#This Row],[AADT 2022]])/20*($W$5-2022)+Table134[[#This Row],[AADT 2022]]</f>
        <v>25608</v>
      </c>
      <c r="X1116" s="63"/>
    </row>
    <row r="1117" spans="1:24" s="21" customFormat="1" ht="24" customHeight="1" x14ac:dyDescent="0.25">
      <c r="A1117" s="24" t="s">
        <v>4450</v>
      </c>
      <c r="B1117" s="25" t="s">
        <v>20043</v>
      </c>
      <c r="C1117" s="24">
        <v>5623</v>
      </c>
      <c r="D1117" s="24" t="s">
        <v>17074</v>
      </c>
      <c r="E1117" s="24" t="s">
        <v>4451</v>
      </c>
      <c r="F1117" s="26">
        <f>Table134[[#This Row],[ToMeasure]]-Table134[[#This Row],[FromMeasure]]</f>
        <v>0.24227037000000001</v>
      </c>
      <c r="G1117" s="27" t="s">
        <v>4452</v>
      </c>
      <c r="H1117" s="37">
        <v>0</v>
      </c>
      <c r="I1117" s="24" t="s">
        <v>4333</v>
      </c>
      <c r="J1117" s="37">
        <v>0.24227037000000001</v>
      </c>
      <c r="K1117" s="24" t="s">
        <v>740</v>
      </c>
      <c r="L1117" s="28">
        <v>6393</v>
      </c>
      <c r="M1117" s="28">
        <v>0</v>
      </c>
      <c r="N1117" s="28">
        <v>6393</v>
      </c>
      <c r="O1117" s="25" t="s">
        <v>23917</v>
      </c>
      <c r="P1117" s="24">
        <v>10</v>
      </c>
      <c r="Q1117" s="24" t="s">
        <v>203</v>
      </c>
      <c r="R1117" s="28">
        <v>190</v>
      </c>
      <c r="S1117" s="28">
        <v>743</v>
      </c>
      <c r="T1117" s="29">
        <v>0.14594087282965743</v>
      </c>
      <c r="U1117" s="28">
        <v>8837</v>
      </c>
      <c r="V1117" s="63"/>
      <c r="W1117" s="61">
        <f>(Table134[[#This Row],[2042 Future AADT]]-Table134[[#This Row],[AADT 2022]])/20*($W$5-2022)+Table134[[#This Row],[AADT 2022]]</f>
        <v>8837</v>
      </c>
      <c r="X1117" s="63"/>
    </row>
    <row r="1118" spans="1:24" s="21" customFormat="1" ht="24" customHeight="1" x14ac:dyDescent="0.25">
      <c r="A1118" s="24" t="s">
        <v>12076</v>
      </c>
      <c r="B1118" s="25"/>
      <c r="C1118" s="24" t="s">
        <v>203</v>
      </c>
      <c r="D1118" s="24" t="s">
        <v>17074</v>
      </c>
      <c r="E1118" s="24" t="s">
        <v>12077</v>
      </c>
      <c r="F1118" s="26">
        <f>Table134[[#This Row],[ToMeasure]]-Table134[[#This Row],[FromMeasure]]</f>
        <v>6.4274789999999998E-2</v>
      </c>
      <c r="G1118" s="27" t="s">
        <v>8992</v>
      </c>
      <c r="H1118" s="37">
        <v>0</v>
      </c>
      <c r="I1118" s="24" t="s">
        <v>4452</v>
      </c>
      <c r="J1118" s="37">
        <v>6.4274789999999998E-2</v>
      </c>
      <c r="K1118" s="24" t="s">
        <v>8991</v>
      </c>
      <c r="L1118" s="28" t="s">
        <v>203</v>
      </c>
      <c r="M1118" s="28" t="s">
        <v>203</v>
      </c>
      <c r="N1118" s="28" t="s">
        <v>203</v>
      </c>
      <c r="O1118" s="25" t="s">
        <v>203</v>
      </c>
      <c r="P1118" s="24" t="s">
        <v>203</v>
      </c>
      <c r="Q1118" s="24" t="s">
        <v>203</v>
      </c>
      <c r="R1118" s="28" t="s">
        <v>203</v>
      </c>
      <c r="S1118" s="28" t="s">
        <v>203</v>
      </c>
      <c r="T1118" s="29" t="s">
        <v>203</v>
      </c>
      <c r="U1118" s="28" t="s">
        <v>203</v>
      </c>
      <c r="V1118" s="63"/>
      <c r="W1118" s="61" t="e">
        <f>(Table134[[#This Row],[2042 Future AADT]]-Table134[[#This Row],[AADT 2022]])/20*($W$5-2022)+Table134[[#This Row],[AADT 2022]]</f>
        <v>#VALUE!</v>
      </c>
      <c r="X1118" s="63"/>
    </row>
    <row r="1119" spans="1:24" s="21" customFormat="1" ht="24" customHeight="1" x14ac:dyDescent="0.25">
      <c r="A1119" s="24" t="s">
        <v>8050</v>
      </c>
      <c r="B1119" s="25"/>
      <c r="C1119" s="24" t="s">
        <v>203</v>
      </c>
      <c r="D1119" s="24" t="s">
        <v>17074</v>
      </c>
      <c r="E1119" s="24" t="s">
        <v>8051</v>
      </c>
      <c r="F1119" s="26">
        <f>Table134[[#This Row],[ToMeasure]]-Table134[[#This Row],[FromMeasure]]</f>
        <v>6.0885590000000003E-2</v>
      </c>
      <c r="G1119" s="27" t="s">
        <v>8052</v>
      </c>
      <c r="H1119" s="37">
        <v>0</v>
      </c>
      <c r="I1119" s="24" t="s">
        <v>8053</v>
      </c>
      <c r="J1119" s="37">
        <v>6.0885590000000003E-2</v>
      </c>
      <c r="K1119" s="24" t="s">
        <v>4445</v>
      </c>
      <c r="L1119" s="28" t="s">
        <v>203</v>
      </c>
      <c r="M1119" s="28" t="s">
        <v>203</v>
      </c>
      <c r="N1119" s="28" t="s">
        <v>203</v>
      </c>
      <c r="O1119" s="25" t="s">
        <v>203</v>
      </c>
      <c r="P1119" s="24" t="s">
        <v>203</v>
      </c>
      <c r="Q1119" s="24" t="s">
        <v>203</v>
      </c>
      <c r="R1119" s="28" t="s">
        <v>203</v>
      </c>
      <c r="S1119" s="28" t="s">
        <v>203</v>
      </c>
      <c r="T1119" s="29" t="s">
        <v>203</v>
      </c>
      <c r="U1119" s="28" t="s">
        <v>203</v>
      </c>
      <c r="V1119" s="63"/>
      <c r="W1119" s="61" t="e">
        <f>(Table134[[#This Row],[2042 Future AADT]]-Table134[[#This Row],[AADT 2022]])/20*($W$5-2022)+Table134[[#This Row],[AADT 2022]]</f>
        <v>#VALUE!</v>
      </c>
      <c r="X1119" s="63"/>
    </row>
    <row r="1120" spans="1:24" s="21" customFormat="1" ht="24" customHeight="1" x14ac:dyDescent="0.25">
      <c r="A1120" s="24" t="s">
        <v>8054</v>
      </c>
      <c r="B1120" s="25"/>
      <c r="C1120" s="24" t="s">
        <v>203</v>
      </c>
      <c r="D1120" s="24" t="s">
        <v>17074</v>
      </c>
      <c r="E1120" s="24" t="s">
        <v>8055</v>
      </c>
      <c r="F1120" s="26">
        <f>Table134[[#This Row],[ToMeasure]]-Table134[[#This Row],[FromMeasure]]</f>
        <v>6.5263509999999997E-2</v>
      </c>
      <c r="G1120" s="27" t="s">
        <v>8053</v>
      </c>
      <c r="H1120" s="37">
        <v>0</v>
      </c>
      <c r="I1120" s="24" t="s">
        <v>740</v>
      </c>
      <c r="J1120" s="37">
        <v>6.5263509999999997E-2</v>
      </c>
      <c r="K1120" s="24" t="s">
        <v>8052</v>
      </c>
      <c r="L1120" s="28" t="s">
        <v>203</v>
      </c>
      <c r="M1120" s="28" t="s">
        <v>203</v>
      </c>
      <c r="N1120" s="28" t="s">
        <v>203</v>
      </c>
      <c r="O1120" s="25" t="s">
        <v>203</v>
      </c>
      <c r="P1120" s="24" t="s">
        <v>203</v>
      </c>
      <c r="Q1120" s="24" t="s">
        <v>203</v>
      </c>
      <c r="R1120" s="28" t="s">
        <v>203</v>
      </c>
      <c r="S1120" s="28" t="s">
        <v>203</v>
      </c>
      <c r="T1120" s="29" t="s">
        <v>203</v>
      </c>
      <c r="U1120" s="28" t="s">
        <v>203</v>
      </c>
      <c r="V1120" s="63"/>
      <c r="W1120" s="61" t="e">
        <f>(Table134[[#This Row],[2042 Future AADT]]-Table134[[#This Row],[AADT 2022]])/20*($W$5-2022)+Table134[[#This Row],[AADT 2022]]</f>
        <v>#VALUE!</v>
      </c>
      <c r="X1120" s="63"/>
    </row>
    <row r="1121" spans="1:24" s="21" customFormat="1" ht="24" customHeight="1" x14ac:dyDescent="0.25">
      <c r="A1121" s="24" t="s">
        <v>8989</v>
      </c>
      <c r="B1121" s="25"/>
      <c r="C1121" s="24" t="s">
        <v>203</v>
      </c>
      <c r="D1121" s="24" t="s">
        <v>17074</v>
      </c>
      <c r="E1121" s="24" t="s">
        <v>8990</v>
      </c>
      <c r="F1121" s="26">
        <f>Table134[[#This Row],[ToMeasure]]-Table134[[#This Row],[FromMeasure]]</f>
        <v>7.0893189999999995E-2</v>
      </c>
      <c r="G1121" s="27" t="s">
        <v>8991</v>
      </c>
      <c r="H1121" s="37">
        <v>0</v>
      </c>
      <c r="I1121" s="24" t="s">
        <v>8992</v>
      </c>
      <c r="J1121" s="37">
        <v>7.0893189999999995E-2</v>
      </c>
      <c r="K1121" s="24" t="s">
        <v>4444</v>
      </c>
      <c r="L1121" s="28" t="s">
        <v>203</v>
      </c>
      <c r="M1121" s="28" t="s">
        <v>203</v>
      </c>
      <c r="N1121" s="28" t="s">
        <v>203</v>
      </c>
      <c r="O1121" s="25" t="s">
        <v>203</v>
      </c>
      <c r="P1121" s="24" t="s">
        <v>203</v>
      </c>
      <c r="Q1121" s="24" t="s">
        <v>203</v>
      </c>
      <c r="R1121" s="28" t="s">
        <v>203</v>
      </c>
      <c r="S1121" s="28" t="s">
        <v>203</v>
      </c>
      <c r="T1121" s="29" t="s">
        <v>203</v>
      </c>
      <c r="U1121" s="28" t="s">
        <v>203</v>
      </c>
      <c r="V1121" s="63"/>
      <c r="W1121" s="61" t="e">
        <f>(Table134[[#This Row],[2042 Future AADT]]-Table134[[#This Row],[AADT 2022]])/20*($W$5-2022)+Table134[[#This Row],[AADT 2022]]</f>
        <v>#VALUE!</v>
      </c>
      <c r="X1121" s="63"/>
    </row>
    <row r="1122" spans="1:24" s="21" customFormat="1" ht="24" customHeight="1" x14ac:dyDescent="0.25">
      <c r="A1122" s="24" t="s">
        <v>8056</v>
      </c>
      <c r="B1122" s="25" t="s">
        <v>20046</v>
      </c>
      <c r="C1122" s="24">
        <v>5630</v>
      </c>
      <c r="D1122" s="24" t="s">
        <v>17074</v>
      </c>
      <c r="E1122" s="24" t="s">
        <v>8057</v>
      </c>
      <c r="F1122" s="26">
        <f>Table134[[#This Row],[ToMeasure]]-Table134[[#This Row],[FromMeasure]]</f>
        <v>0.31602506000000002</v>
      </c>
      <c r="G1122" s="27" t="s">
        <v>8058</v>
      </c>
      <c r="H1122" s="37">
        <v>0</v>
      </c>
      <c r="I1122" s="24" t="s">
        <v>697</v>
      </c>
      <c r="J1122" s="37">
        <v>0.31602506000000002</v>
      </c>
      <c r="K1122" s="24" t="s">
        <v>8059</v>
      </c>
      <c r="L1122" s="28">
        <v>3044</v>
      </c>
      <c r="M1122" s="28">
        <v>0</v>
      </c>
      <c r="N1122" s="28">
        <v>3044</v>
      </c>
      <c r="O1122" s="25" t="s">
        <v>23918</v>
      </c>
      <c r="P1122" s="24">
        <v>12</v>
      </c>
      <c r="Q1122" s="24" t="s">
        <v>203</v>
      </c>
      <c r="R1122" s="28">
        <v>279</v>
      </c>
      <c r="S1122" s="28">
        <v>45</v>
      </c>
      <c r="T1122" s="29">
        <v>0.10643889618922471</v>
      </c>
      <c r="U1122" s="28">
        <v>4208</v>
      </c>
      <c r="V1122" s="63"/>
      <c r="W1122" s="61">
        <f>(Table134[[#This Row],[2042 Future AADT]]-Table134[[#This Row],[AADT 2022]])/20*($W$5-2022)+Table134[[#This Row],[AADT 2022]]</f>
        <v>4208</v>
      </c>
      <c r="X1122" s="63"/>
    </row>
    <row r="1123" spans="1:24" s="21" customFormat="1" ht="24" customHeight="1" x14ac:dyDescent="0.25">
      <c r="A1123" s="24" t="s">
        <v>12078</v>
      </c>
      <c r="B1123" s="25" t="s">
        <v>20048</v>
      </c>
      <c r="C1123" s="24">
        <v>5632</v>
      </c>
      <c r="D1123" s="24" t="s">
        <v>17074</v>
      </c>
      <c r="E1123" s="24" t="s">
        <v>12079</v>
      </c>
      <c r="F1123" s="26">
        <f>Table134[[#This Row],[ToMeasure]]-Table134[[#This Row],[FromMeasure]]</f>
        <v>0.95123820000000003</v>
      </c>
      <c r="G1123" s="27" t="s">
        <v>8067</v>
      </c>
      <c r="H1123" s="37">
        <v>0</v>
      </c>
      <c r="I1123" s="24" t="s">
        <v>4333</v>
      </c>
      <c r="J1123" s="37">
        <v>0.95123820000000003</v>
      </c>
      <c r="K1123" s="24" t="s">
        <v>8066</v>
      </c>
      <c r="L1123" s="28">
        <v>11828</v>
      </c>
      <c r="M1123" s="28">
        <v>0</v>
      </c>
      <c r="N1123" s="28">
        <v>11828</v>
      </c>
      <c r="O1123" s="25" t="s">
        <v>23919</v>
      </c>
      <c r="P1123" s="24">
        <v>11</v>
      </c>
      <c r="Q1123" s="24" t="s">
        <v>203</v>
      </c>
      <c r="R1123" s="28" t="s">
        <v>203</v>
      </c>
      <c r="S1123" s="28" t="s">
        <v>203</v>
      </c>
      <c r="T1123" s="29" t="s">
        <v>203</v>
      </c>
      <c r="U1123" s="28">
        <v>16350</v>
      </c>
      <c r="V1123" s="63"/>
      <c r="W1123" s="61">
        <f>(Table134[[#This Row],[2042 Future AADT]]-Table134[[#This Row],[AADT 2022]])/20*($W$5-2022)+Table134[[#This Row],[AADT 2022]]</f>
        <v>16350</v>
      </c>
      <c r="X1123" s="63"/>
    </row>
    <row r="1124" spans="1:24" s="21" customFormat="1" ht="24" customHeight="1" x14ac:dyDescent="0.25">
      <c r="A1124" s="24" t="s">
        <v>8061</v>
      </c>
      <c r="B1124" s="25" t="s">
        <v>20047</v>
      </c>
      <c r="C1124" s="24">
        <v>5631</v>
      </c>
      <c r="D1124" s="24" t="s">
        <v>17074</v>
      </c>
      <c r="E1124" s="24" t="s">
        <v>8062</v>
      </c>
      <c r="F1124" s="26">
        <f>Table134[[#This Row],[ToMeasure]]-Table134[[#This Row],[FromMeasure]]</f>
        <v>0.32004761999999998</v>
      </c>
      <c r="G1124" s="27" t="s">
        <v>8059</v>
      </c>
      <c r="H1124" s="37">
        <v>0</v>
      </c>
      <c r="I1124" s="24" t="s">
        <v>8058</v>
      </c>
      <c r="J1124" s="37">
        <v>0.32004761999999998</v>
      </c>
      <c r="K1124" s="24" t="s">
        <v>697</v>
      </c>
      <c r="L1124" s="28">
        <v>13721</v>
      </c>
      <c r="M1124" s="28">
        <v>0</v>
      </c>
      <c r="N1124" s="28">
        <v>13721</v>
      </c>
      <c r="O1124" s="25" t="s">
        <v>23920</v>
      </c>
      <c r="P1124" s="24">
        <v>10</v>
      </c>
      <c r="Q1124" s="24" t="s">
        <v>203</v>
      </c>
      <c r="R1124" s="28">
        <v>412</v>
      </c>
      <c r="S1124" s="28">
        <v>1602</v>
      </c>
      <c r="T1124" s="29">
        <v>0.1467823044967568</v>
      </c>
      <c r="U1124" s="28">
        <v>18967</v>
      </c>
      <c r="V1124" s="63"/>
      <c r="W1124" s="61">
        <f>(Table134[[#This Row],[2042 Future AADT]]-Table134[[#This Row],[AADT 2022]])/20*($W$5-2022)+Table134[[#This Row],[AADT 2022]]</f>
        <v>18967</v>
      </c>
      <c r="X1124" s="63"/>
    </row>
    <row r="1125" spans="1:24" s="21" customFormat="1" ht="24" customHeight="1" x14ac:dyDescent="0.25">
      <c r="A1125" s="24" t="s">
        <v>8064</v>
      </c>
      <c r="B1125" s="25" t="s">
        <v>20049</v>
      </c>
      <c r="C1125" s="24">
        <v>5633</v>
      </c>
      <c r="D1125" s="24" t="s">
        <v>17074</v>
      </c>
      <c r="E1125" s="24" t="s">
        <v>8065</v>
      </c>
      <c r="F1125" s="26">
        <f>Table134[[#This Row],[ToMeasure]]-Table134[[#This Row],[FromMeasure]]</f>
        <v>0.24318354</v>
      </c>
      <c r="G1125" s="27" t="s">
        <v>8066</v>
      </c>
      <c r="H1125" s="37">
        <v>0</v>
      </c>
      <c r="I1125" s="24" t="s">
        <v>8067</v>
      </c>
      <c r="J1125" s="37">
        <v>0.24318354</v>
      </c>
      <c r="K1125" s="24" t="s">
        <v>4333</v>
      </c>
      <c r="L1125" s="28">
        <v>3635</v>
      </c>
      <c r="M1125" s="28">
        <v>0</v>
      </c>
      <c r="N1125" s="28">
        <v>3635</v>
      </c>
      <c r="O1125" s="25" t="s">
        <v>23921</v>
      </c>
      <c r="P1125" s="24">
        <v>9</v>
      </c>
      <c r="Q1125" s="24" t="s">
        <v>203</v>
      </c>
      <c r="R1125" s="28">
        <v>107</v>
      </c>
      <c r="S1125" s="28">
        <v>424</v>
      </c>
      <c r="T1125" s="29">
        <v>0.14607977991746904</v>
      </c>
      <c r="U1125" s="28">
        <v>5025</v>
      </c>
      <c r="V1125" s="63"/>
      <c r="W1125" s="61">
        <f>(Table134[[#This Row],[2042 Future AADT]]-Table134[[#This Row],[AADT 2022]])/20*($W$5-2022)+Table134[[#This Row],[AADT 2022]]</f>
        <v>5025</v>
      </c>
      <c r="X1125" s="63"/>
    </row>
    <row r="1126" spans="1:24" s="21" customFormat="1" ht="24" customHeight="1" x14ac:dyDescent="0.25">
      <c r="A1126" s="24" t="s">
        <v>8993</v>
      </c>
      <c r="B1126" s="25" t="s">
        <v>20051</v>
      </c>
      <c r="C1126" s="24">
        <v>5640</v>
      </c>
      <c r="D1126" s="24" t="s">
        <v>17074</v>
      </c>
      <c r="E1126" s="24" t="s">
        <v>8994</v>
      </c>
      <c r="F1126" s="26">
        <f>Table134[[#This Row],[ToMeasure]]-Table134[[#This Row],[FromMeasure]]</f>
        <v>0.23515668000000001</v>
      </c>
      <c r="G1126" s="27" t="s">
        <v>8995</v>
      </c>
      <c r="H1126" s="37">
        <v>0</v>
      </c>
      <c r="I1126" s="24" t="s">
        <v>697</v>
      </c>
      <c r="J1126" s="37">
        <v>0.23515668000000001</v>
      </c>
      <c r="K1126" s="24" t="s">
        <v>8071</v>
      </c>
      <c r="L1126" s="28">
        <v>3729</v>
      </c>
      <c r="M1126" s="28">
        <v>0</v>
      </c>
      <c r="N1126" s="28">
        <v>3729</v>
      </c>
      <c r="O1126" s="25" t="s">
        <v>23922</v>
      </c>
      <c r="P1126" s="24">
        <v>14</v>
      </c>
      <c r="Q1126" s="24" t="s">
        <v>203</v>
      </c>
      <c r="R1126" s="28">
        <v>125</v>
      </c>
      <c r="S1126" s="28">
        <v>441</v>
      </c>
      <c r="T1126" s="29">
        <v>0.15178331992491284</v>
      </c>
      <c r="U1126" s="28">
        <v>5155</v>
      </c>
      <c r="V1126" s="63"/>
      <c r="W1126" s="61">
        <f>(Table134[[#This Row],[2042 Future AADT]]-Table134[[#This Row],[AADT 2022]])/20*($W$5-2022)+Table134[[#This Row],[AADT 2022]]</f>
        <v>5155</v>
      </c>
      <c r="X1126" s="63"/>
    </row>
    <row r="1127" spans="1:24" s="21" customFormat="1" ht="24" customHeight="1" x14ac:dyDescent="0.25">
      <c r="A1127" s="24" t="s">
        <v>8069</v>
      </c>
      <c r="B1127" s="25" t="s">
        <v>20053</v>
      </c>
      <c r="C1127" s="24">
        <v>5642</v>
      </c>
      <c r="D1127" s="24" t="s">
        <v>17074</v>
      </c>
      <c r="E1127" s="24" t="s">
        <v>8070</v>
      </c>
      <c r="F1127" s="26">
        <f>Table134[[#This Row],[ToMeasure]]-Table134[[#This Row],[FromMeasure]]</f>
        <v>0.36348909000000001</v>
      </c>
      <c r="G1127" s="27" t="s">
        <v>4457</v>
      </c>
      <c r="H1127" s="37">
        <v>0</v>
      </c>
      <c r="I1127" s="24" t="s">
        <v>4333</v>
      </c>
      <c r="J1127" s="37">
        <v>0.36348909000000001</v>
      </c>
      <c r="K1127" s="24" t="s">
        <v>8071</v>
      </c>
      <c r="L1127" s="28">
        <v>10418</v>
      </c>
      <c r="M1127" s="28">
        <v>0</v>
      </c>
      <c r="N1127" s="28">
        <v>10418</v>
      </c>
      <c r="O1127" s="25" t="s">
        <v>23923</v>
      </c>
      <c r="P1127" s="24">
        <v>11</v>
      </c>
      <c r="Q1127" s="24" t="s">
        <v>203</v>
      </c>
      <c r="R1127" s="28">
        <v>352</v>
      </c>
      <c r="S1127" s="28">
        <v>1235</v>
      </c>
      <c r="T1127" s="29">
        <v>0.15233250143981569</v>
      </c>
      <c r="U1127" s="28">
        <v>14401</v>
      </c>
      <c r="V1127" s="63"/>
      <c r="W1127" s="61">
        <f>(Table134[[#This Row],[2042 Future AADT]]-Table134[[#This Row],[AADT 2022]])/20*($W$5-2022)+Table134[[#This Row],[AADT 2022]]</f>
        <v>14401</v>
      </c>
      <c r="X1127" s="63"/>
    </row>
    <row r="1128" spans="1:24" s="21" customFormat="1" ht="24" customHeight="1" x14ac:dyDescent="0.25">
      <c r="A1128" s="24" t="s">
        <v>12081</v>
      </c>
      <c r="B1128" s="25" t="s">
        <v>20052</v>
      </c>
      <c r="C1128" s="24">
        <v>5641</v>
      </c>
      <c r="D1128" s="24" t="s">
        <v>17074</v>
      </c>
      <c r="E1128" s="24" t="s">
        <v>12082</v>
      </c>
      <c r="F1128" s="26">
        <f>Table134[[#This Row],[ToMeasure]]-Table134[[#This Row],[FromMeasure]]</f>
        <v>0.30947997999999999</v>
      </c>
      <c r="G1128" s="27" t="s">
        <v>12083</v>
      </c>
      <c r="H1128" s="37">
        <v>0</v>
      </c>
      <c r="I1128" s="24" t="s">
        <v>4457</v>
      </c>
      <c r="J1128" s="37">
        <v>0.30947997999999999</v>
      </c>
      <c r="K1128" s="24" t="s">
        <v>697</v>
      </c>
      <c r="L1128" s="28">
        <v>3794</v>
      </c>
      <c r="M1128" s="28">
        <v>0</v>
      </c>
      <c r="N1128" s="28">
        <v>3794</v>
      </c>
      <c r="O1128" s="25" t="s">
        <v>23924</v>
      </c>
      <c r="P1128" s="24">
        <v>11</v>
      </c>
      <c r="Q1128" s="24" t="s">
        <v>203</v>
      </c>
      <c r="R1128" s="28">
        <v>104</v>
      </c>
      <c r="S1128" s="28">
        <v>407</v>
      </c>
      <c r="T1128" s="29">
        <v>0.13468634686346864</v>
      </c>
      <c r="U1128" s="28">
        <v>5245</v>
      </c>
      <c r="V1128" s="63"/>
      <c r="W1128" s="61">
        <f>(Table134[[#This Row],[2042 Future AADT]]-Table134[[#This Row],[AADT 2022]])/20*($W$5-2022)+Table134[[#This Row],[AADT 2022]]</f>
        <v>5245</v>
      </c>
      <c r="X1128" s="63"/>
    </row>
    <row r="1129" spans="1:24" s="21" customFormat="1" ht="24" customHeight="1" x14ac:dyDescent="0.25">
      <c r="A1129" s="24" t="s">
        <v>8073</v>
      </c>
      <c r="B1129" s="25" t="s">
        <v>20054</v>
      </c>
      <c r="C1129" s="24">
        <v>5643</v>
      </c>
      <c r="D1129" s="24" t="s">
        <v>17074</v>
      </c>
      <c r="E1129" s="24" t="s">
        <v>8074</v>
      </c>
      <c r="F1129" s="26">
        <f>Table134[[#This Row],[ToMeasure]]-Table134[[#This Row],[FromMeasure]]</f>
        <v>0.28235669000000002</v>
      </c>
      <c r="G1129" s="27" t="s">
        <v>8071</v>
      </c>
      <c r="H1129" s="37">
        <v>0</v>
      </c>
      <c r="I1129" s="24" t="s">
        <v>4457</v>
      </c>
      <c r="J1129" s="37">
        <v>0.28235669000000002</v>
      </c>
      <c r="K1129" s="24" t="s">
        <v>4333</v>
      </c>
      <c r="L1129" s="28">
        <v>3496</v>
      </c>
      <c r="M1129" s="28">
        <v>0</v>
      </c>
      <c r="N1129" s="28">
        <v>3496</v>
      </c>
      <c r="O1129" s="25" t="s">
        <v>23925</v>
      </c>
      <c r="P1129" s="24">
        <v>10</v>
      </c>
      <c r="Q1129" s="24" t="s">
        <v>203</v>
      </c>
      <c r="R1129" s="28">
        <v>11</v>
      </c>
      <c r="S1129" s="28">
        <v>2</v>
      </c>
      <c r="T1129" s="29">
        <v>3.7185354691075517E-3</v>
      </c>
      <c r="U1129" s="28">
        <v>4833</v>
      </c>
      <c r="V1129" s="63"/>
      <c r="W1129" s="61">
        <f>(Table134[[#This Row],[2042 Future AADT]]-Table134[[#This Row],[AADT 2022]])/20*($W$5-2022)+Table134[[#This Row],[AADT 2022]]</f>
        <v>4833</v>
      </c>
      <c r="X1129" s="63"/>
    </row>
    <row r="1130" spans="1:24" s="21" customFormat="1" ht="24" customHeight="1" x14ac:dyDescent="0.25">
      <c r="A1130" s="24" t="s">
        <v>8997</v>
      </c>
      <c r="B1130" s="25"/>
      <c r="C1130" s="24" t="s">
        <v>203</v>
      </c>
      <c r="D1130" s="24" t="s">
        <v>17074</v>
      </c>
      <c r="E1130" s="24" t="s">
        <v>8998</v>
      </c>
      <c r="F1130" s="26">
        <f>Table134[[#This Row],[ToMeasure]]-Table134[[#This Row],[FromMeasure]]</f>
        <v>0.11504947</v>
      </c>
      <c r="G1130" s="27" t="s">
        <v>203</v>
      </c>
      <c r="H1130" s="37">
        <v>0</v>
      </c>
      <c r="I1130" s="24" t="s">
        <v>203</v>
      </c>
      <c r="J1130" s="37">
        <v>0.11504947</v>
      </c>
      <c r="K1130" s="24" t="s">
        <v>203</v>
      </c>
      <c r="L1130" s="28" t="s">
        <v>203</v>
      </c>
      <c r="M1130" s="28" t="s">
        <v>203</v>
      </c>
      <c r="N1130" s="28" t="s">
        <v>203</v>
      </c>
      <c r="O1130" s="25" t="s">
        <v>203</v>
      </c>
      <c r="P1130" s="24" t="s">
        <v>203</v>
      </c>
      <c r="Q1130" s="24" t="s">
        <v>203</v>
      </c>
      <c r="R1130" s="28" t="s">
        <v>203</v>
      </c>
      <c r="S1130" s="28" t="s">
        <v>203</v>
      </c>
      <c r="T1130" s="29" t="s">
        <v>203</v>
      </c>
      <c r="U1130" s="28" t="s">
        <v>203</v>
      </c>
      <c r="V1130" s="63"/>
      <c r="W1130" s="61" t="e">
        <f>(Table134[[#This Row],[2042 Future AADT]]-Table134[[#This Row],[AADT 2022]])/20*($W$5-2022)+Table134[[#This Row],[AADT 2022]]</f>
        <v>#VALUE!</v>
      </c>
      <c r="X1130" s="63"/>
    </row>
    <row r="1131" spans="1:24" s="21" customFormat="1" ht="24" customHeight="1" x14ac:dyDescent="0.25">
      <c r="A1131" s="24" t="s">
        <v>8999</v>
      </c>
      <c r="B1131" s="25"/>
      <c r="C1131" s="24" t="s">
        <v>203</v>
      </c>
      <c r="D1131" s="24" t="s">
        <v>17074</v>
      </c>
      <c r="E1131" s="24" t="s">
        <v>1361</v>
      </c>
      <c r="F1131" s="26">
        <f>Table134[[#This Row],[ToMeasure]]-Table134[[#This Row],[FromMeasure]]</f>
        <v>3.757402E-2</v>
      </c>
      <c r="G1131" s="27" t="s">
        <v>9000</v>
      </c>
      <c r="H1131" s="37">
        <v>0</v>
      </c>
      <c r="I1131" s="24" t="s">
        <v>128</v>
      </c>
      <c r="J1131" s="37">
        <v>3.757402E-2</v>
      </c>
      <c r="K1131" s="24" t="s">
        <v>8071</v>
      </c>
      <c r="L1131" s="28" t="s">
        <v>203</v>
      </c>
      <c r="M1131" s="28" t="s">
        <v>203</v>
      </c>
      <c r="N1131" s="28" t="s">
        <v>203</v>
      </c>
      <c r="O1131" s="25" t="s">
        <v>203</v>
      </c>
      <c r="P1131" s="24" t="s">
        <v>203</v>
      </c>
      <c r="Q1131" s="24" t="s">
        <v>203</v>
      </c>
      <c r="R1131" s="28" t="s">
        <v>203</v>
      </c>
      <c r="S1131" s="28" t="s">
        <v>203</v>
      </c>
      <c r="T1131" s="29" t="s">
        <v>203</v>
      </c>
      <c r="U1131" s="28" t="s">
        <v>203</v>
      </c>
      <c r="V1131" s="63"/>
      <c r="W1131" s="61" t="e">
        <f>(Table134[[#This Row],[2042 Future AADT]]-Table134[[#This Row],[AADT 2022]])/20*($W$5-2022)+Table134[[#This Row],[AADT 2022]]</f>
        <v>#VALUE!</v>
      </c>
      <c r="X1131" s="63"/>
    </row>
    <row r="1132" spans="1:24" s="21" customFormat="1" ht="24" customHeight="1" x14ac:dyDescent="0.25">
      <c r="A1132" s="24" t="s">
        <v>12085</v>
      </c>
      <c r="B1132" s="25"/>
      <c r="C1132" s="24" t="s">
        <v>203</v>
      </c>
      <c r="D1132" s="24" t="s">
        <v>17074</v>
      </c>
      <c r="E1132" s="24" t="s">
        <v>12086</v>
      </c>
      <c r="F1132" s="26">
        <f>Table134[[#This Row],[ToMeasure]]-Table134[[#This Row],[FromMeasure]]</f>
        <v>3.4748590000000003E-2</v>
      </c>
      <c r="G1132" s="27" t="s">
        <v>12087</v>
      </c>
      <c r="H1132" s="37">
        <v>0</v>
      </c>
      <c r="I1132" s="24" t="s">
        <v>128</v>
      </c>
      <c r="J1132" s="37">
        <v>3.4748590000000003E-2</v>
      </c>
      <c r="K1132" s="24" t="s">
        <v>12083</v>
      </c>
      <c r="L1132" s="28" t="s">
        <v>203</v>
      </c>
      <c r="M1132" s="28" t="s">
        <v>203</v>
      </c>
      <c r="N1132" s="28" t="s">
        <v>203</v>
      </c>
      <c r="O1132" s="25" t="s">
        <v>203</v>
      </c>
      <c r="P1132" s="24" t="s">
        <v>203</v>
      </c>
      <c r="Q1132" s="24" t="s">
        <v>203</v>
      </c>
      <c r="R1132" s="28" t="s">
        <v>203</v>
      </c>
      <c r="S1132" s="28" t="s">
        <v>203</v>
      </c>
      <c r="T1132" s="29" t="s">
        <v>203</v>
      </c>
      <c r="U1132" s="28" t="s">
        <v>203</v>
      </c>
      <c r="V1132" s="63"/>
      <c r="W1132" s="61" t="e">
        <f>(Table134[[#This Row],[2042 Future AADT]]-Table134[[#This Row],[AADT 2022]])/20*($W$5-2022)+Table134[[#This Row],[AADT 2022]]</f>
        <v>#VALUE!</v>
      </c>
      <c r="X1132" s="63"/>
    </row>
    <row r="1133" spans="1:24" s="21" customFormat="1" ht="24" customHeight="1" x14ac:dyDescent="0.25">
      <c r="A1133" s="24" t="s">
        <v>8076</v>
      </c>
      <c r="B1133" s="25"/>
      <c r="C1133" s="24" t="s">
        <v>203</v>
      </c>
      <c r="D1133" s="24" t="s">
        <v>17074</v>
      </c>
      <c r="E1133" s="24" t="s">
        <v>8077</v>
      </c>
      <c r="F1133" s="26">
        <f>Table134[[#This Row],[ToMeasure]]-Table134[[#This Row],[FromMeasure]]</f>
        <v>4.5981590000000003E-2</v>
      </c>
      <c r="G1133" s="27" t="s">
        <v>8078</v>
      </c>
      <c r="H1133" s="37">
        <v>0</v>
      </c>
      <c r="I1133" s="24" t="s">
        <v>8079</v>
      </c>
      <c r="J1133" s="37">
        <v>4.5981590000000003E-2</v>
      </c>
      <c r="K1133" s="24" t="s">
        <v>128</v>
      </c>
      <c r="L1133" s="28" t="s">
        <v>203</v>
      </c>
      <c r="M1133" s="28" t="s">
        <v>203</v>
      </c>
      <c r="N1133" s="28" t="s">
        <v>203</v>
      </c>
      <c r="O1133" s="25" t="s">
        <v>203</v>
      </c>
      <c r="P1133" s="24" t="s">
        <v>203</v>
      </c>
      <c r="Q1133" s="24" t="s">
        <v>203</v>
      </c>
      <c r="R1133" s="28" t="s">
        <v>203</v>
      </c>
      <c r="S1133" s="28" t="s">
        <v>203</v>
      </c>
      <c r="T1133" s="29" t="s">
        <v>203</v>
      </c>
      <c r="U1133" s="28" t="s">
        <v>203</v>
      </c>
      <c r="V1133" s="63"/>
      <c r="W1133" s="61" t="e">
        <f>(Table134[[#This Row],[2042 Future AADT]]-Table134[[#This Row],[AADT 2022]])/20*($W$5-2022)+Table134[[#This Row],[AADT 2022]]</f>
        <v>#VALUE!</v>
      </c>
      <c r="X1133" s="63"/>
    </row>
    <row r="1134" spans="1:24" s="21" customFormat="1" ht="24" customHeight="1" x14ac:dyDescent="0.25">
      <c r="A1134" s="24" t="s">
        <v>4454</v>
      </c>
      <c r="B1134" s="25"/>
      <c r="C1134" s="24" t="s">
        <v>203</v>
      </c>
      <c r="D1134" s="24" t="s">
        <v>17074</v>
      </c>
      <c r="E1134" s="24" t="s">
        <v>4455</v>
      </c>
      <c r="F1134" s="26">
        <f>Table134[[#This Row],[ToMeasure]]-Table134[[#This Row],[FromMeasure]]</f>
        <v>4.4421019999999999E-2</v>
      </c>
      <c r="G1134" s="27" t="s">
        <v>4456</v>
      </c>
      <c r="H1134" s="37">
        <v>0</v>
      </c>
      <c r="I1134" s="24" t="s">
        <v>4457</v>
      </c>
      <c r="J1134" s="37">
        <v>4.4421019999999999E-2</v>
      </c>
      <c r="K1134" s="24" t="s">
        <v>128</v>
      </c>
      <c r="L1134" s="28" t="s">
        <v>203</v>
      </c>
      <c r="M1134" s="28" t="s">
        <v>203</v>
      </c>
      <c r="N1134" s="28" t="s">
        <v>203</v>
      </c>
      <c r="O1134" s="25" t="s">
        <v>203</v>
      </c>
      <c r="P1134" s="24" t="s">
        <v>203</v>
      </c>
      <c r="Q1134" s="24" t="s">
        <v>203</v>
      </c>
      <c r="R1134" s="28" t="s">
        <v>203</v>
      </c>
      <c r="S1134" s="28" t="s">
        <v>203</v>
      </c>
      <c r="T1134" s="29" t="s">
        <v>203</v>
      </c>
      <c r="U1134" s="28" t="s">
        <v>203</v>
      </c>
      <c r="V1134" s="63"/>
      <c r="W1134" s="61" t="e">
        <f>(Table134[[#This Row],[2042 Future AADT]]-Table134[[#This Row],[AADT 2022]])/20*($W$5-2022)+Table134[[#This Row],[AADT 2022]]</f>
        <v>#VALUE!</v>
      </c>
      <c r="X1134" s="63"/>
    </row>
    <row r="1135" spans="1:24" s="21" customFormat="1" ht="24" customHeight="1" x14ac:dyDescent="0.25">
      <c r="A1135" s="24" t="s">
        <v>9001</v>
      </c>
      <c r="B1135" s="25" t="s">
        <v>19265</v>
      </c>
      <c r="C1135" s="24">
        <v>4347</v>
      </c>
      <c r="D1135" s="24" t="s">
        <v>17074</v>
      </c>
      <c r="E1135" s="24" t="s">
        <v>366</v>
      </c>
      <c r="F1135" s="26">
        <f>Table134[[#This Row],[ToMeasure]]-Table134[[#This Row],[FromMeasure]]</f>
        <v>0.29929920999999998</v>
      </c>
      <c r="G1135" s="27" t="s">
        <v>364</v>
      </c>
      <c r="H1135" s="37">
        <v>0</v>
      </c>
      <c r="I1135" s="24" t="s">
        <v>697</v>
      </c>
      <c r="J1135" s="37">
        <v>0.29929920999999998</v>
      </c>
      <c r="K1135" s="24" t="s">
        <v>156</v>
      </c>
      <c r="L1135" s="28">
        <v>10887</v>
      </c>
      <c r="M1135" s="28">
        <v>0</v>
      </c>
      <c r="N1135" s="28">
        <v>10887</v>
      </c>
      <c r="O1135" s="25" t="s">
        <v>23926</v>
      </c>
      <c r="P1135" s="24">
        <v>10</v>
      </c>
      <c r="Q1135" s="24" t="s">
        <v>203</v>
      </c>
      <c r="R1135" s="28">
        <v>338</v>
      </c>
      <c r="S1135" s="28">
        <v>1306</v>
      </c>
      <c r="T1135" s="29">
        <v>0.15100578671810416</v>
      </c>
      <c r="U1135" s="28">
        <v>15049</v>
      </c>
      <c r="V1135" s="63"/>
      <c r="W1135" s="61">
        <f>(Table134[[#This Row],[2042 Future AADT]]-Table134[[#This Row],[AADT 2022]])/20*($W$5-2022)+Table134[[#This Row],[AADT 2022]]</f>
        <v>15049</v>
      </c>
      <c r="X1135" s="63"/>
    </row>
    <row r="1136" spans="1:24" s="21" customFormat="1" ht="24" customHeight="1" x14ac:dyDescent="0.25">
      <c r="A1136" s="24" t="s">
        <v>12088</v>
      </c>
      <c r="B1136" s="25" t="s">
        <v>19262</v>
      </c>
      <c r="C1136" s="24">
        <v>4344</v>
      </c>
      <c r="D1136" s="24" t="s">
        <v>17074</v>
      </c>
      <c r="E1136" s="24" t="s">
        <v>749</v>
      </c>
      <c r="F1136" s="26">
        <f>Table134[[#This Row],[ToMeasure]]-Table134[[#This Row],[FromMeasure]]</f>
        <v>0.23514183</v>
      </c>
      <c r="G1136" s="27" t="s">
        <v>747</v>
      </c>
      <c r="H1136" s="37">
        <v>0</v>
      </c>
      <c r="I1136" s="24" t="s">
        <v>697</v>
      </c>
      <c r="J1136" s="37">
        <v>0.23514183</v>
      </c>
      <c r="K1136" s="24" t="s">
        <v>1114</v>
      </c>
      <c r="L1136" s="28">
        <v>5532</v>
      </c>
      <c r="M1136" s="28">
        <v>0</v>
      </c>
      <c r="N1136" s="28">
        <v>5532</v>
      </c>
      <c r="O1136" s="25" t="s">
        <v>23927</v>
      </c>
      <c r="P1136" s="24">
        <v>11</v>
      </c>
      <c r="Q1136" s="24" t="s">
        <v>203</v>
      </c>
      <c r="R1136" s="28">
        <v>170</v>
      </c>
      <c r="S1136" s="28">
        <v>664</v>
      </c>
      <c r="T1136" s="29">
        <v>0.15075921908893708</v>
      </c>
      <c r="U1136" s="28">
        <v>7647</v>
      </c>
      <c r="V1136" s="63"/>
      <c r="W1136" s="61">
        <f>(Table134[[#This Row],[2042 Future AADT]]-Table134[[#This Row],[AADT 2022]])/20*($W$5-2022)+Table134[[#This Row],[AADT 2022]]</f>
        <v>7647</v>
      </c>
      <c r="X1136" s="63"/>
    </row>
    <row r="1137" spans="1:24" s="21" customFormat="1" ht="24" customHeight="1" x14ac:dyDescent="0.25">
      <c r="A1137" s="24" t="s">
        <v>8080</v>
      </c>
      <c r="B1137" s="25" t="s">
        <v>19261</v>
      </c>
      <c r="C1137" s="24">
        <v>4343</v>
      </c>
      <c r="D1137" s="24" t="s">
        <v>17074</v>
      </c>
      <c r="E1137" s="24" t="s">
        <v>8081</v>
      </c>
      <c r="F1137" s="26">
        <f>Table134[[#This Row],[ToMeasure]]-Table134[[#This Row],[FromMeasure]]</f>
        <v>0.22026101000000001</v>
      </c>
      <c r="G1137" s="27" t="s">
        <v>8082</v>
      </c>
      <c r="H1137" s="37">
        <v>0</v>
      </c>
      <c r="I1137" s="24" t="s">
        <v>3294</v>
      </c>
      <c r="J1137" s="37">
        <v>0.22026101000000001</v>
      </c>
      <c r="K1137" s="24" t="s">
        <v>4333</v>
      </c>
      <c r="L1137" s="28">
        <v>5909</v>
      </c>
      <c r="M1137" s="28">
        <v>0</v>
      </c>
      <c r="N1137" s="28">
        <v>5909</v>
      </c>
      <c r="O1137" s="25" t="s">
        <v>23928</v>
      </c>
      <c r="P1137" s="24">
        <v>11</v>
      </c>
      <c r="Q1137" s="24" t="s">
        <v>203</v>
      </c>
      <c r="R1137" s="28">
        <v>182</v>
      </c>
      <c r="S1137" s="28">
        <v>706</v>
      </c>
      <c r="T1137" s="29">
        <v>0.15027923506515484</v>
      </c>
      <c r="U1137" s="28">
        <v>8168</v>
      </c>
      <c r="V1137" s="63"/>
      <c r="W1137" s="61">
        <f>(Table134[[#This Row],[2042 Future AADT]]-Table134[[#This Row],[AADT 2022]])/20*($W$5-2022)+Table134[[#This Row],[AADT 2022]]</f>
        <v>8168</v>
      </c>
      <c r="X1137" s="63"/>
    </row>
    <row r="1138" spans="1:24" s="21" customFormat="1" ht="24" customHeight="1" x14ac:dyDescent="0.25">
      <c r="A1138" s="24" t="s">
        <v>4480</v>
      </c>
      <c r="B1138" s="25" t="s">
        <v>20056</v>
      </c>
      <c r="C1138" s="24">
        <v>5650</v>
      </c>
      <c r="D1138" s="24" t="s">
        <v>17074</v>
      </c>
      <c r="E1138" s="24" t="s">
        <v>4481</v>
      </c>
      <c r="F1138" s="26">
        <f>Table134[[#This Row],[ToMeasure]]-Table134[[#This Row],[FromMeasure]]</f>
        <v>0.11671692</v>
      </c>
      <c r="G1138" s="27" t="s">
        <v>4482</v>
      </c>
      <c r="H1138" s="37">
        <v>0</v>
      </c>
      <c r="I1138" s="24" t="s">
        <v>632</v>
      </c>
      <c r="J1138" s="37">
        <v>0.11671692</v>
      </c>
      <c r="K1138" s="24" t="s">
        <v>4483</v>
      </c>
      <c r="L1138" s="28">
        <v>192</v>
      </c>
      <c r="M1138" s="28">
        <v>0</v>
      </c>
      <c r="N1138" s="28">
        <v>192</v>
      </c>
      <c r="O1138" s="25" t="s">
        <v>23929</v>
      </c>
      <c r="P1138" s="24">
        <v>18</v>
      </c>
      <c r="Q1138" s="24" t="s">
        <v>203</v>
      </c>
      <c r="R1138" s="28">
        <v>7</v>
      </c>
      <c r="S1138" s="28">
        <v>76</v>
      </c>
      <c r="T1138" s="29">
        <v>0.43229166666666669</v>
      </c>
      <c r="U1138" s="28">
        <v>320</v>
      </c>
      <c r="V1138" s="63"/>
      <c r="W1138" s="61">
        <f>(Table134[[#This Row],[2042 Future AADT]]-Table134[[#This Row],[AADT 2022]])/20*($W$5-2022)+Table134[[#This Row],[AADT 2022]]</f>
        <v>320</v>
      </c>
      <c r="X1138" s="63"/>
    </row>
    <row r="1139" spans="1:24" s="21" customFormat="1" ht="24" customHeight="1" x14ac:dyDescent="0.25">
      <c r="A1139" s="24" t="s">
        <v>4485</v>
      </c>
      <c r="B1139" s="25" t="s">
        <v>20058</v>
      </c>
      <c r="C1139" s="24">
        <v>5652</v>
      </c>
      <c r="D1139" s="24" t="s">
        <v>17074</v>
      </c>
      <c r="E1139" s="24" t="s">
        <v>4486</v>
      </c>
      <c r="F1139" s="26">
        <f>Table134[[#This Row],[ToMeasure]]-Table134[[#This Row],[FromMeasure]]</f>
        <v>0.14357370999999999</v>
      </c>
      <c r="G1139" s="27" t="s">
        <v>4487</v>
      </c>
      <c r="H1139" s="37">
        <v>0</v>
      </c>
      <c r="I1139" s="24" t="s">
        <v>4488</v>
      </c>
      <c r="J1139" s="37">
        <v>0.14357370999999999</v>
      </c>
      <c r="K1139" s="24" t="s">
        <v>4489</v>
      </c>
      <c r="L1139" s="28">
        <v>569</v>
      </c>
      <c r="M1139" s="28">
        <v>0</v>
      </c>
      <c r="N1139" s="28">
        <v>569</v>
      </c>
      <c r="O1139" s="25" t="s">
        <v>23930</v>
      </c>
      <c r="P1139" s="24">
        <v>15</v>
      </c>
      <c r="Q1139" s="24" t="s">
        <v>203</v>
      </c>
      <c r="R1139" s="28">
        <v>24</v>
      </c>
      <c r="S1139" s="28">
        <v>225</v>
      </c>
      <c r="T1139" s="29">
        <v>0.43760984182776802</v>
      </c>
      <c r="U1139" s="28">
        <v>947</v>
      </c>
      <c r="V1139" s="63"/>
      <c r="W1139" s="61">
        <f>(Table134[[#This Row],[2042 Future AADT]]-Table134[[#This Row],[AADT 2022]])/20*($W$5-2022)+Table134[[#This Row],[AADT 2022]]</f>
        <v>947</v>
      </c>
      <c r="X1139" s="63"/>
    </row>
    <row r="1140" spans="1:24" s="21" customFormat="1" ht="24" customHeight="1" x14ac:dyDescent="0.25">
      <c r="A1140" s="24" t="s">
        <v>9022</v>
      </c>
      <c r="B1140" s="25" t="s">
        <v>20057</v>
      </c>
      <c r="C1140" s="24">
        <v>5651</v>
      </c>
      <c r="D1140" s="24" t="s">
        <v>17074</v>
      </c>
      <c r="E1140" s="24" t="s">
        <v>9023</v>
      </c>
      <c r="F1140" s="26">
        <f>Table134[[#This Row],[ToMeasure]]-Table134[[#This Row],[FromMeasure]]</f>
        <v>0.1222862</v>
      </c>
      <c r="G1140" s="27" t="s">
        <v>9024</v>
      </c>
      <c r="H1140" s="37">
        <v>0</v>
      </c>
      <c r="I1140" s="24" t="s">
        <v>4483</v>
      </c>
      <c r="J1140" s="37">
        <v>0.1222862</v>
      </c>
      <c r="K1140" s="24" t="s">
        <v>632</v>
      </c>
      <c r="L1140" s="28">
        <v>461</v>
      </c>
      <c r="M1140" s="28">
        <v>0</v>
      </c>
      <c r="N1140" s="28">
        <v>461</v>
      </c>
      <c r="O1140" s="25" t="s">
        <v>23931</v>
      </c>
      <c r="P1140" s="24">
        <v>12</v>
      </c>
      <c r="Q1140" s="24" t="s">
        <v>203</v>
      </c>
      <c r="R1140" s="28">
        <v>18</v>
      </c>
      <c r="S1140" s="28">
        <v>182</v>
      </c>
      <c r="T1140" s="29">
        <v>0.43383947939262474</v>
      </c>
      <c r="U1140" s="28">
        <v>767</v>
      </c>
      <c r="V1140" s="63"/>
      <c r="W1140" s="61">
        <f>(Table134[[#This Row],[2042 Future AADT]]-Table134[[#This Row],[AADT 2022]])/20*($W$5-2022)+Table134[[#This Row],[AADT 2022]]</f>
        <v>767</v>
      </c>
      <c r="X1140" s="63"/>
    </row>
    <row r="1141" spans="1:24" s="21" customFormat="1" ht="24" customHeight="1" x14ac:dyDescent="0.25">
      <c r="A1141" s="24" t="s">
        <v>8105</v>
      </c>
      <c r="B1141" s="25" t="s">
        <v>20059</v>
      </c>
      <c r="C1141" s="24">
        <v>5653</v>
      </c>
      <c r="D1141" s="24" t="s">
        <v>17074</v>
      </c>
      <c r="E1141" s="24" t="s">
        <v>8106</v>
      </c>
      <c r="F1141" s="26">
        <f>Table134[[#This Row],[ToMeasure]]-Table134[[#This Row],[FromMeasure]]</f>
        <v>0.10418004</v>
      </c>
      <c r="G1141" s="27" t="s">
        <v>8107</v>
      </c>
      <c r="H1141" s="37">
        <v>0</v>
      </c>
      <c r="I1141" s="24" t="s">
        <v>4489</v>
      </c>
      <c r="J1141" s="37">
        <v>0.10418004</v>
      </c>
      <c r="K1141" s="24" t="s">
        <v>632</v>
      </c>
      <c r="L1141" s="28">
        <v>161</v>
      </c>
      <c r="M1141" s="28">
        <v>0</v>
      </c>
      <c r="N1141" s="28">
        <v>161</v>
      </c>
      <c r="O1141" s="25" t="s">
        <v>23932</v>
      </c>
      <c r="P1141" s="24">
        <v>16</v>
      </c>
      <c r="Q1141" s="24" t="s">
        <v>203</v>
      </c>
      <c r="R1141" s="28">
        <v>5</v>
      </c>
      <c r="S1141" s="28">
        <v>62</v>
      </c>
      <c r="T1141" s="29">
        <v>0.41614906832298137</v>
      </c>
      <c r="U1141" s="28">
        <v>268</v>
      </c>
      <c r="V1141" s="63"/>
      <c r="W1141" s="61">
        <f>(Table134[[#This Row],[2042 Future AADT]]-Table134[[#This Row],[AADT 2022]])/20*($W$5-2022)+Table134[[#This Row],[AADT 2022]]</f>
        <v>268</v>
      </c>
      <c r="X1141" s="63"/>
    </row>
    <row r="1142" spans="1:24" s="21" customFormat="1" ht="24" customHeight="1" x14ac:dyDescent="0.25">
      <c r="A1142" s="24" t="s">
        <v>4491</v>
      </c>
      <c r="B1142" s="25" t="s">
        <v>20061</v>
      </c>
      <c r="C1142" s="24">
        <v>5660</v>
      </c>
      <c r="D1142" s="24" t="s">
        <v>17074</v>
      </c>
      <c r="E1142" s="24" t="s">
        <v>4492</v>
      </c>
      <c r="F1142" s="26">
        <f>Table134[[#This Row],[ToMeasure]]-Table134[[#This Row],[FromMeasure]]</f>
        <v>0.33154241000000001</v>
      </c>
      <c r="G1142" s="27" t="s">
        <v>4493</v>
      </c>
      <c r="H1142" s="37">
        <v>0</v>
      </c>
      <c r="I1142" s="24" t="s">
        <v>632</v>
      </c>
      <c r="J1142" s="37">
        <v>0.33154241000000001</v>
      </c>
      <c r="K1142" s="24" t="s">
        <v>4494</v>
      </c>
      <c r="L1142" s="28">
        <v>65</v>
      </c>
      <c r="M1142" s="28">
        <v>0</v>
      </c>
      <c r="N1142" s="28">
        <v>65</v>
      </c>
      <c r="O1142" s="25" t="s">
        <v>23933</v>
      </c>
      <c r="P1142" s="24">
        <v>18</v>
      </c>
      <c r="Q1142" s="24" t="s">
        <v>203</v>
      </c>
      <c r="R1142" s="28">
        <v>2</v>
      </c>
      <c r="S1142" s="28">
        <v>10</v>
      </c>
      <c r="T1142" s="29">
        <v>0.18461538461538463</v>
      </c>
      <c r="U1142" s="28">
        <v>108</v>
      </c>
      <c r="V1142" s="63"/>
      <c r="W1142" s="61">
        <f>(Table134[[#This Row],[2042 Future AADT]]-Table134[[#This Row],[AADT 2022]])/20*($W$5-2022)+Table134[[#This Row],[AADT 2022]]</f>
        <v>108</v>
      </c>
      <c r="X1142" s="63"/>
    </row>
    <row r="1143" spans="1:24" s="21" customFormat="1" ht="24" customHeight="1" x14ac:dyDescent="0.25">
      <c r="A1143" s="24" t="s">
        <v>8109</v>
      </c>
      <c r="B1143" s="25" t="s">
        <v>20063</v>
      </c>
      <c r="C1143" s="24">
        <v>5662</v>
      </c>
      <c r="D1143" s="24" t="s">
        <v>17074</v>
      </c>
      <c r="E1143" s="24" t="s">
        <v>8110</v>
      </c>
      <c r="F1143" s="26">
        <f>Table134[[#This Row],[ToMeasure]]-Table134[[#This Row],[FromMeasure]]</f>
        <v>0.30048497000000002</v>
      </c>
      <c r="G1143" s="27" t="s">
        <v>8111</v>
      </c>
      <c r="H1143" s="37">
        <v>0</v>
      </c>
      <c r="I1143" s="24" t="s">
        <v>4488</v>
      </c>
      <c r="J1143" s="37">
        <v>0.30048497000000002</v>
      </c>
      <c r="K1143" s="24" t="s">
        <v>8112</v>
      </c>
      <c r="L1143" s="28">
        <v>76</v>
      </c>
      <c r="M1143" s="28">
        <v>0</v>
      </c>
      <c r="N1143" s="28">
        <v>76</v>
      </c>
      <c r="O1143" s="25" t="s">
        <v>23934</v>
      </c>
      <c r="P1143" s="24">
        <v>17</v>
      </c>
      <c r="Q1143" s="24" t="s">
        <v>203</v>
      </c>
      <c r="R1143" s="28">
        <v>3</v>
      </c>
      <c r="S1143" s="28">
        <v>11</v>
      </c>
      <c r="T1143" s="29">
        <v>0.18421052631578946</v>
      </c>
      <c r="U1143" s="28">
        <v>127</v>
      </c>
      <c r="V1143" s="63"/>
      <c r="W1143" s="61">
        <f>(Table134[[#This Row],[2042 Future AADT]]-Table134[[#This Row],[AADT 2022]])/20*($W$5-2022)+Table134[[#This Row],[AADT 2022]]</f>
        <v>127</v>
      </c>
      <c r="X1143" s="63"/>
    </row>
    <row r="1144" spans="1:24" s="21" customFormat="1" ht="24" customHeight="1" x14ac:dyDescent="0.25">
      <c r="A1144" s="24" t="s">
        <v>12118</v>
      </c>
      <c r="B1144" s="25" t="s">
        <v>20062</v>
      </c>
      <c r="C1144" s="24">
        <v>5661</v>
      </c>
      <c r="D1144" s="24" t="s">
        <v>17074</v>
      </c>
      <c r="E1144" s="24" t="s">
        <v>12119</v>
      </c>
      <c r="F1144" s="26">
        <f>Table134[[#This Row],[ToMeasure]]-Table134[[#This Row],[FromMeasure]]</f>
        <v>0.30036249999999998</v>
      </c>
      <c r="G1144" s="27" t="s">
        <v>4494</v>
      </c>
      <c r="H1144" s="37">
        <v>0</v>
      </c>
      <c r="I1144" s="24" t="s">
        <v>4493</v>
      </c>
      <c r="J1144" s="37">
        <v>0.30036249999999998</v>
      </c>
      <c r="K1144" s="24" t="s">
        <v>632</v>
      </c>
      <c r="L1144" s="28">
        <v>77</v>
      </c>
      <c r="M1144" s="28">
        <v>0</v>
      </c>
      <c r="N1144" s="28">
        <v>77</v>
      </c>
      <c r="O1144" s="25" t="s">
        <v>23935</v>
      </c>
      <c r="P1144" s="24">
        <v>29</v>
      </c>
      <c r="Q1144" s="24" t="s">
        <v>203</v>
      </c>
      <c r="R1144" s="28">
        <v>2</v>
      </c>
      <c r="S1144" s="28">
        <v>31</v>
      </c>
      <c r="T1144" s="29">
        <v>0.42857142857142855</v>
      </c>
      <c r="U1144" s="28">
        <v>128</v>
      </c>
      <c r="V1144" s="63"/>
      <c r="W1144" s="61">
        <f>(Table134[[#This Row],[2042 Future AADT]]-Table134[[#This Row],[AADT 2022]])/20*($W$5-2022)+Table134[[#This Row],[AADT 2022]]</f>
        <v>128</v>
      </c>
      <c r="X1144" s="63"/>
    </row>
    <row r="1145" spans="1:24" s="21" customFormat="1" ht="24" customHeight="1" x14ac:dyDescent="0.25">
      <c r="A1145" s="24" t="s">
        <v>8114</v>
      </c>
      <c r="B1145" s="25" t="s">
        <v>20064</v>
      </c>
      <c r="C1145" s="24">
        <v>5663</v>
      </c>
      <c r="D1145" s="24" t="s">
        <v>17074</v>
      </c>
      <c r="E1145" s="24" t="s">
        <v>8115</v>
      </c>
      <c r="F1145" s="26">
        <f>Table134[[#This Row],[ToMeasure]]-Table134[[#This Row],[FromMeasure]]</f>
        <v>0.33088127000000001</v>
      </c>
      <c r="G1145" s="27" t="s">
        <v>8112</v>
      </c>
      <c r="H1145" s="37">
        <v>0</v>
      </c>
      <c r="I1145" s="24" t="s">
        <v>8111</v>
      </c>
      <c r="J1145" s="37">
        <v>0.33088127000000001</v>
      </c>
      <c r="K1145" s="24" t="s">
        <v>4488</v>
      </c>
      <c r="L1145" s="28">
        <v>62</v>
      </c>
      <c r="M1145" s="28">
        <v>0</v>
      </c>
      <c r="N1145" s="28">
        <v>62</v>
      </c>
      <c r="O1145" s="25" t="s">
        <v>23936</v>
      </c>
      <c r="P1145" s="24">
        <v>19</v>
      </c>
      <c r="Q1145" s="24" t="s">
        <v>203</v>
      </c>
      <c r="R1145" s="28">
        <v>2</v>
      </c>
      <c r="S1145" s="28">
        <v>8</v>
      </c>
      <c r="T1145" s="29">
        <v>0.16129032258064516</v>
      </c>
      <c r="U1145" s="28">
        <v>103</v>
      </c>
      <c r="V1145" s="63"/>
      <c r="W1145" s="61">
        <f>(Table134[[#This Row],[2042 Future AADT]]-Table134[[#This Row],[AADT 2022]])/20*($W$5-2022)+Table134[[#This Row],[AADT 2022]]</f>
        <v>103</v>
      </c>
      <c r="X1145" s="63"/>
    </row>
    <row r="1146" spans="1:24" s="21" customFormat="1" ht="24" customHeight="1" x14ac:dyDescent="0.25">
      <c r="A1146" s="24" t="s">
        <v>12121</v>
      </c>
      <c r="B1146" s="25"/>
      <c r="C1146" s="24" t="s">
        <v>203</v>
      </c>
      <c r="D1146" s="24" t="s">
        <v>17074</v>
      </c>
      <c r="E1146" s="24" t="s">
        <v>12122</v>
      </c>
      <c r="F1146" s="26">
        <f>Table134[[#This Row],[ToMeasure]]-Table134[[#This Row],[FromMeasure]]</f>
        <v>7.4075719999999998E-2</v>
      </c>
      <c r="G1146" s="27" t="s">
        <v>12123</v>
      </c>
      <c r="H1146" s="37">
        <v>0</v>
      </c>
      <c r="I1146" s="24" t="s">
        <v>4483</v>
      </c>
      <c r="J1146" s="37">
        <v>7.4075719999999998E-2</v>
      </c>
      <c r="K1146" s="24" t="s">
        <v>12124</v>
      </c>
      <c r="L1146" s="28" t="s">
        <v>203</v>
      </c>
      <c r="M1146" s="28" t="s">
        <v>203</v>
      </c>
      <c r="N1146" s="28">
        <v>3319</v>
      </c>
      <c r="O1146" s="25" t="s">
        <v>22974</v>
      </c>
      <c r="P1146" s="24" t="s">
        <v>203</v>
      </c>
      <c r="Q1146" s="24" t="s">
        <v>203</v>
      </c>
      <c r="R1146" s="28" t="s">
        <v>203</v>
      </c>
      <c r="S1146" s="28" t="s">
        <v>203</v>
      </c>
      <c r="T1146" s="29" t="s">
        <v>203</v>
      </c>
      <c r="U1146" s="28">
        <v>5525</v>
      </c>
      <c r="V1146" s="63"/>
      <c r="W1146" s="61">
        <f>(Table134[[#This Row],[2042 Future AADT]]-Table134[[#This Row],[AADT 2022]])/20*($W$5-2022)+Table134[[#This Row],[AADT 2022]]</f>
        <v>5525</v>
      </c>
      <c r="X1146" s="63"/>
    </row>
    <row r="1147" spans="1:24" s="21" customFormat="1" ht="24" customHeight="1" x14ac:dyDescent="0.25">
      <c r="A1147" s="24" t="s">
        <v>4496</v>
      </c>
      <c r="B1147" s="25" t="s">
        <v>20066</v>
      </c>
      <c r="C1147" s="24">
        <v>5670</v>
      </c>
      <c r="D1147" s="24" t="s">
        <v>17074</v>
      </c>
      <c r="E1147" s="24" t="s">
        <v>4497</v>
      </c>
      <c r="F1147" s="26">
        <f>Table134[[#This Row],[ToMeasure]]-Table134[[#This Row],[FromMeasure]]</f>
        <v>0.18952612999999999</v>
      </c>
      <c r="G1147" s="27" t="s">
        <v>4498</v>
      </c>
      <c r="H1147" s="37">
        <v>0</v>
      </c>
      <c r="I1147" s="24" t="s">
        <v>632</v>
      </c>
      <c r="J1147" s="37">
        <v>0.18952612999999999</v>
      </c>
      <c r="K1147" s="24" t="s">
        <v>1656</v>
      </c>
      <c r="L1147" s="28">
        <v>5116</v>
      </c>
      <c r="M1147" s="28">
        <v>0</v>
      </c>
      <c r="N1147" s="28">
        <v>5116</v>
      </c>
      <c r="O1147" s="25" t="s">
        <v>23937</v>
      </c>
      <c r="P1147" s="24">
        <v>9</v>
      </c>
      <c r="Q1147" s="24" t="s">
        <v>203</v>
      </c>
      <c r="R1147" s="28">
        <v>215</v>
      </c>
      <c r="S1147" s="28">
        <v>2029</v>
      </c>
      <c r="T1147" s="29">
        <v>0.43862392494136043</v>
      </c>
      <c r="U1147" s="28">
        <v>8516</v>
      </c>
      <c r="V1147" s="63"/>
      <c r="W1147" s="61">
        <f>(Table134[[#This Row],[2042 Future AADT]]-Table134[[#This Row],[AADT 2022]])/20*($W$5-2022)+Table134[[#This Row],[AADT 2022]]</f>
        <v>8516</v>
      </c>
      <c r="X1147" s="63"/>
    </row>
    <row r="1148" spans="1:24" s="21" customFormat="1" ht="24" customHeight="1" x14ac:dyDescent="0.25">
      <c r="A1148" s="24" t="s">
        <v>12125</v>
      </c>
      <c r="B1148" s="25" t="s">
        <v>20068</v>
      </c>
      <c r="C1148" s="24">
        <v>5672</v>
      </c>
      <c r="D1148" s="24" t="s">
        <v>17074</v>
      </c>
      <c r="E1148" s="24" t="s">
        <v>12126</v>
      </c>
      <c r="F1148" s="26">
        <f>Table134[[#This Row],[ToMeasure]]-Table134[[#This Row],[FromMeasure]]</f>
        <v>0.17980019999999999</v>
      </c>
      <c r="G1148" s="27" t="s">
        <v>12127</v>
      </c>
      <c r="H1148" s="37">
        <v>0</v>
      </c>
      <c r="I1148" s="24" t="s">
        <v>4488</v>
      </c>
      <c r="J1148" s="37">
        <v>0.17980019999999999</v>
      </c>
      <c r="K1148" s="24" t="s">
        <v>12128</v>
      </c>
      <c r="L1148" s="28">
        <v>3476</v>
      </c>
      <c r="M1148" s="28">
        <v>0</v>
      </c>
      <c r="N1148" s="28">
        <v>3476</v>
      </c>
      <c r="O1148" s="25" t="s">
        <v>23938</v>
      </c>
      <c r="P1148" s="24">
        <v>9</v>
      </c>
      <c r="Q1148" s="24" t="s">
        <v>203</v>
      </c>
      <c r="R1148" s="28">
        <v>145</v>
      </c>
      <c r="S1148" s="28">
        <v>1377</v>
      </c>
      <c r="T1148" s="29">
        <v>0.43785960874568469</v>
      </c>
      <c r="U1148" s="28">
        <v>5786</v>
      </c>
      <c r="V1148" s="63"/>
      <c r="W1148" s="61">
        <f>(Table134[[#This Row],[2042 Future AADT]]-Table134[[#This Row],[AADT 2022]])/20*($W$5-2022)+Table134[[#This Row],[AADT 2022]]</f>
        <v>5786</v>
      </c>
      <c r="X1148" s="63"/>
    </row>
    <row r="1149" spans="1:24" s="21" customFormat="1" ht="24" customHeight="1" x14ac:dyDescent="0.25">
      <c r="A1149" s="24" t="s">
        <v>9026</v>
      </c>
      <c r="B1149" s="25" t="s">
        <v>20067</v>
      </c>
      <c r="C1149" s="24">
        <v>5671</v>
      </c>
      <c r="D1149" s="24" t="s">
        <v>17074</v>
      </c>
      <c r="E1149" s="24" t="s">
        <v>1658</v>
      </c>
      <c r="F1149" s="26">
        <f>Table134[[#This Row],[ToMeasure]]-Table134[[#This Row],[FromMeasure]]</f>
        <v>0.18680832</v>
      </c>
      <c r="G1149" s="27" t="s">
        <v>1656</v>
      </c>
      <c r="H1149" s="37">
        <v>0</v>
      </c>
      <c r="I1149" s="24" t="s">
        <v>4498</v>
      </c>
      <c r="J1149" s="37">
        <v>0.18680832</v>
      </c>
      <c r="K1149" s="24" t="s">
        <v>632</v>
      </c>
      <c r="L1149" s="28">
        <v>4300</v>
      </c>
      <c r="M1149" s="28">
        <v>0</v>
      </c>
      <c r="N1149" s="28">
        <v>4300</v>
      </c>
      <c r="O1149" s="25" t="s">
        <v>23939</v>
      </c>
      <c r="P1149" s="24">
        <v>8</v>
      </c>
      <c r="Q1149" s="24" t="s">
        <v>203</v>
      </c>
      <c r="R1149" s="28">
        <v>181</v>
      </c>
      <c r="S1149" s="28">
        <v>1707</v>
      </c>
      <c r="T1149" s="29">
        <v>0.43906976744186049</v>
      </c>
      <c r="U1149" s="28">
        <v>7158</v>
      </c>
      <c r="V1149" s="63"/>
      <c r="W1149" s="61">
        <f>(Table134[[#This Row],[2042 Future AADT]]-Table134[[#This Row],[AADT 2022]])/20*($W$5-2022)+Table134[[#This Row],[AADT 2022]]</f>
        <v>7158</v>
      </c>
      <c r="X1149" s="63"/>
    </row>
    <row r="1150" spans="1:24" s="21" customFormat="1" ht="24" customHeight="1" x14ac:dyDescent="0.25">
      <c r="A1150" s="24" t="s">
        <v>12130</v>
      </c>
      <c r="B1150" s="25" t="s">
        <v>20069</v>
      </c>
      <c r="C1150" s="24">
        <v>5673</v>
      </c>
      <c r="D1150" s="24" t="s">
        <v>17074</v>
      </c>
      <c r="E1150" s="24" t="s">
        <v>12131</v>
      </c>
      <c r="F1150" s="26">
        <f>Table134[[#This Row],[ToMeasure]]-Table134[[#This Row],[FromMeasure]]</f>
        <v>0.19086077000000001</v>
      </c>
      <c r="G1150" s="27" t="s">
        <v>12128</v>
      </c>
      <c r="H1150" s="37">
        <v>0</v>
      </c>
      <c r="I1150" s="24" t="s">
        <v>12127</v>
      </c>
      <c r="J1150" s="37">
        <v>0.19086077000000001</v>
      </c>
      <c r="K1150" s="24" t="s">
        <v>4488</v>
      </c>
      <c r="L1150" s="28">
        <v>4361</v>
      </c>
      <c r="M1150" s="28">
        <v>0</v>
      </c>
      <c r="N1150" s="28">
        <v>4361</v>
      </c>
      <c r="O1150" s="25" t="s">
        <v>23940</v>
      </c>
      <c r="P1150" s="24">
        <v>9</v>
      </c>
      <c r="Q1150" s="24">
        <v>53</v>
      </c>
      <c r="R1150" s="28">
        <v>183</v>
      </c>
      <c r="S1150" s="28">
        <v>1731</v>
      </c>
      <c r="T1150" s="29">
        <v>0.43889016280669574</v>
      </c>
      <c r="U1150" s="28">
        <v>7259</v>
      </c>
      <c r="V1150" s="63"/>
      <c r="W1150" s="61">
        <f>(Table134[[#This Row],[2042 Future AADT]]-Table134[[#This Row],[AADT 2022]])/20*($W$5-2022)+Table134[[#This Row],[AADT 2022]]</f>
        <v>7259</v>
      </c>
      <c r="X1150" s="63"/>
    </row>
    <row r="1151" spans="1:24" s="21" customFormat="1" ht="24" customHeight="1" x14ac:dyDescent="0.25">
      <c r="A1151" s="24" t="s">
        <v>9028</v>
      </c>
      <c r="B1151" s="25" t="s">
        <v>20071</v>
      </c>
      <c r="C1151" s="24">
        <v>5680</v>
      </c>
      <c r="D1151" s="24" t="s">
        <v>17074</v>
      </c>
      <c r="E1151" s="24" t="s">
        <v>9029</v>
      </c>
      <c r="F1151" s="26">
        <f>Table134[[#This Row],[ToMeasure]]-Table134[[#This Row],[FromMeasure]]</f>
        <v>0.24693704999999999</v>
      </c>
      <c r="G1151" s="27" t="s">
        <v>9030</v>
      </c>
      <c r="H1151" s="37">
        <v>0</v>
      </c>
      <c r="I1151" s="24" t="s">
        <v>632</v>
      </c>
      <c r="J1151" s="37">
        <v>0.24693704999999999</v>
      </c>
      <c r="K1151" s="24" t="s">
        <v>9031</v>
      </c>
      <c r="L1151" s="28">
        <v>81</v>
      </c>
      <c r="M1151" s="28">
        <v>0</v>
      </c>
      <c r="N1151" s="28">
        <v>81</v>
      </c>
      <c r="O1151" s="25" t="s">
        <v>23941</v>
      </c>
      <c r="P1151" s="24">
        <v>14</v>
      </c>
      <c r="Q1151" s="24" t="s">
        <v>203</v>
      </c>
      <c r="R1151" s="28">
        <v>2</v>
      </c>
      <c r="S1151" s="28">
        <v>31</v>
      </c>
      <c r="T1151" s="29">
        <v>0.40740740740740738</v>
      </c>
      <c r="U1151" s="28">
        <v>135</v>
      </c>
      <c r="V1151" s="63"/>
      <c r="W1151" s="61">
        <f>(Table134[[#This Row],[2042 Future AADT]]-Table134[[#This Row],[AADT 2022]])/20*($W$5-2022)+Table134[[#This Row],[AADT 2022]]</f>
        <v>135</v>
      </c>
      <c r="X1151" s="63"/>
    </row>
    <row r="1152" spans="1:24" s="21" customFormat="1" ht="24" customHeight="1" x14ac:dyDescent="0.25">
      <c r="A1152" s="24" t="s">
        <v>4500</v>
      </c>
      <c r="B1152" s="25" t="s">
        <v>20073</v>
      </c>
      <c r="C1152" s="24">
        <v>5682</v>
      </c>
      <c r="D1152" s="24" t="s">
        <v>17074</v>
      </c>
      <c r="E1152" s="24" t="s">
        <v>4501</v>
      </c>
      <c r="F1152" s="26">
        <f>Table134[[#This Row],[ToMeasure]]-Table134[[#This Row],[FromMeasure]]</f>
        <v>0.20363322</v>
      </c>
      <c r="G1152" s="27" t="s">
        <v>4502</v>
      </c>
      <c r="H1152" s="37">
        <v>0</v>
      </c>
      <c r="I1152" s="24" t="s">
        <v>4488</v>
      </c>
      <c r="J1152" s="37">
        <v>0.20363322</v>
      </c>
      <c r="K1152" s="24" t="s">
        <v>4503</v>
      </c>
      <c r="L1152" s="28">
        <v>59</v>
      </c>
      <c r="M1152" s="28">
        <v>0</v>
      </c>
      <c r="N1152" s="28">
        <v>59</v>
      </c>
      <c r="O1152" s="25" t="s">
        <v>23942</v>
      </c>
      <c r="P1152" s="24">
        <v>24</v>
      </c>
      <c r="Q1152" s="24" t="s">
        <v>203</v>
      </c>
      <c r="R1152" s="28">
        <v>1</v>
      </c>
      <c r="S1152" s="28">
        <v>22</v>
      </c>
      <c r="T1152" s="29">
        <v>0.38983050847457629</v>
      </c>
      <c r="U1152" s="28">
        <v>98</v>
      </c>
      <c r="V1152" s="63"/>
      <c r="W1152" s="61">
        <f>(Table134[[#This Row],[2042 Future AADT]]-Table134[[#This Row],[AADT 2022]])/20*($W$5-2022)+Table134[[#This Row],[AADT 2022]]</f>
        <v>98</v>
      </c>
      <c r="X1152" s="63"/>
    </row>
    <row r="1153" spans="1:24" s="21" customFormat="1" ht="24" customHeight="1" x14ac:dyDescent="0.25">
      <c r="A1153" s="24" t="s">
        <v>12133</v>
      </c>
      <c r="B1153" s="25" t="s">
        <v>20072</v>
      </c>
      <c r="C1153" s="24">
        <v>5681</v>
      </c>
      <c r="D1153" s="24" t="s">
        <v>17074</v>
      </c>
      <c r="E1153" s="24" t="s">
        <v>12134</v>
      </c>
      <c r="F1153" s="26">
        <f>Table134[[#This Row],[ToMeasure]]-Table134[[#This Row],[FromMeasure]]</f>
        <v>0.17851992999999999</v>
      </c>
      <c r="G1153" s="27" t="s">
        <v>9031</v>
      </c>
      <c r="H1153" s="37">
        <v>0</v>
      </c>
      <c r="I1153" s="24" t="s">
        <v>9030</v>
      </c>
      <c r="J1153" s="37">
        <v>0.17851992999999999</v>
      </c>
      <c r="K1153" s="24" t="s">
        <v>632</v>
      </c>
      <c r="L1153" s="28">
        <v>73</v>
      </c>
      <c r="M1153" s="28">
        <v>0</v>
      </c>
      <c r="N1153" s="28">
        <v>73</v>
      </c>
      <c r="O1153" s="25" t="s">
        <v>23943</v>
      </c>
      <c r="P1153" s="24">
        <v>15</v>
      </c>
      <c r="Q1153" s="24" t="s">
        <v>203</v>
      </c>
      <c r="R1153" s="28">
        <v>3</v>
      </c>
      <c r="S1153" s="28">
        <v>29</v>
      </c>
      <c r="T1153" s="29">
        <v>0.43835616438356162</v>
      </c>
      <c r="U1153" s="28">
        <v>122</v>
      </c>
      <c r="V1153" s="63"/>
      <c r="W1153" s="61">
        <f>(Table134[[#This Row],[2042 Future AADT]]-Table134[[#This Row],[AADT 2022]])/20*($W$5-2022)+Table134[[#This Row],[AADT 2022]]</f>
        <v>122</v>
      </c>
      <c r="X1153" s="63"/>
    </row>
    <row r="1154" spans="1:24" s="21" customFormat="1" ht="24" customHeight="1" x14ac:dyDescent="0.25">
      <c r="A1154" s="24" t="s">
        <v>4505</v>
      </c>
      <c r="B1154" s="25"/>
      <c r="C1154" s="24" t="s">
        <v>203</v>
      </c>
      <c r="D1154" s="24" t="s">
        <v>17074</v>
      </c>
      <c r="E1154" s="24" t="s">
        <v>4506</v>
      </c>
      <c r="F1154" s="26">
        <f>Table134[[#This Row],[ToMeasure]]-Table134[[#This Row],[FromMeasure]]</f>
        <v>0.23139472</v>
      </c>
      <c r="G1154" s="27" t="s">
        <v>4503</v>
      </c>
      <c r="H1154" s="37">
        <v>0</v>
      </c>
      <c r="I1154" s="24" t="s">
        <v>4502</v>
      </c>
      <c r="J1154" s="37">
        <v>0.23139472</v>
      </c>
      <c r="K1154" s="24" t="s">
        <v>4488</v>
      </c>
      <c r="L1154" s="28" t="s">
        <v>203</v>
      </c>
      <c r="M1154" s="28" t="s">
        <v>203</v>
      </c>
      <c r="N1154" s="28">
        <v>3319</v>
      </c>
      <c r="O1154" s="25" t="s">
        <v>22974</v>
      </c>
      <c r="P1154" s="24" t="s">
        <v>203</v>
      </c>
      <c r="Q1154" s="24" t="s">
        <v>203</v>
      </c>
      <c r="R1154" s="28" t="s">
        <v>203</v>
      </c>
      <c r="S1154" s="28" t="s">
        <v>203</v>
      </c>
      <c r="T1154" s="29" t="s">
        <v>203</v>
      </c>
      <c r="U1154" s="28">
        <v>5525</v>
      </c>
      <c r="V1154" s="63"/>
      <c r="W1154" s="61">
        <f>(Table134[[#This Row],[2042 Future AADT]]-Table134[[#This Row],[AADT 2022]])/20*($W$5-2022)+Table134[[#This Row],[AADT 2022]]</f>
        <v>5525</v>
      </c>
      <c r="X1154" s="63"/>
    </row>
    <row r="1155" spans="1:24" s="21" customFormat="1" ht="24" customHeight="1" x14ac:dyDescent="0.25">
      <c r="A1155" s="24" t="s">
        <v>4507</v>
      </c>
      <c r="B1155" s="25" t="s">
        <v>20075</v>
      </c>
      <c r="C1155" s="24">
        <v>5690</v>
      </c>
      <c r="D1155" s="24" t="s">
        <v>17074</v>
      </c>
      <c r="E1155" s="24" t="s">
        <v>4508</v>
      </c>
      <c r="F1155" s="26">
        <f>Table134[[#This Row],[ToMeasure]]-Table134[[#This Row],[FromMeasure]]</f>
        <v>0.14816855000000001</v>
      </c>
      <c r="G1155" s="27" t="s">
        <v>4509</v>
      </c>
      <c r="H1155" s="37">
        <v>0</v>
      </c>
      <c r="I1155" s="24" t="s">
        <v>632</v>
      </c>
      <c r="J1155" s="37">
        <v>0.14816855000000001</v>
      </c>
      <c r="K1155" s="24" t="s">
        <v>761</v>
      </c>
      <c r="L1155" s="28">
        <v>100</v>
      </c>
      <c r="M1155" s="28">
        <v>0</v>
      </c>
      <c r="N1155" s="28">
        <v>100</v>
      </c>
      <c r="O1155" s="25" t="s">
        <v>23944</v>
      </c>
      <c r="P1155" s="24">
        <v>16</v>
      </c>
      <c r="Q1155" s="24" t="s">
        <v>203</v>
      </c>
      <c r="R1155" s="28">
        <v>2</v>
      </c>
      <c r="S1155" s="28">
        <v>39</v>
      </c>
      <c r="T1155" s="29">
        <v>0.41</v>
      </c>
      <c r="U1155" s="28">
        <v>166</v>
      </c>
      <c r="V1155" s="63"/>
      <c r="W1155" s="61">
        <f>(Table134[[#This Row],[2042 Future AADT]]-Table134[[#This Row],[AADT 2022]])/20*($W$5-2022)+Table134[[#This Row],[AADT 2022]]</f>
        <v>166</v>
      </c>
      <c r="X1155" s="63"/>
    </row>
    <row r="1156" spans="1:24" s="21" customFormat="1" ht="24" customHeight="1" x14ac:dyDescent="0.25">
      <c r="A1156" s="24" t="s">
        <v>12136</v>
      </c>
      <c r="B1156" s="25" t="s">
        <v>20077</v>
      </c>
      <c r="C1156" s="24">
        <v>5692</v>
      </c>
      <c r="D1156" s="24" t="s">
        <v>17074</v>
      </c>
      <c r="E1156" s="24" t="s">
        <v>12137</v>
      </c>
      <c r="F1156" s="26">
        <f>Table134[[#This Row],[ToMeasure]]-Table134[[#This Row],[FromMeasure]]</f>
        <v>0.30259688000000001</v>
      </c>
      <c r="G1156" s="27" t="s">
        <v>12138</v>
      </c>
      <c r="H1156" s="37">
        <v>0</v>
      </c>
      <c r="I1156" s="24" t="s">
        <v>4488</v>
      </c>
      <c r="J1156" s="37">
        <v>0.30259688000000001</v>
      </c>
      <c r="K1156" s="24" t="s">
        <v>761</v>
      </c>
      <c r="L1156" s="28">
        <v>72</v>
      </c>
      <c r="M1156" s="28">
        <v>0</v>
      </c>
      <c r="N1156" s="28">
        <v>72</v>
      </c>
      <c r="O1156" s="25" t="s">
        <v>23945</v>
      </c>
      <c r="P1156" s="24">
        <v>19</v>
      </c>
      <c r="Q1156" s="24" t="s">
        <v>203</v>
      </c>
      <c r="R1156" s="28">
        <v>1</v>
      </c>
      <c r="S1156" s="28">
        <v>29</v>
      </c>
      <c r="T1156" s="29">
        <v>0.41666666666666669</v>
      </c>
      <c r="U1156" s="28">
        <v>120</v>
      </c>
      <c r="V1156" s="63"/>
      <c r="W1156" s="61">
        <f>(Table134[[#This Row],[2042 Future AADT]]-Table134[[#This Row],[AADT 2022]])/20*($W$5-2022)+Table134[[#This Row],[AADT 2022]]</f>
        <v>120</v>
      </c>
      <c r="X1156" s="63"/>
    </row>
    <row r="1157" spans="1:24" s="21" customFormat="1" ht="24" customHeight="1" x14ac:dyDescent="0.25">
      <c r="A1157" s="24" t="s">
        <v>9033</v>
      </c>
      <c r="B1157" s="25" t="s">
        <v>20076</v>
      </c>
      <c r="C1157" s="24">
        <v>5691</v>
      </c>
      <c r="D1157" s="24" t="s">
        <v>17074</v>
      </c>
      <c r="E1157" s="24" t="s">
        <v>9034</v>
      </c>
      <c r="F1157" s="26">
        <f>Table134[[#This Row],[ToMeasure]]-Table134[[#This Row],[FromMeasure]]</f>
        <v>0.25862333999999998</v>
      </c>
      <c r="G1157" s="27" t="s">
        <v>9035</v>
      </c>
      <c r="H1157" s="37">
        <v>0</v>
      </c>
      <c r="I1157" s="24" t="s">
        <v>761</v>
      </c>
      <c r="J1157" s="37">
        <v>0.25862333999999998</v>
      </c>
      <c r="K1157" s="24" t="s">
        <v>632</v>
      </c>
      <c r="L1157" s="28">
        <v>74</v>
      </c>
      <c r="M1157" s="28">
        <v>0</v>
      </c>
      <c r="N1157" s="28">
        <v>74</v>
      </c>
      <c r="O1157" s="25" t="s">
        <v>23946</v>
      </c>
      <c r="P1157" s="24">
        <v>25</v>
      </c>
      <c r="Q1157" s="24" t="s">
        <v>203</v>
      </c>
      <c r="R1157" s="28">
        <v>1</v>
      </c>
      <c r="S1157" s="28">
        <v>31</v>
      </c>
      <c r="T1157" s="29">
        <v>0.43243243243243246</v>
      </c>
      <c r="U1157" s="28">
        <v>123</v>
      </c>
      <c r="V1157" s="63"/>
      <c r="W1157" s="61">
        <f>(Table134[[#This Row],[2042 Future AADT]]-Table134[[#This Row],[AADT 2022]])/20*($W$5-2022)+Table134[[#This Row],[AADT 2022]]</f>
        <v>123</v>
      </c>
      <c r="X1157" s="63"/>
    </row>
    <row r="1158" spans="1:24" s="21" customFormat="1" ht="24" customHeight="1" x14ac:dyDescent="0.25">
      <c r="A1158" s="24" t="s">
        <v>9037</v>
      </c>
      <c r="B1158" s="25" t="s">
        <v>20078</v>
      </c>
      <c r="C1158" s="24">
        <v>5693</v>
      </c>
      <c r="D1158" s="24" t="s">
        <v>17074</v>
      </c>
      <c r="E1158" s="24" t="s">
        <v>9038</v>
      </c>
      <c r="F1158" s="26">
        <f>Table134[[#This Row],[ToMeasure]]-Table134[[#This Row],[FromMeasure]]</f>
        <v>0.17559612999999999</v>
      </c>
      <c r="G1158" s="27" t="s">
        <v>9039</v>
      </c>
      <c r="H1158" s="37">
        <v>0</v>
      </c>
      <c r="I1158" s="24" t="s">
        <v>761</v>
      </c>
      <c r="J1158" s="37">
        <v>0.17559612999999999</v>
      </c>
      <c r="K1158" s="24" t="s">
        <v>4488</v>
      </c>
      <c r="L1158" s="28">
        <v>116</v>
      </c>
      <c r="M1158" s="28">
        <v>0</v>
      </c>
      <c r="N1158" s="28">
        <v>116</v>
      </c>
      <c r="O1158" s="25" t="s">
        <v>23947</v>
      </c>
      <c r="P1158" s="24">
        <v>15</v>
      </c>
      <c r="Q1158" s="24" t="s">
        <v>203</v>
      </c>
      <c r="R1158" s="28">
        <v>5</v>
      </c>
      <c r="S1158" s="28">
        <v>16</v>
      </c>
      <c r="T1158" s="29">
        <v>0.18103448275862069</v>
      </c>
      <c r="U1158" s="28">
        <v>179</v>
      </c>
      <c r="V1158" s="63"/>
      <c r="W1158" s="61">
        <f>(Table134[[#This Row],[2042 Future AADT]]-Table134[[#This Row],[AADT 2022]])/20*($W$5-2022)+Table134[[#This Row],[AADT 2022]]</f>
        <v>179</v>
      </c>
      <c r="X1158" s="63"/>
    </row>
    <row r="1159" spans="1:24" s="21" customFormat="1" ht="24" customHeight="1" x14ac:dyDescent="0.25">
      <c r="A1159" s="24" t="s">
        <v>4511</v>
      </c>
      <c r="B1159" s="25"/>
      <c r="C1159" s="24" t="s">
        <v>203</v>
      </c>
      <c r="D1159" s="24" t="s">
        <v>17074</v>
      </c>
      <c r="E1159" s="24" t="s">
        <v>4512</v>
      </c>
      <c r="F1159" s="26">
        <f>Table134[[#This Row],[ToMeasure]]-Table134[[#This Row],[FromMeasure]]</f>
        <v>0.13667209</v>
      </c>
      <c r="G1159" s="27" t="s">
        <v>4513</v>
      </c>
      <c r="H1159" s="37">
        <v>0</v>
      </c>
      <c r="I1159" s="24" t="s">
        <v>632</v>
      </c>
      <c r="J1159" s="37">
        <v>0.13667209</v>
      </c>
      <c r="K1159" s="24" t="s">
        <v>4514</v>
      </c>
      <c r="L1159" s="28" t="s">
        <v>203</v>
      </c>
      <c r="M1159" s="28" t="s">
        <v>203</v>
      </c>
      <c r="N1159" s="28">
        <v>3405</v>
      </c>
      <c r="O1159" s="25" t="s">
        <v>22973</v>
      </c>
      <c r="P1159" s="24" t="s">
        <v>203</v>
      </c>
      <c r="Q1159" s="24" t="s">
        <v>203</v>
      </c>
      <c r="R1159" s="28" t="s">
        <v>203</v>
      </c>
      <c r="S1159" s="28" t="s">
        <v>203</v>
      </c>
      <c r="T1159" s="29" t="s">
        <v>203</v>
      </c>
      <c r="U1159" s="28">
        <v>5668</v>
      </c>
      <c r="V1159" s="63"/>
      <c r="W1159" s="61">
        <f>(Table134[[#This Row],[2042 Future AADT]]-Table134[[#This Row],[AADT 2022]])/20*($W$5-2022)+Table134[[#This Row],[AADT 2022]]</f>
        <v>5668</v>
      </c>
      <c r="X1159" s="63"/>
    </row>
    <row r="1160" spans="1:24" s="21" customFormat="1" ht="24" customHeight="1" x14ac:dyDescent="0.25">
      <c r="A1160" s="24" t="s">
        <v>4516</v>
      </c>
      <c r="B1160" s="25"/>
      <c r="C1160" s="24" t="s">
        <v>203</v>
      </c>
      <c r="D1160" s="24" t="s">
        <v>17074</v>
      </c>
      <c r="E1160" s="24" t="s">
        <v>4517</v>
      </c>
      <c r="F1160" s="26">
        <f>Table134[[#This Row],[ToMeasure]]-Table134[[#This Row],[FromMeasure]]</f>
        <v>0.16268157999999999</v>
      </c>
      <c r="G1160" s="27" t="s">
        <v>4518</v>
      </c>
      <c r="H1160" s="37">
        <v>0</v>
      </c>
      <c r="I1160" s="24" t="s">
        <v>4519</v>
      </c>
      <c r="J1160" s="37">
        <v>0.16268157999999999</v>
      </c>
      <c r="K1160" s="24" t="s">
        <v>632</v>
      </c>
      <c r="L1160" s="28" t="s">
        <v>203</v>
      </c>
      <c r="M1160" s="28" t="s">
        <v>203</v>
      </c>
      <c r="N1160" s="28">
        <v>3319</v>
      </c>
      <c r="O1160" s="25" t="s">
        <v>22974</v>
      </c>
      <c r="P1160" s="24" t="s">
        <v>203</v>
      </c>
      <c r="Q1160" s="24" t="s">
        <v>203</v>
      </c>
      <c r="R1160" s="28" t="s">
        <v>203</v>
      </c>
      <c r="S1160" s="28" t="s">
        <v>203</v>
      </c>
      <c r="T1160" s="29" t="s">
        <v>203</v>
      </c>
      <c r="U1160" s="28">
        <v>5525</v>
      </c>
      <c r="V1160" s="63"/>
      <c r="W1160" s="61">
        <f>(Table134[[#This Row],[2042 Future AADT]]-Table134[[#This Row],[AADT 2022]])/20*($W$5-2022)+Table134[[#This Row],[AADT 2022]]</f>
        <v>5525</v>
      </c>
      <c r="X1160" s="63"/>
    </row>
    <row r="1161" spans="1:24" s="21" customFormat="1" ht="24" customHeight="1" x14ac:dyDescent="0.25">
      <c r="A1161" s="24" t="s">
        <v>8117</v>
      </c>
      <c r="B1161" s="25"/>
      <c r="C1161" s="24" t="s">
        <v>203</v>
      </c>
      <c r="D1161" s="24" t="s">
        <v>17074</v>
      </c>
      <c r="E1161" s="24" t="s">
        <v>8118</v>
      </c>
      <c r="F1161" s="26">
        <f>Table134[[#This Row],[ToMeasure]]-Table134[[#This Row],[FromMeasure]]</f>
        <v>0.19939982000000001</v>
      </c>
      <c r="G1161" s="27" t="s">
        <v>8119</v>
      </c>
      <c r="H1161" s="37">
        <v>0</v>
      </c>
      <c r="I1161" s="24" t="s">
        <v>4488</v>
      </c>
      <c r="J1161" s="37">
        <v>0.19939982000000001</v>
      </c>
      <c r="K1161" s="24" t="s">
        <v>8120</v>
      </c>
      <c r="L1161" s="28" t="s">
        <v>203</v>
      </c>
      <c r="M1161" s="28" t="s">
        <v>203</v>
      </c>
      <c r="N1161" s="28">
        <v>3405</v>
      </c>
      <c r="O1161" s="25" t="s">
        <v>22973</v>
      </c>
      <c r="P1161" s="24" t="s">
        <v>203</v>
      </c>
      <c r="Q1161" s="24" t="s">
        <v>203</v>
      </c>
      <c r="R1161" s="28" t="s">
        <v>203</v>
      </c>
      <c r="S1161" s="28" t="s">
        <v>203</v>
      </c>
      <c r="T1161" s="29" t="s">
        <v>203</v>
      </c>
      <c r="U1161" s="28">
        <v>5668</v>
      </c>
      <c r="V1161" s="63"/>
      <c r="W1161" s="61">
        <f>(Table134[[#This Row],[2042 Future AADT]]-Table134[[#This Row],[AADT 2022]])/20*($W$5-2022)+Table134[[#This Row],[AADT 2022]]</f>
        <v>5668</v>
      </c>
      <c r="X1161" s="63"/>
    </row>
    <row r="1162" spans="1:24" s="21" customFormat="1" ht="24" customHeight="1" x14ac:dyDescent="0.25">
      <c r="A1162" s="24" t="s">
        <v>8121</v>
      </c>
      <c r="B1162" s="25"/>
      <c r="C1162" s="24" t="s">
        <v>203</v>
      </c>
      <c r="D1162" s="24" t="s">
        <v>17074</v>
      </c>
      <c r="E1162" s="24" t="s">
        <v>8122</v>
      </c>
      <c r="F1162" s="26">
        <f>Table134[[#This Row],[ToMeasure]]-Table134[[#This Row],[FromMeasure]]</f>
        <v>0.20533700999999999</v>
      </c>
      <c r="G1162" s="27" t="s">
        <v>8123</v>
      </c>
      <c r="H1162" s="37">
        <v>0</v>
      </c>
      <c r="I1162" s="24" t="s">
        <v>8120</v>
      </c>
      <c r="J1162" s="37">
        <v>0.20533700999999999</v>
      </c>
      <c r="K1162" s="24" t="s">
        <v>4488</v>
      </c>
      <c r="L1162" s="28" t="s">
        <v>203</v>
      </c>
      <c r="M1162" s="28" t="s">
        <v>203</v>
      </c>
      <c r="N1162" s="28">
        <v>3319</v>
      </c>
      <c r="O1162" s="25" t="s">
        <v>22974</v>
      </c>
      <c r="P1162" s="24" t="s">
        <v>203</v>
      </c>
      <c r="Q1162" s="24" t="s">
        <v>203</v>
      </c>
      <c r="R1162" s="28" t="s">
        <v>203</v>
      </c>
      <c r="S1162" s="28" t="s">
        <v>203</v>
      </c>
      <c r="T1162" s="29" t="s">
        <v>203</v>
      </c>
      <c r="U1162" s="28">
        <v>5525</v>
      </c>
      <c r="V1162" s="63"/>
      <c r="W1162" s="61">
        <f>(Table134[[#This Row],[2042 Future AADT]]-Table134[[#This Row],[AADT 2022]])/20*($W$5-2022)+Table134[[#This Row],[AADT 2022]]</f>
        <v>5525</v>
      </c>
      <c r="X1162" s="63"/>
    </row>
    <row r="1163" spans="1:24" s="21" customFormat="1" ht="24" customHeight="1" x14ac:dyDescent="0.25">
      <c r="A1163" s="24" t="s">
        <v>12140</v>
      </c>
      <c r="B1163" s="25" t="s">
        <v>20080</v>
      </c>
      <c r="C1163" s="24">
        <v>5710</v>
      </c>
      <c r="D1163" s="24" t="s">
        <v>17074</v>
      </c>
      <c r="E1163" s="24" t="s">
        <v>12141</v>
      </c>
      <c r="F1163" s="26">
        <f>Table134[[#This Row],[ToMeasure]]-Table134[[#This Row],[FromMeasure]]</f>
        <v>0.18932927999999999</v>
      </c>
      <c r="G1163" s="27" t="s">
        <v>12142</v>
      </c>
      <c r="H1163" s="37">
        <v>0</v>
      </c>
      <c r="I1163" s="24" t="s">
        <v>632</v>
      </c>
      <c r="J1163" s="37">
        <v>0.18932927999999999</v>
      </c>
      <c r="K1163" s="24" t="s">
        <v>12143</v>
      </c>
      <c r="L1163" s="28">
        <v>171</v>
      </c>
      <c r="M1163" s="28">
        <v>0</v>
      </c>
      <c r="N1163" s="28">
        <v>171</v>
      </c>
      <c r="O1163" s="25" t="s">
        <v>23948</v>
      </c>
      <c r="P1163" s="24">
        <v>22</v>
      </c>
      <c r="Q1163" s="24" t="s">
        <v>203</v>
      </c>
      <c r="R1163" s="28">
        <v>5</v>
      </c>
      <c r="S1163" s="28">
        <v>68</v>
      </c>
      <c r="T1163" s="29">
        <v>0.42690058479532161</v>
      </c>
      <c r="U1163" s="28">
        <v>285</v>
      </c>
      <c r="V1163" s="63"/>
      <c r="W1163" s="61">
        <f>(Table134[[#This Row],[2042 Future AADT]]-Table134[[#This Row],[AADT 2022]])/20*($W$5-2022)+Table134[[#This Row],[AADT 2022]]</f>
        <v>285</v>
      </c>
      <c r="X1163" s="63"/>
    </row>
    <row r="1164" spans="1:24" s="21" customFormat="1" ht="24" customHeight="1" x14ac:dyDescent="0.25">
      <c r="A1164" s="24" t="s">
        <v>4520</v>
      </c>
      <c r="B1164" s="25" t="s">
        <v>20082</v>
      </c>
      <c r="C1164" s="24">
        <v>5712</v>
      </c>
      <c r="D1164" s="24" t="s">
        <v>17074</v>
      </c>
      <c r="E1164" s="24" t="s">
        <v>4521</v>
      </c>
      <c r="F1164" s="26">
        <f>Table134[[#This Row],[ToMeasure]]-Table134[[#This Row],[FromMeasure]]</f>
        <v>0.21196056999999999</v>
      </c>
      <c r="G1164" s="27" t="s">
        <v>4522</v>
      </c>
      <c r="H1164" s="37">
        <v>0</v>
      </c>
      <c r="I1164" s="24" t="s">
        <v>4488</v>
      </c>
      <c r="J1164" s="37">
        <v>0.21196056999999999</v>
      </c>
      <c r="K1164" s="24" t="s">
        <v>763</v>
      </c>
      <c r="L1164" s="28">
        <v>133</v>
      </c>
      <c r="M1164" s="28">
        <v>0</v>
      </c>
      <c r="N1164" s="28">
        <v>133</v>
      </c>
      <c r="O1164" s="25" t="s">
        <v>23949</v>
      </c>
      <c r="P1164" s="24">
        <v>15</v>
      </c>
      <c r="Q1164" s="24" t="s">
        <v>203</v>
      </c>
      <c r="R1164" s="28">
        <v>5</v>
      </c>
      <c r="S1164" s="28">
        <v>52</v>
      </c>
      <c r="T1164" s="29">
        <v>0.42857142857142855</v>
      </c>
      <c r="U1164" s="28">
        <v>221</v>
      </c>
      <c r="V1164" s="63"/>
      <c r="W1164" s="61">
        <f>(Table134[[#This Row],[2042 Future AADT]]-Table134[[#This Row],[AADT 2022]])/20*($W$5-2022)+Table134[[#This Row],[AADT 2022]]</f>
        <v>221</v>
      </c>
      <c r="X1164" s="63"/>
    </row>
    <row r="1165" spans="1:24" s="21" customFormat="1" ht="24" customHeight="1" x14ac:dyDescent="0.25">
      <c r="A1165" s="24" t="s">
        <v>4524</v>
      </c>
      <c r="B1165" s="25" t="s">
        <v>20083</v>
      </c>
      <c r="C1165" s="24">
        <v>5713</v>
      </c>
      <c r="D1165" s="24" t="s">
        <v>17074</v>
      </c>
      <c r="E1165" s="24" t="s">
        <v>4525</v>
      </c>
      <c r="F1165" s="26">
        <f>Table134[[#This Row],[ToMeasure]]-Table134[[#This Row],[FromMeasure]]</f>
        <v>0.24748901000000001</v>
      </c>
      <c r="G1165" s="27" t="s">
        <v>4526</v>
      </c>
      <c r="H1165" s="37">
        <v>0</v>
      </c>
      <c r="I1165" s="24" t="s">
        <v>4527</v>
      </c>
      <c r="J1165" s="37">
        <v>0.24748901000000001</v>
      </c>
      <c r="K1165" s="24" t="s">
        <v>4488</v>
      </c>
      <c r="L1165" s="28">
        <v>204</v>
      </c>
      <c r="M1165" s="28">
        <v>0</v>
      </c>
      <c r="N1165" s="28">
        <v>204</v>
      </c>
      <c r="O1165" s="25" t="s">
        <v>23950</v>
      </c>
      <c r="P1165" s="24">
        <v>18</v>
      </c>
      <c r="Q1165" s="24" t="s">
        <v>203</v>
      </c>
      <c r="R1165" s="28">
        <v>8</v>
      </c>
      <c r="S1165" s="28">
        <v>81</v>
      </c>
      <c r="T1165" s="29">
        <v>0.43627450980392157</v>
      </c>
      <c r="U1165" s="28">
        <v>340</v>
      </c>
      <c r="V1165" s="63"/>
      <c r="W1165" s="61">
        <f>(Table134[[#This Row],[2042 Future AADT]]-Table134[[#This Row],[AADT 2022]])/20*($W$5-2022)+Table134[[#This Row],[AADT 2022]]</f>
        <v>340</v>
      </c>
      <c r="X1165" s="63"/>
    </row>
    <row r="1166" spans="1:24" s="21" customFormat="1" ht="24" customHeight="1" x14ac:dyDescent="0.25">
      <c r="A1166" s="24" t="s">
        <v>12145</v>
      </c>
      <c r="B1166" s="25" t="s">
        <v>20085</v>
      </c>
      <c r="C1166" s="24">
        <v>5720</v>
      </c>
      <c r="D1166" s="24" t="s">
        <v>17074</v>
      </c>
      <c r="E1166" s="24" t="s">
        <v>12146</v>
      </c>
      <c r="F1166" s="26">
        <f>Table134[[#This Row],[ToMeasure]]-Table134[[#This Row],[FromMeasure]]</f>
        <v>0.14256535000000001</v>
      </c>
      <c r="G1166" s="27" t="s">
        <v>12147</v>
      </c>
      <c r="H1166" s="37">
        <v>0</v>
      </c>
      <c r="I1166" s="24" t="s">
        <v>632</v>
      </c>
      <c r="J1166" s="37">
        <v>0.14256535000000001</v>
      </c>
      <c r="K1166" s="24" t="s">
        <v>765</v>
      </c>
      <c r="L1166" s="28">
        <v>74</v>
      </c>
      <c r="M1166" s="28">
        <v>0</v>
      </c>
      <c r="N1166" s="28">
        <v>74</v>
      </c>
      <c r="O1166" s="25" t="s">
        <v>23951</v>
      </c>
      <c r="P1166" s="24">
        <v>22</v>
      </c>
      <c r="Q1166" s="24" t="s">
        <v>203</v>
      </c>
      <c r="R1166" s="28">
        <v>3</v>
      </c>
      <c r="S1166" s="28">
        <v>31</v>
      </c>
      <c r="T1166" s="29">
        <v>0.45945945945945948</v>
      </c>
      <c r="U1166" s="28">
        <v>123</v>
      </c>
      <c r="V1166" s="63"/>
      <c r="W1166" s="61">
        <f>(Table134[[#This Row],[2042 Future AADT]]-Table134[[#This Row],[AADT 2022]])/20*($W$5-2022)+Table134[[#This Row],[AADT 2022]]</f>
        <v>123</v>
      </c>
      <c r="X1166" s="63"/>
    </row>
    <row r="1167" spans="1:24" s="21" customFormat="1" ht="24" customHeight="1" x14ac:dyDescent="0.25">
      <c r="A1167" s="24" t="s">
        <v>12149</v>
      </c>
      <c r="B1167" s="25" t="s">
        <v>20087</v>
      </c>
      <c r="C1167" s="24">
        <v>5722</v>
      </c>
      <c r="D1167" s="24" t="s">
        <v>17074</v>
      </c>
      <c r="E1167" s="24" t="s">
        <v>12150</v>
      </c>
      <c r="F1167" s="26">
        <f>Table134[[#This Row],[ToMeasure]]-Table134[[#This Row],[FromMeasure]]</f>
        <v>0.23370261000000001</v>
      </c>
      <c r="G1167" s="27" t="s">
        <v>12151</v>
      </c>
      <c r="H1167" s="37">
        <v>0</v>
      </c>
      <c r="I1167" s="24" t="s">
        <v>4488</v>
      </c>
      <c r="J1167" s="37">
        <v>0.23370261000000001</v>
      </c>
      <c r="K1167" s="24" t="s">
        <v>4653</v>
      </c>
      <c r="L1167" s="28">
        <v>250</v>
      </c>
      <c r="M1167" s="28">
        <v>0</v>
      </c>
      <c r="N1167" s="28">
        <v>250</v>
      </c>
      <c r="O1167" s="25" t="s">
        <v>23952</v>
      </c>
      <c r="P1167" s="24">
        <v>17</v>
      </c>
      <c r="Q1167" s="24" t="s">
        <v>203</v>
      </c>
      <c r="R1167" s="28">
        <v>10</v>
      </c>
      <c r="S1167" s="28">
        <v>100</v>
      </c>
      <c r="T1167" s="29">
        <v>0.44</v>
      </c>
      <c r="U1167" s="28">
        <v>416</v>
      </c>
      <c r="V1167" s="63"/>
      <c r="W1167" s="61">
        <f>(Table134[[#This Row],[2042 Future AADT]]-Table134[[#This Row],[AADT 2022]])/20*($W$5-2022)+Table134[[#This Row],[AADT 2022]]</f>
        <v>416</v>
      </c>
      <c r="X1167" s="63"/>
    </row>
    <row r="1168" spans="1:24" s="21" customFormat="1" ht="24" customHeight="1" x14ac:dyDescent="0.25">
      <c r="A1168" s="24" t="s">
        <v>9041</v>
      </c>
      <c r="B1168" s="25" t="s">
        <v>20086</v>
      </c>
      <c r="C1168" s="24">
        <v>5721</v>
      </c>
      <c r="D1168" s="24" t="s">
        <v>17074</v>
      </c>
      <c r="E1168" s="24" t="s">
        <v>9042</v>
      </c>
      <c r="F1168" s="26">
        <f>Table134[[#This Row],[ToMeasure]]-Table134[[#This Row],[FromMeasure]]</f>
        <v>0.21942912000000001</v>
      </c>
      <c r="G1168" s="27" t="s">
        <v>9043</v>
      </c>
      <c r="H1168" s="37">
        <v>0</v>
      </c>
      <c r="I1168" s="24" t="s">
        <v>4483</v>
      </c>
      <c r="J1168" s="37">
        <v>0.21942912000000001</v>
      </c>
      <c r="K1168" s="24" t="s">
        <v>632</v>
      </c>
      <c r="L1168" s="28">
        <v>398</v>
      </c>
      <c r="M1168" s="28">
        <v>0</v>
      </c>
      <c r="N1168" s="28">
        <v>398</v>
      </c>
      <c r="O1168" s="25" t="s">
        <v>23953</v>
      </c>
      <c r="P1168" s="24">
        <v>18</v>
      </c>
      <c r="Q1168" s="24" t="s">
        <v>203</v>
      </c>
      <c r="R1168" s="28">
        <v>17</v>
      </c>
      <c r="S1168" s="28">
        <v>156</v>
      </c>
      <c r="T1168" s="29">
        <v>0.43467336683417085</v>
      </c>
      <c r="U1168" s="28">
        <v>662</v>
      </c>
      <c r="V1168" s="63"/>
      <c r="W1168" s="61">
        <f>(Table134[[#This Row],[2042 Future AADT]]-Table134[[#This Row],[AADT 2022]])/20*($W$5-2022)+Table134[[#This Row],[AADT 2022]]</f>
        <v>662</v>
      </c>
      <c r="X1168" s="63"/>
    </row>
    <row r="1169" spans="1:24" s="21" customFormat="1" ht="24" customHeight="1" x14ac:dyDescent="0.25">
      <c r="A1169" s="24" t="s">
        <v>4529</v>
      </c>
      <c r="B1169" s="25" t="s">
        <v>20089</v>
      </c>
      <c r="C1169" s="24">
        <v>5730</v>
      </c>
      <c r="D1169" s="24" t="s">
        <v>17074</v>
      </c>
      <c r="E1169" s="24" t="s">
        <v>4530</v>
      </c>
      <c r="F1169" s="26">
        <f>Table134[[#This Row],[ToMeasure]]-Table134[[#This Row],[FromMeasure]]</f>
        <v>0.24278257</v>
      </c>
      <c r="G1169" s="27" t="s">
        <v>4531</v>
      </c>
      <c r="H1169" s="37">
        <v>0</v>
      </c>
      <c r="I1169" s="24" t="s">
        <v>632</v>
      </c>
      <c r="J1169" s="37">
        <v>0.24278257</v>
      </c>
      <c r="K1169" s="24" t="s">
        <v>4532</v>
      </c>
      <c r="L1169" s="28">
        <v>34</v>
      </c>
      <c r="M1169" s="28">
        <v>0</v>
      </c>
      <c r="N1169" s="28">
        <v>34</v>
      </c>
      <c r="O1169" s="25" t="s">
        <v>23954</v>
      </c>
      <c r="P1169" s="24">
        <v>18</v>
      </c>
      <c r="Q1169" s="24" t="s">
        <v>203</v>
      </c>
      <c r="R1169" s="28">
        <v>1</v>
      </c>
      <c r="S1169" s="28">
        <v>4</v>
      </c>
      <c r="T1169" s="29">
        <v>0.14705882352941177</v>
      </c>
      <c r="U1169" s="28">
        <v>57</v>
      </c>
      <c r="V1169" s="63"/>
      <c r="W1169" s="61">
        <f>(Table134[[#This Row],[2042 Future AADT]]-Table134[[#This Row],[AADT 2022]])/20*($W$5-2022)+Table134[[#This Row],[AADT 2022]]</f>
        <v>57</v>
      </c>
      <c r="X1169" s="63"/>
    </row>
    <row r="1170" spans="1:24" s="21" customFormat="1" ht="24" customHeight="1" x14ac:dyDescent="0.25">
      <c r="A1170" s="24" t="s">
        <v>12153</v>
      </c>
      <c r="B1170" s="25" t="s">
        <v>20091</v>
      </c>
      <c r="C1170" s="24">
        <v>5732</v>
      </c>
      <c r="D1170" s="24" t="s">
        <v>17074</v>
      </c>
      <c r="E1170" s="24" t="s">
        <v>12154</v>
      </c>
      <c r="F1170" s="26">
        <f>Table134[[#This Row],[ToMeasure]]-Table134[[#This Row],[FromMeasure]]</f>
        <v>0.23226514000000001</v>
      </c>
      <c r="G1170" s="27" t="s">
        <v>8127</v>
      </c>
      <c r="H1170" s="37">
        <v>0</v>
      </c>
      <c r="I1170" s="24" t="s">
        <v>4488</v>
      </c>
      <c r="J1170" s="37">
        <v>0.23226514000000001</v>
      </c>
      <c r="K1170" s="24" t="s">
        <v>8126</v>
      </c>
      <c r="L1170" s="28">
        <v>63</v>
      </c>
      <c r="M1170" s="28">
        <v>0</v>
      </c>
      <c r="N1170" s="28">
        <v>63</v>
      </c>
      <c r="O1170" s="25" t="s">
        <v>23955</v>
      </c>
      <c r="P1170" s="24">
        <v>20</v>
      </c>
      <c r="Q1170" s="24" t="s">
        <v>203</v>
      </c>
      <c r="R1170" s="28">
        <v>2</v>
      </c>
      <c r="S1170" s="28">
        <v>8</v>
      </c>
      <c r="T1170" s="29">
        <v>0.15873015873015872</v>
      </c>
      <c r="U1170" s="28">
        <v>105</v>
      </c>
      <c r="V1170" s="63"/>
      <c r="W1170" s="61">
        <f>(Table134[[#This Row],[2042 Future AADT]]-Table134[[#This Row],[AADT 2022]])/20*($W$5-2022)+Table134[[#This Row],[AADT 2022]]</f>
        <v>105</v>
      </c>
      <c r="X1170" s="63"/>
    </row>
    <row r="1171" spans="1:24" s="21" customFormat="1" ht="24" customHeight="1" x14ac:dyDescent="0.25">
      <c r="A1171" s="24" t="s">
        <v>12156</v>
      </c>
      <c r="B1171" s="25" t="s">
        <v>20090</v>
      </c>
      <c r="C1171" s="24">
        <v>5731</v>
      </c>
      <c r="D1171" s="24" t="s">
        <v>17074</v>
      </c>
      <c r="E1171" s="24" t="s">
        <v>12157</v>
      </c>
      <c r="F1171" s="26">
        <f>Table134[[#This Row],[ToMeasure]]-Table134[[#This Row],[FromMeasure]]</f>
        <v>0.24929029999999999</v>
      </c>
      <c r="G1171" s="27" t="s">
        <v>4532</v>
      </c>
      <c r="H1171" s="37">
        <v>0</v>
      </c>
      <c r="I1171" s="24" t="s">
        <v>4531</v>
      </c>
      <c r="J1171" s="37">
        <v>0.24929029999999999</v>
      </c>
      <c r="K1171" s="24" t="s">
        <v>632</v>
      </c>
      <c r="L1171" s="28">
        <v>40</v>
      </c>
      <c r="M1171" s="28">
        <v>0</v>
      </c>
      <c r="N1171" s="28">
        <v>40</v>
      </c>
      <c r="O1171" s="25" t="s">
        <v>23956</v>
      </c>
      <c r="P1171" s="24">
        <v>23</v>
      </c>
      <c r="Q1171" s="24" t="s">
        <v>203</v>
      </c>
      <c r="R1171" s="28">
        <v>1</v>
      </c>
      <c r="S1171" s="28">
        <v>5</v>
      </c>
      <c r="T1171" s="29">
        <v>0.15</v>
      </c>
      <c r="U1171" s="28">
        <v>67</v>
      </c>
      <c r="V1171" s="63"/>
      <c r="W1171" s="61">
        <f>(Table134[[#This Row],[2042 Future AADT]]-Table134[[#This Row],[AADT 2022]])/20*($W$5-2022)+Table134[[#This Row],[AADT 2022]]</f>
        <v>67</v>
      </c>
      <c r="X1171" s="63"/>
    </row>
    <row r="1172" spans="1:24" s="21" customFormat="1" ht="24" customHeight="1" x14ac:dyDescent="0.25">
      <c r="A1172" s="24" t="s">
        <v>8124</v>
      </c>
      <c r="B1172" s="25" t="s">
        <v>20092</v>
      </c>
      <c r="C1172" s="24">
        <v>5733</v>
      </c>
      <c r="D1172" s="24" t="s">
        <v>17074</v>
      </c>
      <c r="E1172" s="24" t="s">
        <v>8125</v>
      </c>
      <c r="F1172" s="26">
        <f>Table134[[#This Row],[ToMeasure]]-Table134[[#This Row],[FromMeasure]]</f>
        <v>0.27119420999999999</v>
      </c>
      <c r="G1172" s="27" t="s">
        <v>8126</v>
      </c>
      <c r="H1172" s="37">
        <v>0</v>
      </c>
      <c r="I1172" s="24" t="s">
        <v>8127</v>
      </c>
      <c r="J1172" s="37">
        <v>0.27119420999999999</v>
      </c>
      <c r="K1172" s="24" t="s">
        <v>4488</v>
      </c>
      <c r="L1172" s="28">
        <v>78</v>
      </c>
      <c r="M1172" s="28">
        <v>0</v>
      </c>
      <c r="N1172" s="28">
        <v>78</v>
      </c>
      <c r="O1172" s="25" t="s">
        <v>23957</v>
      </c>
      <c r="P1172" s="24">
        <v>16</v>
      </c>
      <c r="Q1172" s="24" t="s">
        <v>203</v>
      </c>
      <c r="R1172" s="28">
        <v>3</v>
      </c>
      <c r="S1172" s="28">
        <v>11</v>
      </c>
      <c r="T1172" s="29">
        <v>0.17948717948717949</v>
      </c>
      <c r="U1172" s="28">
        <v>130</v>
      </c>
      <c r="V1172" s="63"/>
      <c r="W1172" s="61">
        <f>(Table134[[#This Row],[2042 Future AADT]]-Table134[[#This Row],[AADT 2022]])/20*($W$5-2022)+Table134[[#This Row],[AADT 2022]]</f>
        <v>130</v>
      </c>
      <c r="X1172" s="63"/>
    </row>
    <row r="1173" spans="1:24" s="21" customFormat="1" ht="24" customHeight="1" x14ac:dyDescent="0.25">
      <c r="A1173" s="24" t="s">
        <v>9045</v>
      </c>
      <c r="B1173" s="25" t="s">
        <v>20094</v>
      </c>
      <c r="C1173" s="24">
        <v>5740</v>
      </c>
      <c r="D1173" s="24" t="s">
        <v>17074</v>
      </c>
      <c r="E1173" s="24" t="s">
        <v>9046</v>
      </c>
      <c r="F1173" s="26">
        <f>Table134[[#This Row],[ToMeasure]]-Table134[[#This Row],[FromMeasure]]</f>
        <v>0.24211223000000001</v>
      </c>
      <c r="G1173" s="27" t="s">
        <v>4542</v>
      </c>
      <c r="H1173" s="37">
        <v>0</v>
      </c>
      <c r="I1173" s="24" t="s">
        <v>632</v>
      </c>
      <c r="J1173" s="37">
        <v>0.24211223000000001</v>
      </c>
      <c r="K1173" s="24" t="s">
        <v>4541</v>
      </c>
      <c r="L1173" s="28">
        <v>128</v>
      </c>
      <c r="M1173" s="28">
        <v>0</v>
      </c>
      <c r="N1173" s="28">
        <v>128</v>
      </c>
      <c r="O1173" s="25" t="s">
        <v>23958</v>
      </c>
      <c r="P1173" s="24">
        <v>16</v>
      </c>
      <c r="Q1173" s="24" t="s">
        <v>203</v>
      </c>
      <c r="R1173" s="28">
        <v>3</v>
      </c>
      <c r="S1173" s="28">
        <v>50</v>
      </c>
      <c r="T1173" s="29">
        <v>0.4140625</v>
      </c>
      <c r="U1173" s="28">
        <v>213</v>
      </c>
      <c r="V1173" s="63"/>
      <c r="W1173" s="61">
        <f>(Table134[[#This Row],[2042 Future AADT]]-Table134[[#This Row],[AADT 2022]])/20*($W$5-2022)+Table134[[#This Row],[AADT 2022]]</f>
        <v>213</v>
      </c>
      <c r="X1173" s="63"/>
    </row>
    <row r="1174" spans="1:24" s="21" customFormat="1" ht="24" customHeight="1" x14ac:dyDescent="0.25">
      <c r="A1174" s="24" t="s">
        <v>4534</v>
      </c>
      <c r="B1174" s="25" t="s">
        <v>20096</v>
      </c>
      <c r="C1174" s="24">
        <v>5742</v>
      </c>
      <c r="D1174" s="24" t="s">
        <v>17074</v>
      </c>
      <c r="E1174" s="24" t="s">
        <v>4535</v>
      </c>
      <c r="F1174" s="26">
        <f>Table134[[#This Row],[ToMeasure]]-Table134[[#This Row],[FromMeasure]]</f>
        <v>0.24398653000000001</v>
      </c>
      <c r="G1174" s="27" t="s">
        <v>4536</v>
      </c>
      <c r="H1174" s="37">
        <v>0</v>
      </c>
      <c r="I1174" s="24" t="s">
        <v>4488</v>
      </c>
      <c r="J1174" s="37">
        <v>0.24398653000000001</v>
      </c>
      <c r="K1174" s="24" t="s">
        <v>4537</v>
      </c>
      <c r="L1174" s="28">
        <v>532</v>
      </c>
      <c r="M1174" s="28">
        <v>0</v>
      </c>
      <c r="N1174" s="28">
        <v>532</v>
      </c>
      <c r="O1174" s="25" t="s">
        <v>23959</v>
      </c>
      <c r="P1174" s="24">
        <v>22</v>
      </c>
      <c r="Q1174" s="24" t="s">
        <v>203</v>
      </c>
      <c r="R1174" s="28">
        <v>21</v>
      </c>
      <c r="S1174" s="28">
        <v>210</v>
      </c>
      <c r="T1174" s="29">
        <v>0.43421052631578949</v>
      </c>
      <c r="U1174" s="28">
        <v>886</v>
      </c>
      <c r="V1174" s="63"/>
      <c r="W1174" s="61">
        <f>(Table134[[#This Row],[2042 Future AADT]]-Table134[[#This Row],[AADT 2022]])/20*($W$5-2022)+Table134[[#This Row],[AADT 2022]]</f>
        <v>886</v>
      </c>
      <c r="X1174" s="63"/>
    </row>
    <row r="1175" spans="1:24" s="21" customFormat="1" ht="24" customHeight="1" x14ac:dyDescent="0.25">
      <c r="A1175" s="24" t="s">
        <v>4539</v>
      </c>
      <c r="B1175" s="25" t="s">
        <v>20095</v>
      </c>
      <c r="C1175" s="24">
        <v>5741</v>
      </c>
      <c r="D1175" s="24" t="s">
        <v>17074</v>
      </c>
      <c r="E1175" s="24" t="s">
        <v>4540</v>
      </c>
      <c r="F1175" s="26">
        <f>Table134[[#This Row],[ToMeasure]]-Table134[[#This Row],[FromMeasure]]</f>
        <v>0.21007545999999999</v>
      </c>
      <c r="G1175" s="27" t="s">
        <v>4541</v>
      </c>
      <c r="H1175" s="37">
        <v>0</v>
      </c>
      <c r="I1175" s="24" t="s">
        <v>4542</v>
      </c>
      <c r="J1175" s="37">
        <v>0.21007545999999999</v>
      </c>
      <c r="K1175" s="24" t="s">
        <v>632</v>
      </c>
      <c r="L1175" s="28">
        <v>533</v>
      </c>
      <c r="M1175" s="28">
        <v>0</v>
      </c>
      <c r="N1175" s="28">
        <v>533</v>
      </c>
      <c r="O1175" s="25" t="s">
        <v>23960</v>
      </c>
      <c r="P1175" s="24">
        <v>21</v>
      </c>
      <c r="Q1175" s="24" t="s">
        <v>203</v>
      </c>
      <c r="R1175" s="28">
        <v>21</v>
      </c>
      <c r="S1175" s="28">
        <v>210</v>
      </c>
      <c r="T1175" s="29">
        <v>0.43339587242026267</v>
      </c>
      <c r="U1175" s="28">
        <v>887</v>
      </c>
      <c r="V1175" s="63"/>
      <c r="W1175" s="61">
        <f>(Table134[[#This Row],[2042 Future AADT]]-Table134[[#This Row],[AADT 2022]])/20*($W$5-2022)+Table134[[#This Row],[AADT 2022]]</f>
        <v>887</v>
      </c>
      <c r="X1175" s="63"/>
    </row>
    <row r="1176" spans="1:24" s="21" customFormat="1" ht="24" customHeight="1" x14ac:dyDescent="0.25">
      <c r="A1176" s="24" t="s">
        <v>9048</v>
      </c>
      <c r="B1176" s="25" t="s">
        <v>20097</v>
      </c>
      <c r="C1176" s="24">
        <v>5743</v>
      </c>
      <c r="D1176" s="24" t="s">
        <v>17074</v>
      </c>
      <c r="E1176" s="24" t="s">
        <v>9049</v>
      </c>
      <c r="F1176" s="26">
        <f>Table134[[#This Row],[ToMeasure]]-Table134[[#This Row],[FromMeasure]]</f>
        <v>0.25451415999999999</v>
      </c>
      <c r="G1176" s="27" t="s">
        <v>4537</v>
      </c>
      <c r="H1176" s="37">
        <v>0</v>
      </c>
      <c r="I1176" s="24" t="s">
        <v>4536</v>
      </c>
      <c r="J1176" s="37">
        <v>0.25451415999999999</v>
      </c>
      <c r="K1176" s="24" t="s">
        <v>4488</v>
      </c>
      <c r="L1176" s="28">
        <v>112</v>
      </c>
      <c r="M1176" s="28">
        <v>0</v>
      </c>
      <c r="N1176" s="28">
        <v>112</v>
      </c>
      <c r="O1176" s="25" t="s">
        <v>23961</v>
      </c>
      <c r="P1176" s="24">
        <v>15</v>
      </c>
      <c r="Q1176" s="24" t="s">
        <v>203</v>
      </c>
      <c r="R1176" s="28">
        <v>4</v>
      </c>
      <c r="S1176" s="28">
        <v>44</v>
      </c>
      <c r="T1176" s="29">
        <v>0.42857142857142855</v>
      </c>
      <c r="U1176" s="28">
        <v>186</v>
      </c>
      <c r="V1176" s="63"/>
      <c r="W1176" s="61">
        <f>(Table134[[#This Row],[2042 Future AADT]]-Table134[[#This Row],[AADT 2022]])/20*($W$5-2022)+Table134[[#This Row],[AADT 2022]]</f>
        <v>186</v>
      </c>
      <c r="X1176" s="63"/>
    </row>
    <row r="1177" spans="1:24" s="21" customFormat="1" ht="24" customHeight="1" x14ac:dyDescent="0.25">
      <c r="A1177" s="24" t="s">
        <v>8129</v>
      </c>
      <c r="B1177" s="25" t="s">
        <v>20099</v>
      </c>
      <c r="C1177" s="24">
        <v>5750</v>
      </c>
      <c r="D1177" s="24" t="s">
        <v>17074</v>
      </c>
      <c r="E1177" s="24" t="s">
        <v>8130</v>
      </c>
      <c r="F1177" s="26">
        <f>Table134[[#This Row],[ToMeasure]]-Table134[[#This Row],[FromMeasure]]</f>
        <v>0.28401109000000002</v>
      </c>
      <c r="G1177" s="27" t="s">
        <v>4547</v>
      </c>
      <c r="H1177" s="37">
        <v>0</v>
      </c>
      <c r="I1177" s="24" t="s">
        <v>632</v>
      </c>
      <c r="J1177" s="37">
        <v>0.28401109000000002</v>
      </c>
      <c r="K1177" s="24" t="s">
        <v>4546</v>
      </c>
      <c r="L1177" s="28">
        <v>705</v>
      </c>
      <c r="M1177" s="28">
        <v>0</v>
      </c>
      <c r="N1177" s="28">
        <v>705</v>
      </c>
      <c r="O1177" s="25" t="s">
        <v>23962</v>
      </c>
      <c r="P1177" s="24">
        <v>14</v>
      </c>
      <c r="Q1177" s="24" t="s">
        <v>203</v>
      </c>
      <c r="R1177" s="28">
        <v>30</v>
      </c>
      <c r="S1177" s="28">
        <v>279</v>
      </c>
      <c r="T1177" s="29">
        <v>0.43829787234042555</v>
      </c>
      <c r="U1177" s="28">
        <v>1174</v>
      </c>
      <c r="V1177" s="63"/>
      <c r="W1177" s="61">
        <f>(Table134[[#This Row],[2042 Future AADT]]-Table134[[#This Row],[AADT 2022]])/20*($W$5-2022)+Table134[[#This Row],[AADT 2022]]</f>
        <v>1174</v>
      </c>
      <c r="X1177" s="63"/>
    </row>
    <row r="1178" spans="1:24" s="21" customFormat="1" ht="24" customHeight="1" x14ac:dyDescent="0.25">
      <c r="A1178" s="24" t="s">
        <v>12159</v>
      </c>
      <c r="B1178" s="25" t="s">
        <v>20101</v>
      </c>
      <c r="C1178" s="24">
        <v>5752</v>
      </c>
      <c r="D1178" s="24" t="s">
        <v>17074</v>
      </c>
      <c r="E1178" s="24" t="s">
        <v>12160</v>
      </c>
      <c r="F1178" s="26">
        <f>Table134[[#This Row],[ToMeasure]]-Table134[[#This Row],[FromMeasure]]</f>
        <v>0.28518566000000001</v>
      </c>
      <c r="G1178" s="27" t="s">
        <v>4552</v>
      </c>
      <c r="H1178" s="37">
        <v>0</v>
      </c>
      <c r="I1178" s="24" t="s">
        <v>4488</v>
      </c>
      <c r="J1178" s="37">
        <v>0.28518566000000001</v>
      </c>
      <c r="K1178" s="24" t="s">
        <v>4551</v>
      </c>
      <c r="L1178" s="28">
        <v>1072</v>
      </c>
      <c r="M1178" s="28">
        <v>0</v>
      </c>
      <c r="N1178" s="28">
        <v>1072</v>
      </c>
      <c r="O1178" s="25" t="s">
        <v>23963</v>
      </c>
      <c r="P1178" s="24">
        <v>10</v>
      </c>
      <c r="Q1178" s="24" t="s">
        <v>203</v>
      </c>
      <c r="R1178" s="28">
        <v>44</v>
      </c>
      <c r="S1178" s="28">
        <v>423</v>
      </c>
      <c r="T1178" s="29">
        <v>0.43563432835820898</v>
      </c>
      <c r="U1178" s="28">
        <v>1784</v>
      </c>
      <c r="V1178" s="63"/>
      <c r="W1178" s="61">
        <f>(Table134[[#This Row],[2042 Future AADT]]-Table134[[#This Row],[AADT 2022]])/20*($W$5-2022)+Table134[[#This Row],[AADT 2022]]</f>
        <v>1784</v>
      </c>
      <c r="X1178" s="63"/>
    </row>
    <row r="1179" spans="1:24" s="21" customFormat="1" ht="24" customHeight="1" x14ac:dyDescent="0.25">
      <c r="A1179" s="24" t="s">
        <v>4544</v>
      </c>
      <c r="B1179" s="25" t="s">
        <v>20100</v>
      </c>
      <c r="C1179" s="24">
        <v>5751</v>
      </c>
      <c r="D1179" s="24" t="s">
        <v>17074</v>
      </c>
      <c r="E1179" s="24" t="s">
        <v>4545</v>
      </c>
      <c r="F1179" s="26">
        <f>Table134[[#This Row],[ToMeasure]]-Table134[[#This Row],[FromMeasure]]</f>
        <v>0.23170876000000001</v>
      </c>
      <c r="G1179" s="27" t="s">
        <v>4546</v>
      </c>
      <c r="H1179" s="37">
        <v>0</v>
      </c>
      <c r="I1179" s="24" t="s">
        <v>4547</v>
      </c>
      <c r="J1179" s="37">
        <v>0.23170876000000001</v>
      </c>
      <c r="K1179" s="24" t="s">
        <v>632</v>
      </c>
      <c r="L1179" s="28">
        <v>1151</v>
      </c>
      <c r="M1179" s="28">
        <v>0</v>
      </c>
      <c r="N1179" s="28">
        <v>1151</v>
      </c>
      <c r="O1179" s="25" t="s">
        <v>23964</v>
      </c>
      <c r="P1179" s="24">
        <v>10</v>
      </c>
      <c r="Q1179" s="24" t="s">
        <v>203</v>
      </c>
      <c r="R1179" s="28">
        <v>46</v>
      </c>
      <c r="S1179" s="28">
        <v>455</v>
      </c>
      <c r="T1179" s="29">
        <v>0.43527367506516074</v>
      </c>
      <c r="U1179" s="28">
        <v>1916</v>
      </c>
      <c r="V1179" s="63"/>
      <c r="W1179" s="61">
        <f>(Table134[[#This Row],[2042 Future AADT]]-Table134[[#This Row],[AADT 2022]])/20*($W$5-2022)+Table134[[#This Row],[AADT 2022]]</f>
        <v>1916</v>
      </c>
      <c r="X1179" s="63"/>
    </row>
    <row r="1180" spans="1:24" s="21" customFormat="1" ht="24" customHeight="1" x14ac:dyDescent="0.25">
      <c r="A1180" s="24" t="s">
        <v>4549</v>
      </c>
      <c r="B1180" s="25" t="s">
        <v>20102</v>
      </c>
      <c r="C1180" s="24">
        <v>5753</v>
      </c>
      <c r="D1180" s="24" t="s">
        <v>17074</v>
      </c>
      <c r="E1180" s="24" t="s">
        <v>4550</v>
      </c>
      <c r="F1180" s="26">
        <f>Table134[[#This Row],[ToMeasure]]-Table134[[#This Row],[FromMeasure]]</f>
        <v>0.21033294999999999</v>
      </c>
      <c r="G1180" s="27" t="s">
        <v>4551</v>
      </c>
      <c r="H1180" s="37">
        <v>0</v>
      </c>
      <c r="I1180" s="24" t="s">
        <v>4552</v>
      </c>
      <c r="J1180" s="37">
        <v>0.21033294999999999</v>
      </c>
      <c r="K1180" s="24" t="s">
        <v>4488</v>
      </c>
      <c r="L1180" s="28">
        <v>580</v>
      </c>
      <c r="M1180" s="28">
        <v>0</v>
      </c>
      <c r="N1180" s="28">
        <v>580</v>
      </c>
      <c r="O1180" s="25" t="s">
        <v>23965</v>
      </c>
      <c r="P1180" s="24">
        <v>11</v>
      </c>
      <c r="Q1180" s="24" t="s">
        <v>203</v>
      </c>
      <c r="R1180" s="28">
        <v>24</v>
      </c>
      <c r="S1180" s="28">
        <v>229</v>
      </c>
      <c r="T1180" s="29">
        <v>0.43620689655172412</v>
      </c>
      <c r="U1180" s="28">
        <v>965</v>
      </c>
      <c r="V1180" s="63"/>
      <c r="W1180" s="61">
        <f>(Table134[[#This Row],[2042 Future AADT]]-Table134[[#This Row],[AADT 2022]])/20*($W$5-2022)+Table134[[#This Row],[AADT 2022]]</f>
        <v>965</v>
      </c>
      <c r="X1180" s="63"/>
    </row>
    <row r="1181" spans="1:24" s="21" customFormat="1" ht="24" customHeight="1" x14ac:dyDescent="0.25">
      <c r="A1181" s="24" t="s">
        <v>9051</v>
      </c>
      <c r="B1181" s="25" t="s">
        <v>20104</v>
      </c>
      <c r="C1181" s="24">
        <v>5760</v>
      </c>
      <c r="D1181" s="24" t="s">
        <v>17074</v>
      </c>
      <c r="E1181" s="24" t="s">
        <v>2420</v>
      </c>
      <c r="F1181" s="26">
        <f>Table134[[#This Row],[ToMeasure]]-Table134[[#This Row],[FromMeasure]]</f>
        <v>0.24097196000000001</v>
      </c>
      <c r="G1181" s="27" t="s">
        <v>2418</v>
      </c>
      <c r="H1181" s="37">
        <v>0</v>
      </c>
      <c r="I1181" s="24" t="s">
        <v>632</v>
      </c>
      <c r="J1181" s="37">
        <v>0.24097196000000001</v>
      </c>
      <c r="K1181" s="24" t="s">
        <v>9052</v>
      </c>
      <c r="L1181" s="28">
        <v>1236</v>
      </c>
      <c r="M1181" s="28">
        <v>0</v>
      </c>
      <c r="N1181" s="28">
        <v>1236</v>
      </c>
      <c r="O1181" s="25" t="s">
        <v>23966</v>
      </c>
      <c r="P1181" s="24">
        <v>10</v>
      </c>
      <c r="Q1181" s="24" t="s">
        <v>203</v>
      </c>
      <c r="R1181" s="28">
        <v>47</v>
      </c>
      <c r="S1181" s="28">
        <v>465</v>
      </c>
      <c r="T1181" s="29">
        <v>0.41423948220064727</v>
      </c>
      <c r="U1181" s="28">
        <v>1873</v>
      </c>
      <c r="V1181" s="63"/>
      <c r="W1181" s="61">
        <f>(Table134[[#This Row],[2042 Future AADT]]-Table134[[#This Row],[AADT 2022]])/20*($W$5-2022)+Table134[[#This Row],[AADT 2022]]</f>
        <v>1873</v>
      </c>
      <c r="X1181" s="63"/>
    </row>
    <row r="1182" spans="1:24" s="21" customFormat="1" ht="24" customHeight="1" x14ac:dyDescent="0.25">
      <c r="A1182" s="24" t="s">
        <v>4554</v>
      </c>
      <c r="B1182" s="25" t="s">
        <v>20106</v>
      </c>
      <c r="C1182" s="24">
        <v>5762</v>
      </c>
      <c r="D1182" s="24" t="s">
        <v>17074</v>
      </c>
      <c r="E1182" s="24" t="s">
        <v>2790</v>
      </c>
      <c r="F1182" s="26">
        <f>Table134[[#This Row],[ToMeasure]]-Table134[[#This Row],[FromMeasure]]</f>
        <v>0.28863315</v>
      </c>
      <c r="G1182" s="27" t="s">
        <v>2788</v>
      </c>
      <c r="H1182" s="37">
        <v>0</v>
      </c>
      <c r="I1182" s="24" t="s">
        <v>4488</v>
      </c>
      <c r="J1182" s="37">
        <v>0.28863315</v>
      </c>
      <c r="K1182" s="24" t="s">
        <v>4555</v>
      </c>
      <c r="L1182" s="28">
        <v>14255</v>
      </c>
      <c r="M1182" s="28">
        <v>0</v>
      </c>
      <c r="N1182" s="28">
        <v>14255</v>
      </c>
      <c r="O1182" s="25" t="s">
        <v>23967</v>
      </c>
      <c r="P1182" s="24">
        <v>10</v>
      </c>
      <c r="Q1182" s="24" t="s">
        <v>203</v>
      </c>
      <c r="R1182" s="28">
        <v>570</v>
      </c>
      <c r="S1182" s="28">
        <v>5354</v>
      </c>
      <c r="T1182" s="29">
        <v>0.41557348298842511</v>
      </c>
      <c r="U1182" s="28">
        <v>21596</v>
      </c>
      <c r="V1182" s="63"/>
      <c r="W1182" s="61">
        <f>(Table134[[#This Row],[2042 Future AADT]]-Table134[[#This Row],[AADT 2022]])/20*($W$5-2022)+Table134[[#This Row],[AADT 2022]]</f>
        <v>21596</v>
      </c>
      <c r="X1182" s="63"/>
    </row>
    <row r="1183" spans="1:24" s="21" customFormat="1" ht="24" customHeight="1" x14ac:dyDescent="0.25">
      <c r="A1183" s="24" t="s">
        <v>9054</v>
      </c>
      <c r="B1183" s="25" t="s">
        <v>20105</v>
      </c>
      <c r="C1183" s="24">
        <v>5761</v>
      </c>
      <c r="D1183" s="24" t="s">
        <v>17074</v>
      </c>
      <c r="E1183" s="24" t="s">
        <v>9055</v>
      </c>
      <c r="F1183" s="26">
        <f>Table134[[#This Row],[ToMeasure]]-Table134[[#This Row],[FromMeasure]]</f>
        <v>0.24160153000000001</v>
      </c>
      <c r="G1183" s="27" t="s">
        <v>9052</v>
      </c>
      <c r="H1183" s="37">
        <v>0</v>
      </c>
      <c r="I1183" s="24" t="s">
        <v>2418</v>
      </c>
      <c r="J1183" s="37">
        <v>0.24160153000000001</v>
      </c>
      <c r="K1183" s="24" t="s">
        <v>632</v>
      </c>
      <c r="L1183" s="28">
        <v>14620</v>
      </c>
      <c r="M1183" s="28">
        <v>0</v>
      </c>
      <c r="N1183" s="28">
        <v>14620</v>
      </c>
      <c r="O1183" s="25" t="s">
        <v>23968</v>
      </c>
      <c r="P1183" s="24">
        <v>10</v>
      </c>
      <c r="Q1183" s="24">
        <v>60</v>
      </c>
      <c r="R1183" s="28">
        <v>583</v>
      </c>
      <c r="S1183" s="28">
        <v>5495</v>
      </c>
      <c r="T1183" s="29">
        <v>0.41573187414500684</v>
      </c>
      <c r="U1183" s="28">
        <v>22149</v>
      </c>
      <c r="V1183" s="63"/>
      <c r="W1183" s="61">
        <f>(Table134[[#This Row],[2042 Future AADT]]-Table134[[#This Row],[AADT 2022]])/20*($W$5-2022)+Table134[[#This Row],[AADT 2022]]</f>
        <v>22149</v>
      </c>
      <c r="X1183" s="63"/>
    </row>
    <row r="1184" spans="1:24" s="21" customFormat="1" ht="24" customHeight="1" x14ac:dyDescent="0.25">
      <c r="A1184" s="24" t="s">
        <v>8132</v>
      </c>
      <c r="B1184" s="25" t="s">
        <v>20107</v>
      </c>
      <c r="C1184" s="24">
        <v>5763</v>
      </c>
      <c r="D1184" s="24" t="s">
        <v>17074</v>
      </c>
      <c r="E1184" s="24" t="s">
        <v>8133</v>
      </c>
      <c r="F1184" s="26">
        <f>Table134[[#This Row],[ToMeasure]]-Table134[[#This Row],[FromMeasure]]</f>
        <v>0.23796913</v>
      </c>
      <c r="G1184" s="27" t="s">
        <v>4555</v>
      </c>
      <c r="H1184" s="37">
        <v>0</v>
      </c>
      <c r="I1184" s="24" t="s">
        <v>2788</v>
      </c>
      <c r="J1184" s="37">
        <v>0.23796913</v>
      </c>
      <c r="K1184" s="24" t="s">
        <v>4488</v>
      </c>
      <c r="L1184" s="28">
        <v>1223</v>
      </c>
      <c r="M1184" s="28">
        <v>0</v>
      </c>
      <c r="N1184" s="28">
        <v>1223</v>
      </c>
      <c r="O1184" s="25" t="s">
        <v>23969</v>
      </c>
      <c r="P1184" s="24">
        <v>10</v>
      </c>
      <c r="Q1184" s="24" t="s">
        <v>203</v>
      </c>
      <c r="R1184" s="28">
        <v>48</v>
      </c>
      <c r="S1184" s="28">
        <v>459</v>
      </c>
      <c r="T1184" s="29">
        <v>0.4145543744889616</v>
      </c>
      <c r="U1184" s="28">
        <v>2036</v>
      </c>
      <c r="V1184" s="63"/>
      <c r="W1184" s="61">
        <f>(Table134[[#This Row],[2042 Future AADT]]-Table134[[#This Row],[AADT 2022]])/20*($W$5-2022)+Table134[[#This Row],[AADT 2022]]</f>
        <v>2036</v>
      </c>
      <c r="X1184" s="63"/>
    </row>
    <row r="1185" spans="1:24" s="21" customFormat="1" ht="24" customHeight="1" x14ac:dyDescent="0.25">
      <c r="A1185" s="24" t="s">
        <v>9057</v>
      </c>
      <c r="B1185" s="25" t="s">
        <v>20109</v>
      </c>
      <c r="C1185" s="24">
        <v>5770</v>
      </c>
      <c r="D1185" s="24" t="s">
        <v>17074</v>
      </c>
      <c r="E1185" s="24" t="s">
        <v>9058</v>
      </c>
      <c r="F1185" s="26">
        <f>Table134[[#This Row],[ToMeasure]]-Table134[[#This Row],[FromMeasure]]</f>
        <v>0.29372341000000002</v>
      </c>
      <c r="G1185" s="27" t="s">
        <v>9059</v>
      </c>
      <c r="H1185" s="37">
        <v>0</v>
      </c>
      <c r="I1185" s="24" t="s">
        <v>632</v>
      </c>
      <c r="J1185" s="37">
        <v>0.29372341000000002</v>
      </c>
      <c r="K1185" s="24" t="s">
        <v>9060</v>
      </c>
      <c r="L1185" s="28">
        <v>6028</v>
      </c>
      <c r="M1185" s="28">
        <v>0</v>
      </c>
      <c r="N1185" s="28">
        <v>6028</v>
      </c>
      <c r="O1185" s="25" t="s">
        <v>23970</v>
      </c>
      <c r="P1185" s="24">
        <v>10</v>
      </c>
      <c r="Q1185" s="24" t="s">
        <v>203</v>
      </c>
      <c r="R1185" s="28">
        <v>238</v>
      </c>
      <c r="S1185" s="28">
        <v>2263</v>
      </c>
      <c r="T1185" s="29">
        <v>0.41489714664897148</v>
      </c>
      <c r="U1185" s="28">
        <v>9132</v>
      </c>
      <c r="V1185" s="63"/>
      <c r="W1185" s="61">
        <f>(Table134[[#This Row],[2042 Future AADT]]-Table134[[#This Row],[AADT 2022]])/20*($W$5-2022)+Table134[[#This Row],[AADT 2022]]</f>
        <v>9132</v>
      </c>
      <c r="X1185" s="63"/>
    </row>
    <row r="1186" spans="1:24" s="21" customFormat="1" ht="24" customHeight="1" x14ac:dyDescent="0.25">
      <c r="A1186" s="24" t="s">
        <v>9062</v>
      </c>
      <c r="B1186" s="25" t="s">
        <v>20111</v>
      </c>
      <c r="C1186" s="24">
        <v>5772</v>
      </c>
      <c r="D1186" s="24" t="s">
        <v>17074</v>
      </c>
      <c r="E1186" s="24" t="s">
        <v>9063</v>
      </c>
      <c r="F1186" s="26">
        <f>Table134[[#This Row],[ToMeasure]]-Table134[[#This Row],[FromMeasure]]</f>
        <v>0.33677744999999998</v>
      </c>
      <c r="G1186" s="27" t="s">
        <v>8138</v>
      </c>
      <c r="H1186" s="37">
        <v>0</v>
      </c>
      <c r="I1186" s="24" t="s">
        <v>4488</v>
      </c>
      <c r="J1186" s="37">
        <v>0.33677744999999998</v>
      </c>
      <c r="K1186" s="24" t="s">
        <v>8137</v>
      </c>
      <c r="L1186" s="28">
        <v>2375</v>
      </c>
      <c r="M1186" s="28">
        <v>0</v>
      </c>
      <c r="N1186" s="28">
        <v>2375</v>
      </c>
      <c r="O1186" s="25" t="s">
        <v>23971</v>
      </c>
      <c r="P1186" s="24">
        <v>12</v>
      </c>
      <c r="Q1186" s="24" t="s">
        <v>203</v>
      </c>
      <c r="R1186" s="28">
        <v>94</v>
      </c>
      <c r="S1186" s="28">
        <v>892</v>
      </c>
      <c r="T1186" s="29">
        <v>0.41515789473684211</v>
      </c>
      <c r="U1186" s="28">
        <v>3598</v>
      </c>
      <c r="V1186" s="63"/>
      <c r="W1186" s="61">
        <f>(Table134[[#This Row],[2042 Future AADT]]-Table134[[#This Row],[AADT 2022]])/20*($W$5-2022)+Table134[[#This Row],[AADT 2022]]</f>
        <v>3598</v>
      </c>
      <c r="X1186" s="63"/>
    </row>
    <row r="1187" spans="1:24" s="21" customFormat="1" ht="24" customHeight="1" x14ac:dyDescent="0.25">
      <c r="A1187" s="24" t="s">
        <v>9065</v>
      </c>
      <c r="B1187" s="25" t="s">
        <v>20110</v>
      </c>
      <c r="C1187" s="24">
        <v>5771</v>
      </c>
      <c r="D1187" s="24" t="s">
        <v>17074</v>
      </c>
      <c r="E1187" s="24" t="s">
        <v>9066</v>
      </c>
      <c r="F1187" s="26">
        <f>Table134[[#This Row],[ToMeasure]]-Table134[[#This Row],[FromMeasure]]</f>
        <v>0.32617817999999998</v>
      </c>
      <c r="G1187" s="27" t="s">
        <v>9060</v>
      </c>
      <c r="H1187" s="37">
        <v>0</v>
      </c>
      <c r="I1187" s="24" t="s">
        <v>9059</v>
      </c>
      <c r="J1187" s="37">
        <v>0.32617817999999998</v>
      </c>
      <c r="K1187" s="24" t="s">
        <v>632</v>
      </c>
      <c r="L1187" s="28">
        <v>2520</v>
      </c>
      <c r="M1187" s="28">
        <v>0</v>
      </c>
      <c r="N1187" s="28">
        <v>2520</v>
      </c>
      <c r="O1187" s="25" t="s">
        <v>23972</v>
      </c>
      <c r="P1187" s="24">
        <v>11</v>
      </c>
      <c r="Q1187" s="24" t="s">
        <v>203</v>
      </c>
      <c r="R1187" s="28">
        <v>100</v>
      </c>
      <c r="S1187" s="28">
        <v>947</v>
      </c>
      <c r="T1187" s="29">
        <v>0.4154761904761905</v>
      </c>
      <c r="U1187" s="28">
        <v>3818</v>
      </c>
      <c r="V1187" s="63"/>
      <c r="W1187" s="61">
        <f>(Table134[[#This Row],[2042 Future AADT]]-Table134[[#This Row],[AADT 2022]])/20*($W$5-2022)+Table134[[#This Row],[AADT 2022]]</f>
        <v>3818</v>
      </c>
      <c r="X1187" s="63"/>
    </row>
    <row r="1188" spans="1:24" s="21" customFormat="1" ht="24" customHeight="1" x14ac:dyDescent="0.25">
      <c r="A1188" s="24" t="s">
        <v>8135</v>
      </c>
      <c r="B1188" s="25" t="s">
        <v>20112</v>
      </c>
      <c r="C1188" s="24">
        <v>5773</v>
      </c>
      <c r="D1188" s="24" t="s">
        <v>17074</v>
      </c>
      <c r="E1188" s="24" t="s">
        <v>8136</v>
      </c>
      <c r="F1188" s="26">
        <f>Table134[[#This Row],[ToMeasure]]-Table134[[#This Row],[FromMeasure]]</f>
        <v>0.30860783000000003</v>
      </c>
      <c r="G1188" s="27" t="s">
        <v>8137</v>
      </c>
      <c r="H1188" s="37">
        <v>0</v>
      </c>
      <c r="I1188" s="24" t="s">
        <v>8138</v>
      </c>
      <c r="J1188" s="37">
        <v>0.30860783000000003</v>
      </c>
      <c r="K1188" s="24" t="s">
        <v>4488</v>
      </c>
      <c r="L1188" s="28">
        <v>6076</v>
      </c>
      <c r="M1188" s="28">
        <v>0</v>
      </c>
      <c r="N1188" s="28">
        <v>6076</v>
      </c>
      <c r="O1188" s="25" t="s">
        <v>23973</v>
      </c>
      <c r="P1188" s="24">
        <v>10</v>
      </c>
      <c r="Q1188" s="24" t="s">
        <v>203</v>
      </c>
      <c r="R1188" s="28">
        <v>241</v>
      </c>
      <c r="S1188" s="28">
        <v>2283</v>
      </c>
      <c r="T1188" s="29">
        <v>0.41540487162606976</v>
      </c>
      <c r="U1188" s="28">
        <v>9205</v>
      </c>
      <c r="V1188" s="63"/>
      <c r="W1188" s="61">
        <f>(Table134[[#This Row],[2042 Future AADT]]-Table134[[#This Row],[AADT 2022]])/20*($W$5-2022)+Table134[[#This Row],[AADT 2022]]</f>
        <v>9205</v>
      </c>
      <c r="X1188" s="63"/>
    </row>
    <row r="1189" spans="1:24" s="21" customFormat="1" ht="24" customHeight="1" x14ac:dyDescent="0.25">
      <c r="A1189" s="24" t="s">
        <v>12162</v>
      </c>
      <c r="B1189" s="25" t="s">
        <v>20114</v>
      </c>
      <c r="C1189" s="24">
        <v>5780</v>
      </c>
      <c r="D1189" s="24" t="s">
        <v>17074</v>
      </c>
      <c r="E1189" s="24" t="s">
        <v>12163</v>
      </c>
      <c r="F1189" s="26">
        <f>Table134[[#This Row],[ToMeasure]]-Table134[[#This Row],[FromMeasure]]</f>
        <v>0.13494965</v>
      </c>
      <c r="G1189" s="27" t="s">
        <v>8934</v>
      </c>
      <c r="H1189" s="37">
        <v>0</v>
      </c>
      <c r="I1189" s="24" t="s">
        <v>632</v>
      </c>
      <c r="J1189" s="37">
        <v>0.13494965</v>
      </c>
      <c r="K1189" s="24" t="s">
        <v>9070</v>
      </c>
      <c r="L1189" s="28">
        <v>5218</v>
      </c>
      <c r="M1189" s="28">
        <v>0</v>
      </c>
      <c r="N1189" s="28">
        <v>5218</v>
      </c>
      <c r="O1189" s="25" t="s">
        <v>23974</v>
      </c>
      <c r="P1189" s="24">
        <v>8</v>
      </c>
      <c r="Q1189" s="24" t="s">
        <v>203</v>
      </c>
      <c r="R1189" s="28">
        <v>207</v>
      </c>
      <c r="S1189" s="28">
        <v>1963</v>
      </c>
      <c r="T1189" s="29">
        <v>0.41586814871598315</v>
      </c>
      <c r="U1189" s="28">
        <v>7905</v>
      </c>
      <c r="V1189" s="63"/>
      <c r="W1189" s="61">
        <f>(Table134[[#This Row],[2042 Future AADT]]-Table134[[#This Row],[AADT 2022]])/20*($W$5-2022)+Table134[[#This Row],[AADT 2022]]</f>
        <v>7905</v>
      </c>
      <c r="X1189" s="63"/>
    </row>
    <row r="1190" spans="1:24" s="21" customFormat="1" ht="24" customHeight="1" x14ac:dyDescent="0.25">
      <c r="A1190" s="24" t="s">
        <v>4557</v>
      </c>
      <c r="B1190" s="25" t="s">
        <v>20116</v>
      </c>
      <c r="C1190" s="24">
        <v>5782</v>
      </c>
      <c r="D1190" s="24" t="s">
        <v>17074</v>
      </c>
      <c r="E1190" s="24" t="s">
        <v>979</v>
      </c>
      <c r="F1190" s="26">
        <f>Table134[[#This Row],[ToMeasure]]-Table134[[#This Row],[FromMeasure]]</f>
        <v>0.40259412999999999</v>
      </c>
      <c r="G1190" s="27" t="s">
        <v>4558</v>
      </c>
      <c r="H1190" s="37">
        <v>0</v>
      </c>
      <c r="I1190" s="24" t="s">
        <v>4488</v>
      </c>
      <c r="J1190" s="37">
        <v>0.40259412999999999</v>
      </c>
      <c r="K1190" s="24" t="s">
        <v>778</v>
      </c>
      <c r="L1190" s="28">
        <v>2828</v>
      </c>
      <c r="M1190" s="28">
        <v>0</v>
      </c>
      <c r="N1190" s="28">
        <v>2828</v>
      </c>
      <c r="O1190" s="25" t="s">
        <v>23975</v>
      </c>
      <c r="P1190" s="24">
        <v>11</v>
      </c>
      <c r="Q1190" s="24" t="s">
        <v>203</v>
      </c>
      <c r="R1190" s="28">
        <v>112</v>
      </c>
      <c r="S1190" s="28">
        <v>1061</v>
      </c>
      <c r="T1190" s="29">
        <v>0.41478076379066481</v>
      </c>
      <c r="U1190" s="28">
        <v>4284</v>
      </c>
      <c r="V1190" s="63"/>
      <c r="W1190" s="61">
        <f>(Table134[[#This Row],[2042 Future AADT]]-Table134[[#This Row],[AADT 2022]])/20*($W$5-2022)+Table134[[#This Row],[AADT 2022]]</f>
        <v>4284</v>
      </c>
      <c r="X1190" s="63"/>
    </row>
    <row r="1191" spans="1:24" s="21" customFormat="1" ht="24" customHeight="1" x14ac:dyDescent="0.25">
      <c r="A1191" s="24" t="s">
        <v>9068</v>
      </c>
      <c r="B1191" s="25" t="s">
        <v>20115</v>
      </c>
      <c r="C1191" s="24">
        <v>5781</v>
      </c>
      <c r="D1191" s="24" t="s">
        <v>17074</v>
      </c>
      <c r="E1191" s="24" t="s">
        <v>9069</v>
      </c>
      <c r="F1191" s="26">
        <f>Table134[[#This Row],[ToMeasure]]-Table134[[#This Row],[FromMeasure]]</f>
        <v>0.23911375000000001</v>
      </c>
      <c r="G1191" s="27" t="s">
        <v>9070</v>
      </c>
      <c r="H1191" s="37">
        <v>0</v>
      </c>
      <c r="I1191" s="24" t="s">
        <v>8934</v>
      </c>
      <c r="J1191" s="37">
        <v>0.23911375000000001</v>
      </c>
      <c r="K1191" s="24" t="s">
        <v>632</v>
      </c>
      <c r="L1191" s="28">
        <v>2722</v>
      </c>
      <c r="M1191" s="28">
        <v>0</v>
      </c>
      <c r="N1191" s="28">
        <v>2722</v>
      </c>
      <c r="O1191" s="25" t="s">
        <v>23976</v>
      </c>
      <c r="P1191" s="24">
        <v>10</v>
      </c>
      <c r="Q1191" s="24" t="s">
        <v>203</v>
      </c>
      <c r="R1191" s="28">
        <v>108</v>
      </c>
      <c r="S1191" s="28">
        <v>1021</v>
      </c>
      <c r="T1191" s="29">
        <v>0.4147685525349008</v>
      </c>
      <c r="U1191" s="28">
        <v>4124</v>
      </c>
      <c r="V1191" s="63"/>
      <c r="W1191" s="61">
        <f>(Table134[[#This Row],[2042 Future AADT]]-Table134[[#This Row],[AADT 2022]])/20*($W$5-2022)+Table134[[#This Row],[AADT 2022]]</f>
        <v>4124</v>
      </c>
      <c r="X1191" s="63"/>
    </row>
    <row r="1192" spans="1:24" s="21" customFormat="1" ht="24" customHeight="1" x14ac:dyDescent="0.25">
      <c r="A1192" s="24" t="s">
        <v>4560</v>
      </c>
      <c r="B1192" s="25"/>
      <c r="C1192" s="24">
        <v>5783</v>
      </c>
      <c r="D1192" s="24" t="s">
        <v>17074</v>
      </c>
      <c r="E1192" s="24" t="s">
        <v>4561</v>
      </c>
      <c r="F1192" s="26">
        <f>Table134[[#This Row],[ToMeasure]]-Table134[[#This Row],[FromMeasure]]</f>
        <v>0.41070468999999998</v>
      </c>
      <c r="G1192" s="27" t="s">
        <v>4562</v>
      </c>
      <c r="H1192" s="37">
        <v>0</v>
      </c>
      <c r="I1192" s="24" t="s">
        <v>778</v>
      </c>
      <c r="J1192" s="37">
        <v>0.41070468999999998</v>
      </c>
      <c r="K1192" s="24" t="s">
        <v>4488</v>
      </c>
      <c r="L1192" s="28">
        <v>6211</v>
      </c>
      <c r="M1192" s="28">
        <v>0</v>
      </c>
      <c r="N1192" s="28">
        <v>6211</v>
      </c>
      <c r="O1192" s="25" t="s">
        <v>23977</v>
      </c>
      <c r="P1192" s="24">
        <v>7</v>
      </c>
      <c r="Q1192" s="24" t="s">
        <v>203</v>
      </c>
      <c r="R1192" s="28">
        <v>526</v>
      </c>
      <c r="S1192" s="28">
        <v>86</v>
      </c>
      <c r="T1192" s="29">
        <v>9.853485751086781E-2</v>
      </c>
      <c r="U1192" s="28">
        <v>9410</v>
      </c>
      <c r="V1192" s="63"/>
      <c r="W1192" s="61">
        <f>(Table134[[#This Row],[2042 Future AADT]]-Table134[[#This Row],[AADT 2022]])/20*($W$5-2022)+Table134[[#This Row],[AADT 2022]]</f>
        <v>9410</v>
      </c>
      <c r="X1192" s="63"/>
    </row>
    <row r="1193" spans="1:24" s="21" customFormat="1" ht="24" customHeight="1" x14ac:dyDescent="0.25">
      <c r="A1193" s="24" t="s">
        <v>12165</v>
      </c>
      <c r="B1193" s="25"/>
      <c r="C1193" s="24" t="s">
        <v>203</v>
      </c>
      <c r="D1193" s="24" t="s">
        <v>17074</v>
      </c>
      <c r="E1193" s="24" t="s">
        <v>12166</v>
      </c>
      <c r="F1193" s="26">
        <f>Table134[[#This Row],[ToMeasure]]-Table134[[#This Row],[FromMeasure]]</f>
        <v>8.5563169999999994E-2</v>
      </c>
      <c r="G1193" s="27" t="s">
        <v>12167</v>
      </c>
      <c r="H1193" s="37">
        <v>0</v>
      </c>
      <c r="I1193" s="24" t="s">
        <v>778</v>
      </c>
      <c r="J1193" s="37">
        <v>8.5563169999999994E-2</v>
      </c>
      <c r="K1193" s="24" t="s">
        <v>9070</v>
      </c>
      <c r="L1193" s="28" t="s">
        <v>203</v>
      </c>
      <c r="M1193" s="28" t="s">
        <v>203</v>
      </c>
      <c r="N1193" s="28" t="s">
        <v>203</v>
      </c>
      <c r="O1193" s="25" t="s">
        <v>203</v>
      </c>
      <c r="P1193" s="24" t="s">
        <v>203</v>
      </c>
      <c r="Q1193" s="24" t="s">
        <v>203</v>
      </c>
      <c r="R1193" s="28" t="s">
        <v>203</v>
      </c>
      <c r="S1193" s="28" t="s">
        <v>203</v>
      </c>
      <c r="T1193" s="29" t="s">
        <v>203</v>
      </c>
      <c r="U1193" s="28" t="s">
        <v>203</v>
      </c>
      <c r="V1193" s="63"/>
      <c r="W1193" s="61" t="e">
        <f>(Table134[[#This Row],[2042 Future AADT]]-Table134[[#This Row],[AADT 2022]])/20*($W$5-2022)+Table134[[#This Row],[AADT 2022]]</f>
        <v>#VALUE!</v>
      </c>
      <c r="X1193" s="63"/>
    </row>
    <row r="1194" spans="1:24" s="21" customFormat="1" ht="24" customHeight="1" x14ac:dyDescent="0.25">
      <c r="A1194" s="24" t="s">
        <v>12168</v>
      </c>
      <c r="B1194" s="25"/>
      <c r="C1194" s="24" t="s">
        <v>203</v>
      </c>
      <c r="D1194" s="24" t="s">
        <v>17074</v>
      </c>
      <c r="E1194" s="24" t="s">
        <v>12169</v>
      </c>
      <c r="F1194" s="26">
        <f>Table134[[#This Row],[ToMeasure]]-Table134[[#This Row],[FromMeasure]]</f>
        <v>6.4368049999999996E-2</v>
      </c>
      <c r="G1194" s="27" t="s">
        <v>12170</v>
      </c>
      <c r="H1194" s="37">
        <v>0</v>
      </c>
      <c r="I1194" s="24" t="s">
        <v>4558</v>
      </c>
      <c r="J1194" s="37">
        <v>6.4368049999999996E-2</v>
      </c>
      <c r="K1194" s="24" t="s">
        <v>778</v>
      </c>
      <c r="L1194" s="28" t="s">
        <v>203</v>
      </c>
      <c r="M1194" s="28" t="s">
        <v>203</v>
      </c>
      <c r="N1194" s="28" t="s">
        <v>203</v>
      </c>
      <c r="O1194" s="25" t="s">
        <v>203</v>
      </c>
      <c r="P1194" s="24" t="s">
        <v>203</v>
      </c>
      <c r="Q1194" s="24" t="s">
        <v>203</v>
      </c>
      <c r="R1194" s="28" t="s">
        <v>203</v>
      </c>
      <c r="S1194" s="28" t="s">
        <v>203</v>
      </c>
      <c r="T1194" s="29" t="s">
        <v>203</v>
      </c>
      <c r="U1194" s="28" t="s">
        <v>203</v>
      </c>
      <c r="V1194" s="63"/>
      <c r="W1194" s="61" t="e">
        <f>(Table134[[#This Row],[2042 Future AADT]]-Table134[[#This Row],[AADT 2022]])/20*($W$5-2022)+Table134[[#This Row],[AADT 2022]]</f>
        <v>#VALUE!</v>
      </c>
      <c r="X1194" s="63"/>
    </row>
    <row r="1195" spans="1:24" s="21" customFormat="1" ht="24" customHeight="1" x14ac:dyDescent="0.25">
      <c r="A1195" s="24" t="s">
        <v>4564</v>
      </c>
      <c r="B1195" s="25" t="s">
        <v>20118</v>
      </c>
      <c r="C1195" s="24">
        <v>5790</v>
      </c>
      <c r="D1195" s="24" t="s">
        <v>17074</v>
      </c>
      <c r="E1195" s="24" t="s">
        <v>4565</v>
      </c>
      <c r="F1195" s="26">
        <f>Table134[[#This Row],[ToMeasure]]-Table134[[#This Row],[FromMeasure]]</f>
        <v>0.34474596000000002</v>
      </c>
      <c r="G1195" s="27" t="s">
        <v>4566</v>
      </c>
      <c r="H1195" s="37">
        <v>0</v>
      </c>
      <c r="I1195" s="24" t="s">
        <v>632</v>
      </c>
      <c r="J1195" s="37">
        <v>0.34474596000000002</v>
      </c>
      <c r="K1195" s="24" t="s">
        <v>4567</v>
      </c>
      <c r="L1195" s="28">
        <v>1767</v>
      </c>
      <c r="M1195" s="28">
        <v>0</v>
      </c>
      <c r="N1195" s="28">
        <v>1767</v>
      </c>
      <c r="O1195" s="25" t="s">
        <v>23978</v>
      </c>
      <c r="P1195" s="24">
        <v>9</v>
      </c>
      <c r="Q1195" s="24">
        <v>100</v>
      </c>
      <c r="R1195" s="28">
        <v>71</v>
      </c>
      <c r="S1195" s="28">
        <v>666</v>
      </c>
      <c r="T1195" s="29">
        <v>0.41709111488398415</v>
      </c>
      <c r="U1195" s="28">
        <v>2941</v>
      </c>
      <c r="V1195" s="63"/>
      <c r="W1195" s="61">
        <f>(Table134[[#This Row],[2042 Future AADT]]-Table134[[#This Row],[AADT 2022]])/20*($W$5-2022)+Table134[[#This Row],[AADT 2022]]</f>
        <v>2941</v>
      </c>
      <c r="X1195" s="63"/>
    </row>
    <row r="1196" spans="1:24" s="21" customFormat="1" ht="24" customHeight="1" x14ac:dyDescent="0.25">
      <c r="A1196" s="24" t="s">
        <v>8140</v>
      </c>
      <c r="B1196" s="25" t="s">
        <v>20120</v>
      </c>
      <c r="C1196" s="24">
        <v>5792</v>
      </c>
      <c r="D1196" s="24" t="s">
        <v>17074</v>
      </c>
      <c r="E1196" s="24" t="s">
        <v>8141</v>
      </c>
      <c r="F1196" s="26">
        <f>Table134[[#This Row],[ToMeasure]]-Table134[[#This Row],[FromMeasure]]</f>
        <v>0.15969509000000001</v>
      </c>
      <c r="G1196" s="27" t="s">
        <v>8142</v>
      </c>
      <c r="H1196" s="37">
        <v>0</v>
      </c>
      <c r="I1196" s="24" t="s">
        <v>4488</v>
      </c>
      <c r="J1196" s="37">
        <v>0.15969509000000001</v>
      </c>
      <c r="K1196" s="24" t="s">
        <v>8143</v>
      </c>
      <c r="L1196" s="28">
        <v>1569</v>
      </c>
      <c r="M1196" s="28">
        <v>0</v>
      </c>
      <c r="N1196" s="28">
        <v>1569</v>
      </c>
      <c r="O1196" s="25" t="s">
        <v>23979</v>
      </c>
      <c r="P1196" s="24">
        <v>12</v>
      </c>
      <c r="Q1196" s="24">
        <v>100</v>
      </c>
      <c r="R1196" s="28">
        <v>62</v>
      </c>
      <c r="S1196" s="28">
        <v>591</v>
      </c>
      <c r="T1196" s="29">
        <v>0.41618865519439135</v>
      </c>
      <c r="U1196" s="28">
        <v>2612</v>
      </c>
      <c r="V1196" s="63"/>
      <c r="W1196" s="61">
        <f>(Table134[[#This Row],[2042 Future AADT]]-Table134[[#This Row],[AADT 2022]])/20*($W$5-2022)+Table134[[#This Row],[AADT 2022]]</f>
        <v>2612</v>
      </c>
      <c r="X1196" s="63"/>
    </row>
    <row r="1197" spans="1:24" s="21" customFormat="1" ht="24" customHeight="1" x14ac:dyDescent="0.25">
      <c r="A1197" s="24" t="s">
        <v>8145</v>
      </c>
      <c r="B1197" s="25" t="s">
        <v>20119</v>
      </c>
      <c r="C1197" s="24">
        <v>5791</v>
      </c>
      <c r="D1197" s="24" t="s">
        <v>17074</v>
      </c>
      <c r="E1197" s="24" t="s">
        <v>8146</v>
      </c>
      <c r="F1197" s="26">
        <f>Table134[[#This Row],[ToMeasure]]-Table134[[#This Row],[FromMeasure]]</f>
        <v>0.20132301999999999</v>
      </c>
      <c r="G1197" s="27" t="s">
        <v>4567</v>
      </c>
      <c r="H1197" s="37">
        <v>0</v>
      </c>
      <c r="I1197" s="24" t="s">
        <v>4566</v>
      </c>
      <c r="J1197" s="37">
        <v>0.20132301999999999</v>
      </c>
      <c r="K1197" s="24" t="s">
        <v>632</v>
      </c>
      <c r="L1197" s="28">
        <v>1558</v>
      </c>
      <c r="M1197" s="28">
        <v>0</v>
      </c>
      <c r="N1197" s="28">
        <v>1558</v>
      </c>
      <c r="O1197" s="25" t="s">
        <v>23980</v>
      </c>
      <c r="P1197" s="24">
        <v>8</v>
      </c>
      <c r="Q1197" s="24">
        <v>100</v>
      </c>
      <c r="R1197" s="28">
        <v>31</v>
      </c>
      <c r="S1197" s="28">
        <v>312</v>
      </c>
      <c r="T1197" s="29">
        <v>0.22015404364569963</v>
      </c>
      <c r="U1197" s="28">
        <v>2593</v>
      </c>
      <c r="V1197" s="63"/>
      <c r="W1197" s="61">
        <f>(Table134[[#This Row],[2042 Future AADT]]-Table134[[#This Row],[AADT 2022]])/20*($W$5-2022)+Table134[[#This Row],[AADT 2022]]</f>
        <v>2593</v>
      </c>
      <c r="X1197" s="63"/>
    </row>
    <row r="1198" spans="1:24" s="21" customFormat="1" ht="24" customHeight="1" x14ac:dyDescent="0.25">
      <c r="A1198" s="24" t="s">
        <v>12171</v>
      </c>
      <c r="B1198" s="25" t="s">
        <v>20121</v>
      </c>
      <c r="C1198" s="24">
        <v>5793</v>
      </c>
      <c r="D1198" s="24" t="s">
        <v>17074</v>
      </c>
      <c r="E1198" s="24" t="s">
        <v>12172</v>
      </c>
      <c r="F1198" s="26">
        <f>Table134[[#This Row],[ToMeasure]]-Table134[[#This Row],[FromMeasure]]</f>
        <v>0.23569883</v>
      </c>
      <c r="G1198" s="27" t="s">
        <v>8143</v>
      </c>
      <c r="H1198" s="37">
        <v>0</v>
      </c>
      <c r="I1198" s="24" t="s">
        <v>8142</v>
      </c>
      <c r="J1198" s="37">
        <v>0.23569883</v>
      </c>
      <c r="K1198" s="24" t="s">
        <v>4488</v>
      </c>
      <c r="L1198" s="28">
        <v>2109</v>
      </c>
      <c r="M1198" s="28">
        <v>0</v>
      </c>
      <c r="N1198" s="28">
        <v>2109</v>
      </c>
      <c r="O1198" s="25" t="s">
        <v>23981</v>
      </c>
      <c r="P1198" s="24">
        <v>8</v>
      </c>
      <c r="Q1198" s="24">
        <v>100</v>
      </c>
      <c r="R1198" s="28">
        <v>48</v>
      </c>
      <c r="S1198" s="28">
        <v>466</v>
      </c>
      <c r="T1198" s="29">
        <v>0.24371740161213845</v>
      </c>
      <c r="U1198" s="28">
        <v>3511</v>
      </c>
      <c r="V1198" s="63"/>
      <c r="W1198" s="61">
        <f>(Table134[[#This Row],[2042 Future AADT]]-Table134[[#This Row],[AADT 2022]])/20*($W$5-2022)+Table134[[#This Row],[AADT 2022]]</f>
        <v>3511</v>
      </c>
      <c r="X1198" s="63"/>
    </row>
    <row r="1199" spans="1:24" s="21" customFormat="1" ht="24" customHeight="1" x14ac:dyDescent="0.25">
      <c r="A1199" s="24" t="s">
        <v>4569</v>
      </c>
      <c r="B1199" s="25" t="s">
        <v>20123</v>
      </c>
      <c r="C1199" s="24">
        <v>5800</v>
      </c>
      <c r="D1199" s="24" t="s">
        <v>17074</v>
      </c>
      <c r="E1199" s="24" t="s">
        <v>4570</v>
      </c>
      <c r="F1199" s="26">
        <f>Table134[[#This Row],[ToMeasure]]-Table134[[#This Row],[FromMeasure]]</f>
        <v>0.19114331000000001</v>
      </c>
      <c r="G1199" s="27" t="s">
        <v>4571</v>
      </c>
      <c r="H1199" s="37">
        <v>0</v>
      </c>
      <c r="I1199" s="24" t="s">
        <v>632</v>
      </c>
      <c r="J1199" s="37">
        <v>0.19114331000000001</v>
      </c>
      <c r="K1199" s="24" t="s">
        <v>4572</v>
      </c>
      <c r="L1199" s="28">
        <v>2424</v>
      </c>
      <c r="M1199" s="28">
        <v>0</v>
      </c>
      <c r="N1199" s="28">
        <v>2424</v>
      </c>
      <c r="O1199" s="25" t="s">
        <v>23982</v>
      </c>
      <c r="P1199" s="24">
        <v>8</v>
      </c>
      <c r="Q1199" s="24" t="s">
        <v>203</v>
      </c>
      <c r="R1199" s="28">
        <v>100</v>
      </c>
      <c r="S1199" s="28">
        <v>963</v>
      </c>
      <c r="T1199" s="29">
        <v>0.43853135313531355</v>
      </c>
      <c r="U1199" s="28">
        <v>4035</v>
      </c>
      <c r="V1199" s="63"/>
      <c r="W1199" s="61">
        <f>(Table134[[#This Row],[2042 Future AADT]]-Table134[[#This Row],[AADT 2022]])/20*($W$5-2022)+Table134[[#This Row],[AADT 2022]]</f>
        <v>4035</v>
      </c>
      <c r="X1199" s="63"/>
    </row>
    <row r="1200" spans="1:24" s="21" customFormat="1" ht="24" customHeight="1" x14ac:dyDescent="0.25">
      <c r="A1200" s="24" t="s">
        <v>8148</v>
      </c>
      <c r="B1200" s="25" t="s">
        <v>20125</v>
      </c>
      <c r="C1200" s="24">
        <v>5802</v>
      </c>
      <c r="D1200" s="24" t="s">
        <v>17074</v>
      </c>
      <c r="E1200" s="24" t="s">
        <v>8149</v>
      </c>
      <c r="F1200" s="26">
        <f>Table134[[#This Row],[ToMeasure]]-Table134[[#This Row],[FromMeasure]]</f>
        <v>0.18983458</v>
      </c>
      <c r="G1200" s="27" t="s">
        <v>8150</v>
      </c>
      <c r="H1200" s="37">
        <v>0</v>
      </c>
      <c r="I1200" s="24" t="s">
        <v>4488</v>
      </c>
      <c r="J1200" s="37">
        <v>0.18983458</v>
      </c>
      <c r="K1200" s="24" t="s">
        <v>8151</v>
      </c>
      <c r="L1200" s="28">
        <v>2248</v>
      </c>
      <c r="M1200" s="28">
        <v>0</v>
      </c>
      <c r="N1200" s="28">
        <v>2248</v>
      </c>
      <c r="O1200" s="25" t="s">
        <v>23983</v>
      </c>
      <c r="P1200" s="24">
        <v>10</v>
      </c>
      <c r="Q1200" s="24" t="s">
        <v>203</v>
      </c>
      <c r="R1200" s="28">
        <v>94</v>
      </c>
      <c r="S1200" s="28">
        <v>893</v>
      </c>
      <c r="T1200" s="29">
        <v>0.43905693950177938</v>
      </c>
      <c r="U1200" s="28">
        <v>3742</v>
      </c>
      <c r="V1200" s="63"/>
      <c r="W1200" s="61">
        <f>(Table134[[#This Row],[2042 Future AADT]]-Table134[[#This Row],[AADT 2022]])/20*($W$5-2022)+Table134[[#This Row],[AADT 2022]]</f>
        <v>3742</v>
      </c>
      <c r="X1200" s="63"/>
    </row>
    <row r="1201" spans="1:24" s="21" customFormat="1" ht="24" customHeight="1" x14ac:dyDescent="0.25">
      <c r="A1201" s="24" t="s">
        <v>12174</v>
      </c>
      <c r="B1201" s="25" t="s">
        <v>20124</v>
      </c>
      <c r="C1201" s="24">
        <v>5801</v>
      </c>
      <c r="D1201" s="24" t="s">
        <v>17074</v>
      </c>
      <c r="E1201" s="24" t="s">
        <v>12175</v>
      </c>
      <c r="F1201" s="26">
        <f>Table134[[#This Row],[ToMeasure]]-Table134[[#This Row],[FromMeasure]]</f>
        <v>0.18844817999999999</v>
      </c>
      <c r="G1201" s="27" t="s">
        <v>4572</v>
      </c>
      <c r="H1201" s="37">
        <v>0</v>
      </c>
      <c r="I1201" s="24" t="s">
        <v>4571</v>
      </c>
      <c r="J1201" s="37">
        <v>0.18844817999999999</v>
      </c>
      <c r="K1201" s="24" t="s">
        <v>632</v>
      </c>
      <c r="L1201" s="28">
        <v>2071</v>
      </c>
      <c r="M1201" s="28">
        <v>0</v>
      </c>
      <c r="N1201" s="28">
        <v>2071</v>
      </c>
      <c r="O1201" s="25" t="s">
        <v>23984</v>
      </c>
      <c r="P1201" s="24">
        <v>10</v>
      </c>
      <c r="Q1201" s="24" t="s">
        <v>203</v>
      </c>
      <c r="R1201" s="28">
        <v>81</v>
      </c>
      <c r="S1201" s="28">
        <v>780</v>
      </c>
      <c r="T1201" s="29">
        <v>0.41574118783196523</v>
      </c>
      <c r="U1201" s="28">
        <v>3447</v>
      </c>
      <c r="V1201" s="63"/>
      <c r="W1201" s="61">
        <f>(Table134[[#This Row],[2042 Future AADT]]-Table134[[#This Row],[AADT 2022]])/20*($W$5-2022)+Table134[[#This Row],[AADT 2022]]</f>
        <v>3447</v>
      </c>
      <c r="X1201" s="63"/>
    </row>
    <row r="1202" spans="1:24" s="21" customFormat="1" ht="24" customHeight="1" x14ac:dyDescent="0.25">
      <c r="A1202" s="24" t="s">
        <v>12177</v>
      </c>
      <c r="B1202" s="25" t="s">
        <v>20126</v>
      </c>
      <c r="C1202" s="24">
        <v>5803</v>
      </c>
      <c r="D1202" s="24" t="s">
        <v>17074</v>
      </c>
      <c r="E1202" s="24" t="s">
        <v>12178</v>
      </c>
      <c r="F1202" s="26">
        <f>Table134[[#This Row],[ToMeasure]]-Table134[[#This Row],[FromMeasure]]</f>
        <v>0.21074480000000001</v>
      </c>
      <c r="G1202" s="27" t="s">
        <v>8151</v>
      </c>
      <c r="H1202" s="37">
        <v>0</v>
      </c>
      <c r="I1202" s="24" t="s">
        <v>8150</v>
      </c>
      <c r="J1202" s="37">
        <v>0.21074480000000001</v>
      </c>
      <c r="K1202" s="24" t="s">
        <v>4488</v>
      </c>
      <c r="L1202" s="28">
        <v>2722</v>
      </c>
      <c r="M1202" s="28">
        <v>0</v>
      </c>
      <c r="N1202" s="28">
        <v>2722</v>
      </c>
      <c r="O1202" s="25" t="s">
        <v>23985</v>
      </c>
      <c r="P1202" s="24">
        <v>10</v>
      </c>
      <c r="Q1202" s="24" t="s">
        <v>203</v>
      </c>
      <c r="R1202" s="28">
        <v>112</v>
      </c>
      <c r="S1202" s="28">
        <v>1082</v>
      </c>
      <c r="T1202" s="29">
        <v>0.43864805290227776</v>
      </c>
      <c r="U1202" s="28">
        <v>4531</v>
      </c>
      <c r="V1202" s="63"/>
      <c r="W1202" s="61">
        <f>(Table134[[#This Row],[2042 Future AADT]]-Table134[[#This Row],[AADT 2022]])/20*($W$5-2022)+Table134[[#This Row],[AADT 2022]]</f>
        <v>4531</v>
      </c>
      <c r="X1202" s="63"/>
    </row>
    <row r="1203" spans="1:24" s="21" customFormat="1" ht="24" customHeight="1" x14ac:dyDescent="0.25">
      <c r="A1203" s="24" t="s">
        <v>4574</v>
      </c>
      <c r="B1203" s="25" t="s">
        <v>20128</v>
      </c>
      <c r="C1203" s="24">
        <v>5810</v>
      </c>
      <c r="D1203" s="24" t="s">
        <v>17074</v>
      </c>
      <c r="E1203" s="24" t="s">
        <v>2794</v>
      </c>
      <c r="F1203" s="26">
        <f>Table134[[#This Row],[ToMeasure]]-Table134[[#This Row],[FromMeasure]]</f>
        <v>0.29739322000000001</v>
      </c>
      <c r="G1203" s="27" t="s">
        <v>2791</v>
      </c>
      <c r="H1203" s="37">
        <v>0</v>
      </c>
      <c r="I1203" s="24" t="s">
        <v>632</v>
      </c>
      <c r="J1203" s="37">
        <v>0.29739322000000001</v>
      </c>
      <c r="K1203" s="24" t="s">
        <v>773</v>
      </c>
      <c r="L1203" s="28">
        <v>5415</v>
      </c>
      <c r="M1203" s="28">
        <v>0</v>
      </c>
      <c r="N1203" s="28">
        <v>5415</v>
      </c>
      <c r="O1203" s="25" t="s">
        <v>23986</v>
      </c>
      <c r="P1203" s="24">
        <v>11</v>
      </c>
      <c r="Q1203" s="24">
        <v>55</v>
      </c>
      <c r="R1203" s="28">
        <v>172</v>
      </c>
      <c r="S1203" s="28">
        <v>1935</v>
      </c>
      <c r="T1203" s="29">
        <v>0.3891043397968606</v>
      </c>
      <c r="U1203" s="28">
        <v>9014</v>
      </c>
      <c r="V1203" s="63"/>
      <c r="W1203" s="61">
        <f>(Table134[[#This Row],[2042 Future AADT]]-Table134[[#This Row],[AADT 2022]])/20*($W$5-2022)+Table134[[#This Row],[AADT 2022]]</f>
        <v>9014</v>
      </c>
      <c r="X1203" s="63"/>
    </row>
    <row r="1204" spans="1:24" s="21" customFormat="1" ht="24" customHeight="1" x14ac:dyDescent="0.25">
      <c r="A1204" s="24" t="s">
        <v>12180</v>
      </c>
      <c r="B1204" s="25" t="s">
        <v>20130</v>
      </c>
      <c r="C1204" s="24">
        <v>5812</v>
      </c>
      <c r="D1204" s="24" t="s">
        <v>17074</v>
      </c>
      <c r="E1204" s="24" t="s">
        <v>12181</v>
      </c>
      <c r="F1204" s="26">
        <f>Table134[[#This Row],[ToMeasure]]-Table134[[#This Row],[FromMeasure]]</f>
        <v>0.1987495</v>
      </c>
      <c r="G1204" s="27" t="s">
        <v>8156</v>
      </c>
      <c r="H1204" s="37">
        <v>0</v>
      </c>
      <c r="I1204" s="24" t="s">
        <v>4488</v>
      </c>
      <c r="J1204" s="37">
        <v>0.1987495</v>
      </c>
      <c r="K1204" s="24" t="s">
        <v>8155</v>
      </c>
      <c r="L1204" s="28">
        <v>166</v>
      </c>
      <c r="M1204" s="28">
        <v>0</v>
      </c>
      <c r="N1204" s="28">
        <v>166</v>
      </c>
      <c r="O1204" s="25" t="s">
        <v>23987</v>
      </c>
      <c r="P1204" s="24">
        <v>14</v>
      </c>
      <c r="Q1204" s="24" t="s">
        <v>203</v>
      </c>
      <c r="R1204" s="28">
        <v>5</v>
      </c>
      <c r="S1204" s="28">
        <v>61</v>
      </c>
      <c r="T1204" s="29">
        <v>0.39759036144578314</v>
      </c>
      <c r="U1204" s="28">
        <v>276</v>
      </c>
      <c r="V1204" s="63"/>
      <c r="W1204" s="61">
        <f>(Table134[[#This Row],[2042 Future AADT]]-Table134[[#This Row],[AADT 2022]])/20*($W$5-2022)+Table134[[#This Row],[AADT 2022]]</f>
        <v>276</v>
      </c>
      <c r="X1204" s="63"/>
    </row>
    <row r="1205" spans="1:24" s="21" customFormat="1" ht="24" customHeight="1" x14ac:dyDescent="0.25">
      <c r="A1205" s="24" t="s">
        <v>4576</v>
      </c>
      <c r="B1205" s="25" t="s">
        <v>20129</v>
      </c>
      <c r="C1205" s="24">
        <v>5811</v>
      </c>
      <c r="D1205" s="24" t="s">
        <v>17074</v>
      </c>
      <c r="E1205" s="24" t="s">
        <v>4577</v>
      </c>
      <c r="F1205" s="26">
        <f>Table134[[#This Row],[ToMeasure]]-Table134[[#This Row],[FromMeasure]]</f>
        <v>0.21316466000000001</v>
      </c>
      <c r="G1205" s="27" t="s">
        <v>4578</v>
      </c>
      <c r="H1205" s="37">
        <v>0</v>
      </c>
      <c r="I1205" s="24" t="s">
        <v>773</v>
      </c>
      <c r="J1205" s="37">
        <v>0.21316466000000001</v>
      </c>
      <c r="K1205" s="24" t="s">
        <v>632</v>
      </c>
      <c r="L1205" s="28">
        <v>48</v>
      </c>
      <c r="M1205" s="28">
        <v>0</v>
      </c>
      <c r="N1205" s="28">
        <v>48</v>
      </c>
      <c r="O1205" s="25" t="s">
        <v>23988</v>
      </c>
      <c r="P1205" s="24">
        <v>15</v>
      </c>
      <c r="Q1205" s="24" t="s">
        <v>203</v>
      </c>
      <c r="R1205" s="28">
        <v>0</v>
      </c>
      <c r="S1205" s="28">
        <v>17</v>
      </c>
      <c r="T1205" s="29">
        <v>0.35416666666666669</v>
      </c>
      <c r="U1205" s="28">
        <v>80</v>
      </c>
      <c r="V1205" s="63"/>
      <c r="W1205" s="61">
        <f>(Table134[[#This Row],[2042 Future AADT]]-Table134[[#This Row],[AADT 2022]])/20*($W$5-2022)+Table134[[#This Row],[AADT 2022]]</f>
        <v>80</v>
      </c>
      <c r="X1205" s="63"/>
    </row>
    <row r="1206" spans="1:24" s="21" customFormat="1" ht="24" customHeight="1" x14ac:dyDescent="0.25">
      <c r="A1206" s="24" t="s">
        <v>8153</v>
      </c>
      <c r="B1206" s="25" t="s">
        <v>20131</v>
      </c>
      <c r="C1206" s="24">
        <v>5813</v>
      </c>
      <c r="D1206" s="24" t="s">
        <v>17074</v>
      </c>
      <c r="E1206" s="24" t="s">
        <v>8154</v>
      </c>
      <c r="F1206" s="26">
        <f>Table134[[#This Row],[ToMeasure]]-Table134[[#This Row],[FromMeasure]]</f>
        <v>0.412524</v>
      </c>
      <c r="G1206" s="27" t="s">
        <v>8155</v>
      </c>
      <c r="H1206" s="37">
        <v>0</v>
      </c>
      <c r="I1206" s="24" t="s">
        <v>8156</v>
      </c>
      <c r="J1206" s="37">
        <v>0.412524</v>
      </c>
      <c r="K1206" s="24" t="s">
        <v>4488</v>
      </c>
      <c r="L1206" s="28">
        <v>4936</v>
      </c>
      <c r="M1206" s="28">
        <v>0</v>
      </c>
      <c r="N1206" s="28">
        <v>4936</v>
      </c>
      <c r="O1206" s="25" t="s">
        <v>23989</v>
      </c>
      <c r="P1206" s="24">
        <v>10</v>
      </c>
      <c r="Q1206" s="24" t="s">
        <v>203</v>
      </c>
      <c r="R1206" s="28">
        <v>207</v>
      </c>
      <c r="S1206" s="28">
        <v>1957</v>
      </c>
      <c r="T1206" s="29">
        <v>0.43841166936790926</v>
      </c>
      <c r="U1206" s="28">
        <v>8216</v>
      </c>
      <c r="V1206" s="63"/>
      <c r="W1206" s="61">
        <f>(Table134[[#This Row],[2042 Future AADT]]-Table134[[#This Row],[AADT 2022]])/20*($W$5-2022)+Table134[[#This Row],[AADT 2022]]</f>
        <v>8216</v>
      </c>
      <c r="X1206" s="63"/>
    </row>
    <row r="1207" spans="1:24" s="21" customFormat="1" ht="24" customHeight="1" x14ac:dyDescent="0.25">
      <c r="A1207" s="24" t="s">
        <v>4580</v>
      </c>
      <c r="B1207" s="25"/>
      <c r="C1207" s="24" t="s">
        <v>203</v>
      </c>
      <c r="D1207" s="24" t="s">
        <v>17074</v>
      </c>
      <c r="E1207" s="24" t="s">
        <v>4581</v>
      </c>
      <c r="F1207" s="26">
        <f>Table134[[#This Row],[ToMeasure]]-Table134[[#This Row],[FromMeasure]]</f>
        <v>4.215998E-2</v>
      </c>
      <c r="G1207" s="27" t="s">
        <v>4582</v>
      </c>
      <c r="H1207" s="37">
        <v>0</v>
      </c>
      <c r="I1207" s="24" t="s">
        <v>786</v>
      </c>
      <c r="J1207" s="37">
        <v>4.215998E-2</v>
      </c>
      <c r="K1207" s="24" t="s">
        <v>4578</v>
      </c>
      <c r="L1207" s="28" t="s">
        <v>203</v>
      </c>
      <c r="M1207" s="28" t="s">
        <v>203</v>
      </c>
      <c r="N1207" s="28" t="s">
        <v>203</v>
      </c>
      <c r="O1207" s="25" t="s">
        <v>203</v>
      </c>
      <c r="P1207" s="24" t="s">
        <v>203</v>
      </c>
      <c r="Q1207" s="24" t="s">
        <v>203</v>
      </c>
      <c r="R1207" s="28" t="s">
        <v>203</v>
      </c>
      <c r="S1207" s="28" t="s">
        <v>203</v>
      </c>
      <c r="T1207" s="29" t="s">
        <v>203</v>
      </c>
      <c r="U1207" s="28" t="s">
        <v>203</v>
      </c>
      <c r="V1207" s="63"/>
      <c r="W1207" s="61" t="e">
        <f>(Table134[[#This Row],[2042 Future AADT]]-Table134[[#This Row],[AADT 2022]])/20*($W$5-2022)+Table134[[#This Row],[AADT 2022]]</f>
        <v>#VALUE!</v>
      </c>
      <c r="X1207" s="63"/>
    </row>
    <row r="1208" spans="1:24" s="21" customFormat="1" ht="24" customHeight="1" x14ac:dyDescent="0.25">
      <c r="A1208" s="24" t="s">
        <v>12183</v>
      </c>
      <c r="B1208" s="25"/>
      <c r="C1208" s="24" t="s">
        <v>203</v>
      </c>
      <c r="D1208" s="24" t="s">
        <v>17074</v>
      </c>
      <c r="E1208" s="24" t="s">
        <v>12184</v>
      </c>
      <c r="F1208" s="26">
        <f>Table134[[#This Row],[ToMeasure]]-Table134[[#This Row],[FromMeasure]]</f>
        <v>2.1294629999999998E-2</v>
      </c>
      <c r="G1208" s="27" t="s">
        <v>12185</v>
      </c>
      <c r="H1208" s="37">
        <v>0</v>
      </c>
      <c r="I1208" s="24" t="s">
        <v>2791</v>
      </c>
      <c r="J1208" s="37">
        <v>2.1294629999999998E-2</v>
      </c>
      <c r="K1208" s="24" t="s">
        <v>786</v>
      </c>
      <c r="L1208" s="28" t="s">
        <v>203</v>
      </c>
      <c r="M1208" s="28" t="s">
        <v>203</v>
      </c>
      <c r="N1208" s="28">
        <v>3319</v>
      </c>
      <c r="O1208" s="25" t="s">
        <v>22974</v>
      </c>
      <c r="P1208" s="24" t="s">
        <v>203</v>
      </c>
      <c r="Q1208" s="24" t="s">
        <v>203</v>
      </c>
      <c r="R1208" s="28" t="s">
        <v>203</v>
      </c>
      <c r="S1208" s="28" t="s">
        <v>203</v>
      </c>
      <c r="T1208" s="29" t="s">
        <v>203</v>
      </c>
      <c r="U1208" s="28">
        <v>5525</v>
      </c>
      <c r="V1208" s="63"/>
      <c r="W1208" s="61">
        <f>(Table134[[#This Row],[2042 Future AADT]]-Table134[[#This Row],[AADT 2022]])/20*($W$5-2022)+Table134[[#This Row],[AADT 2022]]</f>
        <v>5525</v>
      </c>
      <c r="X1208" s="63"/>
    </row>
    <row r="1209" spans="1:24" s="21" customFormat="1" ht="24" customHeight="1" x14ac:dyDescent="0.25">
      <c r="A1209" s="24" t="s">
        <v>12186</v>
      </c>
      <c r="B1209" s="25" t="s">
        <v>20133</v>
      </c>
      <c r="C1209" s="24">
        <v>5820</v>
      </c>
      <c r="D1209" s="24" t="s">
        <v>17074</v>
      </c>
      <c r="E1209" s="24" t="s">
        <v>12187</v>
      </c>
      <c r="F1209" s="26">
        <f>Table134[[#This Row],[ToMeasure]]-Table134[[#This Row],[FromMeasure]]</f>
        <v>0.19943537</v>
      </c>
      <c r="G1209" s="27" t="s">
        <v>12188</v>
      </c>
      <c r="H1209" s="37">
        <v>0</v>
      </c>
      <c r="I1209" s="24" t="s">
        <v>632</v>
      </c>
      <c r="J1209" s="37">
        <v>0.19943537</v>
      </c>
      <c r="K1209" s="24" t="s">
        <v>12189</v>
      </c>
      <c r="L1209" s="28">
        <v>151</v>
      </c>
      <c r="M1209" s="28">
        <v>0</v>
      </c>
      <c r="N1209" s="28">
        <v>151</v>
      </c>
      <c r="O1209" s="25" t="s">
        <v>23990</v>
      </c>
      <c r="P1209" s="24">
        <v>16</v>
      </c>
      <c r="Q1209" s="24" t="s">
        <v>203</v>
      </c>
      <c r="R1209" s="28">
        <v>5</v>
      </c>
      <c r="S1209" s="28">
        <v>59</v>
      </c>
      <c r="T1209" s="29">
        <v>0.42384105960264901</v>
      </c>
      <c r="U1209" s="28">
        <v>251</v>
      </c>
      <c r="V1209" s="63"/>
      <c r="W1209" s="61">
        <f>(Table134[[#This Row],[2042 Future AADT]]-Table134[[#This Row],[AADT 2022]])/20*($W$5-2022)+Table134[[#This Row],[AADT 2022]]</f>
        <v>251</v>
      </c>
      <c r="X1209" s="63"/>
    </row>
    <row r="1210" spans="1:24" s="21" customFormat="1" ht="24" customHeight="1" x14ac:dyDescent="0.25">
      <c r="A1210" s="24" t="s">
        <v>4583</v>
      </c>
      <c r="B1210" s="25" t="s">
        <v>20135</v>
      </c>
      <c r="C1210" s="24">
        <v>5822</v>
      </c>
      <c r="D1210" s="24" t="s">
        <v>17074</v>
      </c>
      <c r="E1210" s="24" t="s">
        <v>4584</v>
      </c>
      <c r="F1210" s="26">
        <f>Table134[[#This Row],[ToMeasure]]-Table134[[#This Row],[FromMeasure]]</f>
        <v>0.19660900000000001</v>
      </c>
      <c r="G1210" s="27" t="s">
        <v>4585</v>
      </c>
      <c r="H1210" s="37">
        <v>0</v>
      </c>
      <c r="I1210" s="24" t="s">
        <v>4488</v>
      </c>
      <c r="J1210" s="37">
        <v>0.19660900000000001</v>
      </c>
      <c r="K1210" s="24" t="s">
        <v>4586</v>
      </c>
      <c r="L1210" s="28">
        <v>53</v>
      </c>
      <c r="M1210" s="28">
        <v>0</v>
      </c>
      <c r="N1210" s="28">
        <v>53</v>
      </c>
      <c r="O1210" s="25" t="s">
        <v>23991</v>
      </c>
      <c r="P1210" s="24">
        <v>22</v>
      </c>
      <c r="Q1210" s="24" t="s">
        <v>203</v>
      </c>
      <c r="R1210" s="28">
        <v>2</v>
      </c>
      <c r="S1210" s="28">
        <v>7</v>
      </c>
      <c r="T1210" s="29">
        <v>0.16981132075471697</v>
      </c>
      <c r="U1210" s="28">
        <v>88</v>
      </c>
      <c r="V1210" s="63"/>
      <c r="W1210" s="61">
        <f>(Table134[[#This Row],[2042 Future AADT]]-Table134[[#This Row],[AADT 2022]])/20*($W$5-2022)+Table134[[#This Row],[AADT 2022]]</f>
        <v>88</v>
      </c>
      <c r="X1210" s="63"/>
    </row>
    <row r="1211" spans="1:24" s="21" customFormat="1" ht="24" customHeight="1" x14ac:dyDescent="0.25">
      <c r="A1211" s="24" t="s">
        <v>12191</v>
      </c>
      <c r="B1211" s="25" t="s">
        <v>20134</v>
      </c>
      <c r="C1211" s="24">
        <v>5821</v>
      </c>
      <c r="D1211" s="24" t="s">
        <v>17074</v>
      </c>
      <c r="E1211" s="24" t="s">
        <v>12192</v>
      </c>
      <c r="F1211" s="26">
        <f>Table134[[#This Row],[ToMeasure]]-Table134[[#This Row],[FromMeasure]]</f>
        <v>0.20681805</v>
      </c>
      <c r="G1211" s="27" t="s">
        <v>12189</v>
      </c>
      <c r="H1211" s="37">
        <v>0</v>
      </c>
      <c r="I1211" s="24" t="s">
        <v>12188</v>
      </c>
      <c r="J1211" s="37">
        <v>0.20681805</v>
      </c>
      <c r="K1211" s="24" t="s">
        <v>632</v>
      </c>
      <c r="L1211" s="28">
        <v>68</v>
      </c>
      <c r="M1211" s="28">
        <v>0</v>
      </c>
      <c r="N1211" s="28">
        <v>68</v>
      </c>
      <c r="O1211" s="25" t="s">
        <v>23992</v>
      </c>
      <c r="P1211" s="24">
        <v>29</v>
      </c>
      <c r="Q1211" s="24" t="s">
        <v>203</v>
      </c>
      <c r="R1211" s="28">
        <v>1</v>
      </c>
      <c r="S1211" s="28">
        <v>23</v>
      </c>
      <c r="T1211" s="29">
        <v>0.35294117647058826</v>
      </c>
      <c r="U1211" s="28">
        <v>113</v>
      </c>
      <c r="V1211" s="63"/>
      <c r="W1211" s="61">
        <f>(Table134[[#This Row],[2042 Future AADT]]-Table134[[#This Row],[AADT 2022]])/20*($W$5-2022)+Table134[[#This Row],[AADT 2022]]</f>
        <v>113</v>
      </c>
      <c r="X1211" s="63"/>
    </row>
    <row r="1212" spans="1:24" s="21" customFormat="1" ht="24" customHeight="1" x14ac:dyDescent="0.25">
      <c r="A1212" s="24" t="s">
        <v>9072</v>
      </c>
      <c r="B1212" s="25" t="s">
        <v>20136</v>
      </c>
      <c r="C1212" s="24">
        <v>5823</v>
      </c>
      <c r="D1212" s="24" t="s">
        <v>17074</v>
      </c>
      <c r="E1212" s="24" t="s">
        <v>9073</v>
      </c>
      <c r="F1212" s="26">
        <f>Table134[[#This Row],[ToMeasure]]-Table134[[#This Row],[FromMeasure]]</f>
        <v>0.19851940000000001</v>
      </c>
      <c r="G1212" s="27" t="s">
        <v>4586</v>
      </c>
      <c r="H1212" s="37">
        <v>0</v>
      </c>
      <c r="I1212" s="24" t="s">
        <v>4585</v>
      </c>
      <c r="J1212" s="37">
        <v>0.19851940000000001</v>
      </c>
      <c r="K1212" s="24" t="s">
        <v>4488</v>
      </c>
      <c r="L1212" s="28">
        <v>111</v>
      </c>
      <c r="M1212" s="28">
        <v>0</v>
      </c>
      <c r="N1212" s="28">
        <v>111</v>
      </c>
      <c r="O1212" s="25" t="s">
        <v>23993</v>
      </c>
      <c r="P1212" s="24">
        <v>14</v>
      </c>
      <c r="Q1212" s="24" t="s">
        <v>203</v>
      </c>
      <c r="R1212" s="28">
        <v>3</v>
      </c>
      <c r="S1212" s="28">
        <v>44</v>
      </c>
      <c r="T1212" s="29">
        <v>0.42342342342342343</v>
      </c>
      <c r="U1212" s="28">
        <v>185</v>
      </c>
      <c r="V1212" s="63"/>
      <c r="W1212" s="61">
        <f>(Table134[[#This Row],[2042 Future AADT]]-Table134[[#This Row],[AADT 2022]])/20*($W$5-2022)+Table134[[#This Row],[AADT 2022]]</f>
        <v>185</v>
      </c>
      <c r="X1212" s="63"/>
    </row>
    <row r="1213" spans="1:24" s="21" customFormat="1" ht="24" customHeight="1" x14ac:dyDescent="0.25">
      <c r="A1213" s="24" t="s">
        <v>4588</v>
      </c>
      <c r="B1213" s="25" t="s">
        <v>20138</v>
      </c>
      <c r="C1213" s="24">
        <v>5830</v>
      </c>
      <c r="D1213" s="24" t="s">
        <v>17074</v>
      </c>
      <c r="E1213" s="24" t="s">
        <v>4589</v>
      </c>
      <c r="F1213" s="26">
        <f>Table134[[#This Row],[ToMeasure]]-Table134[[#This Row],[FromMeasure]]</f>
        <v>0.34270240000000002</v>
      </c>
      <c r="G1213" s="27" t="s">
        <v>4590</v>
      </c>
      <c r="H1213" s="37">
        <v>0</v>
      </c>
      <c r="I1213" s="24" t="s">
        <v>632</v>
      </c>
      <c r="J1213" s="37">
        <v>0.34270240000000002</v>
      </c>
      <c r="K1213" s="24" t="s">
        <v>4591</v>
      </c>
      <c r="L1213" s="28">
        <v>128</v>
      </c>
      <c r="M1213" s="28">
        <v>0</v>
      </c>
      <c r="N1213" s="28">
        <v>128</v>
      </c>
      <c r="O1213" s="25" t="s">
        <v>23994</v>
      </c>
      <c r="P1213" s="24">
        <v>14</v>
      </c>
      <c r="Q1213" s="24" t="s">
        <v>203</v>
      </c>
      <c r="R1213" s="28">
        <v>4</v>
      </c>
      <c r="S1213" s="28">
        <v>51</v>
      </c>
      <c r="T1213" s="29">
        <v>0.4296875</v>
      </c>
      <c r="U1213" s="28">
        <v>213</v>
      </c>
      <c r="V1213" s="63"/>
      <c r="W1213" s="61">
        <f>(Table134[[#This Row],[2042 Future AADT]]-Table134[[#This Row],[AADT 2022]])/20*($W$5-2022)+Table134[[#This Row],[AADT 2022]]</f>
        <v>213</v>
      </c>
      <c r="X1213" s="63"/>
    </row>
    <row r="1214" spans="1:24" s="21" customFormat="1" ht="24" customHeight="1" x14ac:dyDescent="0.25">
      <c r="A1214" s="24" t="s">
        <v>8158</v>
      </c>
      <c r="B1214" s="25" t="s">
        <v>20140</v>
      </c>
      <c r="C1214" s="24">
        <v>5832</v>
      </c>
      <c r="D1214" s="24" t="s">
        <v>17074</v>
      </c>
      <c r="E1214" s="24" t="s">
        <v>8159</v>
      </c>
      <c r="F1214" s="26">
        <f>Table134[[#This Row],[ToMeasure]]-Table134[[#This Row],[FromMeasure]]</f>
        <v>0.23339609</v>
      </c>
      <c r="G1214" s="27" t="s">
        <v>4599</v>
      </c>
      <c r="H1214" s="37">
        <v>0</v>
      </c>
      <c r="I1214" s="24" t="s">
        <v>4488</v>
      </c>
      <c r="J1214" s="37">
        <v>0.23339609</v>
      </c>
      <c r="K1214" s="24" t="s">
        <v>4598</v>
      </c>
      <c r="L1214" s="28">
        <v>52</v>
      </c>
      <c r="M1214" s="28">
        <v>0</v>
      </c>
      <c r="N1214" s="28">
        <v>52</v>
      </c>
      <c r="O1214" s="25" t="s">
        <v>23995</v>
      </c>
      <c r="P1214" s="24">
        <v>28</v>
      </c>
      <c r="Q1214" s="24" t="s">
        <v>203</v>
      </c>
      <c r="R1214" s="28">
        <v>2</v>
      </c>
      <c r="S1214" s="28">
        <v>7</v>
      </c>
      <c r="T1214" s="29">
        <v>0.17307692307692307</v>
      </c>
      <c r="U1214" s="28">
        <v>87</v>
      </c>
      <c r="V1214" s="63"/>
      <c r="W1214" s="61">
        <f>(Table134[[#This Row],[2042 Future AADT]]-Table134[[#This Row],[AADT 2022]])/20*($W$5-2022)+Table134[[#This Row],[AADT 2022]]</f>
        <v>87</v>
      </c>
      <c r="X1214" s="63"/>
    </row>
    <row r="1215" spans="1:24" s="21" customFormat="1" ht="24" customHeight="1" x14ac:dyDescent="0.25">
      <c r="A1215" s="24" t="s">
        <v>4593</v>
      </c>
      <c r="B1215" s="25" t="s">
        <v>20139</v>
      </c>
      <c r="C1215" s="24">
        <v>5831</v>
      </c>
      <c r="D1215" s="24" t="s">
        <v>17074</v>
      </c>
      <c r="E1215" s="24" t="s">
        <v>4594</v>
      </c>
      <c r="F1215" s="26">
        <f>Table134[[#This Row],[ToMeasure]]-Table134[[#This Row],[FromMeasure]]</f>
        <v>0.30756610000000001</v>
      </c>
      <c r="G1215" s="27" t="s">
        <v>4591</v>
      </c>
      <c r="H1215" s="37">
        <v>0</v>
      </c>
      <c r="I1215" s="24" t="s">
        <v>4590</v>
      </c>
      <c r="J1215" s="37">
        <v>0.30756610000000001</v>
      </c>
      <c r="K1215" s="24" t="s">
        <v>632</v>
      </c>
      <c r="L1215" s="28">
        <v>85</v>
      </c>
      <c r="M1215" s="28">
        <v>0</v>
      </c>
      <c r="N1215" s="28">
        <v>85</v>
      </c>
      <c r="O1215" s="25" t="s">
        <v>23996</v>
      </c>
      <c r="P1215" s="24">
        <v>23</v>
      </c>
      <c r="Q1215" s="24" t="s">
        <v>203</v>
      </c>
      <c r="R1215" s="28">
        <v>2</v>
      </c>
      <c r="S1215" s="28">
        <v>31</v>
      </c>
      <c r="T1215" s="29">
        <v>0.38823529411764707</v>
      </c>
      <c r="U1215" s="28">
        <v>141</v>
      </c>
      <c r="V1215" s="63"/>
      <c r="W1215" s="61">
        <f>(Table134[[#This Row],[2042 Future AADT]]-Table134[[#This Row],[AADT 2022]])/20*($W$5-2022)+Table134[[#This Row],[AADT 2022]]</f>
        <v>141</v>
      </c>
      <c r="X1215" s="63"/>
    </row>
    <row r="1216" spans="1:24" s="21" customFormat="1" ht="24" customHeight="1" x14ac:dyDescent="0.25">
      <c r="A1216" s="24" t="s">
        <v>4596</v>
      </c>
      <c r="B1216" s="25" t="s">
        <v>20141</v>
      </c>
      <c r="C1216" s="24">
        <v>5833</v>
      </c>
      <c r="D1216" s="24" t="s">
        <v>17074</v>
      </c>
      <c r="E1216" s="24" t="s">
        <v>4597</v>
      </c>
      <c r="F1216" s="26">
        <f>Table134[[#This Row],[ToMeasure]]-Table134[[#This Row],[FromMeasure]]</f>
        <v>0.32659654999999999</v>
      </c>
      <c r="G1216" s="27" t="s">
        <v>4598</v>
      </c>
      <c r="H1216" s="37">
        <v>0</v>
      </c>
      <c r="I1216" s="24" t="s">
        <v>4599</v>
      </c>
      <c r="J1216" s="37">
        <v>0.32659654999999999</v>
      </c>
      <c r="K1216" s="24" t="s">
        <v>4488</v>
      </c>
      <c r="L1216" s="28">
        <v>73</v>
      </c>
      <c r="M1216" s="28">
        <v>0</v>
      </c>
      <c r="N1216" s="28">
        <v>73</v>
      </c>
      <c r="O1216" s="25" t="s">
        <v>23997</v>
      </c>
      <c r="P1216" s="24">
        <v>19</v>
      </c>
      <c r="Q1216" s="24" t="s">
        <v>203</v>
      </c>
      <c r="R1216" s="28">
        <v>3</v>
      </c>
      <c r="S1216" s="28">
        <v>11</v>
      </c>
      <c r="T1216" s="29">
        <v>0.19178082191780821</v>
      </c>
      <c r="U1216" s="28">
        <v>122</v>
      </c>
      <c r="V1216" s="63"/>
      <c r="W1216" s="61">
        <f>(Table134[[#This Row],[2042 Future AADT]]-Table134[[#This Row],[AADT 2022]])/20*($W$5-2022)+Table134[[#This Row],[AADT 2022]]</f>
        <v>122</v>
      </c>
      <c r="X1216" s="63"/>
    </row>
    <row r="1217" spans="1:24" s="21" customFormat="1" ht="24" customHeight="1" x14ac:dyDescent="0.25">
      <c r="A1217" s="24" t="s">
        <v>12194</v>
      </c>
      <c r="B1217" s="25" t="s">
        <v>20143</v>
      </c>
      <c r="C1217" s="24">
        <v>5840</v>
      </c>
      <c r="D1217" s="24" t="s">
        <v>17074</v>
      </c>
      <c r="E1217" s="24" t="s">
        <v>12195</v>
      </c>
      <c r="F1217" s="26">
        <f>Table134[[#This Row],[ToMeasure]]-Table134[[#This Row],[FromMeasure]]</f>
        <v>0.19164929</v>
      </c>
      <c r="G1217" s="27" t="s">
        <v>9078</v>
      </c>
      <c r="H1217" s="37">
        <v>0</v>
      </c>
      <c r="I1217" s="24" t="s">
        <v>632</v>
      </c>
      <c r="J1217" s="37">
        <v>0.19164929</v>
      </c>
      <c r="K1217" s="24" t="s">
        <v>9077</v>
      </c>
      <c r="L1217" s="28">
        <v>122</v>
      </c>
      <c r="M1217" s="28">
        <v>0</v>
      </c>
      <c r="N1217" s="28">
        <v>122</v>
      </c>
      <c r="O1217" s="25" t="s">
        <v>23998</v>
      </c>
      <c r="P1217" s="24">
        <v>14</v>
      </c>
      <c r="Q1217" s="24" t="s">
        <v>203</v>
      </c>
      <c r="R1217" s="28">
        <v>4</v>
      </c>
      <c r="S1217" s="28">
        <v>47</v>
      </c>
      <c r="T1217" s="29">
        <v>0.41803278688524592</v>
      </c>
      <c r="U1217" s="28">
        <v>203</v>
      </c>
      <c r="V1217" s="63"/>
      <c r="W1217" s="61">
        <f>(Table134[[#This Row],[2042 Future AADT]]-Table134[[#This Row],[AADT 2022]])/20*($W$5-2022)+Table134[[#This Row],[AADT 2022]]</f>
        <v>203</v>
      </c>
      <c r="X1217" s="63"/>
    </row>
    <row r="1218" spans="1:24" s="21" customFormat="1" ht="24" customHeight="1" x14ac:dyDescent="0.25">
      <c r="A1218" s="24" t="s">
        <v>8161</v>
      </c>
      <c r="B1218" s="25" t="s">
        <v>20145</v>
      </c>
      <c r="C1218" s="24">
        <v>5842</v>
      </c>
      <c r="D1218" s="24" t="s">
        <v>17074</v>
      </c>
      <c r="E1218" s="24" t="s">
        <v>8162</v>
      </c>
      <c r="F1218" s="26">
        <f>Table134[[#This Row],[ToMeasure]]-Table134[[#This Row],[FromMeasure]]</f>
        <v>0.22001048000000001</v>
      </c>
      <c r="G1218" s="27" t="s">
        <v>8163</v>
      </c>
      <c r="H1218" s="37">
        <v>0</v>
      </c>
      <c r="I1218" s="24" t="s">
        <v>4488</v>
      </c>
      <c r="J1218" s="37">
        <v>0.22001048000000001</v>
      </c>
      <c r="K1218" s="24" t="s">
        <v>8164</v>
      </c>
      <c r="L1218" s="28">
        <v>134</v>
      </c>
      <c r="M1218" s="28">
        <v>0</v>
      </c>
      <c r="N1218" s="28">
        <v>134</v>
      </c>
      <c r="O1218" s="25" t="s">
        <v>23999</v>
      </c>
      <c r="P1218" s="24">
        <v>15</v>
      </c>
      <c r="Q1218" s="24" t="s">
        <v>203</v>
      </c>
      <c r="R1218" s="28">
        <v>3</v>
      </c>
      <c r="S1218" s="28">
        <v>53</v>
      </c>
      <c r="T1218" s="29">
        <v>0.41791044776119401</v>
      </c>
      <c r="U1218" s="28">
        <v>223</v>
      </c>
      <c r="V1218" s="63"/>
      <c r="W1218" s="61">
        <f>(Table134[[#This Row],[2042 Future AADT]]-Table134[[#This Row],[AADT 2022]])/20*($W$5-2022)+Table134[[#This Row],[AADT 2022]]</f>
        <v>223</v>
      </c>
      <c r="X1218" s="63"/>
    </row>
    <row r="1219" spans="1:24" s="21" customFormat="1" ht="24" customHeight="1" x14ac:dyDescent="0.25">
      <c r="A1219" s="24" t="s">
        <v>9075</v>
      </c>
      <c r="B1219" s="25" t="s">
        <v>20144</v>
      </c>
      <c r="C1219" s="24">
        <v>5841</v>
      </c>
      <c r="D1219" s="24" t="s">
        <v>17074</v>
      </c>
      <c r="E1219" s="24" t="s">
        <v>9076</v>
      </c>
      <c r="F1219" s="26">
        <f>Table134[[#This Row],[ToMeasure]]-Table134[[#This Row],[FromMeasure]]</f>
        <v>0.21968636999999999</v>
      </c>
      <c r="G1219" s="27" t="s">
        <v>9077</v>
      </c>
      <c r="H1219" s="37">
        <v>0</v>
      </c>
      <c r="I1219" s="24" t="s">
        <v>9078</v>
      </c>
      <c r="J1219" s="37">
        <v>0.21968636999999999</v>
      </c>
      <c r="K1219" s="24" t="s">
        <v>632</v>
      </c>
      <c r="L1219" s="28">
        <v>77</v>
      </c>
      <c r="M1219" s="28">
        <v>0</v>
      </c>
      <c r="N1219" s="28">
        <v>77</v>
      </c>
      <c r="O1219" s="25" t="s">
        <v>24000</v>
      </c>
      <c r="P1219" s="24">
        <v>17</v>
      </c>
      <c r="Q1219" s="24" t="s">
        <v>203</v>
      </c>
      <c r="R1219" s="28">
        <v>2</v>
      </c>
      <c r="S1219" s="28">
        <v>29</v>
      </c>
      <c r="T1219" s="29">
        <v>0.40259740259740262</v>
      </c>
      <c r="U1219" s="28">
        <v>128</v>
      </c>
      <c r="V1219" s="63"/>
      <c r="W1219" s="61">
        <f>(Table134[[#This Row],[2042 Future AADT]]-Table134[[#This Row],[AADT 2022]])/20*($W$5-2022)+Table134[[#This Row],[AADT 2022]]</f>
        <v>128</v>
      </c>
      <c r="X1219" s="63"/>
    </row>
    <row r="1220" spans="1:24" s="21" customFormat="1" ht="24" customHeight="1" x14ac:dyDescent="0.25">
      <c r="A1220" s="24" t="s">
        <v>8166</v>
      </c>
      <c r="B1220" s="25" t="s">
        <v>20146</v>
      </c>
      <c r="C1220" s="24">
        <v>5843</v>
      </c>
      <c r="D1220" s="24" t="s">
        <v>17074</v>
      </c>
      <c r="E1220" s="24" t="s">
        <v>8167</v>
      </c>
      <c r="F1220" s="26">
        <f>Table134[[#This Row],[ToMeasure]]-Table134[[#This Row],[FromMeasure]]</f>
        <v>0.22147194000000001</v>
      </c>
      <c r="G1220" s="27" t="s">
        <v>8164</v>
      </c>
      <c r="H1220" s="37">
        <v>0</v>
      </c>
      <c r="I1220" s="24" t="s">
        <v>8163</v>
      </c>
      <c r="J1220" s="37">
        <v>0.22147194000000001</v>
      </c>
      <c r="K1220" s="24" t="s">
        <v>4488</v>
      </c>
      <c r="L1220" s="28">
        <v>53</v>
      </c>
      <c r="M1220" s="28">
        <v>0</v>
      </c>
      <c r="N1220" s="28">
        <v>53</v>
      </c>
      <c r="O1220" s="25" t="s">
        <v>24001</v>
      </c>
      <c r="P1220" s="24">
        <v>19</v>
      </c>
      <c r="Q1220" s="24" t="s">
        <v>203</v>
      </c>
      <c r="R1220" s="28">
        <v>2</v>
      </c>
      <c r="S1220" s="28">
        <v>7</v>
      </c>
      <c r="T1220" s="29">
        <v>0.16981132075471697</v>
      </c>
      <c r="U1220" s="28">
        <v>88</v>
      </c>
      <c r="V1220" s="63"/>
      <c r="W1220" s="61">
        <f>(Table134[[#This Row],[2042 Future AADT]]-Table134[[#This Row],[AADT 2022]])/20*($W$5-2022)+Table134[[#This Row],[AADT 2022]]</f>
        <v>88</v>
      </c>
      <c r="X1220" s="63"/>
    </row>
    <row r="1221" spans="1:24" s="21" customFormat="1" ht="24" customHeight="1" x14ac:dyDescent="0.25">
      <c r="A1221" s="24" t="s">
        <v>8169</v>
      </c>
      <c r="B1221" s="25" t="s">
        <v>20148</v>
      </c>
      <c r="C1221" s="24">
        <v>5850</v>
      </c>
      <c r="D1221" s="24" t="s">
        <v>17074</v>
      </c>
      <c r="E1221" s="24" t="s">
        <v>8170</v>
      </c>
      <c r="F1221" s="26">
        <f>Table134[[#This Row],[ToMeasure]]-Table134[[#This Row],[FromMeasure]]</f>
        <v>0.17512780999999999</v>
      </c>
      <c r="G1221" s="27" t="s">
        <v>8171</v>
      </c>
      <c r="H1221" s="37">
        <v>0</v>
      </c>
      <c r="I1221" s="24" t="s">
        <v>632</v>
      </c>
      <c r="J1221" s="37">
        <v>0.17512780999999999</v>
      </c>
      <c r="K1221" s="24" t="s">
        <v>8172</v>
      </c>
      <c r="L1221" s="28">
        <v>43</v>
      </c>
      <c r="M1221" s="28">
        <v>0</v>
      </c>
      <c r="N1221" s="28">
        <v>43</v>
      </c>
      <c r="O1221" s="25" t="s">
        <v>24002</v>
      </c>
      <c r="P1221" s="24">
        <v>20</v>
      </c>
      <c r="Q1221" s="24" t="s">
        <v>203</v>
      </c>
      <c r="R1221" s="28">
        <v>1</v>
      </c>
      <c r="S1221" s="28">
        <v>2</v>
      </c>
      <c r="T1221" s="29">
        <v>6.9767441860465115E-2</v>
      </c>
      <c r="U1221" s="28">
        <v>68</v>
      </c>
      <c r="V1221" s="63"/>
      <c r="W1221" s="61">
        <f>(Table134[[#This Row],[2042 Future AADT]]-Table134[[#This Row],[AADT 2022]])/20*($W$5-2022)+Table134[[#This Row],[AADT 2022]]</f>
        <v>68</v>
      </c>
      <c r="X1221" s="63"/>
    </row>
    <row r="1222" spans="1:24" s="21" customFormat="1" ht="24" customHeight="1" x14ac:dyDescent="0.25">
      <c r="A1222" s="24" t="s">
        <v>12197</v>
      </c>
      <c r="B1222" s="25" t="s">
        <v>20150</v>
      </c>
      <c r="C1222" s="24">
        <v>5852</v>
      </c>
      <c r="D1222" s="24" t="s">
        <v>17074</v>
      </c>
      <c r="E1222" s="24" t="s">
        <v>12198</v>
      </c>
      <c r="F1222" s="26">
        <f>Table134[[#This Row],[ToMeasure]]-Table134[[#This Row],[FromMeasure]]</f>
        <v>0.20328226999999999</v>
      </c>
      <c r="G1222" s="27" t="s">
        <v>8180</v>
      </c>
      <c r="H1222" s="37">
        <v>0</v>
      </c>
      <c r="I1222" s="24" t="s">
        <v>4488</v>
      </c>
      <c r="J1222" s="37">
        <v>0.20328226999999999</v>
      </c>
      <c r="K1222" s="24" t="s">
        <v>8179</v>
      </c>
      <c r="L1222" s="28">
        <v>53</v>
      </c>
      <c r="M1222" s="28">
        <v>0</v>
      </c>
      <c r="N1222" s="28">
        <v>53</v>
      </c>
      <c r="O1222" s="25" t="s">
        <v>24003</v>
      </c>
      <c r="P1222" s="24">
        <v>16</v>
      </c>
      <c r="Q1222" s="24" t="s">
        <v>203</v>
      </c>
      <c r="R1222" s="28">
        <v>2</v>
      </c>
      <c r="S1222" s="28">
        <v>4</v>
      </c>
      <c r="T1222" s="29">
        <v>0.11320754716981132</v>
      </c>
      <c r="U1222" s="28">
        <v>84</v>
      </c>
      <c r="V1222" s="63"/>
      <c r="W1222" s="61">
        <f>(Table134[[#This Row],[2042 Future AADT]]-Table134[[#This Row],[AADT 2022]])/20*($W$5-2022)+Table134[[#This Row],[AADT 2022]]</f>
        <v>84</v>
      </c>
      <c r="X1222" s="63"/>
    </row>
    <row r="1223" spans="1:24" s="21" customFormat="1" ht="24" customHeight="1" x14ac:dyDescent="0.25">
      <c r="A1223" s="24" t="s">
        <v>8174</v>
      </c>
      <c r="B1223" s="25" t="s">
        <v>20149</v>
      </c>
      <c r="C1223" s="24">
        <v>5851</v>
      </c>
      <c r="D1223" s="24" t="s">
        <v>17074</v>
      </c>
      <c r="E1223" s="24" t="s">
        <v>8175</v>
      </c>
      <c r="F1223" s="26">
        <f>Table134[[#This Row],[ToMeasure]]-Table134[[#This Row],[FromMeasure]]</f>
        <v>0.33189727000000002</v>
      </c>
      <c r="G1223" s="27" t="s">
        <v>8172</v>
      </c>
      <c r="H1223" s="37">
        <v>0</v>
      </c>
      <c r="I1223" s="24" t="s">
        <v>8171</v>
      </c>
      <c r="J1223" s="37">
        <v>0.33189727000000002</v>
      </c>
      <c r="K1223" s="24" t="s">
        <v>632</v>
      </c>
      <c r="L1223" s="28">
        <v>41</v>
      </c>
      <c r="M1223" s="28">
        <v>0</v>
      </c>
      <c r="N1223" s="28">
        <v>41</v>
      </c>
      <c r="O1223" s="25" t="s">
        <v>24004</v>
      </c>
      <c r="P1223" s="24">
        <v>22</v>
      </c>
      <c r="Q1223" s="24" t="s">
        <v>203</v>
      </c>
      <c r="R1223" s="28">
        <v>2</v>
      </c>
      <c r="S1223" s="28">
        <v>3</v>
      </c>
      <c r="T1223" s="29">
        <v>0.12195121951219512</v>
      </c>
      <c r="U1223" s="28">
        <v>65</v>
      </c>
      <c r="V1223" s="63"/>
      <c r="W1223" s="61">
        <f>(Table134[[#This Row],[2042 Future AADT]]-Table134[[#This Row],[AADT 2022]])/20*($W$5-2022)+Table134[[#This Row],[AADT 2022]]</f>
        <v>65</v>
      </c>
      <c r="X1223" s="63"/>
    </row>
    <row r="1224" spans="1:24" s="21" customFormat="1" ht="24" customHeight="1" x14ac:dyDescent="0.25">
      <c r="A1224" s="24" t="s">
        <v>8177</v>
      </c>
      <c r="B1224" s="25" t="s">
        <v>20151</v>
      </c>
      <c r="C1224" s="24">
        <v>5853</v>
      </c>
      <c r="D1224" s="24" t="s">
        <v>17074</v>
      </c>
      <c r="E1224" s="24" t="s">
        <v>8178</v>
      </c>
      <c r="F1224" s="26">
        <f>Table134[[#This Row],[ToMeasure]]-Table134[[#This Row],[FromMeasure]]</f>
        <v>0.27593558000000001</v>
      </c>
      <c r="G1224" s="27" t="s">
        <v>8179</v>
      </c>
      <c r="H1224" s="37">
        <v>0</v>
      </c>
      <c r="I1224" s="24" t="s">
        <v>8180</v>
      </c>
      <c r="J1224" s="37">
        <v>0.27593558000000001</v>
      </c>
      <c r="K1224" s="24" t="s">
        <v>4488</v>
      </c>
      <c r="L1224" s="28">
        <v>55</v>
      </c>
      <c r="M1224" s="28">
        <v>0</v>
      </c>
      <c r="N1224" s="28">
        <v>55</v>
      </c>
      <c r="O1224" s="25" t="s">
        <v>24005</v>
      </c>
      <c r="P1224" s="24">
        <v>16</v>
      </c>
      <c r="Q1224" s="24" t="s">
        <v>203</v>
      </c>
      <c r="R1224" s="28">
        <v>2</v>
      </c>
      <c r="S1224" s="28">
        <v>6</v>
      </c>
      <c r="T1224" s="29">
        <v>0.14545454545454545</v>
      </c>
      <c r="U1224" s="28">
        <v>87</v>
      </c>
      <c r="V1224" s="63"/>
      <c r="W1224" s="61">
        <f>(Table134[[#This Row],[2042 Future AADT]]-Table134[[#This Row],[AADT 2022]])/20*($W$5-2022)+Table134[[#This Row],[AADT 2022]]</f>
        <v>87</v>
      </c>
      <c r="X1224" s="63"/>
    </row>
    <row r="1225" spans="1:24" s="21" customFormat="1" ht="24" customHeight="1" x14ac:dyDescent="0.25">
      <c r="A1225" s="24" t="s">
        <v>4601</v>
      </c>
      <c r="B1225" s="25" t="s">
        <v>20153</v>
      </c>
      <c r="C1225" s="24">
        <v>5860</v>
      </c>
      <c r="D1225" s="24" t="s">
        <v>17074</v>
      </c>
      <c r="E1225" s="24" t="s">
        <v>4602</v>
      </c>
      <c r="F1225" s="26">
        <f>Table134[[#This Row],[ToMeasure]]-Table134[[#This Row],[FromMeasure]]</f>
        <v>0.18693427000000001</v>
      </c>
      <c r="G1225" s="27" t="s">
        <v>4603</v>
      </c>
      <c r="H1225" s="37">
        <v>0</v>
      </c>
      <c r="I1225" s="24" t="s">
        <v>632</v>
      </c>
      <c r="J1225" s="37">
        <v>0.18693427000000001</v>
      </c>
      <c r="K1225" s="24" t="s">
        <v>4604</v>
      </c>
      <c r="L1225" s="28">
        <v>185</v>
      </c>
      <c r="M1225" s="28">
        <v>0</v>
      </c>
      <c r="N1225" s="28">
        <v>185</v>
      </c>
      <c r="O1225" s="25" t="s">
        <v>24006</v>
      </c>
      <c r="P1225" s="24">
        <v>14</v>
      </c>
      <c r="Q1225" s="24" t="s">
        <v>203</v>
      </c>
      <c r="R1225" s="28">
        <v>10</v>
      </c>
      <c r="S1225" s="28">
        <v>21</v>
      </c>
      <c r="T1225" s="29">
        <v>0.16756756756756758</v>
      </c>
      <c r="U1225" s="28">
        <v>292</v>
      </c>
      <c r="V1225" s="63"/>
      <c r="W1225" s="61">
        <f>(Table134[[#This Row],[2042 Future AADT]]-Table134[[#This Row],[AADT 2022]])/20*($W$5-2022)+Table134[[#This Row],[AADT 2022]]</f>
        <v>292</v>
      </c>
      <c r="X1225" s="63"/>
    </row>
    <row r="1226" spans="1:24" s="21" customFormat="1" ht="24" customHeight="1" x14ac:dyDescent="0.25">
      <c r="A1226" s="24" t="s">
        <v>8182</v>
      </c>
      <c r="B1226" s="25" t="s">
        <v>20155</v>
      </c>
      <c r="C1226" s="24">
        <v>5862</v>
      </c>
      <c r="D1226" s="24" t="s">
        <v>17074</v>
      </c>
      <c r="E1226" s="24" t="s">
        <v>8183</v>
      </c>
      <c r="F1226" s="26">
        <f>Table134[[#This Row],[ToMeasure]]-Table134[[#This Row],[FromMeasure]]</f>
        <v>0.19605740999999999</v>
      </c>
      <c r="G1226" s="27" t="s">
        <v>8184</v>
      </c>
      <c r="H1226" s="37">
        <v>0</v>
      </c>
      <c r="I1226" s="24" t="s">
        <v>4488</v>
      </c>
      <c r="J1226" s="37">
        <v>0.19605740999999999</v>
      </c>
      <c r="K1226" s="24" t="s">
        <v>8185</v>
      </c>
      <c r="L1226" s="28">
        <v>120</v>
      </c>
      <c r="M1226" s="28">
        <v>0</v>
      </c>
      <c r="N1226" s="28">
        <v>120</v>
      </c>
      <c r="O1226" s="25" t="s">
        <v>24007</v>
      </c>
      <c r="P1226" s="24">
        <v>15</v>
      </c>
      <c r="Q1226" s="24" t="s">
        <v>203</v>
      </c>
      <c r="R1226" s="28">
        <v>7</v>
      </c>
      <c r="S1226" s="28">
        <v>9</v>
      </c>
      <c r="T1226" s="29">
        <v>0.13333333333333333</v>
      </c>
      <c r="U1226" s="28">
        <v>190</v>
      </c>
      <c r="V1226" s="63"/>
      <c r="W1226" s="61">
        <f>(Table134[[#This Row],[2042 Future AADT]]-Table134[[#This Row],[AADT 2022]])/20*($W$5-2022)+Table134[[#This Row],[AADT 2022]]</f>
        <v>190</v>
      </c>
      <c r="X1226" s="63"/>
    </row>
    <row r="1227" spans="1:24" s="21" customFormat="1" ht="24" customHeight="1" x14ac:dyDescent="0.25">
      <c r="A1227" s="24" t="s">
        <v>4606</v>
      </c>
      <c r="B1227" s="25" t="s">
        <v>20154</v>
      </c>
      <c r="C1227" s="24">
        <v>5861</v>
      </c>
      <c r="D1227" s="24" t="s">
        <v>17074</v>
      </c>
      <c r="E1227" s="24" t="s">
        <v>4607</v>
      </c>
      <c r="F1227" s="26">
        <f>Table134[[#This Row],[ToMeasure]]-Table134[[#This Row],[FromMeasure]]</f>
        <v>0.26437008000000001</v>
      </c>
      <c r="G1227" s="27" t="s">
        <v>4604</v>
      </c>
      <c r="H1227" s="37">
        <v>0</v>
      </c>
      <c r="I1227" s="24" t="s">
        <v>4603</v>
      </c>
      <c r="J1227" s="37">
        <v>0.26437008000000001</v>
      </c>
      <c r="K1227" s="24" t="s">
        <v>632</v>
      </c>
      <c r="L1227" s="28">
        <v>78</v>
      </c>
      <c r="M1227" s="28">
        <v>0</v>
      </c>
      <c r="N1227" s="28">
        <v>78</v>
      </c>
      <c r="O1227" s="25" t="s">
        <v>24008</v>
      </c>
      <c r="P1227" s="24">
        <v>21</v>
      </c>
      <c r="Q1227" s="24" t="s">
        <v>203</v>
      </c>
      <c r="R1227" s="28">
        <v>3</v>
      </c>
      <c r="S1227" s="28">
        <v>4</v>
      </c>
      <c r="T1227" s="29">
        <v>8.9743589743589744E-2</v>
      </c>
      <c r="U1227" s="28">
        <v>123</v>
      </c>
      <c r="V1227" s="63"/>
      <c r="W1227" s="61">
        <f>(Table134[[#This Row],[2042 Future AADT]]-Table134[[#This Row],[AADT 2022]])/20*($W$5-2022)+Table134[[#This Row],[AADT 2022]]</f>
        <v>123</v>
      </c>
      <c r="X1227" s="63"/>
    </row>
    <row r="1228" spans="1:24" s="21" customFormat="1" ht="24" customHeight="1" x14ac:dyDescent="0.25">
      <c r="A1228" s="24" t="s">
        <v>9080</v>
      </c>
      <c r="B1228" s="25" t="s">
        <v>20156</v>
      </c>
      <c r="C1228" s="24">
        <v>5863</v>
      </c>
      <c r="D1228" s="24" t="s">
        <v>17074</v>
      </c>
      <c r="E1228" s="24" t="s">
        <v>9081</v>
      </c>
      <c r="F1228" s="26">
        <f>Table134[[#This Row],[ToMeasure]]-Table134[[#This Row],[FromMeasure]]</f>
        <v>0.21596821999999999</v>
      </c>
      <c r="G1228" s="27" t="s">
        <v>8185</v>
      </c>
      <c r="H1228" s="37">
        <v>0</v>
      </c>
      <c r="I1228" s="24" t="s">
        <v>8184</v>
      </c>
      <c r="J1228" s="37">
        <v>0.21596821999999999</v>
      </c>
      <c r="K1228" s="24" t="s">
        <v>4488</v>
      </c>
      <c r="L1228" s="28">
        <v>137</v>
      </c>
      <c r="M1228" s="28">
        <v>0</v>
      </c>
      <c r="N1228" s="28">
        <v>137</v>
      </c>
      <c r="O1228" s="25" t="s">
        <v>24009</v>
      </c>
      <c r="P1228" s="24">
        <v>24</v>
      </c>
      <c r="Q1228" s="24" t="s">
        <v>203</v>
      </c>
      <c r="R1228" s="28">
        <v>8</v>
      </c>
      <c r="S1228" s="28">
        <v>13</v>
      </c>
      <c r="T1228" s="29">
        <v>0.15328467153284672</v>
      </c>
      <c r="U1228" s="28">
        <v>217</v>
      </c>
      <c r="V1228" s="63"/>
      <c r="W1228" s="61">
        <f>(Table134[[#This Row],[2042 Future AADT]]-Table134[[#This Row],[AADT 2022]])/20*($W$5-2022)+Table134[[#This Row],[AADT 2022]]</f>
        <v>217</v>
      </c>
      <c r="X1228" s="63"/>
    </row>
    <row r="1229" spans="1:24" s="21" customFormat="1" ht="24" customHeight="1" x14ac:dyDescent="0.25">
      <c r="A1229" s="24" t="s">
        <v>4609</v>
      </c>
      <c r="B1229" s="25" t="s">
        <v>20158</v>
      </c>
      <c r="C1229" s="24">
        <v>5870</v>
      </c>
      <c r="D1229" s="24" t="s">
        <v>17074</v>
      </c>
      <c r="E1229" s="24" t="s">
        <v>4610</v>
      </c>
      <c r="F1229" s="26">
        <f>Table134[[#This Row],[ToMeasure]]-Table134[[#This Row],[FromMeasure]]</f>
        <v>0.26027904000000002</v>
      </c>
      <c r="G1229" s="27" t="s">
        <v>4611</v>
      </c>
      <c r="H1229" s="37">
        <v>0</v>
      </c>
      <c r="I1229" s="24" t="s">
        <v>632</v>
      </c>
      <c r="J1229" s="37">
        <v>0.26027904000000002</v>
      </c>
      <c r="K1229" s="24" t="s">
        <v>4612</v>
      </c>
      <c r="L1229" s="28">
        <v>95</v>
      </c>
      <c r="M1229" s="28">
        <v>0</v>
      </c>
      <c r="N1229" s="28">
        <v>95</v>
      </c>
      <c r="O1229" s="25" t="s">
        <v>24010</v>
      </c>
      <c r="P1229" s="24">
        <v>17</v>
      </c>
      <c r="Q1229" s="24" t="s">
        <v>203</v>
      </c>
      <c r="R1229" s="28">
        <v>4</v>
      </c>
      <c r="S1229" s="28">
        <v>6</v>
      </c>
      <c r="T1229" s="29">
        <v>0.10526315789473684</v>
      </c>
      <c r="U1229" s="28">
        <v>150</v>
      </c>
      <c r="V1229" s="63"/>
      <c r="W1229" s="61">
        <f>(Table134[[#This Row],[2042 Future AADT]]-Table134[[#This Row],[AADT 2022]])/20*($W$5-2022)+Table134[[#This Row],[AADT 2022]]</f>
        <v>150</v>
      </c>
      <c r="X1229" s="63"/>
    </row>
    <row r="1230" spans="1:24" s="21" customFormat="1" ht="24" customHeight="1" x14ac:dyDescent="0.25">
      <c r="A1230" s="24" t="s">
        <v>4614</v>
      </c>
      <c r="B1230" s="25" t="s">
        <v>20160</v>
      </c>
      <c r="C1230" s="24">
        <v>5872</v>
      </c>
      <c r="D1230" s="24" t="s">
        <v>17074</v>
      </c>
      <c r="E1230" s="24" t="s">
        <v>4615</v>
      </c>
      <c r="F1230" s="26">
        <f>Table134[[#This Row],[ToMeasure]]-Table134[[#This Row],[FromMeasure]]</f>
        <v>0.24958079</v>
      </c>
      <c r="G1230" s="27" t="s">
        <v>4616</v>
      </c>
      <c r="H1230" s="37">
        <v>0</v>
      </c>
      <c r="I1230" s="24" t="s">
        <v>4488</v>
      </c>
      <c r="J1230" s="37">
        <v>0.24958079</v>
      </c>
      <c r="K1230" s="24" t="s">
        <v>4617</v>
      </c>
      <c r="L1230" s="28">
        <v>79</v>
      </c>
      <c r="M1230" s="28">
        <v>0</v>
      </c>
      <c r="N1230" s="28">
        <v>79</v>
      </c>
      <c r="O1230" s="25" t="s">
        <v>24011</v>
      </c>
      <c r="P1230" s="24">
        <v>19</v>
      </c>
      <c r="Q1230" s="24" t="s">
        <v>203</v>
      </c>
      <c r="R1230" s="28">
        <v>3</v>
      </c>
      <c r="S1230" s="28">
        <v>4</v>
      </c>
      <c r="T1230" s="29">
        <v>8.8607594936708861E-2</v>
      </c>
      <c r="U1230" s="28">
        <v>125</v>
      </c>
      <c r="V1230" s="63"/>
      <c r="W1230" s="61">
        <f>(Table134[[#This Row],[2042 Future AADT]]-Table134[[#This Row],[AADT 2022]])/20*($W$5-2022)+Table134[[#This Row],[AADT 2022]]</f>
        <v>125</v>
      </c>
      <c r="X1230" s="63"/>
    </row>
    <row r="1231" spans="1:24" s="21" customFormat="1" ht="24" customHeight="1" x14ac:dyDescent="0.25">
      <c r="A1231" s="24" t="s">
        <v>12200</v>
      </c>
      <c r="B1231" s="25" t="s">
        <v>20159</v>
      </c>
      <c r="C1231" s="24">
        <v>5871</v>
      </c>
      <c r="D1231" s="24" t="s">
        <v>17074</v>
      </c>
      <c r="E1231" s="24" t="s">
        <v>12201</v>
      </c>
      <c r="F1231" s="26">
        <f>Table134[[#This Row],[ToMeasure]]-Table134[[#This Row],[FromMeasure]]</f>
        <v>0.26494583999999999</v>
      </c>
      <c r="G1231" s="27" t="s">
        <v>4612</v>
      </c>
      <c r="H1231" s="37">
        <v>0</v>
      </c>
      <c r="I1231" s="24" t="s">
        <v>4611</v>
      </c>
      <c r="J1231" s="37">
        <v>0.26494583999999999</v>
      </c>
      <c r="K1231" s="24" t="s">
        <v>632</v>
      </c>
      <c r="L1231" s="28">
        <v>186</v>
      </c>
      <c r="M1231" s="28">
        <v>0</v>
      </c>
      <c r="N1231" s="28">
        <v>186</v>
      </c>
      <c r="O1231" s="25" t="s">
        <v>24012</v>
      </c>
      <c r="P1231" s="24">
        <v>14</v>
      </c>
      <c r="Q1231" s="24" t="s">
        <v>203</v>
      </c>
      <c r="R1231" s="28">
        <v>12</v>
      </c>
      <c r="S1231" s="28">
        <v>24</v>
      </c>
      <c r="T1231" s="29">
        <v>0.19354838709677419</v>
      </c>
      <c r="U1231" s="28">
        <v>294</v>
      </c>
      <c r="V1231" s="63"/>
      <c r="W1231" s="61">
        <f>(Table134[[#This Row],[2042 Future AADT]]-Table134[[#This Row],[AADT 2022]])/20*($W$5-2022)+Table134[[#This Row],[AADT 2022]]</f>
        <v>294</v>
      </c>
      <c r="X1231" s="63"/>
    </row>
    <row r="1232" spans="1:24" s="21" customFormat="1" ht="24" customHeight="1" x14ac:dyDescent="0.25">
      <c r="A1232" s="24" t="s">
        <v>12203</v>
      </c>
      <c r="B1232" s="25" t="s">
        <v>20161</v>
      </c>
      <c r="C1232" s="24">
        <v>5873</v>
      </c>
      <c r="D1232" s="24" t="s">
        <v>17074</v>
      </c>
      <c r="E1232" s="24" t="s">
        <v>12204</v>
      </c>
      <c r="F1232" s="26">
        <f>Table134[[#This Row],[ToMeasure]]-Table134[[#This Row],[FromMeasure]]</f>
        <v>0.26839084000000002</v>
      </c>
      <c r="G1232" s="27" t="s">
        <v>4617</v>
      </c>
      <c r="H1232" s="37">
        <v>0</v>
      </c>
      <c r="I1232" s="24" t="s">
        <v>4616</v>
      </c>
      <c r="J1232" s="37">
        <v>0.26839084000000002</v>
      </c>
      <c r="K1232" s="24" t="s">
        <v>4488</v>
      </c>
      <c r="L1232" s="28">
        <v>151</v>
      </c>
      <c r="M1232" s="28">
        <v>0</v>
      </c>
      <c r="N1232" s="28">
        <v>151</v>
      </c>
      <c r="O1232" s="25" t="s">
        <v>24013</v>
      </c>
      <c r="P1232" s="24">
        <v>16</v>
      </c>
      <c r="Q1232" s="24" t="s">
        <v>203</v>
      </c>
      <c r="R1232" s="28">
        <v>8</v>
      </c>
      <c r="S1232" s="28">
        <v>15</v>
      </c>
      <c r="T1232" s="29">
        <v>0.15231788079470199</v>
      </c>
      <c r="U1232" s="28">
        <v>239</v>
      </c>
      <c r="V1232" s="63"/>
      <c r="W1232" s="61">
        <f>(Table134[[#This Row],[2042 Future AADT]]-Table134[[#This Row],[AADT 2022]])/20*($W$5-2022)+Table134[[#This Row],[AADT 2022]]</f>
        <v>239</v>
      </c>
      <c r="X1232" s="63"/>
    </row>
    <row r="1233" spans="1:24" s="21" customFormat="1" ht="24" customHeight="1" x14ac:dyDescent="0.25">
      <c r="A1233" s="24" t="s">
        <v>12206</v>
      </c>
      <c r="B1233" s="25" t="s">
        <v>20163</v>
      </c>
      <c r="C1233" s="24">
        <v>5880</v>
      </c>
      <c r="D1233" s="24" t="s">
        <v>17074</v>
      </c>
      <c r="E1233" s="24" t="s">
        <v>12207</v>
      </c>
      <c r="F1233" s="26">
        <f>Table134[[#This Row],[ToMeasure]]-Table134[[#This Row],[FromMeasure]]</f>
        <v>0.12659297</v>
      </c>
      <c r="G1233" s="27" t="s">
        <v>12208</v>
      </c>
      <c r="H1233" s="37">
        <v>0</v>
      </c>
      <c r="I1233" s="24" t="s">
        <v>632</v>
      </c>
      <c r="J1233" s="37">
        <v>0.12659297</v>
      </c>
      <c r="K1233" s="24" t="s">
        <v>4483</v>
      </c>
      <c r="L1233" s="28">
        <v>613</v>
      </c>
      <c r="M1233" s="28">
        <v>0</v>
      </c>
      <c r="N1233" s="28">
        <v>613</v>
      </c>
      <c r="O1233" s="25" t="s">
        <v>24014</v>
      </c>
      <c r="P1233" s="24">
        <v>14</v>
      </c>
      <c r="Q1233" s="24" t="s">
        <v>203</v>
      </c>
      <c r="R1233" s="28">
        <v>40</v>
      </c>
      <c r="S1233" s="28">
        <v>77</v>
      </c>
      <c r="T1233" s="29">
        <v>0.19086460032626426</v>
      </c>
      <c r="U1233" s="28">
        <v>969</v>
      </c>
      <c r="V1233" s="63"/>
      <c r="W1233" s="61">
        <f>(Table134[[#This Row],[2042 Future AADT]]-Table134[[#This Row],[AADT 2022]])/20*($W$5-2022)+Table134[[#This Row],[AADT 2022]]</f>
        <v>969</v>
      </c>
      <c r="X1233" s="63"/>
    </row>
    <row r="1234" spans="1:24" s="21" customFormat="1" ht="24" customHeight="1" x14ac:dyDescent="0.25">
      <c r="A1234" s="24" t="s">
        <v>12210</v>
      </c>
      <c r="B1234" s="25" t="s">
        <v>20165</v>
      </c>
      <c r="C1234" s="24">
        <v>5882</v>
      </c>
      <c r="D1234" s="24" t="s">
        <v>17074</v>
      </c>
      <c r="E1234" s="24" t="s">
        <v>2425</v>
      </c>
      <c r="F1234" s="26">
        <f>Table134[[#This Row],[ToMeasure]]-Table134[[#This Row],[FromMeasure]]</f>
        <v>0.18267707999999999</v>
      </c>
      <c r="G1234" s="27" t="s">
        <v>2423</v>
      </c>
      <c r="H1234" s="37">
        <v>0</v>
      </c>
      <c r="I1234" s="24" t="s">
        <v>4488</v>
      </c>
      <c r="J1234" s="37">
        <v>0.18267707999999999</v>
      </c>
      <c r="K1234" s="24" t="s">
        <v>8196</v>
      </c>
      <c r="L1234" s="28">
        <v>161</v>
      </c>
      <c r="M1234" s="28">
        <v>0</v>
      </c>
      <c r="N1234" s="28">
        <v>161</v>
      </c>
      <c r="O1234" s="25" t="s">
        <v>24015</v>
      </c>
      <c r="P1234" s="24">
        <v>11</v>
      </c>
      <c r="Q1234" s="24" t="s">
        <v>203</v>
      </c>
      <c r="R1234" s="28">
        <v>10</v>
      </c>
      <c r="S1234" s="28">
        <v>12</v>
      </c>
      <c r="T1234" s="29">
        <v>0.13664596273291926</v>
      </c>
      <c r="U1234" s="28">
        <v>254</v>
      </c>
      <c r="V1234" s="63"/>
      <c r="W1234" s="61">
        <f>(Table134[[#This Row],[2042 Future AADT]]-Table134[[#This Row],[AADT 2022]])/20*($W$5-2022)+Table134[[#This Row],[AADT 2022]]</f>
        <v>254</v>
      </c>
      <c r="X1234" s="63"/>
    </row>
    <row r="1235" spans="1:24" s="21" customFormat="1" ht="24" customHeight="1" x14ac:dyDescent="0.25">
      <c r="A1235" s="24" t="s">
        <v>8190</v>
      </c>
      <c r="B1235" s="25" t="s">
        <v>20164</v>
      </c>
      <c r="C1235" s="24">
        <v>5881</v>
      </c>
      <c r="D1235" s="24" t="s">
        <v>17074</v>
      </c>
      <c r="E1235" s="24" t="s">
        <v>8191</v>
      </c>
      <c r="F1235" s="26">
        <f>Table134[[#This Row],[ToMeasure]]-Table134[[#This Row],[FromMeasure]]</f>
        <v>0.18851646999999999</v>
      </c>
      <c r="G1235" s="27" t="s">
        <v>8192</v>
      </c>
      <c r="H1235" s="37">
        <v>0</v>
      </c>
      <c r="I1235" s="24" t="s">
        <v>4483</v>
      </c>
      <c r="J1235" s="37">
        <v>0.18851646999999999</v>
      </c>
      <c r="K1235" s="24" t="s">
        <v>632</v>
      </c>
      <c r="L1235" s="28">
        <v>159</v>
      </c>
      <c r="M1235" s="28">
        <v>0</v>
      </c>
      <c r="N1235" s="28">
        <v>159</v>
      </c>
      <c r="O1235" s="25" t="s">
        <v>24016</v>
      </c>
      <c r="P1235" s="24">
        <v>12</v>
      </c>
      <c r="Q1235" s="24" t="s">
        <v>203</v>
      </c>
      <c r="R1235" s="28">
        <v>10</v>
      </c>
      <c r="S1235" s="28">
        <v>12</v>
      </c>
      <c r="T1235" s="29">
        <v>0.13836477987421383</v>
      </c>
      <c r="U1235" s="28">
        <v>251</v>
      </c>
      <c r="V1235" s="63"/>
      <c r="W1235" s="61">
        <f>(Table134[[#This Row],[2042 Future AADT]]-Table134[[#This Row],[AADT 2022]])/20*($W$5-2022)+Table134[[#This Row],[AADT 2022]]</f>
        <v>251</v>
      </c>
      <c r="X1235" s="63"/>
    </row>
    <row r="1236" spans="1:24" s="21" customFormat="1" ht="24" customHeight="1" x14ac:dyDescent="0.25">
      <c r="A1236" s="24" t="s">
        <v>8194</v>
      </c>
      <c r="B1236" s="25" t="s">
        <v>20166</v>
      </c>
      <c r="C1236" s="24">
        <v>5883</v>
      </c>
      <c r="D1236" s="24" t="s">
        <v>17074</v>
      </c>
      <c r="E1236" s="24" t="s">
        <v>8195</v>
      </c>
      <c r="F1236" s="26">
        <f>Table134[[#This Row],[ToMeasure]]-Table134[[#This Row],[FromMeasure]]</f>
        <v>0.23254742</v>
      </c>
      <c r="G1236" s="27" t="s">
        <v>8196</v>
      </c>
      <c r="H1236" s="37">
        <v>0</v>
      </c>
      <c r="I1236" s="24" t="s">
        <v>2423</v>
      </c>
      <c r="J1236" s="37">
        <v>0.23254742</v>
      </c>
      <c r="K1236" s="24" t="s">
        <v>4488</v>
      </c>
      <c r="L1236" s="28">
        <v>375</v>
      </c>
      <c r="M1236" s="28">
        <v>0</v>
      </c>
      <c r="N1236" s="28">
        <v>375</v>
      </c>
      <c r="O1236" s="25" t="s">
        <v>24017</v>
      </c>
      <c r="P1236" s="24">
        <v>12</v>
      </c>
      <c r="Q1236" s="24" t="s">
        <v>203</v>
      </c>
      <c r="R1236" s="28">
        <v>22</v>
      </c>
      <c r="S1236" s="28">
        <v>48</v>
      </c>
      <c r="T1236" s="29">
        <v>0.18666666666666668</v>
      </c>
      <c r="U1236" s="28">
        <v>593</v>
      </c>
      <c r="V1236" s="63"/>
      <c r="W1236" s="61">
        <f>(Table134[[#This Row],[2042 Future AADT]]-Table134[[#This Row],[AADT 2022]])/20*($W$5-2022)+Table134[[#This Row],[AADT 2022]]</f>
        <v>593</v>
      </c>
      <c r="X1236" s="63"/>
    </row>
    <row r="1237" spans="1:24" s="21" customFormat="1" ht="24" customHeight="1" x14ac:dyDescent="0.25">
      <c r="A1237" s="24" t="s">
        <v>4619</v>
      </c>
      <c r="B1237" s="25" t="s">
        <v>20168</v>
      </c>
      <c r="C1237" s="24">
        <v>5890</v>
      </c>
      <c r="D1237" s="24" t="s">
        <v>17074</v>
      </c>
      <c r="E1237" s="24" t="s">
        <v>4620</v>
      </c>
      <c r="F1237" s="26">
        <f>Table134[[#This Row],[ToMeasure]]-Table134[[#This Row],[FromMeasure]]</f>
        <v>0.19124738999999999</v>
      </c>
      <c r="G1237" s="27" t="s">
        <v>4621</v>
      </c>
      <c r="H1237" s="37">
        <v>0</v>
      </c>
      <c r="I1237" s="24" t="s">
        <v>632</v>
      </c>
      <c r="J1237" s="37">
        <v>0.19124738999999999</v>
      </c>
      <c r="K1237" s="24" t="s">
        <v>4483</v>
      </c>
      <c r="L1237" s="28">
        <v>1597</v>
      </c>
      <c r="M1237" s="28">
        <v>0</v>
      </c>
      <c r="N1237" s="28">
        <v>1597</v>
      </c>
      <c r="O1237" s="25" t="s">
        <v>24018</v>
      </c>
      <c r="P1237" s="24">
        <v>11</v>
      </c>
      <c r="Q1237" s="24" t="s">
        <v>203</v>
      </c>
      <c r="R1237" s="28">
        <v>106</v>
      </c>
      <c r="S1237" s="28">
        <v>137</v>
      </c>
      <c r="T1237" s="29">
        <v>0.15216030056355667</v>
      </c>
      <c r="U1237" s="28">
        <v>2524</v>
      </c>
      <c r="V1237" s="63"/>
      <c r="W1237" s="61">
        <f>(Table134[[#This Row],[2042 Future AADT]]-Table134[[#This Row],[AADT 2022]])/20*($W$5-2022)+Table134[[#This Row],[AADT 2022]]</f>
        <v>2524</v>
      </c>
      <c r="X1237" s="63"/>
    </row>
    <row r="1238" spans="1:24" s="21" customFormat="1" ht="24" customHeight="1" x14ac:dyDescent="0.25">
      <c r="A1238" s="24" t="s">
        <v>12212</v>
      </c>
      <c r="B1238" s="25" t="s">
        <v>20170</v>
      </c>
      <c r="C1238" s="24">
        <v>5892</v>
      </c>
      <c r="D1238" s="24" t="s">
        <v>17074</v>
      </c>
      <c r="E1238" s="24" t="s">
        <v>12213</v>
      </c>
      <c r="F1238" s="26">
        <f>Table134[[#This Row],[ToMeasure]]-Table134[[#This Row],[FromMeasure]]</f>
        <v>0.14862520000000001</v>
      </c>
      <c r="G1238" s="27" t="s">
        <v>8203</v>
      </c>
      <c r="H1238" s="37">
        <v>0</v>
      </c>
      <c r="I1238" s="24" t="s">
        <v>4488</v>
      </c>
      <c r="J1238" s="37">
        <v>0.14862520000000001</v>
      </c>
      <c r="K1238" s="24" t="s">
        <v>2427</v>
      </c>
      <c r="L1238" s="28">
        <v>1092</v>
      </c>
      <c r="M1238" s="28">
        <v>0</v>
      </c>
      <c r="N1238" s="28">
        <v>1092</v>
      </c>
      <c r="O1238" s="25" t="s">
        <v>24019</v>
      </c>
      <c r="P1238" s="24">
        <v>11</v>
      </c>
      <c r="Q1238" s="24" t="s">
        <v>203</v>
      </c>
      <c r="R1238" s="28">
        <v>78</v>
      </c>
      <c r="S1238" s="28">
        <v>101</v>
      </c>
      <c r="T1238" s="29">
        <v>0.16391941391941392</v>
      </c>
      <c r="U1238" s="28">
        <v>1726</v>
      </c>
      <c r="V1238" s="63"/>
      <c r="W1238" s="61">
        <f>(Table134[[#This Row],[2042 Future AADT]]-Table134[[#This Row],[AADT 2022]])/20*($W$5-2022)+Table134[[#This Row],[AADT 2022]]</f>
        <v>1726</v>
      </c>
      <c r="X1238" s="63"/>
    </row>
    <row r="1239" spans="1:24" s="21" customFormat="1" ht="24" customHeight="1" x14ac:dyDescent="0.25">
      <c r="A1239" s="24" t="s">
        <v>8198</v>
      </c>
      <c r="B1239" s="25" t="s">
        <v>20169</v>
      </c>
      <c r="C1239" s="24">
        <v>5891</v>
      </c>
      <c r="D1239" s="24" t="s">
        <v>17074</v>
      </c>
      <c r="E1239" s="24" t="s">
        <v>8199</v>
      </c>
      <c r="F1239" s="26">
        <f>Table134[[#This Row],[ToMeasure]]-Table134[[#This Row],[FromMeasure]]</f>
        <v>0.22510042999999999</v>
      </c>
      <c r="G1239" s="27" t="s">
        <v>8200</v>
      </c>
      <c r="H1239" s="37">
        <v>0</v>
      </c>
      <c r="I1239" s="24" t="s">
        <v>4483</v>
      </c>
      <c r="J1239" s="37">
        <v>0.22510042999999999</v>
      </c>
      <c r="K1239" s="24" t="s">
        <v>632</v>
      </c>
      <c r="L1239" s="28">
        <v>2274</v>
      </c>
      <c r="M1239" s="28">
        <v>0</v>
      </c>
      <c r="N1239" s="28">
        <v>2274</v>
      </c>
      <c r="O1239" s="25" t="s">
        <v>24020</v>
      </c>
      <c r="P1239" s="24">
        <v>10</v>
      </c>
      <c r="Q1239" s="24" t="s">
        <v>203</v>
      </c>
      <c r="R1239" s="28">
        <v>151</v>
      </c>
      <c r="S1239" s="28">
        <v>287</v>
      </c>
      <c r="T1239" s="29">
        <v>0.19261213720316622</v>
      </c>
      <c r="U1239" s="28">
        <v>3594</v>
      </c>
      <c r="V1239" s="63"/>
      <c r="W1239" s="61">
        <f>(Table134[[#This Row],[2042 Future AADT]]-Table134[[#This Row],[AADT 2022]])/20*($W$5-2022)+Table134[[#This Row],[AADT 2022]]</f>
        <v>3594</v>
      </c>
      <c r="X1239" s="63"/>
    </row>
    <row r="1240" spans="1:24" s="21" customFormat="1" ht="24" customHeight="1" x14ac:dyDescent="0.25">
      <c r="A1240" s="24" t="s">
        <v>8202</v>
      </c>
      <c r="B1240" s="25" t="s">
        <v>20171</v>
      </c>
      <c r="C1240" s="24">
        <v>5893</v>
      </c>
      <c r="D1240" s="24" t="s">
        <v>17074</v>
      </c>
      <c r="E1240" s="24" t="s">
        <v>2429</v>
      </c>
      <c r="F1240" s="26">
        <f>Table134[[#This Row],[ToMeasure]]-Table134[[#This Row],[FromMeasure]]</f>
        <v>0.26056840999999997</v>
      </c>
      <c r="G1240" s="27" t="s">
        <v>2427</v>
      </c>
      <c r="H1240" s="37">
        <v>0</v>
      </c>
      <c r="I1240" s="24" t="s">
        <v>8203</v>
      </c>
      <c r="J1240" s="37">
        <v>0.26056840999999997</v>
      </c>
      <c r="K1240" s="24" t="s">
        <v>4488</v>
      </c>
      <c r="L1240" s="28">
        <v>966</v>
      </c>
      <c r="M1240" s="28">
        <v>0</v>
      </c>
      <c r="N1240" s="28">
        <v>966</v>
      </c>
      <c r="O1240" s="25" t="s">
        <v>24021</v>
      </c>
      <c r="P1240" s="24">
        <v>11</v>
      </c>
      <c r="Q1240" s="24" t="s">
        <v>203</v>
      </c>
      <c r="R1240" s="28">
        <v>65</v>
      </c>
      <c r="S1240" s="28">
        <v>82</v>
      </c>
      <c r="T1240" s="29">
        <v>0.15217391304347827</v>
      </c>
      <c r="U1240" s="28">
        <v>1527</v>
      </c>
      <c r="V1240" s="63"/>
      <c r="W1240" s="61">
        <f>(Table134[[#This Row],[2042 Future AADT]]-Table134[[#This Row],[AADT 2022]])/20*($W$5-2022)+Table134[[#This Row],[AADT 2022]]</f>
        <v>1527</v>
      </c>
      <c r="X1240" s="63"/>
    </row>
    <row r="1241" spans="1:24" s="21" customFormat="1" ht="24" customHeight="1" x14ac:dyDescent="0.25">
      <c r="A1241" s="24" t="s">
        <v>9083</v>
      </c>
      <c r="B1241" s="25" t="s">
        <v>20173</v>
      </c>
      <c r="C1241" s="24">
        <v>5910</v>
      </c>
      <c r="D1241" s="24" t="s">
        <v>17074</v>
      </c>
      <c r="E1241" s="24" t="s">
        <v>9084</v>
      </c>
      <c r="F1241" s="26">
        <f>Table134[[#This Row],[ToMeasure]]-Table134[[#This Row],[FromMeasure]]</f>
        <v>0.15945598999999999</v>
      </c>
      <c r="G1241" s="27" t="s">
        <v>9085</v>
      </c>
      <c r="H1241" s="37">
        <v>0</v>
      </c>
      <c r="I1241" s="24" t="s">
        <v>632</v>
      </c>
      <c r="J1241" s="37">
        <v>0.15945598999999999</v>
      </c>
      <c r="K1241" s="24" t="s">
        <v>4483</v>
      </c>
      <c r="L1241" s="28">
        <v>171</v>
      </c>
      <c r="M1241" s="28">
        <v>0</v>
      </c>
      <c r="N1241" s="28">
        <v>171</v>
      </c>
      <c r="O1241" s="25" t="s">
        <v>24022</v>
      </c>
      <c r="P1241" s="24">
        <v>13</v>
      </c>
      <c r="Q1241" s="24" t="s">
        <v>203</v>
      </c>
      <c r="R1241" s="28">
        <v>12</v>
      </c>
      <c r="S1241" s="28">
        <v>19</v>
      </c>
      <c r="T1241" s="29">
        <v>0.18128654970760233</v>
      </c>
      <c r="U1241" s="28">
        <v>270</v>
      </c>
      <c r="V1241" s="63"/>
      <c r="W1241" s="61">
        <f>(Table134[[#This Row],[2042 Future AADT]]-Table134[[#This Row],[AADT 2022]])/20*($W$5-2022)+Table134[[#This Row],[AADT 2022]]</f>
        <v>270</v>
      </c>
      <c r="X1241" s="63"/>
    </row>
    <row r="1242" spans="1:24" s="21" customFormat="1" ht="24" customHeight="1" x14ac:dyDescent="0.25">
      <c r="A1242" s="24" t="s">
        <v>9087</v>
      </c>
      <c r="B1242" s="25" t="s">
        <v>20175</v>
      </c>
      <c r="C1242" s="24">
        <v>5912</v>
      </c>
      <c r="D1242" s="24" t="s">
        <v>17074</v>
      </c>
      <c r="E1242" s="24" t="s">
        <v>9088</v>
      </c>
      <c r="F1242" s="26">
        <f>Table134[[#This Row],[ToMeasure]]-Table134[[#This Row],[FromMeasure]]</f>
        <v>0.16044924999999999</v>
      </c>
      <c r="G1242" s="27" t="s">
        <v>9089</v>
      </c>
      <c r="H1242" s="37">
        <v>0</v>
      </c>
      <c r="I1242" s="24" t="s">
        <v>4488</v>
      </c>
      <c r="J1242" s="37">
        <v>0.16044924999999999</v>
      </c>
      <c r="K1242" s="24" t="s">
        <v>4653</v>
      </c>
      <c r="L1242" s="28">
        <v>384</v>
      </c>
      <c r="M1242" s="28">
        <v>0</v>
      </c>
      <c r="N1242" s="28">
        <v>384</v>
      </c>
      <c r="O1242" s="25" t="s">
        <v>24023</v>
      </c>
      <c r="P1242" s="24">
        <v>14</v>
      </c>
      <c r="Q1242" s="24" t="s">
        <v>203</v>
      </c>
      <c r="R1242" s="28">
        <v>24</v>
      </c>
      <c r="S1242" s="28">
        <v>50</v>
      </c>
      <c r="T1242" s="29">
        <v>0.19270833333333334</v>
      </c>
      <c r="U1242" s="28">
        <v>607</v>
      </c>
      <c r="V1242" s="63"/>
      <c r="W1242" s="61">
        <f>(Table134[[#This Row],[2042 Future AADT]]-Table134[[#This Row],[AADT 2022]])/20*($W$5-2022)+Table134[[#This Row],[AADT 2022]]</f>
        <v>607</v>
      </c>
      <c r="X1242" s="63"/>
    </row>
    <row r="1243" spans="1:24" s="21" customFormat="1" ht="24" customHeight="1" x14ac:dyDescent="0.25">
      <c r="A1243" s="24" t="s">
        <v>9091</v>
      </c>
      <c r="B1243" s="25" t="s">
        <v>20174</v>
      </c>
      <c r="C1243" s="24">
        <v>5911</v>
      </c>
      <c r="D1243" s="24" t="s">
        <v>17074</v>
      </c>
      <c r="E1243" s="24" t="s">
        <v>9092</v>
      </c>
      <c r="F1243" s="26">
        <f>Table134[[#This Row],[ToMeasure]]-Table134[[#This Row],[FromMeasure]]</f>
        <v>0.15940976000000001</v>
      </c>
      <c r="G1243" s="27" t="s">
        <v>9093</v>
      </c>
      <c r="H1243" s="37">
        <v>0</v>
      </c>
      <c r="I1243" s="24" t="s">
        <v>4483</v>
      </c>
      <c r="J1243" s="37">
        <v>0.15940976000000001</v>
      </c>
      <c r="K1243" s="24" t="s">
        <v>632</v>
      </c>
      <c r="L1243" s="28">
        <v>508</v>
      </c>
      <c r="M1243" s="28">
        <v>0</v>
      </c>
      <c r="N1243" s="28">
        <v>508</v>
      </c>
      <c r="O1243" s="25" t="s">
        <v>24024</v>
      </c>
      <c r="P1243" s="24">
        <v>15</v>
      </c>
      <c r="Q1243" s="24" t="s">
        <v>203</v>
      </c>
      <c r="R1243" s="28">
        <v>32</v>
      </c>
      <c r="S1243" s="28">
        <v>63</v>
      </c>
      <c r="T1243" s="29">
        <v>0.18700787401574803</v>
      </c>
      <c r="U1243" s="28">
        <v>803</v>
      </c>
      <c r="V1243" s="63"/>
      <c r="W1243" s="61">
        <f>(Table134[[#This Row],[2042 Future AADT]]-Table134[[#This Row],[AADT 2022]])/20*($W$5-2022)+Table134[[#This Row],[AADT 2022]]</f>
        <v>803</v>
      </c>
      <c r="X1243" s="63"/>
    </row>
    <row r="1244" spans="1:24" s="21" customFormat="1" ht="24" customHeight="1" x14ac:dyDescent="0.25">
      <c r="A1244" s="24" t="s">
        <v>12215</v>
      </c>
      <c r="B1244" s="25" t="s">
        <v>20176</v>
      </c>
      <c r="C1244" s="24">
        <v>5913</v>
      </c>
      <c r="D1244" s="24" t="s">
        <v>17074</v>
      </c>
      <c r="E1244" s="24" t="s">
        <v>12216</v>
      </c>
      <c r="F1244" s="26">
        <f>Table134[[#This Row],[ToMeasure]]-Table134[[#This Row],[FromMeasure]]</f>
        <v>0.16207542999999999</v>
      </c>
      <c r="G1244" s="27" t="s">
        <v>12217</v>
      </c>
      <c r="H1244" s="37">
        <v>0</v>
      </c>
      <c r="I1244" s="24" t="s">
        <v>4653</v>
      </c>
      <c r="J1244" s="37">
        <v>0.16207542999999999</v>
      </c>
      <c r="K1244" s="24" t="s">
        <v>4488</v>
      </c>
      <c r="L1244" s="28">
        <v>105</v>
      </c>
      <c r="M1244" s="28">
        <v>0</v>
      </c>
      <c r="N1244" s="28">
        <v>105</v>
      </c>
      <c r="O1244" s="25" t="s">
        <v>24025</v>
      </c>
      <c r="P1244" s="24">
        <v>19</v>
      </c>
      <c r="Q1244" s="24" t="s">
        <v>203</v>
      </c>
      <c r="R1244" s="28">
        <v>4</v>
      </c>
      <c r="S1244" s="28">
        <v>10</v>
      </c>
      <c r="T1244" s="29">
        <v>0.13333333333333333</v>
      </c>
      <c r="U1244" s="28">
        <v>166</v>
      </c>
      <c r="V1244" s="63"/>
      <c r="W1244" s="61">
        <f>(Table134[[#This Row],[2042 Future AADT]]-Table134[[#This Row],[AADT 2022]])/20*($W$5-2022)+Table134[[#This Row],[AADT 2022]]</f>
        <v>166</v>
      </c>
      <c r="X1244" s="63"/>
    </row>
    <row r="1245" spans="1:24" s="21" customFormat="1" ht="24" customHeight="1" x14ac:dyDescent="0.25">
      <c r="A1245" s="24" t="s">
        <v>12219</v>
      </c>
      <c r="B1245" s="25" t="s">
        <v>20178</v>
      </c>
      <c r="C1245" s="24">
        <v>5920</v>
      </c>
      <c r="D1245" s="24" t="s">
        <v>17074</v>
      </c>
      <c r="E1245" s="24" t="s">
        <v>12220</v>
      </c>
      <c r="F1245" s="26">
        <f>Table134[[#This Row],[ToMeasure]]-Table134[[#This Row],[FromMeasure]]</f>
        <v>0.26355986999999997</v>
      </c>
      <c r="G1245" s="27" t="s">
        <v>12221</v>
      </c>
      <c r="H1245" s="37">
        <v>0</v>
      </c>
      <c r="I1245" s="24" t="s">
        <v>632</v>
      </c>
      <c r="J1245" s="37">
        <v>0.26355986999999997</v>
      </c>
      <c r="K1245" s="24" t="s">
        <v>4483</v>
      </c>
      <c r="L1245" s="28">
        <v>809</v>
      </c>
      <c r="M1245" s="28">
        <v>0</v>
      </c>
      <c r="N1245" s="28">
        <v>809</v>
      </c>
      <c r="O1245" s="25" t="s">
        <v>24026</v>
      </c>
      <c r="P1245" s="24">
        <v>11</v>
      </c>
      <c r="Q1245" s="24" t="s">
        <v>203</v>
      </c>
      <c r="R1245" s="28">
        <v>54</v>
      </c>
      <c r="S1245" s="28">
        <v>102</v>
      </c>
      <c r="T1245" s="29">
        <v>0.19283065512978986</v>
      </c>
      <c r="U1245" s="28">
        <v>1279</v>
      </c>
      <c r="V1245" s="63"/>
      <c r="W1245" s="61">
        <f>(Table134[[#This Row],[2042 Future AADT]]-Table134[[#This Row],[AADT 2022]])/20*($W$5-2022)+Table134[[#This Row],[AADT 2022]]</f>
        <v>1279</v>
      </c>
      <c r="X1245" s="63"/>
    </row>
    <row r="1246" spans="1:24" s="21" customFormat="1" ht="24" customHeight="1" x14ac:dyDescent="0.25">
      <c r="A1246" s="24" t="s">
        <v>12223</v>
      </c>
      <c r="B1246" s="25" t="s">
        <v>20180</v>
      </c>
      <c r="C1246" s="24">
        <v>5922</v>
      </c>
      <c r="D1246" s="24" t="s">
        <v>17074</v>
      </c>
      <c r="E1246" s="24" t="s">
        <v>2434</v>
      </c>
      <c r="F1246" s="26">
        <f>Table134[[#This Row],[ToMeasure]]-Table134[[#This Row],[FromMeasure]]</f>
        <v>0.22129341999999999</v>
      </c>
      <c r="G1246" s="27" t="s">
        <v>2431</v>
      </c>
      <c r="H1246" s="37">
        <v>0</v>
      </c>
      <c r="I1246" s="24" t="s">
        <v>4488</v>
      </c>
      <c r="J1246" s="37">
        <v>0.22129341999999999</v>
      </c>
      <c r="K1246" s="24" t="s">
        <v>12224</v>
      </c>
      <c r="L1246" s="28">
        <v>258</v>
      </c>
      <c r="M1246" s="28">
        <v>0</v>
      </c>
      <c r="N1246" s="28">
        <v>258</v>
      </c>
      <c r="O1246" s="25" t="s">
        <v>24027</v>
      </c>
      <c r="P1246" s="24">
        <v>13</v>
      </c>
      <c r="Q1246" s="24" t="s">
        <v>203</v>
      </c>
      <c r="R1246" s="28">
        <v>14</v>
      </c>
      <c r="S1246" s="28">
        <v>30</v>
      </c>
      <c r="T1246" s="29">
        <v>0.17054263565891473</v>
      </c>
      <c r="U1246" s="28">
        <v>408</v>
      </c>
      <c r="V1246" s="63"/>
      <c r="W1246" s="61">
        <f>(Table134[[#This Row],[2042 Future AADT]]-Table134[[#This Row],[AADT 2022]])/20*($W$5-2022)+Table134[[#This Row],[AADT 2022]]</f>
        <v>408</v>
      </c>
      <c r="X1246" s="63"/>
    </row>
    <row r="1247" spans="1:24" s="21" customFormat="1" ht="24" customHeight="1" x14ac:dyDescent="0.25">
      <c r="A1247" s="24" t="s">
        <v>12226</v>
      </c>
      <c r="B1247" s="25" t="s">
        <v>20179</v>
      </c>
      <c r="C1247" s="24">
        <v>5921</v>
      </c>
      <c r="D1247" s="24" t="s">
        <v>17074</v>
      </c>
      <c r="E1247" s="24" t="s">
        <v>12227</v>
      </c>
      <c r="F1247" s="26">
        <f>Table134[[#This Row],[ToMeasure]]-Table134[[#This Row],[FromMeasure]]</f>
        <v>0.28710469999999999</v>
      </c>
      <c r="G1247" s="27" t="s">
        <v>12228</v>
      </c>
      <c r="H1247" s="37">
        <v>0</v>
      </c>
      <c r="I1247" s="24" t="s">
        <v>4483</v>
      </c>
      <c r="J1247" s="37">
        <v>0.28710469999999999</v>
      </c>
      <c r="K1247" s="24" t="s">
        <v>632</v>
      </c>
      <c r="L1247" s="28">
        <v>670</v>
      </c>
      <c r="M1247" s="28">
        <v>0</v>
      </c>
      <c r="N1247" s="28">
        <v>670</v>
      </c>
      <c r="O1247" s="25" t="s">
        <v>24028</v>
      </c>
      <c r="P1247" s="24">
        <v>12</v>
      </c>
      <c r="Q1247" s="24" t="s">
        <v>203</v>
      </c>
      <c r="R1247" s="28">
        <v>42</v>
      </c>
      <c r="S1247" s="28">
        <v>85</v>
      </c>
      <c r="T1247" s="29">
        <v>0.18955223880597014</v>
      </c>
      <c r="U1247" s="28">
        <v>1059</v>
      </c>
      <c r="V1247" s="63"/>
      <c r="W1247" s="61">
        <f>(Table134[[#This Row],[2042 Future AADT]]-Table134[[#This Row],[AADT 2022]])/20*($W$5-2022)+Table134[[#This Row],[AADT 2022]]</f>
        <v>1059</v>
      </c>
      <c r="X1247" s="63"/>
    </row>
    <row r="1248" spans="1:24" s="21" customFormat="1" ht="24" customHeight="1" x14ac:dyDescent="0.25">
      <c r="A1248" s="24" t="s">
        <v>12230</v>
      </c>
      <c r="B1248" s="25" t="s">
        <v>20181</v>
      </c>
      <c r="C1248" s="24">
        <v>5923</v>
      </c>
      <c r="D1248" s="24" t="s">
        <v>17074</v>
      </c>
      <c r="E1248" s="24" t="s">
        <v>12231</v>
      </c>
      <c r="F1248" s="26">
        <f>Table134[[#This Row],[ToMeasure]]-Table134[[#This Row],[FromMeasure]]</f>
        <v>0.30654277000000002</v>
      </c>
      <c r="G1248" s="27" t="s">
        <v>12224</v>
      </c>
      <c r="H1248" s="37">
        <v>0</v>
      </c>
      <c r="I1248" s="24" t="s">
        <v>2431</v>
      </c>
      <c r="J1248" s="37">
        <v>0.30654277000000002</v>
      </c>
      <c r="K1248" s="24" t="s">
        <v>4488</v>
      </c>
      <c r="L1248" s="28">
        <v>462</v>
      </c>
      <c r="M1248" s="28">
        <v>0</v>
      </c>
      <c r="N1248" s="28">
        <v>462</v>
      </c>
      <c r="O1248" s="25" t="s">
        <v>24029</v>
      </c>
      <c r="P1248" s="24">
        <v>14</v>
      </c>
      <c r="Q1248" s="24" t="s">
        <v>203</v>
      </c>
      <c r="R1248" s="28">
        <v>30</v>
      </c>
      <c r="S1248" s="28">
        <v>59</v>
      </c>
      <c r="T1248" s="29">
        <v>0.19264069264069264</v>
      </c>
      <c r="U1248" s="28">
        <v>730</v>
      </c>
      <c r="V1248" s="63"/>
      <c r="W1248" s="61">
        <f>(Table134[[#This Row],[2042 Future AADT]]-Table134[[#This Row],[AADT 2022]])/20*($W$5-2022)+Table134[[#This Row],[AADT 2022]]</f>
        <v>730</v>
      </c>
      <c r="X1248" s="63"/>
    </row>
    <row r="1249" spans="1:24" s="21" customFormat="1" ht="24" customHeight="1" x14ac:dyDescent="0.25">
      <c r="A1249" s="24" t="s">
        <v>8205</v>
      </c>
      <c r="B1249" s="25" t="s">
        <v>20183</v>
      </c>
      <c r="C1249" s="24">
        <v>5930</v>
      </c>
      <c r="D1249" s="24" t="s">
        <v>17074</v>
      </c>
      <c r="E1249" s="24" t="s">
        <v>1554</v>
      </c>
      <c r="F1249" s="26">
        <f>Table134[[#This Row],[ToMeasure]]-Table134[[#This Row],[FromMeasure]]</f>
        <v>0.2419316</v>
      </c>
      <c r="G1249" s="27" t="s">
        <v>1552</v>
      </c>
      <c r="H1249" s="37">
        <v>0</v>
      </c>
      <c r="I1249" s="24" t="s">
        <v>632</v>
      </c>
      <c r="J1249" s="37">
        <v>0.2419316</v>
      </c>
      <c r="K1249" s="24" t="s">
        <v>4625</v>
      </c>
      <c r="L1249" s="28">
        <v>869</v>
      </c>
      <c r="M1249" s="28">
        <v>0</v>
      </c>
      <c r="N1249" s="28">
        <v>869</v>
      </c>
      <c r="O1249" s="25" t="s">
        <v>24030</v>
      </c>
      <c r="P1249" s="24">
        <v>13</v>
      </c>
      <c r="Q1249" s="24" t="s">
        <v>203</v>
      </c>
      <c r="R1249" s="28">
        <v>57</v>
      </c>
      <c r="S1249" s="28">
        <v>109</v>
      </c>
      <c r="T1249" s="29">
        <v>0.19102416570771003</v>
      </c>
      <c r="U1249" s="28">
        <v>1374</v>
      </c>
      <c r="V1249" s="63"/>
      <c r="W1249" s="61">
        <f>(Table134[[#This Row],[2042 Future AADT]]-Table134[[#This Row],[AADT 2022]])/20*($W$5-2022)+Table134[[#This Row],[AADT 2022]]</f>
        <v>1374</v>
      </c>
      <c r="X1249" s="63"/>
    </row>
    <row r="1250" spans="1:24" s="21" customFormat="1" ht="24" customHeight="1" x14ac:dyDescent="0.25">
      <c r="A1250" s="24" t="s">
        <v>12233</v>
      </c>
      <c r="B1250" s="25" t="s">
        <v>20185</v>
      </c>
      <c r="C1250" s="24">
        <v>5932</v>
      </c>
      <c r="D1250" s="24" t="s">
        <v>17074</v>
      </c>
      <c r="E1250" s="24" t="s">
        <v>12234</v>
      </c>
      <c r="F1250" s="26">
        <f>Table134[[#This Row],[ToMeasure]]-Table134[[#This Row],[FromMeasure]]</f>
        <v>0.50002718000000002</v>
      </c>
      <c r="G1250" s="27" t="s">
        <v>12235</v>
      </c>
      <c r="H1250" s="37">
        <v>0</v>
      </c>
      <c r="I1250" s="24" t="s">
        <v>4488</v>
      </c>
      <c r="J1250" s="37">
        <v>0.50002718000000002</v>
      </c>
      <c r="K1250" s="24" t="s">
        <v>8209</v>
      </c>
      <c r="L1250" s="28">
        <v>816</v>
      </c>
      <c r="M1250" s="28">
        <v>0</v>
      </c>
      <c r="N1250" s="28">
        <v>816</v>
      </c>
      <c r="O1250" s="25" t="s">
        <v>24031</v>
      </c>
      <c r="P1250" s="24">
        <v>13</v>
      </c>
      <c r="Q1250" s="24" t="s">
        <v>203</v>
      </c>
      <c r="R1250" s="28">
        <v>54</v>
      </c>
      <c r="S1250" s="28">
        <v>70</v>
      </c>
      <c r="T1250" s="29">
        <v>0.15196078431372548</v>
      </c>
      <c r="U1250" s="28">
        <v>1290</v>
      </c>
      <c r="V1250" s="63"/>
      <c r="W1250" s="61">
        <f>(Table134[[#This Row],[2042 Future AADT]]-Table134[[#This Row],[AADT 2022]])/20*($W$5-2022)+Table134[[#This Row],[AADT 2022]]</f>
        <v>1290</v>
      </c>
      <c r="X1250" s="63"/>
    </row>
    <row r="1251" spans="1:24" s="21" customFormat="1" ht="24" customHeight="1" x14ac:dyDescent="0.25">
      <c r="A1251" s="24" t="s">
        <v>4623</v>
      </c>
      <c r="B1251" s="25" t="s">
        <v>20184</v>
      </c>
      <c r="C1251" s="24">
        <v>5931</v>
      </c>
      <c r="D1251" s="24" t="s">
        <v>17074</v>
      </c>
      <c r="E1251" s="24" t="s">
        <v>4624</v>
      </c>
      <c r="F1251" s="26">
        <f>Table134[[#This Row],[ToMeasure]]-Table134[[#This Row],[FromMeasure]]</f>
        <v>0.35271236</v>
      </c>
      <c r="G1251" s="27" t="s">
        <v>4625</v>
      </c>
      <c r="H1251" s="37">
        <v>0</v>
      </c>
      <c r="I1251" s="24" t="s">
        <v>1552</v>
      </c>
      <c r="J1251" s="37">
        <v>0.35271236</v>
      </c>
      <c r="K1251" s="24" t="s">
        <v>632</v>
      </c>
      <c r="L1251" s="28">
        <v>1176</v>
      </c>
      <c r="M1251" s="28">
        <v>0</v>
      </c>
      <c r="N1251" s="28">
        <v>1176</v>
      </c>
      <c r="O1251" s="25" t="s">
        <v>24032</v>
      </c>
      <c r="P1251" s="24">
        <v>12</v>
      </c>
      <c r="Q1251" s="24" t="s">
        <v>203</v>
      </c>
      <c r="R1251" s="28">
        <v>77</v>
      </c>
      <c r="S1251" s="28">
        <v>98</v>
      </c>
      <c r="T1251" s="29">
        <v>0.14880952380952381</v>
      </c>
      <c r="U1251" s="28">
        <v>1859</v>
      </c>
      <c r="V1251" s="63"/>
      <c r="W1251" s="61">
        <f>(Table134[[#This Row],[2042 Future AADT]]-Table134[[#This Row],[AADT 2022]])/20*($W$5-2022)+Table134[[#This Row],[AADT 2022]]</f>
        <v>1859</v>
      </c>
      <c r="X1251" s="63"/>
    </row>
    <row r="1252" spans="1:24" s="21" customFormat="1" ht="24" customHeight="1" x14ac:dyDescent="0.25">
      <c r="A1252" s="24" t="s">
        <v>8207</v>
      </c>
      <c r="B1252" s="25" t="s">
        <v>20186</v>
      </c>
      <c r="C1252" s="24">
        <v>5933</v>
      </c>
      <c r="D1252" s="24" t="s">
        <v>17074</v>
      </c>
      <c r="E1252" s="24" t="s">
        <v>2438</v>
      </c>
      <c r="F1252" s="26">
        <f>Table134[[#This Row],[ToMeasure]]-Table134[[#This Row],[FromMeasure]]</f>
        <v>0.27325920999999997</v>
      </c>
      <c r="G1252" s="27" t="s">
        <v>8208</v>
      </c>
      <c r="H1252" s="37">
        <v>0</v>
      </c>
      <c r="I1252" s="24" t="s">
        <v>8209</v>
      </c>
      <c r="J1252" s="37">
        <v>0.27325920999999997</v>
      </c>
      <c r="K1252" s="24" t="s">
        <v>4488</v>
      </c>
      <c r="L1252" s="28">
        <v>1194</v>
      </c>
      <c r="M1252" s="28">
        <v>0</v>
      </c>
      <c r="N1252" s="28">
        <v>1194</v>
      </c>
      <c r="O1252" s="25" t="s">
        <v>24033</v>
      </c>
      <c r="P1252" s="24">
        <v>12</v>
      </c>
      <c r="Q1252" s="24" t="s">
        <v>203</v>
      </c>
      <c r="R1252" s="28">
        <v>79</v>
      </c>
      <c r="S1252" s="28">
        <v>152</v>
      </c>
      <c r="T1252" s="29">
        <v>0.19346733668341709</v>
      </c>
      <c r="U1252" s="28">
        <v>1887</v>
      </c>
      <c r="V1252" s="63"/>
      <c r="W1252" s="61">
        <f>(Table134[[#This Row],[2042 Future AADT]]-Table134[[#This Row],[AADT 2022]])/20*($W$5-2022)+Table134[[#This Row],[AADT 2022]]</f>
        <v>1887</v>
      </c>
      <c r="X1252" s="63"/>
    </row>
    <row r="1253" spans="1:24" s="21" customFormat="1" ht="24" customHeight="1" x14ac:dyDescent="0.25">
      <c r="A1253" s="24" t="s">
        <v>12237</v>
      </c>
      <c r="B1253" s="25" t="s">
        <v>20188</v>
      </c>
      <c r="C1253" s="24">
        <v>5940</v>
      </c>
      <c r="D1253" s="24" t="s">
        <v>17074</v>
      </c>
      <c r="E1253" s="24" t="s">
        <v>12238</v>
      </c>
      <c r="F1253" s="26">
        <f>Table134[[#This Row],[ToMeasure]]-Table134[[#This Row],[FromMeasure]]</f>
        <v>5.623264E-2</v>
      </c>
      <c r="G1253" s="27" t="s">
        <v>12239</v>
      </c>
      <c r="H1253" s="37">
        <v>0</v>
      </c>
      <c r="I1253" s="24" t="s">
        <v>632</v>
      </c>
      <c r="J1253" s="37">
        <v>5.623264E-2</v>
      </c>
      <c r="K1253" s="24" t="s">
        <v>4483</v>
      </c>
      <c r="L1253" s="28">
        <v>11</v>
      </c>
      <c r="M1253" s="28">
        <v>0</v>
      </c>
      <c r="N1253" s="28">
        <v>11</v>
      </c>
      <c r="O1253" s="25" t="s">
        <v>24034</v>
      </c>
      <c r="P1253" s="24">
        <v>30</v>
      </c>
      <c r="Q1253" s="24" t="s">
        <v>203</v>
      </c>
      <c r="R1253" s="28">
        <v>0</v>
      </c>
      <c r="S1253" s="28">
        <v>0</v>
      </c>
      <c r="T1253" s="29">
        <v>0</v>
      </c>
      <c r="U1253" s="28">
        <v>18</v>
      </c>
      <c r="V1253" s="63"/>
      <c r="W1253" s="61">
        <f>(Table134[[#This Row],[2042 Future AADT]]-Table134[[#This Row],[AADT 2022]])/20*($W$5-2022)+Table134[[#This Row],[AADT 2022]]</f>
        <v>18</v>
      </c>
      <c r="X1253" s="63"/>
    </row>
    <row r="1254" spans="1:24" s="21" customFormat="1" ht="24" customHeight="1" x14ac:dyDescent="0.25">
      <c r="A1254" s="24" t="s">
        <v>9095</v>
      </c>
      <c r="B1254" s="25" t="s">
        <v>20190</v>
      </c>
      <c r="C1254" s="24">
        <v>5942</v>
      </c>
      <c r="D1254" s="24" t="s">
        <v>17074</v>
      </c>
      <c r="E1254" s="24" t="s">
        <v>9096</v>
      </c>
      <c r="F1254" s="26">
        <f>Table134[[#This Row],[ToMeasure]]-Table134[[#This Row],[FromMeasure]]</f>
        <v>0.10417177</v>
      </c>
      <c r="G1254" s="27" t="s">
        <v>9097</v>
      </c>
      <c r="H1254" s="37">
        <v>0</v>
      </c>
      <c r="I1254" s="24" t="s">
        <v>4488</v>
      </c>
      <c r="J1254" s="37">
        <v>0.10417177</v>
      </c>
      <c r="K1254" s="24" t="s">
        <v>4653</v>
      </c>
      <c r="L1254" s="28">
        <v>18</v>
      </c>
      <c r="M1254" s="28">
        <v>0</v>
      </c>
      <c r="N1254" s="28">
        <v>18</v>
      </c>
      <c r="O1254" s="25" t="s">
        <v>24035</v>
      </c>
      <c r="P1254" s="24">
        <v>31</v>
      </c>
      <c r="Q1254" s="24" t="s">
        <v>203</v>
      </c>
      <c r="R1254" s="28">
        <v>0</v>
      </c>
      <c r="S1254" s="28">
        <v>0</v>
      </c>
      <c r="T1254" s="29">
        <v>0</v>
      </c>
      <c r="U1254" s="28">
        <v>29</v>
      </c>
      <c r="V1254" s="63"/>
      <c r="W1254" s="61">
        <f>(Table134[[#This Row],[2042 Future AADT]]-Table134[[#This Row],[AADT 2022]])/20*($W$5-2022)+Table134[[#This Row],[AADT 2022]]</f>
        <v>29</v>
      </c>
      <c r="X1254" s="63"/>
    </row>
    <row r="1255" spans="1:24" s="21" customFormat="1" ht="24" customHeight="1" x14ac:dyDescent="0.25">
      <c r="A1255" s="24" t="s">
        <v>12241</v>
      </c>
      <c r="B1255" s="25" t="s">
        <v>20189</v>
      </c>
      <c r="C1255" s="24">
        <v>5941</v>
      </c>
      <c r="D1255" s="24" t="s">
        <v>17074</v>
      </c>
      <c r="E1255" s="24" t="s">
        <v>12242</v>
      </c>
      <c r="F1255" s="26">
        <f>Table134[[#This Row],[ToMeasure]]-Table134[[#This Row],[FromMeasure]]</f>
        <v>9.0994069999999996E-2</v>
      </c>
      <c r="G1255" s="27" t="s">
        <v>12243</v>
      </c>
      <c r="H1255" s="37">
        <v>0</v>
      </c>
      <c r="I1255" s="24" t="s">
        <v>4483</v>
      </c>
      <c r="J1255" s="37">
        <v>9.0994069999999996E-2</v>
      </c>
      <c r="K1255" s="24" t="s">
        <v>632</v>
      </c>
      <c r="L1255" s="28">
        <v>8</v>
      </c>
      <c r="M1255" s="28">
        <v>0</v>
      </c>
      <c r="N1255" s="28">
        <v>8</v>
      </c>
      <c r="O1255" s="25" t="s">
        <v>24036</v>
      </c>
      <c r="P1255" s="24">
        <v>25</v>
      </c>
      <c r="Q1255" s="24" t="s">
        <v>203</v>
      </c>
      <c r="R1255" s="28">
        <v>0</v>
      </c>
      <c r="S1255" s="28">
        <v>0</v>
      </c>
      <c r="T1255" s="29">
        <v>0</v>
      </c>
      <c r="U1255" s="28">
        <v>13</v>
      </c>
      <c r="V1255" s="63"/>
      <c r="W1255" s="61">
        <f>(Table134[[#This Row],[2042 Future AADT]]-Table134[[#This Row],[AADT 2022]])/20*($W$5-2022)+Table134[[#This Row],[AADT 2022]]</f>
        <v>13</v>
      </c>
      <c r="X1255" s="63"/>
    </row>
    <row r="1256" spans="1:24" s="21" customFormat="1" ht="24" customHeight="1" x14ac:dyDescent="0.25">
      <c r="A1256" s="24" t="s">
        <v>9099</v>
      </c>
      <c r="B1256" s="25" t="s">
        <v>20191</v>
      </c>
      <c r="C1256" s="24">
        <v>5943</v>
      </c>
      <c r="D1256" s="24" t="s">
        <v>17074</v>
      </c>
      <c r="E1256" s="24" t="s">
        <v>9100</v>
      </c>
      <c r="F1256" s="26">
        <f>Table134[[#This Row],[ToMeasure]]-Table134[[#This Row],[FromMeasure]]</f>
        <v>5.5083479999999997E-2</v>
      </c>
      <c r="G1256" s="27" t="s">
        <v>9101</v>
      </c>
      <c r="H1256" s="37">
        <v>0</v>
      </c>
      <c r="I1256" s="24" t="s">
        <v>4653</v>
      </c>
      <c r="J1256" s="37">
        <v>5.5083479999999997E-2</v>
      </c>
      <c r="K1256" s="24" t="s">
        <v>4488</v>
      </c>
      <c r="L1256" s="28">
        <v>38</v>
      </c>
      <c r="M1256" s="28">
        <v>0</v>
      </c>
      <c r="N1256" s="28">
        <v>38</v>
      </c>
      <c r="O1256" s="25" t="s">
        <v>24037</v>
      </c>
      <c r="P1256" s="24">
        <v>26</v>
      </c>
      <c r="Q1256" s="24" t="s">
        <v>203</v>
      </c>
      <c r="R1256" s="28">
        <v>1</v>
      </c>
      <c r="S1256" s="28">
        <v>2</v>
      </c>
      <c r="T1256" s="29">
        <v>7.8947368421052627E-2</v>
      </c>
      <c r="U1256" s="28">
        <v>58</v>
      </c>
      <c r="V1256" s="63"/>
      <c r="W1256" s="61">
        <f>(Table134[[#This Row],[2042 Future AADT]]-Table134[[#This Row],[AADT 2022]])/20*($W$5-2022)+Table134[[#This Row],[AADT 2022]]</f>
        <v>58</v>
      </c>
      <c r="X1256" s="63"/>
    </row>
    <row r="1257" spans="1:24" s="21" customFormat="1" ht="24" customHeight="1" x14ac:dyDescent="0.25">
      <c r="A1257" s="24" t="s">
        <v>12245</v>
      </c>
      <c r="B1257" s="25" t="s">
        <v>20193</v>
      </c>
      <c r="C1257" s="24">
        <v>5950</v>
      </c>
      <c r="D1257" s="24" t="s">
        <v>17074</v>
      </c>
      <c r="E1257" s="24" t="s">
        <v>12246</v>
      </c>
      <c r="F1257" s="26">
        <f>Table134[[#This Row],[ToMeasure]]-Table134[[#This Row],[FromMeasure]]</f>
        <v>0.16975556999999999</v>
      </c>
      <c r="G1257" s="27" t="s">
        <v>9106</v>
      </c>
      <c r="H1257" s="37">
        <v>0</v>
      </c>
      <c r="I1257" s="24" t="s">
        <v>632</v>
      </c>
      <c r="J1257" s="37">
        <v>0.16975556999999999</v>
      </c>
      <c r="K1257" s="24" t="s">
        <v>815</v>
      </c>
      <c r="L1257" s="28">
        <v>24</v>
      </c>
      <c r="M1257" s="28">
        <v>0</v>
      </c>
      <c r="N1257" s="28">
        <v>24</v>
      </c>
      <c r="O1257" s="25" t="s">
        <v>24038</v>
      </c>
      <c r="P1257" s="24">
        <v>27</v>
      </c>
      <c r="Q1257" s="24" t="s">
        <v>203</v>
      </c>
      <c r="R1257" s="28">
        <v>0</v>
      </c>
      <c r="S1257" s="28">
        <v>2</v>
      </c>
      <c r="T1257" s="29">
        <v>8.3333333333333329E-2</v>
      </c>
      <c r="U1257" s="28">
        <v>39</v>
      </c>
      <c r="V1257" s="63"/>
      <c r="W1257" s="61">
        <f>(Table134[[#This Row],[2042 Future AADT]]-Table134[[#This Row],[AADT 2022]])/20*($W$5-2022)+Table134[[#This Row],[AADT 2022]]</f>
        <v>39</v>
      </c>
      <c r="X1257" s="63"/>
    </row>
    <row r="1258" spans="1:24" s="21" customFormat="1" ht="24" customHeight="1" x14ac:dyDescent="0.25">
      <c r="A1258" s="24" t="s">
        <v>4627</v>
      </c>
      <c r="B1258" s="25" t="s">
        <v>20195</v>
      </c>
      <c r="C1258" s="24">
        <v>5952</v>
      </c>
      <c r="D1258" s="24" t="s">
        <v>17074</v>
      </c>
      <c r="E1258" s="24" t="s">
        <v>4628</v>
      </c>
      <c r="F1258" s="26">
        <f>Table134[[#This Row],[ToMeasure]]-Table134[[#This Row],[FromMeasure]]</f>
        <v>0.18561343</v>
      </c>
      <c r="G1258" s="27" t="s">
        <v>4629</v>
      </c>
      <c r="H1258" s="37">
        <v>0</v>
      </c>
      <c r="I1258" s="24" t="s">
        <v>4488</v>
      </c>
      <c r="J1258" s="37">
        <v>0.18561343</v>
      </c>
      <c r="K1258" s="24" t="s">
        <v>4630</v>
      </c>
      <c r="L1258" s="28">
        <v>24</v>
      </c>
      <c r="M1258" s="28">
        <v>0</v>
      </c>
      <c r="N1258" s="28">
        <v>24</v>
      </c>
      <c r="O1258" s="25" t="s">
        <v>24039</v>
      </c>
      <c r="P1258" s="24">
        <v>27</v>
      </c>
      <c r="Q1258" s="24" t="s">
        <v>203</v>
      </c>
      <c r="R1258" s="28">
        <v>0</v>
      </c>
      <c r="S1258" s="28">
        <v>0</v>
      </c>
      <c r="T1258" s="29">
        <v>0</v>
      </c>
      <c r="U1258" s="28">
        <v>39</v>
      </c>
      <c r="V1258" s="63"/>
      <c r="W1258" s="61">
        <f>(Table134[[#This Row],[2042 Future AADT]]-Table134[[#This Row],[AADT 2022]])/20*($W$5-2022)+Table134[[#This Row],[AADT 2022]]</f>
        <v>39</v>
      </c>
      <c r="X1258" s="63"/>
    </row>
    <row r="1259" spans="1:24" s="21" customFormat="1" ht="24" customHeight="1" x14ac:dyDescent="0.25">
      <c r="A1259" s="24" t="s">
        <v>9103</v>
      </c>
      <c r="B1259" s="25" t="s">
        <v>20194</v>
      </c>
      <c r="C1259" s="24">
        <v>5951</v>
      </c>
      <c r="D1259" s="24" t="s">
        <v>17074</v>
      </c>
      <c r="E1259" s="24" t="s">
        <v>9104</v>
      </c>
      <c r="F1259" s="26">
        <f>Table134[[#This Row],[ToMeasure]]-Table134[[#This Row],[FromMeasure]]</f>
        <v>6.5281839999999994E-2</v>
      </c>
      <c r="G1259" s="27" t="s">
        <v>9105</v>
      </c>
      <c r="H1259" s="37">
        <v>0</v>
      </c>
      <c r="I1259" s="24" t="s">
        <v>9106</v>
      </c>
      <c r="J1259" s="37">
        <v>6.5281839999999994E-2</v>
      </c>
      <c r="K1259" s="24" t="s">
        <v>632</v>
      </c>
      <c r="L1259" s="28">
        <v>25</v>
      </c>
      <c r="M1259" s="28">
        <v>0</v>
      </c>
      <c r="N1259" s="28">
        <v>25</v>
      </c>
      <c r="O1259" s="25" t="s">
        <v>24040</v>
      </c>
      <c r="P1259" s="24">
        <v>39</v>
      </c>
      <c r="Q1259" s="24" t="s">
        <v>203</v>
      </c>
      <c r="R1259" s="28">
        <v>0</v>
      </c>
      <c r="S1259" s="28">
        <v>0</v>
      </c>
      <c r="T1259" s="29">
        <v>0</v>
      </c>
      <c r="U1259" s="28">
        <v>38</v>
      </c>
      <c r="V1259" s="63"/>
      <c r="W1259" s="61">
        <f>(Table134[[#This Row],[2042 Future AADT]]-Table134[[#This Row],[AADT 2022]])/20*($W$5-2022)+Table134[[#This Row],[AADT 2022]]</f>
        <v>38</v>
      </c>
      <c r="X1259" s="63"/>
    </row>
    <row r="1260" spans="1:24" s="21" customFormat="1" ht="24" customHeight="1" x14ac:dyDescent="0.25">
      <c r="A1260" s="24" t="s">
        <v>4632</v>
      </c>
      <c r="B1260" s="25" t="s">
        <v>20196</v>
      </c>
      <c r="C1260" s="24">
        <v>5953</v>
      </c>
      <c r="D1260" s="24" t="s">
        <v>17074</v>
      </c>
      <c r="E1260" s="24" t="s">
        <v>4633</v>
      </c>
      <c r="F1260" s="26">
        <f>Table134[[#This Row],[ToMeasure]]-Table134[[#This Row],[FromMeasure]]</f>
        <v>6.9149749999999996E-2</v>
      </c>
      <c r="G1260" s="27" t="s">
        <v>4630</v>
      </c>
      <c r="H1260" s="37">
        <v>0</v>
      </c>
      <c r="I1260" s="24" t="s">
        <v>4629</v>
      </c>
      <c r="J1260" s="37">
        <v>6.9149749999999996E-2</v>
      </c>
      <c r="K1260" s="24" t="s">
        <v>4488</v>
      </c>
      <c r="L1260" s="28">
        <v>28</v>
      </c>
      <c r="M1260" s="28">
        <v>0</v>
      </c>
      <c r="N1260" s="28">
        <v>28</v>
      </c>
      <c r="O1260" s="25" t="s">
        <v>24041</v>
      </c>
      <c r="P1260" s="24">
        <v>40</v>
      </c>
      <c r="Q1260" s="24" t="s">
        <v>203</v>
      </c>
      <c r="R1260" s="28">
        <v>1</v>
      </c>
      <c r="S1260" s="28">
        <v>1</v>
      </c>
      <c r="T1260" s="29">
        <v>7.1428571428571425E-2</v>
      </c>
      <c r="U1260" s="28">
        <v>43</v>
      </c>
      <c r="V1260" s="63"/>
      <c r="W1260" s="61">
        <f>(Table134[[#This Row],[2042 Future AADT]]-Table134[[#This Row],[AADT 2022]])/20*($W$5-2022)+Table134[[#This Row],[AADT 2022]]</f>
        <v>43</v>
      </c>
      <c r="X1260" s="63"/>
    </row>
    <row r="1261" spans="1:24" s="21" customFormat="1" ht="24" customHeight="1" x14ac:dyDescent="0.25">
      <c r="A1261" s="24" t="s">
        <v>4635</v>
      </c>
      <c r="B1261" s="25" t="s">
        <v>20198</v>
      </c>
      <c r="C1261" s="24">
        <v>5960</v>
      </c>
      <c r="D1261" s="24" t="s">
        <v>17074</v>
      </c>
      <c r="E1261" s="24" t="s">
        <v>4636</v>
      </c>
      <c r="F1261" s="26">
        <f>Table134[[#This Row],[ToMeasure]]-Table134[[#This Row],[FromMeasure]]</f>
        <v>0.11642213999999999</v>
      </c>
      <c r="G1261" s="27" t="s">
        <v>4637</v>
      </c>
      <c r="H1261" s="37">
        <v>0</v>
      </c>
      <c r="I1261" s="24" t="s">
        <v>632</v>
      </c>
      <c r="J1261" s="37">
        <v>0.11642213999999999</v>
      </c>
      <c r="K1261" s="24" t="s">
        <v>4638</v>
      </c>
      <c r="L1261" s="28">
        <v>22</v>
      </c>
      <c r="M1261" s="28">
        <v>0</v>
      </c>
      <c r="N1261" s="28">
        <v>22</v>
      </c>
      <c r="O1261" s="25" t="s">
        <v>24042</v>
      </c>
      <c r="P1261" s="24">
        <v>30</v>
      </c>
      <c r="Q1261" s="24" t="s">
        <v>203</v>
      </c>
      <c r="R1261" s="28">
        <v>0</v>
      </c>
      <c r="S1261" s="28">
        <v>0</v>
      </c>
      <c r="T1261" s="29">
        <v>0</v>
      </c>
      <c r="U1261" s="28">
        <v>36</v>
      </c>
      <c r="V1261" s="63"/>
      <c r="W1261" s="61">
        <f>(Table134[[#This Row],[2042 Future AADT]]-Table134[[#This Row],[AADT 2022]])/20*($W$5-2022)+Table134[[#This Row],[AADT 2022]]</f>
        <v>36</v>
      </c>
      <c r="X1261" s="63"/>
    </row>
    <row r="1262" spans="1:24" s="21" customFormat="1" ht="24" customHeight="1" x14ac:dyDescent="0.25">
      <c r="A1262" s="24" t="s">
        <v>8211</v>
      </c>
      <c r="B1262" s="25" t="s">
        <v>20200</v>
      </c>
      <c r="C1262" s="24">
        <v>5962</v>
      </c>
      <c r="D1262" s="24" t="s">
        <v>17074</v>
      </c>
      <c r="E1262" s="24" t="s">
        <v>8212</v>
      </c>
      <c r="F1262" s="26">
        <f>Table134[[#This Row],[ToMeasure]]-Table134[[#This Row],[FromMeasure]]</f>
        <v>0.11441548999999999</v>
      </c>
      <c r="G1262" s="27" t="s">
        <v>8213</v>
      </c>
      <c r="H1262" s="37">
        <v>0</v>
      </c>
      <c r="I1262" s="24" t="s">
        <v>4488</v>
      </c>
      <c r="J1262" s="37">
        <v>0.11441548999999999</v>
      </c>
      <c r="K1262" s="24" t="s">
        <v>8214</v>
      </c>
      <c r="L1262" s="28">
        <v>23</v>
      </c>
      <c r="M1262" s="28">
        <v>0</v>
      </c>
      <c r="N1262" s="28">
        <v>23</v>
      </c>
      <c r="O1262" s="25" t="s">
        <v>24043</v>
      </c>
      <c r="P1262" s="24">
        <v>19</v>
      </c>
      <c r="Q1262" s="24" t="s">
        <v>203</v>
      </c>
      <c r="R1262" s="28">
        <v>0</v>
      </c>
      <c r="S1262" s="28">
        <v>0</v>
      </c>
      <c r="T1262" s="29">
        <v>0</v>
      </c>
      <c r="U1262" s="28">
        <v>37</v>
      </c>
      <c r="V1262" s="63"/>
      <c r="W1262" s="61">
        <f>(Table134[[#This Row],[2042 Future AADT]]-Table134[[#This Row],[AADT 2022]])/20*($W$5-2022)+Table134[[#This Row],[AADT 2022]]</f>
        <v>37</v>
      </c>
      <c r="X1262" s="63"/>
    </row>
    <row r="1263" spans="1:24" s="21" customFormat="1" ht="24" customHeight="1" x14ac:dyDescent="0.25">
      <c r="A1263" s="24" t="s">
        <v>12248</v>
      </c>
      <c r="B1263" s="25" t="s">
        <v>20199</v>
      </c>
      <c r="C1263" s="24">
        <v>5961</v>
      </c>
      <c r="D1263" s="24" t="s">
        <v>17074</v>
      </c>
      <c r="E1263" s="24" t="s">
        <v>12249</v>
      </c>
      <c r="F1263" s="26">
        <f>Table134[[#This Row],[ToMeasure]]-Table134[[#This Row],[FromMeasure]]</f>
        <v>4.9559440000000003E-2</v>
      </c>
      <c r="G1263" s="27" t="s">
        <v>12250</v>
      </c>
      <c r="H1263" s="37">
        <v>0</v>
      </c>
      <c r="I1263" s="24" t="s">
        <v>4637</v>
      </c>
      <c r="J1263" s="37">
        <v>4.9559440000000003E-2</v>
      </c>
      <c r="K1263" s="24" t="s">
        <v>632</v>
      </c>
      <c r="L1263" s="28">
        <v>28</v>
      </c>
      <c r="M1263" s="28">
        <v>0</v>
      </c>
      <c r="N1263" s="28">
        <v>28</v>
      </c>
      <c r="O1263" s="25" t="s">
        <v>24044</v>
      </c>
      <c r="P1263" s="24">
        <v>20</v>
      </c>
      <c r="Q1263" s="24" t="s">
        <v>203</v>
      </c>
      <c r="R1263" s="28">
        <v>1</v>
      </c>
      <c r="S1263" s="28">
        <v>1</v>
      </c>
      <c r="T1263" s="29">
        <v>7.1428571428571425E-2</v>
      </c>
      <c r="U1263" s="28">
        <v>43</v>
      </c>
      <c r="V1263" s="63"/>
      <c r="W1263" s="61">
        <f>(Table134[[#This Row],[2042 Future AADT]]-Table134[[#This Row],[AADT 2022]])/20*($W$5-2022)+Table134[[#This Row],[AADT 2022]]</f>
        <v>43</v>
      </c>
      <c r="X1263" s="63"/>
    </row>
    <row r="1264" spans="1:24" s="21" customFormat="1" ht="24" customHeight="1" x14ac:dyDescent="0.25">
      <c r="A1264" s="24" t="s">
        <v>8216</v>
      </c>
      <c r="B1264" s="25" t="s">
        <v>20201</v>
      </c>
      <c r="C1264" s="24">
        <v>5963</v>
      </c>
      <c r="D1264" s="24" t="s">
        <v>17074</v>
      </c>
      <c r="E1264" s="24" t="s">
        <v>8217</v>
      </c>
      <c r="F1264" s="26">
        <f>Table134[[#This Row],[ToMeasure]]-Table134[[#This Row],[FromMeasure]]</f>
        <v>4.3234769999999999E-2</v>
      </c>
      <c r="G1264" s="27" t="s">
        <v>8218</v>
      </c>
      <c r="H1264" s="37">
        <v>0</v>
      </c>
      <c r="I1264" s="24" t="s">
        <v>8213</v>
      </c>
      <c r="J1264" s="37">
        <v>4.3234769999999999E-2</v>
      </c>
      <c r="K1264" s="24" t="s">
        <v>4488</v>
      </c>
      <c r="L1264" s="28">
        <v>22</v>
      </c>
      <c r="M1264" s="28">
        <v>0</v>
      </c>
      <c r="N1264" s="28">
        <v>22</v>
      </c>
      <c r="O1264" s="25" t="s">
        <v>24045</v>
      </c>
      <c r="P1264" s="24">
        <v>110</v>
      </c>
      <c r="Q1264" s="24" t="s">
        <v>203</v>
      </c>
      <c r="R1264" s="28">
        <v>0</v>
      </c>
      <c r="S1264" s="28">
        <v>0</v>
      </c>
      <c r="T1264" s="29">
        <v>0</v>
      </c>
      <c r="U1264" s="28">
        <v>34</v>
      </c>
      <c r="V1264" s="63"/>
      <c r="W1264" s="61">
        <f>(Table134[[#This Row],[2042 Future AADT]]-Table134[[#This Row],[AADT 2022]])/20*($W$5-2022)+Table134[[#This Row],[AADT 2022]]</f>
        <v>34</v>
      </c>
      <c r="X1264" s="63"/>
    </row>
    <row r="1265" spans="1:24" s="21" customFormat="1" ht="24" customHeight="1" x14ac:dyDescent="0.25">
      <c r="A1265" s="24" t="s">
        <v>9108</v>
      </c>
      <c r="B1265" s="25" t="s">
        <v>20203</v>
      </c>
      <c r="C1265" s="24">
        <v>5970</v>
      </c>
      <c r="D1265" s="24" t="s">
        <v>17074</v>
      </c>
      <c r="E1265" s="24" t="s">
        <v>9109</v>
      </c>
      <c r="F1265" s="26">
        <f>Table134[[#This Row],[ToMeasure]]-Table134[[#This Row],[FromMeasure]]</f>
        <v>9.8607840000000002E-2</v>
      </c>
      <c r="G1265" s="27" t="s">
        <v>6108</v>
      </c>
      <c r="H1265" s="37">
        <v>0</v>
      </c>
      <c r="I1265" s="24" t="s">
        <v>632</v>
      </c>
      <c r="J1265" s="37">
        <v>9.8607840000000002E-2</v>
      </c>
      <c r="K1265" s="24" t="s">
        <v>819</v>
      </c>
      <c r="L1265" s="28">
        <v>37</v>
      </c>
      <c r="M1265" s="28">
        <v>0</v>
      </c>
      <c r="N1265" s="28">
        <v>37</v>
      </c>
      <c r="O1265" s="25" t="s">
        <v>24046</v>
      </c>
      <c r="P1265" s="24">
        <v>18</v>
      </c>
      <c r="Q1265" s="24" t="s">
        <v>203</v>
      </c>
      <c r="R1265" s="28">
        <v>1</v>
      </c>
      <c r="S1265" s="28">
        <v>3</v>
      </c>
      <c r="T1265" s="29">
        <v>0.10810810810810811</v>
      </c>
      <c r="U1265" s="28">
        <v>60</v>
      </c>
      <c r="V1265" s="63"/>
      <c r="W1265" s="61">
        <f>(Table134[[#This Row],[2042 Future AADT]]-Table134[[#This Row],[AADT 2022]])/20*($W$5-2022)+Table134[[#This Row],[AADT 2022]]</f>
        <v>60</v>
      </c>
      <c r="X1265" s="63"/>
    </row>
    <row r="1266" spans="1:24" s="21" customFormat="1" ht="24" customHeight="1" x14ac:dyDescent="0.25">
      <c r="A1266" s="24" t="s">
        <v>8220</v>
      </c>
      <c r="B1266" s="25" t="s">
        <v>20205</v>
      </c>
      <c r="C1266" s="24">
        <v>5972</v>
      </c>
      <c r="D1266" s="24" t="s">
        <v>17074</v>
      </c>
      <c r="E1266" s="24" t="s">
        <v>8221</v>
      </c>
      <c r="F1266" s="26">
        <f>Table134[[#This Row],[ToMeasure]]-Table134[[#This Row],[FromMeasure]]</f>
        <v>5.9970120000000002E-2</v>
      </c>
      <c r="G1266" s="27" t="s">
        <v>8222</v>
      </c>
      <c r="H1266" s="37">
        <v>0</v>
      </c>
      <c r="I1266" s="24" t="s">
        <v>4488</v>
      </c>
      <c r="J1266" s="37">
        <v>5.9970120000000002E-2</v>
      </c>
      <c r="K1266" s="24" t="s">
        <v>6106</v>
      </c>
      <c r="L1266" s="28">
        <v>20</v>
      </c>
      <c r="M1266" s="28">
        <v>0</v>
      </c>
      <c r="N1266" s="28">
        <v>20</v>
      </c>
      <c r="O1266" s="25" t="s">
        <v>24047</v>
      </c>
      <c r="P1266" s="24">
        <v>32</v>
      </c>
      <c r="Q1266" s="24" t="s">
        <v>203</v>
      </c>
      <c r="R1266" s="28">
        <v>0</v>
      </c>
      <c r="S1266" s="28">
        <v>0</v>
      </c>
      <c r="T1266" s="29">
        <v>0</v>
      </c>
      <c r="U1266" s="28">
        <v>32</v>
      </c>
      <c r="V1266" s="63"/>
      <c r="W1266" s="61">
        <f>(Table134[[#This Row],[2042 Future AADT]]-Table134[[#This Row],[AADT 2022]])/20*($W$5-2022)+Table134[[#This Row],[AADT 2022]]</f>
        <v>32</v>
      </c>
      <c r="X1266" s="63"/>
    </row>
    <row r="1267" spans="1:24" s="21" customFormat="1" ht="24" customHeight="1" x14ac:dyDescent="0.25">
      <c r="A1267" s="24" t="s">
        <v>9111</v>
      </c>
      <c r="B1267" s="25" t="s">
        <v>20204</v>
      </c>
      <c r="C1267" s="24">
        <v>5971</v>
      </c>
      <c r="D1267" s="24" t="s">
        <v>17074</v>
      </c>
      <c r="E1267" s="24" t="s">
        <v>9112</v>
      </c>
      <c r="F1267" s="26">
        <f>Table134[[#This Row],[ToMeasure]]-Table134[[#This Row],[FromMeasure]]</f>
        <v>5.633436E-2</v>
      </c>
      <c r="G1267" s="27" t="s">
        <v>9113</v>
      </c>
      <c r="H1267" s="37">
        <v>0</v>
      </c>
      <c r="I1267" s="24" t="s">
        <v>6108</v>
      </c>
      <c r="J1267" s="37">
        <v>5.633436E-2</v>
      </c>
      <c r="K1267" s="24" t="s">
        <v>632</v>
      </c>
      <c r="L1267" s="28">
        <v>26</v>
      </c>
      <c r="M1267" s="28">
        <v>0</v>
      </c>
      <c r="N1267" s="28">
        <v>26</v>
      </c>
      <c r="O1267" s="25" t="s">
        <v>24048</v>
      </c>
      <c r="P1267" s="24">
        <v>25</v>
      </c>
      <c r="Q1267" s="24" t="s">
        <v>203</v>
      </c>
      <c r="R1267" s="28">
        <v>0</v>
      </c>
      <c r="S1267" s="28">
        <v>0</v>
      </c>
      <c r="T1267" s="29">
        <v>0</v>
      </c>
      <c r="U1267" s="28">
        <v>40</v>
      </c>
      <c r="V1267" s="63"/>
      <c r="W1267" s="61">
        <f>(Table134[[#This Row],[2042 Future AADT]]-Table134[[#This Row],[AADT 2022]])/20*($W$5-2022)+Table134[[#This Row],[AADT 2022]]</f>
        <v>40</v>
      </c>
      <c r="X1267" s="63"/>
    </row>
    <row r="1268" spans="1:24" s="21" customFormat="1" ht="24" customHeight="1" x14ac:dyDescent="0.25">
      <c r="A1268" s="24" t="s">
        <v>12252</v>
      </c>
      <c r="B1268" s="25" t="s">
        <v>20206</v>
      </c>
      <c r="C1268" s="24">
        <v>5973</v>
      </c>
      <c r="D1268" s="24" t="s">
        <v>17074</v>
      </c>
      <c r="E1268" s="24" t="s">
        <v>12253</v>
      </c>
      <c r="F1268" s="26">
        <f>Table134[[#This Row],[ToMeasure]]-Table134[[#This Row],[FromMeasure]]</f>
        <v>0.1411367</v>
      </c>
      <c r="G1268" s="27" t="s">
        <v>6106</v>
      </c>
      <c r="H1268" s="37">
        <v>0</v>
      </c>
      <c r="I1268" s="24" t="s">
        <v>6105</v>
      </c>
      <c r="J1268" s="37">
        <v>0.1411367</v>
      </c>
      <c r="K1268" s="24" t="s">
        <v>4488</v>
      </c>
      <c r="L1268" s="28">
        <v>32</v>
      </c>
      <c r="M1268" s="28">
        <v>0</v>
      </c>
      <c r="N1268" s="28">
        <v>32</v>
      </c>
      <c r="O1268" s="25" t="s">
        <v>24049</v>
      </c>
      <c r="P1268" s="24">
        <v>24</v>
      </c>
      <c r="Q1268" s="24" t="s">
        <v>203</v>
      </c>
      <c r="R1268" s="28">
        <v>1</v>
      </c>
      <c r="S1268" s="28">
        <v>1</v>
      </c>
      <c r="T1268" s="29">
        <v>6.25E-2</v>
      </c>
      <c r="U1268" s="28">
        <v>52</v>
      </c>
      <c r="V1268" s="63"/>
      <c r="W1268" s="61">
        <f>(Table134[[#This Row],[2042 Future AADT]]-Table134[[#This Row],[AADT 2022]])/20*($W$5-2022)+Table134[[#This Row],[AADT 2022]]</f>
        <v>52</v>
      </c>
      <c r="X1268" s="63"/>
    </row>
    <row r="1269" spans="1:24" s="21" customFormat="1" ht="24" customHeight="1" x14ac:dyDescent="0.25">
      <c r="A1269" s="24" t="s">
        <v>4640</v>
      </c>
      <c r="B1269" s="25" t="s">
        <v>20208</v>
      </c>
      <c r="C1269" s="24">
        <v>5980</v>
      </c>
      <c r="D1269" s="24" t="s">
        <v>17074</v>
      </c>
      <c r="E1269" s="24" t="s">
        <v>4641</v>
      </c>
      <c r="F1269" s="26">
        <f>Table134[[#This Row],[ToMeasure]]-Table134[[#This Row],[FromMeasure]]</f>
        <v>0.38836743000000001</v>
      </c>
      <c r="G1269" s="27" t="s">
        <v>4642</v>
      </c>
      <c r="H1269" s="37">
        <v>0</v>
      </c>
      <c r="I1269" s="24" t="s">
        <v>632</v>
      </c>
      <c r="J1269" s="37">
        <v>0.38836743000000001</v>
      </c>
      <c r="K1269" s="24" t="s">
        <v>4643</v>
      </c>
      <c r="L1269" s="28">
        <v>904</v>
      </c>
      <c r="M1269" s="28">
        <v>0</v>
      </c>
      <c r="N1269" s="28">
        <v>904</v>
      </c>
      <c r="O1269" s="25" t="s">
        <v>24050</v>
      </c>
      <c r="P1269" s="24">
        <v>8</v>
      </c>
      <c r="Q1269" s="24" t="s">
        <v>203</v>
      </c>
      <c r="R1269" s="28">
        <v>104</v>
      </c>
      <c r="S1269" s="28">
        <v>203</v>
      </c>
      <c r="T1269" s="29">
        <v>0.33960176991150443</v>
      </c>
      <c r="U1269" s="28">
        <v>1468</v>
      </c>
      <c r="V1269" s="63"/>
      <c r="W1269" s="61">
        <f>(Table134[[#This Row],[2042 Future AADT]]-Table134[[#This Row],[AADT 2022]])/20*($W$5-2022)+Table134[[#This Row],[AADT 2022]]</f>
        <v>1468</v>
      </c>
      <c r="X1269" s="63"/>
    </row>
    <row r="1270" spans="1:24" s="21" customFormat="1" ht="24" customHeight="1" x14ac:dyDescent="0.25">
      <c r="A1270" s="24" t="s">
        <v>9115</v>
      </c>
      <c r="B1270" s="25" t="s">
        <v>20210</v>
      </c>
      <c r="C1270" s="24">
        <v>5982</v>
      </c>
      <c r="D1270" s="24" t="s">
        <v>17074</v>
      </c>
      <c r="E1270" s="24" t="s">
        <v>9116</v>
      </c>
      <c r="F1270" s="26">
        <f>Table134[[#This Row],[ToMeasure]]-Table134[[#This Row],[FromMeasure]]</f>
        <v>0.28166604000000001</v>
      </c>
      <c r="G1270" s="27" t="s">
        <v>9117</v>
      </c>
      <c r="H1270" s="37">
        <v>0</v>
      </c>
      <c r="I1270" s="24" t="s">
        <v>4653</v>
      </c>
      <c r="J1270" s="37">
        <v>0.28166604000000001</v>
      </c>
      <c r="K1270" s="24" t="s">
        <v>4488</v>
      </c>
      <c r="L1270" s="28">
        <v>1166</v>
      </c>
      <c r="M1270" s="28">
        <v>0</v>
      </c>
      <c r="N1270" s="28">
        <v>1166</v>
      </c>
      <c r="O1270" s="25" t="s">
        <v>24051</v>
      </c>
      <c r="P1270" s="24">
        <v>12</v>
      </c>
      <c r="Q1270" s="24" t="s">
        <v>203</v>
      </c>
      <c r="R1270" s="28">
        <v>73</v>
      </c>
      <c r="S1270" s="28">
        <v>151</v>
      </c>
      <c r="T1270" s="29">
        <v>0.19210977701543738</v>
      </c>
      <c r="U1270" s="28">
        <v>1894</v>
      </c>
      <c r="V1270" s="63"/>
      <c r="W1270" s="61">
        <f>(Table134[[#This Row],[2042 Future AADT]]-Table134[[#This Row],[AADT 2022]])/20*($W$5-2022)+Table134[[#This Row],[AADT 2022]]</f>
        <v>1894</v>
      </c>
      <c r="X1270" s="63"/>
    </row>
    <row r="1271" spans="1:24" s="21" customFormat="1" ht="24" customHeight="1" x14ac:dyDescent="0.25">
      <c r="A1271" s="24" t="s">
        <v>8224</v>
      </c>
      <c r="B1271" s="25" t="s">
        <v>20209</v>
      </c>
      <c r="C1271" s="24">
        <v>5981</v>
      </c>
      <c r="D1271" s="24" t="s">
        <v>17074</v>
      </c>
      <c r="E1271" s="24" t="s">
        <v>8225</v>
      </c>
      <c r="F1271" s="26">
        <f>Table134[[#This Row],[ToMeasure]]-Table134[[#This Row],[FromMeasure]]</f>
        <v>0.20511723000000001</v>
      </c>
      <c r="G1271" s="27" t="s">
        <v>4643</v>
      </c>
      <c r="H1271" s="37">
        <v>0</v>
      </c>
      <c r="I1271" s="24" t="s">
        <v>4642</v>
      </c>
      <c r="J1271" s="37">
        <v>0.20511723000000001</v>
      </c>
      <c r="K1271" s="24" t="s">
        <v>632</v>
      </c>
      <c r="L1271" s="28">
        <v>2163</v>
      </c>
      <c r="M1271" s="28">
        <v>0</v>
      </c>
      <c r="N1271" s="28">
        <v>2163</v>
      </c>
      <c r="O1271" s="25" t="s">
        <v>24052</v>
      </c>
      <c r="P1271" s="24">
        <v>10</v>
      </c>
      <c r="Q1271" s="24" t="s">
        <v>203</v>
      </c>
      <c r="R1271" s="28">
        <v>145</v>
      </c>
      <c r="S1271" s="28">
        <v>279</v>
      </c>
      <c r="T1271" s="29">
        <v>0.19602404068423485</v>
      </c>
      <c r="U1271" s="28">
        <v>3513</v>
      </c>
      <c r="V1271" s="63"/>
      <c r="W1271" s="61">
        <f>(Table134[[#This Row],[2042 Future AADT]]-Table134[[#This Row],[AADT 2022]])/20*($W$5-2022)+Table134[[#This Row],[AADT 2022]]</f>
        <v>3513</v>
      </c>
      <c r="X1271" s="63"/>
    </row>
    <row r="1272" spans="1:24" s="21" customFormat="1" ht="24" customHeight="1" x14ac:dyDescent="0.25">
      <c r="A1272" s="24" t="s">
        <v>12255</v>
      </c>
      <c r="B1272" s="25" t="s">
        <v>20211</v>
      </c>
      <c r="C1272" s="24">
        <v>5983</v>
      </c>
      <c r="D1272" s="24" t="s">
        <v>17074</v>
      </c>
      <c r="E1272" s="24" t="s">
        <v>12256</v>
      </c>
      <c r="F1272" s="26">
        <f>Table134[[#This Row],[ToMeasure]]-Table134[[#This Row],[FromMeasure]]</f>
        <v>0.26172235999999999</v>
      </c>
      <c r="G1272" s="27" t="s">
        <v>12257</v>
      </c>
      <c r="H1272" s="37">
        <v>0</v>
      </c>
      <c r="I1272" s="24" t="s">
        <v>4653</v>
      </c>
      <c r="J1272" s="37">
        <v>0.26172235999999999</v>
      </c>
      <c r="K1272" s="24" t="s">
        <v>4488</v>
      </c>
      <c r="L1272" s="28">
        <v>924</v>
      </c>
      <c r="M1272" s="28">
        <v>0</v>
      </c>
      <c r="N1272" s="28">
        <v>924</v>
      </c>
      <c r="O1272" s="25" t="s">
        <v>24053</v>
      </c>
      <c r="P1272" s="24">
        <v>14</v>
      </c>
      <c r="Q1272" s="24" t="s">
        <v>203</v>
      </c>
      <c r="R1272" s="28">
        <v>59</v>
      </c>
      <c r="S1272" s="28">
        <v>117</v>
      </c>
      <c r="T1272" s="29">
        <v>0.19047619047619047</v>
      </c>
      <c r="U1272" s="28">
        <v>1501</v>
      </c>
      <c r="V1272" s="63"/>
      <c r="W1272" s="61">
        <f>(Table134[[#This Row],[2042 Future AADT]]-Table134[[#This Row],[AADT 2022]])/20*($W$5-2022)+Table134[[#This Row],[AADT 2022]]</f>
        <v>1501</v>
      </c>
      <c r="X1272" s="63"/>
    </row>
    <row r="1273" spans="1:24" s="21" customFormat="1" ht="24" customHeight="1" x14ac:dyDescent="0.25">
      <c r="A1273" s="24" t="s">
        <v>9119</v>
      </c>
      <c r="B1273" s="25" t="s">
        <v>20213</v>
      </c>
      <c r="C1273" s="24">
        <v>5990</v>
      </c>
      <c r="D1273" s="24" t="s">
        <v>17074</v>
      </c>
      <c r="E1273" s="24" t="s">
        <v>9120</v>
      </c>
      <c r="F1273" s="26">
        <f>Table134[[#This Row],[ToMeasure]]-Table134[[#This Row],[FromMeasure]]</f>
        <v>0.26779681</v>
      </c>
      <c r="G1273" s="27" t="s">
        <v>9121</v>
      </c>
      <c r="H1273" s="37">
        <v>0</v>
      </c>
      <c r="I1273" s="24" t="s">
        <v>632</v>
      </c>
      <c r="J1273" s="37">
        <v>0.26779681</v>
      </c>
      <c r="K1273" s="24" t="s">
        <v>9122</v>
      </c>
      <c r="L1273" s="28">
        <v>1990</v>
      </c>
      <c r="M1273" s="28">
        <v>0</v>
      </c>
      <c r="N1273" s="28">
        <v>1990</v>
      </c>
      <c r="O1273" s="25" t="s">
        <v>24054</v>
      </c>
      <c r="P1273" s="24">
        <v>12</v>
      </c>
      <c r="Q1273" s="24" t="s">
        <v>203</v>
      </c>
      <c r="R1273" s="28">
        <v>130</v>
      </c>
      <c r="S1273" s="28">
        <v>251</v>
      </c>
      <c r="T1273" s="29">
        <v>0.19145728643216081</v>
      </c>
      <c r="U1273" s="28">
        <v>3232</v>
      </c>
      <c r="V1273" s="63"/>
      <c r="W1273" s="61">
        <f>(Table134[[#This Row],[2042 Future AADT]]-Table134[[#This Row],[AADT 2022]])/20*($W$5-2022)+Table134[[#This Row],[AADT 2022]]</f>
        <v>3232</v>
      </c>
      <c r="X1273" s="63"/>
    </row>
    <row r="1274" spans="1:24" s="21" customFormat="1" ht="24" customHeight="1" x14ac:dyDescent="0.25">
      <c r="A1274" s="24" t="s">
        <v>8227</v>
      </c>
      <c r="B1274" s="25" t="s">
        <v>20215</v>
      </c>
      <c r="C1274" s="24">
        <v>5992</v>
      </c>
      <c r="D1274" s="24" t="s">
        <v>17074</v>
      </c>
      <c r="E1274" s="24" t="s">
        <v>8228</v>
      </c>
      <c r="F1274" s="26">
        <f>Table134[[#This Row],[ToMeasure]]-Table134[[#This Row],[FromMeasure]]</f>
        <v>0.27377214999999999</v>
      </c>
      <c r="G1274" s="27" t="s">
        <v>8229</v>
      </c>
      <c r="H1274" s="37">
        <v>0</v>
      </c>
      <c r="I1274" s="24" t="s">
        <v>4488</v>
      </c>
      <c r="J1274" s="37">
        <v>0.27377214999999999</v>
      </c>
      <c r="K1274" s="24" t="s">
        <v>8230</v>
      </c>
      <c r="L1274" s="28">
        <v>2239</v>
      </c>
      <c r="M1274" s="28">
        <v>0</v>
      </c>
      <c r="N1274" s="28">
        <v>2239</v>
      </c>
      <c r="O1274" s="25" t="s">
        <v>24055</v>
      </c>
      <c r="P1274" s="24">
        <v>11</v>
      </c>
      <c r="Q1274" s="24" t="s">
        <v>203</v>
      </c>
      <c r="R1274" s="28">
        <v>147</v>
      </c>
      <c r="S1274" s="28">
        <v>285</v>
      </c>
      <c r="T1274" s="29">
        <v>0.19294327824921839</v>
      </c>
      <c r="U1274" s="28">
        <v>3636</v>
      </c>
      <c r="V1274" s="63"/>
      <c r="W1274" s="61">
        <f>(Table134[[#This Row],[2042 Future AADT]]-Table134[[#This Row],[AADT 2022]])/20*($W$5-2022)+Table134[[#This Row],[AADT 2022]]</f>
        <v>3636</v>
      </c>
      <c r="X1274" s="63"/>
    </row>
    <row r="1275" spans="1:24" s="21" customFormat="1" ht="24" customHeight="1" x14ac:dyDescent="0.25">
      <c r="A1275" s="24" t="s">
        <v>12259</v>
      </c>
      <c r="B1275" s="25" t="s">
        <v>20214</v>
      </c>
      <c r="C1275" s="24">
        <v>5991</v>
      </c>
      <c r="D1275" s="24" t="s">
        <v>17074</v>
      </c>
      <c r="E1275" s="24" t="s">
        <v>12260</v>
      </c>
      <c r="F1275" s="26">
        <f>Table134[[#This Row],[ToMeasure]]-Table134[[#This Row],[FromMeasure]]</f>
        <v>0.25010602999999998</v>
      </c>
      <c r="G1275" s="27" t="s">
        <v>9122</v>
      </c>
      <c r="H1275" s="37">
        <v>0</v>
      </c>
      <c r="I1275" s="24" t="s">
        <v>9121</v>
      </c>
      <c r="J1275" s="37">
        <v>0.25010602999999998</v>
      </c>
      <c r="K1275" s="24" t="s">
        <v>632</v>
      </c>
      <c r="L1275" s="28">
        <v>2741</v>
      </c>
      <c r="M1275" s="28">
        <v>0</v>
      </c>
      <c r="N1275" s="28">
        <v>2741</v>
      </c>
      <c r="O1275" s="25" t="s">
        <v>24056</v>
      </c>
      <c r="P1275" s="24">
        <v>11</v>
      </c>
      <c r="Q1275" s="24" t="s">
        <v>203</v>
      </c>
      <c r="R1275" s="28">
        <v>181</v>
      </c>
      <c r="S1275" s="28">
        <v>347</v>
      </c>
      <c r="T1275" s="29">
        <v>0.19263042685151405</v>
      </c>
      <c r="U1275" s="28">
        <v>4451</v>
      </c>
      <c r="V1275" s="63"/>
      <c r="W1275" s="61">
        <f>(Table134[[#This Row],[2042 Future AADT]]-Table134[[#This Row],[AADT 2022]])/20*($W$5-2022)+Table134[[#This Row],[AADT 2022]]</f>
        <v>4451</v>
      </c>
      <c r="X1275" s="63"/>
    </row>
    <row r="1276" spans="1:24" s="21" customFormat="1" ht="24" customHeight="1" x14ac:dyDescent="0.25">
      <c r="A1276" s="24" t="s">
        <v>12262</v>
      </c>
      <c r="B1276" s="25" t="s">
        <v>20216</v>
      </c>
      <c r="C1276" s="24">
        <v>5993</v>
      </c>
      <c r="D1276" s="24" t="s">
        <v>17074</v>
      </c>
      <c r="E1276" s="24" t="s">
        <v>12263</v>
      </c>
      <c r="F1276" s="26">
        <f>Table134[[#This Row],[ToMeasure]]-Table134[[#This Row],[FromMeasure]]</f>
        <v>0.24419270000000001</v>
      </c>
      <c r="G1276" s="27" t="s">
        <v>8230</v>
      </c>
      <c r="H1276" s="37">
        <v>0</v>
      </c>
      <c r="I1276" s="24" t="s">
        <v>4488</v>
      </c>
      <c r="J1276" s="37">
        <v>0.24419270000000001</v>
      </c>
      <c r="K1276" s="24" t="s">
        <v>8229</v>
      </c>
      <c r="L1276" s="28">
        <v>818</v>
      </c>
      <c r="M1276" s="28">
        <v>0</v>
      </c>
      <c r="N1276" s="28">
        <v>818</v>
      </c>
      <c r="O1276" s="25" t="s">
        <v>24057</v>
      </c>
      <c r="P1276" s="24">
        <v>11</v>
      </c>
      <c r="Q1276" s="24" t="s">
        <v>203</v>
      </c>
      <c r="R1276" s="28">
        <v>54</v>
      </c>
      <c r="S1276" s="28">
        <v>70</v>
      </c>
      <c r="T1276" s="29">
        <v>0.15158924205378974</v>
      </c>
      <c r="U1276" s="28">
        <v>1328</v>
      </c>
      <c r="V1276" s="63"/>
      <c r="W1276" s="61">
        <f>(Table134[[#This Row],[2042 Future AADT]]-Table134[[#This Row],[AADT 2022]])/20*($W$5-2022)+Table134[[#This Row],[AADT 2022]]</f>
        <v>1328</v>
      </c>
      <c r="X1276" s="63"/>
    </row>
    <row r="1277" spans="1:24" s="21" customFormat="1" ht="24" customHeight="1" x14ac:dyDescent="0.25">
      <c r="A1277" s="24" t="s">
        <v>8232</v>
      </c>
      <c r="B1277" s="25" t="s">
        <v>20218</v>
      </c>
      <c r="C1277" s="24">
        <v>6000</v>
      </c>
      <c r="D1277" s="24" t="s">
        <v>17074</v>
      </c>
      <c r="E1277" s="24" t="s">
        <v>8233</v>
      </c>
      <c r="F1277" s="26">
        <f>Table134[[#This Row],[ToMeasure]]-Table134[[#This Row],[FromMeasure]]</f>
        <v>0.25694718999999999</v>
      </c>
      <c r="G1277" s="27" t="s">
        <v>4648</v>
      </c>
      <c r="H1277" s="37">
        <v>0</v>
      </c>
      <c r="I1277" s="24" t="s">
        <v>632</v>
      </c>
      <c r="J1277" s="37">
        <v>0.25694718999999999</v>
      </c>
      <c r="K1277" s="24" t="s">
        <v>4647</v>
      </c>
      <c r="L1277" s="28">
        <v>1089</v>
      </c>
      <c r="M1277" s="28">
        <v>0</v>
      </c>
      <c r="N1277" s="28">
        <v>1089</v>
      </c>
      <c r="O1277" s="25" t="s">
        <v>24058</v>
      </c>
      <c r="P1277" s="24">
        <v>14</v>
      </c>
      <c r="Q1277" s="24" t="s">
        <v>203</v>
      </c>
      <c r="R1277" s="28">
        <v>70</v>
      </c>
      <c r="S1277" s="28">
        <v>137</v>
      </c>
      <c r="T1277" s="29">
        <v>0.19008264462809918</v>
      </c>
      <c r="U1277" s="28">
        <v>1768</v>
      </c>
      <c r="V1277" s="63"/>
      <c r="W1277" s="61">
        <f>(Table134[[#This Row],[2042 Future AADT]]-Table134[[#This Row],[AADT 2022]])/20*($W$5-2022)+Table134[[#This Row],[AADT 2022]]</f>
        <v>1768</v>
      </c>
      <c r="X1277" s="63"/>
    </row>
    <row r="1278" spans="1:24" s="21" customFormat="1" ht="24" customHeight="1" x14ac:dyDescent="0.25">
      <c r="A1278" s="24" t="s">
        <v>9124</v>
      </c>
      <c r="B1278" s="25" t="s">
        <v>20220</v>
      </c>
      <c r="C1278" s="24">
        <v>6002</v>
      </c>
      <c r="D1278" s="24" t="s">
        <v>17074</v>
      </c>
      <c r="E1278" s="24" t="s">
        <v>9125</v>
      </c>
      <c r="F1278" s="26">
        <f>Table134[[#This Row],[ToMeasure]]-Table134[[#This Row],[FromMeasure]]</f>
        <v>0.27094248999999998</v>
      </c>
      <c r="G1278" s="27" t="s">
        <v>9126</v>
      </c>
      <c r="H1278" s="37">
        <v>0</v>
      </c>
      <c r="I1278" s="24" t="s">
        <v>4488</v>
      </c>
      <c r="J1278" s="37">
        <v>0.27094248999999998</v>
      </c>
      <c r="K1278" s="24" t="s">
        <v>964</v>
      </c>
      <c r="L1278" s="28">
        <v>3080</v>
      </c>
      <c r="M1278" s="28">
        <v>0</v>
      </c>
      <c r="N1278" s="28">
        <v>3080</v>
      </c>
      <c r="O1278" s="25" t="s">
        <v>24059</v>
      </c>
      <c r="P1278" s="24">
        <v>12</v>
      </c>
      <c r="Q1278" s="24" t="s">
        <v>203</v>
      </c>
      <c r="R1278" s="28">
        <v>202</v>
      </c>
      <c r="S1278" s="28">
        <v>387</v>
      </c>
      <c r="T1278" s="29">
        <v>0.19123376623376623</v>
      </c>
      <c r="U1278" s="28">
        <v>5002</v>
      </c>
      <c r="V1278" s="63"/>
      <c r="W1278" s="61">
        <f>(Table134[[#This Row],[2042 Future AADT]]-Table134[[#This Row],[AADT 2022]])/20*($W$5-2022)+Table134[[#This Row],[AADT 2022]]</f>
        <v>5002</v>
      </c>
      <c r="X1278" s="63"/>
    </row>
    <row r="1279" spans="1:24" s="21" customFormat="1" ht="24" customHeight="1" x14ac:dyDescent="0.25">
      <c r="A1279" s="24" t="s">
        <v>4645</v>
      </c>
      <c r="B1279" s="25" t="s">
        <v>20219</v>
      </c>
      <c r="C1279" s="24">
        <v>6001</v>
      </c>
      <c r="D1279" s="24" t="s">
        <v>17074</v>
      </c>
      <c r="E1279" s="24" t="s">
        <v>4646</v>
      </c>
      <c r="F1279" s="26">
        <f>Table134[[#This Row],[ToMeasure]]-Table134[[#This Row],[FromMeasure]]</f>
        <v>0.27778191000000002</v>
      </c>
      <c r="G1279" s="27" t="s">
        <v>4647</v>
      </c>
      <c r="H1279" s="37">
        <v>0</v>
      </c>
      <c r="I1279" s="24" t="s">
        <v>4648</v>
      </c>
      <c r="J1279" s="37">
        <v>0.27778191000000002</v>
      </c>
      <c r="K1279" s="24" t="s">
        <v>632</v>
      </c>
      <c r="L1279" s="28">
        <v>2631</v>
      </c>
      <c r="M1279" s="28">
        <v>0</v>
      </c>
      <c r="N1279" s="28">
        <v>2631</v>
      </c>
      <c r="O1279" s="25" t="s">
        <v>24060</v>
      </c>
      <c r="P1279" s="24">
        <v>12</v>
      </c>
      <c r="Q1279" s="24" t="s">
        <v>203</v>
      </c>
      <c r="R1279" s="28">
        <v>174</v>
      </c>
      <c r="S1279" s="28">
        <v>332</v>
      </c>
      <c r="T1279" s="29">
        <v>0.19232231090839985</v>
      </c>
      <c r="U1279" s="28">
        <v>4273</v>
      </c>
      <c r="V1279" s="63"/>
      <c r="W1279" s="61">
        <f>(Table134[[#This Row],[2042 Future AADT]]-Table134[[#This Row],[AADT 2022]])/20*($W$5-2022)+Table134[[#This Row],[AADT 2022]]</f>
        <v>4273</v>
      </c>
      <c r="X1279" s="63"/>
    </row>
    <row r="1280" spans="1:24" s="21" customFormat="1" ht="24" customHeight="1" x14ac:dyDescent="0.25">
      <c r="A1280" s="24" t="s">
        <v>12265</v>
      </c>
      <c r="B1280" s="25" t="s">
        <v>20221</v>
      </c>
      <c r="C1280" s="24">
        <v>6003</v>
      </c>
      <c r="D1280" s="24" t="s">
        <v>17074</v>
      </c>
      <c r="E1280" s="24" t="s">
        <v>967</v>
      </c>
      <c r="F1280" s="26">
        <f>Table134[[#This Row],[ToMeasure]]-Table134[[#This Row],[FromMeasure]]</f>
        <v>0.26372627999999998</v>
      </c>
      <c r="G1280" s="27" t="s">
        <v>964</v>
      </c>
      <c r="H1280" s="37">
        <v>0</v>
      </c>
      <c r="I1280" s="24" t="s">
        <v>9126</v>
      </c>
      <c r="J1280" s="37">
        <v>0.26372627999999998</v>
      </c>
      <c r="K1280" s="24" t="s">
        <v>4488</v>
      </c>
      <c r="L1280" s="28">
        <v>1518</v>
      </c>
      <c r="M1280" s="28">
        <v>0</v>
      </c>
      <c r="N1280" s="28">
        <v>1518</v>
      </c>
      <c r="O1280" s="25" t="s">
        <v>24061</v>
      </c>
      <c r="P1280" s="24">
        <v>13</v>
      </c>
      <c r="Q1280" s="24" t="s">
        <v>203</v>
      </c>
      <c r="R1280" s="28">
        <v>98</v>
      </c>
      <c r="S1280" s="28">
        <v>190</v>
      </c>
      <c r="T1280" s="29">
        <v>0.18972332015810275</v>
      </c>
      <c r="U1280" s="28">
        <v>2465</v>
      </c>
      <c r="V1280" s="63"/>
      <c r="W1280" s="61">
        <f>(Table134[[#This Row],[2042 Future AADT]]-Table134[[#This Row],[AADT 2022]])/20*($W$5-2022)+Table134[[#This Row],[AADT 2022]]</f>
        <v>2465</v>
      </c>
      <c r="X1280" s="63"/>
    </row>
    <row r="1281" spans="1:24" s="21" customFormat="1" ht="24" customHeight="1" x14ac:dyDescent="0.25">
      <c r="A1281" s="24" t="s">
        <v>8235</v>
      </c>
      <c r="B1281" s="25" t="s">
        <v>20223</v>
      </c>
      <c r="C1281" s="24">
        <v>6010</v>
      </c>
      <c r="D1281" s="24" t="s">
        <v>17074</v>
      </c>
      <c r="E1281" s="24" t="s">
        <v>8236</v>
      </c>
      <c r="F1281" s="26">
        <f>Table134[[#This Row],[ToMeasure]]-Table134[[#This Row],[FromMeasure]]</f>
        <v>0.24334516</v>
      </c>
      <c r="G1281" s="27" t="s">
        <v>4658</v>
      </c>
      <c r="H1281" s="37">
        <v>0</v>
      </c>
      <c r="I1281" s="24" t="s">
        <v>632</v>
      </c>
      <c r="J1281" s="37">
        <v>0.24334516</v>
      </c>
      <c r="K1281" s="24" t="s">
        <v>4657</v>
      </c>
      <c r="L1281" s="28">
        <v>257</v>
      </c>
      <c r="M1281" s="28">
        <v>0</v>
      </c>
      <c r="N1281" s="28">
        <v>257</v>
      </c>
      <c r="O1281" s="25" t="s">
        <v>24062</v>
      </c>
      <c r="P1281" s="24">
        <v>13</v>
      </c>
      <c r="Q1281" s="24" t="s">
        <v>203</v>
      </c>
      <c r="R1281" s="28">
        <v>15</v>
      </c>
      <c r="S1281" s="28">
        <v>32</v>
      </c>
      <c r="T1281" s="29">
        <v>0.1828793774319066</v>
      </c>
      <c r="U1281" s="28">
        <v>417</v>
      </c>
      <c r="V1281" s="63"/>
      <c r="W1281" s="61">
        <f>(Table134[[#This Row],[2042 Future AADT]]-Table134[[#This Row],[AADT 2022]])/20*($W$5-2022)+Table134[[#This Row],[AADT 2022]]</f>
        <v>417</v>
      </c>
      <c r="X1281" s="63"/>
    </row>
    <row r="1282" spans="1:24" s="21" customFormat="1" ht="24" customHeight="1" x14ac:dyDescent="0.25">
      <c r="A1282" s="24" t="s">
        <v>4650</v>
      </c>
      <c r="B1282" s="25" t="s">
        <v>20225</v>
      </c>
      <c r="C1282" s="24">
        <v>6012</v>
      </c>
      <c r="D1282" s="24" t="s">
        <v>17074</v>
      </c>
      <c r="E1282" s="24" t="s">
        <v>4651</v>
      </c>
      <c r="F1282" s="26">
        <f>Table134[[#This Row],[ToMeasure]]-Table134[[#This Row],[FromMeasure]]</f>
        <v>0.21353531000000001</v>
      </c>
      <c r="G1282" s="27" t="s">
        <v>4652</v>
      </c>
      <c r="H1282" s="37">
        <v>0</v>
      </c>
      <c r="I1282" s="24" t="s">
        <v>4488</v>
      </c>
      <c r="J1282" s="37">
        <v>0.21353531000000001</v>
      </c>
      <c r="K1282" s="24" t="s">
        <v>4653</v>
      </c>
      <c r="L1282" s="28">
        <v>324</v>
      </c>
      <c r="M1282" s="28">
        <v>0</v>
      </c>
      <c r="N1282" s="28">
        <v>324</v>
      </c>
      <c r="O1282" s="25" t="s">
        <v>24063</v>
      </c>
      <c r="P1282" s="24">
        <v>17</v>
      </c>
      <c r="Q1282" s="24" t="s">
        <v>203</v>
      </c>
      <c r="R1282" s="28">
        <v>19</v>
      </c>
      <c r="S1282" s="28">
        <v>34</v>
      </c>
      <c r="T1282" s="29">
        <v>0.16358024691358025</v>
      </c>
      <c r="U1282" s="28">
        <v>526</v>
      </c>
      <c r="V1282" s="63"/>
      <c r="W1282" s="61">
        <f>(Table134[[#This Row],[2042 Future AADT]]-Table134[[#This Row],[AADT 2022]])/20*($W$5-2022)+Table134[[#This Row],[AADT 2022]]</f>
        <v>526</v>
      </c>
      <c r="X1282" s="63"/>
    </row>
    <row r="1283" spans="1:24" s="21" customFormat="1" ht="24" customHeight="1" x14ac:dyDescent="0.25">
      <c r="A1283" s="24" t="s">
        <v>4655</v>
      </c>
      <c r="B1283" s="25" t="s">
        <v>20224</v>
      </c>
      <c r="C1283" s="24">
        <v>6011</v>
      </c>
      <c r="D1283" s="24" t="s">
        <v>17074</v>
      </c>
      <c r="E1283" s="24" t="s">
        <v>4656</v>
      </c>
      <c r="F1283" s="26">
        <f>Table134[[#This Row],[ToMeasure]]-Table134[[#This Row],[FromMeasure]]</f>
        <v>0.19675919</v>
      </c>
      <c r="G1283" s="27" t="s">
        <v>4657</v>
      </c>
      <c r="H1283" s="37">
        <v>0</v>
      </c>
      <c r="I1283" s="24" t="s">
        <v>4658</v>
      </c>
      <c r="J1283" s="37">
        <v>0.19675919</v>
      </c>
      <c r="K1283" s="24" t="s">
        <v>632</v>
      </c>
      <c r="L1283" s="28">
        <v>297</v>
      </c>
      <c r="M1283" s="28">
        <v>0</v>
      </c>
      <c r="N1283" s="28">
        <v>297</v>
      </c>
      <c r="O1283" s="25" t="s">
        <v>24064</v>
      </c>
      <c r="P1283" s="24">
        <v>17</v>
      </c>
      <c r="Q1283" s="24" t="s">
        <v>203</v>
      </c>
      <c r="R1283" s="28">
        <v>19</v>
      </c>
      <c r="S1283" s="28">
        <v>37</v>
      </c>
      <c r="T1283" s="29">
        <v>0.18855218855218855</v>
      </c>
      <c r="U1283" s="28">
        <v>482</v>
      </c>
      <c r="V1283" s="63"/>
      <c r="W1283" s="61">
        <f>(Table134[[#This Row],[2042 Future AADT]]-Table134[[#This Row],[AADT 2022]])/20*($W$5-2022)+Table134[[#This Row],[AADT 2022]]</f>
        <v>482</v>
      </c>
      <c r="X1283" s="63"/>
    </row>
    <row r="1284" spans="1:24" s="21" customFormat="1" ht="24" customHeight="1" x14ac:dyDescent="0.25">
      <c r="A1284" s="24" t="s">
        <v>8238</v>
      </c>
      <c r="B1284" s="25" t="s">
        <v>20226</v>
      </c>
      <c r="C1284" s="24">
        <v>6013</v>
      </c>
      <c r="D1284" s="24" t="s">
        <v>17074</v>
      </c>
      <c r="E1284" s="24" t="s">
        <v>8239</v>
      </c>
      <c r="F1284" s="26">
        <f>Table134[[#This Row],[ToMeasure]]-Table134[[#This Row],[FromMeasure]]</f>
        <v>0.1951174</v>
      </c>
      <c r="G1284" s="27" t="s">
        <v>8240</v>
      </c>
      <c r="H1284" s="37">
        <v>0</v>
      </c>
      <c r="I1284" s="24" t="s">
        <v>4653</v>
      </c>
      <c r="J1284" s="37">
        <v>0.1951174</v>
      </c>
      <c r="K1284" s="24" t="s">
        <v>4488</v>
      </c>
      <c r="L1284" s="28">
        <v>498</v>
      </c>
      <c r="M1284" s="28">
        <v>0</v>
      </c>
      <c r="N1284" s="28">
        <v>498</v>
      </c>
      <c r="O1284" s="25" t="s">
        <v>24065</v>
      </c>
      <c r="P1284" s="24">
        <v>14</v>
      </c>
      <c r="Q1284" s="24" t="s">
        <v>203</v>
      </c>
      <c r="R1284" s="28">
        <v>32</v>
      </c>
      <c r="S1284" s="28">
        <v>65</v>
      </c>
      <c r="T1284" s="29">
        <v>0.19477911646586346</v>
      </c>
      <c r="U1284" s="28">
        <v>809</v>
      </c>
      <c r="V1284" s="63"/>
      <c r="W1284" s="61">
        <f>(Table134[[#This Row],[2042 Future AADT]]-Table134[[#This Row],[AADT 2022]])/20*($W$5-2022)+Table134[[#This Row],[AADT 2022]]</f>
        <v>809</v>
      </c>
      <c r="X1284" s="63"/>
    </row>
    <row r="1285" spans="1:24" s="21" customFormat="1" ht="24" customHeight="1" x14ac:dyDescent="0.25">
      <c r="A1285" s="24" t="s">
        <v>8242</v>
      </c>
      <c r="B1285" s="25" t="s">
        <v>20228</v>
      </c>
      <c r="C1285" s="24">
        <v>6020</v>
      </c>
      <c r="D1285" s="24" t="s">
        <v>17074</v>
      </c>
      <c r="E1285" s="24" t="s">
        <v>8243</v>
      </c>
      <c r="F1285" s="26">
        <f>Table134[[#This Row],[ToMeasure]]-Table134[[#This Row],[FromMeasure]]</f>
        <v>0.16185553</v>
      </c>
      <c r="G1285" s="27" t="s">
        <v>4668</v>
      </c>
      <c r="H1285" s="37">
        <v>0</v>
      </c>
      <c r="I1285" s="24" t="s">
        <v>632</v>
      </c>
      <c r="J1285" s="37">
        <v>0.16185553</v>
      </c>
      <c r="K1285" s="24" t="s">
        <v>4667</v>
      </c>
      <c r="L1285" s="28">
        <v>488</v>
      </c>
      <c r="M1285" s="28">
        <v>0</v>
      </c>
      <c r="N1285" s="28">
        <v>488</v>
      </c>
      <c r="O1285" s="25" t="s">
        <v>24066</v>
      </c>
      <c r="P1285" s="24">
        <v>26</v>
      </c>
      <c r="Q1285" s="24" t="s">
        <v>203</v>
      </c>
      <c r="R1285" s="28">
        <v>30</v>
      </c>
      <c r="S1285" s="28">
        <v>59</v>
      </c>
      <c r="T1285" s="29">
        <v>0.18237704918032788</v>
      </c>
      <c r="U1285" s="28">
        <v>792</v>
      </c>
      <c r="V1285" s="63"/>
      <c r="W1285" s="61">
        <f>(Table134[[#This Row],[2042 Future AADT]]-Table134[[#This Row],[AADT 2022]])/20*($W$5-2022)+Table134[[#This Row],[AADT 2022]]</f>
        <v>792</v>
      </c>
      <c r="X1285" s="63"/>
    </row>
    <row r="1286" spans="1:24" s="21" customFormat="1" ht="24" customHeight="1" x14ac:dyDescent="0.25">
      <c r="A1286" s="24" t="s">
        <v>4660</v>
      </c>
      <c r="B1286" s="25" t="s">
        <v>20230</v>
      </c>
      <c r="C1286" s="24">
        <v>6022</v>
      </c>
      <c r="D1286" s="24" t="s">
        <v>17074</v>
      </c>
      <c r="E1286" s="24" t="s">
        <v>4661</v>
      </c>
      <c r="F1286" s="26">
        <f>Table134[[#This Row],[ToMeasure]]-Table134[[#This Row],[FromMeasure]]</f>
        <v>0.20689075000000001</v>
      </c>
      <c r="G1286" s="27" t="s">
        <v>4662</v>
      </c>
      <c r="H1286" s="37">
        <v>0</v>
      </c>
      <c r="I1286" s="24" t="s">
        <v>4488</v>
      </c>
      <c r="J1286" s="37">
        <v>0.20689075000000001</v>
      </c>
      <c r="K1286" s="24" t="s">
        <v>4663</v>
      </c>
      <c r="L1286" s="28">
        <v>288</v>
      </c>
      <c r="M1286" s="28">
        <v>0</v>
      </c>
      <c r="N1286" s="28">
        <v>288</v>
      </c>
      <c r="O1286" s="25" t="s">
        <v>24067</v>
      </c>
      <c r="P1286" s="24">
        <v>19</v>
      </c>
      <c r="Q1286" s="24" t="s">
        <v>203</v>
      </c>
      <c r="R1286" s="28">
        <v>18</v>
      </c>
      <c r="S1286" s="28">
        <v>36</v>
      </c>
      <c r="T1286" s="29">
        <v>0.1875</v>
      </c>
      <c r="U1286" s="28">
        <v>468</v>
      </c>
      <c r="V1286" s="63"/>
      <c r="W1286" s="61">
        <f>(Table134[[#This Row],[2042 Future AADT]]-Table134[[#This Row],[AADT 2022]])/20*($W$5-2022)+Table134[[#This Row],[AADT 2022]]</f>
        <v>468</v>
      </c>
      <c r="X1286" s="63"/>
    </row>
    <row r="1287" spans="1:24" s="21" customFormat="1" ht="24" customHeight="1" x14ac:dyDescent="0.25">
      <c r="A1287" s="24" t="s">
        <v>4665</v>
      </c>
      <c r="B1287" s="25" t="s">
        <v>20229</v>
      </c>
      <c r="C1287" s="24">
        <v>6021</v>
      </c>
      <c r="D1287" s="24" t="s">
        <v>17074</v>
      </c>
      <c r="E1287" s="24" t="s">
        <v>4666</v>
      </c>
      <c r="F1287" s="26">
        <f>Table134[[#This Row],[ToMeasure]]-Table134[[#This Row],[FromMeasure]]</f>
        <v>0.18165486</v>
      </c>
      <c r="G1287" s="27" t="s">
        <v>4667</v>
      </c>
      <c r="H1287" s="37">
        <v>0</v>
      </c>
      <c r="I1287" s="24" t="s">
        <v>4668</v>
      </c>
      <c r="J1287" s="37">
        <v>0.18165486</v>
      </c>
      <c r="K1287" s="24" t="s">
        <v>632</v>
      </c>
      <c r="L1287" s="28">
        <v>217</v>
      </c>
      <c r="M1287" s="28">
        <v>0</v>
      </c>
      <c r="N1287" s="28">
        <v>217</v>
      </c>
      <c r="O1287" s="25" t="s">
        <v>24068</v>
      </c>
      <c r="P1287" s="24">
        <v>18</v>
      </c>
      <c r="Q1287" s="24" t="s">
        <v>203</v>
      </c>
      <c r="R1287" s="28">
        <v>13</v>
      </c>
      <c r="S1287" s="28">
        <v>25</v>
      </c>
      <c r="T1287" s="29">
        <v>0.17511520737327188</v>
      </c>
      <c r="U1287" s="28">
        <v>352</v>
      </c>
      <c r="V1287" s="63"/>
      <c r="W1287" s="61">
        <f>(Table134[[#This Row],[2042 Future AADT]]-Table134[[#This Row],[AADT 2022]])/20*($W$5-2022)+Table134[[#This Row],[AADT 2022]]</f>
        <v>352</v>
      </c>
      <c r="X1287" s="63"/>
    </row>
    <row r="1288" spans="1:24" s="21" customFormat="1" ht="24" customHeight="1" x14ac:dyDescent="0.25">
      <c r="A1288" s="24" t="s">
        <v>8245</v>
      </c>
      <c r="B1288" s="25" t="s">
        <v>20231</v>
      </c>
      <c r="C1288" s="24">
        <v>6023</v>
      </c>
      <c r="D1288" s="24" t="s">
        <v>17074</v>
      </c>
      <c r="E1288" s="24" t="s">
        <v>8246</v>
      </c>
      <c r="F1288" s="26">
        <f>Table134[[#This Row],[ToMeasure]]-Table134[[#This Row],[FromMeasure]]</f>
        <v>0.13674981999999999</v>
      </c>
      <c r="G1288" s="27" t="s">
        <v>4663</v>
      </c>
      <c r="H1288" s="37">
        <v>0</v>
      </c>
      <c r="I1288" s="24" t="s">
        <v>4662</v>
      </c>
      <c r="J1288" s="37">
        <v>0.13674981999999999</v>
      </c>
      <c r="K1288" s="24" t="s">
        <v>4488</v>
      </c>
      <c r="L1288" s="28">
        <v>541</v>
      </c>
      <c r="M1288" s="28">
        <v>0</v>
      </c>
      <c r="N1288" s="28">
        <v>541</v>
      </c>
      <c r="O1288" s="25" t="s">
        <v>24069</v>
      </c>
      <c r="P1288" s="24">
        <v>19</v>
      </c>
      <c r="Q1288" s="24" t="s">
        <v>203</v>
      </c>
      <c r="R1288" s="28">
        <v>33</v>
      </c>
      <c r="S1288" s="28">
        <v>68</v>
      </c>
      <c r="T1288" s="29">
        <v>0.1866913123844732</v>
      </c>
      <c r="U1288" s="28">
        <v>879</v>
      </c>
      <c r="V1288" s="63"/>
      <c r="W1288" s="61">
        <f>(Table134[[#This Row],[2042 Future AADT]]-Table134[[#This Row],[AADT 2022]])/20*($W$5-2022)+Table134[[#This Row],[AADT 2022]]</f>
        <v>879</v>
      </c>
      <c r="X1288" s="63"/>
    </row>
    <row r="1289" spans="1:24" s="21" customFormat="1" ht="24" customHeight="1" x14ac:dyDescent="0.25">
      <c r="A1289" s="24" t="s">
        <v>4670</v>
      </c>
      <c r="B1289" s="25" t="s">
        <v>20233</v>
      </c>
      <c r="C1289" s="24">
        <v>6030</v>
      </c>
      <c r="D1289" s="24" t="s">
        <v>17074</v>
      </c>
      <c r="E1289" s="24" t="s">
        <v>4671</v>
      </c>
      <c r="F1289" s="26">
        <f>Table134[[#This Row],[ToMeasure]]-Table134[[#This Row],[FromMeasure]]</f>
        <v>0.19305786999999999</v>
      </c>
      <c r="G1289" s="27" t="s">
        <v>4672</v>
      </c>
      <c r="H1289" s="37">
        <v>0</v>
      </c>
      <c r="I1289" s="24" t="s">
        <v>632</v>
      </c>
      <c r="J1289" s="37">
        <v>0.19305786999999999</v>
      </c>
      <c r="K1289" s="24" t="s">
        <v>4673</v>
      </c>
      <c r="L1289" s="28">
        <v>240</v>
      </c>
      <c r="M1289" s="28">
        <v>0</v>
      </c>
      <c r="N1289" s="28">
        <v>240</v>
      </c>
      <c r="O1289" s="25" t="s">
        <v>24070</v>
      </c>
      <c r="P1289" s="24">
        <v>14</v>
      </c>
      <c r="Q1289" s="24" t="s">
        <v>203</v>
      </c>
      <c r="R1289" s="28">
        <v>14</v>
      </c>
      <c r="S1289" s="28">
        <v>31</v>
      </c>
      <c r="T1289" s="29">
        <v>0.1875</v>
      </c>
      <c r="U1289" s="28">
        <v>390</v>
      </c>
      <c r="V1289" s="63"/>
      <c r="W1289" s="61">
        <f>(Table134[[#This Row],[2042 Future AADT]]-Table134[[#This Row],[AADT 2022]])/20*($W$5-2022)+Table134[[#This Row],[AADT 2022]]</f>
        <v>390</v>
      </c>
      <c r="X1289" s="63"/>
    </row>
    <row r="1290" spans="1:24" s="21" customFormat="1" ht="24" customHeight="1" x14ac:dyDescent="0.25">
      <c r="A1290" s="24" t="s">
        <v>8572</v>
      </c>
      <c r="B1290" s="25" t="s">
        <v>20235</v>
      </c>
      <c r="C1290" s="24">
        <v>6032</v>
      </c>
      <c r="D1290" s="24" t="s">
        <v>17074</v>
      </c>
      <c r="E1290" s="24" t="s">
        <v>8573</v>
      </c>
      <c r="F1290" s="26">
        <f>Table134[[#This Row],[ToMeasure]]-Table134[[#This Row],[FromMeasure]]</f>
        <v>0.17997964999999999</v>
      </c>
      <c r="G1290" s="27" t="s">
        <v>6120</v>
      </c>
      <c r="H1290" s="37">
        <v>0</v>
      </c>
      <c r="I1290" s="24" t="s">
        <v>4488</v>
      </c>
      <c r="J1290" s="37">
        <v>0.17997964999999999</v>
      </c>
      <c r="K1290" s="24" t="s">
        <v>8574</v>
      </c>
      <c r="L1290" s="28">
        <v>808</v>
      </c>
      <c r="M1290" s="28">
        <v>0</v>
      </c>
      <c r="N1290" s="28">
        <v>808</v>
      </c>
      <c r="O1290" s="25" t="s">
        <v>24071</v>
      </c>
      <c r="P1290" s="24">
        <v>15</v>
      </c>
      <c r="Q1290" s="24" t="s">
        <v>203</v>
      </c>
      <c r="R1290" s="28">
        <v>54</v>
      </c>
      <c r="S1290" s="28">
        <v>68</v>
      </c>
      <c r="T1290" s="29">
        <v>0.15099009900990099</v>
      </c>
      <c r="U1290" s="28">
        <v>1312</v>
      </c>
      <c r="V1290" s="63"/>
      <c r="W1290" s="61">
        <f>(Table134[[#This Row],[2042 Future AADT]]-Table134[[#This Row],[AADT 2022]])/20*($W$5-2022)+Table134[[#This Row],[AADT 2022]]</f>
        <v>1312</v>
      </c>
      <c r="X1290" s="63"/>
    </row>
    <row r="1291" spans="1:24" s="21" customFormat="1" ht="24" customHeight="1" x14ac:dyDescent="0.25">
      <c r="A1291" s="24" t="s">
        <v>4675</v>
      </c>
      <c r="B1291" s="25" t="s">
        <v>20234</v>
      </c>
      <c r="C1291" s="24">
        <v>6031</v>
      </c>
      <c r="D1291" s="24" t="s">
        <v>17074</v>
      </c>
      <c r="E1291" s="24" t="s">
        <v>4676</v>
      </c>
      <c r="F1291" s="26">
        <f>Table134[[#This Row],[ToMeasure]]-Table134[[#This Row],[FromMeasure]]</f>
        <v>0.16663529999999999</v>
      </c>
      <c r="G1291" s="27" t="s">
        <v>4673</v>
      </c>
      <c r="H1291" s="37">
        <v>0</v>
      </c>
      <c r="I1291" s="24" t="s">
        <v>4672</v>
      </c>
      <c r="J1291" s="37">
        <v>0.16663529999999999</v>
      </c>
      <c r="K1291" s="24" t="s">
        <v>632</v>
      </c>
      <c r="L1291" s="28">
        <v>1035</v>
      </c>
      <c r="M1291" s="28">
        <v>0</v>
      </c>
      <c r="N1291" s="28">
        <v>1035</v>
      </c>
      <c r="O1291" s="25" t="s">
        <v>24072</v>
      </c>
      <c r="P1291" s="24">
        <v>15</v>
      </c>
      <c r="Q1291" s="24" t="s">
        <v>203</v>
      </c>
      <c r="R1291" s="28">
        <v>68</v>
      </c>
      <c r="S1291" s="28">
        <v>131</v>
      </c>
      <c r="T1291" s="29">
        <v>0.19227053140096617</v>
      </c>
      <c r="U1291" s="28">
        <v>1681</v>
      </c>
      <c r="V1291" s="63"/>
      <c r="W1291" s="61">
        <f>(Table134[[#This Row],[2042 Future AADT]]-Table134[[#This Row],[AADT 2022]])/20*($W$5-2022)+Table134[[#This Row],[AADT 2022]]</f>
        <v>1681</v>
      </c>
      <c r="X1291" s="63"/>
    </row>
    <row r="1292" spans="1:24" s="21" customFormat="1" ht="24" customHeight="1" x14ac:dyDescent="0.25">
      <c r="A1292" s="24" t="s">
        <v>8576</v>
      </c>
      <c r="B1292" s="25" t="s">
        <v>20236</v>
      </c>
      <c r="C1292" s="24">
        <v>6033</v>
      </c>
      <c r="D1292" s="24" t="s">
        <v>17074</v>
      </c>
      <c r="E1292" s="24" t="s">
        <v>8577</v>
      </c>
      <c r="F1292" s="26">
        <f>Table134[[#This Row],[ToMeasure]]-Table134[[#This Row],[FromMeasure]]</f>
        <v>0.17145954999999999</v>
      </c>
      <c r="G1292" s="27" t="s">
        <v>8574</v>
      </c>
      <c r="H1292" s="37">
        <v>0</v>
      </c>
      <c r="I1292" s="24" t="s">
        <v>6120</v>
      </c>
      <c r="J1292" s="37">
        <v>0.17145954999999999</v>
      </c>
      <c r="K1292" s="24" t="s">
        <v>4488</v>
      </c>
      <c r="L1292" s="28">
        <v>199</v>
      </c>
      <c r="M1292" s="28">
        <v>0</v>
      </c>
      <c r="N1292" s="28">
        <v>199</v>
      </c>
      <c r="O1292" s="25" t="s">
        <v>24073</v>
      </c>
      <c r="P1292" s="24">
        <v>17</v>
      </c>
      <c r="Q1292" s="24" t="s">
        <v>203</v>
      </c>
      <c r="R1292" s="28">
        <v>12</v>
      </c>
      <c r="S1292" s="28">
        <v>21</v>
      </c>
      <c r="T1292" s="29">
        <v>0.16582914572864321</v>
      </c>
      <c r="U1292" s="28">
        <v>323</v>
      </c>
      <c r="V1292" s="63"/>
      <c r="W1292" s="61">
        <f>(Table134[[#This Row],[2042 Future AADT]]-Table134[[#This Row],[AADT 2022]])/20*($W$5-2022)+Table134[[#This Row],[AADT 2022]]</f>
        <v>323</v>
      </c>
      <c r="X1292" s="63"/>
    </row>
    <row r="1293" spans="1:24" s="21" customFormat="1" ht="24" customHeight="1" x14ac:dyDescent="0.25">
      <c r="A1293" s="24" t="s">
        <v>9128</v>
      </c>
      <c r="B1293" s="25"/>
      <c r="C1293" s="24" t="s">
        <v>203</v>
      </c>
      <c r="D1293" s="24" t="s">
        <v>17074</v>
      </c>
      <c r="E1293" s="24" t="s">
        <v>9129</v>
      </c>
      <c r="F1293" s="26">
        <f>Table134[[#This Row],[ToMeasure]]-Table134[[#This Row],[FromMeasure]]</f>
        <v>0.10786469999999999</v>
      </c>
      <c r="G1293" s="27" t="s">
        <v>9130</v>
      </c>
      <c r="H1293" s="37">
        <v>0</v>
      </c>
      <c r="I1293" s="24" t="s">
        <v>632</v>
      </c>
      <c r="J1293" s="37">
        <v>0.10786469999999999</v>
      </c>
      <c r="K1293" s="24" t="s">
        <v>9131</v>
      </c>
      <c r="L1293" s="28" t="s">
        <v>203</v>
      </c>
      <c r="M1293" s="28" t="s">
        <v>203</v>
      </c>
      <c r="N1293" s="28">
        <v>3771</v>
      </c>
      <c r="O1293" s="25" t="s">
        <v>24074</v>
      </c>
      <c r="P1293" s="24" t="s">
        <v>203</v>
      </c>
      <c r="Q1293" s="24" t="s">
        <v>203</v>
      </c>
      <c r="R1293" s="28" t="s">
        <v>203</v>
      </c>
      <c r="S1293" s="28" t="s">
        <v>203</v>
      </c>
      <c r="T1293" s="29" t="s">
        <v>203</v>
      </c>
      <c r="U1293" s="28">
        <v>6124</v>
      </c>
      <c r="V1293" s="63"/>
      <c r="W1293" s="61">
        <f>(Table134[[#This Row],[2042 Future AADT]]-Table134[[#This Row],[AADT 2022]])/20*($W$5-2022)+Table134[[#This Row],[AADT 2022]]</f>
        <v>6124</v>
      </c>
      <c r="X1293" s="63"/>
    </row>
    <row r="1294" spans="1:24" s="21" customFormat="1" ht="24" customHeight="1" x14ac:dyDescent="0.25">
      <c r="A1294" s="24" t="s">
        <v>12267</v>
      </c>
      <c r="B1294" s="25"/>
      <c r="C1294" s="24" t="s">
        <v>203</v>
      </c>
      <c r="D1294" s="24" t="s">
        <v>17074</v>
      </c>
      <c r="E1294" s="24" t="s">
        <v>12268</v>
      </c>
      <c r="F1294" s="26">
        <f>Table134[[#This Row],[ToMeasure]]-Table134[[#This Row],[FromMeasure]]</f>
        <v>8.8650069999999997E-2</v>
      </c>
      <c r="G1294" s="27" t="s">
        <v>12269</v>
      </c>
      <c r="H1294" s="37">
        <v>0</v>
      </c>
      <c r="I1294" s="24" t="s">
        <v>9131</v>
      </c>
      <c r="J1294" s="37">
        <v>8.8650069999999997E-2</v>
      </c>
      <c r="K1294" s="24" t="s">
        <v>632</v>
      </c>
      <c r="L1294" s="28" t="s">
        <v>203</v>
      </c>
      <c r="M1294" s="28" t="s">
        <v>203</v>
      </c>
      <c r="N1294" s="28">
        <v>3625</v>
      </c>
      <c r="O1294" s="25" t="s">
        <v>24075</v>
      </c>
      <c r="P1294" s="24" t="s">
        <v>203</v>
      </c>
      <c r="Q1294" s="24" t="s">
        <v>203</v>
      </c>
      <c r="R1294" s="28" t="s">
        <v>203</v>
      </c>
      <c r="S1294" s="28" t="s">
        <v>203</v>
      </c>
      <c r="T1294" s="29" t="s">
        <v>203</v>
      </c>
      <c r="U1294" s="28">
        <v>5887</v>
      </c>
      <c r="V1294" s="63"/>
      <c r="W1294" s="61">
        <f>(Table134[[#This Row],[2042 Future AADT]]-Table134[[#This Row],[AADT 2022]])/20*($W$5-2022)+Table134[[#This Row],[AADT 2022]]</f>
        <v>5887</v>
      </c>
      <c r="X1294" s="63"/>
    </row>
    <row r="1295" spans="1:24" s="21" customFormat="1" ht="24" customHeight="1" x14ac:dyDescent="0.25">
      <c r="A1295" s="24" t="s">
        <v>12270</v>
      </c>
      <c r="B1295" s="25"/>
      <c r="C1295" s="24" t="s">
        <v>203</v>
      </c>
      <c r="D1295" s="24" t="s">
        <v>17074</v>
      </c>
      <c r="E1295" s="24" t="s">
        <v>12271</v>
      </c>
      <c r="F1295" s="26">
        <f>Table134[[#This Row],[ToMeasure]]-Table134[[#This Row],[FromMeasure]]</f>
        <v>9.498376E-2</v>
      </c>
      <c r="G1295" s="27" t="s">
        <v>12272</v>
      </c>
      <c r="H1295" s="37">
        <v>0</v>
      </c>
      <c r="I1295" s="24" t="s">
        <v>4488</v>
      </c>
      <c r="J1295" s="37">
        <v>9.498376E-2</v>
      </c>
      <c r="K1295" s="24" t="s">
        <v>8582</v>
      </c>
      <c r="L1295" s="28" t="s">
        <v>203</v>
      </c>
      <c r="M1295" s="28" t="s">
        <v>203</v>
      </c>
      <c r="N1295" s="28">
        <v>3771</v>
      </c>
      <c r="O1295" s="25" t="s">
        <v>24074</v>
      </c>
      <c r="P1295" s="24" t="s">
        <v>203</v>
      </c>
      <c r="Q1295" s="24" t="s">
        <v>203</v>
      </c>
      <c r="R1295" s="28" t="s">
        <v>203</v>
      </c>
      <c r="S1295" s="28" t="s">
        <v>203</v>
      </c>
      <c r="T1295" s="29" t="s">
        <v>203</v>
      </c>
      <c r="U1295" s="28">
        <v>6124</v>
      </c>
      <c r="V1295" s="63"/>
      <c r="W1295" s="61">
        <f>(Table134[[#This Row],[2042 Future AADT]]-Table134[[#This Row],[AADT 2022]])/20*($W$5-2022)+Table134[[#This Row],[AADT 2022]]</f>
        <v>6124</v>
      </c>
      <c r="X1295" s="63"/>
    </row>
    <row r="1296" spans="1:24" s="21" customFormat="1" ht="24" customHeight="1" x14ac:dyDescent="0.25">
      <c r="A1296" s="24" t="s">
        <v>8579</v>
      </c>
      <c r="B1296" s="25"/>
      <c r="C1296" s="24" t="s">
        <v>203</v>
      </c>
      <c r="D1296" s="24" t="s">
        <v>17074</v>
      </c>
      <c r="E1296" s="24" t="s">
        <v>8580</v>
      </c>
      <c r="F1296" s="26">
        <f>Table134[[#This Row],[ToMeasure]]-Table134[[#This Row],[FromMeasure]]</f>
        <v>8.6461670000000004E-2</v>
      </c>
      <c r="G1296" s="27" t="s">
        <v>8581</v>
      </c>
      <c r="H1296" s="37">
        <v>0</v>
      </c>
      <c r="I1296" s="24" t="s">
        <v>8582</v>
      </c>
      <c r="J1296" s="37">
        <v>8.6461670000000004E-2</v>
      </c>
      <c r="K1296" s="24" t="s">
        <v>4488</v>
      </c>
      <c r="L1296" s="28" t="s">
        <v>203</v>
      </c>
      <c r="M1296" s="28" t="s">
        <v>203</v>
      </c>
      <c r="N1296" s="28">
        <v>3625</v>
      </c>
      <c r="O1296" s="25" t="s">
        <v>24075</v>
      </c>
      <c r="P1296" s="24" t="s">
        <v>203</v>
      </c>
      <c r="Q1296" s="24" t="s">
        <v>203</v>
      </c>
      <c r="R1296" s="28" t="s">
        <v>203</v>
      </c>
      <c r="S1296" s="28" t="s">
        <v>203</v>
      </c>
      <c r="T1296" s="29" t="s">
        <v>203</v>
      </c>
      <c r="U1296" s="28">
        <v>5887</v>
      </c>
      <c r="V1296" s="63"/>
      <c r="W1296" s="61">
        <f>(Table134[[#This Row],[2042 Future AADT]]-Table134[[#This Row],[AADT 2022]])/20*($W$5-2022)+Table134[[#This Row],[AADT 2022]]</f>
        <v>5887</v>
      </c>
      <c r="X1296" s="63"/>
    </row>
    <row r="1297" spans="1:24" s="21" customFormat="1" ht="24" customHeight="1" x14ac:dyDescent="0.25">
      <c r="A1297" s="24" t="s">
        <v>8583</v>
      </c>
      <c r="B1297" s="25" t="s">
        <v>20238</v>
      </c>
      <c r="C1297" s="24">
        <v>6050</v>
      </c>
      <c r="D1297" s="24" t="s">
        <v>17074</v>
      </c>
      <c r="E1297" s="24" t="s">
        <v>8584</v>
      </c>
      <c r="F1297" s="26">
        <f>Table134[[#This Row],[ToMeasure]]-Table134[[#This Row],[FromMeasure]]</f>
        <v>0.18639915000000001</v>
      </c>
      <c r="G1297" s="27" t="s">
        <v>6102</v>
      </c>
      <c r="H1297" s="37">
        <v>0</v>
      </c>
      <c r="I1297" s="24" t="s">
        <v>632</v>
      </c>
      <c r="J1297" s="37">
        <v>0.18639915000000001</v>
      </c>
      <c r="K1297" s="24" t="s">
        <v>8585</v>
      </c>
      <c r="L1297" s="28">
        <v>2483</v>
      </c>
      <c r="M1297" s="28">
        <v>0</v>
      </c>
      <c r="N1297" s="28">
        <v>2483</v>
      </c>
      <c r="O1297" s="25" t="s">
        <v>24076</v>
      </c>
      <c r="P1297" s="24">
        <v>10</v>
      </c>
      <c r="Q1297" s="24" t="s">
        <v>203</v>
      </c>
      <c r="R1297" s="28">
        <v>163</v>
      </c>
      <c r="S1297" s="28">
        <v>312</v>
      </c>
      <c r="T1297" s="29">
        <v>0.19130084575110753</v>
      </c>
      <c r="U1297" s="28">
        <v>4032</v>
      </c>
      <c r="V1297" s="63"/>
      <c r="W1297" s="61">
        <f>(Table134[[#This Row],[2042 Future AADT]]-Table134[[#This Row],[AADT 2022]])/20*($W$5-2022)+Table134[[#This Row],[AADT 2022]]</f>
        <v>4032</v>
      </c>
      <c r="X1297" s="63"/>
    </row>
    <row r="1298" spans="1:24" s="21" customFormat="1" ht="24" customHeight="1" x14ac:dyDescent="0.25">
      <c r="A1298" s="24" t="s">
        <v>9132</v>
      </c>
      <c r="B1298" s="25" t="s">
        <v>20240</v>
      </c>
      <c r="C1298" s="24">
        <v>6052</v>
      </c>
      <c r="D1298" s="24" t="s">
        <v>17074</v>
      </c>
      <c r="E1298" s="24" t="s">
        <v>9133</v>
      </c>
      <c r="F1298" s="26">
        <f>Table134[[#This Row],[ToMeasure]]-Table134[[#This Row],[FromMeasure]]</f>
        <v>0.18083366000000001</v>
      </c>
      <c r="G1298" s="27" t="s">
        <v>9134</v>
      </c>
      <c r="H1298" s="37">
        <v>0</v>
      </c>
      <c r="I1298" s="24" t="s">
        <v>4488</v>
      </c>
      <c r="J1298" s="37">
        <v>0.18083366000000001</v>
      </c>
      <c r="K1298" s="24" t="s">
        <v>6103</v>
      </c>
      <c r="L1298" s="28">
        <v>2763</v>
      </c>
      <c r="M1298" s="28">
        <v>0</v>
      </c>
      <c r="N1298" s="28">
        <v>2763</v>
      </c>
      <c r="O1298" s="25" t="s">
        <v>24077</v>
      </c>
      <c r="P1298" s="24">
        <v>9</v>
      </c>
      <c r="Q1298" s="24" t="s">
        <v>203</v>
      </c>
      <c r="R1298" s="28">
        <v>182</v>
      </c>
      <c r="S1298" s="28">
        <v>350</v>
      </c>
      <c r="T1298" s="29">
        <v>0.19254433586681144</v>
      </c>
      <c r="U1298" s="28">
        <v>4487</v>
      </c>
      <c r="V1298" s="63"/>
      <c r="W1298" s="61">
        <f>(Table134[[#This Row],[2042 Future AADT]]-Table134[[#This Row],[AADT 2022]])/20*($W$5-2022)+Table134[[#This Row],[AADT 2022]]</f>
        <v>4487</v>
      </c>
      <c r="X1298" s="63"/>
    </row>
    <row r="1299" spans="1:24" s="21" customFormat="1" ht="24" customHeight="1" x14ac:dyDescent="0.25">
      <c r="A1299" s="24" t="s">
        <v>9136</v>
      </c>
      <c r="B1299" s="25" t="s">
        <v>20239</v>
      </c>
      <c r="C1299" s="24">
        <v>6051</v>
      </c>
      <c r="D1299" s="24" t="s">
        <v>17074</v>
      </c>
      <c r="E1299" s="24" t="s">
        <v>9137</v>
      </c>
      <c r="F1299" s="26">
        <f>Table134[[#This Row],[ToMeasure]]-Table134[[#This Row],[FromMeasure]]</f>
        <v>0.14402413999999999</v>
      </c>
      <c r="G1299" s="27" t="s">
        <v>8585</v>
      </c>
      <c r="H1299" s="37">
        <v>0</v>
      </c>
      <c r="I1299" s="24" t="s">
        <v>6102</v>
      </c>
      <c r="J1299" s="37">
        <v>0.14402413999999999</v>
      </c>
      <c r="K1299" s="24" t="s">
        <v>632</v>
      </c>
      <c r="L1299" s="28">
        <v>2452</v>
      </c>
      <c r="M1299" s="28">
        <v>0</v>
      </c>
      <c r="N1299" s="28">
        <v>2452</v>
      </c>
      <c r="O1299" s="25" t="s">
        <v>24078</v>
      </c>
      <c r="P1299" s="24">
        <v>11</v>
      </c>
      <c r="Q1299" s="24" t="s">
        <v>203</v>
      </c>
      <c r="R1299" s="28">
        <v>161</v>
      </c>
      <c r="S1299" s="28">
        <v>310</v>
      </c>
      <c r="T1299" s="29">
        <v>0.19208809135399674</v>
      </c>
      <c r="U1299" s="28">
        <v>3982</v>
      </c>
      <c r="V1299" s="63"/>
      <c r="W1299" s="61">
        <f>(Table134[[#This Row],[2042 Future AADT]]-Table134[[#This Row],[AADT 2022]])/20*($W$5-2022)+Table134[[#This Row],[AADT 2022]]</f>
        <v>3982</v>
      </c>
      <c r="X1299" s="63"/>
    </row>
    <row r="1300" spans="1:24" s="21" customFormat="1" ht="24" customHeight="1" x14ac:dyDescent="0.25">
      <c r="A1300" s="24" t="s">
        <v>12273</v>
      </c>
      <c r="B1300" s="25" t="s">
        <v>20241</v>
      </c>
      <c r="C1300" s="24">
        <v>6053</v>
      </c>
      <c r="D1300" s="24" t="s">
        <v>17074</v>
      </c>
      <c r="E1300" s="24" t="s">
        <v>12274</v>
      </c>
      <c r="F1300" s="26">
        <f>Table134[[#This Row],[ToMeasure]]-Table134[[#This Row],[FromMeasure]]</f>
        <v>0.12852593000000001</v>
      </c>
      <c r="G1300" s="27" t="s">
        <v>6103</v>
      </c>
      <c r="H1300" s="37">
        <v>0</v>
      </c>
      <c r="I1300" s="24" t="s">
        <v>9134</v>
      </c>
      <c r="J1300" s="37">
        <v>0.12852593000000001</v>
      </c>
      <c r="K1300" s="24" t="s">
        <v>4488</v>
      </c>
      <c r="L1300" s="28">
        <v>1629</v>
      </c>
      <c r="M1300" s="28">
        <v>0</v>
      </c>
      <c r="N1300" s="28">
        <v>1629</v>
      </c>
      <c r="O1300" s="25" t="s">
        <v>24079</v>
      </c>
      <c r="P1300" s="24">
        <v>10</v>
      </c>
      <c r="Q1300" s="24" t="s">
        <v>203</v>
      </c>
      <c r="R1300" s="28">
        <v>106</v>
      </c>
      <c r="S1300" s="28">
        <v>205</v>
      </c>
      <c r="T1300" s="29">
        <v>0.19091467157765502</v>
      </c>
      <c r="U1300" s="28">
        <v>2645</v>
      </c>
      <c r="V1300" s="63"/>
      <c r="W1300" s="61">
        <f>(Table134[[#This Row],[2042 Future AADT]]-Table134[[#This Row],[AADT 2022]])/20*($W$5-2022)+Table134[[#This Row],[AADT 2022]]</f>
        <v>2645</v>
      </c>
      <c r="X1300" s="63"/>
    </row>
    <row r="1301" spans="1:24" s="21" customFormat="1" ht="24" customHeight="1" x14ac:dyDescent="0.25">
      <c r="A1301" s="24" t="s">
        <v>8587</v>
      </c>
      <c r="B1301" s="25" t="s">
        <v>20243</v>
      </c>
      <c r="C1301" s="24">
        <v>6060</v>
      </c>
      <c r="D1301" s="24" t="s">
        <v>17074</v>
      </c>
      <c r="E1301" s="24" t="s">
        <v>8588</v>
      </c>
      <c r="F1301" s="26">
        <f>Table134[[#This Row],[ToMeasure]]-Table134[[#This Row],[FromMeasure]]</f>
        <v>0.24080114</v>
      </c>
      <c r="G1301" s="27" t="s">
        <v>8589</v>
      </c>
      <c r="H1301" s="37">
        <v>0</v>
      </c>
      <c r="I1301" s="24" t="s">
        <v>632</v>
      </c>
      <c r="J1301" s="37">
        <v>0.24080114</v>
      </c>
      <c r="K1301" s="24" t="s">
        <v>8590</v>
      </c>
      <c r="L1301" s="28">
        <v>72</v>
      </c>
      <c r="M1301" s="28">
        <v>0</v>
      </c>
      <c r="N1301" s="28">
        <v>72</v>
      </c>
      <c r="O1301" s="25" t="s">
        <v>24080</v>
      </c>
      <c r="P1301" s="24">
        <v>19</v>
      </c>
      <c r="Q1301" s="24" t="s">
        <v>203</v>
      </c>
      <c r="R1301" s="28">
        <v>3</v>
      </c>
      <c r="S1301" s="28">
        <v>4</v>
      </c>
      <c r="T1301" s="29">
        <v>9.7222222222222224E-2</v>
      </c>
      <c r="U1301" s="28">
        <v>117</v>
      </c>
      <c r="V1301" s="63"/>
      <c r="W1301" s="61">
        <f>(Table134[[#This Row],[2042 Future AADT]]-Table134[[#This Row],[AADT 2022]])/20*($W$5-2022)+Table134[[#This Row],[AADT 2022]]</f>
        <v>117</v>
      </c>
      <c r="X1301" s="63"/>
    </row>
    <row r="1302" spans="1:24" s="21" customFormat="1" ht="24" customHeight="1" x14ac:dyDescent="0.25">
      <c r="A1302" s="24" t="s">
        <v>12276</v>
      </c>
      <c r="B1302" s="25" t="s">
        <v>20245</v>
      </c>
      <c r="C1302" s="24">
        <v>6062</v>
      </c>
      <c r="D1302" s="24" t="s">
        <v>17074</v>
      </c>
      <c r="E1302" s="24" t="s">
        <v>12277</v>
      </c>
      <c r="F1302" s="26">
        <f>Table134[[#This Row],[ToMeasure]]-Table134[[#This Row],[FromMeasure]]</f>
        <v>0.14287150000000001</v>
      </c>
      <c r="G1302" s="27" t="s">
        <v>12278</v>
      </c>
      <c r="H1302" s="37">
        <v>0</v>
      </c>
      <c r="I1302" s="24" t="s">
        <v>4488</v>
      </c>
      <c r="J1302" s="37">
        <v>0.14287150000000001</v>
      </c>
      <c r="K1302" s="24" t="s">
        <v>10386</v>
      </c>
      <c r="L1302" s="28">
        <v>225</v>
      </c>
      <c r="M1302" s="28">
        <v>0</v>
      </c>
      <c r="N1302" s="28">
        <v>225</v>
      </c>
      <c r="O1302" s="25" t="s">
        <v>24081</v>
      </c>
      <c r="P1302" s="24">
        <v>13</v>
      </c>
      <c r="Q1302" s="24" t="s">
        <v>203</v>
      </c>
      <c r="R1302" s="28">
        <v>14</v>
      </c>
      <c r="S1302" s="28">
        <v>27</v>
      </c>
      <c r="T1302" s="29">
        <v>0.18222222222222223</v>
      </c>
      <c r="U1302" s="28">
        <v>365</v>
      </c>
      <c r="V1302" s="63"/>
      <c r="W1302" s="61">
        <f>(Table134[[#This Row],[2042 Future AADT]]-Table134[[#This Row],[AADT 2022]])/20*($W$5-2022)+Table134[[#This Row],[AADT 2022]]</f>
        <v>365</v>
      </c>
      <c r="X1302" s="63"/>
    </row>
    <row r="1303" spans="1:24" s="21" customFormat="1" ht="24" customHeight="1" x14ac:dyDescent="0.25">
      <c r="A1303" s="24" t="s">
        <v>8592</v>
      </c>
      <c r="B1303" s="25" t="s">
        <v>20244</v>
      </c>
      <c r="C1303" s="24">
        <v>6061</v>
      </c>
      <c r="D1303" s="24" t="s">
        <v>17074</v>
      </c>
      <c r="E1303" s="24" t="s">
        <v>8593</v>
      </c>
      <c r="F1303" s="26">
        <f>Table134[[#This Row],[ToMeasure]]-Table134[[#This Row],[FromMeasure]]</f>
        <v>0.10162794</v>
      </c>
      <c r="G1303" s="27" t="s">
        <v>8590</v>
      </c>
      <c r="H1303" s="37">
        <v>0</v>
      </c>
      <c r="I1303" s="24" t="s">
        <v>8589</v>
      </c>
      <c r="J1303" s="37">
        <v>0.10162794</v>
      </c>
      <c r="K1303" s="24" t="s">
        <v>632</v>
      </c>
      <c r="L1303" s="28">
        <v>221</v>
      </c>
      <c r="M1303" s="28">
        <v>0</v>
      </c>
      <c r="N1303" s="28">
        <v>221</v>
      </c>
      <c r="O1303" s="25" t="s">
        <v>24082</v>
      </c>
      <c r="P1303" s="24">
        <v>15</v>
      </c>
      <c r="Q1303" s="24" t="s">
        <v>203</v>
      </c>
      <c r="R1303" s="28">
        <v>14</v>
      </c>
      <c r="S1303" s="28">
        <v>25</v>
      </c>
      <c r="T1303" s="29">
        <v>0.17647058823529413</v>
      </c>
      <c r="U1303" s="28">
        <v>359</v>
      </c>
      <c r="V1303" s="63"/>
      <c r="W1303" s="61">
        <f>(Table134[[#This Row],[2042 Future AADT]]-Table134[[#This Row],[AADT 2022]])/20*($W$5-2022)+Table134[[#This Row],[AADT 2022]]</f>
        <v>359</v>
      </c>
      <c r="X1303" s="63"/>
    </row>
    <row r="1304" spans="1:24" s="21" customFormat="1" ht="24" customHeight="1" x14ac:dyDescent="0.25">
      <c r="A1304" s="24" t="s">
        <v>12280</v>
      </c>
      <c r="B1304" s="25" t="s">
        <v>20246</v>
      </c>
      <c r="C1304" s="24">
        <v>6063</v>
      </c>
      <c r="D1304" s="24" t="s">
        <v>17074</v>
      </c>
      <c r="E1304" s="24" t="s">
        <v>12281</v>
      </c>
      <c r="F1304" s="26">
        <f>Table134[[#This Row],[ToMeasure]]-Table134[[#This Row],[FromMeasure]]</f>
        <v>0.13329824000000001</v>
      </c>
      <c r="G1304" s="27" t="s">
        <v>10386</v>
      </c>
      <c r="H1304" s="37">
        <v>0</v>
      </c>
      <c r="I1304" s="24" t="s">
        <v>12278</v>
      </c>
      <c r="J1304" s="37">
        <v>0.13329824000000001</v>
      </c>
      <c r="K1304" s="24" t="s">
        <v>4488</v>
      </c>
      <c r="L1304" s="28">
        <v>65</v>
      </c>
      <c r="M1304" s="28">
        <v>0</v>
      </c>
      <c r="N1304" s="28">
        <v>65</v>
      </c>
      <c r="O1304" s="25" t="s">
        <v>24083</v>
      </c>
      <c r="P1304" s="24">
        <v>22</v>
      </c>
      <c r="Q1304" s="24" t="s">
        <v>203</v>
      </c>
      <c r="R1304" s="28">
        <v>2</v>
      </c>
      <c r="S1304" s="28">
        <v>8</v>
      </c>
      <c r="T1304" s="29">
        <v>0.15384615384615385</v>
      </c>
      <c r="U1304" s="28">
        <v>106</v>
      </c>
      <c r="V1304" s="63"/>
      <c r="W1304" s="61">
        <f>(Table134[[#This Row],[2042 Future AADT]]-Table134[[#This Row],[AADT 2022]])/20*($W$5-2022)+Table134[[#This Row],[AADT 2022]]</f>
        <v>106</v>
      </c>
      <c r="X1304" s="63"/>
    </row>
    <row r="1305" spans="1:24" s="21" customFormat="1" ht="24" customHeight="1" x14ac:dyDescent="0.25">
      <c r="A1305" s="24" t="s">
        <v>8595</v>
      </c>
      <c r="B1305" s="25" t="s">
        <v>20248</v>
      </c>
      <c r="C1305" s="24">
        <v>6070</v>
      </c>
      <c r="D1305" s="24" t="s">
        <v>17074</v>
      </c>
      <c r="E1305" s="24" t="s">
        <v>8596</v>
      </c>
      <c r="F1305" s="26">
        <f>Table134[[#This Row],[ToMeasure]]-Table134[[#This Row],[FromMeasure]]</f>
        <v>0.17602792</v>
      </c>
      <c r="G1305" s="27" t="s">
        <v>8597</v>
      </c>
      <c r="H1305" s="37">
        <v>0</v>
      </c>
      <c r="I1305" s="24" t="s">
        <v>632</v>
      </c>
      <c r="J1305" s="37">
        <v>0.17602792</v>
      </c>
      <c r="K1305" s="24" t="s">
        <v>2441</v>
      </c>
      <c r="L1305" s="28">
        <v>1677</v>
      </c>
      <c r="M1305" s="28">
        <v>0</v>
      </c>
      <c r="N1305" s="28">
        <v>1677</v>
      </c>
      <c r="O1305" s="25" t="s">
        <v>24084</v>
      </c>
      <c r="P1305" s="24">
        <v>11</v>
      </c>
      <c r="Q1305" s="24">
        <v>50</v>
      </c>
      <c r="R1305" s="28">
        <v>375</v>
      </c>
      <c r="S1305" s="28">
        <v>61</v>
      </c>
      <c r="T1305" s="29">
        <v>0.25998807394156231</v>
      </c>
      <c r="U1305" s="28">
        <v>2490</v>
      </c>
      <c r="V1305" s="63"/>
      <c r="W1305" s="61">
        <f>(Table134[[#This Row],[2042 Future AADT]]-Table134[[#This Row],[AADT 2022]])/20*($W$5-2022)+Table134[[#This Row],[AADT 2022]]</f>
        <v>2490</v>
      </c>
      <c r="X1305" s="63"/>
    </row>
    <row r="1306" spans="1:24" s="21" customFormat="1" ht="24" customHeight="1" x14ac:dyDescent="0.25">
      <c r="A1306" s="24" t="s">
        <v>12283</v>
      </c>
      <c r="B1306" s="25" t="s">
        <v>20250</v>
      </c>
      <c r="C1306" s="24">
        <v>6072</v>
      </c>
      <c r="D1306" s="24" t="s">
        <v>17074</v>
      </c>
      <c r="E1306" s="24" t="s">
        <v>12284</v>
      </c>
      <c r="F1306" s="26">
        <f>Table134[[#This Row],[ToMeasure]]-Table134[[#This Row],[FromMeasure]]</f>
        <v>0.14865719999999999</v>
      </c>
      <c r="G1306" s="27" t="s">
        <v>12285</v>
      </c>
      <c r="H1306" s="37">
        <v>0</v>
      </c>
      <c r="I1306" s="24" t="s">
        <v>4488</v>
      </c>
      <c r="J1306" s="37">
        <v>0.14865719999999999</v>
      </c>
      <c r="K1306" s="24" t="s">
        <v>4680</v>
      </c>
      <c r="L1306" s="28">
        <v>54</v>
      </c>
      <c r="M1306" s="28">
        <v>0</v>
      </c>
      <c r="N1306" s="28">
        <v>54</v>
      </c>
      <c r="O1306" s="25" t="s">
        <v>24085</v>
      </c>
      <c r="P1306" s="24">
        <v>26</v>
      </c>
      <c r="Q1306" s="24" t="s">
        <v>203</v>
      </c>
      <c r="R1306" s="28">
        <v>2</v>
      </c>
      <c r="S1306" s="28">
        <v>3</v>
      </c>
      <c r="T1306" s="29">
        <v>9.2592592592592587E-2</v>
      </c>
      <c r="U1306" s="28">
        <v>80</v>
      </c>
      <c r="V1306" s="63"/>
      <c r="W1306" s="61">
        <f>(Table134[[#This Row],[2042 Future AADT]]-Table134[[#This Row],[AADT 2022]])/20*($W$5-2022)+Table134[[#This Row],[AADT 2022]]</f>
        <v>80</v>
      </c>
      <c r="X1306" s="63"/>
    </row>
    <row r="1307" spans="1:24" s="21" customFormat="1" ht="24" customHeight="1" x14ac:dyDescent="0.25">
      <c r="A1307" s="24" t="s">
        <v>12287</v>
      </c>
      <c r="B1307" s="25" t="s">
        <v>20249</v>
      </c>
      <c r="C1307" s="24">
        <v>6071</v>
      </c>
      <c r="D1307" s="24" t="s">
        <v>17074</v>
      </c>
      <c r="E1307" s="24" t="s">
        <v>2443</v>
      </c>
      <c r="F1307" s="26">
        <f>Table134[[#This Row],[ToMeasure]]-Table134[[#This Row],[FromMeasure]]</f>
        <v>9.9952799999999994E-2</v>
      </c>
      <c r="G1307" s="27" t="s">
        <v>2441</v>
      </c>
      <c r="H1307" s="37">
        <v>0</v>
      </c>
      <c r="I1307" s="24" t="s">
        <v>8597</v>
      </c>
      <c r="J1307" s="37">
        <v>9.9952799999999994E-2</v>
      </c>
      <c r="K1307" s="24" t="s">
        <v>12288</v>
      </c>
      <c r="L1307" s="28">
        <v>95</v>
      </c>
      <c r="M1307" s="28">
        <v>0</v>
      </c>
      <c r="N1307" s="28">
        <v>95</v>
      </c>
      <c r="O1307" s="25" t="s">
        <v>24086</v>
      </c>
      <c r="P1307" s="24">
        <v>16</v>
      </c>
      <c r="Q1307" s="24" t="s">
        <v>203</v>
      </c>
      <c r="R1307" s="28">
        <v>4</v>
      </c>
      <c r="S1307" s="28">
        <v>5</v>
      </c>
      <c r="T1307" s="29">
        <v>9.4736842105263161E-2</v>
      </c>
      <c r="U1307" s="28">
        <v>145</v>
      </c>
      <c r="V1307" s="63"/>
      <c r="W1307" s="61">
        <f>(Table134[[#This Row],[2042 Future AADT]]-Table134[[#This Row],[AADT 2022]])/20*($W$5-2022)+Table134[[#This Row],[AADT 2022]]</f>
        <v>145</v>
      </c>
      <c r="X1307" s="63"/>
    </row>
    <row r="1308" spans="1:24" s="21" customFormat="1" ht="24" customHeight="1" x14ac:dyDescent="0.25">
      <c r="A1308" s="24" t="s">
        <v>4678</v>
      </c>
      <c r="B1308" s="25" t="s">
        <v>20251</v>
      </c>
      <c r="C1308" s="24">
        <v>6073</v>
      </c>
      <c r="D1308" s="24" t="s">
        <v>17074</v>
      </c>
      <c r="E1308" s="24" t="s">
        <v>4679</v>
      </c>
      <c r="F1308" s="26">
        <f>Table134[[#This Row],[ToMeasure]]-Table134[[#This Row],[FromMeasure]]</f>
        <v>0.50087565999999994</v>
      </c>
      <c r="G1308" s="27" t="s">
        <v>4680</v>
      </c>
      <c r="H1308" s="37">
        <v>0</v>
      </c>
      <c r="I1308" s="24" t="s">
        <v>840</v>
      </c>
      <c r="J1308" s="37">
        <v>0.50087565999999994</v>
      </c>
      <c r="K1308" s="24" t="s">
        <v>4488</v>
      </c>
      <c r="L1308" s="28">
        <v>2177</v>
      </c>
      <c r="M1308" s="28">
        <v>0</v>
      </c>
      <c r="N1308" s="28">
        <v>2177</v>
      </c>
      <c r="O1308" s="25" t="s">
        <v>24087</v>
      </c>
      <c r="P1308" s="24">
        <v>15</v>
      </c>
      <c r="Q1308" s="24" t="s">
        <v>203</v>
      </c>
      <c r="R1308" s="28">
        <v>116</v>
      </c>
      <c r="S1308" s="28">
        <v>149</v>
      </c>
      <c r="T1308" s="29">
        <v>0.12172714745062012</v>
      </c>
      <c r="U1308" s="28">
        <v>3535</v>
      </c>
      <c r="V1308" s="63"/>
      <c r="W1308" s="61">
        <f>(Table134[[#This Row],[2042 Future AADT]]-Table134[[#This Row],[AADT 2022]])/20*($W$5-2022)+Table134[[#This Row],[AADT 2022]]</f>
        <v>3535</v>
      </c>
      <c r="X1308" s="63"/>
    </row>
    <row r="1309" spans="1:24" s="21" customFormat="1" ht="24" customHeight="1" x14ac:dyDescent="0.25">
      <c r="A1309" s="24" t="s">
        <v>8599</v>
      </c>
      <c r="B1309" s="25" t="s">
        <v>20252</v>
      </c>
      <c r="C1309" s="24">
        <v>6080</v>
      </c>
      <c r="D1309" s="24" t="s">
        <v>17074</v>
      </c>
      <c r="E1309" s="24" t="s">
        <v>8600</v>
      </c>
      <c r="F1309" s="26">
        <f>Table134[[#This Row],[ToMeasure]]-Table134[[#This Row],[FromMeasure]]</f>
        <v>0.25218781000000001</v>
      </c>
      <c r="G1309" s="27" t="s">
        <v>8601</v>
      </c>
      <c r="H1309" s="37">
        <v>0</v>
      </c>
      <c r="I1309" s="24" t="s">
        <v>632</v>
      </c>
      <c r="J1309" s="37">
        <v>0.25218781000000001</v>
      </c>
      <c r="K1309" s="24" t="s">
        <v>8602</v>
      </c>
      <c r="L1309" s="28">
        <v>357</v>
      </c>
      <c r="M1309" s="28">
        <v>0</v>
      </c>
      <c r="N1309" s="28">
        <v>357</v>
      </c>
      <c r="O1309" s="25" t="s">
        <v>24088</v>
      </c>
      <c r="P1309" s="24">
        <v>14</v>
      </c>
      <c r="Q1309" s="24" t="s">
        <v>203</v>
      </c>
      <c r="R1309" s="28">
        <v>21</v>
      </c>
      <c r="S1309" s="28">
        <v>38</v>
      </c>
      <c r="T1309" s="29">
        <v>0.16526610644257703</v>
      </c>
      <c r="U1309" s="28">
        <v>530</v>
      </c>
      <c r="V1309" s="63"/>
      <c r="W1309" s="61">
        <f>(Table134[[#This Row],[2042 Future AADT]]-Table134[[#This Row],[AADT 2022]])/20*($W$5-2022)+Table134[[#This Row],[AADT 2022]]</f>
        <v>530</v>
      </c>
      <c r="X1309" s="63"/>
    </row>
    <row r="1310" spans="1:24" s="21" customFormat="1" ht="24" customHeight="1" x14ac:dyDescent="0.25">
      <c r="A1310" s="24" t="s">
        <v>12290</v>
      </c>
      <c r="B1310" s="25" t="s">
        <v>20254</v>
      </c>
      <c r="C1310" s="24">
        <v>6082</v>
      </c>
      <c r="D1310" s="24" t="s">
        <v>17074</v>
      </c>
      <c r="E1310" s="24" t="s">
        <v>12291</v>
      </c>
      <c r="F1310" s="26">
        <f>Table134[[#This Row],[ToMeasure]]-Table134[[#This Row],[FromMeasure]]</f>
        <v>0.16823426999999999</v>
      </c>
      <c r="G1310" s="27" t="s">
        <v>8610</v>
      </c>
      <c r="H1310" s="37">
        <v>0</v>
      </c>
      <c r="I1310" s="24" t="s">
        <v>4488</v>
      </c>
      <c r="J1310" s="37">
        <v>0.16823426999999999</v>
      </c>
      <c r="K1310" s="24" t="s">
        <v>8609</v>
      </c>
      <c r="L1310" s="28">
        <v>1723</v>
      </c>
      <c r="M1310" s="28">
        <v>0</v>
      </c>
      <c r="N1310" s="28">
        <v>1723</v>
      </c>
      <c r="O1310" s="25" t="s">
        <v>24089</v>
      </c>
      <c r="P1310" s="24">
        <v>13</v>
      </c>
      <c r="Q1310" s="24" t="s">
        <v>203</v>
      </c>
      <c r="R1310" s="28">
        <v>114</v>
      </c>
      <c r="S1310" s="28">
        <v>146</v>
      </c>
      <c r="T1310" s="29">
        <v>0.15089959373186304</v>
      </c>
      <c r="U1310" s="28">
        <v>2558</v>
      </c>
      <c r="V1310" s="63"/>
      <c r="W1310" s="61">
        <f>(Table134[[#This Row],[2042 Future AADT]]-Table134[[#This Row],[AADT 2022]])/20*($W$5-2022)+Table134[[#This Row],[AADT 2022]]</f>
        <v>2558</v>
      </c>
      <c r="X1310" s="63"/>
    </row>
    <row r="1311" spans="1:24" s="21" customFormat="1" ht="24" customHeight="1" x14ac:dyDescent="0.25">
      <c r="A1311" s="24" t="s">
        <v>8604</v>
      </c>
      <c r="B1311" s="25" t="s">
        <v>20253</v>
      </c>
      <c r="C1311" s="24">
        <v>6081</v>
      </c>
      <c r="D1311" s="24" t="s">
        <v>17074</v>
      </c>
      <c r="E1311" s="24" t="s">
        <v>8605</v>
      </c>
      <c r="F1311" s="26">
        <f>Table134[[#This Row],[ToMeasure]]-Table134[[#This Row],[FromMeasure]]</f>
        <v>0.17667227999999999</v>
      </c>
      <c r="G1311" s="27" t="s">
        <v>8602</v>
      </c>
      <c r="H1311" s="37">
        <v>0</v>
      </c>
      <c r="I1311" s="24" t="s">
        <v>8601</v>
      </c>
      <c r="J1311" s="37">
        <v>0.17667227999999999</v>
      </c>
      <c r="K1311" s="24" t="s">
        <v>632</v>
      </c>
      <c r="L1311" s="28">
        <v>1903</v>
      </c>
      <c r="M1311" s="28">
        <v>0</v>
      </c>
      <c r="N1311" s="28">
        <v>1903</v>
      </c>
      <c r="O1311" s="25" t="s">
        <v>24090</v>
      </c>
      <c r="P1311" s="24">
        <v>14</v>
      </c>
      <c r="Q1311" s="24" t="s">
        <v>203</v>
      </c>
      <c r="R1311" s="28">
        <v>127</v>
      </c>
      <c r="S1311" s="28">
        <v>160</v>
      </c>
      <c r="T1311" s="29">
        <v>0.1508145034156595</v>
      </c>
      <c r="U1311" s="28">
        <v>2825</v>
      </c>
      <c r="V1311" s="63"/>
      <c r="W1311" s="61">
        <f>(Table134[[#This Row],[2042 Future AADT]]-Table134[[#This Row],[AADT 2022]])/20*($W$5-2022)+Table134[[#This Row],[AADT 2022]]</f>
        <v>2825</v>
      </c>
      <c r="X1311" s="63"/>
    </row>
    <row r="1312" spans="1:24" s="21" customFormat="1" ht="24" customHeight="1" x14ac:dyDescent="0.25">
      <c r="A1312" s="24" t="s">
        <v>8607</v>
      </c>
      <c r="B1312" s="25" t="s">
        <v>20255</v>
      </c>
      <c r="C1312" s="24">
        <v>6083</v>
      </c>
      <c r="D1312" s="24" t="s">
        <v>17074</v>
      </c>
      <c r="E1312" s="24" t="s">
        <v>8608</v>
      </c>
      <c r="F1312" s="26">
        <f>Table134[[#This Row],[ToMeasure]]-Table134[[#This Row],[FromMeasure]]</f>
        <v>0.25575466000000002</v>
      </c>
      <c r="G1312" s="27" t="s">
        <v>8609</v>
      </c>
      <c r="H1312" s="37">
        <v>0</v>
      </c>
      <c r="I1312" s="24" t="s">
        <v>8610</v>
      </c>
      <c r="J1312" s="37">
        <v>0.25575466000000002</v>
      </c>
      <c r="K1312" s="24" t="s">
        <v>4488</v>
      </c>
      <c r="L1312" s="28">
        <v>192</v>
      </c>
      <c r="M1312" s="28">
        <v>0</v>
      </c>
      <c r="N1312" s="28">
        <v>192</v>
      </c>
      <c r="O1312" s="25" t="s">
        <v>24091</v>
      </c>
      <c r="P1312" s="24">
        <v>23</v>
      </c>
      <c r="Q1312" s="24" t="s">
        <v>203</v>
      </c>
      <c r="R1312" s="28">
        <v>13</v>
      </c>
      <c r="S1312" s="28">
        <v>14</v>
      </c>
      <c r="T1312" s="29">
        <v>0.140625</v>
      </c>
      <c r="U1312" s="28">
        <v>285</v>
      </c>
      <c r="V1312" s="63"/>
      <c r="W1312" s="61">
        <f>(Table134[[#This Row],[2042 Future AADT]]-Table134[[#This Row],[AADT 2022]])/20*($W$5-2022)+Table134[[#This Row],[AADT 2022]]</f>
        <v>285</v>
      </c>
      <c r="X1312" s="63"/>
    </row>
    <row r="1313" spans="1:24" s="21" customFormat="1" ht="24" customHeight="1" x14ac:dyDescent="0.25">
      <c r="A1313" s="24" t="s">
        <v>8612</v>
      </c>
      <c r="B1313" s="25"/>
      <c r="C1313" s="24" t="s">
        <v>203</v>
      </c>
      <c r="D1313" s="24" t="s">
        <v>17074</v>
      </c>
      <c r="E1313" s="24" t="s">
        <v>8613</v>
      </c>
      <c r="F1313" s="26">
        <f>Table134[[#This Row],[ToMeasure]]-Table134[[#This Row],[FromMeasure]]</f>
        <v>0.60712737000000006</v>
      </c>
      <c r="G1313" s="27" t="s">
        <v>4685</v>
      </c>
      <c r="H1313" s="37">
        <v>0</v>
      </c>
      <c r="I1313" s="24" t="s">
        <v>632</v>
      </c>
      <c r="J1313" s="37">
        <v>0.60712737000000006</v>
      </c>
      <c r="K1313" s="24" t="s">
        <v>635</v>
      </c>
      <c r="L1313" s="28" t="s">
        <v>203</v>
      </c>
      <c r="M1313" s="28" t="s">
        <v>203</v>
      </c>
      <c r="N1313" s="28" t="s">
        <v>203</v>
      </c>
      <c r="O1313" s="25" t="s">
        <v>203</v>
      </c>
      <c r="P1313" s="24" t="s">
        <v>203</v>
      </c>
      <c r="Q1313" s="24" t="s">
        <v>203</v>
      </c>
      <c r="R1313" s="28" t="s">
        <v>203</v>
      </c>
      <c r="S1313" s="28" t="s">
        <v>203</v>
      </c>
      <c r="T1313" s="29" t="s">
        <v>203</v>
      </c>
      <c r="U1313" s="28" t="s">
        <v>203</v>
      </c>
      <c r="V1313" s="63"/>
      <c r="W1313" s="61" t="e">
        <f>(Table134[[#This Row],[2042 Future AADT]]-Table134[[#This Row],[AADT 2022]])/20*($W$5-2022)+Table134[[#This Row],[AADT 2022]]</f>
        <v>#VALUE!</v>
      </c>
      <c r="X1313" s="63"/>
    </row>
    <row r="1314" spans="1:24" s="21" customFormat="1" ht="24" customHeight="1" x14ac:dyDescent="0.25">
      <c r="A1314" s="24" t="s">
        <v>4682</v>
      </c>
      <c r="B1314" s="25"/>
      <c r="C1314" s="24" t="s">
        <v>203</v>
      </c>
      <c r="D1314" s="24" t="s">
        <v>17074</v>
      </c>
      <c r="E1314" s="24" t="s">
        <v>4683</v>
      </c>
      <c r="F1314" s="26">
        <f>Table134[[#This Row],[ToMeasure]]-Table134[[#This Row],[FromMeasure]]</f>
        <v>0.37896319000000001</v>
      </c>
      <c r="G1314" s="27" t="s">
        <v>4684</v>
      </c>
      <c r="H1314" s="37">
        <v>0</v>
      </c>
      <c r="I1314" s="24" t="s">
        <v>4685</v>
      </c>
      <c r="J1314" s="37">
        <v>0.37896319000000001</v>
      </c>
      <c r="K1314" s="24" t="s">
        <v>512</v>
      </c>
      <c r="L1314" s="28" t="s">
        <v>203</v>
      </c>
      <c r="M1314" s="28" t="s">
        <v>203</v>
      </c>
      <c r="N1314" s="28" t="s">
        <v>203</v>
      </c>
      <c r="O1314" s="25" t="s">
        <v>203</v>
      </c>
      <c r="P1314" s="24" t="s">
        <v>203</v>
      </c>
      <c r="Q1314" s="24" t="s">
        <v>203</v>
      </c>
      <c r="R1314" s="28" t="s">
        <v>203</v>
      </c>
      <c r="S1314" s="28" t="s">
        <v>203</v>
      </c>
      <c r="T1314" s="29" t="s">
        <v>203</v>
      </c>
      <c r="U1314" s="28" t="s">
        <v>203</v>
      </c>
      <c r="V1314" s="63"/>
      <c r="W1314" s="61" t="e">
        <f>(Table134[[#This Row],[2042 Future AADT]]-Table134[[#This Row],[AADT 2022]])/20*($W$5-2022)+Table134[[#This Row],[AADT 2022]]</f>
        <v>#VALUE!</v>
      </c>
      <c r="X1314" s="63"/>
    </row>
    <row r="1315" spans="1:24" s="21" customFormat="1" ht="24" customHeight="1" x14ac:dyDescent="0.25">
      <c r="A1315" s="24" t="s">
        <v>12293</v>
      </c>
      <c r="B1315" s="25"/>
      <c r="C1315" s="24" t="s">
        <v>203</v>
      </c>
      <c r="D1315" s="24" t="s">
        <v>17074</v>
      </c>
      <c r="E1315" s="24" t="s">
        <v>12294</v>
      </c>
      <c r="F1315" s="26">
        <f>Table134[[#This Row],[ToMeasure]]-Table134[[#This Row],[FromMeasure]]</f>
        <v>0.47573011999999998</v>
      </c>
      <c r="G1315" s="27" t="s">
        <v>4689</v>
      </c>
      <c r="H1315" s="37">
        <v>0</v>
      </c>
      <c r="I1315" s="24" t="s">
        <v>4488</v>
      </c>
      <c r="J1315" s="37">
        <v>0.47573011999999998</v>
      </c>
      <c r="K1315" s="24" t="s">
        <v>512</v>
      </c>
      <c r="L1315" s="28" t="s">
        <v>203</v>
      </c>
      <c r="M1315" s="28" t="s">
        <v>203</v>
      </c>
      <c r="N1315" s="28" t="s">
        <v>203</v>
      </c>
      <c r="O1315" s="25" t="s">
        <v>203</v>
      </c>
      <c r="P1315" s="24" t="s">
        <v>203</v>
      </c>
      <c r="Q1315" s="24" t="s">
        <v>203</v>
      </c>
      <c r="R1315" s="28" t="s">
        <v>203</v>
      </c>
      <c r="S1315" s="28" t="s">
        <v>203</v>
      </c>
      <c r="T1315" s="29" t="s">
        <v>203</v>
      </c>
      <c r="U1315" s="28" t="s">
        <v>203</v>
      </c>
      <c r="V1315" s="63"/>
      <c r="W1315" s="61" t="e">
        <f>(Table134[[#This Row],[2042 Future AADT]]-Table134[[#This Row],[AADT 2022]])/20*($W$5-2022)+Table134[[#This Row],[AADT 2022]]</f>
        <v>#VALUE!</v>
      </c>
      <c r="X1315" s="63"/>
    </row>
    <row r="1316" spans="1:24" s="21" customFormat="1" ht="24" customHeight="1" x14ac:dyDescent="0.25">
      <c r="A1316" s="24" t="s">
        <v>4686</v>
      </c>
      <c r="B1316" s="25"/>
      <c r="C1316" s="24" t="s">
        <v>203</v>
      </c>
      <c r="D1316" s="24" t="s">
        <v>17074</v>
      </c>
      <c r="E1316" s="24" t="s">
        <v>4687</v>
      </c>
      <c r="F1316" s="26">
        <f>Table134[[#This Row],[ToMeasure]]-Table134[[#This Row],[FromMeasure]]</f>
        <v>0.61219011000000001</v>
      </c>
      <c r="G1316" s="27" t="s">
        <v>4688</v>
      </c>
      <c r="H1316" s="37">
        <v>0</v>
      </c>
      <c r="I1316" s="24" t="s">
        <v>4689</v>
      </c>
      <c r="J1316" s="37">
        <v>0.61219011000000001</v>
      </c>
      <c r="K1316" s="24" t="s">
        <v>4685</v>
      </c>
      <c r="L1316" s="28" t="s">
        <v>203</v>
      </c>
      <c r="M1316" s="28" t="s">
        <v>203</v>
      </c>
      <c r="N1316" s="28" t="s">
        <v>203</v>
      </c>
      <c r="O1316" s="25" t="s">
        <v>203</v>
      </c>
      <c r="P1316" s="24" t="s">
        <v>203</v>
      </c>
      <c r="Q1316" s="24" t="s">
        <v>203</v>
      </c>
      <c r="R1316" s="28" t="s">
        <v>203</v>
      </c>
      <c r="S1316" s="28" t="s">
        <v>203</v>
      </c>
      <c r="T1316" s="29" t="s">
        <v>203</v>
      </c>
      <c r="U1316" s="28" t="s">
        <v>203</v>
      </c>
      <c r="V1316" s="63"/>
      <c r="W1316" s="61" t="e">
        <f>(Table134[[#This Row],[2042 Future AADT]]-Table134[[#This Row],[AADT 2022]])/20*($W$5-2022)+Table134[[#This Row],[AADT 2022]]</f>
        <v>#VALUE!</v>
      </c>
      <c r="X1316" s="63"/>
    </row>
    <row r="1317" spans="1:24" s="21" customFormat="1" ht="24" customHeight="1" x14ac:dyDescent="0.25">
      <c r="A1317" s="24" t="s">
        <v>12295</v>
      </c>
      <c r="B1317" s="25" t="s">
        <v>20257</v>
      </c>
      <c r="C1317" s="24">
        <v>6110</v>
      </c>
      <c r="D1317" s="24" t="s">
        <v>17074</v>
      </c>
      <c r="E1317" s="24" t="s">
        <v>12296</v>
      </c>
      <c r="F1317" s="26">
        <f>Table134[[#This Row],[ToMeasure]]-Table134[[#This Row],[FromMeasure]]</f>
        <v>0.23459956000000001</v>
      </c>
      <c r="G1317" s="27" t="s">
        <v>4693</v>
      </c>
      <c r="H1317" s="37">
        <v>0</v>
      </c>
      <c r="I1317" s="24" t="s">
        <v>632</v>
      </c>
      <c r="J1317" s="37">
        <v>0.23459956000000001</v>
      </c>
      <c r="K1317" s="24" t="s">
        <v>4692</v>
      </c>
      <c r="L1317" s="28">
        <v>8843</v>
      </c>
      <c r="M1317" s="28">
        <v>0</v>
      </c>
      <c r="N1317" s="28">
        <v>8843</v>
      </c>
      <c r="O1317" s="25" t="s">
        <v>24092</v>
      </c>
      <c r="P1317" s="24">
        <v>12</v>
      </c>
      <c r="Q1317" s="24" t="s">
        <v>203</v>
      </c>
      <c r="R1317" s="28">
        <v>578</v>
      </c>
      <c r="S1317" s="28">
        <v>1115</v>
      </c>
      <c r="T1317" s="29">
        <v>0.19145086509103246</v>
      </c>
      <c r="U1317" s="28">
        <v>13127</v>
      </c>
      <c r="V1317" s="63"/>
      <c r="W1317" s="61">
        <f>(Table134[[#This Row],[2042 Future AADT]]-Table134[[#This Row],[AADT 2022]])/20*($W$5-2022)+Table134[[#This Row],[AADT 2022]]</f>
        <v>13127</v>
      </c>
      <c r="X1317" s="63"/>
    </row>
    <row r="1318" spans="1:24" s="21" customFormat="1" ht="24" customHeight="1" x14ac:dyDescent="0.25">
      <c r="A1318" s="24" t="s">
        <v>9139</v>
      </c>
      <c r="B1318" s="25" t="s">
        <v>20259</v>
      </c>
      <c r="C1318" s="24">
        <v>6112</v>
      </c>
      <c r="D1318" s="24" t="s">
        <v>17074</v>
      </c>
      <c r="E1318" s="24" t="s">
        <v>9140</v>
      </c>
      <c r="F1318" s="26">
        <f>Table134[[#This Row],[ToMeasure]]-Table134[[#This Row],[FromMeasure]]</f>
        <v>0.24562340999999999</v>
      </c>
      <c r="G1318" s="27" t="s">
        <v>8617</v>
      </c>
      <c r="H1318" s="37">
        <v>0</v>
      </c>
      <c r="I1318" s="24" t="s">
        <v>4488</v>
      </c>
      <c r="J1318" s="37">
        <v>0.24562340999999999</v>
      </c>
      <c r="K1318" s="24" t="s">
        <v>8616</v>
      </c>
      <c r="L1318" s="28">
        <v>4027</v>
      </c>
      <c r="M1318" s="28">
        <v>0</v>
      </c>
      <c r="N1318" s="28">
        <v>4027</v>
      </c>
      <c r="O1318" s="25" t="s">
        <v>24093</v>
      </c>
      <c r="P1318" s="24">
        <v>11</v>
      </c>
      <c r="Q1318" s="24" t="s">
        <v>203</v>
      </c>
      <c r="R1318" s="28">
        <v>268</v>
      </c>
      <c r="S1318" s="28">
        <v>341</v>
      </c>
      <c r="T1318" s="29">
        <v>0.15122920288055625</v>
      </c>
      <c r="U1318" s="28">
        <v>5978</v>
      </c>
      <c r="V1318" s="63"/>
      <c r="W1318" s="61">
        <f>(Table134[[#This Row],[2042 Future AADT]]-Table134[[#This Row],[AADT 2022]])/20*($W$5-2022)+Table134[[#This Row],[AADT 2022]]</f>
        <v>5978</v>
      </c>
      <c r="X1318" s="63"/>
    </row>
    <row r="1319" spans="1:24" s="21" customFormat="1" ht="24" customHeight="1" x14ac:dyDescent="0.25">
      <c r="A1319" s="24" t="s">
        <v>4690</v>
      </c>
      <c r="B1319" s="25" t="s">
        <v>20258</v>
      </c>
      <c r="C1319" s="24">
        <v>6111</v>
      </c>
      <c r="D1319" s="24" t="s">
        <v>17074</v>
      </c>
      <c r="E1319" s="24" t="s">
        <v>4691</v>
      </c>
      <c r="F1319" s="26">
        <f>Table134[[#This Row],[ToMeasure]]-Table134[[#This Row],[FromMeasure]]</f>
        <v>0.16380818999999999</v>
      </c>
      <c r="G1319" s="27" t="s">
        <v>4692</v>
      </c>
      <c r="H1319" s="37">
        <v>0</v>
      </c>
      <c r="I1319" s="24" t="s">
        <v>4693</v>
      </c>
      <c r="J1319" s="37">
        <v>0.16380818999999999</v>
      </c>
      <c r="K1319" s="24" t="s">
        <v>632</v>
      </c>
      <c r="L1319" s="28">
        <v>2966</v>
      </c>
      <c r="M1319" s="28">
        <v>0</v>
      </c>
      <c r="N1319" s="28">
        <v>2966</v>
      </c>
      <c r="O1319" s="25" t="s">
        <v>24094</v>
      </c>
      <c r="P1319" s="24">
        <v>14</v>
      </c>
      <c r="Q1319" s="24" t="s">
        <v>203</v>
      </c>
      <c r="R1319" s="28">
        <v>196</v>
      </c>
      <c r="S1319" s="28">
        <v>250</v>
      </c>
      <c r="T1319" s="29">
        <v>0.15037086985839515</v>
      </c>
      <c r="U1319" s="28">
        <v>4403</v>
      </c>
      <c r="V1319" s="63"/>
      <c r="W1319" s="61">
        <f>(Table134[[#This Row],[2042 Future AADT]]-Table134[[#This Row],[AADT 2022]])/20*($W$5-2022)+Table134[[#This Row],[AADT 2022]]</f>
        <v>4403</v>
      </c>
      <c r="X1319" s="63"/>
    </row>
    <row r="1320" spans="1:24" s="21" customFormat="1" ht="30" x14ac:dyDescent="0.25">
      <c r="A1320" s="24" t="s">
        <v>8614</v>
      </c>
      <c r="B1320" s="25" t="s">
        <v>25964</v>
      </c>
      <c r="C1320" s="24">
        <v>6113</v>
      </c>
      <c r="D1320" s="24" t="s">
        <v>17074</v>
      </c>
      <c r="E1320" s="24" t="s">
        <v>8615</v>
      </c>
      <c r="F1320" s="26">
        <f>Table134[[#This Row],[ToMeasure]]-Table134[[#This Row],[FromMeasure]]</f>
        <v>0.13371585999999999</v>
      </c>
      <c r="G1320" s="27" t="s">
        <v>8616</v>
      </c>
      <c r="H1320" s="37">
        <v>0</v>
      </c>
      <c r="I1320" s="24" t="s">
        <v>8617</v>
      </c>
      <c r="J1320" s="37">
        <v>0.13371585999999999</v>
      </c>
      <c r="K1320" s="24" t="s">
        <v>4488</v>
      </c>
      <c r="L1320" s="28">
        <v>8622</v>
      </c>
      <c r="M1320" s="28">
        <v>0</v>
      </c>
      <c r="N1320" s="28">
        <v>8622</v>
      </c>
      <c r="O1320" s="25" t="s">
        <v>24095</v>
      </c>
      <c r="P1320" s="24">
        <v>10</v>
      </c>
      <c r="Q1320" s="24" t="s">
        <v>203</v>
      </c>
      <c r="R1320" s="28">
        <v>541</v>
      </c>
      <c r="S1320" s="28">
        <v>1040</v>
      </c>
      <c r="T1320" s="29">
        <v>0.18336812804453723</v>
      </c>
      <c r="U1320" s="28">
        <v>12799</v>
      </c>
      <c r="V1320" s="63"/>
      <c r="W1320" s="61">
        <f>(Table134[[#This Row],[2042 Future AADT]]-Table134[[#This Row],[AADT 2022]])/20*($W$5-2022)+Table134[[#This Row],[AADT 2022]]</f>
        <v>12799</v>
      </c>
      <c r="X1320" s="63"/>
    </row>
    <row r="1321" spans="1:24" s="21" customFormat="1" ht="30" x14ac:dyDescent="0.25">
      <c r="A1321" s="24" t="s">
        <v>12298</v>
      </c>
      <c r="B1321" s="25" t="s">
        <v>25963</v>
      </c>
      <c r="C1321" s="24">
        <v>6120</v>
      </c>
      <c r="D1321" s="24" t="s">
        <v>17074</v>
      </c>
      <c r="E1321" s="24" t="s">
        <v>12299</v>
      </c>
      <c r="F1321" s="26">
        <f>Table134[[#This Row],[ToMeasure]]-Table134[[#This Row],[FromMeasure]]</f>
        <v>0.19399010999999999</v>
      </c>
      <c r="G1321" s="27" t="s">
        <v>8622</v>
      </c>
      <c r="H1321" s="37">
        <v>0</v>
      </c>
      <c r="I1321" s="24" t="s">
        <v>632</v>
      </c>
      <c r="J1321" s="37">
        <v>0.19399010999999999</v>
      </c>
      <c r="K1321" s="24" t="s">
        <v>8621</v>
      </c>
      <c r="L1321" s="28">
        <v>16449</v>
      </c>
      <c r="M1321" s="28">
        <v>0</v>
      </c>
      <c r="N1321" s="28">
        <v>16449</v>
      </c>
      <c r="O1321" s="25" t="s">
        <v>24096</v>
      </c>
      <c r="P1321" s="24">
        <v>13</v>
      </c>
      <c r="Q1321" s="24" t="s">
        <v>203</v>
      </c>
      <c r="R1321" s="28">
        <v>631</v>
      </c>
      <c r="S1321" s="28">
        <v>808</v>
      </c>
      <c r="T1321" s="29">
        <v>8.7482521733844007E-2</v>
      </c>
      <c r="U1321" s="28">
        <v>24419</v>
      </c>
      <c r="V1321" s="63"/>
      <c r="W1321" s="61">
        <f>(Table134[[#This Row],[2042 Future AADT]]-Table134[[#This Row],[AADT 2022]])/20*($W$5-2022)+Table134[[#This Row],[AADT 2022]]</f>
        <v>24419</v>
      </c>
      <c r="X1321" s="63"/>
    </row>
    <row r="1322" spans="1:24" s="21" customFormat="1" ht="30" x14ac:dyDescent="0.25">
      <c r="A1322" s="24" t="s">
        <v>9142</v>
      </c>
      <c r="B1322" s="25" t="s">
        <v>25962</v>
      </c>
      <c r="C1322" s="24">
        <v>6122</v>
      </c>
      <c r="D1322" s="24" t="s">
        <v>17074</v>
      </c>
      <c r="E1322" s="24" t="s">
        <v>9143</v>
      </c>
      <c r="F1322" s="26">
        <f>Table134[[#This Row],[ToMeasure]]-Table134[[#This Row],[FromMeasure]]</f>
        <v>0.31974147000000003</v>
      </c>
      <c r="G1322" s="27" t="s">
        <v>9144</v>
      </c>
      <c r="H1322" s="37">
        <v>0</v>
      </c>
      <c r="I1322" s="24" t="s">
        <v>4488</v>
      </c>
      <c r="J1322" s="37">
        <v>0.31974147000000003</v>
      </c>
      <c r="K1322" s="24" t="s">
        <v>840</v>
      </c>
      <c r="L1322" s="28">
        <v>3076</v>
      </c>
      <c r="M1322" s="28">
        <v>0</v>
      </c>
      <c r="N1322" s="28">
        <v>3076</v>
      </c>
      <c r="O1322" s="25" t="s">
        <v>24097</v>
      </c>
      <c r="P1322" s="24">
        <v>11</v>
      </c>
      <c r="Q1322" s="24" t="s">
        <v>203</v>
      </c>
      <c r="R1322" s="28">
        <v>124</v>
      </c>
      <c r="S1322" s="28">
        <v>158</v>
      </c>
      <c r="T1322" s="29">
        <v>9.167750325097529E-2</v>
      </c>
      <c r="U1322" s="28">
        <v>4566</v>
      </c>
      <c r="V1322" s="63"/>
      <c r="W1322" s="61">
        <f>(Table134[[#This Row],[2042 Future AADT]]-Table134[[#This Row],[AADT 2022]])/20*($W$5-2022)+Table134[[#This Row],[AADT 2022]]</f>
        <v>4566</v>
      </c>
      <c r="X1322" s="63"/>
    </row>
    <row r="1323" spans="1:24" s="21" customFormat="1" ht="30" x14ac:dyDescent="0.25">
      <c r="A1323" s="24" t="s">
        <v>8619</v>
      </c>
      <c r="B1323" s="25" t="s">
        <v>25961</v>
      </c>
      <c r="C1323" s="24">
        <v>6121</v>
      </c>
      <c r="D1323" s="24" t="s">
        <v>17074</v>
      </c>
      <c r="E1323" s="24" t="s">
        <v>8620</v>
      </c>
      <c r="F1323" s="26">
        <f>Table134[[#This Row],[ToMeasure]]-Table134[[#This Row],[FromMeasure]]</f>
        <v>0.17025483999999999</v>
      </c>
      <c r="G1323" s="27" t="s">
        <v>8621</v>
      </c>
      <c r="H1323" s="37">
        <v>0</v>
      </c>
      <c r="I1323" s="24" t="s">
        <v>8622</v>
      </c>
      <c r="J1323" s="37">
        <v>0.17025483999999999</v>
      </c>
      <c r="K1323" s="24" t="s">
        <v>632</v>
      </c>
      <c r="L1323" s="28">
        <v>1548</v>
      </c>
      <c r="M1323" s="28">
        <v>0</v>
      </c>
      <c r="N1323" s="28">
        <v>1548</v>
      </c>
      <c r="O1323" s="25" t="s">
        <v>24098</v>
      </c>
      <c r="P1323" s="24">
        <v>11</v>
      </c>
      <c r="Q1323" s="24" t="s">
        <v>203</v>
      </c>
      <c r="R1323" s="28">
        <v>94</v>
      </c>
      <c r="S1323" s="28">
        <v>123</v>
      </c>
      <c r="T1323" s="29">
        <v>0.14018087855297157</v>
      </c>
      <c r="U1323" s="28">
        <v>2298</v>
      </c>
      <c r="V1323" s="63"/>
      <c r="W1323" s="61">
        <f>(Table134[[#This Row],[2042 Future AADT]]-Table134[[#This Row],[AADT 2022]])/20*($W$5-2022)+Table134[[#This Row],[AADT 2022]]</f>
        <v>2298</v>
      </c>
      <c r="X1323" s="63"/>
    </row>
    <row r="1324" spans="1:24" s="21" customFormat="1" ht="30" x14ac:dyDescent="0.25">
      <c r="A1324" s="24" t="s">
        <v>8624</v>
      </c>
      <c r="B1324" s="25" t="s">
        <v>25960</v>
      </c>
      <c r="C1324" s="24">
        <v>6123</v>
      </c>
      <c r="D1324" s="24" t="s">
        <v>17074</v>
      </c>
      <c r="E1324" s="24" t="s">
        <v>8625</v>
      </c>
      <c r="F1324" s="26">
        <f>Table134[[#This Row],[ToMeasure]]-Table134[[#This Row],[FromMeasure]]</f>
        <v>0.25486292999999999</v>
      </c>
      <c r="G1324" s="27" t="s">
        <v>8626</v>
      </c>
      <c r="H1324" s="37">
        <v>0</v>
      </c>
      <c r="I1324" s="24" t="s">
        <v>840</v>
      </c>
      <c r="J1324" s="37">
        <v>0.25486292999999999</v>
      </c>
      <c r="K1324" s="24" t="s">
        <v>4488</v>
      </c>
      <c r="L1324" s="28">
        <v>18322</v>
      </c>
      <c r="M1324" s="28">
        <v>0</v>
      </c>
      <c r="N1324" s="28">
        <v>18322</v>
      </c>
      <c r="O1324" s="25" t="s">
        <v>24099</v>
      </c>
      <c r="P1324" s="24">
        <v>11</v>
      </c>
      <c r="Q1324" s="24" t="s">
        <v>203</v>
      </c>
      <c r="R1324" s="28">
        <v>672</v>
      </c>
      <c r="S1324" s="28">
        <v>1296</v>
      </c>
      <c r="T1324" s="29">
        <v>0.10741185460102609</v>
      </c>
      <c r="U1324" s="28">
        <v>27199</v>
      </c>
      <c r="V1324" s="63"/>
      <c r="W1324" s="61">
        <f>(Table134[[#This Row],[2042 Future AADT]]-Table134[[#This Row],[AADT 2022]])/20*($W$5-2022)+Table134[[#This Row],[AADT 2022]]</f>
        <v>27199</v>
      </c>
      <c r="X1324" s="63"/>
    </row>
    <row r="1325" spans="1:24" s="21" customFormat="1" ht="24" customHeight="1" x14ac:dyDescent="0.25">
      <c r="A1325" s="24" t="s">
        <v>8628</v>
      </c>
      <c r="B1325" s="25" t="s">
        <v>20266</v>
      </c>
      <c r="C1325" s="24">
        <v>6130</v>
      </c>
      <c r="D1325" s="24" t="s">
        <v>17074</v>
      </c>
      <c r="E1325" s="24" t="s">
        <v>8629</v>
      </c>
      <c r="F1325" s="26">
        <f>Table134[[#This Row],[ToMeasure]]-Table134[[#This Row],[FromMeasure]]</f>
        <v>0.22945995999999999</v>
      </c>
      <c r="G1325" s="27" t="s">
        <v>8630</v>
      </c>
      <c r="H1325" s="37">
        <v>0</v>
      </c>
      <c r="I1325" s="24" t="s">
        <v>632</v>
      </c>
      <c r="J1325" s="37">
        <v>0.22945995999999999</v>
      </c>
      <c r="K1325" s="24" t="s">
        <v>8631</v>
      </c>
      <c r="L1325" s="28">
        <v>352</v>
      </c>
      <c r="M1325" s="28">
        <v>0</v>
      </c>
      <c r="N1325" s="28">
        <v>352</v>
      </c>
      <c r="O1325" s="25" t="s">
        <v>24100</v>
      </c>
      <c r="P1325" s="24">
        <v>14</v>
      </c>
      <c r="Q1325" s="24" t="s">
        <v>203</v>
      </c>
      <c r="R1325" s="28">
        <v>21</v>
      </c>
      <c r="S1325" s="28">
        <v>30</v>
      </c>
      <c r="T1325" s="29">
        <v>0.14488636363636365</v>
      </c>
      <c r="U1325" s="28">
        <v>523</v>
      </c>
      <c r="V1325" s="63"/>
      <c r="W1325" s="61">
        <f>(Table134[[#This Row],[2042 Future AADT]]-Table134[[#This Row],[AADT 2022]])/20*($W$5-2022)+Table134[[#This Row],[AADT 2022]]</f>
        <v>523</v>
      </c>
      <c r="X1325" s="63"/>
    </row>
    <row r="1326" spans="1:24" s="21" customFormat="1" ht="24" customHeight="1" x14ac:dyDescent="0.25">
      <c r="A1326" s="24" t="s">
        <v>12301</v>
      </c>
      <c r="B1326" s="25" t="s">
        <v>20268</v>
      </c>
      <c r="C1326" s="24">
        <v>6132</v>
      </c>
      <c r="D1326" s="24" t="s">
        <v>17074</v>
      </c>
      <c r="E1326" s="24" t="s">
        <v>12302</v>
      </c>
      <c r="F1326" s="26">
        <f>Table134[[#This Row],[ToMeasure]]-Table134[[#This Row],[FromMeasure]]</f>
        <v>0.20443441000000001</v>
      </c>
      <c r="G1326" s="27" t="s">
        <v>12303</v>
      </c>
      <c r="H1326" s="37">
        <v>0</v>
      </c>
      <c r="I1326" s="24" t="s">
        <v>4488</v>
      </c>
      <c r="J1326" s="37">
        <v>0.20443441000000001</v>
      </c>
      <c r="K1326" s="24" t="s">
        <v>4653</v>
      </c>
      <c r="L1326" s="28">
        <v>779</v>
      </c>
      <c r="M1326" s="28">
        <v>0</v>
      </c>
      <c r="N1326" s="28">
        <v>779</v>
      </c>
      <c r="O1326" s="25" t="s">
        <v>24101</v>
      </c>
      <c r="P1326" s="24">
        <v>16</v>
      </c>
      <c r="Q1326" s="24" t="s">
        <v>203</v>
      </c>
      <c r="R1326" s="28">
        <v>50</v>
      </c>
      <c r="S1326" s="28">
        <v>97</v>
      </c>
      <c r="T1326" s="29">
        <v>0.18870346598202825</v>
      </c>
      <c r="U1326" s="28">
        <v>1156</v>
      </c>
      <c r="V1326" s="63"/>
      <c r="W1326" s="61">
        <f>(Table134[[#This Row],[2042 Future AADT]]-Table134[[#This Row],[AADT 2022]])/20*($W$5-2022)+Table134[[#This Row],[AADT 2022]]</f>
        <v>1156</v>
      </c>
      <c r="X1326" s="63"/>
    </row>
    <row r="1327" spans="1:24" s="21" customFormat="1" ht="24" customHeight="1" x14ac:dyDescent="0.25">
      <c r="A1327" s="24" t="s">
        <v>12305</v>
      </c>
      <c r="B1327" s="25" t="s">
        <v>20267</v>
      </c>
      <c r="C1327" s="24">
        <v>6131</v>
      </c>
      <c r="D1327" s="24" t="s">
        <v>17074</v>
      </c>
      <c r="E1327" s="24" t="s">
        <v>12306</v>
      </c>
      <c r="F1327" s="26">
        <f>Table134[[#This Row],[ToMeasure]]-Table134[[#This Row],[FromMeasure]]</f>
        <v>0.13575992000000001</v>
      </c>
      <c r="G1327" s="27" t="s">
        <v>8631</v>
      </c>
      <c r="H1327" s="37">
        <v>0</v>
      </c>
      <c r="I1327" s="24" t="s">
        <v>8630</v>
      </c>
      <c r="J1327" s="37">
        <v>0.13575992000000001</v>
      </c>
      <c r="K1327" s="24" t="s">
        <v>632</v>
      </c>
      <c r="L1327" s="28">
        <v>1476</v>
      </c>
      <c r="M1327" s="28">
        <v>0</v>
      </c>
      <c r="N1327" s="28">
        <v>1476</v>
      </c>
      <c r="O1327" s="25" t="s">
        <v>24102</v>
      </c>
      <c r="P1327" s="24">
        <v>12</v>
      </c>
      <c r="Q1327" s="24" t="s">
        <v>203</v>
      </c>
      <c r="R1327" s="28">
        <v>97</v>
      </c>
      <c r="S1327" s="28">
        <v>183</v>
      </c>
      <c r="T1327" s="29">
        <v>0.18970189701897019</v>
      </c>
      <c r="U1327" s="28">
        <v>2191</v>
      </c>
      <c r="V1327" s="63"/>
      <c r="W1327" s="61">
        <f>(Table134[[#This Row],[2042 Future AADT]]-Table134[[#This Row],[AADT 2022]])/20*($W$5-2022)+Table134[[#This Row],[AADT 2022]]</f>
        <v>2191</v>
      </c>
      <c r="X1327" s="63"/>
    </row>
    <row r="1328" spans="1:24" s="21" customFormat="1" ht="24" customHeight="1" x14ac:dyDescent="0.25">
      <c r="A1328" s="24" t="s">
        <v>4695</v>
      </c>
      <c r="B1328" s="25" t="s">
        <v>20269</v>
      </c>
      <c r="C1328" s="24">
        <v>6133</v>
      </c>
      <c r="D1328" s="24" t="s">
        <v>17074</v>
      </c>
      <c r="E1328" s="24" t="s">
        <v>4696</v>
      </c>
      <c r="F1328" s="26">
        <f>Table134[[#This Row],[ToMeasure]]-Table134[[#This Row],[FromMeasure]]</f>
        <v>7.3532330000000007E-2</v>
      </c>
      <c r="G1328" s="27" t="s">
        <v>4697</v>
      </c>
      <c r="H1328" s="37">
        <v>0</v>
      </c>
      <c r="I1328" s="24" t="s">
        <v>4653</v>
      </c>
      <c r="J1328" s="37">
        <v>7.3532330000000007E-2</v>
      </c>
      <c r="K1328" s="24" t="s">
        <v>4488</v>
      </c>
      <c r="L1328" s="28">
        <v>642</v>
      </c>
      <c r="M1328" s="28">
        <v>0</v>
      </c>
      <c r="N1328" s="28">
        <v>642</v>
      </c>
      <c r="O1328" s="25" t="s">
        <v>24103</v>
      </c>
      <c r="P1328" s="24">
        <v>18</v>
      </c>
      <c r="Q1328" s="24" t="s">
        <v>203</v>
      </c>
      <c r="R1328" s="28">
        <v>58</v>
      </c>
      <c r="S1328" s="28">
        <v>9</v>
      </c>
      <c r="T1328" s="29">
        <v>0.1043613707165109</v>
      </c>
      <c r="U1328" s="28">
        <v>953</v>
      </c>
      <c r="V1328" s="63"/>
      <c r="W1328" s="61">
        <f>(Table134[[#This Row],[2042 Future AADT]]-Table134[[#This Row],[AADT 2022]])/20*($W$5-2022)+Table134[[#This Row],[AADT 2022]]</f>
        <v>953</v>
      </c>
      <c r="X1328" s="63"/>
    </row>
    <row r="1329" spans="1:24" s="21" customFormat="1" ht="30" x14ac:dyDescent="0.25">
      <c r="A1329" s="24" t="s">
        <v>4699</v>
      </c>
      <c r="B1329" s="25" t="s">
        <v>25959</v>
      </c>
      <c r="C1329" s="24">
        <v>6140</v>
      </c>
      <c r="D1329" s="24" t="s">
        <v>17074</v>
      </c>
      <c r="E1329" s="24" t="s">
        <v>4700</v>
      </c>
      <c r="F1329" s="26">
        <f>Table134[[#This Row],[ToMeasure]]-Table134[[#This Row],[FromMeasure]]</f>
        <v>0.13175401</v>
      </c>
      <c r="G1329" s="27" t="s">
        <v>4701</v>
      </c>
      <c r="H1329" s="37">
        <v>0</v>
      </c>
      <c r="I1329" s="24" t="s">
        <v>632</v>
      </c>
      <c r="J1329" s="37">
        <v>0.13175401</v>
      </c>
      <c r="K1329" s="24" t="s">
        <v>4702</v>
      </c>
      <c r="L1329" s="28">
        <v>888</v>
      </c>
      <c r="M1329" s="28">
        <v>0</v>
      </c>
      <c r="N1329" s="28">
        <v>888</v>
      </c>
      <c r="O1329" s="25" t="s">
        <v>24104</v>
      </c>
      <c r="P1329" s="24">
        <v>18</v>
      </c>
      <c r="Q1329" s="24" t="s">
        <v>203</v>
      </c>
      <c r="R1329" s="28">
        <v>55</v>
      </c>
      <c r="S1329" s="28">
        <v>71</v>
      </c>
      <c r="T1329" s="29">
        <v>0.14189189189189189</v>
      </c>
      <c r="U1329" s="28">
        <v>1442</v>
      </c>
      <c r="V1329" s="63"/>
      <c r="W1329" s="61">
        <f>(Table134[[#This Row],[2042 Future AADT]]-Table134[[#This Row],[AADT 2022]])/20*($W$5-2022)+Table134[[#This Row],[AADT 2022]]</f>
        <v>1442</v>
      </c>
      <c r="X1329" s="63"/>
    </row>
    <row r="1330" spans="1:24" s="21" customFormat="1" ht="24" customHeight="1" x14ac:dyDescent="0.25">
      <c r="A1330" s="24" t="s">
        <v>12308</v>
      </c>
      <c r="B1330" s="25" t="s">
        <v>20273</v>
      </c>
      <c r="C1330" s="24">
        <v>6142</v>
      </c>
      <c r="D1330" s="24" t="s">
        <v>17074</v>
      </c>
      <c r="E1330" s="24" t="s">
        <v>12309</v>
      </c>
      <c r="F1330" s="26">
        <f>Table134[[#This Row],[ToMeasure]]-Table134[[#This Row],[FromMeasure]]</f>
        <v>0.10745726</v>
      </c>
      <c r="G1330" s="27" t="s">
        <v>8639</v>
      </c>
      <c r="H1330" s="37">
        <v>0</v>
      </c>
      <c r="I1330" s="24" t="s">
        <v>4488</v>
      </c>
      <c r="J1330" s="37">
        <v>0.10745726</v>
      </c>
      <c r="K1330" s="24" t="s">
        <v>850</v>
      </c>
      <c r="L1330" s="28">
        <v>38</v>
      </c>
      <c r="M1330" s="28">
        <v>0</v>
      </c>
      <c r="N1330" s="28">
        <v>38</v>
      </c>
      <c r="O1330" s="25" t="s">
        <v>24105</v>
      </c>
      <c r="P1330" s="24">
        <v>17</v>
      </c>
      <c r="Q1330" s="24" t="s">
        <v>203</v>
      </c>
      <c r="R1330" s="28">
        <v>1</v>
      </c>
      <c r="S1330" s="28">
        <v>2</v>
      </c>
      <c r="T1330" s="29">
        <v>7.8947368421052627E-2</v>
      </c>
      <c r="U1330" s="28">
        <v>62</v>
      </c>
      <c r="V1330" s="63"/>
      <c r="W1330" s="61">
        <f>(Table134[[#This Row],[2042 Future AADT]]-Table134[[#This Row],[AADT 2022]])/20*($W$5-2022)+Table134[[#This Row],[AADT 2022]]</f>
        <v>62</v>
      </c>
      <c r="X1330" s="63"/>
    </row>
    <row r="1331" spans="1:24" s="21" customFormat="1" ht="30" x14ac:dyDescent="0.25">
      <c r="A1331" s="24" t="s">
        <v>8633</v>
      </c>
      <c r="B1331" s="25" t="s">
        <v>25958</v>
      </c>
      <c r="C1331" s="24">
        <v>6141</v>
      </c>
      <c r="D1331" s="24" t="s">
        <v>17074</v>
      </c>
      <c r="E1331" s="24" t="s">
        <v>8634</v>
      </c>
      <c r="F1331" s="26">
        <f>Table134[[#This Row],[ToMeasure]]-Table134[[#This Row],[FromMeasure]]</f>
        <v>0.13985195</v>
      </c>
      <c r="G1331" s="27" t="s">
        <v>4702</v>
      </c>
      <c r="H1331" s="37">
        <v>0</v>
      </c>
      <c r="I1331" s="24" t="s">
        <v>4701</v>
      </c>
      <c r="J1331" s="37">
        <v>0.13985195</v>
      </c>
      <c r="K1331" s="24" t="s">
        <v>632</v>
      </c>
      <c r="L1331" s="28">
        <v>78</v>
      </c>
      <c r="M1331" s="28">
        <v>0</v>
      </c>
      <c r="N1331" s="28">
        <v>78</v>
      </c>
      <c r="O1331" s="25" t="s">
        <v>24106</v>
      </c>
      <c r="P1331" s="24">
        <v>20</v>
      </c>
      <c r="Q1331" s="24" t="s">
        <v>203</v>
      </c>
      <c r="R1331" s="28">
        <v>2</v>
      </c>
      <c r="S1331" s="28">
        <v>6</v>
      </c>
      <c r="T1331" s="29">
        <v>0.10256410256410256</v>
      </c>
      <c r="U1331" s="28">
        <v>127</v>
      </c>
      <c r="V1331" s="63"/>
      <c r="W1331" s="61">
        <f>(Table134[[#This Row],[2042 Future AADT]]-Table134[[#This Row],[AADT 2022]])/20*($W$5-2022)+Table134[[#This Row],[AADT 2022]]</f>
        <v>127</v>
      </c>
      <c r="X1331" s="63"/>
    </row>
    <row r="1332" spans="1:24" s="21" customFormat="1" ht="24" customHeight="1" x14ac:dyDescent="0.25">
      <c r="A1332" s="24" t="s">
        <v>8636</v>
      </c>
      <c r="B1332" s="25" t="s">
        <v>20274</v>
      </c>
      <c r="C1332" s="24">
        <v>6143</v>
      </c>
      <c r="D1332" s="24" t="s">
        <v>17074</v>
      </c>
      <c r="E1332" s="24" t="s">
        <v>8637</v>
      </c>
      <c r="F1332" s="26">
        <f>Table134[[#This Row],[ToMeasure]]-Table134[[#This Row],[FromMeasure]]</f>
        <v>0.15934190000000001</v>
      </c>
      <c r="G1332" s="27" t="s">
        <v>8638</v>
      </c>
      <c r="H1332" s="37">
        <v>0</v>
      </c>
      <c r="I1332" s="24" t="s">
        <v>850</v>
      </c>
      <c r="J1332" s="37">
        <v>0.15934190000000001</v>
      </c>
      <c r="K1332" s="24" t="s">
        <v>4488</v>
      </c>
      <c r="L1332" s="28">
        <v>882</v>
      </c>
      <c r="M1332" s="28">
        <v>0</v>
      </c>
      <c r="N1332" s="28">
        <v>882</v>
      </c>
      <c r="O1332" s="25" t="s">
        <v>24107</v>
      </c>
      <c r="P1332" s="24">
        <v>16</v>
      </c>
      <c r="Q1332" s="24" t="s">
        <v>203</v>
      </c>
      <c r="R1332" s="28">
        <v>55</v>
      </c>
      <c r="S1332" s="28">
        <v>111</v>
      </c>
      <c r="T1332" s="29">
        <v>0.18820861678004536</v>
      </c>
      <c r="U1332" s="28">
        <v>1432</v>
      </c>
      <c r="V1332" s="63"/>
      <c r="W1332" s="61">
        <f>(Table134[[#This Row],[2042 Future AADT]]-Table134[[#This Row],[AADT 2022]])/20*($W$5-2022)+Table134[[#This Row],[AADT 2022]]</f>
        <v>1432</v>
      </c>
      <c r="X1332" s="63"/>
    </row>
    <row r="1333" spans="1:24" s="21" customFormat="1" ht="24" customHeight="1" x14ac:dyDescent="0.25">
      <c r="A1333" s="24" t="s">
        <v>12311</v>
      </c>
      <c r="B1333" s="25" t="s">
        <v>20276</v>
      </c>
      <c r="C1333" s="24">
        <v>6160</v>
      </c>
      <c r="D1333" s="24" t="s">
        <v>17074</v>
      </c>
      <c r="E1333" s="24" t="s">
        <v>12312</v>
      </c>
      <c r="F1333" s="26">
        <f>Table134[[#This Row],[ToMeasure]]-Table134[[#This Row],[FromMeasure]]</f>
        <v>0.16064790000000001</v>
      </c>
      <c r="G1333" s="27" t="s">
        <v>4712</v>
      </c>
      <c r="H1333" s="37">
        <v>0</v>
      </c>
      <c r="I1333" s="24" t="s">
        <v>632</v>
      </c>
      <c r="J1333" s="37">
        <v>0.16064790000000001</v>
      </c>
      <c r="K1333" s="24" t="s">
        <v>4711</v>
      </c>
      <c r="L1333" s="28">
        <v>1320</v>
      </c>
      <c r="M1333" s="28">
        <v>0</v>
      </c>
      <c r="N1333" s="28">
        <v>1320</v>
      </c>
      <c r="O1333" s="25" t="s">
        <v>24108</v>
      </c>
      <c r="P1333" s="24">
        <v>14</v>
      </c>
      <c r="Q1333" s="24" t="s">
        <v>203</v>
      </c>
      <c r="R1333" s="28">
        <v>86</v>
      </c>
      <c r="S1333" s="28">
        <v>166</v>
      </c>
      <c r="T1333" s="29">
        <v>0.19090909090909092</v>
      </c>
      <c r="U1333" s="28">
        <v>2144</v>
      </c>
      <c r="V1333" s="63"/>
      <c r="W1333" s="61">
        <f>(Table134[[#This Row],[2042 Future AADT]]-Table134[[#This Row],[AADT 2022]])/20*($W$5-2022)+Table134[[#This Row],[AADT 2022]]</f>
        <v>2144</v>
      </c>
      <c r="X1333" s="63"/>
    </row>
    <row r="1334" spans="1:24" s="21" customFormat="1" ht="24" customHeight="1" x14ac:dyDescent="0.25">
      <c r="A1334" s="24" t="s">
        <v>4704</v>
      </c>
      <c r="B1334" s="25" t="s">
        <v>20278</v>
      </c>
      <c r="C1334" s="24">
        <v>6162</v>
      </c>
      <c r="D1334" s="24" t="s">
        <v>17074</v>
      </c>
      <c r="E1334" s="24" t="s">
        <v>4705</v>
      </c>
      <c r="F1334" s="26">
        <f>Table134[[#This Row],[ToMeasure]]-Table134[[#This Row],[FromMeasure]]</f>
        <v>0.26743691000000003</v>
      </c>
      <c r="G1334" s="27" t="s">
        <v>4706</v>
      </c>
      <c r="H1334" s="37">
        <v>0</v>
      </c>
      <c r="I1334" s="24" t="s">
        <v>4488</v>
      </c>
      <c r="J1334" s="37">
        <v>0.26743691000000003</v>
      </c>
      <c r="K1334" s="24" t="s">
        <v>4707</v>
      </c>
      <c r="L1334" s="28">
        <v>560</v>
      </c>
      <c r="M1334" s="28">
        <v>0</v>
      </c>
      <c r="N1334" s="28">
        <v>560</v>
      </c>
      <c r="O1334" s="25" t="s">
        <v>24109</v>
      </c>
      <c r="P1334" s="24">
        <v>12</v>
      </c>
      <c r="Q1334" s="24" t="s">
        <v>203</v>
      </c>
      <c r="R1334" s="28">
        <v>37</v>
      </c>
      <c r="S1334" s="28">
        <v>71</v>
      </c>
      <c r="T1334" s="29">
        <v>0.19285714285714287</v>
      </c>
      <c r="U1334" s="28">
        <v>909</v>
      </c>
      <c r="V1334" s="63"/>
      <c r="W1334" s="61">
        <f>(Table134[[#This Row],[2042 Future AADT]]-Table134[[#This Row],[AADT 2022]])/20*($W$5-2022)+Table134[[#This Row],[AADT 2022]]</f>
        <v>909</v>
      </c>
      <c r="X1334" s="63"/>
    </row>
    <row r="1335" spans="1:24" s="21" customFormat="1" ht="24" customHeight="1" x14ac:dyDescent="0.25">
      <c r="A1335" s="24" t="s">
        <v>4709</v>
      </c>
      <c r="B1335" s="25" t="s">
        <v>20277</v>
      </c>
      <c r="C1335" s="24">
        <v>6161</v>
      </c>
      <c r="D1335" s="24" t="s">
        <v>17074</v>
      </c>
      <c r="E1335" s="24" t="s">
        <v>4710</v>
      </c>
      <c r="F1335" s="26">
        <f>Table134[[#This Row],[ToMeasure]]-Table134[[#This Row],[FromMeasure]]</f>
        <v>0.28133627</v>
      </c>
      <c r="G1335" s="27" t="s">
        <v>4711</v>
      </c>
      <c r="H1335" s="37">
        <v>0</v>
      </c>
      <c r="I1335" s="24" t="s">
        <v>4712</v>
      </c>
      <c r="J1335" s="37">
        <v>0.28133627</v>
      </c>
      <c r="K1335" s="24" t="s">
        <v>632</v>
      </c>
      <c r="L1335" s="28">
        <v>426</v>
      </c>
      <c r="M1335" s="28">
        <v>0</v>
      </c>
      <c r="N1335" s="28">
        <v>426</v>
      </c>
      <c r="O1335" s="25" t="s">
        <v>24110</v>
      </c>
      <c r="P1335" s="24">
        <v>11</v>
      </c>
      <c r="Q1335" s="24" t="s">
        <v>203</v>
      </c>
      <c r="R1335" s="28">
        <v>26</v>
      </c>
      <c r="S1335" s="28">
        <v>52</v>
      </c>
      <c r="T1335" s="29">
        <v>0.18309859154929578</v>
      </c>
      <c r="U1335" s="28">
        <v>692</v>
      </c>
      <c r="V1335" s="63"/>
      <c r="W1335" s="61">
        <f>(Table134[[#This Row],[2042 Future AADT]]-Table134[[#This Row],[AADT 2022]])/20*($W$5-2022)+Table134[[#This Row],[AADT 2022]]</f>
        <v>692</v>
      </c>
      <c r="X1335" s="63"/>
    </row>
    <row r="1336" spans="1:24" s="21" customFormat="1" ht="24" customHeight="1" x14ac:dyDescent="0.25">
      <c r="A1336" s="24" t="s">
        <v>12314</v>
      </c>
      <c r="B1336" s="25" t="s">
        <v>20279</v>
      </c>
      <c r="C1336" s="24">
        <v>6163</v>
      </c>
      <c r="D1336" s="24" t="s">
        <v>17074</v>
      </c>
      <c r="E1336" s="24" t="s">
        <v>12315</v>
      </c>
      <c r="F1336" s="26">
        <f>Table134[[#This Row],[ToMeasure]]-Table134[[#This Row],[FromMeasure]]</f>
        <v>0.24898297</v>
      </c>
      <c r="G1336" s="27" t="s">
        <v>4707</v>
      </c>
      <c r="H1336" s="37">
        <v>0</v>
      </c>
      <c r="I1336" s="24" t="s">
        <v>4706</v>
      </c>
      <c r="J1336" s="37">
        <v>0.24898297</v>
      </c>
      <c r="K1336" s="24" t="s">
        <v>4488</v>
      </c>
      <c r="L1336" s="28">
        <v>1370</v>
      </c>
      <c r="M1336" s="28">
        <v>0</v>
      </c>
      <c r="N1336" s="28">
        <v>1370</v>
      </c>
      <c r="O1336" s="25" t="s">
        <v>24111</v>
      </c>
      <c r="P1336" s="24">
        <v>13</v>
      </c>
      <c r="Q1336" s="24" t="s">
        <v>203</v>
      </c>
      <c r="R1336" s="28">
        <v>90</v>
      </c>
      <c r="S1336" s="28">
        <v>172</v>
      </c>
      <c r="T1336" s="29">
        <v>0.19124087591240876</v>
      </c>
      <c r="U1336" s="28">
        <v>2225</v>
      </c>
      <c r="V1336" s="63"/>
      <c r="W1336" s="61">
        <f>(Table134[[#This Row],[2042 Future AADT]]-Table134[[#This Row],[AADT 2022]])/20*($W$5-2022)+Table134[[#This Row],[AADT 2022]]</f>
        <v>2225</v>
      </c>
      <c r="X1336" s="63"/>
    </row>
    <row r="1337" spans="1:24" s="21" customFormat="1" ht="24" customHeight="1" x14ac:dyDescent="0.25">
      <c r="A1337" s="24" t="s">
        <v>4714</v>
      </c>
      <c r="B1337" s="25" t="s">
        <v>20281</v>
      </c>
      <c r="C1337" s="24">
        <v>6170</v>
      </c>
      <c r="D1337" s="24" t="s">
        <v>17074</v>
      </c>
      <c r="E1337" s="24" t="s">
        <v>4715</v>
      </c>
      <c r="F1337" s="26">
        <f>Table134[[#This Row],[ToMeasure]]-Table134[[#This Row],[FromMeasure]]</f>
        <v>0.26951278000000001</v>
      </c>
      <c r="G1337" s="27" t="s">
        <v>4716</v>
      </c>
      <c r="H1337" s="37">
        <v>0</v>
      </c>
      <c r="I1337" s="24" t="s">
        <v>632</v>
      </c>
      <c r="J1337" s="37">
        <v>0.26951278000000001</v>
      </c>
      <c r="K1337" s="24" t="s">
        <v>4717</v>
      </c>
      <c r="L1337" s="28">
        <v>1114</v>
      </c>
      <c r="M1337" s="28">
        <v>0</v>
      </c>
      <c r="N1337" s="28">
        <v>1114</v>
      </c>
      <c r="O1337" s="25" t="s">
        <v>24112</v>
      </c>
      <c r="P1337" s="24">
        <v>12</v>
      </c>
      <c r="Q1337" s="24" t="s">
        <v>203</v>
      </c>
      <c r="R1337" s="28">
        <v>62</v>
      </c>
      <c r="S1337" s="28">
        <v>81</v>
      </c>
      <c r="T1337" s="29">
        <v>0.12836624775583483</v>
      </c>
      <c r="U1337" s="28">
        <v>1809</v>
      </c>
      <c r="V1337" s="63"/>
      <c r="W1337" s="61">
        <f>(Table134[[#This Row],[2042 Future AADT]]-Table134[[#This Row],[AADT 2022]])/20*($W$5-2022)+Table134[[#This Row],[AADT 2022]]</f>
        <v>1809</v>
      </c>
      <c r="X1337" s="63"/>
    </row>
    <row r="1338" spans="1:24" s="21" customFormat="1" ht="24" customHeight="1" x14ac:dyDescent="0.25">
      <c r="A1338" s="24" t="s">
        <v>4719</v>
      </c>
      <c r="B1338" s="25" t="s">
        <v>20283</v>
      </c>
      <c r="C1338" s="24">
        <v>6172</v>
      </c>
      <c r="D1338" s="24" t="s">
        <v>17074</v>
      </c>
      <c r="E1338" s="24" t="s">
        <v>4720</v>
      </c>
      <c r="F1338" s="26">
        <f>Table134[[#This Row],[ToMeasure]]-Table134[[#This Row],[FromMeasure]]</f>
        <v>0.26612321</v>
      </c>
      <c r="G1338" s="27" t="s">
        <v>4721</v>
      </c>
      <c r="H1338" s="37">
        <v>0</v>
      </c>
      <c r="I1338" s="24" t="s">
        <v>4488</v>
      </c>
      <c r="J1338" s="37">
        <v>0.26612321</v>
      </c>
      <c r="K1338" s="24" t="s">
        <v>4722</v>
      </c>
      <c r="L1338" s="28">
        <v>892</v>
      </c>
      <c r="M1338" s="28">
        <v>0</v>
      </c>
      <c r="N1338" s="28">
        <v>892</v>
      </c>
      <c r="O1338" s="25" t="s">
        <v>24113</v>
      </c>
      <c r="P1338" s="24">
        <v>12</v>
      </c>
      <c r="Q1338" s="24" t="s">
        <v>203</v>
      </c>
      <c r="R1338" s="28">
        <v>58</v>
      </c>
      <c r="S1338" s="28">
        <v>115</v>
      </c>
      <c r="T1338" s="29">
        <v>0.19394618834080718</v>
      </c>
      <c r="U1338" s="28">
        <v>1449</v>
      </c>
      <c r="V1338" s="63"/>
      <c r="W1338" s="61">
        <f>(Table134[[#This Row],[2042 Future AADT]]-Table134[[#This Row],[AADT 2022]])/20*($W$5-2022)+Table134[[#This Row],[AADT 2022]]</f>
        <v>1449</v>
      </c>
      <c r="X1338" s="63"/>
    </row>
    <row r="1339" spans="1:24" s="21" customFormat="1" ht="24" customHeight="1" x14ac:dyDescent="0.25">
      <c r="A1339" s="24" t="s">
        <v>4724</v>
      </c>
      <c r="B1339" s="25" t="s">
        <v>20282</v>
      </c>
      <c r="C1339" s="24">
        <v>6171</v>
      </c>
      <c r="D1339" s="24" t="s">
        <v>17074</v>
      </c>
      <c r="E1339" s="24" t="s">
        <v>4725</v>
      </c>
      <c r="F1339" s="26">
        <f>Table134[[#This Row],[ToMeasure]]-Table134[[#This Row],[FromMeasure]]</f>
        <v>0.22387272999999999</v>
      </c>
      <c r="G1339" s="27" t="s">
        <v>4717</v>
      </c>
      <c r="H1339" s="37">
        <v>0</v>
      </c>
      <c r="I1339" s="24" t="s">
        <v>4716</v>
      </c>
      <c r="J1339" s="37">
        <v>0.22387272999999999</v>
      </c>
      <c r="K1339" s="24" t="s">
        <v>632</v>
      </c>
      <c r="L1339" s="28">
        <v>753</v>
      </c>
      <c r="M1339" s="28">
        <v>0</v>
      </c>
      <c r="N1339" s="28">
        <v>753</v>
      </c>
      <c r="O1339" s="25" t="s">
        <v>24114</v>
      </c>
      <c r="P1339" s="24">
        <v>11</v>
      </c>
      <c r="Q1339" s="24" t="s">
        <v>203</v>
      </c>
      <c r="R1339" s="28">
        <v>50</v>
      </c>
      <c r="S1339" s="28">
        <v>63</v>
      </c>
      <c r="T1339" s="29">
        <v>0.150066401062417</v>
      </c>
      <c r="U1339" s="28">
        <v>1223</v>
      </c>
      <c r="V1339" s="63"/>
      <c r="W1339" s="61">
        <f>(Table134[[#This Row],[2042 Future AADT]]-Table134[[#This Row],[AADT 2022]])/20*($W$5-2022)+Table134[[#This Row],[AADT 2022]]</f>
        <v>1223</v>
      </c>
      <c r="X1339" s="63"/>
    </row>
    <row r="1340" spans="1:24" s="21" customFormat="1" ht="24" customHeight="1" x14ac:dyDescent="0.25">
      <c r="A1340" s="24" t="s">
        <v>4727</v>
      </c>
      <c r="B1340" s="25" t="s">
        <v>20284</v>
      </c>
      <c r="C1340" s="24">
        <v>6173</v>
      </c>
      <c r="D1340" s="24" t="s">
        <v>17074</v>
      </c>
      <c r="E1340" s="24" t="s">
        <v>4728</v>
      </c>
      <c r="F1340" s="26">
        <f>Table134[[#This Row],[ToMeasure]]-Table134[[#This Row],[FromMeasure]]</f>
        <v>0.26721489999999998</v>
      </c>
      <c r="G1340" s="27" t="s">
        <v>4722</v>
      </c>
      <c r="H1340" s="37">
        <v>0</v>
      </c>
      <c r="I1340" s="24" t="s">
        <v>4721</v>
      </c>
      <c r="J1340" s="37">
        <v>0.26721489999999998</v>
      </c>
      <c r="K1340" s="24" t="s">
        <v>4488</v>
      </c>
      <c r="L1340" s="28">
        <v>1507</v>
      </c>
      <c r="M1340" s="28">
        <v>0</v>
      </c>
      <c r="N1340" s="28">
        <v>1507</v>
      </c>
      <c r="O1340" s="25" t="s">
        <v>24115</v>
      </c>
      <c r="P1340" s="24">
        <v>10</v>
      </c>
      <c r="Q1340" s="24" t="s">
        <v>203</v>
      </c>
      <c r="R1340" s="28">
        <v>100</v>
      </c>
      <c r="S1340" s="28">
        <v>129</v>
      </c>
      <c r="T1340" s="29">
        <v>0.15195753151957531</v>
      </c>
      <c r="U1340" s="28">
        <v>2447</v>
      </c>
      <c r="V1340" s="63"/>
      <c r="W1340" s="61">
        <f>(Table134[[#This Row],[2042 Future AADT]]-Table134[[#This Row],[AADT 2022]])/20*($W$5-2022)+Table134[[#This Row],[AADT 2022]]</f>
        <v>2447</v>
      </c>
      <c r="X1340" s="63"/>
    </row>
    <row r="1341" spans="1:24" s="21" customFormat="1" ht="24" customHeight="1" x14ac:dyDescent="0.25">
      <c r="A1341" s="24" t="s">
        <v>9146</v>
      </c>
      <c r="B1341" s="25" t="s">
        <v>20286</v>
      </c>
      <c r="C1341" s="24">
        <v>6180</v>
      </c>
      <c r="D1341" s="24" t="s">
        <v>17074</v>
      </c>
      <c r="E1341" s="24" t="s">
        <v>9147</v>
      </c>
      <c r="F1341" s="26">
        <f>Table134[[#This Row],[ToMeasure]]-Table134[[#This Row],[FromMeasure]]</f>
        <v>0.15952577000000001</v>
      </c>
      <c r="G1341" s="27" t="s">
        <v>9148</v>
      </c>
      <c r="H1341" s="37">
        <v>0</v>
      </c>
      <c r="I1341" s="24" t="s">
        <v>632</v>
      </c>
      <c r="J1341" s="37">
        <v>0.15952577000000001</v>
      </c>
      <c r="K1341" s="24" t="s">
        <v>9149</v>
      </c>
      <c r="L1341" s="28">
        <v>92</v>
      </c>
      <c r="M1341" s="28">
        <v>0</v>
      </c>
      <c r="N1341" s="28">
        <v>92</v>
      </c>
      <c r="O1341" s="25" t="s">
        <v>24116</v>
      </c>
      <c r="P1341" s="24">
        <v>18</v>
      </c>
      <c r="Q1341" s="24" t="s">
        <v>203</v>
      </c>
      <c r="R1341" s="28">
        <v>4</v>
      </c>
      <c r="S1341" s="28">
        <v>6</v>
      </c>
      <c r="T1341" s="29">
        <v>0.10869565217391304</v>
      </c>
      <c r="U1341" s="28">
        <v>149</v>
      </c>
      <c r="V1341" s="63"/>
      <c r="W1341" s="61">
        <f>(Table134[[#This Row],[2042 Future AADT]]-Table134[[#This Row],[AADT 2022]])/20*($W$5-2022)+Table134[[#This Row],[AADT 2022]]</f>
        <v>149</v>
      </c>
      <c r="X1341" s="63"/>
    </row>
    <row r="1342" spans="1:24" s="21" customFormat="1" ht="24" customHeight="1" x14ac:dyDescent="0.25">
      <c r="A1342" s="24" t="s">
        <v>9151</v>
      </c>
      <c r="B1342" s="25" t="s">
        <v>20288</v>
      </c>
      <c r="C1342" s="24">
        <v>6182</v>
      </c>
      <c r="D1342" s="24" t="s">
        <v>17074</v>
      </c>
      <c r="E1342" s="24" t="s">
        <v>9152</v>
      </c>
      <c r="F1342" s="26">
        <f>Table134[[#This Row],[ToMeasure]]-Table134[[#This Row],[FromMeasure]]</f>
        <v>0.20684514000000001</v>
      </c>
      <c r="G1342" s="27" t="s">
        <v>9153</v>
      </c>
      <c r="H1342" s="37">
        <v>0</v>
      </c>
      <c r="I1342" s="24" t="s">
        <v>4488</v>
      </c>
      <c r="J1342" s="37">
        <v>0.20684514000000001</v>
      </c>
      <c r="K1342" s="24" t="s">
        <v>9154</v>
      </c>
      <c r="L1342" s="28">
        <v>66</v>
      </c>
      <c r="M1342" s="28">
        <v>0</v>
      </c>
      <c r="N1342" s="28">
        <v>66</v>
      </c>
      <c r="O1342" s="25" t="s">
        <v>24117</v>
      </c>
      <c r="P1342" s="24">
        <v>26</v>
      </c>
      <c r="Q1342" s="24" t="s">
        <v>203</v>
      </c>
      <c r="R1342" s="28">
        <v>3</v>
      </c>
      <c r="S1342" s="28">
        <v>7</v>
      </c>
      <c r="T1342" s="29">
        <v>0.15151515151515152</v>
      </c>
      <c r="U1342" s="28">
        <v>107</v>
      </c>
      <c r="V1342" s="63"/>
      <c r="W1342" s="61">
        <f>(Table134[[#This Row],[2042 Future AADT]]-Table134[[#This Row],[AADT 2022]])/20*($W$5-2022)+Table134[[#This Row],[AADT 2022]]</f>
        <v>107</v>
      </c>
      <c r="X1342" s="63"/>
    </row>
    <row r="1343" spans="1:24" s="21" customFormat="1" ht="24" customHeight="1" x14ac:dyDescent="0.25">
      <c r="A1343" s="24" t="s">
        <v>9156</v>
      </c>
      <c r="B1343" s="25" t="s">
        <v>20287</v>
      </c>
      <c r="C1343" s="24">
        <v>6181</v>
      </c>
      <c r="D1343" s="24" t="s">
        <v>17074</v>
      </c>
      <c r="E1343" s="24" t="s">
        <v>9157</v>
      </c>
      <c r="F1343" s="26">
        <f>Table134[[#This Row],[ToMeasure]]-Table134[[#This Row],[FromMeasure]]</f>
        <v>0.13499520000000001</v>
      </c>
      <c r="G1343" s="27" t="s">
        <v>9149</v>
      </c>
      <c r="H1343" s="37">
        <v>0</v>
      </c>
      <c r="I1343" s="24" t="s">
        <v>9148</v>
      </c>
      <c r="J1343" s="37">
        <v>0.13499520000000001</v>
      </c>
      <c r="K1343" s="24" t="s">
        <v>632</v>
      </c>
      <c r="L1343" s="28">
        <v>110</v>
      </c>
      <c r="M1343" s="28">
        <v>0</v>
      </c>
      <c r="N1343" s="28">
        <v>110</v>
      </c>
      <c r="O1343" s="25" t="s">
        <v>24118</v>
      </c>
      <c r="P1343" s="24">
        <v>14</v>
      </c>
      <c r="Q1343" s="24" t="s">
        <v>203</v>
      </c>
      <c r="R1343" s="28">
        <v>6</v>
      </c>
      <c r="S1343" s="28">
        <v>8</v>
      </c>
      <c r="T1343" s="29">
        <v>0.12727272727272726</v>
      </c>
      <c r="U1343" s="28">
        <v>179</v>
      </c>
      <c r="V1343" s="63"/>
      <c r="W1343" s="61">
        <f>(Table134[[#This Row],[2042 Future AADT]]-Table134[[#This Row],[AADT 2022]])/20*($W$5-2022)+Table134[[#This Row],[AADT 2022]]</f>
        <v>179</v>
      </c>
      <c r="X1343" s="63"/>
    </row>
    <row r="1344" spans="1:24" s="21" customFormat="1" ht="24" customHeight="1" x14ac:dyDescent="0.25">
      <c r="A1344" s="24" t="s">
        <v>9159</v>
      </c>
      <c r="B1344" s="25" t="s">
        <v>20289</v>
      </c>
      <c r="C1344" s="24">
        <v>6183</v>
      </c>
      <c r="D1344" s="24" t="s">
        <v>17074</v>
      </c>
      <c r="E1344" s="24" t="s">
        <v>9160</v>
      </c>
      <c r="F1344" s="26">
        <f>Table134[[#This Row],[ToMeasure]]-Table134[[#This Row],[FromMeasure]]</f>
        <v>0.20895836000000001</v>
      </c>
      <c r="G1344" s="27" t="s">
        <v>9154</v>
      </c>
      <c r="H1344" s="37">
        <v>0</v>
      </c>
      <c r="I1344" s="24" t="s">
        <v>9153</v>
      </c>
      <c r="J1344" s="37">
        <v>0.20895836000000001</v>
      </c>
      <c r="K1344" s="24" t="s">
        <v>4488</v>
      </c>
      <c r="L1344" s="28">
        <v>84</v>
      </c>
      <c r="M1344" s="28">
        <v>0</v>
      </c>
      <c r="N1344" s="28">
        <v>84</v>
      </c>
      <c r="O1344" s="25" t="s">
        <v>24119</v>
      </c>
      <c r="P1344" s="24">
        <v>22</v>
      </c>
      <c r="Q1344" s="24" t="s">
        <v>203</v>
      </c>
      <c r="R1344" s="28">
        <v>4</v>
      </c>
      <c r="S1344" s="28">
        <v>12</v>
      </c>
      <c r="T1344" s="29">
        <v>0.19047619047619047</v>
      </c>
      <c r="U1344" s="28">
        <v>136</v>
      </c>
      <c r="V1344" s="63"/>
      <c r="W1344" s="61">
        <f>(Table134[[#This Row],[2042 Future AADT]]-Table134[[#This Row],[AADT 2022]])/20*($W$5-2022)+Table134[[#This Row],[AADT 2022]]</f>
        <v>136</v>
      </c>
      <c r="X1344" s="63"/>
    </row>
    <row r="1345" spans="1:24" s="21" customFormat="1" ht="24" customHeight="1" x14ac:dyDescent="0.25">
      <c r="A1345" s="24" t="s">
        <v>12317</v>
      </c>
      <c r="B1345" s="25" t="s">
        <v>20291</v>
      </c>
      <c r="C1345" s="24">
        <v>6190</v>
      </c>
      <c r="D1345" s="24" t="s">
        <v>17074</v>
      </c>
      <c r="E1345" s="24" t="s">
        <v>12318</v>
      </c>
      <c r="F1345" s="26">
        <f>Table134[[#This Row],[ToMeasure]]-Table134[[#This Row],[FromMeasure]]</f>
        <v>0.24452222000000001</v>
      </c>
      <c r="G1345" s="27" t="s">
        <v>9165</v>
      </c>
      <c r="H1345" s="37">
        <v>0</v>
      </c>
      <c r="I1345" s="24" t="s">
        <v>632</v>
      </c>
      <c r="J1345" s="37">
        <v>0.24452222000000001</v>
      </c>
      <c r="K1345" s="24" t="s">
        <v>9164</v>
      </c>
      <c r="L1345" s="28">
        <v>73</v>
      </c>
      <c r="M1345" s="28">
        <v>0</v>
      </c>
      <c r="N1345" s="28">
        <v>73</v>
      </c>
      <c r="O1345" s="25" t="s">
        <v>24120</v>
      </c>
      <c r="P1345" s="24">
        <v>15</v>
      </c>
      <c r="Q1345" s="24" t="s">
        <v>203</v>
      </c>
      <c r="R1345" s="28">
        <v>3</v>
      </c>
      <c r="S1345" s="28">
        <v>7</v>
      </c>
      <c r="T1345" s="29">
        <v>0.13698630136986301</v>
      </c>
      <c r="U1345" s="28">
        <v>119</v>
      </c>
      <c r="V1345" s="63"/>
      <c r="W1345" s="61">
        <f>(Table134[[#This Row],[2042 Future AADT]]-Table134[[#This Row],[AADT 2022]])/20*($W$5-2022)+Table134[[#This Row],[AADT 2022]]</f>
        <v>119</v>
      </c>
      <c r="X1345" s="63"/>
    </row>
    <row r="1346" spans="1:24" s="21" customFormat="1" ht="24" customHeight="1" x14ac:dyDescent="0.25">
      <c r="A1346" s="24" t="s">
        <v>8641</v>
      </c>
      <c r="B1346" s="25" t="s">
        <v>20293</v>
      </c>
      <c r="C1346" s="24">
        <v>6192</v>
      </c>
      <c r="D1346" s="24" t="s">
        <v>17074</v>
      </c>
      <c r="E1346" s="24" t="s">
        <v>8642</v>
      </c>
      <c r="F1346" s="26">
        <f>Table134[[#This Row],[ToMeasure]]-Table134[[#This Row],[FromMeasure]]</f>
        <v>0.22996240000000001</v>
      </c>
      <c r="G1346" s="27" t="s">
        <v>4733</v>
      </c>
      <c r="H1346" s="37">
        <v>0</v>
      </c>
      <c r="I1346" s="24" t="s">
        <v>4488</v>
      </c>
      <c r="J1346" s="37">
        <v>0.22996240000000001</v>
      </c>
      <c r="K1346" s="24" t="s">
        <v>4732</v>
      </c>
      <c r="L1346" s="28">
        <v>50</v>
      </c>
      <c r="M1346" s="28">
        <v>0</v>
      </c>
      <c r="N1346" s="28">
        <v>50</v>
      </c>
      <c r="O1346" s="25" t="s">
        <v>24121</v>
      </c>
      <c r="P1346" s="24">
        <v>21</v>
      </c>
      <c r="Q1346" s="24" t="s">
        <v>203</v>
      </c>
      <c r="R1346" s="28">
        <v>2</v>
      </c>
      <c r="S1346" s="28">
        <v>4</v>
      </c>
      <c r="T1346" s="29">
        <v>0.12</v>
      </c>
      <c r="U1346" s="28">
        <v>81</v>
      </c>
      <c r="V1346" s="63"/>
      <c r="W1346" s="61">
        <f>(Table134[[#This Row],[2042 Future AADT]]-Table134[[#This Row],[AADT 2022]])/20*($W$5-2022)+Table134[[#This Row],[AADT 2022]]</f>
        <v>81</v>
      </c>
      <c r="X1346" s="63"/>
    </row>
    <row r="1347" spans="1:24" s="21" customFormat="1" ht="24" customHeight="1" x14ac:dyDescent="0.25">
      <c r="A1347" s="24" t="s">
        <v>9162</v>
      </c>
      <c r="B1347" s="25" t="s">
        <v>20292</v>
      </c>
      <c r="C1347" s="24">
        <v>6191</v>
      </c>
      <c r="D1347" s="24" t="s">
        <v>17074</v>
      </c>
      <c r="E1347" s="24" t="s">
        <v>9163</v>
      </c>
      <c r="F1347" s="26">
        <f>Table134[[#This Row],[ToMeasure]]-Table134[[#This Row],[FromMeasure]]</f>
        <v>0.22187390000000001</v>
      </c>
      <c r="G1347" s="27" t="s">
        <v>9164</v>
      </c>
      <c r="H1347" s="37">
        <v>0</v>
      </c>
      <c r="I1347" s="24" t="s">
        <v>9165</v>
      </c>
      <c r="J1347" s="37">
        <v>0.22187390000000001</v>
      </c>
      <c r="K1347" s="24" t="s">
        <v>632</v>
      </c>
      <c r="L1347" s="28">
        <v>128</v>
      </c>
      <c r="M1347" s="28">
        <v>0</v>
      </c>
      <c r="N1347" s="28">
        <v>128</v>
      </c>
      <c r="O1347" s="25" t="s">
        <v>24122</v>
      </c>
      <c r="P1347" s="24">
        <v>18</v>
      </c>
      <c r="Q1347" s="24" t="s">
        <v>203</v>
      </c>
      <c r="R1347" s="28">
        <v>3</v>
      </c>
      <c r="S1347" s="28">
        <v>7</v>
      </c>
      <c r="T1347" s="29">
        <v>7.8125E-2</v>
      </c>
      <c r="U1347" s="28">
        <v>208</v>
      </c>
      <c r="V1347" s="63"/>
      <c r="W1347" s="61">
        <f>(Table134[[#This Row],[2042 Future AADT]]-Table134[[#This Row],[AADT 2022]])/20*($W$5-2022)+Table134[[#This Row],[AADT 2022]]</f>
        <v>208</v>
      </c>
      <c r="X1347" s="63"/>
    </row>
    <row r="1348" spans="1:24" s="21" customFormat="1" ht="24" customHeight="1" x14ac:dyDescent="0.25">
      <c r="A1348" s="24" t="s">
        <v>4730</v>
      </c>
      <c r="B1348" s="25" t="s">
        <v>20294</v>
      </c>
      <c r="C1348" s="24">
        <v>6193</v>
      </c>
      <c r="D1348" s="24" t="s">
        <v>17074</v>
      </c>
      <c r="E1348" s="24" t="s">
        <v>4731</v>
      </c>
      <c r="F1348" s="26">
        <f>Table134[[#This Row],[ToMeasure]]-Table134[[#This Row],[FromMeasure]]</f>
        <v>0.21954562999999999</v>
      </c>
      <c r="G1348" s="27" t="s">
        <v>4732</v>
      </c>
      <c r="H1348" s="37">
        <v>0</v>
      </c>
      <c r="I1348" s="24" t="s">
        <v>4733</v>
      </c>
      <c r="J1348" s="37">
        <v>0.21954562999999999</v>
      </c>
      <c r="K1348" s="24" t="s">
        <v>4488</v>
      </c>
      <c r="L1348" s="28">
        <v>68</v>
      </c>
      <c r="M1348" s="28">
        <v>0</v>
      </c>
      <c r="N1348" s="28">
        <v>68</v>
      </c>
      <c r="O1348" s="25" t="s">
        <v>24123</v>
      </c>
      <c r="P1348" s="24">
        <v>17</v>
      </c>
      <c r="Q1348" s="24" t="s">
        <v>203</v>
      </c>
      <c r="R1348" s="28">
        <v>3</v>
      </c>
      <c r="S1348" s="28">
        <v>4</v>
      </c>
      <c r="T1348" s="29">
        <v>0.10294117647058823</v>
      </c>
      <c r="U1348" s="28">
        <v>110</v>
      </c>
      <c r="V1348" s="63"/>
      <c r="W1348" s="61">
        <f>(Table134[[#This Row],[2042 Future AADT]]-Table134[[#This Row],[AADT 2022]])/20*($W$5-2022)+Table134[[#This Row],[AADT 2022]]</f>
        <v>110</v>
      </c>
      <c r="X1348" s="63"/>
    </row>
    <row r="1349" spans="1:24" s="21" customFormat="1" ht="24" customHeight="1" x14ac:dyDescent="0.25">
      <c r="A1349" s="24" t="s">
        <v>9167</v>
      </c>
      <c r="B1349" s="25" t="s">
        <v>20296</v>
      </c>
      <c r="C1349" s="24">
        <v>6200</v>
      </c>
      <c r="D1349" s="24" t="s">
        <v>17074</v>
      </c>
      <c r="E1349" s="24" t="s">
        <v>9168</v>
      </c>
      <c r="F1349" s="26">
        <f>Table134[[#This Row],[ToMeasure]]-Table134[[#This Row],[FromMeasure]]</f>
        <v>0.25138525</v>
      </c>
      <c r="G1349" s="27" t="s">
        <v>8647</v>
      </c>
      <c r="H1349" s="37">
        <v>0</v>
      </c>
      <c r="I1349" s="24" t="s">
        <v>632</v>
      </c>
      <c r="J1349" s="37">
        <v>0.25138525</v>
      </c>
      <c r="K1349" s="24" t="s">
        <v>8646</v>
      </c>
      <c r="L1349" s="28">
        <v>342</v>
      </c>
      <c r="M1349" s="28">
        <v>0</v>
      </c>
      <c r="N1349" s="28">
        <v>342</v>
      </c>
      <c r="O1349" s="25" t="s">
        <v>24124</v>
      </c>
      <c r="P1349" s="24">
        <v>15</v>
      </c>
      <c r="Q1349" s="24" t="s">
        <v>203</v>
      </c>
      <c r="R1349" s="28">
        <v>20</v>
      </c>
      <c r="S1349" s="28">
        <v>42</v>
      </c>
      <c r="T1349" s="29">
        <v>0.18128654970760233</v>
      </c>
      <c r="U1349" s="28">
        <v>555</v>
      </c>
      <c r="V1349" s="63"/>
      <c r="W1349" s="61">
        <f>(Table134[[#This Row],[2042 Future AADT]]-Table134[[#This Row],[AADT 2022]])/20*($W$5-2022)+Table134[[#This Row],[AADT 2022]]</f>
        <v>555</v>
      </c>
      <c r="X1349" s="63"/>
    </row>
    <row r="1350" spans="1:24" s="21" customFormat="1" ht="24" customHeight="1" x14ac:dyDescent="0.25">
      <c r="A1350" s="24" t="s">
        <v>9170</v>
      </c>
      <c r="B1350" s="25" t="s">
        <v>20298</v>
      </c>
      <c r="C1350" s="24">
        <v>6202</v>
      </c>
      <c r="D1350" s="24" t="s">
        <v>17074</v>
      </c>
      <c r="E1350" s="24" t="s">
        <v>9171</v>
      </c>
      <c r="F1350" s="26">
        <f>Table134[[#This Row],[ToMeasure]]-Table134[[#This Row],[FromMeasure]]</f>
        <v>0.26824892</v>
      </c>
      <c r="G1350" s="27" t="s">
        <v>9172</v>
      </c>
      <c r="H1350" s="37">
        <v>0</v>
      </c>
      <c r="I1350" s="24" t="s">
        <v>4488</v>
      </c>
      <c r="J1350" s="37">
        <v>0.26824892</v>
      </c>
      <c r="K1350" s="24" t="s">
        <v>9173</v>
      </c>
      <c r="L1350" s="28">
        <v>330</v>
      </c>
      <c r="M1350" s="28">
        <v>0</v>
      </c>
      <c r="N1350" s="28">
        <v>330</v>
      </c>
      <c r="O1350" s="25" t="s">
        <v>24125</v>
      </c>
      <c r="P1350" s="24">
        <v>14</v>
      </c>
      <c r="Q1350" s="24" t="s">
        <v>203</v>
      </c>
      <c r="R1350" s="28">
        <v>22</v>
      </c>
      <c r="S1350" s="28">
        <v>39</v>
      </c>
      <c r="T1350" s="29">
        <v>0.18484848484848485</v>
      </c>
      <c r="U1350" s="28">
        <v>536</v>
      </c>
      <c r="V1350" s="63"/>
      <c r="W1350" s="61">
        <f>(Table134[[#This Row],[2042 Future AADT]]-Table134[[#This Row],[AADT 2022]])/20*($W$5-2022)+Table134[[#This Row],[AADT 2022]]</f>
        <v>536</v>
      </c>
      <c r="X1350" s="63"/>
    </row>
    <row r="1351" spans="1:24" s="21" customFormat="1" ht="24" customHeight="1" x14ac:dyDescent="0.25">
      <c r="A1351" s="24" t="s">
        <v>8644</v>
      </c>
      <c r="B1351" s="25" t="s">
        <v>20297</v>
      </c>
      <c r="C1351" s="24">
        <v>6201</v>
      </c>
      <c r="D1351" s="24" t="s">
        <v>17074</v>
      </c>
      <c r="E1351" s="24" t="s">
        <v>8645</v>
      </c>
      <c r="F1351" s="26">
        <f>Table134[[#This Row],[ToMeasure]]-Table134[[#This Row],[FromMeasure]]</f>
        <v>0.22488369999999999</v>
      </c>
      <c r="G1351" s="27" t="s">
        <v>8646</v>
      </c>
      <c r="H1351" s="37">
        <v>0</v>
      </c>
      <c r="I1351" s="24" t="s">
        <v>8647</v>
      </c>
      <c r="J1351" s="37">
        <v>0.22488369999999999</v>
      </c>
      <c r="K1351" s="24" t="s">
        <v>632</v>
      </c>
      <c r="L1351" s="28">
        <v>350</v>
      </c>
      <c r="M1351" s="28">
        <v>0</v>
      </c>
      <c r="N1351" s="28">
        <v>350</v>
      </c>
      <c r="O1351" s="25" t="s">
        <v>24126</v>
      </c>
      <c r="P1351" s="24">
        <v>19</v>
      </c>
      <c r="Q1351" s="24" t="s">
        <v>203</v>
      </c>
      <c r="R1351" s="28">
        <v>20</v>
      </c>
      <c r="S1351" s="28">
        <v>40</v>
      </c>
      <c r="T1351" s="29">
        <v>0.17142857142857143</v>
      </c>
      <c r="U1351" s="28">
        <v>568</v>
      </c>
      <c r="V1351" s="63"/>
      <c r="W1351" s="61">
        <f>(Table134[[#This Row],[2042 Future AADT]]-Table134[[#This Row],[AADT 2022]])/20*($W$5-2022)+Table134[[#This Row],[AADT 2022]]</f>
        <v>568</v>
      </c>
      <c r="X1351" s="63"/>
    </row>
    <row r="1352" spans="1:24" s="21" customFormat="1" ht="24" customHeight="1" x14ac:dyDescent="0.25">
      <c r="A1352" s="24" t="s">
        <v>12320</v>
      </c>
      <c r="B1352" s="25" t="s">
        <v>20299</v>
      </c>
      <c r="C1352" s="24">
        <v>6203</v>
      </c>
      <c r="D1352" s="24" t="s">
        <v>17074</v>
      </c>
      <c r="E1352" s="24" t="s">
        <v>12321</v>
      </c>
      <c r="F1352" s="26">
        <f>Table134[[#This Row],[ToMeasure]]-Table134[[#This Row],[FromMeasure]]</f>
        <v>0.24328084</v>
      </c>
      <c r="G1352" s="27" t="s">
        <v>9173</v>
      </c>
      <c r="H1352" s="37">
        <v>0</v>
      </c>
      <c r="I1352" s="24" t="s">
        <v>9172</v>
      </c>
      <c r="J1352" s="37">
        <v>0.24328084</v>
      </c>
      <c r="K1352" s="24" t="s">
        <v>4488</v>
      </c>
      <c r="L1352" s="28">
        <v>336</v>
      </c>
      <c r="M1352" s="28">
        <v>0</v>
      </c>
      <c r="N1352" s="28">
        <v>336</v>
      </c>
      <c r="O1352" s="25" t="s">
        <v>24127</v>
      </c>
      <c r="P1352" s="24">
        <v>16</v>
      </c>
      <c r="Q1352" s="24" t="s">
        <v>203</v>
      </c>
      <c r="R1352" s="28">
        <v>21</v>
      </c>
      <c r="S1352" s="28">
        <v>40</v>
      </c>
      <c r="T1352" s="29">
        <v>0.18154761904761904</v>
      </c>
      <c r="U1352" s="28">
        <v>546</v>
      </c>
      <c r="V1352" s="63"/>
      <c r="W1352" s="61">
        <f>(Table134[[#This Row],[2042 Future AADT]]-Table134[[#This Row],[AADT 2022]])/20*($W$5-2022)+Table134[[#This Row],[AADT 2022]]</f>
        <v>546</v>
      </c>
      <c r="X1352" s="63"/>
    </row>
    <row r="1353" spans="1:24" s="21" customFormat="1" ht="24" customHeight="1" x14ac:dyDescent="0.25">
      <c r="A1353" s="24" t="s">
        <v>9175</v>
      </c>
      <c r="B1353" s="25"/>
      <c r="C1353" s="24" t="s">
        <v>203</v>
      </c>
      <c r="D1353" s="24" t="s">
        <v>17074</v>
      </c>
      <c r="E1353" s="24" t="s">
        <v>9176</v>
      </c>
      <c r="F1353" s="26">
        <f>Table134[[#This Row],[ToMeasure]]-Table134[[#This Row],[FromMeasure]]</f>
        <v>0.10058237</v>
      </c>
      <c r="G1353" s="27" t="s">
        <v>9177</v>
      </c>
      <c r="H1353" s="37">
        <v>0</v>
      </c>
      <c r="I1353" s="24" t="s">
        <v>632</v>
      </c>
      <c r="J1353" s="37">
        <v>0.10058237</v>
      </c>
      <c r="K1353" s="24" t="s">
        <v>9178</v>
      </c>
      <c r="L1353" s="28" t="s">
        <v>203</v>
      </c>
      <c r="M1353" s="28" t="s">
        <v>203</v>
      </c>
      <c r="N1353" s="28">
        <v>3771</v>
      </c>
      <c r="O1353" s="25" t="s">
        <v>24074</v>
      </c>
      <c r="P1353" s="24" t="s">
        <v>203</v>
      </c>
      <c r="Q1353" s="24" t="s">
        <v>203</v>
      </c>
      <c r="R1353" s="28" t="s">
        <v>203</v>
      </c>
      <c r="S1353" s="28" t="s">
        <v>203</v>
      </c>
      <c r="T1353" s="29" t="s">
        <v>203</v>
      </c>
      <c r="U1353" s="28">
        <v>6124</v>
      </c>
      <c r="V1353" s="63"/>
      <c r="W1353" s="61">
        <f>(Table134[[#This Row],[2042 Future AADT]]-Table134[[#This Row],[AADT 2022]])/20*($W$5-2022)+Table134[[#This Row],[AADT 2022]]</f>
        <v>6124</v>
      </c>
      <c r="X1353" s="63"/>
    </row>
    <row r="1354" spans="1:24" s="21" customFormat="1" ht="24" customHeight="1" x14ac:dyDescent="0.25">
      <c r="A1354" s="24" t="s">
        <v>8649</v>
      </c>
      <c r="B1354" s="25"/>
      <c r="C1354" s="24" t="s">
        <v>203</v>
      </c>
      <c r="D1354" s="24" t="s">
        <v>17074</v>
      </c>
      <c r="E1354" s="24" t="s">
        <v>8650</v>
      </c>
      <c r="F1354" s="26">
        <f>Table134[[#This Row],[ToMeasure]]-Table134[[#This Row],[FromMeasure]]</f>
        <v>9.9612339999999994E-2</v>
      </c>
      <c r="G1354" s="27" t="s">
        <v>8651</v>
      </c>
      <c r="H1354" s="37">
        <v>0</v>
      </c>
      <c r="I1354" s="24" t="s">
        <v>8652</v>
      </c>
      <c r="J1354" s="37">
        <v>9.9612339999999994E-2</v>
      </c>
      <c r="K1354" s="24" t="s">
        <v>632</v>
      </c>
      <c r="L1354" s="28" t="s">
        <v>203</v>
      </c>
      <c r="M1354" s="28" t="s">
        <v>203</v>
      </c>
      <c r="N1354" s="28">
        <v>3625</v>
      </c>
      <c r="O1354" s="25" t="s">
        <v>24075</v>
      </c>
      <c r="P1354" s="24" t="s">
        <v>203</v>
      </c>
      <c r="Q1354" s="24" t="s">
        <v>203</v>
      </c>
      <c r="R1354" s="28" t="s">
        <v>203</v>
      </c>
      <c r="S1354" s="28" t="s">
        <v>203</v>
      </c>
      <c r="T1354" s="29" t="s">
        <v>203</v>
      </c>
      <c r="U1354" s="28">
        <v>5887</v>
      </c>
      <c r="V1354" s="63"/>
      <c r="W1354" s="61">
        <f>(Table134[[#This Row],[2042 Future AADT]]-Table134[[#This Row],[AADT 2022]])/20*($W$5-2022)+Table134[[#This Row],[AADT 2022]]</f>
        <v>5887</v>
      </c>
      <c r="X1354" s="63"/>
    </row>
    <row r="1355" spans="1:24" s="21" customFormat="1" ht="24" customHeight="1" x14ac:dyDescent="0.25">
      <c r="A1355" s="24" t="s">
        <v>4735</v>
      </c>
      <c r="B1355" s="25"/>
      <c r="C1355" s="24" t="s">
        <v>203</v>
      </c>
      <c r="D1355" s="24" t="s">
        <v>17074</v>
      </c>
      <c r="E1355" s="24" t="s">
        <v>4736</v>
      </c>
      <c r="F1355" s="26">
        <f>Table134[[#This Row],[ToMeasure]]-Table134[[#This Row],[FromMeasure]]</f>
        <v>7.7118880000000001E-2</v>
      </c>
      <c r="G1355" s="27" t="s">
        <v>4737</v>
      </c>
      <c r="H1355" s="37">
        <v>0</v>
      </c>
      <c r="I1355" s="24" t="s">
        <v>4488</v>
      </c>
      <c r="J1355" s="37">
        <v>7.7118880000000001E-2</v>
      </c>
      <c r="K1355" s="24" t="s">
        <v>4738</v>
      </c>
      <c r="L1355" s="28" t="s">
        <v>203</v>
      </c>
      <c r="M1355" s="28" t="s">
        <v>203</v>
      </c>
      <c r="N1355" s="28">
        <v>3771</v>
      </c>
      <c r="O1355" s="25" t="s">
        <v>24074</v>
      </c>
      <c r="P1355" s="24" t="s">
        <v>203</v>
      </c>
      <c r="Q1355" s="24" t="s">
        <v>203</v>
      </c>
      <c r="R1355" s="28" t="s">
        <v>203</v>
      </c>
      <c r="S1355" s="28" t="s">
        <v>203</v>
      </c>
      <c r="T1355" s="29" t="s">
        <v>203</v>
      </c>
      <c r="U1355" s="28">
        <v>6124</v>
      </c>
      <c r="V1355" s="63"/>
      <c r="W1355" s="61">
        <f>(Table134[[#This Row],[2042 Future AADT]]-Table134[[#This Row],[AADT 2022]])/20*($W$5-2022)+Table134[[#This Row],[AADT 2022]]</f>
        <v>6124</v>
      </c>
      <c r="X1355" s="63"/>
    </row>
    <row r="1356" spans="1:24" s="21" customFormat="1" ht="24" customHeight="1" x14ac:dyDescent="0.25">
      <c r="A1356" s="24" t="s">
        <v>8653</v>
      </c>
      <c r="B1356" s="25"/>
      <c r="C1356" s="24" t="s">
        <v>203</v>
      </c>
      <c r="D1356" s="24" t="s">
        <v>17074</v>
      </c>
      <c r="E1356" s="24" t="s">
        <v>8654</v>
      </c>
      <c r="F1356" s="26">
        <f>Table134[[#This Row],[ToMeasure]]-Table134[[#This Row],[FromMeasure]]</f>
        <v>6.5632789999999996E-2</v>
      </c>
      <c r="G1356" s="27" t="s">
        <v>8655</v>
      </c>
      <c r="H1356" s="37">
        <v>0</v>
      </c>
      <c r="I1356" s="24" t="s">
        <v>8656</v>
      </c>
      <c r="J1356" s="37">
        <v>6.5632789999999996E-2</v>
      </c>
      <c r="K1356" s="24" t="s">
        <v>4488</v>
      </c>
      <c r="L1356" s="28" t="s">
        <v>203</v>
      </c>
      <c r="M1356" s="28" t="s">
        <v>203</v>
      </c>
      <c r="N1356" s="28">
        <v>3625</v>
      </c>
      <c r="O1356" s="25" t="s">
        <v>24075</v>
      </c>
      <c r="P1356" s="24" t="s">
        <v>203</v>
      </c>
      <c r="Q1356" s="24" t="s">
        <v>203</v>
      </c>
      <c r="R1356" s="28" t="s">
        <v>203</v>
      </c>
      <c r="S1356" s="28" t="s">
        <v>203</v>
      </c>
      <c r="T1356" s="29" t="s">
        <v>203</v>
      </c>
      <c r="U1356" s="28">
        <v>5887</v>
      </c>
      <c r="V1356" s="63"/>
      <c r="W1356" s="61">
        <f>(Table134[[#This Row],[2042 Future AADT]]-Table134[[#This Row],[AADT 2022]])/20*($W$5-2022)+Table134[[#This Row],[AADT 2022]]</f>
        <v>5887</v>
      </c>
      <c r="X1356" s="63"/>
    </row>
    <row r="1357" spans="1:24" s="21" customFormat="1" ht="24" customHeight="1" x14ac:dyDescent="0.25">
      <c r="A1357" s="24" t="s">
        <v>9179</v>
      </c>
      <c r="B1357" s="25"/>
      <c r="C1357" s="24" t="s">
        <v>203</v>
      </c>
      <c r="D1357" s="24" t="s">
        <v>17074</v>
      </c>
      <c r="E1357" s="24" t="s">
        <v>9180</v>
      </c>
      <c r="F1357" s="26">
        <f>Table134[[#This Row],[ToMeasure]]-Table134[[#This Row],[FromMeasure]]</f>
        <v>0.21424149000000001</v>
      </c>
      <c r="G1357" s="27" t="s">
        <v>4738</v>
      </c>
      <c r="H1357" s="37">
        <v>0</v>
      </c>
      <c r="I1357" s="24" t="s">
        <v>4737</v>
      </c>
      <c r="J1357" s="37">
        <v>0.21424149000000001</v>
      </c>
      <c r="K1357" s="24" t="s">
        <v>8656</v>
      </c>
      <c r="L1357" s="28" t="s">
        <v>203</v>
      </c>
      <c r="M1357" s="28" t="s">
        <v>203</v>
      </c>
      <c r="N1357" s="28">
        <v>3499</v>
      </c>
      <c r="O1357" s="25" t="s">
        <v>24128</v>
      </c>
      <c r="P1357" s="24" t="s">
        <v>203</v>
      </c>
      <c r="Q1357" s="24" t="s">
        <v>203</v>
      </c>
      <c r="R1357" s="28" t="s">
        <v>203</v>
      </c>
      <c r="S1357" s="28" t="s">
        <v>203</v>
      </c>
      <c r="T1357" s="29" t="s">
        <v>203</v>
      </c>
      <c r="U1357" s="28">
        <v>5682</v>
      </c>
      <c r="V1357" s="63"/>
      <c r="W1357" s="61">
        <f>(Table134[[#This Row],[2042 Future AADT]]-Table134[[#This Row],[AADT 2022]])/20*($W$5-2022)+Table134[[#This Row],[AADT 2022]]</f>
        <v>5682</v>
      </c>
      <c r="X1357" s="63"/>
    </row>
    <row r="1358" spans="1:24" s="21" customFormat="1" ht="24" customHeight="1" x14ac:dyDescent="0.25">
      <c r="A1358" s="24" t="s">
        <v>8657</v>
      </c>
      <c r="B1358" s="25" t="s">
        <v>20301</v>
      </c>
      <c r="C1358" s="24">
        <v>6220</v>
      </c>
      <c r="D1358" s="24" t="s">
        <v>17074</v>
      </c>
      <c r="E1358" s="24" t="s">
        <v>8658</v>
      </c>
      <c r="F1358" s="26">
        <f>Table134[[#This Row],[ToMeasure]]-Table134[[#This Row],[FromMeasure]]</f>
        <v>0.21374203999999999</v>
      </c>
      <c r="G1358" s="27" t="s">
        <v>8659</v>
      </c>
      <c r="H1358" s="37">
        <v>0</v>
      </c>
      <c r="I1358" s="24" t="s">
        <v>632</v>
      </c>
      <c r="J1358" s="37">
        <v>0.21374203999999999</v>
      </c>
      <c r="K1358" s="24" t="s">
        <v>8660</v>
      </c>
      <c r="L1358" s="28">
        <v>92</v>
      </c>
      <c r="M1358" s="28">
        <v>0</v>
      </c>
      <c r="N1358" s="28">
        <v>92</v>
      </c>
      <c r="O1358" s="25" t="s">
        <v>24129</v>
      </c>
      <c r="P1358" s="24">
        <v>27</v>
      </c>
      <c r="Q1358" s="24" t="s">
        <v>203</v>
      </c>
      <c r="R1358" s="28">
        <v>2</v>
      </c>
      <c r="S1358" s="28">
        <v>4</v>
      </c>
      <c r="T1358" s="29">
        <v>6.5217391304347824E-2</v>
      </c>
      <c r="U1358" s="28">
        <v>149</v>
      </c>
      <c r="V1358" s="63"/>
      <c r="W1358" s="61">
        <f>(Table134[[#This Row],[2042 Future AADT]]-Table134[[#This Row],[AADT 2022]])/20*($W$5-2022)+Table134[[#This Row],[AADT 2022]]</f>
        <v>149</v>
      </c>
      <c r="X1358" s="63"/>
    </row>
    <row r="1359" spans="1:24" s="21" customFormat="1" ht="24" customHeight="1" x14ac:dyDescent="0.25">
      <c r="A1359" s="24" t="s">
        <v>12323</v>
      </c>
      <c r="B1359" s="25" t="s">
        <v>20303</v>
      </c>
      <c r="C1359" s="24">
        <v>6222</v>
      </c>
      <c r="D1359" s="24" t="s">
        <v>17074</v>
      </c>
      <c r="E1359" s="24" t="s">
        <v>12324</v>
      </c>
      <c r="F1359" s="26">
        <f>Table134[[#This Row],[ToMeasure]]-Table134[[#This Row],[FromMeasure]]</f>
        <v>0.21179491</v>
      </c>
      <c r="G1359" s="27" t="s">
        <v>9185</v>
      </c>
      <c r="H1359" s="37">
        <v>0</v>
      </c>
      <c r="I1359" s="24" t="s">
        <v>4488</v>
      </c>
      <c r="J1359" s="37">
        <v>0.21179491</v>
      </c>
      <c r="K1359" s="24" t="s">
        <v>9184</v>
      </c>
      <c r="L1359" s="28">
        <v>118</v>
      </c>
      <c r="M1359" s="28">
        <v>0</v>
      </c>
      <c r="N1359" s="28">
        <v>118</v>
      </c>
      <c r="O1359" s="25" t="s">
        <v>24130</v>
      </c>
      <c r="P1359" s="24">
        <v>36</v>
      </c>
      <c r="Q1359" s="24" t="s">
        <v>203</v>
      </c>
      <c r="R1359" s="28">
        <v>2</v>
      </c>
      <c r="S1359" s="28">
        <v>4</v>
      </c>
      <c r="T1359" s="29">
        <v>5.0847457627118647E-2</v>
      </c>
      <c r="U1359" s="28">
        <v>192</v>
      </c>
      <c r="V1359" s="63"/>
      <c r="W1359" s="61">
        <f>(Table134[[#This Row],[2042 Future AADT]]-Table134[[#This Row],[AADT 2022]])/20*($W$5-2022)+Table134[[#This Row],[AADT 2022]]</f>
        <v>192</v>
      </c>
      <c r="X1359" s="63"/>
    </row>
    <row r="1360" spans="1:24" s="21" customFormat="1" ht="24" customHeight="1" x14ac:dyDescent="0.25">
      <c r="A1360" s="24" t="s">
        <v>12326</v>
      </c>
      <c r="B1360" s="25" t="s">
        <v>20302</v>
      </c>
      <c r="C1360" s="24">
        <v>6221</v>
      </c>
      <c r="D1360" s="24" t="s">
        <v>17074</v>
      </c>
      <c r="E1360" s="24" t="s">
        <v>12327</v>
      </c>
      <c r="F1360" s="26">
        <f>Table134[[#This Row],[ToMeasure]]-Table134[[#This Row],[FromMeasure]]</f>
        <v>0.20135428</v>
      </c>
      <c r="G1360" s="27" t="s">
        <v>8660</v>
      </c>
      <c r="H1360" s="37">
        <v>0</v>
      </c>
      <c r="I1360" s="24" t="s">
        <v>8659</v>
      </c>
      <c r="J1360" s="37">
        <v>0.20135428</v>
      </c>
      <c r="K1360" s="24" t="s">
        <v>632</v>
      </c>
      <c r="L1360" s="28">
        <v>61</v>
      </c>
      <c r="M1360" s="28">
        <v>0</v>
      </c>
      <c r="N1360" s="28">
        <v>61</v>
      </c>
      <c r="O1360" s="25" t="s">
        <v>24131</v>
      </c>
      <c r="P1360" s="24">
        <v>21</v>
      </c>
      <c r="Q1360" s="24" t="s">
        <v>203</v>
      </c>
      <c r="R1360" s="28">
        <v>2</v>
      </c>
      <c r="S1360" s="28">
        <v>6</v>
      </c>
      <c r="T1360" s="29">
        <v>0.13114754098360656</v>
      </c>
      <c r="U1360" s="28">
        <v>99</v>
      </c>
      <c r="V1360" s="63"/>
      <c r="W1360" s="61">
        <f>(Table134[[#This Row],[2042 Future AADT]]-Table134[[#This Row],[AADT 2022]])/20*($W$5-2022)+Table134[[#This Row],[AADT 2022]]</f>
        <v>99</v>
      </c>
      <c r="X1360" s="63"/>
    </row>
    <row r="1361" spans="1:24" s="21" customFormat="1" ht="24" customHeight="1" x14ac:dyDescent="0.25">
      <c r="A1361" s="24" t="s">
        <v>9182</v>
      </c>
      <c r="B1361" s="25" t="s">
        <v>20304</v>
      </c>
      <c r="C1361" s="24">
        <v>6223</v>
      </c>
      <c r="D1361" s="24" t="s">
        <v>17074</v>
      </c>
      <c r="E1361" s="24" t="s">
        <v>9183</v>
      </c>
      <c r="F1361" s="26">
        <f>Table134[[#This Row],[ToMeasure]]-Table134[[#This Row],[FromMeasure]]</f>
        <v>0.20443665</v>
      </c>
      <c r="G1361" s="27" t="s">
        <v>9184</v>
      </c>
      <c r="H1361" s="37">
        <v>0</v>
      </c>
      <c r="I1361" s="24" t="s">
        <v>9185</v>
      </c>
      <c r="J1361" s="37">
        <v>0.20443665</v>
      </c>
      <c r="K1361" s="24" t="s">
        <v>4488</v>
      </c>
      <c r="L1361" s="28">
        <v>162</v>
      </c>
      <c r="M1361" s="28">
        <v>0</v>
      </c>
      <c r="N1361" s="28">
        <v>162</v>
      </c>
      <c r="O1361" s="25" t="s">
        <v>24132</v>
      </c>
      <c r="P1361" s="24">
        <v>23</v>
      </c>
      <c r="Q1361" s="24" t="s">
        <v>203</v>
      </c>
      <c r="R1361" s="28">
        <v>3</v>
      </c>
      <c r="S1361" s="28">
        <v>7</v>
      </c>
      <c r="T1361" s="29">
        <v>6.1728395061728392E-2</v>
      </c>
      <c r="U1361" s="28">
        <v>263</v>
      </c>
      <c r="V1361" s="63"/>
      <c r="W1361" s="61">
        <f>(Table134[[#This Row],[2042 Future AADT]]-Table134[[#This Row],[AADT 2022]])/20*($W$5-2022)+Table134[[#This Row],[AADT 2022]]</f>
        <v>263</v>
      </c>
      <c r="X1361" s="63"/>
    </row>
    <row r="1362" spans="1:24" s="21" customFormat="1" ht="24" customHeight="1" x14ac:dyDescent="0.25">
      <c r="A1362" s="24" t="s">
        <v>9187</v>
      </c>
      <c r="B1362" s="25" t="s">
        <v>20306</v>
      </c>
      <c r="C1362" s="24">
        <v>6230</v>
      </c>
      <c r="D1362" s="24" t="s">
        <v>17074</v>
      </c>
      <c r="E1362" s="24" t="s">
        <v>9188</v>
      </c>
      <c r="F1362" s="26">
        <f>Table134[[#This Row],[ToMeasure]]-Table134[[#This Row],[FromMeasure]]</f>
        <v>0.20921777999999999</v>
      </c>
      <c r="G1362" s="27" t="s">
        <v>8665</v>
      </c>
      <c r="H1362" s="37">
        <v>0</v>
      </c>
      <c r="I1362" s="24" t="s">
        <v>632</v>
      </c>
      <c r="J1362" s="37">
        <v>0.20921777999999999</v>
      </c>
      <c r="K1362" s="24" t="s">
        <v>8664</v>
      </c>
      <c r="L1362" s="28">
        <v>114</v>
      </c>
      <c r="M1362" s="28">
        <v>0</v>
      </c>
      <c r="N1362" s="28">
        <v>114</v>
      </c>
      <c r="O1362" s="25" t="s">
        <v>24133</v>
      </c>
      <c r="P1362" s="24">
        <v>16</v>
      </c>
      <c r="Q1362" s="24" t="s">
        <v>203</v>
      </c>
      <c r="R1362" s="28">
        <v>8</v>
      </c>
      <c r="S1362" s="28">
        <v>12</v>
      </c>
      <c r="T1362" s="29">
        <v>0.17543859649122806</v>
      </c>
      <c r="U1362" s="28">
        <v>185</v>
      </c>
      <c r="V1362" s="63"/>
      <c r="W1362" s="61">
        <f>(Table134[[#This Row],[2042 Future AADT]]-Table134[[#This Row],[AADT 2022]])/20*($W$5-2022)+Table134[[#This Row],[AADT 2022]]</f>
        <v>185</v>
      </c>
      <c r="X1362" s="63"/>
    </row>
    <row r="1363" spans="1:24" s="21" customFormat="1" ht="24" customHeight="1" x14ac:dyDescent="0.25">
      <c r="A1363" s="24" t="s">
        <v>4740</v>
      </c>
      <c r="B1363" s="25" t="s">
        <v>20308</v>
      </c>
      <c r="C1363" s="24">
        <v>6232</v>
      </c>
      <c r="D1363" s="24" t="s">
        <v>17074</v>
      </c>
      <c r="E1363" s="24" t="s">
        <v>4741</v>
      </c>
      <c r="F1363" s="26">
        <f>Table134[[#This Row],[ToMeasure]]-Table134[[#This Row],[FromMeasure]]</f>
        <v>0.27286550999999998</v>
      </c>
      <c r="G1363" s="27" t="s">
        <v>4742</v>
      </c>
      <c r="H1363" s="37">
        <v>0</v>
      </c>
      <c r="I1363" s="24" t="s">
        <v>4488</v>
      </c>
      <c r="J1363" s="37">
        <v>0.27286550999999998</v>
      </c>
      <c r="K1363" s="24" t="s">
        <v>1718</v>
      </c>
      <c r="L1363" s="28">
        <v>174</v>
      </c>
      <c r="M1363" s="28">
        <v>0</v>
      </c>
      <c r="N1363" s="28">
        <v>174</v>
      </c>
      <c r="O1363" s="25" t="s">
        <v>24134</v>
      </c>
      <c r="P1363" s="24">
        <v>29</v>
      </c>
      <c r="Q1363" s="24" t="s">
        <v>203</v>
      </c>
      <c r="R1363" s="28">
        <v>12</v>
      </c>
      <c r="S1363" s="28">
        <v>13</v>
      </c>
      <c r="T1363" s="29">
        <v>0.14367816091954022</v>
      </c>
      <c r="U1363" s="28">
        <v>283</v>
      </c>
      <c r="V1363" s="63"/>
      <c r="W1363" s="61">
        <f>(Table134[[#This Row],[2042 Future AADT]]-Table134[[#This Row],[AADT 2022]])/20*($W$5-2022)+Table134[[#This Row],[AADT 2022]]</f>
        <v>283</v>
      </c>
      <c r="X1363" s="63"/>
    </row>
    <row r="1364" spans="1:24" s="21" customFormat="1" ht="24" customHeight="1" x14ac:dyDescent="0.25">
      <c r="A1364" s="24" t="s">
        <v>8662</v>
      </c>
      <c r="B1364" s="25" t="s">
        <v>20307</v>
      </c>
      <c r="C1364" s="24">
        <v>6231</v>
      </c>
      <c r="D1364" s="24" t="s">
        <v>17074</v>
      </c>
      <c r="E1364" s="24" t="s">
        <v>8663</v>
      </c>
      <c r="F1364" s="26">
        <f>Table134[[#This Row],[ToMeasure]]-Table134[[#This Row],[FromMeasure]]</f>
        <v>0.18587105000000001</v>
      </c>
      <c r="G1364" s="27" t="s">
        <v>8664</v>
      </c>
      <c r="H1364" s="37">
        <v>0</v>
      </c>
      <c r="I1364" s="24" t="s">
        <v>8665</v>
      </c>
      <c r="J1364" s="37">
        <v>0.18587105000000001</v>
      </c>
      <c r="K1364" s="24" t="s">
        <v>632</v>
      </c>
      <c r="L1364" s="28">
        <v>341</v>
      </c>
      <c r="M1364" s="28">
        <v>0</v>
      </c>
      <c r="N1364" s="28">
        <v>341</v>
      </c>
      <c r="O1364" s="25" t="s">
        <v>24135</v>
      </c>
      <c r="P1364" s="24">
        <v>12</v>
      </c>
      <c r="Q1364" s="24" t="s">
        <v>203</v>
      </c>
      <c r="R1364" s="28">
        <v>28</v>
      </c>
      <c r="S1364" s="28">
        <v>57</v>
      </c>
      <c r="T1364" s="29">
        <v>0.24926686217008798</v>
      </c>
      <c r="U1364" s="28">
        <v>554</v>
      </c>
      <c r="V1364" s="63"/>
      <c r="W1364" s="61">
        <f>(Table134[[#This Row],[2042 Future AADT]]-Table134[[#This Row],[AADT 2022]])/20*($W$5-2022)+Table134[[#This Row],[AADT 2022]]</f>
        <v>554</v>
      </c>
      <c r="X1364" s="63"/>
    </row>
    <row r="1365" spans="1:24" s="21" customFormat="1" ht="24" customHeight="1" x14ac:dyDescent="0.25">
      <c r="A1365" s="24" t="s">
        <v>8667</v>
      </c>
      <c r="B1365" s="25" t="s">
        <v>20309</v>
      </c>
      <c r="C1365" s="24">
        <v>6233</v>
      </c>
      <c r="D1365" s="24" t="s">
        <v>17074</v>
      </c>
      <c r="E1365" s="24" t="s">
        <v>1721</v>
      </c>
      <c r="F1365" s="26">
        <f>Table134[[#This Row],[ToMeasure]]-Table134[[#This Row],[FromMeasure]]</f>
        <v>0.29651192999999998</v>
      </c>
      <c r="G1365" s="27" t="s">
        <v>1718</v>
      </c>
      <c r="H1365" s="37">
        <v>0</v>
      </c>
      <c r="I1365" s="24" t="s">
        <v>4742</v>
      </c>
      <c r="J1365" s="37">
        <v>0.29651192999999998</v>
      </c>
      <c r="K1365" s="24" t="s">
        <v>4488</v>
      </c>
      <c r="L1365" s="28">
        <v>98</v>
      </c>
      <c r="M1365" s="28">
        <v>0</v>
      </c>
      <c r="N1365" s="28">
        <v>98</v>
      </c>
      <c r="O1365" s="25" t="s">
        <v>24136</v>
      </c>
      <c r="P1365" s="24">
        <v>19</v>
      </c>
      <c r="Q1365" s="24" t="s">
        <v>203</v>
      </c>
      <c r="R1365" s="28">
        <v>4</v>
      </c>
      <c r="S1365" s="28">
        <v>6</v>
      </c>
      <c r="T1365" s="29">
        <v>0.10204081632653061</v>
      </c>
      <c r="U1365" s="28">
        <v>159</v>
      </c>
      <c r="V1365" s="63"/>
      <c r="W1365" s="61">
        <f>(Table134[[#This Row],[2042 Future AADT]]-Table134[[#This Row],[AADT 2022]])/20*($W$5-2022)+Table134[[#This Row],[AADT 2022]]</f>
        <v>159</v>
      </c>
      <c r="X1365" s="63"/>
    </row>
    <row r="1366" spans="1:24" s="21" customFormat="1" ht="24" customHeight="1" x14ac:dyDescent="0.25">
      <c r="A1366" s="24" t="s">
        <v>4744</v>
      </c>
      <c r="B1366" s="25" t="s">
        <v>20311</v>
      </c>
      <c r="C1366" s="24">
        <v>6240</v>
      </c>
      <c r="D1366" s="24" t="s">
        <v>17074</v>
      </c>
      <c r="E1366" s="24" t="s">
        <v>4745</v>
      </c>
      <c r="F1366" s="26">
        <f>Table134[[#This Row],[ToMeasure]]-Table134[[#This Row],[FromMeasure]]</f>
        <v>0.27325274999999999</v>
      </c>
      <c r="G1366" s="27" t="s">
        <v>4746</v>
      </c>
      <c r="H1366" s="37">
        <v>0</v>
      </c>
      <c r="I1366" s="24" t="s">
        <v>632</v>
      </c>
      <c r="J1366" s="37">
        <v>0.27325274999999999</v>
      </c>
      <c r="K1366" s="24" t="s">
        <v>4747</v>
      </c>
      <c r="L1366" s="28">
        <v>1362</v>
      </c>
      <c r="M1366" s="28">
        <v>0</v>
      </c>
      <c r="N1366" s="28">
        <v>1362</v>
      </c>
      <c r="O1366" s="25" t="s">
        <v>24137</v>
      </c>
      <c r="P1366" s="24">
        <v>12</v>
      </c>
      <c r="Q1366" s="24" t="s">
        <v>203</v>
      </c>
      <c r="R1366" s="28">
        <v>90</v>
      </c>
      <c r="S1366" s="28">
        <v>117</v>
      </c>
      <c r="T1366" s="29">
        <v>0.15198237885462554</v>
      </c>
      <c r="U1366" s="28">
        <v>2384</v>
      </c>
      <c r="V1366" s="63"/>
      <c r="W1366" s="61">
        <f>(Table134[[#This Row],[2042 Future AADT]]-Table134[[#This Row],[AADT 2022]])/20*($W$5-2022)+Table134[[#This Row],[AADT 2022]]</f>
        <v>2384</v>
      </c>
      <c r="X1366" s="63"/>
    </row>
    <row r="1367" spans="1:24" s="21" customFormat="1" ht="24" customHeight="1" x14ac:dyDescent="0.25">
      <c r="A1367" s="24" t="s">
        <v>4749</v>
      </c>
      <c r="B1367" s="25" t="s">
        <v>20313</v>
      </c>
      <c r="C1367" s="24">
        <v>6242</v>
      </c>
      <c r="D1367" s="24" t="s">
        <v>17074</v>
      </c>
      <c r="E1367" s="24" t="s">
        <v>4750</v>
      </c>
      <c r="F1367" s="26">
        <f>Table134[[#This Row],[ToMeasure]]-Table134[[#This Row],[FromMeasure]]</f>
        <v>0.21311588000000001</v>
      </c>
      <c r="G1367" s="27" t="s">
        <v>4751</v>
      </c>
      <c r="H1367" s="37">
        <v>0</v>
      </c>
      <c r="I1367" s="24" t="s">
        <v>4488</v>
      </c>
      <c r="J1367" s="37">
        <v>0.21311588000000001</v>
      </c>
      <c r="K1367" s="24" t="s">
        <v>4752</v>
      </c>
      <c r="L1367" s="28">
        <v>1260</v>
      </c>
      <c r="M1367" s="28">
        <v>0</v>
      </c>
      <c r="N1367" s="28">
        <v>1260</v>
      </c>
      <c r="O1367" s="25" t="s">
        <v>24138</v>
      </c>
      <c r="P1367" s="24">
        <v>12</v>
      </c>
      <c r="Q1367" s="24" t="s">
        <v>203</v>
      </c>
      <c r="R1367" s="28">
        <v>82</v>
      </c>
      <c r="S1367" s="28">
        <v>157</v>
      </c>
      <c r="T1367" s="29">
        <v>0.18968253968253967</v>
      </c>
      <c r="U1367" s="28">
        <v>2205</v>
      </c>
      <c r="V1367" s="63"/>
      <c r="W1367" s="61">
        <f>(Table134[[#This Row],[2042 Future AADT]]-Table134[[#This Row],[AADT 2022]])/20*($W$5-2022)+Table134[[#This Row],[AADT 2022]]</f>
        <v>2205</v>
      </c>
      <c r="X1367" s="63"/>
    </row>
    <row r="1368" spans="1:24" s="21" customFormat="1" ht="24" customHeight="1" x14ac:dyDescent="0.25">
      <c r="A1368" s="24" t="s">
        <v>9190</v>
      </c>
      <c r="B1368" s="25" t="s">
        <v>20312</v>
      </c>
      <c r="C1368" s="24">
        <v>6241</v>
      </c>
      <c r="D1368" s="24" t="s">
        <v>17074</v>
      </c>
      <c r="E1368" s="24" t="s">
        <v>9191</v>
      </c>
      <c r="F1368" s="26">
        <f>Table134[[#This Row],[ToMeasure]]-Table134[[#This Row],[FromMeasure]]</f>
        <v>0.18930747000000001</v>
      </c>
      <c r="G1368" s="27" t="s">
        <v>4747</v>
      </c>
      <c r="H1368" s="37">
        <v>0</v>
      </c>
      <c r="I1368" s="24" t="s">
        <v>4746</v>
      </c>
      <c r="J1368" s="37">
        <v>0.18930747000000001</v>
      </c>
      <c r="K1368" s="24" t="s">
        <v>632</v>
      </c>
      <c r="L1368" s="28">
        <v>1023</v>
      </c>
      <c r="M1368" s="28">
        <v>0</v>
      </c>
      <c r="N1368" s="28">
        <v>1023</v>
      </c>
      <c r="O1368" s="25" t="s">
        <v>24139</v>
      </c>
      <c r="P1368" s="24">
        <v>10</v>
      </c>
      <c r="Q1368" s="24" t="s">
        <v>203</v>
      </c>
      <c r="R1368" s="28">
        <v>68</v>
      </c>
      <c r="S1368" s="28">
        <v>86</v>
      </c>
      <c r="T1368" s="29">
        <v>0.15053763440860216</v>
      </c>
      <c r="U1368" s="28">
        <v>1790</v>
      </c>
      <c r="V1368" s="63"/>
      <c r="W1368" s="61">
        <f>(Table134[[#This Row],[2042 Future AADT]]-Table134[[#This Row],[AADT 2022]])/20*($W$5-2022)+Table134[[#This Row],[AADT 2022]]</f>
        <v>1790</v>
      </c>
      <c r="X1368" s="63"/>
    </row>
    <row r="1369" spans="1:24" s="21" customFormat="1" ht="24" customHeight="1" x14ac:dyDescent="0.25">
      <c r="A1369" s="24" t="s">
        <v>8669</v>
      </c>
      <c r="B1369" s="25" t="s">
        <v>20314</v>
      </c>
      <c r="C1369" s="24">
        <v>6243</v>
      </c>
      <c r="D1369" s="24" t="s">
        <v>17074</v>
      </c>
      <c r="E1369" s="24" t="s">
        <v>8670</v>
      </c>
      <c r="F1369" s="26">
        <f>Table134[[#This Row],[ToMeasure]]-Table134[[#This Row],[FromMeasure]]</f>
        <v>0.21742272000000001</v>
      </c>
      <c r="G1369" s="27" t="s">
        <v>4752</v>
      </c>
      <c r="H1369" s="37">
        <v>0</v>
      </c>
      <c r="I1369" s="24" t="s">
        <v>4751</v>
      </c>
      <c r="J1369" s="37">
        <v>0.21742272000000001</v>
      </c>
      <c r="K1369" s="24" t="s">
        <v>4488</v>
      </c>
      <c r="L1369" s="28">
        <v>1103</v>
      </c>
      <c r="M1369" s="28">
        <v>0</v>
      </c>
      <c r="N1369" s="28">
        <v>1103</v>
      </c>
      <c r="O1369" s="25" t="s">
        <v>24140</v>
      </c>
      <c r="P1369" s="24">
        <v>11</v>
      </c>
      <c r="Q1369" s="24" t="s">
        <v>203</v>
      </c>
      <c r="R1369" s="28">
        <v>71</v>
      </c>
      <c r="S1369" s="28">
        <v>137</v>
      </c>
      <c r="T1369" s="29">
        <v>0.1885766092475068</v>
      </c>
      <c r="U1369" s="28">
        <v>1930</v>
      </c>
      <c r="V1369" s="63"/>
      <c r="W1369" s="61">
        <f>(Table134[[#This Row],[2042 Future AADT]]-Table134[[#This Row],[AADT 2022]])/20*($W$5-2022)+Table134[[#This Row],[AADT 2022]]</f>
        <v>1930</v>
      </c>
      <c r="X1369" s="63"/>
    </row>
    <row r="1370" spans="1:24" s="21" customFormat="1" ht="24" customHeight="1" x14ac:dyDescent="0.25">
      <c r="A1370" s="24" t="s">
        <v>8672</v>
      </c>
      <c r="B1370" s="25" t="s">
        <v>20316</v>
      </c>
      <c r="C1370" s="24">
        <v>6250</v>
      </c>
      <c r="D1370" s="24" t="s">
        <v>17074</v>
      </c>
      <c r="E1370" s="24" t="s">
        <v>8673</v>
      </c>
      <c r="F1370" s="26">
        <f>Table134[[#This Row],[ToMeasure]]-Table134[[#This Row],[FromMeasure]]</f>
        <v>0.22022957000000001</v>
      </c>
      <c r="G1370" s="27" t="s">
        <v>4761</v>
      </c>
      <c r="H1370" s="37">
        <v>0</v>
      </c>
      <c r="I1370" s="24" t="s">
        <v>632</v>
      </c>
      <c r="J1370" s="37">
        <v>0.22022957000000001</v>
      </c>
      <c r="K1370" s="24" t="s">
        <v>4758</v>
      </c>
      <c r="L1370" s="28">
        <v>1980</v>
      </c>
      <c r="M1370" s="28">
        <v>0</v>
      </c>
      <c r="N1370" s="28">
        <v>1980</v>
      </c>
      <c r="O1370" s="25" t="s">
        <v>24141</v>
      </c>
      <c r="P1370" s="24">
        <v>12</v>
      </c>
      <c r="Q1370" s="24" t="s">
        <v>203</v>
      </c>
      <c r="R1370" s="28">
        <v>130</v>
      </c>
      <c r="S1370" s="28">
        <v>169</v>
      </c>
      <c r="T1370" s="29">
        <v>0.15101010101010101</v>
      </c>
      <c r="U1370" s="28">
        <v>3465</v>
      </c>
      <c r="V1370" s="63"/>
      <c r="W1370" s="61">
        <f>(Table134[[#This Row],[2042 Future AADT]]-Table134[[#This Row],[AADT 2022]])/20*($W$5-2022)+Table134[[#This Row],[AADT 2022]]</f>
        <v>3465</v>
      </c>
      <c r="X1370" s="63"/>
    </row>
    <row r="1371" spans="1:24" s="21" customFormat="1" ht="24" customHeight="1" x14ac:dyDescent="0.25">
      <c r="A1371" s="24" t="s">
        <v>8675</v>
      </c>
      <c r="B1371" s="25" t="s">
        <v>20318</v>
      </c>
      <c r="C1371" s="24">
        <v>6252</v>
      </c>
      <c r="D1371" s="24" t="s">
        <v>17074</v>
      </c>
      <c r="E1371" s="24" t="s">
        <v>8676</v>
      </c>
      <c r="F1371" s="26">
        <f>Table134[[#This Row],[ToMeasure]]-Table134[[#This Row],[FromMeasure]]</f>
        <v>0.2800995</v>
      </c>
      <c r="G1371" s="27" t="s">
        <v>8677</v>
      </c>
      <c r="H1371" s="37">
        <v>0</v>
      </c>
      <c r="I1371" s="24" t="s">
        <v>4488</v>
      </c>
      <c r="J1371" s="37">
        <v>0.2800995</v>
      </c>
      <c r="K1371" s="24" t="s">
        <v>4758</v>
      </c>
      <c r="L1371" s="28">
        <v>1496</v>
      </c>
      <c r="M1371" s="28">
        <v>0</v>
      </c>
      <c r="N1371" s="28">
        <v>1496</v>
      </c>
      <c r="O1371" s="25" t="s">
        <v>24142</v>
      </c>
      <c r="P1371" s="24">
        <v>12</v>
      </c>
      <c r="Q1371" s="24" t="s">
        <v>203</v>
      </c>
      <c r="R1371" s="28">
        <v>97</v>
      </c>
      <c r="S1371" s="28">
        <v>188</v>
      </c>
      <c r="T1371" s="29">
        <v>0.19050802139037434</v>
      </c>
      <c r="U1371" s="28">
        <v>2618</v>
      </c>
      <c r="V1371" s="63"/>
      <c r="W1371" s="61">
        <f>(Table134[[#This Row],[2042 Future AADT]]-Table134[[#This Row],[AADT 2022]])/20*($W$5-2022)+Table134[[#This Row],[AADT 2022]]</f>
        <v>2618</v>
      </c>
      <c r="X1371" s="63"/>
    </row>
    <row r="1372" spans="1:24" s="21" customFormat="1" ht="24" customHeight="1" x14ac:dyDescent="0.25">
      <c r="A1372" s="24" t="s">
        <v>8679</v>
      </c>
      <c r="B1372" s="25" t="s">
        <v>20317</v>
      </c>
      <c r="C1372" s="24">
        <v>6251</v>
      </c>
      <c r="D1372" s="24" t="s">
        <v>17074</v>
      </c>
      <c r="E1372" s="24" t="s">
        <v>8680</v>
      </c>
      <c r="F1372" s="26">
        <f>Table134[[#This Row],[ToMeasure]]-Table134[[#This Row],[FromMeasure]]</f>
        <v>0.29902282000000002</v>
      </c>
      <c r="G1372" s="27" t="s">
        <v>4758</v>
      </c>
      <c r="H1372" s="37">
        <v>0</v>
      </c>
      <c r="I1372" s="24" t="s">
        <v>8677</v>
      </c>
      <c r="J1372" s="37">
        <v>0.29902282000000002</v>
      </c>
      <c r="K1372" s="24" t="s">
        <v>632</v>
      </c>
      <c r="L1372" s="28">
        <v>1923</v>
      </c>
      <c r="M1372" s="28">
        <v>0</v>
      </c>
      <c r="N1372" s="28">
        <v>1923</v>
      </c>
      <c r="O1372" s="25" t="s">
        <v>24143</v>
      </c>
      <c r="P1372" s="24">
        <v>10</v>
      </c>
      <c r="Q1372" s="24" t="s">
        <v>203</v>
      </c>
      <c r="R1372" s="28">
        <v>125</v>
      </c>
      <c r="S1372" s="28">
        <v>242</v>
      </c>
      <c r="T1372" s="29">
        <v>0.19084763390535622</v>
      </c>
      <c r="U1372" s="28">
        <v>3365</v>
      </c>
      <c r="V1372" s="63"/>
      <c r="W1372" s="61">
        <f>(Table134[[#This Row],[2042 Future AADT]]-Table134[[#This Row],[AADT 2022]])/20*($W$5-2022)+Table134[[#This Row],[AADT 2022]]</f>
        <v>3365</v>
      </c>
      <c r="X1372" s="63"/>
    </row>
    <row r="1373" spans="1:24" s="21" customFormat="1" ht="24" customHeight="1" x14ac:dyDescent="0.25">
      <c r="A1373" s="24" t="s">
        <v>8682</v>
      </c>
      <c r="B1373" s="25" t="s">
        <v>20319</v>
      </c>
      <c r="C1373" s="24">
        <v>6253</v>
      </c>
      <c r="D1373" s="24" t="s">
        <v>17074</v>
      </c>
      <c r="E1373" s="24" t="s">
        <v>8683</v>
      </c>
      <c r="F1373" s="26">
        <f>Table134[[#This Row],[ToMeasure]]-Table134[[#This Row],[FromMeasure]]</f>
        <v>0.30112672000000001</v>
      </c>
      <c r="G1373" s="27" t="s">
        <v>8684</v>
      </c>
      <c r="H1373" s="37">
        <v>0</v>
      </c>
      <c r="I1373" s="24" t="s">
        <v>8677</v>
      </c>
      <c r="J1373" s="37">
        <v>0.30112672000000001</v>
      </c>
      <c r="K1373" s="24" t="s">
        <v>4488</v>
      </c>
      <c r="L1373" s="28">
        <v>1484</v>
      </c>
      <c r="M1373" s="28">
        <v>0</v>
      </c>
      <c r="N1373" s="28">
        <v>1484</v>
      </c>
      <c r="O1373" s="25" t="s">
        <v>24144</v>
      </c>
      <c r="P1373" s="24">
        <v>11</v>
      </c>
      <c r="Q1373" s="24" t="s">
        <v>203</v>
      </c>
      <c r="R1373" s="28">
        <v>98</v>
      </c>
      <c r="S1373" s="28">
        <v>127</v>
      </c>
      <c r="T1373" s="29">
        <v>0.15161725067385445</v>
      </c>
      <c r="U1373" s="28">
        <v>2597</v>
      </c>
      <c r="V1373" s="63"/>
      <c r="W1373" s="61">
        <f>(Table134[[#This Row],[2042 Future AADT]]-Table134[[#This Row],[AADT 2022]])/20*($W$5-2022)+Table134[[#This Row],[AADT 2022]]</f>
        <v>2597</v>
      </c>
      <c r="X1373" s="63"/>
    </row>
    <row r="1374" spans="1:24" s="21" customFormat="1" ht="24" customHeight="1" x14ac:dyDescent="0.25">
      <c r="A1374" s="24" t="s">
        <v>9193</v>
      </c>
      <c r="B1374" s="25"/>
      <c r="C1374" s="24" t="s">
        <v>203</v>
      </c>
      <c r="D1374" s="24" t="s">
        <v>17074</v>
      </c>
      <c r="E1374" s="24" t="s">
        <v>9194</v>
      </c>
      <c r="F1374" s="26">
        <f>Table134[[#This Row],[ToMeasure]]-Table134[[#This Row],[FromMeasure]]</f>
        <v>5.5167800000000003E-2</v>
      </c>
      <c r="G1374" s="27" t="s">
        <v>9195</v>
      </c>
      <c r="H1374" s="37">
        <v>0</v>
      </c>
      <c r="I1374" s="24" t="s">
        <v>9196</v>
      </c>
      <c r="J1374" s="37">
        <v>5.5167800000000003E-2</v>
      </c>
      <c r="K1374" s="24" t="s">
        <v>8684</v>
      </c>
      <c r="L1374" s="28" t="s">
        <v>203</v>
      </c>
      <c r="M1374" s="28" t="s">
        <v>203</v>
      </c>
      <c r="N1374" s="28" t="s">
        <v>203</v>
      </c>
      <c r="O1374" s="25" t="s">
        <v>203</v>
      </c>
      <c r="P1374" s="24" t="s">
        <v>203</v>
      </c>
      <c r="Q1374" s="24" t="s">
        <v>203</v>
      </c>
      <c r="R1374" s="28" t="s">
        <v>203</v>
      </c>
      <c r="S1374" s="28" t="s">
        <v>203</v>
      </c>
      <c r="T1374" s="29" t="s">
        <v>203</v>
      </c>
      <c r="U1374" s="28" t="s">
        <v>203</v>
      </c>
      <c r="V1374" s="63"/>
      <c r="W1374" s="61" t="e">
        <f>(Table134[[#This Row],[2042 Future AADT]]-Table134[[#This Row],[AADT 2022]])/20*($W$5-2022)+Table134[[#This Row],[AADT 2022]]</f>
        <v>#VALUE!</v>
      </c>
      <c r="X1374" s="63"/>
    </row>
    <row r="1375" spans="1:24" s="21" customFormat="1" ht="24" customHeight="1" x14ac:dyDescent="0.25">
      <c r="A1375" s="24" t="s">
        <v>4754</v>
      </c>
      <c r="B1375" s="25"/>
      <c r="C1375" s="24" t="s">
        <v>203</v>
      </c>
      <c r="D1375" s="24" t="s">
        <v>17074</v>
      </c>
      <c r="E1375" s="24" t="s">
        <v>4755</v>
      </c>
      <c r="F1375" s="26">
        <f>Table134[[#This Row],[ToMeasure]]-Table134[[#This Row],[FromMeasure]]</f>
        <v>4.3660530000000003E-2</v>
      </c>
      <c r="G1375" s="27" t="s">
        <v>4756</v>
      </c>
      <c r="H1375" s="37">
        <v>0</v>
      </c>
      <c r="I1375" s="24" t="s">
        <v>4757</v>
      </c>
      <c r="J1375" s="37">
        <v>4.3660530000000003E-2</v>
      </c>
      <c r="K1375" s="24" t="s">
        <v>4758</v>
      </c>
      <c r="L1375" s="28" t="s">
        <v>203</v>
      </c>
      <c r="M1375" s="28" t="s">
        <v>203</v>
      </c>
      <c r="N1375" s="28" t="s">
        <v>203</v>
      </c>
      <c r="O1375" s="25" t="s">
        <v>203</v>
      </c>
      <c r="P1375" s="24" t="s">
        <v>203</v>
      </c>
      <c r="Q1375" s="24" t="s">
        <v>203</v>
      </c>
      <c r="R1375" s="28" t="s">
        <v>203</v>
      </c>
      <c r="S1375" s="28" t="s">
        <v>203</v>
      </c>
      <c r="T1375" s="29" t="s">
        <v>203</v>
      </c>
      <c r="U1375" s="28" t="s">
        <v>203</v>
      </c>
      <c r="V1375" s="63"/>
      <c r="W1375" s="61" t="e">
        <f>(Table134[[#This Row],[2042 Future AADT]]-Table134[[#This Row],[AADT 2022]])/20*($W$5-2022)+Table134[[#This Row],[AADT 2022]]</f>
        <v>#VALUE!</v>
      </c>
      <c r="X1375" s="63"/>
    </row>
    <row r="1376" spans="1:24" s="21" customFormat="1" ht="24" customHeight="1" x14ac:dyDescent="0.25">
      <c r="A1376" s="24" t="s">
        <v>4759</v>
      </c>
      <c r="B1376" s="25"/>
      <c r="C1376" s="24" t="s">
        <v>203</v>
      </c>
      <c r="D1376" s="24" t="s">
        <v>17074</v>
      </c>
      <c r="E1376" s="24" t="s">
        <v>4760</v>
      </c>
      <c r="F1376" s="26">
        <f>Table134[[#This Row],[ToMeasure]]-Table134[[#This Row],[FromMeasure]]</f>
        <v>5.629112E-2</v>
      </c>
      <c r="G1376" s="27" t="s">
        <v>4757</v>
      </c>
      <c r="H1376" s="37">
        <v>0</v>
      </c>
      <c r="I1376" s="24" t="s">
        <v>4761</v>
      </c>
      <c r="J1376" s="37">
        <v>5.629112E-2</v>
      </c>
      <c r="K1376" s="24" t="s">
        <v>4756</v>
      </c>
      <c r="L1376" s="28" t="s">
        <v>203</v>
      </c>
      <c r="M1376" s="28" t="s">
        <v>203</v>
      </c>
      <c r="N1376" s="28" t="s">
        <v>203</v>
      </c>
      <c r="O1376" s="25" t="s">
        <v>203</v>
      </c>
      <c r="P1376" s="24" t="s">
        <v>203</v>
      </c>
      <c r="Q1376" s="24" t="s">
        <v>203</v>
      </c>
      <c r="R1376" s="28" t="s">
        <v>203</v>
      </c>
      <c r="S1376" s="28" t="s">
        <v>203</v>
      </c>
      <c r="T1376" s="29" t="s">
        <v>203</v>
      </c>
      <c r="U1376" s="28" t="s">
        <v>203</v>
      </c>
      <c r="V1376" s="63"/>
      <c r="W1376" s="61" t="e">
        <f>(Table134[[#This Row],[2042 Future AADT]]-Table134[[#This Row],[AADT 2022]])/20*($W$5-2022)+Table134[[#This Row],[AADT 2022]]</f>
        <v>#VALUE!</v>
      </c>
      <c r="X1376" s="63"/>
    </row>
    <row r="1377" spans="1:24" s="21" customFormat="1" ht="24" customHeight="1" x14ac:dyDescent="0.25">
      <c r="A1377" s="24" t="s">
        <v>9197</v>
      </c>
      <c r="B1377" s="25"/>
      <c r="C1377" s="24" t="s">
        <v>203</v>
      </c>
      <c r="D1377" s="24" t="s">
        <v>17074</v>
      </c>
      <c r="E1377" s="24" t="s">
        <v>9198</v>
      </c>
      <c r="F1377" s="26">
        <f>Table134[[#This Row],[ToMeasure]]-Table134[[#This Row],[FromMeasure]]</f>
        <v>5.735291E-2</v>
      </c>
      <c r="G1377" s="27" t="s">
        <v>9196</v>
      </c>
      <c r="H1377" s="37">
        <v>0</v>
      </c>
      <c r="I1377" s="24" t="s">
        <v>8677</v>
      </c>
      <c r="J1377" s="37">
        <v>5.735291E-2</v>
      </c>
      <c r="K1377" s="24" t="s">
        <v>9195</v>
      </c>
      <c r="L1377" s="28" t="s">
        <v>203</v>
      </c>
      <c r="M1377" s="28" t="s">
        <v>203</v>
      </c>
      <c r="N1377" s="28" t="s">
        <v>203</v>
      </c>
      <c r="O1377" s="25" t="s">
        <v>203</v>
      </c>
      <c r="P1377" s="24" t="s">
        <v>203</v>
      </c>
      <c r="Q1377" s="24" t="s">
        <v>203</v>
      </c>
      <c r="R1377" s="28" t="s">
        <v>203</v>
      </c>
      <c r="S1377" s="28" t="s">
        <v>203</v>
      </c>
      <c r="T1377" s="29" t="s">
        <v>203</v>
      </c>
      <c r="U1377" s="28" t="s">
        <v>203</v>
      </c>
      <c r="V1377" s="63"/>
      <c r="W1377" s="61" t="e">
        <f>(Table134[[#This Row],[2042 Future AADT]]-Table134[[#This Row],[AADT 2022]])/20*($W$5-2022)+Table134[[#This Row],[AADT 2022]]</f>
        <v>#VALUE!</v>
      </c>
      <c r="X1377" s="63"/>
    </row>
    <row r="1378" spans="1:24" s="21" customFormat="1" ht="24" customHeight="1" x14ac:dyDescent="0.25">
      <c r="A1378" s="24" t="s">
        <v>9199</v>
      </c>
      <c r="B1378" s="25" t="s">
        <v>20321</v>
      </c>
      <c r="C1378" s="24">
        <v>6260</v>
      </c>
      <c r="D1378" s="24" t="s">
        <v>17074</v>
      </c>
      <c r="E1378" s="24" t="s">
        <v>9200</v>
      </c>
      <c r="F1378" s="26">
        <f>Table134[[#This Row],[ToMeasure]]-Table134[[#This Row],[FromMeasure]]</f>
        <v>0.29636161999999999</v>
      </c>
      <c r="G1378" s="27" t="s">
        <v>9201</v>
      </c>
      <c r="H1378" s="37">
        <v>0</v>
      </c>
      <c r="I1378" s="24" t="s">
        <v>632</v>
      </c>
      <c r="J1378" s="37">
        <v>0.29636161999999999</v>
      </c>
      <c r="K1378" s="24" t="s">
        <v>9202</v>
      </c>
      <c r="L1378" s="28">
        <v>2181</v>
      </c>
      <c r="M1378" s="28">
        <v>0</v>
      </c>
      <c r="N1378" s="28">
        <v>2181</v>
      </c>
      <c r="O1378" s="25" t="s">
        <v>24145</v>
      </c>
      <c r="P1378" s="24">
        <v>10</v>
      </c>
      <c r="Q1378" s="24" t="s">
        <v>203</v>
      </c>
      <c r="R1378" s="28">
        <v>142</v>
      </c>
      <c r="S1378" s="28">
        <v>273</v>
      </c>
      <c r="T1378" s="29">
        <v>0.1902796882164145</v>
      </c>
      <c r="U1378" s="28">
        <v>3817</v>
      </c>
      <c r="V1378" s="63"/>
      <c r="W1378" s="61">
        <f>(Table134[[#This Row],[2042 Future AADT]]-Table134[[#This Row],[AADT 2022]])/20*($W$5-2022)+Table134[[#This Row],[AADT 2022]]</f>
        <v>3817</v>
      </c>
      <c r="X1378" s="63"/>
    </row>
    <row r="1379" spans="1:24" s="21" customFormat="1" ht="24" customHeight="1" x14ac:dyDescent="0.25">
      <c r="A1379" s="24" t="s">
        <v>9204</v>
      </c>
      <c r="B1379" s="25" t="s">
        <v>20323</v>
      </c>
      <c r="C1379" s="24">
        <v>6262</v>
      </c>
      <c r="D1379" s="24" t="s">
        <v>17074</v>
      </c>
      <c r="E1379" s="24" t="s">
        <v>9205</v>
      </c>
      <c r="F1379" s="26">
        <f>Table134[[#This Row],[ToMeasure]]-Table134[[#This Row],[FromMeasure]]</f>
        <v>0.26442209</v>
      </c>
      <c r="G1379" s="27" t="s">
        <v>8689</v>
      </c>
      <c r="H1379" s="37">
        <v>0</v>
      </c>
      <c r="I1379" s="24" t="s">
        <v>4488</v>
      </c>
      <c r="J1379" s="37">
        <v>0.26442209</v>
      </c>
      <c r="K1379" s="24" t="s">
        <v>8688</v>
      </c>
      <c r="L1379" s="28">
        <v>1304</v>
      </c>
      <c r="M1379" s="28">
        <v>0</v>
      </c>
      <c r="N1379" s="28">
        <v>1304</v>
      </c>
      <c r="O1379" s="25" t="s">
        <v>24146</v>
      </c>
      <c r="P1379" s="24">
        <v>17</v>
      </c>
      <c r="Q1379" s="24" t="s">
        <v>203</v>
      </c>
      <c r="R1379" s="28">
        <v>86</v>
      </c>
      <c r="S1379" s="28">
        <v>109</v>
      </c>
      <c r="T1379" s="29">
        <v>0.14953987730061349</v>
      </c>
      <c r="U1379" s="28">
        <v>2282</v>
      </c>
      <c r="V1379" s="63"/>
      <c r="W1379" s="61">
        <f>(Table134[[#This Row],[2042 Future AADT]]-Table134[[#This Row],[AADT 2022]])/20*($W$5-2022)+Table134[[#This Row],[AADT 2022]]</f>
        <v>2282</v>
      </c>
      <c r="X1379" s="63"/>
    </row>
    <row r="1380" spans="1:24" s="21" customFormat="1" ht="24" customHeight="1" x14ac:dyDescent="0.25">
      <c r="A1380" s="24" t="s">
        <v>9207</v>
      </c>
      <c r="B1380" s="25" t="s">
        <v>20322</v>
      </c>
      <c r="C1380" s="24">
        <v>6261</v>
      </c>
      <c r="D1380" s="24" t="s">
        <v>17074</v>
      </c>
      <c r="E1380" s="24" t="s">
        <v>9208</v>
      </c>
      <c r="F1380" s="26">
        <f>Table134[[#This Row],[ToMeasure]]-Table134[[#This Row],[FromMeasure]]</f>
        <v>0.26923236</v>
      </c>
      <c r="G1380" s="27" t="s">
        <v>9202</v>
      </c>
      <c r="H1380" s="37">
        <v>0</v>
      </c>
      <c r="I1380" s="24" t="s">
        <v>9201</v>
      </c>
      <c r="J1380" s="37">
        <v>0.26923236</v>
      </c>
      <c r="K1380" s="24" t="s">
        <v>632</v>
      </c>
      <c r="L1380" s="28">
        <v>2554</v>
      </c>
      <c r="M1380" s="28">
        <v>0</v>
      </c>
      <c r="N1380" s="28">
        <v>2554</v>
      </c>
      <c r="O1380" s="25" t="s">
        <v>24147</v>
      </c>
      <c r="P1380" s="24">
        <v>9</v>
      </c>
      <c r="Q1380" s="24" t="s">
        <v>203</v>
      </c>
      <c r="R1380" s="28">
        <v>364</v>
      </c>
      <c r="S1380" s="28">
        <v>59</v>
      </c>
      <c r="T1380" s="29">
        <v>0.16562255285826155</v>
      </c>
      <c r="U1380" s="28">
        <v>4470</v>
      </c>
      <c r="V1380" s="63"/>
      <c r="W1380" s="61">
        <f>(Table134[[#This Row],[2042 Future AADT]]-Table134[[#This Row],[AADT 2022]])/20*($W$5-2022)+Table134[[#This Row],[AADT 2022]]</f>
        <v>4470</v>
      </c>
      <c r="X1380" s="63"/>
    </row>
    <row r="1381" spans="1:24" s="21" customFormat="1" ht="24" customHeight="1" x14ac:dyDescent="0.25">
      <c r="A1381" s="24" t="s">
        <v>8686</v>
      </c>
      <c r="B1381" s="25" t="s">
        <v>20324</v>
      </c>
      <c r="C1381" s="24">
        <v>6263</v>
      </c>
      <c r="D1381" s="24" t="s">
        <v>17074</v>
      </c>
      <c r="E1381" s="24" t="s">
        <v>8687</v>
      </c>
      <c r="F1381" s="26">
        <f>Table134[[#This Row],[ToMeasure]]-Table134[[#This Row],[FromMeasure]]</f>
        <v>0.24816859999999999</v>
      </c>
      <c r="G1381" s="27" t="s">
        <v>8688</v>
      </c>
      <c r="H1381" s="37">
        <v>0</v>
      </c>
      <c r="I1381" s="24" t="s">
        <v>8689</v>
      </c>
      <c r="J1381" s="37">
        <v>0.24816859999999999</v>
      </c>
      <c r="K1381" s="24" t="s">
        <v>4488</v>
      </c>
      <c r="L1381" s="28">
        <v>1497</v>
      </c>
      <c r="M1381" s="28">
        <v>0</v>
      </c>
      <c r="N1381" s="28">
        <v>1497</v>
      </c>
      <c r="O1381" s="25" t="s">
        <v>24148</v>
      </c>
      <c r="P1381" s="24">
        <v>8</v>
      </c>
      <c r="Q1381" s="24" t="s">
        <v>203</v>
      </c>
      <c r="R1381" s="28">
        <v>207</v>
      </c>
      <c r="S1381" s="28">
        <v>33</v>
      </c>
      <c r="T1381" s="29">
        <v>0.16032064128256512</v>
      </c>
      <c r="U1381" s="28">
        <v>2620</v>
      </c>
      <c r="V1381" s="63"/>
      <c r="W1381" s="61">
        <f>(Table134[[#This Row],[2042 Future AADT]]-Table134[[#This Row],[AADT 2022]])/20*($W$5-2022)+Table134[[#This Row],[AADT 2022]]</f>
        <v>2620</v>
      </c>
      <c r="X1381" s="63"/>
    </row>
    <row r="1382" spans="1:24" s="21" customFormat="1" ht="24" customHeight="1" x14ac:dyDescent="0.25">
      <c r="A1382" s="24" t="s">
        <v>8691</v>
      </c>
      <c r="B1382" s="25" t="s">
        <v>20326</v>
      </c>
      <c r="C1382" s="24">
        <v>6270</v>
      </c>
      <c r="D1382" s="24" t="s">
        <v>17074</v>
      </c>
      <c r="E1382" s="24" t="s">
        <v>8692</v>
      </c>
      <c r="F1382" s="26">
        <f>Table134[[#This Row],[ToMeasure]]-Table134[[#This Row],[FromMeasure]]</f>
        <v>0.29373738999999999</v>
      </c>
      <c r="G1382" s="27" t="s">
        <v>8693</v>
      </c>
      <c r="H1382" s="37">
        <v>0</v>
      </c>
      <c r="I1382" s="24" t="s">
        <v>632</v>
      </c>
      <c r="J1382" s="37">
        <v>0.29373738999999999</v>
      </c>
      <c r="K1382" s="24" t="s">
        <v>1420</v>
      </c>
      <c r="L1382" s="28">
        <v>1087</v>
      </c>
      <c r="M1382" s="28">
        <v>0</v>
      </c>
      <c r="N1382" s="28">
        <v>1087</v>
      </c>
      <c r="O1382" s="25" t="s">
        <v>24149</v>
      </c>
      <c r="P1382" s="24">
        <v>13</v>
      </c>
      <c r="Q1382" s="24" t="s">
        <v>203</v>
      </c>
      <c r="R1382" s="28">
        <v>71</v>
      </c>
      <c r="S1382" s="28">
        <v>135</v>
      </c>
      <c r="T1382" s="29">
        <v>0.18951241950321987</v>
      </c>
      <c r="U1382" s="28">
        <v>1893</v>
      </c>
      <c r="V1382" s="63"/>
      <c r="W1382" s="61">
        <f>(Table134[[#This Row],[2042 Future AADT]]-Table134[[#This Row],[AADT 2022]])/20*($W$5-2022)+Table134[[#This Row],[AADT 2022]]</f>
        <v>1893</v>
      </c>
      <c r="X1382" s="63"/>
    </row>
    <row r="1383" spans="1:24" s="21" customFormat="1" ht="24" customHeight="1" x14ac:dyDescent="0.25">
      <c r="A1383" s="24" t="s">
        <v>8695</v>
      </c>
      <c r="B1383" s="25" t="s">
        <v>20328</v>
      </c>
      <c r="C1383" s="24">
        <v>6272</v>
      </c>
      <c r="D1383" s="24" t="s">
        <v>17074</v>
      </c>
      <c r="E1383" s="24" t="s">
        <v>8696</v>
      </c>
      <c r="F1383" s="26">
        <f>Table134[[#This Row],[ToMeasure]]-Table134[[#This Row],[FromMeasure]]</f>
        <v>0.27951765000000001</v>
      </c>
      <c r="G1383" s="27" t="s">
        <v>4764</v>
      </c>
      <c r="H1383" s="37">
        <v>0</v>
      </c>
      <c r="I1383" s="24" t="s">
        <v>4488</v>
      </c>
      <c r="J1383" s="37">
        <v>0.27951765000000001</v>
      </c>
      <c r="K1383" s="24" t="s">
        <v>4763</v>
      </c>
      <c r="L1383" s="28">
        <v>162</v>
      </c>
      <c r="M1383" s="28">
        <v>0</v>
      </c>
      <c r="N1383" s="28">
        <v>162</v>
      </c>
      <c r="O1383" s="25" t="s">
        <v>24150</v>
      </c>
      <c r="P1383" s="24">
        <v>17</v>
      </c>
      <c r="Q1383" s="24" t="s">
        <v>203</v>
      </c>
      <c r="R1383" s="28">
        <v>10</v>
      </c>
      <c r="S1383" s="28">
        <v>12</v>
      </c>
      <c r="T1383" s="29">
        <v>0.13580246913580246</v>
      </c>
      <c r="U1383" s="28">
        <v>282</v>
      </c>
      <c r="V1383" s="63"/>
      <c r="W1383" s="61">
        <f>(Table134[[#This Row],[2042 Future AADT]]-Table134[[#This Row],[AADT 2022]])/20*($W$5-2022)+Table134[[#This Row],[AADT 2022]]</f>
        <v>282</v>
      </c>
      <c r="X1383" s="63"/>
    </row>
    <row r="1384" spans="1:24" s="21" customFormat="1" ht="24" customHeight="1" x14ac:dyDescent="0.25">
      <c r="A1384" s="24" t="s">
        <v>12329</v>
      </c>
      <c r="B1384" s="25" t="s">
        <v>20327</v>
      </c>
      <c r="C1384" s="24">
        <v>6271</v>
      </c>
      <c r="D1384" s="24" t="s">
        <v>17074</v>
      </c>
      <c r="E1384" s="24" t="s">
        <v>1422</v>
      </c>
      <c r="F1384" s="26">
        <f>Table134[[#This Row],[ToMeasure]]-Table134[[#This Row],[FromMeasure]]</f>
        <v>0.31742153000000001</v>
      </c>
      <c r="G1384" s="27" t="s">
        <v>1420</v>
      </c>
      <c r="H1384" s="37">
        <v>0</v>
      </c>
      <c r="I1384" s="24" t="s">
        <v>8693</v>
      </c>
      <c r="J1384" s="37">
        <v>0.31742153000000001</v>
      </c>
      <c r="K1384" s="24" t="s">
        <v>632</v>
      </c>
      <c r="L1384" s="28">
        <v>276</v>
      </c>
      <c r="M1384" s="28">
        <v>0</v>
      </c>
      <c r="N1384" s="28">
        <v>276</v>
      </c>
      <c r="O1384" s="25" t="s">
        <v>24151</v>
      </c>
      <c r="P1384" s="24">
        <v>12</v>
      </c>
      <c r="Q1384" s="24" t="s">
        <v>203</v>
      </c>
      <c r="R1384" s="28">
        <v>32</v>
      </c>
      <c r="S1384" s="28">
        <v>12</v>
      </c>
      <c r="T1384" s="29">
        <v>0.15942028985507245</v>
      </c>
      <c r="U1384" s="28">
        <v>481</v>
      </c>
      <c r="V1384" s="63"/>
      <c r="W1384" s="61">
        <f>(Table134[[#This Row],[2042 Future AADT]]-Table134[[#This Row],[AADT 2022]])/20*($W$5-2022)+Table134[[#This Row],[AADT 2022]]</f>
        <v>481</v>
      </c>
      <c r="X1384" s="63"/>
    </row>
    <row r="1385" spans="1:24" s="21" customFormat="1" ht="24" customHeight="1" x14ac:dyDescent="0.25">
      <c r="A1385" s="24" t="s">
        <v>4762</v>
      </c>
      <c r="B1385" s="25"/>
      <c r="C1385" s="24" t="s">
        <v>203</v>
      </c>
      <c r="D1385" s="24" t="s">
        <v>17074</v>
      </c>
      <c r="E1385" s="24" t="s">
        <v>1425</v>
      </c>
      <c r="F1385" s="26">
        <f>Table134[[#This Row],[ToMeasure]]-Table134[[#This Row],[FromMeasure]]</f>
        <v>0.32313881</v>
      </c>
      <c r="G1385" s="27" t="s">
        <v>4763</v>
      </c>
      <c r="H1385" s="37">
        <v>0</v>
      </c>
      <c r="I1385" s="24" t="s">
        <v>4764</v>
      </c>
      <c r="J1385" s="37">
        <v>0.32313881</v>
      </c>
      <c r="K1385" s="24" t="s">
        <v>4488</v>
      </c>
      <c r="L1385" s="28" t="s">
        <v>203</v>
      </c>
      <c r="M1385" s="28" t="s">
        <v>203</v>
      </c>
      <c r="N1385" s="28">
        <v>3771</v>
      </c>
      <c r="O1385" s="25" t="s">
        <v>24074</v>
      </c>
      <c r="P1385" s="24" t="s">
        <v>203</v>
      </c>
      <c r="Q1385" s="24" t="s">
        <v>203</v>
      </c>
      <c r="R1385" s="28" t="s">
        <v>203</v>
      </c>
      <c r="S1385" s="28" t="s">
        <v>203</v>
      </c>
      <c r="T1385" s="29" t="s">
        <v>203</v>
      </c>
      <c r="U1385" s="28">
        <v>6566</v>
      </c>
      <c r="V1385" s="63"/>
      <c r="W1385" s="61">
        <f>(Table134[[#This Row],[2042 Future AADT]]-Table134[[#This Row],[AADT 2022]])/20*($W$5-2022)+Table134[[#This Row],[AADT 2022]]</f>
        <v>6566</v>
      </c>
      <c r="X1385" s="63"/>
    </row>
    <row r="1386" spans="1:24" s="21" customFormat="1" ht="24" customHeight="1" x14ac:dyDescent="0.25">
      <c r="A1386" s="24" t="s">
        <v>4765</v>
      </c>
      <c r="B1386" s="25" t="s">
        <v>20331</v>
      </c>
      <c r="C1386" s="24">
        <v>6280</v>
      </c>
      <c r="D1386" s="24" t="s">
        <v>17074</v>
      </c>
      <c r="E1386" s="24" t="s">
        <v>4766</v>
      </c>
      <c r="F1386" s="26">
        <f>Table134[[#This Row],[ToMeasure]]-Table134[[#This Row],[FromMeasure]]</f>
        <v>0.25646630999999998</v>
      </c>
      <c r="G1386" s="27" t="s">
        <v>4767</v>
      </c>
      <c r="H1386" s="37">
        <v>0</v>
      </c>
      <c r="I1386" s="24" t="s">
        <v>632</v>
      </c>
      <c r="J1386" s="37">
        <v>0.25646630999999998</v>
      </c>
      <c r="K1386" s="24" t="s">
        <v>4768</v>
      </c>
      <c r="L1386" s="28">
        <v>22</v>
      </c>
      <c r="M1386" s="28">
        <v>0</v>
      </c>
      <c r="N1386" s="28">
        <v>22</v>
      </c>
      <c r="O1386" s="25" t="s">
        <v>24152</v>
      </c>
      <c r="P1386" s="24">
        <v>30</v>
      </c>
      <c r="Q1386" s="24" t="s">
        <v>203</v>
      </c>
      <c r="R1386" s="28">
        <v>0</v>
      </c>
      <c r="S1386" s="28">
        <v>0</v>
      </c>
      <c r="T1386" s="29">
        <v>0</v>
      </c>
      <c r="U1386" s="28">
        <v>38</v>
      </c>
      <c r="V1386" s="63"/>
      <c r="W1386" s="61">
        <f>(Table134[[#This Row],[2042 Future AADT]]-Table134[[#This Row],[AADT 2022]])/20*($W$5-2022)+Table134[[#This Row],[AADT 2022]]</f>
        <v>38</v>
      </c>
      <c r="X1386" s="63"/>
    </row>
    <row r="1387" spans="1:24" s="21" customFormat="1" ht="24" customHeight="1" x14ac:dyDescent="0.25">
      <c r="A1387" s="24" t="s">
        <v>8698</v>
      </c>
      <c r="B1387" s="25" t="s">
        <v>20333</v>
      </c>
      <c r="C1387" s="24">
        <v>6282</v>
      </c>
      <c r="D1387" s="24" t="s">
        <v>17074</v>
      </c>
      <c r="E1387" s="24" t="s">
        <v>8699</v>
      </c>
      <c r="F1387" s="26">
        <f>Table134[[#This Row],[ToMeasure]]-Table134[[#This Row],[FromMeasure]]</f>
        <v>0.26698574000000003</v>
      </c>
      <c r="G1387" s="27" t="s">
        <v>8700</v>
      </c>
      <c r="H1387" s="37">
        <v>0</v>
      </c>
      <c r="I1387" s="24" t="s">
        <v>4488</v>
      </c>
      <c r="J1387" s="37">
        <v>0.26698574000000003</v>
      </c>
      <c r="K1387" s="24" t="s">
        <v>8701</v>
      </c>
      <c r="L1387" s="28">
        <v>39</v>
      </c>
      <c r="M1387" s="28">
        <v>0</v>
      </c>
      <c r="N1387" s="28">
        <v>39</v>
      </c>
      <c r="O1387" s="25" t="s">
        <v>24153</v>
      </c>
      <c r="P1387" s="24">
        <v>22</v>
      </c>
      <c r="Q1387" s="24" t="s">
        <v>203</v>
      </c>
      <c r="R1387" s="28">
        <v>1</v>
      </c>
      <c r="S1387" s="28">
        <v>2</v>
      </c>
      <c r="T1387" s="29">
        <v>7.6923076923076927E-2</v>
      </c>
      <c r="U1387" s="28">
        <v>68</v>
      </c>
      <c r="V1387" s="63"/>
      <c r="W1387" s="61">
        <f>(Table134[[#This Row],[2042 Future AADT]]-Table134[[#This Row],[AADT 2022]])/20*($W$5-2022)+Table134[[#This Row],[AADT 2022]]</f>
        <v>68</v>
      </c>
      <c r="X1387" s="63"/>
    </row>
    <row r="1388" spans="1:24" s="21" customFormat="1" ht="24" customHeight="1" x14ac:dyDescent="0.25">
      <c r="A1388" s="24" t="s">
        <v>4770</v>
      </c>
      <c r="B1388" s="25" t="s">
        <v>20332</v>
      </c>
      <c r="C1388" s="24">
        <v>6281</v>
      </c>
      <c r="D1388" s="24" t="s">
        <v>17074</v>
      </c>
      <c r="E1388" s="24" t="s">
        <v>4771</v>
      </c>
      <c r="F1388" s="26">
        <f>Table134[[#This Row],[ToMeasure]]-Table134[[#This Row],[FromMeasure]]</f>
        <v>0.29225330999999999</v>
      </c>
      <c r="G1388" s="27" t="s">
        <v>4768</v>
      </c>
      <c r="H1388" s="37">
        <v>0</v>
      </c>
      <c r="I1388" s="24" t="s">
        <v>4767</v>
      </c>
      <c r="J1388" s="37">
        <v>0.29225330999999999</v>
      </c>
      <c r="K1388" s="24" t="s">
        <v>632</v>
      </c>
      <c r="L1388" s="28">
        <v>115</v>
      </c>
      <c r="M1388" s="28">
        <v>0</v>
      </c>
      <c r="N1388" s="28">
        <v>115</v>
      </c>
      <c r="O1388" s="25" t="s">
        <v>24154</v>
      </c>
      <c r="P1388" s="24">
        <v>24</v>
      </c>
      <c r="Q1388" s="24" t="s">
        <v>203</v>
      </c>
      <c r="R1388" s="28">
        <v>7</v>
      </c>
      <c r="S1388" s="28">
        <v>3</v>
      </c>
      <c r="T1388" s="29">
        <v>8.6956521739130432E-2</v>
      </c>
      <c r="U1388" s="28">
        <v>200</v>
      </c>
      <c r="V1388" s="63"/>
      <c r="W1388" s="61">
        <f>(Table134[[#This Row],[2042 Future AADT]]-Table134[[#This Row],[AADT 2022]])/20*($W$5-2022)+Table134[[#This Row],[AADT 2022]]</f>
        <v>200</v>
      </c>
      <c r="X1388" s="63"/>
    </row>
    <row r="1389" spans="1:24" s="21" customFormat="1" ht="24" customHeight="1" x14ac:dyDescent="0.25">
      <c r="A1389" s="24" t="s">
        <v>12331</v>
      </c>
      <c r="B1389" s="25" t="s">
        <v>20334</v>
      </c>
      <c r="C1389" s="24">
        <v>6283</v>
      </c>
      <c r="D1389" s="24" t="s">
        <v>17074</v>
      </c>
      <c r="E1389" s="24" t="s">
        <v>12332</v>
      </c>
      <c r="F1389" s="26">
        <f>Table134[[#This Row],[ToMeasure]]-Table134[[#This Row],[FromMeasure]]</f>
        <v>0.28352212999999998</v>
      </c>
      <c r="G1389" s="27" t="s">
        <v>8701</v>
      </c>
      <c r="H1389" s="37">
        <v>0</v>
      </c>
      <c r="I1389" s="24" t="s">
        <v>8700</v>
      </c>
      <c r="J1389" s="37">
        <v>0.28352212999999998</v>
      </c>
      <c r="K1389" s="24" t="s">
        <v>4488</v>
      </c>
      <c r="L1389" s="28">
        <v>105</v>
      </c>
      <c r="M1389" s="28">
        <v>0</v>
      </c>
      <c r="N1389" s="28">
        <v>105</v>
      </c>
      <c r="O1389" s="25" t="s">
        <v>24155</v>
      </c>
      <c r="P1389" s="24">
        <v>19</v>
      </c>
      <c r="Q1389" s="24" t="s">
        <v>203</v>
      </c>
      <c r="R1389" s="28">
        <v>37</v>
      </c>
      <c r="S1389" s="28">
        <v>13</v>
      </c>
      <c r="T1389" s="29">
        <v>0.47619047619047616</v>
      </c>
      <c r="U1389" s="28">
        <v>183</v>
      </c>
      <c r="V1389" s="63"/>
      <c r="W1389" s="61">
        <f>(Table134[[#This Row],[2042 Future AADT]]-Table134[[#This Row],[AADT 2022]])/20*($W$5-2022)+Table134[[#This Row],[AADT 2022]]</f>
        <v>183</v>
      </c>
      <c r="X1389" s="63"/>
    </row>
    <row r="1390" spans="1:24" s="21" customFormat="1" ht="24" customHeight="1" x14ac:dyDescent="0.25">
      <c r="A1390" s="24" t="s">
        <v>8703</v>
      </c>
      <c r="B1390" s="25" t="s">
        <v>20336</v>
      </c>
      <c r="C1390" s="24">
        <v>6290</v>
      </c>
      <c r="D1390" s="24" t="s">
        <v>17074</v>
      </c>
      <c r="E1390" s="24" t="s">
        <v>8704</v>
      </c>
      <c r="F1390" s="26">
        <f>Table134[[#This Row],[ToMeasure]]-Table134[[#This Row],[FromMeasure]]</f>
        <v>0.23258097999999999</v>
      </c>
      <c r="G1390" s="27" t="s">
        <v>4776</v>
      </c>
      <c r="H1390" s="37">
        <v>0</v>
      </c>
      <c r="I1390" s="24" t="s">
        <v>632</v>
      </c>
      <c r="J1390" s="37">
        <v>0.23258097999999999</v>
      </c>
      <c r="K1390" s="24" t="s">
        <v>4775</v>
      </c>
      <c r="L1390" s="28">
        <v>92</v>
      </c>
      <c r="M1390" s="28">
        <v>0</v>
      </c>
      <c r="N1390" s="28">
        <v>92</v>
      </c>
      <c r="O1390" s="25" t="s">
        <v>24156</v>
      </c>
      <c r="P1390" s="24">
        <v>21</v>
      </c>
      <c r="Q1390" s="24" t="s">
        <v>203</v>
      </c>
      <c r="R1390" s="28">
        <v>4</v>
      </c>
      <c r="S1390" s="28">
        <v>6</v>
      </c>
      <c r="T1390" s="29">
        <v>0.10869565217391304</v>
      </c>
      <c r="U1390" s="28">
        <v>160</v>
      </c>
      <c r="V1390" s="63"/>
      <c r="W1390" s="61">
        <f>(Table134[[#This Row],[2042 Future AADT]]-Table134[[#This Row],[AADT 2022]])/20*($W$5-2022)+Table134[[#This Row],[AADT 2022]]</f>
        <v>160</v>
      </c>
      <c r="X1390" s="63"/>
    </row>
    <row r="1391" spans="1:24" s="21" customFormat="1" ht="24" customHeight="1" x14ac:dyDescent="0.25">
      <c r="A1391" s="24" t="s">
        <v>8706</v>
      </c>
      <c r="B1391" s="25" t="s">
        <v>20338</v>
      </c>
      <c r="C1391" s="24">
        <v>6292</v>
      </c>
      <c r="D1391" s="24" t="s">
        <v>17074</v>
      </c>
      <c r="E1391" s="24" t="s">
        <v>8707</v>
      </c>
      <c r="F1391" s="26">
        <f>Table134[[#This Row],[ToMeasure]]-Table134[[#This Row],[FromMeasure]]</f>
        <v>0.22819355</v>
      </c>
      <c r="G1391" s="27" t="s">
        <v>8708</v>
      </c>
      <c r="H1391" s="37">
        <v>0</v>
      </c>
      <c r="I1391" s="24" t="s">
        <v>4488</v>
      </c>
      <c r="J1391" s="37">
        <v>0.22819355</v>
      </c>
      <c r="K1391" s="24" t="s">
        <v>8709</v>
      </c>
      <c r="L1391" s="28">
        <v>93</v>
      </c>
      <c r="M1391" s="28">
        <v>0</v>
      </c>
      <c r="N1391" s="28">
        <v>93</v>
      </c>
      <c r="O1391" s="25" t="s">
        <v>24157</v>
      </c>
      <c r="P1391" s="24">
        <v>20</v>
      </c>
      <c r="Q1391" s="24" t="s">
        <v>203</v>
      </c>
      <c r="R1391" s="28">
        <v>4</v>
      </c>
      <c r="S1391" s="28">
        <v>6</v>
      </c>
      <c r="T1391" s="29">
        <v>0.10752688172043011</v>
      </c>
      <c r="U1391" s="28">
        <v>162</v>
      </c>
      <c r="V1391" s="63"/>
      <c r="W1391" s="61">
        <f>(Table134[[#This Row],[2042 Future AADT]]-Table134[[#This Row],[AADT 2022]])/20*($W$5-2022)+Table134[[#This Row],[AADT 2022]]</f>
        <v>162</v>
      </c>
      <c r="X1391" s="63"/>
    </row>
    <row r="1392" spans="1:24" s="21" customFormat="1" ht="24" customHeight="1" x14ac:dyDescent="0.25">
      <c r="A1392" s="24" t="s">
        <v>4773</v>
      </c>
      <c r="B1392" s="25" t="s">
        <v>20337</v>
      </c>
      <c r="C1392" s="24">
        <v>6291</v>
      </c>
      <c r="D1392" s="24" t="s">
        <v>17074</v>
      </c>
      <c r="E1392" s="24" t="s">
        <v>4774</v>
      </c>
      <c r="F1392" s="26">
        <f>Table134[[#This Row],[ToMeasure]]-Table134[[#This Row],[FromMeasure]]</f>
        <v>0.23445384999999999</v>
      </c>
      <c r="G1392" s="27" t="s">
        <v>4775</v>
      </c>
      <c r="H1392" s="37">
        <v>0</v>
      </c>
      <c r="I1392" s="24" t="s">
        <v>4776</v>
      </c>
      <c r="J1392" s="37">
        <v>0.23445384999999999</v>
      </c>
      <c r="K1392" s="24" t="s">
        <v>632</v>
      </c>
      <c r="L1392" s="28">
        <v>83</v>
      </c>
      <c r="M1392" s="28">
        <v>0</v>
      </c>
      <c r="N1392" s="28">
        <v>83</v>
      </c>
      <c r="O1392" s="25" t="s">
        <v>24158</v>
      </c>
      <c r="P1392" s="24">
        <v>17</v>
      </c>
      <c r="Q1392" s="24" t="s">
        <v>203</v>
      </c>
      <c r="R1392" s="28">
        <v>4</v>
      </c>
      <c r="S1392" s="28">
        <v>6</v>
      </c>
      <c r="T1392" s="29">
        <v>0.12048192771084337</v>
      </c>
      <c r="U1392" s="28">
        <v>145</v>
      </c>
      <c r="V1392" s="63"/>
      <c r="W1392" s="61">
        <f>(Table134[[#This Row],[2042 Future AADT]]-Table134[[#This Row],[AADT 2022]])/20*($W$5-2022)+Table134[[#This Row],[AADT 2022]]</f>
        <v>145</v>
      </c>
      <c r="X1392" s="63"/>
    </row>
    <row r="1393" spans="1:24" s="21" customFormat="1" ht="24" customHeight="1" x14ac:dyDescent="0.25">
      <c r="A1393" s="24" t="s">
        <v>8711</v>
      </c>
      <c r="B1393" s="25" t="s">
        <v>20339</v>
      </c>
      <c r="C1393" s="24">
        <v>6293</v>
      </c>
      <c r="D1393" s="24" t="s">
        <v>17074</v>
      </c>
      <c r="E1393" s="24" t="s">
        <v>8712</v>
      </c>
      <c r="F1393" s="26">
        <f>Table134[[#This Row],[ToMeasure]]-Table134[[#This Row],[FromMeasure]]</f>
        <v>0.28321007999999998</v>
      </c>
      <c r="G1393" s="27" t="s">
        <v>8709</v>
      </c>
      <c r="H1393" s="37">
        <v>0</v>
      </c>
      <c r="I1393" s="24" t="s">
        <v>8708</v>
      </c>
      <c r="J1393" s="37">
        <v>0.28321007999999998</v>
      </c>
      <c r="K1393" s="24" t="s">
        <v>4488</v>
      </c>
      <c r="L1393" s="28">
        <v>119</v>
      </c>
      <c r="M1393" s="28">
        <v>0</v>
      </c>
      <c r="N1393" s="28">
        <v>119</v>
      </c>
      <c r="O1393" s="25" t="s">
        <v>24159</v>
      </c>
      <c r="P1393" s="24">
        <v>22</v>
      </c>
      <c r="Q1393" s="24" t="s">
        <v>203</v>
      </c>
      <c r="R1393" s="28">
        <v>8</v>
      </c>
      <c r="S1393" s="28">
        <v>3</v>
      </c>
      <c r="T1393" s="29">
        <v>9.2436974789915971E-2</v>
      </c>
      <c r="U1393" s="28">
        <v>207</v>
      </c>
      <c r="V1393" s="63"/>
      <c r="W1393" s="61">
        <f>(Table134[[#This Row],[2042 Future AADT]]-Table134[[#This Row],[AADT 2022]])/20*($W$5-2022)+Table134[[#This Row],[AADT 2022]]</f>
        <v>207</v>
      </c>
      <c r="X1393" s="63"/>
    </row>
    <row r="1394" spans="1:24" s="21" customFormat="1" ht="24" customHeight="1" x14ac:dyDescent="0.25">
      <c r="A1394" s="24" t="s">
        <v>12334</v>
      </c>
      <c r="B1394" s="25" t="s">
        <v>20341</v>
      </c>
      <c r="C1394" s="24">
        <v>6300</v>
      </c>
      <c r="D1394" s="24" t="s">
        <v>17074</v>
      </c>
      <c r="E1394" s="24" t="s">
        <v>12335</v>
      </c>
      <c r="F1394" s="26">
        <f>Table134[[#This Row],[ToMeasure]]-Table134[[#This Row],[FromMeasure]]</f>
        <v>0.33985148999999998</v>
      </c>
      <c r="G1394" s="27" t="s">
        <v>9213</v>
      </c>
      <c r="H1394" s="37">
        <v>0</v>
      </c>
      <c r="I1394" s="24" t="s">
        <v>632</v>
      </c>
      <c r="J1394" s="37">
        <v>0.33985148999999998</v>
      </c>
      <c r="K1394" s="24" t="s">
        <v>9212</v>
      </c>
      <c r="L1394" s="28">
        <v>314</v>
      </c>
      <c r="M1394" s="28">
        <v>0</v>
      </c>
      <c r="N1394" s="28">
        <v>314</v>
      </c>
      <c r="O1394" s="25" t="s">
        <v>24160</v>
      </c>
      <c r="P1394" s="24">
        <v>61</v>
      </c>
      <c r="Q1394" s="24" t="s">
        <v>203</v>
      </c>
      <c r="R1394" s="28">
        <v>19</v>
      </c>
      <c r="S1394" s="28">
        <v>40</v>
      </c>
      <c r="T1394" s="29">
        <v>0.18789808917197454</v>
      </c>
      <c r="U1394" s="28">
        <v>547</v>
      </c>
      <c r="V1394" s="63"/>
      <c r="W1394" s="61">
        <f>(Table134[[#This Row],[2042 Future AADT]]-Table134[[#This Row],[AADT 2022]])/20*($W$5-2022)+Table134[[#This Row],[AADT 2022]]</f>
        <v>547</v>
      </c>
      <c r="X1394" s="63"/>
    </row>
    <row r="1395" spans="1:24" s="21" customFormat="1" ht="24" customHeight="1" x14ac:dyDescent="0.25">
      <c r="A1395" s="24" t="s">
        <v>4778</v>
      </c>
      <c r="B1395" s="25" t="s">
        <v>20343</v>
      </c>
      <c r="C1395" s="24">
        <v>6302</v>
      </c>
      <c r="D1395" s="24" t="s">
        <v>17074</v>
      </c>
      <c r="E1395" s="24" t="s">
        <v>2461</v>
      </c>
      <c r="F1395" s="26">
        <f>Table134[[#This Row],[ToMeasure]]-Table134[[#This Row],[FromMeasure]]</f>
        <v>0.27756449999999999</v>
      </c>
      <c r="G1395" s="27" t="s">
        <v>2458</v>
      </c>
      <c r="H1395" s="37">
        <v>0</v>
      </c>
      <c r="I1395" s="24" t="s">
        <v>4488</v>
      </c>
      <c r="J1395" s="37">
        <v>0.27756449999999999</v>
      </c>
      <c r="K1395" s="24" t="s">
        <v>4779</v>
      </c>
      <c r="L1395" s="28">
        <v>76</v>
      </c>
      <c r="M1395" s="28">
        <v>0</v>
      </c>
      <c r="N1395" s="28">
        <v>76</v>
      </c>
      <c r="O1395" s="25" t="s">
        <v>24161</v>
      </c>
      <c r="P1395" s="24">
        <v>23</v>
      </c>
      <c r="Q1395" s="24" t="s">
        <v>203</v>
      </c>
      <c r="R1395" s="28">
        <v>3</v>
      </c>
      <c r="S1395" s="28">
        <v>4</v>
      </c>
      <c r="T1395" s="29">
        <v>9.2105263157894732E-2</v>
      </c>
      <c r="U1395" s="28">
        <v>132</v>
      </c>
      <c r="V1395" s="63"/>
      <c r="W1395" s="61">
        <f>(Table134[[#This Row],[2042 Future AADT]]-Table134[[#This Row],[AADT 2022]])/20*($W$5-2022)+Table134[[#This Row],[AADT 2022]]</f>
        <v>132</v>
      </c>
      <c r="X1395" s="63"/>
    </row>
    <row r="1396" spans="1:24" s="21" customFormat="1" ht="24" customHeight="1" x14ac:dyDescent="0.25">
      <c r="A1396" s="24" t="s">
        <v>9210</v>
      </c>
      <c r="B1396" s="25" t="s">
        <v>20342</v>
      </c>
      <c r="C1396" s="24">
        <v>6301</v>
      </c>
      <c r="D1396" s="24" t="s">
        <v>17074</v>
      </c>
      <c r="E1396" s="24" t="s">
        <v>9211</v>
      </c>
      <c r="F1396" s="26">
        <f>Table134[[#This Row],[ToMeasure]]-Table134[[#This Row],[FromMeasure]]</f>
        <v>0.27046708000000003</v>
      </c>
      <c r="G1396" s="27" t="s">
        <v>9212</v>
      </c>
      <c r="H1396" s="37">
        <v>0</v>
      </c>
      <c r="I1396" s="24" t="s">
        <v>9213</v>
      </c>
      <c r="J1396" s="37">
        <v>0.27046708000000003</v>
      </c>
      <c r="K1396" s="24" t="s">
        <v>632</v>
      </c>
      <c r="L1396" s="28">
        <v>145</v>
      </c>
      <c r="M1396" s="28">
        <v>0</v>
      </c>
      <c r="N1396" s="28">
        <v>145</v>
      </c>
      <c r="O1396" s="25" t="s">
        <v>24162</v>
      </c>
      <c r="P1396" s="24">
        <v>20</v>
      </c>
      <c r="Q1396" s="24" t="s">
        <v>203</v>
      </c>
      <c r="R1396" s="28">
        <v>15</v>
      </c>
      <c r="S1396" s="28">
        <v>19</v>
      </c>
      <c r="T1396" s="29">
        <v>0.23448275862068965</v>
      </c>
      <c r="U1396" s="28">
        <v>252</v>
      </c>
      <c r="V1396" s="63"/>
      <c r="W1396" s="61">
        <f>(Table134[[#This Row],[2042 Future AADT]]-Table134[[#This Row],[AADT 2022]])/20*($W$5-2022)+Table134[[#This Row],[AADT 2022]]</f>
        <v>252</v>
      </c>
      <c r="X1396" s="63"/>
    </row>
    <row r="1397" spans="1:24" s="21" customFormat="1" ht="24" customHeight="1" x14ac:dyDescent="0.25">
      <c r="A1397" s="24" t="s">
        <v>12337</v>
      </c>
      <c r="B1397" s="25" t="s">
        <v>20344</v>
      </c>
      <c r="C1397" s="24">
        <v>6303</v>
      </c>
      <c r="D1397" s="24" t="s">
        <v>17074</v>
      </c>
      <c r="E1397" s="24" t="s">
        <v>12338</v>
      </c>
      <c r="F1397" s="26">
        <f>Table134[[#This Row],[ToMeasure]]-Table134[[#This Row],[FromMeasure]]</f>
        <v>0.23103320999999999</v>
      </c>
      <c r="G1397" s="27" t="s">
        <v>4779</v>
      </c>
      <c r="H1397" s="37">
        <v>0</v>
      </c>
      <c r="I1397" s="24" t="s">
        <v>2458</v>
      </c>
      <c r="J1397" s="37">
        <v>0.23103320999999999</v>
      </c>
      <c r="K1397" s="24" t="s">
        <v>4488</v>
      </c>
      <c r="L1397" s="28">
        <v>316</v>
      </c>
      <c r="M1397" s="28">
        <v>0</v>
      </c>
      <c r="N1397" s="28">
        <v>316</v>
      </c>
      <c r="O1397" s="25" t="s">
        <v>24163</v>
      </c>
      <c r="P1397" s="24">
        <v>11</v>
      </c>
      <c r="Q1397" s="24" t="s">
        <v>203</v>
      </c>
      <c r="R1397" s="28">
        <v>45</v>
      </c>
      <c r="S1397" s="28">
        <v>14</v>
      </c>
      <c r="T1397" s="29">
        <v>0.18670886075949367</v>
      </c>
      <c r="U1397" s="28">
        <v>550</v>
      </c>
      <c r="V1397" s="63"/>
      <c r="W1397" s="61">
        <f>(Table134[[#This Row],[2042 Future AADT]]-Table134[[#This Row],[AADT 2022]])/20*($W$5-2022)+Table134[[#This Row],[AADT 2022]]</f>
        <v>550</v>
      </c>
      <c r="X1397" s="63"/>
    </row>
    <row r="1398" spans="1:24" s="21" customFormat="1" ht="24" customHeight="1" x14ac:dyDescent="0.25">
      <c r="A1398" s="24" t="s">
        <v>9215</v>
      </c>
      <c r="B1398" s="25" t="s">
        <v>20346</v>
      </c>
      <c r="C1398" s="24">
        <v>6310</v>
      </c>
      <c r="D1398" s="24" t="s">
        <v>17074</v>
      </c>
      <c r="E1398" s="24" t="s">
        <v>9216</v>
      </c>
      <c r="F1398" s="26">
        <f>Table134[[#This Row],[ToMeasure]]-Table134[[#This Row],[FromMeasure]]</f>
        <v>0.18170836000000001</v>
      </c>
      <c r="G1398" s="27" t="s">
        <v>4784</v>
      </c>
      <c r="H1398" s="37">
        <v>0</v>
      </c>
      <c r="I1398" s="24" t="s">
        <v>632</v>
      </c>
      <c r="J1398" s="37">
        <v>0.18170836000000001</v>
      </c>
      <c r="K1398" s="24" t="s">
        <v>4783</v>
      </c>
      <c r="L1398" s="28">
        <v>1151</v>
      </c>
      <c r="M1398" s="28">
        <v>0</v>
      </c>
      <c r="N1398" s="28">
        <v>1151</v>
      </c>
      <c r="O1398" s="25" t="s">
        <v>24164</v>
      </c>
      <c r="P1398" s="24">
        <v>10</v>
      </c>
      <c r="Q1398" s="24" t="s">
        <v>203</v>
      </c>
      <c r="R1398" s="28">
        <v>75</v>
      </c>
      <c r="S1398" s="28">
        <v>146</v>
      </c>
      <c r="T1398" s="29">
        <v>0.19200695047784536</v>
      </c>
      <c r="U1398" s="28">
        <v>2004</v>
      </c>
      <c r="V1398" s="63"/>
      <c r="W1398" s="61">
        <f>(Table134[[#This Row],[2042 Future AADT]]-Table134[[#This Row],[AADT 2022]])/20*($W$5-2022)+Table134[[#This Row],[AADT 2022]]</f>
        <v>2004</v>
      </c>
      <c r="X1398" s="63"/>
    </row>
    <row r="1399" spans="1:24" s="21" customFormat="1" ht="24" customHeight="1" x14ac:dyDescent="0.25">
      <c r="A1399" s="24" t="s">
        <v>8714</v>
      </c>
      <c r="B1399" s="25" t="s">
        <v>20348</v>
      </c>
      <c r="C1399" s="24">
        <v>6312</v>
      </c>
      <c r="D1399" s="24" t="s">
        <v>17074</v>
      </c>
      <c r="E1399" s="24" t="s">
        <v>8715</v>
      </c>
      <c r="F1399" s="26">
        <f>Table134[[#This Row],[ToMeasure]]-Table134[[#This Row],[FromMeasure]]</f>
        <v>0.18072846000000001</v>
      </c>
      <c r="G1399" s="27" t="s">
        <v>8716</v>
      </c>
      <c r="H1399" s="37">
        <v>0</v>
      </c>
      <c r="I1399" s="24" t="s">
        <v>4488</v>
      </c>
      <c r="J1399" s="37">
        <v>0.18072846000000001</v>
      </c>
      <c r="K1399" s="24" t="s">
        <v>2462</v>
      </c>
      <c r="L1399" s="28">
        <v>2763</v>
      </c>
      <c r="M1399" s="28">
        <v>0</v>
      </c>
      <c r="N1399" s="28">
        <v>2763</v>
      </c>
      <c r="O1399" s="25" t="s">
        <v>24165</v>
      </c>
      <c r="P1399" s="24">
        <v>12</v>
      </c>
      <c r="Q1399" s="24" t="s">
        <v>203</v>
      </c>
      <c r="R1399" s="28">
        <v>182</v>
      </c>
      <c r="S1399" s="28">
        <v>350</v>
      </c>
      <c r="T1399" s="29">
        <v>0.19254433586681144</v>
      </c>
      <c r="U1399" s="28">
        <v>4811</v>
      </c>
      <c r="V1399" s="63"/>
      <c r="W1399" s="61">
        <f>(Table134[[#This Row],[2042 Future AADT]]-Table134[[#This Row],[AADT 2022]])/20*($W$5-2022)+Table134[[#This Row],[AADT 2022]]</f>
        <v>4811</v>
      </c>
      <c r="X1399" s="63"/>
    </row>
    <row r="1400" spans="1:24" s="21" customFormat="1" ht="24" customHeight="1" x14ac:dyDescent="0.25">
      <c r="A1400" s="24" t="s">
        <v>4781</v>
      </c>
      <c r="B1400" s="25" t="s">
        <v>20347</v>
      </c>
      <c r="C1400" s="24">
        <v>6311</v>
      </c>
      <c r="D1400" s="24" t="s">
        <v>17074</v>
      </c>
      <c r="E1400" s="24" t="s">
        <v>4782</v>
      </c>
      <c r="F1400" s="26">
        <f>Table134[[#This Row],[ToMeasure]]-Table134[[#This Row],[FromMeasure]]</f>
        <v>0.17690939999999999</v>
      </c>
      <c r="G1400" s="27" t="s">
        <v>4783</v>
      </c>
      <c r="H1400" s="37">
        <v>0</v>
      </c>
      <c r="I1400" s="24" t="s">
        <v>4784</v>
      </c>
      <c r="J1400" s="37">
        <v>0.17690939999999999</v>
      </c>
      <c r="K1400" s="24" t="s">
        <v>632</v>
      </c>
      <c r="L1400" s="28">
        <v>1599</v>
      </c>
      <c r="M1400" s="28">
        <v>0</v>
      </c>
      <c r="N1400" s="28">
        <v>1599</v>
      </c>
      <c r="O1400" s="25" t="s">
        <v>24166</v>
      </c>
      <c r="P1400" s="24">
        <v>25</v>
      </c>
      <c r="Q1400" s="24" t="s">
        <v>203</v>
      </c>
      <c r="R1400" s="28">
        <v>79</v>
      </c>
      <c r="S1400" s="28">
        <v>30</v>
      </c>
      <c r="T1400" s="29">
        <v>6.8167604752970609E-2</v>
      </c>
      <c r="U1400" s="28">
        <v>2784</v>
      </c>
      <c r="V1400" s="63"/>
      <c r="W1400" s="61">
        <f>(Table134[[#This Row],[2042 Future AADT]]-Table134[[#This Row],[AADT 2022]])/20*($W$5-2022)+Table134[[#This Row],[AADT 2022]]</f>
        <v>2784</v>
      </c>
      <c r="X1400" s="63"/>
    </row>
    <row r="1401" spans="1:24" s="21" customFormat="1" ht="24" customHeight="1" x14ac:dyDescent="0.25">
      <c r="A1401" s="24" t="s">
        <v>9218</v>
      </c>
      <c r="B1401" s="25" t="s">
        <v>20349</v>
      </c>
      <c r="C1401" s="24">
        <v>6313</v>
      </c>
      <c r="D1401" s="24" t="s">
        <v>17074</v>
      </c>
      <c r="E1401" s="24" t="s">
        <v>2464</v>
      </c>
      <c r="F1401" s="26">
        <f>Table134[[#This Row],[ToMeasure]]-Table134[[#This Row],[FromMeasure]]</f>
        <v>0.19993991999999999</v>
      </c>
      <c r="G1401" s="27" t="s">
        <v>2462</v>
      </c>
      <c r="H1401" s="37">
        <v>0</v>
      </c>
      <c r="I1401" s="24" t="s">
        <v>8716</v>
      </c>
      <c r="J1401" s="37">
        <v>0.19993991999999999</v>
      </c>
      <c r="K1401" s="24" t="s">
        <v>4488</v>
      </c>
      <c r="L1401" s="28">
        <v>1767</v>
      </c>
      <c r="M1401" s="28">
        <v>0</v>
      </c>
      <c r="N1401" s="28">
        <v>1767</v>
      </c>
      <c r="O1401" s="25" t="s">
        <v>24167</v>
      </c>
      <c r="P1401" s="24">
        <v>10</v>
      </c>
      <c r="Q1401" s="24" t="s">
        <v>203</v>
      </c>
      <c r="R1401" s="28">
        <v>116</v>
      </c>
      <c r="S1401" s="28">
        <v>225</v>
      </c>
      <c r="T1401" s="29">
        <v>0.19298245614035087</v>
      </c>
      <c r="U1401" s="28">
        <v>3077</v>
      </c>
      <c r="V1401" s="63"/>
      <c r="W1401" s="61">
        <f>(Table134[[#This Row],[2042 Future AADT]]-Table134[[#This Row],[AADT 2022]])/20*($W$5-2022)+Table134[[#This Row],[AADT 2022]]</f>
        <v>3077</v>
      </c>
      <c r="X1401" s="63"/>
    </row>
    <row r="1402" spans="1:24" s="21" customFormat="1" ht="24" customHeight="1" x14ac:dyDescent="0.25">
      <c r="A1402" s="24" t="s">
        <v>9220</v>
      </c>
      <c r="B1402" s="25" t="s">
        <v>20351</v>
      </c>
      <c r="C1402" s="24">
        <v>6320</v>
      </c>
      <c r="D1402" s="24" t="s">
        <v>17074</v>
      </c>
      <c r="E1402" s="24" t="s">
        <v>9221</v>
      </c>
      <c r="F1402" s="26">
        <f>Table134[[#This Row],[ToMeasure]]-Table134[[#This Row],[FromMeasure]]</f>
        <v>0.13623297000000001</v>
      </c>
      <c r="G1402" s="27" t="s">
        <v>9222</v>
      </c>
      <c r="H1402" s="37">
        <v>0</v>
      </c>
      <c r="I1402" s="24" t="s">
        <v>632</v>
      </c>
      <c r="J1402" s="37">
        <v>0.13623297000000001</v>
      </c>
      <c r="K1402" s="24" t="s">
        <v>9223</v>
      </c>
      <c r="L1402" s="28">
        <v>125</v>
      </c>
      <c r="M1402" s="28">
        <v>0</v>
      </c>
      <c r="N1402" s="28">
        <v>125</v>
      </c>
      <c r="O1402" s="25" t="s">
        <v>24168</v>
      </c>
      <c r="P1402" s="24">
        <v>19</v>
      </c>
      <c r="Q1402" s="24" t="s">
        <v>203</v>
      </c>
      <c r="R1402" s="28">
        <v>7</v>
      </c>
      <c r="S1402" s="28">
        <v>13</v>
      </c>
      <c r="T1402" s="29">
        <v>0.16</v>
      </c>
      <c r="U1402" s="28">
        <v>218</v>
      </c>
      <c r="V1402" s="63"/>
      <c r="W1402" s="61">
        <f>(Table134[[#This Row],[2042 Future AADT]]-Table134[[#This Row],[AADT 2022]])/20*($W$5-2022)+Table134[[#This Row],[AADT 2022]]</f>
        <v>218</v>
      </c>
      <c r="X1402" s="63"/>
    </row>
    <row r="1403" spans="1:24" s="21" customFormat="1" ht="24" customHeight="1" x14ac:dyDescent="0.25">
      <c r="A1403" s="24" t="s">
        <v>4786</v>
      </c>
      <c r="B1403" s="25" t="s">
        <v>20353</v>
      </c>
      <c r="C1403" s="24">
        <v>6322</v>
      </c>
      <c r="D1403" s="24" t="s">
        <v>17074</v>
      </c>
      <c r="E1403" s="24" t="s">
        <v>4787</v>
      </c>
      <c r="F1403" s="26">
        <f>Table134[[#This Row],[ToMeasure]]-Table134[[#This Row],[FromMeasure]]</f>
        <v>0.44276837000000002</v>
      </c>
      <c r="G1403" s="27" t="s">
        <v>4788</v>
      </c>
      <c r="H1403" s="37">
        <v>0</v>
      </c>
      <c r="I1403" s="24" t="s">
        <v>4488</v>
      </c>
      <c r="J1403" s="37">
        <v>0.44276837000000002</v>
      </c>
      <c r="K1403" s="24" t="s">
        <v>4653</v>
      </c>
      <c r="L1403" s="28">
        <v>84</v>
      </c>
      <c r="M1403" s="28">
        <v>0</v>
      </c>
      <c r="N1403" s="28">
        <v>84</v>
      </c>
      <c r="O1403" s="25" t="s">
        <v>24169</v>
      </c>
      <c r="P1403" s="24">
        <v>17</v>
      </c>
      <c r="Q1403" s="24" t="s">
        <v>203</v>
      </c>
      <c r="R1403" s="28">
        <v>4</v>
      </c>
      <c r="S1403" s="28">
        <v>8</v>
      </c>
      <c r="T1403" s="29">
        <v>0.14285714285714285</v>
      </c>
      <c r="U1403" s="28">
        <v>146</v>
      </c>
      <c r="V1403" s="63"/>
      <c r="W1403" s="61">
        <f>(Table134[[#This Row],[2042 Future AADT]]-Table134[[#This Row],[AADT 2022]])/20*($W$5-2022)+Table134[[#This Row],[AADT 2022]]</f>
        <v>146</v>
      </c>
      <c r="X1403" s="63"/>
    </row>
    <row r="1404" spans="1:24" s="21" customFormat="1" ht="24" customHeight="1" x14ac:dyDescent="0.25">
      <c r="A1404" s="24" t="s">
        <v>9225</v>
      </c>
      <c r="B1404" s="25" t="s">
        <v>20352</v>
      </c>
      <c r="C1404" s="24">
        <v>6321</v>
      </c>
      <c r="D1404" s="24" t="s">
        <v>17074</v>
      </c>
      <c r="E1404" s="24" t="s">
        <v>9226</v>
      </c>
      <c r="F1404" s="26">
        <f>Table134[[#This Row],[ToMeasure]]-Table134[[#This Row],[FromMeasure]]</f>
        <v>0.11233886999999999</v>
      </c>
      <c r="G1404" s="27" t="s">
        <v>9223</v>
      </c>
      <c r="H1404" s="37">
        <v>0</v>
      </c>
      <c r="I1404" s="24" t="s">
        <v>9222</v>
      </c>
      <c r="J1404" s="37">
        <v>0.11233886999999999</v>
      </c>
      <c r="K1404" s="24" t="s">
        <v>632</v>
      </c>
      <c r="L1404" s="28">
        <v>76</v>
      </c>
      <c r="M1404" s="28">
        <v>0</v>
      </c>
      <c r="N1404" s="28">
        <v>76</v>
      </c>
      <c r="O1404" s="25" t="s">
        <v>24170</v>
      </c>
      <c r="P1404" s="24">
        <v>26</v>
      </c>
      <c r="Q1404" s="24" t="s">
        <v>203</v>
      </c>
      <c r="R1404" s="28">
        <v>3</v>
      </c>
      <c r="S1404" s="28">
        <v>8</v>
      </c>
      <c r="T1404" s="29">
        <v>0.14473684210526316</v>
      </c>
      <c r="U1404" s="28">
        <v>132</v>
      </c>
      <c r="V1404" s="63"/>
      <c r="W1404" s="61">
        <f>(Table134[[#This Row],[2042 Future AADT]]-Table134[[#This Row],[AADT 2022]])/20*($W$5-2022)+Table134[[#This Row],[AADT 2022]]</f>
        <v>132</v>
      </c>
      <c r="X1404" s="63"/>
    </row>
    <row r="1405" spans="1:24" s="21" customFormat="1" ht="24" customHeight="1" x14ac:dyDescent="0.25">
      <c r="A1405" s="24" t="s">
        <v>8718</v>
      </c>
      <c r="B1405" s="25" t="s">
        <v>20354</v>
      </c>
      <c r="C1405" s="24">
        <v>6323</v>
      </c>
      <c r="D1405" s="24" t="s">
        <v>17074</v>
      </c>
      <c r="E1405" s="24" t="s">
        <v>8719</v>
      </c>
      <c r="F1405" s="26">
        <f>Table134[[#This Row],[ToMeasure]]-Table134[[#This Row],[FromMeasure]]</f>
        <v>0.13948807999999999</v>
      </c>
      <c r="G1405" s="27" t="s">
        <v>8720</v>
      </c>
      <c r="H1405" s="37">
        <v>0</v>
      </c>
      <c r="I1405" s="24" t="s">
        <v>880</v>
      </c>
      <c r="J1405" s="37">
        <v>0.13948807999999999</v>
      </c>
      <c r="K1405" s="24" t="s">
        <v>4488</v>
      </c>
      <c r="L1405" s="28">
        <v>92</v>
      </c>
      <c r="M1405" s="28">
        <v>0</v>
      </c>
      <c r="N1405" s="28">
        <v>92</v>
      </c>
      <c r="O1405" s="25" t="s">
        <v>24171</v>
      </c>
      <c r="P1405" s="24">
        <v>21</v>
      </c>
      <c r="Q1405" s="24" t="s">
        <v>203</v>
      </c>
      <c r="R1405" s="28">
        <v>3</v>
      </c>
      <c r="S1405" s="28">
        <v>1</v>
      </c>
      <c r="T1405" s="29">
        <v>4.3478260869565216E-2</v>
      </c>
      <c r="U1405" s="28">
        <v>160</v>
      </c>
      <c r="V1405" s="63"/>
      <c r="W1405" s="61">
        <f>(Table134[[#This Row],[2042 Future AADT]]-Table134[[#This Row],[AADT 2022]])/20*($W$5-2022)+Table134[[#This Row],[AADT 2022]]</f>
        <v>160</v>
      </c>
      <c r="X1405" s="63"/>
    </row>
    <row r="1406" spans="1:24" s="21" customFormat="1" ht="24" customHeight="1" x14ac:dyDescent="0.25">
      <c r="A1406" s="24" t="s">
        <v>4790</v>
      </c>
      <c r="B1406" s="25" t="s">
        <v>20356</v>
      </c>
      <c r="C1406" s="24">
        <v>6330</v>
      </c>
      <c r="D1406" s="24" t="s">
        <v>17074</v>
      </c>
      <c r="E1406" s="24" t="s">
        <v>4791</v>
      </c>
      <c r="F1406" s="26">
        <f>Table134[[#This Row],[ToMeasure]]-Table134[[#This Row],[FromMeasure]]</f>
        <v>0.16934315999999999</v>
      </c>
      <c r="G1406" s="27" t="s">
        <v>4792</v>
      </c>
      <c r="H1406" s="37">
        <v>0</v>
      </c>
      <c r="I1406" s="24" t="s">
        <v>632</v>
      </c>
      <c r="J1406" s="37">
        <v>0.16934315999999999</v>
      </c>
      <c r="K1406" s="24" t="s">
        <v>4793</v>
      </c>
      <c r="L1406" s="28">
        <v>1032</v>
      </c>
      <c r="M1406" s="28">
        <v>0</v>
      </c>
      <c r="N1406" s="28">
        <v>1032</v>
      </c>
      <c r="O1406" s="25" t="s">
        <v>24172</v>
      </c>
      <c r="P1406" s="24">
        <v>11</v>
      </c>
      <c r="Q1406" s="24" t="s">
        <v>203</v>
      </c>
      <c r="R1406" s="28">
        <v>69</v>
      </c>
      <c r="S1406" s="28">
        <v>131</v>
      </c>
      <c r="T1406" s="29">
        <v>0.19379844961240311</v>
      </c>
      <c r="U1406" s="28">
        <v>1797</v>
      </c>
      <c r="V1406" s="63"/>
      <c r="W1406" s="61">
        <f>(Table134[[#This Row],[2042 Future AADT]]-Table134[[#This Row],[AADT 2022]])/20*($W$5-2022)+Table134[[#This Row],[AADT 2022]]</f>
        <v>1797</v>
      </c>
      <c r="X1406" s="63"/>
    </row>
    <row r="1407" spans="1:24" s="21" customFormat="1" ht="24" customHeight="1" x14ac:dyDescent="0.25">
      <c r="A1407" s="24" t="s">
        <v>8722</v>
      </c>
      <c r="B1407" s="25" t="s">
        <v>20358</v>
      </c>
      <c r="C1407" s="24">
        <v>6332</v>
      </c>
      <c r="D1407" s="24" t="s">
        <v>17074</v>
      </c>
      <c r="E1407" s="24" t="s">
        <v>8723</v>
      </c>
      <c r="F1407" s="26">
        <f>Table134[[#This Row],[ToMeasure]]-Table134[[#This Row],[FromMeasure]]</f>
        <v>0.28842827999999998</v>
      </c>
      <c r="G1407" s="27" t="s">
        <v>8724</v>
      </c>
      <c r="H1407" s="37">
        <v>0</v>
      </c>
      <c r="I1407" s="24" t="s">
        <v>4488</v>
      </c>
      <c r="J1407" s="37">
        <v>0.28842827999999998</v>
      </c>
      <c r="K1407" s="24" t="s">
        <v>8725</v>
      </c>
      <c r="L1407" s="28">
        <v>996</v>
      </c>
      <c r="M1407" s="28">
        <v>0</v>
      </c>
      <c r="N1407" s="28">
        <v>996</v>
      </c>
      <c r="O1407" s="25" t="s">
        <v>24173</v>
      </c>
      <c r="P1407" s="24">
        <v>21</v>
      </c>
      <c r="Q1407" s="24" t="s">
        <v>203</v>
      </c>
      <c r="R1407" s="28">
        <v>14</v>
      </c>
      <c r="S1407" s="28">
        <v>27</v>
      </c>
      <c r="T1407" s="29">
        <v>4.1164658634538151E-2</v>
      </c>
      <c r="U1407" s="28">
        <v>1734</v>
      </c>
      <c r="V1407" s="63"/>
      <c r="W1407" s="61">
        <f>(Table134[[#This Row],[2042 Future AADT]]-Table134[[#This Row],[AADT 2022]])/20*($W$5-2022)+Table134[[#This Row],[AADT 2022]]</f>
        <v>1734</v>
      </c>
      <c r="X1407" s="63"/>
    </row>
    <row r="1408" spans="1:24" s="21" customFormat="1" ht="24" customHeight="1" x14ac:dyDescent="0.25">
      <c r="A1408" s="24" t="s">
        <v>4795</v>
      </c>
      <c r="B1408" s="25" t="s">
        <v>20357</v>
      </c>
      <c r="C1408" s="24">
        <v>6331</v>
      </c>
      <c r="D1408" s="24" t="s">
        <v>17074</v>
      </c>
      <c r="E1408" s="24" t="s">
        <v>4796</v>
      </c>
      <c r="F1408" s="26">
        <f>Table134[[#This Row],[ToMeasure]]-Table134[[#This Row],[FromMeasure]]</f>
        <v>0.14376317</v>
      </c>
      <c r="G1408" s="27" t="s">
        <v>4793</v>
      </c>
      <c r="H1408" s="37">
        <v>0</v>
      </c>
      <c r="I1408" s="24" t="s">
        <v>4792</v>
      </c>
      <c r="J1408" s="37">
        <v>0.14376317</v>
      </c>
      <c r="K1408" s="24" t="s">
        <v>632</v>
      </c>
      <c r="L1408" s="28">
        <v>3206</v>
      </c>
      <c r="M1408" s="28">
        <v>0</v>
      </c>
      <c r="N1408" s="28">
        <v>3206</v>
      </c>
      <c r="O1408" s="25" t="s">
        <v>24174</v>
      </c>
      <c r="P1408" s="24">
        <v>9</v>
      </c>
      <c r="Q1408" s="24" t="s">
        <v>203</v>
      </c>
      <c r="R1408" s="28">
        <v>211</v>
      </c>
      <c r="S1408" s="28">
        <v>408</v>
      </c>
      <c r="T1408" s="29">
        <v>0.19307548346849657</v>
      </c>
      <c r="U1408" s="28">
        <v>5582</v>
      </c>
      <c r="V1408" s="63"/>
      <c r="W1408" s="61">
        <f>(Table134[[#This Row],[2042 Future AADT]]-Table134[[#This Row],[AADT 2022]])/20*($W$5-2022)+Table134[[#This Row],[AADT 2022]]</f>
        <v>5582</v>
      </c>
      <c r="X1408" s="63"/>
    </row>
    <row r="1409" spans="1:24" s="21" customFormat="1" ht="24" customHeight="1" x14ac:dyDescent="0.25">
      <c r="A1409" s="24" t="s">
        <v>12340</v>
      </c>
      <c r="B1409" s="25" t="s">
        <v>20359</v>
      </c>
      <c r="C1409" s="24">
        <v>6333</v>
      </c>
      <c r="D1409" s="24" t="s">
        <v>17074</v>
      </c>
      <c r="E1409" s="24" t="s">
        <v>12341</v>
      </c>
      <c r="F1409" s="26">
        <f>Table134[[#This Row],[ToMeasure]]-Table134[[#This Row],[FromMeasure]]</f>
        <v>0.18099403999999999</v>
      </c>
      <c r="G1409" s="27" t="s">
        <v>8725</v>
      </c>
      <c r="H1409" s="37">
        <v>0</v>
      </c>
      <c r="I1409" s="24" t="s">
        <v>8724</v>
      </c>
      <c r="J1409" s="37">
        <v>0.18099403999999999</v>
      </c>
      <c r="K1409" s="24" t="s">
        <v>4488</v>
      </c>
      <c r="L1409" s="28">
        <v>1315</v>
      </c>
      <c r="M1409" s="28">
        <v>0</v>
      </c>
      <c r="N1409" s="28">
        <v>1315</v>
      </c>
      <c r="O1409" s="25" t="s">
        <v>24175</v>
      </c>
      <c r="P1409" s="24">
        <v>10</v>
      </c>
      <c r="Q1409" s="24" t="s">
        <v>203</v>
      </c>
      <c r="R1409" s="28">
        <v>86</v>
      </c>
      <c r="S1409" s="28">
        <v>164</v>
      </c>
      <c r="T1409" s="29">
        <v>0.19011406844106463</v>
      </c>
      <c r="U1409" s="28">
        <v>2290</v>
      </c>
      <c r="V1409" s="63"/>
      <c r="W1409" s="61">
        <f>(Table134[[#This Row],[2042 Future AADT]]-Table134[[#This Row],[AADT 2022]])/20*($W$5-2022)+Table134[[#This Row],[AADT 2022]]</f>
        <v>2290</v>
      </c>
      <c r="X1409" s="63"/>
    </row>
    <row r="1410" spans="1:24" s="21" customFormat="1" ht="24" customHeight="1" x14ac:dyDescent="0.25">
      <c r="A1410" s="24" t="s">
        <v>9228</v>
      </c>
      <c r="B1410" s="25" t="s">
        <v>20361</v>
      </c>
      <c r="C1410" s="24">
        <v>6340</v>
      </c>
      <c r="D1410" s="24" t="s">
        <v>17074</v>
      </c>
      <c r="E1410" s="24" t="s">
        <v>9229</v>
      </c>
      <c r="F1410" s="26">
        <f>Table134[[#This Row],[ToMeasure]]-Table134[[#This Row],[FromMeasure]]</f>
        <v>0.28880867999999998</v>
      </c>
      <c r="G1410" s="27" t="s">
        <v>4804</v>
      </c>
      <c r="H1410" s="37">
        <v>0</v>
      </c>
      <c r="I1410" s="24" t="s">
        <v>632</v>
      </c>
      <c r="J1410" s="37">
        <v>0.28880867999999998</v>
      </c>
      <c r="K1410" s="24" t="s">
        <v>2466</v>
      </c>
      <c r="L1410" s="28">
        <v>1596</v>
      </c>
      <c r="M1410" s="28">
        <v>0</v>
      </c>
      <c r="N1410" s="28">
        <v>1596</v>
      </c>
      <c r="O1410" s="25" t="s">
        <v>24176</v>
      </c>
      <c r="P1410" s="24">
        <v>13</v>
      </c>
      <c r="Q1410" s="24" t="s">
        <v>203</v>
      </c>
      <c r="R1410" s="28">
        <v>104</v>
      </c>
      <c r="S1410" s="28">
        <v>202</v>
      </c>
      <c r="T1410" s="29">
        <v>0.19172932330827067</v>
      </c>
      <c r="U1410" s="28">
        <v>2779</v>
      </c>
      <c r="V1410" s="63"/>
      <c r="W1410" s="61">
        <f>(Table134[[#This Row],[2042 Future AADT]]-Table134[[#This Row],[AADT 2022]])/20*($W$5-2022)+Table134[[#This Row],[AADT 2022]]</f>
        <v>2779</v>
      </c>
      <c r="X1410" s="63"/>
    </row>
    <row r="1411" spans="1:24" s="21" customFormat="1" ht="24" customHeight="1" x14ac:dyDescent="0.25">
      <c r="A1411" s="24" t="s">
        <v>4798</v>
      </c>
      <c r="B1411" s="25" t="s">
        <v>20363</v>
      </c>
      <c r="C1411" s="24">
        <v>6342</v>
      </c>
      <c r="D1411" s="24" t="s">
        <v>17074</v>
      </c>
      <c r="E1411" s="24" t="s">
        <v>4799</v>
      </c>
      <c r="F1411" s="26">
        <f>Table134[[#This Row],[ToMeasure]]-Table134[[#This Row],[FromMeasure]]</f>
        <v>0.23385286</v>
      </c>
      <c r="G1411" s="27" t="s">
        <v>4800</v>
      </c>
      <c r="H1411" s="37">
        <v>0</v>
      </c>
      <c r="I1411" s="24" t="s">
        <v>4488</v>
      </c>
      <c r="J1411" s="37">
        <v>0.23385286</v>
      </c>
      <c r="K1411" s="24" t="s">
        <v>4801</v>
      </c>
      <c r="L1411" s="28">
        <v>174</v>
      </c>
      <c r="M1411" s="28">
        <v>0</v>
      </c>
      <c r="N1411" s="28">
        <v>174</v>
      </c>
      <c r="O1411" s="25" t="s">
        <v>24177</v>
      </c>
      <c r="P1411" s="24">
        <v>15</v>
      </c>
      <c r="Q1411" s="24" t="s">
        <v>203</v>
      </c>
      <c r="R1411" s="28">
        <v>9</v>
      </c>
      <c r="S1411" s="28">
        <v>20</v>
      </c>
      <c r="T1411" s="29">
        <v>0.16666666666666666</v>
      </c>
      <c r="U1411" s="28">
        <v>303</v>
      </c>
      <c r="V1411" s="63"/>
      <c r="W1411" s="61">
        <f>(Table134[[#This Row],[2042 Future AADT]]-Table134[[#This Row],[AADT 2022]])/20*($W$5-2022)+Table134[[#This Row],[AADT 2022]]</f>
        <v>303</v>
      </c>
      <c r="X1411" s="63"/>
    </row>
    <row r="1412" spans="1:24" s="21" customFormat="1" ht="24" customHeight="1" x14ac:dyDescent="0.25">
      <c r="A1412" s="24" t="s">
        <v>4803</v>
      </c>
      <c r="B1412" s="25" t="s">
        <v>20362</v>
      </c>
      <c r="C1412" s="24">
        <v>6341</v>
      </c>
      <c r="D1412" s="24" t="s">
        <v>17074</v>
      </c>
      <c r="E1412" s="24" t="s">
        <v>2468</v>
      </c>
      <c r="F1412" s="26">
        <f>Table134[[#This Row],[ToMeasure]]-Table134[[#This Row],[FromMeasure]]</f>
        <v>0.21415195000000001</v>
      </c>
      <c r="G1412" s="27" t="s">
        <v>2466</v>
      </c>
      <c r="H1412" s="37">
        <v>0</v>
      </c>
      <c r="I1412" s="24" t="s">
        <v>4804</v>
      </c>
      <c r="J1412" s="37">
        <v>0.21415195000000001</v>
      </c>
      <c r="K1412" s="24" t="s">
        <v>632</v>
      </c>
      <c r="L1412" s="28">
        <v>93</v>
      </c>
      <c r="M1412" s="28">
        <v>0</v>
      </c>
      <c r="N1412" s="28">
        <v>93</v>
      </c>
      <c r="O1412" s="25" t="s">
        <v>24178</v>
      </c>
      <c r="P1412" s="24">
        <v>16</v>
      </c>
      <c r="Q1412" s="24" t="s">
        <v>203</v>
      </c>
      <c r="R1412" s="28">
        <v>4</v>
      </c>
      <c r="S1412" s="28">
        <v>6</v>
      </c>
      <c r="T1412" s="29">
        <v>0.10752688172043011</v>
      </c>
      <c r="U1412" s="28">
        <v>162</v>
      </c>
      <c r="V1412" s="63"/>
      <c r="W1412" s="61">
        <f>(Table134[[#This Row],[2042 Future AADT]]-Table134[[#This Row],[AADT 2022]])/20*($W$5-2022)+Table134[[#This Row],[AADT 2022]]</f>
        <v>162</v>
      </c>
      <c r="X1412" s="63"/>
    </row>
    <row r="1413" spans="1:24" s="21" customFormat="1" ht="24" customHeight="1" x14ac:dyDescent="0.25">
      <c r="A1413" s="24" t="s">
        <v>9231</v>
      </c>
      <c r="B1413" s="25" t="s">
        <v>20364</v>
      </c>
      <c r="C1413" s="24">
        <v>6343</v>
      </c>
      <c r="D1413" s="24" t="s">
        <v>17074</v>
      </c>
      <c r="E1413" s="24" t="s">
        <v>9232</v>
      </c>
      <c r="F1413" s="26">
        <f>Table134[[#This Row],[ToMeasure]]-Table134[[#This Row],[FromMeasure]]</f>
        <v>0.26505570000000001</v>
      </c>
      <c r="G1413" s="27" t="s">
        <v>4801</v>
      </c>
      <c r="H1413" s="37">
        <v>0</v>
      </c>
      <c r="I1413" s="24" t="s">
        <v>4800</v>
      </c>
      <c r="J1413" s="37">
        <v>0.26505570000000001</v>
      </c>
      <c r="K1413" s="24" t="s">
        <v>4488</v>
      </c>
      <c r="L1413" s="28">
        <v>1543</v>
      </c>
      <c r="M1413" s="28">
        <v>0</v>
      </c>
      <c r="N1413" s="28">
        <v>1543</v>
      </c>
      <c r="O1413" s="25" t="s">
        <v>24179</v>
      </c>
      <c r="P1413" s="24">
        <v>11</v>
      </c>
      <c r="Q1413" s="24" t="s">
        <v>203</v>
      </c>
      <c r="R1413" s="28">
        <v>100</v>
      </c>
      <c r="S1413" s="28">
        <v>194</v>
      </c>
      <c r="T1413" s="29">
        <v>0.19053791315618923</v>
      </c>
      <c r="U1413" s="28">
        <v>2687</v>
      </c>
      <c r="V1413" s="63"/>
      <c r="W1413" s="61">
        <f>(Table134[[#This Row],[2042 Future AADT]]-Table134[[#This Row],[AADT 2022]])/20*($W$5-2022)+Table134[[#This Row],[AADT 2022]]</f>
        <v>2687</v>
      </c>
      <c r="X1413" s="63"/>
    </row>
    <row r="1414" spans="1:24" s="21" customFormat="1" ht="24" customHeight="1" x14ac:dyDescent="0.25">
      <c r="A1414" s="24" t="s">
        <v>8727</v>
      </c>
      <c r="B1414" s="25" t="s">
        <v>20366</v>
      </c>
      <c r="C1414" s="24">
        <v>6350</v>
      </c>
      <c r="D1414" s="24" t="s">
        <v>17074</v>
      </c>
      <c r="E1414" s="24" t="s">
        <v>8728</v>
      </c>
      <c r="F1414" s="26">
        <f>Table134[[#This Row],[ToMeasure]]-Table134[[#This Row],[FromMeasure]]</f>
        <v>0.33650205999999999</v>
      </c>
      <c r="G1414" s="27" t="s">
        <v>4809</v>
      </c>
      <c r="H1414" s="37">
        <v>0</v>
      </c>
      <c r="I1414" s="24" t="s">
        <v>632</v>
      </c>
      <c r="J1414" s="37">
        <v>0.33650205999999999</v>
      </c>
      <c r="K1414" s="24" t="s">
        <v>2471</v>
      </c>
      <c r="L1414" s="28">
        <v>1127</v>
      </c>
      <c r="M1414" s="28">
        <v>0</v>
      </c>
      <c r="N1414" s="28">
        <v>1127</v>
      </c>
      <c r="O1414" s="25" t="s">
        <v>24180</v>
      </c>
      <c r="P1414" s="24">
        <v>11</v>
      </c>
      <c r="Q1414" s="24" t="s">
        <v>203</v>
      </c>
      <c r="R1414" s="28">
        <v>74</v>
      </c>
      <c r="S1414" s="28">
        <v>143</v>
      </c>
      <c r="T1414" s="29">
        <v>0.19254658385093168</v>
      </c>
      <c r="U1414" s="28">
        <v>1962</v>
      </c>
      <c r="V1414" s="63"/>
      <c r="W1414" s="61">
        <f>(Table134[[#This Row],[2042 Future AADT]]-Table134[[#This Row],[AADT 2022]])/20*($W$5-2022)+Table134[[#This Row],[AADT 2022]]</f>
        <v>1962</v>
      </c>
      <c r="X1414" s="63"/>
    </row>
    <row r="1415" spans="1:24" s="21" customFormat="1" ht="24" customHeight="1" x14ac:dyDescent="0.25">
      <c r="A1415" s="24" t="s">
        <v>4806</v>
      </c>
      <c r="B1415" s="25" t="s">
        <v>20368</v>
      </c>
      <c r="C1415" s="24">
        <v>6352</v>
      </c>
      <c r="D1415" s="24" t="s">
        <v>17074</v>
      </c>
      <c r="E1415" s="24" t="s">
        <v>2477</v>
      </c>
      <c r="F1415" s="26">
        <f>Table134[[#This Row],[ToMeasure]]-Table134[[#This Row],[FromMeasure]]</f>
        <v>0.25298346999999999</v>
      </c>
      <c r="G1415" s="27" t="s">
        <v>2474</v>
      </c>
      <c r="H1415" s="37">
        <v>0</v>
      </c>
      <c r="I1415" s="24" t="s">
        <v>4488</v>
      </c>
      <c r="J1415" s="37">
        <v>0.25298346999999999</v>
      </c>
      <c r="K1415" s="24" t="s">
        <v>889</v>
      </c>
      <c r="L1415" s="28">
        <v>2091</v>
      </c>
      <c r="M1415" s="28">
        <v>0</v>
      </c>
      <c r="N1415" s="28">
        <v>2091</v>
      </c>
      <c r="O1415" s="25" t="s">
        <v>24181</v>
      </c>
      <c r="P1415" s="24">
        <v>11</v>
      </c>
      <c r="Q1415" s="24" t="s">
        <v>203</v>
      </c>
      <c r="R1415" s="28">
        <v>137</v>
      </c>
      <c r="S1415" s="28">
        <v>265</v>
      </c>
      <c r="T1415" s="29">
        <v>0.19225251076040173</v>
      </c>
      <c r="U1415" s="28">
        <v>3641</v>
      </c>
      <c r="V1415" s="63"/>
      <c r="W1415" s="61">
        <f>(Table134[[#This Row],[2042 Future AADT]]-Table134[[#This Row],[AADT 2022]])/20*($W$5-2022)+Table134[[#This Row],[AADT 2022]]</f>
        <v>3641</v>
      </c>
      <c r="X1415" s="63"/>
    </row>
    <row r="1416" spans="1:24" s="21" customFormat="1" ht="24" customHeight="1" x14ac:dyDescent="0.25">
      <c r="A1416" s="24" t="s">
        <v>4808</v>
      </c>
      <c r="B1416" s="25" t="s">
        <v>20367</v>
      </c>
      <c r="C1416" s="24">
        <v>6351</v>
      </c>
      <c r="D1416" s="24" t="s">
        <v>17074</v>
      </c>
      <c r="E1416" s="24" t="s">
        <v>2473</v>
      </c>
      <c r="F1416" s="26">
        <f>Table134[[#This Row],[ToMeasure]]-Table134[[#This Row],[FromMeasure]]</f>
        <v>0.32285435000000001</v>
      </c>
      <c r="G1416" s="27" t="s">
        <v>2471</v>
      </c>
      <c r="H1416" s="37">
        <v>0</v>
      </c>
      <c r="I1416" s="24" t="s">
        <v>4809</v>
      </c>
      <c r="J1416" s="37">
        <v>0.32285435000000001</v>
      </c>
      <c r="K1416" s="24" t="s">
        <v>632</v>
      </c>
      <c r="L1416" s="28">
        <v>2216</v>
      </c>
      <c r="M1416" s="28">
        <v>0</v>
      </c>
      <c r="N1416" s="28">
        <v>2216</v>
      </c>
      <c r="O1416" s="25" t="s">
        <v>24182</v>
      </c>
      <c r="P1416" s="24">
        <v>12</v>
      </c>
      <c r="Q1416" s="24" t="s">
        <v>203</v>
      </c>
      <c r="R1416" s="28">
        <v>148</v>
      </c>
      <c r="S1416" s="28">
        <v>189</v>
      </c>
      <c r="T1416" s="29">
        <v>0.15207581227436823</v>
      </c>
      <c r="U1416" s="28">
        <v>3858</v>
      </c>
      <c r="V1416" s="63"/>
      <c r="W1416" s="61">
        <f>(Table134[[#This Row],[2042 Future AADT]]-Table134[[#This Row],[AADT 2022]])/20*($W$5-2022)+Table134[[#This Row],[AADT 2022]]</f>
        <v>3858</v>
      </c>
      <c r="X1416" s="63"/>
    </row>
    <row r="1417" spans="1:24" s="21" customFormat="1" ht="24" customHeight="1" x14ac:dyDescent="0.25">
      <c r="A1417" s="24" t="s">
        <v>12343</v>
      </c>
      <c r="B1417" s="25" t="s">
        <v>20369</v>
      </c>
      <c r="C1417" s="24">
        <v>6353</v>
      </c>
      <c r="D1417" s="24" t="s">
        <v>17074</v>
      </c>
      <c r="E1417" s="24" t="s">
        <v>12344</v>
      </c>
      <c r="F1417" s="26">
        <f>Table134[[#This Row],[ToMeasure]]-Table134[[#This Row],[FromMeasure]]</f>
        <v>0.11079346</v>
      </c>
      <c r="G1417" s="27" t="s">
        <v>12345</v>
      </c>
      <c r="H1417" s="37">
        <v>0</v>
      </c>
      <c r="I1417" s="24" t="s">
        <v>4653</v>
      </c>
      <c r="J1417" s="37">
        <v>0.11079346</v>
      </c>
      <c r="K1417" s="24" t="s">
        <v>12346</v>
      </c>
      <c r="L1417" s="28">
        <v>1669</v>
      </c>
      <c r="M1417" s="28">
        <v>0</v>
      </c>
      <c r="N1417" s="28">
        <v>1669</v>
      </c>
      <c r="O1417" s="25" t="s">
        <v>24183</v>
      </c>
      <c r="P1417" s="24">
        <v>9</v>
      </c>
      <c r="Q1417" s="24" t="s">
        <v>203</v>
      </c>
      <c r="R1417" s="28">
        <v>121</v>
      </c>
      <c r="S1417" s="28">
        <v>62</v>
      </c>
      <c r="T1417" s="29">
        <v>0.10964649490713002</v>
      </c>
      <c r="U1417" s="28">
        <v>2906</v>
      </c>
      <c r="V1417" s="63"/>
      <c r="W1417" s="61">
        <f>(Table134[[#This Row],[2042 Future AADT]]-Table134[[#This Row],[AADT 2022]])/20*($W$5-2022)+Table134[[#This Row],[AADT 2022]]</f>
        <v>2906</v>
      </c>
      <c r="X1417" s="63"/>
    </row>
    <row r="1418" spans="1:24" s="21" customFormat="1" ht="24" customHeight="1" x14ac:dyDescent="0.25">
      <c r="A1418" s="24" t="s">
        <v>12348</v>
      </c>
      <c r="B1418" s="25" t="s">
        <v>20371</v>
      </c>
      <c r="C1418" s="24">
        <v>6360</v>
      </c>
      <c r="D1418" s="24" t="s">
        <v>17074</v>
      </c>
      <c r="E1418" s="24" t="s">
        <v>12349</v>
      </c>
      <c r="F1418" s="26">
        <f>Table134[[#This Row],[ToMeasure]]-Table134[[#This Row],[FromMeasure]]</f>
        <v>0.38840938000000003</v>
      </c>
      <c r="G1418" s="27" t="s">
        <v>9237</v>
      </c>
      <c r="H1418" s="37">
        <v>0</v>
      </c>
      <c r="I1418" s="24" t="s">
        <v>632</v>
      </c>
      <c r="J1418" s="37">
        <v>0.38840938000000003</v>
      </c>
      <c r="K1418" s="24" t="s">
        <v>9236</v>
      </c>
      <c r="L1418" s="28">
        <v>209</v>
      </c>
      <c r="M1418" s="28">
        <v>0</v>
      </c>
      <c r="N1418" s="28">
        <v>209</v>
      </c>
      <c r="O1418" s="25" t="s">
        <v>24184</v>
      </c>
      <c r="P1418" s="24">
        <v>16</v>
      </c>
      <c r="Q1418" s="24" t="s">
        <v>203</v>
      </c>
      <c r="R1418" s="28">
        <v>13</v>
      </c>
      <c r="S1418" s="28">
        <v>15</v>
      </c>
      <c r="T1418" s="29">
        <v>0.13397129186602871</v>
      </c>
      <c r="U1418" s="28">
        <v>364</v>
      </c>
      <c r="V1418" s="63"/>
      <c r="W1418" s="61">
        <f>(Table134[[#This Row],[2042 Future AADT]]-Table134[[#This Row],[AADT 2022]])/20*($W$5-2022)+Table134[[#This Row],[AADT 2022]]</f>
        <v>364</v>
      </c>
      <c r="X1418" s="63"/>
    </row>
    <row r="1419" spans="1:24" s="21" customFormat="1" ht="24" customHeight="1" x14ac:dyDescent="0.25">
      <c r="A1419" s="24" t="s">
        <v>8730</v>
      </c>
      <c r="B1419" s="25" t="s">
        <v>20373</v>
      </c>
      <c r="C1419" s="24">
        <v>6362</v>
      </c>
      <c r="D1419" s="24" t="s">
        <v>17074</v>
      </c>
      <c r="E1419" s="24" t="s">
        <v>8731</v>
      </c>
      <c r="F1419" s="26">
        <f>Table134[[#This Row],[ToMeasure]]-Table134[[#This Row],[FromMeasure]]</f>
        <v>0.30058252000000002</v>
      </c>
      <c r="G1419" s="27" t="s">
        <v>8732</v>
      </c>
      <c r="H1419" s="37">
        <v>0</v>
      </c>
      <c r="I1419" s="24" t="s">
        <v>4488</v>
      </c>
      <c r="J1419" s="37">
        <v>0.30058252000000002</v>
      </c>
      <c r="K1419" s="24" t="s">
        <v>2478</v>
      </c>
      <c r="L1419" s="28">
        <v>1176</v>
      </c>
      <c r="M1419" s="28">
        <v>0</v>
      </c>
      <c r="N1419" s="28">
        <v>1176</v>
      </c>
      <c r="O1419" s="25" t="s">
        <v>24185</v>
      </c>
      <c r="P1419" s="24">
        <v>10</v>
      </c>
      <c r="Q1419" s="24" t="s">
        <v>203</v>
      </c>
      <c r="R1419" s="28">
        <v>77</v>
      </c>
      <c r="S1419" s="28">
        <v>98</v>
      </c>
      <c r="T1419" s="29">
        <v>0.14880952380952381</v>
      </c>
      <c r="U1419" s="28">
        <v>2048</v>
      </c>
      <c r="V1419" s="63"/>
      <c r="W1419" s="61">
        <f>(Table134[[#This Row],[2042 Future AADT]]-Table134[[#This Row],[AADT 2022]])/20*($W$5-2022)+Table134[[#This Row],[AADT 2022]]</f>
        <v>2048</v>
      </c>
      <c r="X1419" s="63"/>
    </row>
    <row r="1420" spans="1:24" s="21" customFormat="1" ht="24" customHeight="1" x14ac:dyDescent="0.25">
      <c r="A1420" s="24" t="s">
        <v>9234</v>
      </c>
      <c r="B1420" s="25" t="s">
        <v>20372</v>
      </c>
      <c r="C1420" s="24">
        <v>6361</v>
      </c>
      <c r="D1420" s="24" t="s">
        <v>17074</v>
      </c>
      <c r="E1420" s="24" t="s">
        <v>9235</v>
      </c>
      <c r="F1420" s="26">
        <f>Table134[[#This Row],[ToMeasure]]-Table134[[#This Row],[FromMeasure]]</f>
        <v>0.35278778999999999</v>
      </c>
      <c r="G1420" s="27" t="s">
        <v>9236</v>
      </c>
      <c r="H1420" s="37">
        <v>0</v>
      </c>
      <c r="I1420" s="24" t="s">
        <v>9237</v>
      </c>
      <c r="J1420" s="37">
        <v>0.35278778999999999</v>
      </c>
      <c r="K1420" s="24" t="s">
        <v>632</v>
      </c>
      <c r="L1420" s="28">
        <v>1037</v>
      </c>
      <c r="M1420" s="28">
        <v>0</v>
      </c>
      <c r="N1420" s="28">
        <v>1037</v>
      </c>
      <c r="O1420" s="25" t="s">
        <v>24186</v>
      </c>
      <c r="P1420" s="24">
        <v>11</v>
      </c>
      <c r="Q1420" s="24" t="s">
        <v>203</v>
      </c>
      <c r="R1420" s="28">
        <v>68</v>
      </c>
      <c r="S1420" s="28">
        <v>133</v>
      </c>
      <c r="T1420" s="29">
        <v>0.19382835101253615</v>
      </c>
      <c r="U1420" s="28">
        <v>1806</v>
      </c>
      <c r="V1420" s="63"/>
      <c r="W1420" s="61">
        <f>(Table134[[#This Row],[2042 Future AADT]]-Table134[[#This Row],[AADT 2022]])/20*($W$5-2022)+Table134[[#This Row],[AADT 2022]]</f>
        <v>1806</v>
      </c>
      <c r="X1420" s="63"/>
    </row>
    <row r="1421" spans="1:24" s="21" customFormat="1" ht="24" customHeight="1" x14ac:dyDescent="0.25">
      <c r="A1421" s="24" t="s">
        <v>9239</v>
      </c>
      <c r="B1421" s="25" t="s">
        <v>20374</v>
      </c>
      <c r="C1421" s="24">
        <v>6363</v>
      </c>
      <c r="D1421" s="24" t="s">
        <v>17074</v>
      </c>
      <c r="E1421" s="24" t="s">
        <v>2480</v>
      </c>
      <c r="F1421" s="26">
        <f>Table134[[#This Row],[ToMeasure]]-Table134[[#This Row],[FromMeasure]]</f>
        <v>0.25549368</v>
      </c>
      <c r="G1421" s="27" t="s">
        <v>2478</v>
      </c>
      <c r="H1421" s="37">
        <v>0</v>
      </c>
      <c r="I1421" s="24" t="s">
        <v>8732</v>
      </c>
      <c r="J1421" s="37">
        <v>0.25549368</v>
      </c>
      <c r="K1421" s="24" t="s">
        <v>4488</v>
      </c>
      <c r="L1421" s="28">
        <v>257</v>
      </c>
      <c r="M1421" s="28">
        <v>0</v>
      </c>
      <c r="N1421" s="28">
        <v>257</v>
      </c>
      <c r="O1421" s="25" t="s">
        <v>24187</v>
      </c>
      <c r="P1421" s="24">
        <v>14</v>
      </c>
      <c r="Q1421" s="24" t="s">
        <v>203</v>
      </c>
      <c r="R1421" s="28">
        <v>15</v>
      </c>
      <c r="S1421" s="28">
        <v>31</v>
      </c>
      <c r="T1421" s="29">
        <v>0.17898832684824903</v>
      </c>
      <c r="U1421" s="28">
        <v>447</v>
      </c>
      <c r="V1421" s="63"/>
      <c r="W1421" s="61">
        <f>(Table134[[#This Row],[2042 Future AADT]]-Table134[[#This Row],[AADT 2022]])/20*($W$5-2022)+Table134[[#This Row],[AADT 2022]]</f>
        <v>447</v>
      </c>
      <c r="X1421" s="63"/>
    </row>
    <row r="1422" spans="1:24" s="21" customFormat="1" ht="24" customHeight="1" x14ac:dyDescent="0.25">
      <c r="A1422" s="24" t="s">
        <v>12351</v>
      </c>
      <c r="B1422" s="25" t="s">
        <v>20376</v>
      </c>
      <c r="C1422" s="24">
        <v>6370</v>
      </c>
      <c r="D1422" s="24" t="s">
        <v>17074</v>
      </c>
      <c r="E1422" s="24" t="s">
        <v>12352</v>
      </c>
      <c r="F1422" s="26">
        <f>Table134[[#This Row],[ToMeasure]]-Table134[[#This Row],[FromMeasure]]</f>
        <v>0.23981789000000001</v>
      </c>
      <c r="G1422" s="27" t="s">
        <v>4814</v>
      </c>
      <c r="H1422" s="37">
        <v>0</v>
      </c>
      <c r="I1422" s="24" t="s">
        <v>632</v>
      </c>
      <c r="J1422" s="37">
        <v>0.23981789000000001</v>
      </c>
      <c r="K1422" s="24" t="s">
        <v>4813</v>
      </c>
      <c r="L1422" s="28">
        <v>1029</v>
      </c>
      <c r="M1422" s="28">
        <v>0</v>
      </c>
      <c r="N1422" s="28">
        <v>1029</v>
      </c>
      <c r="O1422" s="25" t="s">
        <v>24188</v>
      </c>
      <c r="P1422" s="24">
        <v>14</v>
      </c>
      <c r="Q1422" s="24" t="s">
        <v>203</v>
      </c>
      <c r="R1422" s="28">
        <v>69</v>
      </c>
      <c r="S1422" s="28">
        <v>87</v>
      </c>
      <c r="T1422" s="29">
        <v>0.15160349854227406</v>
      </c>
      <c r="U1422" s="28">
        <v>1792</v>
      </c>
      <c r="V1422" s="63"/>
      <c r="W1422" s="61">
        <f>(Table134[[#This Row],[2042 Future AADT]]-Table134[[#This Row],[AADT 2022]])/20*($W$5-2022)+Table134[[#This Row],[AADT 2022]]</f>
        <v>1792</v>
      </c>
      <c r="X1422" s="63"/>
    </row>
    <row r="1423" spans="1:24" s="21" customFormat="1" ht="24" customHeight="1" x14ac:dyDescent="0.25">
      <c r="A1423" s="24" t="s">
        <v>8734</v>
      </c>
      <c r="B1423" s="25" t="s">
        <v>20378</v>
      </c>
      <c r="C1423" s="24">
        <v>6372</v>
      </c>
      <c r="D1423" s="24" t="s">
        <v>17074</v>
      </c>
      <c r="E1423" s="24" t="s">
        <v>1185</v>
      </c>
      <c r="F1423" s="26">
        <f>Table134[[#This Row],[ToMeasure]]-Table134[[#This Row],[FromMeasure]]</f>
        <v>0.22250304000000001</v>
      </c>
      <c r="G1423" s="27" t="s">
        <v>1182</v>
      </c>
      <c r="H1423" s="37">
        <v>0</v>
      </c>
      <c r="I1423" s="24" t="s">
        <v>4488</v>
      </c>
      <c r="J1423" s="37">
        <v>0.22250304000000001</v>
      </c>
      <c r="K1423" s="24" t="s">
        <v>8735</v>
      </c>
      <c r="L1423" s="28">
        <v>613</v>
      </c>
      <c r="M1423" s="28">
        <v>0</v>
      </c>
      <c r="N1423" s="28">
        <v>613</v>
      </c>
      <c r="O1423" s="25" t="s">
        <v>24189</v>
      </c>
      <c r="P1423" s="24">
        <v>10</v>
      </c>
      <c r="Q1423" s="24" t="s">
        <v>203</v>
      </c>
      <c r="R1423" s="28">
        <v>40</v>
      </c>
      <c r="S1423" s="28">
        <v>51</v>
      </c>
      <c r="T1423" s="29">
        <v>0.14845024469820556</v>
      </c>
      <c r="U1423" s="28">
        <v>1067</v>
      </c>
      <c r="V1423" s="63"/>
      <c r="W1423" s="61">
        <f>(Table134[[#This Row],[2042 Future AADT]]-Table134[[#This Row],[AADT 2022]])/20*($W$5-2022)+Table134[[#This Row],[AADT 2022]]</f>
        <v>1067</v>
      </c>
      <c r="X1423" s="63"/>
    </row>
    <row r="1424" spans="1:24" s="21" customFormat="1" ht="24" customHeight="1" x14ac:dyDescent="0.25">
      <c r="A1424" s="24" t="s">
        <v>4811</v>
      </c>
      <c r="B1424" s="25" t="s">
        <v>20377</v>
      </c>
      <c r="C1424" s="24">
        <v>6371</v>
      </c>
      <c r="D1424" s="24" t="s">
        <v>17074</v>
      </c>
      <c r="E1424" s="24" t="s">
        <v>4812</v>
      </c>
      <c r="F1424" s="26">
        <f>Table134[[#This Row],[ToMeasure]]-Table134[[#This Row],[FromMeasure]]</f>
        <v>0.24561838</v>
      </c>
      <c r="G1424" s="27" t="s">
        <v>4813</v>
      </c>
      <c r="H1424" s="37">
        <v>0</v>
      </c>
      <c r="I1424" s="24" t="s">
        <v>4814</v>
      </c>
      <c r="J1424" s="37">
        <v>0.24561838</v>
      </c>
      <c r="K1424" s="24" t="s">
        <v>632</v>
      </c>
      <c r="L1424" s="28">
        <v>758</v>
      </c>
      <c r="M1424" s="28">
        <v>0</v>
      </c>
      <c r="N1424" s="28">
        <v>758</v>
      </c>
      <c r="O1424" s="25" t="s">
        <v>24190</v>
      </c>
      <c r="P1424" s="24">
        <v>12</v>
      </c>
      <c r="Q1424" s="24" t="s">
        <v>203</v>
      </c>
      <c r="R1424" s="28">
        <v>76</v>
      </c>
      <c r="S1424" s="28">
        <v>26</v>
      </c>
      <c r="T1424" s="29">
        <v>0.13456464379947231</v>
      </c>
      <c r="U1424" s="28">
        <v>1320</v>
      </c>
      <c r="V1424" s="63"/>
      <c r="W1424" s="61">
        <f>(Table134[[#This Row],[2042 Future AADT]]-Table134[[#This Row],[AADT 2022]])/20*($W$5-2022)+Table134[[#This Row],[AADT 2022]]</f>
        <v>1320</v>
      </c>
      <c r="X1424" s="63"/>
    </row>
    <row r="1425" spans="1:24" s="21" customFormat="1" ht="24" customHeight="1" x14ac:dyDescent="0.25">
      <c r="A1425" s="24" t="s">
        <v>9241</v>
      </c>
      <c r="B1425" s="25" t="s">
        <v>20379</v>
      </c>
      <c r="C1425" s="24">
        <v>6373</v>
      </c>
      <c r="D1425" s="24" t="s">
        <v>17074</v>
      </c>
      <c r="E1425" s="24" t="s">
        <v>9242</v>
      </c>
      <c r="F1425" s="26">
        <f>Table134[[#This Row],[ToMeasure]]-Table134[[#This Row],[FromMeasure]]</f>
        <v>0.23579196999999999</v>
      </c>
      <c r="G1425" s="27" t="s">
        <v>8735</v>
      </c>
      <c r="H1425" s="37">
        <v>0</v>
      </c>
      <c r="I1425" s="24" t="s">
        <v>1182</v>
      </c>
      <c r="J1425" s="37">
        <v>0.23579196999999999</v>
      </c>
      <c r="K1425" s="24" t="s">
        <v>4488</v>
      </c>
      <c r="L1425" s="28">
        <v>1720</v>
      </c>
      <c r="M1425" s="28">
        <v>0</v>
      </c>
      <c r="N1425" s="28">
        <v>1720</v>
      </c>
      <c r="O1425" s="25" t="s">
        <v>24191</v>
      </c>
      <c r="P1425" s="24">
        <v>10</v>
      </c>
      <c r="Q1425" s="24" t="s">
        <v>203</v>
      </c>
      <c r="R1425" s="28">
        <v>112</v>
      </c>
      <c r="S1425" s="28">
        <v>218</v>
      </c>
      <c r="T1425" s="29">
        <v>0.19186046511627908</v>
      </c>
      <c r="U1425" s="28">
        <v>2995</v>
      </c>
      <c r="V1425" s="63"/>
      <c r="W1425" s="61">
        <f>(Table134[[#This Row],[2042 Future AADT]]-Table134[[#This Row],[AADT 2022]])/20*($W$5-2022)+Table134[[#This Row],[AADT 2022]]</f>
        <v>2995</v>
      </c>
      <c r="X1425" s="63"/>
    </row>
    <row r="1426" spans="1:24" s="21" customFormat="1" ht="24" customHeight="1" x14ac:dyDescent="0.25">
      <c r="A1426" s="24" t="s">
        <v>8737</v>
      </c>
      <c r="B1426" s="25" t="s">
        <v>20381</v>
      </c>
      <c r="C1426" s="24">
        <v>6380</v>
      </c>
      <c r="D1426" s="24" t="s">
        <v>17074</v>
      </c>
      <c r="E1426" s="24" t="s">
        <v>8738</v>
      </c>
      <c r="F1426" s="26">
        <f>Table134[[#This Row],[ToMeasure]]-Table134[[#This Row],[FromMeasure]]</f>
        <v>0.21951008999999999</v>
      </c>
      <c r="G1426" s="27" t="s">
        <v>8739</v>
      </c>
      <c r="H1426" s="37">
        <v>0</v>
      </c>
      <c r="I1426" s="24" t="s">
        <v>632</v>
      </c>
      <c r="J1426" s="37">
        <v>0.21951008999999999</v>
      </c>
      <c r="K1426" s="24" t="s">
        <v>8740</v>
      </c>
      <c r="L1426" s="28">
        <v>234</v>
      </c>
      <c r="M1426" s="28">
        <v>0</v>
      </c>
      <c r="N1426" s="28">
        <v>234</v>
      </c>
      <c r="O1426" s="25" t="s">
        <v>24192</v>
      </c>
      <c r="P1426" s="24">
        <v>14</v>
      </c>
      <c r="Q1426" s="24" t="s">
        <v>203</v>
      </c>
      <c r="R1426" s="28">
        <v>14</v>
      </c>
      <c r="S1426" s="28">
        <v>16</v>
      </c>
      <c r="T1426" s="29">
        <v>0.12820512820512819</v>
      </c>
      <c r="U1426" s="28">
        <v>407</v>
      </c>
      <c r="V1426" s="63"/>
      <c r="W1426" s="61">
        <f>(Table134[[#This Row],[2042 Future AADT]]-Table134[[#This Row],[AADT 2022]])/20*($W$5-2022)+Table134[[#This Row],[AADT 2022]]</f>
        <v>407</v>
      </c>
      <c r="X1426" s="63"/>
    </row>
    <row r="1427" spans="1:24" s="21" customFormat="1" ht="24" customHeight="1" x14ac:dyDescent="0.25">
      <c r="A1427" s="24" t="s">
        <v>12354</v>
      </c>
      <c r="B1427" s="25" t="s">
        <v>20383</v>
      </c>
      <c r="C1427" s="24">
        <v>6382</v>
      </c>
      <c r="D1427" s="24" t="s">
        <v>17074</v>
      </c>
      <c r="E1427" s="24" t="s">
        <v>12355</v>
      </c>
      <c r="F1427" s="26">
        <f>Table134[[#This Row],[ToMeasure]]-Table134[[#This Row],[FromMeasure]]</f>
        <v>0.21629935</v>
      </c>
      <c r="G1427" s="27" t="s">
        <v>8745</v>
      </c>
      <c r="H1427" s="37">
        <v>0</v>
      </c>
      <c r="I1427" s="24" t="s">
        <v>4488</v>
      </c>
      <c r="J1427" s="37">
        <v>0.21629935</v>
      </c>
      <c r="K1427" s="24" t="s">
        <v>8744</v>
      </c>
      <c r="L1427" s="28">
        <v>119</v>
      </c>
      <c r="M1427" s="28">
        <v>0</v>
      </c>
      <c r="N1427" s="28">
        <v>119</v>
      </c>
      <c r="O1427" s="25" t="s">
        <v>24193</v>
      </c>
      <c r="P1427" s="24">
        <v>17</v>
      </c>
      <c r="Q1427" s="24" t="s">
        <v>203</v>
      </c>
      <c r="R1427" s="28">
        <v>7</v>
      </c>
      <c r="S1427" s="28">
        <v>9</v>
      </c>
      <c r="T1427" s="29">
        <v>0.13445378151260504</v>
      </c>
      <c r="U1427" s="28">
        <v>207</v>
      </c>
      <c r="V1427" s="63"/>
      <c r="W1427" s="61">
        <f>(Table134[[#This Row],[2042 Future AADT]]-Table134[[#This Row],[AADT 2022]])/20*($W$5-2022)+Table134[[#This Row],[AADT 2022]]</f>
        <v>207</v>
      </c>
      <c r="X1427" s="63"/>
    </row>
    <row r="1428" spans="1:24" s="21" customFormat="1" ht="24" customHeight="1" x14ac:dyDescent="0.25">
      <c r="A1428" s="24" t="s">
        <v>9244</v>
      </c>
      <c r="B1428" s="25" t="s">
        <v>20382</v>
      </c>
      <c r="C1428" s="24">
        <v>6381</v>
      </c>
      <c r="D1428" s="24" t="s">
        <v>17074</v>
      </c>
      <c r="E1428" s="24" t="s">
        <v>9245</v>
      </c>
      <c r="F1428" s="26">
        <f>Table134[[#This Row],[ToMeasure]]-Table134[[#This Row],[FromMeasure]]</f>
        <v>0.21237476999999999</v>
      </c>
      <c r="G1428" s="27" t="s">
        <v>8740</v>
      </c>
      <c r="H1428" s="37">
        <v>0</v>
      </c>
      <c r="I1428" s="24" t="s">
        <v>8739</v>
      </c>
      <c r="J1428" s="37">
        <v>0.21237476999999999</v>
      </c>
      <c r="K1428" s="24" t="s">
        <v>632</v>
      </c>
      <c r="L1428" s="28">
        <v>65</v>
      </c>
      <c r="M1428" s="28">
        <v>0</v>
      </c>
      <c r="N1428" s="28">
        <v>65</v>
      </c>
      <c r="O1428" s="25" t="s">
        <v>24194</v>
      </c>
      <c r="P1428" s="24">
        <v>15</v>
      </c>
      <c r="Q1428" s="24" t="s">
        <v>203</v>
      </c>
      <c r="R1428" s="28">
        <v>3</v>
      </c>
      <c r="S1428" s="28">
        <v>4</v>
      </c>
      <c r="T1428" s="29">
        <v>0.1076923076923077</v>
      </c>
      <c r="U1428" s="28">
        <v>113</v>
      </c>
      <c r="V1428" s="63"/>
      <c r="W1428" s="61">
        <f>(Table134[[#This Row],[2042 Future AADT]]-Table134[[#This Row],[AADT 2022]])/20*($W$5-2022)+Table134[[#This Row],[AADT 2022]]</f>
        <v>113</v>
      </c>
      <c r="X1428" s="63"/>
    </row>
    <row r="1429" spans="1:24" s="21" customFormat="1" ht="24" customHeight="1" x14ac:dyDescent="0.25">
      <c r="A1429" s="24" t="s">
        <v>8742</v>
      </c>
      <c r="B1429" s="25" t="s">
        <v>20384</v>
      </c>
      <c r="C1429" s="24">
        <v>6383</v>
      </c>
      <c r="D1429" s="24" t="s">
        <v>17074</v>
      </c>
      <c r="E1429" s="24" t="s">
        <v>8743</v>
      </c>
      <c r="F1429" s="26">
        <f>Table134[[#This Row],[ToMeasure]]-Table134[[#This Row],[FromMeasure]]</f>
        <v>0.21327041999999999</v>
      </c>
      <c r="G1429" s="27" t="s">
        <v>8744</v>
      </c>
      <c r="H1429" s="37">
        <v>0</v>
      </c>
      <c r="I1429" s="24" t="s">
        <v>8745</v>
      </c>
      <c r="J1429" s="37">
        <v>0.21327041999999999</v>
      </c>
      <c r="K1429" s="24" t="s">
        <v>4488</v>
      </c>
      <c r="L1429" s="28">
        <v>348</v>
      </c>
      <c r="M1429" s="28">
        <v>0</v>
      </c>
      <c r="N1429" s="28">
        <v>348</v>
      </c>
      <c r="O1429" s="25" t="s">
        <v>24195</v>
      </c>
      <c r="P1429" s="24">
        <v>24</v>
      </c>
      <c r="Q1429" s="24" t="s">
        <v>203</v>
      </c>
      <c r="R1429" s="28">
        <v>21</v>
      </c>
      <c r="S1429" s="28">
        <v>44</v>
      </c>
      <c r="T1429" s="29">
        <v>0.18678160919540229</v>
      </c>
      <c r="U1429" s="28">
        <v>606</v>
      </c>
      <c r="V1429" s="63"/>
      <c r="W1429" s="61">
        <f>(Table134[[#This Row],[2042 Future AADT]]-Table134[[#This Row],[AADT 2022]])/20*($W$5-2022)+Table134[[#This Row],[AADT 2022]]</f>
        <v>606</v>
      </c>
      <c r="X1429" s="63"/>
    </row>
    <row r="1430" spans="1:24" s="21" customFormat="1" ht="24" customHeight="1" x14ac:dyDescent="0.25">
      <c r="A1430" s="24" t="s">
        <v>9247</v>
      </c>
      <c r="B1430" s="25" t="s">
        <v>20386</v>
      </c>
      <c r="C1430" s="24">
        <v>6390</v>
      </c>
      <c r="D1430" s="24" t="s">
        <v>17074</v>
      </c>
      <c r="E1430" s="24" t="s">
        <v>9248</v>
      </c>
      <c r="F1430" s="26">
        <f>Table134[[#This Row],[ToMeasure]]-Table134[[#This Row],[FromMeasure]]</f>
        <v>0.20089403</v>
      </c>
      <c r="G1430" s="27" t="s">
        <v>4822</v>
      </c>
      <c r="H1430" s="37">
        <v>0</v>
      </c>
      <c r="I1430" s="24" t="s">
        <v>632</v>
      </c>
      <c r="J1430" s="37">
        <v>0.20089403</v>
      </c>
      <c r="K1430" s="24" t="s">
        <v>893</v>
      </c>
      <c r="L1430" s="28">
        <v>85</v>
      </c>
      <c r="M1430" s="28">
        <v>0</v>
      </c>
      <c r="N1430" s="28">
        <v>85</v>
      </c>
      <c r="O1430" s="25" t="s">
        <v>24196</v>
      </c>
      <c r="P1430" s="24">
        <v>20</v>
      </c>
      <c r="Q1430" s="24" t="s">
        <v>203</v>
      </c>
      <c r="R1430" s="28">
        <v>4</v>
      </c>
      <c r="S1430" s="28">
        <v>6</v>
      </c>
      <c r="T1430" s="29">
        <v>0.11764705882352941</v>
      </c>
      <c r="U1430" s="28">
        <v>148</v>
      </c>
      <c r="V1430" s="63"/>
      <c r="W1430" s="61">
        <f>(Table134[[#This Row],[2042 Future AADT]]-Table134[[#This Row],[AADT 2022]])/20*($W$5-2022)+Table134[[#This Row],[AADT 2022]]</f>
        <v>148</v>
      </c>
      <c r="X1430" s="63"/>
    </row>
    <row r="1431" spans="1:24" s="21" customFormat="1" ht="24" customHeight="1" x14ac:dyDescent="0.25">
      <c r="A1431" s="24" t="s">
        <v>4816</v>
      </c>
      <c r="B1431" s="25" t="s">
        <v>20388</v>
      </c>
      <c r="C1431" s="24">
        <v>6392</v>
      </c>
      <c r="D1431" s="24" t="s">
        <v>17074</v>
      </c>
      <c r="E1431" s="24" t="s">
        <v>4817</v>
      </c>
      <c r="F1431" s="26">
        <f>Table134[[#This Row],[ToMeasure]]-Table134[[#This Row],[FromMeasure]]</f>
        <v>0.27889845000000002</v>
      </c>
      <c r="G1431" s="27" t="s">
        <v>4818</v>
      </c>
      <c r="H1431" s="37">
        <v>0</v>
      </c>
      <c r="I1431" s="24" t="s">
        <v>4488</v>
      </c>
      <c r="J1431" s="37">
        <v>0.27889845000000002</v>
      </c>
      <c r="K1431" s="24" t="s">
        <v>4819</v>
      </c>
      <c r="L1431" s="28">
        <v>88</v>
      </c>
      <c r="M1431" s="28">
        <v>0</v>
      </c>
      <c r="N1431" s="28">
        <v>88</v>
      </c>
      <c r="O1431" s="25" t="s">
        <v>24197</v>
      </c>
      <c r="P1431" s="24">
        <v>16</v>
      </c>
      <c r="Q1431" s="24" t="s">
        <v>203</v>
      </c>
      <c r="R1431" s="28">
        <v>4</v>
      </c>
      <c r="S1431" s="28">
        <v>9</v>
      </c>
      <c r="T1431" s="29">
        <v>0.14772727272727273</v>
      </c>
      <c r="U1431" s="28">
        <v>153</v>
      </c>
      <c r="V1431" s="63"/>
      <c r="W1431" s="61">
        <f>(Table134[[#This Row],[2042 Future AADT]]-Table134[[#This Row],[AADT 2022]])/20*($W$5-2022)+Table134[[#This Row],[AADT 2022]]</f>
        <v>153</v>
      </c>
      <c r="X1431" s="63"/>
    </row>
    <row r="1432" spans="1:24" s="21" customFormat="1" ht="24" customHeight="1" x14ac:dyDescent="0.25">
      <c r="A1432" s="24" t="s">
        <v>4821</v>
      </c>
      <c r="B1432" s="25" t="s">
        <v>20387</v>
      </c>
      <c r="C1432" s="24">
        <v>6391</v>
      </c>
      <c r="D1432" s="24" t="s">
        <v>17074</v>
      </c>
      <c r="E1432" s="24" t="s">
        <v>895</v>
      </c>
      <c r="F1432" s="26">
        <f>Table134[[#This Row],[ToMeasure]]-Table134[[#This Row],[FromMeasure]]</f>
        <v>0.17621011</v>
      </c>
      <c r="G1432" s="27" t="s">
        <v>893</v>
      </c>
      <c r="H1432" s="37">
        <v>0</v>
      </c>
      <c r="I1432" s="24" t="s">
        <v>4822</v>
      </c>
      <c r="J1432" s="37">
        <v>0.17621011</v>
      </c>
      <c r="K1432" s="24" t="s">
        <v>632</v>
      </c>
      <c r="L1432" s="28">
        <v>77</v>
      </c>
      <c r="M1432" s="28">
        <v>0</v>
      </c>
      <c r="N1432" s="28">
        <v>77</v>
      </c>
      <c r="O1432" s="25" t="s">
        <v>24198</v>
      </c>
      <c r="P1432" s="24">
        <v>23</v>
      </c>
      <c r="Q1432" s="24" t="s">
        <v>203</v>
      </c>
      <c r="R1432" s="28">
        <v>3</v>
      </c>
      <c r="S1432" s="28">
        <v>4</v>
      </c>
      <c r="T1432" s="29">
        <v>9.0909090909090912E-2</v>
      </c>
      <c r="U1432" s="28">
        <v>134</v>
      </c>
      <c r="V1432" s="63"/>
      <c r="W1432" s="61">
        <f>(Table134[[#This Row],[2042 Future AADT]]-Table134[[#This Row],[AADT 2022]])/20*($W$5-2022)+Table134[[#This Row],[AADT 2022]]</f>
        <v>134</v>
      </c>
      <c r="X1432" s="63"/>
    </row>
    <row r="1433" spans="1:24" s="21" customFormat="1" ht="24" customHeight="1" x14ac:dyDescent="0.25">
      <c r="A1433" s="24" t="s">
        <v>9250</v>
      </c>
      <c r="B1433" s="25" t="s">
        <v>20389</v>
      </c>
      <c r="C1433" s="24">
        <v>6393</v>
      </c>
      <c r="D1433" s="24" t="s">
        <v>17074</v>
      </c>
      <c r="E1433" s="24" t="s">
        <v>9251</v>
      </c>
      <c r="F1433" s="26">
        <f>Table134[[#This Row],[ToMeasure]]-Table134[[#This Row],[FromMeasure]]</f>
        <v>0.1722513</v>
      </c>
      <c r="G1433" s="27" t="s">
        <v>4819</v>
      </c>
      <c r="H1433" s="37">
        <v>0</v>
      </c>
      <c r="I1433" s="24" t="s">
        <v>4818</v>
      </c>
      <c r="J1433" s="37">
        <v>0.1722513</v>
      </c>
      <c r="K1433" s="24" t="s">
        <v>4488</v>
      </c>
      <c r="L1433" s="28">
        <v>85</v>
      </c>
      <c r="M1433" s="28">
        <v>0</v>
      </c>
      <c r="N1433" s="28">
        <v>85</v>
      </c>
      <c r="O1433" s="25" t="s">
        <v>24199</v>
      </c>
      <c r="P1433" s="24">
        <v>14</v>
      </c>
      <c r="Q1433" s="24" t="s">
        <v>203</v>
      </c>
      <c r="R1433" s="28">
        <v>4</v>
      </c>
      <c r="S1433" s="28">
        <v>6</v>
      </c>
      <c r="T1433" s="29">
        <v>0.11764705882352941</v>
      </c>
      <c r="U1433" s="28">
        <v>148</v>
      </c>
      <c r="V1433" s="63"/>
      <c r="W1433" s="61">
        <f>(Table134[[#This Row],[2042 Future AADT]]-Table134[[#This Row],[AADT 2022]])/20*($W$5-2022)+Table134[[#This Row],[AADT 2022]]</f>
        <v>148</v>
      </c>
      <c r="X1433" s="63"/>
    </row>
    <row r="1434" spans="1:24" s="21" customFormat="1" ht="24" customHeight="1" x14ac:dyDescent="0.25">
      <c r="A1434" s="24" t="s">
        <v>4824</v>
      </c>
      <c r="B1434" s="25" t="s">
        <v>20390</v>
      </c>
      <c r="C1434" s="24">
        <v>6400</v>
      </c>
      <c r="D1434" s="24" t="s">
        <v>17074</v>
      </c>
      <c r="E1434" s="24" t="s">
        <v>4825</v>
      </c>
      <c r="F1434" s="26">
        <f>Table134[[#This Row],[ToMeasure]]-Table134[[#This Row],[FromMeasure]]</f>
        <v>0.14919145</v>
      </c>
      <c r="G1434" s="27" t="s">
        <v>4826</v>
      </c>
      <c r="H1434" s="37">
        <v>0</v>
      </c>
      <c r="I1434" s="24" t="s">
        <v>632</v>
      </c>
      <c r="J1434" s="37">
        <v>0.14919145</v>
      </c>
      <c r="K1434" s="24" t="s">
        <v>4827</v>
      </c>
      <c r="L1434" s="28">
        <v>127</v>
      </c>
      <c r="M1434" s="28">
        <v>0</v>
      </c>
      <c r="N1434" s="28">
        <v>127</v>
      </c>
      <c r="O1434" s="25" t="s">
        <v>24200</v>
      </c>
      <c r="P1434" s="24">
        <v>25</v>
      </c>
      <c r="Q1434" s="24" t="s">
        <v>203</v>
      </c>
      <c r="R1434" s="28">
        <v>7</v>
      </c>
      <c r="S1434" s="28">
        <v>9</v>
      </c>
      <c r="T1434" s="29">
        <v>0.12598425196850394</v>
      </c>
      <c r="U1434" s="28">
        <v>221</v>
      </c>
      <c r="V1434" s="63"/>
      <c r="W1434" s="61">
        <f>(Table134[[#This Row],[2042 Future AADT]]-Table134[[#This Row],[AADT 2022]])/20*($W$5-2022)+Table134[[#This Row],[AADT 2022]]</f>
        <v>221</v>
      </c>
      <c r="X1434" s="63"/>
    </row>
    <row r="1435" spans="1:24" s="21" customFormat="1" ht="24" customHeight="1" x14ac:dyDescent="0.25">
      <c r="A1435" s="24" t="s">
        <v>4829</v>
      </c>
      <c r="B1435" s="25" t="s">
        <v>20392</v>
      </c>
      <c r="C1435" s="24">
        <v>6402</v>
      </c>
      <c r="D1435" s="24" t="s">
        <v>17074</v>
      </c>
      <c r="E1435" s="24" t="s">
        <v>4830</v>
      </c>
      <c r="F1435" s="26">
        <f>Table134[[#This Row],[ToMeasure]]-Table134[[#This Row],[FromMeasure]]</f>
        <v>0.15235061999999999</v>
      </c>
      <c r="G1435" s="27" t="s">
        <v>4831</v>
      </c>
      <c r="H1435" s="37">
        <v>0</v>
      </c>
      <c r="I1435" s="24" t="s">
        <v>4488</v>
      </c>
      <c r="J1435" s="37">
        <v>0.15235061999999999</v>
      </c>
      <c r="K1435" s="24" t="s">
        <v>4832</v>
      </c>
      <c r="L1435" s="28">
        <v>93</v>
      </c>
      <c r="M1435" s="28">
        <v>0</v>
      </c>
      <c r="N1435" s="28">
        <v>93</v>
      </c>
      <c r="O1435" s="25" t="s">
        <v>24201</v>
      </c>
      <c r="P1435" s="24">
        <v>23</v>
      </c>
      <c r="Q1435" s="24" t="s">
        <v>203</v>
      </c>
      <c r="R1435" s="28">
        <v>4</v>
      </c>
      <c r="S1435" s="28">
        <v>6</v>
      </c>
      <c r="T1435" s="29">
        <v>0.10752688172043011</v>
      </c>
      <c r="U1435" s="28">
        <v>162</v>
      </c>
      <c r="V1435" s="63"/>
      <c r="W1435" s="61">
        <f>(Table134[[#This Row],[2042 Future AADT]]-Table134[[#This Row],[AADT 2022]])/20*($W$5-2022)+Table134[[#This Row],[AADT 2022]]</f>
        <v>162</v>
      </c>
      <c r="X1435" s="63"/>
    </row>
    <row r="1436" spans="1:24" s="21" customFormat="1" ht="24" customHeight="1" x14ac:dyDescent="0.25">
      <c r="A1436" s="24" t="s">
        <v>4834</v>
      </c>
      <c r="B1436" s="25" t="s">
        <v>20391</v>
      </c>
      <c r="C1436" s="24">
        <v>6401</v>
      </c>
      <c r="D1436" s="24" t="s">
        <v>17074</v>
      </c>
      <c r="E1436" s="24" t="s">
        <v>4835</v>
      </c>
      <c r="F1436" s="26">
        <f>Table134[[#This Row],[ToMeasure]]-Table134[[#This Row],[FromMeasure]]</f>
        <v>0.15353495</v>
      </c>
      <c r="G1436" s="27" t="s">
        <v>4827</v>
      </c>
      <c r="H1436" s="37">
        <v>0</v>
      </c>
      <c r="I1436" s="24" t="s">
        <v>4826</v>
      </c>
      <c r="J1436" s="37">
        <v>0.15353495</v>
      </c>
      <c r="K1436" s="24" t="s">
        <v>632</v>
      </c>
      <c r="L1436" s="28">
        <v>90</v>
      </c>
      <c r="M1436" s="28">
        <v>0</v>
      </c>
      <c r="N1436" s="28">
        <v>90</v>
      </c>
      <c r="O1436" s="25" t="s">
        <v>24202</v>
      </c>
      <c r="P1436" s="24">
        <v>23</v>
      </c>
      <c r="Q1436" s="24" t="s">
        <v>203</v>
      </c>
      <c r="R1436" s="28">
        <v>4</v>
      </c>
      <c r="S1436" s="28">
        <v>6</v>
      </c>
      <c r="T1436" s="29">
        <v>0.1111111111111111</v>
      </c>
      <c r="U1436" s="28">
        <v>157</v>
      </c>
      <c r="V1436" s="63"/>
      <c r="W1436" s="61">
        <f>(Table134[[#This Row],[2042 Future AADT]]-Table134[[#This Row],[AADT 2022]])/20*($W$5-2022)+Table134[[#This Row],[AADT 2022]]</f>
        <v>157</v>
      </c>
      <c r="X1436" s="63"/>
    </row>
    <row r="1437" spans="1:24" s="21" customFormat="1" ht="24" customHeight="1" x14ac:dyDescent="0.25">
      <c r="A1437" s="24" t="s">
        <v>8747</v>
      </c>
      <c r="B1437" s="25" t="s">
        <v>20393</v>
      </c>
      <c r="C1437" s="24">
        <v>6403</v>
      </c>
      <c r="D1437" s="24" t="s">
        <v>17074</v>
      </c>
      <c r="E1437" s="24" t="s">
        <v>8748</v>
      </c>
      <c r="F1437" s="26">
        <f>Table134[[#This Row],[ToMeasure]]-Table134[[#This Row],[FromMeasure]]</f>
        <v>0.14857866</v>
      </c>
      <c r="G1437" s="27" t="s">
        <v>4832</v>
      </c>
      <c r="H1437" s="37">
        <v>0</v>
      </c>
      <c r="I1437" s="24" t="s">
        <v>4831</v>
      </c>
      <c r="J1437" s="37">
        <v>0.14857866</v>
      </c>
      <c r="K1437" s="24" t="s">
        <v>4488</v>
      </c>
      <c r="L1437" s="28">
        <v>138</v>
      </c>
      <c r="M1437" s="28">
        <v>0</v>
      </c>
      <c r="N1437" s="28">
        <v>138</v>
      </c>
      <c r="O1437" s="25" t="s">
        <v>24203</v>
      </c>
      <c r="P1437" s="24">
        <v>16</v>
      </c>
      <c r="Q1437" s="24" t="s">
        <v>203</v>
      </c>
      <c r="R1437" s="28">
        <v>9</v>
      </c>
      <c r="S1437" s="28">
        <v>10</v>
      </c>
      <c r="T1437" s="29">
        <v>0.13768115942028986</v>
      </c>
      <c r="U1437" s="28">
        <v>240</v>
      </c>
      <c r="V1437" s="63"/>
      <c r="W1437" s="61">
        <f>(Table134[[#This Row],[2042 Future AADT]]-Table134[[#This Row],[AADT 2022]])/20*($W$5-2022)+Table134[[#This Row],[AADT 2022]]</f>
        <v>240</v>
      </c>
      <c r="X1437" s="63"/>
    </row>
    <row r="1438" spans="1:24" s="21" customFormat="1" ht="24" customHeight="1" x14ac:dyDescent="0.25">
      <c r="A1438" s="24" t="s">
        <v>9253</v>
      </c>
      <c r="B1438" s="25" t="s">
        <v>20395</v>
      </c>
      <c r="C1438" s="24">
        <v>6410</v>
      </c>
      <c r="D1438" s="24" t="s">
        <v>17074</v>
      </c>
      <c r="E1438" s="24" t="s">
        <v>9254</v>
      </c>
      <c r="F1438" s="26">
        <f>Table134[[#This Row],[ToMeasure]]-Table134[[#This Row],[FromMeasure]]</f>
        <v>0.26796066000000002</v>
      </c>
      <c r="G1438" s="27" t="s">
        <v>4845</v>
      </c>
      <c r="H1438" s="37">
        <v>0</v>
      </c>
      <c r="I1438" s="24" t="s">
        <v>632</v>
      </c>
      <c r="J1438" s="37">
        <v>0.26796066000000002</v>
      </c>
      <c r="K1438" s="24" t="s">
        <v>4844</v>
      </c>
      <c r="L1438" s="28">
        <v>288</v>
      </c>
      <c r="M1438" s="28">
        <v>0</v>
      </c>
      <c r="N1438" s="28">
        <v>288</v>
      </c>
      <c r="O1438" s="25" t="s">
        <v>24204</v>
      </c>
      <c r="P1438" s="24">
        <v>20</v>
      </c>
      <c r="Q1438" s="24" t="s">
        <v>203</v>
      </c>
      <c r="R1438" s="28">
        <v>18</v>
      </c>
      <c r="S1438" s="28">
        <v>25</v>
      </c>
      <c r="T1438" s="29">
        <v>0.14930555555555555</v>
      </c>
      <c r="U1438" s="28">
        <v>517</v>
      </c>
      <c r="V1438" s="63"/>
      <c r="W1438" s="61">
        <f>(Table134[[#This Row],[2042 Future AADT]]-Table134[[#This Row],[AADT 2022]])/20*($W$5-2022)+Table134[[#This Row],[AADT 2022]]</f>
        <v>517</v>
      </c>
      <c r="X1438" s="63"/>
    </row>
    <row r="1439" spans="1:24" s="21" customFormat="1" ht="24" customHeight="1" x14ac:dyDescent="0.25">
      <c r="A1439" s="24" t="s">
        <v>4837</v>
      </c>
      <c r="B1439" s="25" t="s">
        <v>20397</v>
      </c>
      <c r="C1439" s="24">
        <v>6412</v>
      </c>
      <c r="D1439" s="24" t="s">
        <v>17074</v>
      </c>
      <c r="E1439" s="24" t="s">
        <v>4838</v>
      </c>
      <c r="F1439" s="26">
        <f>Table134[[#This Row],[ToMeasure]]-Table134[[#This Row],[FromMeasure]]</f>
        <v>0.28722735999999999</v>
      </c>
      <c r="G1439" s="27" t="s">
        <v>4839</v>
      </c>
      <c r="H1439" s="37">
        <v>0</v>
      </c>
      <c r="I1439" s="24" t="s">
        <v>4488</v>
      </c>
      <c r="J1439" s="37">
        <v>0.28722735999999999</v>
      </c>
      <c r="K1439" s="24" t="s">
        <v>4840</v>
      </c>
      <c r="L1439" s="28">
        <v>386</v>
      </c>
      <c r="M1439" s="28">
        <v>0</v>
      </c>
      <c r="N1439" s="28">
        <v>386</v>
      </c>
      <c r="O1439" s="25" t="s">
        <v>24205</v>
      </c>
      <c r="P1439" s="24">
        <v>19</v>
      </c>
      <c r="Q1439" s="24" t="s">
        <v>203</v>
      </c>
      <c r="R1439" s="28">
        <v>24</v>
      </c>
      <c r="S1439" s="28">
        <v>48</v>
      </c>
      <c r="T1439" s="29">
        <v>0.18652849740932642</v>
      </c>
      <c r="U1439" s="28">
        <v>693</v>
      </c>
      <c r="V1439" s="63"/>
      <c r="W1439" s="61">
        <f>(Table134[[#This Row],[2042 Future AADT]]-Table134[[#This Row],[AADT 2022]])/20*($W$5-2022)+Table134[[#This Row],[AADT 2022]]</f>
        <v>693</v>
      </c>
      <c r="X1439" s="63"/>
    </row>
    <row r="1440" spans="1:24" s="21" customFormat="1" ht="24" customHeight="1" x14ac:dyDescent="0.25">
      <c r="A1440" s="24" t="s">
        <v>4842</v>
      </c>
      <c r="B1440" s="25" t="s">
        <v>20396</v>
      </c>
      <c r="C1440" s="24">
        <v>6411</v>
      </c>
      <c r="D1440" s="24" t="s">
        <v>17074</v>
      </c>
      <c r="E1440" s="24" t="s">
        <v>4843</v>
      </c>
      <c r="F1440" s="26">
        <f>Table134[[#This Row],[ToMeasure]]-Table134[[#This Row],[FromMeasure]]</f>
        <v>0.29603758000000002</v>
      </c>
      <c r="G1440" s="27" t="s">
        <v>4844</v>
      </c>
      <c r="H1440" s="37">
        <v>0</v>
      </c>
      <c r="I1440" s="24" t="s">
        <v>4845</v>
      </c>
      <c r="J1440" s="37">
        <v>0.29603758000000002</v>
      </c>
      <c r="K1440" s="24" t="s">
        <v>632</v>
      </c>
      <c r="L1440" s="28">
        <v>165</v>
      </c>
      <c r="M1440" s="28">
        <v>0</v>
      </c>
      <c r="N1440" s="28">
        <v>165</v>
      </c>
      <c r="O1440" s="25" t="s">
        <v>24206</v>
      </c>
      <c r="P1440" s="24">
        <v>16</v>
      </c>
      <c r="Q1440" s="24" t="s">
        <v>203</v>
      </c>
      <c r="R1440" s="28">
        <v>10</v>
      </c>
      <c r="S1440" s="28">
        <v>12</v>
      </c>
      <c r="T1440" s="29">
        <v>0.13333333333333333</v>
      </c>
      <c r="U1440" s="28">
        <v>296</v>
      </c>
      <c r="V1440" s="63"/>
      <c r="W1440" s="61">
        <f>(Table134[[#This Row],[2042 Future AADT]]-Table134[[#This Row],[AADT 2022]])/20*($W$5-2022)+Table134[[#This Row],[AADT 2022]]</f>
        <v>296</v>
      </c>
      <c r="X1440" s="63"/>
    </row>
    <row r="1441" spans="1:24" s="21" customFormat="1" ht="24" customHeight="1" x14ac:dyDescent="0.25">
      <c r="A1441" s="24" t="s">
        <v>12357</v>
      </c>
      <c r="B1441" s="25" t="s">
        <v>20398</v>
      </c>
      <c r="C1441" s="24">
        <v>6413</v>
      </c>
      <c r="D1441" s="24" t="s">
        <v>17074</v>
      </c>
      <c r="E1441" s="24" t="s">
        <v>12358</v>
      </c>
      <c r="F1441" s="26">
        <f>Table134[[#This Row],[ToMeasure]]-Table134[[#This Row],[FromMeasure]]</f>
        <v>0.29120021000000001</v>
      </c>
      <c r="G1441" s="27" t="s">
        <v>4840</v>
      </c>
      <c r="H1441" s="37">
        <v>0</v>
      </c>
      <c r="I1441" s="24" t="s">
        <v>4839</v>
      </c>
      <c r="J1441" s="37">
        <v>0.29120021000000001</v>
      </c>
      <c r="K1441" s="24" t="s">
        <v>4488</v>
      </c>
      <c r="L1441" s="28">
        <v>290</v>
      </c>
      <c r="M1441" s="28">
        <v>0</v>
      </c>
      <c r="N1441" s="28">
        <v>290</v>
      </c>
      <c r="O1441" s="25" t="s">
        <v>24207</v>
      </c>
      <c r="P1441" s="24">
        <v>17</v>
      </c>
      <c r="Q1441" s="24" t="s">
        <v>203</v>
      </c>
      <c r="R1441" s="28">
        <v>18</v>
      </c>
      <c r="S1441" s="28">
        <v>25</v>
      </c>
      <c r="T1441" s="29">
        <v>0.14827586206896551</v>
      </c>
      <c r="U1441" s="28">
        <v>520</v>
      </c>
      <c r="V1441" s="63"/>
      <c r="W1441" s="61">
        <f>(Table134[[#This Row],[2042 Future AADT]]-Table134[[#This Row],[AADT 2022]])/20*($W$5-2022)+Table134[[#This Row],[AADT 2022]]</f>
        <v>520</v>
      </c>
      <c r="X1441" s="63"/>
    </row>
    <row r="1442" spans="1:24" s="21" customFormat="1" ht="24" customHeight="1" x14ac:dyDescent="0.25">
      <c r="A1442" s="24" t="s">
        <v>8750</v>
      </c>
      <c r="B1442" s="25" t="s">
        <v>20400</v>
      </c>
      <c r="C1442" s="24">
        <v>6430</v>
      </c>
      <c r="D1442" s="24" t="s">
        <v>17074</v>
      </c>
      <c r="E1442" s="24" t="s">
        <v>8751</v>
      </c>
      <c r="F1442" s="26">
        <f>Table134[[#This Row],[ToMeasure]]-Table134[[#This Row],[FromMeasure]]</f>
        <v>0.12697101999999999</v>
      </c>
      <c r="G1442" s="27" t="s">
        <v>8752</v>
      </c>
      <c r="H1442" s="37">
        <v>0</v>
      </c>
      <c r="I1442" s="24" t="s">
        <v>632</v>
      </c>
      <c r="J1442" s="37">
        <v>0.12697101999999999</v>
      </c>
      <c r="K1442" s="24" t="s">
        <v>4483</v>
      </c>
      <c r="L1442" s="28">
        <v>133</v>
      </c>
      <c r="M1442" s="28">
        <v>0</v>
      </c>
      <c r="N1442" s="28">
        <v>133</v>
      </c>
      <c r="O1442" s="25" t="s">
        <v>24208</v>
      </c>
      <c r="P1442" s="24">
        <v>17</v>
      </c>
      <c r="Q1442" s="24" t="s">
        <v>203</v>
      </c>
      <c r="R1442" s="28">
        <v>7</v>
      </c>
      <c r="S1442" s="28">
        <v>13</v>
      </c>
      <c r="T1442" s="29">
        <v>0.15037593984962405</v>
      </c>
      <c r="U1442" s="28">
        <v>239</v>
      </c>
      <c r="V1442" s="63"/>
      <c r="W1442" s="61">
        <f>(Table134[[#This Row],[2042 Future AADT]]-Table134[[#This Row],[AADT 2022]])/20*($W$5-2022)+Table134[[#This Row],[AADT 2022]]</f>
        <v>239</v>
      </c>
      <c r="X1442" s="63"/>
    </row>
    <row r="1443" spans="1:24" s="21" customFormat="1" ht="24" customHeight="1" x14ac:dyDescent="0.25">
      <c r="A1443" s="24" t="s">
        <v>8754</v>
      </c>
      <c r="B1443" s="25" t="s">
        <v>20402</v>
      </c>
      <c r="C1443" s="24">
        <v>6432</v>
      </c>
      <c r="D1443" s="24" t="s">
        <v>17074</v>
      </c>
      <c r="E1443" s="24" t="s">
        <v>8755</v>
      </c>
      <c r="F1443" s="26">
        <f>Table134[[#This Row],[ToMeasure]]-Table134[[#This Row],[FromMeasure]]</f>
        <v>0.16828689999999999</v>
      </c>
      <c r="G1443" s="27" t="s">
        <v>8756</v>
      </c>
      <c r="H1443" s="37">
        <v>0</v>
      </c>
      <c r="I1443" s="24" t="s">
        <v>4488</v>
      </c>
      <c r="J1443" s="37">
        <v>0.16828689999999999</v>
      </c>
      <c r="K1443" s="24" t="s">
        <v>4653</v>
      </c>
      <c r="L1443" s="28">
        <v>79</v>
      </c>
      <c r="M1443" s="28">
        <v>0</v>
      </c>
      <c r="N1443" s="28">
        <v>79</v>
      </c>
      <c r="O1443" s="25" t="s">
        <v>24209</v>
      </c>
      <c r="P1443" s="24">
        <v>14</v>
      </c>
      <c r="Q1443" s="24" t="s">
        <v>203</v>
      </c>
      <c r="R1443" s="28">
        <v>3</v>
      </c>
      <c r="S1443" s="28">
        <v>4</v>
      </c>
      <c r="T1443" s="29">
        <v>8.8607594936708861E-2</v>
      </c>
      <c r="U1443" s="28">
        <v>142</v>
      </c>
      <c r="V1443" s="63"/>
      <c r="W1443" s="61">
        <f>(Table134[[#This Row],[2042 Future AADT]]-Table134[[#This Row],[AADT 2022]])/20*($W$5-2022)+Table134[[#This Row],[AADT 2022]]</f>
        <v>142</v>
      </c>
      <c r="X1443" s="63"/>
    </row>
    <row r="1444" spans="1:24" s="21" customFormat="1" ht="24" customHeight="1" x14ac:dyDescent="0.25">
      <c r="A1444" s="24" t="s">
        <v>12360</v>
      </c>
      <c r="B1444" s="25" t="s">
        <v>20401</v>
      </c>
      <c r="C1444" s="24">
        <v>6431</v>
      </c>
      <c r="D1444" s="24" t="s">
        <v>17074</v>
      </c>
      <c r="E1444" s="24" t="s">
        <v>12361</v>
      </c>
      <c r="F1444" s="26">
        <f>Table134[[#This Row],[ToMeasure]]-Table134[[#This Row],[FromMeasure]]</f>
        <v>0.20566292</v>
      </c>
      <c r="G1444" s="27" t="s">
        <v>12362</v>
      </c>
      <c r="H1444" s="37">
        <v>0</v>
      </c>
      <c r="I1444" s="24" t="s">
        <v>4483</v>
      </c>
      <c r="J1444" s="37">
        <v>0.20566292</v>
      </c>
      <c r="K1444" s="24" t="s">
        <v>632</v>
      </c>
      <c r="L1444" s="28">
        <v>123</v>
      </c>
      <c r="M1444" s="28">
        <v>0</v>
      </c>
      <c r="N1444" s="28">
        <v>123</v>
      </c>
      <c r="O1444" s="25" t="s">
        <v>24210</v>
      </c>
      <c r="P1444" s="24">
        <v>21</v>
      </c>
      <c r="Q1444" s="24" t="s">
        <v>203</v>
      </c>
      <c r="R1444" s="28">
        <v>7</v>
      </c>
      <c r="S1444" s="28">
        <v>9</v>
      </c>
      <c r="T1444" s="29">
        <v>0.13008130081300814</v>
      </c>
      <c r="U1444" s="28">
        <v>221</v>
      </c>
      <c r="V1444" s="63"/>
      <c r="W1444" s="61">
        <f>(Table134[[#This Row],[2042 Future AADT]]-Table134[[#This Row],[AADT 2022]])/20*($W$5-2022)+Table134[[#This Row],[AADT 2022]]</f>
        <v>221</v>
      </c>
      <c r="X1444" s="63"/>
    </row>
    <row r="1445" spans="1:24" s="21" customFormat="1" ht="24" customHeight="1" x14ac:dyDescent="0.25">
      <c r="A1445" s="24" t="s">
        <v>8758</v>
      </c>
      <c r="B1445" s="25" t="s">
        <v>20403</v>
      </c>
      <c r="C1445" s="24">
        <v>6433</v>
      </c>
      <c r="D1445" s="24" t="s">
        <v>17074</v>
      </c>
      <c r="E1445" s="24" t="s">
        <v>8759</v>
      </c>
      <c r="F1445" s="26">
        <f>Table134[[#This Row],[ToMeasure]]-Table134[[#This Row],[FromMeasure]]</f>
        <v>0.1437764</v>
      </c>
      <c r="G1445" s="27" t="s">
        <v>8760</v>
      </c>
      <c r="H1445" s="37">
        <v>0</v>
      </c>
      <c r="I1445" s="24" t="s">
        <v>4653</v>
      </c>
      <c r="J1445" s="37">
        <v>0.1437764</v>
      </c>
      <c r="K1445" s="24" t="s">
        <v>4488</v>
      </c>
      <c r="L1445" s="28">
        <v>96</v>
      </c>
      <c r="M1445" s="28">
        <v>0</v>
      </c>
      <c r="N1445" s="28">
        <v>96</v>
      </c>
      <c r="O1445" s="25" t="s">
        <v>24211</v>
      </c>
      <c r="P1445" s="24">
        <v>16</v>
      </c>
      <c r="Q1445" s="24" t="s">
        <v>203</v>
      </c>
      <c r="R1445" s="28">
        <v>4</v>
      </c>
      <c r="S1445" s="28">
        <v>6</v>
      </c>
      <c r="T1445" s="29">
        <v>0.10416666666666667</v>
      </c>
      <c r="U1445" s="28">
        <v>172</v>
      </c>
      <c r="V1445" s="63"/>
      <c r="W1445" s="61">
        <f>(Table134[[#This Row],[2042 Future AADT]]-Table134[[#This Row],[AADT 2022]])/20*($W$5-2022)+Table134[[#This Row],[AADT 2022]]</f>
        <v>172</v>
      </c>
      <c r="X1445" s="63"/>
    </row>
    <row r="1446" spans="1:24" s="21" customFormat="1" ht="24" customHeight="1" x14ac:dyDescent="0.25">
      <c r="A1446" s="24" t="s">
        <v>8762</v>
      </c>
      <c r="B1446" s="25" t="s">
        <v>20405</v>
      </c>
      <c r="C1446" s="24">
        <v>6440</v>
      </c>
      <c r="D1446" s="24" t="s">
        <v>17074</v>
      </c>
      <c r="E1446" s="24" t="s">
        <v>8763</v>
      </c>
      <c r="F1446" s="26">
        <f>Table134[[#This Row],[ToMeasure]]-Table134[[#This Row],[FromMeasure]]</f>
        <v>0.16635021</v>
      </c>
      <c r="G1446" s="27" t="s">
        <v>8764</v>
      </c>
      <c r="H1446" s="37">
        <v>0</v>
      </c>
      <c r="I1446" s="24" t="s">
        <v>632</v>
      </c>
      <c r="J1446" s="37">
        <v>0.16635021</v>
      </c>
      <c r="K1446" s="24" t="s">
        <v>4483</v>
      </c>
      <c r="L1446" s="28">
        <v>569</v>
      </c>
      <c r="M1446" s="28">
        <v>0</v>
      </c>
      <c r="N1446" s="28">
        <v>569</v>
      </c>
      <c r="O1446" s="25" t="s">
        <v>24212</v>
      </c>
      <c r="P1446" s="24">
        <v>16</v>
      </c>
      <c r="Q1446" s="24" t="s">
        <v>203</v>
      </c>
      <c r="R1446" s="28">
        <v>38</v>
      </c>
      <c r="S1446" s="28">
        <v>48</v>
      </c>
      <c r="T1446" s="29">
        <v>0.15114235500878734</v>
      </c>
      <c r="U1446" s="28">
        <v>1021</v>
      </c>
      <c r="V1446" s="63"/>
      <c r="W1446" s="61">
        <f>(Table134[[#This Row],[2042 Future AADT]]-Table134[[#This Row],[AADT 2022]])/20*($W$5-2022)+Table134[[#This Row],[AADT 2022]]</f>
        <v>1021</v>
      </c>
      <c r="X1446" s="63"/>
    </row>
    <row r="1447" spans="1:24" s="21" customFormat="1" ht="24" customHeight="1" x14ac:dyDescent="0.25">
      <c r="A1447" s="24" t="s">
        <v>12364</v>
      </c>
      <c r="B1447" s="25" t="s">
        <v>20407</v>
      </c>
      <c r="C1447" s="24">
        <v>6442</v>
      </c>
      <c r="D1447" s="24" t="s">
        <v>17074</v>
      </c>
      <c r="E1447" s="24" t="s">
        <v>12365</v>
      </c>
      <c r="F1447" s="26">
        <f>Table134[[#This Row],[ToMeasure]]-Table134[[#This Row],[FromMeasure]]</f>
        <v>0.1230009</v>
      </c>
      <c r="G1447" s="27" t="s">
        <v>12366</v>
      </c>
      <c r="H1447" s="37">
        <v>0</v>
      </c>
      <c r="I1447" s="24" t="s">
        <v>4488</v>
      </c>
      <c r="J1447" s="37">
        <v>0.1230009</v>
      </c>
      <c r="K1447" s="24" t="s">
        <v>4653</v>
      </c>
      <c r="L1447" s="28">
        <v>444</v>
      </c>
      <c r="M1447" s="28">
        <v>0</v>
      </c>
      <c r="N1447" s="28">
        <v>444</v>
      </c>
      <c r="O1447" s="25" t="s">
        <v>24213</v>
      </c>
      <c r="P1447" s="24">
        <v>15</v>
      </c>
      <c r="Q1447" s="24" t="s">
        <v>203</v>
      </c>
      <c r="R1447" s="28">
        <v>30</v>
      </c>
      <c r="S1447" s="28">
        <v>39</v>
      </c>
      <c r="T1447" s="29">
        <v>0.1554054054054054</v>
      </c>
      <c r="U1447" s="28">
        <v>797</v>
      </c>
      <c r="V1447" s="63"/>
      <c r="W1447" s="61">
        <f>(Table134[[#This Row],[2042 Future AADT]]-Table134[[#This Row],[AADT 2022]])/20*($W$5-2022)+Table134[[#This Row],[AADT 2022]]</f>
        <v>797</v>
      </c>
      <c r="X1447" s="63"/>
    </row>
    <row r="1448" spans="1:24" s="21" customFormat="1" ht="24" customHeight="1" x14ac:dyDescent="0.25">
      <c r="A1448" s="24" t="s">
        <v>8766</v>
      </c>
      <c r="B1448" s="25" t="s">
        <v>20406</v>
      </c>
      <c r="C1448" s="24">
        <v>6441</v>
      </c>
      <c r="D1448" s="24" t="s">
        <v>17074</v>
      </c>
      <c r="E1448" s="24" t="s">
        <v>8767</v>
      </c>
      <c r="F1448" s="26">
        <f>Table134[[#This Row],[ToMeasure]]-Table134[[#This Row],[FromMeasure]]</f>
        <v>0.23116885000000001</v>
      </c>
      <c r="G1448" s="27" t="s">
        <v>8768</v>
      </c>
      <c r="H1448" s="37">
        <v>0</v>
      </c>
      <c r="I1448" s="24" t="s">
        <v>4483</v>
      </c>
      <c r="J1448" s="37">
        <v>0.23116885000000001</v>
      </c>
      <c r="K1448" s="24" t="s">
        <v>632</v>
      </c>
      <c r="L1448" s="28">
        <v>741</v>
      </c>
      <c r="M1448" s="28">
        <v>0</v>
      </c>
      <c r="N1448" s="28">
        <v>741</v>
      </c>
      <c r="O1448" s="25" t="s">
        <v>24214</v>
      </c>
      <c r="P1448" s="24">
        <v>12</v>
      </c>
      <c r="Q1448" s="24" t="s">
        <v>203</v>
      </c>
      <c r="R1448" s="28">
        <v>46</v>
      </c>
      <c r="S1448" s="28">
        <v>58</v>
      </c>
      <c r="T1448" s="29">
        <v>0.14035087719298245</v>
      </c>
      <c r="U1448" s="28">
        <v>1449</v>
      </c>
      <c r="V1448" s="63"/>
      <c r="W1448" s="61">
        <f>(Table134[[#This Row],[2042 Future AADT]]-Table134[[#This Row],[AADT 2022]])/20*($W$5-2022)+Table134[[#This Row],[AADT 2022]]</f>
        <v>1449</v>
      </c>
      <c r="X1448" s="63"/>
    </row>
    <row r="1449" spans="1:24" s="21" customFormat="1" ht="24" customHeight="1" x14ac:dyDescent="0.25">
      <c r="A1449" s="24" t="s">
        <v>9256</v>
      </c>
      <c r="B1449" s="25" t="s">
        <v>20408</v>
      </c>
      <c r="C1449" s="24">
        <v>6443</v>
      </c>
      <c r="D1449" s="24" t="s">
        <v>17074</v>
      </c>
      <c r="E1449" s="24" t="s">
        <v>9257</v>
      </c>
      <c r="F1449" s="26">
        <f>Table134[[#This Row],[ToMeasure]]-Table134[[#This Row],[FromMeasure]]</f>
        <v>0.15873122000000001</v>
      </c>
      <c r="G1449" s="27" t="s">
        <v>9258</v>
      </c>
      <c r="H1449" s="37">
        <v>0</v>
      </c>
      <c r="I1449" s="24" t="s">
        <v>4653</v>
      </c>
      <c r="J1449" s="37">
        <v>0.15873122000000001</v>
      </c>
      <c r="K1449" s="24" t="s">
        <v>4488</v>
      </c>
      <c r="L1449" s="28">
        <v>502</v>
      </c>
      <c r="M1449" s="28">
        <v>0</v>
      </c>
      <c r="N1449" s="28">
        <v>502</v>
      </c>
      <c r="O1449" s="25" t="s">
        <v>24215</v>
      </c>
      <c r="P1449" s="24">
        <v>15</v>
      </c>
      <c r="Q1449" s="24" t="s">
        <v>203</v>
      </c>
      <c r="R1449" s="28">
        <v>32</v>
      </c>
      <c r="S1449" s="28">
        <v>64</v>
      </c>
      <c r="T1449" s="29">
        <v>0.19123505976095617</v>
      </c>
      <c r="U1449" s="28">
        <v>901</v>
      </c>
      <c r="V1449" s="63"/>
      <c r="W1449" s="61">
        <f>(Table134[[#This Row],[2042 Future AADT]]-Table134[[#This Row],[AADT 2022]])/20*($W$5-2022)+Table134[[#This Row],[AADT 2022]]</f>
        <v>901</v>
      </c>
      <c r="X1449" s="63"/>
    </row>
    <row r="1450" spans="1:24" s="21" customFormat="1" ht="24" customHeight="1" x14ac:dyDescent="0.25">
      <c r="A1450" s="24" t="s">
        <v>12368</v>
      </c>
      <c r="B1450" s="25" t="s">
        <v>20410</v>
      </c>
      <c r="C1450" s="24">
        <v>6450</v>
      </c>
      <c r="D1450" s="24" t="s">
        <v>17074</v>
      </c>
      <c r="E1450" s="24" t="s">
        <v>12369</v>
      </c>
      <c r="F1450" s="26">
        <f>Table134[[#This Row],[ToMeasure]]-Table134[[#This Row],[FromMeasure]]</f>
        <v>0.1049337</v>
      </c>
      <c r="G1450" s="27" t="s">
        <v>12370</v>
      </c>
      <c r="H1450" s="37">
        <v>0</v>
      </c>
      <c r="I1450" s="24" t="s">
        <v>632</v>
      </c>
      <c r="J1450" s="37">
        <v>0.1049337</v>
      </c>
      <c r="K1450" s="24" t="s">
        <v>4483</v>
      </c>
      <c r="L1450" s="28">
        <v>39</v>
      </c>
      <c r="M1450" s="28">
        <v>0</v>
      </c>
      <c r="N1450" s="28">
        <v>39</v>
      </c>
      <c r="O1450" s="25" t="s">
        <v>24216</v>
      </c>
      <c r="P1450" s="24">
        <v>33</v>
      </c>
      <c r="Q1450" s="24" t="s">
        <v>203</v>
      </c>
      <c r="R1450" s="28">
        <v>1</v>
      </c>
      <c r="S1450" s="28">
        <v>2</v>
      </c>
      <c r="T1450" s="29">
        <v>7.6923076923076927E-2</v>
      </c>
      <c r="U1450" s="28">
        <v>70</v>
      </c>
      <c r="V1450" s="63"/>
      <c r="W1450" s="61">
        <f>(Table134[[#This Row],[2042 Future AADT]]-Table134[[#This Row],[AADT 2022]])/20*($W$5-2022)+Table134[[#This Row],[AADT 2022]]</f>
        <v>70</v>
      </c>
      <c r="X1450" s="63"/>
    </row>
    <row r="1451" spans="1:24" s="21" customFormat="1" ht="24" customHeight="1" x14ac:dyDescent="0.25">
      <c r="A1451" s="24" t="s">
        <v>12372</v>
      </c>
      <c r="B1451" s="25" t="s">
        <v>20412</v>
      </c>
      <c r="C1451" s="24">
        <v>6452</v>
      </c>
      <c r="D1451" s="24" t="s">
        <v>17074</v>
      </c>
      <c r="E1451" s="24" t="s">
        <v>12373</v>
      </c>
      <c r="F1451" s="26">
        <f>Table134[[#This Row],[ToMeasure]]-Table134[[#This Row],[FromMeasure]]</f>
        <v>0.10056142999999999</v>
      </c>
      <c r="G1451" s="27" t="s">
        <v>12374</v>
      </c>
      <c r="H1451" s="37">
        <v>0</v>
      </c>
      <c r="I1451" s="24" t="s">
        <v>4488</v>
      </c>
      <c r="J1451" s="37">
        <v>0.10056142999999999</v>
      </c>
      <c r="K1451" s="24" t="s">
        <v>4653</v>
      </c>
      <c r="L1451" s="28">
        <v>42</v>
      </c>
      <c r="M1451" s="28">
        <v>0</v>
      </c>
      <c r="N1451" s="28">
        <v>42</v>
      </c>
      <c r="O1451" s="25" t="s">
        <v>24217</v>
      </c>
      <c r="P1451" s="24">
        <v>18</v>
      </c>
      <c r="Q1451" s="24" t="s">
        <v>203</v>
      </c>
      <c r="R1451" s="28">
        <v>1</v>
      </c>
      <c r="S1451" s="28">
        <v>2</v>
      </c>
      <c r="T1451" s="29">
        <v>7.1428571428571425E-2</v>
      </c>
      <c r="U1451" s="28">
        <v>75</v>
      </c>
      <c r="V1451" s="63"/>
      <c r="W1451" s="61">
        <f>(Table134[[#This Row],[2042 Future AADT]]-Table134[[#This Row],[AADT 2022]])/20*($W$5-2022)+Table134[[#This Row],[AADT 2022]]</f>
        <v>75</v>
      </c>
      <c r="X1451" s="63"/>
    </row>
    <row r="1452" spans="1:24" s="21" customFormat="1" ht="24" customHeight="1" x14ac:dyDescent="0.25">
      <c r="A1452" s="24" t="s">
        <v>8770</v>
      </c>
      <c r="B1452" s="25" t="s">
        <v>20411</v>
      </c>
      <c r="C1452" s="24">
        <v>6451</v>
      </c>
      <c r="D1452" s="24" t="s">
        <v>17074</v>
      </c>
      <c r="E1452" s="24" t="s">
        <v>8771</v>
      </c>
      <c r="F1452" s="26">
        <f>Table134[[#This Row],[ToMeasure]]-Table134[[#This Row],[FromMeasure]]</f>
        <v>0.10093102</v>
      </c>
      <c r="G1452" s="27" t="s">
        <v>8772</v>
      </c>
      <c r="H1452" s="37">
        <v>0</v>
      </c>
      <c r="I1452" s="24" t="s">
        <v>4483</v>
      </c>
      <c r="J1452" s="37">
        <v>0.10093102</v>
      </c>
      <c r="K1452" s="24" t="s">
        <v>632</v>
      </c>
      <c r="L1452" s="28">
        <v>73</v>
      </c>
      <c r="M1452" s="28">
        <v>0</v>
      </c>
      <c r="N1452" s="28">
        <v>73</v>
      </c>
      <c r="O1452" s="25" t="s">
        <v>24218</v>
      </c>
      <c r="P1452" s="24">
        <v>18</v>
      </c>
      <c r="Q1452" s="24" t="s">
        <v>203</v>
      </c>
      <c r="R1452" s="28">
        <v>2</v>
      </c>
      <c r="S1452" s="28">
        <v>7</v>
      </c>
      <c r="T1452" s="29">
        <v>0.12328767123287671</v>
      </c>
      <c r="U1452" s="28">
        <v>131</v>
      </c>
      <c r="V1452" s="63"/>
      <c r="W1452" s="61">
        <f>(Table134[[#This Row],[2042 Future AADT]]-Table134[[#This Row],[AADT 2022]])/20*($W$5-2022)+Table134[[#This Row],[AADT 2022]]</f>
        <v>131</v>
      </c>
      <c r="X1452" s="63"/>
    </row>
    <row r="1453" spans="1:24" s="21" customFormat="1" ht="24" customHeight="1" x14ac:dyDescent="0.25">
      <c r="A1453" s="24" t="s">
        <v>12376</v>
      </c>
      <c r="B1453" s="25" t="s">
        <v>20413</v>
      </c>
      <c r="C1453" s="24">
        <v>6453</v>
      </c>
      <c r="D1453" s="24" t="s">
        <v>17074</v>
      </c>
      <c r="E1453" s="24" t="s">
        <v>12377</v>
      </c>
      <c r="F1453" s="26">
        <f>Table134[[#This Row],[ToMeasure]]-Table134[[#This Row],[FromMeasure]]</f>
        <v>0.10393677</v>
      </c>
      <c r="G1453" s="27" t="s">
        <v>12378</v>
      </c>
      <c r="H1453" s="37">
        <v>0</v>
      </c>
      <c r="I1453" s="24" t="s">
        <v>4653</v>
      </c>
      <c r="J1453" s="37">
        <v>0.10393677</v>
      </c>
      <c r="K1453" s="24" t="s">
        <v>4488</v>
      </c>
      <c r="L1453" s="28">
        <v>36</v>
      </c>
      <c r="M1453" s="28">
        <v>0</v>
      </c>
      <c r="N1453" s="28">
        <v>36</v>
      </c>
      <c r="O1453" s="25" t="s">
        <v>24219</v>
      </c>
      <c r="P1453" s="24">
        <v>24</v>
      </c>
      <c r="Q1453" s="24" t="s">
        <v>203</v>
      </c>
      <c r="R1453" s="28">
        <v>1</v>
      </c>
      <c r="S1453" s="28">
        <v>2</v>
      </c>
      <c r="T1453" s="29">
        <v>8.3333333333333329E-2</v>
      </c>
      <c r="U1453" s="28">
        <v>65</v>
      </c>
      <c r="V1453" s="63"/>
      <c r="W1453" s="61">
        <f>(Table134[[#This Row],[2042 Future AADT]]-Table134[[#This Row],[AADT 2022]])/20*($W$5-2022)+Table134[[#This Row],[AADT 2022]]</f>
        <v>65</v>
      </c>
      <c r="X1453" s="63"/>
    </row>
    <row r="1454" spans="1:24" s="21" customFormat="1" ht="24" customHeight="1" x14ac:dyDescent="0.25">
      <c r="A1454" s="24" t="s">
        <v>9260</v>
      </c>
      <c r="B1454" s="25" t="s">
        <v>20415</v>
      </c>
      <c r="C1454" s="24">
        <v>6460</v>
      </c>
      <c r="D1454" s="24" t="s">
        <v>17074</v>
      </c>
      <c r="E1454" s="24" t="s">
        <v>9261</v>
      </c>
      <c r="F1454" s="26">
        <f>Table134[[#This Row],[ToMeasure]]-Table134[[#This Row],[FromMeasure]]</f>
        <v>0.14258492</v>
      </c>
      <c r="G1454" s="27" t="s">
        <v>9262</v>
      </c>
      <c r="H1454" s="37">
        <v>0</v>
      </c>
      <c r="I1454" s="24" t="s">
        <v>632</v>
      </c>
      <c r="J1454" s="37">
        <v>0.14258492</v>
      </c>
      <c r="K1454" s="24" t="s">
        <v>4483</v>
      </c>
      <c r="L1454" s="28">
        <v>458</v>
      </c>
      <c r="M1454" s="28">
        <v>0</v>
      </c>
      <c r="N1454" s="28">
        <v>458</v>
      </c>
      <c r="O1454" s="25" t="s">
        <v>24220</v>
      </c>
      <c r="P1454" s="24">
        <v>11</v>
      </c>
      <c r="Q1454" s="24" t="s">
        <v>203</v>
      </c>
      <c r="R1454" s="28">
        <v>30</v>
      </c>
      <c r="S1454" s="28">
        <v>39</v>
      </c>
      <c r="T1454" s="29">
        <v>0.15065502183406113</v>
      </c>
      <c r="U1454" s="28">
        <v>822</v>
      </c>
      <c r="V1454" s="63"/>
      <c r="W1454" s="61">
        <f>(Table134[[#This Row],[2042 Future AADT]]-Table134[[#This Row],[AADT 2022]])/20*($W$5-2022)+Table134[[#This Row],[AADT 2022]]</f>
        <v>822</v>
      </c>
      <c r="X1454" s="63"/>
    </row>
    <row r="1455" spans="1:24" s="21" customFormat="1" ht="24" customHeight="1" x14ac:dyDescent="0.25">
      <c r="A1455" s="24" t="s">
        <v>9264</v>
      </c>
      <c r="B1455" s="25" t="s">
        <v>20417</v>
      </c>
      <c r="C1455" s="24">
        <v>6462</v>
      </c>
      <c r="D1455" s="24" t="s">
        <v>17074</v>
      </c>
      <c r="E1455" s="24" t="s">
        <v>9265</v>
      </c>
      <c r="F1455" s="26">
        <f>Table134[[#This Row],[ToMeasure]]-Table134[[#This Row],[FromMeasure]]</f>
        <v>0.17083495000000001</v>
      </c>
      <c r="G1455" s="27" t="s">
        <v>9266</v>
      </c>
      <c r="H1455" s="37">
        <v>0</v>
      </c>
      <c r="I1455" s="24" t="s">
        <v>4488</v>
      </c>
      <c r="J1455" s="37">
        <v>0.17083495000000001</v>
      </c>
      <c r="K1455" s="24" t="s">
        <v>2994</v>
      </c>
      <c r="L1455" s="28">
        <v>486</v>
      </c>
      <c r="M1455" s="28">
        <v>0</v>
      </c>
      <c r="N1455" s="28">
        <v>486</v>
      </c>
      <c r="O1455" s="25" t="s">
        <v>24221</v>
      </c>
      <c r="P1455" s="24">
        <v>10</v>
      </c>
      <c r="Q1455" s="24">
        <v>53</v>
      </c>
      <c r="R1455" s="28">
        <v>33</v>
      </c>
      <c r="S1455" s="28">
        <v>57</v>
      </c>
      <c r="T1455" s="29">
        <v>0.18518518518518517</v>
      </c>
      <c r="U1455" s="28">
        <v>872</v>
      </c>
      <c r="V1455" s="63"/>
      <c r="W1455" s="61">
        <f>(Table134[[#This Row],[2042 Future AADT]]-Table134[[#This Row],[AADT 2022]])/20*($W$5-2022)+Table134[[#This Row],[AADT 2022]]</f>
        <v>872</v>
      </c>
      <c r="X1455" s="63"/>
    </row>
    <row r="1456" spans="1:24" s="21" customFormat="1" ht="24" customHeight="1" x14ac:dyDescent="0.25">
      <c r="A1456" s="24" t="s">
        <v>9268</v>
      </c>
      <c r="B1456" s="25" t="s">
        <v>20416</v>
      </c>
      <c r="C1456" s="24">
        <v>6461</v>
      </c>
      <c r="D1456" s="24" t="s">
        <v>17074</v>
      </c>
      <c r="E1456" s="24" t="s">
        <v>9269</v>
      </c>
      <c r="F1456" s="26">
        <f>Table134[[#This Row],[ToMeasure]]-Table134[[#This Row],[FromMeasure]]</f>
        <v>0.34468103</v>
      </c>
      <c r="G1456" s="27" t="s">
        <v>9270</v>
      </c>
      <c r="H1456" s="37">
        <v>0</v>
      </c>
      <c r="I1456" s="24" t="s">
        <v>4483</v>
      </c>
      <c r="J1456" s="37">
        <v>0.34468103</v>
      </c>
      <c r="K1456" s="24" t="s">
        <v>632</v>
      </c>
      <c r="L1456" s="28">
        <v>511</v>
      </c>
      <c r="M1456" s="28">
        <v>0</v>
      </c>
      <c r="N1456" s="28">
        <v>511</v>
      </c>
      <c r="O1456" s="25" t="s">
        <v>24222</v>
      </c>
      <c r="P1456" s="24">
        <v>14</v>
      </c>
      <c r="Q1456" s="24" t="s">
        <v>203</v>
      </c>
      <c r="R1456" s="28">
        <v>33</v>
      </c>
      <c r="S1456" s="28">
        <v>64</v>
      </c>
      <c r="T1456" s="29">
        <v>0.18982387475538159</v>
      </c>
      <c r="U1456" s="28">
        <v>917</v>
      </c>
      <c r="V1456" s="63"/>
      <c r="W1456" s="61">
        <f>(Table134[[#This Row],[2042 Future AADT]]-Table134[[#This Row],[AADT 2022]])/20*($W$5-2022)+Table134[[#This Row],[AADT 2022]]</f>
        <v>917</v>
      </c>
      <c r="X1456" s="63"/>
    </row>
    <row r="1457" spans="1:24" s="21" customFormat="1" ht="24" customHeight="1" x14ac:dyDescent="0.25">
      <c r="A1457" s="24" t="s">
        <v>9272</v>
      </c>
      <c r="B1457" s="25" t="s">
        <v>20418</v>
      </c>
      <c r="C1457" s="24">
        <v>6463</v>
      </c>
      <c r="D1457" s="24" t="s">
        <v>17074</v>
      </c>
      <c r="E1457" s="24" t="s">
        <v>2997</v>
      </c>
      <c r="F1457" s="26">
        <f>Table134[[#This Row],[ToMeasure]]-Table134[[#This Row],[FromMeasure]]</f>
        <v>0.13097916000000001</v>
      </c>
      <c r="G1457" s="27" t="s">
        <v>2994</v>
      </c>
      <c r="H1457" s="37">
        <v>0</v>
      </c>
      <c r="I1457" s="24" t="s">
        <v>9266</v>
      </c>
      <c r="J1457" s="37">
        <v>0.13097916000000001</v>
      </c>
      <c r="K1457" s="24" t="s">
        <v>4488</v>
      </c>
      <c r="L1457" s="28">
        <v>432</v>
      </c>
      <c r="M1457" s="28">
        <v>0</v>
      </c>
      <c r="N1457" s="28">
        <v>432</v>
      </c>
      <c r="O1457" s="25" t="s">
        <v>24223</v>
      </c>
      <c r="P1457" s="24">
        <v>11</v>
      </c>
      <c r="Q1457" s="24" t="s">
        <v>203</v>
      </c>
      <c r="R1457" s="28">
        <v>28</v>
      </c>
      <c r="S1457" s="28">
        <v>37</v>
      </c>
      <c r="T1457" s="29">
        <v>0.15046296296296297</v>
      </c>
      <c r="U1457" s="28">
        <v>775</v>
      </c>
      <c r="V1457" s="63"/>
      <c r="W1457" s="61">
        <f>(Table134[[#This Row],[2042 Future AADT]]-Table134[[#This Row],[AADT 2022]])/20*($W$5-2022)+Table134[[#This Row],[AADT 2022]]</f>
        <v>775</v>
      </c>
      <c r="X1457" s="63"/>
    </row>
    <row r="1458" spans="1:24" s="21" customFormat="1" ht="24" customHeight="1" x14ac:dyDescent="0.25">
      <c r="A1458" s="24" t="s">
        <v>9274</v>
      </c>
      <c r="B1458" s="25" t="s">
        <v>20420</v>
      </c>
      <c r="C1458" s="24">
        <v>6470</v>
      </c>
      <c r="D1458" s="24" t="s">
        <v>17074</v>
      </c>
      <c r="E1458" s="24" t="s">
        <v>2993</v>
      </c>
      <c r="F1458" s="26">
        <f>Table134[[#This Row],[ToMeasure]]-Table134[[#This Row],[FromMeasure]]</f>
        <v>0.17225652</v>
      </c>
      <c r="G1458" s="27" t="s">
        <v>2991</v>
      </c>
      <c r="H1458" s="37">
        <v>0</v>
      </c>
      <c r="I1458" s="24" t="s">
        <v>632</v>
      </c>
      <c r="J1458" s="37">
        <v>0.17225652</v>
      </c>
      <c r="K1458" s="24" t="s">
        <v>9275</v>
      </c>
      <c r="L1458" s="28">
        <v>220</v>
      </c>
      <c r="M1458" s="28">
        <v>0</v>
      </c>
      <c r="N1458" s="28">
        <v>220</v>
      </c>
      <c r="O1458" s="25" t="s">
        <v>24224</v>
      </c>
      <c r="P1458" s="24">
        <v>15</v>
      </c>
      <c r="Q1458" s="24" t="s">
        <v>203</v>
      </c>
      <c r="R1458" s="28">
        <v>14</v>
      </c>
      <c r="S1458" s="28">
        <v>18</v>
      </c>
      <c r="T1458" s="29">
        <v>0.14545454545454545</v>
      </c>
      <c r="U1458" s="28">
        <v>430</v>
      </c>
      <c r="V1458" s="63"/>
      <c r="W1458" s="61">
        <f>(Table134[[#This Row],[2042 Future AADT]]-Table134[[#This Row],[AADT 2022]])/20*($W$5-2022)+Table134[[#This Row],[AADT 2022]]</f>
        <v>430</v>
      </c>
      <c r="X1458" s="63"/>
    </row>
    <row r="1459" spans="1:24" s="21" customFormat="1" ht="24" customHeight="1" x14ac:dyDescent="0.25">
      <c r="A1459" s="24" t="s">
        <v>9277</v>
      </c>
      <c r="B1459" s="25" t="s">
        <v>20422</v>
      </c>
      <c r="C1459" s="24">
        <v>6472</v>
      </c>
      <c r="D1459" s="24" t="s">
        <v>17074</v>
      </c>
      <c r="E1459" s="24" t="s">
        <v>9278</v>
      </c>
      <c r="F1459" s="26">
        <f>Table134[[#This Row],[ToMeasure]]-Table134[[#This Row],[FromMeasure]]</f>
        <v>0.17507536000000001</v>
      </c>
      <c r="G1459" s="27" t="s">
        <v>9279</v>
      </c>
      <c r="H1459" s="37">
        <v>0</v>
      </c>
      <c r="I1459" s="24" t="s">
        <v>4488</v>
      </c>
      <c r="J1459" s="37">
        <v>0.17507536000000001</v>
      </c>
      <c r="K1459" s="24" t="s">
        <v>9280</v>
      </c>
      <c r="L1459" s="28">
        <v>854</v>
      </c>
      <c r="M1459" s="28">
        <v>0</v>
      </c>
      <c r="N1459" s="28">
        <v>854</v>
      </c>
      <c r="O1459" s="25" t="s">
        <v>24225</v>
      </c>
      <c r="P1459" s="24">
        <v>11</v>
      </c>
      <c r="Q1459" s="24" t="s">
        <v>203</v>
      </c>
      <c r="R1459" s="28">
        <v>56</v>
      </c>
      <c r="S1459" s="28">
        <v>106</v>
      </c>
      <c r="T1459" s="29">
        <v>0.18969555035128804</v>
      </c>
      <c r="U1459" s="28">
        <v>1532</v>
      </c>
      <c r="V1459" s="63"/>
      <c r="W1459" s="61">
        <f>(Table134[[#This Row],[2042 Future AADT]]-Table134[[#This Row],[AADT 2022]])/20*($W$5-2022)+Table134[[#This Row],[AADT 2022]]</f>
        <v>1532</v>
      </c>
      <c r="X1459" s="63"/>
    </row>
    <row r="1460" spans="1:24" s="21" customFormat="1" ht="24" customHeight="1" x14ac:dyDescent="0.25">
      <c r="A1460" s="24" t="s">
        <v>9282</v>
      </c>
      <c r="B1460" s="25" t="s">
        <v>20421</v>
      </c>
      <c r="C1460" s="24">
        <v>6471</v>
      </c>
      <c r="D1460" s="24" t="s">
        <v>17074</v>
      </c>
      <c r="E1460" s="24" t="s">
        <v>9283</v>
      </c>
      <c r="F1460" s="26">
        <f>Table134[[#This Row],[ToMeasure]]-Table134[[#This Row],[FromMeasure]]</f>
        <v>0.17077001999999999</v>
      </c>
      <c r="G1460" s="27" t="s">
        <v>9275</v>
      </c>
      <c r="H1460" s="37">
        <v>0</v>
      </c>
      <c r="I1460" s="24" t="s">
        <v>2991</v>
      </c>
      <c r="J1460" s="37">
        <v>0.17077001999999999</v>
      </c>
      <c r="K1460" s="24" t="s">
        <v>632</v>
      </c>
      <c r="L1460" s="28">
        <v>903</v>
      </c>
      <c r="M1460" s="28">
        <v>0</v>
      </c>
      <c r="N1460" s="28">
        <v>903</v>
      </c>
      <c r="O1460" s="25" t="s">
        <v>24226</v>
      </c>
      <c r="P1460" s="24">
        <v>11</v>
      </c>
      <c r="Q1460" s="24" t="s">
        <v>203</v>
      </c>
      <c r="R1460" s="28">
        <v>59</v>
      </c>
      <c r="S1460" s="28">
        <v>77</v>
      </c>
      <c r="T1460" s="29">
        <v>0.15060908084163899</v>
      </c>
      <c r="U1460" s="28">
        <v>1620</v>
      </c>
      <c r="V1460" s="63"/>
      <c r="W1460" s="61">
        <f>(Table134[[#This Row],[2042 Future AADT]]-Table134[[#This Row],[AADT 2022]])/20*($W$5-2022)+Table134[[#This Row],[AADT 2022]]</f>
        <v>1620</v>
      </c>
      <c r="X1460" s="63"/>
    </row>
    <row r="1461" spans="1:24" s="21" customFormat="1" ht="24" customHeight="1" x14ac:dyDescent="0.25">
      <c r="A1461" s="24" t="s">
        <v>12380</v>
      </c>
      <c r="B1461" s="25" t="s">
        <v>20423</v>
      </c>
      <c r="C1461" s="24">
        <v>6473</v>
      </c>
      <c r="D1461" s="24" t="s">
        <v>17074</v>
      </c>
      <c r="E1461" s="24" t="s">
        <v>12381</v>
      </c>
      <c r="F1461" s="26">
        <f>Table134[[#This Row],[ToMeasure]]-Table134[[#This Row],[FromMeasure]]</f>
        <v>0.15362778999999999</v>
      </c>
      <c r="G1461" s="27" t="s">
        <v>9280</v>
      </c>
      <c r="H1461" s="37">
        <v>0</v>
      </c>
      <c r="I1461" s="24" t="s">
        <v>9279</v>
      </c>
      <c r="J1461" s="37">
        <v>0.15362778999999999</v>
      </c>
      <c r="K1461" s="24" t="s">
        <v>4488</v>
      </c>
      <c r="L1461" s="28">
        <v>381</v>
      </c>
      <c r="M1461" s="28">
        <v>0</v>
      </c>
      <c r="N1461" s="28">
        <v>381</v>
      </c>
      <c r="O1461" s="25" t="s">
        <v>24227</v>
      </c>
      <c r="P1461" s="24">
        <v>12</v>
      </c>
      <c r="Q1461" s="24">
        <v>58</v>
      </c>
      <c r="R1461" s="28">
        <v>22</v>
      </c>
      <c r="S1461" s="28">
        <v>48</v>
      </c>
      <c r="T1461" s="29">
        <v>0.18372703412073491</v>
      </c>
      <c r="U1461" s="28">
        <v>684</v>
      </c>
      <c r="V1461" s="63"/>
      <c r="W1461" s="61">
        <f>(Table134[[#This Row],[2042 Future AADT]]-Table134[[#This Row],[AADT 2022]])/20*($W$5-2022)+Table134[[#This Row],[AADT 2022]]</f>
        <v>684</v>
      </c>
      <c r="X1461" s="63"/>
    </row>
    <row r="1462" spans="1:24" s="21" customFormat="1" ht="24" customHeight="1" x14ac:dyDescent="0.25">
      <c r="A1462" s="24" t="s">
        <v>12383</v>
      </c>
      <c r="B1462" s="25"/>
      <c r="C1462" s="24" t="s">
        <v>203</v>
      </c>
      <c r="D1462" s="24" t="s">
        <v>17074</v>
      </c>
      <c r="E1462" s="24" t="s">
        <v>12384</v>
      </c>
      <c r="F1462" s="26">
        <f>Table134[[#This Row],[ToMeasure]]-Table134[[#This Row],[FromMeasure]]</f>
        <v>0.11489109</v>
      </c>
      <c r="G1462" s="27" t="s">
        <v>12385</v>
      </c>
      <c r="H1462" s="37">
        <v>0</v>
      </c>
      <c r="I1462" s="24" t="s">
        <v>632</v>
      </c>
      <c r="J1462" s="37">
        <v>0.11489109</v>
      </c>
      <c r="K1462" s="24" t="s">
        <v>4850</v>
      </c>
      <c r="L1462" s="28" t="s">
        <v>203</v>
      </c>
      <c r="M1462" s="28" t="s">
        <v>203</v>
      </c>
      <c r="N1462" s="28">
        <v>3771</v>
      </c>
      <c r="O1462" s="25" t="s">
        <v>24074</v>
      </c>
      <c r="P1462" s="24" t="s">
        <v>203</v>
      </c>
      <c r="Q1462" s="24" t="s">
        <v>203</v>
      </c>
      <c r="R1462" s="28" t="s">
        <v>203</v>
      </c>
      <c r="S1462" s="28" t="s">
        <v>203</v>
      </c>
      <c r="T1462" s="29" t="s">
        <v>203</v>
      </c>
      <c r="U1462" s="28">
        <v>6766</v>
      </c>
      <c r="V1462" s="63"/>
      <c r="W1462" s="61">
        <f>(Table134[[#This Row],[2042 Future AADT]]-Table134[[#This Row],[AADT 2022]])/20*($W$5-2022)+Table134[[#This Row],[AADT 2022]]</f>
        <v>6766</v>
      </c>
      <c r="X1462" s="63"/>
    </row>
    <row r="1463" spans="1:24" s="21" customFormat="1" ht="24" customHeight="1" x14ac:dyDescent="0.25">
      <c r="A1463" s="24" t="s">
        <v>9285</v>
      </c>
      <c r="B1463" s="25"/>
      <c r="C1463" s="24" t="s">
        <v>203</v>
      </c>
      <c r="D1463" s="24" t="s">
        <v>17074</v>
      </c>
      <c r="E1463" s="24" t="s">
        <v>9286</v>
      </c>
      <c r="F1463" s="26">
        <f>Table134[[#This Row],[ToMeasure]]-Table134[[#This Row],[FromMeasure]]</f>
        <v>2.9748429999999999E-2</v>
      </c>
      <c r="G1463" s="27" t="s">
        <v>9287</v>
      </c>
      <c r="H1463" s="37">
        <v>0</v>
      </c>
      <c r="I1463" s="24" t="s">
        <v>4488</v>
      </c>
      <c r="J1463" s="37">
        <v>2.9748429999999999E-2</v>
      </c>
      <c r="K1463" s="24" t="s">
        <v>9288</v>
      </c>
      <c r="L1463" s="28" t="s">
        <v>203</v>
      </c>
      <c r="M1463" s="28" t="s">
        <v>203</v>
      </c>
      <c r="N1463" s="28">
        <v>3771</v>
      </c>
      <c r="O1463" s="25" t="s">
        <v>24074</v>
      </c>
      <c r="P1463" s="24" t="s">
        <v>203</v>
      </c>
      <c r="Q1463" s="24" t="s">
        <v>203</v>
      </c>
      <c r="R1463" s="28" t="s">
        <v>203</v>
      </c>
      <c r="S1463" s="28" t="s">
        <v>203</v>
      </c>
      <c r="T1463" s="29" t="s">
        <v>203</v>
      </c>
      <c r="U1463" s="28">
        <v>6766</v>
      </c>
      <c r="V1463" s="63"/>
      <c r="W1463" s="61">
        <f>(Table134[[#This Row],[2042 Future AADT]]-Table134[[#This Row],[AADT 2022]])/20*($W$5-2022)+Table134[[#This Row],[AADT 2022]]</f>
        <v>6766</v>
      </c>
      <c r="X1463" s="63"/>
    </row>
    <row r="1464" spans="1:24" s="21" customFormat="1" ht="24" customHeight="1" x14ac:dyDescent="0.25">
      <c r="A1464" s="24" t="s">
        <v>4847</v>
      </c>
      <c r="B1464" s="25"/>
      <c r="C1464" s="24" t="s">
        <v>203</v>
      </c>
      <c r="D1464" s="24" t="s">
        <v>17074</v>
      </c>
      <c r="E1464" s="24" t="s">
        <v>4848</v>
      </c>
      <c r="F1464" s="26">
        <f>Table134[[#This Row],[ToMeasure]]-Table134[[#This Row],[FromMeasure]]</f>
        <v>9.8273979999999997E-2</v>
      </c>
      <c r="G1464" s="27" t="s">
        <v>4849</v>
      </c>
      <c r="H1464" s="37">
        <v>0</v>
      </c>
      <c r="I1464" s="24" t="s">
        <v>4850</v>
      </c>
      <c r="J1464" s="37">
        <v>9.8273979999999997E-2</v>
      </c>
      <c r="K1464" s="24" t="s">
        <v>632</v>
      </c>
      <c r="L1464" s="28" t="s">
        <v>203</v>
      </c>
      <c r="M1464" s="28" t="s">
        <v>203</v>
      </c>
      <c r="N1464" s="28">
        <v>3625</v>
      </c>
      <c r="O1464" s="25" t="s">
        <v>24075</v>
      </c>
      <c r="P1464" s="24" t="s">
        <v>203</v>
      </c>
      <c r="Q1464" s="24" t="s">
        <v>203</v>
      </c>
      <c r="R1464" s="28" t="s">
        <v>203</v>
      </c>
      <c r="S1464" s="28" t="s">
        <v>203</v>
      </c>
      <c r="T1464" s="29" t="s">
        <v>203</v>
      </c>
      <c r="U1464" s="28">
        <v>6504</v>
      </c>
      <c r="V1464" s="63"/>
      <c r="W1464" s="61">
        <f>(Table134[[#This Row],[2042 Future AADT]]-Table134[[#This Row],[AADT 2022]])/20*($W$5-2022)+Table134[[#This Row],[AADT 2022]]</f>
        <v>6504</v>
      </c>
      <c r="X1464" s="63"/>
    </row>
    <row r="1465" spans="1:24" s="21" customFormat="1" ht="24" customHeight="1" x14ac:dyDescent="0.25">
      <c r="A1465" s="24" t="s">
        <v>9289</v>
      </c>
      <c r="B1465" s="25"/>
      <c r="C1465" s="24" t="s">
        <v>203</v>
      </c>
      <c r="D1465" s="24" t="s">
        <v>17074</v>
      </c>
      <c r="E1465" s="24" t="s">
        <v>9290</v>
      </c>
      <c r="F1465" s="26">
        <f>Table134[[#This Row],[ToMeasure]]-Table134[[#This Row],[FromMeasure]]</f>
        <v>0.14838069000000001</v>
      </c>
      <c r="G1465" s="27" t="s">
        <v>9291</v>
      </c>
      <c r="H1465" s="37">
        <v>0</v>
      </c>
      <c r="I1465" s="24" t="s">
        <v>9288</v>
      </c>
      <c r="J1465" s="37">
        <v>0.14838069000000001</v>
      </c>
      <c r="K1465" s="24" t="s">
        <v>4488</v>
      </c>
      <c r="L1465" s="28" t="s">
        <v>203</v>
      </c>
      <c r="M1465" s="28" t="s">
        <v>203</v>
      </c>
      <c r="N1465" s="28">
        <v>3625</v>
      </c>
      <c r="O1465" s="25" t="s">
        <v>24075</v>
      </c>
      <c r="P1465" s="24" t="s">
        <v>203</v>
      </c>
      <c r="Q1465" s="24" t="s">
        <v>203</v>
      </c>
      <c r="R1465" s="28" t="s">
        <v>203</v>
      </c>
      <c r="S1465" s="28" t="s">
        <v>203</v>
      </c>
      <c r="T1465" s="29" t="s">
        <v>203</v>
      </c>
      <c r="U1465" s="28">
        <v>6504</v>
      </c>
      <c r="V1465" s="63"/>
      <c r="W1465" s="61">
        <f>(Table134[[#This Row],[2042 Future AADT]]-Table134[[#This Row],[AADT 2022]])/20*($W$5-2022)+Table134[[#This Row],[AADT 2022]]</f>
        <v>6504</v>
      </c>
      <c r="X1465" s="63"/>
    </row>
    <row r="1466" spans="1:24" s="21" customFormat="1" ht="24" customHeight="1" x14ac:dyDescent="0.25">
      <c r="A1466" s="24" t="s">
        <v>8774</v>
      </c>
      <c r="B1466" s="25" t="s">
        <v>20425</v>
      </c>
      <c r="C1466" s="24">
        <v>6480</v>
      </c>
      <c r="D1466" s="24" t="s">
        <v>17074</v>
      </c>
      <c r="E1466" s="24" t="s">
        <v>910</v>
      </c>
      <c r="F1466" s="26">
        <f>Table134[[#This Row],[ToMeasure]]-Table134[[#This Row],[FromMeasure]]</f>
        <v>0.17058839000000001</v>
      </c>
      <c r="G1466" s="27" t="s">
        <v>908</v>
      </c>
      <c r="H1466" s="37">
        <v>0</v>
      </c>
      <c r="I1466" s="24" t="s">
        <v>632</v>
      </c>
      <c r="J1466" s="37">
        <v>0.17058839000000001</v>
      </c>
      <c r="K1466" s="24" t="s">
        <v>911</v>
      </c>
      <c r="L1466" s="28">
        <v>210</v>
      </c>
      <c r="M1466" s="28">
        <v>0</v>
      </c>
      <c r="N1466" s="28">
        <v>210</v>
      </c>
      <c r="O1466" s="25" t="s">
        <v>24228</v>
      </c>
      <c r="P1466" s="24">
        <v>13</v>
      </c>
      <c r="Q1466" s="24" t="s">
        <v>203</v>
      </c>
      <c r="R1466" s="28">
        <v>13</v>
      </c>
      <c r="S1466" s="28">
        <v>15</v>
      </c>
      <c r="T1466" s="29">
        <v>0.13333333333333333</v>
      </c>
      <c r="U1466" s="28">
        <v>377</v>
      </c>
      <c r="V1466" s="63"/>
      <c r="W1466" s="61">
        <f>(Table134[[#This Row],[2042 Future AADT]]-Table134[[#This Row],[AADT 2022]])/20*($W$5-2022)+Table134[[#This Row],[AADT 2022]]</f>
        <v>377</v>
      </c>
      <c r="X1466" s="63"/>
    </row>
    <row r="1467" spans="1:24" s="21" customFormat="1" ht="24" customHeight="1" x14ac:dyDescent="0.25">
      <c r="A1467" s="24" t="s">
        <v>9292</v>
      </c>
      <c r="B1467" s="25" t="s">
        <v>20427</v>
      </c>
      <c r="C1467" s="24">
        <v>6482</v>
      </c>
      <c r="D1467" s="24" t="s">
        <v>17074</v>
      </c>
      <c r="E1467" s="24" t="s">
        <v>9293</v>
      </c>
      <c r="F1467" s="26">
        <f>Table134[[#This Row],[ToMeasure]]-Table134[[#This Row],[FromMeasure]]</f>
        <v>0.17279388000000001</v>
      </c>
      <c r="G1467" s="27" t="s">
        <v>8783</v>
      </c>
      <c r="H1467" s="37">
        <v>0</v>
      </c>
      <c r="I1467" s="24" t="s">
        <v>4488</v>
      </c>
      <c r="J1467" s="37">
        <v>0.17279388000000001</v>
      </c>
      <c r="K1467" s="24" t="s">
        <v>8782</v>
      </c>
      <c r="L1467" s="28">
        <v>120</v>
      </c>
      <c r="M1467" s="28">
        <v>0</v>
      </c>
      <c r="N1467" s="28">
        <v>120</v>
      </c>
      <c r="O1467" s="25" t="s">
        <v>24229</v>
      </c>
      <c r="P1467" s="24">
        <v>19</v>
      </c>
      <c r="Q1467" s="24" t="s">
        <v>203</v>
      </c>
      <c r="R1467" s="28">
        <v>4</v>
      </c>
      <c r="S1467" s="28">
        <v>10</v>
      </c>
      <c r="T1467" s="29">
        <v>0.11666666666666667</v>
      </c>
      <c r="U1467" s="28">
        <v>215</v>
      </c>
      <c r="V1467" s="63"/>
      <c r="W1467" s="61">
        <f>(Table134[[#This Row],[2042 Future AADT]]-Table134[[#This Row],[AADT 2022]])/20*($W$5-2022)+Table134[[#This Row],[AADT 2022]]</f>
        <v>215</v>
      </c>
      <c r="X1467" s="63"/>
    </row>
    <row r="1468" spans="1:24" s="21" customFormat="1" ht="24" customHeight="1" x14ac:dyDescent="0.25">
      <c r="A1468" s="24" t="s">
        <v>8776</v>
      </c>
      <c r="B1468" s="25" t="s">
        <v>20426</v>
      </c>
      <c r="C1468" s="24">
        <v>6481</v>
      </c>
      <c r="D1468" s="24" t="s">
        <v>17074</v>
      </c>
      <c r="E1468" s="24" t="s">
        <v>8777</v>
      </c>
      <c r="F1468" s="26">
        <f>Table134[[#This Row],[ToMeasure]]-Table134[[#This Row],[FromMeasure]]</f>
        <v>7.772018E-2</v>
      </c>
      <c r="G1468" s="27" t="s">
        <v>8778</v>
      </c>
      <c r="H1468" s="37">
        <v>0</v>
      </c>
      <c r="I1468" s="24" t="s">
        <v>4483</v>
      </c>
      <c r="J1468" s="37">
        <v>7.772018E-2</v>
      </c>
      <c r="K1468" s="24" t="s">
        <v>632</v>
      </c>
      <c r="L1468" s="28">
        <v>97</v>
      </c>
      <c r="M1468" s="28">
        <v>0</v>
      </c>
      <c r="N1468" s="28">
        <v>97</v>
      </c>
      <c r="O1468" s="25" t="s">
        <v>24230</v>
      </c>
      <c r="P1468" s="24">
        <v>17</v>
      </c>
      <c r="Q1468" s="24" t="s">
        <v>203</v>
      </c>
      <c r="R1468" s="28">
        <v>4</v>
      </c>
      <c r="S1468" s="28">
        <v>9</v>
      </c>
      <c r="T1468" s="29">
        <v>0.13402061855670103</v>
      </c>
      <c r="U1468" s="28">
        <v>174</v>
      </c>
      <c r="V1468" s="63"/>
      <c r="W1468" s="61">
        <f>(Table134[[#This Row],[2042 Future AADT]]-Table134[[#This Row],[AADT 2022]])/20*($W$5-2022)+Table134[[#This Row],[AADT 2022]]</f>
        <v>174</v>
      </c>
      <c r="X1468" s="63"/>
    </row>
    <row r="1469" spans="1:24" s="21" customFormat="1" ht="24" customHeight="1" x14ac:dyDescent="0.25">
      <c r="A1469" s="24" t="s">
        <v>8780</v>
      </c>
      <c r="B1469" s="25" t="s">
        <v>20428</v>
      </c>
      <c r="C1469" s="24">
        <v>6483</v>
      </c>
      <c r="D1469" s="24" t="s">
        <v>17074</v>
      </c>
      <c r="E1469" s="24" t="s">
        <v>8781</v>
      </c>
      <c r="F1469" s="26">
        <f>Table134[[#This Row],[ToMeasure]]-Table134[[#This Row],[FromMeasure]]</f>
        <v>0.14359869</v>
      </c>
      <c r="G1469" s="27" t="s">
        <v>8782</v>
      </c>
      <c r="H1469" s="37">
        <v>0</v>
      </c>
      <c r="I1469" s="24" t="s">
        <v>8783</v>
      </c>
      <c r="J1469" s="37">
        <v>0.14359869</v>
      </c>
      <c r="K1469" s="24" t="s">
        <v>4488</v>
      </c>
      <c r="L1469" s="28">
        <v>214</v>
      </c>
      <c r="M1469" s="28">
        <v>0</v>
      </c>
      <c r="N1469" s="28">
        <v>214</v>
      </c>
      <c r="O1469" s="25" t="s">
        <v>24231</v>
      </c>
      <c r="P1469" s="24">
        <v>12</v>
      </c>
      <c r="Q1469" s="24" t="s">
        <v>203</v>
      </c>
      <c r="R1469" s="28">
        <v>40</v>
      </c>
      <c r="S1469" s="28">
        <v>13</v>
      </c>
      <c r="T1469" s="29">
        <v>0.24766355140186916</v>
      </c>
      <c r="U1469" s="28">
        <v>384</v>
      </c>
      <c r="V1469" s="63"/>
      <c r="W1469" s="61">
        <f>(Table134[[#This Row],[2042 Future AADT]]-Table134[[#This Row],[AADT 2022]])/20*($W$5-2022)+Table134[[#This Row],[AADT 2022]]</f>
        <v>384</v>
      </c>
      <c r="X1469" s="63"/>
    </row>
    <row r="1470" spans="1:24" s="21" customFormat="1" ht="24" customHeight="1" x14ac:dyDescent="0.25">
      <c r="A1470" s="24" t="s">
        <v>9295</v>
      </c>
      <c r="B1470" s="25" t="s">
        <v>20430</v>
      </c>
      <c r="C1470" s="24">
        <v>6490</v>
      </c>
      <c r="D1470" s="24" t="s">
        <v>17074</v>
      </c>
      <c r="E1470" s="24" t="s">
        <v>9296</v>
      </c>
      <c r="F1470" s="26">
        <f>Table134[[#This Row],[ToMeasure]]-Table134[[#This Row],[FromMeasure]]</f>
        <v>0.22069796</v>
      </c>
      <c r="G1470" s="27" t="s">
        <v>9297</v>
      </c>
      <c r="H1470" s="37">
        <v>0</v>
      </c>
      <c r="I1470" s="24" t="s">
        <v>632</v>
      </c>
      <c r="J1470" s="37">
        <v>0.22069796</v>
      </c>
      <c r="K1470" s="24" t="s">
        <v>9298</v>
      </c>
      <c r="L1470" s="28">
        <v>78</v>
      </c>
      <c r="M1470" s="28">
        <v>0</v>
      </c>
      <c r="N1470" s="28">
        <v>78</v>
      </c>
      <c r="O1470" s="25" t="s">
        <v>24232</v>
      </c>
      <c r="P1470" s="24">
        <v>15</v>
      </c>
      <c r="Q1470" s="24" t="s">
        <v>203</v>
      </c>
      <c r="R1470" s="28">
        <v>3</v>
      </c>
      <c r="S1470" s="28">
        <v>4</v>
      </c>
      <c r="T1470" s="29">
        <v>8.9743589743589744E-2</v>
      </c>
      <c r="U1470" s="28">
        <v>140</v>
      </c>
      <c r="V1470" s="63"/>
      <c r="W1470" s="61">
        <f>(Table134[[#This Row],[2042 Future AADT]]-Table134[[#This Row],[AADT 2022]])/20*($W$5-2022)+Table134[[#This Row],[AADT 2022]]</f>
        <v>140</v>
      </c>
      <c r="X1470" s="63"/>
    </row>
    <row r="1471" spans="1:24" s="21" customFormat="1" ht="24" customHeight="1" x14ac:dyDescent="0.25">
      <c r="A1471" s="24" t="s">
        <v>12390</v>
      </c>
      <c r="B1471" s="25" t="s">
        <v>20432</v>
      </c>
      <c r="C1471" s="24">
        <v>6492</v>
      </c>
      <c r="D1471" s="24" t="s">
        <v>17074</v>
      </c>
      <c r="E1471" s="24" t="s">
        <v>12391</v>
      </c>
      <c r="F1471" s="26">
        <f>Table134[[#This Row],[ToMeasure]]-Table134[[#This Row],[FromMeasure]]</f>
        <v>0.22151325999999999</v>
      </c>
      <c r="G1471" s="27" t="s">
        <v>12392</v>
      </c>
      <c r="H1471" s="37">
        <v>0</v>
      </c>
      <c r="I1471" s="24" t="s">
        <v>4488</v>
      </c>
      <c r="J1471" s="37">
        <v>0.22151325999999999</v>
      </c>
      <c r="K1471" s="24" t="s">
        <v>12393</v>
      </c>
      <c r="L1471" s="28">
        <v>117</v>
      </c>
      <c r="M1471" s="28">
        <v>0</v>
      </c>
      <c r="N1471" s="28">
        <v>117</v>
      </c>
      <c r="O1471" s="25" t="s">
        <v>24233</v>
      </c>
      <c r="P1471" s="24">
        <v>15</v>
      </c>
      <c r="Q1471" s="24" t="s">
        <v>203</v>
      </c>
      <c r="R1471" s="28">
        <v>6</v>
      </c>
      <c r="S1471" s="28">
        <v>8</v>
      </c>
      <c r="T1471" s="29">
        <v>0.11965811965811966</v>
      </c>
      <c r="U1471" s="28">
        <v>210</v>
      </c>
      <c r="V1471" s="63"/>
      <c r="W1471" s="61">
        <f>(Table134[[#This Row],[2042 Future AADT]]-Table134[[#This Row],[AADT 2022]])/20*($W$5-2022)+Table134[[#This Row],[AADT 2022]]</f>
        <v>210</v>
      </c>
      <c r="X1471" s="63"/>
    </row>
    <row r="1472" spans="1:24" s="21" customFormat="1" ht="24" customHeight="1" x14ac:dyDescent="0.25">
      <c r="A1472" s="24" t="s">
        <v>12395</v>
      </c>
      <c r="B1472" s="25" t="s">
        <v>20431</v>
      </c>
      <c r="C1472" s="24">
        <v>6491</v>
      </c>
      <c r="D1472" s="24" t="s">
        <v>17074</v>
      </c>
      <c r="E1472" s="24" t="s">
        <v>12396</v>
      </c>
      <c r="F1472" s="26">
        <f>Table134[[#This Row],[ToMeasure]]-Table134[[#This Row],[FromMeasure]]</f>
        <v>0.22730312</v>
      </c>
      <c r="G1472" s="27" t="s">
        <v>9298</v>
      </c>
      <c r="H1472" s="37">
        <v>0</v>
      </c>
      <c r="I1472" s="24" t="s">
        <v>9297</v>
      </c>
      <c r="J1472" s="37">
        <v>0.22730312</v>
      </c>
      <c r="K1472" s="24" t="s">
        <v>632</v>
      </c>
      <c r="L1472" s="28">
        <v>96</v>
      </c>
      <c r="M1472" s="28">
        <v>0</v>
      </c>
      <c r="N1472" s="28">
        <v>96</v>
      </c>
      <c r="O1472" s="25" t="s">
        <v>24234</v>
      </c>
      <c r="P1472" s="24">
        <v>18</v>
      </c>
      <c r="Q1472" s="24" t="s">
        <v>203</v>
      </c>
      <c r="R1472" s="28">
        <v>6</v>
      </c>
      <c r="S1472" s="28">
        <v>10</v>
      </c>
      <c r="T1472" s="29">
        <v>0.16666666666666666</v>
      </c>
      <c r="U1472" s="28">
        <v>172</v>
      </c>
      <c r="V1472" s="63"/>
      <c r="W1472" s="61">
        <f>(Table134[[#This Row],[2042 Future AADT]]-Table134[[#This Row],[AADT 2022]])/20*($W$5-2022)+Table134[[#This Row],[AADT 2022]]</f>
        <v>172</v>
      </c>
      <c r="X1472" s="63"/>
    </row>
    <row r="1473" spans="1:24" s="21" customFormat="1" ht="24" customHeight="1" x14ac:dyDescent="0.25">
      <c r="A1473" s="24" t="s">
        <v>12398</v>
      </c>
      <c r="B1473" s="25" t="s">
        <v>20433</v>
      </c>
      <c r="C1473" s="24">
        <v>6493</v>
      </c>
      <c r="D1473" s="24" t="s">
        <v>17074</v>
      </c>
      <c r="E1473" s="24" t="s">
        <v>12399</v>
      </c>
      <c r="F1473" s="26">
        <f>Table134[[#This Row],[ToMeasure]]-Table134[[#This Row],[FromMeasure]]</f>
        <v>0.1688434</v>
      </c>
      <c r="G1473" s="27" t="s">
        <v>12393</v>
      </c>
      <c r="H1473" s="37">
        <v>0</v>
      </c>
      <c r="I1473" s="24" t="s">
        <v>12392</v>
      </c>
      <c r="J1473" s="37">
        <v>0.1688434</v>
      </c>
      <c r="K1473" s="24" t="s">
        <v>4488</v>
      </c>
      <c r="L1473" s="28">
        <v>92</v>
      </c>
      <c r="M1473" s="28">
        <v>0</v>
      </c>
      <c r="N1473" s="28">
        <v>92</v>
      </c>
      <c r="O1473" s="25" t="s">
        <v>24235</v>
      </c>
      <c r="P1473" s="24">
        <v>19</v>
      </c>
      <c r="Q1473" s="24" t="s">
        <v>203</v>
      </c>
      <c r="R1473" s="28">
        <v>4</v>
      </c>
      <c r="S1473" s="28">
        <v>9</v>
      </c>
      <c r="T1473" s="29">
        <v>0.14130434782608695</v>
      </c>
      <c r="U1473" s="28">
        <v>165</v>
      </c>
      <c r="V1473" s="63"/>
      <c r="W1473" s="61">
        <f>(Table134[[#This Row],[2042 Future AADT]]-Table134[[#This Row],[AADT 2022]])/20*($W$5-2022)+Table134[[#This Row],[AADT 2022]]</f>
        <v>165</v>
      </c>
      <c r="X1473" s="63"/>
    </row>
    <row r="1474" spans="1:24" s="21" customFormat="1" ht="24" customHeight="1" x14ac:dyDescent="0.25">
      <c r="A1474" s="24" t="s">
        <v>12401</v>
      </c>
      <c r="B1474" s="25" t="s">
        <v>20435</v>
      </c>
      <c r="C1474" s="24">
        <v>6500</v>
      </c>
      <c r="D1474" s="24" t="s">
        <v>17074</v>
      </c>
      <c r="E1474" s="24" t="s">
        <v>12402</v>
      </c>
      <c r="F1474" s="26">
        <f>Table134[[#This Row],[ToMeasure]]-Table134[[#This Row],[FromMeasure]]</f>
        <v>0.16315922999999999</v>
      </c>
      <c r="G1474" s="27" t="s">
        <v>8788</v>
      </c>
      <c r="H1474" s="37">
        <v>0</v>
      </c>
      <c r="I1474" s="24" t="s">
        <v>632</v>
      </c>
      <c r="J1474" s="37">
        <v>0.16315922999999999</v>
      </c>
      <c r="K1474" s="24" t="s">
        <v>8787</v>
      </c>
      <c r="L1474" s="28">
        <v>71</v>
      </c>
      <c r="M1474" s="28">
        <v>0</v>
      </c>
      <c r="N1474" s="28">
        <v>71</v>
      </c>
      <c r="O1474" s="25" t="s">
        <v>24236</v>
      </c>
      <c r="P1474" s="24">
        <v>15</v>
      </c>
      <c r="Q1474" s="24" t="s">
        <v>203</v>
      </c>
      <c r="R1474" s="28">
        <v>3</v>
      </c>
      <c r="S1474" s="28">
        <v>4</v>
      </c>
      <c r="T1474" s="29">
        <v>9.8591549295774641E-2</v>
      </c>
      <c r="U1474" s="28">
        <v>127</v>
      </c>
      <c r="V1474" s="63"/>
      <c r="W1474" s="61">
        <f>(Table134[[#This Row],[2042 Future AADT]]-Table134[[#This Row],[AADT 2022]])/20*($W$5-2022)+Table134[[#This Row],[AADT 2022]]</f>
        <v>127</v>
      </c>
      <c r="X1474" s="63"/>
    </row>
    <row r="1475" spans="1:24" s="21" customFormat="1" ht="24" customHeight="1" x14ac:dyDescent="0.25">
      <c r="A1475" s="24" t="s">
        <v>4852</v>
      </c>
      <c r="B1475" s="25" t="s">
        <v>20437</v>
      </c>
      <c r="C1475" s="24">
        <v>6502</v>
      </c>
      <c r="D1475" s="24" t="s">
        <v>17074</v>
      </c>
      <c r="E1475" s="24" t="s">
        <v>4853</v>
      </c>
      <c r="F1475" s="26">
        <f>Table134[[#This Row],[ToMeasure]]-Table134[[#This Row],[FromMeasure]]</f>
        <v>0.1447888</v>
      </c>
      <c r="G1475" s="27" t="s">
        <v>4854</v>
      </c>
      <c r="H1475" s="37">
        <v>0</v>
      </c>
      <c r="I1475" s="24" t="s">
        <v>4488</v>
      </c>
      <c r="J1475" s="37">
        <v>0.1447888</v>
      </c>
      <c r="K1475" s="24" t="s">
        <v>4855</v>
      </c>
      <c r="L1475" s="28">
        <v>148</v>
      </c>
      <c r="M1475" s="28">
        <v>0</v>
      </c>
      <c r="N1475" s="28">
        <v>148</v>
      </c>
      <c r="O1475" s="25" t="s">
        <v>24237</v>
      </c>
      <c r="P1475" s="24">
        <v>18</v>
      </c>
      <c r="Q1475" s="24" t="s">
        <v>203</v>
      </c>
      <c r="R1475" s="28">
        <v>8</v>
      </c>
      <c r="S1475" s="28">
        <v>15</v>
      </c>
      <c r="T1475" s="29">
        <v>0.1554054054054054</v>
      </c>
      <c r="U1475" s="28">
        <v>266</v>
      </c>
      <c r="V1475" s="63"/>
      <c r="W1475" s="61">
        <f>(Table134[[#This Row],[2042 Future AADT]]-Table134[[#This Row],[AADT 2022]])/20*($W$5-2022)+Table134[[#This Row],[AADT 2022]]</f>
        <v>266</v>
      </c>
      <c r="X1475" s="63"/>
    </row>
    <row r="1476" spans="1:24" s="21" customFormat="1" ht="24" customHeight="1" x14ac:dyDescent="0.25">
      <c r="A1476" s="24" t="s">
        <v>8785</v>
      </c>
      <c r="B1476" s="25" t="s">
        <v>20436</v>
      </c>
      <c r="C1476" s="24">
        <v>6501</v>
      </c>
      <c r="D1476" s="24" t="s">
        <v>17074</v>
      </c>
      <c r="E1476" s="24" t="s">
        <v>8786</v>
      </c>
      <c r="F1476" s="26">
        <f>Table134[[#This Row],[ToMeasure]]-Table134[[#This Row],[FromMeasure]]</f>
        <v>0.20805656</v>
      </c>
      <c r="G1476" s="27" t="s">
        <v>8787</v>
      </c>
      <c r="H1476" s="37">
        <v>0</v>
      </c>
      <c r="I1476" s="24" t="s">
        <v>8788</v>
      </c>
      <c r="J1476" s="37">
        <v>0.20805656</v>
      </c>
      <c r="K1476" s="24" t="s">
        <v>632</v>
      </c>
      <c r="L1476" s="28">
        <v>109</v>
      </c>
      <c r="M1476" s="28">
        <v>0</v>
      </c>
      <c r="N1476" s="28">
        <v>109</v>
      </c>
      <c r="O1476" s="25" t="s">
        <v>24238</v>
      </c>
      <c r="P1476" s="24">
        <v>13</v>
      </c>
      <c r="Q1476" s="24" t="s">
        <v>203</v>
      </c>
      <c r="R1476" s="28">
        <v>6</v>
      </c>
      <c r="S1476" s="28">
        <v>8</v>
      </c>
      <c r="T1476" s="29">
        <v>0.12844036697247707</v>
      </c>
      <c r="U1476" s="28">
        <v>196</v>
      </c>
      <c r="V1476" s="63"/>
      <c r="W1476" s="61">
        <f>(Table134[[#This Row],[2042 Future AADT]]-Table134[[#This Row],[AADT 2022]])/20*($W$5-2022)+Table134[[#This Row],[AADT 2022]]</f>
        <v>196</v>
      </c>
      <c r="X1476" s="63"/>
    </row>
    <row r="1477" spans="1:24" s="21" customFormat="1" ht="24" customHeight="1" x14ac:dyDescent="0.25">
      <c r="A1477" s="24" t="s">
        <v>9300</v>
      </c>
      <c r="B1477" s="25" t="s">
        <v>20438</v>
      </c>
      <c r="C1477" s="24">
        <v>6503</v>
      </c>
      <c r="D1477" s="24" t="s">
        <v>17074</v>
      </c>
      <c r="E1477" s="24" t="s">
        <v>9301</v>
      </c>
      <c r="F1477" s="26">
        <f>Table134[[#This Row],[ToMeasure]]-Table134[[#This Row],[FromMeasure]]</f>
        <v>0.23379551000000001</v>
      </c>
      <c r="G1477" s="27" t="s">
        <v>4855</v>
      </c>
      <c r="H1477" s="37">
        <v>0</v>
      </c>
      <c r="I1477" s="24" t="s">
        <v>4854</v>
      </c>
      <c r="J1477" s="37">
        <v>0.23379551000000001</v>
      </c>
      <c r="K1477" s="24" t="s">
        <v>4488</v>
      </c>
      <c r="L1477" s="28">
        <v>111</v>
      </c>
      <c r="M1477" s="28">
        <v>0</v>
      </c>
      <c r="N1477" s="28">
        <v>111</v>
      </c>
      <c r="O1477" s="25" t="s">
        <v>24239</v>
      </c>
      <c r="P1477" s="24">
        <v>19</v>
      </c>
      <c r="Q1477" s="24" t="s">
        <v>203</v>
      </c>
      <c r="R1477" s="28">
        <v>6</v>
      </c>
      <c r="S1477" s="28">
        <v>8</v>
      </c>
      <c r="T1477" s="29">
        <v>0.12612612612612611</v>
      </c>
      <c r="U1477" s="28">
        <v>199</v>
      </c>
      <c r="V1477" s="63"/>
      <c r="W1477" s="61">
        <f>(Table134[[#This Row],[2042 Future AADT]]-Table134[[#This Row],[AADT 2022]])/20*($W$5-2022)+Table134[[#This Row],[AADT 2022]]</f>
        <v>199</v>
      </c>
      <c r="X1477" s="63"/>
    </row>
    <row r="1478" spans="1:24" s="21" customFormat="1" ht="24" customHeight="1" x14ac:dyDescent="0.25">
      <c r="A1478" s="24" t="s">
        <v>8790</v>
      </c>
      <c r="B1478" s="25" t="s">
        <v>20440</v>
      </c>
      <c r="C1478" s="24">
        <v>6510</v>
      </c>
      <c r="D1478" s="24" t="s">
        <v>17074</v>
      </c>
      <c r="E1478" s="24" t="s">
        <v>8791</v>
      </c>
      <c r="F1478" s="26">
        <f>Table134[[#This Row],[ToMeasure]]-Table134[[#This Row],[FromMeasure]]</f>
        <v>0.16433249999999999</v>
      </c>
      <c r="G1478" s="27" t="s">
        <v>8792</v>
      </c>
      <c r="H1478" s="37">
        <v>0</v>
      </c>
      <c r="I1478" s="24" t="s">
        <v>632</v>
      </c>
      <c r="J1478" s="37">
        <v>0.16433249999999999</v>
      </c>
      <c r="K1478" s="24" t="s">
        <v>4483</v>
      </c>
      <c r="L1478" s="28">
        <v>129</v>
      </c>
      <c r="M1478" s="28">
        <v>0</v>
      </c>
      <c r="N1478" s="28">
        <v>129</v>
      </c>
      <c r="O1478" s="25" t="s">
        <v>24240</v>
      </c>
      <c r="P1478" s="24">
        <v>15</v>
      </c>
      <c r="Q1478" s="24" t="s">
        <v>203</v>
      </c>
      <c r="R1478" s="28">
        <v>9</v>
      </c>
      <c r="S1478" s="28">
        <v>18</v>
      </c>
      <c r="T1478" s="29">
        <v>0.20930232558139536</v>
      </c>
      <c r="U1478" s="28">
        <v>231</v>
      </c>
      <c r="V1478" s="63"/>
      <c r="W1478" s="61">
        <f>(Table134[[#This Row],[2042 Future AADT]]-Table134[[#This Row],[AADT 2022]])/20*($W$5-2022)+Table134[[#This Row],[AADT 2022]]</f>
        <v>231</v>
      </c>
      <c r="X1478" s="63"/>
    </row>
    <row r="1479" spans="1:24" s="21" customFormat="1" ht="24" customHeight="1" x14ac:dyDescent="0.25">
      <c r="A1479" s="24" t="s">
        <v>4857</v>
      </c>
      <c r="B1479" s="25" t="s">
        <v>20442</v>
      </c>
      <c r="C1479" s="24">
        <v>6512</v>
      </c>
      <c r="D1479" s="24" t="s">
        <v>17074</v>
      </c>
      <c r="E1479" s="24" t="s">
        <v>4858</v>
      </c>
      <c r="F1479" s="26">
        <f>Table134[[#This Row],[ToMeasure]]-Table134[[#This Row],[FromMeasure]]</f>
        <v>0.17269328</v>
      </c>
      <c r="G1479" s="27" t="s">
        <v>4859</v>
      </c>
      <c r="H1479" s="37">
        <v>0</v>
      </c>
      <c r="I1479" s="24" t="s">
        <v>4488</v>
      </c>
      <c r="J1479" s="37">
        <v>0.17269328</v>
      </c>
      <c r="K1479" s="24" t="s">
        <v>4860</v>
      </c>
      <c r="L1479" s="28">
        <v>167</v>
      </c>
      <c r="M1479" s="28">
        <v>0</v>
      </c>
      <c r="N1479" s="28">
        <v>167</v>
      </c>
      <c r="O1479" s="25" t="s">
        <v>24241</v>
      </c>
      <c r="P1479" s="24">
        <v>20</v>
      </c>
      <c r="Q1479" s="24" t="s">
        <v>203</v>
      </c>
      <c r="R1479" s="28">
        <v>8</v>
      </c>
      <c r="S1479" s="28">
        <v>18</v>
      </c>
      <c r="T1479" s="29">
        <v>0.15568862275449102</v>
      </c>
      <c r="U1479" s="28">
        <v>300</v>
      </c>
      <c r="V1479" s="63"/>
      <c r="W1479" s="61">
        <f>(Table134[[#This Row],[2042 Future AADT]]-Table134[[#This Row],[AADT 2022]])/20*($W$5-2022)+Table134[[#This Row],[AADT 2022]]</f>
        <v>300</v>
      </c>
      <c r="X1479" s="63"/>
    </row>
    <row r="1480" spans="1:24" s="21" customFormat="1" ht="24" customHeight="1" x14ac:dyDescent="0.25">
      <c r="A1480" s="24" t="s">
        <v>4862</v>
      </c>
      <c r="B1480" s="25" t="s">
        <v>20441</v>
      </c>
      <c r="C1480" s="24">
        <v>6511</v>
      </c>
      <c r="D1480" s="24" t="s">
        <v>17074</v>
      </c>
      <c r="E1480" s="24" t="s">
        <v>4863</v>
      </c>
      <c r="F1480" s="26">
        <f>Table134[[#This Row],[ToMeasure]]-Table134[[#This Row],[FromMeasure]]</f>
        <v>0.20368019000000001</v>
      </c>
      <c r="G1480" s="27" t="s">
        <v>4864</v>
      </c>
      <c r="H1480" s="37">
        <v>0</v>
      </c>
      <c r="I1480" s="24" t="s">
        <v>911</v>
      </c>
      <c r="J1480" s="37">
        <v>0.20368019000000001</v>
      </c>
      <c r="K1480" s="24" t="s">
        <v>632</v>
      </c>
      <c r="L1480" s="28">
        <v>173</v>
      </c>
      <c r="M1480" s="28">
        <v>0</v>
      </c>
      <c r="N1480" s="28">
        <v>173</v>
      </c>
      <c r="O1480" s="25" t="s">
        <v>24242</v>
      </c>
      <c r="P1480" s="24">
        <v>17</v>
      </c>
      <c r="Q1480" s="24" t="s">
        <v>203</v>
      </c>
      <c r="R1480" s="28">
        <v>10</v>
      </c>
      <c r="S1480" s="28">
        <v>18</v>
      </c>
      <c r="T1480" s="29">
        <v>0.16184971098265896</v>
      </c>
      <c r="U1480" s="28">
        <v>310</v>
      </c>
      <c r="V1480" s="63"/>
      <c r="W1480" s="61">
        <f>(Table134[[#This Row],[2042 Future AADT]]-Table134[[#This Row],[AADT 2022]])/20*($W$5-2022)+Table134[[#This Row],[AADT 2022]]</f>
        <v>310</v>
      </c>
      <c r="X1480" s="63"/>
    </row>
    <row r="1481" spans="1:24" s="21" customFormat="1" ht="24" customHeight="1" x14ac:dyDescent="0.25">
      <c r="A1481" s="24" t="s">
        <v>4866</v>
      </c>
      <c r="B1481" s="25" t="s">
        <v>20443</v>
      </c>
      <c r="C1481" s="24">
        <v>6513</v>
      </c>
      <c r="D1481" s="24" t="s">
        <v>17074</v>
      </c>
      <c r="E1481" s="24" t="s">
        <v>4867</v>
      </c>
      <c r="F1481" s="26">
        <f>Table134[[#This Row],[ToMeasure]]-Table134[[#This Row],[FromMeasure]]</f>
        <v>0.13336161999999999</v>
      </c>
      <c r="G1481" s="27" t="s">
        <v>4860</v>
      </c>
      <c r="H1481" s="37">
        <v>0</v>
      </c>
      <c r="I1481" s="24" t="s">
        <v>4859</v>
      </c>
      <c r="J1481" s="37">
        <v>0.13336161999999999</v>
      </c>
      <c r="K1481" s="24" t="s">
        <v>4488</v>
      </c>
      <c r="L1481" s="28">
        <v>131</v>
      </c>
      <c r="M1481" s="28">
        <v>0</v>
      </c>
      <c r="N1481" s="28">
        <v>131</v>
      </c>
      <c r="O1481" s="25" t="s">
        <v>24243</v>
      </c>
      <c r="P1481" s="24">
        <v>15</v>
      </c>
      <c r="Q1481" s="24" t="s">
        <v>203</v>
      </c>
      <c r="R1481" s="28">
        <v>16</v>
      </c>
      <c r="S1481" s="28">
        <v>32</v>
      </c>
      <c r="T1481" s="29">
        <v>0.36641221374045801</v>
      </c>
      <c r="U1481" s="28">
        <v>235</v>
      </c>
      <c r="V1481" s="63"/>
      <c r="W1481" s="61">
        <f>(Table134[[#This Row],[2042 Future AADT]]-Table134[[#This Row],[AADT 2022]])/20*($W$5-2022)+Table134[[#This Row],[AADT 2022]]</f>
        <v>235</v>
      </c>
      <c r="X1481" s="63"/>
    </row>
    <row r="1482" spans="1:24" s="21" customFormat="1" ht="24" customHeight="1" x14ac:dyDescent="0.25">
      <c r="A1482" s="24" t="s">
        <v>4869</v>
      </c>
      <c r="B1482" s="25" t="s">
        <v>20445</v>
      </c>
      <c r="C1482" s="24">
        <v>6520</v>
      </c>
      <c r="D1482" s="24" t="s">
        <v>17074</v>
      </c>
      <c r="E1482" s="24" t="s">
        <v>4870</v>
      </c>
      <c r="F1482" s="26">
        <f>Table134[[#This Row],[ToMeasure]]-Table134[[#This Row],[FromMeasure]]</f>
        <v>0.21750058</v>
      </c>
      <c r="G1482" s="27" t="s">
        <v>4871</v>
      </c>
      <c r="H1482" s="37">
        <v>0</v>
      </c>
      <c r="I1482" s="24" t="s">
        <v>632</v>
      </c>
      <c r="J1482" s="37">
        <v>0.21750058</v>
      </c>
      <c r="K1482" s="24" t="s">
        <v>4872</v>
      </c>
      <c r="L1482" s="28">
        <v>180</v>
      </c>
      <c r="M1482" s="28">
        <v>0</v>
      </c>
      <c r="N1482" s="28">
        <v>180</v>
      </c>
      <c r="O1482" s="25" t="s">
        <v>24244</v>
      </c>
      <c r="P1482" s="24">
        <v>15</v>
      </c>
      <c r="Q1482" s="24" t="s">
        <v>203</v>
      </c>
      <c r="R1482" s="28">
        <v>12</v>
      </c>
      <c r="S1482" s="28">
        <v>13</v>
      </c>
      <c r="T1482" s="29">
        <v>0.1388888888888889</v>
      </c>
      <c r="U1482" s="28">
        <v>323</v>
      </c>
      <c r="V1482" s="63"/>
      <c r="W1482" s="61">
        <f>(Table134[[#This Row],[2042 Future AADT]]-Table134[[#This Row],[AADT 2022]])/20*($W$5-2022)+Table134[[#This Row],[AADT 2022]]</f>
        <v>323</v>
      </c>
      <c r="X1482" s="63"/>
    </row>
    <row r="1483" spans="1:24" s="21" customFormat="1" ht="24" customHeight="1" x14ac:dyDescent="0.25">
      <c r="A1483" s="24" t="s">
        <v>4874</v>
      </c>
      <c r="B1483" s="25" t="s">
        <v>20447</v>
      </c>
      <c r="C1483" s="24">
        <v>6522</v>
      </c>
      <c r="D1483" s="24" t="s">
        <v>17074</v>
      </c>
      <c r="E1483" s="24" t="s">
        <v>4875</v>
      </c>
      <c r="F1483" s="26">
        <f>Table134[[#This Row],[ToMeasure]]-Table134[[#This Row],[FromMeasure]]</f>
        <v>0.21741675999999999</v>
      </c>
      <c r="G1483" s="27" t="s">
        <v>4876</v>
      </c>
      <c r="H1483" s="37">
        <v>0</v>
      </c>
      <c r="I1483" s="24" t="s">
        <v>4488</v>
      </c>
      <c r="J1483" s="37">
        <v>0.21741675999999999</v>
      </c>
      <c r="K1483" s="24" t="s">
        <v>4877</v>
      </c>
      <c r="L1483" s="28">
        <v>313</v>
      </c>
      <c r="M1483" s="28">
        <v>0</v>
      </c>
      <c r="N1483" s="28">
        <v>313</v>
      </c>
      <c r="O1483" s="25" t="s">
        <v>24245</v>
      </c>
      <c r="P1483" s="24">
        <v>13</v>
      </c>
      <c r="Q1483" s="24" t="s">
        <v>203</v>
      </c>
      <c r="R1483" s="28">
        <v>37</v>
      </c>
      <c r="S1483" s="28">
        <v>13</v>
      </c>
      <c r="T1483" s="29">
        <v>0.15974440894568689</v>
      </c>
      <c r="U1483" s="28">
        <v>562</v>
      </c>
      <c r="V1483" s="63"/>
      <c r="W1483" s="61">
        <f>(Table134[[#This Row],[2042 Future AADT]]-Table134[[#This Row],[AADT 2022]])/20*($W$5-2022)+Table134[[#This Row],[AADT 2022]]</f>
        <v>562</v>
      </c>
      <c r="X1483" s="63"/>
    </row>
    <row r="1484" spans="1:24" s="21" customFormat="1" ht="24" customHeight="1" x14ac:dyDescent="0.25">
      <c r="A1484" s="24" t="s">
        <v>8794</v>
      </c>
      <c r="B1484" s="25" t="s">
        <v>20446</v>
      </c>
      <c r="C1484" s="24">
        <v>6521</v>
      </c>
      <c r="D1484" s="24" t="s">
        <v>17074</v>
      </c>
      <c r="E1484" s="24" t="s">
        <v>8795</v>
      </c>
      <c r="F1484" s="26">
        <f>Table134[[#This Row],[ToMeasure]]-Table134[[#This Row],[FromMeasure]]</f>
        <v>0.22918140000000001</v>
      </c>
      <c r="G1484" s="27" t="s">
        <v>4872</v>
      </c>
      <c r="H1484" s="37">
        <v>0</v>
      </c>
      <c r="I1484" s="24" t="s">
        <v>4871</v>
      </c>
      <c r="J1484" s="37">
        <v>0.22918140000000001</v>
      </c>
      <c r="K1484" s="24" t="s">
        <v>632</v>
      </c>
      <c r="L1484" s="28">
        <v>282</v>
      </c>
      <c r="M1484" s="28">
        <v>0</v>
      </c>
      <c r="N1484" s="28">
        <v>282</v>
      </c>
      <c r="O1484" s="25" t="s">
        <v>24246</v>
      </c>
      <c r="P1484" s="24">
        <v>14</v>
      </c>
      <c r="Q1484" s="24" t="s">
        <v>203</v>
      </c>
      <c r="R1484" s="28">
        <v>16</v>
      </c>
      <c r="S1484" s="28">
        <v>37</v>
      </c>
      <c r="T1484" s="29">
        <v>0.18794326241134751</v>
      </c>
      <c r="U1484" s="28">
        <v>506</v>
      </c>
      <c r="V1484" s="63"/>
      <c r="W1484" s="61">
        <f>(Table134[[#This Row],[2042 Future AADT]]-Table134[[#This Row],[AADT 2022]])/20*($W$5-2022)+Table134[[#This Row],[AADT 2022]]</f>
        <v>506</v>
      </c>
      <c r="X1484" s="63"/>
    </row>
    <row r="1485" spans="1:24" s="21" customFormat="1" ht="24" customHeight="1" x14ac:dyDescent="0.25">
      <c r="A1485" s="24" t="s">
        <v>12404</v>
      </c>
      <c r="B1485" s="25" t="s">
        <v>20448</v>
      </c>
      <c r="C1485" s="24">
        <v>6523</v>
      </c>
      <c r="D1485" s="24" t="s">
        <v>17074</v>
      </c>
      <c r="E1485" s="24" t="s">
        <v>12405</v>
      </c>
      <c r="F1485" s="26">
        <f>Table134[[#This Row],[ToMeasure]]-Table134[[#This Row],[FromMeasure]]</f>
        <v>0.19725783999999999</v>
      </c>
      <c r="G1485" s="27" t="s">
        <v>4877</v>
      </c>
      <c r="H1485" s="37">
        <v>0</v>
      </c>
      <c r="I1485" s="24" t="s">
        <v>4876</v>
      </c>
      <c r="J1485" s="37">
        <v>0.19725783999999999</v>
      </c>
      <c r="K1485" s="24" t="s">
        <v>4488</v>
      </c>
      <c r="L1485" s="28">
        <v>267</v>
      </c>
      <c r="M1485" s="28">
        <v>0</v>
      </c>
      <c r="N1485" s="28">
        <v>267</v>
      </c>
      <c r="O1485" s="25" t="s">
        <v>24247</v>
      </c>
      <c r="P1485" s="24">
        <v>13</v>
      </c>
      <c r="Q1485" s="24" t="s">
        <v>203</v>
      </c>
      <c r="R1485" s="28">
        <v>38</v>
      </c>
      <c r="S1485" s="28">
        <v>13</v>
      </c>
      <c r="T1485" s="29">
        <v>0.19101123595505617</v>
      </c>
      <c r="U1485" s="28">
        <v>479</v>
      </c>
      <c r="V1485" s="63"/>
      <c r="W1485" s="61">
        <f>(Table134[[#This Row],[2042 Future AADT]]-Table134[[#This Row],[AADT 2022]])/20*($W$5-2022)+Table134[[#This Row],[AADT 2022]]</f>
        <v>479</v>
      </c>
      <c r="X1485" s="63"/>
    </row>
    <row r="1486" spans="1:24" s="21" customFormat="1" ht="24" customHeight="1" x14ac:dyDescent="0.25">
      <c r="A1486" s="24" t="s">
        <v>4879</v>
      </c>
      <c r="B1486" s="25" t="s">
        <v>20450</v>
      </c>
      <c r="C1486" s="24">
        <v>6530</v>
      </c>
      <c r="D1486" s="24" t="s">
        <v>17074</v>
      </c>
      <c r="E1486" s="24" t="s">
        <v>4880</v>
      </c>
      <c r="F1486" s="26">
        <f>Table134[[#This Row],[ToMeasure]]-Table134[[#This Row],[FromMeasure]]</f>
        <v>0.15002420999999999</v>
      </c>
      <c r="G1486" s="27" t="s">
        <v>4881</v>
      </c>
      <c r="H1486" s="37">
        <v>0</v>
      </c>
      <c r="I1486" s="24" t="s">
        <v>632</v>
      </c>
      <c r="J1486" s="37">
        <v>0.15002420999999999</v>
      </c>
      <c r="K1486" s="24" t="s">
        <v>4882</v>
      </c>
      <c r="L1486" s="28">
        <v>60</v>
      </c>
      <c r="M1486" s="28">
        <v>0</v>
      </c>
      <c r="N1486" s="28">
        <v>60</v>
      </c>
      <c r="O1486" s="25" t="s">
        <v>24248</v>
      </c>
      <c r="P1486" s="24">
        <v>14</v>
      </c>
      <c r="Q1486" s="24" t="s">
        <v>203</v>
      </c>
      <c r="R1486" s="28">
        <v>2</v>
      </c>
      <c r="S1486" s="28">
        <v>3</v>
      </c>
      <c r="T1486" s="29">
        <v>8.3333333333333329E-2</v>
      </c>
      <c r="U1486" s="28">
        <v>108</v>
      </c>
      <c r="V1486" s="63"/>
      <c r="W1486" s="61">
        <f>(Table134[[#This Row],[2042 Future AADT]]-Table134[[#This Row],[AADT 2022]])/20*($W$5-2022)+Table134[[#This Row],[AADT 2022]]</f>
        <v>108</v>
      </c>
      <c r="X1486" s="63"/>
    </row>
    <row r="1487" spans="1:24" s="21" customFormat="1" ht="24" customHeight="1" x14ac:dyDescent="0.25">
      <c r="A1487" s="24" t="s">
        <v>8797</v>
      </c>
      <c r="B1487" s="25" t="s">
        <v>20452</v>
      </c>
      <c r="C1487" s="24">
        <v>6532</v>
      </c>
      <c r="D1487" s="24" t="s">
        <v>17074</v>
      </c>
      <c r="E1487" s="24" t="s">
        <v>8798</v>
      </c>
      <c r="F1487" s="26">
        <f>Table134[[#This Row],[ToMeasure]]-Table134[[#This Row],[FromMeasure]]</f>
        <v>0.1532869</v>
      </c>
      <c r="G1487" s="27" t="s">
        <v>4887</v>
      </c>
      <c r="H1487" s="37">
        <v>0</v>
      </c>
      <c r="I1487" s="24" t="s">
        <v>4488</v>
      </c>
      <c r="J1487" s="37">
        <v>0.1532869</v>
      </c>
      <c r="K1487" s="24" t="s">
        <v>4886</v>
      </c>
      <c r="L1487" s="28">
        <v>65</v>
      </c>
      <c r="M1487" s="28">
        <v>0</v>
      </c>
      <c r="N1487" s="28">
        <v>65</v>
      </c>
      <c r="O1487" s="25" t="s">
        <v>24249</v>
      </c>
      <c r="P1487" s="24">
        <v>23</v>
      </c>
      <c r="Q1487" s="24" t="s">
        <v>203</v>
      </c>
      <c r="R1487" s="28">
        <v>3</v>
      </c>
      <c r="S1487" s="28">
        <v>7</v>
      </c>
      <c r="T1487" s="29">
        <v>0.15384615384615385</v>
      </c>
      <c r="U1487" s="28">
        <v>117</v>
      </c>
      <c r="V1487" s="63"/>
      <c r="W1487" s="61">
        <f>(Table134[[#This Row],[2042 Future AADT]]-Table134[[#This Row],[AADT 2022]])/20*($W$5-2022)+Table134[[#This Row],[AADT 2022]]</f>
        <v>117</v>
      </c>
      <c r="X1487" s="63"/>
    </row>
    <row r="1488" spans="1:24" s="21" customFormat="1" ht="24" customHeight="1" x14ac:dyDescent="0.25">
      <c r="A1488" s="24" t="s">
        <v>8800</v>
      </c>
      <c r="B1488" s="25" t="s">
        <v>20451</v>
      </c>
      <c r="C1488" s="24">
        <v>6531</v>
      </c>
      <c r="D1488" s="24" t="s">
        <v>17074</v>
      </c>
      <c r="E1488" s="24" t="s">
        <v>8801</v>
      </c>
      <c r="F1488" s="26">
        <f>Table134[[#This Row],[ToMeasure]]-Table134[[#This Row],[FromMeasure]]</f>
        <v>0.12888931000000001</v>
      </c>
      <c r="G1488" s="27" t="s">
        <v>4882</v>
      </c>
      <c r="H1488" s="37">
        <v>0</v>
      </c>
      <c r="I1488" s="24" t="s">
        <v>4881</v>
      </c>
      <c r="J1488" s="37">
        <v>0.12888931000000001</v>
      </c>
      <c r="K1488" s="24" t="s">
        <v>632</v>
      </c>
      <c r="L1488" s="28">
        <v>72</v>
      </c>
      <c r="M1488" s="28">
        <v>0</v>
      </c>
      <c r="N1488" s="28">
        <v>72</v>
      </c>
      <c r="O1488" s="25" t="s">
        <v>24250</v>
      </c>
      <c r="P1488" s="24">
        <v>15</v>
      </c>
      <c r="Q1488" s="24" t="s">
        <v>203</v>
      </c>
      <c r="R1488" s="28">
        <v>3</v>
      </c>
      <c r="S1488" s="28">
        <v>4</v>
      </c>
      <c r="T1488" s="29">
        <v>9.7222222222222224E-2</v>
      </c>
      <c r="U1488" s="28">
        <v>129</v>
      </c>
      <c r="V1488" s="63"/>
      <c r="W1488" s="61">
        <f>(Table134[[#This Row],[2042 Future AADT]]-Table134[[#This Row],[AADT 2022]])/20*($W$5-2022)+Table134[[#This Row],[AADT 2022]]</f>
        <v>129</v>
      </c>
      <c r="X1488" s="63"/>
    </row>
    <row r="1489" spans="1:24" s="21" customFormat="1" ht="24" customHeight="1" x14ac:dyDescent="0.25">
      <c r="A1489" s="24" t="s">
        <v>4884</v>
      </c>
      <c r="B1489" s="25" t="s">
        <v>20453</v>
      </c>
      <c r="C1489" s="24">
        <v>6533</v>
      </c>
      <c r="D1489" s="24" t="s">
        <v>17074</v>
      </c>
      <c r="E1489" s="24" t="s">
        <v>4885</v>
      </c>
      <c r="F1489" s="26">
        <f>Table134[[#This Row],[ToMeasure]]-Table134[[#This Row],[FromMeasure]]</f>
        <v>0.13064113999999999</v>
      </c>
      <c r="G1489" s="27" t="s">
        <v>4886</v>
      </c>
      <c r="H1489" s="37">
        <v>0</v>
      </c>
      <c r="I1489" s="24" t="s">
        <v>4887</v>
      </c>
      <c r="J1489" s="37">
        <v>0.13064113999999999</v>
      </c>
      <c r="K1489" s="24" t="s">
        <v>4488</v>
      </c>
      <c r="L1489" s="28">
        <v>120</v>
      </c>
      <c r="M1489" s="28">
        <v>0</v>
      </c>
      <c r="N1489" s="28">
        <v>120</v>
      </c>
      <c r="O1489" s="25" t="s">
        <v>24251</v>
      </c>
      <c r="P1489" s="24">
        <v>16</v>
      </c>
      <c r="Q1489" s="24" t="s">
        <v>203</v>
      </c>
      <c r="R1489" s="28">
        <v>7</v>
      </c>
      <c r="S1489" s="28">
        <v>9</v>
      </c>
      <c r="T1489" s="29">
        <v>0.13333333333333333</v>
      </c>
      <c r="U1489" s="28">
        <v>215</v>
      </c>
      <c r="V1489" s="63"/>
      <c r="W1489" s="61">
        <f>(Table134[[#This Row],[2042 Future AADT]]-Table134[[#This Row],[AADT 2022]])/20*($W$5-2022)+Table134[[#This Row],[AADT 2022]]</f>
        <v>215</v>
      </c>
      <c r="X1489" s="63"/>
    </row>
    <row r="1490" spans="1:24" s="21" customFormat="1" ht="24" customHeight="1" x14ac:dyDescent="0.25">
      <c r="A1490" s="24" t="s">
        <v>12407</v>
      </c>
      <c r="B1490" s="25" t="s">
        <v>20455</v>
      </c>
      <c r="C1490" s="24">
        <v>6540</v>
      </c>
      <c r="D1490" s="24" t="s">
        <v>17074</v>
      </c>
      <c r="E1490" s="24" t="s">
        <v>12408</v>
      </c>
      <c r="F1490" s="26">
        <f>Table134[[#This Row],[ToMeasure]]-Table134[[#This Row],[FromMeasure]]</f>
        <v>0.15520812</v>
      </c>
      <c r="G1490" s="27" t="s">
        <v>6052</v>
      </c>
      <c r="H1490" s="37">
        <v>0</v>
      </c>
      <c r="I1490" s="24" t="s">
        <v>632</v>
      </c>
      <c r="J1490" s="37">
        <v>0.15520812</v>
      </c>
      <c r="K1490" s="24" t="s">
        <v>12409</v>
      </c>
      <c r="L1490" s="28">
        <v>556</v>
      </c>
      <c r="M1490" s="28">
        <v>0</v>
      </c>
      <c r="N1490" s="28">
        <v>556</v>
      </c>
      <c r="O1490" s="25" t="s">
        <v>24252</v>
      </c>
      <c r="P1490" s="24">
        <v>11</v>
      </c>
      <c r="Q1490" s="24" t="s">
        <v>203</v>
      </c>
      <c r="R1490" s="28">
        <v>37</v>
      </c>
      <c r="S1490" s="28">
        <v>46</v>
      </c>
      <c r="T1490" s="29">
        <v>0.14928057553956833</v>
      </c>
      <c r="U1490" s="28">
        <v>998</v>
      </c>
      <c r="V1490" s="63"/>
      <c r="W1490" s="61">
        <f>(Table134[[#This Row],[2042 Future AADT]]-Table134[[#This Row],[AADT 2022]])/20*($W$5-2022)+Table134[[#This Row],[AADT 2022]]</f>
        <v>998</v>
      </c>
      <c r="X1490" s="63"/>
    </row>
    <row r="1491" spans="1:24" s="21" customFormat="1" ht="24" customHeight="1" x14ac:dyDescent="0.25">
      <c r="A1491" s="24" t="s">
        <v>4889</v>
      </c>
      <c r="B1491" s="25" t="s">
        <v>20457</v>
      </c>
      <c r="C1491" s="24">
        <v>6542</v>
      </c>
      <c r="D1491" s="24" t="s">
        <v>17074</v>
      </c>
      <c r="E1491" s="24" t="s">
        <v>4890</v>
      </c>
      <c r="F1491" s="26">
        <f>Table134[[#This Row],[ToMeasure]]-Table134[[#This Row],[FromMeasure]]</f>
        <v>0.17716528000000001</v>
      </c>
      <c r="G1491" s="27" t="s">
        <v>4891</v>
      </c>
      <c r="H1491" s="37">
        <v>0</v>
      </c>
      <c r="I1491" s="24" t="s">
        <v>4488</v>
      </c>
      <c r="J1491" s="37">
        <v>0.17716528000000001</v>
      </c>
      <c r="K1491" s="24" t="s">
        <v>4892</v>
      </c>
      <c r="L1491" s="28">
        <v>314</v>
      </c>
      <c r="M1491" s="28">
        <v>0</v>
      </c>
      <c r="N1491" s="28">
        <v>314</v>
      </c>
      <c r="O1491" s="25" t="s">
        <v>24253</v>
      </c>
      <c r="P1491" s="24">
        <v>12</v>
      </c>
      <c r="Q1491" s="24" t="s">
        <v>203</v>
      </c>
      <c r="R1491" s="28">
        <v>19</v>
      </c>
      <c r="S1491" s="28">
        <v>40</v>
      </c>
      <c r="T1491" s="29">
        <v>0.18789808917197454</v>
      </c>
      <c r="U1491" s="28">
        <v>563</v>
      </c>
      <c r="V1491" s="63"/>
      <c r="W1491" s="61">
        <f>(Table134[[#This Row],[2042 Future AADT]]-Table134[[#This Row],[AADT 2022]])/20*($W$5-2022)+Table134[[#This Row],[AADT 2022]]</f>
        <v>563</v>
      </c>
      <c r="X1491" s="63"/>
    </row>
    <row r="1492" spans="1:24" s="21" customFormat="1" ht="24" customHeight="1" x14ac:dyDescent="0.25">
      <c r="A1492" s="24" t="s">
        <v>15265</v>
      </c>
      <c r="B1492" s="25" t="s">
        <v>20456</v>
      </c>
      <c r="C1492" s="24">
        <v>6541</v>
      </c>
      <c r="D1492" s="24" t="s">
        <v>17074</v>
      </c>
      <c r="E1492" s="24" t="s">
        <v>15266</v>
      </c>
      <c r="F1492" s="26">
        <f>Table134[[#This Row],[ToMeasure]]-Table134[[#This Row],[FromMeasure]]</f>
        <v>0.17075641</v>
      </c>
      <c r="G1492" s="27" t="s">
        <v>12409</v>
      </c>
      <c r="H1492" s="37">
        <v>0</v>
      </c>
      <c r="I1492" s="24" t="s">
        <v>6052</v>
      </c>
      <c r="J1492" s="37">
        <v>0.17075641</v>
      </c>
      <c r="K1492" s="24" t="s">
        <v>632</v>
      </c>
      <c r="L1492" s="28">
        <v>203</v>
      </c>
      <c r="M1492" s="28">
        <v>0</v>
      </c>
      <c r="N1492" s="28">
        <v>203</v>
      </c>
      <c r="O1492" s="25" t="s">
        <v>24254</v>
      </c>
      <c r="P1492" s="24">
        <v>12</v>
      </c>
      <c r="Q1492" s="24" t="s">
        <v>203</v>
      </c>
      <c r="R1492" s="28">
        <v>13</v>
      </c>
      <c r="S1492" s="28">
        <v>14</v>
      </c>
      <c r="T1492" s="29">
        <v>0.13300492610837439</v>
      </c>
      <c r="U1492" s="28">
        <v>364</v>
      </c>
      <c r="V1492" s="63"/>
      <c r="W1492" s="61">
        <f>(Table134[[#This Row],[2042 Future AADT]]-Table134[[#This Row],[AADT 2022]])/20*($W$5-2022)+Table134[[#This Row],[AADT 2022]]</f>
        <v>364</v>
      </c>
      <c r="X1492" s="63"/>
    </row>
    <row r="1493" spans="1:24" s="21" customFormat="1" ht="24" customHeight="1" x14ac:dyDescent="0.25">
      <c r="A1493" s="24" t="s">
        <v>15268</v>
      </c>
      <c r="B1493" s="25" t="s">
        <v>20458</v>
      </c>
      <c r="C1493" s="24">
        <v>6543</v>
      </c>
      <c r="D1493" s="24" t="s">
        <v>17074</v>
      </c>
      <c r="E1493" s="24" t="s">
        <v>15269</v>
      </c>
      <c r="F1493" s="26">
        <f>Table134[[#This Row],[ToMeasure]]-Table134[[#This Row],[FromMeasure]]</f>
        <v>0.17874517000000001</v>
      </c>
      <c r="G1493" s="27" t="s">
        <v>4892</v>
      </c>
      <c r="H1493" s="37">
        <v>0</v>
      </c>
      <c r="I1493" s="24" t="s">
        <v>4891</v>
      </c>
      <c r="J1493" s="37">
        <v>0.17874517000000001</v>
      </c>
      <c r="K1493" s="24" t="s">
        <v>4488</v>
      </c>
      <c r="L1493" s="28">
        <v>531</v>
      </c>
      <c r="M1493" s="28">
        <v>0</v>
      </c>
      <c r="N1493" s="28">
        <v>531</v>
      </c>
      <c r="O1493" s="25" t="s">
        <v>24255</v>
      </c>
      <c r="P1493" s="24">
        <v>12</v>
      </c>
      <c r="Q1493" s="24" t="s">
        <v>203</v>
      </c>
      <c r="R1493" s="28">
        <v>34</v>
      </c>
      <c r="S1493" s="28">
        <v>65</v>
      </c>
      <c r="T1493" s="29">
        <v>0.1864406779661017</v>
      </c>
      <c r="U1493" s="28">
        <v>953</v>
      </c>
      <c r="V1493" s="63"/>
      <c r="W1493" s="61">
        <f>(Table134[[#This Row],[2042 Future AADT]]-Table134[[#This Row],[AADT 2022]])/20*($W$5-2022)+Table134[[#This Row],[AADT 2022]]</f>
        <v>953</v>
      </c>
      <c r="X1493" s="63"/>
    </row>
    <row r="1494" spans="1:24" s="21" customFormat="1" ht="24" customHeight="1" x14ac:dyDescent="0.25">
      <c r="A1494" s="24" t="s">
        <v>15271</v>
      </c>
      <c r="B1494" s="25"/>
      <c r="C1494" s="24">
        <v>900006</v>
      </c>
      <c r="D1494" s="24" t="s">
        <v>17074</v>
      </c>
      <c r="E1494" s="24" t="s">
        <v>15272</v>
      </c>
      <c r="F1494" s="26">
        <f>Table134[[#This Row],[ToMeasure]]-Table134[[#This Row],[FromMeasure]]</f>
        <v>7.1595210000000006E-2</v>
      </c>
      <c r="G1494" s="27" t="s">
        <v>12414</v>
      </c>
      <c r="H1494" s="37">
        <v>0</v>
      </c>
      <c r="I1494" s="24" t="s">
        <v>15273</v>
      </c>
      <c r="J1494" s="37">
        <v>7.1595210000000006E-2</v>
      </c>
      <c r="K1494" s="24" t="s">
        <v>4488</v>
      </c>
      <c r="L1494" s="28" t="s">
        <v>203</v>
      </c>
      <c r="M1494" s="28" t="s">
        <v>203</v>
      </c>
      <c r="N1494" s="28">
        <v>3625</v>
      </c>
      <c r="O1494" s="25" t="s">
        <v>24075</v>
      </c>
      <c r="P1494" s="24" t="s">
        <v>203</v>
      </c>
      <c r="Q1494" s="24" t="s">
        <v>203</v>
      </c>
      <c r="R1494" s="28" t="s">
        <v>203</v>
      </c>
      <c r="S1494" s="28" t="s">
        <v>203</v>
      </c>
      <c r="T1494" s="29" t="s">
        <v>203</v>
      </c>
      <c r="U1494" s="28">
        <v>6504</v>
      </c>
      <c r="V1494" s="63"/>
      <c r="W1494" s="61">
        <f>(Table134[[#This Row],[2042 Future AADT]]-Table134[[#This Row],[AADT 2022]])/20*($W$5-2022)+Table134[[#This Row],[AADT 2022]]</f>
        <v>6504</v>
      </c>
      <c r="X1494" s="63"/>
    </row>
    <row r="1495" spans="1:24" s="21" customFormat="1" ht="24" customHeight="1" x14ac:dyDescent="0.25">
      <c r="A1495" s="24" t="s">
        <v>12411</v>
      </c>
      <c r="B1495" s="25"/>
      <c r="C1495" s="24">
        <v>900006</v>
      </c>
      <c r="D1495" s="24" t="s">
        <v>17074</v>
      </c>
      <c r="E1495" s="24" t="s">
        <v>12412</v>
      </c>
      <c r="F1495" s="26">
        <f>Table134[[#This Row],[ToMeasure]]-Table134[[#This Row],[FromMeasure]]</f>
        <v>0.17189731</v>
      </c>
      <c r="G1495" s="27" t="s">
        <v>12413</v>
      </c>
      <c r="H1495" s="37">
        <v>0</v>
      </c>
      <c r="I1495" s="24" t="s">
        <v>4653</v>
      </c>
      <c r="J1495" s="37">
        <v>0.17189731</v>
      </c>
      <c r="K1495" s="24" t="s">
        <v>12414</v>
      </c>
      <c r="L1495" s="28" t="s">
        <v>203</v>
      </c>
      <c r="M1495" s="28" t="s">
        <v>203</v>
      </c>
      <c r="N1495" s="28" t="s">
        <v>203</v>
      </c>
      <c r="O1495" s="25" t="s">
        <v>203</v>
      </c>
      <c r="P1495" s="24" t="s">
        <v>203</v>
      </c>
      <c r="Q1495" s="24" t="s">
        <v>203</v>
      </c>
      <c r="R1495" s="28" t="s">
        <v>203</v>
      </c>
      <c r="S1495" s="28" t="s">
        <v>203</v>
      </c>
      <c r="T1495" s="29" t="s">
        <v>203</v>
      </c>
      <c r="U1495" s="28" t="s">
        <v>203</v>
      </c>
      <c r="V1495" s="63"/>
      <c r="W1495" s="61" t="e">
        <f>(Table134[[#This Row],[2042 Future AADT]]-Table134[[#This Row],[AADT 2022]])/20*($W$5-2022)+Table134[[#This Row],[AADT 2022]]</f>
        <v>#VALUE!</v>
      </c>
      <c r="X1495" s="63"/>
    </row>
    <row r="1496" spans="1:24" s="21" customFormat="1" ht="24" customHeight="1" x14ac:dyDescent="0.25">
      <c r="A1496" s="24" t="s">
        <v>15274</v>
      </c>
      <c r="B1496" s="25" t="s">
        <v>20460</v>
      </c>
      <c r="C1496" s="24">
        <v>6560</v>
      </c>
      <c r="D1496" s="24" t="s">
        <v>17074</v>
      </c>
      <c r="E1496" s="24" t="s">
        <v>15275</v>
      </c>
      <c r="F1496" s="26">
        <f>Table134[[#This Row],[ToMeasure]]-Table134[[#This Row],[FromMeasure]]</f>
        <v>0.19507993000000001</v>
      </c>
      <c r="G1496" s="27" t="s">
        <v>6055</v>
      </c>
      <c r="H1496" s="37">
        <v>0</v>
      </c>
      <c r="I1496" s="24" t="s">
        <v>632</v>
      </c>
      <c r="J1496" s="37">
        <v>0.19507993000000001</v>
      </c>
      <c r="K1496" s="24" t="s">
        <v>911</v>
      </c>
      <c r="L1496" s="28">
        <v>546</v>
      </c>
      <c r="M1496" s="28">
        <v>0</v>
      </c>
      <c r="N1496" s="28">
        <v>546</v>
      </c>
      <c r="O1496" s="25" t="s">
        <v>24256</v>
      </c>
      <c r="P1496" s="24">
        <v>11</v>
      </c>
      <c r="Q1496" s="24" t="s">
        <v>203</v>
      </c>
      <c r="R1496" s="28">
        <v>36</v>
      </c>
      <c r="S1496" s="28">
        <v>45</v>
      </c>
      <c r="T1496" s="29">
        <v>0.14835164835164835</v>
      </c>
      <c r="U1496" s="28">
        <v>980</v>
      </c>
      <c r="V1496" s="63"/>
      <c r="W1496" s="61">
        <f>(Table134[[#This Row],[2042 Future AADT]]-Table134[[#This Row],[AADT 2022]])/20*($W$5-2022)+Table134[[#This Row],[AADT 2022]]</f>
        <v>980</v>
      </c>
      <c r="X1496" s="63"/>
    </row>
    <row r="1497" spans="1:24" s="21" customFormat="1" ht="24" customHeight="1" x14ac:dyDescent="0.25">
      <c r="A1497" s="24" t="s">
        <v>15277</v>
      </c>
      <c r="B1497" s="25" t="s">
        <v>20462</v>
      </c>
      <c r="C1497" s="24">
        <v>6562</v>
      </c>
      <c r="D1497" s="24" t="s">
        <v>17074</v>
      </c>
      <c r="E1497" s="24" t="s">
        <v>15278</v>
      </c>
      <c r="F1497" s="26">
        <f>Table134[[#This Row],[ToMeasure]]-Table134[[#This Row],[FromMeasure]]</f>
        <v>0.19860720000000001</v>
      </c>
      <c r="G1497" s="27" t="s">
        <v>4897</v>
      </c>
      <c r="H1497" s="37">
        <v>0</v>
      </c>
      <c r="I1497" s="24" t="s">
        <v>4488</v>
      </c>
      <c r="J1497" s="37">
        <v>0.19860720000000001</v>
      </c>
      <c r="K1497" s="24" t="s">
        <v>4896</v>
      </c>
      <c r="L1497" s="28">
        <v>939</v>
      </c>
      <c r="M1497" s="28">
        <v>0</v>
      </c>
      <c r="N1497" s="28">
        <v>939</v>
      </c>
      <c r="O1497" s="25" t="s">
        <v>24257</v>
      </c>
      <c r="P1497" s="24">
        <v>11</v>
      </c>
      <c r="Q1497" s="24" t="s">
        <v>203</v>
      </c>
      <c r="R1497" s="28">
        <v>62</v>
      </c>
      <c r="S1497" s="28">
        <v>81</v>
      </c>
      <c r="T1497" s="29">
        <v>0.15228966986155484</v>
      </c>
      <c r="U1497" s="28">
        <v>1685</v>
      </c>
      <c r="V1497" s="63"/>
      <c r="W1497" s="61">
        <f>(Table134[[#This Row],[2042 Future AADT]]-Table134[[#This Row],[AADT 2022]])/20*($W$5-2022)+Table134[[#This Row],[AADT 2022]]</f>
        <v>1685</v>
      </c>
      <c r="X1497" s="63"/>
    </row>
    <row r="1498" spans="1:24" s="21" customFormat="1" ht="24" customHeight="1" x14ac:dyDescent="0.25">
      <c r="A1498" s="24" t="s">
        <v>15280</v>
      </c>
      <c r="B1498" s="25" t="s">
        <v>20461</v>
      </c>
      <c r="C1498" s="24">
        <v>6561</v>
      </c>
      <c r="D1498" s="24" t="s">
        <v>17074</v>
      </c>
      <c r="E1498" s="24" t="s">
        <v>15281</v>
      </c>
      <c r="F1498" s="26">
        <f>Table134[[#This Row],[ToMeasure]]-Table134[[#This Row],[FromMeasure]]</f>
        <v>0.27775866999999999</v>
      </c>
      <c r="G1498" s="27" t="s">
        <v>15282</v>
      </c>
      <c r="H1498" s="37">
        <v>0</v>
      </c>
      <c r="I1498" s="24" t="s">
        <v>4483</v>
      </c>
      <c r="J1498" s="37">
        <v>0.27775866999999999</v>
      </c>
      <c r="K1498" s="24" t="s">
        <v>632</v>
      </c>
      <c r="L1498" s="28">
        <v>694</v>
      </c>
      <c r="M1498" s="28">
        <v>0</v>
      </c>
      <c r="N1498" s="28">
        <v>694</v>
      </c>
      <c r="O1498" s="25" t="s">
        <v>24258</v>
      </c>
      <c r="P1498" s="24">
        <v>12</v>
      </c>
      <c r="Q1498" s="24" t="s">
        <v>203</v>
      </c>
      <c r="R1498" s="28">
        <v>45</v>
      </c>
      <c r="S1498" s="28">
        <v>57</v>
      </c>
      <c r="T1498" s="29">
        <v>0.14697406340057637</v>
      </c>
      <c r="U1498" s="28">
        <v>1245</v>
      </c>
      <c r="V1498" s="63"/>
      <c r="W1498" s="61">
        <f>(Table134[[#This Row],[2042 Future AADT]]-Table134[[#This Row],[AADT 2022]])/20*($W$5-2022)+Table134[[#This Row],[AADT 2022]]</f>
        <v>1245</v>
      </c>
      <c r="X1498" s="63"/>
    </row>
    <row r="1499" spans="1:24" s="21" customFormat="1" ht="24" customHeight="1" x14ac:dyDescent="0.25">
      <c r="A1499" s="24" t="s">
        <v>4894</v>
      </c>
      <c r="B1499" s="25" t="s">
        <v>20463</v>
      </c>
      <c r="C1499" s="24">
        <v>6563</v>
      </c>
      <c r="D1499" s="24" t="s">
        <v>17074</v>
      </c>
      <c r="E1499" s="24" t="s">
        <v>4895</v>
      </c>
      <c r="F1499" s="26">
        <f>Table134[[#This Row],[ToMeasure]]-Table134[[#This Row],[FromMeasure]]</f>
        <v>0.14456604000000001</v>
      </c>
      <c r="G1499" s="27" t="s">
        <v>4896</v>
      </c>
      <c r="H1499" s="37">
        <v>0</v>
      </c>
      <c r="I1499" s="24" t="s">
        <v>4897</v>
      </c>
      <c r="J1499" s="37">
        <v>0.14456604000000001</v>
      </c>
      <c r="K1499" s="24" t="s">
        <v>4488</v>
      </c>
      <c r="L1499" s="28">
        <v>942</v>
      </c>
      <c r="M1499" s="28">
        <v>0</v>
      </c>
      <c r="N1499" s="28">
        <v>942</v>
      </c>
      <c r="O1499" s="25" t="s">
        <v>24259</v>
      </c>
      <c r="P1499" s="24">
        <v>11</v>
      </c>
      <c r="Q1499" s="24" t="s">
        <v>203</v>
      </c>
      <c r="R1499" s="28">
        <v>62</v>
      </c>
      <c r="S1499" s="28">
        <v>81</v>
      </c>
      <c r="T1499" s="29">
        <v>0.15180467091295116</v>
      </c>
      <c r="U1499" s="28">
        <v>1690</v>
      </c>
      <c r="V1499" s="63"/>
      <c r="W1499" s="61">
        <f>(Table134[[#This Row],[2042 Future AADT]]-Table134[[#This Row],[AADT 2022]])/20*($W$5-2022)+Table134[[#This Row],[AADT 2022]]</f>
        <v>1690</v>
      </c>
      <c r="X1499" s="63"/>
    </row>
    <row r="1500" spans="1:24" s="21" customFormat="1" ht="24" customHeight="1" x14ac:dyDescent="0.25">
      <c r="A1500" s="24" t="s">
        <v>15284</v>
      </c>
      <c r="B1500" s="25"/>
      <c r="C1500" s="31" t="s">
        <v>203</v>
      </c>
      <c r="D1500" s="24" t="s">
        <v>17074</v>
      </c>
      <c r="E1500" s="24" t="s">
        <v>15285</v>
      </c>
      <c r="F1500" s="26">
        <f>Table134[[#This Row],[ToMeasure]]-Table134[[#This Row],[FromMeasure]]</f>
        <v>0.90057680000000007</v>
      </c>
      <c r="G1500" s="27" t="s">
        <v>15286</v>
      </c>
      <c r="H1500" s="37">
        <v>3.7090000000000002E-4</v>
      </c>
      <c r="I1500" s="24" t="s">
        <v>15287</v>
      </c>
      <c r="J1500" s="37">
        <v>0.90094770000000002</v>
      </c>
      <c r="K1500" s="24" t="s">
        <v>923</v>
      </c>
      <c r="L1500" s="28" t="s">
        <v>203</v>
      </c>
      <c r="M1500" s="28" t="s">
        <v>203</v>
      </c>
      <c r="N1500" s="28" t="s">
        <v>203</v>
      </c>
      <c r="O1500" s="25" t="s">
        <v>203</v>
      </c>
      <c r="P1500" s="24" t="s">
        <v>203</v>
      </c>
      <c r="Q1500" s="24" t="s">
        <v>203</v>
      </c>
      <c r="R1500" s="28" t="s">
        <v>203</v>
      </c>
      <c r="S1500" s="28" t="s">
        <v>203</v>
      </c>
      <c r="T1500" s="29" t="s">
        <v>203</v>
      </c>
      <c r="U1500" s="28" t="s">
        <v>203</v>
      </c>
      <c r="V1500" s="63"/>
      <c r="W1500" s="61" t="e">
        <f>(Table134[[#This Row],[2042 Future AADT]]-Table134[[#This Row],[AADT 2022]])/20*($W$5-2022)+Table134[[#This Row],[AADT 2022]]</f>
        <v>#VALUE!</v>
      </c>
      <c r="X1500" s="63"/>
    </row>
    <row r="1501" spans="1:24" s="21" customFormat="1" ht="24" customHeight="1" x14ac:dyDescent="0.25">
      <c r="A1501" s="24" t="s">
        <v>4900</v>
      </c>
      <c r="B1501" s="25"/>
      <c r="C1501" s="24" t="s">
        <v>203</v>
      </c>
      <c r="D1501" s="24" t="s">
        <v>17074</v>
      </c>
      <c r="E1501" s="24" t="s">
        <v>4901</v>
      </c>
      <c r="F1501" s="26">
        <f>Table134[[#This Row],[ToMeasure]]-Table134[[#This Row],[FromMeasure]]</f>
        <v>0.384459</v>
      </c>
      <c r="G1501" s="27" t="s">
        <v>203</v>
      </c>
      <c r="H1501" s="37">
        <v>0</v>
      </c>
      <c r="I1501" s="24" t="s">
        <v>203</v>
      </c>
      <c r="J1501" s="37">
        <v>0.384459</v>
      </c>
      <c r="K1501" s="24" t="s">
        <v>203</v>
      </c>
      <c r="L1501" s="28" t="s">
        <v>203</v>
      </c>
      <c r="M1501" s="28" t="s">
        <v>203</v>
      </c>
      <c r="N1501" s="28">
        <v>8000</v>
      </c>
      <c r="O1501" s="25" t="s">
        <v>24260</v>
      </c>
      <c r="P1501" s="24" t="s">
        <v>203</v>
      </c>
      <c r="Q1501" s="24" t="s">
        <v>203</v>
      </c>
      <c r="R1501" s="28" t="s">
        <v>203</v>
      </c>
      <c r="S1501" s="28" t="s">
        <v>203</v>
      </c>
      <c r="T1501" s="29" t="s">
        <v>203</v>
      </c>
      <c r="U1501" s="28">
        <v>13451</v>
      </c>
      <c r="V1501" s="63"/>
      <c r="W1501" s="61">
        <f>(Table134[[#This Row],[2042 Future AADT]]-Table134[[#This Row],[AADT 2022]])/20*($W$5-2022)+Table134[[#This Row],[AADT 2022]]</f>
        <v>13451</v>
      </c>
      <c r="X1501" s="63"/>
    </row>
    <row r="1502" spans="1:24" s="21" customFormat="1" ht="24" customHeight="1" x14ac:dyDescent="0.25">
      <c r="A1502" s="24" t="s">
        <v>8804</v>
      </c>
      <c r="B1502" s="25"/>
      <c r="C1502" s="24" t="s">
        <v>203</v>
      </c>
      <c r="D1502" s="24" t="s">
        <v>17074</v>
      </c>
      <c r="E1502" s="24" t="s">
        <v>8805</v>
      </c>
      <c r="F1502" s="26">
        <f>Table134[[#This Row],[ToMeasure]]-Table134[[#This Row],[FromMeasure]]</f>
        <v>0.38869300000000001</v>
      </c>
      <c r="G1502" s="27" t="s">
        <v>203</v>
      </c>
      <c r="H1502" s="37">
        <v>0</v>
      </c>
      <c r="I1502" s="24" t="s">
        <v>203</v>
      </c>
      <c r="J1502" s="37">
        <v>0.38869300000000001</v>
      </c>
      <c r="K1502" s="24" t="s">
        <v>203</v>
      </c>
      <c r="L1502" s="28" t="s">
        <v>203</v>
      </c>
      <c r="M1502" s="28" t="s">
        <v>203</v>
      </c>
      <c r="N1502" s="28">
        <v>9000</v>
      </c>
      <c r="O1502" s="25" t="s">
        <v>24260</v>
      </c>
      <c r="P1502" s="24" t="s">
        <v>203</v>
      </c>
      <c r="Q1502" s="24" t="s">
        <v>203</v>
      </c>
      <c r="R1502" s="28" t="s">
        <v>203</v>
      </c>
      <c r="S1502" s="28" t="s">
        <v>203</v>
      </c>
      <c r="T1502" s="29" t="s">
        <v>203</v>
      </c>
      <c r="U1502" s="28">
        <v>15133</v>
      </c>
      <c r="V1502" s="63"/>
      <c r="W1502" s="61">
        <f>(Table134[[#This Row],[2042 Future AADT]]-Table134[[#This Row],[AADT 2022]])/20*($W$5-2022)+Table134[[#This Row],[AADT 2022]]</f>
        <v>15133</v>
      </c>
      <c r="X1502" s="63"/>
    </row>
    <row r="1503" spans="1:24" s="21" customFormat="1" ht="24" customHeight="1" x14ac:dyDescent="0.25">
      <c r="A1503" s="24" t="s">
        <v>15288</v>
      </c>
      <c r="B1503" s="25"/>
      <c r="C1503" s="24" t="s">
        <v>203</v>
      </c>
      <c r="D1503" s="24" t="s">
        <v>17074</v>
      </c>
      <c r="E1503" s="24" t="s">
        <v>15289</v>
      </c>
      <c r="F1503" s="26">
        <f>Table134[[#This Row],[ToMeasure]]-Table134[[#This Row],[FromMeasure]]</f>
        <v>0.27598800000000001</v>
      </c>
      <c r="G1503" s="27" t="s">
        <v>203</v>
      </c>
      <c r="H1503" s="37">
        <v>0</v>
      </c>
      <c r="I1503" s="24" t="s">
        <v>203</v>
      </c>
      <c r="J1503" s="37">
        <v>0.27598800000000001</v>
      </c>
      <c r="K1503" s="24" t="s">
        <v>203</v>
      </c>
      <c r="L1503" s="28" t="s">
        <v>203</v>
      </c>
      <c r="M1503" s="28" t="s">
        <v>203</v>
      </c>
      <c r="N1503" s="28">
        <v>8000</v>
      </c>
      <c r="O1503" s="25" t="s">
        <v>24260</v>
      </c>
      <c r="P1503" s="24" t="s">
        <v>203</v>
      </c>
      <c r="Q1503" s="24" t="s">
        <v>203</v>
      </c>
      <c r="R1503" s="28" t="s">
        <v>203</v>
      </c>
      <c r="S1503" s="28" t="s">
        <v>203</v>
      </c>
      <c r="T1503" s="29" t="s">
        <v>203</v>
      </c>
      <c r="U1503" s="28">
        <v>13451</v>
      </c>
      <c r="V1503" s="63"/>
      <c r="W1503" s="61">
        <f>(Table134[[#This Row],[2042 Future AADT]]-Table134[[#This Row],[AADT 2022]])/20*($W$5-2022)+Table134[[#This Row],[AADT 2022]]</f>
        <v>13451</v>
      </c>
      <c r="X1503" s="63"/>
    </row>
    <row r="1504" spans="1:24" s="21" customFormat="1" ht="24" customHeight="1" x14ac:dyDescent="0.25">
      <c r="A1504" s="24" t="s">
        <v>4902</v>
      </c>
      <c r="B1504" s="25"/>
      <c r="C1504" s="24" t="s">
        <v>203</v>
      </c>
      <c r="D1504" s="24" t="s">
        <v>17074</v>
      </c>
      <c r="E1504" s="24" t="s">
        <v>4903</v>
      </c>
      <c r="F1504" s="26">
        <f>Table134[[#This Row],[ToMeasure]]-Table134[[#This Row],[FromMeasure]]</f>
        <v>0.355962</v>
      </c>
      <c r="G1504" s="27" t="s">
        <v>203</v>
      </c>
      <c r="H1504" s="37">
        <v>0</v>
      </c>
      <c r="I1504" s="24" t="s">
        <v>203</v>
      </c>
      <c r="J1504" s="37">
        <v>0.355962</v>
      </c>
      <c r="K1504" s="24" t="s">
        <v>203</v>
      </c>
      <c r="L1504" s="28" t="s">
        <v>203</v>
      </c>
      <c r="M1504" s="28" t="s">
        <v>203</v>
      </c>
      <c r="N1504" s="28">
        <v>8000</v>
      </c>
      <c r="O1504" s="25" t="s">
        <v>24260</v>
      </c>
      <c r="P1504" s="24" t="s">
        <v>203</v>
      </c>
      <c r="Q1504" s="24" t="s">
        <v>203</v>
      </c>
      <c r="R1504" s="28" t="s">
        <v>203</v>
      </c>
      <c r="S1504" s="28" t="s">
        <v>203</v>
      </c>
      <c r="T1504" s="29" t="s">
        <v>203</v>
      </c>
      <c r="U1504" s="28">
        <v>13451</v>
      </c>
      <c r="V1504" s="63"/>
      <c r="W1504" s="61">
        <f>(Table134[[#This Row],[2042 Future AADT]]-Table134[[#This Row],[AADT 2022]])/20*($W$5-2022)+Table134[[#This Row],[AADT 2022]]</f>
        <v>13451</v>
      </c>
      <c r="X1504" s="63"/>
    </row>
    <row r="1505" spans="1:24" s="21" customFormat="1" ht="24" customHeight="1" x14ac:dyDescent="0.25">
      <c r="A1505" s="24" t="s">
        <v>8807</v>
      </c>
      <c r="B1505" s="25" t="s">
        <v>17466</v>
      </c>
      <c r="C1505" s="24">
        <v>100670</v>
      </c>
      <c r="D1505" s="24" t="s">
        <v>17074</v>
      </c>
      <c r="E1505" s="24" t="s">
        <v>924</v>
      </c>
      <c r="F1505" s="26">
        <f>Table134[[#This Row],[ToMeasure]]-Table134[[#This Row],[FromMeasure]]</f>
        <v>0.35849839999999999</v>
      </c>
      <c r="G1505" s="27" t="s">
        <v>925</v>
      </c>
      <c r="H1505" s="37">
        <v>0.67465269999999999</v>
      </c>
      <c r="I1505" s="24" t="s">
        <v>8808</v>
      </c>
      <c r="J1505" s="37">
        <v>1.0331511</v>
      </c>
      <c r="K1505" s="24" t="s">
        <v>928</v>
      </c>
      <c r="L1505" s="28">
        <v>16622</v>
      </c>
      <c r="M1505" s="28">
        <v>27707</v>
      </c>
      <c r="N1505" s="28">
        <v>44329</v>
      </c>
      <c r="O1505" s="25" t="s">
        <v>24261</v>
      </c>
      <c r="P1505" s="24">
        <v>9</v>
      </c>
      <c r="Q1505" s="24">
        <v>56</v>
      </c>
      <c r="R1505" s="28">
        <v>3644</v>
      </c>
      <c r="S1505" s="28">
        <v>3068</v>
      </c>
      <c r="T1505" s="29">
        <v>0.1514132960364547</v>
      </c>
      <c r="U1505" s="28">
        <v>69775</v>
      </c>
      <c r="V1505" s="63"/>
      <c r="W1505" s="61">
        <f>(Table134[[#This Row],[2042 Future AADT]]-Table134[[#This Row],[AADT 2022]])/20*($W$5-2022)+Table134[[#This Row],[AADT 2022]]</f>
        <v>69775</v>
      </c>
      <c r="X1505" s="63"/>
    </row>
    <row r="1506" spans="1:24" s="21" customFormat="1" ht="24" customHeight="1" x14ac:dyDescent="0.25">
      <c r="A1506" s="24" t="s">
        <v>12418</v>
      </c>
      <c r="B1506" s="25" t="s">
        <v>20814</v>
      </c>
      <c r="C1506" s="24">
        <v>7253</v>
      </c>
      <c r="D1506" s="24" t="s">
        <v>17074</v>
      </c>
      <c r="E1506" s="24" t="s">
        <v>924</v>
      </c>
      <c r="F1506" s="26">
        <f>Table134[[#This Row],[ToMeasure]]-Table134[[#This Row],[FromMeasure]]</f>
        <v>0.72066610000000075</v>
      </c>
      <c r="G1506" s="27" t="s">
        <v>925</v>
      </c>
      <c r="H1506" s="37">
        <v>15.984883200000001</v>
      </c>
      <c r="I1506" s="24" t="s">
        <v>950</v>
      </c>
      <c r="J1506" s="37">
        <v>16.705549300000001</v>
      </c>
      <c r="K1506" s="24" t="s">
        <v>1930</v>
      </c>
      <c r="L1506" s="28">
        <v>32454</v>
      </c>
      <c r="M1506" s="28">
        <v>0</v>
      </c>
      <c r="N1506" s="28">
        <v>32454</v>
      </c>
      <c r="O1506" s="25" t="s">
        <v>24262</v>
      </c>
      <c r="P1506" s="24">
        <v>8</v>
      </c>
      <c r="Q1506" s="24">
        <v>53</v>
      </c>
      <c r="R1506" s="28">
        <v>4221</v>
      </c>
      <c r="S1506" s="28">
        <v>3496</v>
      </c>
      <c r="T1506" s="29">
        <v>0.23778270783262465</v>
      </c>
      <c r="U1506" s="28">
        <v>43019</v>
      </c>
      <c r="V1506" s="63"/>
      <c r="W1506" s="61">
        <f>(Table134[[#This Row],[2042 Future AADT]]-Table134[[#This Row],[AADT 2022]])/20*($W$5-2022)+Table134[[#This Row],[AADT 2022]]</f>
        <v>43019</v>
      </c>
      <c r="X1506" s="63"/>
    </row>
    <row r="1507" spans="1:24" s="21" customFormat="1" ht="24" customHeight="1" x14ac:dyDescent="0.25">
      <c r="A1507" s="24" t="s">
        <v>12420</v>
      </c>
      <c r="B1507" s="25" t="s">
        <v>20990</v>
      </c>
      <c r="C1507" s="24">
        <v>7601</v>
      </c>
      <c r="D1507" s="24" t="s">
        <v>17074</v>
      </c>
      <c r="E1507" s="24" t="s">
        <v>8817</v>
      </c>
      <c r="F1507" s="26">
        <f>Table134[[#This Row],[ToMeasure]]-Table134[[#This Row],[FromMeasure]]</f>
        <v>0.21295951999999999</v>
      </c>
      <c r="G1507" s="27" t="s">
        <v>4924</v>
      </c>
      <c r="H1507" s="37">
        <v>0.16721124000000001</v>
      </c>
      <c r="I1507" s="24" t="s">
        <v>12421</v>
      </c>
      <c r="J1507" s="37">
        <v>0.38017076</v>
      </c>
      <c r="K1507" s="24" t="s">
        <v>12422</v>
      </c>
      <c r="L1507" s="28">
        <v>49582</v>
      </c>
      <c r="M1507" s="28">
        <v>0</v>
      </c>
      <c r="N1507" s="28">
        <v>49582</v>
      </c>
      <c r="O1507" s="25" t="s">
        <v>24263</v>
      </c>
      <c r="P1507" s="24">
        <v>8</v>
      </c>
      <c r="Q1507" s="24" t="s">
        <v>203</v>
      </c>
      <c r="R1507" s="28">
        <v>3890</v>
      </c>
      <c r="S1507" s="28">
        <v>641</v>
      </c>
      <c r="T1507" s="29">
        <v>9.1383969989108957E-2</v>
      </c>
      <c r="U1507" s="28">
        <v>78044</v>
      </c>
      <c r="V1507" s="63"/>
      <c r="W1507" s="61">
        <f>(Table134[[#This Row],[2042 Future AADT]]-Table134[[#This Row],[AADT 2022]])/20*($W$5-2022)+Table134[[#This Row],[AADT 2022]]</f>
        <v>78044</v>
      </c>
      <c r="X1507" s="63"/>
    </row>
    <row r="1508" spans="1:24" s="21" customFormat="1" ht="24" customHeight="1" x14ac:dyDescent="0.25">
      <c r="A1508" s="24" t="s">
        <v>8816</v>
      </c>
      <c r="B1508" s="25" t="s">
        <v>20813</v>
      </c>
      <c r="C1508" s="24">
        <v>7252</v>
      </c>
      <c r="D1508" s="24" t="s">
        <v>17074</v>
      </c>
      <c r="E1508" s="24" t="s">
        <v>8817</v>
      </c>
      <c r="F1508" s="26">
        <f>Table134[[#This Row],[ToMeasure]]-Table134[[#This Row],[FromMeasure]]</f>
        <v>0.76008140000000068</v>
      </c>
      <c r="G1508" s="27" t="s">
        <v>4924</v>
      </c>
      <c r="H1508" s="37">
        <v>15.3695764</v>
      </c>
      <c r="I1508" s="24" t="s">
        <v>8818</v>
      </c>
      <c r="J1508" s="37">
        <v>16.1296578</v>
      </c>
      <c r="K1508" s="24" t="s">
        <v>1930</v>
      </c>
      <c r="L1508" s="28">
        <v>25767</v>
      </c>
      <c r="M1508" s="28">
        <v>0</v>
      </c>
      <c r="N1508" s="28">
        <v>25767</v>
      </c>
      <c r="O1508" s="25" t="s">
        <v>24264</v>
      </c>
      <c r="P1508" s="24">
        <v>9</v>
      </c>
      <c r="Q1508" s="24" t="s">
        <v>203</v>
      </c>
      <c r="R1508" s="28">
        <v>1981</v>
      </c>
      <c r="S1508" s="28">
        <v>325</v>
      </c>
      <c r="T1508" s="29">
        <v>8.9494314433189739E-2</v>
      </c>
      <c r="U1508" s="28">
        <v>34155</v>
      </c>
      <c r="V1508" s="63"/>
      <c r="W1508" s="61">
        <f>(Table134[[#This Row],[2042 Future AADT]]-Table134[[#This Row],[AADT 2022]])/20*($W$5-2022)+Table134[[#This Row],[AADT 2022]]</f>
        <v>34155</v>
      </c>
      <c r="X1508" s="63"/>
    </row>
    <row r="1509" spans="1:24" s="21" customFormat="1" ht="24" customHeight="1" x14ac:dyDescent="0.25">
      <c r="A1509" s="24" t="s">
        <v>8821</v>
      </c>
      <c r="B1509" s="25" t="s">
        <v>18973</v>
      </c>
      <c r="C1509" s="24">
        <v>3845</v>
      </c>
      <c r="D1509" s="24" t="s">
        <v>17074</v>
      </c>
      <c r="E1509" s="24" t="s">
        <v>8822</v>
      </c>
      <c r="F1509" s="26">
        <f>Table134[[#This Row],[ToMeasure]]-Table134[[#This Row],[FromMeasure]]</f>
        <v>0.17160700000000001</v>
      </c>
      <c r="G1509" s="27" t="s">
        <v>8823</v>
      </c>
      <c r="H1509" s="37">
        <v>0</v>
      </c>
      <c r="I1509" s="24" t="s">
        <v>6463</v>
      </c>
      <c r="J1509" s="37">
        <v>0.17160700000000001</v>
      </c>
      <c r="K1509" s="24" t="s">
        <v>925</v>
      </c>
      <c r="L1509" s="28">
        <v>11544</v>
      </c>
      <c r="M1509" s="28">
        <v>0</v>
      </c>
      <c r="N1509" s="28">
        <v>11544</v>
      </c>
      <c r="O1509" s="25" t="s">
        <v>24265</v>
      </c>
      <c r="P1509" s="24">
        <v>15</v>
      </c>
      <c r="Q1509" s="24" t="s">
        <v>203</v>
      </c>
      <c r="R1509" s="28">
        <v>350</v>
      </c>
      <c r="S1509" s="28">
        <v>1358</v>
      </c>
      <c r="T1509" s="29">
        <v>0.14795564795564795</v>
      </c>
      <c r="U1509" s="28">
        <v>15846</v>
      </c>
      <c r="V1509" s="63"/>
      <c r="W1509" s="61">
        <f>(Table134[[#This Row],[2042 Future AADT]]-Table134[[#This Row],[AADT 2022]])/20*($W$5-2022)+Table134[[#This Row],[AADT 2022]]</f>
        <v>15846</v>
      </c>
      <c r="X1509" s="63"/>
    </row>
    <row r="1510" spans="1:24" s="21" customFormat="1" ht="24" customHeight="1" x14ac:dyDescent="0.25">
      <c r="A1510" s="24" t="s">
        <v>4907</v>
      </c>
      <c r="B1510" s="25" t="s">
        <v>20991</v>
      </c>
      <c r="C1510" s="24">
        <v>7602</v>
      </c>
      <c r="D1510" s="24" t="s">
        <v>17074</v>
      </c>
      <c r="E1510" s="24" t="s">
        <v>4908</v>
      </c>
      <c r="F1510" s="26">
        <f>Table134[[#This Row],[ToMeasure]]-Table134[[#This Row],[FromMeasure]]</f>
        <v>0.90049973999999999</v>
      </c>
      <c r="G1510" s="27" t="s">
        <v>4909</v>
      </c>
      <c r="H1510" s="37">
        <v>8.8789200000000002E-3</v>
      </c>
      <c r="I1510" s="24" t="s">
        <v>4910</v>
      </c>
      <c r="J1510" s="37">
        <v>0.90937866000000001</v>
      </c>
      <c r="K1510" s="24" t="s">
        <v>4911</v>
      </c>
      <c r="L1510" s="28">
        <v>8334</v>
      </c>
      <c r="M1510" s="28">
        <v>0</v>
      </c>
      <c r="N1510" s="28">
        <v>8334</v>
      </c>
      <c r="O1510" s="25" t="s">
        <v>24266</v>
      </c>
      <c r="P1510" s="24">
        <v>9</v>
      </c>
      <c r="Q1510" s="24" t="s">
        <v>203</v>
      </c>
      <c r="R1510" s="28">
        <v>603</v>
      </c>
      <c r="S1510" s="28">
        <v>100</v>
      </c>
      <c r="T1510" s="29">
        <v>8.4353251739860816E-2</v>
      </c>
      <c r="U1510" s="28">
        <v>13118</v>
      </c>
      <c r="V1510" s="63"/>
      <c r="W1510" s="61">
        <f>(Table134[[#This Row],[2042 Future AADT]]-Table134[[#This Row],[AADT 2022]])/20*($W$5-2022)+Table134[[#This Row],[AADT 2022]]</f>
        <v>13118</v>
      </c>
      <c r="X1510" s="63"/>
    </row>
    <row r="1511" spans="1:24" s="21" customFormat="1" ht="24" customHeight="1" x14ac:dyDescent="0.25">
      <c r="A1511" s="24" t="s">
        <v>8825</v>
      </c>
      <c r="B1511" s="25" t="s">
        <v>20992</v>
      </c>
      <c r="C1511" s="24">
        <v>7603</v>
      </c>
      <c r="D1511" s="24" t="s">
        <v>17074</v>
      </c>
      <c r="E1511" s="24" t="s">
        <v>8826</v>
      </c>
      <c r="F1511" s="26">
        <f>Table134[[#This Row],[ToMeasure]]-Table134[[#This Row],[FromMeasure]]</f>
        <v>0.64330892000000006</v>
      </c>
      <c r="G1511" s="27" t="s">
        <v>8808</v>
      </c>
      <c r="H1511" s="37">
        <v>0.25681768999999999</v>
      </c>
      <c r="I1511" s="24" t="s">
        <v>4911</v>
      </c>
      <c r="J1511" s="37">
        <v>0.90012661000000005</v>
      </c>
      <c r="K1511" s="24" t="s">
        <v>925</v>
      </c>
      <c r="L1511" s="28">
        <v>7469</v>
      </c>
      <c r="M1511" s="28">
        <v>0</v>
      </c>
      <c r="N1511" s="28">
        <v>7469</v>
      </c>
      <c r="O1511" s="25" t="s">
        <v>24267</v>
      </c>
      <c r="P1511" s="24">
        <v>14</v>
      </c>
      <c r="Q1511" s="24" t="s">
        <v>203</v>
      </c>
      <c r="R1511" s="28">
        <v>545</v>
      </c>
      <c r="S1511" s="28">
        <v>89</v>
      </c>
      <c r="T1511" s="29">
        <v>8.4884187976971476E-2</v>
      </c>
      <c r="U1511" s="28">
        <v>11756</v>
      </c>
      <c r="V1511" s="63"/>
      <c r="W1511" s="61">
        <f>(Table134[[#This Row],[2042 Future AADT]]-Table134[[#This Row],[AADT 2022]])/20*($W$5-2022)+Table134[[#This Row],[AADT 2022]]</f>
        <v>11756</v>
      </c>
      <c r="X1511" s="63"/>
    </row>
    <row r="1512" spans="1:24" s="21" customFormat="1" ht="24" customHeight="1" x14ac:dyDescent="0.25">
      <c r="A1512" s="24" t="s">
        <v>4913</v>
      </c>
      <c r="B1512" s="25" t="s">
        <v>20475</v>
      </c>
      <c r="C1512" s="24">
        <v>6590</v>
      </c>
      <c r="D1512" s="24" t="s">
        <v>17074</v>
      </c>
      <c r="E1512" s="24" t="s">
        <v>927</v>
      </c>
      <c r="F1512" s="26">
        <f>Table134[[#This Row],[ToMeasure]]-Table134[[#This Row],[FromMeasure]]</f>
        <v>0.32327607000000003</v>
      </c>
      <c r="G1512" s="27" t="s">
        <v>4914</v>
      </c>
      <c r="H1512" s="37">
        <v>0</v>
      </c>
      <c r="I1512" s="24" t="s">
        <v>925</v>
      </c>
      <c r="J1512" s="37">
        <v>0.32327607000000003</v>
      </c>
      <c r="K1512" s="24" t="s">
        <v>205</v>
      </c>
      <c r="L1512" s="28">
        <v>10384</v>
      </c>
      <c r="M1512" s="28">
        <v>0</v>
      </c>
      <c r="N1512" s="28">
        <v>10384</v>
      </c>
      <c r="O1512" s="25" t="s">
        <v>24268</v>
      </c>
      <c r="P1512" s="24">
        <v>10</v>
      </c>
      <c r="Q1512" s="24" t="s">
        <v>203</v>
      </c>
      <c r="R1512" s="28">
        <v>883</v>
      </c>
      <c r="S1512" s="28">
        <v>145</v>
      </c>
      <c r="T1512" s="29">
        <v>9.8998459167950692E-2</v>
      </c>
      <c r="U1512" s="28">
        <v>13764</v>
      </c>
      <c r="V1512" s="63"/>
      <c r="W1512" s="61">
        <f>(Table134[[#This Row],[2042 Future AADT]]-Table134[[#This Row],[AADT 2022]])/20*($W$5-2022)+Table134[[#This Row],[AADT 2022]]</f>
        <v>13764</v>
      </c>
      <c r="X1512" s="63"/>
    </row>
    <row r="1513" spans="1:24" s="21" customFormat="1" ht="24" customHeight="1" x14ac:dyDescent="0.25">
      <c r="A1513" s="24" t="s">
        <v>12424</v>
      </c>
      <c r="B1513" s="25" t="s">
        <v>21064</v>
      </c>
      <c r="C1513" s="24">
        <v>7770</v>
      </c>
      <c r="D1513" s="24" t="s">
        <v>17074</v>
      </c>
      <c r="E1513" s="24" t="s">
        <v>12425</v>
      </c>
      <c r="F1513" s="26">
        <f>Table134[[#This Row],[ToMeasure]]-Table134[[#This Row],[FromMeasure]]</f>
        <v>0.21736816</v>
      </c>
      <c r="G1513" s="27" t="s">
        <v>8844</v>
      </c>
      <c r="H1513" s="37">
        <v>0</v>
      </c>
      <c r="I1513" s="24" t="s">
        <v>925</v>
      </c>
      <c r="J1513" s="37">
        <v>0.21736816</v>
      </c>
      <c r="K1513" s="24" t="s">
        <v>12422</v>
      </c>
      <c r="L1513" s="28">
        <v>3409</v>
      </c>
      <c r="M1513" s="28">
        <v>0</v>
      </c>
      <c r="N1513" s="28">
        <v>3409</v>
      </c>
      <c r="O1513" s="25" t="s">
        <v>24269</v>
      </c>
      <c r="P1513" s="24">
        <v>12</v>
      </c>
      <c r="Q1513" s="24" t="s">
        <v>203</v>
      </c>
      <c r="R1513" s="28">
        <v>115</v>
      </c>
      <c r="S1513" s="28">
        <v>96</v>
      </c>
      <c r="T1513" s="29">
        <v>6.189498386623643E-2</v>
      </c>
      <c r="U1513" s="28">
        <v>4519</v>
      </c>
      <c r="V1513" s="63"/>
      <c r="W1513" s="61">
        <f>(Table134[[#This Row],[2042 Future AADT]]-Table134[[#This Row],[AADT 2022]])/20*($W$5-2022)+Table134[[#This Row],[AADT 2022]]</f>
        <v>4519</v>
      </c>
      <c r="X1513" s="63"/>
    </row>
    <row r="1514" spans="1:24" s="21" customFormat="1" ht="24" customHeight="1" x14ac:dyDescent="0.25">
      <c r="A1514" s="24" t="s">
        <v>8828</v>
      </c>
      <c r="B1514" s="25" t="s">
        <v>21085</v>
      </c>
      <c r="C1514" s="24">
        <v>7820</v>
      </c>
      <c r="D1514" s="24" t="s">
        <v>17074</v>
      </c>
      <c r="E1514" s="24" t="s">
        <v>932</v>
      </c>
      <c r="F1514" s="26">
        <f>Table134[[#This Row],[ToMeasure]]-Table134[[#This Row],[FromMeasure]]</f>
        <v>0.34745227000000001</v>
      </c>
      <c r="G1514" s="27" t="s">
        <v>930</v>
      </c>
      <c r="H1514" s="37">
        <v>0</v>
      </c>
      <c r="I1514" s="24" t="s">
        <v>925</v>
      </c>
      <c r="J1514" s="37">
        <v>0.34745227000000001</v>
      </c>
      <c r="K1514" s="24" t="s">
        <v>4925</v>
      </c>
      <c r="L1514" s="28">
        <v>14837</v>
      </c>
      <c r="M1514" s="28">
        <v>0</v>
      </c>
      <c r="N1514" s="28">
        <v>14837</v>
      </c>
      <c r="O1514" s="25" t="s">
        <v>24270</v>
      </c>
      <c r="P1514" s="24">
        <v>9</v>
      </c>
      <c r="Q1514" s="24" t="s">
        <v>203</v>
      </c>
      <c r="R1514" s="28">
        <v>498</v>
      </c>
      <c r="S1514" s="28">
        <v>410</v>
      </c>
      <c r="T1514" s="29">
        <v>6.1198355462694615E-2</v>
      </c>
      <c r="U1514" s="28">
        <v>19667</v>
      </c>
      <c r="V1514" s="63"/>
      <c r="W1514" s="61">
        <f>(Table134[[#This Row],[2042 Future AADT]]-Table134[[#This Row],[AADT 2022]])/20*($W$5-2022)+Table134[[#This Row],[AADT 2022]]</f>
        <v>19667</v>
      </c>
      <c r="X1514" s="63"/>
    </row>
    <row r="1515" spans="1:24" s="21" customFormat="1" ht="24" customHeight="1" x14ac:dyDescent="0.25">
      <c r="A1515" s="24" t="s">
        <v>15293</v>
      </c>
      <c r="B1515" s="25" t="s">
        <v>20477</v>
      </c>
      <c r="C1515" s="24">
        <v>6592</v>
      </c>
      <c r="D1515" s="24" t="s">
        <v>17074</v>
      </c>
      <c r="E1515" s="24" t="s">
        <v>15294</v>
      </c>
      <c r="F1515" s="26">
        <f>Table134[[#This Row],[ToMeasure]]-Table134[[#This Row],[FromMeasure]]</f>
        <v>0.21373744</v>
      </c>
      <c r="G1515" s="27" t="s">
        <v>4919</v>
      </c>
      <c r="H1515" s="37">
        <v>0</v>
      </c>
      <c r="I1515" s="24" t="s">
        <v>4924</v>
      </c>
      <c r="J1515" s="37">
        <v>0.21373744</v>
      </c>
      <c r="K1515" s="24" t="s">
        <v>923</v>
      </c>
      <c r="L1515" s="28">
        <v>21667</v>
      </c>
      <c r="M1515" s="28">
        <v>0</v>
      </c>
      <c r="N1515" s="28">
        <v>21667</v>
      </c>
      <c r="O1515" s="25" t="s">
        <v>24271</v>
      </c>
      <c r="P1515" s="24">
        <v>8</v>
      </c>
      <c r="Q1515" s="24" t="s">
        <v>203</v>
      </c>
      <c r="R1515" s="28">
        <v>758</v>
      </c>
      <c r="S1515" s="28">
        <v>628</v>
      </c>
      <c r="T1515" s="29">
        <v>6.3968246642359353E-2</v>
      </c>
      <c r="U1515" s="28">
        <v>28720</v>
      </c>
      <c r="V1515" s="63"/>
      <c r="W1515" s="61">
        <f>(Table134[[#This Row],[2042 Future AADT]]-Table134[[#This Row],[AADT 2022]])/20*($W$5-2022)+Table134[[#This Row],[AADT 2022]]</f>
        <v>28720</v>
      </c>
      <c r="X1515" s="63"/>
    </row>
    <row r="1516" spans="1:24" s="21" customFormat="1" ht="24" customHeight="1" x14ac:dyDescent="0.25">
      <c r="A1516" s="24" t="s">
        <v>4916</v>
      </c>
      <c r="B1516" s="25" t="s">
        <v>20468</v>
      </c>
      <c r="C1516" s="24">
        <v>6573</v>
      </c>
      <c r="D1516" s="24" t="s">
        <v>17074</v>
      </c>
      <c r="E1516" s="24" t="s">
        <v>4917</v>
      </c>
      <c r="F1516" s="26">
        <f>Table134[[#This Row],[ToMeasure]]-Table134[[#This Row],[FromMeasure]]</f>
        <v>0.38971947000000001</v>
      </c>
      <c r="G1516" s="27" t="s">
        <v>4918</v>
      </c>
      <c r="H1516" s="37">
        <v>0</v>
      </c>
      <c r="I1516" s="24" t="s">
        <v>4919</v>
      </c>
      <c r="J1516" s="37">
        <v>0.38971947000000001</v>
      </c>
      <c r="K1516" s="24" t="s">
        <v>4914</v>
      </c>
      <c r="L1516" s="28">
        <v>31820</v>
      </c>
      <c r="M1516" s="28">
        <v>0</v>
      </c>
      <c r="N1516" s="28">
        <v>31820</v>
      </c>
      <c r="O1516" s="25" t="s">
        <v>24272</v>
      </c>
      <c r="P1516" s="24">
        <v>8</v>
      </c>
      <c r="Q1516" s="24" t="s">
        <v>203</v>
      </c>
      <c r="R1516" s="28">
        <v>968</v>
      </c>
      <c r="S1516" s="28">
        <v>3753</v>
      </c>
      <c r="T1516" s="29">
        <v>0.14836580766813326</v>
      </c>
      <c r="U1516" s="28">
        <v>42178</v>
      </c>
      <c r="V1516" s="63"/>
      <c r="W1516" s="61">
        <f>(Table134[[#This Row],[2042 Future AADT]]-Table134[[#This Row],[AADT 2022]])/20*($W$5-2022)+Table134[[#This Row],[AADT 2022]]</f>
        <v>42178</v>
      </c>
      <c r="X1516" s="63"/>
    </row>
    <row r="1517" spans="1:24" s="21" customFormat="1" ht="24" customHeight="1" x14ac:dyDescent="0.25">
      <c r="A1517" s="24" t="s">
        <v>15296</v>
      </c>
      <c r="B1517" s="25" t="s">
        <v>21065</v>
      </c>
      <c r="C1517" s="24">
        <v>7771</v>
      </c>
      <c r="D1517" s="24" t="s">
        <v>17074</v>
      </c>
      <c r="E1517" s="24" t="s">
        <v>15297</v>
      </c>
      <c r="F1517" s="26">
        <f>Table134[[#This Row],[ToMeasure]]-Table134[[#This Row],[FromMeasure]]</f>
        <v>0.24454173000000001</v>
      </c>
      <c r="G1517" s="27" t="s">
        <v>4945</v>
      </c>
      <c r="H1517" s="37">
        <v>0</v>
      </c>
      <c r="I1517" s="24" t="s">
        <v>4924</v>
      </c>
      <c r="J1517" s="37">
        <v>0.24454173000000001</v>
      </c>
      <c r="K1517" s="24" t="s">
        <v>12422</v>
      </c>
      <c r="L1517" s="28">
        <v>6709</v>
      </c>
      <c r="M1517" s="28">
        <v>0</v>
      </c>
      <c r="N1517" s="28">
        <v>6709</v>
      </c>
      <c r="O1517" s="25" t="s">
        <v>24273</v>
      </c>
      <c r="P1517" s="24">
        <v>8</v>
      </c>
      <c r="Q1517" s="24" t="s">
        <v>203</v>
      </c>
      <c r="R1517" s="28">
        <v>225</v>
      </c>
      <c r="S1517" s="28">
        <v>186</v>
      </c>
      <c r="T1517" s="29">
        <v>6.1260992696377997E-2</v>
      </c>
      <c r="U1517" s="28">
        <v>8893</v>
      </c>
      <c r="V1517" s="63"/>
      <c r="W1517" s="61">
        <f>(Table134[[#This Row],[2042 Future AADT]]-Table134[[#This Row],[AADT 2022]])/20*($W$5-2022)+Table134[[#This Row],[AADT 2022]]</f>
        <v>8893</v>
      </c>
      <c r="X1517" s="63"/>
    </row>
    <row r="1518" spans="1:24" s="21" customFormat="1" ht="24" customHeight="1" x14ac:dyDescent="0.25">
      <c r="A1518" s="24" t="s">
        <v>12427</v>
      </c>
      <c r="B1518" s="25"/>
      <c r="C1518" s="24" t="s">
        <v>203</v>
      </c>
      <c r="D1518" s="24" t="s">
        <v>17074</v>
      </c>
      <c r="E1518" s="24" t="s">
        <v>12428</v>
      </c>
      <c r="F1518" s="26">
        <f>Table134[[#This Row],[ToMeasure]]-Table134[[#This Row],[FromMeasure]]</f>
        <v>5.6085690000000001E-2</v>
      </c>
      <c r="G1518" s="27" t="s">
        <v>12429</v>
      </c>
      <c r="H1518" s="37">
        <v>0</v>
      </c>
      <c r="I1518" s="24" t="s">
        <v>4925</v>
      </c>
      <c r="J1518" s="37">
        <v>5.6085690000000001E-2</v>
      </c>
      <c r="K1518" s="24" t="s">
        <v>8841</v>
      </c>
      <c r="L1518" s="28" t="s">
        <v>203</v>
      </c>
      <c r="M1518" s="28" t="s">
        <v>203</v>
      </c>
      <c r="N1518" s="28" t="s">
        <v>203</v>
      </c>
      <c r="O1518" s="25" t="s">
        <v>203</v>
      </c>
      <c r="P1518" s="24" t="s">
        <v>203</v>
      </c>
      <c r="Q1518" s="24" t="s">
        <v>203</v>
      </c>
      <c r="R1518" s="28" t="s">
        <v>203</v>
      </c>
      <c r="S1518" s="28" t="s">
        <v>203</v>
      </c>
      <c r="T1518" s="29" t="s">
        <v>203</v>
      </c>
      <c r="U1518" s="28" t="s">
        <v>203</v>
      </c>
      <c r="V1518" s="63"/>
      <c r="W1518" s="61" t="e">
        <f>(Table134[[#This Row],[2042 Future AADT]]-Table134[[#This Row],[AADT 2022]])/20*($W$5-2022)+Table134[[#This Row],[AADT 2022]]</f>
        <v>#VALUE!</v>
      </c>
      <c r="X1518" s="63"/>
    </row>
    <row r="1519" spans="1:24" s="21" customFormat="1" ht="24" customHeight="1" x14ac:dyDescent="0.25">
      <c r="A1519" s="24" t="s">
        <v>4921</v>
      </c>
      <c r="B1519" s="25" t="s">
        <v>21087</v>
      </c>
      <c r="C1519" s="24">
        <v>7822</v>
      </c>
      <c r="D1519" s="24" t="s">
        <v>17074</v>
      </c>
      <c r="E1519" s="24" t="s">
        <v>4922</v>
      </c>
      <c r="F1519" s="26">
        <f>Table134[[#This Row],[ToMeasure]]-Table134[[#This Row],[FromMeasure]]</f>
        <v>0.32675518999999997</v>
      </c>
      <c r="G1519" s="27" t="s">
        <v>4923</v>
      </c>
      <c r="H1519" s="37">
        <v>0</v>
      </c>
      <c r="I1519" s="24" t="s">
        <v>4924</v>
      </c>
      <c r="J1519" s="37">
        <v>0.32675518999999997</v>
      </c>
      <c r="K1519" s="24" t="s">
        <v>4925</v>
      </c>
      <c r="L1519" s="28">
        <v>12931</v>
      </c>
      <c r="M1519" s="28">
        <v>0</v>
      </c>
      <c r="N1519" s="28">
        <v>12931</v>
      </c>
      <c r="O1519" s="25" t="s">
        <v>24274</v>
      </c>
      <c r="P1519" s="24">
        <v>10</v>
      </c>
      <c r="Q1519" s="24" t="s">
        <v>203</v>
      </c>
      <c r="R1519" s="28">
        <v>434</v>
      </c>
      <c r="S1519" s="28">
        <v>358</v>
      </c>
      <c r="T1519" s="29">
        <v>6.1248163328435544E-2</v>
      </c>
      <c r="U1519" s="28">
        <v>17140</v>
      </c>
      <c r="V1519" s="63"/>
      <c r="W1519" s="61">
        <f>(Table134[[#This Row],[2042 Future AADT]]-Table134[[#This Row],[AADT 2022]])/20*($W$5-2022)+Table134[[#This Row],[AADT 2022]]</f>
        <v>17140</v>
      </c>
      <c r="X1519" s="63"/>
    </row>
    <row r="1520" spans="1:24" s="21" customFormat="1" ht="24" customHeight="1" x14ac:dyDescent="0.25">
      <c r="A1520" s="24" t="s">
        <v>15299</v>
      </c>
      <c r="B1520" s="25"/>
      <c r="C1520" s="24" t="s">
        <v>203</v>
      </c>
      <c r="D1520" s="24" t="s">
        <v>17074</v>
      </c>
      <c r="E1520" s="24" t="s">
        <v>8831</v>
      </c>
      <c r="F1520" s="26">
        <f>Table134[[#This Row],[ToMeasure]]-Table134[[#This Row],[FromMeasure]]</f>
        <v>3.030182E-2</v>
      </c>
      <c r="G1520" s="27" t="s">
        <v>8832</v>
      </c>
      <c r="H1520" s="37">
        <v>0</v>
      </c>
      <c r="I1520" s="24" t="s">
        <v>4923</v>
      </c>
      <c r="J1520" s="37">
        <v>3.030182E-2</v>
      </c>
      <c r="K1520" s="24" t="s">
        <v>4939</v>
      </c>
      <c r="L1520" s="28" t="s">
        <v>203</v>
      </c>
      <c r="M1520" s="28" t="s">
        <v>203</v>
      </c>
      <c r="N1520" s="28">
        <v>21137</v>
      </c>
      <c r="O1520" s="25" t="s">
        <v>23614</v>
      </c>
      <c r="P1520" s="24" t="s">
        <v>203</v>
      </c>
      <c r="Q1520" s="24" t="s">
        <v>203</v>
      </c>
      <c r="R1520" s="28" t="s">
        <v>203</v>
      </c>
      <c r="S1520" s="28" t="s">
        <v>203</v>
      </c>
      <c r="T1520" s="29" t="s">
        <v>203</v>
      </c>
      <c r="U1520" s="28">
        <v>38931</v>
      </c>
      <c r="V1520" s="63"/>
      <c r="W1520" s="61">
        <f>(Table134[[#This Row],[2042 Future AADT]]-Table134[[#This Row],[AADT 2022]])/20*($W$5-2022)+Table134[[#This Row],[AADT 2022]]</f>
        <v>38931</v>
      </c>
      <c r="X1520" s="63"/>
    </row>
    <row r="1521" spans="1:24" s="21" customFormat="1" ht="24" customHeight="1" x14ac:dyDescent="0.25">
      <c r="A1521" s="24" t="s">
        <v>15300</v>
      </c>
      <c r="B1521" s="25" t="s">
        <v>21089</v>
      </c>
      <c r="C1521" s="24">
        <v>7828</v>
      </c>
      <c r="D1521" s="24" t="s">
        <v>17074</v>
      </c>
      <c r="E1521" s="24" t="s">
        <v>8831</v>
      </c>
      <c r="F1521" s="26">
        <f>Table134[[#This Row],[ToMeasure]]-Table134[[#This Row],[FromMeasure]]</f>
        <v>0.19678128</v>
      </c>
      <c r="G1521" s="27" t="s">
        <v>8832</v>
      </c>
      <c r="H1521" s="37">
        <v>3.030182E-2</v>
      </c>
      <c r="I1521" s="24" t="s">
        <v>4939</v>
      </c>
      <c r="J1521" s="37">
        <v>0.22708310000000001</v>
      </c>
      <c r="K1521" s="24" t="s">
        <v>4939</v>
      </c>
      <c r="L1521" s="28">
        <v>17504</v>
      </c>
      <c r="M1521" s="28">
        <v>0</v>
      </c>
      <c r="N1521" s="28">
        <v>17504</v>
      </c>
      <c r="O1521" s="25" t="s">
        <v>24275</v>
      </c>
      <c r="P1521" s="24">
        <v>13</v>
      </c>
      <c r="Q1521" s="24" t="s">
        <v>203</v>
      </c>
      <c r="R1521" s="28">
        <v>1525</v>
      </c>
      <c r="S1521" s="28">
        <v>248</v>
      </c>
      <c r="T1521" s="29">
        <v>0.10129113345521024</v>
      </c>
      <c r="U1521" s="28">
        <v>23202</v>
      </c>
      <c r="V1521" s="63"/>
      <c r="W1521" s="61">
        <f>(Table134[[#This Row],[2042 Future AADT]]-Table134[[#This Row],[AADT 2022]])/20*($W$5-2022)+Table134[[#This Row],[AADT 2022]]</f>
        <v>23202</v>
      </c>
      <c r="X1521" s="63"/>
    </row>
    <row r="1522" spans="1:24" s="21" customFormat="1" ht="24" customHeight="1" x14ac:dyDescent="0.25">
      <c r="A1522" s="24" t="s">
        <v>8830</v>
      </c>
      <c r="B1522" s="25" t="s">
        <v>21086</v>
      </c>
      <c r="C1522" s="24">
        <v>7821</v>
      </c>
      <c r="D1522" s="24" t="s">
        <v>17074</v>
      </c>
      <c r="E1522" s="24" t="s">
        <v>8831</v>
      </c>
      <c r="F1522" s="26">
        <f>Table134[[#This Row],[ToMeasure]]-Table134[[#This Row],[FromMeasure]]</f>
        <v>0.10638251000000001</v>
      </c>
      <c r="G1522" s="27" t="s">
        <v>8832</v>
      </c>
      <c r="H1522" s="37">
        <v>0.22708310000000001</v>
      </c>
      <c r="I1522" s="24" t="s">
        <v>4939</v>
      </c>
      <c r="J1522" s="37">
        <v>0.33346561000000002</v>
      </c>
      <c r="K1522" s="24" t="s">
        <v>925</v>
      </c>
      <c r="L1522" s="28">
        <v>12746</v>
      </c>
      <c r="M1522" s="28">
        <v>0</v>
      </c>
      <c r="N1522" s="28">
        <v>12746</v>
      </c>
      <c r="O1522" s="25" t="s">
        <v>24276</v>
      </c>
      <c r="P1522" s="24">
        <v>11</v>
      </c>
      <c r="Q1522" s="24" t="s">
        <v>203</v>
      </c>
      <c r="R1522" s="28">
        <v>428</v>
      </c>
      <c r="S1522" s="28">
        <v>353</v>
      </c>
      <c r="T1522" s="29">
        <v>6.1274125215753962E-2</v>
      </c>
      <c r="U1522" s="28">
        <v>16895</v>
      </c>
      <c r="V1522" s="63"/>
      <c r="W1522" s="61">
        <f>(Table134[[#This Row],[2042 Future AADT]]-Table134[[#This Row],[AADT 2022]])/20*($W$5-2022)+Table134[[#This Row],[AADT 2022]]</f>
        <v>16895</v>
      </c>
      <c r="X1522" s="63"/>
    </row>
    <row r="1523" spans="1:24" s="21" customFormat="1" ht="24" customHeight="1" x14ac:dyDescent="0.25">
      <c r="A1523" s="24" t="s">
        <v>8834</v>
      </c>
      <c r="B1523" s="25" t="s">
        <v>20476</v>
      </c>
      <c r="C1523" s="24">
        <v>6591</v>
      </c>
      <c r="D1523" s="24" t="s">
        <v>17074</v>
      </c>
      <c r="E1523" s="24" t="s">
        <v>8835</v>
      </c>
      <c r="F1523" s="26">
        <f>Table134[[#This Row],[ToMeasure]]-Table134[[#This Row],[FromMeasure]]</f>
        <v>0.21097054000000001</v>
      </c>
      <c r="G1523" s="27" t="s">
        <v>8836</v>
      </c>
      <c r="H1523" s="37">
        <v>0</v>
      </c>
      <c r="I1523" s="24" t="s">
        <v>4945</v>
      </c>
      <c r="J1523" s="37">
        <v>0.21097054000000001</v>
      </c>
      <c r="K1523" s="24" t="s">
        <v>925</v>
      </c>
      <c r="L1523" s="28">
        <v>9495</v>
      </c>
      <c r="M1523" s="28">
        <v>0</v>
      </c>
      <c r="N1523" s="28">
        <v>9495</v>
      </c>
      <c r="O1523" s="25" t="s">
        <v>24277</v>
      </c>
      <c r="P1523" s="24">
        <v>16</v>
      </c>
      <c r="Q1523" s="24" t="s">
        <v>203</v>
      </c>
      <c r="R1523" s="28">
        <v>288</v>
      </c>
      <c r="S1523" s="28">
        <v>1120</v>
      </c>
      <c r="T1523" s="29">
        <v>0.1482885729331227</v>
      </c>
      <c r="U1523" s="28">
        <v>12586</v>
      </c>
      <c r="V1523" s="63"/>
      <c r="W1523" s="61">
        <f>(Table134[[#This Row],[2042 Future AADT]]-Table134[[#This Row],[AADT 2022]])/20*($W$5-2022)+Table134[[#This Row],[AADT 2022]]</f>
        <v>12586</v>
      </c>
      <c r="X1523" s="63"/>
    </row>
    <row r="1524" spans="1:24" s="21" customFormat="1" ht="24" customHeight="1" x14ac:dyDescent="0.25">
      <c r="A1524" s="24" t="s">
        <v>15302</v>
      </c>
      <c r="B1524" s="25" t="s">
        <v>20478</v>
      </c>
      <c r="C1524" s="24">
        <v>6593</v>
      </c>
      <c r="D1524" s="24" t="s">
        <v>17074</v>
      </c>
      <c r="E1524" s="24" t="s">
        <v>15303</v>
      </c>
      <c r="F1524" s="26">
        <f>Table134[[#This Row],[ToMeasure]]-Table134[[#This Row],[FromMeasure]]</f>
        <v>0.18638144000000001</v>
      </c>
      <c r="G1524" s="27" t="s">
        <v>12422</v>
      </c>
      <c r="H1524" s="37">
        <v>0</v>
      </c>
      <c r="I1524" s="24" t="s">
        <v>4945</v>
      </c>
      <c r="J1524" s="37">
        <v>0.18638144000000001</v>
      </c>
      <c r="K1524" s="24" t="s">
        <v>4924</v>
      </c>
      <c r="L1524" s="28">
        <v>4881</v>
      </c>
      <c r="M1524" s="28">
        <v>0</v>
      </c>
      <c r="N1524" s="28">
        <v>4881</v>
      </c>
      <c r="O1524" s="25" t="s">
        <v>24278</v>
      </c>
      <c r="P1524" s="24">
        <v>12</v>
      </c>
      <c r="Q1524" s="24" t="s">
        <v>203</v>
      </c>
      <c r="R1524" s="28">
        <v>147</v>
      </c>
      <c r="S1524" s="28">
        <v>574</v>
      </c>
      <c r="T1524" s="29">
        <v>0.14771563204261423</v>
      </c>
      <c r="U1524" s="28">
        <v>6470</v>
      </c>
      <c r="V1524" s="63"/>
      <c r="W1524" s="61">
        <f>(Table134[[#This Row],[2042 Future AADT]]-Table134[[#This Row],[AADT 2022]])/20*($W$5-2022)+Table134[[#This Row],[AADT 2022]]</f>
        <v>6470</v>
      </c>
      <c r="X1524" s="63"/>
    </row>
    <row r="1525" spans="1:24" s="21" customFormat="1" ht="24" customHeight="1" x14ac:dyDescent="0.25">
      <c r="A1525" s="24" t="s">
        <v>4927</v>
      </c>
      <c r="B1525" s="25" t="s">
        <v>21088</v>
      </c>
      <c r="C1525" s="24">
        <v>7823</v>
      </c>
      <c r="D1525" s="24" t="s">
        <v>17074</v>
      </c>
      <c r="E1525" s="24" t="s">
        <v>4928</v>
      </c>
      <c r="F1525" s="26">
        <f>Table134[[#This Row],[ToMeasure]]-Table134[[#This Row],[FromMeasure]]</f>
        <v>0.34882811000000002</v>
      </c>
      <c r="G1525" s="27" t="s">
        <v>4925</v>
      </c>
      <c r="H1525" s="37">
        <v>0</v>
      </c>
      <c r="I1525" s="24" t="s">
        <v>4923</v>
      </c>
      <c r="J1525" s="37">
        <v>0.34882811000000002</v>
      </c>
      <c r="K1525" s="24" t="s">
        <v>4924</v>
      </c>
      <c r="L1525" s="28">
        <v>14290</v>
      </c>
      <c r="M1525" s="28">
        <v>0</v>
      </c>
      <c r="N1525" s="28">
        <v>14290</v>
      </c>
      <c r="O1525" s="25" t="s">
        <v>24279</v>
      </c>
      <c r="P1525" s="24">
        <v>12</v>
      </c>
      <c r="Q1525" s="24" t="s">
        <v>203</v>
      </c>
      <c r="R1525" s="28">
        <v>435</v>
      </c>
      <c r="S1525" s="28">
        <v>1687</v>
      </c>
      <c r="T1525" s="29">
        <v>0.14849545136459064</v>
      </c>
      <c r="U1525" s="28">
        <v>18942</v>
      </c>
      <c r="V1525" s="63"/>
      <c r="W1525" s="61">
        <f>(Table134[[#This Row],[2042 Future AADT]]-Table134[[#This Row],[AADT 2022]])/20*($W$5-2022)+Table134[[#This Row],[AADT 2022]]</f>
        <v>18942</v>
      </c>
      <c r="X1525" s="63"/>
    </row>
    <row r="1526" spans="1:24" s="21" customFormat="1" ht="24" customHeight="1" x14ac:dyDescent="0.25">
      <c r="A1526" s="24" t="s">
        <v>4930</v>
      </c>
      <c r="B1526" s="25"/>
      <c r="C1526" s="24" t="s">
        <v>203</v>
      </c>
      <c r="D1526" s="24" t="s">
        <v>17074</v>
      </c>
      <c r="E1526" s="24" t="s">
        <v>4931</v>
      </c>
      <c r="F1526" s="26">
        <f>Table134[[#This Row],[ToMeasure]]-Table134[[#This Row],[FromMeasure]]</f>
        <v>3.1003280000000001E-2</v>
      </c>
      <c r="G1526" s="27" t="s">
        <v>4932</v>
      </c>
      <c r="H1526" s="37">
        <v>0</v>
      </c>
      <c r="I1526" s="24" t="s">
        <v>4933</v>
      </c>
      <c r="J1526" s="37">
        <v>3.1003280000000001E-2</v>
      </c>
      <c r="K1526" s="24" t="s">
        <v>4934</v>
      </c>
      <c r="L1526" s="28" t="s">
        <v>203</v>
      </c>
      <c r="M1526" s="28" t="s">
        <v>203</v>
      </c>
      <c r="N1526" s="28" t="s">
        <v>203</v>
      </c>
      <c r="O1526" s="25" t="s">
        <v>203</v>
      </c>
      <c r="P1526" s="24" t="s">
        <v>203</v>
      </c>
      <c r="Q1526" s="24" t="s">
        <v>203</v>
      </c>
      <c r="R1526" s="28" t="s">
        <v>203</v>
      </c>
      <c r="S1526" s="28" t="s">
        <v>203</v>
      </c>
      <c r="T1526" s="29" t="s">
        <v>203</v>
      </c>
      <c r="U1526" s="28" t="s">
        <v>203</v>
      </c>
      <c r="V1526" s="63"/>
      <c r="W1526" s="61" t="e">
        <f>(Table134[[#This Row],[2042 Future AADT]]-Table134[[#This Row],[AADT 2022]])/20*($W$5-2022)+Table134[[#This Row],[AADT 2022]]</f>
        <v>#VALUE!</v>
      </c>
      <c r="X1526" s="63"/>
    </row>
    <row r="1527" spans="1:24" s="21" customFormat="1" ht="24" customHeight="1" x14ac:dyDescent="0.25">
      <c r="A1527" s="24" t="s">
        <v>12430</v>
      </c>
      <c r="B1527" s="25"/>
      <c r="C1527" s="24" t="s">
        <v>203</v>
      </c>
      <c r="D1527" s="24" t="s">
        <v>17074</v>
      </c>
      <c r="E1527" s="24" t="s">
        <v>12431</v>
      </c>
      <c r="F1527" s="26">
        <f>Table134[[#This Row],[ToMeasure]]-Table134[[#This Row],[FromMeasure]]</f>
        <v>3.8959800000000003E-2</v>
      </c>
      <c r="G1527" s="27" t="s">
        <v>12432</v>
      </c>
      <c r="H1527" s="37">
        <v>0</v>
      </c>
      <c r="I1527" s="24" t="s">
        <v>114</v>
      </c>
      <c r="J1527" s="37">
        <v>3.8959800000000003E-2</v>
      </c>
      <c r="K1527" s="24" t="s">
        <v>12422</v>
      </c>
      <c r="L1527" s="28" t="s">
        <v>203</v>
      </c>
      <c r="M1527" s="28" t="s">
        <v>203</v>
      </c>
      <c r="N1527" s="28" t="s">
        <v>203</v>
      </c>
      <c r="O1527" s="25" t="s">
        <v>203</v>
      </c>
      <c r="P1527" s="24" t="s">
        <v>203</v>
      </c>
      <c r="Q1527" s="24" t="s">
        <v>203</v>
      </c>
      <c r="R1527" s="28" t="s">
        <v>203</v>
      </c>
      <c r="S1527" s="28" t="s">
        <v>203</v>
      </c>
      <c r="T1527" s="29" t="s">
        <v>203</v>
      </c>
      <c r="U1527" s="28" t="s">
        <v>203</v>
      </c>
      <c r="V1527" s="63"/>
      <c r="W1527" s="61" t="e">
        <f>(Table134[[#This Row],[2042 Future AADT]]-Table134[[#This Row],[AADT 2022]])/20*($W$5-2022)+Table134[[#This Row],[AADT 2022]]</f>
        <v>#VALUE!</v>
      </c>
      <c r="X1527" s="63"/>
    </row>
    <row r="1528" spans="1:24" s="21" customFormat="1" ht="24" customHeight="1" x14ac:dyDescent="0.25">
      <c r="A1528" s="24" t="s">
        <v>8838</v>
      </c>
      <c r="B1528" s="25"/>
      <c r="C1528" s="24" t="s">
        <v>203</v>
      </c>
      <c r="D1528" s="24" t="s">
        <v>17074</v>
      </c>
      <c r="E1528" s="24" t="s">
        <v>8839</v>
      </c>
      <c r="F1528" s="26">
        <f>Table134[[#This Row],[ToMeasure]]-Table134[[#This Row],[FromMeasure]]</f>
        <v>1.527237E-2</v>
      </c>
      <c r="G1528" s="27" t="s">
        <v>8840</v>
      </c>
      <c r="H1528" s="37">
        <v>0</v>
      </c>
      <c r="I1528" s="24" t="s">
        <v>8841</v>
      </c>
      <c r="J1528" s="37">
        <v>1.527237E-2</v>
      </c>
      <c r="K1528" s="24" t="s">
        <v>4925</v>
      </c>
      <c r="L1528" s="28" t="s">
        <v>203</v>
      </c>
      <c r="M1528" s="28" t="s">
        <v>203</v>
      </c>
      <c r="N1528" s="28" t="s">
        <v>203</v>
      </c>
      <c r="O1528" s="25" t="s">
        <v>203</v>
      </c>
      <c r="P1528" s="24" t="s">
        <v>203</v>
      </c>
      <c r="Q1528" s="24" t="s">
        <v>203</v>
      </c>
      <c r="R1528" s="28" t="s">
        <v>203</v>
      </c>
      <c r="S1528" s="28" t="s">
        <v>203</v>
      </c>
      <c r="T1528" s="29" t="s">
        <v>203</v>
      </c>
      <c r="U1528" s="28" t="s">
        <v>203</v>
      </c>
      <c r="V1528" s="63"/>
      <c r="W1528" s="61" t="e">
        <f>(Table134[[#This Row],[2042 Future AADT]]-Table134[[#This Row],[AADT 2022]])/20*($W$5-2022)+Table134[[#This Row],[AADT 2022]]</f>
        <v>#VALUE!</v>
      </c>
      <c r="X1528" s="63"/>
    </row>
    <row r="1529" spans="1:24" s="21" customFormat="1" ht="24" customHeight="1" x14ac:dyDescent="0.25">
      <c r="A1529" s="24" t="s">
        <v>12433</v>
      </c>
      <c r="B1529" s="25"/>
      <c r="C1529" s="24" t="s">
        <v>203</v>
      </c>
      <c r="D1529" s="24" t="s">
        <v>17074</v>
      </c>
      <c r="E1529" s="24" t="s">
        <v>12434</v>
      </c>
      <c r="F1529" s="26">
        <f>Table134[[#This Row],[ToMeasure]]-Table134[[#This Row],[FromMeasure]]</f>
        <v>3.5204989999999999E-2</v>
      </c>
      <c r="G1529" s="27" t="s">
        <v>12435</v>
      </c>
      <c r="H1529" s="37">
        <v>0</v>
      </c>
      <c r="I1529" s="24" t="s">
        <v>114</v>
      </c>
      <c r="J1529" s="37">
        <v>3.5204989999999999E-2</v>
      </c>
      <c r="K1529" s="24" t="s">
        <v>8836</v>
      </c>
      <c r="L1529" s="28" t="s">
        <v>203</v>
      </c>
      <c r="M1529" s="28" t="s">
        <v>203</v>
      </c>
      <c r="N1529" s="28" t="s">
        <v>203</v>
      </c>
      <c r="O1529" s="25" t="s">
        <v>203</v>
      </c>
      <c r="P1529" s="24" t="s">
        <v>203</v>
      </c>
      <c r="Q1529" s="24" t="s">
        <v>203</v>
      </c>
      <c r="R1529" s="28" t="s">
        <v>203</v>
      </c>
      <c r="S1529" s="28" t="s">
        <v>203</v>
      </c>
      <c r="T1529" s="29" t="s">
        <v>203</v>
      </c>
      <c r="U1529" s="28" t="s">
        <v>203</v>
      </c>
      <c r="V1529" s="63"/>
      <c r="W1529" s="61" t="e">
        <f>(Table134[[#This Row],[2042 Future AADT]]-Table134[[#This Row],[AADT 2022]])/20*($W$5-2022)+Table134[[#This Row],[AADT 2022]]</f>
        <v>#VALUE!</v>
      </c>
      <c r="X1529" s="63"/>
    </row>
    <row r="1530" spans="1:24" s="21" customFormat="1" ht="24" customHeight="1" x14ac:dyDescent="0.25">
      <c r="A1530" s="24" t="s">
        <v>4935</v>
      </c>
      <c r="B1530" s="25"/>
      <c r="C1530" s="24" t="s">
        <v>203</v>
      </c>
      <c r="D1530" s="24" t="s">
        <v>17074</v>
      </c>
      <c r="E1530" s="24" t="s">
        <v>4936</v>
      </c>
      <c r="F1530" s="26">
        <f>Table134[[#This Row],[ToMeasure]]-Table134[[#This Row],[FromMeasure]]</f>
        <v>3.271106E-2</v>
      </c>
      <c r="G1530" s="27" t="s">
        <v>4937</v>
      </c>
      <c r="H1530" s="37">
        <v>0</v>
      </c>
      <c r="I1530" s="24" t="s">
        <v>4938</v>
      </c>
      <c r="J1530" s="37">
        <v>3.271106E-2</v>
      </c>
      <c r="K1530" s="24" t="s">
        <v>4939</v>
      </c>
      <c r="L1530" s="28" t="s">
        <v>203</v>
      </c>
      <c r="M1530" s="28" t="s">
        <v>203</v>
      </c>
      <c r="N1530" s="28">
        <v>21137</v>
      </c>
      <c r="O1530" s="25" t="s">
        <v>23614</v>
      </c>
      <c r="P1530" s="24" t="s">
        <v>203</v>
      </c>
      <c r="Q1530" s="24" t="s">
        <v>203</v>
      </c>
      <c r="R1530" s="28" t="s">
        <v>203</v>
      </c>
      <c r="S1530" s="28" t="s">
        <v>203</v>
      </c>
      <c r="T1530" s="29" t="s">
        <v>203</v>
      </c>
      <c r="U1530" s="28">
        <v>38931</v>
      </c>
      <c r="V1530" s="63"/>
      <c r="W1530" s="61">
        <f>(Table134[[#This Row],[2042 Future AADT]]-Table134[[#This Row],[AADT 2022]])/20*($W$5-2022)+Table134[[#This Row],[AADT 2022]]</f>
        <v>38931</v>
      </c>
      <c r="X1530" s="63"/>
    </row>
    <row r="1531" spans="1:24" s="21" customFormat="1" ht="24" customHeight="1" x14ac:dyDescent="0.25">
      <c r="A1531" s="24" t="s">
        <v>15305</v>
      </c>
      <c r="B1531" s="25"/>
      <c r="C1531" s="24" t="s">
        <v>203</v>
      </c>
      <c r="D1531" s="24" t="s">
        <v>17074</v>
      </c>
      <c r="E1531" s="24" t="s">
        <v>15306</v>
      </c>
      <c r="F1531" s="26">
        <f>Table134[[#This Row],[ToMeasure]]-Table134[[#This Row],[FromMeasure]]</f>
        <v>2.201169E-2</v>
      </c>
      <c r="G1531" s="27" t="s">
        <v>15307</v>
      </c>
      <c r="H1531" s="37">
        <v>0</v>
      </c>
      <c r="I1531" s="24" t="s">
        <v>6367</v>
      </c>
      <c r="J1531" s="37">
        <v>2.201169E-2</v>
      </c>
      <c r="K1531" s="24" t="s">
        <v>4939</v>
      </c>
      <c r="L1531" s="28" t="s">
        <v>203</v>
      </c>
      <c r="M1531" s="28" t="s">
        <v>203</v>
      </c>
      <c r="N1531" s="28" t="s">
        <v>203</v>
      </c>
      <c r="O1531" s="25" t="s">
        <v>203</v>
      </c>
      <c r="P1531" s="24" t="s">
        <v>203</v>
      </c>
      <c r="Q1531" s="24" t="s">
        <v>203</v>
      </c>
      <c r="R1531" s="28" t="s">
        <v>203</v>
      </c>
      <c r="S1531" s="28" t="s">
        <v>203</v>
      </c>
      <c r="T1531" s="29" t="s">
        <v>203</v>
      </c>
      <c r="U1531" s="28" t="s">
        <v>203</v>
      </c>
      <c r="V1531" s="63"/>
      <c r="W1531" s="61" t="e">
        <f>(Table134[[#This Row],[2042 Future AADT]]-Table134[[#This Row],[AADT 2022]])/20*($W$5-2022)+Table134[[#This Row],[AADT 2022]]</f>
        <v>#VALUE!</v>
      </c>
      <c r="X1531" s="63"/>
    </row>
    <row r="1532" spans="1:24" s="21" customFormat="1" ht="24" customHeight="1" x14ac:dyDescent="0.25">
      <c r="A1532" s="24" t="s">
        <v>4940</v>
      </c>
      <c r="B1532" s="25"/>
      <c r="C1532" s="24" t="s">
        <v>203</v>
      </c>
      <c r="D1532" s="24" t="s">
        <v>17074</v>
      </c>
      <c r="E1532" s="24" t="s">
        <v>4941</v>
      </c>
      <c r="F1532" s="26">
        <f>Table134[[#This Row],[ToMeasure]]-Table134[[#This Row],[FromMeasure]]</f>
        <v>2.978515E-2</v>
      </c>
      <c r="G1532" s="27" t="s">
        <v>4938</v>
      </c>
      <c r="H1532" s="37">
        <v>0</v>
      </c>
      <c r="I1532" s="24" t="s">
        <v>4939</v>
      </c>
      <c r="J1532" s="37">
        <v>2.978515E-2</v>
      </c>
      <c r="K1532" s="24" t="s">
        <v>4937</v>
      </c>
      <c r="L1532" s="28" t="s">
        <v>203</v>
      </c>
      <c r="M1532" s="28" t="s">
        <v>203</v>
      </c>
      <c r="N1532" s="28" t="s">
        <v>203</v>
      </c>
      <c r="O1532" s="25" t="s">
        <v>203</v>
      </c>
      <c r="P1532" s="24" t="s">
        <v>203</v>
      </c>
      <c r="Q1532" s="24" t="s">
        <v>203</v>
      </c>
      <c r="R1532" s="28" t="s">
        <v>203</v>
      </c>
      <c r="S1532" s="28" t="s">
        <v>203</v>
      </c>
      <c r="T1532" s="29" t="s">
        <v>203</v>
      </c>
      <c r="U1532" s="28" t="s">
        <v>203</v>
      </c>
      <c r="V1532" s="63"/>
      <c r="W1532" s="61" t="e">
        <f>(Table134[[#This Row],[2042 Future AADT]]-Table134[[#This Row],[AADT 2022]])/20*($W$5-2022)+Table134[[#This Row],[AADT 2022]]</f>
        <v>#VALUE!</v>
      </c>
      <c r="X1532" s="63"/>
    </row>
    <row r="1533" spans="1:24" s="21" customFormat="1" ht="24" customHeight="1" x14ac:dyDescent="0.25">
      <c r="A1533" s="24" t="s">
        <v>8842</v>
      </c>
      <c r="B1533" s="25"/>
      <c r="C1533" s="24" t="s">
        <v>203</v>
      </c>
      <c r="D1533" s="24" t="s">
        <v>17074</v>
      </c>
      <c r="E1533" s="24" t="s">
        <v>8843</v>
      </c>
      <c r="F1533" s="26">
        <f>Table134[[#This Row],[ToMeasure]]-Table134[[#This Row],[FromMeasure]]</f>
        <v>2.8027610000000001E-2</v>
      </c>
      <c r="G1533" s="27" t="s">
        <v>6368</v>
      </c>
      <c r="H1533" s="37">
        <v>0</v>
      </c>
      <c r="I1533" s="24" t="s">
        <v>114</v>
      </c>
      <c r="J1533" s="37">
        <v>2.8027610000000001E-2</v>
      </c>
      <c r="K1533" s="24" t="s">
        <v>8844</v>
      </c>
      <c r="L1533" s="28" t="s">
        <v>203</v>
      </c>
      <c r="M1533" s="28" t="s">
        <v>203</v>
      </c>
      <c r="N1533" s="28" t="s">
        <v>203</v>
      </c>
      <c r="O1533" s="25" t="s">
        <v>203</v>
      </c>
      <c r="P1533" s="24" t="s">
        <v>203</v>
      </c>
      <c r="Q1533" s="24" t="s">
        <v>203</v>
      </c>
      <c r="R1533" s="28" t="s">
        <v>203</v>
      </c>
      <c r="S1533" s="28" t="s">
        <v>203</v>
      </c>
      <c r="T1533" s="29" t="s">
        <v>203</v>
      </c>
      <c r="U1533" s="28" t="s">
        <v>203</v>
      </c>
      <c r="V1533" s="63"/>
      <c r="W1533" s="61" t="e">
        <f>(Table134[[#This Row],[2042 Future AADT]]-Table134[[#This Row],[AADT 2022]])/20*($W$5-2022)+Table134[[#This Row],[AADT 2022]]</f>
        <v>#VALUE!</v>
      </c>
      <c r="X1533" s="63"/>
    </row>
    <row r="1534" spans="1:24" s="21" customFormat="1" ht="24" customHeight="1" x14ac:dyDescent="0.25">
      <c r="A1534" s="24" t="s">
        <v>12436</v>
      </c>
      <c r="B1534" s="25"/>
      <c r="C1534" s="24" t="s">
        <v>203</v>
      </c>
      <c r="D1534" s="24" t="s">
        <v>17074</v>
      </c>
      <c r="E1534" s="24" t="s">
        <v>12437</v>
      </c>
      <c r="F1534" s="26">
        <f>Table134[[#This Row],[ToMeasure]]-Table134[[#This Row],[FromMeasure]]</f>
        <v>3.1109540000000001E-2</v>
      </c>
      <c r="G1534" s="27" t="s">
        <v>4934</v>
      </c>
      <c r="H1534" s="37">
        <v>0</v>
      </c>
      <c r="I1534" s="24" t="s">
        <v>4933</v>
      </c>
      <c r="J1534" s="37">
        <v>3.1109540000000001E-2</v>
      </c>
      <c r="K1534" s="24" t="s">
        <v>4932</v>
      </c>
      <c r="L1534" s="28" t="s">
        <v>203</v>
      </c>
      <c r="M1534" s="28" t="s">
        <v>203</v>
      </c>
      <c r="N1534" s="28" t="s">
        <v>203</v>
      </c>
      <c r="O1534" s="25" t="s">
        <v>203</v>
      </c>
      <c r="P1534" s="24" t="s">
        <v>203</v>
      </c>
      <c r="Q1534" s="24" t="s">
        <v>203</v>
      </c>
      <c r="R1534" s="28" t="s">
        <v>203</v>
      </c>
      <c r="S1534" s="28" t="s">
        <v>203</v>
      </c>
      <c r="T1534" s="29" t="s">
        <v>203</v>
      </c>
      <c r="U1534" s="28" t="s">
        <v>203</v>
      </c>
      <c r="V1534" s="63"/>
      <c r="W1534" s="61" t="e">
        <f>(Table134[[#This Row],[2042 Future AADT]]-Table134[[#This Row],[AADT 2022]])/20*($W$5-2022)+Table134[[#This Row],[AADT 2022]]</f>
        <v>#VALUE!</v>
      </c>
      <c r="X1534" s="63"/>
    </row>
    <row r="1535" spans="1:24" s="21" customFormat="1" ht="24" customHeight="1" x14ac:dyDescent="0.25">
      <c r="A1535" s="24" t="s">
        <v>4942</v>
      </c>
      <c r="B1535" s="25"/>
      <c r="C1535" s="24" t="s">
        <v>203</v>
      </c>
      <c r="D1535" s="24" t="s">
        <v>17074</v>
      </c>
      <c r="E1535" s="24" t="s">
        <v>4943</v>
      </c>
      <c r="F1535" s="26">
        <f>Table134[[#This Row],[ToMeasure]]-Table134[[#This Row],[FromMeasure]]</f>
        <v>3.5613539999999999E-2</v>
      </c>
      <c r="G1535" s="27" t="s">
        <v>4944</v>
      </c>
      <c r="H1535" s="37">
        <v>0</v>
      </c>
      <c r="I1535" s="24" t="s">
        <v>4945</v>
      </c>
      <c r="J1535" s="37">
        <v>3.5613539999999999E-2</v>
      </c>
      <c r="K1535" s="24" t="s">
        <v>114</v>
      </c>
      <c r="L1535" s="28" t="s">
        <v>203</v>
      </c>
      <c r="M1535" s="28" t="s">
        <v>203</v>
      </c>
      <c r="N1535" s="28" t="s">
        <v>203</v>
      </c>
      <c r="O1535" s="25" t="s">
        <v>203</v>
      </c>
      <c r="P1535" s="24" t="s">
        <v>203</v>
      </c>
      <c r="Q1535" s="24" t="s">
        <v>203</v>
      </c>
      <c r="R1535" s="28" t="s">
        <v>203</v>
      </c>
      <c r="S1535" s="28" t="s">
        <v>203</v>
      </c>
      <c r="T1535" s="29" t="s">
        <v>203</v>
      </c>
      <c r="U1535" s="28" t="s">
        <v>203</v>
      </c>
      <c r="V1535" s="63"/>
      <c r="W1535" s="61" t="e">
        <f>(Table134[[#This Row],[2042 Future AADT]]-Table134[[#This Row],[AADT 2022]])/20*($W$5-2022)+Table134[[#This Row],[AADT 2022]]</f>
        <v>#VALUE!</v>
      </c>
      <c r="X1535" s="63"/>
    </row>
    <row r="1536" spans="1:24" s="21" customFormat="1" ht="24" customHeight="1" x14ac:dyDescent="0.25">
      <c r="A1536" s="24" t="s">
        <v>4946</v>
      </c>
      <c r="B1536" s="25"/>
      <c r="C1536" s="24" t="s">
        <v>203</v>
      </c>
      <c r="D1536" s="24" t="s">
        <v>17074</v>
      </c>
      <c r="E1536" s="24" t="s">
        <v>4947</v>
      </c>
      <c r="F1536" s="26">
        <f>Table134[[#This Row],[ToMeasure]]-Table134[[#This Row],[FromMeasure]]</f>
        <v>2.2832640000000001E-2</v>
      </c>
      <c r="G1536" s="27" t="s">
        <v>4948</v>
      </c>
      <c r="H1536" s="37">
        <v>0</v>
      </c>
      <c r="I1536" s="24" t="s">
        <v>4925</v>
      </c>
      <c r="J1536" s="37">
        <v>2.2832640000000001E-2</v>
      </c>
      <c r="K1536" s="24" t="s">
        <v>4949</v>
      </c>
      <c r="L1536" s="28" t="s">
        <v>203</v>
      </c>
      <c r="M1536" s="28" t="s">
        <v>203</v>
      </c>
      <c r="N1536" s="28" t="s">
        <v>203</v>
      </c>
      <c r="O1536" s="25" t="s">
        <v>203</v>
      </c>
      <c r="P1536" s="24" t="s">
        <v>203</v>
      </c>
      <c r="Q1536" s="24" t="s">
        <v>203</v>
      </c>
      <c r="R1536" s="28" t="s">
        <v>203</v>
      </c>
      <c r="S1536" s="28" t="s">
        <v>203</v>
      </c>
      <c r="T1536" s="29" t="s">
        <v>203</v>
      </c>
      <c r="U1536" s="28" t="s">
        <v>203</v>
      </c>
      <c r="V1536" s="63"/>
      <c r="W1536" s="61" t="e">
        <f>(Table134[[#This Row],[2042 Future AADT]]-Table134[[#This Row],[AADT 2022]])/20*($W$5-2022)+Table134[[#This Row],[AADT 2022]]</f>
        <v>#VALUE!</v>
      </c>
      <c r="X1536" s="63"/>
    </row>
    <row r="1537" spans="1:24" s="21" customFormat="1" ht="24" customHeight="1" x14ac:dyDescent="0.25">
      <c r="A1537" s="24" t="s">
        <v>8845</v>
      </c>
      <c r="B1537" s="25" t="s">
        <v>20479</v>
      </c>
      <c r="C1537" s="24">
        <v>6600</v>
      </c>
      <c r="D1537" s="24" t="s">
        <v>17074</v>
      </c>
      <c r="E1537" s="24" t="s">
        <v>8846</v>
      </c>
      <c r="F1537" s="26">
        <f>Table134[[#This Row],[ToMeasure]]-Table134[[#This Row],[FromMeasure]]</f>
        <v>0.23293709000000001</v>
      </c>
      <c r="G1537" s="27" t="s">
        <v>4957</v>
      </c>
      <c r="H1537" s="37">
        <v>0</v>
      </c>
      <c r="I1537" s="24" t="s">
        <v>925</v>
      </c>
      <c r="J1537" s="37">
        <v>0.23293709000000001</v>
      </c>
      <c r="K1537" s="24" t="s">
        <v>4953</v>
      </c>
      <c r="L1537" s="28">
        <v>11848</v>
      </c>
      <c r="M1537" s="28">
        <v>0</v>
      </c>
      <c r="N1537" s="28">
        <v>11848</v>
      </c>
      <c r="O1537" s="25" t="s">
        <v>24280</v>
      </c>
      <c r="P1537" s="24">
        <v>9</v>
      </c>
      <c r="Q1537" s="24" t="s">
        <v>203</v>
      </c>
      <c r="R1537" s="28">
        <v>1007</v>
      </c>
      <c r="S1537" s="28">
        <v>165</v>
      </c>
      <c r="T1537" s="29">
        <v>9.8919648885887917E-2</v>
      </c>
      <c r="U1537" s="28">
        <v>15705</v>
      </c>
      <c r="V1537" s="63"/>
      <c r="W1537" s="61">
        <f>(Table134[[#This Row],[2042 Future AADT]]-Table134[[#This Row],[AADT 2022]])/20*($W$5-2022)+Table134[[#This Row],[AADT 2022]]</f>
        <v>15705</v>
      </c>
      <c r="X1537" s="63"/>
    </row>
    <row r="1538" spans="1:24" s="21" customFormat="1" ht="24" customHeight="1" x14ac:dyDescent="0.25">
      <c r="A1538" s="24" t="s">
        <v>4950</v>
      </c>
      <c r="B1538" s="25" t="s">
        <v>20481</v>
      </c>
      <c r="C1538" s="24">
        <v>6602</v>
      </c>
      <c r="D1538" s="24" t="s">
        <v>17074</v>
      </c>
      <c r="E1538" s="24" t="s">
        <v>4951</v>
      </c>
      <c r="F1538" s="26">
        <f>Table134[[#This Row],[ToMeasure]]-Table134[[#This Row],[FromMeasure]]</f>
        <v>0.2211185</v>
      </c>
      <c r="G1538" s="27" t="s">
        <v>4952</v>
      </c>
      <c r="H1538" s="37">
        <v>0</v>
      </c>
      <c r="I1538" s="24" t="s">
        <v>4924</v>
      </c>
      <c r="J1538" s="37">
        <v>0.2211185</v>
      </c>
      <c r="K1538" s="24" t="s">
        <v>4953</v>
      </c>
      <c r="L1538" s="28">
        <v>15165</v>
      </c>
      <c r="M1538" s="28">
        <v>0</v>
      </c>
      <c r="N1538" s="28">
        <v>15165</v>
      </c>
      <c r="O1538" s="25" t="s">
        <v>24281</v>
      </c>
      <c r="P1538" s="24">
        <v>9</v>
      </c>
      <c r="Q1538" s="24" t="s">
        <v>203</v>
      </c>
      <c r="R1538" s="28">
        <v>509</v>
      </c>
      <c r="S1538" s="28">
        <v>422</v>
      </c>
      <c r="T1538" s="29">
        <v>6.1391361688097591E-2</v>
      </c>
      <c r="U1538" s="28">
        <v>20102</v>
      </c>
      <c r="V1538" s="63"/>
      <c r="W1538" s="61">
        <f>(Table134[[#This Row],[2042 Future AADT]]-Table134[[#This Row],[AADT 2022]])/20*($W$5-2022)+Table134[[#This Row],[AADT 2022]]</f>
        <v>20102</v>
      </c>
      <c r="X1538" s="63"/>
    </row>
    <row r="1539" spans="1:24" s="21" customFormat="1" ht="24" customHeight="1" x14ac:dyDescent="0.25">
      <c r="A1539" s="24" t="s">
        <v>8848</v>
      </c>
      <c r="B1539" s="25" t="s">
        <v>20480</v>
      </c>
      <c r="C1539" s="24">
        <v>6601</v>
      </c>
      <c r="D1539" s="24" t="s">
        <v>17074</v>
      </c>
      <c r="E1539" s="24" t="s">
        <v>8849</v>
      </c>
      <c r="F1539" s="26">
        <f>Table134[[#This Row],[ToMeasure]]-Table134[[#This Row],[FromMeasure]]</f>
        <v>0.20802121000000001</v>
      </c>
      <c r="G1539" s="27" t="s">
        <v>8850</v>
      </c>
      <c r="H1539" s="37">
        <v>0</v>
      </c>
      <c r="I1539" s="24" t="s">
        <v>4957</v>
      </c>
      <c r="J1539" s="37">
        <v>0.20802121000000001</v>
      </c>
      <c r="K1539" s="24" t="s">
        <v>925</v>
      </c>
      <c r="L1539" s="28">
        <v>13279</v>
      </c>
      <c r="M1539" s="28">
        <v>0</v>
      </c>
      <c r="N1539" s="28">
        <v>13279</v>
      </c>
      <c r="O1539" s="25" t="s">
        <v>24282</v>
      </c>
      <c r="P1539" s="24">
        <v>10</v>
      </c>
      <c r="Q1539" s="24" t="s">
        <v>203</v>
      </c>
      <c r="R1539" s="28">
        <v>1127</v>
      </c>
      <c r="S1539" s="28">
        <v>186</v>
      </c>
      <c r="T1539" s="29">
        <v>9.8877927554785749E-2</v>
      </c>
      <c r="U1539" s="28">
        <v>17602</v>
      </c>
      <c r="V1539" s="63"/>
      <c r="W1539" s="61">
        <f>(Table134[[#This Row],[2042 Future AADT]]-Table134[[#This Row],[AADT 2022]])/20*($W$5-2022)+Table134[[#This Row],[AADT 2022]]</f>
        <v>17602</v>
      </c>
      <c r="X1539" s="63"/>
    </row>
    <row r="1540" spans="1:24" s="21" customFormat="1" ht="24" customHeight="1" x14ac:dyDescent="0.25">
      <c r="A1540" s="24" t="s">
        <v>4955</v>
      </c>
      <c r="B1540" s="25" t="s">
        <v>20482</v>
      </c>
      <c r="C1540" s="24">
        <v>6603</v>
      </c>
      <c r="D1540" s="24" t="s">
        <v>17074</v>
      </c>
      <c r="E1540" s="24" t="s">
        <v>4956</v>
      </c>
      <c r="F1540" s="26">
        <f>Table134[[#This Row],[ToMeasure]]-Table134[[#This Row],[FromMeasure]]</f>
        <v>0.20239899</v>
      </c>
      <c r="G1540" s="27" t="s">
        <v>4953</v>
      </c>
      <c r="H1540" s="37">
        <v>0</v>
      </c>
      <c r="I1540" s="24" t="s">
        <v>4957</v>
      </c>
      <c r="J1540" s="37">
        <v>0.20239899</v>
      </c>
      <c r="K1540" s="24" t="s">
        <v>4924</v>
      </c>
      <c r="L1540" s="28">
        <v>17418</v>
      </c>
      <c r="M1540" s="28">
        <v>0</v>
      </c>
      <c r="N1540" s="28">
        <v>17418</v>
      </c>
      <c r="O1540" s="25" t="s">
        <v>24283</v>
      </c>
      <c r="P1540" s="24">
        <v>11</v>
      </c>
      <c r="Q1540" s="24" t="s">
        <v>203</v>
      </c>
      <c r="R1540" s="28">
        <v>586</v>
      </c>
      <c r="S1540" s="28">
        <v>486</v>
      </c>
      <c r="T1540" s="29">
        <v>6.1545527615110805E-2</v>
      </c>
      <c r="U1540" s="28">
        <v>23088</v>
      </c>
      <c r="V1540" s="63"/>
      <c r="W1540" s="61">
        <f>(Table134[[#This Row],[2042 Future AADT]]-Table134[[#This Row],[AADT 2022]])/20*($W$5-2022)+Table134[[#This Row],[AADT 2022]]</f>
        <v>23088</v>
      </c>
      <c r="X1540" s="63"/>
    </row>
    <row r="1541" spans="1:24" s="21" customFormat="1" ht="24" customHeight="1" x14ac:dyDescent="0.25">
      <c r="A1541" s="24" t="s">
        <v>15308</v>
      </c>
      <c r="B1541" s="25"/>
      <c r="C1541" s="24" t="s">
        <v>203</v>
      </c>
      <c r="D1541" s="24" t="s">
        <v>17074</v>
      </c>
      <c r="E1541" s="24" t="s">
        <v>15309</v>
      </c>
      <c r="F1541" s="26">
        <f>Table134[[#This Row],[ToMeasure]]-Table134[[#This Row],[FromMeasure]]</f>
        <v>3.0384709999999999E-2</v>
      </c>
      <c r="G1541" s="27" t="s">
        <v>4962</v>
      </c>
      <c r="H1541" s="37">
        <v>0</v>
      </c>
      <c r="I1541" s="24" t="s">
        <v>4961</v>
      </c>
      <c r="J1541" s="37">
        <v>3.0384709999999999E-2</v>
      </c>
      <c r="K1541" s="24" t="s">
        <v>4953</v>
      </c>
      <c r="L1541" s="28" t="s">
        <v>203</v>
      </c>
      <c r="M1541" s="28" t="s">
        <v>203</v>
      </c>
      <c r="N1541" s="28" t="s">
        <v>203</v>
      </c>
      <c r="O1541" s="25" t="s">
        <v>203</v>
      </c>
      <c r="P1541" s="24" t="s">
        <v>203</v>
      </c>
      <c r="Q1541" s="24" t="s">
        <v>203</v>
      </c>
      <c r="R1541" s="28" t="s">
        <v>203</v>
      </c>
      <c r="S1541" s="28" t="s">
        <v>203</v>
      </c>
      <c r="T1541" s="29" t="s">
        <v>203</v>
      </c>
      <c r="U1541" s="28" t="s">
        <v>203</v>
      </c>
      <c r="V1541" s="63"/>
      <c r="W1541" s="61" t="e">
        <f>(Table134[[#This Row],[2042 Future AADT]]-Table134[[#This Row],[AADT 2022]])/20*($W$5-2022)+Table134[[#This Row],[AADT 2022]]</f>
        <v>#VALUE!</v>
      </c>
      <c r="X1541" s="63"/>
    </row>
    <row r="1542" spans="1:24" s="21" customFormat="1" ht="24" customHeight="1" x14ac:dyDescent="0.25">
      <c r="A1542" s="24" t="s">
        <v>8852</v>
      </c>
      <c r="B1542" s="25"/>
      <c r="C1542" s="24" t="s">
        <v>203</v>
      </c>
      <c r="D1542" s="24" t="s">
        <v>17074</v>
      </c>
      <c r="E1542" s="24" t="s">
        <v>8853</v>
      </c>
      <c r="F1542" s="26">
        <f>Table134[[#This Row],[ToMeasure]]-Table134[[#This Row],[FromMeasure]]</f>
        <v>3.5451490000000002E-2</v>
      </c>
      <c r="G1542" s="27" t="s">
        <v>8854</v>
      </c>
      <c r="H1542" s="37">
        <v>0</v>
      </c>
      <c r="I1542" s="24" t="s">
        <v>130</v>
      </c>
      <c r="J1542" s="37">
        <v>3.5451490000000002E-2</v>
      </c>
      <c r="K1542" s="24" t="s">
        <v>8850</v>
      </c>
      <c r="L1542" s="28" t="s">
        <v>203</v>
      </c>
      <c r="M1542" s="28" t="s">
        <v>203</v>
      </c>
      <c r="N1542" s="28" t="s">
        <v>203</v>
      </c>
      <c r="O1542" s="25" t="s">
        <v>203</v>
      </c>
      <c r="P1542" s="24" t="s">
        <v>203</v>
      </c>
      <c r="Q1542" s="24" t="s">
        <v>203</v>
      </c>
      <c r="R1542" s="28" t="s">
        <v>203</v>
      </c>
      <c r="S1542" s="28" t="s">
        <v>203</v>
      </c>
      <c r="T1542" s="29" t="s">
        <v>203</v>
      </c>
      <c r="U1542" s="28" t="s">
        <v>203</v>
      </c>
      <c r="V1542" s="63"/>
      <c r="W1542" s="61" t="e">
        <f>(Table134[[#This Row],[2042 Future AADT]]-Table134[[#This Row],[AADT 2022]])/20*($W$5-2022)+Table134[[#This Row],[AADT 2022]]</f>
        <v>#VALUE!</v>
      </c>
      <c r="X1542" s="63"/>
    </row>
    <row r="1543" spans="1:24" s="21" customFormat="1" ht="24" customHeight="1" x14ac:dyDescent="0.25">
      <c r="A1543" s="24" t="s">
        <v>12438</v>
      </c>
      <c r="B1543" s="25"/>
      <c r="C1543" s="24" t="s">
        <v>203</v>
      </c>
      <c r="D1543" s="24" t="s">
        <v>17074</v>
      </c>
      <c r="E1543" s="24" t="s">
        <v>12439</v>
      </c>
      <c r="F1543" s="26">
        <f>Table134[[#This Row],[ToMeasure]]-Table134[[#This Row],[FromMeasure]]</f>
        <v>3.2565040000000003E-2</v>
      </c>
      <c r="G1543" s="27" t="s">
        <v>12440</v>
      </c>
      <c r="H1543" s="37">
        <v>0</v>
      </c>
      <c r="I1543" s="24" t="s">
        <v>4957</v>
      </c>
      <c r="J1543" s="37">
        <v>3.2565040000000003E-2</v>
      </c>
      <c r="K1543" s="24" t="s">
        <v>130</v>
      </c>
      <c r="L1543" s="28" t="s">
        <v>203</v>
      </c>
      <c r="M1543" s="28" t="s">
        <v>203</v>
      </c>
      <c r="N1543" s="28" t="s">
        <v>203</v>
      </c>
      <c r="O1543" s="25" t="s">
        <v>203</v>
      </c>
      <c r="P1543" s="24" t="s">
        <v>203</v>
      </c>
      <c r="Q1543" s="24" t="s">
        <v>203</v>
      </c>
      <c r="R1543" s="28" t="s">
        <v>203</v>
      </c>
      <c r="S1543" s="28" t="s">
        <v>203</v>
      </c>
      <c r="T1543" s="29" t="s">
        <v>203</v>
      </c>
      <c r="U1543" s="28" t="s">
        <v>203</v>
      </c>
      <c r="V1543" s="63"/>
      <c r="W1543" s="61" t="e">
        <f>(Table134[[#This Row],[2042 Future AADT]]-Table134[[#This Row],[AADT 2022]])/20*($W$5-2022)+Table134[[#This Row],[AADT 2022]]</f>
        <v>#VALUE!</v>
      </c>
      <c r="X1543" s="63"/>
    </row>
    <row r="1544" spans="1:24" s="21" customFormat="1" ht="24" customHeight="1" x14ac:dyDescent="0.25">
      <c r="A1544" s="24" t="s">
        <v>4959</v>
      </c>
      <c r="B1544" s="25"/>
      <c r="C1544" s="24" t="s">
        <v>203</v>
      </c>
      <c r="D1544" s="24" t="s">
        <v>17074</v>
      </c>
      <c r="E1544" s="24" t="s">
        <v>4960</v>
      </c>
      <c r="F1544" s="26">
        <f>Table134[[#This Row],[ToMeasure]]-Table134[[#This Row],[FromMeasure]]</f>
        <v>3.2755359999999997E-2</v>
      </c>
      <c r="G1544" s="27" t="s">
        <v>4961</v>
      </c>
      <c r="H1544" s="37">
        <v>0</v>
      </c>
      <c r="I1544" s="24" t="s">
        <v>4952</v>
      </c>
      <c r="J1544" s="37">
        <v>3.2755359999999997E-2</v>
      </c>
      <c r="K1544" s="24" t="s">
        <v>4962</v>
      </c>
      <c r="L1544" s="28" t="s">
        <v>203</v>
      </c>
      <c r="M1544" s="28" t="s">
        <v>203</v>
      </c>
      <c r="N1544" s="28" t="s">
        <v>203</v>
      </c>
      <c r="O1544" s="25" t="s">
        <v>203</v>
      </c>
      <c r="P1544" s="24" t="s">
        <v>203</v>
      </c>
      <c r="Q1544" s="24" t="s">
        <v>203</v>
      </c>
      <c r="R1544" s="28" t="s">
        <v>203</v>
      </c>
      <c r="S1544" s="28" t="s">
        <v>203</v>
      </c>
      <c r="T1544" s="29" t="s">
        <v>203</v>
      </c>
      <c r="U1544" s="28" t="s">
        <v>203</v>
      </c>
      <c r="V1544" s="63"/>
      <c r="W1544" s="61" t="e">
        <f>(Table134[[#This Row],[2042 Future AADT]]-Table134[[#This Row],[AADT 2022]])/20*($W$5-2022)+Table134[[#This Row],[AADT 2022]]</f>
        <v>#VALUE!</v>
      </c>
      <c r="X1544" s="63"/>
    </row>
    <row r="1545" spans="1:24" s="21" customFormat="1" ht="24" customHeight="1" x14ac:dyDescent="0.25">
      <c r="A1545" s="24" t="s">
        <v>12441</v>
      </c>
      <c r="B1545" s="25" t="s">
        <v>20484</v>
      </c>
      <c r="C1545" s="24">
        <v>6610</v>
      </c>
      <c r="D1545" s="24" t="s">
        <v>17074</v>
      </c>
      <c r="E1545" s="24" t="s">
        <v>12442</v>
      </c>
      <c r="F1545" s="26">
        <f>Table134[[#This Row],[ToMeasure]]-Table134[[#This Row],[FromMeasure]]</f>
        <v>0.20551715000000001</v>
      </c>
      <c r="G1545" s="27" t="s">
        <v>6328</v>
      </c>
      <c r="H1545" s="37">
        <v>0</v>
      </c>
      <c r="I1545" s="24" t="s">
        <v>925</v>
      </c>
      <c r="J1545" s="37">
        <v>0.20551715000000001</v>
      </c>
      <c r="K1545" s="24" t="s">
        <v>934</v>
      </c>
      <c r="L1545" s="28">
        <v>22266</v>
      </c>
      <c r="M1545" s="28">
        <v>0</v>
      </c>
      <c r="N1545" s="28">
        <v>22266</v>
      </c>
      <c r="O1545" s="25" t="s">
        <v>24284</v>
      </c>
      <c r="P1545" s="24">
        <v>9</v>
      </c>
      <c r="Q1545" s="24" t="s">
        <v>203</v>
      </c>
      <c r="R1545" s="28">
        <v>747</v>
      </c>
      <c r="S1545" s="28">
        <v>620</v>
      </c>
      <c r="T1545" s="29">
        <v>6.1394053714183057E-2</v>
      </c>
      <c r="U1545" s="28">
        <v>29514</v>
      </c>
      <c r="V1545" s="63"/>
      <c r="W1545" s="61">
        <f>(Table134[[#This Row],[2042 Future AADT]]-Table134[[#This Row],[AADT 2022]])/20*($W$5-2022)+Table134[[#This Row],[AADT 2022]]</f>
        <v>29514</v>
      </c>
      <c r="X1545" s="63"/>
    </row>
    <row r="1546" spans="1:24" s="21" customFormat="1" ht="24" customHeight="1" x14ac:dyDescent="0.25">
      <c r="A1546" s="24" t="s">
        <v>4963</v>
      </c>
      <c r="B1546" s="25" t="s">
        <v>20488</v>
      </c>
      <c r="C1546" s="24">
        <v>6622</v>
      </c>
      <c r="D1546" s="24" t="s">
        <v>17074</v>
      </c>
      <c r="E1546" s="24" t="s">
        <v>4964</v>
      </c>
      <c r="F1546" s="26">
        <f>Table134[[#This Row],[ToMeasure]]-Table134[[#This Row],[FromMeasure]]</f>
        <v>0.17416537000000001</v>
      </c>
      <c r="G1546" s="27" t="s">
        <v>4965</v>
      </c>
      <c r="H1546" s="37">
        <v>0</v>
      </c>
      <c r="I1546" s="24" t="s">
        <v>4924</v>
      </c>
      <c r="J1546" s="37">
        <v>0.17416537000000001</v>
      </c>
      <c r="K1546" s="24" t="s">
        <v>936</v>
      </c>
      <c r="L1546" s="28">
        <v>13674</v>
      </c>
      <c r="M1546" s="28">
        <v>0</v>
      </c>
      <c r="N1546" s="28">
        <v>13674</v>
      </c>
      <c r="O1546" s="25" t="s">
        <v>24285</v>
      </c>
      <c r="P1546" s="24">
        <v>9</v>
      </c>
      <c r="Q1546" s="24" t="s">
        <v>203</v>
      </c>
      <c r="R1546" s="28">
        <v>460</v>
      </c>
      <c r="S1546" s="28">
        <v>382</v>
      </c>
      <c r="T1546" s="29">
        <v>6.1576714933450342E-2</v>
      </c>
      <c r="U1546" s="28">
        <v>18125</v>
      </c>
      <c r="V1546" s="63"/>
      <c r="W1546" s="61">
        <f>(Table134[[#This Row],[2042 Future AADT]]-Table134[[#This Row],[AADT 2022]])/20*($W$5-2022)+Table134[[#This Row],[AADT 2022]]</f>
        <v>18125</v>
      </c>
      <c r="X1546" s="63"/>
    </row>
    <row r="1547" spans="1:24" s="21" customFormat="1" ht="24" customHeight="1" x14ac:dyDescent="0.25">
      <c r="A1547" s="24" t="s">
        <v>4967</v>
      </c>
      <c r="B1547" s="25" t="s">
        <v>20487</v>
      </c>
      <c r="C1547" s="24">
        <v>6620</v>
      </c>
      <c r="D1547" s="24" t="s">
        <v>17074</v>
      </c>
      <c r="E1547" s="24" t="s">
        <v>4968</v>
      </c>
      <c r="F1547" s="26">
        <f>Table134[[#This Row],[ToMeasure]]-Table134[[#This Row],[FromMeasure]]</f>
        <v>0.17730098999999999</v>
      </c>
      <c r="G1547" s="27" t="s">
        <v>4969</v>
      </c>
      <c r="H1547" s="37">
        <v>0</v>
      </c>
      <c r="I1547" s="24" t="s">
        <v>4970</v>
      </c>
      <c r="J1547" s="37">
        <v>0.17730098999999999</v>
      </c>
      <c r="K1547" s="24" t="s">
        <v>925</v>
      </c>
      <c r="L1547" s="28">
        <v>10375</v>
      </c>
      <c r="M1547" s="28">
        <v>0</v>
      </c>
      <c r="N1547" s="28">
        <v>10375</v>
      </c>
      <c r="O1547" s="25" t="s">
        <v>24286</v>
      </c>
      <c r="P1547" s="24">
        <v>15</v>
      </c>
      <c r="Q1547" s="24" t="s">
        <v>203</v>
      </c>
      <c r="R1547" s="28">
        <v>318</v>
      </c>
      <c r="S1547" s="28">
        <v>1228</v>
      </c>
      <c r="T1547" s="29">
        <v>0.14901204819277108</v>
      </c>
      <c r="U1547" s="28">
        <v>13752</v>
      </c>
      <c r="V1547" s="63"/>
      <c r="W1547" s="61">
        <f>(Table134[[#This Row],[2042 Future AADT]]-Table134[[#This Row],[AADT 2022]])/20*($W$5-2022)+Table134[[#This Row],[AADT 2022]]</f>
        <v>13752</v>
      </c>
      <c r="X1547" s="63"/>
    </row>
    <row r="1548" spans="1:24" s="21" customFormat="1" ht="24" customHeight="1" x14ac:dyDescent="0.25">
      <c r="A1548" s="24" t="s">
        <v>15310</v>
      </c>
      <c r="B1548" s="25" t="s">
        <v>20485</v>
      </c>
      <c r="C1548" s="24">
        <v>6613</v>
      </c>
      <c r="D1548" s="24" t="s">
        <v>17074</v>
      </c>
      <c r="E1548" s="24" t="s">
        <v>15311</v>
      </c>
      <c r="F1548" s="26">
        <f>Table134[[#This Row],[ToMeasure]]-Table134[[#This Row],[FromMeasure]]</f>
        <v>0.16763824999999999</v>
      </c>
      <c r="G1548" s="27" t="s">
        <v>6327</v>
      </c>
      <c r="H1548" s="37">
        <v>0</v>
      </c>
      <c r="I1548" s="24" t="s">
        <v>934</v>
      </c>
      <c r="J1548" s="37">
        <v>0.16763824999999999</v>
      </c>
      <c r="K1548" s="24" t="s">
        <v>4924</v>
      </c>
      <c r="L1548" s="28">
        <v>22870</v>
      </c>
      <c r="M1548" s="28">
        <v>0</v>
      </c>
      <c r="N1548" s="28">
        <v>22870</v>
      </c>
      <c r="O1548" s="25" t="s">
        <v>24287</v>
      </c>
      <c r="P1548" s="24">
        <v>11</v>
      </c>
      <c r="Q1548" s="24" t="s">
        <v>203</v>
      </c>
      <c r="R1548" s="28">
        <v>778</v>
      </c>
      <c r="S1548" s="28">
        <v>642</v>
      </c>
      <c r="T1548" s="29">
        <v>6.2090074333187584E-2</v>
      </c>
      <c r="U1548" s="28">
        <v>30315</v>
      </c>
      <c r="V1548" s="63"/>
      <c r="W1548" s="61">
        <f>(Table134[[#This Row],[2042 Future AADT]]-Table134[[#This Row],[AADT 2022]])/20*($W$5-2022)+Table134[[#This Row],[AADT 2022]]</f>
        <v>30315</v>
      </c>
      <c r="X1548" s="63"/>
    </row>
    <row r="1549" spans="1:24" s="21" customFormat="1" ht="24" customHeight="1" x14ac:dyDescent="0.25">
      <c r="A1549" s="24" t="s">
        <v>12444</v>
      </c>
      <c r="B1549" s="25" t="s">
        <v>20490</v>
      </c>
      <c r="C1549" s="24">
        <v>6630</v>
      </c>
      <c r="D1549" s="24" t="s">
        <v>17074</v>
      </c>
      <c r="E1549" s="24" t="s">
        <v>12445</v>
      </c>
      <c r="F1549" s="26">
        <f>Table134[[#This Row],[ToMeasure]]-Table134[[#This Row],[FromMeasure]]</f>
        <v>0.20430548000000001</v>
      </c>
      <c r="G1549" s="27" t="s">
        <v>12446</v>
      </c>
      <c r="H1549" s="37">
        <v>0</v>
      </c>
      <c r="I1549" s="24" t="s">
        <v>925</v>
      </c>
      <c r="J1549" s="37">
        <v>0.20430548000000001</v>
      </c>
      <c r="K1549" s="24" t="s">
        <v>8863</v>
      </c>
      <c r="L1549" s="28">
        <v>10838</v>
      </c>
      <c r="M1549" s="28">
        <v>0</v>
      </c>
      <c r="N1549" s="28">
        <v>10838</v>
      </c>
      <c r="O1549" s="25" t="s">
        <v>24288</v>
      </c>
      <c r="P1549" s="24">
        <v>9</v>
      </c>
      <c r="Q1549" s="24" t="s">
        <v>203</v>
      </c>
      <c r="R1549" s="28">
        <v>365</v>
      </c>
      <c r="S1549" s="28">
        <v>303</v>
      </c>
      <c r="T1549" s="29">
        <v>6.1634988005167007E-2</v>
      </c>
      <c r="U1549" s="28">
        <v>14366</v>
      </c>
      <c r="V1549" s="63"/>
      <c r="W1549" s="61">
        <f>(Table134[[#This Row],[2042 Future AADT]]-Table134[[#This Row],[AADT 2022]])/20*($W$5-2022)+Table134[[#This Row],[AADT 2022]]</f>
        <v>14366</v>
      </c>
      <c r="X1549" s="63"/>
    </row>
    <row r="1550" spans="1:24" s="21" customFormat="1" ht="24" customHeight="1" x14ac:dyDescent="0.25">
      <c r="A1550" s="24" t="s">
        <v>12448</v>
      </c>
      <c r="B1550" s="25" t="s">
        <v>20492</v>
      </c>
      <c r="C1550" s="24">
        <v>6632</v>
      </c>
      <c r="D1550" s="24" t="s">
        <v>17074</v>
      </c>
      <c r="E1550" s="24" t="s">
        <v>12449</v>
      </c>
      <c r="F1550" s="26">
        <f>Table134[[#This Row],[ToMeasure]]-Table134[[#This Row],[FromMeasure]]</f>
        <v>0.20592178</v>
      </c>
      <c r="G1550" s="27" t="s">
        <v>8858</v>
      </c>
      <c r="H1550" s="37">
        <v>0</v>
      </c>
      <c r="I1550" s="24" t="s">
        <v>4924</v>
      </c>
      <c r="J1550" s="37">
        <v>0.20592178</v>
      </c>
      <c r="K1550" s="24" t="s">
        <v>8863</v>
      </c>
      <c r="L1550" s="28">
        <v>8100</v>
      </c>
      <c r="M1550" s="28">
        <v>0</v>
      </c>
      <c r="N1550" s="28">
        <v>8100</v>
      </c>
      <c r="O1550" s="25" t="s">
        <v>24289</v>
      </c>
      <c r="P1550" s="24">
        <v>11</v>
      </c>
      <c r="Q1550" s="24" t="s">
        <v>203</v>
      </c>
      <c r="R1550" s="28">
        <v>271</v>
      </c>
      <c r="S1550" s="28">
        <v>224</v>
      </c>
      <c r="T1550" s="29">
        <v>6.1111111111111109E-2</v>
      </c>
      <c r="U1550" s="28">
        <v>10737</v>
      </c>
      <c r="V1550" s="63"/>
      <c r="W1550" s="61">
        <f>(Table134[[#This Row],[2042 Future AADT]]-Table134[[#This Row],[AADT 2022]])/20*($W$5-2022)+Table134[[#This Row],[AADT 2022]]</f>
        <v>10737</v>
      </c>
      <c r="X1550" s="63"/>
    </row>
    <row r="1551" spans="1:24" s="21" customFormat="1" ht="24" customHeight="1" x14ac:dyDescent="0.25">
      <c r="A1551" s="24" t="s">
        <v>8855</v>
      </c>
      <c r="B1551" s="25" t="s">
        <v>20491</v>
      </c>
      <c r="C1551" s="24">
        <v>6631</v>
      </c>
      <c r="D1551" s="24" t="s">
        <v>17074</v>
      </c>
      <c r="E1551" s="24" t="s">
        <v>8856</v>
      </c>
      <c r="F1551" s="26">
        <f>Table134[[#This Row],[ToMeasure]]-Table134[[#This Row],[FromMeasure]]</f>
        <v>0.23728618000000001</v>
      </c>
      <c r="G1551" s="27" t="s">
        <v>8857</v>
      </c>
      <c r="H1551" s="37">
        <v>0</v>
      </c>
      <c r="I1551" s="24" t="s">
        <v>8858</v>
      </c>
      <c r="J1551" s="37">
        <v>0.23728618000000001</v>
      </c>
      <c r="K1551" s="24" t="s">
        <v>925</v>
      </c>
      <c r="L1551" s="28">
        <v>9606</v>
      </c>
      <c r="M1551" s="28">
        <v>0</v>
      </c>
      <c r="N1551" s="28">
        <v>9606</v>
      </c>
      <c r="O1551" s="25" t="s">
        <v>24290</v>
      </c>
      <c r="P1551" s="24">
        <v>12</v>
      </c>
      <c r="Q1551" s="24" t="s">
        <v>203</v>
      </c>
      <c r="R1551" s="28">
        <v>322</v>
      </c>
      <c r="S1551" s="28">
        <v>267</v>
      </c>
      <c r="T1551" s="29">
        <v>6.1315844264001669E-2</v>
      </c>
      <c r="U1551" s="28">
        <v>12733</v>
      </c>
      <c r="V1551" s="63"/>
      <c r="W1551" s="61">
        <f>(Table134[[#This Row],[2042 Future AADT]]-Table134[[#This Row],[AADT 2022]])/20*($W$5-2022)+Table134[[#This Row],[AADT 2022]]</f>
        <v>12733</v>
      </c>
      <c r="X1551" s="63"/>
    </row>
    <row r="1552" spans="1:24" s="21" customFormat="1" ht="24" customHeight="1" x14ac:dyDescent="0.25">
      <c r="A1552" s="24" t="s">
        <v>12451</v>
      </c>
      <c r="B1552" s="25" t="s">
        <v>20493</v>
      </c>
      <c r="C1552" s="24">
        <v>6633</v>
      </c>
      <c r="D1552" s="24" t="s">
        <v>17074</v>
      </c>
      <c r="E1552" s="24" t="s">
        <v>12452</v>
      </c>
      <c r="F1552" s="26">
        <f>Table134[[#This Row],[ToMeasure]]-Table134[[#This Row],[FromMeasure]]</f>
        <v>0.22665732999999999</v>
      </c>
      <c r="G1552" s="27" t="s">
        <v>8863</v>
      </c>
      <c r="H1552" s="37">
        <v>0</v>
      </c>
      <c r="I1552" s="24" t="s">
        <v>8858</v>
      </c>
      <c r="J1552" s="37">
        <v>0.22665732999999999</v>
      </c>
      <c r="K1552" s="24" t="s">
        <v>4924</v>
      </c>
      <c r="L1552" s="28">
        <v>8499</v>
      </c>
      <c r="M1552" s="28">
        <v>0</v>
      </c>
      <c r="N1552" s="28">
        <v>8499</v>
      </c>
      <c r="O1552" s="25" t="s">
        <v>24291</v>
      </c>
      <c r="P1552" s="24">
        <v>13</v>
      </c>
      <c r="Q1552" s="24" t="s">
        <v>203</v>
      </c>
      <c r="R1552" s="28">
        <v>289</v>
      </c>
      <c r="S1552" s="28">
        <v>240</v>
      </c>
      <c r="T1552" s="29">
        <v>6.2242616778444525E-2</v>
      </c>
      <c r="U1552" s="28">
        <v>11266</v>
      </c>
      <c r="V1552" s="63"/>
      <c r="W1552" s="61">
        <f>(Table134[[#This Row],[2042 Future AADT]]-Table134[[#This Row],[AADT 2022]])/20*($W$5-2022)+Table134[[#This Row],[AADT 2022]]</f>
        <v>11266</v>
      </c>
      <c r="X1552" s="63"/>
    </row>
    <row r="1553" spans="1:24" s="21" customFormat="1" ht="24" customHeight="1" x14ac:dyDescent="0.25">
      <c r="A1553" s="24" t="s">
        <v>8860</v>
      </c>
      <c r="B1553" s="25"/>
      <c r="C1553" s="24" t="s">
        <v>203</v>
      </c>
      <c r="D1553" s="24" t="s">
        <v>17074</v>
      </c>
      <c r="E1553" s="24" t="s">
        <v>8861</v>
      </c>
      <c r="F1553" s="26">
        <f>Table134[[#This Row],[ToMeasure]]-Table134[[#This Row],[FromMeasure]]</f>
        <v>3.5352870000000002E-2</v>
      </c>
      <c r="G1553" s="27" t="s">
        <v>8862</v>
      </c>
      <c r="H1553" s="37">
        <v>0</v>
      </c>
      <c r="I1553" s="24" t="s">
        <v>132</v>
      </c>
      <c r="J1553" s="37">
        <v>3.5352870000000002E-2</v>
      </c>
      <c r="K1553" s="24" t="s">
        <v>8863</v>
      </c>
      <c r="L1553" s="28" t="s">
        <v>203</v>
      </c>
      <c r="M1553" s="28" t="s">
        <v>203</v>
      </c>
      <c r="N1553" s="28" t="s">
        <v>203</v>
      </c>
      <c r="O1553" s="25" t="s">
        <v>203</v>
      </c>
      <c r="P1553" s="24" t="s">
        <v>203</v>
      </c>
      <c r="Q1553" s="24" t="s">
        <v>203</v>
      </c>
      <c r="R1553" s="28" t="s">
        <v>203</v>
      </c>
      <c r="S1553" s="28" t="s">
        <v>203</v>
      </c>
      <c r="T1553" s="29" t="s">
        <v>203</v>
      </c>
      <c r="U1553" s="28" t="s">
        <v>203</v>
      </c>
      <c r="V1553" s="63"/>
      <c r="W1553" s="61" t="e">
        <f>(Table134[[#This Row],[2042 Future AADT]]-Table134[[#This Row],[AADT 2022]])/20*($W$5-2022)+Table134[[#This Row],[AADT 2022]]</f>
        <v>#VALUE!</v>
      </c>
      <c r="X1553" s="63"/>
    </row>
    <row r="1554" spans="1:24" s="21" customFormat="1" ht="24" customHeight="1" x14ac:dyDescent="0.25">
      <c r="A1554" s="24" t="s">
        <v>15313</v>
      </c>
      <c r="B1554" s="25"/>
      <c r="C1554" s="24" t="s">
        <v>203</v>
      </c>
      <c r="D1554" s="24" t="s">
        <v>17074</v>
      </c>
      <c r="E1554" s="24" t="s">
        <v>15314</v>
      </c>
      <c r="F1554" s="26">
        <f>Table134[[#This Row],[ToMeasure]]-Table134[[#This Row],[FromMeasure]]</f>
        <v>3.0079430000000001E-2</v>
      </c>
      <c r="G1554" s="27" t="s">
        <v>6207</v>
      </c>
      <c r="H1554" s="37">
        <v>0</v>
      </c>
      <c r="I1554" s="24" t="s">
        <v>8858</v>
      </c>
      <c r="J1554" s="37">
        <v>3.0079430000000001E-2</v>
      </c>
      <c r="K1554" s="24" t="s">
        <v>132</v>
      </c>
      <c r="L1554" s="28" t="s">
        <v>203</v>
      </c>
      <c r="M1554" s="28" t="s">
        <v>203</v>
      </c>
      <c r="N1554" s="28" t="s">
        <v>203</v>
      </c>
      <c r="O1554" s="25" t="s">
        <v>203</v>
      </c>
      <c r="P1554" s="24" t="s">
        <v>203</v>
      </c>
      <c r="Q1554" s="24" t="s">
        <v>203</v>
      </c>
      <c r="R1554" s="28" t="s">
        <v>203</v>
      </c>
      <c r="S1554" s="28" t="s">
        <v>203</v>
      </c>
      <c r="T1554" s="29" t="s">
        <v>203</v>
      </c>
      <c r="U1554" s="28" t="s">
        <v>203</v>
      </c>
      <c r="V1554" s="63"/>
      <c r="W1554" s="61" t="e">
        <f>(Table134[[#This Row],[2042 Future AADT]]-Table134[[#This Row],[AADT 2022]])/20*($W$5-2022)+Table134[[#This Row],[AADT 2022]]</f>
        <v>#VALUE!</v>
      </c>
      <c r="X1554" s="63"/>
    </row>
    <row r="1555" spans="1:24" s="21" customFormat="1" ht="24" customHeight="1" x14ac:dyDescent="0.25">
      <c r="A1555" s="24" t="s">
        <v>12454</v>
      </c>
      <c r="B1555" s="25"/>
      <c r="C1555" s="24" t="s">
        <v>203</v>
      </c>
      <c r="D1555" s="24" t="s">
        <v>17074</v>
      </c>
      <c r="E1555" s="24" t="s">
        <v>12455</v>
      </c>
      <c r="F1555" s="26">
        <f>Table134[[#This Row],[ToMeasure]]-Table134[[#This Row],[FromMeasure]]</f>
        <v>2.836638E-2</v>
      </c>
      <c r="G1555" s="27" t="s">
        <v>12456</v>
      </c>
      <c r="H1555" s="37">
        <v>0</v>
      </c>
      <c r="I1555" s="24" t="s">
        <v>8858</v>
      </c>
      <c r="J1555" s="37">
        <v>2.836638E-2</v>
      </c>
      <c r="K1555" s="24" t="s">
        <v>132</v>
      </c>
      <c r="L1555" s="28" t="s">
        <v>203</v>
      </c>
      <c r="M1555" s="28" t="s">
        <v>203</v>
      </c>
      <c r="N1555" s="28" t="s">
        <v>203</v>
      </c>
      <c r="O1555" s="25" t="s">
        <v>203</v>
      </c>
      <c r="P1555" s="24" t="s">
        <v>203</v>
      </c>
      <c r="Q1555" s="24" t="s">
        <v>203</v>
      </c>
      <c r="R1555" s="28" t="s">
        <v>203</v>
      </c>
      <c r="S1555" s="28" t="s">
        <v>203</v>
      </c>
      <c r="T1555" s="29" t="s">
        <v>203</v>
      </c>
      <c r="U1555" s="28" t="s">
        <v>203</v>
      </c>
      <c r="V1555" s="63"/>
      <c r="W1555" s="61" t="e">
        <f>(Table134[[#This Row],[2042 Future AADT]]-Table134[[#This Row],[AADT 2022]])/20*($W$5-2022)+Table134[[#This Row],[AADT 2022]]</f>
        <v>#VALUE!</v>
      </c>
      <c r="X1555" s="63"/>
    </row>
    <row r="1556" spans="1:24" s="21" customFormat="1" ht="24" customHeight="1" x14ac:dyDescent="0.25">
      <c r="A1556" s="24" t="s">
        <v>12457</v>
      </c>
      <c r="B1556" s="25" t="s">
        <v>20494</v>
      </c>
      <c r="C1556" s="24">
        <v>6640</v>
      </c>
      <c r="D1556" s="24" t="s">
        <v>17074</v>
      </c>
      <c r="E1556" s="24" t="s">
        <v>12458</v>
      </c>
      <c r="F1556" s="26">
        <f>Table134[[#This Row],[ToMeasure]]-Table134[[#This Row],[FromMeasure]]</f>
        <v>0.23319140999999999</v>
      </c>
      <c r="G1556" s="27" t="s">
        <v>12459</v>
      </c>
      <c r="H1556" s="37">
        <v>0</v>
      </c>
      <c r="I1556" s="24" t="s">
        <v>925</v>
      </c>
      <c r="J1556" s="37">
        <v>0.23319140999999999</v>
      </c>
      <c r="K1556" s="24" t="s">
        <v>4975</v>
      </c>
      <c r="L1556" s="28">
        <v>14027</v>
      </c>
      <c r="M1556" s="28">
        <v>0</v>
      </c>
      <c r="N1556" s="28">
        <v>14027</v>
      </c>
      <c r="O1556" s="25" t="s">
        <v>24292</v>
      </c>
      <c r="P1556" s="24">
        <v>9</v>
      </c>
      <c r="Q1556" s="24" t="s">
        <v>203</v>
      </c>
      <c r="R1556" s="28">
        <v>472</v>
      </c>
      <c r="S1556" s="28">
        <v>391</v>
      </c>
      <c r="T1556" s="29">
        <v>6.1524203322164399E-2</v>
      </c>
      <c r="U1556" s="28">
        <v>18593</v>
      </c>
      <c r="V1556" s="63"/>
      <c r="W1556" s="61">
        <f>(Table134[[#This Row],[2042 Future AADT]]-Table134[[#This Row],[AADT 2022]])/20*($W$5-2022)+Table134[[#This Row],[AADT 2022]]</f>
        <v>18593</v>
      </c>
      <c r="X1556" s="63"/>
    </row>
    <row r="1557" spans="1:24" s="21" customFormat="1" ht="24" customHeight="1" x14ac:dyDescent="0.25">
      <c r="A1557" s="24" t="s">
        <v>15315</v>
      </c>
      <c r="B1557" s="25" t="s">
        <v>20496</v>
      </c>
      <c r="C1557" s="24">
        <v>6642</v>
      </c>
      <c r="D1557" s="24" t="s">
        <v>17074</v>
      </c>
      <c r="E1557" s="24" t="s">
        <v>15316</v>
      </c>
      <c r="F1557" s="26">
        <f>Table134[[#This Row],[ToMeasure]]-Table134[[#This Row],[FromMeasure]]</f>
        <v>0.18588391000000001</v>
      </c>
      <c r="G1557" s="27" t="s">
        <v>12464</v>
      </c>
      <c r="H1557" s="37">
        <v>0</v>
      </c>
      <c r="I1557" s="24" t="s">
        <v>4924</v>
      </c>
      <c r="J1557" s="37">
        <v>0.18588391000000001</v>
      </c>
      <c r="K1557" s="24" t="s">
        <v>4975</v>
      </c>
      <c r="L1557" s="28">
        <v>15883</v>
      </c>
      <c r="M1557" s="28">
        <v>0</v>
      </c>
      <c r="N1557" s="28">
        <v>15883</v>
      </c>
      <c r="O1557" s="25" t="s">
        <v>24293</v>
      </c>
      <c r="P1557" s="24">
        <v>12</v>
      </c>
      <c r="Q1557" s="24" t="s">
        <v>203</v>
      </c>
      <c r="R1557" s="28">
        <v>533</v>
      </c>
      <c r="S1557" s="28">
        <v>443</v>
      </c>
      <c r="T1557" s="29">
        <v>6.1449348359881632E-2</v>
      </c>
      <c r="U1557" s="28">
        <v>21053</v>
      </c>
      <c r="V1557" s="63"/>
      <c r="W1557" s="61">
        <f>(Table134[[#This Row],[2042 Future AADT]]-Table134[[#This Row],[AADT 2022]])/20*($W$5-2022)+Table134[[#This Row],[AADT 2022]]</f>
        <v>21053</v>
      </c>
      <c r="X1557" s="63"/>
    </row>
    <row r="1558" spans="1:24" s="21" customFormat="1" ht="24" customHeight="1" x14ac:dyDescent="0.25">
      <c r="A1558" s="24" t="s">
        <v>15318</v>
      </c>
      <c r="B1558" s="25" t="s">
        <v>20495</v>
      </c>
      <c r="C1558" s="24">
        <v>6641</v>
      </c>
      <c r="D1558" s="24" t="s">
        <v>17074</v>
      </c>
      <c r="E1558" s="24" t="s">
        <v>15319</v>
      </c>
      <c r="F1558" s="26">
        <f>Table134[[#This Row],[ToMeasure]]-Table134[[#This Row],[FromMeasure]]</f>
        <v>0.18635235999999999</v>
      </c>
      <c r="G1558" s="27" t="s">
        <v>4975</v>
      </c>
      <c r="H1558" s="37">
        <v>0</v>
      </c>
      <c r="I1558" s="24" t="s">
        <v>12459</v>
      </c>
      <c r="J1558" s="37">
        <v>0.18635235999999999</v>
      </c>
      <c r="K1558" s="24" t="s">
        <v>925</v>
      </c>
      <c r="L1558" s="28">
        <v>17539</v>
      </c>
      <c r="M1558" s="28">
        <v>0</v>
      </c>
      <c r="N1558" s="28">
        <v>17539</v>
      </c>
      <c r="O1558" s="25" t="s">
        <v>24294</v>
      </c>
      <c r="P1558" s="24">
        <v>12</v>
      </c>
      <c r="Q1558" s="24" t="s">
        <v>203</v>
      </c>
      <c r="R1558" s="28">
        <v>591</v>
      </c>
      <c r="S1558" s="28">
        <v>488</v>
      </c>
      <c r="T1558" s="29">
        <v>6.1520041051371231E-2</v>
      </c>
      <c r="U1558" s="28">
        <v>23248</v>
      </c>
      <c r="V1558" s="63"/>
      <c r="W1558" s="61">
        <f>(Table134[[#This Row],[2042 Future AADT]]-Table134[[#This Row],[AADT 2022]])/20*($W$5-2022)+Table134[[#This Row],[AADT 2022]]</f>
        <v>23248</v>
      </c>
      <c r="X1558" s="63"/>
    </row>
    <row r="1559" spans="1:24" s="21" customFormat="1" ht="24" customHeight="1" x14ac:dyDescent="0.25">
      <c r="A1559" s="24" t="s">
        <v>15321</v>
      </c>
      <c r="B1559" s="25" t="s">
        <v>20497</v>
      </c>
      <c r="C1559" s="24">
        <v>6643</v>
      </c>
      <c r="D1559" s="24" t="s">
        <v>17074</v>
      </c>
      <c r="E1559" s="24" t="s">
        <v>15322</v>
      </c>
      <c r="F1559" s="26">
        <f>Table134[[#This Row],[ToMeasure]]-Table134[[#This Row],[FromMeasure]]</f>
        <v>0.22378977</v>
      </c>
      <c r="G1559" s="27" t="s">
        <v>8867</v>
      </c>
      <c r="H1559" s="37">
        <v>0</v>
      </c>
      <c r="I1559" s="24" t="s">
        <v>12459</v>
      </c>
      <c r="J1559" s="37">
        <v>0.22378977</v>
      </c>
      <c r="K1559" s="24" t="s">
        <v>4924</v>
      </c>
      <c r="L1559" s="28">
        <v>11570</v>
      </c>
      <c r="M1559" s="28">
        <v>0</v>
      </c>
      <c r="N1559" s="28">
        <v>11570</v>
      </c>
      <c r="O1559" s="25" t="s">
        <v>24295</v>
      </c>
      <c r="P1559" s="24">
        <v>9</v>
      </c>
      <c r="Q1559" s="24" t="s">
        <v>203</v>
      </c>
      <c r="R1559" s="28">
        <v>402</v>
      </c>
      <c r="S1559" s="28">
        <v>334</v>
      </c>
      <c r="T1559" s="29">
        <v>6.3612791702679347E-2</v>
      </c>
      <c r="U1559" s="28">
        <v>15336</v>
      </c>
      <c r="V1559" s="63"/>
      <c r="W1559" s="61">
        <f>(Table134[[#This Row],[2042 Future AADT]]-Table134[[#This Row],[AADT 2022]])/20*($W$5-2022)+Table134[[#This Row],[AADT 2022]]</f>
        <v>15336</v>
      </c>
      <c r="X1559" s="63"/>
    </row>
    <row r="1560" spans="1:24" s="21" customFormat="1" ht="24" customHeight="1" x14ac:dyDescent="0.25">
      <c r="A1560" s="24" t="s">
        <v>8864</v>
      </c>
      <c r="B1560" s="25"/>
      <c r="C1560" s="24" t="s">
        <v>203</v>
      </c>
      <c r="D1560" s="24" t="s">
        <v>17074</v>
      </c>
      <c r="E1560" s="24" t="s">
        <v>8865</v>
      </c>
      <c r="F1560" s="26">
        <f>Table134[[#This Row],[ToMeasure]]-Table134[[#This Row],[FromMeasure]]</f>
        <v>2.4370280000000001E-2</v>
      </c>
      <c r="G1560" s="27" t="s">
        <v>8866</v>
      </c>
      <c r="H1560" s="37">
        <v>0</v>
      </c>
      <c r="I1560" s="24" t="s">
        <v>133</v>
      </c>
      <c r="J1560" s="37">
        <v>2.4370280000000001E-2</v>
      </c>
      <c r="K1560" s="24" t="s">
        <v>8867</v>
      </c>
      <c r="L1560" s="28" t="s">
        <v>203</v>
      </c>
      <c r="M1560" s="28" t="s">
        <v>203</v>
      </c>
      <c r="N1560" s="28" t="s">
        <v>203</v>
      </c>
      <c r="O1560" s="25" t="s">
        <v>203</v>
      </c>
      <c r="P1560" s="24" t="s">
        <v>203</v>
      </c>
      <c r="Q1560" s="24" t="s">
        <v>203</v>
      </c>
      <c r="R1560" s="28" t="s">
        <v>203</v>
      </c>
      <c r="S1560" s="28" t="s">
        <v>203</v>
      </c>
      <c r="T1560" s="29" t="s">
        <v>203</v>
      </c>
      <c r="U1560" s="28" t="s">
        <v>203</v>
      </c>
      <c r="V1560" s="63"/>
      <c r="W1560" s="61" t="e">
        <f>(Table134[[#This Row],[2042 Future AADT]]-Table134[[#This Row],[AADT 2022]])/20*($W$5-2022)+Table134[[#This Row],[AADT 2022]]</f>
        <v>#VALUE!</v>
      </c>
      <c r="X1560" s="63"/>
    </row>
    <row r="1561" spans="1:24" s="21" customFormat="1" ht="24" customHeight="1" x14ac:dyDescent="0.25">
      <c r="A1561" s="24" t="s">
        <v>4972</v>
      </c>
      <c r="B1561" s="25"/>
      <c r="C1561" s="24" t="s">
        <v>203</v>
      </c>
      <c r="D1561" s="24" t="s">
        <v>17074</v>
      </c>
      <c r="E1561" s="24" t="s">
        <v>4973</v>
      </c>
      <c r="F1561" s="26">
        <f>Table134[[#This Row],[ToMeasure]]-Table134[[#This Row],[FromMeasure]]</f>
        <v>3.2551549999999999E-2</v>
      </c>
      <c r="G1561" s="27" t="s">
        <v>4974</v>
      </c>
      <c r="H1561" s="37">
        <v>0</v>
      </c>
      <c r="I1561" s="24" t="s">
        <v>133</v>
      </c>
      <c r="J1561" s="37">
        <v>3.2551549999999999E-2</v>
      </c>
      <c r="K1561" s="24" t="s">
        <v>4975</v>
      </c>
      <c r="L1561" s="28" t="s">
        <v>203</v>
      </c>
      <c r="M1561" s="28" t="s">
        <v>203</v>
      </c>
      <c r="N1561" s="28" t="s">
        <v>203</v>
      </c>
      <c r="O1561" s="25" t="s">
        <v>203</v>
      </c>
      <c r="P1561" s="24" t="s">
        <v>203</v>
      </c>
      <c r="Q1561" s="24" t="s">
        <v>203</v>
      </c>
      <c r="R1561" s="28" t="s">
        <v>203</v>
      </c>
      <c r="S1561" s="28" t="s">
        <v>203</v>
      </c>
      <c r="T1561" s="29" t="s">
        <v>203</v>
      </c>
      <c r="U1561" s="28" t="s">
        <v>203</v>
      </c>
      <c r="V1561" s="63"/>
      <c r="W1561" s="61" t="e">
        <f>(Table134[[#This Row],[2042 Future AADT]]-Table134[[#This Row],[AADT 2022]])/20*($W$5-2022)+Table134[[#This Row],[AADT 2022]]</f>
        <v>#VALUE!</v>
      </c>
      <c r="X1561" s="63"/>
    </row>
    <row r="1562" spans="1:24" s="21" customFormat="1" ht="24" customHeight="1" x14ac:dyDescent="0.25">
      <c r="A1562" s="24" t="s">
        <v>15324</v>
      </c>
      <c r="B1562" s="25"/>
      <c r="C1562" s="24" t="s">
        <v>203</v>
      </c>
      <c r="D1562" s="24" t="s">
        <v>17074</v>
      </c>
      <c r="E1562" s="24" t="s">
        <v>15325</v>
      </c>
      <c r="F1562" s="26">
        <f>Table134[[#This Row],[ToMeasure]]-Table134[[#This Row],[FromMeasure]]</f>
        <v>2.899881E-2</v>
      </c>
      <c r="G1562" s="27" t="s">
        <v>15326</v>
      </c>
      <c r="H1562" s="37">
        <v>0</v>
      </c>
      <c r="I1562" s="24" t="s">
        <v>12459</v>
      </c>
      <c r="J1562" s="37">
        <v>2.899881E-2</v>
      </c>
      <c r="K1562" s="24" t="s">
        <v>133</v>
      </c>
      <c r="L1562" s="28" t="s">
        <v>203</v>
      </c>
      <c r="M1562" s="28" t="s">
        <v>203</v>
      </c>
      <c r="N1562" s="28" t="s">
        <v>203</v>
      </c>
      <c r="O1562" s="25" t="s">
        <v>203</v>
      </c>
      <c r="P1562" s="24" t="s">
        <v>203</v>
      </c>
      <c r="Q1562" s="24" t="s">
        <v>203</v>
      </c>
      <c r="R1562" s="28" t="s">
        <v>203</v>
      </c>
      <c r="S1562" s="28" t="s">
        <v>203</v>
      </c>
      <c r="T1562" s="29" t="s">
        <v>203</v>
      </c>
      <c r="U1562" s="28" t="s">
        <v>203</v>
      </c>
      <c r="V1562" s="63"/>
      <c r="W1562" s="61" t="e">
        <f>(Table134[[#This Row],[2042 Future AADT]]-Table134[[#This Row],[AADT 2022]])/20*($W$5-2022)+Table134[[#This Row],[AADT 2022]]</f>
        <v>#VALUE!</v>
      </c>
      <c r="X1562" s="63"/>
    </row>
    <row r="1563" spans="1:24" s="21" customFormat="1" ht="24" customHeight="1" x14ac:dyDescent="0.25">
      <c r="A1563" s="24" t="s">
        <v>12461</v>
      </c>
      <c r="B1563" s="25"/>
      <c r="C1563" s="24" t="s">
        <v>203</v>
      </c>
      <c r="D1563" s="24" t="s">
        <v>17074</v>
      </c>
      <c r="E1563" s="24" t="s">
        <v>12462</v>
      </c>
      <c r="F1563" s="26">
        <f>Table134[[#This Row],[ToMeasure]]-Table134[[#This Row],[FromMeasure]]</f>
        <v>4.0815770000000001E-2</v>
      </c>
      <c r="G1563" s="27" t="s">
        <v>12463</v>
      </c>
      <c r="H1563" s="37">
        <v>0</v>
      </c>
      <c r="I1563" s="24" t="s">
        <v>12464</v>
      </c>
      <c r="J1563" s="37">
        <v>4.0815770000000001E-2</v>
      </c>
      <c r="K1563" s="24" t="s">
        <v>133</v>
      </c>
      <c r="L1563" s="28" t="s">
        <v>203</v>
      </c>
      <c r="M1563" s="28" t="s">
        <v>203</v>
      </c>
      <c r="N1563" s="28" t="s">
        <v>203</v>
      </c>
      <c r="O1563" s="25" t="s">
        <v>203</v>
      </c>
      <c r="P1563" s="24" t="s">
        <v>203</v>
      </c>
      <c r="Q1563" s="24" t="s">
        <v>203</v>
      </c>
      <c r="R1563" s="28" t="s">
        <v>203</v>
      </c>
      <c r="S1563" s="28" t="s">
        <v>203</v>
      </c>
      <c r="T1563" s="29" t="s">
        <v>203</v>
      </c>
      <c r="U1563" s="28" t="s">
        <v>203</v>
      </c>
      <c r="V1563" s="63"/>
      <c r="W1563" s="61" t="e">
        <f>(Table134[[#This Row],[2042 Future AADT]]-Table134[[#This Row],[AADT 2022]])/20*($W$5-2022)+Table134[[#This Row],[AADT 2022]]</f>
        <v>#VALUE!</v>
      </c>
      <c r="X1563" s="63"/>
    </row>
    <row r="1564" spans="1:24" s="21" customFormat="1" ht="24" customHeight="1" x14ac:dyDescent="0.25">
      <c r="A1564" s="24" t="s">
        <v>8868</v>
      </c>
      <c r="B1564" s="25" t="s">
        <v>20499</v>
      </c>
      <c r="C1564" s="24">
        <v>6650</v>
      </c>
      <c r="D1564" s="24" t="s">
        <v>17074</v>
      </c>
      <c r="E1564" s="24" t="s">
        <v>8869</v>
      </c>
      <c r="F1564" s="26">
        <f>Table134[[#This Row],[ToMeasure]]-Table134[[#This Row],[FromMeasure]]</f>
        <v>0.23906279999999999</v>
      </c>
      <c r="G1564" s="27" t="s">
        <v>8870</v>
      </c>
      <c r="H1564" s="37">
        <v>0</v>
      </c>
      <c r="I1564" s="24" t="s">
        <v>925</v>
      </c>
      <c r="J1564" s="37">
        <v>0.23906279999999999</v>
      </c>
      <c r="K1564" s="24" t="s">
        <v>134</v>
      </c>
      <c r="L1564" s="28">
        <v>12036</v>
      </c>
      <c r="M1564" s="28">
        <v>0</v>
      </c>
      <c r="N1564" s="28">
        <v>12036</v>
      </c>
      <c r="O1564" s="25" t="s">
        <v>24296</v>
      </c>
      <c r="P1564" s="24">
        <v>11</v>
      </c>
      <c r="Q1564" s="24" t="s">
        <v>203</v>
      </c>
      <c r="R1564" s="28">
        <v>404</v>
      </c>
      <c r="S1564" s="28">
        <v>335</v>
      </c>
      <c r="T1564" s="29">
        <v>6.1399135925556667E-2</v>
      </c>
      <c r="U1564" s="28">
        <v>15954</v>
      </c>
      <c r="V1564" s="63"/>
      <c r="W1564" s="61">
        <f>(Table134[[#This Row],[2042 Future AADT]]-Table134[[#This Row],[AADT 2022]])/20*($W$5-2022)+Table134[[#This Row],[AADT 2022]]</f>
        <v>15954</v>
      </c>
      <c r="X1564" s="63"/>
    </row>
    <row r="1565" spans="1:24" s="21" customFormat="1" ht="24" customHeight="1" x14ac:dyDescent="0.25">
      <c r="A1565" s="24" t="s">
        <v>8872</v>
      </c>
      <c r="B1565" s="25" t="s">
        <v>20501</v>
      </c>
      <c r="C1565" s="24">
        <v>6652</v>
      </c>
      <c r="D1565" s="24" t="s">
        <v>17074</v>
      </c>
      <c r="E1565" s="24" t="s">
        <v>8873</v>
      </c>
      <c r="F1565" s="26">
        <f>Table134[[#This Row],[ToMeasure]]-Table134[[#This Row],[FromMeasure]]</f>
        <v>0.30560579999999998</v>
      </c>
      <c r="G1565" s="27" t="s">
        <v>4979</v>
      </c>
      <c r="H1565" s="37">
        <v>0</v>
      </c>
      <c r="I1565" s="24" t="s">
        <v>4924</v>
      </c>
      <c r="J1565" s="37">
        <v>0.30560579999999998</v>
      </c>
      <c r="K1565" s="24" t="s">
        <v>8874</v>
      </c>
      <c r="L1565" s="28">
        <v>15635</v>
      </c>
      <c r="M1565" s="28">
        <v>0</v>
      </c>
      <c r="N1565" s="28">
        <v>15635</v>
      </c>
      <c r="O1565" s="25" t="s">
        <v>24297</v>
      </c>
      <c r="P1565" s="24">
        <v>16</v>
      </c>
      <c r="Q1565" s="24" t="s">
        <v>203</v>
      </c>
      <c r="R1565" s="28">
        <v>525</v>
      </c>
      <c r="S1565" s="28">
        <v>434</v>
      </c>
      <c r="T1565" s="29">
        <v>6.1336744483530541E-2</v>
      </c>
      <c r="U1565" s="28">
        <v>20725</v>
      </c>
      <c r="V1565" s="63"/>
      <c r="W1565" s="61">
        <f>(Table134[[#This Row],[2042 Future AADT]]-Table134[[#This Row],[AADT 2022]])/20*($W$5-2022)+Table134[[#This Row],[AADT 2022]]</f>
        <v>20725</v>
      </c>
      <c r="X1565" s="63"/>
    </row>
    <row r="1566" spans="1:24" s="21" customFormat="1" ht="24" customHeight="1" x14ac:dyDescent="0.25">
      <c r="A1566" s="24" t="s">
        <v>8876</v>
      </c>
      <c r="B1566" s="25" t="s">
        <v>20500</v>
      </c>
      <c r="C1566" s="24">
        <v>6651</v>
      </c>
      <c r="D1566" s="24" t="s">
        <v>17074</v>
      </c>
      <c r="E1566" s="24" t="s">
        <v>8877</v>
      </c>
      <c r="F1566" s="26">
        <f>Table134[[#This Row],[ToMeasure]]-Table134[[#This Row],[FromMeasure]]</f>
        <v>0.25522127999999999</v>
      </c>
      <c r="G1566" s="27" t="s">
        <v>8878</v>
      </c>
      <c r="H1566" s="37">
        <v>0</v>
      </c>
      <c r="I1566" s="24" t="s">
        <v>8879</v>
      </c>
      <c r="J1566" s="37">
        <v>0.25522127999999999</v>
      </c>
      <c r="K1566" s="24" t="s">
        <v>925</v>
      </c>
      <c r="L1566" s="28">
        <v>11661</v>
      </c>
      <c r="M1566" s="28">
        <v>0</v>
      </c>
      <c r="N1566" s="28">
        <v>11661</v>
      </c>
      <c r="O1566" s="25" t="s">
        <v>24298</v>
      </c>
      <c r="P1566" s="24">
        <v>11</v>
      </c>
      <c r="Q1566" s="24" t="s">
        <v>203</v>
      </c>
      <c r="R1566" s="28">
        <v>354</v>
      </c>
      <c r="S1566" s="28">
        <v>1375</v>
      </c>
      <c r="T1566" s="29">
        <v>0.14827201783723523</v>
      </c>
      <c r="U1566" s="28">
        <v>15457</v>
      </c>
      <c r="V1566" s="63"/>
      <c r="W1566" s="61">
        <f>(Table134[[#This Row],[2042 Future AADT]]-Table134[[#This Row],[AADT 2022]])/20*($W$5-2022)+Table134[[#This Row],[AADT 2022]]</f>
        <v>15457</v>
      </c>
      <c r="X1566" s="63"/>
    </row>
    <row r="1567" spans="1:24" s="21" customFormat="1" ht="24" customHeight="1" x14ac:dyDescent="0.25">
      <c r="A1567" s="24" t="s">
        <v>15327</v>
      </c>
      <c r="B1567" s="25" t="s">
        <v>20502</v>
      </c>
      <c r="C1567" s="24">
        <v>6653</v>
      </c>
      <c r="D1567" s="24" t="s">
        <v>17074</v>
      </c>
      <c r="E1567" s="24" t="s">
        <v>15328</v>
      </c>
      <c r="F1567" s="26">
        <f>Table134[[#This Row],[ToMeasure]]-Table134[[#This Row],[FromMeasure]]</f>
        <v>0.20544493999999999</v>
      </c>
      <c r="G1567" s="27" t="s">
        <v>8874</v>
      </c>
      <c r="H1567" s="37">
        <v>0</v>
      </c>
      <c r="I1567" s="24" t="s">
        <v>4979</v>
      </c>
      <c r="J1567" s="37">
        <v>0.20544493999999999</v>
      </c>
      <c r="K1567" s="24" t="s">
        <v>4924</v>
      </c>
      <c r="L1567" s="28">
        <v>10059</v>
      </c>
      <c r="M1567" s="28">
        <v>0</v>
      </c>
      <c r="N1567" s="28">
        <v>10059</v>
      </c>
      <c r="O1567" s="25" t="s">
        <v>24299</v>
      </c>
      <c r="P1567" s="24">
        <v>9</v>
      </c>
      <c r="Q1567" s="24" t="s">
        <v>203</v>
      </c>
      <c r="R1567" s="28">
        <v>307</v>
      </c>
      <c r="S1567" s="28">
        <v>1190</v>
      </c>
      <c r="T1567" s="29">
        <v>0.14882195049209662</v>
      </c>
      <c r="U1567" s="28">
        <v>13334</v>
      </c>
      <c r="V1567" s="63"/>
      <c r="W1567" s="61">
        <f>(Table134[[#This Row],[2042 Future AADT]]-Table134[[#This Row],[AADT 2022]])/20*($W$5-2022)+Table134[[#This Row],[AADT 2022]]</f>
        <v>13334</v>
      </c>
      <c r="X1567" s="63"/>
    </row>
    <row r="1568" spans="1:24" s="21" customFormat="1" ht="24" customHeight="1" x14ac:dyDescent="0.25">
      <c r="A1568" s="24" t="s">
        <v>8881</v>
      </c>
      <c r="B1568" s="25" t="s">
        <v>20504</v>
      </c>
      <c r="C1568" s="24">
        <v>6655</v>
      </c>
      <c r="D1568" s="24" t="s">
        <v>17074</v>
      </c>
      <c r="E1568" s="24" t="s">
        <v>8882</v>
      </c>
      <c r="F1568" s="26">
        <f>Table134[[#This Row],[ToMeasure]]-Table134[[#This Row],[FromMeasure]]</f>
        <v>4.26495E-2</v>
      </c>
      <c r="G1568" s="27" t="s">
        <v>8883</v>
      </c>
      <c r="H1568" s="37">
        <v>0</v>
      </c>
      <c r="I1568" s="24" t="s">
        <v>134</v>
      </c>
      <c r="J1568" s="37">
        <v>4.26495E-2</v>
      </c>
      <c r="K1568" s="24" t="s">
        <v>4979</v>
      </c>
      <c r="L1568" s="28">
        <v>10212</v>
      </c>
      <c r="M1568" s="28">
        <v>0</v>
      </c>
      <c r="N1568" s="28">
        <v>10212</v>
      </c>
      <c r="O1568" s="25" t="s">
        <v>24300</v>
      </c>
      <c r="P1568" s="24">
        <v>10</v>
      </c>
      <c r="Q1568" s="24" t="s">
        <v>203</v>
      </c>
      <c r="R1568" s="28">
        <v>310</v>
      </c>
      <c r="S1568" s="28">
        <v>1205</v>
      </c>
      <c r="T1568" s="29">
        <v>0.14835487661574617</v>
      </c>
      <c r="U1568" s="28">
        <v>13536</v>
      </c>
      <c r="V1568" s="63"/>
      <c r="W1568" s="61">
        <f>(Table134[[#This Row],[2042 Future AADT]]-Table134[[#This Row],[AADT 2022]])/20*($W$5-2022)+Table134[[#This Row],[AADT 2022]]</f>
        <v>13536</v>
      </c>
      <c r="X1568" s="63"/>
    </row>
    <row r="1569" spans="1:24" s="21" customFormat="1" ht="24" customHeight="1" x14ac:dyDescent="0.25">
      <c r="A1569" s="24" t="s">
        <v>4976</v>
      </c>
      <c r="B1569" s="25" t="s">
        <v>20505</v>
      </c>
      <c r="C1569" s="24">
        <v>6656</v>
      </c>
      <c r="D1569" s="24" t="s">
        <v>17074</v>
      </c>
      <c r="E1569" s="24" t="s">
        <v>4977</v>
      </c>
      <c r="F1569" s="26">
        <f>Table134[[#This Row],[ToMeasure]]-Table134[[#This Row],[FromMeasure]]</f>
        <v>0.1232226</v>
      </c>
      <c r="G1569" s="27" t="s">
        <v>4978</v>
      </c>
      <c r="H1569" s="37">
        <v>0</v>
      </c>
      <c r="I1569" s="24" t="s">
        <v>4979</v>
      </c>
      <c r="J1569" s="37">
        <v>0.1232226</v>
      </c>
      <c r="K1569" s="24" t="s">
        <v>134</v>
      </c>
      <c r="L1569" s="28">
        <v>14129</v>
      </c>
      <c r="M1569" s="28">
        <v>0</v>
      </c>
      <c r="N1569" s="28">
        <v>14129</v>
      </c>
      <c r="O1569" s="25" t="s">
        <v>24301</v>
      </c>
      <c r="P1569" s="24">
        <v>17</v>
      </c>
      <c r="Q1569" s="24" t="s">
        <v>203</v>
      </c>
      <c r="R1569" s="28">
        <v>430</v>
      </c>
      <c r="S1569" s="28">
        <v>1666</v>
      </c>
      <c r="T1569" s="29">
        <v>0.14834737065609738</v>
      </c>
      <c r="U1569" s="28">
        <v>18728</v>
      </c>
      <c r="V1569" s="63"/>
      <c r="W1569" s="61">
        <f>(Table134[[#This Row],[2042 Future AADT]]-Table134[[#This Row],[AADT 2022]])/20*($W$5-2022)+Table134[[#This Row],[AADT 2022]]</f>
        <v>18728</v>
      </c>
      <c r="X1569" s="63"/>
    </row>
    <row r="1570" spans="1:24" s="21" customFormat="1" ht="24" customHeight="1" x14ac:dyDescent="0.25">
      <c r="A1570" s="24" t="s">
        <v>12465</v>
      </c>
      <c r="B1570" s="25" t="s">
        <v>20506</v>
      </c>
      <c r="C1570" s="24">
        <v>6660</v>
      </c>
      <c r="D1570" s="24" t="s">
        <v>17074</v>
      </c>
      <c r="E1570" s="24" t="s">
        <v>12466</v>
      </c>
      <c r="F1570" s="26">
        <f>Table134[[#This Row],[ToMeasure]]-Table134[[#This Row],[FromMeasure]]</f>
        <v>0.21728546000000001</v>
      </c>
      <c r="G1570" s="27" t="s">
        <v>12467</v>
      </c>
      <c r="H1570" s="37">
        <v>0</v>
      </c>
      <c r="I1570" s="24" t="s">
        <v>925</v>
      </c>
      <c r="J1570" s="37">
        <v>0.21728546000000001</v>
      </c>
      <c r="K1570" s="24" t="s">
        <v>942</v>
      </c>
      <c r="L1570" s="28">
        <v>4341</v>
      </c>
      <c r="M1570" s="28">
        <v>0</v>
      </c>
      <c r="N1570" s="28">
        <v>4341</v>
      </c>
      <c r="O1570" s="25" t="s">
        <v>24302</v>
      </c>
      <c r="P1570" s="24">
        <v>13</v>
      </c>
      <c r="Q1570" s="24" t="s">
        <v>203</v>
      </c>
      <c r="R1570" s="28">
        <v>145</v>
      </c>
      <c r="S1570" s="28">
        <v>118</v>
      </c>
      <c r="T1570" s="29">
        <v>6.0585118636258928E-2</v>
      </c>
      <c r="U1570" s="28">
        <v>5754</v>
      </c>
      <c r="V1570" s="63"/>
      <c r="W1570" s="61">
        <f>(Table134[[#This Row],[2042 Future AADT]]-Table134[[#This Row],[AADT 2022]])/20*($W$5-2022)+Table134[[#This Row],[AADT 2022]]</f>
        <v>5754</v>
      </c>
      <c r="X1570" s="63"/>
    </row>
    <row r="1571" spans="1:24" s="21" customFormat="1" ht="24" customHeight="1" x14ac:dyDescent="0.25">
      <c r="A1571" s="24" t="s">
        <v>15330</v>
      </c>
      <c r="B1571" s="25" t="s">
        <v>20509</v>
      </c>
      <c r="C1571" s="24">
        <v>6665</v>
      </c>
      <c r="D1571" s="24" t="s">
        <v>17074</v>
      </c>
      <c r="E1571" s="24" t="s">
        <v>15331</v>
      </c>
      <c r="F1571" s="26">
        <f>Table134[[#This Row],[ToMeasure]]-Table134[[#This Row],[FromMeasure]]</f>
        <v>0.18113309999999999</v>
      </c>
      <c r="G1571" s="27" t="s">
        <v>15332</v>
      </c>
      <c r="H1571" s="37">
        <v>0</v>
      </c>
      <c r="I1571" s="24" t="s">
        <v>15333</v>
      </c>
      <c r="J1571" s="37">
        <v>0.18113309999999999</v>
      </c>
      <c r="K1571" s="24" t="s">
        <v>4924</v>
      </c>
      <c r="L1571" s="28">
        <v>2693</v>
      </c>
      <c r="M1571" s="28">
        <v>0</v>
      </c>
      <c r="N1571" s="28">
        <v>2693</v>
      </c>
      <c r="O1571" s="25" t="s">
        <v>24303</v>
      </c>
      <c r="P1571" s="24">
        <v>19</v>
      </c>
      <c r="Q1571" s="24" t="s">
        <v>203</v>
      </c>
      <c r="R1571" s="28">
        <v>89</v>
      </c>
      <c r="S1571" s="28">
        <v>72</v>
      </c>
      <c r="T1571" s="29">
        <v>5.9784626810248792E-2</v>
      </c>
      <c r="U1571" s="28">
        <v>3570</v>
      </c>
      <c r="V1571" s="63"/>
      <c r="W1571" s="61">
        <f>(Table134[[#This Row],[2042 Future AADT]]-Table134[[#This Row],[AADT 2022]])/20*($W$5-2022)+Table134[[#This Row],[AADT 2022]]</f>
        <v>3570</v>
      </c>
      <c r="X1571" s="63"/>
    </row>
    <row r="1572" spans="1:24" s="21" customFormat="1" ht="24" customHeight="1" x14ac:dyDescent="0.25">
      <c r="A1572" s="24" t="s">
        <v>8885</v>
      </c>
      <c r="B1572" s="25" t="s">
        <v>20507</v>
      </c>
      <c r="C1572" s="24">
        <v>6663</v>
      </c>
      <c r="D1572" s="24" t="s">
        <v>17074</v>
      </c>
      <c r="E1572" s="24" t="s">
        <v>8886</v>
      </c>
      <c r="F1572" s="26">
        <f>Table134[[#This Row],[ToMeasure]]-Table134[[#This Row],[FromMeasure]]</f>
        <v>0.28550281</v>
      </c>
      <c r="G1572" s="27" t="s">
        <v>8887</v>
      </c>
      <c r="H1572" s="37">
        <v>0</v>
      </c>
      <c r="I1572" s="24" t="s">
        <v>942</v>
      </c>
      <c r="J1572" s="37">
        <v>0.28550281</v>
      </c>
      <c r="K1572" s="24" t="s">
        <v>4924</v>
      </c>
      <c r="L1572" s="28">
        <v>6595</v>
      </c>
      <c r="M1572" s="28">
        <v>0</v>
      </c>
      <c r="N1572" s="28">
        <v>6595</v>
      </c>
      <c r="O1572" s="25" t="s">
        <v>24304</v>
      </c>
      <c r="P1572" s="24">
        <v>19</v>
      </c>
      <c r="Q1572" s="24" t="s">
        <v>203</v>
      </c>
      <c r="R1572" s="28">
        <v>200</v>
      </c>
      <c r="S1572" s="28">
        <v>777</v>
      </c>
      <c r="T1572" s="29">
        <v>0.14814253222137982</v>
      </c>
      <c r="U1572" s="28">
        <v>8742</v>
      </c>
      <c r="V1572" s="63"/>
      <c r="W1572" s="61">
        <f>(Table134[[#This Row],[2042 Future AADT]]-Table134[[#This Row],[AADT 2022]])/20*($W$5-2022)+Table134[[#This Row],[AADT 2022]]</f>
        <v>8742</v>
      </c>
      <c r="X1572" s="63"/>
    </row>
    <row r="1573" spans="1:24" s="21" customFormat="1" ht="24" customHeight="1" x14ac:dyDescent="0.25">
      <c r="A1573" s="24" t="s">
        <v>15335</v>
      </c>
      <c r="B1573" s="25"/>
      <c r="C1573" s="24" t="s">
        <v>203</v>
      </c>
      <c r="D1573" s="24" t="s">
        <v>17074</v>
      </c>
      <c r="E1573" s="24" t="s">
        <v>15336</v>
      </c>
      <c r="F1573" s="26">
        <f>Table134[[#This Row],[ToMeasure]]-Table134[[#This Row],[FromMeasure]]</f>
        <v>5.0222820000000001E-2</v>
      </c>
      <c r="G1573" s="27" t="s">
        <v>15337</v>
      </c>
      <c r="H1573" s="37">
        <v>0</v>
      </c>
      <c r="I1573" s="24" t="s">
        <v>942</v>
      </c>
      <c r="J1573" s="37">
        <v>5.0222820000000001E-2</v>
      </c>
      <c r="K1573" s="24" t="s">
        <v>8887</v>
      </c>
      <c r="L1573" s="28" t="s">
        <v>203</v>
      </c>
      <c r="M1573" s="28" t="s">
        <v>203</v>
      </c>
      <c r="N1573" s="28" t="s">
        <v>203</v>
      </c>
      <c r="O1573" s="25" t="s">
        <v>203</v>
      </c>
      <c r="P1573" s="24" t="s">
        <v>203</v>
      </c>
      <c r="Q1573" s="24" t="s">
        <v>203</v>
      </c>
      <c r="R1573" s="28" t="s">
        <v>203</v>
      </c>
      <c r="S1573" s="28" t="s">
        <v>203</v>
      </c>
      <c r="T1573" s="29" t="s">
        <v>203</v>
      </c>
      <c r="U1573" s="28" t="s">
        <v>203</v>
      </c>
      <c r="V1573" s="63"/>
      <c r="W1573" s="61" t="e">
        <f>(Table134[[#This Row],[2042 Future AADT]]-Table134[[#This Row],[AADT 2022]])/20*($W$5-2022)+Table134[[#This Row],[AADT 2022]]</f>
        <v>#VALUE!</v>
      </c>
      <c r="X1573" s="63"/>
    </row>
    <row r="1574" spans="1:24" s="21" customFormat="1" ht="24" customHeight="1" x14ac:dyDescent="0.25">
      <c r="A1574" s="24" t="s">
        <v>12469</v>
      </c>
      <c r="B1574" s="25" t="s">
        <v>20510</v>
      </c>
      <c r="C1574" s="24">
        <v>6670</v>
      </c>
      <c r="D1574" s="24" t="s">
        <v>17074</v>
      </c>
      <c r="E1574" s="24" t="s">
        <v>12470</v>
      </c>
      <c r="F1574" s="26">
        <f>Table134[[#This Row],[ToMeasure]]-Table134[[#This Row],[FromMeasure]]</f>
        <v>0.19855395000000001</v>
      </c>
      <c r="G1574" s="27" t="s">
        <v>4984</v>
      </c>
      <c r="H1574" s="37">
        <v>0</v>
      </c>
      <c r="I1574" s="24" t="s">
        <v>925</v>
      </c>
      <c r="J1574" s="37">
        <v>0.19855395000000001</v>
      </c>
      <c r="K1574" s="24" t="s">
        <v>12471</v>
      </c>
      <c r="L1574" s="28">
        <v>15629</v>
      </c>
      <c r="M1574" s="28">
        <v>0</v>
      </c>
      <c r="N1574" s="28">
        <v>15629</v>
      </c>
      <c r="O1574" s="25" t="s">
        <v>24305</v>
      </c>
      <c r="P1574" s="24">
        <v>9</v>
      </c>
      <c r="Q1574" s="24" t="s">
        <v>203</v>
      </c>
      <c r="R1574" s="28">
        <v>525</v>
      </c>
      <c r="S1574" s="28">
        <v>434</v>
      </c>
      <c r="T1574" s="29">
        <v>6.1360291765308078E-2</v>
      </c>
      <c r="U1574" s="28">
        <v>20717</v>
      </c>
      <c r="V1574" s="63"/>
      <c r="W1574" s="61">
        <f>(Table134[[#This Row],[2042 Future AADT]]-Table134[[#This Row],[AADT 2022]])/20*($W$5-2022)+Table134[[#This Row],[AADT 2022]]</f>
        <v>20717</v>
      </c>
      <c r="X1574" s="63"/>
    </row>
    <row r="1575" spans="1:24" s="21" customFormat="1" ht="24" customHeight="1" x14ac:dyDescent="0.25">
      <c r="A1575" s="24" t="s">
        <v>12473</v>
      </c>
      <c r="B1575" s="25" t="s">
        <v>20512</v>
      </c>
      <c r="C1575" s="24">
        <v>6672</v>
      </c>
      <c r="D1575" s="24" t="s">
        <v>17074</v>
      </c>
      <c r="E1575" s="24" t="s">
        <v>12474</v>
      </c>
      <c r="F1575" s="26">
        <f>Table134[[#This Row],[ToMeasure]]-Table134[[#This Row],[FromMeasure]]</f>
        <v>0.27480070000000001</v>
      </c>
      <c r="G1575" s="27" t="s">
        <v>12475</v>
      </c>
      <c r="H1575" s="37">
        <v>0</v>
      </c>
      <c r="I1575" s="24" t="s">
        <v>4924</v>
      </c>
      <c r="J1575" s="37">
        <v>0.27480070000000001</v>
      </c>
      <c r="K1575" s="24" t="s">
        <v>12471</v>
      </c>
      <c r="L1575" s="28">
        <v>10991</v>
      </c>
      <c r="M1575" s="28">
        <v>0</v>
      </c>
      <c r="N1575" s="28">
        <v>10991</v>
      </c>
      <c r="O1575" s="25" t="s">
        <v>24306</v>
      </c>
      <c r="P1575" s="24">
        <v>10</v>
      </c>
      <c r="Q1575" s="24" t="s">
        <v>203</v>
      </c>
      <c r="R1575" s="28">
        <v>368</v>
      </c>
      <c r="S1575" s="28">
        <v>306</v>
      </c>
      <c r="T1575" s="29">
        <v>6.1322900554999546E-2</v>
      </c>
      <c r="U1575" s="28">
        <v>14569</v>
      </c>
      <c r="V1575" s="63"/>
      <c r="W1575" s="61">
        <f>(Table134[[#This Row],[2042 Future AADT]]-Table134[[#This Row],[AADT 2022]])/20*($W$5-2022)+Table134[[#This Row],[AADT 2022]]</f>
        <v>14569</v>
      </c>
      <c r="X1575" s="63"/>
    </row>
    <row r="1576" spans="1:24" s="21" customFormat="1" ht="24" customHeight="1" x14ac:dyDescent="0.25">
      <c r="A1576" s="24" t="s">
        <v>15338</v>
      </c>
      <c r="B1576" s="25" t="s">
        <v>20511</v>
      </c>
      <c r="C1576" s="24">
        <v>6671</v>
      </c>
      <c r="D1576" s="24" t="s">
        <v>17074</v>
      </c>
      <c r="E1576" s="24" t="s">
        <v>15339</v>
      </c>
      <c r="F1576" s="26">
        <f>Table134[[#This Row],[ToMeasure]]-Table134[[#This Row],[FromMeasure]]</f>
        <v>0.24087161000000001</v>
      </c>
      <c r="G1576" s="27" t="s">
        <v>15340</v>
      </c>
      <c r="H1576" s="37">
        <v>0</v>
      </c>
      <c r="I1576" s="24" t="s">
        <v>12475</v>
      </c>
      <c r="J1576" s="37">
        <v>0.24087161000000001</v>
      </c>
      <c r="K1576" s="24" t="s">
        <v>925</v>
      </c>
      <c r="L1576" s="28">
        <v>9737</v>
      </c>
      <c r="M1576" s="28">
        <v>0</v>
      </c>
      <c r="N1576" s="28">
        <v>9737</v>
      </c>
      <c r="O1576" s="25" t="s">
        <v>24307</v>
      </c>
      <c r="P1576" s="24">
        <v>10</v>
      </c>
      <c r="Q1576" s="24" t="s">
        <v>203</v>
      </c>
      <c r="R1576" s="28">
        <v>295</v>
      </c>
      <c r="S1576" s="28">
        <v>1148</v>
      </c>
      <c r="T1576" s="29">
        <v>0.14819759679572764</v>
      </c>
      <c r="U1576" s="28">
        <v>12907</v>
      </c>
      <c r="V1576" s="63"/>
      <c r="W1576" s="61">
        <f>(Table134[[#This Row],[2042 Future AADT]]-Table134[[#This Row],[AADT 2022]])/20*($W$5-2022)+Table134[[#This Row],[AADT 2022]]</f>
        <v>12907</v>
      </c>
      <c r="X1576" s="63"/>
    </row>
    <row r="1577" spans="1:24" s="21" customFormat="1" ht="24" customHeight="1" x14ac:dyDescent="0.25">
      <c r="A1577" s="24" t="s">
        <v>15342</v>
      </c>
      <c r="B1577" s="25" t="s">
        <v>20513</v>
      </c>
      <c r="C1577" s="24">
        <v>6673</v>
      </c>
      <c r="D1577" s="24" t="s">
        <v>17074</v>
      </c>
      <c r="E1577" s="24" t="s">
        <v>15343</v>
      </c>
      <c r="F1577" s="26">
        <f>Table134[[#This Row],[ToMeasure]]-Table134[[#This Row],[FromMeasure]]</f>
        <v>0.23999993999999999</v>
      </c>
      <c r="G1577" s="27" t="s">
        <v>12471</v>
      </c>
      <c r="H1577" s="37">
        <v>0</v>
      </c>
      <c r="I1577" s="24" t="s">
        <v>12475</v>
      </c>
      <c r="J1577" s="37">
        <v>0.23999993999999999</v>
      </c>
      <c r="K1577" s="24" t="s">
        <v>15344</v>
      </c>
      <c r="L1577" s="28">
        <v>13496</v>
      </c>
      <c r="M1577" s="28">
        <v>0</v>
      </c>
      <c r="N1577" s="28">
        <v>13496</v>
      </c>
      <c r="O1577" s="25" t="s">
        <v>24308</v>
      </c>
      <c r="P1577" s="24">
        <v>9</v>
      </c>
      <c r="Q1577" s="24" t="s">
        <v>203</v>
      </c>
      <c r="R1577" s="28">
        <v>1103</v>
      </c>
      <c r="S1577" s="28">
        <v>181</v>
      </c>
      <c r="T1577" s="29">
        <v>9.51393005334914E-2</v>
      </c>
      <c r="U1577" s="28">
        <v>17889</v>
      </c>
      <c r="V1577" s="63"/>
      <c r="W1577" s="61">
        <f>(Table134[[#This Row],[2042 Future AADT]]-Table134[[#This Row],[AADT 2022]])/20*($W$5-2022)+Table134[[#This Row],[AADT 2022]]</f>
        <v>17889</v>
      </c>
      <c r="X1577" s="63"/>
    </row>
    <row r="1578" spans="1:24" s="21" customFormat="1" ht="24" customHeight="1" x14ac:dyDescent="0.25">
      <c r="A1578" s="24" t="s">
        <v>15346</v>
      </c>
      <c r="B1578" s="25" t="s">
        <v>20514</v>
      </c>
      <c r="C1578" s="24">
        <v>6675</v>
      </c>
      <c r="D1578" s="24" t="s">
        <v>17074</v>
      </c>
      <c r="E1578" s="24" t="s">
        <v>15347</v>
      </c>
      <c r="F1578" s="26">
        <f>Table134[[#This Row],[ToMeasure]]-Table134[[#This Row],[FromMeasure]]</f>
        <v>0.13770792000000001</v>
      </c>
      <c r="G1578" s="27" t="s">
        <v>15348</v>
      </c>
      <c r="H1578" s="37">
        <v>0</v>
      </c>
      <c r="I1578" s="24" t="s">
        <v>12471</v>
      </c>
      <c r="J1578" s="37">
        <v>0.13770792000000001</v>
      </c>
      <c r="K1578" s="24" t="s">
        <v>12471</v>
      </c>
      <c r="L1578" s="28">
        <v>20</v>
      </c>
      <c r="M1578" s="28">
        <v>0</v>
      </c>
      <c r="N1578" s="28">
        <v>20</v>
      </c>
      <c r="O1578" s="25" t="s">
        <v>24309</v>
      </c>
      <c r="P1578" s="24">
        <v>39</v>
      </c>
      <c r="Q1578" s="24" t="s">
        <v>203</v>
      </c>
      <c r="R1578" s="28">
        <v>2</v>
      </c>
      <c r="S1578" s="28">
        <v>2</v>
      </c>
      <c r="T1578" s="29">
        <v>0.2</v>
      </c>
      <c r="U1578" s="28">
        <v>31</v>
      </c>
      <c r="V1578" s="63"/>
      <c r="W1578" s="61">
        <f>(Table134[[#This Row],[2042 Future AADT]]-Table134[[#This Row],[AADT 2022]])/20*($W$5-2022)+Table134[[#This Row],[AADT 2022]]</f>
        <v>31</v>
      </c>
      <c r="X1578" s="63"/>
    </row>
    <row r="1579" spans="1:24" s="21" customFormat="1" ht="24" customHeight="1" x14ac:dyDescent="0.25">
      <c r="A1579" s="24" t="s">
        <v>12477</v>
      </c>
      <c r="B1579" s="25"/>
      <c r="C1579" s="24" t="s">
        <v>203</v>
      </c>
      <c r="D1579" s="24" t="s">
        <v>17074</v>
      </c>
      <c r="E1579" s="24" t="s">
        <v>12478</v>
      </c>
      <c r="F1579" s="26">
        <f>Table134[[#This Row],[ToMeasure]]-Table134[[#This Row],[FromMeasure]]</f>
        <v>4.8393499999999999E-2</v>
      </c>
      <c r="G1579" s="27" t="s">
        <v>12479</v>
      </c>
      <c r="H1579" s="37">
        <v>0</v>
      </c>
      <c r="I1579" s="24" t="s">
        <v>8892</v>
      </c>
      <c r="J1579" s="37">
        <v>4.8393499999999999E-2</v>
      </c>
      <c r="K1579" s="24" t="s">
        <v>12471</v>
      </c>
      <c r="L1579" s="28" t="s">
        <v>203</v>
      </c>
      <c r="M1579" s="28" t="s">
        <v>203</v>
      </c>
      <c r="N1579" s="28" t="s">
        <v>203</v>
      </c>
      <c r="O1579" s="25" t="s">
        <v>203</v>
      </c>
      <c r="P1579" s="24" t="s">
        <v>203</v>
      </c>
      <c r="Q1579" s="24" t="s">
        <v>203</v>
      </c>
      <c r="R1579" s="28" t="s">
        <v>203</v>
      </c>
      <c r="S1579" s="28" t="s">
        <v>203</v>
      </c>
      <c r="T1579" s="29" t="s">
        <v>203</v>
      </c>
      <c r="U1579" s="28" t="s">
        <v>203</v>
      </c>
      <c r="V1579" s="63"/>
      <c r="W1579" s="61" t="e">
        <f>(Table134[[#This Row],[2042 Future AADT]]-Table134[[#This Row],[AADT 2022]])/20*($W$5-2022)+Table134[[#This Row],[AADT 2022]]</f>
        <v>#VALUE!</v>
      </c>
      <c r="X1579" s="63"/>
    </row>
    <row r="1580" spans="1:24" s="21" customFormat="1" ht="24" customHeight="1" x14ac:dyDescent="0.25">
      <c r="A1580" s="24" t="s">
        <v>12480</v>
      </c>
      <c r="B1580" s="25"/>
      <c r="C1580" s="24" t="s">
        <v>203</v>
      </c>
      <c r="D1580" s="24" t="s">
        <v>17074</v>
      </c>
      <c r="E1580" s="24" t="s">
        <v>12481</v>
      </c>
      <c r="F1580" s="26">
        <f>Table134[[#This Row],[ToMeasure]]-Table134[[#This Row],[FromMeasure]]</f>
        <v>2.5839580000000001E-2</v>
      </c>
      <c r="G1580" s="27" t="s">
        <v>12482</v>
      </c>
      <c r="H1580" s="37">
        <v>0</v>
      </c>
      <c r="I1580" s="24" t="s">
        <v>81</v>
      </c>
      <c r="J1580" s="37">
        <v>2.5839580000000001E-2</v>
      </c>
      <c r="K1580" s="24" t="s">
        <v>12471</v>
      </c>
      <c r="L1580" s="28" t="s">
        <v>203</v>
      </c>
      <c r="M1580" s="28" t="s">
        <v>203</v>
      </c>
      <c r="N1580" s="28" t="s">
        <v>203</v>
      </c>
      <c r="O1580" s="25" t="s">
        <v>203</v>
      </c>
      <c r="P1580" s="24" t="s">
        <v>203</v>
      </c>
      <c r="Q1580" s="24" t="s">
        <v>203</v>
      </c>
      <c r="R1580" s="28" t="s">
        <v>203</v>
      </c>
      <c r="S1580" s="28" t="s">
        <v>203</v>
      </c>
      <c r="T1580" s="29" t="s">
        <v>203</v>
      </c>
      <c r="U1580" s="28" t="s">
        <v>203</v>
      </c>
      <c r="V1580" s="63"/>
      <c r="W1580" s="61" t="e">
        <f>(Table134[[#This Row],[2042 Future AADT]]-Table134[[#This Row],[AADT 2022]])/20*($W$5-2022)+Table134[[#This Row],[AADT 2022]]</f>
        <v>#VALUE!</v>
      </c>
      <c r="X1580" s="63"/>
    </row>
    <row r="1581" spans="1:24" s="21" customFormat="1" ht="24" customHeight="1" x14ac:dyDescent="0.25">
      <c r="A1581" s="24" t="s">
        <v>15350</v>
      </c>
      <c r="B1581" s="25"/>
      <c r="C1581" s="24" t="s">
        <v>203</v>
      </c>
      <c r="D1581" s="24" t="s">
        <v>17074</v>
      </c>
      <c r="E1581" s="24" t="s">
        <v>15351</v>
      </c>
      <c r="F1581" s="26">
        <f>Table134[[#This Row],[ToMeasure]]-Table134[[#This Row],[FromMeasure]]</f>
        <v>4.7107330000000003E-2</v>
      </c>
      <c r="G1581" s="27" t="s">
        <v>4985</v>
      </c>
      <c r="H1581" s="37">
        <v>0</v>
      </c>
      <c r="I1581" s="24" t="s">
        <v>4983</v>
      </c>
      <c r="J1581" s="37">
        <v>4.7107330000000003E-2</v>
      </c>
      <c r="K1581" s="24" t="s">
        <v>15340</v>
      </c>
      <c r="L1581" s="28" t="s">
        <v>203</v>
      </c>
      <c r="M1581" s="28" t="s">
        <v>203</v>
      </c>
      <c r="N1581" s="28" t="s">
        <v>203</v>
      </c>
      <c r="O1581" s="25" t="s">
        <v>203</v>
      </c>
      <c r="P1581" s="24" t="s">
        <v>203</v>
      </c>
      <c r="Q1581" s="24" t="s">
        <v>203</v>
      </c>
      <c r="R1581" s="28" t="s">
        <v>203</v>
      </c>
      <c r="S1581" s="28" t="s">
        <v>203</v>
      </c>
      <c r="T1581" s="29" t="s">
        <v>203</v>
      </c>
      <c r="U1581" s="28" t="s">
        <v>203</v>
      </c>
      <c r="V1581" s="63"/>
      <c r="W1581" s="61" t="e">
        <f>(Table134[[#This Row],[2042 Future AADT]]-Table134[[#This Row],[AADT 2022]])/20*($W$5-2022)+Table134[[#This Row],[AADT 2022]]</f>
        <v>#VALUE!</v>
      </c>
      <c r="X1581" s="63"/>
    </row>
    <row r="1582" spans="1:24" s="21" customFormat="1" ht="24" customHeight="1" x14ac:dyDescent="0.25">
      <c r="A1582" s="24" t="s">
        <v>4981</v>
      </c>
      <c r="B1582" s="25"/>
      <c r="C1582" s="24" t="s">
        <v>203</v>
      </c>
      <c r="D1582" s="24" t="s">
        <v>17074</v>
      </c>
      <c r="E1582" s="24" t="s">
        <v>4982</v>
      </c>
      <c r="F1582" s="26">
        <f>Table134[[#This Row],[ToMeasure]]-Table134[[#This Row],[FromMeasure]]</f>
        <v>5.986412E-2</v>
      </c>
      <c r="G1582" s="27" t="s">
        <v>4983</v>
      </c>
      <c r="H1582" s="37">
        <v>0</v>
      </c>
      <c r="I1582" s="24" t="s">
        <v>4984</v>
      </c>
      <c r="J1582" s="37">
        <v>5.986412E-2</v>
      </c>
      <c r="K1582" s="24" t="s">
        <v>4985</v>
      </c>
      <c r="L1582" s="28" t="s">
        <v>203</v>
      </c>
      <c r="M1582" s="28" t="s">
        <v>203</v>
      </c>
      <c r="N1582" s="28" t="s">
        <v>203</v>
      </c>
      <c r="O1582" s="25" t="s">
        <v>203</v>
      </c>
      <c r="P1582" s="24" t="s">
        <v>203</v>
      </c>
      <c r="Q1582" s="24" t="s">
        <v>203</v>
      </c>
      <c r="R1582" s="28" t="s">
        <v>203</v>
      </c>
      <c r="S1582" s="28" t="s">
        <v>203</v>
      </c>
      <c r="T1582" s="29" t="s">
        <v>203</v>
      </c>
      <c r="U1582" s="28" t="s">
        <v>203</v>
      </c>
      <c r="V1582" s="63"/>
      <c r="W1582" s="61" t="e">
        <f>(Table134[[#This Row],[2042 Future AADT]]-Table134[[#This Row],[AADT 2022]])/20*($W$5-2022)+Table134[[#This Row],[AADT 2022]]</f>
        <v>#VALUE!</v>
      </c>
      <c r="X1582" s="63"/>
    </row>
    <row r="1583" spans="1:24" s="21" customFormat="1" ht="24" customHeight="1" x14ac:dyDescent="0.25">
      <c r="A1583" s="24" t="s">
        <v>15352</v>
      </c>
      <c r="B1583" s="25"/>
      <c r="C1583" s="24" t="s">
        <v>203</v>
      </c>
      <c r="D1583" s="24" t="s">
        <v>17074</v>
      </c>
      <c r="E1583" s="24" t="s">
        <v>15353</v>
      </c>
      <c r="F1583" s="26">
        <f>Table134[[#This Row],[ToMeasure]]-Table134[[#This Row],[FromMeasure]]</f>
        <v>4.776648E-2</v>
      </c>
      <c r="G1583" s="27" t="s">
        <v>8892</v>
      </c>
      <c r="H1583" s="37">
        <v>0</v>
      </c>
      <c r="I1583" s="24" t="s">
        <v>12475</v>
      </c>
      <c r="J1583" s="37">
        <v>4.776648E-2</v>
      </c>
      <c r="K1583" s="24" t="s">
        <v>12479</v>
      </c>
      <c r="L1583" s="28" t="s">
        <v>203</v>
      </c>
      <c r="M1583" s="28" t="s">
        <v>203</v>
      </c>
      <c r="N1583" s="28" t="s">
        <v>203</v>
      </c>
      <c r="O1583" s="25" t="s">
        <v>203</v>
      </c>
      <c r="P1583" s="24" t="s">
        <v>203</v>
      </c>
      <c r="Q1583" s="24" t="s">
        <v>203</v>
      </c>
      <c r="R1583" s="28" t="s">
        <v>203</v>
      </c>
      <c r="S1583" s="28" t="s">
        <v>203</v>
      </c>
      <c r="T1583" s="29" t="s">
        <v>203</v>
      </c>
      <c r="U1583" s="28" t="s">
        <v>203</v>
      </c>
      <c r="V1583" s="63"/>
      <c r="W1583" s="61" t="e">
        <f>(Table134[[#This Row],[2042 Future AADT]]-Table134[[#This Row],[AADT 2022]])/20*($W$5-2022)+Table134[[#This Row],[AADT 2022]]</f>
        <v>#VALUE!</v>
      </c>
      <c r="X1583" s="63"/>
    </row>
    <row r="1584" spans="1:24" s="21" customFormat="1" ht="24" customHeight="1" x14ac:dyDescent="0.25">
      <c r="A1584" s="24" t="s">
        <v>8889</v>
      </c>
      <c r="B1584" s="25"/>
      <c r="C1584" s="24" t="s">
        <v>203</v>
      </c>
      <c r="D1584" s="24" t="s">
        <v>17074</v>
      </c>
      <c r="E1584" s="24" t="s">
        <v>8890</v>
      </c>
      <c r="F1584" s="26">
        <f>Table134[[#This Row],[ToMeasure]]-Table134[[#This Row],[FromMeasure]]</f>
        <v>3.5232699999999999E-2</v>
      </c>
      <c r="G1584" s="27" t="s">
        <v>8891</v>
      </c>
      <c r="H1584" s="37">
        <v>0</v>
      </c>
      <c r="I1584" s="24" t="s">
        <v>8892</v>
      </c>
      <c r="J1584" s="37">
        <v>3.5232699999999999E-2</v>
      </c>
      <c r="K1584" s="24" t="s">
        <v>81</v>
      </c>
      <c r="L1584" s="28" t="s">
        <v>203</v>
      </c>
      <c r="M1584" s="28" t="s">
        <v>203</v>
      </c>
      <c r="N1584" s="28" t="s">
        <v>203</v>
      </c>
      <c r="O1584" s="25" t="s">
        <v>203</v>
      </c>
      <c r="P1584" s="24" t="s">
        <v>203</v>
      </c>
      <c r="Q1584" s="24" t="s">
        <v>203</v>
      </c>
      <c r="R1584" s="28" t="s">
        <v>203</v>
      </c>
      <c r="S1584" s="28" t="s">
        <v>203</v>
      </c>
      <c r="T1584" s="29" t="s">
        <v>203</v>
      </c>
      <c r="U1584" s="28" t="s">
        <v>203</v>
      </c>
      <c r="V1584" s="63"/>
      <c r="W1584" s="61" t="e">
        <f>(Table134[[#This Row],[2042 Future AADT]]-Table134[[#This Row],[AADT 2022]])/20*($W$5-2022)+Table134[[#This Row],[AADT 2022]]</f>
        <v>#VALUE!</v>
      </c>
      <c r="X1584" s="63"/>
    </row>
    <row r="1585" spans="1:24" s="21" customFormat="1" ht="24" customHeight="1" x14ac:dyDescent="0.25">
      <c r="A1585" s="24" t="s">
        <v>15354</v>
      </c>
      <c r="B1585" s="25" t="s">
        <v>20515</v>
      </c>
      <c r="C1585" s="24">
        <v>6680</v>
      </c>
      <c r="D1585" s="24" t="s">
        <v>17074</v>
      </c>
      <c r="E1585" s="24" t="s">
        <v>15355</v>
      </c>
      <c r="F1585" s="26">
        <f>Table134[[#This Row],[ToMeasure]]-Table134[[#This Row],[FromMeasure]]</f>
        <v>0.24184845999999999</v>
      </c>
      <c r="G1585" s="27" t="s">
        <v>12488</v>
      </c>
      <c r="H1585" s="37">
        <v>0</v>
      </c>
      <c r="I1585" s="24" t="s">
        <v>925</v>
      </c>
      <c r="J1585" s="37">
        <v>0.24184845999999999</v>
      </c>
      <c r="K1585" s="24" t="s">
        <v>8896</v>
      </c>
      <c r="L1585" s="28">
        <v>16113</v>
      </c>
      <c r="M1585" s="28">
        <v>0</v>
      </c>
      <c r="N1585" s="28">
        <v>16113</v>
      </c>
      <c r="O1585" s="25" t="s">
        <v>24310</v>
      </c>
      <c r="P1585" s="24">
        <v>10</v>
      </c>
      <c r="Q1585" s="24" t="s">
        <v>203</v>
      </c>
      <c r="R1585" s="28">
        <v>551</v>
      </c>
      <c r="S1585" s="28">
        <v>456</v>
      </c>
      <c r="T1585" s="29">
        <v>6.2496121144417549E-2</v>
      </c>
      <c r="U1585" s="28">
        <v>21358</v>
      </c>
      <c r="V1585" s="63"/>
      <c r="W1585" s="61">
        <f>(Table134[[#This Row],[2042 Future AADT]]-Table134[[#This Row],[AADT 2022]])/20*($W$5-2022)+Table134[[#This Row],[AADT 2022]]</f>
        <v>21358</v>
      </c>
      <c r="X1585" s="63"/>
    </row>
    <row r="1586" spans="1:24" s="21" customFormat="1" ht="24" customHeight="1" x14ac:dyDescent="0.25">
      <c r="A1586" s="24" t="s">
        <v>8893</v>
      </c>
      <c r="B1586" s="25" t="s">
        <v>20517</v>
      </c>
      <c r="C1586" s="24">
        <v>6682</v>
      </c>
      <c r="D1586" s="24" t="s">
        <v>17074</v>
      </c>
      <c r="E1586" s="24" t="s">
        <v>8894</v>
      </c>
      <c r="F1586" s="26">
        <f>Table134[[#This Row],[ToMeasure]]-Table134[[#This Row],[FromMeasure]]</f>
        <v>0.24241452999999999</v>
      </c>
      <c r="G1586" s="27" t="s">
        <v>8895</v>
      </c>
      <c r="H1586" s="37">
        <v>0</v>
      </c>
      <c r="I1586" s="24" t="s">
        <v>4924</v>
      </c>
      <c r="J1586" s="37">
        <v>0.24241452999999999</v>
      </c>
      <c r="K1586" s="24" t="s">
        <v>8896</v>
      </c>
      <c r="L1586" s="28">
        <v>12413</v>
      </c>
      <c r="M1586" s="28">
        <v>0</v>
      </c>
      <c r="N1586" s="28">
        <v>12413</v>
      </c>
      <c r="O1586" s="25" t="s">
        <v>24311</v>
      </c>
      <c r="P1586" s="24">
        <v>9</v>
      </c>
      <c r="Q1586" s="24" t="s">
        <v>203</v>
      </c>
      <c r="R1586" s="28">
        <v>423</v>
      </c>
      <c r="S1586" s="28">
        <v>352</v>
      </c>
      <c r="T1586" s="29">
        <v>6.2434544429227426E-2</v>
      </c>
      <c r="U1586" s="28">
        <v>16454</v>
      </c>
      <c r="V1586" s="63"/>
      <c r="W1586" s="61">
        <f>(Table134[[#This Row],[2042 Future AADT]]-Table134[[#This Row],[AADT 2022]])/20*($W$5-2022)+Table134[[#This Row],[AADT 2022]]</f>
        <v>16454</v>
      </c>
      <c r="X1586" s="63"/>
    </row>
    <row r="1587" spans="1:24" s="21" customFormat="1" ht="24" customHeight="1" x14ac:dyDescent="0.25">
      <c r="A1587" s="24" t="s">
        <v>15357</v>
      </c>
      <c r="B1587" s="25" t="s">
        <v>20516</v>
      </c>
      <c r="C1587" s="24">
        <v>6681</v>
      </c>
      <c r="D1587" s="24" t="s">
        <v>17074</v>
      </c>
      <c r="E1587" s="24" t="s">
        <v>15358</v>
      </c>
      <c r="F1587" s="26">
        <f>Table134[[#This Row],[ToMeasure]]-Table134[[#This Row],[FromMeasure]]</f>
        <v>0.25259487000000003</v>
      </c>
      <c r="G1587" s="27" t="s">
        <v>8896</v>
      </c>
      <c r="H1587" s="37">
        <v>0</v>
      </c>
      <c r="I1587" s="24" t="s">
        <v>8895</v>
      </c>
      <c r="J1587" s="37">
        <v>0.25259487000000003</v>
      </c>
      <c r="K1587" s="24" t="s">
        <v>925</v>
      </c>
      <c r="L1587" s="28">
        <v>11188</v>
      </c>
      <c r="M1587" s="28">
        <v>0</v>
      </c>
      <c r="N1587" s="28">
        <v>11188</v>
      </c>
      <c r="O1587" s="25" t="s">
        <v>24312</v>
      </c>
      <c r="P1587" s="24">
        <v>9</v>
      </c>
      <c r="Q1587" s="24" t="s">
        <v>203</v>
      </c>
      <c r="R1587" s="28">
        <v>338</v>
      </c>
      <c r="S1587" s="28">
        <v>1307</v>
      </c>
      <c r="T1587" s="29">
        <v>0.14703253485877726</v>
      </c>
      <c r="U1587" s="28">
        <v>14830</v>
      </c>
      <c r="V1587" s="63"/>
      <c r="W1587" s="61">
        <f>(Table134[[#This Row],[2042 Future AADT]]-Table134[[#This Row],[AADT 2022]])/20*($W$5-2022)+Table134[[#This Row],[AADT 2022]]</f>
        <v>14830</v>
      </c>
      <c r="X1587" s="63"/>
    </row>
    <row r="1588" spans="1:24" s="21" customFormat="1" ht="24" customHeight="1" x14ac:dyDescent="0.25">
      <c r="A1588" s="24" t="s">
        <v>8898</v>
      </c>
      <c r="B1588" s="25" t="s">
        <v>20518</v>
      </c>
      <c r="C1588" s="24">
        <v>6683</v>
      </c>
      <c r="D1588" s="24" t="s">
        <v>17074</v>
      </c>
      <c r="E1588" s="24" t="s">
        <v>8899</v>
      </c>
      <c r="F1588" s="26">
        <f>Table134[[#This Row],[ToMeasure]]-Table134[[#This Row],[FromMeasure]]</f>
        <v>0.22805329999999999</v>
      </c>
      <c r="G1588" s="27" t="s">
        <v>8900</v>
      </c>
      <c r="H1588" s="37">
        <v>0</v>
      </c>
      <c r="I1588" s="24" t="s">
        <v>8895</v>
      </c>
      <c r="J1588" s="37">
        <v>0.22805329999999999</v>
      </c>
      <c r="K1588" s="24" t="s">
        <v>4924</v>
      </c>
      <c r="L1588" s="28">
        <v>15458</v>
      </c>
      <c r="M1588" s="28">
        <v>0</v>
      </c>
      <c r="N1588" s="28">
        <v>15458</v>
      </c>
      <c r="O1588" s="25" t="s">
        <v>24313</v>
      </c>
      <c r="P1588" s="24">
        <v>11</v>
      </c>
      <c r="Q1588" s="24" t="s">
        <v>203</v>
      </c>
      <c r="R1588" s="28">
        <v>466</v>
      </c>
      <c r="S1588" s="28">
        <v>1810</v>
      </c>
      <c r="T1588" s="29">
        <v>0.14723767628412474</v>
      </c>
      <c r="U1588" s="28">
        <v>20490</v>
      </c>
      <c r="V1588" s="63"/>
      <c r="W1588" s="61">
        <f>(Table134[[#This Row],[2042 Future AADT]]-Table134[[#This Row],[AADT 2022]])/20*($W$5-2022)+Table134[[#This Row],[AADT 2022]]</f>
        <v>20490</v>
      </c>
      <c r="X1588" s="63"/>
    </row>
    <row r="1589" spans="1:24" s="21" customFormat="1" ht="24" customHeight="1" x14ac:dyDescent="0.25">
      <c r="A1589" s="24" t="s">
        <v>12483</v>
      </c>
      <c r="B1589" s="25"/>
      <c r="C1589" s="24" t="s">
        <v>203</v>
      </c>
      <c r="D1589" s="24" t="s">
        <v>17074</v>
      </c>
      <c r="E1589" s="24" t="s">
        <v>12484</v>
      </c>
      <c r="F1589" s="26">
        <f>Table134[[#This Row],[ToMeasure]]-Table134[[#This Row],[FromMeasure]]</f>
        <v>4.7609270000000002E-2</v>
      </c>
      <c r="G1589" s="27" t="s">
        <v>8905</v>
      </c>
      <c r="H1589" s="37">
        <v>0</v>
      </c>
      <c r="I1589" s="24" t="s">
        <v>8904</v>
      </c>
      <c r="J1589" s="37">
        <v>4.7609270000000002E-2</v>
      </c>
      <c r="K1589" s="24" t="s">
        <v>8900</v>
      </c>
      <c r="L1589" s="28" t="s">
        <v>203</v>
      </c>
      <c r="M1589" s="28" t="s">
        <v>203</v>
      </c>
      <c r="N1589" s="28" t="s">
        <v>203</v>
      </c>
      <c r="O1589" s="25" t="s">
        <v>203</v>
      </c>
      <c r="P1589" s="24" t="s">
        <v>203</v>
      </c>
      <c r="Q1589" s="24" t="s">
        <v>203</v>
      </c>
      <c r="R1589" s="28" t="s">
        <v>203</v>
      </c>
      <c r="S1589" s="28" t="s">
        <v>203</v>
      </c>
      <c r="T1589" s="29" t="s">
        <v>203</v>
      </c>
      <c r="U1589" s="28" t="s">
        <v>203</v>
      </c>
      <c r="V1589" s="63"/>
      <c r="W1589" s="61" t="e">
        <f>(Table134[[#This Row],[2042 Future AADT]]-Table134[[#This Row],[AADT 2022]])/20*($W$5-2022)+Table134[[#This Row],[AADT 2022]]</f>
        <v>#VALUE!</v>
      </c>
      <c r="X1589" s="63"/>
    </row>
    <row r="1590" spans="1:24" s="21" customFormat="1" ht="24" customHeight="1" x14ac:dyDescent="0.25">
      <c r="A1590" s="24" t="s">
        <v>15360</v>
      </c>
      <c r="B1590" s="25"/>
      <c r="C1590" s="24" t="s">
        <v>203</v>
      </c>
      <c r="D1590" s="24" t="s">
        <v>17074</v>
      </c>
      <c r="E1590" s="24" t="s">
        <v>15361</v>
      </c>
      <c r="F1590" s="26">
        <f>Table134[[#This Row],[ToMeasure]]-Table134[[#This Row],[FromMeasure]]</f>
        <v>4.0909910000000001E-2</v>
      </c>
      <c r="G1590" s="27" t="s">
        <v>12489</v>
      </c>
      <c r="H1590" s="37">
        <v>0</v>
      </c>
      <c r="I1590" s="24" t="s">
        <v>12487</v>
      </c>
      <c r="J1590" s="37">
        <v>4.0909910000000001E-2</v>
      </c>
      <c r="K1590" s="24" t="s">
        <v>8896</v>
      </c>
      <c r="L1590" s="28" t="s">
        <v>203</v>
      </c>
      <c r="M1590" s="28" t="s">
        <v>203</v>
      </c>
      <c r="N1590" s="28" t="s">
        <v>203</v>
      </c>
      <c r="O1590" s="25" t="s">
        <v>203</v>
      </c>
      <c r="P1590" s="24" t="s">
        <v>203</v>
      </c>
      <c r="Q1590" s="24" t="s">
        <v>203</v>
      </c>
      <c r="R1590" s="28" t="s">
        <v>203</v>
      </c>
      <c r="S1590" s="28" t="s">
        <v>203</v>
      </c>
      <c r="T1590" s="29" t="s">
        <v>203</v>
      </c>
      <c r="U1590" s="28" t="s">
        <v>203</v>
      </c>
      <c r="V1590" s="63"/>
      <c r="W1590" s="61" t="e">
        <f>(Table134[[#This Row],[2042 Future AADT]]-Table134[[#This Row],[AADT 2022]])/20*($W$5-2022)+Table134[[#This Row],[AADT 2022]]</f>
        <v>#VALUE!</v>
      </c>
      <c r="X1590" s="63"/>
    </row>
    <row r="1591" spans="1:24" s="21" customFormat="1" ht="24" customHeight="1" x14ac:dyDescent="0.25">
      <c r="A1591" s="24" t="s">
        <v>12485</v>
      </c>
      <c r="B1591" s="25"/>
      <c r="C1591" s="24" t="s">
        <v>203</v>
      </c>
      <c r="D1591" s="24" t="s">
        <v>17074</v>
      </c>
      <c r="E1591" s="24" t="s">
        <v>12486</v>
      </c>
      <c r="F1591" s="26">
        <f>Table134[[#This Row],[ToMeasure]]-Table134[[#This Row],[FromMeasure]]</f>
        <v>4.1941319999999997E-2</v>
      </c>
      <c r="G1591" s="27" t="s">
        <v>12487</v>
      </c>
      <c r="H1591" s="37">
        <v>0</v>
      </c>
      <c r="I1591" s="24" t="s">
        <v>12488</v>
      </c>
      <c r="J1591" s="37">
        <v>4.1941319999999997E-2</v>
      </c>
      <c r="K1591" s="24" t="s">
        <v>12489</v>
      </c>
      <c r="L1591" s="28" t="s">
        <v>203</v>
      </c>
      <c r="M1591" s="28" t="s">
        <v>203</v>
      </c>
      <c r="N1591" s="28" t="s">
        <v>203</v>
      </c>
      <c r="O1591" s="25" t="s">
        <v>203</v>
      </c>
      <c r="P1591" s="24" t="s">
        <v>203</v>
      </c>
      <c r="Q1591" s="24" t="s">
        <v>203</v>
      </c>
      <c r="R1591" s="28" t="s">
        <v>203</v>
      </c>
      <c r="S1591" s="28" t="s">
        <v>203</v>
      </c>
      <c r="T1591" s="29" t="s">
        <v>203</v>
      </c>
      <c r="U1591" s="28" t="s">
        <v>203</v>
      </c>
      <c r="V1591" s="63"/>
      <c r="W1591" s="61" t="e">
        <f>(Table134[[#This Row],[2042 Future AADT]]-Table134[[#This Row],[AADT 2022]])/20*($W$5-2022)+Table134[[#This Row],[AADT 2022]]</f>
        <v>#VALUE!</v>
      </c>
      <c r="X1591" s="63"/>
    </row>
    <row r="1592" spans="1:24" s="21" customFormat="1" ht="24" customHeight="1" x14ac:dyDescent="0.25">
      <c r="A1592" s="24" t="s">
        <v>8902</v>
      </c>
      <c r="B1592" s="25"/>
      <c r="C1592" s="24" t="s">
        <v>203</v>
      </c>
      <c r="D1592" s="24" t="s">
        <v>17074</v>
      </c>
      <c r="E1592" s="24" t="s">
        <v>8903</v>
      </c>
      <c r="F1592" s="26">
        <f>Table134[[#This Row],[ToMeasure]]-Table134[[#This Row],[FromMeasure]]</f>
        <v>4.7438889999999997E-2</v>
      </c>
      <c r="G1592" s="27" t="s">
        <v>8904</v>
      </c>
      <c r="H1592" s="37">
        <v>0</v>
      </c>
      <c r="I1592" s="24" t="s">
        <v>8895</v>
      </c>
      <c r="J1592" s="37">
        <v>4.7438889999999997E-2</v>
      </c>
      <c r="K1592" s="24" t="s">
        <v>8905</v>
      </c>
      <c r="L1592" s="28" t="s">
        <v>203</v>
      </c>
      <c r="M1592" s="28" t="s">
        <v>203</v>
      </c>
      <c r="N1592" s="28" t="s">
        <v>203</v>
      </c>
      <c r="O1592" s="25" t="s">
        <v>203</v>
      </c>
      <c r="P1592" s="24" t="s">
        <v>203</v>
      </c>
      <c r="Q1592" s="24" t="s">
        <v>203</v>
      </c>
      <c r="R1592" s="28" t="s">
        <v>203</v>
      </c>
      <c r="S1592" s="28" t="s">
        <v>203</v>
      </c>
      <c r="T1592" s="29" t="s">
        <v>203</v>
      </c>
      <c r="U1592" s="28" t="s">
        <v>203</v>
      </c>
      <c r="V1592" s="63"/>
      <c r="W1592" s="61" t="e">
        <f>(Table134[[#This Row],[2042 Future AADT]]-Table134[[#This Row],[AADT 2022]])/20*($W$5-2022)+Table134[[#This Row],[AADT 2022]]</f>
        <v>#VALUE!</v>
      </c>
      <c r="X1592" s="63"/>
    </row>
    <row r="1593" spans="1:24" s="21" customFormat="1" ht="24" customHeight="1" x14ac:dyDescent="0.25">
      <c r="A1593" s="24" t="s">
        <v>15362</v>
      </c>
      <c r="B1593" s="25" t="s">
        <v>20520</v>
      </c>
      <c r="C1593" s="24">
        <v>6690</v>
      </c>
      <c r="D1593" s="24" t="s">
        <v>17074</v>
      </c>
      <c r="E1593" s="24" t="s">
        <v>15363</v>
      </c>
      <c r="F1593" s="26">
        <f>Table134[[#This Row],[ToMeasure]]-Table134[[#This Row],[FromMeasure]]</f>
        <v>0.30466859000000002</v>
      </c>
      <c r="G1593" s="27" t="s">
        <v>15364</v>
      </c>
      <c r="H1593" s="37">
        <v>0</v>
      </c>
      <c r="I1593" s="24" t="s">
        <v>925</v>
      </c>
      <c r="J1593" s="37">
        <v>0.30466859000000002</v>
      </c>
      <c r="K1593" s="24" t="s">
        <v>660</v>
      </c>
      <c r="L1593" s="28">
        <v>9618</v>
      </c>
      <c r="M1593" s="28">
        <v>0</v>
      </c>
      <c r="N1593" s="28">
        <v>9618</v>
      </c>
      <c r="O1593" s="25" t="s">
        <v>24314</v>
      </c>
      <c r="P1593" s="24">
        <v>11</v>
      </c>
      <c r="Q1593" s="24" t="s">
        <v>203</v>
      </c>
      <c r="R1593" s="28">
        <v>329</v>
      </c>
      <c r="S1593" s="28">
        <v>271</v>
      </c>
      <c r="T1593" s="29">
        <v>6.2383031815346227E-2</v>
      </c>
      <c r="U1593" s="28">
        <v>12749</v>
      </c>
      <c r="V1593" s="63"/>
      <c r="W1593" s="61">
        <f>(Table134[[#This Row],[2042 Future AADT]]-Table134[[#This Row],[AADT 2022]])/20*($W$5-2022)+Table134[[#This Row],[AADT 2022]]</f>
        <v>12749</v>
      </c>
      <c r="X1593" s="63"/>
    </row>
    <row r="1594" spans="1:24" s="21" customFormat="1" ht="24" customHeight="1" x14ac:dyDescent="0.25">
      <c r="A1594" s="24" t="s">
        <v>4986</v>
      </c>
      <c r="B1594" s="25" t="s">
        <v>20521</v>
      </c>
      <c r="C1594" s="24">
        <v>6693</v>
      </c>
      <c r="D1594" s="24" t="s">
        <v>17074</v>
      </c>
      <c r="E1594" s="24" t="s">
        <v>4987</v>
      </c>
      <c r="F1594" s="26">
        <f>Table134[[#This Row],[ToMeasure]]-Table134[[#This Row],[FromMeasure]]</f>
        <v>0.2489693</v>
      </c>
      <c r="G1594" s="27" t="s">
        <v>4988</v>
      </c>
      <c r="H1594" s="37">
        <v>0</v>
      </c>
      <c r="I1594" s="24" t="s">
        <v>660</v>
      </c>
      <c r="J1594" s="37">
        <v>0.2489693</v>
      </c>
      <c r="K1594" s="24" t="s">
        <v>4924</v>
      </c>
      <c r="L1594" s="28">
        <v>8820</v>
      </c>
      <c r="M1594" s="28">
        <v>0</v>
      </c>
      <c r="N1594" s="28">
        <v>8820</v>
      </c>
      <c r="O1594" s="25" t="s">
        <v>24315</v>
      </c>
      <c r="P1594" s="24">
        <v>12</v>
      </c>
      <c r="Q1594" s="24" t="s">
        <v>203</v>
      </c>
      <c r="R1594" s="28">
        <v>266</v>
      </c>
      <c r="S1594" s="28">
        <v>1033</v>
      </c>
      <c r="T1594" s="29">
        <v>0.14727891156462586</v>
      </c>
      <c r="U1594" s="28">
        <v>11691</v>
      </c>
      <c r="V1594" s="63"/>
      <c r="W1594" s="61">
        <f>(Table134[[#This Row],[2042 Future AADT]]-Table134[[#This Row],[AADT 2022]])/20*($W$5-2022)+Table134[[#This Row],[AADT 2022]]</f>
        <v>11691</v>
      </c>
      <c r="X1594" s="63"/>
    </row>
    <row r="1595" spans="1:24" s="21" customFormat="1" ht="24" customHeight="1" x14ac:dyDescent="0.25">
      <c r="A1595" s="24" t="s">
        <v>15366</v>
      </c>
      <c r="B1595" s="25"/>
      <c r="C1595" s="24" t="s">
        <v>203</v>
      </c>
      <c r="D1595" s="24" t="s">
        <v>17074</v>
      </c>
      <c r="E1595" s="24" t="s">
        <v>15367</v>
      </c>
      <c r="F1595" s="26">
        <f>Table134[[#This Row],[ToMeasure]]-Table134[[#This Row],[FromMeasure]]</f>
        <v>1.8192070000000001E-2</v>
      </c>
      <c r="G1595" s="27" t="s">
        <v>15368</v>
      </c>
      <c r="H1595" s="37">
        <v>0</v>
      </c>
      <c r="I1595" s="24" t="s">
        <v>660</v>
      </c>
      <c r="J1595" s="37">
        <v>1.8192070000000001E-2</v>
      </c>
      <c r="K1595" s="24" t="s">
        <v>4988</v>
      </c>
      <c r="L1595" s="28" t="s">
        <v>203</v>
      </c>
      <c r="M1595" s="28" t="s">
        <v>203</v>
      </c>
      <c r="N1595" s="28" t="s">
        <v>203</v>
      </c>
      <c r="O1595" s="25" t="s">
        <v>203</v>
      </c>
      <c r="P1595" s="24" t="s">
        <v>203</v>
      </c>
      <c r="Q1595" s="24" t="s">
        <v>203</v>
      </c>
      <c r="R1595" s="28" t="s">
        <v>203</v>
      </c>
      <c r="S1595" s="28" t="s">
        <v>203</v>
      </c>
      <c r="T1595" s="29" t="s">
        <v>203</v>
      </c>
      <c r="U1595" s="28" t="s">
        <v>203</v>
      </c>
      <c r="V1595" s="63"/>
      <c r="W1595" s="61" t="e">
        <f>(Table134[[#This Row],[2042 Future AADT]]-Table134[[#This Row],[AADT 2022]])/20*($W$5-2022)+Table134[[#This Row],[AADT 2022]]</f>
        <v>#VALUE!</v>
      </c>
      <c r="X1595" s="63"/>
    </row>
    <row r="1596" spans="1:24" s="21" customFormat="1" ht="24" customHeight="1" x14ac:dyDescent="0.25">
      <c r="A1596" s="24" t="s">
        <v>8906</v>
      </c>
      <c r="B1596" s="25" t="s">
        <v>20523</v>
      </c>
      <c r="C1596" s="24">
        <v>6700</v>
      </c>
      <c r="D1596" s="24" t="s">
        <v>17074</v>
      </c>
      <c r="E1596" s="24" t="s">
        <v>8907</v>
      </c>
      <c r="F1596" s="26">
        <f>Table134[[#This Row],[ToMeasure]]-Table134[[#This Row],[FromMeasure]]</f>
        <v>0.30451592</v>
      </c>
      <c r="G1596" s="27" t="s">
        <v>8908</v>
      </c>
      <c r="H1596" s="37">
        <v>0</v>
      </c>
      <c r="I1596" s="24" t="s">
        <v>925</v>
      </c>
      <c r="J1596" s="37">
        <v>0.30451592</v>
      </c>
      <c r="K1596" s="24" t="s">
        <v>8909</v>
      </c>
      <c r="L1596" s="28">
        <v>16093</v>
      </c>
      <c r="M1596" s="28">
        <v>0</v>
      </c>
      <c r="N1596" s="28">
        <v>16093</v>
      </c>
      <c r="O1596" s="25" t="s">
        <v>24316</v>
      </c>
      <c r="P1596" s="24">
        <v>10</v>
      </c>
      <c r="Q1596" s="24" t="s">
        <v>203</v>
      </c>
      <c r="R1596" s="28">
        <v>551</v>
      </c>
      <c r="S1596" s="28">
        <v>455</v>
      </c>
      <c r="T1596" s="29">
        <v>6.2511651028397439E-2</v>
      </c>
      <c r="U1596" s="28">
        <v>21332</v>
      </c>
      <c r="V1596" s="63"/>
      <c r="W1596" s="61">
        <f>(Table134[[#This Row],[2042 Future AADT]]-Table134[[#This Row],[AADT 2022]])/20*($W$5-2022)+Table134[[#This Row],[AADT 2022]]</f>
        <v>21332</v>
      </c>
      <c r="X1596" s="63"/>
    </row>
    <row r="1597" spans="1:24" s="21" customFormat="1" ht="24" customHeight="1" x14ac:dyDescent="0.25">
      <c r="A1597" s="24" t="s">
        <v>8911</v>
      </c>
      <c r="B1597" s="25" t="s">
        <v>20525</v>
      </c>
      <c r="C1597" s="24">
        <v>6702</v>
      </c>
      <c r="D1597" s="24" t="s">
        <v>17074</v>
      </c>
      <c r="E1597" s="24" t="s">
        <v>8912</v>
      </c>
      <c r="F1597" s="26">
        <f>Table134[[#This Row],[ToMeasure]]-Table134[[#This Row],[FromMeasure]]</f>
        <v>0.23791288999999999</v>
      </c>
      <c r="G1597" s="27" t="s">
        <v>8913</v>
      </c>
      <c r="H1597" s="37">
        <v>0</v>
      </c>
      <c r="I1597" s="24" t="s">
        <v>4924</v>
      </c>
      <c r="J1597" s="37">
        <v>0.23791288999999999</v>
      </c>
      <c r="K1597" s="24" t="s">
        <v>8909</v>
      </c>
      <c r="L1597" s="28">
        <v>10676</v>
      </c>
      <c r="M1597" s="28">
        <v>0</v>
      </c>
      <c r="N1597" s="28">
        <v>10676</v>
      </c>
      <c r="O1597" s="25" t="s">
        <v>24317</v>
      </c>
      <c r="P1597" s="24">
        <v>9</v>
      </c>
      <c r="Q1597" s="24" t="s">
        <v>203</v>
      </c>
      <c r="R1597" s="28">
        <v>365</v>
      </c>
      <c r="S1597" s="28">
        <v>303</v>
      </c>
      <c r="T1597" s="29">
        <v>6.2570251030348439E-2</v>
      </c>
      <c r="U1597" s="28">
        <v>14151</v>
      </c>
      <c r="V1597" s="63"/>
      <c r="W1597" s="61">
        <f>(Table134[[#This Row],[2042 Future AADT]]-Table134[[#This Row],[AADT 2022]])/20*($W$5-2022)+Table134[[#This Row],[AADT 2022]]</f>
        <v>14151</v>
      </c>
      <c r="X1597" s="63"/>
    </row>
    <row r="1598" spans="1:24" s="21" customFormat="1" ht="24" customHeight="1" x14ac:dyDescent="0.25">
      <c r="A1598" s="24" t="s">
        <v>8915</v>
      </c>
      <c r="B1598" s="25" t="s">
        <v>20524</v>
      </c>
      <c r="C1598" s="24">
        <v>6701</v>
      </c>
      <c r="D1598" s="24" t="s">
        <v>17074</v>
      </c>
      <c r="E1598" s="24" t="s">
        <v>8916</v>
      </c>
      <c r="F1598" s="26">
        <f>Table134[[#This Row],[ToMeasure]]-Table134[[#This Row],[FromMeasure]]</f>
        <v>0.27705833000000002</v>
      </c>
      <c r="G1598" s="27" t="s">
        <v>8909</v>
      </c>
      <c r="H1598" s="37">
        <v>0</v>
      </c>
      <c r="I1598" s="24" t="s">
        <v>8908</v>
      </c>
      <c r="J1598" s="37">
        <v>0.27705833000000002</v>
      </c>
      <c r="K1598" s="24" t="s">
        <v>925</v>
      </c>
      <c r="L1598" s="28">
        <v>9951</v>
      </c>
      <c r="M1598" s="28">
        <v>0</v>
      </c>
      <c r="N1598" s="28">
        <v>9951</v>
      </c>
      <c r="O1598" s="25" t="s">
        <v>24318</v>
      </c>
      <c r="P1598" s="24">
        <v>11</v>
      </c>
      <c r="Q1598" s="24" t="s">
        <v>203</v>
      </c>
      <c r="R1598" s="28">
        <v>300</v>
      </c>
      <c r="S1598" s="28">
        <v>1163</v>
      </c>
      <c r="T1598" s="29">
        <v>0.14702039995980304</v>
      </c>
      <c r="U1598" s="28">
        <v>13190</v>
      </c>
      <c r="V1598" s="63"/>
      <c r="W1598" s="61">
        <f>(Table134[[#This Row],[2042 Future AADT]]-Table134[[#This Row],[AADT 2022]])/20*($W$5-2022)+Table134[[#This Row],[AADT 2022]]</f>
        <v>13190</v>
      </c>
      <c r="X1598" s="63"/>
    </row>
    <row r="1599" spans="1:24" s="21" customFormat="1" ht="24" customHeight="1" x14ac:dyDescent="0.25">
      <c r="A1599" s="24" t="s">
        <v>15369</v>
      </c>
      <c r="B1599" s="25" t="s">
        <v>20526</v>
      </c>
      <c r="C1599" s="24">
        <v>6703</v>
      </c>
      <c r="D1599" s="24" t="s">
        <v>17074</v>
      </c>
      <c r="E1599" s="24" t="s">
        <v>15370</v>
      </c>
      <c r="F1599" s="26">
        <f>Table134[[#This Row],[ToMeasure]]-Table134[[#This Row],[FromMeasure]]</f>
        <v>0.27225749999999999</v>
      </c>
      <c r="G1599" s="27" t="s">
        <v>8921</v>
      </c>
      <c r="H1599" s="37">
        <v>0</v>
      </c>
      <c r="I1599" s="24" t="s">
        <v>8908</v>
      </c>
      <c r="J1599" s="37">
        <v>0.27225749999999999</v>
      </c>
      <c r="K1599" s="24" t="s">
        <v>4924</v>
      </c>
      <c r="L1599" s="28">
        <v>15865</v>
      </c>
      <c r="M1599" s="28">
        <v>0</v>
      </c>
      <c r="N1599" s="28">
        <v>15865</v>
      </c>
      <c r="O1599" s="25" t="s">
        <v>24319</v>
      </c>
      <c r="P1599" s="24">
        <v>11</v>
      </c>
      <c r="Q1599" s="24" t="s">
        <v>203</v>
      </c>
      <c r="R1599" s="28">
        <v>478</v>
      </c>
      <c r="S1599" s="28">
        <v>1856</v>
      </c>
      <c r="T1599" s="29">
        <v>0.14711629372833282</v>
      </c>
      <c r="U1599" s="28">
        <v>21030</v>
      </c>
      <c r="V1599" s="63"/>
      <c r="W1599" s="61">
        <f>(Table134[[#This Row],[2042 Future AADT]]-Table134[[#This Row],[AADT 2022]])/20*($W$5-2022)+Table134[[#This Row],[AADT 2022]]</f>
        <v>21030</v>
      </c>
      <c r="X1599" s="63"/>
    </row>
    <row r="1600" spans="1:24" s="21" customFormat="1" ht="24" customHeight="1" x14ac:dyDescent="0.25">
      <c r="A1600" s="24" t="s">
        <v>8918</v>
      </c>
      <c r="B1600" s="25"/>
      <c r="C1600" s="24" t="s">
        <v>203</v>
      </c>
      <c r="D1600" s="24" t="s">
        <v>17074</v>
      </c>
      <c r="E1600" s="24" t="s">
        <v>8919</v>
      </c>
      <c r="F1600" s="26">
        <f>Table134[[#This Row],[ToMeasure]]-Table134[[#This Row],[FromMeasure]]</f>
        <v>3.8008769999999997E-2</v>
      </c>
      <c r="G1600" s="27" t="s">
        <v>8920</v>
      </c>
      <c r="H1600" s="37">
        <v>1.4579999999999999E-4</v>
      </c>
      <c r="I1600" s="24" t="s">
        <v>138</v>
      </c>
      <c r="J1600" s="37">
        <v>3.8154569999999999E-2</v>
      </c>
      <c r="K1600" s="24" t="s">
        <v>8921</v>
      </c>
      <c r="L1600" s="28" t="s">
        <v>203</v>
      </c>
      <c r="M1600" s="28" t="s">
        <v>203</v>
      </c>
      <c r="N1600" s="28" t="s">
        <v>203</v>
      </c>
      <c r="O1600" s="25" t="s">
        <v>203</v>
      </c>
      <c r="P1600" s="24" t="s">
        <v>203</v>
      </c>
      <c r="Q1600" s="24" t="s">
        <v>203</v>
      </c>
      <c r="R1600" s="28" t="s">
        <v>203</v>
      </c>
      <c r="S1600" s="28" t="s">
        <v>203</v>
      </c>
      <c r="T1600" s="29" t="s">
        <v>203</v>
      </c>
      <c r="U1600" s="28" t="s">
        <v>203</v>
      </c>
      <c r="V1600" s="63"/>
      <c r="W1600" s="61" t="e">
        <f>(Table134[[#This Row],[2042 Future AADT]]-Table134[[#This Row],[AADT 2022]])/20*($W$5-2022)+Table134[[#This Row],[AADT 2022]]</f>
        <v>#VALUE!</v>
      </c>
      <c r="X1600" s="63"/>
    </row>
    <row r="1601" spans="1:24" s="21" customFormat="1" ht="24" customHeight="1" x14ac:dyDescent="0.25">
      <c r="A1601" s="24" t="s">
        <v>15372</v>
      </c>
      <c r="B1601" s="25"/>
      <c r="C1601" s="24" t="s">
        <v>203</v>
      </c>
      <c r="D1601" s="24" t="s">
        <v>17074</v>
      </c>
      <c r="E1601" s="24" t="s">
        <v>15373</v>
      </c>
      <c r="F1601" s="26">
        <f>Table134[[#This Row],[ToMeasure]]-Table134[[#This Row],[FromMeasure]]</f>
        <v>3.1355290000000001E-2</v>
      </c>
      <c r="G1601" s="27" t="s">
        <v>15374</v>
      </c>
      <c r="H1601" s="37">
        <v>0</v>
      </c>
      <c r="I1601" s="24" t="s">
        <v>15375</v>
      </c>
      <c r="J1601" s="37">
        <v>3.1355290000000001E-2</v>
      </c>
      <c r="K1601" s="24" t="s">
        <v>8909</v>
      </c>
      <c r="L1601" s="28" t="s">
        <v>203</v>
      </c>
      <c r="M1601" s="28" t="s">
        <v>203</v>
      </c>
      <c r="N1601" s="28" t="s">
        <v>203</v>
      </c>
      <c r="O1601" s="25" t="s">
        <v>203</v>
      </c>
      <c r="P1601" s="24" t="s">
        <v>203</v>
      </c>
      <c r="Q1601" s="24" t="s">
        <v>203</v>
      </c>
      <c r="R1601" s="28" t="s">
        <v>203</v>
      </c>
      <c r="S1601" s="28" t="s">
        <v>203</v>
      </c>
      <c r="T1601" s="29" t="s">
        <v>203</v>
      </c>
      <c r="U1601" s="28" t="s">
        <v>203</v>
      </c>
      <c r="V1601" s="63"/>
      <c r="W1601" s="61" t="e">
        <f>(Table134[[#This Row],[2042 Future AADT]]-Table134[[#This Row],[AADT 2022]])/20*($W$5-2022)+Table134[[#This Row],[AADT 2022]]</f>
        <v>#VALUE!</v>
      </c>
      <c r="X1601" s="63"/>
    </row>
    <row r="1602" spans="1:24" s="21" customFormat="1" ht="24" customHeight="1" x14ac:dyDescent="0.25">
      <c r="A1602" s="24" t="s">
        <v>15376</v>
      </c>
      <c r="B1602" s="25"/>
      <c r="C1602" s="24" t="s">
        <v>203</v>
      </c>
      <c r="D1602" s="24" t="s">
        <v>17074</v>
      </c>
      <c r="E1602" s="24" t="s">
        <v>15377</v>
      </c>
      <c r="F1602" s="26">
        <f>Table134[[#This Row],[ToMeasure]]-Table134[[#This Row],[FromMeasure]]</f>
        <v>4.474028E-2</v>
      </c>
      <c r="G1602" s="27" t="s">
        <v>15378</v>
      </c>
      <c r="H1602" s="37">
        <v>0</v>
      </c>
      <c r="I1602" s="24" t="s">
        <v>8908</v>
      </c>
      <c r="J1602" s="37">
        <v>4.474028E-2</v>
      </c>
      <c r="K1602" s="24" t="s">
        <v>138</v>
      </c>
      <c r="L1602" s="28" t="s">
        <v>203</v>
      </c>
      <c r="M1602" s="28" t="s">
        <v>203</v>
      </c>
      <c r="N1602" s="28" t="s">
        <v>203</v>
      </c>
      <c r="O1602" s="25" t="s">
        <v>203</v>
      </c>
      <c r="P1602" s="24" t="s">
        <v>203</v>
      </c>
      <c r="Q1602" s="24" t="s">
        <v>203</v>
      </c>
      <c r="R1602" s="28" t="s">
        <v>203</v>
      </c>
      <c r="S1602" s="28" t="s">
        <v>203</v>
      </c>
      <c r="T1602" s="29" t="s">
        <v>203</v>
      </c>
      <c r="U1602" s="28" t="s">
        <v>203</v>
      </c>
      <c r="V1602" s="63"/>
      <c r="W1602" s="61" t="e">
        <f>(Table134[[#This Row],[2042 Future AADT]]-Table134[[#This Row],[AADT 2022]])/20*($W$5-2022)+Table134[[#This Row],[AADT 2022]]</f>
        <v>#VALUE!</v>
      </c>
      <c r="X1602" s="63"/>
    </row>
    <row r="1603" spans="1:24" s="21" customFormat="1" ht="24" customHeight="1" x14ac:dyDescent="0.25">
      <c r="A1603" s="24" t="s">
        <v>8922</v>
      </c>
      <c r="B1603" s="25"/>
      <c r="C1603" s="24" t="s">
        <v>203</v>
      </c>
      <c r="D1603" s="24" t="s">
        <v>17074</v>
      </c>
      <c r="E1603" s="24" t="s">
        <v>8923</v>
      </c>
      <c r="F1603" s="26">
        <f>Table134[[#This Row],[ToMeasure]]-Table134[[#This Row],[FromMeasure]]</f>
        <v>4.7098939999999999E-2</v>
      </c>
      <c r="G1603" s="27" t="s">
        <v>8924</v>
      </c>
      <c r="H1603" s="37">
        <v>0</v>
      </c>
      <c r="I1603" s="24" t="s">
        <v>8913</v>
      </c>
      <c r="J1603" s="37">
        <v>4.7098939999999999E-2</v>
      </c>
      <c r="K1603" s="24" t="s">
        <v>138</v>
      </c>
      <c r="L1603" s="28" t="s">
        <v>203</v>
      </c>
      <c r="M1603" s="28" t="s">
        <v>203</v>
      </c>
      <c r="N1603" s="28" t="s">
        <v>203</v>
      </c>
      <c r="O1603" s="25" t="s">
        <v>203</v>
      </c>
      <c r="P1603" s="24" t="s">
        <v>203</v>
      </c>
      <c r="Q1603" s="24" t="s">
        <v>203</v>
      </c>
      <c r="R1603" s="28" t="s">
        <v>203</v>
      </c>
      <c r="S1603" s="28" t="s">
        <v>203</v>
      </c>
      <c r="T1603" s="29" t="s">
        <v>203</v>
      </c>
      <c r="U1603" s="28" t="s">
        <v>203</v>
      </c>
      <c r="V1603" s="63"/>
      <c r="W1603" s="61" t="e">
        <f>(Table134[[#This Row],[2042 Future AADT]]-Table134[[#This Row],[AADT 2022]])/20*($W$5-2022)+Table134[[#This Row],[AADT 2022]]</f>
        <v>#VALUE!</v>
      </c>
      <c r="X1603" s="63"/>
    </row>
    <row r="1604" spans="1:24" s="21" customFormat="1" ht="24" customHeight="1" x14ac:dyDescent="0.25">
      <c r="A1604" s="24" t="s">
        <v>15379</v>
      </c>
      <c r="B1604" s="25" t="s">
        <v>20527</v>
      </c>
      <c r="C1604" s="24">
        <v>6710</v>
      </c>
      <c r="D1604" s="24" t="s">
        <v>17074</v>
      </c>
      <c r="E1604" s="24" t="s">
        <v>15380</v>
      </c>
      <c r="F1604" s="26">
        <f>Table134[[#This Row],[ToMeasure]]-Table134[[#This Row],[FromMeasure]]</f>
        <v>0.2437483</v>
      </c>
      <c r="G1604" s="27" t="s">
        <v>8931</v>
      </c>
      <c r="H1604" s="37">
        <v>0</v>
      </c>
      <c r="I1604" s="24" t="s">
        <v>925</v>
      </c>
      <c r="J1604" s="37">
        <v>0.2437483</v>
      </c>
      <c r="K1604" s="24" t="s">
        <v>4993</v>
      </c>
      <c r="L1604" s="28">
        <v>15849</v>
      </c>
      <c r="M1604" s="28">
        <v>0</v>
      </c>
      <c r="N1604" s="28">
        <v>15849</v>
      </c>
      <c r="O1604" s="25" t="s">
        <v>24320</v>
      </c>
      <c r="P1604" s="24">
        <v>11</v>
      </c>
      <c r="Q1604" s="24" t="s">
        <v>203</v>
      </c>
      <c r="R1604" s="28">
        <v>542</v>
      </c>
      <c r="S1604" s="28">
        <v>450</v>
      </c>
      <c r="T1604" s="29">
        <v>6.2590699728689511E-2</v>
      </c>
      <c r="U1604" s="28">
        <v>21008</v>
      </c>
      <c r="V1604" s="63"/>
      <c r="W1604" s="61">
        <f>(Table134[[#This Row],[2042 Future AADT]]-Table134[[#This Row],[AADT 2022]])/20*($W$5-2022)+Table134[[#This Row],[AADT 2022]]</f>
        <v>21008</v>
      </c>
      <c r="X1604" s="63"/>
    </row>
    <row r="1605" spans="1:24" s="21" customFormat="1" ht="24" customHeight="1" x14ac:dyDescent="0.25">
      <c r="A1605" s="24" t="s">
        <v>12490</v>
      </c>
      <c r="B1605" s="25" t="s">
        <v>20529</v>
      </c>
      <c r="C1605" s="24">
        <v>6712</v>
      </c>
      <c r="D1605" s="24" t="s">
        <v>17074</v>
      </c>
      <c r="E1605" s="24" t="s">
        <v>12491</v>
      </c>
      <c r="F1605" s="26">
        <f>Table134[[#This Row],[ToMeasure]]-Table134[[#This Row],[FromMeasure]]</f>
        <v>0.22845813000000001</v>
      </c>
      <c r="G1605" s="27" t="s">
        <v>8927</v>
      </c>
      <c r="H1605" s="37">
        <v>0</v>
      </c>
      <c r="I1605" s="24" t="s">
        <v>4924</v>
      </c>
      <c r="J1605" s="37">
        <v>0.22845813000000001</v>
      </c>
      <c r="K1605" s="24" t="s">
        <v>4999</v>
      </c>
      <c r="L1605" s="28">
        <v>9439</v>
      </c>
      <c r="M1605" s="28">
        <v>0</v>
      </c>
      <c r="N1605" s="28">
        <v>9439</v>
      </c>
      <c r="O1605" s="25" t="s">
        <v>24321</v>
      </c>
      <c r="P1605" s="24">
        <v>10</v>
      </c>
      <c r="Q1605" s="24" t="s">
        <v>203</v>
      </c>
      <c r="R1605" s="28">
        <v>322</v>
      </c>
      <c r="S1605" s="28">
        <v>267</v>
      </c>
      <c r="T1605" s="29">
        <v>6.2400678037927745E-2</v>
      </c>
      <c r="U1605" s="28">
        <v>12512</v>
      </c>
      <c r="V1605" s="63"/>
      <c r="W1605" s="61">
        <f>(Table134[[#This Row],[2042 Future AADT]]-Table134[[#This Row],[AADT 2022]])/20*($W$5-2022)+Table134[[#This Row],[AADT 2022]]</f>
        <v>12512</v>
      </c>
      <c r="X1605" s="63"/>
    </row>
    <row r="1606" spans="1:24" s="21" customFormat="1" ht="24" customHeight="1" x14ac:dyDescent="0.25">
      <c r="A1606" s="24" t="s">
        <v>8925</v>
      </c>
      <c r="B1606" s="25" t="s">
        <v>20528</v>
      </c>
      <c r="C1606" s="24">
        <v>6711</v>
      </c>
      <c r="D1606" s="24" t="s">
        <v>17074</v>
      </c>
      <c r="E1606" s="24" t="s">
        <v>8926</v>
      </c>
      <c r="F1606" s="26">
        <f>Table134[[#This Row],[ToMeasure]]-Table134[[#This Row],[FromMeasure]]</f>
        <v>0.26345213000000001</v>
      </c>
      <c r="G1606" s="27" t="s">
        <v>4999</v>
      </c>
      <c r="H1606" s="37">
        <v>0</v>
      </c>
      <c r="I1606" s="24" t="s">
        <v>8927</v>
      </c>
      <c r="J1606" s="37">
        <v>0.26345213000000001</v>
      </c>
      <c r="K1606" s="24" t="s">
        <v>925</v>
      </c>
      <c r="L1606" s="28">
        <v>9156</v>
      </c>
      <c r="M1606" s="28">
        <v>0</v>
      </c>
      <c r="N1606" s="28">
        <v>9156</v>
      </c>
      <c r="O1606" s="25" t="s">
        <v>24322</v>
      </c>
      <c r="P1606" s="24">
        <v>8</v>
      </c>
      <c r="Q1606" s="24" t="s">
        <v>203</v>
      </c>
      <c r="R1606" s="28">
        <v>313</v>
      </c>
      <c r="S1606" s="28">
        <v>257</v>
      </c>
      <c r="T1606" s="29">
        <v>6.2254259501965926E-2</v>
      </c>
      <c r="U1606" s="28">
        <v>12137</v>
      </c>
      <c r="V1606" s="63"/>
      <c r="W1606" s="61">
        <f>(Table134[[#This Row],[2042 Future AADT]]-Table134[[#This Row],[AADT 2022]])/20*($W$5-2022)+Table134[[#This Row],[AADT 2022]]</f>
        <v>12137</v>
      </c>
      <c r="X1606" s="63"/>
    </row>
    <row r="1607" spans="1:24" s="21" customFormat="1" ht="24" customHeight="1" x14ac:dyDescent="0.25">
      <c r="A1607" s="24" t="s">
        <v>12493</v>
      </c>
      <c r="B1607" s="25" t="s">
        <v>20530</v>
      </c>
      <c r="C1607" s="24">
        <v>6713</v>
      </c>
      <c r="D1607" s="24" t="s">
        <v>17074</v>
      </c>
      <c r="E1607" s="24" t="s">
        <v>12494</v>
      </c>
      <c r="F1607" s="26">
        <f>Table134[[#This Row],[ToMeasure]]-Table134[[#This Row],[FromMeasure]]</f>
        <v>0.23321428</v>
      </c>
      <c r="G1607" s="27" t="s">
        <v>4993</v>
      </c>
      <c r="H1607" s="37">
        <v>0</v>
      </c>
      <c r="I1607" s="24" t="s">
        <v>8931</v>
      </c>
      <c r="J1607" s="37">
        <v>0.23321428</v>
      </c>
      <c r="K1607" s="24" t="s">
        <v>4924</v>
      </c>
      <c r="L1607" s="28">
        <v>14072</v>
      </c>
      <c r="M1607" s="28">
        <v>0</v>
      </c>
      <c r="N1607" s="28">
        <v>14072</v>
      </c>
      <c r="O1607" s="25" t="s">
        <v>24323</v>
      </c>
      <c r="P1607" s="24">
        <v>9</v>
      </c>
      <c r="Q1607" s="24" t="s">
        <v>203</v>
      </c>
      <c r="R1607" s="28">
        <v>492</v>
      </c>
      <c r="S1607" s="28">
        <v>408</v>
      </c>
      <c r="T1607" s="29">
        <v>6.3956793632745881E-2</v>
      </c>
      <c r="U1607" s="28">
        <v>19316</v>
      </c>
      <c r="V1607" s="63"/>
      <c r="W1607" s="61">
        <f>(Table134[[#This Row],[2042 Future AADT]]-Table134[[#This Row],[AADT 2022]])/20*($W$5-2022)+Table134[[#This Row],[AADT 2022]]</f>
        <v>19316</v>
      </c>
      <c r="X1607" s="63"/>
    </row>
    <row r="1608" spans="1:24" s="21" customFormat="1" ht="24" customHeight="1" x14ac:dyDescent="0.25">
      <c r="A1608" s="24" t="s">
        <v>12496</v>
      </c>
      <c r="B1608" s="25" t="s">
        <v>20532</v>
      </c>
      <c r="C1608" s="24">
        <v>6715</v>
      </c>
      <c r="D1608" s="24" t="s">
        <v>17074</v>
      </c>
      <c r="E1608" s="24" t="s">
        <v>12497</v>
      </c>
      <c r="F1608" s="26">
        <f>Table134[[#This Row],[ToMeasure]]-Table134[[#This Row],[FromMeasure]]</f>
        <v>0.1608473</v>
      </c>
      <c r="G1608" s="27" t="s">
        <v>12498</v>
      </c>
      <c r="H1608" s="37">
        <v>0</v>
      </c>
      <c r="I1608" s="24" t="s">
        <v>4993</v>
      </c>
      <c r="J1608" s="37">
        <v>0.1608473</v>
      </c>
      <c r="K1608" s="24" t="s">
        <v>4993</v>
      </c>
      <c r="L1608" s="28">
        <v>49</v>
      </c>
      <c r="M1608" s="28">
        <v>0</v>
      </c>
      <c r="N1608" s="28">
        <v>49</v>
      </c>
      <c r="O1608" s="25" t="s">
        <v>24324</v>
      </c>
      <c r="P1608" s="24">
        <v>21</v>
      </c>
      <c r="Q1608" s="24" t="s">
        <v>203</v>
      </c>
      <c r="R1608" s="28">
        <v>1</v>
      </c>
      <c r="S1608" s="28">
        <v>1</v>
      </c>
      <c r="T1608" s="29">
        <v>4.0816326530612242E-2</v>
      </c>
      <c r="U1608" s="28">
        <v>67</v>
      </c>
      <c r="V1608" s="63"/>
      <c r="W1608" s="61">
        <f>(Table134[[#This Row],[2042 Future AADT]]-Table134[[#This Row],[AADT 2022]])/20*($W$5-2022)+Table134[[#This Row],[AADT 2022]]</f>
        <v>67</v>
      </c>
      <c r="X1608" s="63"/>
    </row>
    <row r="1609" spans="1:24" s="21" customFormat="1" ht="24" customHeight="1" x14ac:dyDescent="0.25">
      <c r="A1609" s="24" t="s">
        <v>4990</v>
      </c>
      <c r="B1609" s="25"/>
      <c r="C1609" s="24" t="s">
        <v>203</v>
      </c>
      <c r="D1609" s="24" t="s">
        <v>17074</v>
      </c>
      <c r="E1609" s="24" t="s">
        <v>4991</v>
      </c>
      <c r="F1609" s="26">
        <f>Table134[[#This Row],[ToMeasure]]-Table134[[#This Row],[FromMeasure]]</f>
        <v>3.8517570000000001E-2</v>
      </c>
      <c r="G1609" s="27" t="s">
        <v>4992</v>
      </c>
      <c r="H1609" s="37">
        <v>0</v>
      </c>
      <c r="I1609" s="24" t="s">
        <v>139</v>
      </c>
      <c r="J1609" s="37">
        <v>3.8517570000000001E-2</v>
      </c>
      <c r="K1609" s="24" t="s">
        <v>4993</v>
      </c>
      <c r="L1609" s="28" t="s">
        <v>203</v>
      </c>
      <c r="M1609" s="28" t="s">
        <v>203</v>
      </c>
      <c r="N1609" s="28">
        <v>21155</v>
      </c>
      <c r="O1609" s="25" t="s">
        <v>24325</v>
      </c>
      <c r="P1609" s="24" t="s">
        <v>203</v>
      </c>
      <c r="Q1609" s="24" t="s">
        <v>203</v>
      </c>
      <c r="R1609" s="28" t="s">
        <v>203</v>
      </c>
      <c r="S1609" s="28" t="s">
        <v>203</v>
      </c>
      <c r="T1609" s="29" t="s">
        <v>203</v>
      </c>
      <c r="U1609" s="28">
        <v>28042</v>
      </c>
      <c r="V1609" s="63"/>
      <c r="W1609" s="61">
        <f>(Table134[[#This Row],[2042 Future AADT]]-Table134[[#This Row],[AADT 2022]])/20*($W$5-2022)+Table134[[#This Row],[AADT 2022]]</f>
        <v>28042</v>
      </c>
      <c r="X1609" s="63"/>
    </row>
    <row r="1610" spans="1:24" s="21" customFormat="1" ht="24" customHeight="1" x14ac:dyDescent="0.25">
      <c r="A1610" s="24" t="s">
        <v>4995</v>
      </c>
      <c r="B1610" s="25"/>
      <c r="C1610" s="24" t="s">
        <v>203</v>
      </c>
      <c r="D1610" s="24" t="s">
        <v>17074</v>
      </c>
      <c r="E1610" s="24" t="s">
        <v>4996</v>
      </c>
      <c r="F1610" s="26">
        <f>Table134[[#This Row],[ToMeasure]]-Table134[[#This Row],[FromMeasure]]</f>
        <v>4.6296779999999996E-2</v>
      </c>
      <c r="G1610" s="27" t="s">
        <v>4997</v>
      </c>
      <c r="H1610" s="37">
        <v>2.0489999999999999E-4</v>
      </c>
      <c r="I1610" s="24" t="s">
        <v>4998</v>
      </c>
      <c r="J1610" s="37">
        <v>4.6501679999999997E-2</v>
      </c>
      <c r="K1610" s="24" t="s">
        <v>4999</v>
      </c>
      <c r="L1610" s="28" t="s">
        <v>203</v>
      </c>
      <c r="M1610" s="28" t="s">
        <v>203</v>
      </c>
      <c r="N1610" s="28" t="s">
        <v>203</v>
      </c>
      <c r="O1610" s="25" t="s">
        <v>203</v>
      </c>
      <c r="P1610" s="24" t="s">
        <v>203</v>
      </c>
      <c r="Q1610" s="24" t="s">
        <v>203</v>
      </c>
      <c r="R1610" s="28" t="s">
        <v>203</v>
      </c>
      <c r="S1610" s="28" t="s">
        <v>203</v>
      </c>
      <c r="T1610" s="29" t="s">
        <v>203</v>
      </c>
      <c r="U1610" s="28" t="s">
        <v>203</v>
      </c>
      <c r="V1610" s="63"/>
      <c r="W1610" s="61" t="e">
        <f>(Table134[[#This Row],[2042 Future AADT]]-Table134[[#This Row],[AADT 2022]])/20*($W$5-2022)+Table134[[#This Row],[AADT 2022]]</f>
        <v>#VALUE!</v>
      </c>
      <c r="X1610" s="63"/>
    </row>
    <row r="1611" spans="1:24" s="21" customFormat="1" ht="24" customHeight="1" x14ac:dyDescent="0.25">
      <c r="A1611" s="24" t="s">
        <v>8929</v>
      </c>
      <c r="B1611" s="25"/>
      <c r="C1611" s="24" t="s">
        <v>203</v>
      </c>
      <c r="D1611" s="24" t="s">
        <v>17074</v>
      </c>
      <c r="E1611" s="24" t="s">
        <v>8930</v>
      </c>
      <c r="F1611" s="26">
        <f>Table134[[#This Row],[ToMeasure]]-Table134[[#This Row],[FromMeasure]]</f>
        <v>5.8118129999999997E-2</v>
      </c>
      <c r="G1611" s="27" t="s">
        <v>4998</v>
      </c>
      <c r="H1611" s="37">
        <v>0</v>
      </c>
      <c r="I1611" s="24" t="s">
        <v>8931</v>
      </c>
      <c r="J1611" s="37">
        <v>5.8118129999999997E-2</v>
      </c>
      <c r="K1611" s="24" t="s">
        <v>4997</v>
      </c>
      <c r="L1611" s="28" t="s">
        <v>203</v>
      </c>
      <c r="M1611" s="28" t="s">
        <v>203</v>
      </c>
      <c r="N1611" s="28">
        <v>21155</v>
      </c>
      <c r="O1611" s="25" t="s">
        <v>24325</v>
      </c>
      <c r="P1611" s="24" t="s">
        <v>203</v>
      </c>
      <c r="Q1611" s="24" t="s">
        <v>203</v>
      </c>
      <c r="R1611" s="28" t="s">
        <v>203</v>
      </c>
      <c r="S1611" s="28" t="s">
        <v>203</v>
      </c>
      <c r="T1611" s="29" t="s">
        <v>203</v>
      </c>
      <c r="U1611" s="28">
        <v>28042</v>
      </c>
      <c r="V1611" s="63"/>
      <c r="W1611" s="61">
        <f>(Table134[[#This Row],[2042 Future AADT]]-Table134[[#This Row],[AADT 2022]])/20*($W$5-2022)+Table134[[#This Row],[AADT 2022]]</f>
        <v>28042</v>
      </c>
      <c r="X1611" s="63"/>
    </row>
    <row r="1612" spans="1:24" s="21" customFormat="1" ht="24" customHeight="1" x14ac:dyDescent="0.25">
      <c r="A1612" s="24" t="s">
        <v>12500</v>
      </c>
      <c r="B1612" s="25"/>
      <c r="C1612" s="24" t="s">
        <v>203</v>
      </c>
      <c r="D1612" s="24" t="s">
        <v>17074</v>
      </c>
      <c r="E1612" s="24" t="s">
        <v>12501</v>
      </c>
      <c r="F1612" s="26">
        <f>Table134[[#This Row],[ToMeasure]]-Table134[[#This Row],[FromMeasure]]</f>
        <v>4.4359719999999998E-2</v>
      </c>
      <c r="G1612" s="27" t="s">
        <v>12502</v>
      </c>
      <c r="H1612" s="37">
        <v>1.7309999999999999E-5</v>
      </c>
      <c r="I1612" s="24" t="s">
        <v>8927</v>
      </c>
      <c r="J1612" s="37">
        <v>4.4377029999999998E-2</v>
      </c>
      <c r="K1612" s="24" t="s">
        <v>139</v>
      </c>
      <c r="L1612" s="28" t="s">
        <v>203</v>
      </c>
      <c r="M1612" s="28" t="s">
        <v>203</v>
      </c>
      <c r="N1612" s="28" t="s">
        <v>203</v>
      </c>
      <c r="O1612" s="25" t="s">
        <v>203</v>
      </c>
      <c r="P1612" s="24" t="s">
        <v>203</v>
      </c>
      <c r="Q1612" s="24" t="s">
        <v>203</v>
      </c>
      <c r="R1612" s="28" t="s">
        <v>203</v>
      </c>
      <c r="S1612" s="28" t="s">
        <v>203</v>
      </c>
      <c r="T1612" s="29" t="s">
        <v>203</v>
      </c>
      <c r="U1612" s="28" t="s">
        <v>203</v>
      </c>
      <c r="V1612" s="63"/>
      <c r="W1612" s="61" t="e">
        <f>(Table134[[#This Row],[2042 Future AADT]]-Table134[[#This Row],[AADT 2022]])/20*($W$5-2022)+Table134[[#This Row],[AADT 2022]]</f>
        <v>#VALUE!</v>
      </c>
      <c r="X1612" s="63"/>
    </row>
    <row r="1613" spans="1:24" s="21" customFormat="1" ht="24" customHeight="1" x14ac:dyDescent="0.25">
      <c r="A1613" s="24" t="s">
        <v>15382</v>
      </c>
      <c r="B1613" s="25" t="s">
        <v>20533</v>
      </c>
      <c r="C1613" s="24">
        <v>6720</v>
      </c>
      <c r="D1613" s="24" t="s">
        <v>17074</v>
      </c>
      <c r="E1613" s="24" t="s">
        <v>15383</v>
      </c>
      <c r="F1613" s="26">
        <f>Table134[[#This Row],[ToMeasure]]-Table134[[#This Row],[FromMeasure]]</f>
        <v>0.27647790999999999</v>
      </c>
      <c r="G1613" s="27" t="s">
        <v>12513</v>
      </c>
      <c r="H1613" s="37">
        <v>0</v>
      </c>
      <c r="I1613" s="24" t="s">
        <v>925</v>
      </c>
      <c r="J1613" s="37">
        <v>0.27647790999999999</v>
      </c>
      <c r="K1613" s="24" t="s">
        <v>5003</v>
      </c>
      <c r="L1613" s="28">
        <v>12002</v>
      </c>
      <c r="M1613" s="28">
        <v>0</v>
      </c>
      <c r="N1613" s="28">
        <v>12002</v>
      </c>
      <c r="O1613" s="25" t="s">
        <v>24326</v>
      </c>
      <c r="P1613" s="24">
        <v>14</v>
      </c>
      <c r="Q1613" s="24" t="s">
        <v>203</v>
      </c>
      <c r="R1613" s="28">
        <v>409</v>
      </c>
      <c r="S1613" s="28">
        <v>340</v>
      </c>
      <c r="T1613" s="29">
        <v>6.2406265622396269E-2</v>
      </c>
      <c r="U1613" s="28">
        <v>15909</v>
      </c>
      <c r="V1613" s="63"/>
      <c r="W1613" s="61">
        <f>(Table134[[#This Row],[2042 Future AADT]]-Table134[[#This Row],[AADT 2022]])/20*($W$5-2022)+Table134[[#This Row],[AADT 2022]]</f>
        <v>15909</v>
      </c>
      <c r="X1613" s="63"/>
    </row>
    <row r="1614" spans="1:24" s="21" customFormat="1" ht="24" customHeight="1" x14ac:dyDescent="0.25">
      <c r="A1614" s="24" t="s">
        <v>5000</v>
      </c>
      <c r="B1614" s="25" t="s">
        <v>20535</v>
      </c>
      <c r="C1614" s="24">
        <v>6722</v>
      </c>
      <c r="D1614" s="24" t="s">
        <v>17074</v>
      </c>
      <c r="E1614" s="24" t="s">
        <v>5001</v>
      </c>
      <c r="F1614" s="26">
        <f>Table134[[#This Row],[ToMeasure]]-Table134[[#This Row],[FromMeasure]]</f>
        <v>0.27466810000000003</v>
      </c>
      <c r="G1614" s="27" t="s">
        <v>5002</v>
      </c>
      <c r="H1614" s="37">
        <v>0</v>
      </c>
      <c r="I1614" s="24" t="s">
        <v>5003</v>
      </c>
      <c r="J1614" s="37">
        <v>0.27466810000000003</v>
      </c>
      <c r="K1614" s="24" t="s">
        <v>4924</v>
      </c>
      <c r="L1614" s="28">
        <v>7326</v>
      </c>
      <c r="M1614" s="28">
        <v>0</v>
      </c>
      <c r="N1614" s="28">
        <v>7326</v>
      </c>
      <c r="O1614" s="25" t="s">
        <v>24327</v>
      </c>
      <c r="P1614" s="24">
        <v>12</v>
      </c>
      <c r="Q1614" s="24" t="s">
        <v>203</v>
      </c>
      <c r="R1614" s="28">
        <v>222</v>
      </c>
      <c r="S1614" s="28">
        <v>862</v>
      </c>
      <c r="T1614" s="29">
        <v>0.14796614796614796</v>
      </c>
      <c r="U1614" s="28">
        <v>9711</v>
      </c>
      <c r="V1614" s="63"/>
      <c r="W1614" s="61">
        <f>(Table134[[#This Row],[2042 Future AADT]]-Table134[[#This Row],[AADT 2022]])/20*($W$5-2022)+Table134[[#This Row],[AADT 2022]]</f>
        <v>9711</v>
      </c>
      <c r="X1614" s="63"/>
    </row>
    <row r="1615" spans="1:24" s="21" customFormat="1" ht="24" customHeight="1" x14ac:dyDescent="0.25">
      <c r="A1615" s="24" t="s">
        <v>12503</v>
      </c>
      <c r="B1615" s="25" t="s">
        <v>20534</v>
      </c>
      <c r="C1615" s="24">
        <v>6721</v>
      </c>
      <c r="D1615" s="24" t="s">
        <v>17074</v>
      </c>
      <c r="E1615" s="24" t="s">
        <v>12504</v>
      </c>
      <c r="F1615" s="26">
        <f>Table134[[#This Row],[ToMeasure]]-Table134[[#This Row],[FromMeasure]]</f>
        <v>0.23817418000000001</v>
      </c>
      <c r="G1615" s="27" t="s">
        <v>5003</v>
      </c>
      <c r="H1615" s="37">
        <v>0</v>
      </c>
      <c r="I1615" s="24" t="s">
        <v>5002</v>
      </c>
      <c r="J1615" s="37">
        <v>0.23817418000000001</v>
      </c>
      <c r="K1615" s="24" t="s">
        <v>925</v>
      </c>
      <c r="L1615" s="28">
        <v>7551</v>
      </c>
      <c r="M1615" s="28">
        <v>0</v>
      </c>
      <c r="N1615" s="28">
        <v>7551</v>
      </c>
      <c r="O1615" s="25" t="s">
        <v>24328</v>
      </c>
      <c r="P1615" s="24">
        <v>11</v>
      </c>
      <c r="Q1615" s="24" t="s">
        <v>203</v>
      </c>
      <c r="R1615" s="28">
        <v>257</v>
      </c>
      <c r="S1615" s="28">
        <v>213</v>
      </c>
      <c r="T1615" s="29">
        <v>6.2243411468679642E-2</v>
      </c>
      <c r="U1615" s="28">
        <v>10009</v>
      </c>
      <c r="V1615" s="63"/>
      <c r="W1615" s="61">
        <f>(Table134[[#This Row],[2042 Future AADT]]-Table134[[#This Row],[AADT 2022]])/20*($W$5-2022)+Table134[[#This Row],[AADT 2022]]</f>
        <v>10009</v>
      </c>
      <c r="X1615" s="63"/>
    </row>
    <row r="1616" spans="1:24" s="21" customFormat="1" ht="24" customHeight="1" x14ac:dyDescent="0.25">
      <c r="A1616" s="24" t="s">
        <v>15385</v>
      </c>
      <c r="B1616" s="25" t="s">
        <v>20536</v>
      </c>
      <c r="C1616" s="24">
        <v>6723</v>
      </c>
      <c r="D1616" s="24" t="s">
        <v>17074</v>
      </c>
      <c r="E1616" s="24" t="s">
        <v>15386</v>
      </c>
      <c r="F1616" s="26">
        <f>Table134[[#This Row],[ToMeasure]]-Table134[[#This Row],[FromMeasure]]</f>
        <v>0.24660878</v>
      </c>
      <c r="G1616" s="27" t="s">
        <v>12509</v>
      </c>
      <c r="H1616" s="37">
        <v>0</v>
      </c>
      <c r="I1616" s="24" t="s">
        <v>5002</v>
      </c>
      <c r="J1616" s="37">
        <v>0.24660878</v>
      </c>
      <c r="K1616" s="24" t="s">
        <v>4924</v>
      </c>
      <c r="L1616" s="28">
        <v>10716</v>
      </c>
      <c r="M1616" s="28">
        <v>0</v>
      </c>
      <c r="N1616" s="28">
        <v>10716</v>
      </c>
      <c r="O1616" s="25" t="s">
        <v>24329</v>
      </c>
      <c r="P1616" s="24">
        <v>12</v>
      </c>
      <c r="Q1616" s="24" t="s">
        <v>203</v>
      </c>
      <c r="R1616" s="28">
        <v>366</v>
      </c>
      <c r="S1616" s="28">
        <v>303</v>
      </c>
      <c r="T1616" s="29">
        <v>6.2430011198208284E-2</v>
      </c>
      <c r="U1616" s="28">
        <v>14204</v>
      </c>
      <c r="V1616" s="63"/>
      <c r="W1616" s="61">
        <f>(Table134[[#This Row],[2042 Future AADT]]-Table134[[#This Row],[AADT 2022]])/20*($W$5-2022)+Table134[[#This Row],[AADT 2022]]</f>
        <v>14204</v>
      </c>
      <c r="X1616" s="63"/>
    </row>
    <row r="1617" spans="1:24" s="21" customFormat="1" ht="24" customHeight="1" x14ac:dyDescent="0.25">
      <c r="A1617" s="24" t="s">
        <v>12506</v>
      </c>
      <c r="B1617" s="25"/>
      <c r="C1617" s="24" t="s">
        <v>203</v>
      </c>
      <c r="D1617" s="24" t="s">
        <v>17074</v>
      </c>
      <c r="E1617" s="24" t="s">
        <v>12507</v>
      </c>
      <c r="F1617" s="26">
        <f>Table134[[#This Row],[ToMeasure]]-Table134[[#This Row],[FromMeasure]]</f>
        <v>2.8197300000000002E-2</v>
      </c>
      <c r="G1617" s="27" t="s">
        <v>12508</v>
      </c>
      <c r="H1617" s="37">
        <v>0</v>
      </c>
      <c r="I1617" s="24" t="s">
        <v>664</v>
      </c>
      <c r="J1617" s="37">
        <v>2.8197300000000002E-2</v>
      </c>
      <c r="K1617" s="24" t="s">
        <v>12509</v>
      </c>
      <c r="L1617" s="28" t="s">
        <v>203</v>
      </c>
      <c r="M1617" s="28" t="s">
        <v>203</v>
      </c>
      <c r="N1617" s="28" t="s">
        <v>203</v>
      </c>
      <c r="O1617" s="25" t="s">
        <v>203</v>
      </c>
      <c r="P1617" s="24" t="s">
        <v>203</v>
      </c>
      <c r="Q1617" s="24" t="s">
        <v>203</v>
      </c>
      <c r="R1617" s="28" t="s">
        <v>203</v>
      </c>
      <c r="S1617" s="28" t="s">
        <v>203</v>
      </c>
      <c r="T1617" s="29" t="s">
        <v>203</v>
      </c>
      <c r="U1617" s="28" t="s">
        <v>203</v>
      </c>
      <c r="V1617" s="63"/>
      <c r="W1617" s="61" t="e">
        <f>(Table134[[#This Row],[2042 Future AADT]]-Table134[[#This Row],[AADT 2022]])/20*($W$5-2022)+Table134[[#This Row],[AADT 2022]]</f>
        <v>#VALUE!</v>
      </c>
      <c r="X1617" s="63"/>
    </row>
    <row r="1618" spans="1:24" s="21" customFormat="1" ht="24" customHeight="1" x14ac:dyDescent="0.25">
      <c r="A1618" s="24" t="s">
        <v>5005</v>
      </c>
      <c r="B1618" s="25"/>
      <c r="C1618" s="24" t="s">
        <v>203</v>
      </c>
      <c r="D1618" s="24" t="s">
        <v>17074</v>
      </c>
      <c r="E1618" s="24" t="s">
        <v>5006</v>
      </c>
      <c r="F1618" s="26">
        <f>Table134[[#This Row],[ToMeasure]]-Table134[[#This Row],[FromMeasure]]</f>
        <v>3.2828870000000003E-2</v>
      </c>
      <c r="G1618" s="27" t="s">
        <v>5007</v>
      </c>
      <c r="H1618" s="37">
        <v>0</v>
      </c>
      <c r="I1618" s="24" t="s">
        <v>664</v>
      </c>
      <c r="J1618" s="37">
        <v>3.2828870000000003E-2</v>
      </c>
      <c r="K1618" s="24" t="s">
        <v>5003</v>
      </c>
      <c r="L1618" s="28" t="s">
        <v>203</v>
      </c>
      <c r="M1618" s="28" t="s">
        <v>203</v>
      </c>
      <c r="N1618" s="28" t="s">
        <v>203</v>
      </c>
      <c r="O1618" s="25" t="s">
        <v>203</v>
      </c>
      <c r="P1618" s="24" t="s">
        <v>203</v>
      </c>
      <c r="Q1618" s="24" t="s">
        <v>203</v>
      </c>
      <c r="R1618" s="28" t="s">
        <v>203</v>
      </c>
      <c r="S1618" s="28" t="s">
        <v>203</v>
      </c>
      <c r="T1618" s="29" t="s">
        <v>203</v>
      </c>
      <c r="U1618" s="28" t="s">
        <v>203</v>
      </c>
      <c r="V1618" s="63"/>
      <c r="W1618" s="61" t="e">
        <f>(Table134[[#This Row],[2042 Future AADT]]-Table134[[#This Row],[AADT 2022]])/20*($W$5-2022)+Table134[[#This Row],[AADT 2022]]</f>
        <v>#VALUE!</v>
      </c>
      <c r="X1618" s="63"/>
    </row>
    <row r="1619" spans="1:24" s="21" customFormat="1" ht="24" customHeight="1" x14ac:dyDescent="0.25">
      <c r="A1619" s="24" t="s">
        <v>12510</v>
      </c>
      <c r="B1619" s="25"/>
      <c r="C1619" s="24" t="s">
        <v>203</v>
      </c>
      <c r="D1619" s="24" t="s">
        <v>17074</v>
      </c>
      <c r="E1619" s="24" t="s">
        <v>12511</v>
      </c>
      <c r="F1619" s="26">
        <f>Table134[[#This Row],[ToMeasure]]-Table134[[#This Row],[FromMeasure]]</f>
        <v>3.2728889999999997E-2</v>
      </c>
      <c r="G1619" s="27" t="s">
        <v>12512</v>
      </c>
      <c r="H1619" s="37">
        <v>0</v>
      </c>
      <c r="I1619" s="24" t="s">
        <v>12513</v>
      </c>
      <c r="J1619" s="37">
        <v>3.2728889999999997E-2</v>
      </c>
      <c r="K1619" s="24" t="s">
        <v>664</v>
      </c>
      <c r="L1619" s="28" t="s">
        <v>203</v>
      </c>
      <c r="M1619" s="28" t="s">
        <v>203</v>
      </c>
      <c r="N1619" s="28" t="s">
        <v>203</v>
      </c>
      <c r="O1619" s="25" t="s">
        <v>203</v>
      </c>
      <c r="P1619" s="24" t="s">
        <v>203</v>
      </c>
      <c r="Q1619" s="24" t="s">
        <v>203</v>
      </c>
      <c r="R1619" s="28" t="s">
        <v>203</v>
      </c>
      <c r="S1619" s="28" t="s">
        <v>203</v>
      </c>
      <c r="T1619" s="29" t="s">
        <v>203</v>
      </c>
      <c r="U1619" s="28" t="s">
        <v>203</v>
      </c>
      <c r="V1619" s="63"/>
      <c r="W1619" s="61" t="e">
        <f>(Table134[[#This Row],[2042 Future AADT]]-Table134[[#This Row],[AADT 2022]])/20*($W$5-2022)+Table134[[#This Row],[AADT 2022]]</f>
        <v>#VALUE!</v>
      </c>
      <c r="X1619" s="63"/>
    </row>
    <row r="1620" spans="1:24" s="21" customFormat="1" ht="24" customHeight="1" x14ac:dyDescent="0.25">
      <c r="A1620" s="24" t="s">
        <v>5008</v>
      </c>
      <c r="B1620" s="25"/>
      <c r="C1620" s="24" t="s">
        <v>203</v>
      </c>
      <c r="D1620" s="24" t="s">
        <v>17074</v>
      </c>
      <c r="E1620" s="24" t="s">
        <v>5009</v>
      </c>
      <c r="F1620" s="26">
        <f>Table134[[#This Row],[ToMeasure]]-Table134[[#This Row],[FromMeasure]]</f>
        <v>4.3793319999999997E-2</v>
      </c>
      <c r="G1620" s="27" t="s">
        <v>5010</v>
      </c>
      <c r="H1620" s="37">
        <v>0</v>
      </c>
      <c r="I1620" s="24" t="s">
        <v>5002</v>
      </c>
      <c r="J1620" s="37">
        <v>4.3793319999999997E-2</v>
      </c>
      <c r="K1620" s="24" t="s">
        <v>664</v>
      </c>
      <c r="L1620" s="28" t="s">
        <v>203</v>
      </c>
      <c r="M1620" s="28" t="s">
        <v>203</v>
      </c>
      <c r="N1620" s="28" t="s">
        <v>203</v>
      </c>
      <c r="O1620" s="25" t="s">
        <v>203</v>
      </c>
      <c r="P1620" s="24" t="s">
        <v>203</v>
      </c>
      <c r="Q1620" s="24" t="s">
        <v>203</v>
      </c>
      <c r="R1620" s="28" t="s">
        <v>203</v>
      </c>
      <c r="S1620" s="28" t="s">
        <v>203</v>
      </c>
      <c r="T1620" s="29" t="s">
        <v>203</v>
      </c>
      <c r="U1620" s="28" t="s">
        <v>203</v>
      </c>
      <c r="V1620" s="63"/>
      <c r="W1620" s="61" t="e">
        <f>(Table134[[#This Row],[2042 Future AADT]]-Table134[[#This Row],[AADT 2022]])/20*($W$5-2022)+Table134[[#This Row],[AADT 2022]]</f>
        <v>#VALUE!</v>
      </c>
      <c r="X1620" s="63"/>
    </row>
    <row r="1621" spans="1:24" s="21" customFormat="1" ht="24" customHeight="1" x14ac:dyDescent="0.25">
      <c r="A1621" s="24" t="s">
        <v>15388</v>
      </c>
      <c r="B1621" s="25" t="s">
        <v>20812</v>
      </c>
      <c r="C1621" s="24">
        <v>7251</v>
      </c>
      <c r="D1621" s="24" t="s">
        <v>17074</v>
      </c>
      <c r="E1621" s="24" t="s">
        <v>952</v>
      </c>
      <c r="F1621" s="26">
        <f>Table134[[#This Row],[ToMeasure]]-Table134[[#This Row],[FromMeasure]]</f>
        <v>0.558531</v>
      </c>
      <c r="G1621" s="27" t="s">
        <v>950</v>
      </c>
      <c r="H1621" s="37">
        <v>0</v>
      </c>
      <c r="I1621" s="24" t="s">
        <v>1750</v>
      </c>
      <c r="J1621" s="37">
        <v>0.558531</v>
      </c>
      <c r="K1621" s="24" t="s">
        <v>669</v>
      </c>
      <c r="L1621" s="28">
        <v>29215</v>
      </c>
      <c r="M1621" s="28">
        <v>0</v>
      </c>
      <c r="N1621" s="28">
        <v>29215</v>
      </c>
      <c r="O1621" s="25" t="s">
        <v>24330</v>
      </c>
      <c r="P1621" s="24">
        <v>9</v>
      </c>
      <c r="Q1621" s="24" t="s">
        <v>203</v>
      </c>
      <c r="R1621" s="28">
        <v>994</v>
      </c>
      <c r="S1621" s="28">
        <v>825</v>
      </c>
      <c r="T1621" s="29">
        <v>6.226253636830395E-2</v>
      </c>
      <c r="U1621" s="28">
        <v>38725</v>
      </c>
      <c r="V1621" s="63"/>
      <c r="W1621" s="61">
        <f>(Table134[[#This Row],[2042 Future AADT]]-Table134[[#This Row],[AADT 2022]])/20*($W$5-2022)+Table134[[#This Row],[AADT 2022]]</f>
        <v>38725</v>
      </c>
      <c r="X1621" s="63"/>
    </row>
    <row r="1622" spans="1:24" s="21" customFormat="1" ht="24" customHeight="1" x14ac:dyDescent="0.25">
      <c r="A1622" s="24" t="s">
        <v>12514</v>
      </c>
      <c r="B1622" s="25" t="s">
        <v>20815</v>
      </c>
      <c r="C1622" s="24">
        <v>7254</v>
      </c>
      <c r="D1622" s="24" t="s">
        <v>17074</v>
      </c>
      <c r="E1622" s="24" t="s">
        <v>12515</v>
      </c>
      <c r="F1622" s="26">
        <f>Table134[[#This Row],[ToMeasure]]-Table134[[#This Row],[FromMeasure]]</f>
        <v>0.49346992000000001</v>
      </c>
      <c r="G1622" s="27" t="s">
        <v>12516</v>
      </c>
      <c r="H1622" s="37">
        <v>0</v>
      </c>
      <c r="I1622" s="24" t="s">
        <v>1750</v>
      </c>
      <c r="J1622" s="37">
        <v>0.49346992000000001</v>
      </c>
      <c r="K1622" s="24" t="s">
        <v>12517</v>
      </c>
      <c r="L1622" s="28">
        <v>5520</v>
      </c>
      <c r="M1622" s="28">
        <v>0</v>
      </c>
      <c r="N1622" s="28">
        <v>5520</v>
      </c>
      <c r="O1622" s="25" t="s">
        <v>24331</v>
      </c>
      <c r="P1622" s="24">
        <v>16</v>
      </c>
      <c r="Q1622" s="24" t="s">
        <v>203</v>
      </c>
      <c r="R1622" s="28">
        <v>210</v>
      </c>
      <c r="S1622" s="28">
        <v>310</v>
      </c>
      <c r="T1622" s="29">
        <v>9.420289855072464E-2</v>
      </c>
      <c r="U1622" s="28">
        <v>9883</v>
      </c>
      <c r="V1622" s="63"/>
      <c r="W1622" s="61">
        <f>(Table134[[#This Row],[2042 Future AADT]]-Table134[[#This Row],[AADT 2022]])/20*($W$5-2022)+Table134[[#This Row],[AADT 2022]]</f>
        <v>9883</v>
      </c>
      <c r="X1622" s="63"/>
    </row>
    <row r="1623" spans="1:24" s="21" customFormat="1" ht="24" customHeight="1" x14ac:dyDescent="0.25">
      <c r="A1623" s="24" t="s">
        <v>15390</v>
      </c>
      <c r="B1623" s="25" t="s">
        <v>20816</v>
      </c>
      <c r="C1623" s="24">
        <v>7255</v>
      </c>
      <c r="D1623" s="24" t="s">
        <v>17074</v>
      </c>
      <c r="E1623" s="24" t="s">
        <v>15391</v>
      </c>
      <c r="F1623" s="26">
        <f>Table134[[#This Row],[ToMeasure]]-Table134[[#This Row],[FromMeasure]]</f>
        <v>0.61668473000000001</v>
      </c>
      <c r="G1623" s="27" t="s">
        <v>15392</v>
      </c>
      <c r="H1623" s="37">
        <v>0</v>
      </c>
      <c r="I1623" s="24" t="s">
        <v>15393</v>
      </c>
      <c r="J1623" s="37">
        <v>0.61668473000000001</v>
      </c>
      <c r="K1623" s="24" t="s">
        <v>8818</v>
      </c>
      <c r="L1623" s="28">
        <v>5359</v>
      </c>
      <c r="M1623" s="28">
        <v>0</v>
      </c>
      <c r="N1623" s="28">
        <v>5359</v>
      </c>
      <c r="O1623" s="25" t="s">
        <v>24332</v>
      </c>
      <c r="P1623" s="24">
        <v>15</v>
      </c>
      <c r="Q1623" s="24" t="s">
        <v>203</v>
      </c>
      <c r="R1623" s="28">
        <v>203</v>
      </c>
      <c r="S1623" s="28">
        <v>301</v>
      </c>
      <c r="T1623" s="29">
        <v>9.4047396902407168E-2</v>
      </c>
      <c r="U1623" s="28">
        <v>7104</v>
      </c>
      <c r="V1623" s="63"/>
      <c r="W1623" s="61">
        <f>(Table134[[#This Row],[2042 Future AADT]]-Table134[[#This Row],[AADT 2022]])/20*($W$5-2022)+Table134[[#This Row],[AADT 2022]]</f>
        <v>7104</v>
      </c>
      <c r="X1623" s="63"/>
    </row>
    <row r="1624" spans="1:24" s="21" customFormat="1" ht="24" customHeight="1" x14ac:dyDescent="0.25">
      <c r="A1624" s="24" t="s">
        <v>5011</v>
      </c>
      <c r="B1624" s="25" t="s">
        <v>20537</v>
      </c>
      <c r="C1624" s="24">
        <v>6730</v>
      </c>
      <c r="D1624" s="24" t="s">
        <v>17074</v>
      </c>
      <c r="E1624" s="24" t="s">
        <v>5012</v>
      </c>
      <c r="F1624" s="26">
        <f>Table134[[#This Row],[ToMeasure]]-Table134[[#This Row],[FromMeasure]]</f>
        <v>0.85286493000000008</v>
      </c>
      <c r="G1624" s="27" t="s">
        <v>5013</v>
      </c>
      <c r="H1624" s="37">
        <v>9.8141300000000008E-3</v>
      </c>
      <c r="I1624" s="24" t="s">
        <v>5014</v>
      </c>
      <c r="J1624" s="37">
        <v>0.86267906000000005</v>
      </c>
      <c r="K1624" s="24" t="s">
        <v>5015</v>
      </c>
      <c r="L1624" s="28">
        <v>2319</v>
      </c>
      <c r="M1624" s="28">
        <v>0</v>
      </c>
      <c r="N1624" s="28">
        <v>2319</v>
      </c>
      <c r="O1624" s="25" t="s">
        <v>24333</v>
      </c>
      <c r="P1624" s="24">
        <v>11</v>
      </c>
      <c r="Q1624" s="24" t="s">
        <v>203</v>
      </c>
      <c r="R1624" s="28">
        <v>169</v>
      </c>
      <c r="S1624" s="28">
        <v>27</v>
      </c>
      <c r="T1624" s="29">
        <v>8.4519189305735237E-2</v>
      </c>
      <c r="U1624" s="28">
        <v>3650</v>
      </c>
      <c r="V1624" s="63"/>
      <c r="W1624" s="61">
        <f>(Table134[[#This Row],[2042 Future AADT]]-Table134[[#This Row],[AADT 2022]])/20*($W$5-2022)+Table134[[#This Row],[AADT 2022]]</f>
        <v>3650</v>
      </c>
      <c r="X1624" s="63"/>
    </row>
    <row r="1625" spans="1:24" s="21" customFormat="1" ht="24" customHeight="1" x14ac:dyDescent="0.25">
      <c r="A1625" s="24" t="s">
        <v>12520</v>
      </c>
      <c r="B1625" s="25"/>
      <c r="C1625" s="24" t="s">
        <v>203</v>
      </c>
      <c r="D1625" s="24" t="s">
        <v>17074</v>
      </c>
      <c r="E1625" s="24" t="s">
        <v>12521</v>
      </c>
      <c r="F1625" s="26">
        <f>Table134[[#This Row],[ToMeasure]]-Table134[[#This Row],[FromMeasure]]</f>
        <v>0.41039786</v>
      </c>
      <c r="G1625" s="27" t="s">
        <v>12522</v>
      </c>
      <c r="H1625" s="37">
        <v>0</v>
      </c>
      <c r="I1625" s="24" t="s">
        <v>954</v>
      </c>
      <c r="J1625" s="37">
        <v>0.41039786</v>
      </c>
      <c r="K1625" s="24" t="s">
        <v>298</v>
      </c>
      <c r="L1625" s="28" t="s">
        <v>203</v>
      </c>
      <c r="M1625" s="28" t="s">
        <v>203</v>
      </c>
      <c r="N1625" s="28">
        <v>776</v>
      </c>
      <c r="O1625" s="25" t="s">
        <v>24334</v>
      </c>
      <c r="P1625" s="24" t="s">
        <v>203</v>
      </c>
      <c r="Q1625" s="24" t="s">
        <v>203</v>
      </c>
      <c r="R1625" s="28" t="s">
        <v>203</v>
      </c>
      <c r="S1625" s="28" t="s">
        <v>203</v>
      </c>
      <c r="T1625" s="29" t="s">
        <v>203</v>
      </c>
      <c r="U1625" s="28">
        <v>1321</v>
      </c>
      <c r="V1625" s="63"/>
      <c r="W1625" s="61">
        <f>(Table134[[#This Row],[2042 Future AADT]]-Table134[[#This Row],[AADT 2022]])/20*($W$5-2022)+Table134[[#This Row],[AADT 2022]]</f>
        <v>1321</v>
      </c>
      <c r="X1625" s="63"/>
    </row>
    <row r="1626" spans="1:24" s="21" customFormat="1" ht="24" customHeight="1" x14ac:dyDescent="0.25">
      <c r="A1626" s="24" t="s">
        <v>12524</v>
      </c>
      <c r="B1626" s="25" t="s">
        <v>20222</v>
      </c>
      <c r="C1626" s="24">
        <v>6004</v>
      </c>
      <c r="D1626" s="24" t="s">
        <v>17074</v>
      </c>
      <c r="E1626" s="24" t="s">
        <v>827</v>
      </c>
      <c r="F1626" s="26">
        <f>Table134[[#This Row],[ToMeasure]]-Table134[[#This Row],[FromMeasure]]</f>
        <v>9.3252189999999999E-2</v>
      </c>
      <c r="G1626" s="27" t="s">
        <v>825</v>
      </c>
      <c r="H1626" s="37">
        <v>0</v>
      </c>
      <c r="I1626" s="24" t="s">
        <v>4647</v>
      </c>
      <c r="J1626" s="37">
        <v>9.3252189999999999E-2</v>
      </c>
      <c r="K1626" s="24" t="s">
        <v>964</v>
      </c>
      <c r="L1626" s="28">
        <v>3165</v>
      </c>
      <c r="M1626" s="28">
        <v>3830</v>
      </c>
      <c r="N1626" s="28">
        <v>6995</v>
      </c>
      <c r="O1626" s="25" t="s">
        <v>24335</v>
      </c>
      <c r="P1626" s="24">
        <v>8</v>
      </c>
      <c r="Q1626" s="24" t="s">
        <v>203</v>
      </c>
      <c r="R1626" s="28" t="s">
        <v>203</v>
      </c>
      <c r="S1626" s="28" t="s">
        <v>203</v>
      </c>
      <c r="T1626" s="29" t="s">
        <v>203</v>
      </c>
      <c r="U1626" s="28">
        <v>8168</v>
      </c>
      <c r="V1626" s="63"/>
      <c r="W1626" s="61">
        <f>(Table134[[#This Row],[2042 Future AADT]]-Table134[[#This Row],[AADT 2022]])/20*($W$5-2022)+Table134[[#This Row],[AADT 2022]]</f>
        <v>8168</v>
      </c>
      <c r="X1626" s="63"/>
    </row>
    <row r="1627" spans="1:24" s="21" customFormat="1" ht="24" customHeight="1" x14ac:dyDescent="0.25">
      <c r="A1627" s="24" t="s">
        <v>5024</v>
      </c>
      <c r="B1627" s="25"/>
      <c r="C1627" s="24" t="s">
        <v>203</v>
      </c>
      <c r="D1627" s="24" t="s">
        <v>17074</v>
      </c>
      <c r="E1627" s="24" t="s">
        <v>5025</v>
      </c>
      <c r="F1627" s="26">
        <f>Table134[[#This Row],[ToMeasure]]-Table134[[#This Row],[FromMeasure]]</f>
        <v>0.26159461000000001</v>
      </c>
      <c r="G1627" s="27" t="s">
        <v>5026</v>
      </c>
      <c r="H1627" s="37">
        <v>0</v>
      </c>
      <c r="I1627" s="24" t="s">
        <v>5027</v>
      </c>
      <c r="J1627" s="37">
        <v>0.26159461000000001</v>
      </c>
      <c r="K1627" s="24" t="s">
        <v>5028</v>
      </c>
      <c r="L1627" s="28" t="s">
        <v>203</v>
      </c>
      <c r="M1627" s="28" t="s">
        <v>203</v>
      </c>
      <c r="N1627" s="28" t="s">
        <v>203</v>
      </c>
      <c r="O1627" s="25" t="s">
        <v>203</v>
      </c>
      <c r="P1627" s="24" t="s">
        <v>203</v>
      </c>
      <c r="Q1627" s="24" t="s">
        <v>203</v>
      </c>
      <c r="R1627" s="28" t="s">
        <v>203</v>
      </c>
      <c r="S1627" s="28" t="s">
        <v>203</v>
      </c>
      <c r="T1627" s="29" t="s">
        <v>203</v>
      </c>
      <c r="U1627" s="28" t="s">
        <v>203</v>
      </c>
      <c r="V1627" s="63"/>
      <c r="W1627" s="61" t="e">
        <f>(Table134[[#This Row],[2042 Future AADT]]-Table134[[#This Row],[AADT 2022]])/20*($W$5-2022)+Table134[[#This Row],[AADT 2022]]</f>
        <v>#VALUE!</v>
      </c>
      <c r="X1627" s="63"/>
    </row>
    <row r="1628" spans="1:24" s="21" customFormat="1" ht="24" customHeight="1" x14ac:dyDescent="0.25">
      <c r="A1628" s="24" t="s">
        <v>15400</v>
      </c>
      <c r="B1628" s="25"/>
      <c r="C1628" s="24" t="s">
        <v>203</v>
      </c>
      <c r="D1628" s="24" t="s">
        <v>17074</v>
      </c>
      <c r="E1628" s="24" t="s">
        <v>15401</v>
      </c>
      <c r="F1628" s="26">
        <f>Table134[[#This Row],[ToMeasure]]-Table134[[#This Row],[FromMeasure]]</f>
        <v>0.29391627999999997</v>
      </c>
      <c r="G1628" s="27" t="s">
        <v>15402</v>
      </c>
      <c r="H1628" s="37">
        <v>0</v>
      </c>
      <c r="I1628" s="24" t="s">
        <v>5027</v>
      </c>
      <c r="J1628" s="37">
        <v>0.29391627999999997</v>
      </c>
      <c r="K1628" s="24" t="s">
        <v>5027</v>
      </c>
      <c r="L1628" s="28" t="s">
        <v>203</v>
      </c>
      <c r="M1628" s="28" t="s">
        <v>203</v>
      </c>
      <c r="N1628" s="28" t="s">
        <v>203</v>
      </c>
      <c r="O1628" s="25" t="s">
        <v>203</v>
      </c>
      <c r="P1628" s="24" t="s">
        <v>203</v>
      </c>
      <c r="Q1628" s="24" t="s">
        <v>203</v>
      </c>
      <c r="R1628" s="28" t="s">
        <v>203</v>
      </c>
      <c r="S1628" s="28" t="s">
        <v>203</v>
      </c>
      <c r="T1628" s="29" t="s">
        <v>203</v>
      </c>
      <c r="U1628" s="28" t="s">
        <v>203</v>
      </c>
      <c r="V1628" s="63"/>
      <c r="W1628" s="61" t="e">
        <f>(Table134[[#This Row],[2042 Future AADT]]-Table134[[#This Row],[AADT 2022]])/20*($W$5-2022)+Table134[[#This Row],[AADT 2022]]</f>
        <v>#VALUE!</v>
      </c>
      <c r="X1628" s="63"/>
    </row>
    <row r="1629" spans="1:24" s="21" customFormat="1" ht="24" customHeight="1" x14ac:dyDescent="0.25">
      <c r="A1629" s="24" t="s">
        <v>5029</v>
      </c>
      <c r="B1629" s="25"/>
      <c r="C1629" s="24" t="s">
        <v>203</v>
      </c>
      <c r="D1629" s="24" t="s">
        <v>17074</v>
      </c>
      <c r="E1629" s="24" t="s">
        <v>5030</v>
      </c>
      <c r="F1629" s="26">
        <f>Table134[[#This Row],[ToMeasure]]-Table134[[#This Row],[FromMeasure]]</f>
        <v>0.24108926999999999</v>
      </c>
      <c r="G1629" s="27" t="s">
        <v>5031</v>
      </c>
      <c r="H1629" s="37">
        <v>0</v>
      </c>
      <c r="I1629" s="24" t="s">
        <v>998</v>
      </c>
      <c r="J1629" s="37">
        <v>0.24108926999999999</v>
      </c>
      <c r="K1629" s="24" t="s">
        <v>773</v>
      </c>
      <c r="L1629" s="28" t="s">
        <v>203</v>
      </c>
      <c r="M1629" s="28" t="s">
        <v>203</v>
      </c>
      <c r="N1629" s="28" t="s">
        <v>203</v>
      </c>
      <c r="O1629" s="25" t="s">
        <v>203</v>
      </c>
      <c r="P1629" s="24" t="s">
        <v>203</v>
      </c>
      <c r="Q1629" s="24" t="s">
        <v>203</v>
      </c>
      <c r="R1629" s="28" t="s">
        <v>203</v>
      </c>
      <c r="S1629" s="28" t="s">
        <v>203</v>
      </c>
      <c r="T1629" s="29" t="s">
        <v>203</v>
      </c>
      <c r="U1629" s="28" t="s">
        <v>203</v>
      </c>
      <c r="V1629" s="63"/>
      <c r="W1629" s="61" t="e">
        <f>(Table134[[#This Row],[2042 Future AADT]]-Table134[[#This Row],[AADT 2022]])/20*($W$5-2022)+Table134[[#This Row],[AADT 2022]]</f>
        <v>#VALUE!</v>
      </c>
      <c r="X1629" s="63"/>
    </row>
    <row r="1630" spans="1:24" s="21" customFormat="1" ht="24" customHeight="1" x14ac:dyDescent="0.25">
      <c r="A1630" s="24" t="s">
        <v>5032</v>
      </c>
      <c r="B1630" s="25" t="s">
        <v>17504</v>
      </c>
      <c r="C1630" s="24" t="s">
        <v>203</v>
      </c>
      <c r="D1630" s="24" t="s">
        <v>17074</v>
      </c>
      <c r="E1630" s="24" t="s">
        <v>5033</v>
      </c>
      <c r="F1630" s="26">
        <f>Table134[[#This Row],[ToMeasure]]-Table134[[#This Row],[FromMeasure]]</f>
        <v>0.36779846999999999</v>
      </c>
      <c r="G1630" s="27" t="s">
        <v>5034</v>
      </c>
      <c r="H1630" s="37">
        <v>0</v>
      </c>
      <c r="I1630" s="24" t="s">
        <v>786</v>
      </c>
      <c r="J1630" s="37">
        <v>0.36779846999999999</v>
      </c>
      <c r="K1630" s="24" t="s">
        <v>1009</v>
      </c>
      <c r="L1630" s="28" t="s">
        <v>203</v>
      </c>
      <c r="M1630" s="28" t="s">
        <v>203</v>
      </c>
      <c r="N1630" s="28">
        <v>15678</v>
      </c>
      <c r="O1630" s="25" t="s">
        <v>21506</v>
      </c>
      <c r="P1630" s="24" t="s">
        <v>203</v>
      </c>
      <c r="Q1630" s="24" t="s">
        <v>203</v>
      </c>
      <c r="R1630" s="28" t="s">
        <v>203</v>
      </c>
      <c r="S1630" s="28" t="s">
        <v>203</v>
      </c>
      <c r="T1630" s="29" t="s">
        <v>203</v>
      </c>
      <c r="U1630" s="28">
        <v>22939</v>
      </c>
      <c r="V1630" s="63"/>
      <c r="W1630" s="61">
        <f>(Table134[[#This Row],[2042 Future AADT]]-Table134[[#This Row],[AADT 2022]])/20*($W$5-2022)+Table134[[#This Row],[AADT 2022]]</f>
        <v>22939</v>
      </c>
      <c r="X1630" s="63"/>
    </row>
    <row r="1631" spans="1:24" s="21" customFormat="1" ht="24" customHeight="1" x14ac:dyDescent="0.25">
      <c r="A1631" s="24" t="s">
        <v>5035</v>
      </c>
      <c r="B1631" s="25" t="s">
        <v>19802</v>
      </c>
      <c r="C1631" s="24">
        <v>5194</v>
      </c>
      <c r="D1631" s="24" t="s">
        <v>17074</v>
      </c>
      <c r="E1631" s="24" t="s">
        <v>587</v>
      </c>
      <c r="F1631" s="26">
        <f>Table134[[#This Row],[ToMeasure]]-Table134[[#This Row],[FromMeasure]]</f>
        <v>0.86768497</v>
      </c>
      <c r="G1631" s="27" t="s">
        <v>585</v>
      </c>
      <c r="H1631" s="37">
        <v>0.25270616000000001</v>
      </c>
      <c r="I1631" s="24" t="s">
        <v>5036</v>
      </c>
      <c r="J1631" s="37">
        <v>1.12039113</v>
      </c>
      <c r="K1631" s="24" t="s">
        <v>1012</v>
      </c>
      <c r="L1631" s="28">
        <v>6006</v>
      </c>
      <c r="M1631" s="28">
        <v>0</v>
      </c>
      <c r="N1631" s="28">
        <v>6006</v>
      </c>
      <c r="O1631" s="25" t="s">
        <v>24336</v>
      </c>
      <c r="P1631" s="24">
        <v>7</v>
      </c>
      <c r="Q1631" s="24">
        <v>50</v>
      </c>
      <c r="R1631" s="28">
        <v>357</v>
      </c>
      <c r="S1631" s="28">
        <v>883</v>
      </c>
      <c r="T1631" s="29">
        <v>0.20646020646020646</v>
      </c>
      <c r="U1631" s="28">
        <v>9692</v>
      </c>
      <c r="V1631" s="63"/>
      <c r="W1631" s="61">
        <f>(Table134[[#This Row],[2042 Future AADT]]-Table134[[#This Row],[AADT 2022]])/20*($W$5-2022)+Table134[[#This Row],[AADT 2022]]</f>
        <v>9692</v>
      </c>
      <c r="X1631" s="63"/>
    </row>
    <row r="1632" spans="1:24" s="21" customFormat="1" ht="24" customHeight="1" x14ac:dyDescent="0.25">
      <c r="A1632" s="24" t="s">
        <v>8946</v>
      </c>
      <c r="B1632" s="25" t="s">
        <v>19804</v>
      </c>
      <c r="C1632" s="24">
        <v>5196</v>
      </c>
      <c r="D1632" s="24" t="s">
        <v>17074</v>
      </c>
      <c r="E1632" s="24" t="s">
        <v>8947</v>
      </c>
      <c r="F1632" s="26">
        <f>Table134[[#This Row],[ToMeasure]]-Table134[[#This Row],[FromMeasure]]</f>
        <v>0.53642833999999995</v>
      </c>
      <c r="G1632" s="27" t="s">
        <v>1522</v>
      </c>
      <c r="H1632" s="37">
        <v>0</v>
      </c>
      <c r="I1632" s="24" t="s">
        <v>635</v>
      </c>
      <c r="J1632" s="37">
        <v>0.53642833999999995</v>
      </c>
      <c r="K1632" s="24" t="s">
        <v>5049</v>
      </c>
      <c r="L1632" s="28">
        <v>2623</v>
      </c>
      <c r="M1632" s="28">
        <v>0</v>
      </c>
      <c r="N1632" s="28">
        <v>2623</v>
      </c>
      <c r="O1632" s="25" t="s">
        <v>24337</v>
      </c>
      <c r="P1632" s="24">
        <v>9</v>
      </c>
      <c r="Q1632" s="24" t="s">
        <v>203</v>
      </c>
      <c r="R1632" s="28">
        <v>406</v>
      </c>
      <c r="S1632" s="28">
        <v>201</v>
      </c>
      <c r="T1632" s="29">
        <v>0.23141441097979412</v>
      </c>
      <c r="U1632" s="28">
        <v>4233</v>
      </c>
      <c r="V1632" s="63"/>
      <c r="W1632" s="61">
        <f>(Table134[[#This Row],[2042 Future AADT]]-Table134[[#This Row],[AADT 2022]])/20*($W$5-2022)+Table134[[#This Row],[AADT 2022]]</f>
        <v>4233</v>
      </c>
      <c r="X1632" s="63"/>
    </row>
    <row r="1633" spans="1:24" s="21" customFormat="1" ht="24" customHeight="1" x14ac:dyDescent="0.25">
      <c r="A1633" s="24" t="s">
        <v>15406</v>
      </c>
      <c r="B1633" s="25" t="s">
        <v>19801</v>
      </c>
      <c r="C1633" s="24">
        <v>5191</v>
      </c>
      <c r="D1633" s="24" t="s">
        <v>17074</v>
      </c>
      <c r="E1633" s="24" t="s">
        <v>15407</v>
      </c>
      <c r="F1633" s="26">
        <f>Table134[[#This Row],[ToMeasure]]-Table134[[#This Row],[FromMeasure]]</f>
        <v>0.23529630000000001</v>
      </c>
      <c r="G1633" s="27" t="s">
        <v>5036</v>
      </c>
      <c r="H1633" s="37">
        <v>0</v>
      </c>
      <c r="I1633" s="24" t="s">
        <v>585</v>
      </c>
      <c r="J1633" s="37">
        <v>0.23529630000000001</v>
      </c>
      <c r="K1633" s="24" t="s">
        <v>11079</v>
      </c>
      <c r="L1633" s="28">
        <v>2574</v>
      </c>
      <c r="M1633" s="28">
        <v>0</v>
      </c>
      <c r="N1633" s="28">
        <v>2574</v>
      </c>
      <c r="O1633" s="25" t="s">
        <v>24338</v>
      </c>
      <c r="P1633" s="24">
        <v>9</v>
      </c>
      <c r="Q1633" s="24" t="s">
        <v>203</v>
      </c>
      <c r="R1633" s="28">
        <v>356</v>
      </c>
      <c r="S1633" s="28">
        <v>133</v>
      </c>
      <c r="T1633" s="29">
        <v>0.18997668997668998</v>
      </c>
      <c r="U1633" s="28">
        <v>4069</v>
      </c>
      <c r="V1633" s="63"/>
      <c r="W1633" s="61">
        <f>(Table134[[#This Row],[2042 Future AADT]]-Table134[[#This Row],[AADT 2022]])/20*($W$5-2022)+Table134[[#This Row],[AADT 2022]]</f>
        <v>4069</v>
      </c>
      <c r="X1633" s="63"/>
    </row>
    <row r="1634" spans="1:24" s="21" customFormat="1" ht="24" customHeight="1" x14ac:dyDescent="0.25">
      <c r="A1634" s="24" t="s">
        <v>5046</v>
      </c>
      <c r="B1634" s="25" t="s">
        <v>21431</v>
      </c>
      <c r="C1634" s="24">
        <v>8717</v>
      </c>
      <c r="D1634" s="24" t="s">
        <v>17074</v>
      </c>
      <c r="E1634" s="24" t="s">
        <v>5047</v>
      </c>
      <c r="F1634" s="26">
        <f>Table134[[#This Row],[ToMeasure]]-Table134[[#This Row],[FromMeasure]]</f>
        <v>0.25030722999999999</v>
      </c>
      <c r="G1634" s="27" t="s">
        <v>5048</v>
      </c>
      <c r="H1634" s="37">
        <v>0</v>
      </c>
      <c r="I1634" s="24" t="s">
        <v>1522</v>
      </c>
      <c r="J1634" s="37">
        <v>0.25030722999999999</v>
      </c>
      <c r="K1634" s="24" t="s">
        <v>5049</v>
      </c>
      <c r="L1634" s="28">
        <v>1951</v>
      </c>
      <c r="M1634" s="28">
        <v>0</v>
      </c>
      <c r="N1634" s="28">
        <v>1951</v>
      </c>
      <c r="O1634" s="25" t="s">
        <v>24339</v>
      </c>
      <c r="P1634" s="24">
        <v>9</v>
      </c>
      <c r="Q1634" s="24" t="s">
        <v>203</v>
      </c>
      <c r="R1634" s="28">
        <v>173</v>
      </c>
      <c r="S1634" s="28">
        <v>66</v>
      </c>
      <c r="T1634" s="29">
        <v>0.12250128139415685</v>
      </c>
      <c r="U1634" s="28">
        <v>2977</v>
      </c>
      <c r="V1634" s="63"/>
      <c r="W1634" s="61">
        <f>(Table134[[#This Row],[2042 Future AADT]]-Table134[[#This Row],[AADT 2022]])/20*($W$5-2022)+Table134[[#This Row],[AADT 2022]]</f>
        <v>2977</v>
      </c>
      <c r="X1634" s="63"/>
    </row>
    <row r="1635" spans="1:24" s="21" customFormat="1" ht="24" customHeight="1" x14ac:dyDescent="0.25">
      <c r="A1635" s="24" t="s">
        <v>15409</v>
      </c>
      <c r="B1635" s="25" t="s">
        <v>19803</v>
      </c>
      <c r="C1635" s="24">
        <v>5195</v>
      </c>
      <c r="D1635" s="24" t="s">
        <v>17074</v>
      </c>
      <c r="E1635" s="24" t="s">
        <v>1015</v>
      </c>
      <c r="F1635" s="26">
        <f>Table134[[#This Row],[ToMeasure]]-Table134[[#This Row],[FromMeasure]]</f>
        <v>2.101451E-2</v>
      </c>
      <c r="G1635" s="27" t="s">
        <v>1012</v>
      </c>
      <c r="H1635" s="37">
        <v>0</v>
      </c>
      <c r="I1635" s="24" t="s">
        <v>5052</v>
      </c>
      <c r="J1635" s="37">
        <v>2.101451E-2</v>
      </c>
      <c r="K1635" s="24" t="s">
        <v>5052</v>
      </c>
      <c r="L1635" s="28">
        <v>3483</v>
      </c>
      <c r="M1635" s="28">
        <v>0</v>
      </c>
      <c r="N1635" s="28">
        <v>3483</v>
      </c>
      <c r="O1635" s="25" t="s">
        <v>24340</v>
      </c>
      <c r="P1635" s="24">
        <v>11</v>
      </c>
      <c r="Q1635" s="24" t="s">
        <v>203</v>
      </c>
      <c r="R1635" s="28">
        <v>147</v>
      </c>
      <c r="S1635" s="28">
        <v>72</v>
      </c>
      <c r="T1635" s="29">
        <v>6.2876830318690791E-2</v>
      </c>
      <c r="U1635" s="28">
        <v>6409</v>
      </c>
      <c r="V1635" s="63"/>
      <c r="W1635" s="61">
        <f>(Table134[[#This Row],[2042 Future AADT]]-Table134[[#This Row],[AADT 2022]])/20*($W$5-2022)+Table134[[#This Row],[AADT 2022]]</f>
        <v>6409</v>
      </c>
      <c r="X1635" s="63"/>
    </row>
    <row r="1636" spans="1:24" s="21" customFormat="1" ht="24" customHeight="1" x14ac:dyDescent="0.25">
      <c r="A1636" s="24" t="s">
        <v>5051</v>
      </c>
      <c r="B1636" s="25" t="s">
        <v>21430</v>
      </c>
      <c r="C1636" s="24">
        <v>8716</v>
      </c>
      <c r="D1636" s="24" t="s">
        <v>17074</v>
      </c>
      <c r="E1636" s="24" t="s">
        <v>1015</v>
      </c>
      <c r="F1636" s="26">
        <f>Table134[[#This Row],[ToMeasure]]-Table134[[#This Row],[FromMeasure]]</f>
        <v>0.20610710999999998</v>
      </c>
      <c r="G1636" s="27" t="s">
        <v>1012</v>
      </c>
      <c r="H1636" s="37">
        <v>2.101451E-2</v>
      </c>
      <c r="I1636" s="24" t="s">
        <v>5052</v>
      </c>
      <c r="J1636" s="37">
        <v>0.22712162</v>
      </c>
      <c r="K1636" s="24" t="s">
        <v>585</v>
      </c>
      <c r="L1636" s="28">
        <v>2377</v>
      </c>
      <c r="M1636" s="28">
        <v>0</v>
      </c>
      <c r="N1636" s="28">
        <v>2377</v>
      </c>
      <c r="O1636" s="25" t="s">
        <v>24341</v>
      </c>
      <c r="P1636" s="24">
        <v>10</v>
      </c>
      <c r="Q1636" s="24" t="s">
        <v>203</v>
      </c>
      <c r="R1636" s="28">
        <v>217</v>
      </c>
      <c r="S1636" s="28">
        <v>80</v>
      </c>
      <c r="T1636" s="29">
        <v>0.12494741270509045</v>
      </c>
      <c r="U1636" s="28">
        <v>3627</v>
      </c>
      <c r="V1636" s="63"/>
      <c r="W1636" s="61">
        <f>(Table134[[#This Row],[2042 Future AADT]]-Table134[[#This Row],[AADT 2022]])/20*($W$5-2022)+Table134[[#This Row],[AADT 2022]]</f>
        <v>3627</v>
      </c>
      <c r="X1636" s="63"/>
    </row>
    <row r="1637" spans="1:24" s="21" customFormat="1" ht="24" customHeight="1" x14ac:dyDescent="0.25">
      <c r="A1637" s="24" t="s">
        <v>8952</v>
      </c>
      <c r="B1637" s="25"/>
      <c r="C1637" s="24" t="s">
        <v>203</v>
      </c>
      <c r="D1637" s="24" t="s">
        <v>17074</v>
      </c>
      <c r="E1637" s="24" t="s">
        <v>8953</v>
      </c>
      <c r="F1637" s="26">
        <f>Table134[[#This Row],[ToMeasure]]-Table134[[#This Row],[FromMeasure]]</f>
        <v>2.200386E-2</v>
      </c>
      <c r="G1637" s="27" t="s">
        <v>5057</v>
      </c>
      <c r="H1637" s="37">
        <v>0</v>
      </c>
      <c r="I1637" s="24" t="s">
        <v>585</v>
      </c>
      <c r="J1637" s="37">
        <v>2.200386E-2</v>
      </c>
      <c r="K1637" s="24" t="s">
        <v>5056</v>
      </c>
      <c r="L1637" s="28" t="s">
        <v>203</v>
      </c>
      <c r="M1637" s="28" t="s">
        <v>203</v>
      </c>
      <c r="N1637" s="28" t="s">
        <v>203</v>
      </c>
      <c r="O1637" s="25" t="s">
        <v>203</v>
      </c>
      <c r="P1637" s="24" t="s">
        <v>203</v>
      </c>
      <c r="Q1637" s="24" t="s">
        <v>203</v>
      </c>
      <c r="R1637" s="28" t="s">
        <v>203</v>
      </c>
      <c r="S1637" s="28" t="s">
        <v>203</v>
      </c>
      <c r="T1637" s="29" t="s">
        <v>203</v>
      </c>
      <c r="U1637" s="28" t="s">
        <v>203</v>
      </c>
      <c r="V1637" s="63"/>
      <c r="W1637" s="61" t="e">
        <f>(Table134[[#This Row],[2042 Future AADT]]-Table134[[#This Row],[AADT 2022]])/20*($W$5-2022)+Table134[[#This Row],[AADT 2022]]</f>
        <v>#VALUE!</v>
      </c>
      <c r="X1637" s="63"/>
    </row>
    <row r="1638" spans="1:24" s="21" customFormat="1" ht="24" customHeight="1" x14ac:dyDescent="0.25">
      <c r="A1638" s="24" t="s">
        <v>5054</v>
      </c>
      <c r="B1638" s="25"/>
      <c r="C1638" s="24" t="s">
        <v>203</v>
      </c>
      <c r="D1638" s="24" t="s">
        <v>17074</v>
      </c>
      <c r="E1638" s="24" t="s">
        <v>5055</v>
      </c>
      <c r="F1638" s="26">
        <f>Table134[[#This Row],[ToMeasure]]-Table134[[#This Row],[FromMeasure]]</f>
        <v>2.4890929999999999E-2</v>
      </c>
      <c r="G1638" s="27" t="s">
        <v>5056</v>
      </c>
      <c r="H1638" s="37">
        <v>0</v>
      </c>
      <c r="I1638" s="24" t="s">
        <v>5057</v>
      </c>
      <c r="J1638" s="37">
        <v>2.4890929999999999E-2</v>
      </c>
      <c r="K1638" s="24" t="s">
        <v>585</v>
      </c>
      <c r="L1638" s="28" t="s">
        <v>203</v>
      </c>
      <c r="M1638" s="28" t="s">
        <v>203</v>
      </c>
      <c r="N1638" s="28" t="s">
        <v>203</v>
      </c>
      <c r="O1638" s="25" t="s">
        <v>203</v>
      </c>
      <c r="P1638" s="24" t="s">
        <v>203</v>
      </c>
      <c r="Q1638" s="24" t="s">
        <v>203</v>
      </c>
      <c r="R1638" s="28" t="s">
        <v>203</v>
      </c>
      <c r="S1638" s="28" t="s">
        <v>203</v>
      </c>
      <c r="T1638" s="29" t="s">
        <v>203</v>
      </c>
      <c r="U1638" s="28" t="s">
        <v>203</v>
      </c>
      <c r="V1638" s="63"/>
      <c r="W1638" s="61" t="e">
        <f>(Table134[[#This Row],[2042 Future AADT]]-Table134[[#This Row],[AADT 2022]])/20*($W$5-2022)+Table134[[#This Row],[AADT 2022]]</f>
        <v>#VALUE!</v>
      </c>
      <c r="X1638" s="63"/>
    </row>
    <row r="1639" spans="1:24" s="21" customFormat="1" ht="24" customHeight="1" x14ac:dyDescent="0.25">
      <c r="A1639" s="24" t="s">
        <v>15410</v>
      </c>
      <c r="B1639" s="25"/>
      <c r="C1639" s="24" t="s">
        <v>203</v>
      </c>
      <c r="D1639" s="24" t="s">
        <v>17074</v>
      </c>
      <c r="E1639" s="24" t="s">
        <v>15411</v>
      </c>
      <c r="F1639" s="26">
        <f>Table134[[#This Row],[ToMeasure]]-Table134[[#This Row],[FromMeasure]]</f>
        <v>2.4795609999999999E-2</v>
      </c>
      <c r="G1639" s="27" t="s">
        <v>15412</v>
      </c>
      <c r="H1639" s="37">
        <v>0</v>
      </c>
      <c r="I1639" s="24" t="s">
        <v>15413</v>
      </c>
      <c r="J1639" s="37">
        <v>2.4795609999999999E-2</v>
      </c>
      <c r="K1639" s="24" t="s">
        <v>585</v>
      </c>
      <c r="L1639" s="28" t="s">
        <v>203</v>
      </c>
      <c r="M1639" s="28" t="s">
        <v>203</v>
      </c>
      <c r="N1639" s="28" t="s">
        <v>203</v>
      </c>
      <c r="O1639" s="25" t="s">
        <v>203</v>
      </c>
      <c r="P1639" s="24" t="s">
        <v>203</v>
      </c>
      <c r="Q1639" s="24" t="s">
        <v>203</v>
      </c>
      <c r="R1639" s="28" t="s">
        <v>203</v>
      </c>
      <c r="S1639" s="28" t="s">
        <v>203</v>
      </c>
      <c r="T1639" s="29" t="s">
        <v>203</v>
      </c>
      <c r="U1639" s="28" t="s">
        <v>203</v>
      </c>
      <c r="V1639" s="63"/>
      <c r="W1639" s="61" t="e">
        <f>(Table134[[#This Row],[2042 Future AADT]]-Table134[[#This Row],[AADT 2022]])/20*($W$5-2022)+Table134[[#This Row],[AADT 2022]]</f>
        <v>#VALUE!</v>
      </c>
      <c r="X1639" s="63"/>
    </row>
    <row r="1640" spans="1:24" s="21" customFormat="1" ht="24" customHeight="1" x14ac:dyDescent="0.25">
      <c r="A1640" s="24" t="s">
        <v>9303</v>
      </c>
      <c r="B1640" s="25"/>
      <c r="C1640" s="24" t="s">
        <v>203</v>
      </c>
      <c r="D1640" s="24" t="s">
        <v>17074</v>
      </c>
      <c r="E1640" s="24" t="s">
        <v>1043</v>
      </c>
      <c r="F1640" s="26">
        <f>Table134[[#This Row],[ToMeasure]]-Table134[[#This Row],[FromMeasure]]</f>
        <v>9.3617740000000005E-2</v>
      </c>
      <c r="G1640" s="27" t="s">
        <v>1041</v>
      </c>
      <c r="H1640" s="37">
        <v>0</v>
      </c>
      <c r="I1640" s="24" t="s">
        <v>585</v>
      </c>
      <c r="J1640" s="37">
        <v>9.3617740000000005E-2</v>
      </c>
      <c r="K1640" s="24" t="s">
        <v>5130</v>
      </c>
      <c r="L1640" s="28" t="s">
        <v>203</v>
      </c>
      <c r="M1640" s="28" t="s">
        <v>203</v>
      </c>
      <c r="N1640" s="28" t="s">
        <v>203</v>
      </c>
      <c r="O1640" s="25" t="s">
        <v>203</v>
      </c>
      <c r="P1640" s="24" t="s">
        <v>203</v>
      </c>
      <c r="Q1640" s="24" t="s">
        <v>203</v>
      </c>
      <c r="R1640" s="28" t="s">
        <v>203</v>
      </c>
      <c r="S1640" s="28" t="s">
        <v>203</v>
      </c>
      <c r="T1640" s="29" t="s">
        <v>203</v>
      </c>
      <c r="U1640" s="28" t="s">
        <v>203</v>
      </c>
      <c r="V1640" s="63"/>
      <c r="W1640" s="61" t="e">
        <f>(Table134[[#This Row],[2042 Future AADT]]-Table134[[#This Row],[AADT 2022]])/20*($W$5-2022)+Table134[[#This Row],[AADT 2022]]</f>
        <v>#VALUE!</v>
      </c>
      <c r="X1640" s="63"/>
    </row>
    <row r="1641" spans="1:24" s="21" customFormat="1" ht="24" customHeight="1" x14ac:dyDescent="0.25">
      <c r="A1641" s="24" t="s">
        <v>15414</v>
      </c>
      <c r="B1641" s="25"/>
      <c r="C1641" s="24" t="s">
        <v>203</v>
      </c>
      <c r="D1641" s="24" t="s">
        <v>17074</v>
      </c>
      <c r="E1641" s="24" t="s">
        <v>15415</v>
      </c>
      <c r="F1641" s="26">
        <f>Table134[[#This Row],[ToMeasure]]-Table134[[#This Row],[FromMeasure]]</f>
        <v>0.1050425</v>
      </c>
      <c r="G1641" s="27" t="s">
        <v>15416</v>
      </c>
      <c r="H1641" s="37">
        <v>0</v>
      </c>
      <c r="I1641" s="24" t="s">
        <v>15417</v>
      </c>
      <c r="J1641" s="37">
        <v>0.1050425</v>
      </c>
      <c r="K1641" s="24" t="s">
        <v>1522</v>
      </c>
      <c r="L1641" s="28" t="s">
        <v>203</v>
      </c>
      <c r="M1641" s="28" t="s">
        <v>203</v>
      </c>
      <c r="N1641" s="28" t="s">
        <v>203</v>
      </c>
      <c r="O1641" s="25" t="s">
        <v>203</v>
      </c>
      <c r="P1641" s="24" t="s">
        <v>203</v>
      </c>
      <c r="Q1641" s="24" t="s">
        <v>203</v>
      </c>
      <c r="R1641" s="28" t="s">
        <v>203</v>
      </c>
      <c r="S1641" s="28" t="s">
        <v>203</v>
      </c>
      <c r="T1641" s="29" t="s">
        <v>203</v>
      </c>
      <c r="U1641" s="28" t="s">
        <v>203</v>
      </c>
      <c r="V1641" s="63"/>
      <c r="W1641" s="61" t="e">
        <f>(Table134[[#This Row],[2042 Future AADT]]-Table134[[#This Row],[AADT 2022]])/20*($W$5-2022)+Table134[[#This Row],[AADT 2022]]</f>
        <v>#VALUE!</v>
      </c>
      <c r="X1641" s="63"/>
    </row>
    <row r="1642" spans="1:24" s="21" customFormat="1" ht="24" customHeight="1" x14ac:dyDescent="0.25">
      <c r="A1642" s="24" t="s">
        <v>12544</v>
      </c>
      <c r="B1642" s="25" t="s">
        <v>19407</v>
      </c>
      <c r="C1642" s="24">
        <v>4564</v>
      </c>
      <c r="D1642" s="24" t="s">
        <v>17074</v>
      </c>
      <c r="E1642" s="24" t="s">
        <v>12545</v>
      </c>
      <c r="F1642" s="26">
        <f>Table134[[#This Row],[ToMeasure]]-Table134[[#This Row],[FromMeasure]]</f>
        <v>2.878499E-2</v>
      </c>
      <c r="G1642" s="27" t="s">
        <v>2373</v>
      </c>
      <c r="H1642" s="37">
        <v>0</v>
      </c>
      <c r="I1642" s="24" t="s">
        <v>2380</v>
      </c>
      <c r="J1642" s="37">
        <v>2.878499E-2</v>
      </c>
      <c r="K1642" s="24" t="s">
        <v>1114</v>
      </c>
      <c r="L1642" s="28">
        <v>1407</v>
      </c>
      <c r="M1642" s="28">
        <v>104</v>
      </c>
      <c r="N1642" s="28">
        <v>1511</v>
      </c>
      <c r="O1642" s="25" t="s">
        <v>24342</v>
      </c>
      <c r="P1642" s="24">
        <v>12</v>
      </c>
      <c r="Q1642" s="24">
        <v>97</v>
      </c>
      <c r="R1642" s="28" t="s">
        <v>203</v>
      </c>
      <c r="S1642" s="28" t="s">
        <v>203</v>
      </c>
      <c r="T1642" s="29" t="s">
        <v>203</v>
      </c>
      <c r="U1642" s="28">
        <v>2461</v>
      </c>
      <c r="V1642" s="63"/>
      <c r="W1642" s="61">
        <f>(Table134[[#This Row],[2042 Future AADT]]-Table134[[#This Row],[AADT 2022]])/20*($W$5-2022)+Table134[[#This Row],[AADT 2022]]</f>
        <v>2461</v>
      </c>
      <c r="X1642" s="63"/>
    </row>
    <row r="1643" spans="1:24" s="21" customFormat="1" ht="24" customHeight="1" x14ac:dyDescent="0.25">
      <c r="A1643" s="24" t="s">
        <v>9310</v>
      </c>
      <c r="B1643" s="25" t="s">
        <v>19211</v>
      </c>
      <c r="C1643" s="24">
        <v>4284</v>
      </c>
      <c r="D1643" s="24" t="s">
        <v>17074</v>
      </c>
      <c r="E1643" s="24" t="s">
        <v>351</v>
      </c>
      <c r="F1643" s="26">
        <f>Table134[[#This Row],[ToMeasure]]-Table134[[#This Row],[FromMeasure]]</f>
        <v>8.6403259999999996E-2</v>
      </c>
      <c r="G1643" s="27" t="s">
        <v>349</v>
      </c>
      <c r="H1643" s="37">
        <v>0</v>
      </c>
      <c r="I1643" s="24" t="s">
        <v>3294</v>
      </c>
      <c r="J1643" s="37">
        <v>8.6403259999999996E-2</v>
      </c>
      <c r="K1643" s="24" t="s">
        <v>1114</v>
      </c>
      <c r="L1643" s="28">
        <v>18418</v>
      </c>
      <c r="M1643" s="28">
        <v>16637</v>
      </c>
      <c r="N1643" s="28">
        <v>35055</v>
      </c>
      <c r="O1643" s="25" t="s">
        <v>24343</v>
      </c>
      <c r="P1643" s="24">
        <v>11</v>
      </c>
      <c r="Q1643" s="24">
        <v>53</v>
      </c>
      <c r="R1643" s="28">
        <v>812</v>
      </c>
      <c r="S1643" s="28">
        <v>536</v>
      </c>
      <c r="T1643" s="29">
        <v>3.8453858222792757E-2</v>
      </c>
      <c r="U1643" s="28">
        <v>53436</v>
      </c>
      <c r="V1643" s="63"/>
      <c r="W1643" s="61">
        <f>(Table134[[#This Row],[2042 Future AADT]]-Table134[[#This Row],[AADT 2022]])/20*($W$5-2022)+Table134[[#This Row],[AADT 2022]]</f>
        <v>53436</v>
      </c>
      <c r="X1643" s="63"/>
    </row>
    <row r="1644" spans="1:24" s="21" customFormat="1" ht="24" customHeight="1" x14ac:dyDescent="0.25">
      <c r="A1644" s="24" t="s">
        <v>12553</v>
      </c>
      <c r="B1644" s="25" t="s">
        <v>20380</v>
      </c>
      <c r="C1644" s="24">
        <v>6374</v>
      </c>
      <c r="D1644" s="24" t="s">
        <v>17074</v>
      </c>
      <c r="E1644" s="24" t="s">
        <v>351</v>
      </c>
      <c r="F1644" s="26">
        <f>Table134[[#This Row],[ToMeasure]]-Table134[[#This Row],[FromMeasure]]</f>
        <v>0.18253773000000706</v>
      </c>
      <c r="G1644" s="27" t="s">
        <v>349</v>
      </c>
      <c r="H1644" s="37">
        <v>224.85654839</v>
      </c>
      <c r="I1644" s="24" t="s">
        <v>12554</v>
      </c>
      <c r="J1644" s="37">
        <v>225.03908612000001</v>
      </c>
      <c r="K1644" s="24" t="s">
        <v>1182</v>
      </c>
      <c r="L1644" s="28">
        <v>2012</v>
      </c>
      <c r="M1644" s="28">
        <v>565</v>
      </c>
      <c r="N1644" s="28">
        <v>2577</v>
      </c>
      <c r="O1644" s="25" t="s">
        <v>24344</v>
      </c>
      <c r="P1644" s="24">
        <v>12</v>
      </c>
      <c r="Q1644" s="24">
        <v>51</v>
      </c>
      <c r="R1644" s="28">
        <v>123</v>
      </c>
      <c r="S1644" s="28">
        <v>41</v>
      </c>
      <c r="T1644" s="29">
        <v>6.3639891346526964E-2</v>
      </c>
      <c r="U1644" s="28">
        <v>4048</v>
      </c>
      <c r="V1644" s="63"/>
      <c r="W1644" s="61">
        <f>(Table134[[#This Row],[2042 Future AADT]]-Table134[[#This Row],[AADT 2022]])/20*($W$5-2022)+Table134[[#This Row],[AADT 2022]]</f>
        <v>4048</v>
      </c>
      <c r="X1644" s="63"/>
    </row>
    <row r="1645" spans="1:24" s="21" customFormat="1" ht="24" customHeight="1" x14ac:dyDescent="0.25">
      <c r="A1645" s="24" t="s">
        <v>9317</v>
      </c>
      <c r="B1645" s="25" t="s">
        <v>21118</v>
      </c>
      <c r="C1645" s="24">
        <v>7915</v>
      </c>
      <c r="D1645" s="24" t="s">
        <v>17074</v>
      </c>
      <c r="E1645" s="24" t="s">
        <v>9318</v>
      </c>
      <c r="F1645" s="26">
        <f>Table134[[#This Row],[ToMeasure]]-Table134[[#This Row],[FromMeasure]]</f>
        <v>0.13732453</v>
      </c>
      <c r="G1645" s="27" t="s">
        <v>9319</v>
      </c>
      <c r="H1645" s="37">
        <v>0</v>
      </c>
      <c r="I1645" s="24" t="s">
        <v>349</v>
      </c>
      <c r="J1645" s="37">
        <v>0.13732453</v>
      </c>
      <c r="K1645" s="24" t="s">
        <v>1115</v>
      </c>
      <c r="L1645" s="28">
        <v>2962</v>
      </c>
      <c r="M1645" s="28">
        <v>0</v>
      </c>
      <c r="N1645" s="28">
        <v>2962</v>
      </c>
      <c r="O1645" s="25" t="s">
        <v>24345</v>
      </c>
      <c r="P1645" s="24">
        <v>14</v>
      </c>
      <c r="Q1645" s="24" t="s">
        <v>203</v>
      </c>
      <c r="R1645" s="28">
        <v>107</v>
      </c>
      <c r="S1645" s="28">
        <v>415</v>
      </c>
      <c r="T1645" s="29">
        <v>0.1762322754895341</v>
      </c>
      <c r="U1645" s="28">
        <v>3975</v>
      </c>
      <c r="V1645" s="63"/>
      <c r="W1645" s="61">
        <f>(Table134[[#This Row],[2042 Future AADT]]-Table134[[#This Row],[AADT 2022]])/20*($W$5-2022)+Table134[[#This Row],[AADT 2022]]</f>
        <v>3975</v>
      </c>
      <c r="X1645" s="63"/>
    </row>
    <row r="1646" spans="1:24" s="21" customFormat="1" ht="24" customHeight="1" x14ac:dyDescent="0.25">
      <c r="A1646" s="24" t="s">
        <v>9321</v>
      </c>
      <c r="B1646" s="25" t="s">
        <v>21119</v>
      </c>
      <c r="C1646" s="24">
        <v>7916</v>
      </c>
      <c r="D1646" s="24" t="s">
        <v>17074</v>
      </c>
      <c r="E1646" s="24" t="s">
        <v>9322</v>
      </c>
      <c r="F1646" s="26">
        <f>Table134[[#This Row],[ToMeasure]]-Table134[[#This Row],[FromMeasure]]</f>
        <v>3.770681E-2</v>
      </c>
      <c r="G1646" s="27" t="s">
        <v>9323</v>
      </c>
      <c r="H1646" s="37">
        <v>0</v>
      </c>
      <c r="I1646" s="24" t="s">
        <v>9324</v>
      </c>
      <c r="J1646" s="37">
        <v>3.770681E-2</v>
      </c>
      <c r="K1646" s="24" t="s">
        <v>9324</v>
      </c>
      <c r="L1646" s="28">
        <v>14701</v>
      </c>
      <c r="M1646" s="28">
        <v>0</v>
      </c>
      <c r="N1646" s="28">
        <v>14701</v>
      </c>
      <c r="O1646" s="25" t="s">
        <v>24346</v>
      </c>
      <c r="P1646" s="24">
        <v>10</v>
      </c>
      <c r="Q1646" s="24" t="s">
        <v>203</v>
      </c>
      <c r="R1646" s="28">
        <v>433</v>
      </c>
      <c r="S1646" s="28">
        <v>1682</v>
      </c>
      <c r="T1646" s="29">
        <v>0.14386776409768043</v>
      </c>
      <c r="U1646" s="28">
        <v>19730</v>
      </c>
      <c r="V1646" s="63"/>
      <c r="W1646" s="61">
        <f>(Table134[[#This Row],[2042 Future AADT]]-Table134[[#This Row],[AADT 2022]])/20*($W$5-2022)+Table134[[#This Row],[AADT 2022]]</f>
        <v>19730</v>
      </c>
      <c r="X1646" s="63"/>
    </row>
    <row r="1647" spans="1:24" s="21" customFormat="1" ht="24" customHeight="1" x14ac:dyDescent="0.25">
      <c r="A1647" s="24" t="s">
        <v>9326</v>
      </c>
      <c r="B1647" s="25"/>
      <c r="C1647" s="24" t="s">
        <v>203</v>
      </c>
      <c r="D1647" s="24" t="s">
        <v>17074</v>
      </c>
      <c r="E1647" s="24" t="s">
        <v>9327</v>
      </c>
      <c r="F1647" s="26">
        <f>Table134[[#This Row],[ToMeasure]]-Table134[[#This Row],[FromMeasure]]</f>
        <v>0.12202236</v>
      </c>
      <c r="G1647" s="27" t="s">
        <v>9328</v>
      </c>
      <c r="H1647" s="37">
        <v>0</v>
      </c>
      <c r="I1647" s="24" t="s">
        <v>9329</v>
      </c>
      <c r="J1647" s="37">
        <v>0.12202236</v>
      </c>
      <c r="K1647" s="24" t="s">
        <v>9330</v>
      </c>
      <c r="L1647" s="28" t="s">
        <v>203</v>
      </c>
      <c r="M1647" s="28" t="s">
        <v>203</v>
      </c>
      <c r="N1647" s="28">
        <v>3391</v>
      </c>
      <c r="O1647" s="25" t="s">
        <v>24347</v>
      </c>
      <c r="P1647" s="24" t="s">
        <v>203</v>
      </c>
      <c r="Q1647" s="24" t="s">
        <v>203</v>
      </c>
      <c r="R1647" s="28" t="s">
        <v>203</v>
      </c>
      <c r="S1647" s="28" t="s">
        <v>203</v>
      </c>
      <c r="T1647" s="29" t="s">
        <v>203</v>
      </c>
      <c r="U1647" s="28">
        <v>7852</v>
      </c>
      <c r="V1647" s="63"/>
      <c r="W1647" s="61">
        <f>(Table134[[#This Row],[2042 Future AADT]]-Table134[[#This Row],[AADT 2022]])/20*($W$5-2022)+Table134[[#This Row],[AADT 2022]]</f>
        <v>7852</v>
      </c>
      <c r="X1647" s="63"/>
    </row>
    <row r="1648" spans="1:24" s="21" customFormat="1" ht="24" customHeight="1" x14ac:dyDescent="0.25">
      <c r="A1648" s="24" t="s">
        <v>12557</v>
      </c>
      <c r="B1648" s="25"/>
      <c r="C1648" s="24" t="s">
        <v>203</v>
      </c>
      <c r="D1648" s="24" t="s">
        <v>17074</v>
      </c>
      <c r="E1648" s="24" t="s">
        <v>12558</v>
      </c>
      <c r="F1648" s="26">
        <f>Table134[[#This Row],[ToMeasure]]-Table134[[#This Row],[FromMeasure]]</f>
        <v>0.12214601999999999</v>
      </c>
      <c r="G1648" s="27" t="s">
        <v>12559</v>
      </c>
      <c r="H1648" s="37">
        <v>0</v>
      </c>
      <c r="I1648" s="24" t="s">
        <v>349</v>
      </c>
      <c r="J1648" s="37">
        <v>0.12214601999999999</v>
      </c>
      <c r="K1648" s="24" t="s">
        <v>9329</v>
      </c>
      <c r="L1648" s="28" t="s">
        <v>203</v>
      </c>
      <c r="M1648" s="28" t="s">
        <v>203</v>
      </c>
      <c r="N1648" s="28">
        <v>3391</v>
      </c>
      <c r="O1648" s="25" t="s">
        <v>24347</v>
      </c>
      <c r="P1648" s="24" t="s">
        <v>203</v>
      </c>
      <c r="Q1648" s="24" t="s">
        <v>203</v>
      </c>
      <c r="R1648" s="28" t="s">
        <v>203</v>
      </c>
      <c r="S1648" s="28" t="s">
        <v>203</v>
      </c>
      <c r="T1648" s="29" t="s">
        <v>203</v>
      </c>
      <c r="U1648" s="28">
        <v>7852</v>
      </c>
      <c r="V1648" s="63"/>
      <c r="W1648" s="61">
        <f>(Table134[[#This Row],[2042 Future AADT]]-Table134[[#This Row],[AADT 2022]])/20*($W$5-2022)+Table134[[#This Row],[AADT 2022]]</f>
        <v>7852</v>
      </c>
      <c r="X1648" s="63"/>
    </row>
    <row r="1649" spans="1:24" s="21" customFormat="1" ht="24" customHeight="1" x14ac:dyDescent="0.25">
      <c r="A1649" s="24" t="s">
        <v>12560</v>
      </c>
      <c r="B1649" s="25"/>
      <c r="C1649" s="24" t="s">
        <v>203</v>
      </c>
      <c r="D1649" s="24" t="s">
        <v>17074</v>
      </c>
      <c r="E1649" s="24" t="s">
        <v>12561</v>
      </c>
      <c r="F1649" s="26">
        <f>Table134[[#This Row],[ToMeasure]]-Table134[[#This Row],[FromMeasure]]</f>
        <v>0.12086040000000001</v>
      </c>
      <c r="G1649" s="27" t="s">
        <v>9330</v>
      </c>
      <c r="H1649" s="37">
        <v>0</v>
      </c>
      <c r="I1649" s="24" t="s">
        <v>9328</v>
      </c>
      <c r="J1649" s="37">
        <v>0.12086040000000001</v>
      </c>
      <c r="K1649" s="24" t="s">
        <v>349</v>
      </c>
      <c r="L1649" s="28" t="s">
        <v>203</v>
      </c>
      <c r="M1649" s="28" t="s">
        <v>203</v>
      </c>
      <c r="N1649" s="28">
        <v>3391</v>
      </c>
      <c r="O1649" s="25" t="s">
        <v>24347</v>
      </c>
      <c r="P1649" s="24" t="s">
        <v>203</v>
      </c>
      <c r="Q1649" s="24" t="s">
        <v>203</v>
      </c>
      <c r="R1649" s="28" t="s">
        <v>203</v>
      </c>
      <c r="S1649" s="28" t="s">
        <v>203</v>
      </c>
      <c r="T1649" s="29" t="s">
        <v>203</v>
      </c>
      <c r="U1649" s="28">
        <v>7852</v>
      </c>
      <c r="V1649" s="63"/>
      <c r="W1649" s="61">
        <f>(Table134[[#This Row],[2042 Future AADT]]-Table134[[#This Row],[AADT 2022]])/20*($W$5-2022)+Table134[[#This Row],[AADT 2022]]</f>
        <v>7852</v>
      </c>
      <c r="X1649" s="63"/>
    </row>
    <row r="1650" spans="1:24" s="21" customFormat="1" ht="24" customHeight="1" x14ac:dyDescent="0.25">
      <c r="A1650" s="24" t="s">
        <v>15440</v>
      </c>
      <c r="B1650" s="25"/>
      <c r="C1650" s="24" t="s">
        <v>203</v>
      </c>
      <c r="D1650" s="24" t="s">
        <v>17074</v>
      </c>
      <c r="E1650" s="24" t="s">
        <v>15441</v>
      </c>
      <c r="F1650" s="26">
        <f>Table134[[#This Row],[ToMeasure]]-Table134[[#This Row],[FromMeasure]]</f>
        <v>0.12029197</v>
      </c>
      <c r="G1650" s="27" t="s">
        <v>9329</v>
      </c>
      <c r="H1650" s="37">
        <v>0</v>
      </c>
      <c r="I1650" s="24" t="s">
        <v>12559</v>
      </c>
      <c r="J1650" s="37">
        <v>0.12029197</v>
      </c>
      <c r="K1650" s="24" t="s">
        <v>9328</v>
      </c>
      <c r="L1650" s="28" t="s">
        <v>203</v>
      </c>
      <c r="M1650" s="28" t="s">
        <v>203</v>
      </c>
      <c r="N1650" s="28">
        <v>3391</v>
      </c>
      <c r="O1650" s="25" t="s">
        <v>24347</v>
      </c>
      <c r="P1650" s="24" t="s">
        <v>203</v>
      </c>
      <c r="Q1650" s="24" t="s">
        <v>203</v>
      </c>
      <c r="R1650" s="28" t="s">
        <v>203</v>
      </c>
      <c r="S1650" s="28" t="s">
        <v>203</v>
      </c>
      <c r="T1650" s="29" t="s">
        <v>203</v>
      </c>
      <c r="U1650" s="28">
        <v>7852</v>
      </c>
      <c r="V1650" s="63"/>
      <c r="W1650" s="61">
        <f>(Table134[[#This Row],[2042 Future AADT]]-Table134[[#This Row],[AADT 2022]])/20*($W$5-2022)+Table134[[#This Row],[AADT 2022]]</f>
        <v>7852</v>
      </c>
      <c r="X1650" s="63"/>
    </row>
    <row r="1651" spans="1:24" s="21" customFormat="1" ht="24" customHeight="1" x14ac:dyDescent="0.25">
      <c r="A1651" s="24" t="s">
        <v>12562</v>
      </c>
      <c r="B1651" s="25"/>
      <c r="C1651" s="24" t="s">
        <v>203</v>
      </c>
      <c r="D1651" s="24" t="s">
        <v>17074</v>
      </c>
      <c r="E1651" s="24" t="s">
        <v>12563</v>
      </c>
      <c r="F1651" s="26">
        <f>Table134[[#This Row],[ToMeasure]]-Table134[[#This Row],[FromMeasure]]</f>
        <v>0.24130539000000001</v>
      </c>
      <c r="G1651" s="27" t="s">
        <v>12564</v>
      </c>
      <c r="H1651" s="37">
        <v>0</v>
      </c>
      <c r="I1651" s="24" t="s">
        <v>349</v>
      </c>
      <c r="J1651" s="37">
        <v>0.24130539000000001</v>
      </c>
      <c r="K1651" s="24" t="s">
        <v>12565</v>
      </c>
      <c r="L1651" s="28" t="s">
        <v>203</v>
      </c>
      <c r="M1651" s="28" t="s">
        <v>203</v>
      </c>
      <c r="N1651" s="28">
        <v>3380</v>
      </c>
      <c r="O1651" s="25" t="s">
        <v>24348</v>
      </c>
      <c r="P1651" s="24" t="s">
        <v>203</v>
      </c>
      <c r="Q1651" s="24" t="s">
        <v>203</v>
      </c>
      <c r="R1651" s="28" t="s">
        <v>203</v>
      </c>
      <c r="S1651" s="28" t="s">
        <v>203</v>
      </c>
      <c r="T1651" s="29" t="s">
        <v>203</v>
      </c>
      <c r="U1651" s="28">
        <v>4481</v>
      </c>
      <c r="V1651" s="63"/>
      <c r="W1651" s="61">
        <f>(Table134[[#This Row],[2042 Future AADT]]-Table134[[#This Row],[AADT 2022]])/20*($W$5-2022)+Table134[[#This Row],[AADT 2022]]</f>
        <v>4481</v>
      </c>
      <c r="X1651" s="63"/>
    </row>
    <row r="1652" spans="1:24" s="21" customFormat="1" ht="24" customHeight="1" x14ac:dyDescent="0.25">
      <c r="A1652" s="24" t="s">
        <v>5078</v>
      </c>
      <c r="B1652" s="25"/>
      <c r="C1652" s="24" t="s">
        <v>203</v>
      </c>
      <c r="D1652" s="24" t="s">
        <v>17074</v>
      </c>
      <c r="E1652" s="24" t="s">
        <v>5079</v>
      </c>
      <c r="F1652" s="26">
        <f>Table134[[#This Row],[ToMeasure]]-Table134[[#This Row],[FromMeasure]]</f>
        <v>5.261366E-2</v>
      </c>
      <c r="G1652" s="27" t="s">
        <v>5080</v>
      </c>
      <c r="H1652" s="37">
        <v>0</v>
      </c>
      <c r="I1652" s="24" t="s">
        <v>1212</v>
      </c>
      <c r="J1652" s="37">
        <v>5.261366E-2</v>
      </c>
      <c r="K1652" s="24" t="s">
        <v>1227</v>
      </c>
      <c r="L1652" s="28" t="s">
        <v>203</v>
      </c>
      <c r="M1652" s="28" t="s">
        <v>203</v>
      </c>
      <c r="N1652" s="28" t="s">
        <v>203</v>
      </c>
      <c r="O1652" s="25" t="s">
        <v>203</v>
      </c>
      <c r="P1652" s="24" t="s">
        <v>203</v>
      </c>
      <c r="Q1652" s="24" t="s">
        <v>203</v>
      </c>
      <c r="R1652" s="28" t="s">
        <v>203</v>
      </c>
      <c r="S1652" s="28" t="s">
        <v>203</v>
      </c>
      <c r="T1652" s="29" t="s">
        <v>203</v>
      </c>
      <c r="U1652" s="28" t="s">
        <v>203</v>
      </c>
      <c r="V1652" s="63"/>
      <c r="W1652" s="61" t="e">
        <f>(Table134[[#This Row],[2042 Future AADT]]-Table134[[#This Row],[AADT 2022]])/20*($W$5-2022)+Table134[[#This Row],[AADT 2022]]</f>
        <v>#VALUE!</v>
      </c>
      <c r="X1652" s="63"/>
    </row>
    <row r="1653" spans="1:24" s="21" customFormat="1" ht="24" customHeight="1" x14ac:dyDescent="0.25">
      <c r="A1653" s="24" t="s">
        <v>12577</v>
      </c>
      <c r="B1653" s="25"/>
      <c r="C1653" s="24" t="s">
        <v>203</v>
      </c>
      <c r="D1653" s="24" t="s">
        <v>17074</v>
      </c>
      <c r="E1653" s="24" t="s">
        <v>12578</v>
      </c>
      <c r="F1653" s="26">
        <f>Table134[[#This Row],[ToMeasure]]-Table134[[#This Row],[FromMeasure]]</f>
        <v>2.086551E-2</v>
      </c>
      <c r="G1653" s="27" t="s">
        <v>12579</v>
      </c>
      <c r="H1653" s="37">
        <v>0</v>
      </c>
      <c r="I1653" s="24" t="s">
        <v>1212</v>
      </c>
      <c r="J1653" s="37">
        <v>2.086551E-2</v>
      </c>
      <c r="K1653" s="24" t="s">
        <v>1227</v>
      </c>
      <c r="L1653" s="28" t="s">
        <v>203</v>
      </c>
      <c r="M1653" s="28" t="s">
        <v>203</v>
      </c>
      <c r="N1653" s="28" t="s">
        <v>203</v>
      </c>
      <c r="O1653" s="25" t="s">
        <v>203</v>
      </c>
      <c r="P1653" s="24" t="s">
        <v>203</v>
      </c>
      <c r="Q1653" s="24" t="s">
        <v>203</v>
      </c>
      <c r="R1653" s="28" t="s">
        <v>203</v>
      </c>
      <c r="S1653" s="28" t="s">
        <v>203</v>
      </c>
      <c r="T1653" s="29" t="s">
        <v>203</v>
      </c>
      <c r="U1653" s="28" t="s">
        <v>203</v>
      </c>
      <c r="V1653" s="63"/>
      <c r="W1653" s="61" t="e">
        <f>(Table134[[#This Row],[2042 Future AADT]]-Table134[[#This Row],[AADT 2022]])/20*($W$5-2022)+Table134[[#This Row],[AADT 2022]]</f>
        <v>#VALUE!</v>
      </c>
      <c r="X1653" s="63"/>
    </row>
    <row r="1654" spans="1:24" s="21" customFormat="1" ht="24" customHeight="1" x14ac:dyDescent="0.25">
      <c r="A1654" s="24" t="s">
        <v>12580</v>
      </c>
      <c r="B1654" s="25" t="s">
        <v>21152</v>
      </c>
      <c r="C1654" s="24">
        <v>8001</v>
      </c>
      <c r="D1654" s="24" t="s">
        <v>17074</v>
      </c>
      <c r="E1654" s="24" t="s">
        <v>12581</v>
      </c>
      <c r="F1654" s="26">
        <f>Table134[[#This Row],[ToMeasure]]-Table134[[#This Row],[FromMeasure]]</f>
        <v>6.8855399999999997E-2</v>
      </c>
      <c r="G1654" s="27" t="s">
        <v>12582</v>
      </c>
      <c r="H1654" s="37">
        <v>0</v>
      </c>
      <c r="I1654" s="24" t="s">
        <v>1212</v>
      </c>
      <c r="J1654" s="37">
        <v>6.8855399999999997E-2</v>
      </c>
      <c r="K1654" s="24" t="s">
        <v>418</v>
      </c>
      <c r="L1654" s="28">
        <v>101</v>
      </c>
      <c r="M1654" s="28">
        <v>0</v>
      </c>
      <c r="N1654" s="28">
        <v>101</v>
      </c>
      <c r="O1654" s="25" t="s">
        <v>24349</v>
      </c>
      <c r="P1654" s="24">
        <v>21</v>
      </c>
      <c r="Q1654" s="24" t="s">
        <v>203</v>
      </c>
      <c r="R1654" s="28">
        <v>7</v>
      </c>
      <c r="S1654" s="28">
        <v>3</v>
      </c>
      <c r="T1654" s="29">
        <v>9.9009900990099015E-2</v>
      </c>
      <c r="U1654" s="28">
        <v>147</v>
      </c>
      <c r="V1654" s="63"/>
      <c r="W1654" s="61">
        <f>(Table134[[#This Row],[2042 Future AADT]]-Table134[[#This Row],[AADT 2022]])/20*($W$5-2022)+Table134[[#This Row],[AADT 2022]]</f>
        <v>147</v>
      </c>
      <c r="X1654" s="63"/>
    </row>
    <row r="1655" spans="1:24" s="21" customFormat="1" ht="24" customHeight="1" x14ac:dyDescent="0.25">
      <c r="A1655" s="24" t="s">
        <v>12584</v>
      </c>
      <c r="B1655" s="25" t="s">
        <v>21141</v>
      </c>
      <c r="C1655" s="24">
        <v>7970</v>
      </c>
      <c r="D1655" s="24" t="s">
        <v>17074</v>
      </c>
      <c r="E1655" s="24" t="s">
        <v>12585</v>
      </c>
      <c r="F1655" s="26">
        <f>Table134[[#This Row],[ToMeasure]]-Table134[[#This Row],[FromMeasure]]</f>
        <v>9.2211080000000001E-2</v>
      </c>
      <c r="G1655" s="27" t="s">
        <v>12586</v>
      </c>
      <c r="H1655" s="37">
        <v>0</v>
      </c>
      <c r="I1655" s="24" t="s">
        <v>1212</v>
      </c>
      <c r="J1655" s="37">
        <v>9.2211080000000001E-2</v>
      </c>
      <c r="K1655" s="24" t="s">
        <v>5084</v>
      </c>
      <c r="L1655" s="28">
        <v>432</v>
      </c>
      <c r="M1655" s="28">
        <v>0</v>
      </c>
      <c r="N1655" s="28">
        <v>432</v>
      </c>
      <c r="O1655" s="25" t="s">
        <v>24350</v>
      </c>
      <c r="P1655" s="24">
        <v>11</v>
      </c>
      <c r="Q1655" s="24" t="s">
        <v>203</v>
      </c>
      <c r="R1655" s="28">
        <v>9</v>
      </c>
      <c r="S1655" s="28">
        <v>2</v>
      </c>
      <c r="T1655" s="29">
        <v>2.5462962962962962E-2</v>
      </c>
      <c r="U1655" s="28">
        <v>536</v>
      </c>
      <c r="V1655" s="63"/>
      <c r="W1655" s="61">
        <f>(Table134[[#This Row],[2042 Future AADT]]-Table134[[#This Row],[AADT 2022]])/20*($W$5-2022)+Table134[[#This Row],[AADT 2022]]</f>
        <v>536</v>
      </c>
      <c r="X1655" s="63"/>
    </row>
    <row r="1656" spans="1:24" s="21" customFormat="1" ht="24" customHeight="1" x14ac:dyDescent="0.25">
      <c r="A1656" s="24" t="s">
        <v>15450</v>
      </c>
      <c r="B1656" s="25" t="s">
        <v>21143</v>
      </c>
      <c r="C1656" s="24">
        <v>7972</v>
      </c>
      <c r="D1656" s="24" t="s">
        <v>17074</v>
      </c>
      <c r="E1656" s="24" t="s">
        <v>15451</v>
      </c>
      <c r="F1656" s="26">
        <f>Table134[[#This Row],[ToMeasure]]-Table134[[#This Row],[FromMeasure]]</f>
        <v>0.11961157</v>
      </c>
      <c r="G1656" s="27" t="s">
        <v>15452</v>
      </c>
      <c r="H1656" s="37">
        <v>0</v>
      </c>
      <c r="I1656" s="24" t="s">
        <v>1212</v>
      </c>
      <c r="J1656" s="37">
        <v>0.11961157</v>
      </c>
      <c r="K1656" s="24" t="s">
        <v>5084</v>
      </c>
      <c r="L1656" s="28">
        <v>132</v>
      </c>
      <c r="M1656" s="28">
        <v>0</v>
      </c>
      <c r="N1656" s="28">
        <v>132</v>
      </c>
      <c r="O1656" s="25" t="s">
        <v>24351</v>
      </c>
      <c r="P1656" s="24">
        <v>14</v>
      </c>
      <c r="Q1656" s="24" t="s">
        <v>203</v>
      </c>
      <c r="R1656" s="28">
        <v>9</v>
      </c>
      <c r="S1656" s="28">
        <v>2</v>
      </c>
      <c r="T1656" s="29">
        <v>8.3333333333333329E-2</v>
      </c>
      <c r="U1656" s="28">
        <v>164</v>
      </c>
      <c r="V1656" s="63"/>
      <c r="W1656" s="61">
        <f>(Table134[[#This Row],[2042 Future AADT]]-Table134[[#This Row],[AADT 2022]])/20*($W$5-2022)+Table134[[#This Row],[AADT 2022]]</f>
        <v>164</v>
      </c>
      <c r="X1656" s="63"/>
    </row>
    <row r="1657" spans="1:24" s="21" customFormat="1" ht="24" customHeight="1" x14ac:dyDescent="0.25">
      <c r="A1657" s="24" t="s">
        <v>15454</v>
      </c>
      <c r="B1657" s="25"/>
      <c r="C1657" s="24" t="s">
        <v>203</v>
      </c>
      <c r="D1657" s="24" t="s">
        <v>17074</v>
      </c>
      <c r="E1657" s="24" t="s">
        <v>15455</v>
      </c>
      <c r="F1657" s="26">
        <f>Table134[[#This Row],[ToMeasure]]-Table134[[#This Row],[FromMeasure]]</f>
        <v>1.3374520000000001E-2</v>
      </c>
      <c r="G1657" s="27" t="s">
        <v>15456</v>
      </c>
      <c r="H1657" s="37">
        <v>0</v>
      </c>
      <c r="I1657" s="24" t="s">
        <v>15452</v>
      </c>
      <c r="J1657" s="37">
        <v>1.3374520000000001E-2</v>
      </c>
      <c r="K1657" s="24" t="s">
        <v>5084</v>
      </c>
      <c r="L1657" s="28" t="s">
        <v>203</v>
      </c>
      <c r="M1657" s="28" t="s">
        <v>203</v>
      </c>
      <c r="N1657" s="28" t="s">
        <v>203</v>
      </c>
      <c r="O1657" s="25" t="s">
        <v>203</v>
      </c>
      <c r="P1657" s="24" t="s">
        <v>203</v>
      </c>
      <c r="Q1657" s="24" t="s">
        <v>203</v>
      </c>
      <c r="R1657" s="28" t="s">
        <v>203</v>
      </c>
      <c r="S1657" s="28" t="s">
        <v>203</v>
      </c>
      <c r="T1657" s="29" t="s">
        <v>203</v>
      </c>
      <c r="U1657" s="28" t="s">
        <v>203</v>
      </c>
      <c r="V1657" s="63"/>
      <c r="W1657" s="61" t="e">
        <f>(Table134[[#This Row],[2042 Future AADT]]-Table134[[#This Row],[AADT 2022]])/20*($W$5-2022)+Table134[[#This Row],[AADT 2022]]</f>
        <v>#VALUE!</v>
      </c>
      <c r="X1657" s="63"/>
    </row>
    <row r="1658" spans="1:24" s="21" customFormat="1" ht="24" customHeight="1" x14ac:dyDescent="0.25">
      <c r="A1658" s="24" t="s">
        <v>15457</v>
      </c>
      <c r="B1658" s="25" t="s">
        <v>21142</v>
      </c>
      <c r="C1658" s="24">
        <v>7971</v>
      </c>
      <c r="D1658" s="24" t="s">
        <v>17074</v>
      </c>
      <c r="E1658" s="24" t="s">
        <v>15458</v>
      </c>
      <c r="F1658" s="26">
        <f>Table134[[#This Row],[ToMeasure]]-Table134[[#This Row],[FromMeasure]]</f>
        <v>0.11275631</v>
      </c>
      <c r="G1658" s="27" t="s">
        <v>15459</v>
      </c>
      <c r="H1658" s="37">
        <v>0</v>
      </c>
      <c r="I1658" s="24" t="s">
        <v>5084</v>
      </c>
      <c r="J1658" s="37">
        <v>0.11275631</v>
      </c>
      <c r="K1658" s="24" t="s">
        <v>1212</v>
      </c>
      <c r="L1658" s="28">
        <v>156</v>
      </c>
      <c r="M1658" s="28">
        <v>0</v>
      </c>
      <c r="N1658" s="28">
        <v>156</v>
      </c>
      <c r="O1658" s="25" t="s">
        <v>24352</v>
      </c>
      <c r="P1658" s="24">
        <v>14</v>
      </c>
      <c r="Q1658" s="24" t="s">
        <v>203</v>
      </c>
      <c r="R1658" s="28">
        <v>9</v>
      </c>
      <c r="S1658" s="28">
        <v>2</v>
      </c>
      <c r="T1658" s="29">
        <v>7.0512820512820512E-2</v>
      </c>
      <c r="U1658" s="28">
        <v>194</v>
      </c>
      <c r="V1658" s="63"/>
      <c r="W1658" s="61">
        <f>(Table134[[#This Row],[2042 Future AADT]]-Table134[[#This Row],[AADT 2022]])/20*($W$5-2022)+Table134[[#This Row],[AADT 2022]]</f>
        <v>194</v>
      </c>
      <c r="X1658" s="63"/>
    </row>
    <row r="1659" spans="1:24" s="21" customFormat="1" ht="24" customHeight="1" x14ac:dyDescent="0.25">
      <c r="A1659" s="24" t="s">
        <v>5081</v>
      </c>
      <c r="B1659" s="25" t="s">
        <v>21144</v>
      </c>
      <c r="C1659" s="24">
        <v>7973</v>
      </c>
      <c r="D1659" s="24" t="s">
        <v>17074</v>
      </c>
      <c r="E1659" s="24" t="s">
        <v>5082</v>
      </c>
      <c r="F1659" s="26">
        <f>Table134[[#This Row],[ToMeasure]]-Table134[[#This Row],[FromMeasure]]</f>
        <v>0.22090929000000001</v>
      </c>
      <c r="G1659" s="27" t="s">
        <v>5083</v>
      </c>
      <c r="H1659" s="37">
        <v>0</v>
      </c>
      <c r="I1659" s="24" t="s">
        <v>5084</v>
      </c>
      <c r="J1659" s="37">
        <v>0.22090929000000001</v>
      </c>
      <c r="K1659" s="24" t="s">
        <v>1212</v>
      </c>
      <c r="L1659" s="28">
        <v>458</v>
      </c>
      <c r="M1659" s="28">
        <v>0</v>
      </c>
      <c r="N1659" s="28">
        <v>458</v>
      </c>
      <c r="O1659" s="25" t="s">
        <v>24353</v>
      </c>
      <c r="P1659" s="24">
        <v>12</v>
      </c>
      <c r="Q1659" s="24" t="s">
        <v>203</v>
      </c>
      <c r="R1659" s="28">
        <v>47</v>
      </c>
      <c r="S1659" s="28">
        <v>6</v>
      </c>
      <c r="T1659" s="29">
        <v>0.11572052401746726</v>
      </c>
      <c r="U1659" s="28">
        <v>569</v>
      </c>
      <c r="V1659" s="63"/>
      <c r="W1659" s="61">
        <f>(Table134[[#This Row],[2042 Future AADT]]-Table134[[#This Row],[AADT 2022]])/20*($W$5-2022)+Table134[[#This Row],[AADT 2022]]</f>
        <v>569</v>
      </c>
      <c r="X1659" s="63"/>
    </row>
    <row r="1660" spans="1:24" s="21" customFormat="1" ht="24" customHeight="1" x14ac:dyDescent="0.25">
      <c r="A1660" s="24" t="s">
        <v>12588</v>
      </c>
      <c r="B1660" s="25"/>
      <c r="C1660" s="24" t="s">
        <v>203</v>
      </c>
      <c r="D1660" s="24" t="s">
        <v>17074</v>
      </c>
      <c r="E1660" s="24" t="s">
        <v>12589</v>
      </c>
      <c r="F1660" s="26">
        <f>Table134[[#This Row],[ToMeasure]]-Table134[[#This Row],[FromMeasure]]</f>
        <v>1.24923E-2</v>
      </c>
      <c r="G1660" s="27" t="s">
        <v>12590</v>
      </c>
      <c r="H1660" s="37">
        <v>0</v>
      </c>
      <c r="I1660" s="24" t="s">
        <v>5084</v>
      </c>
      <c r="J1660" s="37">
        <v>1.24923E-2</v>
      </c>
      <c r="K1660" s="24" t="s">
        <v>5083</v>
      </c>
      <c r="L1660" s="28" t="s">
        <v>203</v>
      </c>
      <c r="M1660" s="28" t="s">
        <v>203</v>
      </c>
      <c r="N1660" s="28" t="s">
        <v>203</v>
      </c>
      <c r="O1660" s="25" t="s">
        <v>203</v>
      </c>
      <c r="P1660" s="24" t="s">
        <v>203</v>
      </c>
      <c r="Q1660" s="24" t="s">
        <v>203</v>
      </c>
      <c r="R1660" s="28" t="s">
        <v>203</v>
      </c>
      <c r="S1660" s="28" t="s">
        <v>203</v>
      </c>
      <c r="T1660" s="29" t="s">
        <v>203</v>
      </c>
      <c r="U1660" s="28" t="s">
        <v>203</v>
      </c>
      <c r="V1660" s="63"/>
      <c r="W1660" s="61" t="e">
        <f>(Table134[[#This Row],[2042 Future AADT]]-Table134[[#This Row],[AADT 2022]])/20*($W$5-2022)+Table134[[#This Row],[AADT 2022]]</f>
        <v>#VALUE!</v>
      </c>
      <c r="X1660" s="63"/>
    </row>
    <row r="1661" spans="1:24" s="21" customFormat="1" ht="24" customHeight="1" x14ac:dyDescent="0.25">
      <c r="A1661" s="24" t="s">
        <v>12591</v>
      </c>
      <c r="B1661" s="25" t="s">
        <v>21132</v>
      </c>
      <c r="C1661" s="24">
        <v>7950</v>
      </c>
      <c r="D1661" s="24" t="s">
        <v>17074</v>
      </c>
      <c r="E1661" s="24" t="s">
        <v>1238</v>
      </c>
      <c r="F1661" s="26">
        <f>Table134[[#This Row],[ToMeasure]]-Table134[[#This Row],[FromMeasure]]</f>
        <v>3.4445669999999998E-2</v>
      </c>
      <c r="G1661" s="27" t="s">
        <v>1236</v>
      </c>
      <c r="H1661" s="37">
        <v>0</v>
      </c>
      <c r="I1661" s="24" t="s">
        <v>1212</v>
      </c>
      <c r="J1661" s="37">
        <v>3.4445669999999998E-2</v>
      </c>
      <c r="K1661" s="24" t="s">
        <v>9344</v>
      </c>
      <c r="L1661" s="28">
        <v>288</v>
      </c>
      <c r="M1661" s="28">
        <v>0</v>
      </c>
      <c r="N1661" s="28">
        <v>288</v>
      </c>
      <c r="O1661" s="25" t="s">
        <v>24354</v>
      </c>
      <c r="P1661" s="24">
        <v>19</v>
      </c>
      <c r="Q1661" s="24" t="s">
        <v>203</v>
      </c>
      <c r="R1661" s="28">
        <v>32</v>
      </c>
      <c r="S1661" s="28">
        <v>5</v>
      </c>
      <c r="T1661" s="29">
        <v>0.12847222222222221</v>
      </c>
      <c r="U1661" s="28">
        <v>358</v>
      </c>
      <c r="V1661" s="63"/>
      <c r="W1661" s="61">
        <f>(Table134[[#This Row],[2042 Future AADT]]-Table134[[#This Row],[AADT 2022]])/20*($W$5-2022)+Table134[[#This Row],[AADT 2022]]</f>
        <v>358</v>
      </c>
      <c r="X1661" s="63"/>
    </row>
    <row r="1662" spans="1:24" s="21" customFormat="1" ht="24" customHeight="1" x14ac:dyDescent="0.25">
      <c r="A1662" s="24" t="s">
        <v>5086</v>
      </c>
      <c r="B1662" s="25" t="s">
        <v>21134</v>
      </c>
      <c r="C1662" s="24">
        <v>7952</v>
      </c>
      <c r="D1662" s="24" t="s">
        <v>17074</v>
      </c>
      <c r="E1662" s="24" t="s">
        <v>5087</v>
      </c>
      <c r="F1662" s="26">
        <f>Table134[[#This Row],[ToMeasure]]-Table134[[#This Row],[FromMeasure]]</f>
        <v>0.12754857999999999</v>
      </c>
      <c r="G1662" s="27" t="s">
        <v>5088</v>
      </c>
      <c r="H1662" s="37">
        <v>0</v>
      </c>
      <c r="I1662" s="24" t="s">
        <v>1212</v>
      </c>
      <c r="J1662" s="37">
        <v>0.12754857999999999</v>
      </c>
      <c r="K1662" s="24" t="s">
        <v>67</v>
      </c>
      <c r="L1662" s="28">
        <v>2472</v>
      </c>
      <c r="M1662" s="28">
        <v>0</v>
      </c>
      <c r="N1662" s="28">
        <v>2472</v>
      </c>
      <c r="O1662" s="25" t="s">
        <v>24355</v>
      </c>
      <c r="P1662" s="24">
        <v>11</v>
      </c>
      <c r="Q1662" s="24" t="s">
        <v>203</v>
      </c>
      <c r="R1662" s="28">
        <v>74</v>
      </c>
      <c r="S1662" s="28">
        <v>291</v>
      </c>
      <c r="T1662" s="29">
        <v>0.1476537216828479</v>
      </c>
      <c r="U1662" s="28">
        <v>6648</v>
      </c>
      <c r="V1662" s="63"/>
      <c r="W1662" s="61">
        <f>(Table134[[#This Row],[2042 Future AADT]]-Table134[[#This Row],[AADT 2022]])/20*($W$5-2022)+Table134[[#This Row],[AADT 2022]]</f>
        <v>6648</v>
      </c>
      <c r="X1662" s="63"/>
    </row>
    <row r="1663" spans="1:24" s="21" customFormat="1" ht="24" customHeight="1" x14ac:dyDescent="0.25">
      <c r="A1663" s="24" t="s">
        <v>15461</v>
      </c>
      <c r="B1663" s="25" t="s">
        <v>21133</v>
      </c>
      <c r="C1663" s="24">
        <v>7951</v>
      </c>
      <c r="D1663" s="24" t="s">
        <v>17074</v>
      </c>
      <c r="E1663" s="24" t="s">
        <v>15462</v>
      </c>
      <c r="F1663" s="26">
        <f>Table134[[#This Row],[ToMeasure]]-Table134[[#This Row],[FromMeasure]]</f>
        <v>6.3812240000000006E-2</v>
      </c>
      <c r="G1663" s="27" t="s">
        <v>9344</v>
      </c>
      <c r="H1663" s="37">
        <v>0</v>
      </c>
      <c r="I1663" s="24" t="s">
        <v>1236</v>
      </c>
      <c r="J1663" s="37">
        <v>6.3812240000000006E-2</v>
      </c>
      <c r="K1663" s="24" t="s">
        <v>1212</v>
      </c>
      <c r="L1663" s="28">
        <v>1682</v>
      </c>
      <c r="M1663" s="28">
        <v>0</v>
      </c>
      <c r="N1663" s="28">
        <v>1682</v>
      </c>
      <c r="O1663" s="25" t="s">
        <v>24356</v>
      </c>
      <c r="P1663" s="24">
        <v>10</v>
      </c>
      <c r="Q1663" s="24" t="s">
        <v>203</v>
      </c>
      <c r="R1663" s="28">
        <v>37</v>
      </c>
      <c r="S1663" s="28">
        <v>5</v>
      </c>
      <c r="T1663" s="29">
        <v>2.4970273483947682E-2</v>
      </c>
      <c r="U1663" s="28">
        <v>2088</v>
      </c>
      <c r="V1663" s="63"/>
      <c r="W1663" s="61">
        <f>(Table134[[#This Row],[2042 Future AADT]]-Table134[[#This Row],[AADT 2022]])/20*($W$5-2022)+Table134[[#This Row],[AADT 2022]]</f>
        <v>2088</v>
      </c>
      <c r="X1663" s="63"/>
    </row>
    <row r="1664" spans="1:24" s="21" customFormat="1" ht="24" customHeight="1" x14ac:dyDescent="0.25">
      <c r="A1664" s="24" t="s">
        <v>15464</v>
      </c>
      <c r="B1664" s="25" t="s">
        <v>21135</v>
      </c>
      <c r="C1664" s="24">
        <v>7953</v>
      </c>
      <c r="D1664" s="24" t="s">
        <v>17074</v>
      </c>
      <c r="E1664" s="24" t="s">
        <v>15465</v>
      </c>
      <c r="F1664" s="26">
        <f>Table134[[#This Row],[ToMeasure]]-Table134[[#This Row],[FromMeasure]]</f>
        <v>4.649901E-2</v>
      </c>
      <c r="G1664" s="27" t="s">
        <v>15466</v>
      </c>
      <c r="H1664" s="37">
        <v>0</v>
      </c>
      <c r="I1664" s="24" t="s">
        <v>5088</v>
      </c>
      <c r="J1664" s="37">
        <v>4.649901E-2</v>
      </c>
      <c r="K1664" s="24" t="s">
        <v>1212</v>
      </c>
      <c r="L1664" s="28">
        <v>249</v>
      </c>
      <c r="M1664" s="28">
        <v>0</v>
      </c>
      <c r="N1664" s="28">
        <v>249</v>
      </c>
      <c r="O1664" s="25" t="s">
        <v>24357</v>
      </c>
      <c r="P1664" s="24">
        <v>19</v>
      </c>
      <c r="Q1664" s="24" t="s">
        <v>203</v>
      </c>
      <c r="R1664" s="28">
        <v>17</v>
      </c>
      <c r="S1664" s="28">
        <v>3</v>
      </c>
      <c r="T1664" s="29">
        <v>8.0321285140562249E-2</v>
      </c>
      <c r="U1664" s="28">
        <v>489</v>
      </c>
      <c r="V1664" s="63"/>
      <c r="W1664" s="61">
        <f>(Table134[[#This Row],[2042 Future AADT]]-Table134[[#This Row],[AADT 2022]])/20*($W$5-2022)+Table134[[#This Row],[AADT 2022]]</f>
        <v>489</v>
      </c>
      <c r="X1664" s="63"/>
    </row>
    <row r="1665" spans="1:24" s="21" customFormat="1" ht="24" customHeight="1" x14ac:dyDescent="0.25">
      <c r="A1665" s="24" t="s">
        <v>9341</v>
      </c>
      <c r="B1665" s="25"/>
      <c r="C1665" s="24" t="s">
        <v>203</v>
      </c>
      <c r="D1665" s="24" t="s">
        <v>17074</v>
      </c>
      <c r="E1665" s="24" t="s">
        <v>9342</v>
      </c>
      <c r="F1665" s="26">
        <f>Table134[[#This Row],[ToMeasure]]-Table134[[#This Row],[FromMeasure]]</f>
        <v>1.1671600000000001E-2</v>
      </c>
      <c r="G1665" s="27" t="s">
        <v>9343</v>
      </c>
      <c r="H1665" s="37">
        <v>0</v>
      </c>
      <c r="I1665" s="24" t="s">
        <v>1236</v>
      </c>
      <c r="J1665" s="37">
        <v>1.1671600000000001E-2</v>
      </c>
      <c r="K1665" s="24" t="s">
        <v>9344</v>
      </c>
      <c r="L1665" s="28" t="s">
        <v>203</v>
      </c>
      <c r="M1665" s="28" t="s">
        <v>203</v>
      </c>
      <c r="N1665" s="28">
        <v>108</v>
      </c>
      <c r="O1665" s="25" t="s">
        <v>24358</v>
      </c>
      <c r="P1665" s="24" t="s">
        <v>203</v>
      </c>
      <c r="Q1665" s="24" t="s">
        <v>203</v>
      </c>
      <c r="R1665" s="28">
        <v>6</v>
      </c>
      <c r="S1665" s="28">
        <v>4</v>
      </c>
      <c r="T1665" s="29">
        <v>9.2592592592592587E-2</v>
      </c>
      <c r="U1665" s="28">
        <v>134</v>
      </c>
      <c r="V1665" s="63"/>
      <c r="W1665" s="61">
        <f>(Table134[[#This Row],[2042 Future AADT]]-Table134[[#This Row],[AADT 2022]])/20*($W$5-2022)+Table134[[#This Row],[AADT 2022]]</f>
        <v>134</v>
      </c>
      <c r="X1665" s="63"/>
    </row>
    <row r="1666" spans="1:24" s="21" customFormat="1" ht="24" customHeight="1" x14ac:dyDescent="0.25">
      <c r="A1666" s="24" t="s">
        <v>12595</v>
      </c>
      <c r="B1666" s="25"/>
      <c r="C1666" s="24" t="s">
        <v>203</v>
      </c>
      <c r="D1666" s="24" t="s">
        <v>17074</v>
      </c>
      <c r="E1666" s="24" t="s">
        <v>12596</v>
      </c>
      <c r="F1666" s="26">
        <f>Table134[[#This Row],[ToMeasure]]-Table134[[#This Row],[FromMeasure]]</f>
        <v>0.18027517000000001</v>
      </c>
      <c r="G1666" s="27" t="s">
        <v>12597</v>
      </c>
      <c r="H1666" s="37">
        <v>0</v>
      </c>
      <c r="I1666" s="24" t="s">
        <v>12598</v>
      </c>
      <c r="J1666" s="37">
        <v>0.18027517000000001</v>
      </c>
      <c r="K1666" s="24" t="s">
        <v>1224</v>
      </c>
      <c r="L1666" s="28" t="s">
        <v>203</v>
      </c>
      <c r="M1666" s="28" t="s">
        <v>203</v>
      </c>
      <c r="N1666" s="28">
        <v>3342</v>
      </c>
      <c r="O1666" s="25" t="s">
        <v>24359</v>
      </c>
      <c r="P1666" s="24" t="s">
        <v>203</v>
      </c>
      <c r="Q1666" s="24" t="s">
        <v>203</v>
      </c>
      <c r="R1666" s="28" t="s">
        <v>203</v>
      </c>
      <c r="S1666" s="28" t="s">
        <v>203</v>
      </c>
      <c r="T1666" s="29" t="s">
        <v>203</v>
      </c>
      <c r="U1666" s="28">
        <v>10026</v>
      </c>
      <c r="V1666" s="63"/>
      <c r="W1666" s="61">
        <f>(Table134[[#This Row],[2042 Future AADT]]-Table134[[#This Row],[AADT 2022]])/20*($W$5-2022)+Table134[[#This Row],[AADT 2022]]</f>
        <v>10026</v>
      </c>
      <c r="X1666" s="63"/>
    </row>
    <row r="1667" spans="1:24" s="21" customFormat="1" ht="24" customHeight="1" x14ac:dyDescent="0.25">
      <c r="A1667" s="24" t="s">
        <v>5092</v>
      </c>
      <c r="B1667" s="25" t="s">
        <v>21125</v>
      </c>
      <c r="C1667" s="24">
        <v>7935</v>
      </c>
      <c r="D1667" s="24" t="s">
        <v>17074</v>
      </c>
      <c r="E1667" s="24" t="s">
        <v>5093</v>
      </c>
      <c r="F1667" s="26">
        <f>Table134[[#This Row],[ToMeasure]]-Table134[[#This Row],[FromMeasure]]</f>
        <v>9.1331220000000005E-2</v>
      </c>
      <c r="G1667" s="27" t="s">
        <v>5094</v>
      </c>
      <c r="H1667" s="37">
        <v>0</v>
      </c>
      <c r="I1667" s="24" t="s">
        <v>1224</v>
      </c>
      <c r="J1667" s="37">
        <v>9.1331220000000005E-2</v>
      </c>
      <c r="K1667" s="24" t="s">
        <v>1224</v>
      </c>
      <c r="L1667" s="28">
        <v>107</v>
      </c>
      <c r="M1667" s="28">
        <v>0</v>
      </c>
      <c r="N1667" s="28">
        <v>107</v>
      </c>
      <c r="O1667" s="25" t="s">
        <v>24360</v>
      </c>
      <c r="P1667" s="24" t="s">
        <v>203</v>
      </c>
      <c r="Q1667" s="24" t="s">
        <v>203</v>
      </c>
      <c r="R1667" s="28">
        <v>1</v>
      </c>
      <c r="S1667" s="28">
        <v>0</v>
      </c>
      <c r="T1667" s="29">
        <v>9.3457943925233638E-3</v>
      </c>
      <c r="U1667" s="28">
        <v>181</v>
      </c>
      <c r="V1667" s="63"/>
      <c r="W1667" s="61">
        <f>(Table134[[#This Row],[2042 Future AADT]]-Table134[[#This Row],[AADT 2022]])/20*($W$5-2022)+Table134[[#This Row],[AADT 2022]]</f>
        <v>181</v>
      </c>
      <c r="X1667" s="63"/>
    </row>
    <row r="1668" spans="1:24" s="21" customFormat="1" ht="24" customHeight="1" x14ac:dyDescent="0.25">
      <c r="A1668" s="24" t="s">
        <v>9350</v>
      </c>
      <c r="B1668" s="25" t="s">
        <v>18717</v>
      </c>
      <c r="C1668" s="24">
        <v>3294</v>
      </c>
      <c r="D1668" s="24" t="s">
        <v>17074</v>
      </c>
      <c r="E1668" s="24" t="s">
        <v>283</v>
      </c>
      <c r="F1668" s="26">
        <f>Table134[[#This Row],[ToMeasure]]-Table134[[#This Row],[FromMeasure]]</f>
        <v>0.12193587</v>
      </c>
      <c r="G1668" s="27" t="s">
        <v>281</v>
      </c>
      <c r="H1668" s="37">
        <v>0</v>
      </c>
      <c r="I1668" s="24" t="s">
        <v>6285</v>
      </c>
      <c r="J1668" s="37">
        <v>0.12193587</v>
      </c>
      <c r="K1668" s="24" t="s">
        <v>1294</v>
      </c>
      <c r="L1668" s="28">
        <v>1230</v>
      </c>
      <c r="M1668" s="28">
        <v>432</v>
      </c>
      <c r="N1668" s="28">
        <v>1662</v>
      </c>
      <c r="O1668" s="25" t="s">
        <v>24361</v>
      </c>
      <c r="P1668" s="24">
        <v>8</v>
      </c>
      <c r="Q1668" s="24">
        <v>63</v>
      </c>
      <c r="R1668" s="28">
        <v>164</v>
      </c>
      <c r="S1668" s="28">
        <v>241</v>
      </c>
      <c r="T1668" s="29">
        <v>0.24368231046931407</v>
      </c>
      <c r="U1668" s="28">
        <v>3812</v>
      </c>
      <c r="V1668" s="63"/>
      <c r="W1668" s="61">
        <f>(Table134[[#This Row],[2042 Future AADT]]-Table134[[#This Row],[AADT 2022]])/20*($W$5-2022)+Table134[[#This Row],[AADT 2022]]</f>
        <v>3812</v>
      </c>
      <c r="X1668" s="63"/>
    </row>
    <row r="1669" spans="1:24" s="21" customFormat="1" ht="24" customHeight="1" x14ac:dyDescent="0.25">
      <c r="A1669" s="24" t="s">
        <v>15476</v>
      </c>
      <c r="B1669" s="25" t="s">
        <v>19076</v>
      </c>
      <c r="C1669" s="24">
        <v>4074</v>
      </c>
      <c r="D1669" s="24" t="s">
        <v>17074</v>
      </c>
      <c r="E1669" s="24" t="s">
        <v>283</v>
      </c>
      <c r="F1669" s="26">
        <f>Table134[[#This Row],[ToMeasure]]-Table134[[#This Row],[FromMeasure]]</f>
        <v>0.24707863999999802</v>
      </c>
      <c r="G1669" s="27" t="s">
        <v>281</v>
      </c>
      <c r="H1669" s="37">
        <v>27.972339860000002</v>
      </c>
      <c r="I1669" s="24" t="s">
        <v>6574</v>
      </c>
      <c r="J1669" s="37">
        <v>28.2194185</v>
      </c>
      <c r="K1669" s="24" t="s">
        <v>6570</v>
      </c>
      <c r="L1669" s="28">
        <v>3778</v>
      </c>
      <c r="M1669" s="28">
        <v>5695</v>
      </c>
      <c r="N1669" s="28">
        <v>9473</v>
      </c>
      <c r="O1669" s="25" t="s">
        <v>24362</v>
      </c>
      <c r="P1669" s="24">
        <v>8</v>
      </c>
      <c r="Q1669" s="24">
        <v>70</v>
      </c>
      <c r="R1669" s="28">
        <v>606</v>
      </c>
      <c r="S1669" s="28">
        <v>775</v>
      </c>
      <c r="T1669" s="29">
        <v>0.1457827509764594</v>
      </c>
      <c r="U1669" s="28">
        <v>21935</v>
      </c>
      <c r="V1669" s="63"/>
      <c r="W1669" s="61">
        <f>(Table134[[#This Row],[2042 Future AADT]]-Table134[[#This Row],[AADT 2022]])/20*($W$5-2022)+Table134[[#This Row],[AADT 2022]]</f>
        <v>21935</v>
      </c>
      <c r="X1669" s="63"/>
    </row>
    <row r="1670" spans="1:24" s="21" customFormat="1" ht="24" customHeight="1" x14ac:dyDescent="0.25">
      <c r="A1670" s="24" t="s">
        <v>15486</v>
      </c>
      <c r="B1670" s="25" t="s">
        <v>18835</v>
      </c>
      <c r="C1670" s="24">
        <v>3542</v>
      </c>
      <c r="D1670" s="24" t="s">
        <v>17074</v>
      </c>
      <c r="E1670" s="24" t="s">
        <v>15487</v>
      </c>
      <c r="F1670" s="26">
        <f>Table134[[#This Row],[ToMeasure]]-Table134[[#This Row],[FromMeasure]]</f>
        <v>0.72239916999999565</v>
      </c>
      <c r="G1670" s="27" t="s">
        <v>15488</v>
      </c>
      <c r="H1670" s="37">
        <v>33.935325030000001</v>
      </c>
      <c r="I1670" s="24" t="s">
        <v>7126</v>
      </c>
      <c r="J1670" s="37">
        <v>34.657724199999997</v>
      </c>
      <c r="K1670" s="24" t="s">
        <v>647</v>
      </c>
      <c r="L1670" s="28">
        <v>7809</v>
      </c>
      <c r="M1670" s="28">
        <v>0</v>
      </c>
      <c r="N1670" s="28">
        <v>7809</v>
      </c>
      <c r="O1670" s="25" t="s">
        <v>24363</v>
      </c>
      <c r="P1670" s="24">
        <v>9</v>
      </c>
      <c r="Q1670" s="24" t="s">
        <v>203</v>
      </c>
      <c r="R1670" s="28">
        <v>1155</v>
      </c>
      <c r="S1670" s="28">
        <v>4154</v>
      </c>
      <c r="T1670" s="29">
        <v>0.67985657574593417</v>
      </c>
      <c r="U1670" s="28">
        <v>9913</v>
      </c>
      <c r="V1670" s="63"/>
      <c r="W1670" s="61">
        <f>(Table134[[#This Row],[2042 Future AADT]]-Table134[[#This Row],[AADT 2022]])/20*($W$5-2022)+Table134[[#This Row],[AADT 2022]]</f>
        <v>9913</v>
      </c>
      <c r="X1670" s="63"/>
    </row>
    <row r="1671" spans="1:24" s="21" customFormat="1" ht="24" customHeight="1" x14ac:dyDescent="0.25">
      <c r="A1671" s="24" t="s">
        <v>15490</v>
      </c>
      <c r="B1671" s="25"/>
      <c r="C1671" s="24" t="s">
        <v>203</v>
      </c>
      <c r="D1671" s="24" t="s">
        <v>17074</v>
      </c>
      <c r="E1671" s="24" t="s">
        <v>15491</v>
      </c>
      <c r="F1671" s="26">
        <f>Table134[[#This Row],[ToMeasure]]-Table134[[#This Row],[FromMeasure]]</f>
        <v>0.15150289</v>
      </c>
      <c r="G1671" s="27" t="s">
        <v>9362</v>
      </c>
      <c r="H1671" s="37">
        <v>0</v>
      </c>
      <c r="I1671" s="24" t="s">
        <v>272</v>
      </c>
      <c r="J1671" s="37">
        <v>0.15150289</v>
      </c>
      <c r="K1671" s="24" t="s">
        <v>9361</v>
      </c>
      <c r="L1671" s="28" t="s">
        <v>203</v>
      </c>
      <c r="M1671" s="28" t="s">
        <v>203</v>
      </c>
      <c r="N1671" s="28">
        <v>75</v>
      </c>
      <c r="O1671" s="25" t="s">
        <v>24364</v>
      </c>
      <c r="P1671" s="24" t="s">
        <v>203</v>
      </c>
      <c r="Q1671" s="24" t="s">
        <v>203</v>
      </c>
      <c r="R1671" s="28" t="s">
        <v>203</v>
      </c>
      <c r="S1671" s="28" t="s">
        <v>203</v>
      </c>
      <c r="T1671" s="29" t="s">
        <v>203</v>
      </c>
      <c r="U1671" s="28">
        <v>106</v>
      </c>
      <c r="V1671" s="63"/>
      <c r="W1671" s="61">
        <f>(Table134[[#This Row],[2042 Future AADT]]-Table134[[#This Row],[AADT 2022]])/20*($W$5-2022)+Table134[[#This Row],[AADT 2022]]</f>
        <v>106</v>
      </c>
      <c r="X1671" s="63"/>
    </row>
    <row r="1672" spans="1:24" s="21" customFormat="1" ht="24" customHeight="1" x14ac:dyDescent="0.25">
      <c r="A1672" s="24" t="s">
        <v>9359</v>
      </c>
      <c r="B1672" s="25"/>
      <c r="C1672" s="24" t="s">
        <v>203</v>
      </c>
      <c r="D1672" s="24" t="s">
        <v>17074</v>
      </c>
      <c r="E1672" s="24" t="s">
        <v>9360</v>
      </c>
      <c r="F1672" s="26">
        <f>Table134[[#This Row],[ToMeasure]]-Table134[[#This Row],[FromMeasure]]</f>
        <v>1.31202E-2</v>
      </c>
      <c r="G1672" s="27" t="s">
        <v>9361</v>
      </c>
      <c r="H1672" s="37">
        <v>0</v>
      </c>
      <c r="I1672" s="24" t="s">
        <v>9362</v>
      </c>
      <c r="J1672" s="37">
        <v>1.31202E-2</v>
      </c>
      <c r="K1672" s="24" t="s">
        <v>9362</v>
      </c>
      <c r="L1672" s="28" t="s">
        <v>203</v>
      </c>
      <c r="M1672" s="28" t="s">
        <v>203</v>
      </c>
      <c r="N1672" s="28">
        <v>75</v>
      </c>
      <c r="O1672" s="25" t="s">
        <v>24364</v>
      </c>
      <c r="P1672" s="24" t="s">
        <v>203</v>
      </c>
      <c r="Q1672" s="24" t="s">
        <v>203</v>
      </c>
      <c r="R1672" s="28" t="s">
        <v>203</v>
      </c>
      <c r="S1672" s="28" t="s">
        <v>203</v>
      </c>
      <c r="T1672" s="29" t="s">
        <v>203</v>
      </c>
      <c r="U1672" s="28">
        <v>106</v>
      </c>
      <c r="V1672" s="63"/>
      <c r="W1672" s="61">
        <f>(Table134[[#This Row],[2042 Future AADT]]-Table134[[#This Row],[AADT 2022]])/20*($W$5-2022)+Table134[[#This Row],[AADT 2022]]</f>
        <v>106</v>
      </c>
      <c r="X1672" s="63"/>
    </row>
    <row r="1673" spans="1:24" s="21" customFormat="1" ht="24" customHeight="1" x14ac:dyDescent="0.25">
      <c r="A1673" s="24" t="s">
        <v>12607</v>
      </c>
      <c r="B1673" s="25"/>
      <c r="C1673" s="24" t="s">
        <v>203</v>
      </c>
      <c r="D1673" s="24" t="s">
        <v>17074</v>
      </c>
      <c r="E1673" s="24" t="s">
        <v>12608</v>
      </c>
      <c r="F1673" s="26">
        <f>Table134[[#This Row],[ToMeasure]]-Table134[[#This Row],[FromMeasure]]</f>
        <v>0.14019955000000001</v>
      </c>
      <c r="G1673" s="27" t="s">
        <v>9367</v>
      </c>
      <c r="H1673" s="37">
        <v>0</v>
      </c>
      <c r="I1673" s="24" t="s">
        <v>272</v>
      </c>
      <c r="J1673" s="37">
        <v>0.14019955000000001</v>
      </c>
      <c r="K1673" s="24" t="s">
        <v>9366</v>
      </c>
      <c r="L1673" s="28" t="s">
        <v>203</v>
      </c>
      <c r="M1673" s="28" t="s">
        <v>203</v>
      </c>
      <c r="N1673" s="28">
        <v>75</v>
      </c>
      <c r="O1673" s="25" t="s">
        <v>24364</v>
      </c>
      <c r="P1673" s="24" t="s">
        <v>203</v>
      </c>
      <c r="Q1673" s="24" t="s">
        <v>203</v>
      </c>
      <c r="R1673" s="28" t="s">
        <v>203</v>
      </c>
      <c r="S1673" s="28" t="s">
        <v>203</v>
      </c>
      <c r="T1673" s="29" t="s">
        <v>203</v>
      </c>
      <c r="U1673" s="28">
        <v>106</v>
      </c>
      <c r="V1673" s="63"/>
      <c r="W1673" s="61">
        <f>(Table134[[#This Row],[2042 Future AADT]]-Table134[[#This Row],[AADT 2022]])/20*($W$5-2022)+Table134[[#This Row],[AADT 2022]]</f>
        <v>106</v>
      </c>
      <c r="X1673" s="63"/>
    </row>
    <row r="1674" spans="1:24" s="21" customFormat="1" ht="24" customHeight="1" x14ac:dyDescent="0.25">
      <c r="A1674" s="24" t="s">
        <v>9364</v>
      </c>
      <c r="B1674" s="25"/>
      <c r="C1674" s="24" t="s">
        <v>203</v>
      </c>
      <c r="D1674" s="24" t="s">
        <v>17074</v>
      </c>
      <c r="E1674" s="24" t="s">
        <v>9365</v>
      </c>
      <c r="F1674" s="26">
        <f>Table134[[#This Row],[ToMeasure]]-Table134[[#This Row],[FromMeasure]]</f>
        <v>1.360126E-2</v>
      </c>
      <c r="G1674" s="27" t="s">
        <v>9366</v>
      </c>
      <c r="H1674" s="37">
        <v>0</v>
      </c>
      <c r="I1674" s="24" t="s">
        <v>9367</v>
      </c>
      <c r="J1674" s="37">
        <v>1.360126E-2</v>
      </c>
      <c r="K1674" s="24" t="s">
        <v>9367</v>
      </c>
      <c r="L1674" s="28" t="s">
        <v>203</v>
      </c>
      <c r="M1674" s="28" t="s">
        <v>203</v>
      </c>
      <c r="N1674" s="28">
        <v>75</v>
      </c>
      <c r="O1674" s="25" t="s">
        <v>24364</v>
      </c>
      <c r="P1674" s="24" t="s">
        <v>203</v>
      </c>
      <c r="Q1674" s="24" t="s">
        <v>203</v>
      </c>
      <c r="R1674" s="28" t="s">
        <v>203</v>
      </c>
      <c r="S1674" s="28" t="s">
        <v>203</v>
      </c>
      <c r="T1674" s="29" t="s">
        <v>203</v>
      </c>
      <c r="U1674" s="28">
        <v>106</v>
      </c>
      <c r="V1674" s="63"/>
      <c r="W1674" s="61">
        <f>(Table134[[#This Row],[2042 Future AADT]]-Table134[[#This Row],[AADT 2022]])/20*($W$5-2022)+Table134[[#This Row],[AADT 2022]]</f>
        <v>106</v>
      </c>
      <c r="X1674" s="63"/>
    </row>
    <row r="1675" spans="1:24" s="21" customFormat="1" ht="24" customHeight="1" x14ac:dyDescent="0.25">
      <c r="A1675" s="24" t="s">
        <v>9368</v>
      </c>
      <c r="B1675" s="25"/>
      <c r="C1675" s="24" t="s">
        <v>203</v>
      </c>
      <c r="D1675" s="24" t="s">
        <v>17074</v>
      </c>
      <c r="E1675" s="24" t="s">
        <v>9369</v>
      </c>
      <c r="F1675" s="26">
        <f>Table134[[#This Row],[ToMeasure]]-Table134[[#This Row],[FromMeasure]]</f>
        <v>0.48627067000000002</v>
      </c>
      <c r="G1675" s="27" t="s">
        <v>9370</v>
      </c>
      <c r="H1675" s="37">
        <v>0</v>
      </c>
      <c r="I1675" s="24" t="s">
        <v>1325</v>
      </c>
      <c r="J1675" s="37">
        <v>0.48627067000000002</v>
      </c>
      <c r="K1675" s="24" t="s">
        <v>272</v>
      </c>
      <c r="L1675" s="28" t="s">
        <v>203</v>
      </c>
      <c r="M1675" s="28" t="s">
        <v>203</v>
      </c>
      <c r="N1675" s="28" t="s">
        <v>203</v>
      </c>
      <c r="O1675" s="25" t="s">
        <v>203</v>
      </c>
      <c r="P1675" s="24" t="s">
        <v>203</v>
      </c>
      <c r="Q1675" s="24" t="s">
        <v>203</v>
      </c>
      <c r="R1675" s="28" t="s">
        <v>203</v>
      </c>
      <c r="S1675" s="28" t="s">
        <v>203</v>
      </c>
      <c r="T1675" s="29" t="s">
        <v>203</v>
      </c>
      <c r="U1675" s="28" t="s">
        <v>203</v>
      </c>
      <c r="V1675" s="63"/>
      <c r="W1675" s="61" t="e">
        <f>(Table134[[#This Row],[2042 Future AADT]]-Table134[[#This Row],[AADT 2022]])/20*($W$5-2022)+Table134[[#This Row],[AADT 2022]]</f>
        <v>#VALUE!</v>
      </c>
      <c r="X1675" s="63"/>
    </row>
    <row r="1676" spans="1:24" s="21" customFormat="1" ht="24" customHeight="1" x14ac:dyDescent="0.25">
      <c r="A1676" s="24" t="s">
        <v>15492</v>
      </c>
      <c r="B1676" s="25"/>
      <c r="C1676" s="24" t="s">
        <v>203</v>
      </c>
      <c r="D1676" s="24" t="s">
        <v>17074</v>
      </c>
      <c r="E1676" s="24" t="s">
        <v>15493</v>
      </c>
      <c r="F1676" s="26">
        <f>Table134[[#This Row],[ToMeasure]]-Table134[[#This Row],[FromMeasure]]</f>
        <v>0.30445601999999999</v>
      </c>
      <c r="G1676" s="27" t="s">
        <v>12612</v>
      </c>
      <c r="H1676" s="37">
        <v>0</v>
      </c>
      <c r="I1676" s="24" t="s">
        <v>272</v>
      </c>
      <c r="J1676" s="37">
        <v>0.30445601999999999</v>
      </c>
      <c r="K1676" s="24" t="s">
        <v>12611</v>
      </c>
      <c r="L1676" s="28" t="s">
        <v>203</v>
      </c>
      <c r="M1676" s="28" t="s">
        <v>203</v>
      </c>
      <c r="N1676" s="28" t="s">
        <v>203</v>
      </c>
      <c r="O1676" s="25" t="s">
        <v>203</v>
      </c>
      <c r="P1676" s="24" t="s">
        <v>203</v>
      </c>
      <c r="Q1676" s="24" t="s">
        <v>203</v>
      </c>
      <c r="R1676" s="28" t="s">
        <v>203</v>
      </c>
      <c r="S1676" s="28" t="s">
        <v>203</v>
      </c>
      <c r="T1676" s="29" t="s">
        <v>203</v>
      </c>
      <c r="U1676" s="28" t="s">
        <v>203</v>
      </c>
      <c r="V1676" s="63"/>
      <c r="W1676" s="61" t="e">
        <f>(Table134[[#This Row],[2042 Future AADT]]-Table134[[#This Row],[AADT 2022]])/20*($W$5-2022)+Table134[[#This Row],[AADT 2022]]</f>
        <v>#VALUE!</v>
      </c>
      <c r="X1676" s="63"/>
    </row>
    <row r="1677" spans="1:24" s="21" customFormat="1" ht="24" customHeight="1" x14ac:dyDescent="0.25">
      <c r="A1677" s="24" t="s">
        <v>9371</v>
      </c>
      <c r="B1677" s="25"/>
      <c r="C1677" s="24" t="s">
        <v>203</v>
      </c>
      <c r="D1677" s="24" t="s">
        <v>17074</v>
      </c>
      <c r="E1677" s="24" t="s">
        <v>9372</v>
      </c>
      <c r="F1677" s="26">
        <f>Table134[[#This Row],[ToMeasure]]-Table134[[#This Row],[FromMeasure]]</f>
        <v>0.38079131999999999</v>
      </c>
      <c r="G1677" s="27" t="s">
        <v>9373</v>
      </c>
      <c r="H1677" s="37">
        <v>0</v>
      </c>
      <c r="I1677" s="24" t="s">
        <v>1325</v>
      </c>
      <c r="J1677" s="37">
        <v>0.38079131999999999</v>
      </c>
      <c r="K1677" s="24" t="s">
        <v>9374</v>
      </c>
      <c r="L1677" s="28" t="s">
        <v>203</v>
      </c>
      <c r="M1677" s="28" t="s">
        <v>203</v>
      </c>
      <c r="N1677" s="28" t="s">
        <v>203</v>
      </c>
      <c r="O1677" s="25" t="s">
        <v>203</v>
      </c>
      <c r="P1677" s="24" t="s">
        <v>203</v>
      </c>
      <c r="Q1677" s="24" t="s">
        <v>203</v>
      </c>
      <c r="R1677" s="28" t="s">
        <v>203</v>
      </c>
      <c r="S1677" s="28" t="s">
        <v>203</v>
      </c>
      <c r="T1677" s="29" t="s">
        <v>203</v>
      </c>
      <c r="U1677" s="28" t="s">
        <v>203</v>
      </c>
      <c r="V1677" s="63"/>
      <c r="W1677" s="61" t="e">
        <f>(Table134[[#This Row],[2042 Future AADT]]-Table134[[#This Row],[AADT 2022]])/20*($W$5-2022)+Table134[[#This Row],[AADT 2022]]</f>
        <v>#VALUE!</v>
      </c>
      <c r="X1677" s="63"/>
    </row>
    <row r="1678" spans="1:24" s="21" customFormat="1" ht="24" customHeight="1" x14ac:dyDescent="0.25">
      <c r="A1678" s="24" t="s">
        <v>12609</v>
      </c>
      <c r="B1678" s="25"/>
      <c r="C1678" s="24" t="s">
        <v>203</v>
      </c>
      <c r="D1678" s="24" t="s">
        <v>17074</v>
      </c>
      <c r="E1678" s="24" t="s">
        <v>12610</v>
      </c>
      <c r="F1678" s="26">
        <f>Table134[[#This Row],[ToMeasure]]-Table134[[#This Row],[FromMeasure]]</f>
        <v>0.30692982000000002</v>
      </c>
      <c r="G1678" s="27" t="s">
        <v>12611</v>
      </c>
      <c r="H1678" s="37">
        <v>0</v>
      </c>
      <c r="I1678" s="24" t="s">
        <v>12612</v>
      </c>
      <c r="J1678" s="37">
        <v>0.30692982000000002</v>
      </c>
      <c r="K1678" s="24" t="s">
        <v>272</v>
      </c>
      <c r="L1678" s="28" t="s">
        <v>203</v>
      </c>
      <c r="M1678" s="28" t="s">
        <v>203</v>
      </c>
      <c r="N1678" s="28" t="s">
        <v>203</v>
      </c>
      <c r="O1678" s="25" t="s">
        <v>203</v>
      </c>
      <c r="P1678" s="24" t="s">
        <v>203</v>
      </c>
      <c r="Q1678" s="24" t="s">
        <v>203</v>
      </c>
      <c r="R1678" s="28" t="s">
        <v>203</v>
      </c>
      <c r="S1678" s="28" t="s">
        <v>203</v>
      </c>
      <c r="T1678" s="29" t="s">
        <v>203</v>
      </c>
      <c r="U1678" s="28" t="s">
        <v>203</v>
      </c>
      <c r="V1678" s="63"/>
      <c r="W1678" s="61" t="e">
        <f>(Table134[[#This Row],[2042 Future AADT]]-Table134[[#This Row],[AADT 2022]])/20*($W$5-2022)+Table134[[#This Row],[AADT 2022]]</f>
        <v>#VALUE!</v>
      </c>
      <c r="X1678" s="63"/>
    </row>
    <row r="1679" spans="1:24" s="21" customFormat="1" ht="24" customHeight="1" x14ac:dyDescent="0.25">
      <c r="A1679" s="24" t="s">
        <v>12613</v>
      </c>
      <c r="B1679" s="25"/>
      <c r="C1679" s="24" t="s">
        <v>203</v>
      </c>
      <c r="D1679" s="24" t="s">
        <v>17074</v>
      </c>
      <c r="E1679" s="24" t="s">
        <v>12614</v>
      </c>
      <c r="F1679" s="26">
        <f>Table134[[#This Row],[ToMeasure]]-Table134[[#This Row],[FromMeasure]]</f>
        <v>0.44576617000000002</v>
      </c>
      <c r="G1679" s="27" t="s">
        <v>9374</v>
      </c>
      <c r="H1679" s="37">
        <v>0</v>
      </c>
      <c r="I1679" s="24" t="s">
        <v>9373</v>
      </c>
      <c r="J1679" s="37">
        <v>0.44576617000000002</v>
      </c>
      <c r="K1679" s="24" t="s">
        <v>1325</v>
      </c>
      <c r="L1679" s="28" t="s">
        <v>203</v>
      </c>
      <c r="M1679" s="28" t="s">
        <v>203</v>
      </c>
      <c r="N1679" s="28" t="s">
        <v>203</v>
      </c>
      <c r="O1679" s="25" t="s">
        <v>203</v>
      </c>
      <c r="P1679" s="24" t="s">
        <v>203</v>
      </c>
      <c r="Q1679" s="24" t="s">
        <v>203</v>
      </c>
      <c r="R1679" s="28" t="s">
        <v>203</v>
      </c>
      <c r="S1679" s="28" t="s">
        <v>203</v>
      </c>
      <c r="T1679" s="29" t="s">
        <v>203</v>
      </c>
      <c r="U1679" s="28" t="s">
        <v>203</v>
      </c>
      <c r="V1679" s="63"/>
      <c r="W1679" s="61" t="e">
        <f>(Table134[[#This Row],[2042 Future AADT]]-Table134[[#This Row],[AADT 2022]])/20*($W$5-2022)+Table134[[#This Row],[AADT 2022]]</f>
        <v>#VALUE!</v>
      </c>
      <c r="X1679" s="63"/>
    </row>
    <row r="1680" spans="1:24" s="21" customFormat="1" ht="24" customHeight="1" x14ac:dyDescent="0.25">
      <c r="A1680" s="24" t="s">
        <v>9477</v>
      </c>
      <c r="B1680" s="25" t="s">
        <v>20579</v>
      </c>
      <c r="C1680" s="24">
        <v>6824</v>
      </c>
      <c r="D1680" s="24" t="s">
        <v>17074</v>
      </c>
      <c r="E1680" s="24" t="s">
        <v>318</v>
      </c>
      <c r="F1680" s="26">
        <f>Table134[[#This Row],[ToMeasure]]-Table134[[#This Row],[FromMeasure]]</f>
        <v>0.15366901000000155</v>
      </c>
      <c r="G1680" s="27" t="s">
        <v>319</v>
      </c>
      <c r="H1680" s="37">
        <v>56.870176979999997</v>
      </c>
      <c r="I1680" s="24" t="s">
        <v>1449</v>
      </c>
      <c r="J1680" s="37">
        <v>57.023845989999998</v>
      </c>
      <c r="K1680" s="24" t="s">
        <v>9478</v>
      </c>
      <c r="L1680" s="28">
        <v>27713</v>
      </c>
      <c r="M1680" s="28">
        <v>28884</v>
      </c>
      <c r="N1680" s="28">
        <v>56597</v>
      </c>
      <c r="O1680" s="25" t="s">
        <v>24365</v>
      </c>
      <c r="P1680" s="24">
        <v>9</v>
      </c>
      <c r="Q1680" s="24">
        <v>51</v>
      </c>
      <c r="R1680" s="28">
        <v>3277</v>
      </c>
      <c r="S1680" s="28">
        <v>2367</v>
      </c>
      <c r="T1680" s="29">
        <v>9.9722600137816489E-2</v>
      </c>
      <c r="U1680" s="28">
        <v>89086</v>
      </c>
      <c r="V1680" s="63"/>
      <c r="W1680" s="61">
        <f>(Table134[[#This Row],[2042 Future AADT]]-Table134[[#This Row],[AADT 2022]])/20*($W$5-2022)+Table134[[#This Row],[AADT 2022]]</f>
        <v>89086</v>
      </c>
      <c r="X1680" s="63"/>
    </row>
    <row r="1681" spans="1:24" s="21" customFormat="1" ht="24" customHeight="1" x14ac:dyDescent="0.25">
      <c r="A1681" s="24" t="s">
        <v>9387</v>
      </c>
      <c r="B1681" s="25" t="s">
        <v>21084</v>
      </c>
      <c r="C1681" s="24">
        <v>7814</v>
      </c>
      <c r="D1681" s="24" t="s">
        <v>17074</v>
      </c>
      <c r="E1681" s="24" t="s">
        <v>318</v>
      </c>
      <c r="F1681" s="26">
        <f>Table134[[#This Row],[ToMeasure]]-Table134[[#This Row],[FromMeasure]]</f>
        <v>6.8775899999998558E-2</v>
      </c>
      <c r="G1681" s="27" t="s">
        <v>319</v>
      </c>
      <c r="H1681" s="37">
        <v>61.641482889999999</v>
      </c>
      <c r="I1681" s="24" t="s">
        <v>1452</v>
      </c>
      <c r="J1681" s="37">
        <v>61.710258789999997</v>
      </c>
      <c r="K1681" s="24" t="s">
        <v>5626</v>
      </c>
      <c r="L1681" s="28">
        <v>13925</v>
      </c>
      <c r="M1681" s="28">
        <v>9495</v>
      </c>
      <c r="N1681" s="28">
        <v>23420</v>
      </c>
      <c r="O1681" s="25" t="s">
        <v>24366</v>
      </c>
      <c r="P1681" s="24">
        <v>18</v>
      </c>
      <c r="Q1681" s="24">
        <v>77</v>
      </c>
      <c r="R1681" s="28">
        <v>2566</v>
      </c>
      <c r="S1681" s="28">
        <v>939</v>
      </c>
      <c r="T1681" s="29">
        <v>0.14965841161400512</v>
      </c>
      <c r="U1681" s="28">
        <v>39521</v>
      </c>
      <c r="V1681" s="63"/>
      <c r="W1681" s="61">
        <f>(Table134[[#This Row],[2042 Future AADT]]-Table134[[#This Row],[AADT 2022]])/20*($W$5-2022)+Table134[[#This Row],[AADT 2022]]</f>
        <v>39521</v>
      </c>
      <c r="X1681" s="63"/>
    </row>
    <row r="1682" spans="1:24" s="21" customFormat="1" ht="24" customHeight="1" x14ac:dyDescent="0.25">
      <c r="A1682" s="24" t="s">
        <v>9485</v>
      </c>
      <c r="B1682" s="25" t="s">
        <v>20330</v>
      </c>
      <c r="C1682" s="24">
        <v>6274</v>
      </c>
      <c r="D1682" s="24" t="s">
        <v>17074</v>
      </c>
      <c r="E1682" s="24" t="s">
        <v>318</v>
      </c>
      <c r="F1682" s="26">
        <f>Table134[[#This Row],[ToMeasure]]-Table134[[#This Row],[FromMeasure]]</f>
        <v>0.28475936999998908</v>
      </c>
      <c r="G1682" s="27" t="s">
        <v>319</v>
      </c>
      <c r="H1682" s="37">
        <v>227.31561381</v>
      </c>
      <c r="I1682" s="24" t="s">
        <v>1420</v>
      </c>
      <c r="J1682" s="37">
        <v>227.60037317999999</v>
      </c>
      <c r="K1682" s="24" t="s">
        <v>4763</v>
      </c>
      <c r="L1682" s="28">
        <v>1111</v>
      </c>
      <c r="M1682" s="28">
        <v>708</v>
      </c>
      <c r="N1682" s="28">
        <v>1819</v>
      </c>
      <c r="O1682" s="25" t="s">
        <v>24367</v>
      </c>
      <c r="P1682" s="24">
        <v>8</v>
      </c>
      <c r="Q1682" s="24">
        <v>73</v>
      </c>
      <c r="R1682" s="28">
        <v>172</v>
      </c>
      <c r="S1682" s="28">
        <v>85</v>
      </c>
      <c r="T1682" s="29">
        <v>0.14128642111050027</v>
      </c>
      <c r="U1682" s="28">
        <v>2858</v>
      </c>
      <c r="V1682" s="63"/>
      <c r="W1682" s="61">
        <f>(Table134[[#This Row],[2042 Future AADT]]-Table134[[#This Row],[AADT 2022]])/20*($W$5-2022)+Table134[[#This Row],[AADT 2022]]</f>
        <v>2858</v>
      </c>
      <c r="X1682" s="63"/>
    </row>
    <row r="1683" spans="1:24" s="21" customFormat="1" ht="24" customHeight="1" x14ac:dyDescent="0.25">
      <c r="A1683" s="24" t="s">
        <v>12635</v>
      </c>
      <c r="B1683" s="25"/>
      <c r="C1683" s="24" t="s">
        <v>203</v>
      </c>
      <c r="D1683" s="24" t="s">
        <v>17074</v>
      </c>
      <c r="E1683" s="24" t="s">
        <v>12636</v>
      </c>
      <c r="F1683" s="26">
        <f>Table134[[#This Row],[ToMeasure]]-Table134[[#This Row],[FromMeasure]]</f>
        <v>0.26962462999999998</v>
      </c>
      <c r="G1683" s="27" t="s">
        <v>9401</v>
      </c>
      <c r="H1683" s="37">
        <v>0</v>
      </c>
      <c r="I1683" s="24" t="s">
        <v>319</v>
      </c>
      <c r="J1683" s="37">
        <v>0.26962462999999998</v>
      </c>
      <c r="K1683" s="24" t="s">
        <v>9400</v>
      </c>
      <c r="L1683" s="28" t="s">
        <v>203</v>
      </c>
      <c r="M1683" s="28" t="s">
        <v>203</v>
      </c>
      <c r="N1683" s="28" t="s">
        <v>203</v>
      </c>
      <c r="O1683" s="25" t="s">
        <v>203</v>
      </c>
      <c r="P1683" s="24" t="s">
        <v>203</v>
      </c>
      <c r="Q1683" s="24" t="s">
        <v>203</v>
      </c>
      <c r="R1683" s="28" t="s">
        <v>203</v>
      </c>
      <c r="S1683" s="28" t="s">
        <v>203</v>
      </c>
      <c r="T1683" s="29" t="s">
        <v>203</v>
      </c>
      <c r="U1683" s="28" t="s">
        <v>203</v>
      </c>
      <c r="V1683" s="63"/>
      <c r="W1683" s="61" t="e">
        <f>(Table134[[#This Row],[2042 Future AADT]]-Table134[[#This Row],[AADT 2022]])/20*($W$5-2022)+Table134[[#This Row],[AADT 2022]]</f>
        <v>#VALUE!</v>
      </c>
      <c r="X1683" s="63"/>
    </row>
    <row r="1684" spans="1:24" s="21" customFormat="1" ht="24" customHeight="1" x14ac:dyDescent="0.25">
      <c r="A1684" s="24" t="s">
        <v>12637</v>
      </c>
      <c r="B1684" s="25"/>
      <c r="C1684" s="24" t="s">
        <v>203</v>
      </c>
      <c r="D1684" s="24" t="s">
        <v>17074</v>
      </c>
      <c r="E1684" s="24" t="s">
        <v>12638</v>
      </c>
      <c r="F1684" s="26">
        <f>Table134[[#This Row],[ToMeasure]]-Table134[[#This Row],[FromMeasure]]</f>
        <v>0.14877066</v>
      </c>
      <c r="G1684" s="27" t="s">
        <v>12639</v>
      </c>
      <c r="H1684" s="37">
        <v>0</v>
      </c>
      <c r="I1684" s="24" t="s">
        <v>12640</v>
      </c>
      <c r="J1684" s="37">
        <v>0.14877066</v>
      </c>
      <c r="K1684" s="24" t="s">
        <v>12641</v>
      </c>
      <c r="L1684" s="28" t="s">
        <v>203</v>
      </c>
      <c r="M1684" s="28" t="s">
        <v>203</v>
      </c>
      <c r="N1684" s="28" t="s">
        <v>203</v>
      </c>
      <c r="O1684" s="25" t="s">
        <v>203</v>
      </c>
      <c r="P1684" s="24" t="s">
        <v>203</v>
      </c>
      <c r="Q1684" s="24" t="s">
        <v>203</v>
      </c>
      <c r="R1684" s="28" t="s">
        <v>203</v>
      </c>
      <c r="S1684" s="28" t="s">
        <v>203</v>
      </c>
      <c r="T1684" s="29" t="s">
        <v>203</v>
      </c>
      <c r="U1684" s="28" t="s">
        <v>203</v>
      </c>
      <c r="V1684" s="63"/>
      <c r="W1684" s="61" t="e">
        <f>(Table134[[#This Row],[2042 Future AADT]]-Table134[[#This Row],[AADT 2022]])/20*($W$5-2022)+Table134[[#This Row],[AADT 2022]]</f>
        <v>#VALUE!</v>
      </c>
      <c r="X1684" s="63"/>
    </row>
    <row r="1685" spans="1:24" s="21" customFormat="1" ht="24" customHeight="1" x14ac:dyDescent="0.25">
      <c r="A1685" s="24" t="s">
        <v>9398</v>
      </c>
      <c r="B1685" s="25"/>
      <c r="C1685" s="24" t="s">
        <v>203</v>
      </c>
      <c r="D1685" s="24" t="s">
        <v>17074</v>
      </c>
      <c r="E1685" s="24" t="s">
        <v>9399</v>
      </c>
      <c r="F1685" s="26">
        <f>Table134[[#This Row],[ToMeasure]]-Table134[[#This Row],[FromMeasure]]</f>
        <v>0.15715369000000001</v>
      </c>
      <c r="G1685" s="27" t="s">
        <v>9400</v>
      </c>
      <c r="H1685" s="37">
        <v>0</v>
      </c>
      <c r="I1685" s="24" t="s">
        <v>9401</v>
      </c>
      <c r="J1685" s="37">
        <v>0.15715369000000001</v>
      </c>
      <c r="K1685" s="24" t="s">
        <v>319</v>
      </c>
      <c r="L1685" s="28" t="s">
        <v>203</v>
      </c>
      <c r="M1685" s="28" t="s">
        <v>203</v>
      </c>
      <c r="N1685" s="28" t="s">
        <v>203</v>
      </c>
      <c r="O1685" s="25" t="s">
        <v>203</v>
      </c>
      <c r="P1685" s="24" t="s">
        <v>203</v>
      </c>
      <c r="Q1685" s="24" t="s">
        <v>203</v>
      </c>
      <c r="R1685" s="28" t="s">
        <v>203</v>
      </c>
      <c r="S1685" s="28" t="s">
        <v>203</v>
      </c>
      <c r="T1685" s="29" t="s">
        <v>203</v>
      </c>
      <c r="U1685" s="28" t="s">
        <v>203</v>
      </c>
      <c r="V1685" s="63"/>
      <c r="W1685" s="61" t="e">
        <f>(Table134[[#This Row],[2042 Future AADT]]-Table134[[#This Row],[AADT 2022]])/20*($W$5-2022)+Table134[[#This Row],[AADT 2022]]</f>
        <v>#VALUE!</v>
      </c>
      <c r="X1685" s="63"/>
    </row>
    <row r="1686" spans="1:24" s="21" customFormat="1" ht="24" customHeight="1" x14ac:dyDescent="0.25">
      <c r="A1686" s="24" t="s">
        <v>12642</v>
      </c>
      <c r="B1686" s="25"/>
      <c r="C1686" s="24" t="s">
        <v>203</v>
      </c>
      <c r="D1686" s="24" t="s">
        <v>17074</v>
      </c>
      <c r="E1686" s="24" t="s">
        <v>12643</v>
      </c>
      <c r="F1686" s="26">
        <f>Table134[[#This Row],[ToMeasure]]-Table134[[#This Row],[FromMeasure]]</f>
        <v>0.15367495</v>
      </c>
      <c r="G1686" s="27" t="s">
        <v>12641</v>
      </c>
      <c r="H1686" s="37">
        <v>0</v>
      </c>
      <c r="I1686" s="24" t="s">
        <v>12639</v>
      </c>
      <c r="J1686" s="37">
        <v>0.15367495</v>
      </c>
      <c r="K1686" s="24" t="s">
        <v>12640</v>
      </c>
      <c r="L1686" s="28" t="s">
        <v>203</v>
      </c>
      <c r="M1686" s="28" t="s">
        <v>203</v>
      </c>
      <c r="N1686" s="28" t="s">
        <v>203</v>
      </c>
      <c r="O1686" s="25" t="s">
        <v>203</v>
      </c>
      <c r="P1686" s="24" t="s">
        <v>203</v>
      </c>
      <c r="Q1686" s="24" t="s">
        <v>203</v>
      </c>
      <c r="R1686" s="28" t="s">
        <v>203</v>
      </c>
      <c r="S1686" s="28" t="s">
        <v>203</v>
      </c>
      <c r="T1686" s="29" t="s">
        <v>203</v>
      </c>
      <c r="U1686" s="28" t="s">
        <v>203</v>
      </c>
      <c r="V1686" s="63"/>
      <c r="W1686" s="61" t="e">
        <f>(Table134[[#This Row],[2042 Future AADT]]-Table134[[#This Row],[AADT 2022]])/20*($W$5-2022)+Table134[[#This Row],[AADT 2022]]</f>
        <v>#VALUE!</v>
      </c>
      <c r="X1686" s="63"/>
    </row>
    <row r="1687" spans="1:24" s="21" customFormat="1" ht="24" customHeight="1" x14ac:dyDescent="0.25">
      <c r="A1687" s="24" t="s">
        <v>12644</v>
      </c>
      <c r="B1687" s="25"/>
      <c r="C1687" s="24" t="s">
        <v>203</v>
      </c>
      <c r="D1687" s="24" t="s">
        <v>17074</v>
      </c>
      <c r="E1687" s="24" t="s">
        <v>12645</v>
      </c>
      <c r="F1687" s="26">
        <f>Table134[[#This Row],[ToMeasure]]-Table134[[#This Row],[FromMeasure]]</f>
        <v>0.40595157999999998</v>
      </c>
      <c r="G1687" s="27" t="s">
        <v>12646</v>
      </c>
      <c r="H1687" s="37">
        <v>0</v>
      </c>
      <c r="I1687" s="24" t="s">
        <v>319</v>
      </c>
      <c r="J1687" s="37">
        <v>0.40595157999999998</v>
      </c>
      <c r="K1687" s="24" t="s">
        <v>319</v>
      </c>
      <c r="L1687" s="28" t="s">
        <v>203</v>
      </c>
      <c r="M1687" s="28" t="s">
        <v>203</v>
      </c>
      <c r="N1687" s="28" t="s">
        <v>203</v>
      </c>
      <c r="O1687" s="25" t="s">
        <v>203</v>
      </c>
      <c r="P1687" s="24" t="s">
        <v>203</v>
      </c>
      <c r="Q1687" s="24" t="s">
        <v>203</v>
      </c>
      <c r="R1687" s="28" t="s">
        <v>203</v>
      </c>
      <c r="S1687" s="28" t="s">
        <v>203</v>
      </c>
      <c r="T1687" s="29" t="s">
        <v>203</v>
      </c>
      <c r="U1687" s="28" t="s">
        <v>203</v>
      </c>
      <c r="V1687" s="63"/>
      <c r="W1687" s="61" t="e">
        <f>(Table134[[#This Row],[2042 Future AADT]]-Table134[[#This Row],[AADT 2022]])/20*($W$5-2022)+Table134[[#This Row],[AADT 2022]]</f>
        <v>#VALUE!</v>
      </c>
      <c r="X1687" s="63"/>
    </row>
    <row r="1688" spans="1:24" s="21" customFormat="1" ht="24" customHeight="1" x14ac:dyDescent="0.25">
      <c r="A1688" s="24" t="s">
        <v>9487</v>
      </c>
      <c r="B1688" s="25"/>
      <c r="C1688" s="24" t="s">
        <v>203</v>
      </c>
      <c r="D1688" s="24" t="s">
        <v>17074</v>
      </c>
      <c r="E1688" s="24" t="s">
        <v>9488</v>
      </c>
      <c r="F1688" s="26">
        <f>Table134[[#This Row],[ToMeasure]]-Table134[[#This Row],[FromMeasure]]</f>
        <v>2.503385E-2</v>
      </c>
      <c r="G1688" s="27" t="s">
        <v>9489</v>
      </c>
      <c r="H1688" s="37">
        <v>0</v>
      </c>
      <c r="I1688" s="24" t="s">
        <v>1394</v>
      </c>
      <c r="J1688" s="37">
        <v>2.503385E-2</v>
      </c>
      <c r="K1688" s="24" t="s">
        <v>598</v>
      </c>
      <c r="L1688" s="28" t="s">
        <v>203</v>
      </c>
      <c r="M1688" s="28" t="s">
        <v>203</v>
      </c>
      <c r="N1688" s="28" t="s">
        <v>203</v>
      </c>
      <c r="O1688" s="25" t="s">
        <v>203</v>
      </c>
      <c r="P1688" s="24" t="s">
        <v>203</v>
      </c>
      <c r="Q1688" s="24" t="s">
        <v>203</v>
      </c>
      <c r="R1688" s="28" t="s">
        <v>203</v>
      </c>
      <c r="S1688" s="28" t="s">
        <v>203</v>
      </c>
      <c r="T1688" s="29" t="s">
        <v>203</v>
      </c>
      <c r="U1688" s="28" t="s">
        <v>203</v>
      </c>
      <c r="V1688" s="63"/>
      <c r="W1688" s="61" t="e">
        <f>(Table134[[#This Row],[2042 Future AADT]]-Table134[[#This Row],[AADT 2022]])/20*($W$5-2022)+Table134[[#This Row],[AADT 2022]]</f>
        <v>#VALUE!</v>
      </c>
      <c r="X1688" s="63"/>
    </row>
    <row r="1689" spans="1:24" s="21" customFormat="1" ht="24" customHeight="1" x14ac:dyDescent="0.25">
      <c r="A1689" s="24" t="s">
        <v>9490</v>
      </c>
      <c r="B1689" s="25"/>
      <c r="C1689" s="24" t="s">
        <v>203</v>
      </c>
      <c r="D1689" s="24" t="s">
        <v>17074</v>
      </c>
      <c r="E1689" s="24" t="s">
        <v>9491</v>
      </c>
      <c r="F1689" s="26">
        <f>Table134[[#This Row],[ToMeasure]]-Table134[[#This Row],[FromMeasure]]</f>
        <v>2.2665060000000001E-2</v>
      </c>
      <c r="G1689" s="27" t="s">
        <v>9492</v>
      </c>
      <c r="H1689" s="37">
        <v>0</v>
      </c>
      <c r="I1689" s="24" t="s">
        <v>9493</v>
      </c>
      <c r="J1689" s="37">
        <v>2.2665060000000001E-2</v>
      </c>
      <c r="K1689" s="24" t="s">
        <v>598</v>
      </c>
      <c r="L1689" s="28" t="s">
        <v>203</v>
      </c>
      <c r="M1689" s="28" t="s">
        <v>203</v>
      </c>
      <c r="N1689" s="28">
        <v>2913</v>
      </c>
      <c r="O1689" s="25" t="s">
        <v>23824</v>
      </c>
      <c r="P1689" s="24" t="s">
        <v>203</v>
      </c>
      <c r="Q1689" s="24" t="s">
        <v>203</v>
      </c>
      <c r="R1689" s="28" t="s">
        <v>203</v>
      </c>
      <c r="S1689" s="28" t="s">
        <v>203</v>
      </c>
      <c r="T1689" s="29" t="s">
        <v>203</v>
      </c>
      <c r="U1689" s="28">
        <v>7383</v>
      </c>
      <c r="V1689" s="63"/>
      <c r="W1689" s="61">
        <f>(Table134[[#This Row],[2042 Future AADT]]-Table134[[#This Row],[AADT 2022]])/20*($W$5-2022)+Table134[[#This Row],[AADT 2022]]</f>
        <v>7383</v>
      </c>
      <c r="X1689" s="63"/>
    </row>
    <row r="1690" spans="1:24" s="21" customFormat="1" ht="24" customHeight="1" x14ac:dyDescent="0.25">
      <c r="A1690" s="24" t="s">
        <v>9402</v>
      </c>
      <c r="B1690" s="25" t="s">
        <v>20651</v>
      </c>
      <c r="C1690" s="24">
        <v>6964</v>
      </c>
      <c r="D1690" s="24" t="s">
        <v>17074</v>
      </c>
      <c r="E1690" s="24" t="s">
        <v>1477</v>
      </c>
      <c r="F1690" s="26">
        <f>Table134[[#This Row],[ToMeasure]]-Table134[[#This Row],[FromMeasure]]</f>
        <v>0.11025741</v>
      </c>
      <c r="G1690" s="27" t="s">
        <v>1478</v>
      </c>
      <c r="H1690" s="37">
        <v>0</v>
      </c>
      <c r="I1690" s="24" t="s">
        <v>9403</v>
      </c>
      <c r="J1690" s="37">
        <v>0.11025741</v>
      </c>
      <c r="K1690" s="24" t="s">
        <v>1479</v>
      </c>
      <c r="L1690" s="28">
        <v>6992</v>
      </c>
      <c r="M1690" s="28">
        <v>2080</v>
      </c>
      <c r="N1690" s="28">
        <v>9072</v>
      </c>
      <c r="O1690" s="25" t="s">
        <v>24368</v>
      </c>
      <c r="P1690" s="24">
        <v>11</v>
      </c>
      <c r="Q1690" s="24">
        <v>81</v>
      </c>
      <c r="R1690" s="28">
        <v>1217</v>
      </c>
      <c r="S1690" s="28">
        <v>357</v>
      </c>
      <c r="T1690" s="29">
        <v>0.17350088183421516</v>
      </c>
      <c r="U1690" s="28">
        <v>22807</v>
      </c>
      <c r="V1690" s="63"/>
      <c r="W1690" s="61">
        <f>(Table134[[#This Row],[2042 Future AADT]]-Table134[[#This Row],[AADT 2022]])/20*($W$5-2022)+Table134[[#This Row],[AADT 2022]]</f>
        <v>22807</v>
      </c>
      <c r="X1690" s="63"/>
    </row>
    <row r="1691" spans="1:24" s="21" customFormat="1" ht="24" customHeight="1" x14ac:dyDescent="0.25">
      <c r="A1691" s="24" t="s">
        <v>9420</v>
      </c>
      <c r="B1691" s="25" t="s">
        <v>20187</v>
      </c>
      <c r="C1691" s="24">
        <v>5934</v>
      </c>
      <c r="D1691" s="24" t="s">
        <v>17074</v>
      </c>
      <c r="E1691" s="24" t="s">
        <v>812</v>
      </c>
      <c r="F1691" s="26">
        <f>Table134[[#This Row],[ToMeasure]]-Table134[[#This Row],[FromMeasure]]</f>
        <v>0.10594127999999614</v>
      </c>
      <c r="G1691" s="27" t="s">
        <v>2430</v>
      </c>
      <c r="H1691" s="37">
        <v>104.48095451</v>
      </c>
      <c r="I1691" s="24" t="s">
        <v>8209</v>
      </c>
      <c r="J1691" s="37">
        <v>104.58689579</v>
      </c>
      <c r="K1691" s="24" t="s">
        <v>1552</v>
      </c>
      <c r="L1691" s="28">
        <v>1475</v>
      </c>
      <c r="M1691" s="28">
        <v>1871</v>
      </c>
      <c r="N1691" s="28">
        <v>3346</v>
      </c>
      <c r="O1691" s="25" t="s">
        <v>24369</v>
      </c>
      <c r="P1691" s="24">
        <v>11</v>
      </c>
      <c r="Q1691" s="24">
        <v>53</v>
      </c>
      <c r="R1691" s="28" t="s">
        <v>203</v>
      </c>
      <c r="S1691" s="28" t="s">
        <v>203</v>
      </c>
      <c r="T1691" s="29" t="s">
        <v>203</v>
      </c>
      <c r="U1691" s="28">
        <v>4234</v>
      </c>
      <c r="V1691" s="63"/>
      <c r="W1691" s="61">
        <f>(Table134[[#This Row],[2042 Future AADT]]-Table134[[#This Row],[AADT 2022]])/20*($W$5-2022)+Table134[[#This Row],[AADT 2022]]</f>
        <v>4234</v>
      </c>
      <c r="X1691" s="63"/>
    </row>
    <row r="1692" spans="1:24" s="21" customFormat="1" ht="24" customHeight="1" x14ac:dyDescent="0.25">
      <c r="A1692" s="24" t="s">
        <v>9501</v>
      </c>
      <c r="B1692" s="25"/>
      <c r="C1692" s="24" t="s">
        <v>203</v>
      </c>
      <c r="D1692" s="24" t="s">
        <v>17074</v>
      </c>
      <c r="E1692" s="24" t="s">
        <v>9502</v>
      </c>
      <c r="F1692" s="26">
        <f>Table134[[#This Row],[ToMeasure]]-Table134[[#This Row],[FromMeasure]]</f>
        <v>1.6185290000000001E-2</v>
      </c>
      <c r="G1692" s="27" t="s">
        <v>9503</v>
      </c>
      <c r="H1692" s="37">
        <v>0</v>
      </c>
      <c r="I1692" s="24" t="s">
        <v>5131</v>
      </c>
      <c r="J1692" s="37">
        <v>1.6185290000000001E-2</v>
      </c>
      <c r="K1692" s="24" t="s">
        <v>9425</v>
      </c>
      <c r="L1692" s="28" t="s">
        <v>203</v>
      </c>
      <c r="M1692" s="28" t="s">
        <v>203</v>
      </c>
      <c r="N1692" s="28">
        <v>1656</v>
      </c>
      <c r="O1692" s="25" t="s">
        <v>24370</v>
      </c>
      <c r="P1692" s="24" t="s">
        <v>203</v>
      </c>
      <c r="Q1692" s="24" t="s">
        <v>203</v>
      </c>
      <c r="R1692" s="28" t="s">
        <v>203</v>
      </c>
      <c r="S1692" s="28" t="s">
        <v>203</v>
      </c>
      <c r="T1692" s="29" t="s">
        <v>203</v>
      </c>
      <c r="U1692" s="28">
        <v>3047</v>
      </c>
      <c r="V1692" s="63"/>
      <c r="W1692" s="61">
        <f>(Table134[[#This Row],[2042 Future AADT]]-Table134[[#This Row],[AADT 2022]])/20*($W$5-2022)+Table134[[#This Row],[AADT 2022]]</f>
        <v>3047</v>
      </c>
      <c r="X1692" s="63"/>
    </row>
    <row r="1693" spans="1:24" s="21" customFormat="1" ht="24" customHeight="1" x14ac:dyDescent="0.25">
      <c r="A1693" s="24" t="s">
        <v>9422</v>
      </c>
      <c r="B1693" s="25"/>
      <c r="C1693" s="24" t="s">
        <v>203</v>
      </c>
      <c r="D1693" s="24" t="s">
        <v>17074</v>
      </c>
      <c r="E1693" s="24" t="s">
        <v>9423</v>
      </c>
      <c r="F1693" s="26">
        <f>Table134[[#This Row],[ToMeasure]]-Table134[[#This Row],[FromMeasure]]</f>
        <v>1.49505E-2</v>
      </c>
      <c r="G1693" s="27" t="s">
        <v>9424</v>
      </c>
      <c r="H1693" s="37">
        <v>0</v>
      </c>
      <c r="I1693" s="24" t="s">
        <v>9425</v>
      </c>
      <c r="J1693" s="37">
        <v>1.49505E-2</v>
      </c>
      <c r="K1693" s="24" t="s">
        <v>5131</v>
      </c>
      <c r="L1693" s="28" t="s">
        <v>203</v>
      </c>
      <c r="M1693" s="28" t="s">
        <v>203</v>
      </c>
      <c r="N1693" s="28">
        <v>1656</v>
      </c>
      <c r="O1693" s="25" t="s">
        <v>24370</v>
      </c>
      <c r="P1693" s="24" t="s">
        <v>203</v>
      </c>
      <c r="Q1693" s="24" t="s">
        <v>203</v>
      </c>
      <c r="R1693" s="28" t="s">
        <v>203</v>
      </c>
      <c r="S1693" s="28" t="s">
        <v>203</v>
      </c>
      <c r="T1693" s="29" t="s">
        <v>203</v>
      </c>
      <c r="U1693" s="28">
        <v>3047</v>
      </c>
      <c r="V1693" s="63"/>
      <c r="W1693" s="61">
        <f>(Table134[[#This Row],[2042 Future AADT]]-Table134[[#This Row],[AADT 2022]])/20*($W$5-2022)+Table134[[#This Row],[AADT 2022]]</f>
        <v>3047</v>
      </c>
      <c r="X1693" s="63"/>
    </row>
    <row r="1694" spans="1:24" s="21" customFormat="1" ht="24" customHeight="1" x14ac:dyDescent="0.25">
      <c r="A1694" s="24" t="s">
        <v>9504</v>
      </c>
      <c r="B1694" s="25"/>
      <c r="C1694" s="24" t="s">
        <v>203</v>
      </c>
      <c r="D1694" s="24" t="s">
        <v>17074</v>
      </c>
      <c r="E1694" s="24" t="s">
        <v>9505</v>
      </c>
      <c r="F1694" s="26">
        <f>Table134[[#This Row],[ToMeasure]]-Table134[[#This Row],[FromMeasure]]</f>
        <v>0.13662592000000001</v>
      </c>
      <c r="G1694" s="27" t="s">
        <v>5132</v>
      </c>
      <c r="H1694" s="37">
        <v>0</v>
      </c>
      <c r="I1694" s="24" t="s">
        <v>5130</v>
      </c>
      <c r="J1694" s="37">
        <v>0.13662592000000001</v>
      </c>
      <c r="K1694" s="24" t="s">
        <v>810</v>
      </c>
      <c r="L1694" s="28" t="s">
        <v>203</v>
      </c>
      <c r="M1694" s="28" t="s">
        <v>203</v>
      </c>
      <c r="N1694" s="28" t="s">
        <v>203</v>
      </c>
      <c r="O1694" s="25" t="s">
        <v>203</v>
      </c>
      <c r="P1694" s="24" t="s">
        <v>203</v>
      </c>
      <c r="Q1694" s="24" t="s">
        <v>203</v>
      </c>
      <c r="R1694" s="28" t="s">
        <v>203</v>
      </c>
      <c r="S1694" s="28" t="s">
        <v>203</v>
      </c>
      <c r="T1694" s="29" t="s">
        <v>203</v>
      </c>
      <c r="U1694" s="28" t="s">
        <v>203</v>
      </c>
      <c r="V1694" s="63"/>
      <c r="W1694" s="61" t="e">
        <f>(Table134[[#This Row],[2042 Future AADT]]-Table134[[#This Row],[AADT 2022]])/20*($W$5-2022)+Table134[[#This Row],[AADT 2022]]</f>
        <v>#VALUE!</v>
      </c>
      <c r="X1694" s="63"/>
    </row>
    <row r="1695" spans="1:24" s="21" customFormat="1" ht="24" customHeight="1" x14ac:dyDescent="0.25">
      <c r="A1695" s="24" t="s">
        <v>5128</v>
      </c>
      <c r="B1695" s="25"/>
      <c r="C1695" s="24" t="s">
        <v>203</v>
      </c>
      <c r="D1695" s="24" t="s">
        <v>17074</v>
      </c>
      <c r="E1695" s="24" t="s">
        <v>5129</v>
      </c>
      <c r="F1695" s="26">
        <f>Table134[[#This Row],[ToMeasure]]-Table134[[#This Row],[FromMeasure]]</f>
        <v>0.26426319999999998</v>
      </c>
      <c r="G1695" s="27" t="s">
        <v>5130</v>
      </c>
      <c r="H1695" s="37">
        <v>0</v>
      </c>
      <c r="I1695" s="24" t="s">
        <v>5131</v>
      </c>
      <c r="J1695" s="37">
        <v>0.26426319999999998</v>
      </c>
      <c r="K1695" s="24" t="s">
        <v>5132</v>
      </c>
      <c r="L1695" s="28" t="s">
        <v>203</v>
      </c>
      <c r="M1695" s="28" t="s">
        <v>203</v>
      </c>
      <c r="N1695" s="28" t="s">
        <v>203</v>
      </c>
      <c r="O1695" s="25" t="s">
        <v>203</v>
      </c>
      <c r="P1695" s="24" t="s">
        <v>203</v>
      </c>
      <c r="Q1695" s="24" t="s">
        <v>203</v>
      </c>
      <c r="R1695" s="28" t="s">
        <v>203</v>
      </c>
      <c r="S1695" s="28" t="s">
        <v>203</v>
      </c>
      <c r="T1695" s="29" t="s">
        <v>203</v>
      </c>
      <c r="U1695" s="28" t="s">
        <v>203</v>
      </c>
      <c r="V1695" s="63"/>
      <c r="W1695" s="61" t="e">
        <f>(Table134[[#This Row],[2042 Future AADT]]-Table134[[#This Row],[AADT 2022]])/20*($W$5-2022)+Table134[[#This Row],[AADT 2022]]</f>
        <v>#VALUE!</v>
      </c>
      <c r="X1695" s="63"/>
    </row>
    <row r="1696" spans="1:24" s="21" customFormat="1" ht="24" customHeight="1" x14ac:dyDescent="0.25">
      <c r="A1696" s="24" t="s">
        <v>5133</v>
      </c>
      <c r="B1696" s="25"/>
      <c r="C1696" s="24" t="s">
        <v>203</v>
      </c>
      <c r="D1696" s="24" t="s">
        <v>17074</v>
      </c>
      <c r="E1696" s="24" t="s">
        <v>5134</v>
      </c>
      <c r="F1696" s="26">
        <f>Table134[[#This Row],[ToMeasure]]-Table134[[#This Row],[FromMeasure]]</f>
        <v>2.6300509999999999E-2</v>
      </c>
      <c r="G1696" s="27" t="s">
        <v>5135</v>
      </c>
      <c r="H1696" s="37">
        <v>0</v>
      </c>
      <c r="I1696" s="24" t="s">
        <v>1525</v>
      </c>
      <c r="J1696" s="37">
        <v>2.6300509999999999E-2</v>
      </c>
      <c r="K1696" s="24" t="s">
        <v>5131</v>
      </c>
      <c r="L1696" s="28" t="s">
        <v>203</v>
      </c>
      <c r="M1696" s="28" t="s">
        <v>203</v>
      </c>
      <c r="N1696" s="28">
        <v>3151</v>
      </c>
      <c r="O1696" s="25" t="s">
        <v>24371</v>
      </c>
      <c r="P1696" s="24" t="s">
        <v>203</v>
      </c>
      <c r="Q1696" s="24" t="s">
        <v>203</v>
      </c>
      <c r="R1696" s="28" t="s">
        <v>203</v>
      </c>
      <c r="S1696" s="28" t="s">
        <v>203</v>
      </c>
      <c r="T1696" s="29" t="s">
        <v>203</v>
      </c>
      <c r="U1696" s="28">
        <v>4374</v>
      </c>
      <c r="V1696" s="63"/>
      <c r="W1696" s="61">
        <f>(Table134[[#This Row],[2042 Future AADT]]-Table134[[#This Row],[AADT 2022]])/20*($W$5-2022)+Table134[[#This Row],[AADT 2022]]</f>
        <v>4374</v>
      </c>
      <c r="X1696" s="63"/>
    </row>
    <row r="1697" spans="1:24" s="21" customFormat="1" ht="24" customHeight="1" x14ac:dyDescent="0.25">
      <c r="A1697" s="24" t="s">
        <v>5137</v>
      </c>
      <c r="B1697" s="25"/>
      <c r="C1697" s="24" t="s">
        <v>203</v>
      </c>
      <c r="D1697" s="24" t="s">
        <v>17074</v>
      </c>
      <c r="E1697" s="24" t="s">
        <v>5138</v>
      </c>
      <c r="F1697" s="26">
        <f>Table134[[#This Row],[ToMeasure]]-Table134[[#This Row],[FromMeasure]]</f>
        <v>4.5633189999999997E-2</v>
      </c>
      <c r="G1697" s="27" t="s">
        <v>5139</v>
      </c>
      <c r="H1697" s="37">
        <v>0</v>
      </c>
      <c r="I1697" s="24" t="s">
        <v>5131</v>
      </c>
      <c r="J1697" s="37">
        <v>4.5633189999999997E-2</v>
      </c>
      <c r="K1697" s="24" t="s">
        <v>5140</v>
      </c>
      <c r="L1697" s="28" t="s">
        <v>203</v>
      </c>
      <c r="M1697" s="28" t="s">
        <v>203</v>
      </c>
      <c r="N1697" s="28" t="s">
        <v>203</v>
      </c>
      <c r="O1697" s="25" t="s">
        <v>203</v>
      </c>
      <c r="P1697" s="24" t="s">
        <v>203</v>
      </c>
      <c r="Q1697" s="24" t="s">
        <v>203</v>
      </c>
      <c r="R1697" s="28" t="s">
        <v>203</v>
      </c>
      <c r="S1697" s="28" t="s">
        <v>203</v>
      </c>
      <c r="T1697" s="29" t="s">
        <v>203</v>
      </c>
      <c r="U1697" s="28" t="s">
        <v>203</v>
      </c>
      <c r="V1697" s="63"/>
      <c r="W1697" s="61" t="e">
        <f>(Table134[[#This Row],[2042 Future AADT]]-Table134[[#This Row],[AADT 2022]])/20*($W$5-2022)+Table134[[#This Row],[AADT 2022]]</f>
        <v>#VALUE!</v>
      </c>
      <c r="X1697" s="63"/>
    </row>
    <row r="1698" spans="1:24" s="21" customFormat="1" ht="24" customHeight="1" x14ac:dyDescent="0.25">
      <c r="A1698" s="24" t="s">
        <v>5141</v>
      </c>
      <c r="B1698" s="25"/>
      <c r="C1698" s="24" t="s">
        <v>203</v>
      </c>
      <c r="D1698" s="24" t="s">
        <v>17074</v>
      </c>
      <c r="E1698" s="24" t="s">
        <v>5142</v>
      </c>
      <c r="F1698" s="26">
        <f>Table134[[#This Row],[ToMeasure]]-Table134[[#This Row],[FromMeasure]]</f>
        <v>2.6804999999999999E-2</v>
      </c>
      <c r="G1698" s="27" t="s">
        <v>5143</v>
      </c>
      <c r="H1698" s="37">
        <v>0</v>
      </c>
      <c r="I1698" s="24" t="s">
        <v>810</v>
      </c>
      <c r="J1698" s="37">
        <v>2.6804999999999999E-2</v>
      </c>
      <c r="K1698" s="24" t="s">
        <v>5131</v>
      </c>
      <c r="L1698" s="28" t="s">
        <v>203</v>
      </c>
      <c r="M1698" s="28" t="s">
        <v>203</v>
      </c>
      <c r="N1698" s="28" t="s">
        <v>203</v>
      </c>
      <c r="O1698" s="25" t="s">
        <v>203</v>
      </c>
      <c r="P1698" s="24" t="s">
        <v>203</v>
      </c>
      <c r="Q1698" s="24" t="s">
        <v>203</v>
      </c>
      <c r="R1698" s="28" t="s">
        <v>203</v>
      </c>
      <c r="S1698" s="28" t="s">
        <v>203</v>
      </c>
      <c r="T1698" s="29" t="s">
        <v>203</v>
      </c>
      <c r="U1698" s="28" t="s">
        <v>203</v>
      </c>
      <c r="V1698" s="63"/>
      <c r="W1698" s="61" t="e">
        <f>(Table134[[#This Row],[2042 Future AADT]]-Table134[[#This Row],[AADT 2022]])/20*($W$5-2022)+Table134[[#This Row],[AADT 2022]]</f>
        <v>#VALUE!</v>
      </c>
      <c r="X1698" s="63"/>
    </row>
    <row r="1699" spans="1:24" s="21" customFormat="1" ht="24" customHeight="1" x14ac:dyDescent="0.25">
      <c r="A1699" s="24" t="s">
        <v>5144</v>
      </c>
      <c r="B1699" s="25"/>
      <c r="C1699" s="24" t="s">
        <v>203</v>
      </c>
      <c r="D1699" s="24" t="s">
        <v>17074</v>
      </c>
      <c r="E1699" s="24" t="s">
        <v>5145</v>
      </c>
      <c r="F1699" s="26">
        <f>Table134[[#This Row],[ToMeasure]]-Table134[[#This Row],[FromMeasure]]</f>
        <v>3.7615280000000001E-2</v>
      </c>
      <c r="G1699" s="27" t="s">
        <v>5146</v>
      </c>
      <c r="H1699" s="37">
        <v>0</v>
      </c>
      <c r="I1699" s="24" t="s">
        <v>5131</v>
      </c>
      <c r="J1699" s="37">
        <v>3.7615280000000001E-2</v>
      </c>
      <c r="K1699" s="24" t="s">
        <v>810</v>
      </c>
      <c r="L1699" s="28" t="s">
        <v>203</v>
      </c>
      <c r="M1699" s="28" t="s">
        <v>203</v>
      </c>
      <c r="N1699" s="28" t="s">
        <v>203</v>
      </c>
      <c r="O1699" s="25" t="s">
        <v>203</v>
      </c>
      <c r="P1699" s="24" t="s">
        <v>203</v>
      </c>
      <c r="Q1699" s="24" t="s">
        <v>203</v>
      </c>
      <c r="R1699" s="28" t="s">
        <v>203</v>
      </c>
      <c r="S1699" s="28" t="s">
        <v>203</v>
      </c>
      <c r="T1699" s="29" t="s">
        <v>203</v>
      </c>
      <c r="U1699" s="28" t="s">
        <v>203</v>
      </c>
      <c r="V1699" s="63"/>
      <c r="W1699" s="61" t="e">
        <f>(Table134[[#This Row],[2042 Future AADT]]-Table134[[#This Row],[AADT 2022]])/20*($W$5-2022)+Table134[[#This Row],[AADT 2022]]</f>
        <v>#VALUE!</v>
      </c>
      <c r="X1699" s="63"/>
    </row>
    <row r="1700" spans="1:24" s="21" customFormat="1" ht="24" customHeight="1" x14ac:dyDescent="0.25">
      <c r="A1700" s="24" t="s">
        <v>5147</v>
      </c>
      <c r="B1700" s="25"/>
      <c r="C1700" s="24" t="s">
        <v>203</v>
      </c>
      <c r="D1700" s="24" t="s">
        <v>17074</v>
      </c>
      <c r="E1700" s="24" t="s">
        <v>5148</v>
      </c>
      <c r="F1700" s="26">
        <f>Table134[[#This Row],[ToMeasure]]-Table134[[#This Row],[FromMeasure]]</f>
        <v>3.4847330000000003E-2</v>
      </c>
      <c r="G1700" s="27" t="s">
        <v>5149</v>
      </c>
      <c r="H1700" s="37">
        <v>0</v>
      </c>
      <c r="I1700" s="24" t="s">
        <v>5131</v>
      </c>
      <c r="J1700" s="37">
        <v>3.4847330000000003E-2</v>
      </c>
      <c r="K1700" s="24" t="s">
        <v>810</v>
      </c>
      <c r="L1700" s="28" t="s">
        <v>203</v>
      </c>
      <c r="M1700" s="28" t="s">
        <v>203</v>
      </c>
      <c r="N1700" s="28" t="s">
        <v>203</v>
      </c>
      <c r="O1700" s="25" t="s">
        <v>203</v>
      </c>
      <c r="P1700" s="24" t="s">
        <v>203</v>
      </c>
      <c r="Q1700" s="24" t="s">
        <v>203</v>
      </c>
      <c r="R1700" s="28" t="s">
        <v>203</v>
      </c>
      <c r="S1700" s="28" t="s">
        <v>203</v>
      </c>
      <c r="T1700" s="29" t="s">
        <v>203</v>
      </c>
      <c r="U1700" s="28" t="s">
        <v>203</v>
      </c>
      <c r="V1700" s="63"/>
      <c r="W1700" s="61" t="e">
        <f>(Table134[[#This Row],[2042 Future AADT]]-Table134[[#This Row],[AADT 2022]])/20*($W$5-2022)+Table134[[#This Row],[AADT 2022]]</f>
        <v>#VALUE!</v>
      </c>
      <c r="X1700" s="63"/>
    </row>
    <row r="1701" spans="1:24" s="21" customFormat="1" ht="24" customHeight="1" x14ac:dyDescent="0.25">
      <c r="A1701" s="24" t="s">
        <v>9506</v>
      </c>
      <c r="B1701" s="25"/>
      <c r="C1701" s="24" t="s">
        <v>203</v>
      </c>
      <c r="D1701" s="24" t="s">
        <v>17074</v>
      </c>
      <c r="E1701" s="24" t="s">
        <v>9507</v>
      </c>
      <c r="F1701" s="26">
        <f>Table134[[#This Row],[ToMeasure]]-Table134[[#This Row],[FromMeasure]]</f>
        <v>2.3852310000000002E-2</v>
      </c>
      <c r="G1701" s="27" t="s">
        <v>9508</v>
      </c>
      <c r="H1701" s="37">
        <v>0</v>
      </c>
      <c r="I1701" s="24" t="s">
        <v>810</v>
      </c>
      <c r="J1701" s="37">
        <v>2.3852310000000002E-2</v>
      </c>
      <c r="K1701" s="24" t="s">
        <v>5131</v>
      </c>
      <c r="L1701" s="28" t="s">
        <v>203</v>
      </c>
      <c r="M1701" s="28" t="s">
        <v>203</v>
      </c>
      <c r="N1701" s="28" t="s">
        <v>203</v>
      </c>
      <c r="O1701" s="25" t="s">
        <v>203</v>
      </c>
      <c r="P1701" s="24" t="s">
        <v>203</v>
      </c>
      <c r="Q1701" s="24" t="s">
        <v>203</v>
      </c>
      <c r="R1701" s="28" t="s">
        <v>203</v>
      </c>
      <c r="S1701" s="28" t="s">
        <v>203</v>
      </c>
      <c r="T1701" s="29" t="s">
        <v>203</v>
      </c>
      <c r="U1701" s="28" t="s">
        <v>203</v>
      </c>
      <c r="V1701" s="63"/>
      <c r="W1701" s="61" t="e">
        <f>(Table134[[#This Row],[2042 Future AADT]]-Table134[[#This Row],[AADT 2022]])/20*($W$5-2022)+Table134[[#This Row],[AADT 2022]]</f>
        <v>#VALUE!</v>
      </c>
      <c r="X1701" s="63"/>
    </row>
    <row r="1702" spans="1:24" s="21" customFormat="1" ht="24" customHeight="1" x14ac:dyDescent="0.25">
      <c r="A1702" s="24" t="s">
        <v>5150</v>
      </c>
      <c r="B1702" s="25"/>
      <c r="C1702" s="24" t="s">
        <v>203</v>
      </c>
      <c r="D1702" s="24" t="s">
        <v>17074</v>
      </c>
      <c r="E1702" s="24" t="s">
        <v>5151</v>
      </c>
      <c r="F1702" s="26">
        <f>Table134[[#This Row],[ToMeasure]]-Table134[[#This Row],[FromMeasure]]</f>
        <v>2.595689E-2</v>
      </c>
      <c r="G1702" s="27" t="s">
        <v>5152</v>
      </c>
      <c r="H1702" s="37">
        <v>0</v>
      </c>
      <c r="I1702" s="24" t="s">
        <v>810</v>
      </c>
      <c r="J1702" s="37">
        <v>2.595689E-2</v>
      </c>
      <c r="K1702" s="24" t="s">
        <v>5131</v>
      </c>
      <c r="L1702" s="28" t="s">
        <v>203</v>
      </c>
      <c r="M1702" s="28" t="s">
        <v>203</v>
      </c>
      <c r="N1702" s="28" t="s">
        <v>203</v>
      </c>
      <c r="O1702" s="25" t="s">
        <v>203</v>
      </c>
      <c r="P1702" s="24" t="s">
        <v>203</v>
      </c>
      <c r="Q1702" s="24" t="s">
        <v>203</v>
      </c>
      <c r="R1702" s="28" t="s">
        <v>203</v>
      </c>
      <c r="S1702" s="28" t="s">
        <v>203</v>
      </c>
      <c r="T1702" s="29" t="s">
        <v>203</v>
      </c>
      <c r="U1702" s="28" t="s">
        <v>203</v>
      </c>
      <c r="V1702" s="63"/>
      <c r="W1702" s="61" t="e">
        <f>(Table134[[#This Row],[2042 Future AADT]]-Table134[[#This Row],[AADT 2022]])/20*($W$5-2022)+Table134[[#This Row],[AADT 2022]]</f>
        <v>#VALUE!</v>
      </c>
      <c r="X1702" s="63"/>
    </row>
    <row r="1703" spans="1:24" s="21" customFormat="1" ht="24" customHeight="1" x14ac:dyDescent="0.25">
      <c r="A1703" s="24" t="s">
        <v>5153</v>
      </c>
      <c r="B1703" s="25"/>
      <c r="C1703" s="24" t="s">
        <v>203</v>
      </c>
      <c r="D1703" s="24" t="s">
        <v>17074</v>
      </c>
      <c r="E1703" s="24" t="s">
        <v>5154</v>
      </c>
      <c r="F1703" s="26">
        <f>Table134[[#This Row],[ToMeasure]]-Table134[[#This Row],[FromMeasure]]</f>
        <v>2.5756870000000001E-2</v>
      </c>
      <c r="G1703" s="27" t="s">
        <v>5155</v>
      </c>
      <c r="H1703" s="37">
        <v>0</v>
      </c>
      <c r="I1703" s="24" t="s">
        <v>5131</v>
      </c>
      <c r="J1703" s="37">
        <v>2.5756870000000001E-2</v>
      </c>
      <c r="K1703" s="24" t="s">
        <v>810</v>
      </c>
      <c r="L1703" s="28" t="s">
        <v>203</v>
      </c>
      <c r="M1703" s="28" t="s">
        <v>203</v>
      </c>
      <c r="N1703" s="28" t="s">
        <v>203</v>
      </c>
      <c r="O1703" s="25" t="s">
        <v>203</v>
      </c>
      <c r="P1703" s="24" t="s">
        <v>203</v>
      </c>
      <c r="Q1703" s="24" t="s">
        <v>203</v>
      </c>
      <c r="R1703" s="28" t="s">
        <v>203</v>
      </c>
      <c r="S1703" s="28" t="s">
        <v>203</v>
      </c>
      <c r="T1703" s="29" t="s">
        <v>203</v>
      </c>
      <c r="U1703" s="28" t="s">
        <v>203</v>
      </c>
      <c r="V1703" s="63"/>
      <c r="W1703" s="61" t="e">
        <f>(Table134[[#This Row],[2042 Future AADT]]-Table134[[#This Row],[AADT 2022]])/20*($W$5-2022)+Table134[[#This Row],[AADT 2022]]</f>
        <v>#VALUE!</v>
      </c>
      <c r="X1703" s="63"/>
    </row>
    <row r="1704" spans="1:24" s="21" customFormat="1" ht="24" customHeight="1" x14ac:dyDescent="0.25">
      <c r="A1704" s="24" t="s">
        <v>12659</v>
      </c>
      <c r="B1704" s="25"/>
      <c r="C1704" s="24" t="s">
        <v>203</v>
      </c>
      <c r="D1704" s="24" t="s">
        <v>17074</v>
      </c>
      <c r="E1704" s="24" t="s">
        <v>12660</v>
      </c>
      <c r="F1704" s="26">
        <f>Table134[[#This Row],[ToMeasure]]-Table134[[#This Row],[FromMeasure]]</f>
        <v>3.985209E-2</v>
      </c>
      <c r="G1704" s="27" t="s">
        <v>9512</v>
      </c>
      <c r="H1704" s="37">
        <v>0</v>
      </c>
      <c r="I1704" s="24" t="s">
        <v>5131</v>
      </c>
      <c r="J1704" s="37">
        <v>3.985209E-2</v>
      </c>
      <c r="K1704" s="24" t="s">
        <v>9511</v>
      </c>
      <c r="L1704" s="28" t="s">
        <v>203</v>
      </c>
      <c r="M1704" s="28" t="s">
        <v>203</v>
      </c>
      <c r="N1704" s="28" t="s">
        <v>203</v>
      </c>
      <c r="O1704" s="25" t="s">
        <v>203</v>
      </c>
      <c r="P1704" s="24" t="s">
        <v>203</v>
      </c>
      <c r="Q1704" s="24" t="s">
        <v>203</v>
      </c>
      <c r="R1704" s="28" t="s">
        <v>203</v>
      </c>
      <c r="S1704" s="28" t="s">
        <v>203</v>
      </c>
      <c r="T1704" s="29" t="s">
        <v>203</v>
      </c>
      <c r="U1704" s="28" t="s">
        <v>203</v>
      </c>
      <c r="V1704" s="63"/>
      <c r="W1704" s="61" t="e">
        <f>(Table134[[#This Row],[2042 Future AADT]]-Table134[[#This Row],[AADT 2022]])/20*($W$5-2022)+Table134[[#This Row],[AADT 2022]]</f>
        <v>#VALUE!</v>
      </c>
      <c r="X1704" s="63"/>
    </row>
    <row r="1705" spans="1:24" s="21" customFormat="1" ht="24" customHeight="1" x14ac:dyDescent="0.25">
      <c r="A1705" s="24" t="s">
        <v>9509</v>
      </c>
      <c r="B1705" s="25"/>
      <c r="C1705" s="24" t="s">
        <v>203</v>
      </c>
      <c r="D1705" s="24" t="s">
        <v>17074</v>
      </c>
      <c r="E1705" s="24" t="s">
        <v>9510</v>
      </c>
      <c r="F1705" s="26">
        <f>Table134[[#This Row],[ToMeasure]]-Table134[[#This Row],[FromMeasure]]</f>
        <v>4.8799879999999997E-2</v>
      </c>
      <c r="G1705" s="27" t="s">
        <v>9511</v>
      </c>
      <c r="H1705" s="37">
        <v>0</v>
      </c>
      <c r="I1705" s="24" t="s">
        <v>9512</v>
      </c>
      <c r="J1705" s="37">
        <v>4.8799879999999997E-2</v>
      </c>
      <c r="K1705" s="24" t="s">
        <v>5131</v>
      </c>
      <c r="L1705" s="28" t="s">
        <v>203</v>
      </c>
      <c r="M1705" s="28" t="s">
        <v>203</v>
      </c>
      <c r="N1705" s="28" t="s">
        <v>203</v>
      </c>
      <c r="O1705" s="25" t="s">
        <v>203</v>
      </c>
      <c r="P1705" s="24" t="s">
        <v>203</v>
      </c>
      <c r="Q1705" s="24" t="s">
        <v>203</v>
      </c>
      <c r="R1705" s="28" t="s">
        <v>203</v>
      </c>
      <c r="S1705" s="28" t="s">
        <v>203</v>
      </c>
      <c r="T1705" s="29" t="s">
        <v>203</v>
      </c>
      <c r="U1705" s="28" t="s">
        <v>203</v>
      </c>
      <c r="V1705" s="63"/>
      <c r="W1705" s="61" t="e">
        <f>(Table134[[#This Row],[2042 Future AADT]]-Table134[[#This Row],[AADT 2022]])/20*($W$5-2022)+Table134[[#This Row],[AADT 2022]]</f>
        <v>#VALUE!</v>
      </c>
      <c r="X1705" s="63"/>
    </row>
    <row r="1706" spans="1:24" s="21" customFormat="1" ht="24" customHeight="1" x14ac:dyDescent="0.25">
      <c r="A1706" s="24" t="s">
        <v>9513</v>
      </c>
      <c r="B1706" s="25"/>
      <c r="C1706" s="24" t="s">
        <v>203</v>
      </c>
      <c r="D1706" s="24" t="s">
        <v>17074</v>
      </c>
      <c r="E1706" s="24" t="s">
        <v>9514</v>
      </c>
      <c r="F1706" s="26">
        <f>Table134[[#This Row],[ToMeasure]]-Table134[[#This Row],[FromMeasure]]</f>
        <v>2.4525689999999999E-2</v>
      </c>
      <c r="G1706" s="27" t="s">
        <v>9515</v>
      </c>
      <c r="H1706" s="37">
        <v>0</v>
      </c>
      <c r="I1706" s="24" t="s">
        <v>810</v>
      </c>
      <c r="J1706" s="37">
        <v>2.4525689999999999E-2</v>
      </c>
      <c r="K1706" s="24" t="s">
        <v>5131</v>
      </c>
      <c r="L1706" s="28" t="s">
        <v>203</v>
      </c>
      <c r="M1706" s="28" t="s">
        <v>203</v>
      </c>
      <c r="N1706" s="28" t="s">
        <v>203</v>
      </c>
      <c r="O1706" s="25" t="s">
        <v>203</v>
      </c>
      <c r="P1706" s="24" t="s">
        <v>203</v>
      </c>
      <c r="Q1706" s="24" t="s">
        <v>203</v>
      </c>
      <c r="R1706" s="28" t="s">
        <v>203</v>
      </c>
      <c r="S1706" s="28" t="s">
        <v>203</v>
      </c>
      <c r="T1706" s="29" t="s">
        <v>203</v>
      </c>
      <c r="U1706" s="28" t="s">
        <v>203</v>
      </c>
      <c r="V1706" s="63"/>
      <c r="W1706" s="61" t="e">
        <f>(Table134[[#This Row],[2042 Future AADT]]-Table134[[#This Row],[AADT 2022]])/20*($W$5-2022)+Table134[[#This Row],[AADT 2022]]</f>
        <v>#VALUE!</v>
      </c>
      <c r="X1706" s="63"/>
    </row>
    <row r="1707" spans="1:24" s="21" customFormat="1" ht="24" customHeight="1" x14ac:dyDescent="0.25">
      <c r="A1707" s="24" t="s">
        <v>9427</v>
      </c>
      <c r="B1707" s="25"/>
      <c r="C1707" s="24" t="s">
        <v>203</v>
      </c>
      <c r="D1707" s="24" t="s">
        <v>17074</v>
      </c>
      <c r="E1707" s="24" t="s">
        <v>9428</v>
      </c>
      <c r="F1707" s="26">
        <f>Table134[[#This Row],[ToMeasure]]-Table134[[#This Row],[FromMeasure]]</f>
        <v>2.50697E-2</v>
      </c>
      <c r="G1707" s="27" t="s">
        <v>9429</v>
      </c>
      <c r="H1707" s="37">
        <v>0</v>
      </c>
      <c r="I1707" s="24" t="s">
        <v>810</v>
      </c>
      <c r="J1707" s="37">
        <v>2.50697E-2</v>
      </c>
      <c r="K1707" s="24" t="s">
        <v>5131</v>
      </c>
      <c r="L1707" s="28" t="s">
        <v>203</v>
      </c>
      <c r="M1707" s="28" t="s">
        <v>203</v>
      </c>
      <c r="N1707" s="28" t="s">
        <v>203</v>
      </c>
      <c r="O1707" s="25" t="s">
        <v>203</v>
      </c>
      <c r="P1707" s="24" t="s">
        <v>203</v>
      </c>
      <c r="Q1707" s="24" t="s">
        <v>203</v>
      </c>
      <c r="R1707" s="28" t="s">
        <v>203</v>
      </c>
      <c r="S1707" s="28" t="s">
        <v>203</v>
      </c>
      <c r="T1707" s="29" t="s">
        <v>203</v>
      </c>
      <c r="U1707" s="28" t="s">
        <v>203</v>
      </c>
      <c r="V1707" s="63"/>
      <c r="W1707" s="61" t="e">
        <f>(Table134[[#This Row],[2042 Future AADT]]-Table134[[#This Row],[AADT 2022]])/20*($W$5-2022)+Table134[[#This Row],[AADT 2022]]</f>
        <v>#VALUE!</v>
      </c>
      <c r="X1707" s="63"/>
    </row>
    <row r="1708" spans="1:24" s="21" customFormat="1" ht="24" customHeight="1" x14ac:dyDescent="0.25">
      <c r="A1708" s="24" t="s">
        <v>5156</v>
      </c>
      <c r="B1708" s="25"/>
      <c r="C1708" s="24" t="s">
        <v>203</v>
      </c>
      <c r="D1708" s="24" t="s">
        <v>17074</v>
      </c>
      <c r="E1708" s="24" t="s">
        <v>5157</v>
      </c>
      <c r="F1708" s="26">
        <f>Table134[[#This Row],[ToMeasure]]-Table134[[#This Row],[FromMeasure]]</f>
        <v>2.5417729999999999E-2</v>
      </c>
      <c r="G1708" s="27" t="s">
        <v>5158</v>
      </c>
      <c r="H1708" s="37">
        <v>0</v>
      </c>
      <c r="I1708" s="24" t="s">
        <v>5131</v>
      </c>
      <c r="J1708" s="37">
        <v>2.5417729999999999E-2</v>
      </c>
      <c r="K1708" s="24" t="s">
        <v>810</v>
      </c>
      <c r="L1708" s="28" t="s">
        <v>203</v>
      </c>
      <c r="M1708" s="28" t="s">
        <v>203</v>
      </c>
      <c r="N1708" s="28" t="s">
        <v>203</v>
      </c>
      <c r="O1708" s="25" t="s">
        <v>203</v>
      </c>
      <c r="P1708" s="24" t="s">
        <v>203</v>
      </c>
      <c r="Q1708" s="24" t="s">
        <v>203</v>
      </c>
      <c r="R1708" s="28" t="s">
        <v>203</v>
      </c>
      <c r="S1708" s="28" t="s">
        <v>203</v>
      </c>
      <c r="T1708" s="29" t="s">
        <v>203</v>
      </c>
      <c r="U1708" s="28" t="s">
        <v>203</v>
      </c>
      <c r="V1708" s="63"/>
      <c r="W1708" s="61" t="e">
        <f>(Table134[[#This Row],[2042 Future AADT]]-Table134[[#This Row],[AADT 2022]])/20*($W$5-2022)+Table134[[#This Row],[AADT 2022]]</f>
        <v>#VALUE!</v>
      </c>
      <c r="X1708" s="63"/>
    </row>
    <row r="1709" spans="1:24" s="21" customFormat="1" ht="24" customHeight="1" x14ac:dyDescent="0.25">
      <c r="A1709" s="24" t="s">
        <v>9516</v>
      </c>
      <c r="B1709" s="25"/>
      <c r="C1709" s="24" t="s">
        <v>203</v>
      </c>
      <c r="D1709" s="24" t="s">
        <v>17074</v>
      </c>
      <c r="E1709" s="24" t="s">
        <v>9517</v>
      </c>
      <c r="F1709" s="26">
        <f>Table134[[#This Row],[ToMeasure]]-Table134[[#This Row],[FromMeasure]]</f>
        <v>3.0504699999999999E-2</v>
      </c>
      <c r="G1709" s="27" t="s">
        <v>9518</v>
      </c>
      <c r="H1709" s="37">
        <v>0</v>
      </c>
      <c r="I1709" s="24" t="s">
        <v>5131</v>
      </c>
      <c r="J1709" s="37">
        <v>3.0504699999999999E-2</v>
      </c>
      <c r="K1709" s="24" t="s">
        <v>810</v>
      </c>
      <c r="L1709" s="28" t="s">
        <v>203</v>
      </c>
      <c r="M1709" s="28" t="s">
        <v>203</v>
      </c>
      <c r="N1709" s="28" t="s">
        <v>203</v>
      </c>
      <c r="O1709" s="25" t="s">
        <v>203</v>
      </c>
      <c r="P1709" s="24" t="s">
        <v>203</v>
      </c>
      <c r="Q1709" s="24" t="s">
        <v>203</v>
      </c>
      <c r="R1709" s="28" t="s">
        <v>203</v>
      </c>
      <c r="S1709" s="28" t="s">
        <v>203</v>
      </c>
      <c r="T1709" s="29" t="s">
        <v>203</v>
      </c>
      <c r="U1709" s="28" t="s">
        <v>203</v>
      </c>
      <c r="V1709" s="63"/>
      <c r="W1709" s="61" t="e">
        <f>(Table134[[#This Row],[2042 Future AADT]]-Table134[[#This Row],[AADT 2022]])/20*($W$5-2022)+Table134[[#This Row],[AADT 2022]]</f>
        <v>#VALUE!</v>
      </c>
      <c r="X1709" s="63"/>
    </row>
    <row r="1710" spans="1:24" s="21" customFormat="1" ht="24" customHeight="1" x14ac:dyDescent="0.25">
      <c r="A1710" s="24" t="s">
        <v>5159</v>
      </c>
      <c r="B1710" s="25" t="s">
        <v>19391</v>
      </c>
      <c r="C1710" s="24">
        <v>4534</v>
      </c>
      <c r="D1710" s="24" t="s">
        <v>17074</v>
      </c>
      <c r="E1710" s="24" t="s">
        <v>420</v>
      </c>
      <c r="F1710" s="26">
        <f>Table134[[#This Row],[ToMeasure]]-Table134[[#This Row],[FromMeasure]]</f>
        <v>9.7621100000000002E-2</v>
      </c>
      <c r="G1710" s="27" t="s">
        <v>418</v>
      </c>
      <c r="H1710" s="37">
        <v>0</v>
      </c>
      <c r="I1710" s="24" t="s">
        <v>5160</v>
      </c>
      <c r="J1710" s="37">
        <v>9.7621100000000002E-2</v>
      </c>
      <c r="K1710" s="24" t="s">
        <v>1562</v>
      </c>
      <c r="L1710" s="28">
        <v>16233</v>
      </c>
      <c r="M1710" s="28">
        <v>0</v>
      </c>
      <c r="N1710" s="28">
        <v>16233</v>
      </c>
      <c r="O1710" s="25" t="s">
        <v>24372</v>
      </c>
      <c r="P1710" s="24">
        <v>7</v>
      </c>
      <c r="Q1710" s="24">
        <v>54</v>
      </c>
      <c r="R1710" s="28">
        <v>840</v>
      </c>
      <c r="S1710" s="28">
        <v>401</v>
      </c>
      <c r="T1710" s="29">
        <v>7.6449208402636609E-2</v>
      </c>
      <c r="U1710" s="28">
        <v>31909</v>
      </c>
      <c r="V1710" s="63"/>
      <c r="W1710" s="61">
        <f>(Table134[[#This Row],[2042 Future AADT]]-Table134[[#This Row],[AADT 2022]])/20*($W$5-2022)+Table134[[#This Row],[AADT 2022]]</f>
        <v>31909</v>
      </c>
      <c r="X1710" s="63"/>
    </row>
    <row r="1711" spans="1:24" s="21" customFormat="1" ht="24" customHeight="1" x14ac:dyDescent="0.25">
      <c r="A1711" s="24" t="s">
        <v>9433</v>
      </c>
      <c r="B1711" s="25" t="s">
        <v>21151</v>
      </c>
      <c r="C1711" s="24">
        <v>8000</v>
      </c>
      <c r="D1711" s="24" t="s">
        <v>17074</v>
      </c>
      <c r="E1711" s="24" t="s">
        <v>9434</v>
      </c>
      <c r="F1711" s="26">
        <f>Table134[[#This Row],[ToMeasure]]-Table134[[#This Row],[FromMeasure]]</f>
        <v>0.10618961</v>
      </c>
      <c r="G1711" s="27" t="s">
        <v>9435</v>
      </c>
      <c r="H1711" s="37">
        <v>0</v>
      </c>
      <c r="I1711" s="24" t="s">
        <v>418</v>
      </c>
      <c r="J1711" s="37">
        <v>0.10618961</v>
      </c>
      <c r="K1711" s="24" t="s">
        <v>1212</v>
      </c>
      <c r="L1711" s="28">
        <v>1867</v>
      </c>
      <c r="M1711" s="28">
        <v>0</v>
      </c>
      <c r="N1711" s="28">
        <v>1867</v>
      </c>
      <c r="O1711" s="25" t="s">
        <v>24373</v>
      </c>
      <c r="P1711" s="24">
        <v>9</v>
      </c>
      <c r="Q1711" s="24" t="s">
        <v>203</v>
      </c>
      <c r="R1711" s="28">
        <v>7</v>
      </c>
      <c r="S1711" s="28">
        <v>3</v>
      </c>
      <c r="T1711" s="29">
        <v>5.3561863952865559E-3</v>
      </c>
      <c r="U1711" s="28">
        <v>2708</v>
      </c>
      <c r="V1711" s="63"/>
      <c r="W1711" s="61">
        <f>(Table134[[#This Row],[2042 Future AADT]]-Table134[[#This Row],[AADT 2022]])/20*($W$5-2022)+Table134[[#This Row],[AADT 2022]]</f>
        <v>2708</v>
      </c>
      <c r="X1711" s="63"/>
    </row>
    <row r="1712" spans="1:24" s="21" customFormat="1" ht="24" customHeight="1" x14ac:dyDescent="0.25">
      <c r="A1712" s="24" t="s">
        <v>12674</v>
      </c>
      <c r="B1712" s="25" t="s">
        <v>20070</v>
      </c>
      <c r="C1712" s="24">
        <v>5674</v>
      </c>
      <c r="D1712" s="24" t="s">
        <v>17074</v>
      </c>
      <c r="E1712" s="24" t="s">
        <v>758</v>
      </c>
      <c r="F1712" s="26">
        <f>Table134[[#This Row],[ToMeasure]]-Table134[[#This Row],[FromMeasure]]</f>
        <v>7.9165329999995038E-2</v>
      </c>
      <c r="G1712" s="27" t="s">
        <v>756</v>
      </c>
      <c r="H1712" s="37">
        <v>92.716096140000005</v>
      </c>
      <c r="I1712" s="24" t="s">
        <v>1656</v>
      </c>
      <c r="J1712" s="37">
        <v>92.79526147</v>
      </c>
      <c r="K1712" s="24" t="s">
        <v>12128</v>
      </c>
      <c r="L1712" s="28">
        <v>4769</v>
      </c>
      <c r="M1712" s="28">
        <v>3441</v>
      </c>
      <c r="N1712" s="28">
        <v>8210</v>
      </c>
      <c r="O1712" s="25" t="s">
        <v>24374</v>
      </c>
      <c r="P1712" s="24">
        <v>6</v>
      </c>
      <c r="Q1712" s="24">
        <v>55</v>
      </c>
      <c r="R1712" s="28">
        <v>579</v>
      </c>
      <c r="S1712" s="28">
        <v>615</v>
      </c>
      <c r="T1712" s="29">
        <v>0.14543239951278927</v>
      </c>
      <c r="U1712" s="28">
        <v>12700</v>
      </c>
      <c r="V1712" s="63"/>
      <c r="W1712" s="61">
        <f>(Table134[[#This Row],[2042 Future AADT]]-Table134[[#This Row],[AADT 2022]])/20*($W$5-2022)+Table134[[#This Row],[AADT 2022]]</f>
        <v>12700</v>
      </c>
      <c r="X1712" s="63"/>
    </row>
    <row r="1713" spans="1:24" s="21" customFormat="1" ht="24" customHeight="1" x14ac:dyDescent="0.25">
      <c r="A1713" s="24" t="s">
        <v>9454</v>
      </c>
      <c r="B1713" s="25"/>
      <c r="C1713" s="24" t="s">
        <v>203</v>
      </c>
      <c r="D1713" s="24" t="s">
        <v>17074</v>
      </c>
      <c r="E1713" s="24" t="s">
        <v>9455</v>
      </c>
      <c r="F1713" s="26">
        <f>Table134[[#This Row],[ToMeasure]]-Table134[[#This Row],[FromMeasure]]</f>
        <v>7.6289910000000002E-2</v>
      </c>
      <c r="G1713" s="27" t="s">
        <v>9456</v>
      </c>
      <c r="H1713" s="37">
        <v>0</v>
      </c>
      <c r="I1713" s="24" t="s">
        <v>1628</v>
      </c>
      <c r="J1713" s="37">
        <v>7.6289910000000002E-2</v>
      </c>
      <c r="K1713" s="24" t="s">
        <v>1653</v>
      </c>
      <c r="L1713" s="28" t="s">
        <v>203</v>
      </c>
      <c r="M1713" s="28" t="s">
        <v>203</v>
      </c>
      <c r="N1713" s="28" t="s">
        <v>203</v>
      </c>
      <c r="O1713" s="25" t="s">
        <v>203</v>
      </c>
      <c r="P1713" s="24" t="s">
        <v>203</v>
      </c>
      <c r="Q1713" s="24" t="s">
        <v>203</v>
      </c>
      <c r="R1713" s="28" t="s">
        <v>203</v>
      </c>
      <c r="S1713" s="28" t="s">
        <v>203</v>
      </c>
      <c r="T1713" s="29" t="s">
        <v>203</v>
      </c>
      <c r="U1713" s="28" t="s">
        <v>203</v>
      </c>
      <c r="V1713" s="63"/>
      <c r="W1713" s="61" t="e">
        <f>(Table134[[#This Row],[2042 Future AADT]]-Table134[[#This Row],[AADT 2022]])/20*($W$5-2022)+Table134[[#This Row],[AADT 2022]]</f>
        <v>#VALUE!</v>
      </c>
      <c r="X1713" s="63"/>
    </row>
    <row r="1714" spans="1:24" s="21" customFormat="1" ht="24" customHeight="1" x14ac:dyDescent="0.25">
      <c r="A1714" s="24" t="s">
        <v>9539</v>
      </c>
      <c r="B1714" s="25" t="s">
        <v>20310</v>
      </c>
      <c r="C1714" s="24">
        <v>6234</v>
      </c>
      <c r="D1714" s="24" t="s">
        <v>17074</v>
      </c>
      <c r="E1714" s="24" t="s">
        <v>866</v>
      </c>
      <c r="F1714" s="26">
        <f>Table134[[#This Row],[ToMeasure]]-Table134[[#This Row],[FromMeasure]]</f>
        <v>0.1586898699999999</v>
      </c>
      <c r="G1714" s="27" t="s">
        <v>864</v>
      </c>
      <c r="H1714" s="37">
        <v>23.556346699999999</v>
      </c>
      <c r="I1714" s="24" t="s">
        <v>8665</v>
      </c>
      <c r="J1714" s="37">
        <v>23.715036569999999</v>
      </c>
      <c r="K1714" s="24" t="s">
        <v>1718</v>
      </c>
      <c r="L1714" s="28">
        <v>34</v>
      </c>
      <c r="M1714" s="28">
        <v>344</v>
      </c>
      <c r="N1714" s="28">
        <v>378</v>
      </c>
      <c r="O1714" s="25" t="s">
        <v>24375</v>
      </c>
      <c r="P1714" s="24">
        <v>14</v>
      </c>
      <c r="Q1714" s="24">
        <v>66</v>
      </c>
      <c r="R1714" s="28">
        <v>78</v>
      </c>
      <c r="S1714" s="28">
        <v>29</v>
      </c>
      <c r="T1714" s="29">
        <v>0.28306878306878308</v>
      </c>
      <c r="U1714" s="28">
        <v>585</v>
      </c>
      <c r="V1714" s="63"/>
      <c r="W1714" s="61">
        <f>(Table134[[#This Row],[2042 Future AADT]]-Table134[[#This Row],[AADT 2022]])/20*($W$5-2022)+Table134[[#This Row],[AADT 2022]]</f>
        <v>585</v>
      </c>
      <c r="X1714" s="63"/>
    </row>
    <row r="1715" spans="1:24" s="21" customFormat="1" ht="24" customHeight="1" x14ac:dyDescent="0.25">
      <c r="A1715" s="24" t="s">
        <v>9541</v>
      </c>
      <c r="B1715" s="25" t="s">
        <v>18888</v>
      </c>
      <c r="C1715" s="24">
        <v>3630</v>
      </c>
      <c r="D1715" s="24" t="s">
        <v>17074</v>
      </c>
      <c r="E1715" s="24" t="s">
        <v>671</v>
      </c>
      <c r="F1715" s="26">
        <f>Table134[[#This Row],[ToMeasure]]-Table134[[#This Row],[FromMeasure]]</f>
        <v>0.72062227000000001</v>
      </c>
      <c r="G1715" s="27" t="s">
        <v>669</v>
      </c>
      <c r="H1715" s="37">
        <v>0</v>
      </c>
      <c r="I1715" s="24" t="s">
        <v>156</v>
      </c>
      <c r="J1715" s="37">
        <v>0.72062227000000001</v>
      </c>
      <c r="K1715" s="24" t="s">
        <v>1722</v>
      </c>
      <c r="L1715" s="28">
        <v>29943</v>
      </c>
      <c r="M1715" s="28">
        <v>0</v>
      </c>
      <c r="N1715" s="28">
        <v>29943</v>
      </c>
      <c r="O1715" s="25" t="s">
        <v>24376</v>
      </c>
      <c r="P1715" s="24">
        <v>8</v>
      </c>
      <c r="Q1715" s="24">
        <v>51</v>
      </c>
      <c r="R1715" s="28">
        <v>5553</v>
      </c>
      <c r="S1715" s="28">
        <v>3173</v>
      </c>
      <c r="T1715" s="29">
        <v>0.29142036536085231</v>
      </c>
      <c r="U1715" s="28">
        <v>39690</v>
      </c>
      <c r="V1715" s="63"/>
      <c r="W1715" s="61">
        <f>(Table134[[#This Row],[2042 Future AADT]]-Table134[[#This Row],[AADT 2022]])/20*($W$5-2022)+Table134[[#This Row],[AADT 2022]]</f>
        <v>39690</v>
      </c>
      <c r="X1715" s="63"/>
    </row>
    <row r="1716" spans="1:24" s="21" customFormat="1" ht="24" customHeight="1" x14ac:dyDescent="0.25">
      <c r="A1716" s="24" t="s">
        <v>12703</v>
      </c>
      <c r="B1716" s="25" t="s">
        <v>21274</v>
      </c>
      <c r="C1716" s="24">
        <v>8434</v>
      </c>
      <c r="D1716" s="24" t="s">
        <v>17074</v>
      </c>
      <c r="E1716" s="24" t="s">
        <v>671</v>
      </c>
      <c r="F1716" s="26">
        <f>Table134[[#This Row],[ToMeasure]]-Table134[[#This Row],[FromMeasure]]</f>
        <v>0.54624019999999973</v>
      </c>
      <c r="G1716" s="27" t="s">
        <v>669</v>
      </c>
      <c r="H1716" s="37">
        <v>60.462651299999997</v>
      </c>
      <c r="I1716" s="24" t="s">
        <v>1797</v>
      </c>
      <c r="J1716" s="37">
        <v>61.008891499999997</v>
      </c>
      <c r="K1716" s="24" t="s">
        <v>923</v>
      </c>
      <c r="L1716" s="28">
        <v>35352</v>
      </c>
      <c r="M1716" s="28">
        <v>0</v>
      </c>
      <c r="N1716" s="28">
        <v>35352</v>
      </c>
      <c r="O1716" s="25" t="s">
        <v>24377</v>
      </c>
      <c r="P1716" s="24">
        <v>10</v>
      </c>
      <c r="Q1716" s="24">
        <v>60</v>
      </c>
      <c r="R1716" s="28">
        <v>3843</v>
      </c>
      <c r="S1716" s="28">
        <v>3182</v>
      </c>
      <c r="T1716" s="29">
        <v>0.19871577279927585</v>
      </c>
      <c r="U1716" s="28">
        <v>46860</v>
      </c>
      <c r="V1716" s="63"/>
      <c r="W1716" s="61">
        <f>(Table134[[#This Row],[2042 Future AADT]]-Table134[[#This Row],[AADT 2022]])/20*($W$5-2022)+Table134[[#This Row],[AADT 2022]]</f>
        <v>46860</v>
      </c>
      <c r="X1716" s="63"/>
    </row>
    <row r="1717" spans="1:24" s="21" customFormat="1" ht="24" customHeight="1" x14ac:dyDescent="0.25">
      <c r="A1717" s="24" t="s">
        <v>12706</v>
      </c>
      <c r="B1717" s="25" t="s">
        <v>20666</v>
      </c>
      <c r="C1717" s="24">
        <v>7016</v>
      </c>
      <c r="D1717" s="24" t="s">
        <v>17074</v>
      </c>
      <c r="E1717" s="24" t="s">
        <v>1932</v>
      </c>
      <c r="F1717" s="26">
        <f>Table134[[#This Row],[ToMeasure]]-Table134[[#This Row],[FromMeasure]]</f>
        <v>0.37718961000000001</v>
      </c>
      <c r="G1717" s="27" t="s">
        <v>1930</v>
      </c>
      <c r="H1717" s="37">
        <v>0</v>
      </c>
      <c r="I1717" s="24" t="s">
        <v>647</v>
      </c>
      <c r="J1717" s="37">
        <v>0.37718961000000001</v>
      </c>
      <c r="K1717" s="24" t="s">
        <v>5200</v>
      </c>
      <c r="L1717" s="28">
        <v>30215</v>
      </c>
      <c r="M1717" s="28">
        <v>0</v>
      </c>
      <c r="N1717" s="28">
        <v>30215</v>
      </c>
      <c r="O1717" s="25" t="s">
        <v>24378</v>
      </c>
      <c r="P1717" s="24">
        <v>8</v>
      </c>
      <c r="Q1717" s="24" t="s">
        <v>203</v>
      </c>
      <c r="R1717" s="28">
        <v>2388</v>
      </c>
      <c r="S1717" s="28">
        <v>394</v>
      </c>
      <c r="T1717" s="29">
        <v>9.2073473440344195E-2</v>
      </c>
      <c r="U1717" s="28">
        <v>40051</v>
      </c>
      <c r="V1717" s="63"/>
      <c r="W1717" s="61">
        <f>(Table134[[#This Row],[2042 Future AADT]]-Table134[[#This Row],[AADT 2022]])/20*($W$5-2022)+Table134[[#This Row],[AADT 2022]]</f>
        <v>40051</v>
      </c>
      <c r="X1717" s="63"/>
    </row>
    <row r="1718" spans="1:24" s="21" customFormat="1" ht="24" customHeight="1" x14ac:dyDescent="0.25">
      <c r="A1718" s="24" t="s">
        <v>9560</v>
      </c>
      <c r="B1718" s="25" t="s">
        <v>21289</v>
      </c>
      <c r="C1718" s="24">
        <v>8503</v>
      </c>
      <c r="D1718" s="24" t="s">
        <v>17074</v>
      </c>
      <c r="E1718" s="24" t="s">
        <v>1932</v>
      </c>
      <c r="F1718" s="26">
        <f>Table134[[#This Row],[ToMeasure]]-Table134[[#This Row],[FromMeasure]]</f>
        <v>0.71530849999999901</v>
      </c>
      <c r="G1718" s="27" t="s">
        <v>1930</v>
      </c>
      <c r="H1718" s="37">
        <v>59.840658300000001</v>
      </c>
      <c r="I1718" s="24" t="s">
        <v>1975</v>
      </c>
      <c r="J1718" s="37">
        <v>60.5559668</v>
      </c>
      <c r="K1718" s="24" t="s">
        <v>923</v>
      </c>
      <c r="L1718" s="28">
        <v>14890</v>
      </c>
      <c r="M1718" s="28">
        <v>0</v>
      </c>
      <c r="N1718" s="28">
        <v>14890</v>
      </c>
      <c r="O1718" s="25" t="s">
        <v>24379</v>
      </c>
      <c r="P1718" s="24">
        <v>8</v>
      </c>
      <c r="Q1718" s="24" t="s">
        <v>203</v>
      </c>
      <c r="R1718" s="28">
        <v>1140</v>
      </c>
      <c r="S1718" s="28">
        <v>187</v>
      </c>
      <c r="T1718" s="29">
        <v>8.9120214909335124E-2</v>
      </c>
      <c r="U1718" s="28">
        <v>19737</v>
      </c>
      <c r="V1718" s="63"/>
      <c r="W1718" s="61">
        <f>(Table134[[#This Row],[2042 Future AADT]]-Table134[[#This Row],[AADT 2022]])/20*($W$5-2022)+Table134[[#This Row],[AADT 2022]]</f>
        <v>19737</v>
      </c>
      <c r="X1718" s="63"/>
    </row>
    <row r="1719" spans="1:24" s="21" customFormat="1" ht="24" customHeight="1" x14ac:dyDescent="0.25">
      <c r="A1719" s="24" t="s">
        <v>5198</v>
      </c>
      <c r="B1719" s="25" t="s">
        <v>20665</v>
      </c>
      <c r="C1719" s="24">
        <v>7015</v>
      </c>
      <c r="D1719" s="24" t="s">
        <v>17074</v>
      </c>
      <c r="E1719" s="24" t="s">
        <v>5199</v>
      </c>
      <c r="F1719" s="26">
        <f>Table134[[#This Row],[ToMeasure]]-Table134[[#This Row],[FromMeasure]]</f>
        <v>0.57900739999999995</v>
      </c>
      <c r="G1719" s="27" t="s">
        <v>5200</v>
      </c>
      <c r="H1719" s="37">
        <v>0</v>
      </c>
      <c r="I1719" s="24" t="s">
        <v>5201</v>
      </c>
      <c r="J1719" s="37">
        <v>0.57900739999999995</v>
      </c>
      <c r="K1719" s="24" t="s">
        <v>156</v>
      </c>
      <c r="L1719" s="28">
        <v>36759</v>
      </c>
      <c r="M1719" s="28">
        <v>0</v>
      </c>
      <c r="N1719" s="28">
        <v>36759</v>
      </c>
      <c r="O1719" s="25" t="s">
        <v>24380</v>
      </c>
      <c r="P1719" s="24">
        <v>10</v>
      </c>
      <c r="Q1719" s="24" t="s">
        <v>203</v>
      </c>
      <c r="R1719" s="28">
        <v>1323</v>
      </c>
      <c r="S1719" s="28">
        <v>1764</v>
      </c>
      <c r="T1719" s="29">
        <v>8.3979433608095982E-2</v>
      </c>
      <c r="U1719" s="28">
        <v>50456</v>
      </c>
      <c r="V1719" s="63"/>
      <c r="W1719" s="61">
        <f>(Table134[[#This Row],[2042 Future AADT]]-Table134[[#This Row],[AADT 2022]])/20*($W$5-2022)+Table134[[#This Row],[AADT 2022]]</f>
        <v>50456</v>
      </c>
      <c r="X1719" s="63"/>
    </row>
    <row r="1720" spans="1:24" s="21" customFormat="1" ht="24" customHeight="1" x14ac:dyDescent="0.25">
      <c r="A1720" s="24" t="s">
        <v>5203</v>
      </c>
      <c r="B1720" s="25" t="s">
        <v>20663</v>
      </c>
      <c r="C1720" s="24">
        <v>7012</v>
      </c>
      <c r="D1720" s="24" t="s">
        <v>17074</v>
      </c>
      <c r="E1720" s="24" t="s">
        <v>5204</v>
      </c>
      <c r="F1720" s="26">
        <f>Table134[[#This Row],[ToMeasure]]-Table134[[#This Row],[FromMeasure]]</f>
        <v>0.26874271999999999</v>
      </c>
      <c r="G1720" s="27" t="s">
        <v>5205</v>
      </c>
      <c r="H1720" s="37">
        <v>0</v>
      </c>
      <c r="I1720" s="24" t="s">
        <v>1930</v>
      </c>
      <c r="J1720" s="37">
        <v>0.26874271999999999</v>
      </c>
      <c r="K1720" s="24" t="s">
        <v>114</v>
      </c>
      <c r="L1720" s="28">
        <v>16592</v>
      </c>
      <c r="M1720" s="28">
        <v>0</v>
      </c>
      <c r="N1720" s="28">
        <v>16592</v>
      </c>
      <c r="O1720" s="25" t="s">
        <v>24381</v>
      </c>
      <c r="P1720" s="24">
        <v>11</v>
      </c>
      <c r="Q1720" s="24" t="s">
        <v>203</v>
      </c>
      <c r="R1720" s="28">
        <v>557</v>
      </c>
      <c r="S1720" s="28">
        <v>461</v>
      </c>
      <c r="T1720" s="29">
        <v>6.1354869816779171E-2</v>
      </c>
      <c r="U1720" s="28">
        <v>21993</v>
      </c>
      <c r="V1720" s="63"/>
      <c r="W1720" s="61">
        <f>(Table134[[#This Row],[2042 Future AADT]]-Table134[[#This Row],[AADT 2022]])/20*($W$5-2022)+Table134[[#This Row],[AADT 2022]]</f>
        <v>21993</v>
      </c>
      <c r="X1720" s="63"/>
    </row>
    <row r="1721" spans="1:24" s="21" customFormat="1" ht="24" customHeight="1" x14ac:dyDescent="0.25">
      <c r="A1721" s="24" t="s">
        <v>15502</v>
      </c>
      <c r="B1721" s="25" t="s">
        <v>20662</v>
      </c>
      <c r="C1721" s="24">
        <v>7011</v>
      </c>
      <c r="D1721" s="24" t="s">
        <v>17074</v>
      </c>
      <c r="E1721" s="24" t="s">
        <v>15503</v>
      </c>
      <c r="F1721" s="26">
        <f>Table134[[#This Row],[ToMeasure]]-Table134[[#This Row],[FromMeasure]]</f>
        <v>0.23164793</v>
      </c>
      <c r="G1721" s="27" t="s">
        <v>15504</v>
      </c>
      <c r="H1721" s="37">
        <v>0</v>
      </c>
      <c r="I1721" s="24" t="s">
        <v>114</v>
      </c>
      <c r="J1721" s="37">
        <v>0.23164793</v>
      </c>
      <c r="K1721" s="24" t="s">
        <v>669</v>
      </c>
      <c r="L1721" s="28">
        <v>15817</v>
      </c>
      <c r="M1721" s="28">
        <v>0</v>
      </c>
      <c r="N1721" s="28">
        <v>15817</v>
      </c>
      <c r="O1721" s="25" t="s">
        <v>24382</v>
      </c>
      <c r="P1721" s="24">
        <v>10</v>
      </c>
      <c r="Q1721" s="24" t="s">
        <v>203</v>
      </c>
      <c r="R1721" s="28">
        <v>484</v>
      </c>
      <c r="S1721" s="28">
        <v>1875</v>
      </c>
      <c r="T1721" s="29">
        <v>0.14914332680027817</v>
      </c>
      <c r="U1721" s="28">
        <v>20966</v>
      </c>
      <c r="V1721" s="63"/>
      <c r="W1721" s="61">
        <f>(Table134[[#This Row],[2042 Future AADT]]-Table134[[#This Row],[AADT 2022]])/20*($W$5-2022)+Table134[[#This Row],[AADT 2022]]</f>
        <v>20966</v>
      </c>
      <c r="X1721" s="63"/>
    </row>
    <row r="1722" spans="1:24" s="21" customFormat="1" ht="24" customHeight="1" x14ac:dyDescent="0.25">
      <c r="A1722" s="24" t="s">
        <v>9562</v>
      </c>
      <c r="B1722" s="25" t="s">
        <v>20667</v>
      </c>
      <c r="C1722" s="24">
        <v>7020</v>
      </c>
      <c r="D1722" s="24" t="s">
        <v>17074</v>
      </c>
      <c r="E1722" s="24" t="s">
        <v>9563</v>
      </c>
      <c r="F1722" s="26">
        <f>Table134[[#This Row],[ToMeasure]]-Table134[[#This Row],[FromMeasure]]</f>
        <v>0.30433422999999998</v>
      </c>
      <c r="G1722" s="27" t="s">
        <v>5210</v>
      </c>
      <c r="H1722" s="37">
        <v>0</v>
      </c>
      <c r="I1722" s="24" t="s">
        <v>669</v>
      </c>
      <c r="J1722" s="37">
        <v>0.30433422999999998</v>
      </c>
      <c r="K1722" s="24" t="s">
        <v>5209</v>
      </c>
      <c r="L1722" s="28">
        <v>5032</v>
      </c>
      <c r="M1722" s="28">
        <v>0</v>
      </c>
      <c r="N1722" s="28">
        <v>5032</v>
      </c>
      <c r="O1722" s="25" t="s">
        <v>24383</v>
      </c>
      <c r="P1722" s="24">
        <v>8</v>
      </c>
      <c r="Q1722" s="24" t="s">
        <v>203</v>
      </c>
      <c r="R1722" s="28">
        <v>168</v>
      </c>
      <c r="S1722" s="28">
        <v>138</v>
      </c>
      <c r="T1722" s="29">
        <v>6.0810810810810814E-2</v>
      </c>
      <c r="U1722" s="28">
        <v>6670</v>
      </c>
      <c r="V1722" s="63"/>
      <c r="W1722" s="61">
        <f>(Table134[[#This Row],[2042 Future AADT]]-Table134[[#This Row],[AADT 2022]])/20*($W$5-2022)+Table134[[#This Row],[AADT 2022]]</f>
        <v>6670</v>
      </c>
      <c r="X1722" s="63"/>
    </row>
    <row r="1723" spans="1:24" s="21" customFormat="1" ht="24" customHeight="1" x14ac:dyDescent="0.25">
      <c r="A1723" s="24" t="s">
        <v>12708</v>
      </c>
      <c r="B1723" s="25" t="s">
        <v>20669</v>
      </c>
      <c r="C1723" s="24">
        <v>7022</v>
      </c>
      <c r="D1723" s="24" t="s">
        <v>17074</v>
      </c>
      <c r="E1723" s="24" t="s">
        <v>12709</v>
      </c>
      <c r="F1723" s="26">
        <f>Table134[[#This Row],[ToMeasure]]-Table134[[#This Row],[FromMeasure]]</f>
        <v>0.28932335999999997</v>
      </c>
      <c r="G1723" s="27" t="s">
        <v>9568</v>
      </c>
      <c r="H1723" s="37">
        <v>0</v>
      </c>
      <c r="I1723" s="24" t="s">
        <v>1930</v>
      </c>
      <c r="J1723" s="37">
        <v>0.28932335999999997</v>
      </c>
      <c r="K1723" s="24" t="s">
        <v>9567</v>
      </c>
      <c r="L1723" s="28">
        <v>11058</v>
      </c>
      <c r="M1723" s="28">
        <v>0</v>
      </c>
      <c r="N1723" s="28">
        <v>11058</v>
      </c>
      <c r="O1723" s="25" t="s">
        <v>24384</v>
      </c>
      <c r="P1723" s="24">
        <v>12</v>
      </c>
      <c r="Q1723" s="24" t="s">
        <v>203</v>
      </c>
      <c r="R1723" s="28">
        <v>371</v>
      </c>
      <c r="S1723" s="28">
        <v>307</v>
      </c>
      <c r="T1723" s="29">
        <v>6.1313076505697235E-2</v>
      </c>
      <c r="U1723" s="28">
        <v>14658</v>
      </c>
      <c r="V1723" s="63"/>
      <c r="W1723" s="61">
        <f>(Table134[[#This Row],[2042 Future AADT]]-Table134[[#This Row],[AADT 2022]])/20*($W$5-2022)+Table134[[#This Row],[AADT 2022]]</f>
        <v>14658</v>
      </c>
      <c r="X1723" s="63"/>
    </row>
    <row r="1724" spans="1:24" s="21" customFormat="1" ht="24" customHeight="1" x14ac:dyDescent="0.25">
      <c r="A1724" s="24" t="s">
        <v>5207</v>
      </c>
      <c r="B1724" s="25" t="s">
        <v>20668</v>
      </c>
      <c r="C1724" s="24">
        <v>7021</v>
      </c>
      <c r="D1724" s="24" t="s">
        <v>17074</v>
      </c>
      <c r="E1724" s="24" t="s">
        <v>5208</v>
      </c>
      <c r="F1724" s="26">
        <f>Table134[[#This Row],[ToMeasure]]-Table134[[#This Row],[FromMeasure]]</f>
        <v>0.27621476</v>
      </c>
      <c r="G1724" s="27" t="s">
        <v>5209</v>
      </c>
      <c r="H1724" s="37">
        <v>0</v>
      </c>
      <c r="I1724" s="24" t="s">
        <v>5210</v>
      </c>
      <c r="J1724" s="37">
        <v>0.27621476</v>
      </c>
      <c r="K1724" s="24" t="s">
        <v>669</v>
      </c>
      <c r="L1724" s="28">
        <v>10511</v>
      </c>
      <c r="M1724" s="28">
        <v>0</v>
      </c>
      <c r="N1724" s="28">
        <v>10511</v>
      </c>
      <c r="O1724" s="25" t="s">
        <v>24385</v>
      </c>
      <c r="P1724" s="24">
        <v>8</v>
      </c>
      <c r="Q1724" s="24" t="s">
        <v>203</v>
      </c>
      <c r="R1724" s="28">
        <v>321</v>
      </c>
      <c r="S1724" s="28">
        <v>1244</v>
      </c>
      <c r="T1724" s="29">
        <v>0.14889163733231853</v>
      </c>
      <c r="U1724" s="28">
        <v>13933</v>
      </c>
      <c r="V1724" s="63"/>
      <c r="W1724" s="61">
        <f>(Table134[[#This Row],[2042 Future AADT]]-Table134[[#This Row],[AADT 2022]])/20*($W$5-2022)+Table134[[#This Row],[AADT 2022]]</f>
        <v>13933</v>
      </c>
      <c r="X1724" s="63"/>
    </row>
    <row r="1725" spans="1:24" s="21" customFormat="1" ht="24" customHeight="1" x14ac:dyDescent="0.25">
      <c r="A1725" s="24" t="s">
        <v>9565</v>
      </c>
      <c r="B1725" s="25" t="s">
        <v>20670</v>
      </c>
      <c r="C1725" s="24">
        <v>7023</v>
      </c>
      <c r="D1725" s="24" t="s">
        <v>17074</v>
      </c>
      <c r="E1725" s="24" t="s">
        <v>9566</v>
      </c>
      <c r="F1725" s="26">
        <f>Table134[[#This Row],[ToMeasure]]-Table134[[#This Row],[FromMeasure]]</f>
        <v>0.25157551</v>
      </c>
      <c r="G1725" s="27" t="s">
        <v>9567</v>
      </c>
      <c r="H1725" s="37">
        <v>0</v>
      </c>
      <c r="I1725" s="24" t="s">
        <v>9568</v>
      </c>
      <c r="J1725" s="37">
        <v>0.25157551</v>
      </c>
      <c r="K1725" s="24" t="s">
        <v>1930</v>
      </c>
      <c r="L1725" s="28">
        <v>5132</v>
      </c>
      <c r="M1725" s="28">
        <v>0</v>
      </c>
      <c r="N1725" s="28">
        <v>5132</v>
      </c>
      <c r="O1725" s="25" t="s">
        <v>24386</v>
      </c>
      <c r="P1725" s="24">
        <v>8</v>
      </c>
      <c r="Q1725" s="24" t="s">
        <v>203</v>
      </c>
      <c r="R1725" s="28">
        <v>155</v>
      </c>
      <c r="S1725" s="28">
        <v>606</v>
      </c>
      <c r="T1725" s="29">
        <v>0.14828526890101326</v>
      </c>
      <c r="U1725" s="28">
        <v>6803</v>
      </c>
      <c r="V1725" s="63"/>
      <c r="W1725" s="61">
        <f>(Table134[[#This Row],[2042 Future AADT]]-Table134[[#This Row],[AADT 2022]])/20*($W$5-2022)+Table134[[#This Row],[AADT 2022]]</f>
        <v>6803</v>
      </c>
      <c r="X1725" s="63"/>
    </row>
    <row r="1726" spans="1:24" s="21" customFormat="1" ht="24" customHeight="1" x14ac:dyDescent="0.25">
      <c r="A1726" s="24" t="s">
        <v>5212</v>
      </c>
      <c r="B1726" s="25" t="s">
        <v>20672</v>
      </c>
      <c r="C1726" s="24">
        <v>7030</v>
      </c>
      <c r="D1726" s="24" t="s">
        <v>17074</v>
      </c>
      <c r="E1726" s="24" t="s">
        <v>5213</v>
      </c>
      <c r="F1726" s="26">
        <f>Table134[[#This Row],[ToMeasure]]-Table134[[#This Row],[FromMeasure]]</f>
        <v>0.27550197999999998</v>
      </c>
      <c r="G1726" s="27" t="s">
        <v>5214</v>
      </c>
      <c r="H1726" s="37">
        <v>0</v>
      </c>
      <c r="I1726" s="24" t="s">
        <v>669</v>
      </c>
      <c r="J1726" s="37">
        <v>0.27550197999999998</v>
      </c>
      <c r="K1726" s="24" t="s">
        <v>5215</v>
      </c>
      <c r="L1726" s="28">
        <v>8698</v>
      </c>
      <c r="M1726" s="28">
        <v>0</v>
      </c>
      <c r="N1726" s="28">
        <v>8698</v>
      </c>
      <c r="O1726" s="25" t="s">
        <v>24387</v>
      </c>
      <c r="P1726" s="24">
        <v>8</v>
      </c>
      <c r="Q1726" s="24" t="s">
        <v>203</v>
      </c>
      <c r="R1726" s="28">
        <v>286</v>
      </c>
      <c r="S1726" s="28">
        <v>237</v>
      </c>
      <c r="T1726" s="29">
        <v>6.0128765233386984E-2</v>
      </c>
      <c r="U1726" s="28">
        <v>11529</v>
      </c>
      <c r="V1726" s="63"/>
      <c r="W1726" s="61">
        <f>(Table134[[#This Row],[2042 Future AADT]]-Table134[[#This Row],[AADT 2022]])/20*($W$5-2022)+Table134[[#This Row],[AADT 2022]]</f>
        <v>11529</v>
      </c>
      <c r="X1726" s="63"/>
    </row>
    <row r="1727" spans="1:24" s="21" customFormat="1" ht="24" customHeight="1" x14ac:dyDescent="0.25">
      <c r="A1727" s="24" t="s">
        <v>5217</v>
      </c>
      <c r="B1727" s="25" t="s">
        <v>20674</v>
      </c>
      <c r="C1727" s="24">
        <v>7032</v>
      </c>
      <c r="D1727" s="24" t="s">
        <v>17074</v>
      </c>
      <c r="E1727" s="24" t="s">
        <v>5218</v>
      </c>
      <c r="F1727" s="26">
        <f>Table134[[#This Row],[ToMeasure]]-Table134[[#This Row],[FromMeasure]]</f>
        <v>0.23945271000000001</v>
      </c>
      <c r="G1727" s="27" t="s">
        <v>5219</v>
      </c>
      <c r="H1727" s="37">
        <v>0</v>
      </c>
      <c r="I1727" s="24" t="s">
        <v>1930</v>
      </c>
      <c r="J1727" s="37">
        <v>0.23945271000000001</v>
      </c>
      <c r="K1727" s="24" t="s">
        <v>5220</v>
      </c>
      <c r="L1727" s="28">
        <v>9680</v>
      </c>
      <c r="M1727" s="28">
        <v>0</v>
      </c>
      <c r="N1727" s="28">
        <v>9680</v>
      </c>
      <c r="O1727" s="25" t="s">
        <v>24388</v>
      </c>
      <c r="P1727" s="24">
        <v>11</v>
      </c>
      <c r="Q1727" s="24" t="s">
        <v>203</v>
      </c>
      <c r="R1727" s="28">
        <v>322</v>
      </c>
      <c r="S1727" s="28">
        <v>266</v>
      </c>
      <c r="T1727" s="29">
        <v>6.074380165289256E-2</v>
      </c>
      <c r="U1727" s="28">
        <v>12831</v>
      </c>
      <c r="V1727" s="63"/>
      <c r="W1727" s="61">
        <f>(Table134[[#This Row],[2042 Future AADT]]-Table134[[#This Row],[AADT 2022]])/20*($W$5-2022)+Table134[[#This Row],[AADT 2022]]</f>
        <v>12831</v>
      </c>
      <c r="X1727" s="63"/>
    </row>
    <row r="1728" spans="1:24" s="21" customFormat="1" ht="24" customHeight="1" x14ac:dyDescent="0.25">
      <c r="A1728" s="24" t="s">
        <v>15506</v>
      </c>
      <c r="B1728" s="25" t="s">
        <v>20673</v>
      </c>
      <c r="C1728" s="24">
        <v>7031</v>
      </c>
      <c r="D1728" s="24" t="s">
        <v>17074</v>
      </c>
      <c r="E1728" s="24" t="s">
        <v>15507</v>
      </c>
      <c r="F1728" s="26">
        <f>Table134[[#This Row],[ToMeasure]]-Table134[[#This Row],[FromMeasure]]</f>
        <v>0.23977879999999999</v>
      </c>
      <c r="G1728" s="27" t="s">
        <v>5215</v>
      </c>
      <c r="H1728" s="37">
        <v>0</v>
      </c>
      <c r="I1728" s="24" t="s">
        <v>5214</v>
      </c>
      <c r="J1728" s="37">
        <v>0.23977879999999999</v>
      </c>
      <c r="K1728" s="24" t="s">
        <v>669</v>
      </c>
      <c r="L1728" s="28">
        <v>10769</v>
      </c>
      <c r="M1728" s="28">
        <v>0</v>
      </c>
      <c r="N1728" s="28">
        <v>10769</v>
      </c>
      <c r="O1728" s="25" t="s">
        <v>24389</v>
      </c>
      <c r="P1728" s="24">
        <v>10</v>
      </c>
      <c r="Q1728" s="24" t="s">
        <v>203</v>
      </c>
      <c r="R1728" s="28">
        <v>329</v>
      </c>
      <c r="S1728" s="28">
        <v>1276</v>
      </c>
      <c r="T1728" s="29">
        <v>0.14903890797659949</v>
      </c>
      <c r="U1728" s="28">
        <v>14275</v>
      </c>
      <c r="V1728" s="63"/>
      <c r="W1728" s="61">
        <f>(Table134[[#This Row],[2042 Future AADT]]-Table134[[#This Row],[AADT 2022]])/20*($W$5-2022)+Table134[[#This Row],[AADT 2022]]</f>
        <v>14275</v>
      </c>
      <c r="X1728" s="63"/>
    </row>
    <row r="1729" spans="1:24" s="21" customFormat="1" ht="24" customHeight="1" x14ac:dyDescent="0.25">
      <c r="A1729" s="24" t="s">
        <v>12711</v>
      </c>
      <c r="B1729" s="25" t="s">
        <v>20675</v>
      </c>
      <c r="C1729" s="24">
        <v>7033</v>
      </c>
      <c r="D1729" s="24" t="s">
        <v>17074</v>
      </c>
      <c r="E1729" s="24" t="s">
        <v>12712</v>
      </c>
      <c r="F1729" s="26">
        <f>Table134[[#This Row],[ToMeasure]]-Table134[[#This Row],[FromMeasure]]</f>
        <v>0.24342531000000001</v>
      </c>
      <c r="G1729" s="27" t="s">
        <v>5220</v>
      </c>
      <c r="H1729" s="37">
        <v>0</v>
      </c>
      <c r="I1729" s="24" t="s">
        <v>5219</v>
      </c>
      <c r="J1729" s="37">
        <v>0.24342531000000001</v>
      </c>
      <c r="K1729" s="24" t="s">
        <v>1930</v>
      </c>
      <c r="L1729" s="28">
        <v>9366</v>
      </c>
      <c r="M1729" s="28">
        <v>0</v>
      </c>
      <c r="N1729" s="28">
        <v>9366</v>
      </c>
      <c r="O1729" s="25" t="s">
        <v>24390</v>
      </c>
      <c r="P1729" s="24">
        <v>8</v>
      </c>
      <c r="Q1729" s="24" t="s">
        <v>203</v>
      </c>
      <c r="R1729" s="28">
        <v>286</v>
      </c>
      <c r="S1729" s="28">
        <v>1110</v>
      </c>
      <c r="T1729" s="29">
        <v>0.14904975443092036</v>
      </c>
      <c r="U1729" s="28">
        <v>12415</v>
      </c>
      <c r="V1729" s="63"/>
      <c r="W1729" s="61">
        <f>(Table134[[#This Row],[2042 Future AADT]]-Table134[[#This Row],[AADT 2022]])/20*($W$5-2022)+Table134[[#This Row],[AADT 2022]]</f>
        <v>12415</v>
      </c>
      <c r="X1729" s="63"/>
    </row>
    <row r="1730" spans="1:24" s="21" customFormat="1" ht="24" customHeight="1" x14ac:dyDescent="0.25">
      <c r="A1730" s="24" t="s">
        <v>15509</v>
      </c>
      <c r="B1730" s="25" t="s">
        <v>20677</v>
      </c>
      <c r="C1730" s="24">
        <v>7040</v>
      </c>
      <c r="D1730" s="24" t="s">
        <v>17074</v>
      </c>
      <c r="E1730" s="24" t="s">
        <v>15510</v>
      </c>
      <c r="F1730" s="26">
        <f>Table134[[#This Row],[ToMeasure]]-Table134[[#This Row],[FromMeasure]]</f>
        <v>0.28676879</v>
      </c>
      <c r="G1730" s="27" t="s">
        <v>12716</v>
      </c>
      <c r="H1730" s="37">
        <v>0</v>
      </c>
      <c r="I1730" s="24" t="s">
        <v>669</v>
      </c>
      <c r="J1730" s="37">
        <v>0.28676879</v>
      </c>
      <c r="K1730" s="24" t="s">
        <v>5231</v>
      </c>
      <c r="L1730" s="28">
        <v>12955</v>
      </c>
      <c r="M1730" s="28">
        <v>0</v>
      </c>
      <c r="N1730" s="28">
        <v>12955</v>
      </c>
      <c r="O1730" s="25" t="s">
        <v>24391</v>
      </c>
      <c r="P1730" s="24">
        <v>8</v>
      </c>
      <c r="Q1730" s="24" t="s">
        <v>203</v>
      </c>
      <c r="R1730" s="28">
        <v>439</v>
      </c>
      <c r="S1730" s="28">
        <v>364</v>
      </c>
      <c r="T1730" s="29">
        <v>6.1983790042454648E-2</v>
      </c>
      <c r="U1730" s="28">
        <v>17172</v>
      </c>
      <c r="V1730" s="63"/>
      <c r="W1730" s="61">
        <f>(Table134[[#This Row],[2042 Future AADT]]-Table134[[#This Row],[AADT 2022]])/20*($W$5-2022)+Table134[[#This Row],[AADT 2022]]</f>
        <v>17172</v>
      </c>
      <c r="X1730" s="63"/>
    </row>
    <row r="1731" spans="1:24" s="21" customFormat="1" ht="24" customHeight="1" x14ac:dyDescent="0.25">
      <c r="A1731" s="24" t="s">
        <v>15512</v>
      </c>
      <c r="B1731" s="25" t="s">
        <v>20679</v>
      </c>
      <c r="C1731" s="24">
        <v>7042</v>
      </c>
      <c r="D1731" s="24" t="s">
        <v>17074</v>
      </c>
      <c r="E1731" s="24" t="s">
        <v>15513</v>
      </c>
      <c r="F1731" s="26">
        <f>Table134[[#This Row],[ToMeasure]]-Table134[[#This Row],[FromMeasure]]</f>
        <v>0.3005719</v>
      </c>
      <c r="G1731" s="27" t="s">
        <v>9572</v>
      </c>
      <c r="H1731" s="37">
        <v>0</v>
      </c>
      <c r="I1731" s="24" t="s">
        <v>1930</v>
      </c>
      <c r="J1731" s="37">
        <v>0.3005719</v>
      </c>
      <c r="K1731" s="24" t="s">
        <v>5231</v>
      </c>
      <c r="L1731" s="28">
        <v>13195</v>
      </c>
      <c r="M1731" s="28">
        <v>0</v>
      </c>
      <c r="N1731" s="28">
        <v>13195</v>
      </c>
      <c r="O1731" s="25" t="s">
        <v>24392</v>
      </c>
      <c r="P1731" s="24">
        <v>10</v>
      </c>
      <c r="Q1731" s="24" t="s">
        <v>203</v>
      </c>
      <c r="R1731" s="28">
        <v>449</v>
      </c>
      <c r="S1731" s="28">
        <v>373</v>
      </c>
      <c r="T1731" s="29">
        <v>6.2296324365289882E-2</v>
      </c>
      <c r="U1731" s="28">
        <v>17490</v>
      </c>
      <c r="V1731" s="63"/>
      <c r="W1731" s="61">
        <f>(Table134[[#This Row],[2042 Future AADT]]-Table134[[#This Row],[AADT 2022]])/20*($W$5-2022)+Table134[[#This Row],[AADT 2022]]</f>
        <v>17490</v>
      </c>
      <c r="X1731" s="63"/>
    </row>
    <row r="1732" spans="1:24" s="21" customFormat="1" ht="24" customHeight="1" x14ac:dyDescent="0.25">
      <c r="A1732" s="24" t="s">
        <v>12714</v>
      </c>
      <c r="B1732" s="25" t="s">
        <v>20678</v>
      </c>
      <c r="C1732" s="24">
        <v>7041</v>
      </c>
      <c r="D1732" s="24" t="s">
        <v>17074</v>
      </c>
      <c r="E1732" s="24" t="s">
        <v>12715</v>
      </c>
      <c r="F1732" s="26">
        <f>Table134[[#This Row],[ToMeasure]]-Table134[[#This Row],[FromMeasure]]</f>
        <v>0.27960935999999997</v>
      </c>
      <c r="G1732" s="27" t="s">
        <v>5231</v>
      </c>
      <c r="H1732" s="37">
        <v>0</v>
      </c>
      <c r="I1732" s="24" t="s">
        <v>12716</v>
      </c>
      <c r="J1732" s="37">
        <v>0.27960935999999997</v>
      </c>
      <c r="K1732" s="24" t="s">
        <v>669</v>
      </c>
      <c r="L1732" s="28">
        <v>11668</v>
      </c>
      <c r="M1732" s="28">
        <v>0</v>
      </c>
      <c r="N1732" s="28">
        <v>11668</v>
      </c>
      <c r="O1732" s="25" t="s">
        <v>24393</v>
      </c>
      <c r="P1732" s="24">
        <v>9</v>
      </c>
      <c r="Q1732" s="24" t="s">
        <v>203</v>
      </c>
      <c r="R1732" s="28">
        <v>357</v>
      </c>
      <c r="S1732" s="28">
        <v>1381</v>
      </c>
      <c r="T1732" s="29">
        <v>0.14895440521083306</v>
      </c>
      <c r="U1732" s="28">
        <v>15466</v>
      </c>
      <c r="V1732" s="63"/>
      <c r="W1732" s="61">
        <f>(Table134[[#This Row],[2042 Future AADT]]-Table134[[#This Row],[AADT 2022]])/20*($W$5-2022)+Table134[[#This Row],[AADT 2022]]</f>
        <v>15466</v>
      </c>
      <c r="X1732" s="63"/>
    </row>
    <row r="1733" spans="1:24" s="21" customFormat="1" ht="24" customHeight="1" x14ac:dyDescent="0.25">
      <c r="A1733" s="24" t="s">
        <v>15515</v>
      </c>
      <c r="B1733" s="25" t="s">
        <v>20680</v>
      </c>
      <c r="C1733" s="24">
        <v>7043</v>
      </c>
      <c r="D1733" s="24" t="s">
        <v>17074</v>
      </c>
      <c r="E1733" s="24" t="s">
        <v>15516</v>
      </c>
      <c r="F1733" s="26">
        <f>Table134[[#This Row],[ToMeasure]]-Table134[[#This Row],[FromMeasure]]</f>
        <v>0.29631278</v>
      </c>
      <c r="G1733" s="27" t="s">
        <v>5226</v>
      </c>
      <c r="H1733" s="37">
        <v>0</v>
      </c>
      <c r="I1733" s="24" t="s">
        <v>12716</v>
      </c>
      <c r="J1733" s="37">
        <v>0.29631278</v>
      </c>
      <c r="K1733" s="24" t="s">
        <v>1930</v>
      </c>
      <c r="L1733" s="28">
        <v>10897</v>
      </c>
      <c r="M1733" s="28">
        <v>0</v>
      </c>
      <c r="N1733" s="28">
        <v>10897</v>
      </c>
      <c r="O1733" s="25" t="s">
        <v>24394</v>
      </c>
      <c r="P1733" s="24">
        <v>7</v>
      </c>
      <c r="Q1733" s="24" t="s">
        <v>203</v>
      </c>
      <c r="R1733" s="28">
        <v>331</v>
      </c>
      <c r="S1733" s="28">
        <v>1289</v>
      </c>
      <c r="T1733" s="29">
        <v>0.14866477012021656</v>
      </c>
      <c r="U1733" s="28">
        <v>14444</v>
      </c>
      <c r="V1733" s="63"/>
      <c r="W1733" s="61">
        <f>(Table134[[#This Row],[2042 Future AADT]]-Table134[[#This Row],[AADT 2022]])/20*($W$5-2022)+Table134[[#This Row],[AADT 2022]]</f>
        <v>14444</v>
      </c>
      <c r="X1733" s="63"/>
    </row>
    <row r="1734" spans="1:24" s="21" customFormat="1" ht="24" customHeight="1" x14ac:dyDescent="0.25">
      <c r="A1734" s="24" t="s">
        <v>5222</v>
      </c>
      <c r="B1734" s="25"/>
      <c r="C1734" s="24" t="s">
        <v>203</v>
      </c>
      <c r="D1734" s="24" t="s">
        <v>17074</v>
      </c>
      <c r="E1734" s="24" t="s">
        <v>5223</v>
      </c>
      <c r="F1734" s="26">
        <f>Table134[[#This Row],[ToMeasure]]-Table134[[#This Row],[FromMeasure]]</f>
        <v>4.5412729999999998E-2</v>
      </c>
      <c r="G1734" s="27" t="s">
        <v>5224</v>
      </c>
      <c r="H1734" s="37">
        <v>0</v>
      </c>
      <c r="I1734" s="24" t="s">
        <v>5225</v>
      </c>
      <c r="J1734" s="37">
        <v>4.5412729999999998E-2</v>
      </c>
      <c r="K1734" s="24" t="s">
        <v>5226</v>
      </c>
      <c r="L1734" s="28" t="s">
        <v>203</v>
      </c>
      <c r="M1734" s="28" t="s">
        <v>203</v>
      </c>
      <c r="N1734" s="28" t="s">
        <v>203</v>
      </c>
      <c r="O1734" s="25" t="s">
        <v>203</v>
      </c>
      <c r="P1734" s="24" t="s">
        <v>203</v>
      </c>
      <c r="Q1734" s="24" t="s">
        <v>203</v>
      </c>
      <c r="R1734" s="28" t="s">
        <v>203</v>
      </c>
      <c r="S1734" s="28" t="s">
        <v>203</v>
      </c>
      <c r="T1734" s="29" t="s">
        <v>203</v>
      </c>
      <c r="U1734" s="28" t="s">
        <v>203</v>
      </c>
      <c r="V1734" s="63"/>
      <c r="W1734" s="61" t="e">
        <f>(Table134[[#This Row],[2042 Future AADT]]-Table134[[#This Row],[AADT 2022]])/20*($W$5-2022)+Table134[[#This Row],[AADT 2022]]</f>
        <v>#VALUE!</v>
      </c>
      <c r="X1734" s="63"/>
    </row>
    <row r="1735" spans="1:24" s="21" customFormat="1" ht="24" customHeight="1" x14ac:dyDescent="0.25">
      <c r="A1735" s="24" t="s">
        <v>5227</v>
      </c>
      <c r="B1735" s="25"/>
      <c r="C1735" s="24" t="s">
        <v>203</v>
      </c>
      <c r="D1735" s="24" t="s">
        <v>17074</v>
      </c>
      <c r="E1735" s="24" t="s">
        <v>5228</v>
      </c>
      <c r="F1735" s="26">
        <f>Table134[[#This Row],[ToMeasure]]-Table134[[#This Row],[FromMeasure]]</f>
        <v>4.827451E-2</v>
      </c>
      <c r="G1735" s="27" t="s">
        <v>5229</v>
      </c>
      <c r="H1735" s="37">
        <v>0</v>
      </c>
      <c r="I1735" s="24" t="s">
        <v>5230</v>
      </c>
      <c r="J1735" s="37">
        <v>4.827451E-2</v>
      </c>
      <c r="K1735" s="24" t="s">
        <v>5231</v>
      </c>
      <c r="L1735" s="28" t="s">
        <v>203</v>
      </c>
      <c r="M1735" s="28" t="s">
        <v>203</v>
      </c>
      <c r="N1735" s="28" t="s">
        <v>203</v>
      </c>
      <c r="O1735" s="25" t="s">
        <v>203</v>
      </c>
      <c r="P1735" s="24" t="s">
        <v>203</v>
      </c>
      <c r="Q1735" s="24" t="s">
        <v>203</v>
      </c>
      <c r="R1735" s="28" t="s">
        <v>203</v>
      </c>
      <c r="S1735" s="28" t="s">
        <v>203</v>
      </c>
      <c r="T1735" s="29" t="s">
        <v>203</v>
      </c>
      <c r="U1735" s="28" t="s">
        <v>203</v>
      </c>
      <c r="V1735" s="63"/>
      <c r="W1735" s="61" t="e">
        <f>(Table134[[#This Row],[2042 Future AADT]]-Table134[[#This Row],[AADT 2022]])/20*($W$5-2022)+Table134[[#This Row],[AADT 2022]]</f>
        <v>#VALUE!</v>
      </c>
      <c r="X1735" s="63"/>
    </row>
    <row r="1736" spans="1:24" s="21" customFormat="1" ht="24" customHeight="1" x14ac:dyDescent="0.25">
      <c r="A1736" s="24" t="s">
        <v>12718</v>
      </c>
      <c r="B1736" s="25"/>
      <c r="C1736" s="24" t="s">
        <v>203</v>
      </c>
      <c r="D1736" s="24" t="s">
        <v>17074</v>
      </c>
      <c r="E1736" s="24" t="s">
        <v>12719</v>
      </c>
      <c r="F1736" s="26">
        <f>Table134[[#This Row],[ToMeasure]]-Table134[[#This Row],[FromMeasure]]</f>
        <v>4.66103E-2</v>
      </c>
      <c r="G1736" s="27" t="s">
        <v>5230</v>
      </c>
      <c r="H1736" s="37">
        <v>0</v>
      </c>
      <c r="I1736" s="24" t="s">
        <v>12716</v>
      </c>
      <c r="J1736" s="37">
        <v>4.66103E-2</v>
      </c>
      <c r="K1736" s="24" t="s">
        <v>5229</v>
      </c>
      <c r="L1736" s="28" t="s">
        <v>203</v>
      </c>
      <c r="M1736" s="28" t="s">
        <v>203</v>
      </c>
      <c r="N1736" s="28" t="s">
        <v>203</v>
      </c>
      <c r="O1736" s="25" t="s">
        <v>203</v>
      </c>
      <c r="P1736" s="24" t="s">
        <v>203</v>
      </c>
      <c r="Q1736" s="24" t="s">
        <v>203</v>
      </c>
      <c r="R1736" s="28" t="s">
        <v>203</v>
      </c>
      <c r="S1736" s="28" t="s">
        <v>203</v>
      </c>
      <c r="T1736" s="29" t="s">
        <v>203</v>
      </c>
      <c r="U1736" s="28" t="s">
        <v>203</v>
      </c>
      <c r="V1736" s="63"/>
      <c r="W1736" s="61" t="e">
        <f>(Table134[[#This Row],[2042 Future AADT]]-Table134[[#This Row],[AADT 2022]])/20*($W$5-2022)+Table134[[#This Row],[AADT 2022]]</f>
        <v>#VALUE!</v>
      </c>
      <c r="X1736" s="63"/>
    </row>
    <row r="1737" spans="1:24" s="21" customFormat="1" ht="24" customHeight="1" x14ac:dyDescent="0.25">
      <c r="A1737" s="24" t="s">
        <v>9570</v>
      </c>
      <c r="B1737" s="25"/>
      <c r="C1737" s="24" t="s">
        <v>203</v>
      </c>
      <c r="D1737" s="24" t="s">
        <v>17074</v>
      </c>
      <c r="E1737" s="24" t="s">
        <v>9571</v>
      </c>
      <c r="F1737" s="26">
        <f>Table134[[#This Row],[ToMeasure]]-Table134[[#This Row],[FromMeasure]]</f>
        <v>5.1322520000000003E-2</v>
      </c>
      <c r="G1737" s="27" t="s">
        <v>5225</v>
      </c>
      <c r="H1737" s="37">
        <v>0</v>
      </c>
      <c r="I1737" s="24" t="s">
        <v>9572</v>
      </c>
      <c r="J1737" s="37">
        <v>5.1322520000000003E-2</v>
      </c>
      <c r="K1737" s="24" t="s">
        <v>5224</v>
      </c>
      <c r="L1737" s="28" t="s">
        <v>203</v>
      </c>
      <c r="M1737" s="28" t="s">
        <v>203</v>
      </c>
      <c r="N1737" s="28" t="s">
        <v>203</v>
      </c>
      <c r="O1737" s="25" t="s">
        <v>203</v>
      </c>
      <c r="P1737" s="24" t="s">
        <v>203</v>
      </c>
      <c r="Q1737" s="24" t="s">
        <v>203</v>
      </c>
      <c r="R1737" s="28" t="s">
        <v>203</v>
      </c>
      <c r="S1737" s="28" t="s">
        <v>203</v>
      </c>
      <c r="T1737" s="29" t="s">
        <v>203</v>
      </c>
      <c r="U1737" s="28" t="s">
        <v>203</v>
      </c>
      <c r="V1737" s="63"/>
      <c r="W1737" s="61" t="e">
        <f>(Table134[[#This Row],[2042 Future AADT]]-Table134[[#This Row],[AADT 2022]])/20*($W$5-2022)+Table134[[#This Row],[AADT 2022]]</f>
        <v>#VALUE!</v>
      </c>
      <c r="X1737" s="63"/>
    </row>
    <row r="1738" spans="1:24" s="21" customFormat="1" ht="24" customHeight="1" x14ac:dyDescent="0.25">
      <c r="A1738" s="24" t="s">
        <v>12720</v>
      </c>
      <c r="B1738" s="25" t="s">
        <v>21044</v>
      </c>
      <c r="C1738" s="24">
        <v>7710</v>
      </c>
      <c r="D1738" s="24" t="s">
        <v>17074</v>
      </c>
      <c r="E1738" s="24" t="s">
        <v>12721</v>
      </c>
      <c r="F1738" s="26">
        <f>Table134[[#This Row],[ToMeasure]]-Table134[[#This Row],[FromMeasure]]</f>
        <v>0.24092274999999999</v>
      </c>
      <c r="G1738" s="27" t="s">
        <v>12722</v>
      </c>
      <c r="H1738" s="37">
        <v>0</v>
      </c>
      <c r="I1738" s="24" t="s">
        <v>669</v>
      </c>
      <c r="J1738" s="37">
        <v>0.24092274999999999</v>
      </c>
      <c r="K1738" s="24" t="s">
        <v>12723</v>
      </c>
      <c r="L1738" s="28">
        <v>2677</v>
      </c>
      <c r="M1738" s="28">
        <v>0</v>
      </c>
      <c r="N1738" s="28">
        <v>2677</v>
      </c>
      <c r="O1738" s="25" t="s">
        <v>24395</v>
      </c>
      <c r="P1738" s="24">
        <v>13</v>
      </c>
      <c r="Q1738" s="24" t="s">
        <v>203</v>
      </c>
      <c r="R1738" s="28">
        <v>88</v>
      </c>
      <c r="S1738" s="28">
        <v>72</v>
      </c>
      <c r="T1738" s="29">
        <v>5.9768397459843109E-2</v>
      </c>
      <c r="U1738" s="28">
        <v>3548</v>
      </c>
      <c r="V1738" s="63"/>
      <c r="W1738" s="61">
        <f>(Table134[[#This Row],[2042 Future AADT]]-Table134[[#This Row],[AADT 2022]])/20*($W$5-2022)+Table134[[#This Row],[AADT 2022]]</f>
        <v>3548</v>
      </c>
      <c r="X1738" s="63"/>
    </row>
    <row r="1739" spans="1:24" s="21" customFormat="1" ht="24" customHeight="1" x14ac:dyDescent="0.25">
      <c r="A1739" s="24" t="s">
        <v>9573</v>
      </c>
      <c r="B1739" s="25" t="s">
        <v>21046</v>
      </c>
      <c r="C1739" s="24">
        <v>7712</v>
      </c>
      <c r="D1739" s="24" t="s">
        <v>17074</v>
      </c>
      <c r="E1739" s="24" t="s">
        <v>9574</v>
      </c>
      <c r="F1739" s="26">
        <f>Table134[[#This Row],[ToMeasure]]-Table134[[#This Row],[FromMeasure]]</f>
        <v>0.24664170999999999</v>
      </c>
      <c r="G1739" s="27" t="s">
        <v>9575</v>
      </c>
      <c r="H1739" s="37">
        <v>0</v>
      </c>
      <c r="I1739" s="24" t="s">
        <v>1930</v>
      </c>
      <c r="J1739" s="37">
        <v>0.24664170999999999</v>
      </c>
      <c r="K1739" s="24" t="s">
        <v>9576</v>
      </c>
      <c r="L1739" s="28">
        <v>2335</v>
      </c>
      <c r="M1739" s="28">
        <v>0</v>
      </c>
      <c r="N1739" s="28">
        <v>2335</v>
      </c>
      <c r="O1739" s="25" t="s">
        <v>24396</v>
      </c>
      <c r="P1739" s="24">
        <v>13</v>
      </c>
      <c r="Q1739" s="24" t="s">
        <v>203</v>
      </c>
      <c r="R1739" s="28">
        <v>77</v>
      </c>
      <c r="S1739" s="28">
        <v>66</v>
      </c>
      <c r="T1739" s="29">
        <v>6.1241970021413274E-2</v>
      </c>
      <c r="U1739" s="28">
        <v>3095</v>
      </c>
      <c r="V1739" s="63"/>
      <c r="W1739" s="61">
        <f>(Table134[[#This Row],[2042 Future AADT]]-Table134[[#This Row],[AADT 2022]])/20*($W$5-2022)+Table134[[#This Row],[AADT 2022]]</f>
        <v>3095</v>
      </c>
      <c r="X1739" s="63"/>
    </row>
    <row r="1740" spans="1:24" s="21" customFormat="1" ht="24" customHeight="1" x14ac:dyDescent="0.25">
      <c r="A1740" s="24" t="s">
        <v>15518</v>
      </c>
      <c r="B1740" s="25" t="s">
        <v>21045</v>
      </c>
      <c r="C1740" s="24">
        <v>7711</v>
      </c>
      <c r="D1740" s="24" t="s">
        <v>17074</v>
      </c>
      <c r="E1740" s="24" t="s">
        <v>15519</v>
      </c>
      <c r="F1740" s="26">
        <f>Table134[[#This Row],[ToMeasure]]-Table134[[#This Row],[FromMeasure]]</f>
        <v>0.24920001</v>
      </c>
      <c r="G1740" s="27" t="s">
        <v>12723</v>
      </c>
      <c r="H1740" s="37">
        <v>0</v>
      </c>
      <c r="I1740" s="24" t="s">
        <v>12722</v>
      </c>
      <c r="J1740" s="37">
        <v>0.24920001</v>
      </c>
      <c r="K1740" s="24" t="s">
        <v>669</v>
      </c>
      <c r="L1740" s="28">
        <v>1700</v>
      </c>
      <c r="M1740" s="28">
        <v>0</v>
      </c>
      <c r="N1740" s="28">
        <v>1700</v>
      </c>
      <c r="O1740" s="25" t="s">
        <v>24397</v>
      </c>
      <c r="P1740" s="24">
        <v>12</v>
      </c>
      <c r="Q1740" s="24" t="s">
        <v>203</v>
      </c>
      <c r="R1740" s="28">
        <v>51</v>
      </c>
      <c r="S1740" s="28">
        <v>201</v>
      </c>
      <c r="T1740" s="29">
        <v>0.14823529411764705</v>
      </c>
      <c r="U1740" s="28">
        <v>2253</v>
      </c>
      <c r="V1740" s="63"/>
      <c r="W1740" s="61">
        <f>(Table134[[#This Row],[2042 Future AADT]]-Table134[[#This Row],[AADT 2022]])/20*($W$5-2022)+Table134[[#This Row],[AADT 2022]]</f>
        <v>2253</v>
      </c>
      <c r="X1740" s="63"/>
    </row>
    <row r="1741" spans="1:24" s="21" customFormat="1" ht="24" customHeight="1" x14ac:dyDescent="0.25">
      <c r="A1741" s="24" t="s">
        <v>9578</v>
      </c>
      <c r="B1741" s="25" t="s">
        <v>21047</v>
      </c>
      <c r="C1741" s="24">
        <v>7713</v>
      </c>
      <c r="D1741" s="24" t="s">
        <v>17074</v>
      </c>
      <c r="E1741" s="24" t="s">
        <v>9579</v>
      </c>
      <c r="F1741" s="26">
        <f>Table134[[#This Row],[ToMeasure]]-Table134[[#This Row],[FromMeasure]]</f>
        <v>0.24059391999999999</v>
      </c>
      <c r="G1741" s="27" t="s">
        <v>9576</v>
      </c>
      <c r="H1741" s="37">
        <v>0</v>
      </c>
      <c r="I1741" s="24" t="s">
        <v>9575</v>
      </c>
      <c r="J1741" s="37">
        <v>0.24059391999999999</v>
      </c>
      <c r="K1741" s="24" t="s">
        <v>1930</v>
      </c>
      <c r="L1741" s="28">
        <v>1529</v>
      </c>
      <c r="M1741" s="28">
        <v>0</v>
      </c>
      <c r="N1741" s="28">
        <v>1529</v>
      </c>
      <c r="O1741" s="25" t="s">
        <v>24398</v>
      </c>
      <c r="P1741" s="24">
        <v>10</v>
      </c>
      <c r="Q1741" s="24" t="s">
        <v>203</v>
      </c>
      <c r="R1741" s="28">
        <v>45</v>
      </c>
      <c r="S1741" s="28">
        <v>180</v>
      </c>
      <c r="T1741" s="29">
        <v>0.14715500327011119</v>
      </c>
      <c r="U1741" s="28">
        <v>2027</v>
      </c>
      <c r="V1741" s="63"/>
      <c r="W1741" s="61">
        <f>(Table134[[#This Row],[2042 Future AADT]]-Table134[[#This Row],[AADT 2022]])/20*($W$5-2022)+Table134[[#This Row],[AADT 2022]]</f>
        <v>2027</v>
      </c>
      <c r="X1741" s="63"/>
    </row>
    <row r="1742" spans="1:24" s="21" customFormat="1" ht="24" customHeight="1" x14ac:dyDescent="0.25">
      <c r="A1742" s="24" t="s">
        <v>15521</v>
      </c>
      <c r="B1742" s="25"/>
      <c r="C1742" s="24" t="s">
        <v>203</v>
      </c>
      <c r="D1742" s="24" t="s">
        <v>17074</v>
      </c>
      <c r="E1742" s="24" t="s">
        <v>15522</v>
      </c>
      <c r="F1742" s="26">
        <f>Table134[[#This Row],[ToMeasure]]-Table134[[#This Row],[FromMeasure]]</f>
        <v>0.22222310000000001</v>
      </c>
      <c r="G1742" s="27" t="s">
        <v>203</v>
      </c>
      <c r="H1742" s="37">
        <v>0</v>
      </c>
      <c r="I1742" s="24" t="s">
        <v>203</v>
      </c>
      <c r="J1742" s="37">
        <v>0.22222310000000001</v>
      </c>
      <c r="K1742" s="24" t="s">
        <v>203</v>
      </c>
      <c r="L1742" s="28" t="s">
        <v>203</v>
      </c>
      <c r="M1742" s="28" t="s">
        <v>203</v>
      </c>
      <c r="N1742" s="28">
        <v>900</v>
      </c>
      <c r="O1742" s="25" t="s">
        <v>24260</v>
      </c>
      <c r="P1742" s="24" t="s">
        <v>203</v>
      </c>
      <c r="Q1742" s="24" t="s">
        <v>203</v>
      </c>
      <c r="R1742" s="28" t="s">
        <v>203</v>
      </c>
      <c r="S1742" s="28" t="s">
        <v>203</v>
      </c>
      <c r="T1742" s="29" t="s">
        <v>203</v>
      </c>
      <c r="U1742" s="28">
        <v>1513</v>
      </c>
      <c r="V1742" s="63"/>
      <c r="W1742" s="61">
        <f>(Table134[[#This Row],[2042 Future AADT]]-Table134[[#This Row],[AADT 2022]])/20*($W$5-2022)+Table134[[#This Row],[AADT 2022]]</f>
        <v>1513</v>
      </c>
      <c r="X1742" s="63"/>
    </row>
    <row r="1743" spans="1:24" s="21" customFormat="1" ht="24" customHeight="1" x14ac:dyDescent="0.25">
      <c r="A1743" s="24" t="s">
        <v>12725</v>
      </c>
      <c r="B1743" s="25"/>
      <c r="C1743" s="24" t="s">
        <v>203</v>
      </c>
      <c r="D1743" s="24" t="s">
        <v>17074</v>
      </c>
      <c r="E1743" s="24" t="s">
        <v>12726</v>
      </c>
      <c r="F1743" s="26">
        <f>Table134[[#This Row],[ToMeasure]]-Table134[[#This Row],[FromMeasure]]</f>
        <v>0.20436270000000001</v>
      </c>
      <c r="G1743" s="27" t="s">
        <v>203</v>
      </c>
      <c r="H1743" s="37">
        <v>0</v>
      </c>
      <c r="I1743" s="24" t="s">
        <v>203</v>
      </c>
      <c r="J1743" s="37">
        <v>0.20436270000000001</v>
      </c>
      <c r="K1743" s="24" t="s">
        <v>203</v>
      </c>
      <c r="L1743" s="28" t="s">
        <v>203</v>
      </c>
      <c r="M1743" s="28" t="s">
        <v>203</v>
      </c>
      <c r="N1743" s="28">
        <v>800</v>
      </c>
      <c r="O1743" s="25" t="s">
        <v>24260</v>
      </c>
      <c r="P1743" s="24" t="s">
        <v>203</v>
      </c>
      <c r="Q1743" s="24" t="s">
        <v>203</v>
      </c>
      <c r="R1743" s="28" t="s">
        <v>203</v>
      </c>
      <c r="S1743" s="28" t="s">
        <v>203</v>
      </c>
      <c r="T1743" s="29" t="s">
        <v>203</v>
      </c>
      <c r="U1743" s="28">
        <v>1345</v>
      </c>
      <c r="V1743" s="63"/>
      <c r="W1743" s="61">
        <f>(Table134[[#This Row],[2042 Future AADT]]-Table134[[#This Row],[AADT 2022]])/20*($W$5-2022)+Table134[[#This Row],[AADT 2022]]</f>
        <v>1345</v>
      </c>
      <c r="X1743" s="63"/>
    </row>
    <row r="1744" spans="1:24" s="21" customFormat="1" ht="24" customHeight="1" x14ac:dyDescent="0.25">
      <c r="A1744" s="24" t="s">
        <v>5232</v>
      </c>
      <c r="B1744" s="25"/>
      <c r="C1744" s="24" t="s">
        <v>203</v>
      </c>
      <c r="D1744" s="24" t="s">
        <v>17074</v>
      </c>
      <c r="E1744" s="24" t="s">
        <v>5233</v>
      </c>
      <c r="F1744" s="26">
        <f>Table134[[#This Row],[ToMeasure]]-Table134[[#This Row],[FromMeasure]]</f>
        <v>0.20058300000000001</v>
      </c>
      <c r="G1744" s="27" t="s">
        <v>203</v>
      </c>
      <c r="H1744" s="37">
        <v>0</v>
      </c>
      <c r="I1744" s="24" t="s">
        <v>203</v>
      </c>
      <c r="J1744" s="37">
        <v>0.20058300000000001</v>
      </c>
      <c r="K1744" s="24" t="s">
        <v>203</v>
      </c>
      <c r="L1744" s="28" t="s">
        <v>203</v>
      </c>
      <c r="M1744" s="28" t="s">
        <v>203</v>
      </c>
      <c r="N1744" s="28">
        <v>600</v>
      </c>
      <c r="O1744" s="25" t="s">
        <v>24260</v>
      </c>
      <c r="P1744" s="24" t="s">
        <v>203</v>
      </c>
      <c r="Q1744" s="24" t="s">
        <v>203</v>
      </c>
      <c r="R1744" s="28" t="s">
        <v>203</v>
      </c>
      <c r="S1744" s="28" t="s">
        <v>203</v>
      </c>
      <c r="T1744" s="29" t="s">
        <v>203</v>
      </c>
      <c r="U1744" s="28">
        <v>1009</v>
      </c>
      <c r="V1744" s="63"/>
      <c r="W1744" s="61">
        <f>(Table134[[#This Row],[2042 Future AADT]]-Table134[[#This Row],[AADT 2022]])/20*($W$5-2022)+Table134[[#This Row],[AADT 2022]]</f>
        <v>1009</v>
      </c>
      <c r="X1744" s="63"/>
    </row>
    <row r="1745" spans="1:24" s="21" customFormat="1" ht="24" customHeight="1" x14ac:dyDescent="0.25">
      <c r="A1745" s="24" t="s">
        <v>5234</v>
      </c>
      <c r="B1745" s="25"/>
      <c r="C1745" s="24" t="s">
        <v>203</v>
      </c>
      <c r="D1745" s="24" t="s">
        <v>17074</v>
      </c>
      <c r="E1745" s="24" t="s">
        <v>5235</v>
      </c>
      <c r="F1745" s="26">
        <f>Table134[[#This Row],[ToMeasure]]-Table134[[#This Row],[FromMeasure]]</f>
        <v>0.218394</v>
      </c>
      <c r="G1745" s="27" t="s">
        <v>203</v>
      </c>
      <c r="H1745" s="37">
        <v>0</v>
      </c>
      <c r="I1745" s="24" t="s">
        <v>203</v>
      </c>
      <c r="J1745" s="37">
        <v>0.218394</v>
      </c>
      <c r="K1745" s="24" t="s">
        <v>203</v>
      </c>
      <c r="L1745" s="28" t="s">
        <v>203</v>
      </c>
      <c r="M1745" s="28" t="s">
        <v>203</v>
      </c>
      <c r="N1745" s="28">
        <v>500</v>
      </c>
      <c r="O1745" s="25" t="s">
        <v>24260</v>
      </c>
      <c r="P1745" s="24" t="s">
        <v>203</v>
      </c>
      <c r="Q1745" s="24" t="s">
        <v>203</v>
      </c>
      <c r="R1745" s="28" t="s">
        <v>203</v>
      </c>
      <c r="S1745" s="28" t="s">
        <v>203</v>
      </c>
      <c r="T1745" s="29" t="s">
        <v>203</v>
      </c>
      <c r="U1745" s="28">
        <v>841</v>
      </c>
      <c r="V1745" s="63"/>
      <c r="W1745" s="61">
        <f>(Table134[[#This Row],[2042 Future AADT]]-Table134[[#This Row],[AADT 2022]])/20*($W$5-2022)+Table134[[#This Row],[AADT 2022]]</f>
        <v>841</v>
      </c>
      <c r="X1745" s="63"/>
    </row>
    <row r="1746" spans="1:24" s="21" customFormat="1" ht="24" customHeight="1" x14ac:dyDescent="0.25">
      <c r="A1746" s="24" t="s">
        <v>15523</v>
      </c>
      <c r="B1746" s="25" t="s">
        <v>20682</v>
      </c>
      <c r="C1746" s="24">
        <v>7050</v>
      </c>
      <c r="D1746" s="24" t="s">
        <v>17074</v>
      </c>
      <c r="E1746" s="24" t="s">
        <v>15524</v>
      </c>
      <c r="F1746" s="26">
        <f>Table134[[#This Row],[ToMeasure]]-Table134[[#This Row],[FromMeasure]]</f>
        <v>0.29132280999999999</v>
      </c>
      <c r="G1746" s="27" t="s">
        <v>5243</v>
      </c>
      <c r="H1746" s="37">
        <v>0</v>
      </c>
      <c r="I1746" s="24" t="s">
        <v>669</v>
      </c>
      <c r="J1746" s="37">
        <v>0.29132280999999999</v>
      </c>
      <c r="K1746" s="24" t="s">
        <v>5239</v>
      </c>
      <c r="L1746" s="28">
        <v>13572</v>
      </c>
      <c r="M1746" s="28">
        <v>0</v>
      </c>
      <c r="N1746" s="28">
        <v>13572</v>
      </c>
      <c r="O1746" s="25" t="s">
        <v>24399</v>
      </c>
      <c r="P1746" s="24">
        <v>7</v>
      </c>
      <c r="Q1746" s="24" t="s">
        <v>203</v>
      </c>
      <c r="R1746" s="28">
        <v>499</v>
      </c>
      <c r="S1746" s="28">
        <v>415</v>
      </c>
      <c r="T1746" s="29">
        <v>6.7344532861774248E-2</v>
      </c>
      <c r="U1746" s="28">
        <v>17990</v>
      </c>
      <c r="V1746" s="63"/>
      <c r="W1746" s="61">
        <f>(Table134[[#This Row],[2042 Future AADT]]-Table134[[#This Row],[AADT 2022]])/20*($W$5-2022)+Table134[[#This Row],[AADT 2022]]</f>
        <v>17990</v>
      </c>
      <c r="X1746" s="63"/>
    </row>
    <row r="1747" spans="1:24" s="21" customFormat="1" ht="24" customHeight="1" x14ac:dyDescent="0.25">
      <c r="A1747" s="24" t="s">
        <v>5236</v>
      </c>
      <c r="B1747" s="25" t="s">
        <v>20684</v>
      </c>
      <c r="C1747" s="24">
        <v>7052</v>
      </c>
      <c r="D1747" s="24" t="s">
        <v>17074</v>
      </c>
      <c r="E1747" s="24" t="s">
        <v>5237</v>
      </c>
      <c r="F1747" s="26">
        <f>Table134[[#This Row],[ToMeasure]]-Table134[[#This Row],[FromMeasure]]</f>
        <v>0.27140249</v>
      </c>
      <c r="G1747" s="27" t="s">
        <v>5238</v>
      </c>
      <c r="H1747" s="37">
        <v>0</v>
      </c>
      <c r="I1747" s="24" t="s">
        <v>1930</v>
      </c>
      <c r="J1747" s="37">
        <v>0.27140249</v>
      </c>
      <c r="K1747" s="24" t="s">
        <v>5239</v>
      </c>
      <c r="L1747" s="28">
        <v>11666</v>
      </c>
      <c r="M1747" s="28">
        <v>0</v>
      </c>
      <c r="N1747" s="28">
        <v>11666</v>
      </c>
      <c r="O1747" s="25" t="s">
        <v>24400</v>
      </c>
      <c r="P1747" s="24">
        <v>9</v>
      </c>
      <c r="Q1747" s="24" t="s">
        <v>203</v>
      </c>
      <c r="R1747" s="28">
        <v>391</v>
      </c>
      <c r="S1747" s="28">
        <v>322</v>
      </c>
      <c r="T1747" s="29">
        <v>6.1117778158751926E-2</v>
      </c>
      <c r="U1747" s="28">
        <v>15464</v>
      </c>
      <c r="V1747" s="63"/>
      <c r="W1747" s="61">
        <f>(Table134[[#This Row],[2042 Future AADT]]-Table134[[#This Row],[AADT 2022]])/20*($W$5-2022)+Table134[[#This Row],[AADT 2022]]</f>
        <v>15464</v>
      </c>
      <c r="X1747" s="63"/>
    </row>
    <row r="1748" spans="1:24" s="21" customFormat="1" ht="24" customHeight="1" x14ac:dyDescent="0.25">
      <c r="A1748" s="24" t="s">
        <v>5241</v>
      </c>
      <c r="B1748" s="25" t="s">
        <v>20683</v>
      </c>
      <c r="C1748" s="24">
        <v>7051</v>
      </c>
      <c r="D1748" s="24" t="s">
        <v>17074</v>
      </c>
      <c r="E1748" s="24" t="s">
        <v>5242</v>
      </c>
      <c r="F1748" s="26">
        <f>Table134[[#This Row],[ToMeasure]]-Table134[[#This Row],[FromMeasure]]</f>
        <v>0.35324846999999998</v>
      </c>
      <c r="G1748" s="27" t="s">
        <v>5239</v>
      </c>
      <c r="H1748" s="37">
        <v>0</v>
      </c>
      <c r="I1748" s="24" t="s">
        <v>5243</v>
      </c>
      <c r="J1748" s="37">
        <v>0.35324846999999998</v>
      </c>
      <c r="K1748" s="24" t="s">
        <v>669</v>
      </c>
      <c r="L1748" s="28">
        <v>12401</v>
      </c>
      <c r="M1748" s="28">
        <v>0</v>
      </c>
      <c r="N1748" s="28">
        <v>12401</v>
      </c>
      <c r="O1748" s="25" t="s">
        <v>24401</v>
      </c>
      <c r="P1748" s="24">
        <v>9</v>
      </c>
      <c r="Q1748" s="24" t="s">
        <v>203</v>
      </c>
      <c r="R1748" s="28">
        <v>378</v>
      </c>
      <c r="S1748" s="28">
        <v>1468</v>
      </c>
      <c r="T1748" s="29">
        <v>0.14885896298685589</v>
      </c>
      <c r="U1748" s="28">
        <v>16438</v>
      </c>
      <c r="V1748" s="63"/>
      <c r="W1748" s="61">
        <f>(Table134[[#This Row],[2042 Future AADT]]-Table134[[#This Row],[AADT 2022]])/20*($W$5-2022)+Table134[[#This Row],[AADT 2022]]</f>
        <v>16438</v>
      </c>
      <c r="X1748" s="63"/>
    </row>
    <row r="1749" spans="1:24" s="21" customFormat="1" ht="24" customHeight="1" x14ac:dyDescent="0.25">
      <c r="A1749" s="24" t="s">
        <v>5245</v>
      </c>
      <c r="B1749" s="25" t="s">
        <v>20685</v>
      </c>
      <c r="C1749" s="24">
        <v>7053</v>
      </c>
      <c r="D1749" s="24" t="s">
        <v>17074</v>
      </c>
      <c r="E1749" s="24" t="s">
        <v>5246</v>
      </c>
      <c r="F1749" s="26">
        <f>Table134[[#This Row],[ToMeasure]]-Table134[[#This Row],[FromMeasure]]</f>
        <v>0.29027790999999997</v>
      </c>
      <c r="G1749" s="27" t="s">
        <v>5247</v>
      </c>
      <c r="H1749" s="37">
        <v>0</v>
      </c>
      <c r="I1749" s="24" t="s">
        <v>5243</v>
      </c>
      <c r="J1749" s="37">
        <v>0.29027790999999997</v>
      </c>
      <c r="K1749" s="24" t="s">
        <v>1930</v>
      </c>
      <c r="L1749" s="28">
        <v>12709</v>
      </c>
      <c r="M1749" s="28">
        <v>0</v>
      </c>
      <c r="N1749" s="28">
        <v>12709</v>
      </c>
      <c r="O1749" s="25" t="s">
        <v>24402</v>
      </c>
      <c r="P1749" s="24">
        <v>8</v>
      </c>
      <c r="Q1749" s="24" t="s">
        <v>203</v>
      </c>
      <c r="R1749" s="28">
        <v>361</v>
      </c>
      <c r="S1749" s="28">
        <v>1399</v>
      </c>
      <c r="T1749" s="29">
        <v>0.13848453851601228</v>
      </c>
      <c r="U1749" s="28">
        <v>16846</v>
      </c>
      <c r="V1749" s="63"/>
      <c r="W1749" s="61">
        <f>(Table134[[#This Row],[2042 Future AADT]]-Table134[[#This Row],[AADT 2022]])/20*($W$5-2022)+Table134[[#This Row],[AADT 2022]]</f>
        <v>16846</v>
      </c>
      <c r="X1749" s="63"/>
    </row>
    <row r="1750" spans="1:24" s="21" customFormat="1" ht="24" customHeight="1" x14ac:dyDescent="0.25">
      <c r="A1750" s="24" t="s">
        <v>5249</v>
      </c>
      <c r="B1750" s="25"/>
      <c r="C1750" s="24" t="s">
        <v>203</v>
      </c>
      <c r="D1750" s="24" t="s">
        <v>17074</v>
      </c>
      <c r="E1750" s="24" t="s">
        <v>5250</v>
      </c>
      <c r="F1750" s="26">
        <f>Table134[[#This Row],[ToMeasure]]-Table134[[#This Row],[FromMeasure]]</f>
        <v>4.688059E-2</v>
      </c>
      <c r="G1750" s="27" t="s">
        <v>5251</v>
      </c>
      <c r="H1750" s="37">
        <v>0</v>
      </c>
      <c r="I1750" s="24" t="s">
        <v>5252</v>
      </c>
      <c r="J1750" s="37">
        <v>4.688059E-2</v>
      </c>
      <c r="K1750" s="24" t="s">
        <v>5247</v>
      </c>
      <c r="L1750" s="28" t="s">
        <v>203</v>
      </c>
      <c r="M1750" s="28" t="s">
        <v>203</v>
      </c>
      <c r="N1750" s="28" t="s">
        <v>203</v>
      </c>
      <c r="O1750" s="25" t="s">
        <v>203</v>
      </c>
      <c r="P1750" s="24" t="s">
        <v>203</v>
      </c>
      <c r="Q1750" s="24" t="s">
        <v>203</v>
      </c>
      <c r="R1750" s="28" t="s">
        <v>203</v>
      </c>
      <c r="S1750" s="28" t="s">
        <v>203</v>
      </c>
      <c r="T1750" s="29" t="s">
        <v>203</v>
      </c>
      <c r="U1750" s="28" t="s">
        <v>203</v>
      </c>
      <c r="V1750" s="63"/>
      <c r="W1750" s="61" t="e">
        <f>(Table134[[#This Row],[2042 Future AADT]]-Table134[[#This Row],[AADT 2022]])/20*($W$5-2022)+Table134[[#This Row],[AADT 2022]]</f>
        <v>#VALUE!</v>
      </c>
      <c r="X1750" s="63"/>
    </row>
    <row r="1751" spans="1:24" s="21" customFormat="1" ht="24" customHeight="1" x14ac:dyDescent="0.25">
      <c r="A1751" s="24" t="s">
        <v>15526</v>
      </c>
      <c r="B1751" s="25"/>
      <c r="C1751" s="24" t="s">
        <v>203</v>
      </c>
      <c r="D1751" s="24" t="s">
        <v>17074</v>
      </c>
      <c r="E1751" s="24" t="s">
        <v>15527</v>
      </c>
      <c r="F1751" s="26">
        <f>Table134[[#This Row],[ToMeasure]]-Table134[[#This Row],[FromMeasure]]</f>
        <v>4.199029E-2</v>
      </c>
      <c r="G1751" s="27" t="s">
        <v>15528</v>
      </c>
      <c r="H1751" s="37">
        <v>0</v>
      </c>
      <c r="I1751" s="24" t="s">
        <v>14830</v>
      </c>
      <c r="J1751" s="37">
        <v>4.199029E-2</v>
      </c>
      <c r="K1751" s="24" t="s">
        <v>5239</v>
      </c>
      <c r="L1751" s="28" t="s">
        <v>203</v>
      </c>
      <c r="M1751" s="28" t="s">
        <v>203</v>
      </c>
      <c r="N1751" s="28" t="s">
        <v>203</v>
      </c>
      <c r="O1751" s="25" t="s">
        <v>203</v>
      </c>
      <c r="P1751" s="24" t="s">
        <v>203</v>
      </c>
      <c r="Q1751" s="24" t="s">
        <v>203</v>
      </c>
      <c r="R1751" s="28" t="s">
        <v>203</v>
      </c>
      <c r="S1751" s="28" t="s">
        <v>203</v>
      </c>
      <c r="T1751" s="29" t="s">
        <v>203</v>
      </c>
      <c r="U1751" s="28" t="s">
        <v>203</v>
      </c>
      <c r="V1751" s="63"/>
      <c r="W1751" s="61" t="e">
        <f>(Table134[[#This Row],[2042 Future AADT]]-Table134[[#This Row],[AADT 2022]])/20*($W$5-2022)+Table134[[#This Row],[AADT 2022]]</f>
        <v>#VALUE!</v>
      </c>
      <c r="X1751" s="63"/>
    </row>
    <row r="1752" spans="1:24" s="21" customFormat="1" ht="24" customHeight="1" x14ac:dyDescent="0.25">
      <c r="A1752" s="24" t="s">
        <v>15529</v>
      </c>
      <c r="B1752" s="25"/>
      <c r="C1752" s="24" t="s">
        <v>203</v>
      </c>
      <c r="D1752" s="24" t="s">
        <v>17074</v>
      </c>
      <c r="E1752" s="24" t="s">
        <v>15530</v>
      </c>
      <c r="F1752" s="26">
        <f>Table134[[#This Row],[ToMeasure]]-Table134[[#This Row],[FromMeasure]]</f>
        <v>4.3036919999999999E-2</v>
      </c>
      <c r="G1752" s="27" t="s">
        <v>14830</v>
      </c>
      <c r="H1752" s="37">
        <v>0</v>
      </c>
      <c r="I1752" s="24" t="s">
        <v>5243</v>
      </c>
      <c r="J1752" s="37">
        <v>4.3036919999999999E-2</v>
      </c>
      <c r="K1752" s="24" t="s">
        <v>15528</v>
      </c>
      <c r="L1752" s="28" t="s">
        <v>203</v>
      </c>
      <c r="M1752" s="28" t="s">
        <v>203</v>
      </c>
      <c r="N1752" s="28" t="s">
        <v>203</v>
      </c>
      <c r="O1752" s="25" t="s">
        <v>203</v>
      </c>
      <c r="P1752" s="24" t="s">
        <v>203</v>
      </c>
      <c r="Q1752" s="24" t="s">
        <v>203</v>
      </c>
      <c r="R1752" s="28" t="s">
        <v>203</v>
      </c>
      <c r="S1752" s="28" t="s">
        <v>203</v>
      </c>
      <c r="T1752" s="29" t="s">
        <v>203</v>
      </c>
      <c r="U1752" s="28" t="s">
        <v>203</v>
      </c>
      <c r="V1752" s="63"/>
      <c r="W1752" s="61" t="e">
        <f>(Table134[[#This Row],[2042 Future AADT]]-Table134[[#This Row],[AADT 2022]])/20*($W$5-2022)+Table134[[#This Row],[AADT 2022]]</f>
        <v>#VALUE!</v>
      </c>
      <c r="X1752" s="63"/>
    </row>
    <row r="1753" spans="1:24" s="21" customFormat="1" ht="24" customHeight="1" x14ac:dyDescent="0.25">
      <c r="A1753" s="24" t="s">
        <v>12727</v>
      </c>
      <c r="B1753" s="25"/>
      <c r="C1753" s="24" t="s">
        <v>203</v>
      </c>
      <c r="D1753" s="24" t="s">
        <v>17074</v>
      </c>
      <c r="E1753" s="24" t="s">
        <v>12728</v>
      </c>
      <c r="F1753" s="26">
        <f>Table134[[#This Row],[ToMeasure]]-Table134[[#This Row],[FromMeasure]]</f>
        <v>4.6610980000000003E-2</v>
      </c>
      <c r="G1753" s="27" t="s">
        <v>5252</v>
      </c>
      <c r="H1753" s="37">
        <v>0</v>
      </c>
      <c r="I1753" s="24" t="s">
        <v>5238</v>
      </c>
      <c r="J1753" s="37">
        <v>4.6610980000000003E-2</v>
      </c>
      <c r="K1753" s="24" t="s">
        <v>5251</v>
      </c>
      <c r="L1753" s="28" t="s">
        <v>203</v>
      </c>
      <c r="M1753" s="28" t="s">
        <v>203</v>
      </c>
      <c r="N1753" s="28" t="s">
        <v>203</v>
      </c>
      <c r="O1753" s="25" t="s">
        <v>203</v>
      </c>
      <c r="P1753" s="24" t="s">
        <v>203</v>
      </c>
      <c r="Q1753" s="24" t="s">
        <v>203</v>
      </c>
      <c r="R1753" s="28" t="s">
        <v>203</v>
      </c>
      <c r="S1753" s="28" t="s">
        <v>203</v>
      </c>
      <c r="T1753" s="29" t="s">
        <v>203</v>
      </c>
      <c r="U1753" s="28" t="s">
        <v>203</v>
      </c>
      <c r="V1753" s="63"/>
      <c r="W1753" s="61" t="e">
        <f>(Table134[[#This Row],[2042 Future AADT]]-Table134[[#This Row],[AADT 2022]])/20*($W$5-2022)+Table134[[#This Row],[AADT 2022]]</f>
        <v>#VALUE!</v>
      </c>
      <c r="X1753" s="63"/>
    </row>
    <row r="1754" spans="1:24" s="21" customFormat="1" ht="24" customHeight="1" x14ac:dyDescent="0.25">
      <c r="A1754" s="24" t="s">
        <v>12729</v>
      </c>
      <c r="B1754" s="25" t="s">
        <v>20687</v>
      </c>
      <c r="C1754" s="24">
        <v>7060</v>
      </c>
      <c r="D1754" s="24" t="s">
        <v>17074</v>
      </c>
      <c r="E1754" s="24" t="s">
        <v>12730</v>
      </c>
      <c r="F1754" s="26">
        <f>Table134[[#This Row],[ToMeasure]]-Table134[[#This Row],[FromMeasure]]</f>
        <v>0.39281718999999998</v>
      </c>
      <c r="G1754" s="27" t="s">
        <v>12731</v>
      </c>
      <c r="H1754" s="37">
        <v>0</v>
      </c>
      <c r="I1754" s="24" t="s">
        <v>669</v>
      </c>
      <c r="J1754" s="37">
        <v>0.39281718999999998</v>
      </c>
      <c r="K1754" s="24" t="s">
        <v>9589</v>
      </c>
      <c r="L1754" s="28">
        <v>11962</v>
      </c>
      <c r="M1754" s="28">
        <v>0</v>
      </c>
      <c r="N1754" s="28">
        <v>11962</v>
      </c>
      <c r="O1754" s="25" t="s">
        <v>24403</v>
      </c>
      <c r="P1754" s="24">
        <v>9</v>
      </c>
      <c r="Q1754" s="24" t="s">
        <v>203</v>
      </c>
      <c r="R1754" s="28">
        <v>404</v>
      </c>
      <c r="S1754" s="28">
        <v>335</v>
      </c>
      <c r="T1754" s="29">
        <v>6.177896672797191E-2</v>
      </c>
      <c r="U1754" s="28">
        <v>15856</v>
      </c>
      <c r="V1754" s="63"/>
      <c r="W1754" s="61">
        <f>(Table134[[#This Row],[2042 Future AADT]]-Table134[[#This Row],[AADT 2022]])/20*($W$5-2022)+Table134[[#This Row],[AADT 2022]]</f>
        <v>15856</v>
      </c>
      <c r="X1754" s="63"/>
    </row>
    <row r="1755" spans="1:24" s="21" customFormat="1" ht="24" customHeight="1" x14ac:dyDescent="0.25">
      <c r="A1755" s="24" t="s">
        <v>15531</v>
      </c>
      <c r="B1755" s="25" t="s">
        <v>20689</v>
      </c>
      <c r="C1755" s="24">
        <v>7062</v>
      </c>
      <c r="D1755" s="24" t="s">
        <v>17074</v>
      </c>
      <c r="E1755" s="24" t="s">
        <v>15532</v>
      </c>
      <c r="F1755" s="26">
        <f>Table134[[#This Row],[ToMeasure]]-Table134[[#This Row],[FromMeasure]]</f>
        <v>0.37326378999999998</v>
      </c>
      <c r="G1755" s="27" t="s">
        <v>9584</v>
      </c>
      <c r="H1755" s="37">
        <v>0</v>
      </c>
      <c r="I1755" s="24" t="s">
        <v>1930</v>
      </c>
      <c r="J1755" s="37">
        <v>0.37326378999999998</v>
      </c>
      <c r="K1755" s="24" t="s">
        <v>9583</v>
      </c>
      <c r="L1755" s="28">
        <v>9878</v>
      </c>
      <c r="M1755" s="28">
        <v>0</v>
      </c>
      <c r="N1755" s="28">
        <v>9878</v>
      </c>
      <c r="O1755" s="25" t="s">
        <v>24404</v>
      </c>
      <c r="P1755" s="24">
        <v>9</v>
      </c>
      <c r="Q1755" s="24" t="s">
        <v>203</v>
      </c>
      <c r="R1755" s="28">
        <v>331</v>
      </c>
      <c r="S1755" s="28">
        <v>275</v>
      </c>
      <c r="T1755" s="29">
        <v>6.1348451103462237E-2</v>
      </c>
      <c r="U1755" s="28">
        <v>13094</v>
      </c>
      <c r="V1755" s="63"/>
      <c r="W1755" s="61">
        <f>(Table134[[#This Row],[2042 Future AADT]]-Table134[[#This Row],[AADT 2022]])/20*($W$5-2022)+Table134[[#This Row],[AADT 2022]]</f>
        <v>13094</v>
      </c>
      <c r="X1755" s="63"/>
    </row>
    <row r="1756" spans="1:24" s="21" customFormat="1" ht="24" customHeight="1" x14ac:dyDescent="0.25">
      <c r="A1756" s="24" t="s">
        <v>15534</v>
      </c>
      <c r="B1756" s="25" t="s">
        <v>20688</v>
      </c>
      <c r="C1756" s="24">
        <v>7061</v>
      </c>
      <c r="D1756" s="24" t="s">
        <v>17074</v>
      </c>
      <c r="E1756" s="24" t="s">
        <v>15535</v>
      </c>
      <c r="F1756" s="26">
        <f>Table134[[#This Row],[ToMeasure]]-Table134[[#This Row],[FromMeasure]]</f>
        <v>0.24209105</v>
      </c>
      <c r="G1756" s="27" t="s">
        <v>9589</v>
      </c>
      <c r="H1756" s="37">
        <v>0</v>
      </c>
      <c r="I1756" s="24" t="s">
        <v>12731</v>
      </c>
      <c r="J1756" s="37">
        <v>0.24209105</v>
      </c>
      <c r="K1756" s="24" t="s">
        <v>669</v>
      </c>
      <c r="L1756" s="28">
        <v>9614</v>
      </c>
      <c r="M1756" s="28">
        <v>0</v>
      </c>
      <c r="N1756" s="28">
        <v>9614</v>
      </c>
      <c r="O1756" s="25" t="s">
        <v>24405</v>
      </c>
      <c r="P1756" s="24">
        <v>8</v>
      </c>
      <c r="Q1756" s="24" t="s">
        <v>203</v>
      </c>
      <c r="R1756" s="28">
        <v>292</v>
      </c>
      <c r="S1756" s="28">
        <v>1137</v>
      </c>
      <c r="T1756" s="29">
        <v>0.14863740378614521</v>
      </c>
      <c r="U1756" s="28">
        <v>12744</v>
      </c>
      <c r="V1756" s="63"/>
      <c r="W1756" s="61">
        <f>(Table134[[#This Row],[2042 Future AADT]]-Table134[[#This Row],[AADT 2022]])/20*($W$5-2022)+Table134[[#This Row],[AADT 2022]]</f>
        <v>12744</v>
      </c>
      <c r="X1756" s="63"/>
    </row>
    <row r="1757" spans="1:24" s="21" customFormat="1" ht="24" customHeight="1" x14ac:dyDescent="0.25">
      <c r="A1757" s="24" t="s">
        <v>9581</v>
      </c>
      <c r="B1757" s="25" t="s">
        <v>20690</v>
      </c>
      <c r="C1757" s="24">
        <v>7063</v>
      </c>
      <c r="D1757" s="24" t="s">
        <v>17074</v>
      </c>
      <c r="E1757" s="24" t="s">
        <v>9582</v>
      </c>
      <c r="F1757" s="26">
        <f>Table134[[#This Row],[ToMeasure]]-Table134[[#This Row],[FromMeasure]]</f>
        <v>0.23273569999999999</v>
      </c>
      <c r="G1757" s="27" t="s">
        <v>9583</v>
      </c>
      <c r="H1757" s="37">
        <v>0</v>
      </c>
      <c r="I1757" s="24" t="s">
        <v>9584</v>
      </c>
      <c r="J1757" s="37">
        <v>0.23273569999999999</v>
      </c>
      <c r="K1757" s="24" t="s">
        <v>1930</v>
      </c>
      <c r="L1757" s="28">
        <v>11343</v>
      </c>
      <c r="M1757" s="28">
        <v>0</v>
      </c>
      <c r="N1757" s="28">
        <v>11343</v>
      </c>
      <c r="O1757" s="25" t="s">
        <v>24406</v>
      </c>
      <c r="P1757" s="24">
        <v>7</v>
      </c>
      <c r="Q1757" s="24" t="s">
        <v>203</v>
      </c>
      <c r="R1757" s="28">
        <v>344</v>
      </c>
      <c r="S1757" s="28">
        <v>1342</v>
      </c>
      <c r="T1757" s="29">
        <v>0.14863792647447766</v>
      </c>
      <c r="U1757" s="28">
        <v>15035</v>
      </c>
      <c r="V1757" s="63"/>
      <c r="W1757" s="61">
        <f>(Table134[[#This Row],[2042 Future AADT]]-Table134[[#This Row],[AADT 2022]])/20*($W$5-2022)+Table134[[#This Row],[AADT 2022]]</f>
        <v>15035</v>
      </c>
      <c r="X1757" s="63"/>
    </row>
    <row r="1758" spans="1:24" s="21" customFormat="1" ht="24" customHeight="1" x14ac:dyDescent="0.25">
      <c r="A1758" s="24" t="s">
        <v>15537</v>
      </c>
      <c r="B1758" s="25"/>
      <c r="C1758" s="24" t="s">
        <v>203</v>
      </c>
      <c r="D1758" s="24" t="s">
        <v>17074</v>
      </c>
      <c r="E1758" s="24" t="s">
        <v>15538</v>
      </c>
      <c r="F1758" s="26">
        <f>Table134[[#This Row],[ToMeasure]]-Table134[[#This Row],[FromMeasure]]</f>
        <v>2.709729E-2</v>
      </c>
      <c r="G1758" s="27" t="s">
        <v>15539</v>
      </c>
      <c r="H1758" s="37">
        <v>0</v>
      </c>
      <c r="I1758" s="24" t="s">
        <v>134</v>
      </c>
      <c r="J1758" s="37">
        <v>2.709729E-2</v>
      </c>
      <c r="K1758" s="24" t="s">
        <v>9583</v>
      </c>
      <c r="L1758" s="28" t="s">
        <v>203</v>
      </c>
      <c r="M1758" s="28" t="s">
        <v>203</v>
      </c>
      <c r="N1758" s="28" t="s">
        <v>203</v>
      </c>
      <c r="O1758" s="25" t="s">
        <v>203</v>
      </c>
      <c r="P1758" s="24" t="s">
        <v>203</v>
      </c>
      <c r="Q1758" s="24" t="s">
        <v>203</v>
      </c>
      <c r="R1758" s="28" t="s">
        <v>203</v>
      </c>
      <c r="S1758" s="28" t="s">
        <v>203</v>
      </c>
      <c r="T1758" s="29" t="s">
        <v>203</v>
      </c>
      <c r="U1758" s="28" t="s">
        <v>203</v>
      </c>
      <c r="V1758" s="63"/>
      <c r="W1758" s="61" t="e">
        <f>(Table134[[#This Row],[2042 Future AADT]]-Table134[[#This Row],[AADT 2022]])/20*($W$5-2022)+Table134[[#This Row],[AADT 2022]]</f>
        <v>#VALUE!</v>
      </c>
      <c r="X1758" s="63"/>
    </row>
    <row r="1759" spans="1:24" s="21" customFormat="1" ht="24" customHeight="1" x14ac:dyDescent="0.25">
      <c r="A1759" s="24" t="s">
        <v>9586</v>
      </c>
      <c r="B1759" s="25"/>
      <c r="C1759" s="24" t="s">
        <v>203</v>
      </c>
      <c r="D1759" s="24" t="s">
        <v>17074</v>
      </c>
      <c r="E1759" s="24" t="s">
        <v>9587</v>
      </c>
      <c r="F1759" s="26">
        <f>Table134[[#This Row],[ToMeasure]]-Table134[[#This Row],[FromMeasure]]</f>
        <v>2.8703590000000001E-2</v>
      </c>
      <c r="G1759" s="27" t="s">
        <v>9588</v>
      </c>
      <c r="H1759" s="37">
        <v>0</v>
      </c>
      <c r="I1759" s="24" t="s">
        <v>134</v>
      </c>
      <c r="J1759" s="37">
        <v>2.8703590000000001E-2</v>
      </c>
      <c r="K1759" s="24" t="s">
        <v>9589</v>
      </c>
      <c r="L1759" s="28" t="s">
        <v>203</v>
      </c>
      <c r="M1759" s="28" t="s">
        <v>203</v>
      </c>
      <c r="N1759" s="28" t="s">
        <v>203</v>
      </c>
      <c r="O1759" s="25" t="s">
        <v>203</v>
      </c>
      <c r="P1759" s="24" t="s">
        <v>203</v>
      </c>
      <c r="Q1759" s="24" t="s">
        <v>203</v>
      </c>
      <c r="R1759" s="28" t="s">
        <v>203</v>
      </c>
      <c r="S1759" s="28" t="s">
        <v>203</v>
      </c>
      <c r="T1759" s="29" t="s">
        <v>203</v>
      </c>
      <c r="U1759" s="28" t="s">
        <v>203</v>
      </c>
      <c r="V1759" s="63"/>
      <c r="W1759" s="61" t="e">
        <f>(Table134[[#This Row],[2042 Future AADT]]-Table134[[#This Row],[AADT 2022]])/20*($W$5-2022)+Table134[[#This Row],[AADT 2022]]</f>
        <v>#VALUE!</v>
      </c>
      <c r="X1759" s="63"/>
    </row>
    <row r="1760" spans="1:24" s="21" customFormat="1" ht="24" customHeight="1" x14ac:dyDescent="0.25">
      <c r="A1760" s="24" t="s">
        <v>9590</v>
      </c>
      <c r="B1760" s="25" t="s">
        <v>20692</v>
      </c>
      <c r="C1760" s="24">
        <v>7070</v>
      </c>
      <c r="D1760" s="24" t="s">
        <v>17074</v>
      </c>
      <c r="E1760" s="24" t="s">
        <v>9591</v>
      </c>
      <c r="F1760" s="26">
        <f>Table134[[#This Row],[ToMeasure]]-Table134[[#This Row],[FromMeasure]]</f>
        <v>0.31899925000000001</v>
      </c>
      <c r="G1760" s="27" t="s">
        <v>9592</v>
      </c>
      <c r="H1760" s="37">
        <v>0</v>
      </c>
      <c r="I1760" s="24" t="s">
        <v>669</v>
      </c>
      <c r="J1760" s="37">
        <v>0.31899925000000001</v>
      </c>
      <c r="K1760" s="24" t="s">
        <v>9593</v>
      </c>
      <c r="L1760" s="28">
        <v>14553</v>
      </c>
      <c r="M1760" s="28">
        <v>0</v>
      </c>
      <c r="N1760" s="28">
        <v>14553</v>
      </c>
      <c r="O1760" s="25" t="s">
        <v>24407</v>
      </c>
      <c r="P1760" s="24">
        <v>9</v>
      </c>
      <c r="Q1760" s="24" t="s">
        <v>203</v>
      </c>
      <c r="R1760" s="28">
        <v>493</v>
      </c>
      <c r="S1760" s="28">
        <v>408</v>
      </c>
      <c r="T1760" s="29">
        <v>6.1911633340204768E-2</v>
      </c>
      <c r="U1760" s="28">
        <v>19290</v>
      </c>
      <c r="V1760" s="63"/>
      <c r="W1760" s="61">
        <f>(Table134[[#This Row],[2042 Future AADT]]-Table134[[#This Row],[AADT 2022]])/20*($W$5-2022)+Table134[[#This Row],[AADT 2022]]</f>
        <v>19290</v>
      </c>
      <c r="X1760" s="63"/>
    </row>
    <row r="1761" spans="1:24" s="21" customFormat="1" ht="24" customHeight="1" x14ac:dyDescent="0.25">
      <c r="A1761" s="24" t="s">
        <v>5253</v>
      </c>
      <c r="B1761" s="25" t="s">
        <v>20694</v>
      </c>
      <c r="C1761" s="24">
        <v>7072</v>
      </c>
      <c r="D1761" s="24" t="s">
        <v>17074</v>
      </c>
      <c r="E1761" s="24" t="s">
        <v>5254</v>
      </c>
      <c r="F1761" s="26">
        <f>Table134[[#This Row],[ToMeasure]]-Table134[[#This Row],[FromMeasure]]</f>
        <v>0.26056691999999998</v>
      </c>
      <c r="G1761" s="27" t="s">
        <v>5255</v>
      </c>
      <c r="H1761" s="37">
        <v>0</v>
      </c>
      <c r="I1761" s="24" t="s">
        <v>1930</v>
      </c>
      <c r="J1761" s="37">
        <v>0.26056691999999998</v>
      </c>
      <c r="K1761" s="24" t="s">
        <v>5256</v>
      </c>
      <c r="L1761" s="28">
        <v>10792</v>
      </c>
      <c r="M1761" s="28">
        <v>0</v>
      </c>
      <c r="N1761" s="28">
        <v>10792</v>
      </c>
      <c r="O1761" s="25" t="s">
        <v>24408</v>
      </c>
      <c r="P1761" s="24">
        <v>10</v>
      </c>
      <c r="Q1761" s="24" t="s">
        <v>203</v>
      </c>
      <c r="R1761" s="28">
        <v>367</v>
      </c>
      <c r="S1761" s="28">
        <v>306</v>
      </c>
      <c r="T1761" s="29">
        <v>6.236100815418829E-2</v>
      </c>
      <c r="U1761" s="28">
        <v>14305</v>
      </c>
      <c r="V1761" s="63"/>
      <c r="W1761" s="61">
        <f>(Table134[[#This Row],[2042 Future AADT]]-Table134[[#This Row],[AADT 2022]])/20*($W$5-2022)+Table134[[#This Row],[AADT 2022]]</f>
        <v>14305</v>
      </c>
      <c r="X1761" s="63"/>
    </row>
    <row r="1762" spans="1:24" s="21" customFormat="1" ht="24" customHeight="1" x14ac:dyDescent="0.25">
      <c r="A1762" s="24" t="s">
        <v>12733</v>
      </c>
      <c r="B1762" s="25" t="s">
        <v>20693</v>
      </c>
      <c r="C1762" s="24">
        <v>7071</v>
      </c>
      <c r="D1762" s="24" t="s">
        <v>17074</v>
      </c>
      <c r="E1762" s="24" t="s">
        <v>12734</v>
      </c>
      <c r="F1762" s="26">
        <f>Table134[[#This Row],[ToMeasure]]-Table134[[#This Row],[FromMeasure]]</f>
        <v>0.23796402999999999</v>
      </c>
      <c r="G1762" s="27" t="s">
        <v>9593</v>
      </c>
      <c r="H1762" s="37">
        <v>0</v>
      </c>
      <c r="I1762" s="24" t="s">
        <v>9592</v>
      </c>
      <c r="J1762" s="37">
        <v>0.23796402999999999</v>
      </c>
      <c r="K1762" s="24" t="s">
        <v>669</v>
      </c>
      <c r="L1762" s="28">
        <v>10654</v>
      </c>
      <c r="M1762" s="28">
        <v>0</v>
      </c>
      <c r="N1762" s="28">
        <v>10654</v>
      </c>
      <c r="O1762" s="25" t="s">
        <v>24409</v>
      </c>
      <c r="P1762" s="24">
        <v>10</v>
      </c>
      <c r="Q1762" s="24" t="s">
        <v>203</v>
      </c>
      <c r="R1762" s="28">
        <v>324</v>
      </c>
      <c r="S1762" s="28">
        <v>1261</v>
      </c>
      <c r="T1762" s="29">
        <v>0.14877041486765535</v>
      </c>
      <c r="U1762" s="28">
        <v>14122</v>
      </c>
      <c r="V1762" s="63"/>
      <c r="W1762" s="61">
        <f>(Table134[[#This Row],[2042 Future AADT]]-Table134[[#This Row],[AADT 2022]])/20*($W$5-2022)+Table134[[#This Row],[AADT 2022]]</f>
        <v>14122</v>
      </c>
      <c r="X1762" s="63"/>
    </row>
    <row r="1763" spans="1:24" s="21" customFormat="1" ht="24" customHeight="1" x14ac:dyDescent="0.25">
      <c r="A1763" s="24" t="s">
        <v>5258</v>
      </c>
      <c r="B1763" s="25" t="s">
        <v>20695</v>
      </c>
      <c r="C1763" s="24">
        <v>7073</v>
      </c>
      <c r="D1763" s="24" t="s">
        <v>17074</v>
      </c>
      <c r="E1763" s="24" t="s">
        <v>5259</v>
      </c>
      <c r="F1763" s="26">
        <f>Table134[[#This Row],[ToMeasure]]-Table134[[#This Row],[FromMeasure]]</f>
        <v>0.26187261000000001</v>
      </c>
      <c r="G1763" s="27" t="s">
        <v>5256</v>
      </c>
      <c r="H1763" s="37">
        <v>0</v>
      </c>
      <c r="I1763" s="24" t="s">
        <v>5255</v>
      </c>
      <c r="J1763" s="37">
        <v>0.26187261000000001</v>
      </c>
      <c r="K1763" s="24" t="s">
        <v>1930</v>
      </c>
      <c r="L1763" s="28">
        <v>13630</v>
      </c>
      <c r="M1763" s="28">
        <v>0</v>
      </c>
      <c r="N1763" s="28">
        <v>13630</v>
      </c>
      <c r="O1763" s="25" t="s">
        <v>24410</v>
      </c>
      <c r="P1763" s="24">
        <v>7</v>
      </c>
      <c r="Q1763" s="24" t="s">
        <v>203</v>
      </c>
      <c r="R1763" s="28">
        <v>416</v>
      </c>
      <c r="S1763" s="28">
        <v>1616</v>
      </c>
      <c r="T1763" s="29">
        <v>0.14908290535583271</v>
      </c>
      <c r="U1763" s="28">
        <v>18067</v>
      </c>
      <c r="V1763" s="63"/>
      <c r="W1763" s="61">
        <f>(Table134[[#This Row],[2042 Future AADT]]-Table134[[#This Row],[AADT 2022]])/20*($W$5-2022)+Table134[[#This Row],[AADT 2022]]</f>
        <v>18067</v>
      </c>
      <c r="X1763" s="63"/>
    </row>
    <row r="1764" spans="1:24" s="21" customFormat="1" ht="24" customHeight="1" x14ac:dyDescent="0.25">
      <c r="A1764" s="24" t="s">
        <v>9595</v>
      </c>
      <c r="B1764" s="25" t="s">
        <v>20697</v>
      </c>
      <c r="C1764" s="24">
        <v>7080</v>
      </c>
      <c r="D1764" s="24" t="s">
        <v>17074</v>
      </c>
      <c r="E1764" s="24" t="s">
        <v>9596</v>
      </c>
      <c r="F1764" s="26">
        <f>Table134[[#This Row],[ToMeasure]]-Table134[[#This Row],[FromMeasure]]</f>
        <v>0.23611594999999999</v>
      </c>
      <c r="G1764" s="27" t="s">
        <v>9597</v>
      </c>
      <c r="H1764" s="37">
        <v>0</v>
      </c>
      <c r="I1764" s="24" t="s">
        <v>669</v>
      </c>
      <c r="J1764" s="37">
        <v>0.23611594999999999</v>
      </c>
      <c r="K1764" s="24" t="s">
        <v>9598</v>
      </c>
      <c r="L1764" s="28">
        <v>6712</v>
      </c>
      <c r="M1764" s="28">
        <v>0</v>
      </c>
      <c r="N1764" s="28">
        <v>6712</v>
      </c>
      <c r="O1764" s="25" t="s">
        <v>24411</v>
      </c>
      <c r="P1764" s="24">
        <v>8</v>
      </c>
      <c r="Q1764" s="24" t="s">
        <v>203</v>
      </c>
      <c r="R1764" s="28">
        <v>225</v>
      </c>
      <c r="S1764" s="28">
        <v>186</v>
      </c>
      <c r="T1764" s="29">
        <v>6.1233611442193088E-2</v>
      </c>
      <c r="U1764" s="28">
        <v>8897</v>
      </c>
      <c r="V1764" s="63"/>
      <c r="W1764" s="61">
        <f>(Table134[[#This Row],[2042 Future AADT]]-Table134[[#This Row],[AADT 2022]])/20*($W$5-2022)+Table134[[#This Row],[AADT 2022]]</f>
        <v>8897</v>
      </c>
      <c r="X1764" s="63"/>
    </row>
    <row r="1765" spans="1:24" s="21" customFormat="1" ht="24" customHeight="1" x14ac:dyDescent="0.25">
      <c r="A1765" s="24" t="s">
        <v>15540</v>
      </c>
      <c r="B1765" s="25" t="s">
        <v>20699</v>
      </c>
      <c r="C1765" s="24">
        <v>7082</v>
      </c>
      <c r="D1765" s="24" t="s">
        <v>17074</v>
      </c>
      <c r="E1765" s="24" t="s">
        <v>15541</v>
      </c>
      <c r="F1765" s="26">
        <f>Table134[[#This Row],[ToMeasure]]-Table134[[#This Row],[FromMeasure]]</f>
        <v>0.23686152999999999</v>
      </c>
      <c r="G1765" s="27" t="s">
        <v>12739</v>
      </c>
      <c r="H1765" s="37">
        <v>0</v>
      </c>
      <c r="I1765" s="24" t="s">
        <v>1930</v>
      </c>
      <c r="J1765" s="37">
        <v>0.23686152999999999</v>
      </c>
      <c r="K1765" s="24" t="s">
        <v>12738</v>
      </c>
      <c r="L1765" s="28">
        <v>6646</v>
      </c>
      <c r="M1765" s="28">
        <v>0</v>
      </c>
      <c r="N1765" s="28">
        <v>6646</v>
      </c>
      <c r="O1765" s="25" t="s">
        <v>24412</v>
      </c>
      <c r="P1765" s="24">
        <v>9</v>
      </c>
      <c r="Q1765" s="24" t="s">
        <v>203</v>
      </c>
      <c r="R1765" s="28">
        <v>224</v>
      </c>
      <c r="S1765" s="28">
        <v>186</v>
      </c>
      <c r="T1765" s="29">
        <v>6.1691242852843817E-2</v>
      </c>
      <c r="U1765" s="28">
        <v>8809</v>
      </c>
      <c r="V1765" s="63"/>
      <c r="W1765" s="61">
        <f>(Table134[[#This Row],[2042 Future AADT]]-Table134[[#This Row],[AADT 2022]])/20*($W$5-2022)+Table134[[#This Row],[AADT 2022]]</f>
        <v>8809</v>
      </c>
      <c r="X1765" s="63"/>
    </row>
    <row r="1766" spans="1:24" s="21" customFormat="1" ht="24" customHeight="1" x14ac:dyDescent="0.25">
      <c r="A1766" s="24" t="s">
        <v>15543</v>
      </c>
      <c r="B1766" s="25" t="s">
        <v>20698</v>
      </c>
      <c r="C1766" s="24">
        <v>7081</v>
      </c>
      <c r="D1766" s="24" t="s">
        <v>17074</v>
      </c>
      <c r="E1766" s="24" t="s">
        <v>15544</v>
      </c>
      <c r="F1766" s="26">
        <f>Table134[[#This Row],[ToMeasure]]-Table134[[#This Row],[FromMeasure]]</f>
        <v>0.23215881999999999</v>
      </c>
      <c r="G1766" s="27" t="s">
        <v>9598</v>
      </c>
      <c r="H1766" s="37">
        <v>0</v>
      </c>
      <c r="I1766" s="24" t="s">
        <v>9597</v>
      </c>
      <c r="J1766" s="37">
        <v>0.23215881999999999</v>
      </c>
      <c r="K1766" s="24" t="s">
        <v>669</v>
      </c>
      <c r="L1766" s="28">
        <v>6049</v>
      </c>
      <c r="M1766" s="28">
        <v>0</v>
      </c>
      <c r="N1766" s="28">
        <v>6049</v>
      </c>
      <c r="O1766" s="25" t="s">
        <v>24413</v>
      </c>
      <c r="P1766" s="24">
        <v>9</v>
      </c>
      <c r="Q1766" s="24" t="s">
        <v>203</v>
      </c>
      <c r="R1766" s="28">
        <v>183</v>
      </c>
      <c r="S1766" s="28">
        <v>715</v>
      </c>
      <c r="T1766" s="29">
        <v>0.14845428996528351</v>
      </c>
      <c r="U1766" s="28">
        <v>8018</v>
      </c>
      <c r="V1766" s="63"/>
      <c r="W1766" s="61">
        <f>(Table134[[#This Row],[2042 Future AADT]]-Table134[[#This Row],[AADT 2022]])/20*($W$5-2022)+Table134[[#This Row],[AADT 2022]]</f>
        <v>8018</v>
      </c>
      <c r="X1766" s="63"/>
    </row>
    <row r="1767" spans="1:24" s="21" customFormat="1" ht="24" customHeight="1" x14ac:dyDescent="0.25">
      <c r="A1767" s="24" t="s">
        <v>12736</v>
      </c>
      <c r="B1767" s="25" t="s">
        <v>20700</v>
      </c>
      <c r="C1767" s="24">
        <v>7083</v>
      </c>
      <c r="D1767" s="24" t="s">
        <v>17074</v>
      </c>
      <c r="E1767" s="24" t="s">
        <v>12737</v>
      </c>
      <c r="F1767" s="26">
        <f>Table134[[#This Row],[ToMeasure]]-Table134[[#This Row],[FromMeasure]]</f>
        <v>0.23193662000000001</v>
      </c>
      <c r="G1767" s="27" t="s">
        <v>12738</v>
      </c>
      <c r="H1767" s="37">
        <v>0</v>
      </c>
      <c r="I1767" s="24" t="s">
        <v>12739</v>
      </c>
      <c r="J1767" s="37">
        <v>0.23193662000000001</v>
      </c>
      <c r="K1767" s="24" t="s">
        <v>1930</v>
      </c>
      <c r="L1767" s="28">
        <v>5300</v>
      </c>
      <c r="M1767" s="28">
        <v>0</v>
      </c>
      <c r="N1767" s="28">
        <v>5300</v>
      </c>
      <c r="O1767" s="25" t="s">
        <v>24414</v>
      </c>
      <c r="P1767" s="24">
        <v>9</v>
      </c>
      <c r="Q1767" s="24" t="s">
        <v>203</v>
      </c>
      <c r="R1767" s="28">
        <v>161</v>
      </c>
      <c r="S1767" s="28">
        <v>626</v>
      </c>
      <c r="T1767" s="29">
        <v>0.14849056603773586</v>
      </c>
      <c r="U1767" s="28">
        <v>7025</v>
      </c>
      <c r="V1767" s="63"/>
      <c r="W1767" s="61">
        <f>(Table134[[#This Row],[2042 Future AADT]]-Table134[[#This Row],[AADT 2022]])/20*($W$5-2022)+Table134[[#This Row],[AADT 2022]]</f>
        <v>7025</v>
      </c>
      <c r="X1767" s="63"/>
    </row>
    <row r="1768" spans="1:24" s="21" customFormat="1" ht="24" customHeight="1" x14ac:dyDescent="0.25">
      <c r="A1768" s="24" t="s">
        <v>5261</v>
      </c>
      <c r="B1768" s="25" t="s">
        <v>20702</v>
      </c>
      <c r="C1768" s="24">
        <v>7090</v>
      </c>
      <c r="D1768" s="24" t="s">
        <v>17074</v>
      </c>
      <c r="E1768" s="24" t="s">
        <v>2626</v>
      </c>
      <c r="F1768" s="26">
        <f>Table134[[#This Row],[ToMeasure]]-Table134[[#This Row],[FromMeasure]]</f>
        <v>0.25408229999999998</v>
      </c>
      <c r="G1768" s="27" t="s">
        <v>2624</v>
      </c>
      <c r="H1768" s="37">
        <v>0</v>
      </c>
      <c r="I1768" s="24" t="s">
        <v>669</v>
      </c>
      <c r="J1768" s="37">
        <v>0.25408229999999998</v>
      </c>
      <c r="K1768" s="24" t="s">
        <v>3074</v>
      </c>
      <c r="L1768" s="28">
        <v>14671</v>
      </c>
      <c r="M1768" s="28">
        <v>0</v>
      </c>
      <c r="N1768" s="28">
        <v>14671</v>
      </c>
      <c r="O1768" s="25" t="s">
        <v>24415</v>
      </c>
      <c r="P1768" s="24">
        <v>8</v>
      </c>
      <c r="Q1768" s="24" t="s">
        <v>203</v>
      </c>
      <c r="R1768" s="28">
        <v>487</v>
      </c>
      <c r="S1768" s="28">
        <v>404</v>
      </c>
      <c r="T1768" s="29">
        <v>6.0732056437870628E-2</v>
      </c>
      <c r="U1768" s="28">
        <v>19447</v>
      </c>
      <c r="V1768" s="63"/>
      <c r="W1768" s="61">
        <f>(Table134[[#This Row],[2042 Future AADT]]-Table134[[#This Row],[AADT 2022]])/20*($W$5-2022)+Table134[[#This Row],[AADT 2022]]</f>
        <v>19447</v>
      </c>
      <c r="X1768" s="63"/>
    </row>
    <row r="1769" spans="1:24" s="21" customFormat="1" ht="24" customHeight="1" x14ac:dyDescent="0.25">
      <c r="A1769" s="24" t="s">
        <v>12741</v>
      </c>
      <c r="B1769" s="25" t="s">
        <v>20704</v>
      </c>
      <c r="C1769" s="24">
        <v>7092</v>
      </c>
      <c r="D1769" s="24" t="s">
        <v>17074</v>
      </c>
      <c r="E1769" s="24" t="s">
        <v>12742</v>
      </c>
      <c r="F1769" s="26">
        <f>Table134[[#This Row],[ToMeasure]]-Table134[[#This Row],[FromMeasure]]</f>
        <v>0.60025638999999997</v>
      </c>
      <c r="G1769" s="27" t="s">
        <v>12743</v>
      </c>
      <c r="H1769" s="37">
        <v>0</v>
      </c>
      <c r="I1769" s="24" t="s">
        <v>1930</v>
      </c>
      <c r="J1769" s="37">
        <v>0.60025638999999997</v>
      </c>
      <c r="K1769" s="24" t="s">
        <v>12744</v>
      </c>
      <c r="L1769" s="28">
        <v>13331</v>
      </c>
      <c r="M1769" s="28">
        <v>0</v>
      </c>
      <c r="N1769" s="28">
        <v>13331</v>
      </c>
      <c r="O1769" s="25" t="s">
        <v>24416</v>
      </c>
      <c r="P1769" s="24">
        <v>8</v>
      </c>
      <c r="Q1769" s="24" t="s">
        <v>203</v>
      </c>
      <c r="R1769" s="28">
        <v>447</v>
      </c>
      <c r="S1769" s="28">
        <v>371</v>
      </c>
      <c r="T1769" s="29">
        <v>6.1360738129172608E-2</v>
      </c>
      <c r="U1769" s="28">
        <v>17671</v>
      </c>
      <c r="V1769" s="63"/>
      <c r="W1769" s="61">
        <f>(Table134[[#This Row],[2042 Future AADT]]-Table134[[#This Row],[AADT 2022]])/20*($W$5-2022)+Table134[[#This Row],[AADT 2022]]</f>
        <v>17671</v>
      </c>
      <c r="X1769" s="63"/>
    </row>
    <row r="1770" spans="1:24" s="21" customFormat="1" ht="24" customHeight="1" x14ac:dyDescent="0.25">
      <c r="A1770" s="24" t="s">
        <v>12746</v>
      </c>
      <c r="B1770" s="25" t="s">
        <v>20703</v>
      </c>
      <c r="C1770" s="24">
        <v>7091</v>
      </c>
      <c r="D1770" s="24" t="s">
        <v>17074</v>
      </c>
      <c r="E1770" s="24" t="s">
        <v>12747</v>
      </c>
      <c r="F1770" s="26">
        <f>Table134[[#This Row],[ToMeasure]]-Table134[[#This Row],[FromMeasure]]</f>
        <v>0.47932070999999998</v>
      </c>
      <c r="G1770" s="27" t="s">
        <v>12744</v>
      </c>
      <c r="H1770" s="37">
        <v>0</v>
      </c>
      <c r="I1770" s="24" t="s">
        <v>12743</v>
      </c>
      <c r="J1770" s="37">
        <v>0.47932070999999998</v>
      </c>
      <c r="K1770" s="24" t="s">
        <v>669</v>
      </c>
      <c r="L1770" s="28">
        <v>14278</v>
      </c>
      <c r="M1770" s="28">
        <v>0</v>
      </c>
      <c r="N1770" s="28">
        <v>14278</v>
      </c>
      <c r="O1770" s="25" t="s">
        <v>24417</v>
      </c>
      <c r="P1770" s="24">
        <v>8</v>
      </c>
      <c r="Q1770" s="24" t="s">
        <v>203</v>
      </c>
      <c r="R1770" s="28">
        <v>435</v>
      </c>
      <c r="S1770" s="28">
        <v>1687</v>
      </c>
      <c r="T1770" s="29">
        <v>0.14862025493766634</v>
      </c>
      <c r="U1770" s="28">
        <v>18926</v>
      </c>
      <c r="V1770" s="63"/>
      <c r="W1770" s="61">
        <f>(Table134[[#This Row],[2042 Future AADT]]-Table134[[#This Row],[AADT 2022]])/20*($W$5-2022)+Table134[[#This Row],[AADT 2022]]</f>
        <v>18926</v>
      </c>
      <c r="X1770" s="63"/>
    </row>
    <row r="1771" spans="1:24" s="21" customFormat="1" ht="24" customHeight="1" x14ac:dyDescent="0.25">
      <c r="A1771" s="24" t="s">
        <v>15546</v>
      </c>
      <c r="B1771" s="25" t="s">
        <v>20705</v>
      </c>
      <c r="C1771" s="24">
        <v>7093</v>
      </c>
      <c r="D1771" s="24" t="s">
        <v>17074</v>
      </c>
      <c r="E1771" s="24" t="s">
        <v>2623</v>
      </c>
      <c r="F1771" s="26">
        <f>Table134[[#This Row],[ToMeasure]]-Table134[[#This Row],[FromMeasure]]</f>
        <v>0.27265630000000002</v>
      </c>
      <c r="G1771" s="27" t="s">
        <v>2621</v>
      </c>
      <c r="H1771" s="37">
        <v>0</v>
      </c>
      <c r="I1771" s="24" t="s">
        <v>3074</v>
      </c>
      <c r="J1771" s="37">
        <v>0.27265630000000002</v>
      </c>
      <c r="K1771" s="24" t="s">
        <v>1930</v>
      </c>
      <c r="L1771" s="28">
        <v>13314</v>
      </c>
      <c r="M1771" s="28">
        <v>0</v>
      </c>
      <c r="N1771" s="28">
        <v>13314</v>
      </c>
      <c r="O1771" s="25" t="s">
        <v>24418</v>
      </c>
      <c r="P1771" s="24">
        <v>7</v>
      </c>
      <c r="Q1771" s="24" t="s">
        <v>203</v>
      </c>
      <c r="R1771" s="28">
        <v>406</v>
      </c>
      <c r="S1771" s="28">
        <v>1574</v>
      </c>
      <c r="T1771" s="29">
        <v>0.1487156376746282</v>
      </c>
      <c r="U1771" s="28">
        <v>17648</v>
      </c>
      <c r="V1771" s="63"/>
      <c r="W1771" s="61">
        <f>(Table134[[#This Row],[2042 Future AADT]]-Table134[[#This Row],[AADT 2022]])/20*($W$5-2022)+Table134[[#This Row],[AADT 2022]]</f>
        <v>17648</v>
      </c>
      <c r="X1771" s="63"/>
    </row>
    <row r="1772" spans="1:24" s="21" customFormat="1" ht="24" customHeight="1" x14ac:dyDescent="0.25">
      <c r="A1772" s="24" t="s">
        <v>9600</v>
      </c>
      <c r="B1772" s="25" t="s">
        <v>20707</v>
      </c>
      <c r="C1772" s="24">
        <v>7100</v>
      </c>
      <c r="D1772" s="24" t="s">
        <v>17074</v>
      </c>
      <c r="E1772" s="24" t="s">
        <v>9601</v>
      </c>
      <c r="F1772" s="26">
        <f>Table134[[#This Row],[ToMeasure]]-Table134[[#This Row],[FromMeasure]]</f>
        <v>0.36204689000000001</v>
      </c>
      <c r="G1772" s="27" t="s">
        <v>9602</v>
      </c>
      <c r="H1772" s="37">
        <v>0</v>
      </c>
      <c r="I1772" s="24" t="s">
        <v>669</v>
      </c>
      <c r="J1772" s="37">
        <v>0.36204689000000001</v>
      </c>
      <c r="K1772" s="24" t="s">
        <v>9603</v>
      </c>
      <c r="L1772" s="28">
        <v>18518</v>
      </c>
      <c r="M1772" s="28">
        <v>0</v>
      </c>
      <c r="N1772" s="28">
        <v>18518</v>
      </c>
      <c r="O1772" s="25" t="s">
        <v>24419</v>
      </c>
      <c r="P1772" s="24">
        <v>9</v>
      </c>
      <c r="Q1772" s="24" t="s">
        <v>203</v>
      </c>
      <c r="R1772" s="28">
        <v>629</v>
      </c>
      <c r="S1772" s="28">
        <v>521</v>
      </c>
      <c r="T1772" s="29">
        <v>6.2101738848687763E-2</v>
      </c>
      <c r="U1772" s="28">
        <v>24546</v>
      </c>
      <c r="V1772" s="63"/>
      <c r="W1772" s="61">
        <f>(Table134[[#This Row],[2042 Future AADT]]-Table134[[#This Row],[AADT 2022]])/20*($W$5-2022)+Table134[[#This Row],[AADT 2022]]</f>
        <v>24546</v>
      </c>
      <c r="X1772" s="63"/>
    </row>
    <row r="1773" spans="1:24" s="21" customFormat="1" ht="24" customHeight="1" x14ac:dyDescent="0.25">
      <c r="A1773" s="24" t="s">
        <v>15548</v>
      </c>
      <c r="B1773" s="25" t="s">
        <v>20709</v>
      </c>
      <c r="C1773" s="24">
        <v>7102</v>
      </c>
      <c r="D1773" s="24" t="s">
        <v>17074</v>
      </c>
      <c r="E1773" s="24" t="s">
        <v>15549</v>
      </c>
      <c r="F1773" s="26">
        <f>Table134[[#This Row],[ToMeasure]]-Table134[[#This Row],[FromMeasure]]</f>
        <v>0.41525342999999998</v>
      </c>
      <c r="G1773" s="27" t="s">
        <v>12752</v>
      </c>
      <c r="H1773" s="37">
        <v>0</v>
      </c>
      <c r="I1773" s="24" t="s">
        <v>1930</v>
      </c>
      <c r="J1773" s="37">
        <v>0.41525342999999998</v>
      </c>
      <c r="K1773" s="24" t="s">
        <v>12751</v>
      </c>
      <c r="L1773" s="28">
        <v>12447</v>
      </c>
      <c r="M1773" s="28">
        <v>0</v>
      </c>
      <c r="N1773" s="28">
        <v>12447</v>
      </c>
      <c r="O1773" s="25" t="s">
        <v>24420</v>
      </c>
      <c r="P1773" s="24">
        <v>8</v>
      </c>
      <c r="Q1773" s="24" t="s">
        <v>203</v>
      </c>
      <c r="R1773" s="28">
        <v>418</v>
      </c>
      <c r="S1773" s="28">
        <v>344</v>
      </c>
      <c r="T1773" s="29">
        <v>6.1219570980959266E-2</v>
      </c>
      <c r="U1773" s="28">
        <v>16499</v>
      </c>
      <c r="V1773" s="63"/>
      <c r="W1773" s="61">
        <f>(Table134[[#This Row],[2042 Future AADT]]-Table134[[#This Row],[AADT 2022]])/20*($W$5-2022)+Table134[[#This Row],[AADT 2022]]</f>
        <v>16499</v>
      </c>
      <c r="X1773" s="63"/>
    </row>
    <row r="1774" spans="1:24" s="21" customFormat="1" ht="24" customHeight="1" x14ac:dyDescent="0.25">
      <c r="A1774" s="24" t="s">
        <v>15551</v>
      </c>
      <c r="B1774" s="25" t="s">
        <v>20708</v>
      </c>
      <c r="C1774" s="24">
        <v>7101</v>
      </c>
      <c r="D1774" s="24" t="s">
        <v>17074</v>
      </c>
      <c r="E1774" s="24" t="s">
        <v>15552</v>
      </c>
      <c r="F1774" s="26">
        <f>Table134[[#This Row],[ToMeasure]]-Table134[[#This Row],[FromMeasure]]</f>
        <v>0.21963274999999999</v>
      </c>
      <c r="G1774" s="27" t="s">
        <v>9603</v>
      </c>
      <c r="H1774" s="37">
        <v>0</v>
      </c>
      <c r="I1774" s="24" t="s">
        <v>9602</v>
      </c>
      <c r="J1774" s="37">
        <v>0.21963274999999999</v>
      </c>
      <c r="K1774" s="24" t="s">
        <v>669</v>
      </c>
      <c r="L1774" s="28">
        <v>11123</v>
      </c>
      <c r="M1774" s="28">
        <v>0</v>
      </c>
      <c r="N1774" s="28">
        <v>11123</v>
      </c>
      <c r="O1774" s="25" t="s">
        <v>24421</v>
      </c>
      <c r="P1774" s="24">
        <v>9</v>
      </c>
      <c r="Q1774" s="24" t="s">
        <v>203</v>
      </c>
      <c r="R1774" s="28">
        <v>339</v>
      </c>
      <c r="S1774" s="28">
        <v>1317</v>
      </c>
      <c r="T1774" s="29">
        <v>0.14888069765351075</v>
      </c>
      <c r="U1774" s="28">
        <v>14744</v>
      </c>
      <c r="V1774" s="63"/>
      <c r="W1774" s="61">
        <f>(Table134[[#This Row],[2042 Future AADT]]-Table134[[#This Row],[AADT 2022]])/20*($W$5-2022)+Table134[[#This Row],[AADT 2022]]</f>
        <v>14744</v>
      </c>
      <c r="X1774" s="63"/>
    </row>
    <row r="1775" spans="1:24" s="21" customFormat="1" ht="24" customHeight="1" x14ac:dyDescent="0.25">
      <c r="A1775" s="24" t="s">
        <v>12749</v>
      </c>
      <c r="B1775" s="25" t="s">
        <v>20710</v>
      </c>
      <c r="C1775" s="24">
        <v>7103</v>
      </c>
      <c r="D1775" s="24" t="s">
        <v>17074</v>
      </c>
      <c r="E1775" s="24" t="s">
        <v>12750</v>
      </c>
      <c r="F1775" s="26">
        <f>Table134[[#This Row],[ToMeasure]]-Table134[[#This Row],[FromMeasure]]</f>
        <v>0.20567821</v>
      </c>
      <c r="G1775" s="27" t="s">
        <v>12751</v>
      </c>
      <c r="H1775" s="37">
        <v>0</v>
      </c>
      <c r="I1775" s="24" t="s">
        <v>12752</v>
      </c>
      <c r="J1775" s="37">
        <v>0.20567821</v>
      </c>
      <c r="K1775" s="24" t="s">
        <v>1930</v>
      </c>
      <c r="L1775" s="28">
        <v>18127</v>
      </c>
      <c r="M1775" s="28">
        <v>0</v>
      </c>
      <c r="N1775" s="28">
        <v>18127</v>
      </c>
      <c r="O1775" s="25" t="s">
        <v>24422</v>
      </c>
      <c r="P1775" s="24">
        <v>10</v>
      </c>
      <c r="Q1775" s="24" t="s">
        <v>203</v>
      </c>
      <c r="R1775" s="28">
        <v>552</v>
      </c>
      <c r="S1775" s="28">
        <v>2143</v>
      </c>
      <c r="T1775" s="29">
        <v>0.14867324984829261</v>
      </c>
      <c r="U1775" s="28">
        <v>24028</v>
      </c>
      <c r="V1775" s="63"/>
      <c r="W1775" s="61">
        <f>(Table134[[#This Row],[2042 Future AADT]]-Table134[[#This Row],[AADT 2022]])/20*($W$5-2022)+Table134[[#This Row],[AADT 2022]]</f>
        <v>24028</v>
      </c>
      <c r="X1775" s="63"/>
    </row>
    <row r="1776" spans="1:24" s="21" customFormat="1" ht="24" customHeight="1" x14ac:dyDescent="0.25">
      <c r="A1776" s="24" t="s">
        <v>12754</v>
      </c>
      <c r="B1776" s="25"/>
      <c r="C1776" s="24" t="s">
        <v>203</v>
      </c>
      <c r="D1776" s="24" t="s">
        <v>17074</v>
      </c>
      <c r="E1776" s="24" t="s">
        <v>12755</v>
      </c>
      <c r="F1776" s="26">
        <f>Table134[[#This Row],[ToMeasure]]-Table134[[#This Row],[FromMeasure]]</f>
        <v>3.1997909999999997E-2</v>
      </c>
      <c r="G1776" s="27" t="s">
        <v>12756</v>
      </c>
      <c r="H1776" s="37">
        <v>0</v>
      </c>
      <c r="I1776" s="24" t="s">
        <v>660</v>
      </c>
      <c r="J1776" s="37">
        <v>3.1997909999999997E-2</v>
      </c>
      <c r="K1776" s="24" t="s">
        <v>12751</v>
      </c>
      <c r="L1776" s="28" t="s">
        <v>203</v>
      </c>
      <c r="M1776" s="28" t="s">
        <v>203</v>
      </c>
      <c r="N1776" s="28" t="s">
        <v>203</v>
      </c>
      <c r="O1776" s="25" t="s">
        <v>203</v>
      </c>
      <c r="P1776" s="24" t="s">
        <v>203</v>
      </c>
      <c r="Q1776" s="24" t="s">
        <v>203</v>
      </c>
      <c r="R1776" s="28" t="s">
        <v>203</v>
      </c>
      <c r="S1776" s="28" t="s">
        <v>203</v>
      </c>
      <c r="T1776" s="29" t="s">
        <v>203</v>
      </c>
      <c r="U1776" s="28" t="s">
        <v>203</v>
      </c>
      <c r="V1776" s="63"/>
      <c r="W1776" s="61" t="e">
        <f>(Table134[[#This Row],[2042 Future AADT]]-Table134[[#This Row],[AADT 2022]])/20*($W$5-2022)+Table134[[#This Row],[AADT 2022]]</f>
        <v>#VALUE!</v>
      </c>
      <c r="X1776" s="63"/>
    </row>
    <row r="1777" spans="1:24" s="21" customFormat="1" ht="24" customHeight="1" x14ac:dyDescent="0.25">
      <c r="A1777" s="24" t="s">
        <v>12757</v>
      </c>
      <c r="B1777" s="25"/>
      <c r="C1777" s="24" t="s">
        <v>203</v>
      </c>
      <c r="D1777" s="24" t="s">
        <v>17074</v>
      </c>
      <c r="E1777" s="24" t="s">
        <v>12758</v>
      </c>
      <c r="F1777" s="26">
        <f>Table134[[#This Row],[ToMeasure]]-Table134[[#This Row],[FromMeasure]]</f>
        <v>2.5254370000000002E-2</v>
      </c>
      <c r="G1777" s="27" t="s">
        <v>12759</v>
      </c>
      <c r="H1777" s="37">
        <v>0</v>
      </c>
      <c r="I1777" s="24" t="s">
        <v>660</v>
      </c>
      <c r="J1777" s="37">
        <v>2.5254370000000002E-2</v>
      </c>
      <c r="K1777" s="24" t="s">
        <v>9603</v>
      </c>
      <c r="L1777" s="28" t="s">
        <v>203</v>
      </c>
      <c r="M1777" s="28" t="s">
        <v>203</v>
      </c>
      <c r="N1777" s="28" t="s">
        <v>203</v>
      </c>
      <c r="O1777" s="25" t="s">
        <v>203</v>
      </c>
      <c r="P1777" s="24" t="s">
        <v>203</v>
      </c>
      <c r="Q1777" s="24" t="s">
        <v>203</v>
      </c>
      <c r="R1777" s="28" t="s">
        <v>203</v>
      </c>
      <c r="S1777" s="28" t="s">
        <v>203</v>
      </c>
      <c r="T1777" s="29" t="s">
        <v>203</v>
      </c>
      <c r="U1777" s="28" t="s">
        <v>203</v>
      </c>
      <c r="V1777" s="63"/>
      <c r="W1777" s="61" t="e">
        <f>(Table134[[#This Row],[2042 Future AADT]]-Table134[[#This Row],[AADT 2022]])/20*($W$5-2022)+Table134[[#This Row],[AADT 2022]]</f>
        <v>#VALUE!</v>
      </c>
      <c r="X1777" s="63"/>
    </row>
    <row r="1778" spans="1:24" s="21" customFormat="1" ht="24" customHeight="1" x14ac:dyDescent="0.25">
      <c r="A1778" s="24" t="s">
        <v>5263</v>
      </c>
      <c r="B1778" s="25" t="s">
        <v>20712</v>
      </c>
      <c r="C1778" s="24">
        <v>7110</v>
      </c>
      <c r="D1778" s="24" t="s">
        <v>17074</v>
      </c>
      <c r="E1778" s="24" t="s">
        <v>5264</v>
      </c>
      <c r="F1778" s="26">
        <f>Table134[[#This Row],[ToMeasure]]-Table134[[#This Row],[FromMeasure]]</f>
        <v>0.39109121000000002</v>
      </c>
      <c r="G1778" s="27" t="s">
        <v>5265</v>
      </c>
      <c r="H1778" s="37">
        <v>0</v>
      </c>
      <c r="I1778" s="24" t="s">
        <v>669</v>
      </c>
      <c r="J1778" s="37">
        <v>0.39109121000000002</v>
      </c>
      <c r="K1778" s="24" t="s">
        <v>5266</v>
      </c>
      <c r="L1778" s="28">
        <v>22784</v>
      </c>
      <c r="M1778" s="28">
        <v>0</v>
      </c>
      <c r="N1778" s="28">
        <v>22784</v>
      </c>
      <c r="O1778" s="25" t="s">
        <v>24423</v>
      </c>
      <c r="P1778" s="24">
        <v>8</v>
      </c>
      <c r="Q1778" s="24" t="s">
        <v>203</v>
      </c>
      <c r="R1778" s="28">
        <v>771</v>
      </c>
      <c r="S1778" s="28">
        <v>638</v>
      </c>
      <c r="T1778" s="29">
        <v>6.1841643258426969E-2</v>
      </c>
      <c r="U1778" s="28">
        <v>30201</v>
      </c>
      <c r="V1778" s="63"/>
      <c r="W1778" s="61">
        <f>(Table134[[#This Row],[2042 Future AADT]]-Table134[[#This Row],[AADT 2022]])/20*($W$5-2022)+Table134[[#This Row],[AADT 2022]]</f>
        <v>30201</v>
      </c>
      <c r="X1778" s="63"/>
    </row>
    <row r="1779" spans="1:24" s="21" customFormat="1" ht="24" customHeight="1" x14ac:dyDescent="0.25">
      <c r="A1779" s="24" t="s">
        <v>9605</v>
      </c>
      <c r="B1779" s="25" t="s">
        <v>20714</v>
      </c>
      <c r="C1779" s="24">
        <v>7112</v>
      </c>
      <c r="D1779" s="24" t="s">
        <v>17074</v>
      </c>
      <c r="E1779" s="24" t="s">
        <v>9606</v>
      </c>
      <c r="F1779" s="26">
        <f>Table134[[#This Row],[ToMeasure]]-Table134[[#This Row],[FromMeasure]]</f>
        <v>0.31735951000000001</v>
      </c>
      <c r="G1779" s="27" t="s">
        <v>9607</v>
      </c>
      <c r="H1779" s="37">
        <v>0</v>
      </c>
      <c r="I1779" s="24" t="s">
        <v>1930</v>
      </c>
      <c r="J1779" s="37">
        <v>0.31735951000000001</v>
      </c>
      <c r="K1779" s="24" t="s">
        <v>5266</v>
      </c>
      <c r="L1779" s="28">
        <v>21087</v>
      </c>
      <c r="M1779" s="28">
        <v>0</v>
      </c>
      <c r="N1779" s="28">
        <v>21087</v>
      </c>
      <c r="O1779" s="25" t="s">
        <v>24424</v>
      </c>
      <c r="P1779" s="24">
        <v>8</v>
      </c>
      <c r="Q1779" s="24" t="s">
        <v>203</v>
      </c>
      <c r="R1779" s="28">
        <v>713</v>
      </c>
      <c r="S1779" s="28">
        <v>592</v>
      </c>
      <c r="T1779" s="29">
        <v>6.1886470337174565E-2</v>
      </c>
      <c r="U1779" s="28">
        <v>27951</v>
      </c>
      <c r="V1779" s="63"/>
      <c r="W1779" s="61">
        <f>(Table134[[#This Row],[2042 Future AADT]]-Table134[[#This Row],[AADT 2022]])/20*($W$5-2022)+Table134[[#This Row],[AADT 2022]]</f>
        <v>27951</v>
      </c>
      <c r="X1779" s="63"/>
    </row>
    <row r="1780" spans="1:24" s="21" customFormat="1" ht="24" customHeight="1" x14ac:dyDescent="0.25">
      <c r="A1780" s="24" t="s">
        <v>9609</v>
      </c>
      <c r="B1780" s="25" t="s">
        <v>20713</v>
      </c>
      <c r="C1780" s="24">
        <v>7111</v>
      </c>
      <c r="D1780" s="24" t="s">
        <v>17074</v>
      </c>
      <c r="E1780" s="24" t="s">
        <v>9610</v>
      </c>
      <c r="F1780" s="26">
        <f>Table134[[#This Row],[ToMeasure]]-Table134[[#This Row],[FromMeasure]]</f>
        <v>0.32830928999999998</v>
      </c>
      <c r="G1780" s="27" t="s">
        <v>5266</v>
      </c>
      <c r="H1780" s="37">
        <v>0</v>
      </c>
      <c r="I1780" s="24" t="s">
        <v>9607</v>
      </c>
      <c r="J1780" s="37">
        <v>0.32830928999999998</v>
      </c>
      <c r="K1780" s="24" t="s">
        <v>669</v>
      </c>
      <c r="L1780" s="28">
        <v>17524</v>
      </c>
      <c r="M1780" s="28">
        <v>0</v>
      </c>
      <c r="N1780" s="28">
        <v>17524</v>
      </c>
      <c r="O1780" s="25" t="s">
        <v>24425</v>
      </c>
      <c r="P1780" s="24">
        <v>11</v>
      </c>
      <c r="Q1780" s="24" t="s">
        <v>203</v>
      </c>
      <c r="R1780" s="28">
        <v>535</v>
      </c>
      <c r="S1780" s="28">
        <v>2073</v>
      </c>
      <c r="T1780" s="29">
        <v>0.14882446929924675</v>
      </c>
      <c r="U1780" s="28">
        <v>23229</v>
      </c>
      <c r="V1780" s="63"/>
      <c r="W1780" s="61">
        <f>(Table134[[#This Row],[2042 Future AADT]]-Table134[[#This Row],[AADT 2022]])/20*($W$5-2022)+Table134[[#This Row],[AADT 2022]]</f>
        <v>23229</v>
      </c>
      <c r="X1780" s="63"/>
    </row>
    <row r="1781" spans="1:24" s="21" customFormat="1" ht="24" customHeight="1" x14ac:dyDescent="0.25">
      <c r="A1781" s="24" t="s">
        <v>15554</v>
      </c>
      <c r="B1781" s="25" t="s">
        <v>20715</v>
      </c>
      <c r="C1781" s="24">
        <v>7113</v>
      </c>
      <c r="D1781" s="24" t="s">
        <v>17074</v>
      </c>
      <c r="E1781" s="24" t="s">
        <v>15555</v>
      </c>
      <c r="F1781" s="26">
        <f>Table134[[#This Row],[ToMeasure]]-Table134[[#This Row],[FromMeasure]]</f>
        <v>0.34421084000000002</v>
      </c>
      <c r="G1781" s="27" t="s">
        <v>12762</v>
      </c>
      <c r="H1781" s="37">
        <v>0</v>
      </c>
      <c r="I1781" s="24" t="s">
        <v>9607</v>
      </c>
      <c r="J1781" s="37">
        <v>0.34421084000000002</v>
      </c>
      <c r="K1781" s="24" t="s">
        <v>1930</v>
      </c>
      <c r="L1781" s="28">
        <v>17899</v>
      </c>
      <c r="M1781" s="28">
        <v>0</v>
      </c>
      <c r="N1781" s="28">
        <v>17899</v>
      </c>
      <c r="O1781" s="25" t="s">
        <v>24426</v>
      </c>
      <c r="P1781" s="24">
        <v>10</v>
      </c>
      <c r="Q1781" s="24" t="s">
        <v>203</v>
      </c>
      <c r="R1781" s="28">
        <v>544</v>
      </c>
      <c r="S1781" s="28">
        <v>2117</v>
      </c>
      <c r="T1781" s="29">
        <v>0.14866752332532543</v>
      </c>
      <c r="U1781" s="28">
        <v>23726</v>
      </c>
      <c r="V1781" s="63"/>
      <c r="W1781" s="61">
        <f>(Table134[[#This Row],[2042 Future AADT]]-Table134[[#This Row],[AADT 2022]])/20*($W$5-2022)+Table134[[#This Row],[AADT 2022]]</f>
        <v>23726</v>
      </c>
      <c r="X1781" s="63"/>
    </row>
    <row r="1782" spans="1:24" s="21" customFormat="1" ht="24" customHeight="1" x14ac:dyDescent="0.25">
      <c r="A1782" s="24" t="s">
        <v>12760</v>
      </c>
      <c r="B1782" s="25"/>
      <c r="C1782" s="24" t="s">
        <v>203</v>
      </c>
      <c r="D1782" s="24" t="s">
        <v>17074</v>
      </c>
      <c r="E1782" s="24" t="s">
        <v>12761</v>
      </c>
      <c r="F1782" s="26">
        <f>Table134[[#This Row],[ToMeasure]]-Table134[[#This Row],[FromMeasure]]</f>
        <v>3.5130179999999997E-2</v>
      </c>
      <c r="G1782" s="27" t="s">
        <v>6201</v>
      </c>
      <c r="H1782" s="37">
        <v>0</v>
      </c>
      <c r="I1782" s="24" t="s">
        <v>139</v>
      </c>
      <c r="J1782" s="37">
        <v>3.5130179999999997E-2</v>
      </c>
      <c r="K1782" s="24" t="s">
        <v>12762</v>
      </c>
      <c r="L1782" s="28" t="s">
        <v>203</v>
      </c>
      <c r="M1782" s="28" t="s">
        <v>203</v>
      </c>
      <c r="N1782" s="28" t="s">
        <v>203</v>
      </c>
      <c r="O1782" s="25" t="s">
        <v>203</v>
      </c>
      <c r="P1782" s="24" t="s">
        <v>203</v>
      </c>
      <c r="Q1782" s="24" t="s">
        <v>203</v>
      </c>
      <c r="R1782" s="28" t="s">
        <v>203</v>
      </c>
      <c r="S1782" s="28" t="s">
        <v>203</v>
      </c>
      <c r="T1782" s="29" t="s">
        <v>203</v>
      </c>
      <c r="U1782" s="28" t="s">
        <v>203</v>
      </c>
      <c r="V1782" s="63"/>
      <c r="W1782" s="61" t="e">
        <f>(Table134[[#This Row],[2042 Future AADT]]-Table134[[#This Row],[AADT 2022]])/20*($W$5-2022)+Table134[[#This Row],[AADT 2022]]</f>
        <v>#VALUE!</v>
      </c>
      <c r="X1782" s="63"/>
    </row>
    <row r="1783" spans="1:24" s="21" customFormat="1" ht="24" customHeight="1" x14ac:dyDescent="0.25">
      <c r="A1783" s="24" t="s">
        <v>15557</v>
      </c>
      <c r="B1783" s="25"/>
      <c r="C1783" s="24" t="s">
        <v>203</v>
      </c>
      <c r="D1783" s="24" t="s">
        <v>17074</v>
      </c>
      <c r="E1783" s="24" t="s">
        <v>15558</v>
      </c>
      <c r="F1783" s="26">
        <f>Table134[[#This Row],[ToMeasure]]-Table134[[#This Row],[FromMeasure]]</f>
        <v>4.328982E-2</v>
      </c>
      <c r="G1783" s="27" t="s">
        <v>6202</v>
      </c>
      <c r="H1783" s="37">
        <v>0</v>
      </c>
      <c r="I1783" s="24" t="s">
        <v>139</v>
      </c>
      <c r="J1783" s="37">
        <v>4.328982E-2</v>
      </c>
      <c r="K1783" s="24" t="s">
        <v>5266</v>
      </c>
      <c r="L1783" s="28" t="s">
        <v>203</v>
      </c>
      <c r="M1783" s="28" t="s">
        <v>203</v>
      </c>
      <c r="N1783" s="28" t="s">
        <v>203</v>
      </c>
      <c r="O1783" s="25" t="s">
        <v>203</v>
      </c>
      <c r="P1783" s="24" t="s">
        <v>203</v>
      </c>
      <c r="Q1783" s="24" t="s">
        <v>203</v>
      </c>
      <c r="R1783" s="28" t="s">
        <v>203</v>
      </c>
      <c r="S1783" s="28" t="s">
        <v>203</v>
      </c>
      <c r="T1783" s="29" t="s">
        <v>203</v>
      </c>
      <c r="U1783" s="28" t="s">
        <v>203</v>
      </c>
      <c r="V1783" s="63"/>
      <c r="W1783" s="61" t="e">
        <f>(Table134[[#This Row],[2042 Future AADT]]-Table134[[#This Row],[AADT 2022]])/20*($W$5-2022)+Table134[[#This Row],[AADT 2022]]</f>
        <v>#VALUE!</v>
      </c>
      <c r="X1783" s="63"/>
    </row>
    <row r="1784" spans="1:24" s="21" customFormat="1" ht="24" customHeight="1" x14ac:dyDescent="0.25">
      <c r="A1784" s="24" t="s">
        <v>12763</v>
      </c>
      <c r="B1784" s="25"/>
      <c r="C1784" s="24" t="s">
        <v>203</v>
      </c>
      <c r="D1784" s="24" t="s">
        <v>17074</v>
      </c>
      <c r="E1784" s="24" t="s">
        <v>12764</v>
      </c>
      <c r="F1784" s="26">
        <f>Table134[[#This Row],[ToMeasure]]-Table134[[#This Row],[FromMeasure]]</f>
        <v>4.532568E-2</v>
      </c>
      <c r="G1784" s="27" t="s">
        <v>12765</v>
      </c>
      <c r="H1784" s="37">
        <v>0</v>
      </c>
      <c r="I1784" s="24" t="s">
        <v>5265</v>
      </c>
      <c r="J1784" s="37">
        <v>4.532568E-2</v>
      </c>
      <c r="K1784" s="24" t="s">
        <v>139</v>
      </c>
      <c r="L1784" s="28" t="s">
        <v>203</v>
      </c>
      <c r="M1784" s="28" t="s">
        <v>203</v>
      </c>
      <c r="N1784" s="28" t="s">
        <v>203</v>
      </c>
      <c r="O1784" s="25" t="s">
        <v>203</v>
      </c>
      <c r="P1784" s="24" t="s">
        <v>203</v>
      </c>
      <c r="Q1784" s="24" t="s">
        <v>203</v>
      </c>
      <c r="R1784" s="28" t="s">
        <v>203</v>
      </c>
      <c r="S1784" s="28" t="s">
        <v>203</v>
      </c>
      <c r="T1784" s="29" t="s">
        <v>203</v>
      </c>
      <c r="U1784" s="28" t="s">
        <v>203</v>
      </c>
      <c r="V1784" s="63"/>
      <c r="W1784" s="61" t="e">
        <f>(Table134[[#This Row],[2042 Future AADT]]-Table134[[#This Row],[AADT 2022]])/20*($W$5-2022)+Table134[[#This Row],[AADT 2022]]</f>
        <v>#VALUE!</v>
      </c>
      <c r="X1784" s="63"/>
    </row>
    <row r="1785" spans="1:24" s="21" customFormat="1" ht="24" customHeight="1" x14ac:dyDescent="0.25">
      <c r="A1785" s="24" t="s">
        <v>9612</v>
      </c>
      <c r="B1785" s="25"/>
      <c r="C1785" s="24" t="s">
        <v>203</v>
      </c>
      <c r="D1785" s="24" t="s">
        <v>17074</v>
      </c>
      <c r="E1785" s="24" t="s">
        <v>9613</v>
      </c>
      <c r="F1785" s="26">
        <f>Table134[[#This Row],[ToMeasure]]-Table134[[#This Row],[FromMeasure]]</f>
        <v>6.6561060000000005E-2</v>
      </c>
      <c r="G1785" s="27" t="s">
        <v>9614</v>
      </c>
      <c r="H1785" s="37">
        <v>0</v>
      </c>
      <c r="I1785" s="24" t="s">
        <v>9607</v>
      </c>
      <c r="J1785" s="37">
        <v>6.6561060000000005E-2</v>
      </c>
      <c r="K1785" s="24" t="s">
        <v>139</v>
      </c>
      <c r="L1785" s="28" t="s">
        <v>203</v>
      </c>
      <c r="M1785" s="28" t="s">
        <v>203</v>
      </c>
      <c r="N1785" s="28" t="s">
        <v>203</v>
      </c>
      <c r="O1785" s="25" t="s">
        <v>203</v>
      </c>
      <c r="P1785" s="24" t="s">
        <v>203</v>
      </c>
      <c r="Q1785" s="24" t="s">
        <v>203</v>
      </c>
      <c r="R1785" s="28" t="s">
        <v>203</v>
      </c>
      <c r="S1785" s="28" t="s">
        <v>203</v>
      </c>
      <c r="T1785" s="29" t="s">
        <v>203</v>
      </c>
      <c r="U1785" s="28" t="s">
        <v>203</v>
      </c>
      <c r="V1785" s="63"/>
      <c r="W1785" s="61" t="e">
        <f>(Table134[[#This Row],[2042 Future AADT]]-Table134[[#This Row],[AADT 2022]])/20*($W$5-2022)+Table134[[#This Row],[AADT 2022]]</f>
        <v>#VALUE!</v>
      </c>
      <c r="X1785" s="63"/>
    </row>
    <row r="1786" spans="1:24" s="21" customFormat="1" ht="24" customHeight="1" x14ac:dyDescent="0.25">
      <c r="A1786" s="24" t="s">
        <v>9615</v>
      </c>
      <c r="B1786" s="25" t="s">
        <v>20717</v>
      </c>
      <c r="C1786" s="24">
        <v>7120</v>
      </c>
      <c r="D1786" s="24" t="s">
        <v>17074</v>
      </c>
      <c r="E1786" s="24" t="s">
        <v>9616</v>
      </c>
      <c r="F1786" s="26">
        <f>Table134[[#This Row],[ToMeasure]]-Table134[[#This Row],[FromMeasure]]</f>
        <v>0.25665198</v>
      </c>
      <c r="G1786" s="27" t="s">
        <v>9617</v>
      </c>
      <c r="H1786" s="37">
        <v>0</v>
      </c>
      <c r="I1786" s="24" t="s">
        <v>669</v>
      </c>
      <c r="J1786" s="37">
        <v>0.25665198</v>
      </c>
      <c r="K1786" s="24" t="s">
        <v>9618</v>
      </c>
      <c r="L1786" s="28">
        <v>15132</v>
      </c>
      <c r="M1786" s="28">
        <v>0</v>
      </c>
      <c r="N1786" s="28">
        <v>15132</v>
      </c>
      <c r="O1786" s="25" t="s">
        <v>24427</v>
      </c>
      <c r="P1786" s="24">
        <v>9</v>
      </c>
      <c r="Q1786" s="24" t="s">
        <v>203</v>
      </c>
      <c r="R1786" s="28">
        <v>513</v>
      </c>
      <c r="S1786" s="28">
        <v>422</v>
      </c>
      <c r="T1786" s="29">
        <v>6.1789584985461277E-2</v>
      </c>
      <c r="U1786" s="28">
        <v>20058</v>
      </c>
      <c r="V1786" s="63"/>
      <c r="W1786" s="61">
        <f>(Table134[[#This Row],[2042 Future AADT]]-Table134[[#This Row],[AADT 2022]])/20*($W$5-2022)+Table134[[#This Row],[AADT 2022]]</f>
        <v>20058</v>
      </c>
      <c r="X1786" s="63"/>
    </row>
    <row r="1787" spans="1:24" s="21" customFormat="1" ht="24" customHeight="1" x14ac:dyDescent="0.25">
      <c r="A1787" s="24" t="s">
        <v>12766</v>
      </c>
      <c r="B1787" s="25" t="s">
        <v>20727</v>
      </c>
      <c r="C1787" s="24">
        <v>7135</v>
      </c>
      <c r="D1787" s="24" t="s">
        <v>17074</v>
      </c>
      <c r="E1787" s="24" t="s">
        <v>12767</v>
      </c>
      <c r="F1787" s="26">
        <f>Table134[[#This Row],[ToMeasure]]-Table134[[#This Row],[FromMeasure]]</f>
        <v>0.16882481999999999</v>
      </c>
      <c r="G1787" s="27" t="s">
        <v>12768</v>
      </c>
      <c r="H1787" s="37">
        <v>0</v>
      </c>
      <c r="I1787" s="24" t="s">
        <v>1930</v>
      </c>
      <c r="J1787" s="37">
        <v>0.16882481999999999</v>
      </c>
      <c r="K1787" s="24" t="s">
        <v>5195</v>
      </c>
      <c r="L1787" s="28">
        <v>20340</v>
      </c>
      <c r="M1787" s="28">
        <v>0</v>
      </c>
      <c r="N1787" s="28">
        <v>20340</v>
      </c>
      <c r="O1787" s="25" t="s">
        <v>24428</v>
      </c>
      <c r="P1787" s="24">
        <v>11</v>
      </c>
      <c r="Q1787" s="24" t="s">
        <v>203</v>
      </c>
      <c r="R1787" s="28">
        <v>706</v>
      </c>
      <c r="S1787" s="28">
        <v>585</v>
      </c>
      <c r="T1787" s="29">
        <v>6.3470993117010821E-2</v>
      </c>
      <c r="U1787" s="28">
        <v>26961</v>
      </c>
      <c r="V1787" s="63"/>
      <c r="W1787" s="61">
        <f>(Table134[[#This Row],[2042 Future AADT]]-Table134[[#This Row],[AADT 2022]])/20*($W$5-2022)+Table134[[#This Row],[AADT 2022]]</f>
        <v>26961</v>
      </c>
      <c r="X1787" s="63"/>
    </row>
    <row r="1788" spans="1:24" s="21" customFormat="1" ht="24" customHeight="1" x14ac:dyDescent="0.25">
      <c r="A1788" s="24" t="s">
        <v>9620</v>
      </c>
      <c r="B1788" s="25" t="s">
        <v>20721</v>
      </c>
      <c r="C1788" s="24">
        <v>7125</v>
      </c>
      <c r="D1788" s="24" t="s">
        <v>17074</v>
      </c>
      <c r="E1788" s="24" t="s">
        <v>9621</v>
      </c>
      <c r="F1788" s="26">
        <f>Table134[[#This Row],[ToMeasure]]-Table134[[#This Row],[FromMeasure]]</f>
        <v>0.16316120000000001</v>
      </c>
      <c r="G1788" s="27" t="s">
        <v>9622</v>
      </c>
      <c r="H1788" s="37">
        <v>0.17249429999999999</v>
      </c>
      <c r="I1788" s="24" t="s">
        <v>669</v>
      </c>
      <c r="J1788" s="37">
        <v>0.3356555</v>
      </c>
      <c r="K1788" s="24" t="s">
        <v>669</v>
      </c>
      <c r="L1788" s="28">
        <v>4909</v>
      </c>
      <c r="M1788" s="28">
        <v>0</v>
      </c>
      <c r="N1788" s="28">
        <v>4909</v>
      </c>
      <c r="O1788" s="25" t="s">
        <v>24429</v>
      </c>
      <c r="P1788" s="24">
        <v>13</v>
      </c>
      <c r="Q1788" s="24" t="s">
        <v>203</v>
      </c>
      <c r="R1788" s="28">
        <v>397</v>
      </c>
      <c r="S1788" s="28">
        <v>64</v>
      </c>
      <c r="T1788" s="29">
        <v>9.3909146465675289E-2</v>
      </c>
      <c r="U1788" s="28">
        <v>7727</v>
      </c>
      <c r="V1788" s="63"/>
      <c r="W1788" s="61">
        <f>(Table134[[#This Row],[2042 Future AADT]]-Table134[[#This Row],[AADT 2022]])/20*($W$5-2022)+Table134[[#This Row],[AADT 2022]]</f>
        <v>7727</v>
      </c>
      <c r="X1788" s="63"/>
    </row>
    <row r="1789" spans="1:24" s="21" customFormat="1" ht="24" customHeight="1" x14ac:dyDescent="0.25">
      <c r="A1789" s="24" t="s">
        <v>15559</v>
      </c>
      <c r="B1789" s="25" t="s">
        <v>20718</v>
      </c>
      <c r="C1789" s="24">
        <v>7121</v>
      </c>
      <c r="D1789" s="24" t="s">
        <v>17074</v>
      </c>
      <c r="E1789" s="24" t="s">
        <v>15560</v>
      </c>
      <c r="F1789" s="26">
        <f>Table134[[#This Row],[ToMeasure]]-Table134[[#This Row],[FromMeasure]]</f>
        <v>0.51829420999999998</v>
      </c>
      <c r="G1789" s="27" t="s">
        <v>9618</v>
      </c>
      <c r="H1789" s="37">
        <v>0</v>
      </c>
      <c r="I1789" s="24" t="s">
        <v>9617</v>
      </c>
      <c r="J1789" s="37">
        <v>0.51829420999999998</v>
      </c>
      <c r="K1789" s="24" t="s">
        <v>669</v>
      </c>
      <c r="L1789" s="28">
        <v>9864</v>
      </c>
      <c r="M1789" s="28">
        <v>0</v>
      </c>
      <c r="N1789" s="28">
        <v>9864</v>
      </c>
      <c r="O1789" s="25" t="s">
        <v>24430</v>
      </c>
      <c r="P1789" s="24">
        <v>8</v>
      </c>
      <c r="Q1789" s="24" t="s">
        <v>203</v>
      </c>
      <c r="R1789" s="28">
        <v>300</v>
      </c>
      <c r="S1789" s="28">
        <v>1164</v>
      </c>
      <c r="T1789" s="29">
        <v>0.14841849148418493</v>
      </c>
      <c r="U1789" s="28">
        <v>13075</v>
      </c>
      <c r="V1789" s="63"/>
      <c r="W1789" s="61">
        <f>(Table134[[#This Row],[2042 Future AADT]]-Table134[[#This Row],[AADT 2022]])/20*($W$5-2022)+Table134[[#This Row],[AADT 2022]]</f>
        <v>13075</v>
      </c>
      <c r="X1789" s="63"/>
    </row>
    <row r="1790" spans="1:24" s="21" customFormat="1" ht="24" customHeight="1" x14ac:dyDescent="0.25">
      <c r="A1790" s="24" t="s">
        <v>15562</v>
      </c>
      <c r="B1790" s="25" t="s">
        <v>20720</v>
      </c>
      <c r="C1790" s="24">
        <v>7123</v>
      </c>
      <c r="D1790" s="24" t="s">
        <v>17074</v>
      </c>
      <c r="E1790" s="24" t="s">
        <v>15563</v>
      </c>
      <c r="F1790" s="26">
        <f>Table134[[#This Row],[ToMeasure]]-Table134[[#This Row],[FromMeasure]]</f>
        <v>0.24617381999999999</v>
      </c>
      <c r="G1790" s="27" t="s">
        <v>15564</v>
      </c>
      <c r="H1790" s="37">
        <v>0</v>
      </c>
      <c r="I1790" s="24" t="s">
        <v>5195</v>
      </c>
      <c r="J1790" s="37">
        <v>0.24617381999999999</v>
      </c>
      <c r="K1790" s="24" t="s">
        <v>1930</v>
      </c>
      <c r="L1790" s="28">
        <v>9204</v>
      </c>
      <c r="M1790" s="28">
        <v>0</v>
      </c>
      <c r="N1790" s="28">
        <v>9204</v>
      </c>
      <c r="O1790" s="25" t="s">
        <v>24431</v>
      </c>
      <c r="P1790" s="24">
        <v>9</v>
      </c>
      <c r="Q1790" s="24" t="s">
        <v>203</v>
      </c>
      <c r="R1790" s="28">
        <v>279</v>
      </c>
      <c r="S1790" s="28">
        <v>1086</v>
      </c>
      <c r="T1790" s="29">
        <v>0.14830508474576271</v>
      </c>
      <c r="U1790" s="28">
        <v>12200</v>
      </c>
      <c r="V1790" s="63"/>
      <c r="W1790" s="61">
        <f>(Table134[[#This Row],[2042 Future AADT]]-Table134[[#This Row],[AADT 2022]])/20*($W$5-2022)+Table134[[#This Row],[AADT 2022]]</f>
        <v>12200</v>
      </c>
      <c r="X1790" s="63"/>
    </row>
    <row r="1791" spans="1:24" s="21" customFormat="1" ht="24" customHeight="1" x14ac:dyDescent="0.25">
      <c r="A1791" s="24" t="s">
        <v>15566</v>
      </c>
      <c r="B1791" s="25" t="s">
        <v>20722</v>
      </c>
      <c r="C1791" s="24">
        <v>7130</v>
      </c>
      <c r="D1791" s="24" t="s">
        <v>17074</v>
      </c>
      <c r="E1791" s="24" t="s">
        <v>15567</v>
      </c>
      <c r="F1791" s="26">
        <f>Table134[[#This Row],[ToMeasure]]-Table134[[#This Row],[FromMeasure]]</f>
        <v>0.24386257</v>
      </c>
      <c r="G1791" s="27" t="s">
        <v>15568</v>
      </c>
      <c r="H1791" s="37">
        <v>0</v>
      </c>
      <c r="I1791" s="24" t="s">
        <v>669</v>
      </c>
      <c r="J1791" s="37">
        <v>0.24386257</v>
      </c>
      <c r="K1791" s="24" t="s">
        <v>5275</v>
      </c>
      <c r="L1791" s="28">
        <v>6915</v>
      </c>
      <c r="M1791" s="28">
        <v>0</v>
      </c>
      <c r="N1791" s="28">
        <v>6915</v>
      </c>
      <c r="O1791" s="25" t="s">
        <v>24432</v>
      </c>
      <c r="P1791" s="24">
        <v>12</v>
      </c>
      <c r="Q1791" s="24" t="s">
        <v>203</v>
      </c>
      <c r="R1791" s="28">
        <v>236</v>
      </c>
      <c r="S1791" s="28">
        <v>195</v>
      </c>
      <c r="T1791" s="29">
        <v>6.2328271872740419E-2</v>
      </c>
      <c r="U1791" s="28">
        <v>9166</v>
      </c>
      <c r="V1791" s="63"/>
      <c r="W1791" s="61">
        <f>(Table134[[#This Row],[2042 Future AADT]]-Table134[[#This Row],[AADT 2022]])/20*($W$5-2022)+Table134[[#This Row],[AADT 2022]]</f>
        <v>9166</v>
      </c>
      <c r="X1791" s="63"/>
    </row>
    <row r="1792" spans="1:24" s="21" customFormat="1" ht="24" customHeight="1" x14ac:dyDescent="0.25">
      <c r="A1792" s="24" t="s">
        <v>9624</v>
      </c>
      <c r="B1792" s="25" t="s">
        <v>20724</v>
      </c>
      <c r="C1792" s="24">
        <v>7132</v>
      </c>
      <c r="D1792" s="24" t="s">
        <v>17074</v>
      </c>
      <c r="E1792" s="24" t="s">
        <v>9625</v>
      </c>
      <c r="F1792" s="26">
        <f>Table134[[#This Row],[ToMeasure]]-Table134[[#This Row],[FromMeasure]]</f>
        <v>0.14072230999999999</v>
      </c>
      <c r="G1792" s="27" t="s">
        <v>9626</v>
      </c>
      <c r="H1792" s="37">
        <v>0</v>
      </c>
      <c r="I1792" s="24" t="s">
        <v>1930</v>
      </c>
      <c r="J1792" s="37">
        <v>0.14072230999999999</v>
      </c>
      <c r="K1792" s="24" t="s">
        <v>5195</v>
      </c>
      <c r="L1792" s="28">
        <v>16064</v>
      </c>
      <c r="M1792" s="28">
        <v>0</v>
      </c>
      <c r="N1792" s="28">
        <v>16064</v>
      </c>
      <c r="O1792" s="25" t="s">
        <v>24433</v>
      </c>
      <c r="P1792" s="24">
        <v>11</v>
      </c>
      <c r="Q1792" s="24" t="s">
        <v>203</v>
      </c>
      <c r="R1792" s="28">
        <v>546</v>
      </c>
      <c r="S1792" s="28">
        <v>452</v>
      </c>
      <c r="T1792" s="29">
        <v>6.2126494023904383E-2</v>
      </c>
      <c r="U1792" s="28">
        <v>21293</v>
      </c>
      <c r="V1792" s="63"/>
      <c r="W1792" s="61">
        <f>(Table134[[#This Row],[2042 Future AADT]]-Table134[[#This Row],[AADT 2022]])/20*($W$5-2022)+Table134[[#This Row],[AADT 2022]]</f>
        <v>21293</v>
      </c>
      <c r="X1792" s="63"/>
    </row>
    <row r="1793" spans="1:24" s="21" customFormat="1" ht="24" customHeight="1" x14ac:dyDescent="0.25">
      <c r="A1793" s="24" t="s">
        <v>15570</v>
      </c>
      <c r="B1793" s="25" t="s">
        <v>20723</v>
      </c>
      <c r="C1793" s="24">
        <v>7131</v>
      </c>
      <c r="D1793" s="24" t="s">
        <v>17074</v>
      </c>
      <c r="E1793" s="24" t="s">
        <v>15571</v>
      </c>
      <c r="F1793" s="26">
        <f>Table134[[#This Row],[ToMeasure]]-Table134[[#This Row],[FromMeasure]]</f>
        <v>0.12625823999999999</v>
      </c>
      <c r="G1793" s="27" t="s">
        <v>15572</v>
      </c>
      <c r="H1793" s="37">
        <v>0</v>
      </c>
      <c r="I1793" s="24" t="s">
        <v>5275</v>
      </c>
      <c r="J1793" s="37">
        <v>0.12625823999999999</v>
      </c>
      <c r="K1793" s="24" t="s">
        <v>669</v>
      </c>
      <c r="L1793" s="28">
        <v>15544</v>
      </c>
      <c r="M1793" s="28">
        <v>0</v>
      </c>
      <c r="N1793" s="28">
        <v>15544</v>
      </c>
      <c r="O1793" s="25" t="s">
        <v>24434</v>
      </c>
      <c r="P1793" s="24">
        <v>9</v>
      </c>
      <c r="Q1793" s="24" t="s">
        <v>203</v>
      </c>
      <c r="R1793" s="28">
        <v>475</v>
      </c>
      <c r="S1793" s="28">
        <v>1846</v>
      </c>
      <c r="T1793" s="29">
        <v>0.14931806484817292</v>
      </c>
      <c r="U1793" s="28">
        <v>20604</v>
      </c>
      <c r="V1793" s="63"/>
      <c r="W1793" s="61">
        <f>(Table134[[#This Row],[2042 Future AADT]]-Table134[[#This Row],[AADT 2022]])/20*($W$5-2022)+Table134[[#This Row],[AADT 2022]]</f>
        <v>20604</v>
      </c>
      <c r="X1793" s="63"/>
    </row>
    <row r="1794" spans="1:24" s="21" customFormat="1" ht="24" customHeight="1" x14ac:dyDescent="0.25">
      <c r="A1794" s="24" t="s">
        <v>5268</v>
      </c>
      <c r="B1794" s="25" t="s">
        <v>20725</v>
      </c>
      <c r="C1794" s="24">
        <v>7133</v>
      </c>
      <c r="D1794" s="24" t="s">
        <v>17074</v>
      </c>
      <c r="E1794" s="24" t="s">
        <v>5269</v>
      </c>
      <c r="F1794" s="26">
        <f>Table134[[#This Row],[ToMeasure]]-Table134[[#This Row],[FromMeasure]]</f>
        <v>0.20141075999999999</v>
      </c>
      <c r="G1794" s="27" t="s">
        <v>5270</v>
      </c>
      <c r="H1794" s="37">
        <v>0</v>
      </c>
      <c r="I1794" s="24" t="s">
        <v>5195</v>
      </c>
      <c r="J1794" s="37">
        <v>0.20141075999999999</v>
      </c>
      <c r="K1794" s="24" t="s">
        <v>1930</v>
      </c>
      <c r="L1794" s="28">
        <v>11295</v>
      </c>
      <c r="M1794" s="28">
        <v>0</v>
      </c>
      <c r="N1794" s="28">
        <v>11295</v>
      </c>
      <c r="O1794" s="25" t="s">
        <v>24435</v>
      </c>
      <c r="P1794" s="24">
        <v>12</v>
      </c>
      <c r="Q1794" s="24" t="s">
        <v>203</v>
      </c>
      <c r="R1794" s="28">
        <v>344</v>
      </c>
      <c r="S1794" s="28">
        <v>1334</v>
      </c>
      <c r="T1794" s="29">
        <v>0.14856131031429837</v>
      </c>
      <c r="U1794" s="28">
        <v>14972</v>
      </c>
      <c r="V1794" s="63"/>
      <c r="W1794" s="61">
        <f>(Table134[[#This Row],[2042 Future AADT]]-Table134[[#This Row],[AADT 2022]])/20*($W$5-2022)+Table134[[#This Row],[AADT 2022]]</f>
        <v>14972</v>
      </c>
      <c r="X1794" s="63"/>
    </row>
    <row r="1795" spans="1:24" s="21" customFormat="1" ht="24" customHeight="1" x14ac:dyDescent="0.25">
      <c r="A1795" s="24" t="s">
        <v>9628</v>
      </c>
      <c r="B1795" s="25" t="s">
        <v>20730</v>
      </c>
      <c r="C1795" s="24">
        <v>7140</v>
      </c>
      <c r="D1795" s="24" t="s">
        <v>17074</v>
      </c>
      <c r="E1795" s="24" t="s">
        <v>9629</v>
      </c>
      <c r="F1795" s="26">
        <f>Table134[[#This Row],[ToMeasure]]-Table134[[#This Row],[FromMeasure]]</f>
        <v>0.12852146</v>
      </c>
      <c r="G1795" s="27" t="s">
        <v>9630</v>
      </c>
      <c r="H1795" s="37">
        <v>0</v>
      </c>
      <c r="I1795" s="24" t="s">
        <v>669</v>
      </c>
      <c r="J1795" s="37">
        <v>0.12852146</v>
      </c>
      <c r="K1795" s="24" t="s">
        <v>5275</v>
      </c>
      <c r="L1795" s="28">
        <v>8120</v>
      </c>
      <c r="M1795" s="28">
        <v>0</v>
      </c>
      <c r="N1795" s="28">
        <v>8120</v>
      </c>
      <c r="O1795" s="25" t="s">
        <v>24436</v>
      </c>
      <c r="P1795" s="24">
        <v>9</v>
      </c>
      <c r="Q1795" s="24" t="s">
        <v>203</v>
      </c>
      <c r="R1795" s="28">
        <v>275</v>
      </c>
      <c r="S1795" s="28">
        <v>230</v>
      </c>
      <c r="T1795" s="29">
        <v>6.2192118226600986E-2</v>
      </c>
      <c r="U1795" s="28">
        <v>10763</v>
      </c>
      <c r="V1795" s="63"/>
      <c r="W1795" s="61">
        <f>(Table134[[#This Row],[2042 Future AADT]]-Table134[[#This Row],[AADT 2022]])/20*($W$5-2022)+Table134[[#This Row],[AADT 2022]]</f>
        <v>10763</v>
      </c>
      <c r="X1795" s="63"/>
    </row>
    <row r="1796" spans="1:24" s="21" customFormat="1" ht="24" customHeight="1" x14ac:dyDescent="0.25">
      <c r="A1796" s="24" t="s">
        <v>12770</v>
      </c>
      <c r="B1796" s="25" t="s">
        <v>20732</v>
      </c>
      <c r="C1796" s="24">
        <v>7142</v>
      </c>
      <c r="D1796" s="24" t="s">
        <v>17074</v>
      </c>
      <c r="E1796" s="24" t="s">
        <v>12771</v>
      </c>
      <c r="F1796" s="26">
        <f>Table134[[#This Row],[ToMeasure]]-Table134[[#This Row],[FromMeasure]]</f>
        <v>0.14562783000000001</v>
      </c>
      <c r="G1796" s="27" t="s">
        <v>12772</v>
      </c>
      <c r="H1796" s="37">
        <v>0</v>
      </c>
      <c r="I1796" s="24" t="s">
        <v>1930</v>
      </c>
      <c r="J1796" s="37">
        <v>0.14562783000000001</v>
      </c>
      <c r="K1796" s="24" t="s">
        <v>5195</v>
      </c>
      <c r="L1796" s="28">
        <v>16111</v>
      </c>
      <c r="M1796" s="28">
        <v>0</v>
      </c>
      <c r="N1796" s="28">
        <v>16111</v>
      </c>
      <c r="O1796" s="25" t="s">
        <v>24437</v>
      </c>
      <c r="P1796" s="24">
        <v>8</v>
      </c>
      <c r="Q1796" s="24" t="s">
        <v>203</v>
      </c>
      <c r="R1796" s="28">
        <v>549</v>
      </c>
      <c r="S1796" s="28">
        <v>453</v>
      </c>
      <c r="T1796" s="29">
        <v>6.2193532369188752E-2</v>
      </c>
      <c r="U1796" s="28">
        <v>21356</v>
      </c>
      <c r="V1796" s="63"/>
      <c r="W1796" s="61">
        <f>(Table134[[#This Row],[2042 Future AADT]]-Table134[[#This Row],[AADT 2022]])/20*($W$5-2022)+Table134[[#This Row],[AADT 2022]]</f>
        <v>21356</v>
      </c>
      <c r="X1796" s="63"/>
    </row>
    <row r="1797" spans="1:24" s="21" customFormat="1" ht="24" customHeight="1" x14ac:dyDescent="0.25">
      <c r="A1797" s="24" t="s">
        <v>9632</v>
      </c>
      <c r="B1797" s="25" t="s">
        <v>20731</v>
      </c>
      <c r="C1797" s="24">
        <v>7141</v>
      </c>
      <c r="D1797" s="24" t="s">
        <v>17074</v>
      </c>
      <c r="E1797" s="24" t="s">
        <v>9633</v>
      </c>
      <c r="F1797" s="26">
        <f>Table134[[#This Row],[ToMeasure]]-Table134[[#This Row],[FromMeasure]]</f>
        <v>0.15149245</v>
      </c>
      <c r="G1797" s="27" t="s">
        <v>9634</v>
      </c>
      <c r="H1797" s="37">
        <v>0</v>
      </c>
      <c r="I1797" s="24" t="s">
        <v>5275</v>
      </c>
      <c r="J1797" s="37">
        <v>0.15149245</v>
      </c>
      <c r="K1797" s="24" t="s">
        <v>669</v>
      </c>
      <c r="L1797" s="28">
        <v>16505</v>
      </c>
      <c r="M1797" s="28">
        <v>0</v>
      </c>
      <c r="N1797" s="28">
        <v>16505</v>
      </c>
      <c r="O1797" s="25" t="s">
        <v>24438</v>
      </c>
      <c r="P1797" s="24">
        <v>9</v>
      </c>
      <c r="Q1797" s="24" t="s">
        <v>203</v>
      </c>
      <c r="R1797" s="28">
        <v>506</v>
      </c>
      <c r="S1797" s="28">
        <v>1961</v>
      </c>
      <c r="T1797" s="29">
        <v>0.14946985761890336</v>
      </c>
      <c r="U1797" s="28">
        <v>21878</v>
      </c>
      <c r="V1797" s="63"/>
      <c r="W1797" s="61">
        <f>(Table134[[#This Row],[2042 Future AADT]]-Table134[[#This Row],[AADT 2022]])/20*($W$5-2022)+Table134[[#This Row],[AADT 2022]]</f>
        <v>21878</v>
      </c>
      <c r="X1797" s="63"/>
    </row>
    <row r="1798" spans="1:24" s="21" customFormat="1" ht="24" customHeight="1" x14ac:dyDescent="0.25">
      <c r="A1798" s="24" t="s">
        <v>12774</v>
      </c>
      <c r="B1798" s="25" t="s">
        <v>20733</v>
      </c>
      <c r="C1798" s="24">
        <v>7143</v>
      </c>
      <c r="D1798" s="24" t="s">
        <v>17074</v>
      </c>
      <c r="E1798" s="24" t="s">
        <v>12775</v>
      </c>
      <c r="F1798" s="26">
        <f>Table134[[#This Row],[ToMeasure]]-Table134[[#This Row],[FromMeasure]]</f>
        <v>0.13262653999999999</v>
      </c>
      <c r="G1798" s="27" t="s">
        <v>12776</v>
      </c>
      <c r="H1798" s="37">
        <v>0</v>
      </c>
      <c r="I1798" s="24" t="s">
        <v>5195</v>
      </c>
      <c r="J1798" s="37">
        <v>0.13262653999999999</v>
      </c>
      <c r="K1798" s="24" t="s">
        <v>1930</v>
      </c>
      <c r="L1798" s="28">
        <v>8953</v>
      </c>
      <c r="M1798" s="28">
        <v>0</v>
      </c>
      <c r="N1798" s="28">
        <v>8953</v>
      </c>
      <c r="O1798" s="25" t="s">
        <v>24439</v>
      </c>
      <c r="P1798" s="24">
        <v>9</v>
      </c>
      <c r="Q1798" s="24" t="s">
        <v>203</v>
      </c>
      <c r="R1798" s="28">
        <v>274</v>
      </c>
      <c r="S1798" s="28">
        <v>1062</v>
      </c>
      <c r="T1798" s="29">
        <v>0.14922372389143304</v>
      </c>
      <c r="U1798" s="28">
        <v>11867</v>
      </c>
      <c r="V1798" s="63"/>
      <c r="W1798" s="61">
        <f>(Table134[[#This Row],[2042 Future AADT]]-Table134[[#This Row],[AADT 2022]])/20*($W$5-2022)+Table134[[#This Row],[AADT 2022]]</f>
        <v>11867</v>
      </c>
      <c r="X1798" s="63"/>
    </row>
    <row r="1799" spans="1:24" s="21" customFormat="1" ht="24" customHeight="1" x14ac:dyDescent="0.25">
      <c r="A1799" s="24" t="s">
        <v>5272</v>
      </c>
      <c r="B1799" s="25" t="s">
        <v>20738</v>
      </c>
      <c r="C1799" s="24">
        <v>7150</v>
      </c>
      <c r="D1799" s="24" t="s">
        <v>17074</v>
      </c>
      <c r="E1799" s="24" t="s">
        <v>5273</v>
      </c>
      <c r="F1799" s="26">
        <f>Table134[[#This Row],[ToMeasure]]-Table134[[#This Row],[FromMeasure]]</f>
        <v>0.13920138000000001</v>
      </c>
      <c r="G1799" s="27" t="s">
        <v>5274</v>
      </c>
      <c r="H1799" s="37">
        <v>0</v>
      </c>
      <c r="I1799" s="24" t="s">
        <v>669</v>
      </c>
      <c r="J1799" s="37">
        <v>0.13920138000000001</v>
      </c>
      <c r="K1799" s="24" t="s">
        <v>5275</v>
      </c>
      <c r="L1799" s="28">
        <v>8725</v>
      </c>
      <c r="M1799" s="28">
        <v>0</v>
      </c>
      <c r="N1799" s="28">
        <v>8725</v>
      </c>
      <c r="O1799" s="25" t="s">
        <v>24440</v>
      </c>
      <c r="P1799" s="24">
        <v>9</v>
      </c>
      <c r="Q1799" s="24" t="s">
        <v>203</v>
      </c>
      <c r="R1799" s="28">
        <v>296</v>
      </c>
      <c r="S1799" s="28">
        <v>244</v>
      </c>
      <c r="T1799" s="29">
        <v>6.1891117478510026E-2</v>
      </c>
      <c r="U1799" s="28">
        <v>11565</v>
      </c>
      <c r="V1799" s="63"/>
      <c r="W1799" s="61">
        <f>(Table134[[#This Row],[2042 Future AADT]]-Table134[[#This Row],[AADT 2022]])/20*($W$5-2022)+Table134[[#This Row],[AADT 2022]]</f>
        <v>11565</v>
      </c>
      <c r="X1799" s="63"/>
    </row>
    <row r="1800" spans="1:24" s="21" customFormat="1" ht="24" customHeight="1" x14ac:dyDescent="0.25">
      <c r="A1800" s="24" t="s">
        <v>9636</v>
      </c>
      <c r="B1800" s="25" t="s">
        <v>20740</v>
      </c>
      <c r="C1800" s="24">
        <v>7152</v>
      </c>
      <c r="D1800" s="24" t="s">
        <v>17074</v>
      </c>
      <c r="E1800" s="24" t="s">
        <v>9637</v>
      </c>
      <c r="F1800" s="26">
        <f>Table134[[#This Row],[ToMeasure]]-Table134[[#This Row],[FromMeasure]]</f>
        <v>0.15410929000000001</v>
      </c>
      <c r="G1800" s="27" t="s">
        <v>9638</v>
      </c>
      <c r="H1800" s="37">
        <v>0</v>
      </c>
      <c r="I1800" s="24" t="s">
        <v>1930</v>
      </c>
      <c r="J1800" s="37">
        <v>0.15410929000000001</v>
      </c>
      <c r="K1800" s="24" t="s">
        <v>5195</v>
      </c>
      <c r="L1800" s="28">
        <v>11453</v>
      </c>
      <c r="M1800" s="28">
        <v>0</v>
      </c>
      <c r="N1800" s="28">
        <v>11453</v>
      </c>
      <c r="O1800" s="25" t="s">
        <v>24441</v>
      </c>
      <c r="P1800" s="24">
        <v>8</v>
      </c>
      <c r="Q1800" s="24" t="s">
        <v>203</v>
      </c>
      <c r="R1800" s="28">
        <v>388</v>
      </c>
      <c r="S1800" s="28">
        <v>321</v>
      </c>
      <c r="T1800" s="29">
        <v>6.1905177682703219E-2</v>
      </c>
      <c r="U1800" s="28">
        <v>15181</v>
      </c>
      <c r="V1800" s="63"/>
      <c r="W1800" s="61">
        <f>(Table134[[#This Row],[2042 Future AADT]]-Table134[[#This Row],[AADT 2022]])/20*($W$5-2022)+Table134[[#This Row],[AADT 2022]]</f>
        <v>15181</v>
      </c>
      <c r="X1800" s="63"/>
    </row>
    <row r="1801" spans="1:24" s="21" customFormat="1" ht="24" customHeight="1" x14ac:dyDescent="0.25">
      <c r="A1801" s="24" t="s">
        <v>9640</v>
      </c>
      <c r="B1801" s="25" t="s">
        <v>20739</v>
      </c>
      <c r="C1801" s="24">
        <v>7151</v>
      </c>
      <c r="D1801" s="24" t="s">
        <v>17074</v>
      </c>
      <c r="E1801" s="24" t="s">
        <v>9641</v>
      </c>
      <c r="F1801" s="26">
        <f>Table134[[#This Row],[ToMeasure]]-Table134[[#This Row],[FromMeasure]]</f>
        <v>9.5666020000000004E-2</v>
      </c>
      <c r="G1801" s="27" t="s">
        <v>9642</v>
      </c>
      <c r="H1801" s="37">
        <v>0</v>
      </c>
      <c r="I1801" s="24" t="s">
        <v>5275</v>
      </c>
      <c r="J1801" s="37">
        <v>9.5666020000000004E-2</v>
      </c>
      <c r="K1801" s="24" t="s">
        <v>669</v>
      </c>
      <c r="L1801" s="28">
        <v>9736</v>
      </c>
      <c r="M1801" s="28">
        <v>0</v>
      </c>
      <c r="N1801" s="28">
        <v>9736</v>
      </c>
      <c r="O1801" s="25" t="s">
        <v>24442</v>
      </c>
      <c r="P1801" s="24">
        <v>9</v>
      </c>
      <c r="Q1801" s="24" t="s">
        <v>203</v>
      </c>
      <c r="R1801" s="28">
        <v>284</v>
      </c>
      <c r="S1801" s="28">
        <v>1097</v>
      </c>
      <c r="T1801" s="29">
        <v>0.14184470008216926</v>
      </c>
      <c r="U1801" s="28">
        <v>12905</v>
      </c>
      <c r="V1801" s="63"/>
      <c r="W1801" s="61">
        <f>(Table134[[#This Row],[2042 Future AADT]]-Table134[[#This Row],[AADT 2022]])/20*($W$5-2022)+Table134[[#This Row],[AADT 2022]]</f>
        <v>12905</v>
      </c>
      <c r="X1801" s="63"/>
    </row>
    <row r="1802" spans="1:24" s="21" customFormat="1" ht="24" customHeight="1" x14ac:dyDescent="0.25">
      <c r="A1802" s="24" t="s">
        <v>12778</v>
      </c>
      <c r="B1802" s="25" t="s">
        <v>20741</v>
      </c>
      <c r="C1802" s="24">
        <v>7153</v>
      </c>
      <c r="D1802" s="24" t="s">
        <v>17074</v>
      </c>
      <c r="E1802" s="24" t="s">
        <v>12779</v>
      </c>
      <c r="F1802" s="26">
        <f>Table134[[#This Row],[ToMeasure]]-Table134[[#This Row],[FromMeasure]]</f>
        <v>0.15632565000000001</v>
      </c>
      <c r="G1802" s="27" t="s">
        <v>12780</v>
      </c>
      <c r="H1802" s="37">
        <v>0</v>
      </c>
      <c r="I1802" s="24" t="s">
        <v>5195</v>
      </c>
      <c r="J1802" s="37">
        <v>0.15632565000000001</v>
      </c>
      <c r="K1802" s="24" t="s">
        <v>1930</v>
      </c>
      <c r="L1802" s="28">
        <v>9362</v>
      </c>
      <c r="M1802" s="28">
        <v>0</v>
      </c>
      <c r="N1802" s="28">
        <v>9362</v>
      </c>
      <c r="O1802" s="25" t="s">
        <v>24443</v>
      </c>
      <c r="P1802" s="24">
        <v>10</v>
      </c>
      <c r="Q1802" s="24" t="s">
        <v>203</v>
      </c>
      <c r="R1802" s="28">
        <v>287</v>
      </c>
      <c r="S1802" s="28">
        <v>1112</v>
      </c>
      <c r="T1802" s="29">
        <v>0.14943388164922025</v>
      </c>
      <c r="U1802" s="28">
        <v>12410</v>
      </c>
      <c r="V1802" s="63"/>
      <c r="W1802" s="61">
        <f>(Table134[[#This Row],[2042 Future AADT]]-Table134[[#This Row],[AADT 2022]])/20*($W$5-2022)+Table134[[#This Row],[AADT 2022]]</f>
        <v>12410</v>
      </c>
      <c r="X1802" s="63"/>
    </row>
    <row r="1803" spans="1:24" s="21" customFormat="1" ht="24" customHeight="1" x14ac:dyDescent="0.25">
      <c r="A1803" s="24" t="s">
        <v>15574</v>
      </c>
      <c r="B1803" s="25" t="s">
        <v>20747</v>
      </c>
      <c r="C1803" s="24">
        <v>7160</v>
      </c>
      <c r="D1803" s="24" t="s">
        <v>17074</v>
      </c>
      <c r="E1803" s="24" t="s">
        <v>15575</v>
      </c>
      <c r="F1803" s="26">
        <f>Table134[[#This Row],[ToMeasure]]-Table134[[#This Row],[FromMeasure]]</f>
        <v>0.14366387</v>
      </c>
      <c r="G1803" s="27" t="s">
        <v>14309</v>
      </c>
      <c r="H1803" s="37">
        <v>0</v>
      </c>
      <c r="I1803" s="24" t="s">
        <v>669</v>
      </c>
      <c r="J1803" s="37">
        <v>0.14366387</v>
      </c>
      <c r="K1803" s="24" t="s">
        <v>5275</v>
      </c>
      <c r="L1803" s="28">
        <v>7130</v>
      </c>
      <c r="M1803" s="28">
        <v>0</v>
      </c>
      <c r="N1803" s="28">
        <v>7130</v>
      </c>
      <c r="O1803" s="25" t="s">
        <v>24444</v>
      </c>
      <c r="P1803" s="24">
        <v>8</v>
      </c>
      <c r="Q1803" s="24" t="s">
        <v>203</v>
      </c>
      <c r="R1803" s="28">
        <v>238</v>
      </c>
      <c r="S1803" s="28">
        <v>198</v>
      </c>
      <c r="T1803" s="29">
        <v>6.115007012622721E-2</v>
      </c>
      <c r="U1803" s="28">
        <v>9451</v>
      </c>
      <c r="V1803" s="63"/>
      <c r="W1803" s="61">
        <f>(Table134[[#This Row],[2042 Future AADT]]-Table134[[#This Row],[AADT 2022]])/20*($W$5-2022)+Table134[[#This Row],[AADT 2022]]</f>
        <v>9451</v>
      </c>
      <c r="X1803" s="63"/>
    </row>
    <row r="1804" spans="1:24" s="21" customFormat="1" ht="24" customHeight="1" x14ac:dyDescent="0.25">
      <c r="A1804" s="24" t="s">
        <v>5277</v>
      </c>
      <c r="B1804" s="25" t="s">
        <v>20749</v>
      </c>
      <c r="C1804" s="24">
        <v>7162</v>
      </c>
      <c r="D1804" s="24" t="s">
        <v>17074</v>
      </c>
      <c r="E1804" s="24" t="s">
        <v>5278</v>
      </c>
      <c r="F1804" s="26">
        <f>Table134[[#This Row],[ToMeasure]]-Table134[[#This Row],[FromMeasure]]</f>
        <v>6.1419340000000003E-2</v>
      </c>
      <c r="G1804" s="27" t="s">
        <v>5279</v>
      </c>
      <c r="H1804" s="37">
        <v>0</v>
      </c>
      <c r="I1804" s="24" t="s">
        <v>1930</v>
      </c>
      <c r="J1804" s="37">
        <v>6.1419340000000003E-2</v>
      </c>
      <c r="K1804" s="24" t="s">
        <v>5195</v>
      </c>
      <c r="L1804" s="28">
        <v>10888</v>
      </c>
      <c r="M1804" s="28">
        <v>0</v>
      </c>
      <c r="N1804" s="28">
        <v>10888</v>
      </c>
      <c r="O1804" s="25" t="s">
        <v>24445</v>
      </c>
      <c r="P1804" s="24">
        <v>11</v>
      </c>
      <c r="Q1804" s="24" t="s">
        <v>203</v>
      </c>
      <c r="R1804" s="28">
        <v>365</v>
      </c>
      <c r="S1804" s="28">
        <v>303</v>
      </c>
      <c r="T1804" s="29">
        <v>6.1351947097722265E-2</v>
      </c>
      <c r="U1804" s="28">
        <v>14432</v>
      </c>
      <c r="V1804" s="63"/>
      <c r="W1804" s="61">
        <f>(Table134[[#This Row],[2042 Future AADT]]-Table134[[#This Row],[AADT 2022]])/20*($W$5-2022)+Table134[[#This Row],[AADT 2022]]</f>
        <v>14432</v>
      </c>
      <c r="X1804" s="63"/>
    </row>
    <row r="1805" spans="1:24" s="21" customFormat="1" ht="24" customHeight="1" x14ac:dyDescent="0.25">
      <c r="A1805" s="24" t="s">
        <v>12782</v>
      </c>
      <c r="B1805" s="25" t="s">
        <v>20748</v>
      </c>
      <c r="C1805" s="24">
        <v>7161</v>
      </c>
      <c r="D1805" s="24" t="s">
        <v>17074</v>
      </c>
      <c r="E1805" s="24" t="s">
        <v>12783</v>
      </c>
      <c r="F1805" s="26">
        <f>Table134[[#This Row],[ToMeasure]]-Table134[[#This Row],[FromMeasure]]</f>
        <v>3.8503660000000002E-2</v>
      </c>
      <c r="G1805" s="27" t="s">
        <v>10749</v>
      </c>
      <c r="H1805" s="37">
        <v>0</v>
      </c>
      <c r="I1805" s="24" t="s">
        <v>5275</v>
      </c>
      <c r="J1805" s="37">
        <v>3.8503660000000002E-2</v>
      </c>
      <c r="K1805" s="24" t="s">
        <v>669</v>
      </c>
      <c r="L1805" s="28">
        <v>9879</v>
      </c>
      <c r="M1805" s="28">
        <v>0</v>
      </c>
      <c r="N1805" s="28">
        <v>9879</v>
      </c>
      <c r="O1805" s="25" t="s">
        <v>24446</v>
      </c>
      <c r="P1805" s="24">
        <v>11</v>
      </c>
      <c r="Q1805" s="24" t="s">
        <v>203</v>
      </c>
      <c r="R1805" s="28">
        <v>301</v>
      </c>
      <c r="S1805" s="28">
        <v>1169</v>
      </c>
      <c r="T1805" s="29">
        <v>0.14880048587913758</v>
      </c>
      <c r="U1805" s="28">
        <v>13095</v>
      </c>
      <c r="V1805" s="63"/>
      <c r="W1805" s="61">
        <f>(Table134[[#This Row],[2042 Future AADT]]-Table134[[#This Row],[AADT 2022]])/20*($W$5-2022)+Table134[[#This Row],[AADT 2022]]</f>
        <v>13095</v>
      </c>
      <c r="X1805" s="63"/>
    </row>
    <row r="1806" spans="1:24" s="21" customFormat="1" ht="24" customHeight="1" x14ac:dyDescent="0.25">
      <c r="A1806" s="24" t="s">
        <v>9644</v>
      </c>
      <c r="B1806" s="25" t="s">
        <v>20750</v>
      </c>
      <c r="C1806" s="24">
        <v>7163</v>
      </c>
      <c r="D1806" s="24" t="s">
        <v>17074</v>
      </c>
      <c r="E1806" s="24" t="s">
        <v>9645</v>
      </c>
      <c r="F1806" s="26">
        <f>Table134[[#This Row],[ToMeasure]]-Table134[[#This Row],[FromMeasure]]</f>
        <v>0.18497056000000001</v>
      </c>
      <c r="G1806" s="27" t="s">
        <v>9646</v>
      </c>
      <c r="H1806" s="37">
        <v>0</v>
      </c>
      <c r="I1806" s="24" t="s">
        <v>5195</v>
      </c>
      <c r="J1806" s="37">
        <v>0.18497056000000001</v>
      </c>
      <c r="K1806" s="24" t="s">
        <v>1930</v>
      </c>
      <c r="L1806" s="28">
        <v>7537</v>
      </c>
      <c r="M1806" s="28">
        <v>0</v>
      </c>
      <c r="N1806" s="28">
        <v>7537</v>
      </c>
      <c r="O1806" s="25" t="s">
        <v>24447</v>
      </c>
      <c r="P1806" s="24">
        <v>12</v>
      </c>
      <c r="Q1806" s="24" t="s">
        <v>203</v>
      </c>
      <c r="R1806" s="28">
        <v>229</v>
      </c>
      <c r="S1806" s="28">
        <v>892</v>
      </c>
      <c r="T1806" s="29">
        <v>0.14873291760647472</v>
      </c>
      <c r="U1806" s="28">
        <v>9991</v>
      </c>
      <c r="V1806" s="63"/>
      <c r="W1806" s="61">
        <f>(Table134[[#This Row],[2042 Future AADT]]-Table134[[#This Row],[AADT 2022]])/20*($W$5-2022)+Table134[[#This Row],[AADT 2022]]</f>
        <v>9991</v>
      </c>
      <c r="X1806" s="63"/>
    </row>
    <row r="1807" spans="1:24" s="21" customFormat="1" ht="24" customHeight="1" x14ac:dyDescent="0.25">
      <c r="A1807" s="24" t="s">
        <v>15577</v>
      </c>
      <c r="B1807" s="25" t="s">
        <v>20756</v>
      </c>
      <c r="C1807" s="24">
        <v>7170</v>
      </c>
      <c r="D1807" s="24" t="s">
        <v>17074</v>
      </c>
      <c r="E1807" s="24" t="s">
        <v>15578</v>
      </c>
      <c r="F1807" s="26">
        <f>Table134[[#This Row],[ToMeasure]]-Table134[[#This Row],[FromMeasure]]</f>
        <v>8.1468399999999996E-2</v>
      </c>
      <c r="G1807" s="27" t="s">
        <v>14312</v>
      </c>
      <c r="H1807" s="37">
        <v>0</v>
      </c>
      <c r="I1807" s="24" t="s">
        <v>669</v>
      </c>
      <c r="J1807" s="37">
        <v>8.1468399999999996E-2</v>
      </c>
      <c r="K1807" s="24" t="s">
        <v>5275</v>
      </c>
      <c r="L1807" s="28">
        <v>10336</v>
      </c>
      <c r="M1807" s="28">
        <v>0</v>
      </c>
      <c r="N1807" s="28">
        <v>10336</v>
      </c>
      <c r="O1807" s="25" t="s">
        <v>24448</v>
      </c>
      <c r="P1807" s="24">
        <v>8</v>
      </c>
      <c r="Q1807" s="24" t="s">
        <v>203</v>
      </c>
      <c r="R1807" s="28">
        <v>345</v>
      </c>
      <c r="S1807" s="28">
        <v>287</v>
      </c>
      <c r="T1807" s="29">
        <v>6.1145510835913311E-2</v>
      </c>
      <c r="U1807" s="28">
        <v>13701</v>
      </c>
      <c r="V1807" s="63"/>
      <c r="W1807" s="61">
        <f>(Table134[[#This Row],[2042 Future AADT]]-Table134[[#This Row],[AADT 2022]])/20*($W$5-2022)+Table134[[#This Row],[AADT 2022]]</f>
        <v>13701</v>
      </c>
      <c r="X1807" s="63"/>
    </row>
    <row r="1808" spans="1:24" s="21" customFormat="1" ht="24" customHeight="1" x14ac:dyDescent="0.25">
      <c r="A1808" s="24" t="s">
        <v>15580</v>
      </c>
      <c r="B1808" s="25" t="s">
        <v>20757</v>
      </c>
      <c r="C1808" s="24">
        <v>7173</v>
      </c>
      <c r="D1808" s="24" t="s">
        <v>17074</v>
      </c>
      <c r="E1808" s="24" t="s">
        <v>15581</v>
      </c>
      <c r="F1808" s="26">
        <f>Table134[[#This Row],[ToMeasure]]-Table134[[#This Row],[FromMeasure]]</f>
        <v>9.2621620000000002E-2</v>
      </c>
      <c r="G1808" s="27" t="s">
        <v>5196</v>
      </c>
      <c r="H1808" s="37">
        <v>0</v>
      </c>
      <c r="I1808" s="24" t="s">
        <v>5195</v>
      </c>
      <c r="J1808" s="37">
        <v>9.2621620000000002E-2</v>
      </c>
      <c r="K1808" s="24" t="s">
        <v>1930</v>
      </c>
      <c r="L1808" s="28">
        <v>9255</v>
      </c>
      <c r="M1808" s="28">
        <v>0</v>
      </c>
      <c r="N1808" s="28">
        <v>9255</v>
      </c>
      <c r="O1808" s="25" t="s">
        <v>24449</v>
      </c>
      <c r="P1808" s="24">
        <v>11</v>
      </c>
      <c r="Q1808" s="24" t="s">
        <v>203</v>
      </c>
      <c r="R1808" s="28">
        <v>281</v>
      </c>
      <c r="S1808" s="28">
        <v>1096</v>
      </c>
      <c r="T1808" s="29">
        <v>0.14878444084278769</v>
      </c>
      <c r="U1808" s="28">
        <v>12268</v>
      </c>
      <c r="V1808" s="63"/>
      <c r="W1808" s="61">
        <f>(Table134[[#This Row],[2042 Future AADT]]-Table134[[#This Row],[AADT 2022]])/20*($W$5-2022)+Table134[[#This Row],[AADT 2022]]</f>
        <v>12268</v>
      </c>
      <c r="X1808" s="63"/>
    </row>
    <row r="1809" spans="1:24" s="21" customFormat="1" ht="24" customHeight="1" x14ac:dyDescent="0.25">
      <c r="A1809" s="24" t="s">
        <v>5281</v>
      </c>
      <c r="B1809" s="25" t="s">
        <v>19704</v>
      </c>
      <c r="C1809" s="24">
        <v>5026</v>
      </c>
      <c r="D1809" s="24" t="s">
        <v>17074</v>
      </c>
      <c r="E1809" s="24" t="s">
        <v>5282</v>
      </c>
      <c r="F1809" s="26">
        <f>Table134[[#This Row],[ToMeasure]]-Table134[[#This Row],[FromMeasure]]</f>
        <v>1.8183924</v>
      </c>
      <c r="G1809" s="27" t="s">
        <v>5283</v>
      </c>
      <c r="H1809" s="37">
        <v>0</v>
      </c>
      <c r="I1809" s="24" t="s">
        <v>669</v>
      </c>
      <c r="J1809" s="37">
        <v>1.8183924</v>
      </c>
      <c r="K1809" s="24" t="s">
        <v>512</v>
      </c>
      <c r="L1809" s="28">
        <v>15624</v>
      </c>
      <c r="M1809" s="28">
        <v>0</v>
      </c>
      <c r="N1809" s="28">
        <v>15624</v>
      </c>
      <c r="O1809" s="25" t="s">
        <v>24450</v>
      </c>
      <c r="P1809" s="24">
        <v>10</v>
      </c>
      <c r="Q1809" s="24" t="s">
        <v>203</v>
      </c>
      <c r="R1809" s="28">
        <v>561</v>
      </c>
      <c r="S1809" s="28">
        <v>464</v>
      </c>
      <c r="T1809" s="29">
        <v>6.5604198668714794E-2</v>
      </c>
      <c r="U1809" s="28">
        <v>21446</v>
      </c>
      <c r="V1809" s="63"/>
      <c r="W1809" s="61">
        <f>(Table134[[#This Row],[2042 Future AADT]]-Table134[[#This Row],[AADT 2022]])/20*($W$5-2022)+Table134[[#This Row],[AADT 2022]]</f>
        <v>21446</v>
      </c>
      <c r="X1809" s="63"/>
    </row>
    <row r="1810" spans="1:24" s="21" customFormat="1" ht="24" customHeight="1" x14ac:dyDescent="0.25">
      <c r="A1810" s="24" t="s">
        <v>12785</v>
      </c>
      <c r="B1810" s="25" t="s">
        <v>20763</v>
      </c>
      <c r="C1810" s="24">
        <v>7180</v>
      </c>
      <c r="D1810" s="24" t="s">
        <v>17074</v>
      </c>
      <c r="E1810" s="24" t="s">
        <v>12786</v>
      </c>
      <c r="F1810" s="26">
        <f>Table134[[#This Row],[ToMeasure]]-Table134[[#This Row],[FromMeasure]]</f>
        <v>0.15906539</v>
      </c>
      <c r="G1810" s="27" t="s">
        <v>12787</v>
      </c>
      <c r="H1810" s="37">
        <v>0</v>
      </c>
      <c r="I1810" s="24" t="s">
        <v>5283</v>
      </c>
      <c r="J1810" s="37">
        <v>0.15906539</v>
      </c>
      <c r="K1810" s="24" t="s">
        <v>5275</v>
      </c>
      <c r="L1810" s="28">
        <v>8215</v>
      </c>
      <c r="M1810" s="28">
        <v>0</v>
      </c>
      <c r="N1810" s="28">
        <v>8215</v>
      </c>
      <c r="O1810" s="25" t="s">
        <v>24451</v>
      </c>
      <c r="P1810" s="24">
        <v>13</v>
      </c>
      <c r="Q1810" s="24" t="s">
        <v>203</v>
      </c>
      <c r="R1810" s="28">
        <v>250</v>
      </c>
      <c r="S1810" s="28">
        <v>968</v>
      </c>
      <c r="T1810" s="29">
        <v>0.14826536822884967</v>
      </c>
      <c r="U1810" s="28">
        <v>11276</v>
      </c>
      <c r="V1810" s="63"/>
      <c r="W1810" s="61">
        <f>(Table134[[#This Row],[2042 Future AADT]]-Table134[[#This Row],[AADT 2022]])/20*($W$5-2022)+Table134[[#This Row],[AADT 2022]]</f>
        <v>11276</v>
      </c>
      <c r="X1810" s="63"/>
    </row>
    <row r="1811" spans="1:24" s="21" customFormat="1" ht="24" customHeight="1" x14ac:dyDescent="0.25">
      <c r="A1811" s="24" t="s">
        <v>9648</v>
      </c>
      <c r="B1811" s="25" t="s">
        <v>19706</v>
      </c>
      <c r="C1811" s="24">
        <v>5028</v>
      </c>
      <c r="D1811" s="24" t="s">
        <v>17074</v>
      </c>
      <c r="E1811" s="24" t="s">
        <v>9649</v>
      </c>
      <c r="F1811" s="26">
        <f>Table134[[#This Row],[ToMeasure]]-Table134[[#This Row],[FromMeasure]]</f>
        <v>0.24251128</v>
      </c>
      <c r="G1811" s="27" t="s">
        <v>9650</v>
      </c>
      <c r="H1811" s="37">
        <v>0</v>
      </c>
      <c r="I1811" s="24" t="s">
        <v>5283</v>
      </c>
      <c r="J1811" s="37">
        <v>0.24251128</v>
      </c>
      <c r="K1811" s="24" t="s">
        <v>9651</v>
      </c>
      <c r="L1811" s="28">
        <v>16281</v>
      </c>
      <c r="M1811" s="28">
        <v>0</v>
      </c>
      <c r="N1811" s="28">
        <v>16281</v>
      </c>
      <c r="O1811" s="25" t="s">
        <v>24452</v>
      </c>
      <c r="P1811" s="24">
        <v>10</v>
      </c>
      <c r="Q1811" s="24" t="s">
        <v>203</v>
      </c>
      <c r="R1811" s="28">
        <v>498</v>
      </c>
      <c r="S1811" s="28">
        <v>1935</v>
      </c>
      <c r="T1811" s="29">
        <v>0.1494379952091395</v>
      </c>
      <c r="U1811" s="28">
        <v>22348</v>
      </c>
      <c r="V1811" s="63"/>
      <c r="W1811" s="61">
        <f>(Table134[[#This Row],[2042 Future AADT]]-Table134[[#This Row],[AADT 2022]])/20*($W$5-2022)+Table134[[#This Row],[AADT 2022]]</f>
        <v>22348</v>
      </c>
      <c r="X1811" s="63"/>
    </row>
    <row r="1812" spans="1:24" s="21" customFormat="1" ht="24" customHeight="1" x14ac:dyDescent="0.25">
      <c r="A1812" s="24" t="s">
        <v>12789</v>
      </c>
      <c r="B1812" s="25" t="s">
        <v>20765</v>
      </c>
      <c r="C1812" s="24">
        <v>7182</v>
      </c>
      <c r="D1812" s="24" t="s">
        <v>17074</v>
      </c>
      <c r="E1812" s="24" t="s">
        <v>12790</v>
      </c>
      <c r="F1812" s="26">
        <f>Table134[[#This Row],[ToMeasure]]-Table134[[#This Row],[FromMeasure]]</f>
        <v>0.20870321999999999</v>
      </c>
      <c r="G1812" s="27" t="s">
        <v>12791</v>
      </c>
      <c r="H1812" s="37">
        <v>0</v>
      </c>
      <c r="I1812" s="24" t="s">
        <v>1930</v>
      </c>
      <c r="J1812" s="37">
        <v>0.20870321999999999</v>
      </c>
      <c r="K1812" s="24" t="s">
        <v>5195</v>
      </c>
      <c r="L1812" s="28">
        <v>8975</v>
      </c>
      <c r="M1812" s="28">
        <v>0</v>
      </c>
      <c r="N1812" s="28">
        <v>8975</v>
      </c>
      <c r="O1812" s="25" t="s">
        <v>24453</v>
      </c>
      <c r="P1812" s="24">
        <v>12</v>
      </c>
      <c r="Q1812" s="24" t="s">
        <v>203</v>
      </c>
      <c r="R1812" s="28" t="s">
        <v>203</v>
      </c>
      <c r="S1812" s="28" t="s">
        <v>203</v>
      </c>
      <c r="T1812" s="29" t="s">
        <v>203</v>
      </c>
      <c r="U1812" s="28">
        <v>11897</v>
      </c>
      <c r="V1812" s="63"/>
      <c r="W1812" s="61">
        <f>(Table134[[#This Row],[2042 Future AADT]]-Table134[[#This Row],[AADT 2022]])/20*($W$5-2022)+Table134[[#This Row],[AADT 2022]]</f>
        <v>11897</v>
      </c>
      <c r="X1812" s="63"/>
    </row>
    <row r="1813" spans="1:24" s="21" customFormat="1" ht="24" customHeight="1" x14ac:dyDescent="0.25">
      <c r="A1813" s="24" t="s">
        <v>12793</v>
      </c>
      <c r="B1813" s="25" t="s">
        <v>19707</v>
      </c>
      <c r="C1813" s="24">
        <v>5029</v>
      </c>
      <c r="D1813" s="24" t="s">
        <v>17074</v>
      </c>
      <c r="E1813" s="24" t="s">
        <v>12794</v>
      </c>
      <c r="F1813" s="26">
        <f>Table134[[#This Row],[ToMeasure]]-Table134[[#This Row],[FromMeasure]]</f>
        <v>0.98000469999999995</v>
      </c>
      <c r="G1813" s="27" t="s">
        <v>9651</v>
      </c>
      <c r="H1813" s="37">
        <v>0</v>
      </c>
      <c r="I1813" s="24" t="s">
        <v>1930</v>
      </c>
      <c r="J1813" s="37">
        <v>0.98000469999999995</v>
      </c>
      <c r="K1813" s="24" t="s">
        <v>635</v>
      </c>
      <c r="L1813" s="28">
        <v>15585</v>
      </c>
      <c r="M1813" s="28">
        <v>0</v>
      </c>
      <c r="N1813" s="28">
        <v>15585</v>
      </c>
      <c r="O1813" s="25" t="s">
        <v>24454</v>
      </c>
      <c r="P1813" s="24">
        <v>10</v>
      </c>
      <c r="Q1813" s="24" t="s">
        <v>203</v>
      </c>
      <c r="R1813" s="28">
        <v>1363</v>
      </c>
      <c r="S1813" s="28">
        <v>223</v>
      </c>
      <c r="T1813" s="29">
        <v>0.10176451716393968</v>
      </c>
      <c r="U1813" s="28">
        <v>21392</v>
      </c>
      <c r="V1813" s="63"/>
      <c r="W1813" s="61">
        <f>(Table134[[#This Row],[2042 Future AADT]]-Table134[[#This Row],[AADT 2022]])/20*($W$5-2022)+Table134[[#This Row],[AADT 2022]]</f>
        <v>21392</v>
      </c>
      <c r="X1813" s="63"/>
    </row>
    <row r="1814" spans="1:24" s="21" customFormat="1" ht="24" customHeight="1" x14ac:dyDescent="0.25">
      <c r="A1814" s="24" t="s">
        <v>12796</v>
      </c>
      <c r="B1814" s="25" t="s">
        <v>19705</v>
      </c>
      <c r="C1814" s="24">
        <v>5027</v>
      </c>
      <c r="D1814" s="24" t="s">
        <v>17074</v>
      </c>
      <c r="E1814" s="24" t="s">
        <v>12797</v>
      </c>
      <c r="F1814" s="26">
        <f>Table134[[#This Row],[ToMeasure]]-Table134[[#This Row],[FromMeasure]]</f>
        <v>0.30287966999999999</v>
      </c>
      <c r="G1814" s="27" t="s">
        <v>12798</v>
      </c>
      <c r="H1814" s="37">
        <v>0</v>
      </c>
      <c r="I1814" s="24" t="s">
        <v>9651</v>
      </c>
      <c r="J1814" s="37">
        <v>0.30287966999999999</v>
      </c>
      <c r="K1814" s="24" t="s">
        <v>5283</v>
      </c>
      <c r="L1814" s="28">
        <v>27358</v>
      </c>
      <c r="M1814" s="28">
        <v>0</v>
      </c>
      <c r="N1814" s="28">
        <v>27358</v>
      </c>
      <c r="O1814" s="25" t="s">
        <v>24455</v>
      </c>
      <c r="P1814" s="24">
        <v>7</v>
      </c>
      <c r="Q1814" s="24" t="s">
        <v>203</v>
      </c>
      <c r="R1814" s="28">
        <v>844</v>
      </c>
      <c r="S1814" s="28">
        <v>3271</v>
      </c>
      <c r="T1814" s="29">
        <v>0.15041304188902699</v>
      </c>
      <c r="U1814" s="28">
        <v>36264</v>
      </c>
      <c r="V1814" s="63"/>
      <c r="W1814" s="61">
        <f>(Table134[[#This Row],[2042 Future AADT]]-Table134[[#This Row],[AADT 2022]])/20*($W$5-2022)+Table134[[#This Row],[AADT 2022]]</f>
        <v>36264</v>
      </c>
      <c r="X1814" s="63"/>
    </row>
    <row r="1815" spans="1:24" s="21" customFormat="1" ht="24" customHeight="1" x14ac:dyDescent="0.25">
      <c r="A1815" s="24" t="s">
        <v>12800</v>
      </c>
      <c r="B1815" s="25" t="s">
        <v>20764</v>
      </c>
      <c r="C1815" s="24">
        <v>7181</v>
      </c>
      <c r="D1815" s="24" t="s">
        <v>17074</v>
      </c>
      <c r="E1815" s="24" t="s">
        <v>12801</v>
      </c>
      <c r="F1815" s="26">
        <f>Table134[[#This Row],[ToMeasure]]-Table134[[#This Row],[FromMeasure]]</f>
        <v>0.1244598</v>
      </c>
      <c r="G1815" s="27" t="s">
        <v>10460</v>
      </c>
      <c r="H1815" s="37">
        <v>0</v>
      </c>
      <c r="I1815" s="24" t="s">
        <v>5275</v>
      </c>
      <c r="J1815" s="37">
        <v>0.1244598</v>
      </c>
      <c r="K1815" s="24" t="s">
        <v>669</v>
      </c>
      <c r="L1815" s="28">
        <v>9529</v>
      </c>
      <c r="M1815" s="28">
        <v>0</v>
      </c>
      <c r="N1815" s="28">
        <v>9529</v>
      </c>
      <c r="O1815" s="25" t="s">
        <v>24456</v>
      </c>
      <c r="P1815" s="24">
        <v>12</v>
      </c>
      <c r="Q1815" s="24" t="s">
        <v>203</v>
      </c>
      <c r="R1815" s="28">
        <v>290</v>
      </c>
      <c r="S1815" s="28">
        <v>1129</v>
      </c>
      <c r="T1815" s="29">
        <v>0.14891384195613391</v>
      </c>
      <c r="U1815" s="28">
        <v>12631</v>
      </c>
      <c r="V1815" s="63"/>
      <c r="W1815" s="61">
        <f>(Table134[[#This Row],[2042 Future AADT]]-Table134[[#This Row],[AADT 2022]])/20*($W$5-2022)+Table134[[#This Row],[AADT 2022]]</f>
        <v>12631</v>
      </c>
      <c r="X1815" s="63"/>
    </row>
    <row r="1816" spans="1:24" s="21" customFormat="1" ht="24" customHeight="1" x14ac:dyDescent="0.25">
      <c r="A1816" s="24" t="s">
        <v>12803</v>
      </c>
      <c r="B1816" s="25" t="s">
        <v>20766</v>
      </c>
      <c r="C1816" s="24">
        <v>7183</v>
      </c>
      <c r="D1816" s="24" t="s">
        <v>17074</v>
      </c>
      <c r="E1816" s="24" t="s">
        <v>12804</v>
      </c>
      <c r="F1816" s="26">
        <f>Table134[[#This Row],[ToMeasure]]-Table134[[#This Row],[FromMeasure]]</f>
        <v>0.12393618000000001</v>
      </c>
      <c r="G1816" s="27" t="s">
        <v>12805</v>
      </c>
      <c r="H1816" s="37">
        <v>0</v>
      </c>
      <c r="I1816" s="24" t="s">
        <v>5195</v>
      </c>
      <c r="J1816" s="37">
        <v>0.12393618000000001</v>
      </c>
      <c r="K1816" s="24" t="s">
        <v>4088</v>
      </c>
      <c r="L1816" s="28">
        <v>9857</v>
      </c>
      <c r="M1816" s="28">
        <v>0</v>
      </c>
      <c r="N1816" s="28">
        <v>9857</v>
      </c>
      <c r="O1816" s="25" t="s">
        <v>24457</v>
      </c>
      <c r="P1816" s="24">
        <v>13</v>
      </c>
      <c r="Q1816" s="24" t="s">
        <v>203</v>
      </c>
      <c r="R1816" s="28">
        <v>299</v>
      </c>
      <c r="S1816" s="28">
        <v>1162</v>
      </c>
      <c r="T1816" s="29">
        <v>0.14821953941361468</v>
      </c>
      <c r="U1816" s="28">
        <v>13530</v>
      </c>
      <c r="V1816" s="63"/>
      <c r="W1816" s="61">
        <f>(Table134[[#This Row],[2042 Future AADT]]-Table134[[#This Row],[AADT 2022]])/20*($W$5-2022)+Table134[[#This Row],[AADT 2022]]</f>
        <v>13530</v>
      </c>
      <c r="X1816" s="63"/>
    </row>
    <row r="1817" spans="1:24" s="21" customFormat="1" ht="24" customHeight="1" x14ac:dyDescent="0.25">
      <c r="A1817" s="24" t="s">
        <v>9653</v>
      </c>
      <c r="B1817" s="25" t="s">
        <v>20775</v>
      </c>
      <c r="C1817" s="24">
        <v>7203</v>
      </c>
      <c r="D1817" s="24" t="s">
        <v>17074</v>
      </c>
      <c r="E1817" s="24" t="s">
        <v>9654</v>
      </c>
      <c r="F1817" s="26">
        <f>Table134[[#This Row],[ToMeasure]]-Table134[[#This Row],[FromMeasure]]</f>
        <v>0.14728143999999999</v>
      </c>
      <c r="G1817" s="27" t="s">
        <v>9655</v>
      </c>
      <c r="H1817" s="37">
        <v>7.5743000000000002E-4</v>
      </c>
      <c r="I1817" s="24" t="s">
        <v>1930</v>
      </c>
      <c r="J1817" s="37">
        <v>0.14803886999999999</v>
      </c>
      <c r="K1817" s="24" t="s">
        <v>5195</v>
      </c>
      <c r="L1817" s="28">
        <v>9371</v>
      </c>
      <c r="M1817" s="28">
        <v>0</v>
      </c>
      <c r="N1817" s="28">
        <v>9371</v>
      </c>
      <c r="O1817" s="25" t="s">
        <v>24458</v>
      </c>
      <c r="P1817" s="24">
        <v>11</v>
      </c>
      <c r="Q1817" s="24" t="s">
        <v>203</v>
      </c>
      <c r="R1817" s="28" t="s">
        <v>203</v>
      </c>
      <c r="S1817" s="28" t="s">
        <v>203</v>
      </c>
      <c r="T1817" s="29" t="s">
        <v>203</v>
      </c>
      <c r="U1817" s="28">
        <v>12422</v>
      </c>
      <c r="V1817" s="63"/>
      <c r="W1817" s="61">
        <f>(Table134[[#This Row],[2042 Future AADT]]-Table134[[#This Row],[AADT 2022]])/20*($W$5-2022)+Table134[[#This Row],[AADT 2022]]</f>
        <v>12422</v>
      </c>
      <c r="X1817" s="63"/>
    </row>
    <row r="1818" spans="1:24" s="21" customFormat="1" ht="24" customHeight="1" x14ac:dyDescent="0.25">
      <c r="A1818" s="24" t="s">
        <v>12807</v>
      </c>
      <c r="B1818" s="25" t="s">
        <v>20774</v>
      </c>
      <c r="C1818" s="24">
        <v>7202</v>
      </c>
      <c r="D1818" s="24" t="s">
        <v>17074</v>
      </c>
      <c r="E1818" s="24" t="s">
        <v>12808</v>
      </c>
      <c r="F1818" s="26">
        <f>Table134[[#This Row],[ToMeasure]]-Table134[[#This Row],[FromMeasure]]</f>
        <v>0.15162139999999999</v>
      </c>
      <c r="G1818" s="27" t="s">
        <v>12809</v>
      </c>
      <c r="H1818" s="37">
        <v>0</v>
      </c>
      <c r="I1818" s="24" t="s">
        <v>5275</v>
      </c>
      <c r="J1818" s="37">
        <v>0.15162139999999999</v>
      </c>
      <c r="K1818" s="24" t="s">
        <v>669</v>
      </c>
      <c r="L1818" s="28">
        <v>11673</v>
      </c>
      <c r="M1818" s="28">
        <v>0</v>
      </c>
      <c r="N1818" s="28">
        <v>11673</v>
      </c>
      <c r="O1818" s="25" t="s">
        <v>24459</v>
      </c>
      <c r="P1818" s="24">
        <v>10</v>
      </c>
      <c r="Q1818" s="24" t="s">
        <v>203</v>
      </c>
      <c r="R1818" s="28" t="s">
        <v>203</v>
      </c>
      <c r="S1818" s="28" t="s">
        <v>203</v>
      </c>
      <c r="T1818" s="29" t="s">
        <v>203</v>
      </c>
      <c r="U1818" s="28">
        <v>15473</v>
      </c>
      <c r="V1818" s="63"/>
      <c r="W1818" s="61">
        <f>(Table134[[#This Row],[2042 Future AADT]]-Table134[[#This Row],[AADT 2022]])/20*($W$5-2022)+Table134[[#This Row],[AADT 2022]]</f>
        <v>15473</v>
      </c>
      <c r="X1818" s="63"/>
    </row>
    <row r="1819" spans="1:24" s="21" customFormat="1" ht="24" customHeight="1" x14ac:dyDescent="0.25">
      <c r="A1819" s="24" t="s">
        <v>9657</v>
      </c>
      <c r="B1819" s="25" t="s">
        <v>20780</v>
      </c>
      <c r="C1819" s="24">
        <v>7210</v>
      </c>
      <c r="D1819" s="24" t="s">
        <v>17074</v>
      </c>
      <c r="E1819" s="24" t="s">
        <v>9658</v>
      </c>
      <c r="F1819" s="26">
        <f>Table134[[#This Row],[ToMeasure]]-Table134[[#This Row],[FromMeasure]]</f>
        <v>0.11865000000000001</v>
      </c>
      <c r="G1819" s="27" t="s">
        <v>9659</v>
      </c>
      <c r="H1819" s="37">
        <v>0</v>
      </c>
      <c r="I1819" s="24" t="s">
        <v>669</v>
      </c>
      <c r="J1819" s="37">
        <v>0.11865000000000001</v>
      </c>
      <c r="K1819" s="24" t="s">
        <v>5275</v>
      </c>
      <c r="L1819" s="28">
        <v>10227</v>
      </c>
      <c r="M1819" s="28">
        <v>0</v>
      </c>
      <c r="N1819" s="28">
        <v>10227</v>
      </c>
      <c r="O1819" s="25" t="s">
        <v>24460</v>
      </c>
      <c r="P1819" s="24">
        <v>15</v>
      </c>
      <c r="Q1819" s="24" t="s">
        <v>203</v>
      </c>
      <c r="R1819" s="28" t="s">
        <v>203</v>
      </c>
      <c r="S1819" s="28" t="s">
        <v>203</v>
      </c>
      <c r="T1819" s="29" t="s">
        <v>203</v>
      </c>
      <c r="U1819" s="28">
        <v>13556</v>
      </c>
      <c r="V1819" s="63"/>
      <c r="W1819" s="61">
        <f>(Table134[[#This Row],[2042 Future AADT]]-Table134[[#This Row],[AADT 2022]])/20*($W$5-2022)+Table134[[#This Row],[AADT 2022]]</f>
        <v>13556</v>
      </c>
      <c r="X1819" s="63"/>
    </row>
    <row r="1820" spans="1:24" s="21" customFormat="1" ht="24" customHeight="1" x14ac:dyDescent="0.25">
      <c r="A1820" s="24" t="s">
        <v>9661</v>
      </c>
      <c r="B1820" s="25" t="s">
        <v>20782</v>
      </c>
      <c r="C1820" s="24">
        <v>7212</v>
      </c>
      <c r="D1820" s="24" t="s">
        <v>17074</v>
      </c>
      <c r="E1820" s="24" t="s">
        <v>9662</v>
      </c>
      <c r="F1820" s="26">
        <f>Table134[[#This Row],[ToMeasure]]-Table134[[#This Row],[FromMeasure]]</f>
        <v>8.1548599999999999E-2</v>
      </c>
      <c r="G1820" s="27" t="s">
        <v>6197</v>
      </c>
      <c r="H1820" s="37">
        <v>0</v>
      </c>
      <c r="I1820" s="24" t="s">
        <v>1930</v>
      </c>
      <c r="J1820" s="37">
        <v>8.1548599999999999E-2</v>
      </c>
      <c r="K1820" s="24" t="s">
        <v>5195</v>
      </c>
      <c r="L1820" s="28">
        <v>6311</v>
      </c>
      <c r="M1820" s="28">
        <v>0</v>
      </c>
      <c r="N1820" s="28">
        <v>6311</v>
      </c>
      <c r="O1820" s="25" t="s">
        <v>24461</v>
      </c>
      <c r="P1820" s="24">
        <v>12</v>
      </c>
      <c r="Q1820" s="24" t="s">
        <v>203</v>
      </c>
      <c r="R1820" s="28">
        <v>190</v>
      </c>
      <c r="S1820" s="28">
        <v>742</v>
      </c>
      <c r="T1820" s="29">
        <v>0.14767865631437174</v>
      </c>
      <c r="U1820" s="28">
        <v>8365</v>
      </c>
      <c r="V1820" s="63"/>
      <c r="W1820" s="61">
        <f>(Table134[[#This Row],[2042 Future AADT]]-Table134[[#This Row],[AADT 2022]])/20*($W$5-2022)+Table134[[#This Row],[AADT 2022]]</f>
        <v>8365</v>
      </c>
      <c r="X1820" s="63"/>
    </row>
    <row r="1821" spans="1:24" s="21" customFormat="1" ht="24" customHeight="1" x14ac:dyDescent="0.25">
      <c r="A1821" s="24" t="s">
        <v>9664</v>
      </c>
      <c r="B1821" s="25" t="s">
        <v>20781</v>
      </c>
      <c r="C1821" s="24">
        <v>7211</v>
      </c>
      <c r="D1821" s="24" t="s">
        <v>17074</v>
      </c>
      <c r="E1821" s="24" t="s">
        <v>9665</v>
      </c>
      <c r="F1821" s="26">
        <f>Table134[[#This Row],[ToMeasure]]-Table134[[#This Row],[FromMeasure]]</f>
        <v>0.15604399999999999</v>
      </c>
      <c r="G1821" s="27" t="s">
        <v>9666</v>
      </c>
      <c r="H1821" s="37">
        <v>0</v>
      </c>
      <c r="I1821" s="24" t="s">
        <v>5275</v>
      </c>
      <c r="J1821" s="37">
        <v>0.15604399999999999</v>
      </c>
      <c r="K1821" s="24" t="s">
        <v>669</v>
      </c>
      <c r="L1821" s="28">
        <v>6294</v>
      </c>
      <c r="M1821" s="28">
        <v>0</v>
      </c>
      <c r="N1821" s="28">
        <v>6294</v>
      </c>
      <c r="O1821" s="25" t="s">
        <v>24462</v>
      </c>
      <c r="P1821" s="24">
        <v>9</v>
      </c>
      <c r="Q1821" s="24" t="s">
        <v>203</v>
      </c>
      <c r="R1821" s="28" t="s">
        <v>203</v>
      </c>
      <c r="S1821" s="28" t="s">
        <v>203</v>
      </c>
      <c r="T1821" s="29" t="s">
        <v>203</v>
      </c>
      <c r="U1821" s="28">
        <v>8343</v>
      </c>
      <c r="V1821" s="63"/>
      <c r="W1821" s="61">
        <f>(Table134[[#This Row],[2042 Future AADT]]-Table134[[#This Row],[AADT 2022]])/20*($W$5-2022)+Table134[[#This Row],[AADT 2022]]</f>
        <v>8343</v>
      </c>
      <c r="X1821" s="63"/>
    </row>
    <row r="1822" spans="1:24" s="21" customFormat="1" ht="24" customHeight="1" x14ac:dyDescent="0.25">
      <c r="A1822" s="24" t="s">
        <v>5285</v>
      </c>
      <c r="B1822" s="25" t="s">
        <v>20783</v>
      </c>
      <c r="C1822" s="24">
        <v>7213</v>
      </c>
      <c r="D1822" s="24" t="s">
        <v>17074</v>
      </c>
      <c r="E1822" s="24" t="s">
        <v>5286</v>
      </c>
      <c r="F1822" s="26">
        <f>Table134[[#This Row],[ToMeasure]]-Table134[[#This Row],[FromMeasure]]</f>
        <v>9.1373999999999997E-2</v>
      </c>
      <c r="G1822" s="27" t="s">
        <v>5287</v>
      </c>
      <c r="H1822" s="37">
        <v>0</v>
      </c>
      <c r="I1822" s="24" t="s">
        <v>5195</v>
      </c>
      <c r="J1822" s="37">
        <v>9.1373999999999997E-2</v>
      </c>
      <c r="K1822" s="24" t="s">
        <v>1930</v>
      </c>
      <c r="L1822" s="28">
        <v>8503</v>
      </c>
      <c r="M1822" s="28">
        <v>0</v>
      </c>
      <c r="N1822" s="28">
        <v>8503</v>
      </c>
      <c r="O1822" s="25" t="s">
        <v>24463</v>
      </c>
      <c r="P1822" s="24">
        <v>13</v>
      </c>
      <c r="Q1822" s="24" t="s">
        <v>203</v>
      </c>
      <c r="R1822" s="28" t="s">
        <v>203</v>
      </c>
      <c r="S1822" s="28" t="s">
        <v>203</v>
      </c>
      <c r="T1822" s="29" t="s">
        <v>203</v>
      </c>
      <c r="U1822" s="28">
        <v>11271</v>
      </c>
      <c r="V1822" s="63"/>
      <c r="W1822" s="61">
        <f>(Table134[[#This Row],[2042 Future AADT]]-Table134[[#This Row],[AADT 2022]])/20*($W$5-2022)+Table134[[#This Row],[AADT 2022]]</f>
        <v>11271</v>
      </c>
      <c r="X1822" s="63"/>
    </row>
    <row r="1823" spans="1:24" s="21" customFormat="1" ht="24" customHeight="1" x14ac:dyDescent="0.25">
      <c r="A1823" s="24" t="s">
        <v>9668</v>
      </c>
      <c r="B1823" s="25" t="s">
        <v>20789</v>
      </c>
      <c r="C1823" s="24">
        <v>7220</v>
      </c>
      <c r="D1823" s="24" t="s">
        <v>17074</v>
      </c>
      <c r="E1823" s="24" t="s">
        <v>9669</v>
      </c>
      <c r="F1823" s="26">
        <f>Table134[[#This Row],[ToMeasure]]-Table134[[#This Row],[FromMeasure]]</f>
        <v>0.16271893000000001</v>
      </c>
      <c r="G1823" s="27" t="s">
        <v>9670</v>
      </c>
      <c r="H1823" s="37">
        <v>0</v>
      </c>
      <c r="I1823" s="24" t="s">
        <v>669</v>
      </c>
      <c r="J1823" s="37">
        <v>0.16271893000000001</v>
      </c>
      <c r="K1823" s="24" t="s">
        <v>5275</v>
      </c>
      <c r="L1823" s="28">
        <v>11594</v>
      </c>
      <c r="M1823" s="28">
        <v>0</v>
      </c>
      <c r="N1823" s="28">
        <v>11594</v>
      </c>
      <c r="O1823" s="25" t="s">
        <v>24464</v>
      </c>
      <c r="P1823" s="24">
        <v>9</v>
      </c>
      <c r="Q1823" s="24" t="s">
        <v>203</v>
      </c>
      <c r="R1823" s="28">
        <v>353</v>
      </c>
      <c r="S1823" s="28">
        <v>1371</v>
      </c>
      <c r="T1823" s="29">
        <v>0.14869760220803865</v>
      </c>
      <c r="U1823" s="28">
        <v>15368</v>
      </c>
      <c r="V1823" s="63"/>
      <c r="W1823" s="61">
        <f>(Table134[[#This Row],[2042 Future AADT]]-Table134[[#This Row],[AADT 2022]])/20*($W$5-2022)+Table134[[#This Row],[AADT 2022]]</f>
        <v>15368</v>
      </c>
      <c r="X1823" s="63"/>
    </row>
    <row r="1824" spans="1:24" s="21" customFormat="1" ht="24" customHeight="1" x14ac:dyDescent="0.25">
      <c r="A1824" s="24" t="s">
        <v>5289</v>
      </c>
      <c r="B1824" s="25" t="s">
        <v>20791</v>
      </c>
      <c r="C1824" s="24">
        <v>7222</v>
      </c>
      <c r="D1824" s="24" t="s">
        <v>17074</v>
      </c>
      <c r="E1824" s="24" t="s">
        <v>5290</v>
      </c>
      <c r="F1824" s="26">
        <f>Table134[[#This Row],[ToMeasure]]-Table134[[#This Row],[FromMeasure]]</f>
        <v>8.7972469999999997E-2</v>
      </c>
      <c r="G1824" s="27" t="s">
        <v>5291</v>
      </c>
      <c r="H1824" s="37">
        <v>0</v>
      </c>
      <c r="I1824" s="24" t="s">
        <v>1930</v>
      </c>
      <c r="J1824" s="37">
        <v>8.7972469999999997E-2</v>
      </c>
      <c r="K1824" s="24" t="s">
        <v>5195</v>
      </c>
      <c r="L1824" s="28">
        <v>11937</v>
      </c>
      <c r="M1824" s="28">
        <v>0</v>
      </c>
      <c r="N1824" s="28">
        <v>11937</v>
      </c>
      <c r="O1824" s="25" t="s">
        <v>24465</v>
      </c>
      <c r="P1824" s="24">
        <v>15</v>
      </c>
      <c r="Q1824" s="24" t="s">
        <v>203</v>
      </c>
      <c r="R1824" s="28">
        <v>364</v>
      </c>
      <c r="S1824" s="28">
        <v>1410</v>
      </c>
      <c r="T1824" s="29">
        <v>0.14861355449442909</v>
      </c>
      <c r="U1824" s="28">
        <v>15823</v>
      </c>
      <c r="V1824" s="63"/>
      <c r="W1824" s="61">
        <f>(Table134[[#This Row],[2042 Future AADT]]-Table134[[#This Row],[AADT 2022]])/20*($W$5-2022)+Table134[[#This Row],[AADT 2022]]</f>
        <v>15823</v>
      </c>
      <c r="X1824" s="63"/>
    </row>
    <row r="1825" spans="1:24" s="21" customFormat="1" ht="24" customHeight="1" x14ac:dyDescent="0.25">
      <c r="A1825" s="24" t="s">
        <v>9672</v>
      </c>
      <c r="B1825" s="25" t="s">
        <v>20790</v>
      </c>
      <c r="C1825" s="24">
        <v>7221</v>
      </c>
      <c r="D1825" s="24" t="s">
        <v>17074</v>
      </c>
      <c r="E1825" s="24" t="s">
        <v>9673</v>
      </c>
      <c r="F1825" s="26">
        <f>Table134[[#This Row],[ToMeasure]]-Table134[[#This Row],[FromMeasure]]</f>
        <v>0.16427757000000001</v>
      </c>
      <c r="G1825" s="27" t="s">
        <v>9674</v>
      </c>
      <c r="H1825" s="37">
        <v>0</v>
      </c>
      <c r="I1825" s="24" t="s">
        <v>5275</v>
      </c>
      <c r="J1825" s="37">
        <v>0.16427757000000001</v>
      </c>
      <c r="K1825" s="24" t="s">
        <v>669</v>
      </c>
      <c r="L1825" s="28">
        <v>10904</v>
      </c>
      <c r="M1825" s="28">
        <v>0</v>
      </c>
      <c r="N1825" s="28">
        <v>10904</v>
      </c>
      <c r="O1825" s="25" t="s">
        <v>24466</v>
      </c>
      <c r="P1825" s="24">
        <v>11</v>
      </c>
      <c r="Q1825" s="24" t="s">
        <v>203</v>
      </c>
      <c r="R1825" s="28">
        <v>331</v>
      </c>
      <c r="S1825" s="28">
        <v>1284</v>
      </c>
      <c r="T1825" s="29">
        <v>0.14811078503301542</v>
      </c>
      <c r="U1825" s="28">
        <v>14454</v>
      </c>
      <c r="V1825" s="63"/>
      <c r="W1825" s="61">
        <f>(Table134[[#This Row],[2042 Future AADT]]-Table134[[#This Row],[AADT 2022]])/20*($W$5-2022)+Table134[[#This Row],[AADT 2022]]</f>
        <v>14454</v>
      </c>
      <c r="X1825" s="63"/>
    </row>
    <row r="1826" spans="1:24" s="21" customFormat="1" ht="24" customHeight="1" x14ac:dyDescent="0.25">
      <c r="A1826" s="24" t="s">
        <v>9676</v>
      </c>
      <c r="B1826" s="25" t="s">
        <v>20792</v>
      </c>
      <c r="C1826" s="24">
        <v>7223</v>
      </c>
      <c r="D1826" s="24" t="s">
        <v>17074</v>
      </c>
      <c r="E1826" s="24" t="s">
        <v>9677</v>
      </c>
      <c r="F1826" s="26">
        <f>Table134[[#This Row],[ToMeasure]]-Table134[[#This Row],[FromMeasure]]</f>
        <v>0.12620952999999999</v>
      </c>
      <c r="G1826" s="27" t="s">
        <v>9678</v>
      </c>
      <c r="H1826" s="37">
        <v>0</v>
      </c>
      <c r="I1826" s="24" t="s">
        <v>5195</v>
      </c>
      <c r="J1826" s="37">
        <v>0.12620952999999999</v>
      </c>
      <c r="K1826" s="24" t="s">
        <v>1930</v>
      </c>
      <c r="L1826" s="28">
        <v>11905</v>
      </c>
      <c r="M1826" s="28">
        <v>0</v>
      </c>
      <c r="N1826" s="28">
        <v>11905</v>
      </c>
      <c r="O1826" s="25" t="s">
        <v>24467</v>
      </c>
      <c r="P1826" s="24">
        <v>10</v>
      </c>
      <c r="Q1826" s="24" t="s">
        <v>203</v>
      </c>
      <c r="R1826" s="28">
        <v>361</v>
      </c>
      <c r="S1826" s="28">
        <v>1403</v>
      </c>
      <c r="T1826" s="29">
        <v>0.14817303653926922</v>
      </c>
      <c r="U1826" s="28">
        <v>15780</v>
      </c>
      <c r="V1826" s="63"/>
      <c r="W1826" s="61">
        <f>(Table134[[#This Row],[2042 Future AADT]]-Table134[[#This Row],[AADT 2022]])/20*($W$5-2022)+Table134[[#This Row],[AADT 2022]]</f>
        <v>15780</v>
      </c>
      <c r="X1826" s="63"/>
    </row>
    <row r="1827" spans="1:24" s="21" customFormat="1" ht="24" customHeight="1" x14ac:dyDescent="0.25">
      <c r="A1827" s="24" t="s">
        <v>15583</v>
      </c>
      <c r="B1827" s="25" t="s">
        <v>20803</v>
      </c>
      <c r="C1827" s="24">
        <v>7240</v>
      </c>
      <c r="D1827" s="24" t="s">
        <v>17074</v>
      </c>
      <c r="E1827" s="24" t="s">
        <v>15584</v>
      </c>
      <c r="F1827" s="26">
        <f>Table134[[#This Row],[ToMeasure]]-Table134[[#This Row],[FromMeasure]]</f>
        <v>0.11075686</v>
      </c>
      <c r="G1827" s="27" t="s">
        <v>15585</v>
      </c>
      <c r="H1827" s="37">
        <v>0</v>
      </c>
      <c r="I1827" s="24" t="s">
        <v>669</v>
      </c>
      <c r="J1827" s="37">
        <v>0.11075686</v>
      </c>
      <c r="K1827" s="24" t="s">
        <v>5275</v>
      </c>
      <c r="L1827" s="28">
        <v>16162</v>
      </c>
      <c r="M1827" s="28">
        <v>0</v>
      </c>
      <c r="N1827" s="28">
        <v>16162</v>
      </c>
      <c r="O1827" s="25" t="s">
        <v>24468</v>
      </c>
      <c r="P1827" s="24">
        <v>9</v>
      </c>
      <c r="Q1827" s="24" t="s">
        <v>203</v>
      </c>
      <c r="R1827" s="28">
        <v>487</v>
      </c>
      <c r="S1827" s="28">
        <v>1894</v>
      </c>
      <c r="T1827" s="29">
        <v>0.14732087612919192</v>
      </c>
      <c r="U1827" s="28">
        <v>21423</v>
      </c>
      <c r="V1827" s="63"/>
      <c r="W1827" s="61">
        <f>(Table134[[#This Row],[2042 Future AADT]]-Table134[[#This Row],[AADT 2022]])/20*($W$5-2022)+Table134[[#This Row],[AADT 2022]]</f>
        <v>21423</v>
      </c>
      <c r="X1827" s="63"/>
    </row>
    <row r="1828" spans="1:24" s="21" customFormat="1" ht="24" customHeight="1" x14ac:dyDescent="0.25">
      <c r="A1828" s="24" t="s">
        <v>12811</v>
      </c>
      <c r="B1828" s="25" t="s">
        <v>20805</v>
      </c>
      <c r="C1828" s="24">
        <v>7242</v>
      </c>
      <c r="D1828" s="24" t="s">
        <v>17074</v>
      </c>
      <c r="E1828" s="24" t="s">
        <v>12812</v>
      </c>
      <c r="F1828" s="26">
        <f>Table134[[#This Row],[ToMeasure]]-Table134[[#This Row],[FromMeasure]]</f>
        <v>0.28014442000000001</v>
      </c>
      <c r="G1828" s="27" t="s">
        <v>5304</v>
      </c>
      <c r="H1828" s="37">
        <v>0</v>
      </c>
      <c r="I1828" s="24" t="s">
        <v>1930</v>
      </c>
      <c r="J1828" s="37">
        <v>0.28014442000000001</v>
      </c>
      <c r="K1828" s="24" t="s">
        <v>5300</v>
      </c>
      <c r="L1828" s="28">
        <v>16620</v>
      </c>
      <c r="M1828" s="28">
        <v>0</v>
      </c>
      <c r="N1828" s="28">
        <v>16620</v>
      </c>
      <c r="O1828" s="25" t="s">
        <v>24469</v>
      </c>
      <c r="P1828" s="24">
        <v>10</v>
      </c>
      <c r="Q1828" s="24" t="s">
        <v>203</v>
      </c>
      <c r="R1828" s="28">
        <v>567</v>
      </c>
      <c r="S1828" s="28">
        <v>467</v>
      </c>
      <c r="T1828" s="29">
        <v>6.2214199759326114E-2</v>
      </c>
      <c r="U1828" s="28">
        <v>22030</v>
      </c>
      <c r="V1828" s="63"/>
      <c r="W1828" s="61">
        <f>(Table134[[#This Row],[2042 Future AADT]]-Table134[[#This Row],[AADT 2022]])/20*($W$5-2022)+Table134[[#This Row],[AADT 2022]]</f>
        <v>22030</v>
      </c>
      <c r="X1828" s="63"/>
    </row>
    <row r="1829" spans="1:24" s="21" customFormat="1" ht="24" customHeight="1" x14ac:dyDescent="0.25">
      <c r="A1829" s="24" t="s">
        <v>12814</v>
      </c>
      <c r="B1829" s="25" t="s">
        <v>20804</v>
      </c>
      <c r="C1829" s="24">
        <v>7241</v>
      </c>
      <c r="D1829" s="24" t="s">
        <v>17074</v>
      </c>
      <c r="E1829" s="24" t="s">
        <v>12815</v>
      </c>
      <c r="F1829" s="26">
        <f>Table134[[#This Row],[ToMeasure]]-Table134[[#This Row],[FromMeasure]]</f>
        <v>0.27465287999999999</v>
      </c>
      <c r="G1829" s="27" t="s">
        <v>5296</v>
      </c>
      <c r="H1829" s="37">
        <v>0</v>
      </c>
      <c r="I1829" s="24" t="s">
        <v>5299</v>
      </c>
      <c r="J1829" s="37">
        <v>0.27465287999999999</v>
      </c>
      <c r="K1829" s="24" t="s">
        <v>669</v>
      </c>
      <c r="L1829" s="28">
        <v>16141</v>
      </c>
      <c r="M1829" s="28">
        <v>0</v>
      </c>
      <c r="N1829" s="28">
        <v>16141</v>
      </c>
      <c r="O1829" s="25" t="s">
        <v>24470</v>
      </c>
      <c r="P1829" s="24">
        <v>11</v>
      </c>
      <c r="Q1829" s="24" t="s">
        <v>203</v>
      </c>
      <c r="R1829" s="28">
        <v>553</v>
      </c>
      <c r="S1829" s="28">
        <v>458</v>
      </c>
      <c r="T1829" s="29">
        <v>6.2635524440864884E-2</v>
      </c>
      <c r="U1829" s="28">
        <v>21395</v>
      </c>
      <c r="V1829" s="63"/>
      <c r="W1829" s="61">
        <f>(Table134[[#This Row],[2042 Future AADT]]-Table134[[#This Row],[AADT 2022]])/20*($W$5-2022)+Table134[[#This Row],[AADT 2022]]</f>
        <v>21395</v>
      </c>
      <c r="X1829" s="63"/>
    </row>
    <row r="1830" spans="1:24" s="21" customFormat="1" ht="24" customHeight="1" x14ac:dyDescent="0.25">
      <c r="A1830" s="24" t="s">
        <v>12817</v>
      </c>
      <c r="B1830" s="25" t="s">
        <v>20806</v>
      </c>
      <c r="C1830" s="24">
        <v>7243</v>
      </c>
      <c r="D1830" s="24" t="s">
        <v>17074</v>
      </c>
      <c r="E1830" s="24" t="s">
        <v>12818</v>
      </c>
      <c r="F1830" s="26">
        <f>Table134[[#This Row],[ToMeasure]]-Table134[[#This Row],[FromMeasure]]</f>
        <v>0.15748345</v>
      </c>
      <c r="G1830" s="27" t="s">
        <v>12819</v>
      </c>
      <c r="H1830" s="37">
        <v>0</v>
      </c>
      <c r="I1830" s="24" t="s">
        <v>5195</v>
      </c>
      <c r="J1830" s="37">
        <v>0.15748345</v>
      </c>
      <c r="K1830" s="24" t="s">
        <v>1930</v>
      </c>
      <c r="L1830" s="28">
        <v>14830</v>
      </c>
      <c r="M1830" s="28">
        <v>0</v>
      </c>
      <c r="N1830" s="28">
        <v>14830</v>
      </c>
      <c r="O1830" s="25" t="s">
        <v>24471</v>
      </c>
      <c r="P1830" s="24">
        <v>9</v>
      </c>
      <c r="Q1830" s="24" t="s">
        <v>203</v>
      </c>
      <c r="R1830" s="28">
        <v>449</v>
      </c>
      <c r="S1830" s="28">
        <v>1735</v>
      </c>
      <c r="T1830" s="29">
        <v>0.14726904922454484</v>
      </c>
      <c r="U1830" s="28">
        <v>19658</v>
      </c>
      <c r="V1830" s="63"/>
      <c r="W1830" s="61">
        <f>(Table134[[#This Row],[2042 Future AADT]]-Table134[[#This Row],[AADT 2022]])/20*($W$5-2022)+Table134[[#This Row],[AADT 2022]]</f>
        <v>19658</v>
      </c>
      <c r="X1830" s="63"/>
    </row>
    <row r="1831" spans="1:24" s="21" customFormat="1" ht="24" customHeight="1" x14ac:dyDescent="0.25">
      <c r="A1831" s="24" t="s">
        <v>15587</v>
      </c>
      <c r="B1831" s="25"/>
      <c r="C1831" s="24" t="s">
        <v>203</v>
      </c>
      <c r="D1831" s="24" t="s">
        <v>17074</v>
      </c>
      <c r="E1831" s="24" t="s">
        <v>15588</v>
      </c>
      <c r="F1831" s="26">
        <f>Table134[[#This Row],[ToMeasure]]-Table134[[#This Row],[FromMeasure]]</f>
        <v>3.6083730000000001E-2</v>
      </c>
      <c r="G1831" s="27" t="s">
        <v>5300</v>
      </c>
      <c r="H1831" s="37">
        <v>0</v>
      </c>
      <c r="I1831" s="24" t="s">
        <v>5299</v>
      </c>
      <c r="J1831" s="37">
        <v>3.6083730000000001E-2</v>
      </c>
      <c r="K1831" s="24" t="s">
        <v>5195</v>
      </c>
      <c r="L1831" s="28" t="s">
        <v>203</v>
      </c>
      <c r="M1831" s="28" t="s">
        <v>203</v>
      </c>
      <c r="N1831" s="28" t="s">
        <v>203</v>
      </c>
      <c r="O1831" s="25" t="s">
        <v>203</v>
      </c>
      <c r="P1831" s="24" t="s">
        <v>203</v>
      </c>
      <c r="Q1831" s="24" t="s">
        <v>203</v>
      </c>
      <c r="R1831" s="28" t="s">
        <v>203</v>
      </c>
      <c r="S1831" s="28" t="s">
        <v>203</v>
      </c>
      <c r="T1831" s="29" t="s">
        <v>203</v>
      </c>
      <c r="U1831" s="28" t="s">
        <v>203</v>
      </c>
      <c r="V1831" s="63"/>
      <c r="W1831" s="61" t="e">
        <f>(Table134[[#This Row],[2042 Future AADT]]-Table134[[#This Row],[AADT 2022]])/20*($W$5-2022)+Table134[[#This Row],[AADT 2022]]</f>
        <v>#VALUE!</v>
      </c>
      <c r="X1831" s="63"/>
    </row>
    <row r="1832" spans="1:24" s="21" customFormat="1" ht="24" customHeight="1" x14ac:dyDescent="0.25">
      <c r="A1832" s="24" t="s">
        <v>5293</v>
      </c>
      <c r="B1832" s="25"/>
      <c r="C1832" s="24" t="s">
        <v>203</v>
      </c>
      <c r="D1832" s="24" t="s">
        <v>17074</v>
      </c>
      <c r="E1832" s="24" t="s">
        <v>5294</v>
      </c>
      <c r="F1832" s="26">
        <f>Table134[[#This Row],[ToMeasure]]-Table134[[#This Row],[FromMeasure]]</f>
        <v>3.0828870000000001E-2</v>
      </c>
      <c r="G1832" s="27" t="s">
        <v>5295</v>
      </c>
      <c r="H1832" s="37">
        <v>0</v>
      </c>
      <c r="I1832" s="24" t="s">
        <v>5275</v>
      </c>
      <c r="J1832" s="37">
        <v>3.0828870000000001E-2</v>
      </c>
      <c r="K1832" s="24" t="s">
        <v>5296</v>
      </c>
      <c r="L1832" s="28" t="s">
        <v>203</v>
      </c>
      <c r="M1832" s="28" t="s">
        <v>203</v>
      </c>
      <c r="N1832" s="28" t="s">
        <v>203</v>
      </c>
      <c r="O1832" s="25" t="s">
        <v>203</v>
      </c>
      <c r="P1832" s="24" t="s">
        <v>203</v>
      </c>
      <c r="Q1832" s="24" t="s">
        <v>203</v>
      </c>
      <c r="R1832" s="28" t="s">
        <v>203</v>
      </c>
      <c r="S1832" s="28" t="s">
        <v>203</v>
      </c>
      <c r="T1832" s="29" t="s">
        <v>203</v>
      </c>
      <c r="U1832" s="28" t="s">
        <v>203</v>
      </c>
      <c r="V1832" s="63"/>
      <c r="W1832" s="61" t="e">
        <f>(Table134[[#This Row],[2042 Future AADT]]-Table134[[#This Row],[AADT 2022]])/20*($W$5-2022)+Table134[[#This Row],[AADT 2022]]</f>
        <v>#VALUE!</v>
      </c>
      <c r="X1832" s="63"/>
    </row>
    <row r="1833" spans="1:24" s="21" customFormat="1" ht="24" customHeight="1" x14ac:dyDescent="0.25">
      <c r="A1833" s="24" t="s">
        <v>5297</v>
      </c>
      <c r="B1833" s="25"/>
      <c r="C1833" s="24" t="s">
        <v>203</v>
      </c>
      <c r="D1833" s="24" t="s">
        <v>17074</v>
      </c>
      <c r="E1833" s="24" t="s">
        <v>5298</v>
      </c>
      <c r="F1833" s="26">
        <f>Table134[[#This Row],[ToMeasure]]-Table134[[#This Row],[FromMeasure]]</f>
        <v>4.9951959999999997E-2</v>
      </c>
      <c r="G1833" s="27" t="s">
        <v>5299</v>
      </c>
      <c r="H1833" s="37">
        <v>0</v>
      </c>
      <c r="I1833" s="24" t="s">
        <v>5275</v>
      </c>
      <c r="J1833" s="37">
        <v>4.9951959999999997E-2</v>
      </c>
      <c r="K1833" s="24" t="s">
        <v>5300</v>
      </c>
      <c r="L1833" s="28" t="s">
        <v>203</v>
      </c>
      <c r="M1833" s="28" t="s">
        <v>203</v>
      </c>
      <c r="N1833" s="28" t="s">
        <v>203</v>
      </c>
      <c r="O1833" s="25" t="s">
        <v>203</v>
      </c>
      <c r="P1833" s="24" t="s">
        <v>203</v>
      </c>
      <c r="Q1833" s="24" t="s">
        <v>203</v>
      </c>
      <c r="R1833" s="28" t="s">
        <v>203</v>
      </c>
      <c r="S1833" s="28" t="s">
        <v>203</v>
      </c>
      <c r="T1833" s="29" t="s">
        <v>203</v>
      </c>
      <c r="U1833" s="28" t="s">
        <v>203</v>
      </c>
      <c r="V1833" s="63"/>
      <c r="W1833" s="61" t="e">
        <f>(Table134[[#This Row],[2042 Future AADT]]-Table134[[#This Row],[AADT 2022]])/20*($W$5-2022)+Table134[[#This Row],[AADT 2022]]</f>
        <v>#VALUE!</v>
      </c>
      <c r="X1833" s="63"/>
    </row>
    <row r="1834" spans="1:24" s="21" customFormat="1" ht="24" customHeight="1" x14ac:dyDescent="0.25">
      <c r="A1834" s="24" t="s">
        <v>5301</v>
      </c>
      <c r="B1834" s="25"/>
      <c r="C1834" s="24" t="s">
        <v>203</v>
      </c>
      <c r="D1834" s="24" t="s">
        <v>17074</v>
      </c>
      <c r="E1834" s="24" t="s">
        <v>5302</v>
      </c>
      <c r="F1834" s="26">
        <f>Table134[[#This Row],[ToMeasure]]-Table134[[#This Row],[FromMeasure]]</f>
        <v>3.0769649999999999E-2</v>
      </c>
      <c r="G1834" s="27" t="s">
        <v>5303</v>
      </c>
      <c r="H1834" s="37">
        <v>0</v>
      </c>
      <c r="I1834" s="24" t="s">
        <v>5304</v>
      </c>
      <c r="J1834" s="37">
        <v>3.0769649999999999E-2</v>
      </c>
      <c r="K1834" s="24" t="s">
        <v>5195</v>
      </c>
      <c r="L1834" s="28" t="s">
        <v>203</v>
      </c>
      <c r="M1834" s="28" t="s">
        <v>203</v>
      </c>
      <c r="N1834" s="28" t="s">
        <v>203</v>
      </c>
      <c r="O1834" s="25" t="s">
        <v>203</v>
      </c>
      <c r="P1834" s="24" t="s">
        <v>203</v>
      </c>
      <c r="Q1834" s="24" t="s">
        <v>203</v>
      </c>
      <c r="R1834" s="28" t="s">
        <v>203</v>
      </c>
      <c r="S1834" s="28" t="s">
        <v>203</v>
      </c>
      <c r="T1834" s="29" t="s">
        <v>203</v>
      </c>
      <c r="U1834" s="28" t="s">
        <v>203</v>
      </c>
      <c r="V1834" s="63"/>
      <c r="W1834" s="61" t="e">
        <f>(Table134[[#This Row],[2042 Future AADT]]-Table134[[#This Row],[AADT 2022]])/20*($W$5-2022)+Table134[[#This Row],[AADT 2022]]</f>
        <v>#VALUE!</v>
      </c>
      <c r="X1834" s="63"/>
    </row>
    <row r="1835" spans="1:24" s="21" customFormat="1" ht="24" customHeight="1" x14ac:dyDescent="0.25">
      <c r="A1835" s="24" t="s">
        <v>15589</v>
      </c>
      <c r="B1835" s="25" t="s">
        <v>20811</v>
      </c>
      <c r="C1835" s="24">
        <v>7250</v>
      </c>
      <c r="D1835" s="24" t="s">
        <v>17074</v>
      </c>
      <c r="E1835" s="24" t="s">
        <v>15590</v>
      </c>
      <c r="F1835" s="26">
        <f>Table134[[#This Row],[ToMeasure]]-Table134[[#This Row],[FromMeasure]]</f>
        <v>0.57033880000000003</v>
      </c>
      <c r="G1835" s="27" t="s">
        <v>8818</v>
      </c>
      <c r="H1835" s="37">
        <v>0</v>
      </c>
      <c r="I1835" s="24" t="s">
        <v>669</v>
      </c>
      <c r="J1835" s="37">
        <v>0.57033880000000003</v>
      </c>
      <c r="K1835" s="24" t="s">
        <v>8819</v>
      </c>
      <c r="L1835" s="28">
        <v>33505</v>
      </c>
      <c r="M1835" s="28">
        <v>0</v>
      </c>
      <c r="N1835" s="28">
        <v>33505</v>
      </c>
      <c r="O1835" s="25" t="s">
        <v>24472</v>
      </c>
      <c r="P1835" s="24">
        <v>8</v>
      </c>
      <c r="Q1835" s="24" t="s">
        <v>203</v>
      </c>
      <c r="R1835" s="28">
        <v>1129</v>
      </c>
      <c r="S1835" s="28">
        <v>936</v>
      </c>
      <c r="T1835" s="29">
        <v>6.1632592150425311E-2</v>
      </c>
      <c r="U1835" s="28">
        <v>44412</v>
      </c>
      <c r="V1835" s="63"/>
      <c r="W1835" s="61">
        <f>(Table134[[#This Row],[2042 Future AADT]]-Table134[[#This Row],[AADT 2022]])/20*($W$5-2022)+Table134[[#This Row],[AADT 2022]]</f>
        <v>44412</v>
      </c>
      <c r="X1835" s="63"/>
    </row>
    <row r="1836" spans="1:24" s="21" customFormat="1" ht="24" customHeight="1" x14ac:dyDescent="0.25">
      <c r="A1836" s="24" t="s">
        <v>12821</v>
      </c>
      <c r="B1836" s="25" t="s">
        <v>20540</v>
      </c>
      <c r="C1836" s="24">
        <v>6733</v>
      </c>
      <c r="D1836" s="24" t="s">
        <v>17074</v>
      </c>
      <c r="E1836" s="24" t="s">
        <v>12822</v>
      </c>
      <c r="F1836" s="26">
        <f>Table134[[#This Row],[ToMeasure]]-Table134[[#This Row],[FromMeasure]]</f>
        <v>0.85966290000000001</v>
      </c>
      <c r="G1836" s="27" t="s">
        <v>12823</v>
      </c>
      <c r="H1836" s="37">
        <v>1.0870899999999999E-2</v>
      </c>
      <c r="I1836" s="24" t="s">
        <v>12824</v>
      </c>
      <c r="J1836" s="37">
        <v>0.87053380000000002</v>
      </c>
      <c r="K1836" s="24" t="s">
        <v>12825</v>
      </c>
      <c r="L1836" s="28">
        <v>5290</v>
      </c>
      <c r="M1836" s="28">
        <v>0</v>
      </c>
      <c r="N1836" s="28">
        <v>5290</v>
      </c>
      <c r="O1836" s="25" t="s">
        <v>24473</v>
      </c>
      <c r="P1836" s="24">
        <v>11</v>
      </c>
      <c r="Q1836" s="24" t="s">
        <v>203</v>
      </c>
      <c r="R1836" s="28">
        <v>386</v>
      </c>
      <c r="S1836" s="28">
        <v>63</v>
      </c>
      <c r="T1836" s="29">
        <v>8.4877126654064272E-2</v>
      </c>
      <c r="U1836" s="28">
        <v>8327</v>
      </c>
      <c r="V1836" s="63"/>
      <c r="W1836" s="61">
        <f>(Table134[[#This Row],[2042 Future AADT]]-Table134[[#This Row],[AADT 2022]])/20*($W$5-2022)+Table134[[#This Row],[AADT 2022]]</f>
        <v>8327</v>
      </c>
      <c r="X1836" s="63"/>
    </row>
    <row r="1837" spans="1:24" s="21" customFormat="1" ht="24" customHeight="1" x14ac:dyDescent="0.25">
      <c r="A1837" s="24" t="s">
        <v>12827</v>
      </c>
      <c r="B1837" s="25" t="s">
        <v>20817</v>
      </c>
      <c r="C1837" s="24">
        <v>7260</v>
      </c>
      <c r="D1837" s="24" t="s">
        <v>17074</v>
      </c>
      <c r="E1837" s="24" t="s">
        <v>12828</v>
      </c>
      <c r="F1837" s="26">
        <f>Table134[[#This Row],[ToMeasure]]-Table134[[#This Row],[FromMeasure]]</f>
        <v>0.27091100000000001</v>
      </c>
      <c r="G1837" s="27" t="s">
        <v>12829</v>
      </c>
      <c r="H1837" s="37">
        <v>0</v>
      </c>
      <c r="I1837" s="24" t="s">
        <v>669</v>
      </c>
      <c r="J1837" s="37">
        <v>0.27091100000000001</v>
      </c>
      <c r="K1837" s="24" t="s">
        <v>5308</v>
      </c>
      <c r="L1837" s="28">
        <v>20944</v>
      </c>
      <c r="M1837" s="28">
        <v>0</v>
      </c>
      <c r="N1837" s="28">
        <v>20944</v>
      </c>
      <c r="O1837" s="25" t="s">
        <v>24474</v>
      </c>
      <c r="P1837" s="24">
        <v>8</v>
      </c>
      <c r="Q1837" s="24" t="s">
        <v>203</v>
      </c>
      <c r="R1837" s="28" t="s">
        <v>203</v>
      </c>
      <c r="S1837" s="28" t="s">
        <v>203</v>
      </c>
      <c r="T1837" s="29" t="s">
        <v>203</v>
      </c>
      <c r="U1837" s="28">
        <v>27762</v>
      </c>
      <c r="V1837" s="63"/>
      <c r="W1837" s="61">
        <f>(Table134[[#This Row],[2042 Future AADT]]-Table134[[#This Row],[AADT 2022]])/20*($W$5-2022)+Table134[[#This Row],[AADT 2022]]</f>
        <v>27762</v>
      </c>
      <c r="X1837" s="63"/>
    </row>
    <row r="1838" spans="1:24" s="21" customFormat="1" ht="24" customHeight="1" x14ac:dyDescent="0.25">
      <c r="A1838" s="24" t="s">
        <v>5305</v>
      </c>
      <c r="B1838" s="25" t="s">
        <v>20819</v>
      </c>
      <c r="C1838" s="24">
        <v>7262</v>
      </c>
      <c r="D1838" s="24" t="s">
        <v>17074</v>
      </c>
      <c r="E1838" s="24" t="s">
        <v>5306</v>
      </c>
      <c r="F1838" s="26">
        <f>Table134[[#This Row],[ToMeasure]]-Table134[[#This Row],[FromMeasure]]</f>
        <v>0.28247717</v>
      </c>
      <c r="G1838" s="27" t="s">
        <v>5307</v>
      </c>
      <c r="H1838" s="37">
        <v>0</v>
      </c>
      <c r="I1838" s="24" t="s">
        <v>1930</v>
      </c>
      <c r="J1838" s="37">
        <v>0.28247717</v>
      </c>
      <c r="K1838" s="24" t="s">
        <v>5308</v>
      </c>
      <c r="L1838" s="28">
        <v>9525</v>
      </c>
      <c r="M1838" s="28">
        <v>0</v>
      </c>
      <c r="N1838" s="28">
        <v>9525</v>
      </c>
      <c r="O1838" s="25" t="s">
        <v>24475</v>
      </c>
      <c r="P1838" s="24">
        <v>11</v>
      </c>
      <c r="Q1838" s="24" t="s">
        <v>203</v>
      </c>
      <c r="R1838" s="28" t="s">
        <v>203</v>
      </c>
      <c r="S1838" s="28" t="s">
        <v>203</v>
      </c>
      <c r="T1838" s="29" t="s">
        <v>203</v>
      </c>
      <c r="U1838" s="28">
        <v>12626</v>
      </c>
      <c r="V1838" s="63"/>
      <c r="W1838" s="61">
        <f>(Table134[[#This Row],[2042 Future AADT]]-Table134[[#This Row],[AADT 2022]])/20*($W$5-2022)+Table134[[#This Row],[AADT 2022]]</f>
        <v>12626</v>
      </c>
      <c r="X1838" s="63"/>
    </row>
    <row r="1839" spans="1:24" s="21" customFormat="1" ht="24" customHeight="1" x14ac:dyDescent="0.25">
      <c r="A1839" s="24" t="s">
        <v>15592</v>
      </c>
      <c r="B1839" s="25" t="s">
        <v>20818</v>
      </c>
      <c r="C1839" s="24">
        <v>7261</v>
      </c>
      <c r="D1839" s="24" t="s">
        <v>17074</v>
      </c>
      <c r="E1839" s="24" t="s">
        <v>15593</v>
      </c>
      <c r="F1839" s="26">
        <f>Table134[[#This Row],[ToMeasure]]-Table134[[#This Row],[FromMeasure]]</f>
        <v>0.27424598</v>
      </c>
      <c r="G1839" s="27" t="s">
        <v>5308</v>
      </c>
      <c r="H1839" s="37">
        <v>0</v>
      </c>
      <c r="I1839" s="24" t="s">
        <v>5307</v>
      </c>
      <c r="J1839" s="37">
        <v>0.27424598</v>
      </c>
      <c r="K1839" s="24" t="s">
        <v>669</v>
      </c>
      <c r="L1839" s="28">
        <v>11876</v>
      </c>
      <c r="M1839" s="28">
        <v>0</v>
      </c>
      <c r="N1839" s="28">
        <v>11876</v>
      </c>
      <c r="O1839" s="25" t="s">
        <v>24476</v>
      </c>
      <c r="P1839" s="24">
        <v>10</v>
      </c>
      <c r="Q1839" s="24" t="s">
        <v>203</v>
      </c>
      <c r="R1839" s="28" t="s">
        <v>203</v>
      </c>
      <c r="S1839" s="28" t="s">
        <v>203</v>
      </c>
      <c r="T1839" s="29" t="s">
        <v>203</v>
      </c>
      <c r="U1839" s="28">
        <v>15742</v>
      </c>
      <c r="V1839" s="63"/>
      <c r="W1839" s="61">
        <f>(Table134[[#This Row],[2042 Future AADT]]-Table134[[#This Row],[AADT 2022]])/20*($W$5-2022)+Table134[[#This Row],[AADT 2022]]</f>
        <v>15742</v>
      </c>
      <c r="X1839" s="63"/>
    </row>
    <row r="1840" spans="1:24" s="21" customFormat="1" ht="24" customHeight="1" x14ac:dyDescent="0.25">
      <c r="A1840" s="24" t="s">
        <v>5310</v>
      </c>
      <c r="B1840" s="25" t="s">
        <v>20820</v>
      </c>
      <c r="C1840" s="24">
        <v>7263</v>
      </c>
      <c r="D1840" s="24" t="s">
        <v>17074</v>
      </c>
      <c r="E1840" s="24" t="s">
        <v>5311</v>
      </c>
      <c r="F1840" s="26">
        <f>Table134[[#This Row],[ToMeasure]]-Table134[[#This Row],[FromMeasure]]</f>
        <v>0.25552269999999999</v>
      </c>
      <c r="G1840" s="27" t="s">
        <v>5312</v>
      </c>
      <c r="H1840" s="37">
        <v>0</v>
      </c>
      <c r="I1840" s="24" t="s">
        <v>5307</v>
      </c>
      <c r="J1840" s="37">
        <v>0.25552269999999999</v>
      </c>
      <c r="K1840" s="24" t="s">
        <v>1930</v>
      </c>
      <c r="L1840" s="28">
        <v>19265</v>
      </c>
      <c r="M1840" s="28">
        <v>0</v>
      </c>
      <c r="N1840" s="28">
        <v>19265</v>
      </c>
      <c r="O1840" s="25" t="s">
        <v>24477</v>
      </c>
      <c r="P1840" s="24">
        <v>9</v>
      </c>
      <c r="Q1840" s="24" t="s">
        <v>203</v>
      </c>
      <c r="R1840" s="28" t="s">
        <v>203</v>
      </c>
      <c r="S1840" s="28" t="s">
        <v>203</v>
      </c>
      <c r="T1840" s="29" t="s">
        <v>203</v>
      </c>
      <c r="U1840" s="28">
        <v>25536</v>
      </c>
      <c r="V1840" s="63"/>
      <c r="W1840" s="61">
        <f>(Table134[[#This Row],[2042 Future AADT]]-Table134[[#This Row],[AADT 2022]])/20*($W$5-2022)+Table134[[#This Row],[AADT 2022]]</f>
        <v>25536</v>
      </c>
      <c r="X1840" s="63"/>
    </row>
    <row r="1841" spans="1:24" s="21" customFormat="1" ht="24" customHeight="1" x14ac:dyDescent="0.25">
      <c r="A1841" s="24" t="s">
        <v>12831</v>
      </c>
      <c r="B1841" s="25"/>
      <c r="C1841" s="24" t="s">
        <v>203</v>
      </c>
      <c r="D1841" s="24" t="s">
        <v>17074</v>
      </c>
      <c r="E1841" s="24" t="s">
        <v>12832</v>
      </c>
      <c r="F1841" s="26">
        <f>Table134[[#This Row],[ToMeasure]]-Table134[[#This Row],[FromMeasure]]</f>
        <v>3.3715809999999999E-2</v>
      </c>
      <c r="G1841" s="27" t="s">
        <v>12833</v>
      </c>
      <c r="H1841" s="37">
        <v>0</v>
      </c>
      <c r="I1841" s="24" t="s">
        <v>10760</v>
      </c>
      <c r="J1841" s="37">
        <v>3.3715809999999999E-2</v>
      </c>
      <c r="K1841" s="24" t="s">
        <v>5312</v>
      </c>
      <c r="L1841" s="28" t="s">
        <v>203</v>
      </c>
      <c r="M1841" s="28" t="s">
        <v>203</v>
      </c>
      <c r="N1841" s="28" t="s">
        <v>203</v>
      </c>
      <c r="O1841" s="25" t="s">
        <v>203</v>
      </c>
      <c r="P1841" s="24" t="s">
        <v>203</v>
      </c>
      <c r="Q1841" s="24" t="s">
        <v>203</v>
      </c>
      <c r="R1841" s="28" t="s">
        <v>203</v>
      </c>
      <c r="S1841" s="28" t="s">
        <v>203</v>
      </c>
      <c r="T1841" s="29" t="s">
        <v>203</v>
      </c>
      <c r="U1841" s="28" t="s">
        <v>203</v>
      </c>
      <c r="V1841" s="63"/>
      <c r="W1841" s="61" t="e">
        <f>(Table134[[#This Row],[2042 Future AADT]]-Table134[[#This Row],[AADT 2022]])/20*($W$5-2022)+Table134[[#This Row],[AADT 2022]]</f>
        <v>#VALUE!</v>
      </c>
      <c r="X1841" s="63"/>
    </row>
    <row r="1842" spans="1:24" s="21" customFormat="1" ht="24" customHeight="1" x14ac:dyDescent="0.25">
      <c r="A1842" s="24" t="s">
        <v>5314</v>
      </c>
      <c r="B1842" s="25"/>
      <c r="C1842" s="24" t="s">
        <v>203</v>
      </c>
      <c r="D1842" s="24" t="s">
        <v>17074</v>
      </c>
      <c r="E1842" s="24" t="s">
        <v>5315</v>
      </c>
      <c r="F1842" s="26">
        <f>Table134[[#This Row],[ToMeasure]]-Table134[[#This Row],[FromMeasure]]</f>
        <v>4.8919120000000003E-2</v>
      </c>
      <c r="G1842" s="27" t="s">
        <v>5316</v>
      </c>
      <c r="H1842" s="37">
        <v>0</v>
      </c>
      <c r="I1842" s="24" t="s">
        <v>5317</v>
      </c>
      <c r="J1842" s="37">
        <v>4.8919120000000003E-2</v>
      </c>
      <c r="K1842" s="24" t="s">
        <v>5308</v>
      </c>
      <c r="L1842" s="28" t="s">
        <v>203</v>
      </c>
      <c r="M1842" s="28" t="s">
        <v>203</v>
      </c>
      <c r="N1842" s="28">
        <v>13134</v>
      </c>
      <c r="O1842" s="25" t="s">
        <v>24478</v>
      </c>
      <c r="P1842" s="24" t="s">
        <v>203</v>
      </c>
      <c r="Q1842" s="24" t="s">
        <v>203</v>
      </c>
      <c r="R1842" s="28" t="s">
        <v>203</v>
      </c>
      <c r="S1842" s="28" t="s">
        <v>203</v>
      </c>
      <c r="T1842" s="29" t="s">
        <v>203</v>
      </c>
      <c r="U1842" s="28">
        <v>17410</v>
      </c>
      <c r="V1842" s="63"/>
      <c r="W1842" s="61">
        <f>(Table134[[#This Row],[2042 Future AADT]]-Table134[[#This Row],[AADT 2022]])/20*($W$5-2022)+Table134[[#This Row],[AADT 2022]]</f>
        <v>17410</v>
      </c>
      <c r="X1842" s="63"/>
    </row>
    <row r="1843" spans="1:24" s="21" customFormat="1" ht="24" customHeight="1" x14ac:dyDescent="0.25">
      <c r="A1843" s="24" t="s">
        <v>12834</v>
      </c>
      <c r="B1843" s="25"/>
      <c r="C1843" s="24" t="s">
        <v>203</v>
      </c>
      <c r="D1843" s="24" t="s">
        <v>17074</v>
      </c>
      <c r="E1843" s="24" t="s">
        <v>12835</v>
      </c>
      <c r="F1843" s="26">
        <f>Table134[[#This Row],[ToMeasure]]-Table134[[#This Row],[FromMeasure]]</f>
        <v>4.2462060000000003E-2</v>
      </c>
      <c r="G1843" s="27" t="s">
        <v>5317</v>
      </c>
      <c r="H1843" s="37">
        <v>1.0566099999999999E-3</v>
      </c>
      <c r="I1843" s="24" t="s">
        <v>5307</v>
      </c>
      <c r="J1843" s="37">
        <v>4.3518670000000002E-2</v>
      </c>
      <c r="K1843" s="24" t="s">
        <v>5316</v>
      </c>
      <c r="L1843" s="28" t="s">
        <v>203</v>
      </c>
      <c r="M1843" s="28" t="s">
        <v>203</v>
      </c>
      <c r="N1843" s="28" t="s">
        <v>203</v>
      </c>
      <c r="O1843" s="25" t="s">
        <v>203</v>
      </c>
      <c r="P1843" s="24" t="s">
        <v>203</v>
      </c>
      <c r="Q1843" s="24" t="s">
        <v>203</v>
      </c>
      <c r="R1843" s="28" t="s">
        <v>203</v>
      </c>
      <c r="S1843" s="28" t="s">
        <v>203</v>
      </c>
      <c r="T1843" s="29" t="s">
        <v>203</v>
      </c>
      <c r="U1843" s="28" t="s">
        <v>203</v>
      </c>
      <c r="V1843" s="63"/>
      <c r="W1843" s="61" t="e">
        <f>(Table134[[#This Row],[2042 Future AADT]]-Table134[[#This Row],[AADT 2022]])/20*($W$5-2022)+Table134[[#This Row],[AADT 2022]]</f>
        <v>#VALUE!</v>
      </c>
      <c r="X1843" s="63"/>
    </row>
    <row r="1844" spans="1:24" s="21" customFormat="1" ht="24" customHeight="1" x14ac:dyDescent="0.25">
      <c r="A1844" s="24" t="s">
        <v>12836</v>
      </c>
      <c r="B1844" s="25"/>
      <c r="C1844" s="24" t="s">
        <v>203</v>
      </c>
      <c r="D1844" s="24" t="s">
        <v>17074</v>
      </c>
      <c r="E1844" s="24" t="s">
        <v>12837</v>
      </c>
      <c r="F1844" s="26">
        <f>Table134[[#This Row],[ToMeasure]]-Table134[[#This Row],[FromMeasure]]</f>
        <v>3.2374519999999997E-2</v>
      </c>
      <c r="G1844" s="27" t="s">
        <v>10760</v>
      </c>
      <c r="H1844" s="37">
        <v>0</v>
      </c>
      <c r="I1844" s="24" t="s">
        <v>5307</v>
      </c>
      <c r="J1844" s="37">
        <v>3.2374519999999997E-2</v>
      </c>
      <c r="K1844" s="24" t="s">
        <v>12833</v>
      </c>
      <c r="L1844" s="28" t="s">
        <v>203</v>
      </c>
      <c r="M1844" s="28" t="s">
        <v>203</v>
      </c>
      <c r="N1844" s="28" t="s">
        <v>203</v>
      </c>
      <c r="O1844" s="25" t="s">
        <v>203</v>
      </c>
      <c r="P1844" s="24" t="s">
        <v>203</v>
      </c>
      <c r="Q1844" s="24" t="s">
        <v>203</v>
      </c>
      <c r="R1844" s="28" t="s">
        <v>203</v>
      </c>
      <c r="S1844" s="28" t="s">
        <v>203</v>
      </c>
      <c r="T1844" s="29" t="s">
        <v>203</v>
      </c>
      <c r="U1844" s="28" t="s">
        <v>203</v>
      </c>
      <c r="V1844" s="63"/>
      <c r="W1844" s="61" t="e">
        <f>(Table134[[#This Row],[2042 Future AADT]]-Table134[[#This Row],[AADT 2022]])/20*($W$5-2022)+Table134[[#This Row],[AADT 2022]]</f>
        <v>#VALUE!</v>
      </c>
      <c r="X1844" s="63"/>
    </row>
    <row r="1845" spans="1:24" s="21" customFormat="1" ht="24" customHeight="1" x14ac:dyDescent="0.25">
      <c r="A1845" s="24" t="s">
        <v>9680</v>
      </c>
      <c r="B1845" s="25" t="s">
        <v>20822</v>
      </c>
      <c r="C1845" s="24">
        <v>7270</v>
      </c>
      <c r="D1845" s="24" t="s">
        <v>17074</v>
      </c>
      <c r="E1845" s="24" t="s">
        <v>9681</v>
      </c>
      <c r="F1845" s="26">
        <f>Table134[[#This Row],[ToMeasure]]-Table134[[#This Row],[FromMeasure]]</f>
        <v>0.23686383999999999</v>
      </c>
      <c r="G1845" s="27" t="s">
        <v>9682</v>
      </c>
      <c r="H1845" s="37">
        <v>7.6539000000000002E-4</v>
      </c>
      <c r="I1845" s="24" t="s">
        <v>669</v>
      </c>
      <c r="J1845" s="37">
        <v>0.23762923</v>
      </c>
      <c r="K1845" s="24" t="s">
        <v>9683</v>
      </c>
      <c r="L1845" s="28">
        <v>7866</v>
      </c>
      <c r="M1845" s="28">
        <v>0</v>
      </c>
      <c r="N1845" s="28">
        <v>7866</v>
      </c>
      <c r="O1845" s="25" t="s">
        <v>24479</v>
      </c>
      <c r="P1845" s="24">
        <v>20</v>
      </c>
      <c r="Q1845" s="24" t="s">
        <v>203</v>
      </c>
      <c r="R1845" s="28" t="s">
        <v>203</v>
      </c>
      <c r="S1845" s="28" t="s">
        <v>203</v>
      </c>
      <c r="T1845" s="29" t="s">
        <v>203</v>
      </c>
      <c r="U1845" s="28">
        <v>10427</v>
      </c>
      <c r="V1845" s="63"/>
      <c r="W1845" s="61">
        <f>(Table134[[#This Row],[2042 Future AADT]]-Table134[[#This Row],[AADT 2022]])/20*($W$5-2022)+Table134[[#This Row],[AADT 2022]]</f>
        <v>10427</v>
      </c>
      <c r="X1845" s="63"/>
    </row>
    <row r="1846" spans="1:24" s="21" customFormat="1" ht="24" customHeight="1" x14ac:dyDescent="0.25">
      <c r="A1846" s="24" t="s">
        <v>12838</v>
      </c>
      <c r="B1846" s="25" t="s">
        <v>20824</v>
      </c>
      <c r="C1846" s="24">
        <v>7272</v>
      </c>
      <c r="D1846" s="24" t="s">
        <v>17074</v>
      </c>
      <c r="E1846" s="24" t="s">
        <v>12839</v>
      </c>
      <c r="F1846" s="26">
        <f>Table134[[#This Row],[ToMeasure]]-Table134[[#This Row],[FromMeasure]]</f>
        <v>0.278026</v>
      </c>
      <c r="G1846" s="27" t="s">
        <v>12840</v>
      </c>
      <c r="H1846" s="37">
        <v>0</v>
      </c>
      <c r="I1846" s="24" t="s">
        <v>1930</v>
      </c>
      <c r="J1846" s="37">
        <v>0.278026</v>
      </c>
      <c r="K1846" s="24" t="s">
        <v>9691</v>
      </c>
      <c r="L1846" s="28">
        <v>9528</v>
      </c>
      <c r="M1846" s="28">
        <v>0</v>
      </c>
      <c r="N1846" s="28">
        <v>9528</v>
      </c>
      <c r="O1846" s="25" t="s">
        <v>24480</v>
      </c>
      <c r="P1846" s="24">
        <v>13</v>
      </c>
      <c r="Q1846" s="24" t="s">
        <v>203</v>
      </c>
      <c r="R1846" s="28" t="s">
        <v>203</v>
      </c>
      <c r="S1846" s="28" t="s">
        <v>203</v>
      </c>
      <c r="T1846" s="29" t="s">
        <v>203</v>
      </c>
      <c r="U1846" s="28">
        <v>12630</v>
      </c>
      <c r="V1846" s="63"/>
      <c r="W1846" s="61">
        <f>(Table134[[#This Row],[2042 Future AADT]]-Table134[[#This Row],[AADT 2022]])/20*($W$5-2022)+Table134[[#This Row],[AADT 2022]]</f>
        <v>12630</v>
      </c>
      <c r="X1846" s="63"/>
    </row>
    <row r="1847" spans="1:24" s="21" customFormat="1" ht="24" customHeight="1" x14ac:dyDescent="0.25">
      <c r="A1847" s="24" t="s">
        <v>9685</v>
      </c>
      <c r="B1847" s="25" t="s">
        <v>20823</v>
      </c>
      <c r="C1847" s="24">
        <v>7271</v>
      </c>
      <c r="D1847" s="24" t="s">
        <v>17074</v>
      </c>
      <c r="E1847" s="24" t="s">
        <v>9686</v>
      </c>
      <c r="F1847" s="26">
        <f>Table134[[#This Row],[ToMeasure]]-Table134[[#This Row],[FromMeasure]]</f>
        <v>0.22792011000000001</v>
      </c>
      <c r="G1847" s="27" t="s">
        <v>9683</v>
      </c>
      <c r="H1847" s="37">
        <v>0</v>
      </c>
      <c r="I1847" s="24" t="s">
        <v>9682</v>
      </c>
      <c r="J1847" s="37">
        <v>0.22792011000000001</v>
      </c>
      <c r="K1847" s="24" t="s">
        <v>669</v>
      </c>
      <c r="L1847" s="28">
        <v>8429</v>
      </c>
      <c r="M1847" s="28">
        <v>0</v>
      </c>
      <c r="N1847" s="28">
        <v>8429</v>
      </c>
      <c r="O1847" s="25" t="s">
        <v>24481</v>
      </c>
      <c r="P1847" s="24">
        <v>12</v>
      </c>
      <c r="Q1847" s="24" t="s">
        <v>203</v>
      </c>
      <c r="R1847" s="28" t="s">
        <v>203</v>
      </c>
      <c r="S1847" s="28" t="s">
        <v>203</v>
      </c>
      <c r="T1847" s="29" t="s">
        <v>203</v>
      </c>
      <c r="U1847" s="28">
        <v>11173</v>
      </c>
      <c r="V1847" s="63"/>
      <c r="W1847" s="61">
        <f>(Table134[[#This Row],[2042 Future AADT]]-Table134[[#This Row],[AADT 2022]])/20*($W$5-2022)+Table134[[#This Row],[AADT 2022]]</f>
        <v>11173</v>
      </c>
      <c r="X1847" s="63"/>
    </row>
    <row r="1848" spans="1:24" s="21" customFormat="1" ht="24" customHeight="1" x14ac:dyDescent="0.25">
      <c r="A1848" s="24" t="s">
        <v>12842</v>
      </c>
      <c r="B1848" s="25" t="s">
        <v>20825</v>
      </c>
      <c r="C1848" s="24">
        <v>7273</v>
      </c>
      <c r="D1848" s="24" t="s">
        <v>17074</v>
      </c>
      <c r="E1848" s="24" t="s">
        <v>12843</v>
      </c>
      <c r="F1848" s="26">
        <f>Table134[[#This Row],[ToMeasure]]-Table134[[#This Row],[FromMeasure]]</f>
        <v>0.21094307000000001</v>
      </c>
      <c r="G1848" s="27" t="s">
        <v>9691</v>
      </c>
      <c r="H1848" s="37">
        <v>0</v>
      </c>
      <c r="I1848" s="24" t="s">
        <v>12840</v>
      </c>
      <c r="J1848" s="37">
        <v>0.21094307000000001</v>
      </c>
      <c r="K1848" s="24" t="s">
        <v>1930</v>
      </c>
      <c r="L1848" s="28">
        <v>7251</v>
      </c>
      <c r="M1848" s="28">
        <v>0</v>
      </c>
      <c r="N1848" s="28">
        <v>7251</v>
      </c>
      <c r="O1848" s="25" t="s">
        <v>24482</v>
      </c>
      <c r="P1848" s="24">
        <v>12</v>
      </c>
      <c r="Q1848" s="24" t="s">
        <v>203</v>
      </c>
      <c r="R1848" s="28" t="s">
        <v>203</v>
      </c>
      <c r="S1848" s="28" t="s">
        <v>203</v>
      </c>
      <c r="T1848" s="29" t="s">
        <v>203</v>
      </c>
      <c r="U1848" s="28">
        <v>9611</v>
      </c>
      <c r="V1848" s="63"/>
      <c r="W1848" s="61">
        <f>(Table134[[#This Row],[2042 Future AADT]]-Table134[[#This Row],[AADT 2022]])/20*($W$5-2022)+Table134[[#This Row],[AADT 2022]]</f>
        <v>9611</v>
      </c>
      <c r="X1848" s="63"/>
    </row>
    <row r="1849" spans="1:24" s="21" customFormat="1" ht="24" customHeight="1" x14ac:dyDescent="0.25">
      <c r="A1849" s="24" t="s">
        <v>9688</v>
      </c>
      <c r="B1849" s="25"/>
      <c r="C1849" s="24" t="s">
        <v>203</v>
      </c>
      <c r="D1849" s="24" t="s">
        <v>17074</v>
      </c>
      <c r="E1849" s="24" t="s">
        <v>9689</v>
      </c>
      <c r="F1849" s="26">
        <f>Table134[[#This Row],[ToMeasure]]-Table134[[#This Row],[FromMeasure]]</f>
        <v>3.5415219999999997E-2</v>
      </c>
      <c r="G1849" s="27" t="s">
        <v>9690</v>
      </c>
      <c r="H1849" s="37">
        <v>1.35425E-3</v>
      </c>
      <c r="I1849" s="24" t="s">
        <v>112</v>
      </c>
      <c r="J1849" s="37">
        <v>3.6769469999999999E-2</v>
      </c>
      <c r="K1849" s="24" t="s">
        <v>9691</v>
      </c>
      <c r="L1849" s="28" t="s">
        <v>203</v>
      </c>
      <c r="M1849" s="28" t="s">
        <v>203</v>
      </c>
      <c r="N1849" s="28" t="s">
        <v>203</v>
      </c>
      <c r="O1849" s="25" t="s">
        <v>203</v>
      </c>
      <c r="P1849" s="24" t="s">
        <v>203</v>
      </c>
      <c r="Q1849" s="24" t="s">
        <v>203</v>
      </c>
      <c r="R1849" s="28" t="s">
        <v>203</v>
      </c>
      <c r="S1849" s="28" t="s">
        <v>203</v>
      </c>
      <c r="T1849" s="29" t="s">
        <v>203</v>
      </c>
      <c r="U1849" s="28" t="s">
        <v>203</v>
      </c>
      <c r="V1849" s="63"/>
      <c r="W1849" s="61" t="e">
        <f>(Table134[[#This Row],[2042 Future AADT]]-Table134[[#This Row],[AADT 2022]])/20*($W$5-2022)+Table134[[#This Row],[AADT 2022]]</f>
        <v>#VALUE!</v>
      </c>
      <c r="X1849" s="63"/>
    </row>
    <row r="1850" spans="1:24" s="21" customFormat="1" ht="24" customHeight="1" x14ac:dyDescent="0.25">
      <c r="A1850" s="24" t="s">
        <v>9692</v>
      </c>
      <c r="B1850" s="25"/>
      <c r="C1850" s="24" t="s">
        <v>203</v>
      </c>
      <c r="D1850" s="24" t="s">
        <v>17074</v>
      </c>
      <c r="E1850" s="24" t="s">
        <v>9693</v>
      </c>
      <c r="F1850" s="26">
        <f>Table134[[#This Row],[ToMeasure]]-Table134[[#This Row],[FromMeasure]]</f>
        <v>3.4860809999999999E-2</v>
      </c>
      <c r="G1850" s="27" t="s">
        <v>9694</v>
      </c>
      <c r="H1850" s="37">
        <v>0</v>
      </c>
      <c r="I1850" s="24" t="s">
        <v>112</v>
      </c>
      <c r="J1850" s="37">
        <v>3.4860809999999999E-2</v>
      </c>
      <c r="K1850" s="24" t="s">
        <v>9683</v>
      </c>
      <c r="L1850" s="28" t="s">
        <v>203</v>
      </c>
      <c r="M1850" s="28" t="s">
        <v>203</v>
      </c>
      <c r="N1850" s="28" t="s">
        <v>203</v>
      </c>
      <c r="O1850" s="25" t="s">
        <v>203</v>
      </c>
      <c r="P1850" s="24" t="s">
        <v>203</v>
      </c>
      <c r="Q1850" s="24" t="s">
        <v>203</v>
      </c>
      <c r="R1850" s="28" t="s">
        <v>203</v>
      </c>
      <c r="S1850" s="28" t="s">
        <v>203</v>
      </c>
      <c r="T1850" s="29" t="s">
        <v>203</v>
      </c>
      <c r="U1850" s="28" t="s">
        <v>203</v>
      </c>
      <c r="V1850" s="63"/>
      <c r="W1850" s="61" t="e">
        <f>(Table134[[#This Row],[2042 Future AADT]]-Table134[[#This Row],[AADT 2022]])/20*($W$5-2022)+Table134[[#This Row],[AADT 2022]]</f>
        <v>#VALUE!</v>
      </c>
      <c r="X1850" s="63"/>
    </row>
    <row r="1851" spans="1:24" s="21" customFormat="1" ht="24" customHeight="1" x14ac:dyDescent="0.25">
      <c r="A1851" s="24" t="s">
        <v>9695</v>
      </c>
      <c r="B1851" s="25" t="s">
        <v>20798</v>
      </c>
      <c r="C1851" s="24">
        <v>7230</v>
      </c>
      <c r="D1851" s="24" t="s">
        <v>17074</v>
      </c>
      <c r="E1851" s="24" t="s">
        <v>9696</v>
      </c>
      <c r="F1851" s="26">
        <f>Table134[[#This Row],[ToMeasure]]-Table134[[#This Row],[FromMeasure]]</f>
        <v>0.19044001000000002</v>
      </c>
      <c r="G1851" s="27" t="s">
        <v>9697</v>
      </c>
      <c r="H1851" s="37">
        <v>2.6299E-4</v>
      </c>
      <c r="I1851" s="24" t="s">
        <v>669</v>
      </c>
      <c r="J1851" s="37">
        <v>0.19070300000000001</v>
      </c>
      <c r="K1851" s="24" t="s">
        <v>9698</v>
      </c>
      <c r="L1851" s="28">
        <v>5006</v>
      </c>
      <c r="M1851" s="28">
        <v>0</v>
      </c>
      <c r="N1851" s="28">
        <v>5006</v>
      </c>
      <c r="O1851" s="25" t="s">
        <v>24483</v>
      </c>
      <c r="P1851" s="24">
        <v>37</v>
      </c>
      <c r="Q1851" s="24" t="s">
        <v>203</v>
      </c>
      <c r="R1851" s="28" t="s">
        <v>203</v>
      </c>
      <c r="S1851" s="28" t="s">
        <v>203</v>
      </c>
      <c r="T1851" s="29" t="s">
        <v>203</v>
      </c>
      <c r="U1851" s="28">
        <v>6636</v>
      </c>
      <c r="V1851" s="63"/>
      <c r="W1851" s="61">
        <f>(Table134[[#This Row],[2042 Future AADT]]-Table134[[#This Row],[AADT 2022]])/20*($W$5-2022)+Table134[[#This Row],[AADT 2022]]</f>
        <v>6636</v>
      </c>
      <c r="X1851" s="63"/>
    </row>
    <row r="1852" spans="1:24" s="21" customFormat="1" ht="24" customHeight="1" x14ac:dyDescent="0.25">
      <c r="A1852" s="24" t="s">
        <v>12845</v>
      </c>
      <c r="B1852" s="25" t="s">
        <v>20800</v>
      </c>
      <c r="C1852" s="24">
        <v>7232</v>
      </c>
      <c r="D1852" s="24" t="s">
        <v>17074</v>
      </c>
      <c r="E1852" s="24" t="s">
        <v>12846</v>
      </c>
      <c r="F1852" s="26">
        <f>Table134[[#This Row],[ToMeasure]]-Table134[[#This Row],[FromMeasure]]</f>
        <v>0.20266149</v>
      </c>
      <c r="G1852" s="27" t="s">
        <v>5322</v>
      </c>
      <c r="H1852" s="37">
        <v>0</v>
      </c>
      <c r="I1852" s="24" t="s">
        <v>1930</v>
      </c>
      <c r="J1852" s="37">
        <v>0.20266149</v>
      </c>
      <c r="K1852" s="24" t="s">
        <v>5321</v>
      </c>
      <c r="L1852" s="28">
        <v>2362</v>
      </c>
      <c r="M1852" s="28">
        <v>0</v>
      </c>
      <c r="N1852" s="28">
        <v>2362</v>
      </c>
      <c r="O1852" s="25" t="s">
        <v>24484</v>
      </c>
      <c r="P1852" s="24">
        <v>17</v>
      </c>
      <c r="Q1852" s="24" t="s">
        <v>203</v>
      </c>
      <c r="R1852" s="28" t="s">
        <v>203</v>
      </c>
      <c r="S1852" s="28" t="s">
        <v>203</v>
      </c>
      <c r="T1852" s="29" t="s">
        <v>203</v>
      </c>
      <c r="U1852" s="28">
        <v>3131</v>
      </c>
      <c r="V1852" s="63"/>
      <c r="W1852" s="61">
        <f>(Table134[[#This Row],[2042 Future AADT]]-Table134[[#This Row],[AADT 2022]])/20*($W$5-2022)+Table134[[#This Row],[AADT 2022]]</f>
        <v>3131</v>
      </c>
      <c r="X1852" s="63"/>
    </row>
    <row r="1853" spans="1:24" s="21" customFormat="1" ht="24" customHeight="1" x14ac:dyDescent="0.25">
      <c r="A1853" s="24" t="s">
        <v>12848</v>
      </c>
      <c r="B1853" s="25" t="s">
        <v>20799</v>
      </c>
      <c r="C1853" s="24">
        <v>7231</v>
      </c>
      <c r="D1853" s="24" t="s">
        <v>17074</v>
      </c>
      <c r="E1853" s="24" t="s">
        <v>12849</v>
      </c>
      <c r="F1853" s="26">
        <f>Table134[[#This Row],[ToMeasure]]-Table134[[#This Row],[FromMeasure]]</f>
        <v>0.19640035</v>
      </c>
      <c r="G1853" s="27" t="s">
        <v>9698</v>
      </c>
      <c r="H1853" s="37">
        <v>0</v>
      </c>
      <c r="I1853" s="24" t="s">
        <v>9697</v>
      </c>
      <c r="J1853" s="37">
        <v>0.19640035</v>
      </c>
      <c r="K1853" s="24" t="s">
        <v>669</v>
      </c>
      <c r="L1853" s="28">
        <v>2056</v>
      </c>
      <c r="M1853" s="28">
        <v>0</v>
      </c>
      <c r="N1853" s="28">
        <v>2056</v>
      </c>
      <c r="O1853" s="25" t="s">
        <v>24485</v>
      </c>
      <c r="P1853" s="24">
        <v>13</v>
      </c>
      <c r="Q1853" s="24" t="s">
        <v>203</v>
      </c>
      <c r="R1853" s="28" t="s">
        <v>203</v>
      </c>
      <c r="S1853" s="28" t="s">
        <v>203</v>
      </c>
      <c r="T1853" s="29" t="s">
        <v>203</v>
      </c>
      <c r="U1853" s="28">
        <v>2725</v>
      </c>
      <c r="V1853" s="63"/>
      <c r="W1853" s="61">
        <f>(Table134[[#This Row],[2042 Future AADT]]-Table134[[#This Row],[AADT 2022]])/20*($W$5-2022)+Table134[[#This Row],[AADT 2022]]</f>
        <v>2725</v>
      </c>
      <c r="X1853" s="63"/>
    </row>
    <row r="1854" spans="1:24" s="21" customFormat="1" ht="24" customHeight="1" x14ac:dyDescent="0.25">
      <c r="A1854" s="24" t="s">
        <v>5319</v>
      </c>
      <c r="B1854" s="25" t="s">
        <v>20801</v>
      </c>
      <c r="C1854" s="24">
        <v>7233</v>
      </c>
      <c r="D1854" s="24" t="s">
        <v>17074</v>
      </c>
      <c r="E1854" s="24" t="s">
        <v>5320</v>
      </c>
      <c r="F1854" s="26">
        <f>Table134[[#This Row],[ToMeasure]]-Table134[[#This Row],[FromMeasure]]</f>
        <v>0.20900568999999999</v>
      </c>
      <c r="G1854" s="27" t="s">
        <v>5321</v>
      </c>
      <c r="H1854" s="37">
        <v>8.6602000000000001E-4</v>
      </c>
      <c r="I1854" s="24" t="s">
        <v>5322</v>
      </c>
      <c r="J1854" s="37">
        <v>0.20987170999999999</v>
      </c>
      <c r="K1854" s="24" t="s">
        <v>1930</v>
      </c>
      <c r="L1854" s="28">
        <v>4770</v>
      </c>
      <c r="M1854" s="28">
        <v>0</v>
      </c>
      <c r="N1854" s="28">
        <v>4770</v>
      </c>
      <c r="O1854" s="25" t="s">
        <v>24486</v>
      </c>
      <c r="P1854" s="24">
        <v>18</v>
      </c>
      <c r="Q1854" s="24" t="s">
        <v>203</v>
      </c>
      <c r="R1854" s="28" t="s">
        <v>203</v>
      </c>
      <c r="S1854" s="28" t="s">
        <v>203</v>
      </c>
      <c r="T1854" s="29" t="s">
        <v>203</v>
      </c>
      <c r="U1854" s="28">
        <v>6323</v>
      </c>
      <c r="V1854" s="63"/>
      <c r="W1854" s="61">
        <f>(Table134[[#This Row],[2042 Future AADT]]-Table134[[#This Row],[AADT 2022]])/20*($W$5-2022)+Table134[[#This Row],[AADT 2022]]</f>
        <v>6323</v>
      </c>
      <c r="X1854" s="63"/>
    </row>
    <row r="1855" spans="1:24" s="21" customFormat="1" ht="24" customHeight="1" x14ac:dyDescent="0.25">
      <c r="A1855" s="24" t="s">
        <v>5324</v>
      </c>
      <c r="B1855" s="25"/>
      <c r="C1855" s="24" t="s">
        <v>203</v>
      </c>
      <c r="D1855" s="24" t="s">
        <v>17074</v>
      </c>
      <c r="E1855" s="24" t="s">
        <v>5325</v>
      </c>
      <c r="F1855" s="26">
        <f>Table134[[#This Row],[ToMeasure]]-Table134[[#This Row],[FromMeasure]]</f>
        <v>3.0415560000000001E-2</v>
      </c>
      <c r="G1855" s="27" t="s">
        <v>5326</v>
      </c>
      <c r="H1855" s="37">
        <v>2.1629599999999998E-3</v>
      </c>
      <c r="I1855" s="24" t="s">
        <v>5327</v>
      </c>
      <c r="J1855" s="37">
        <v>3.257852E-2</v>
      </c>
      <c r="K1855" s="24" t="s">
        <v>5321</v>
      </c>
      <c r="L1855" s="28" t="s">
        <v>203</v>
      </c>
      <c r="M1855" s="28" t="s">
        <v>203</v>
      </c>
      <c r="N1855" s="28" t="s">
        <v>203</v>
      </c>
      <c r="O1855" s="25" t="s">
        <v>203</v>
      </c>
      <c r="P1855" s="24" t="s">
        <v>203</v>
      </c>
      <c r="Q1855" s="24" t="s">
        <v>203</v>
      </c>
      <c r="R1855" s="28" t="s">
        <v>203</v>
      </c>
      <c r="S1855" s="28" t="s">
        <v>203</v>
      </c>
      <c r="T1855" s="29" t="s">
        <v>203</v>
      </c>
      <c r="U1855" s="28" t="s">
        <v>203</v>
      </c>
      <c r="V1855" s="63"/>
      <c r="W1855" s="61" t="e">
        <f>(Table134[[#This Row],[2042 Future AADT]]-Table134[[#This Row],[AADT 2022]])/20*($W$5-2022)+Table134[[#This Row],[AADT 2022]]</f>
        <v>#VALUE!</v>
      </c>
      <c r="X1855" s="63"/>
    </row>
    <row r="1856" spans="1:24" s="21" customFormat="1" ht="24" customHeight="1" x14ac:dyDescent="0.25">
      <c r="A1856" s="24" t="s">
        <v>12851</v>
      </c>
      <c r="B1856" s="25"/>
      <c r="C1856" s="24" t="s">
        <v>203</v>
      </c>
      <c r="D1856" s="24" t="s">
        <v>17074</v>
      </c>
      <c r="E1856" s="24" t="s">
        <v>12852</v>
      </c>
      <c r="F1856" s="26">
        <f>Table134[[#This Row],[ToMeasure]]-Table134[[#This Row],[FromMeasure]]</f>
        <v>2.9479000000000002E-2</v>
      </c>
      <c r="G1856" s="27" t="s">
        <v>12853</v>
      </c>
      <c r="H1856" s="37">
        <v>0</v>
      </c>
      <c r="I1856" s="24" t="s">
        <v>12854</v>
      </c>
      <c r="J1856" s="37">
        <v>2.9479000000000002E-2</v>
      </c>
      <c r="K1856" s="24" t="s">
        <v>9698</v>
      </c>
      <c r="L1856" s="28" t="s">
        <v>203</v>
      </c>
      <c r="M1856" s="28" t="s">
        <v>203</v>
      </c>
      <c r="N1856" s="28" t="s">
        <v>203</v>
      </c>
      <c r="O1856" s="25" t="s">
        <v>203</v>
      </c>
      <c r="P1856" s="24" t="s">
        <v>203</v>
      </c>
      <c r="Q1856" s="24" t="s">
        <v>203</v>
      </c>
      <c r="R1856" s="28" t="s">
        <v>203</v>
      </c>
      <c r="S1856" s="28" t="s">
        <v>203</v>
      </c>
      <c r="T1856" s="29" t="s">
        <v>203</v>
      </c>
      <c r="U1856" s="28" t="s">
        <v>203</v>
      </c>
      <c r="V1856" s="63"/>
      <c r="W1856" s="61" t="e">
        <f>(Table134[[#This Row],[2042 Future AADT]]-Table134[[#This Row],[AADT 2022]])/20*($W$5-2022)+Table134[[#This Row],[AADT 2022]]</f>
        <v>#VALUE!</v>
      </c>
      <c r="X1856" s="63"/>
    </row>
    <row r="1857" spans="1:24" s="21" customFormat="1" ht="24" customHeight="1" x14ac:dyDescent="0.25">
      <c r="A1857" s="24" t="s">
        <v>5328</v>
      </c>
      <c r="B1857" s="25" t="s">
        <v>20827</v>
      </c>
      <c r="C1857" s="24">
        <v>7290</v>
      </c>
      <c r="D1857" s="24" t="s">
        <v>17074</v>
      </c>
      <c r="E1857" s="24" t="s">
        <v>5329</v>
      </c>
      <c r="F1857" s="26">
        <f>Table134[[#This Row],[ToMeasure]]-Table134[[#This Row],[FromMeasure]]</f>
        <v>0.25739321999999998</v>
      </c>
      <c r="G1857" s="27" t="s">
        <v>5330</v>
      </c>
      <c r="H1857" s="37">
        <v>6.6578999999999998E-4</v>
      </c>
      <c r="I1857" s="24" t="s">
        <v>669</v>
      </c>
      <c r="J1857" s="37">
        <v>0.25805900999999998</v>
      </c>
      <c r="K1857" s="24" t="s">
        <v>5331</v>
      </c>
      <c r="L1857" s="28">
        <v>20885</v>
      </c>
      <c r="M1857" s="28">
        <v>0</v>
      </c>
      <c r="N1857" s="28">
        <v>20885</v>
      </c>
      <c r="O1857" s="25" t="s">
        <v>24487</v>
      </c>
      <c r="P1857" s="24">
        <v>9</v>
      </c>
      <c r="Q1857" s="24" t="s">
        <v>203</v>
      </c>
      <c r="R1857" s="28" t="s">
        <v>203</v>
      </c>
      <c r="S1857" s="28" t="s">
        <v>203</v>
      </c>
      <c r="T1857" s="29" t="s">
        <v>203</v>
      </c>
      <c r="U1857" s="28">
        <v>27684</v>
      </c>
      <c r="V1857" s="63"/>
      <c r="W1857" s="61">
        <f>(Table134[[#This Row],[2042 Future AADT]]-Table134[[#This Row],[AADT 2022]])/20*($W$5-2022)+Table134[[#This Row],[AADT 2022]]</f>
        <v>27684</v>
      </c>
      <c r="X1857" s="63"/>
    </row>
    <row r="1858" spans="1:24" s="21" customFormat="1" ht="24" customHeight="1" x14ac:dyDescent="0.25">
      <c r="A1858" s="24" t="s">
        <v>12855</v>
      </c>
      <c r="B1858" s="25" t="s">
        <v>20829</v>
      </c>
      <c r="C1858" s="24">
        <v>7292</v>
      </c>
      <c r="D1858" s="24" t="s">
        <v>17074</v>
      </c>
      <c r="E1858" s="24" t="s">
        <v>5334</v>
      </c>
      <c r="F1858" s="26">
        <f>Table134[[#This Row],[ToMeasure]]-Table134[[#This Row],[FromMeasure]]</f>
        <v>4.9029410000000002E-2</v>
      </c>
      <c r="G1858" s="27" t="s">
        <v>5335</v>
      </c>
      <c r="H1858" s="37">
        <v>0</v>
      </c>
      <c r="I1858" s="24" t="s">
        <v>1930</v>
      </c>
      <c r="J1858" s="37">
        <v>4.9029410000000002E-2</v>
      </c>
      <c r="K1858" s="24" t="s">
        <v>5336</v>
      </c>
      <c r="L1858" s="28">
        <v>12755</v>
      </c>
      <c r="M1858" s="28">
        <v>0</v>
      </c>
      <c r="N1858" s="28">
        <v>12755</v>
      </c>
      <c r="O1858" s="25" t="s">
        <v>24488</v>
      </c>
      <c r="P1858" s="24">
        <v>9</v>
      </c>
      <c r="Q1858" s="24" t="s">
        <v>203</v>
      </c>
      <c r="R1858" s="28" t="s">
        <v>203</v>
      </c>
      <c r="S1858" s="28" t="s">
        <v>203</v>
      </c>
      <c r="T1858" s="29" t="s">
        <v>203</v>
      </c>
      <c r="U1858" s="28">
        <v>16907</v>
      </c>
      <c r="V1858" s="63"/>
      <c r="W1858" s="61">
        <f>(Table134[[#This Row],[2042 Future AADT]]-Table134[[#This Row],[AADT 2022]])/20*($W$5-2022)+Table134[[#This Row],[AADT 2022]]</f>
        <v>16907</v>
      </c>
      <c r="X1858" s="63"/>
    </row>
    <row r="1859" spans="1:24" s="21" customFormat="1" ht="24" customHeight="1" x14ac:dyDescent="0.25">
      <c r="A1859" s="24" t="s">
        <v>5333</v>
      </c>
      <c r="B1859" s="25"/>
      <c r="C1859" s="24">
        <v>7292</v>
      </c>
      <c r="D1859" s="24" t="s">
        <v>17074</v>
      </c>
      <c r="E1859" s="24" t="s">
        <v>5334</v>
      </c>
      <c r="F1859" s="26">
        <f>Table134[[#This Row],[ToMeasure]]-Table134[[#This Row],[FromMeasure]]</f>
        <v>2.2970589999999992E-2</v>
      </c>
      <c r="G1859" s="27" t="s">
        <v>5335</v>
      </c>
      <c r="H1859" s="37">
        <v>4.9029410000000002E-2</v>
      </c>
      <c r="I1859" s="24" t="s">
        <v>1930</v>
      </c>
      <c r="J1859" s="37">
        <v>7.1999999999999995E-2</v>
      </c>
      <c r="K1859" s="24" t="s">
        <v>5336</v>
      </c>
      <c r="L1859" s="28" t="s">
        <v>203</v>
      </c>
      <c r="M1859" s="28" t="s">
        <v>203</v>
      </c>
      <c r="N1859" s="28" t="s">
        <v>203</v>
      </c>
      <c r="O1859" s="25" t="s">
        <v>203</v>
      </c>
      <c r="P1859" s="24">
        <v>9</v>
      </c>
      <c r="Q1859" s="24" t="s">
        <v>203</v>
      </c>
      <c r="R1859" s="28" t="s">
        <v>203</v>
      </c>
      <c r="S1859" s="28" t="s">
        <v>203</v>
      </c>
      <c r="T1859" s="29" t="s">
        <v>203</v>
      </c>
      <c r="U1859" s="28" t="s">
        <v>203</v>
      </c>
      <c r="V1859" s="63"/>
      <c r="W1859" s="61" t="e">
        <f>(Table134[[#This Row],[2042 Future AADT]]-Table134[[#This Row],[AADT 2022]])/20*($W$5-2022)+Table134[[#This Row],[AADT 2022]]</f>
        <v>#VALUE!</v>
      </c>
      <c r="X1859" s="63"/>
    </row>
    <row r="1860" spans="1:24" s="21" customFormat="1" ht="24" customHeight="1" x14ac:dyDescent="0.25">
      <c r="A1860" s="24" t="s">
        <v>12856</v>
      </c>
      <c r="B1860" s="25" t="s">
        <v>20828</v>
      </c>
      <c r="C1860" s="24">
        <v>7291</v>
      </c>
      <c r="D1860" s="24" t="s">
        <v>17074</v>
      </c>
      <c r="E1860" s="24" t="s">
        <v>12857</v>
      </c>
      <c r="F1860" s="26">
        <f>Table134[[#This Row],[ToMeasure]]-Table134[[#This Row],[FromMeasure]]</f>
        <v>0.247</v>
      </c>
      <c r="G1860" s="27" t="s">
        <v>5331</v>
      </c>
      <c r="H1860" s="37">
        <v>0</v>
      </c>
      <c r="I1860" s="24" t="s">
        <v>5330</v>
      </c>
      <c r="J1860" s="37">
        <v>0.247</v>
      </c>
      <c r="K1860" s="24" t="s">
        <v>669</v>
      </c>
      <c r="L1860" s="28">
        <v>14092</v>
      </c>
      <c r="M1860" s="28">
        <v>0</v>
      </c>
      <c r="N1860" s="28">
        <v>14092</v>
      </c>
      <c r="O1860" s="25" t="s">
        <v>24489</v>
      </c>
      <c r="P1860" s="24">
        <v>9</v>
      </c>
      <c r="Q1860" s="24" t="s">
        <v>203</v>
      </c>
      <c r="R1860" s="28" t="s">
        <v>203</v>
      </c>
      <c r="S1860" s="28" t="s">
        <v>203</v>
      </c>
      <c r="T1860" s="29" t="s">
        <v>203</v>
      </c>
      <c r="U1860" s="28">
        <v>18679</v>
      </c>
      <c r="V1860" s="63"/>
      <c r="W1860" s="61">
        <f>(Table134[[#This Row],[2042 Future AADT]]-Table134[[#This Row],[AADT 2022]])/20*($W$5-2022)+Table134[[#This Row],[AADT 2022]]</f>
        <v>18679</v>
      </c>
      <c r="X1860" s="63"/>
    </row>
    <row r="1861" spans="1:24" s="21" customFormat="1" ht="24" customHeight="1" x14ac:dyDescent="0.25">
      <c r="A1861" s="24" t="s">
        <v>12859</v>
      </c>
      <c r="B1861" s="25" t="s">
        <v>20830</v>
      </c>
      <c r="C1861" s="24">
        <v>7293</v>
      </c>
      <c r="D1861" s="24" t="s">
        <v>17074</v>
      </c>
      <c r="E1861" s="24" t="s">
        <v>12860</v>
      </c>
      <c r="F1861" s="26">
        <f>Table134[[#This Row],[ToMeasure]]-Table134[[#This Row],[FromMeasure]]</f>
        <v>0.23089750000000001</v>
      </c>
      <c r="G1861" s="27" t="s">
        <v>5336</v>
      </c>
      <c r="H1861" s="37">
        <v>0</v>
      </c>
      <c r="I1861" s="24" t="s">
        <v>5335</v>
      </c>
      <c r="J1861" s="37">
        <v>0.23089750000000001</v>
      </c>
      <c r="K1861" s="24" t="s">
        <v>1930</v>
      </c>
      <c r="L1861" s="28">
        <v>17203</v>
      </c>
      <c r="M1861" s="28">
        <v>0</v>
      </c>
      <c r="N1861" s="28">
        <v>17203</v>
      </c>
      <c r="O1861" s="25" t="s">
        <v>24490</v>
      </c>
      <c r="P1861" s="24">
        <v>11</v>
      </c>
      <c r="Q1861" s="24" t="s">
        <v>203</v>
      </c>
      <c r="R1861" s="28" t="s">
        <v>203</v>
      </c>
      <c r="S1861" s="28" t="s">
        <v>203</v>
      </c>
      <c r="T1861" s="29" t="s">
        <v>203</v>
      </c>
      <c r="U1861" s="28">
        <v>22803</v>
      </c>
      <c r="V1861" s="63"/>
      <c r="W1861" s="61">
        <f>(Table134[[#This Row],[2042 Future AADT]]-Table134[[#This Row],[AADT 2022]])/20*($W$5-2022)+Table134[[#This Row],[AADT 2022]]</f>
        <v>22803</v>
      </c>
      <c r="X1861" s="63"/>
    </row>
    <row r="1862" spans="1:24" s="21" customFormat="1" ht="24" customHeight="1" x14ac:dyDescent="0.25">
      <c r="A1862" s="24" t="s">
        <v>12862</v>
      </c>
      <c r="B1862" s="25" t="s">
        <v>20832</v>
      </c>
      <c r="C1862" s="24">
        <v>7300</v>
      </c>
      <c r="D1862" s="24" t="s">
        <v>17074</v>
      </c>
      <c r="E1862" s="24" t="s">
        <v>12863</v>
      </c>
      <c r="F1862" s="26">
        <f>Table134[[#This Row],[ToMeasure]]-Table134[[#This Row],[FromMeasure]]</f>
        <v>0.25457727000000002</v>
      </c>
      <c r="G1862" s="27" t="s">
        <v>5340</v>
      </c>
      <c r="H1862" s="37">
        <v>0</v>
      </c>
      <c r="I1862" s="24" t="s">
        <v>669</v>
      </c>
      <c r="J1862" s="37">
        <v>0.25457727000000002</v>
      </c>
      <c r="K1862" s="24" t="s">
        <v>5339</v>
      </c>
      <c r="L1862" s="28">
        <v>11183</v>
      </c>
      <c r="M1862" s="28">
        <v>0</v>
      </c>
      <c r="N1862" s="28">
        <v>11183</v>
      </c>
      <c r="O1862" s="25" t="s">
        <v>24491</v>
      </c>
      <c r="P1862" s="24">
        <v>10</v>
      </c>
      <c r="Q1862" s="24" t="s">
        <v>203</v>
      </c>
      <c r="R1862" s="28" t="s">
        <v>203</v>
      </c>
      <c r="S1862" s="28" t="s">
        <v>203</v>
      </c>
      <c r="T1862" s="29" t="s">
        <v>203</v>
      </c>
      <c r="U1862" s="28">
        <v>14823</v>
      </c>
      <c r="V1862" s="63"/>
      <c r="W1862" s="61">
        <f>(Table134[[#This Row],[2042 Future AADT]]-Table134[[#This Row],[AADT 2022]])/20*($W$5-2022)+Table134[[#This Row],[AADT 2022]]</f>
        <v>14823</v>
      </c>
      <c r="X1862" s="63"/>
    </row>
    <row r="1863" spans="1:24" s="21" customFormat="1" ht="24" customHeight="1" x14ac:dyDescent="0.25">
      <c r="A1863" s="24" t="s">
        <v>9700</v>
      </c>
      <c r="B1863" s="25" t="s">
        <v>20834</v>
      </c>
      <c r="C1863" s="24">
        <v>7302</v>
      </c>
      <c r="D1863" s="24" t="s">
        <v>17074</v>
      </c>
      <c r="E1863" s="24" t="s">
        <v>9701</v>
      </c>
      <c r="F1863" s="26">
        <f>Table134[[#This Row],[ToMeasure]]-Table134[[#This Row],[FromMeasure]]</f>
        <v>0.30065933</v>
      </c>
      <c r="G1863" s="27" t="s">
        <v>9702</v>
      </c>
      <c r="H1863" s="37">
        <v>0</v>
      </c>
      <c r="I1863" s="24" t="s">
        <v>1930</v>
      </c>
      <c r="J1863" s="37">
        <v>0.30065933</v>
      </c>
      <c r="K1863" s="24" t="s">
        <v>6324</v>
      </c>
      <c r="L1863" s="28">
        <v>9558</v>
      </c>
      <c r="M1863" s="28">
        <v>0</v>
      </c>
      <c r="N1863" s="28">
        <v>9558</v>
      </c>
      <c r="O1863" s="25" t="s">
        <v>24492</v>
      </c>
      <c r="P1863" s="24">
        <v>17</v>
      </c>
      <c r="Q1863" s="24" t="s">
        <v>203</v>
      </c>
      <c r="R1863" s="28" t="s">
        <v>203</v>
      </c>
      <c r="S1863" s="28" t="s">
        <v>203</v>
      </c>
      <c r="T1863" s="29" t="s">
        <v>203</v>
      </c>
      <c r="U1863" s="28">
        <v>12669</v>
      </c>
      <c r="V1863" s="63"/>
      <c r="W1863" s="61">
        <f>(Table134[[#This Row],[2042 Future AADT]]-Table134[[#This Row],[AADT 2022]])/20*($W$5-2022)+Table134[[#This Row],[AADT 2022]]</f>
        <v>12669</v>
      </c>
      <c r="X1863" s="63"/>
    </row>
    <row r="1864" spans="1:24" s="21" customFormat="1" ht="24" customHeight="1" x14ac:dyDescent="0.25">
      <c r="A1864" s="24" t="s">
        <v>5337</v>
      </c>
      <c r="B1864" s="25" t="s">
        <v>20833</v>
      </c>
      <c r="C1864" s="24">
        <v>7301</v>
      </c>
      <c r="D1864" s="24" t="s">
        <v>17074</v>
      </c>
      <c r="E1864" s="24" t="s">
        <v>5338</v>
      </c>
      <c r="F1864" s="26">
        <f>Table134[[#This Row],[ToMeasure]]-Table134[[#This Row],[FromMeasure]]</f>
        <v>0.25875999999999999</v>
      </c>
      <c r="G1864" s="27" t="s">
        <v>5339</v>
      </c>
      <c r="H1864" s="37">
        <v>0</v>
      </c>
      <c r="I1864" s="24" t="s">
        <v>5340</v>
      </c>
      <c r="J1864" s="37">
        <v>0.25875999999999999</v>
      </c>
      <c r="K1864" s="24" t="s">
        <v>669</v>
      </c>
      <c r="L1864" s="28">
        <v>6499</v>
      </c>
      <c r="M1864" s="28">
        <v>0</v>
      </c>
      <c r="N1864" s="28">
        <v>6499</v>
      </c>
      <c r="O1864" s="25" t="s">
        <v>24493</v>
      </c>
      <c r="P1864" s="24">
        <v>13</v>
      </c>
      <c r="Q1864" s="24" t="s">
        <v>203</v>
      </c>
      <c r="R1864" s="28" t="s">
        <v>203</v>
      </c>
      <c r="S1864" s="28" t="s">
        <v>203</v>
      </c>
      <c r="T1864" s="29" t="s">
        <v>203</v>
      </c>
      <c r="U1864" s="28">
        <v>8615</v>
      </c>
      <c r="V1864" s="63"/>
      <c r="W1864" s="61">
        <f>(Table134[[#This Row],[2042 Future AADT]]-Table134[[#This Row],[AADT 2022]])/20*($W$5-2022)+Table134[[#This Row],[AADT 2022]]</f>
        <v>8615</v>
      </c>
      <c r="X1864" s="63"/>
    </row>
    <row r="1865" spans="1:24" s="21" customFormat="1" ht="24" customHeight="1" x14ac:dyDescent="0.25">
      <c r="A1865" s="24" t="s">
        <v>12865</v>
      </c>
      <c r="B1865" s="25" t="s">
        <v>20835</v>
      </c>
      <c r="C1865" s="24">
        <v>7303</v>
      </c>
      <c r="D1865" s="24" t="s">
        <v>17074</v>
      </c>
      <c r="E1865" s="24" t="s">
        <v>12866</v>
      </c>
      <c r="F1865" s="26">
        <f>Table134[[#This Row],[ToMeasure]]-Table134[[#This Row],[FromMeasure]]</f>
        <v>0.12107406</v>
      </c>
      <c r="G1865" s="27" t="s">
        <v>6324</v>
      </c>
      <c r="H1865" s="37">
        <v>0</v>
      </c>
      <c r="I1865" s="24" t="s">
        <v>9702</v>
      </c>
      <c r="J1865" s="37">
        <v>0.12107406</v>
      </c>
      <c r="K1865" s="24" t="s">
        <v>1930</v>
      </c>
      <c r="L1865" s="28">
        <v>8271</v>
      </c>
      <c r="M1865" s="28">
        <v>0</v>
      </c>
      <c r="N1865" s="28">
        <v>8271</v>
      </c>
      <c r="O1865" s="25" t="s">
        <v>24494</v>
      </c>
      <c r="P1865" s="24">
        <v>11</v>
      </c>
      <c r="Q1865" s="24" t="s">
        <v>203</v>
      </c>
      <c r="R1865" s="28" t="s">
        <v>203</v>
      </c>
      <c r="S1865" s="28" t="s">
        <v>203</v>
      </c>
      <c r="T1865" s="29" t="s">
        <v>203</v>
      </c>
      <c r="U1865" s="28">
        <v>10963</v>
      </c>
      <c r="V1865" s="63"/>
      <c r="W1865" s="61">
        <f>(Table134[[#This Row],[2042 Future AADT]]-Table134[[#This Row],[AADT 2022]])/20*($W$5-2022)+Table134[[#This Row],[AADT 2022]]</f>
        <v>10963</v>
      </c>
      <c r="X1865" s="63"/>
    </row>
    <row r="1866" spans="1:24" s="21" customFormat="1" ht="24" customHeight="1" x14ac:dyDescent="0.25">
      <c r="A1866" s="24" t="s">
        <v>9704</v>
      </c>
      <c r="B1866" s="25" t="s">
        <v>20838</v>
      </c>
      <c r="C1866" s="24">
        <v>7310</v>
      </c>
      <c r="D1866" s="24" t="s">
        <v>17074</v>
      </c>
      <c r="E1866" s="24" t="s">
        <v>9705</v>
      </c>
      <c r="F1866" s="26">
        <f>Table134[[#This Row],[ToMeasure]]-Table134[[#This Row],[FromMeasure]]</f>
        <v>0.2325864</v>
      </c>
      <c r="G1866" s="27" t="s">
        <v>9706</v>
      </c>
      <c r="H1866" s="37">
        <v>0</v>
      </c>
      <c r="I1866" s="24" t="s">
        <v>669</v>
      </c>
      <c r="J1866" s="37">
        <v>0.2325864</v>
      </c>
      <c r="K1866" s="24" t="s">
        <v>5275</v>
      </c>
      <c r="L1866" s="28">
        <v>11799</v>
      </c>
      <c r="M1866" s="28">
        <v>0</v>
      </c>
      <c r="N1866" s="28">
        <v>11799</v>
      </c>
      <c r="O1866" s="25" t="s">
        <v>24495</v>
      </c>
      <c r="P1866" s="24">
        <v>10</v>
      </c>
      <c r="Q1866" s="24" t="s">
        <v>203</v>
      </c>
      <c r="R1866" s="28" t="s">
        <v>203</v>
      </c>
      <c r="S1866" s="28" t="s">
        <v>203</v>
      </c>
      <c r="T1866" s="29" t="s">
        <v>203</v>
      </c>
      <c r="U1866" s="28">
        <v>15640</v>
      </c>
      <c r="V1866" s="63"/>
      <c r="W1866" s="61">
        <f>(Table134[[#This Row],[2042 Future AADT]]-Table134[[#This Row],[AADT 2022]])/20*($W$5-2022)+Table134[[#This Row],[AADT 2022]]</f>
        <v>15640</v>
      </c>
      <c r="X1866" s="63"/>
    </row>
    <row r="1867" spans="1:24" s="21" customFormat="1" ht="24" customHeight="1" x14ac:dyDescent="0.25">
      <c r="A1867" s="24" t="s">
        <v>5342</v>
      </c>
      <c r="B1867" s="25" t="s">
        <v>20840</v>
      </c>
      <c r="C1867" s="24">
        <v>7312</v>
      </c>
      <c r="D1867" s="24" t="s">
        <v>17074</v>
      </c>
      <c r="E1867" s="24" t="s">
        <v>5343</v>
      </c>
      <c r="F1867" s="26">
        <f>Table134[[#This Row],[ToMeasure]]-Table134[[#This Row],[FromMeasure]]</f>
        <v>0.23217062999999999</v>
      </c>
      <c r="G1867" s="27" t="s">
        <v>5344</v>
      </c>
      <c r="H1867" s="37">
        <v>0</v>
      </c>
      <c r="I1867" s="24" t="s">
        <v>1930</v>
      </c>
      <c r="J1867" s="37">
        <v>0.23217062999999999</v>
      </c>
      <c r="K1867" s="24" t="s">
        <v>5195</v>
      </c>
      <c r="L1867" s="28">
        <v>20315</v>
      </c>
      <c r="M1867" s="28">
        <v>0</v>
      </c>
      <c r="N1867" s="28">
        <v>20315</v>
      </c>
      <c r="O1867" s="25" t="s">
        <v>24496</v>
      </c>
      <c r="P1867" s="24">
        <v>12</v>
      </c>
      <c r="Q1867" s="24" t="s">
        <v>203</v>
      </c>
      <c r="R1867" s="28">
        <v>615</v>
      </c>
      <c r="S1867" s="28">
        <v>2379</v>
      </c>
      <c r="T1867" s="29">
        <v>0.14737878414964312</v>
      </c>
      <c r="U1867" s="28">
        <v>26928</v>
      </c>
      <c r="V1867" s="63"/>
      <c r="W1867" s="61">
        <f>(Table134[[#This Row],[2042 Future AADT]]-Table134[[#This Row],[AADT 2022]])/20*($W$5-2022)+Table134[[#This Row],[AADT 2022]]</f>
        <v>26928</v>
      </c>
      <c r="X1867" s="63"/>
    </row>
    <row r="1868" spans="1:24" s="21" customFormat="1" ht="24" customHeight="1" x14ac:dyDescent="0.25">
      <c r="A1868" s="24" t="s">
        <v>12868</v>
      </c>
      <c r="B1868" s="25" t="s">
        <v>20839</v>
      </c>
      <c r="C1868" s="24">
        <v>7311</v>
      </c>
      <c r="D1868" s="24" t="s">
        <v>17074</v>
      </c>
      <c r="E1868" s="24" t="s">
        <v>12869</v>
      </c>
      <c r="F1868" s="26">
        <f>Table134[[#This Row],[ToMeasure]]-Table134[[#This Row],[FromMeasure]]</f>
        <v>0.22997638000000001</v>
      </c>
      <c r="G1868" s="27" t="s">
        <v>12870</v>
      </c>
      <c r="H1868" s="37">
        <v>0</v>
      </c>
      <c r="I1868" s="24" t="s">
        <v>5275</v>
      </c>
      <c r="J1868" s="37">
        <v>0.22997638000000001</v>
      </c>
      <c r="K1868" s="24" t="s">
        <v>669</v>
      </c>
      <c r="L1868" s="28">
        <v>25490</v>
      </c>
      <c r="M1868" s="28">
        <v>0</v>
      </c>
      <c r="N1868" s="28">
        <v>25490</v>
      </c>
      <c r="O1868" s="25" t="s">
        <v>24497</v>
      </c>
      <c r="P1868" s="24">
        <v>12</v>
      </c>
      <c r="Q1868" s="24" t="s">
        <v>203</v>
      </c>
      <c r="R1868" s="28">
        <v>771</v>
      </c>
      <c r="S1868" s="28">
        <v>2985</v>
      </c>
      <c r="T1868" s="29">
        <v>0.1473519027069439</v>
      </c>
      <c r="U1868" s="28">
        <v>33788</v>
      </c>
      <c r="V1868" s="63"/>
      <c r="W1868" s="61">
        <f>(Table134[[#This Row],[2042 Future AADT]]-Table134[[#This Row],[AADT 2022]])/20*($W$5-2022)+Table134[[#This Row],[AADT 2022]]</f>
        <v>33788</v>
      </c>
      <c r="X1868" s="63"/>
    </row>
    <row r="1869" spans="1:24" s="21" customFormat="1" ht="24" customHeight="1" x14ac:dyDescent="0.25">
      <c r="A1869" s="24" t="s">
        <v>12872</v>
      </c>
      <c r="B1869" s="25" t="s">
        <v>20841</v>
      </c>
      <c r="C1869" s="24">
        <v>7313</v>
      </c>
      <c r="D1869" s="24" t="s">
        <v>17074</v>
      </c>
      <c r="E1869" s="24" t="s">
        <v>12873</v>
      </c>
      <c r="F1869" s="26">
        <f>Table134[[#This Row],[ToMeasure]]-Table134[[#This Row],[FromMeasure]]</f>
        <v>0.2124046</v>
      </c>
      <c r="G1869" s="27" t="s">
        <v>12874</v>
      </c>
      <c r="H1869" s="37">
        <v>0</v>
      </c>
      <c r="I1869" s="24" t="s">
        <v>5195</v>
      </c>
      <c r="J1869" s="37">
        <v>0.2124046</v>
      </c>
      <c r="K1869" s="24" t="s">
        <v>1930</v>
      </c>
      <c r="L1869" s="28">
        <v>12100</v>
      </c>
      <c r="M1869" s="28">
        <v>0</v>
      </c>
      <c r="N1869" s="28">
        <v>12100</v>
      </c>
      <c r="O1869" s="25" t="s">
        <v>24498</v>
      </c>
      <c r="P1869" s="24">
        <v>11</v>
      </c>
      <c r="Q1869" s="24" t="s">
        <v>203</v>
      </c>
      <c r="R1869" s="28" t="s">
        <v>203</v>
      </c>
      <c r="S1869" s="28" t="s">
        <v>203</v>
      </c>
      <c r="T1869" s="29" t="s">
        <v>203</v>
      </c>
      <c r="U1869" s="28">
        <v>16039</v>
      </c>
      <c r="V1869" s="63"/>
      <c r="W1869" s="61">
        <f>(Table134[[#This Row],[2042 Future AADT]]-Table134[[#This Row],[AADT 2022]])/20*($W$5-2022)+Table134[[#This Row],[AADT 2022]]</f>
        <v>16039</v>
      </c>
      <c r="X1869" s="63"/>
    </row>
    <row r="1870" spans="1:24" s="21" customFormat="1" ht="24" customHeight="1" x14ac:dyDescent="0.25">
      <c r="A1870" s="24" t="s">
        <v>15595</v>
      </c>
      <c r="B1870" s="25" t="s">
        <v>20846</v>
      </c>
      <c r="C1870" s="24">
        <v>7320</v>
      </c>
      <c r="D1870" s="24" t="s">
        <v>17074</v>
      </c>
      <c r="E1870" s="24" t="s">
        <v>5347</v>
      </c>
      <c r="F1870" s="26">
        <f>Table134[[#This Row],[ToMeasure]]-Table134[[#This Row],[FromMeasure]]</f>
        <v>0.23088481999999999</v>
      </c>
      <c r="G1870" s="27" t="s">
        <v>5348</v>
      </c>
      <c r="H1870" s="37">
        <v>0</v>
      </c>
      <c r="I1870" s="24" t="s">
        <v>669</v>
      </c>
      <c r="J1870" s="37">
        <v>0.23088481999999999</v>
      </c>
      <c r="K1870" s="24" t="s">
        <v>5275</v>
      </c>
      <c r="L1870" s="28">
        <v>12995</v>
      </c>
      <c r="M1870" s="28">
        <v>0</v>
      </c>
      <c r="N1870" s="28">
        <v>12995</v>
      </c>
      <c r="O1870" s="25" t="s">
        <v>24499</v>
      </c>
      <c r="P1870" s="24">
        <v>10</v>
      </c>
      <c r="Q1870" s="24" t="s">
        <v>203</v>
      </c>
      <c r="R1870" s="28">
        <v>393</v>
      </c>
      <c r="S1870" s="28">
        <v>1521</v>
      </c>
      <c r="T1870" s="29">
        <v>0.14728741823778377</v>
      </c>
      <c r="U1870" s="28">
        <v>17225</v>
      </c>
      <c r="V1870" s="63"/>
      <c r="W1870" s="61">
        <f>(Table134[[#This Row],[2042 Future AADT]]-Table134[[#This Row],[AADT 2022]])/20*($W$5-2022)+Table134[[#This Row],[AADT 2022]]</f>
        <v>17225</v>
      </c>
      <c r="X1870" s="63"/>
    </row>
    <row r="1871" spans="1:24" s="21" customFormat="1" ht="24" customHeight="1" x14ac:dyDescent="0.25">
      <c r="A1871" s="24" t="s">
        <v>9707</v>
      </c>
      <c r="B1871" s="25" t="s">
        <v>20855</v>
      </c>
      <c r="C1871" s="24">
        <v>7329</v>
      </c>
      <c r="D1871" s="24" t="s">
        <v>17074</v>
      </c>
      <c r="E1871" s="24" t="s">
        <v>5347</v>
      </c>
      <c r="F1871" s="26">
        <f>Table134[[#This Row],[ToMeasure]]-Table134[[#This Row],[FromMeasure]]</f>
        <v>0.19689287999999999</v>
      </c>
      <c r="G1871" s="27" t="s">
        <v>5348</v>
      </c>
      <c r="H1871" s="37">
        <v>0.23088481999999999</v>
      </c>
      <c r="I1871" s="24" t="s">
        <v>5275</v>
      </c>
      <c r="J1871" s="37">
        <v>0.42777769999999998</v>
      </c>
      <c r="K1871" s="24" t="s">
        <v>5275</v>
      </c>
      <c r="L1871" s="28">
        <v>8869</v>
      </c>
      <c r="M1871" s="28">
        <v>0</v>
      </c>
      <c r="N1871" s="28">
        <v>8869</v>
      </c>
      <c r="O1871" s="25" t="s">
        <v>24500</v>
      </c>
      <c r="P1871" s="24">
        <v>10</v>
      </c>
      <c r="Q1871" s="24" t="s">
        <v>203</v>
      </c>
      <c r="R1871" s="28">
        <v>261</v>
      </c>
      <c r="S1871" s="28">
        <v>1017</v>
      </c>
      <c r="T1871" s="29">
        <v>0.14409741797271394</v>
      </c>
      <c r="U1871" s="28">
        <v>13960</v>
      </c>
      <c r="V1871" s="63"/>
      <c r="W1871" s="61">
        <f>(Table134[[#This Row],[2042 Future AADT]]-Table134[[#This Row],[AADT 2022]])/20*($W$5-2022)+Table134[[#This Row],[AADT 2022]]</f>
        <v>13960</v>
      </c>
      <c r="X1871" s="63"/>
    </row>
    <row r="1872" spans="1:24" s="21" customFormat="1" ht="24" customHeight="1" x14ac:dyDescent="0.25">
      <c r="A1872" s="24" t="s">
        <v>5346</v>
      </c>
      <c r="B1872" s="25"/>
      <c r="C1872" s="24" t="s">
        <v>203</v>
      </c>
      <c r="D1872" s="24" t="s">
        <v>17074</v>
      </c>
      <c r="E1872" s="24" t="s">
        <v>5347</v>
      </c>
      <c r="F1872" s="26">
        <f>Table134[[#This Row],[ToMeasure]]-Table134[[#This Row],[FromMeasure]]</f>
        <v>5.1169810000000038E-2</v>
      </c>
      <c r="G1872" s="27" t="s">
        <v>5348</v>
      </c>
      <c r="H1872" s="37">
        <v>0.42777769999999998</v>
      </c>
      <c r="I1872" s="24" t="s">
        <v>5275</v>
      </c>
      <c r="J1872" s="37">
        <v>0.47894751000000002</v>
      </c>
      <c r="K1872" s="24" t="s">
        <v>5349</v>
      </c>
      <c r="L1872" s="28" t="s">
        <v>203</v>
      </c>
      <c r="M1872" s="28" t="s">
        <v>203</v>
      </c>
      <c r="N1872" s="28">
        <v>15795</v>
      </c>
      <c r="O1872" s="25" t="s">
        <v>23688</v>
      </c>
      <c r="P1872" s="24" t="s">
        <v>203</v>
      </c>
      <c r="Q1872" s="24" t="s">
        <v>203</v>
      </c>
      <c r="R1872" s="28" t="s">
        <v>203</v>
      </c>
      <c r="S1872" s="28" t="s">
        <v>203</v>
      </c>
      <c r="T1872" s="29" t="s">
        <v>203</v>
      </c>
      <c r="U1872" s="28">
        <v>29092</v>
      </c>
      <c r="V1872" s="63"/>
      <c r="W1872" s="61">
        <f>(Table134[[#This Row],[2042 Future AADT]]-Table134[[#This Row],[AADT 2022]])/20*($W$5-2022)+Table134[[#This Row],[AADT 2022]]</f>
        <v>29092</v>
      </c>
      <c r="X1872" s="63"/>
    </row>
    <row r="1873" spans="1:24" s="21" customFormat="1" ht="24" customHeight="1" x14ac:dyDescent="0.25">
      <c r="A1873" s="24" t="s">
        <v>12876</v>
      </c>
      <c r="B1873" s="25"/>
      <c r="C1873" s="24" t="s">
        <v>203</v>
      </c>
      <c r="D1873" s="24" t="s">
        <v>17074</v>
      </c>
      <c r="E1873" s="24" t="s">
        <v>5352</v>
      </c>
      <c r="F1873" s="26">
        <f>Table134[[#This Row],[ToMeasure]]-Table134[[#This Row],[FromMeasure]]</f>
        <v>5.2161180000000001E-2</v>
      </c>
      <c r="G1873" s="27" t="s">
        <v>5349</v>
      </c>
      <c r="H1873" s="37">
        <v>0</v>
      </c>
      <c r="I1873" s="24" t="s">
        <v>5360</v>
      </c>
      <c r="J1873" s="37">
        <v>5.2161180000000001E-2</v>
      </c>
      <c r="K1873" s="24" t="s">
        <v>5195</v>
      </c>
      <c r="L1873" s="28" t="s">
        <v>203</v>
      </c>
      <c r="M1873" s="28" t="s">
        <v>203</v>
      </c>
      <c r="N1873" s="28">
        <v>7897</v>
      </c>
      <c r="O1873" s="25" t="s">
        <v>24501</v>
      </c>
      <c r="P1873" s="24" t="s">
        <v>203</v>
      </c>
      <c r="Q1873" s="24" t="s">
        <v>203</v>
      </c>
      <c r="R1873" s="28" t="s">
        <v>203</v>
      </c>
      <c r="S1873" s="28" t="s">
        <v>203</v>
      </c>
      <c r="T1873" s="29" t="s">
        <v>203</v>
      </c>
      <c r="U1873" s="28">
        <v>14545</v>
      </c>
      <c r="V1873" s="63"/>
      <c r="W1873" s="61">
        <f>(Table134[[#This Row],[2042 Future AADT]]-Table134[[#This Row],[AADT 2022]])/20*($W$5-2022)+Table134[[#This Row],[AADT 2022]]</f>
        <v>14545</v>
      </c>
      <c r="X1873" s="63"/>
    </row>
    <row r="1874" spans="1:24" s="21" customFormat="1" ht="24" customHeight="1" x14ac:dyDescent="0.25">
      <c r="A1874" s="24" t="s">
        <v>15597</v>
      </c>
      <c r="B1874" s="25" t="s">
        <v>20852</v>
      </c>
      <c r="C1874" s="24">
        <v>7327</v>
      </c>
      <c r="D1874" s="24" t="s">
        <v>17074</v>
      </c>
      <c r="E1874" s="24" t="s">
        <v>5352</v>
      </c>
      <c r="F1874" s="26">
        <f>Table134[[#This Row],[ToMeasure]]-Table134[[#This Row],[FromMeasure]]</f>
        <v>0.15527445000000001</v>
      </c>
      <c r="G1874" s="27" t="s">
        <v>5349</v>
      </c>
      <c r="H1874" s="37">
        <v>5.2161180000000001E-2</v>
      </c>
      <c r="I1874" s="24" t="s">
        <v>5195</v>
      </c>
      <c r="J1874" s="37">
        <v>0.20743563000000001</v>
      </c>
      <c r="K1874" s="24" t="s">
        <v>5195</v>
      </c>
      <c r="L1874" s="28">
        <v>26178</v>
      </c>
      <c r="M1874" s="28">
        <v>0</v>
      </c>
      <c r="N1874" s="28">
        <v>26178</v>
      </c>
      <c r="O1874" s="25" t="s">
        <v>24502</v>
      </c>
      <c r="P1874" s="24">
        <v>15</v>
      </c>
      <c r="Q1874" s="24" t="s">
        <v>203</v>
      </c>
      <c r="R1874" s="28">
        <v>326</v>
      </c>
      <c r="S1874" s="28">
        <v>1268</v>
      </c>
      <c r="T1874" s="29">
        <v>6.089082435632974E-2</v>
      </c>
      <c r="U1874" s="28">
        <v>41205</v>
      </c>
      <c r="V1874" s="63"/>
      <c r="W1874" s="61">
        <f>(Table134[[#This Row],[2042 Future AADT]]-Table134[[#This Row],[AADT 2022]])/20*($W$5-2022)+Table134[[#This Row],[AADT 2022]]</f>
        <v>41205</v>
      </c>
      <c r="X1874" s="63"/>
    </row>
    <row r="1875" spans="1:24" s="21" customFormat="1" ht="24" customHeight="1" x14ac:dyDescent="0.25">
      <c r="A1875" s="24" t="s">
        <v>5351</v>
      </c>
      <c r="B1875" s="25" t="s">
        <v>20849</v>
      </c>
      <c r="C1875" s="24">
        <v>7323</v>
      </c>
      <c r="D1875" s="24" t="s">
        <v>17074</v>
      </c>
      <c r="E1875" s="24" t="s">
        <v>5352</v>
      </c>
      <c r="F1875" s="26">
        <f>Table134[[#This Row],[ToMeasure]]-Table134[[#This Row],[FromMeasure]]</f>
        <v>0.13176137000000002</v>
      </c>
      <c r="G1875" s="27" t="s">
        <v>5349</v>
      </c>
      <c r="H1875" s="37">
        <v>0.20743563000000001</v>
      </c>
      <c r="I1875" s="24" t="s">
        <v>5195</v>
      </c>
      <c r="J1875" s="37">
        <v>0.33919700000000003</v>
      </c>
      <c r="K1875" s="24" t="s">
        <v>1930</v>
      </c>
      <c r="L1875" s="28">
        <v>15117</v>
      </c>
      <c r="M1875" s="28">
        <v>0</v>
      </c>
      <c r="N1875" s="28">
        <v>15117</v>
      </c>
      <c r="O1875" s="25" t="s">
        <v>24503</v>
      </c>
      <c r="P1875" s="24">
        <v>9</v>
      </c>
      <c r="Q1875" s="24" t="s">
        <v>203</v>
      </c>
      <c r="R1875" s="28">
        <v>456</v>
      </c>
      <c r="S1875" s="28">
        <v>1769</v>
      </c>
      <c r="T1875" s="29">
        <v>0.1471852880862605</v>
      </c>
      <c r="U1875" s="28">
        <v>20038</v>
      </c>
      <c r="V1875" s="63"/>
      <c r="W1875" s="61">
        <f>(Table134[[#This Row],[2042 Future AADT]]-Table134[[#This Row],[AADT 2022]])/20*($W$5-2022)+Table134[[#This Row],[AADT 2022]]</f>
        <v>20038</v>
      </c>
      <c r="X1875" s="63"/>
    </row>
    <row r="1876" spans="1:24" s="21" customFormat="1" ht="24" customHeight="1" x14ac:dyDescent="0.25">
      <c r="A1876" s="24" t="s">
        <v>15598</v>
      </c>
      <c r="B1876" s="25" t="s">
        <v>20847</v>
      </c>
      <c r="C1876" s="24">
        <v>7321</v>
      </c>
      <c r="D1876" s="24" t="s">
        <v>17074</v>
      </c>
      <c r="E1876" s="24" t="s">
        <v>5355</v>
      </c>
      <c r="F1876" s="26">
        <f>Table134[[#This Row],[ToMeasure]]-Table134[[#This Row],[FromMeasure]]</f>
        <v>0.18770608</v>
      </c>
      <c r="G1876" s="27" t="s">
        <v>5356</v>
      </c>
      <c r="H1876" s="37">
        <v>0</v>
      </c>
      <c r="I1876" s="24" t="s">
        <v>669</v>
      </c>
      <c r="J1876" s="37">
        <v>0.18770608</v>
      </c>
      <c r="K1876" s="24" t="s">
        <v>5275</v>
      </c>
      <c r="L1876" s="28">
        <v>11126</v>
      </c>
      <c r="M1876" s="28">
        <v>0</v>
      </c>
      <c r="N1876" s="28">
        <v>11126</v>
      </c>
      <c r="O1876" s="25" t="s">
        <v>24504</v>
      </c>
      <c r="P1876" s="24">
        <v>13</v>
      </c>
      <c r="Q1876" s="24" t="s">
        <v>203</v>
      </c>
      <c r="R1876" s="28">
        <v>345</v>
      </c>
      <c r="S1876" s="28">
        <v>1342</v>
      </c>
      <c r="T1876" s="29">
        <v>0.15162682006111811</v>
      </c>
      <c r="U1876" s="28">
        <v>14748</v>
      </c>
      <c r="V1876" s="63"/>
      <c r="W1876" s="61">
        <f>(Table134[[#This Row],[2042 Future AADT]]-Table134[[#This Row],[AADT 2022]])/20*($W$5-2022)+Table134[[#This Row],[AADT 2022]]</f>
        <v>14748</v>
      </c>
      <c r="X1876" s="63"/>
    </row>
    <row r="1877" spans="1:24" s="21" customFormat="1" ht="24" customHeight="1" x14ac:dyDescent="0.25">
      <c r="A1877" s="24" t="s">
        <v>12878</v>
      </c>
      <c r="B1877" s="25" t="s">
        <v>20854</v>
      </c>
      <c r="C1877" s="24">
        <v>7328</v>
      </c>
      <c r="D1877" s="24" t="s">
        <v>17074</v>
      </c>
      <c r="E1877" s="24" t="s">
        <v>5355</v>
      </c>
      <c r="F1877" s="26">
        <f>Table134[[#This Row],[ToMeasure]]-Table134[[#This Row],[FromMeasure]]</f>
        <v>0.49608187999999998</v>
      </c>
      <c r="G1877" s="27" t="s">
        <v>5356</v>
      </c>
      <c r="H1877" s="37">
        <v>0.18770608</v>
      </c>
      <c r="I1877" s="24" t="s">
        <v>5275</v>
      </c>
      <c r="J1877" s="37">
        <v>0.68378795999999997</v>
      </c>
      <c r="K1877" s="24" t="s">
        <v>5275</v>
      </c>
      <c r="L1877" s="28">
        <v>15390</v>
      </c>
      <c r="M1877" s="28">
        <v>0</v>
      </c>
      <c r="N1877" s="28">
        <v>15390</v>
      </c>
      <c r="O1877" s="25" t="s">
        <v>24505</v>
      </c>
      <c r="P1877" s="24">
        <v>10</v>
      </c>
      <c r="Q1877" s="24" t="s">
        <v>203</v>
      </c>
      <c r="R1877" s="28">
        <v>474</v>
      </c>
      <c r="S1877" s="28">
        <v>1842</v>
      </c>
      <c r="T1877" s="29">
        <v>0.15048732943469786</v>
      </c>
      <c r="U1877" s="28">
        <v>24224</v>
      </c>
      <c r="V1877" s="63"/>
      <c r="W1877" s="61">
        <f>(Table134[[#This Row],[2042 Future AADT]]-Table134[[#This Row],[AADT 2022]])/20*($W$5-2022)+Table134[[#This Row],[AADT 2022]]</f>
        <v>24224</v>
      </c>
      <c r="X1877" s="63"/>
    </row>
    <row r="1878" spans="1:24" s="21" customFormat="1" ht="24" customHeight="1" x14ac:dyDescent="0.25">
      <c r="A1878" s="24" t="s">
        <v>5354</v>
      </c>
      <c r="B1878" s="25"/>
      <c r="C1878" s="24" t="s">
        <v>203</v>
      </c>
      <c r="D1878" s="24" t="s">
        <v>17074</v>
      </c>
      <c r="E1878" s="24" t="s">
        <v>5355</v>
      </c>
      <c r="F1878" s="26">
        <f>Table134[[#This Row],[ToMeasure]]-Table134[[#This Row],[FromMeasure]]</f>
        <v>6.0978260000000062E-2</v>
      </c>
      <c r="G1878" s="27" t="s">
        <v>5356</v>
      </c>
      <c r="H1878" s="37">
        <v>0.68378795999999997</v>
      </c>
      <c r="I1878" s="24" t="s">
        <v>5275</v>
      </c>
      <c r="J1878" s="37">
        <v>0.74476622000000003</v>
      </c>
      <c r="K1878" s="24" t="s">
        <v>5357</v>
      </c>
      <c r="L1878" s="28" t="s">
        <v>203</v>
      </c>
      <c r="M1878" s="28" t="s">
        <v>203</v>
      </c>
      <c r="N1878" s="28">
        <v>15795</v>
      </c>
      <c r="O1878" s="25" t="s">
        <v>23688</v>
      </c>
      <c r="P1878" s="24" t="s">
        <v>203</v>
      </c>
      <c r="Q1878" s="24" t="s">
        <v>203</v>
      </c>
      <c r="R1878" s="28" t="s">
        <v>203</v>
      </c>
      <c r="S1878" s="28" t="s">
        <v>203</v>
      </c>
      <c r="T1878" s="29" t="s">
        <v>203</v>
      </c>
      <c r="U1878" s="28">
        <v>28279</v>
      </c>
      <c r="V1878" s="63"/>
      <c r="W1878" s="61">
        <f>(Table134[[#This Row],[2042 Future AADT]]-Table134[[#This Row],[AADT 2022]])/20*($W$5-2022)+Table134[[#This Row],[AADT 2022]]</f>
        <v>28279</v>
      </c>
      <c r="X1878" s="63"/>
    </row>
    <row r="1879" spans="1:24" s="21" customFormat="1" ht="24" customHeight="1" x14ac:dyDescent="0.25">
      <c r="A1879" s="24" t="s">
        <v>15600</v>
      </c>
      <c r="B1879" s="25" t="s">
        <v>20859</v>
      </c>
      <c r="C1879" s="24">
        <v>7333</v>
      </c>
      <c r="D1879" s="24" t="s">
        <v>17074</v>
      </c>
      <c r="E1879" s="24" t="s">
        <v>5359</v>
      </c>
      <c r="F1879" s="26">
        <f>Table134[[#This Row],[ToMeasure]]-Table134[[#This Row],[FromMeasure]]</f>
        <v>0.15686549999999999</v>
      </c>
      <c r="G1879" s="27" t="s">
        <v>5360</v>
      </c>
      <c r="H1879" s="37">
        <v>0</v>
      </c>
      <c r="I1879" s="24" t="s">
        <v>1930</v>
      </c>
      <c r="J1879" s="37">
        <v>0.15686549999999999</v>
      </c>
      <c r="K1879" s="24" t="s">
        <v>5195</v>
      </c>
      <c r="L1879" s="28">
        <v>16420</v>
      </c>
      <c r="M1879" s="28">
        <v>0</v>
      </c>
      <c r="N1879" s="28">
        <v>16420</v>
      </c>
      <c r="O1879" s="25" t="s">
        <v>24506</v>
      </c>
      <c r="P1879" s="24">
        <v>12</v>
      </c>
      <c r="Q1879" s="24" t="s">
        <v>203</v>
      </c>
      <c r="R1879" s="28">
        <v>510</v>
      </c>
      <c r="S1879" s="28">
        <v>1982</v>
      </c>
      <c r="T1879" s="29">
        <v>0.1517661388550548</v>
      </c>
      <c r="U1879" s="28">
        <v>21765</v>
      </c>
      <c r="V1879" s="63"/>
      <c r="W1879" s="61">
        <f>(Table134[[#This Row],[2042 Future AADT]]-Table134[[#This Row],[AADT 2022]])/20*($W$5-2022)+Table134[[#This Row],[AADT 2022]]</f>
        <v>21765</v>
      </c>
      <c r="X1879" s="63"/>
    </row>
    <row r="1880" spans="1:24" s="21" customFormat="1" ht="24" customHeight="1" x14ac:dyDescent="0.25">
      <c r="A1880" s="24" t="s">
        <v>5358</v>
      </c>
      <c r="B1880" s="25" t="s">
        <v>20851</v>
      </c>
      <c r="C1880" s="24">
        <v>7326</v>
      </c>
      <c r="D1880" s="24" t="s">
        <v>17074</v>
      </c>
      <c r="E1880" s="24" t="s">
        <v>5359</v>
      </c>
      <c r="F1880" s="26">
        <f>Table134[[#This Row],[ToMeasure]]-Table134[[#This Row],[FromMeasure]]</f>
        <v>0.32485606</v>
      </c>
      <c r="G1880" s="27" t="s">
        <v>5360</v>
      </c>
      <c r="H1880" s="37">
        <v>0.15686549999999999</v>
      </c>
      <c r="I1880" s="24" t="s">
        <v>5195</v>
      </c>
      <c r="J1880" s="37">
        <v>0.48172155999999999</v>
      </c>
      <c r="K1880" s="24" t="s">
        <v>5361</v>
      </c>
      <c r="L1880" s="28">
        <v>12579</v>
      </c>
      <c r="M1880" s="28">
        <v>0</v>
      </c>
      <c r="N1880" s="28">
        <v>12579</v>
      </c>
      <c r="O1880" s="25" t="s">
        <v>24507</v>
      </c>
      <c r="P1880" s="24">
        <v>11</v>
      </c>
      <c r="Q1880" s="24" t="s">
        <v>203</v>
      </c>
      <c r="R1880" s="28">
        <v>355</v>
      </c>
      <c r="S1880" s="28">
        <v>1382</v>
      </c>
      <c r="T1880" s="29">
        <v>0.1380872883377057</v>
      </c>
      <c r="U1880" s="28">
        <v>19800</v>
      </c>
      <c r="V1880" s="63"/>
      <c r="W1880" s="61">
        <f>(Table134[[#This Row],[2042 Future AADT]]-Table134[[#This Row],[AADT 2022]])/20*($W$5-2022)+Table134[[#This Row],[AADT 2022]]</f>
        <v>19800</v>
      </c>
      <c r="X1880" s="63"/>
    </row>
    <row r="1881" spans="1:24" s="21" customFormat="1" ht="24" customHeight="1" x14ac:dyDescent="0.25">
      <c r="A1881" s="24" t="s">
        <v>12881</v>
      </c>
      <c r="B1881" s="25" t="s">
        <v>20851</v>
      </c>
      <c r="C1881" s="24">
        <v>7326</v>
      </c>
      <c r="D1881" s="24" t="s">
        <v>17074</v>
      </c>
      <c r="E1881" s="24" t="s">
        <v>5359</v>
      </c>
      <c r="F1881" s="26">
        <f>Table134[[#This Row],[ToMeasure]]-Table134[[#This Row],[FromMeasure]]</f>
        <v>0.20774782999999997</v>
      </c>
      <c r="G1881" s="27" t="s">
        <v>5360</v>
      </c>
      <c r="H1881" s="37">
        <v>0.48172155999999999</v>
      </c>
      <c r="I1881" s="24" t="s">
        <v>5365</v>
      </c>
      <c r="J1881" s="37">
        <v>0.68946938999999996</v>
      </c>
      <c r="K1881" s="24" t="s">
        <v>5195</v>
      </c>
      <c r="L1881" s="28">
        <v>12579</v>
      </c>
      <c r="M1881" s="28">
        <v>0</v>
      </c>
      <c r="N1881" s="28">
        <v>12579</v>
      </c>
      <c r="O1881" s="25" t="s">
        <v>24507</v>
      </c>
      <c r="P1881" s="24">
        <v>11</v>
      </c>
      <c r="Q1881" s="24" t="s">
        <v>203</v>
      </c>
      <c r="R1881" s="28">
        <v>355</v>
      </c>
      <c r="S1881" s="28">
        <v>1382</v>
      </c>
      <c r="T1881" s="29">
        <v>0.1380872883377057</v>
      </c>
      <c r="U1881" s="28">
        <v>19800</v>
      </c>
      <c r="V1881" s="63"/>
      <c r="W1881" s="61">
        <f>(Table134[[#This Row],[2042 Future AADT]]-Table134[[#This Row],[AADT 2022]])/20*($W$5-2022)+Table134[[#This Row],[AADT 2022]]</f>
        <v>19800</v>
      </c>
      <c r="X1881" s="63"/>
    </row>
    <row r="1882" spans="1:24" s="21" customFormat="1" ht="24" customHeight="1" x14ac:dyDescent="0.25">
      <c r="A1882" s="24" t="s">
        <v>15602</v>
      </c>
      <c r="B1882" s="25"/>
      <c r="C1882" s="24" t="s">
        <v>203</v>
      </c>
      <c r="D1882" s="24" t="s">
        <v>17074</v>
      </c>
      <c r="E1882" s="24" t="s">
        <v>5359</v>
      </c>
      <c r="F1882" s="26">
        <f>Table134[[#This Row],[ToMeasure]]-Table134[[#This Row],[FromMeasure]]</f>
        <v>5.0000519999999993E-2</v>
      </c>
      <c r="G1882" s="27" t="s">
        <v>5360</v>
      </c>
      <c r="H1882" s="37">
        <v>0.68946938999999996</v>
      </c>
      <c r="I1882" s="24" t="s">
        <v>5195</v>
      </c>
      <c r="J1882" s="37">
        <v>0.73946990999999995</v>
      </c>
      <c r="K1882" s="24" t="s">
        <v>5349</v>
      </c>
      <c r="L1882" s="28" t="s">
        <v>203</v>
      </c>
      <c r="M1882" s="28" t="s">
        <v>203</v>
      </c>
      <c r="N1882" s="28">
        <v>7897</v>
      </c>
      <c r="O1882" s="25" t="s">
        <v>24501</v>
      </c>
      <c r="P1882" s="24" t="s">
        <v>203</v>
      </c>
      <c r="Q1882" s="24" t="s">
        <v>203</v>
      </c>
      <c r="R1882" s="28" t="s">
        <v>203</v>
      </c>
      <c r="S1882" s="28" t="s">
        <v>203</v>
      </c>
      <c r="T1882" s="29" t="s">
        <v>203</v>
      </c>
      <c r="U1882" s="28">
        <v>14545</v>
      </c>
      <c r="V1882" s="63"/>
      <c r="W1882" s="61">
        <f>(Table134[[#This Row],[2042 Future AADT]]-Table134[[#This Row],[AADT 2022]])/20*($W$5-2022)+Table134[[#This Row],[AADT 2022]]</f>
        <v>14545</v>
      </c>
      <c r="X1882" s="63"/>
    </row>
    <row r="1883" spans="1:24" s="21" customFormat="1" ht="24" customHeight="1" x14ac:dyDescent="0.25">
      <c r="A1883" s="24" t="s">
        <v>12882</v>
      </c>
      <c r="B1883" s="25" t="s">
        <v>20858</v>
      </c>
      <c r="C1883" s="24">
        <v>7332</v>
      </c>
      <c r="D1883" s="24" t="s">
        <v>17074</v>
      </c>
      <c r="E1883" s="24" t="s">
        <v>12883</v>
      </c>
      <c r="F1883" s="26">
        <f>Table134[[#This Row],[ToMeasure]]-Table134[[#This Row],[FromMeasure]]</f>
        <v>0.35678910000000003</v>
      </c>
      <c r="G1883" s="27" t="s">
        <v>5370</v>
      </c>
      <c r="H1883" s="37">
        <v>0</v>
      </c>
      <c r="I1883" s="24" t="s">
        <v>1930</v>
      </c>
      <c r="J1883" s="37">
        <v>0.35678910000000003</v>
      </c>
      <c r="K1883" s="24" t="s">
        <v>5357</v>
      </c>
      <c r="L1883" s="28">
        <v>19589</v>
      </c>
      <c r="M1883" s="28">
        <v>0</v>
      </c>
      <c r="N1883" s="28">
        <v>19589</v>
      </c>
      <c r="O1883" s="25" t="s">
        <v>24508</v>
      </c>
      <c r="P1883" s="24">
        <v>11</v>
      </c>
      <c r="Q1883" s="24" t="s">
        <v>203</v>
      </c>
      <c r="R1883" s="28">
        <v>1623</v>
      </c>
      <c r="S1883" s="28">
        <v>266</v>
      </c>
      <c r="T1883" s="29">
        <v>9.6431670835673083E-2</v>
      </c>
      <c r="U1883" s="28">
        <v>25966</v>
      </c>
      <c r="V1883" s="63"/>
      <c r="W1883" s="61">
        <f>(Table134[[#This Row],[2042 Future AADT]]-Table134[[#This Row],[AADT 2022]])/20*($W$5-2022)+Table134[[#This Row],[AADT 2022]]</f>
        <v>25966</v>
      </c>
      <c r="X1883" s="63"/>
    </row>
    <row r="1884" spans="1:24" s="21" customFormat="1" ht="24" customHeight="1" x14ac:dyDescent="0.25">
      <c r="A1884" s="24" t="s">
        <v>12885</v>
      </c>
      <c r="B1884" s="25"/>
      <c r="C1884" s="24" t="s">
        <v>203</v>
      </c>
      <c r="D1884" s="24" t="s">
        <v>17074</v>
      </c>
      <c r="E1884" s="24" t="s">
        <v>12886</v>
      </c>
      <c r="F1884" s="26">
        <f>Table134[[#This Row],[ToMeasure]]-Table134[[#This Row],[FromMeasure]]</f>
        <v>4.5809410000000002E-2</v>
      </c>
      <c r="G1884" s="27" t="s">
        <v>12879</v>
      </c>
      <c r="H1884" s="37">
        <v>0</v>
      </c>
      <c r="I1884" s="24" t="s">
        <v>5360</v>
      </c>
      <c r="J1884" s="37">
        <v>4.5809410000000002E-2</v>
      </c>
      <c r="K1884" s="24" t="s">
        <v>5275</v>
      </c>
      <c r="L1884" s="28" t="s">
        <v>203</v>
      </c>
      <c r="M1884" s="28" t="s">
        <v>203</v>
      </c>
      <c r="N1884" s="28">
        <v>15795</v>
      </c>
      <c r="O1884" s="25" t="s">
        <v>23688</v>
      </c>
      <c r="P1884" s="24" t="s">
        <v>203</v>
      </c>
      <c r="Q1884" s="24" t="s">
        <v>203</v>
      </c>
      <c r="R1884" s="28" t="s">
        <v>203</v>
      </c>
      <c r="S1884" s="28" t="s">
        <v>203</v>
      </c>
      <c r="T1884" s="29" t="s">
        <v>203</v>
      </c>
      <c r="U1884" s="28">
        <v>29092</v>
      </c>
      <c r="V1884" s="63"/>
      <c r="W1884" s="61">
        <f>(Table134[[#This Row],[2042 Future AADT]]-Table134[[#This Row],[AADT 2022]])/20*($W$5-2022)+Table134[[#This Row],[AADT 2022]]</f>
        <v>29092</v>
      </c>
      <c r="X1884" s="63"/>
    </row>
    <row r="1885" spans="1:24" s="21" customFormat="1" ht="24" customHeight="1" x14ac:dyDescent="0.25">
      <c r="A1885" s="24" t="s">
        <v>12887</v>
      </c>
      <c r="B1885" s="25" t="s">
        <v>20854</v>
      </c>
      <c r="C1885" s="24">
        <v>7328</v>
      </c>
      <c r="D1885" s="24" t="s">
        <v>17074</v>
      </c>
      <c r="E1885" s="24" t="s">
        <v>12886</v>
      </c>
      <c r="F1885" s="26">
        <f>Table134[[#This Row],[ToMeasure]]-Table134[[#This Row],[FromMeasure]]</f>
        <v>0.22307418000000001</v>
      </c>
      <c r="G1885" s="27" t="s">
        <v>12879</v>
      </c>
      <c r="H1885" s="37">
        <v>4.5809410000000002E-2</v>
      </c>
      <c r="I1885" s="24" t="s">
        <v>5275</v>
      </c>
      <c r="J1885" s="37">
        <v>0.26888359000000001</v>
      </c>
      <c r="K1885" s="24" t="s">
        <v>5356</v>
      </c>
      <c r="L1885" s="28">
        <v>15390</v>
      </c>
      <c r="M1885" s="28">
        <v>0</v>
      </c>
      <c r="N1885" s="28">
        <v>15390</v>
      </c>
      <c r="O1885" s="25" t="s">
        <v>24505</v>
      </c>
      <c r="P1885" s="24">
        <v>10</v>
      </c>
      <c r="Q1885" s="24" t="s">
        <v>203</v>
      </c>
      <c r="R1885" s="28">
        <v>455</v>
      </c>
      <c r="S1885" s="28">
        <v>1769</v>
      </c>
      <c r="T1885" s="29">
        <v>0.14450942170240416</v>
      </c>
      <c r="U1885" s="28">
        <v>24224</v>
      </c>
      <c r="V1885" s="63"/>
      <c r="W1885" s="61">
        <f>(Table134[[#This Row],[2042 Future AADT]]-Table134[[#This Row],[AADT 2022]])/20*($W$5-2022)+Table134[[#This Row],[AADT 2022]]</f>
        <v>24224</v>
      </c>
      <c r="X1885" s="63"/>
    </row>
    <row r="1886" spans="1:24" s="21" customFormat="1" ht="24" customHeight="1" x14ac:dyDescent="0.25">
      <c r="A1886" s="24" t="s">
        <v>15603</v>
      </c>
      <c r="B1886" s="25" t="s">
        <v>20856</v>
      </c>
      <c r="C1886" s="24">
        <v>7330</v>
      </c>
      <c r="D1886" s="24" t="s">
        <v>17074</v>
      </c>
      <c r="E1886" s="24" t="s">
        <v>12886</v>
      </c>
      <c r="F1886" s="26">
        <f>Table134[[#This Row],[ToMeasure]]-Table134[[#This Row],[FromMeasure]]</f>
        <v>0.17048167000000003</v>
      </c>
      <c r="G1886" s="27" t="s">
        <v>12879</v>
      </c>
      <c r="H1886" s="37">
        <v>0.55907472000000002</v>
      </c>
      <c r="I1886" s="24" t="s">
        <v>5275</v>
      </c>
      <c r="J1886" s="37">
        <v>0.72955639000000005</v>
      </c>
      <c r="K1886" s="24" t="s">
        <v>669</v>
      </c>
      <c r="L1886" s="28">
        <v>17151</v>
      </c>
      <c r="M1886" s="28">
        <v>0</v>
      </c>
      <c r="N1886" s="28">
        <v>17151</v>
      </c>
      <c r="O1886" s="25" t="s">
        <v>24509</v>
      </c>
      <c r="P1886" s="24">
        <v>9</v>
      </c>
      <c r="Q1886" s="24" t="s">
        <v>203</v>
      </c>
      <c r="R1886" s="28">
        <v>537</v>
      </c>
      <c r="S1886" s="28">
        <v>2078</v>
      </c>
      <c r="T1886" s="29">
        <v>0.15246924377587312</v>
      </c>
      <c r="U1886" s="28">
        <v>22734</v>
      </c>
      <c r="V1886" s="63"/>
      <c r="W1886" s="61">
        <f>(Table134[[#This Row],[2042 Future AADT]]-Table134[[#This Row],[AADT 2022]])/20*($W$5-2022)+Table134[[#This Row],[AADT 2022]]</f>
        <v>22734</v>
      </c>
      <c r="X1886" s="63"/>
    </row>
    <row r="1887" spans="1:24" s="21" customFormat="1" ht="24" customHeight="1" x14ac:dyDescent="0.25">
      <c r="A1887" s="24" t="s">
        <v>9709</v>
      </c>
      <c r="B1887" s="25"/>
      <c r="C1887" s="24" t="s">
        <v>203</v>
      </c>
      <c r="D1887" s="24" t="s">
        <v>17074</v>
      </c>
      <c r="E1887" s="24" t="s">
        <v>9710</v>
      </c>
      <c r="F1887" s="26">
        <f>Table134[[#This Row],[ToMeasure]]-Table134[[#This Row],[FromMeasure]]</f>
        <v>6.011652E-2</v>
      </c>
      <c r="G1887" s="27" t="s">
        <v>5357</v>
      </c>
      <c r="H1887" s="37">
        <v>0</v>
      </c>
      <c r="I1887" s="24" t="s">
        <v>5356</v>
      </c>
      <c r="J1887" s="37">
        <v>6.011652E-2</v>
      </c>
      <c r="K1887" s="24" t="s">
        <v>5275</v>
      </c>
      <c r="L1887" s="28" t="s">
        <v>203</v>
      </c>
      <c r="M1887" s="28" t="s">
        <v>203</v>
      </c>
      <c r="N1887" s="28">
        <v>15795</v>
      </c>
      <c r="O1887" s="25" t="s">
        <v>23688</v>
      </c>
      <c r="P1887" s="24" t="s">
        <v>203</v>
      </c>
      <c r="Q1887" s="24" t="s">
        <v>203</v>
      </c>
      <c r="R1887" s="28" t="s">
        <v>203</v>
      </c>
      <c r="S1887" s="28" t="s">
        <v>203</v>
      </c>
      <c r="T1887" s="29" t="s">
        <v>203</v>
      </c>
      <c r="U1887" s="28">
        <v>28279</v>
      </c>
      <c r="V1887" s="63"/>
      <c r="W1887" s="61">
        <f>(Table134[[#This Row],[2042 Future AADT]]-Table134[[#This Row],[AADT 2022]])/20*($W$5-2022)+Table134[[#This Row],[AADT 2022]]</f>
        <v>28279</v>
      </c>
      <c r="X1887" s="63"/>
    </row>
    <row r="1888" spans="1:24" s="21" customFormat="1" ht="24" customHeight="1" x14ac:dyDescent="0.25">
      <c r="A1888" s="24" t="s">
        <v>15605</v>
      </c>
      <c r="B1888" s="25" t="s">
        <v>20861</v>
      </c>
      <c r="C1888" s="24">
        <v>7338</v>
      </c>
      <c r="D1888" s="24" t="s">
        <v>17074</v>
      </c>
      <c r="E1888" s="24" t="s">
        <v>9710</v>
      </c>
      <c r="F1888" s="26">
        <f>Table134[[#This Row],[ToMeasure]]-Table134[[#This Row],[FromMeasure]]</f>
        <v>9.7073579999999993E-2</v>
      </c>
      <c r="G1888" s="27" t="s">
        <v>5357</v>
      </c>
      <c r="H1888" s="37">
        <v>6.011652E-2</v>
      </c>
      <c r="I1888" s="24" t="s">
        <v>15606</v>
      </c>
      <c r="J1888" s="37">
        <v>0.1571901</v>
      </c>
      <c r="K1888" s="24" t="s">
        <v>5275</v>
      </c>
      <c r="L1888" s="28">
        <v>19437</v>
      </c>
      <c r="M1888" s="28">
        <v>0</v>
      </c>
      <c r="N1888" s="28">
        <v>19437</v>
      </c>
      <c r="O1888" s="25" t="s">
        <v>24510</v>
      </c>
      <c r="P1888" s="24">
        <v>12</v>
      </c>
      <c r="Q1888" s="24" t="s">
        <v>203</v>
      </c>
      <c r="R1888" s="28">
        <v>212</v>
      </c>
      <c r="S1888" s="28">
        <v>33</v>
      </c>
      <c r="T1888" s="29">
        <v>1.2604825847610229E-2</v>
      </c>
      <c r="U1888" s="28">
        <v>30595</v>
      </c>
      <c r="V1888" s="63"/>
      <c r="W1888" s="61">
        <f>(Table134[[#This Row],[2042 Future AADT]]-Table134[[#This Row],[AADT 2022]])/20*($W$5-2022)+Table134[[#This Row],[AADT 2022]]</f>
        <v>30595</v>
      </c>
      <c r="X1888" s="63"/>
    </row>
    <row r="1889" spans="1:24" s="21" customFormat="1" ht="24" customHeight="1" x14ac:dyDescent="0.25">
      <c r="A1889" s="24" t="s">
        <v>15608</v>
      </c>
      <c r="B1889" s="25" t="s">
        <v>20857</v>
      </c>
      <c r="C1889" s="24">
        <v>7331</v>
      </c>
      <c r="D1889" s="24" t="s">
        <v>17074</v>
      </c>
      <c r="E1889" s="24" t="s">
        <v>9710</v>
      </c>
      <c r="F1889" s="26">
        <f>Table134[[#This Row],[ToMeasure]]-Table134[[#This Row],[FromMeasure]]</f>
        <v>0.16871821999999997</v>
      </c>
      <c r="G1889" s="27" t="s">
        <v>5357</v>
      </c>
      <c r="H1889" s="37">
        <v>0.1571901</v>
      </c>
      <c r="I1889" s="24" t="s">
        <v>5275</v>
      </c>
      <c r="J1889" s="37">
        <v>0.32590831999999997</v>
      </c>
      <c r="K1889" s="24" t="s">
        <v>669</v>
      </c>
      <c r="L1889" s="28">
        <v>17017</v>
      </c>
      <c r="M1889" s="28">
        <v>0</v>
      </c>
      <c r="N1889" s="28">
        <v>17017</v>
      </c>
      <c r="O1889" s="25" t="s">
        <v>24511</v>
      </c>
      <c r="P1889" s="24">
        <v>11</v>
      </c>
      <c r="Q1889" s="24" t="s">
        <v>203</v>
      </c>
      <c r="R1889" s="28">
        <v>529</v>
      </c>
      <c r="S1889" s="28">
        <v>2053</v>
      </c>
      <c r="T1889" s="29">
        <v>0.15173062231885762</v>
      </c>
      <c r="U1889" s="28">
        <v>22557</v>
      </c>
      <c r="V1889" s="63"/>
      <c r="W1889" s="61">
        <f>(Table134[[#This Row],[2042 Future AADT]]-Table134[[#This Row],[AADT 2022]])/20*($W$5-2022)+Table134[[#This Row],[AADT 2022]]</f>
        <v>22557</v>
      </c>
      <c r="X1889" s="63"/>
    </row>
    <row r="1890" spans="1:24" s="21" customFormat="1" ht="24" customHeight="1" x14ac:dyDescent="0.25">
      <c r="A1890" s="24" t="s">
        <v>12888</v>
      </c>
      <c r="B1890" s="25"/>
      <c r="C1890" s="24" t="s">
        <v>203</v>
      </c>
      <c r="D1890" s="24" t="s">
        <v>17074</v>
      </c>
      <c r="E1890" s="24" t="s">
        <v>5364</v>
      </c>
      <c r="F1890" s="26">
        <f>Table134[[#This Row],[ToMeasure]]-Table134[[#This Row],[FromMeasure]]</f>
        <v>4.9229179999999997E-2</v>
      </c>
      <c r="G1890" s="27" t="s">
        <v>5365</v>
      </c>
      <c r="H1890" s="37">
        <v>0</v>
      </c>
      <c r="I1890" s="24" t="s">
        <v>5356</v>
      </c>
      <c r="J1890" s="37">
        <v>4.9229179999999997E-2</v>
      </c>
      <c r="K1890" s="24" t="s">
        <v>5195</v>
      </c>
      <c r="L1890" s="28" t="s">
        <v>203</v>
      </c>
      <c r="M1890" s="28" t="s">
        <v>203</v>
      </c>
      <c r="N1890" s="28">
        <v>8985</v>
      </c>
      <c r="O1890" s="25" t="s">
        <v>24512</v>
      </c>
      <c r="P1890" s="24" t="s">
        <v>203</v>
      </c>
      <c r="Q1890" s="24" t="s">
        <v>203</v>
      </c>
      <c r="R1890" s="28" t="s">
        <v>203</v>
      </c>
      <c r="S1890" s="28" t="s">
        <v>203</v>
      </c>
      <c r="T1890" s="29" t="s">
        <v>203</v>
      </c>
      <c r="U1890" s="28">
        <v>16087</v>
      </c>
      <c r="V1890" s="63"/>
      <c r="W1890" s="61">
        <f>(Table134[[#This Row],[2042 Future AADT]]-Table134[[#This Row],[AADT 2022]])/20*($W$5-2022)+Table134[[#This Row],[AADT 2022]]</f>
        <v>16087</v>
      </c>
      <c r="X1890" s="63"/>
    </row>
    <row r="1891" spans="1:24" s="21" customFormat="1" ht="24" customHeight="1" x14ac:dyDescent="0.25">
      <c r="A1891" s="24" t="s">
        <v>5363</v>
      </c>
      <c r="B1891" s="25" t="s">
        <v>20848</v>
      </c>
      <c r="C1891" s="24">
        <v>7322</v>
      </c>
      <c r="D1891" s="24" t="s">
        <v>17074</v>
      </c>
      <c r="E1891" s="24" t="s">
        <v>5364</v>
      </c>
      <c r="F1891" s="26">
        <f>Table134[[#This Row],[ToMeasure]]-Table134[[#This Row],[FromMeasure]]</f>
        <v>0.18746755999999998</v>
      </c>
      <c r="G1891" s="27" t="s">
        <v>5365</v>
      </c>
      <c r="H1891" s="37">
        <v>0.56884042000000001</v>
      </c>
      <c r="I1891" s="24" t="s">
        <v>5195</v>
      </c>
      <c r="J1891" s="37">
        <v>0.75630797999999999</v>
      </c>
      <c r="K1891" s="24" t="s">
        <v>1930</v>
      </c>
      <c r="L1891" s="28">
        <v>9172</v>
      </c>
      <c r="M1891" s="28">
        <v>0</v>
      </c>
      <c r="N1891" s="28">
        <v>9172</v>
      </c>
      <c r="O1891" s="25" t="s">
        <v>24513</v>
      </c>
      <c r="P1891" s="24">
        <v>12</v>
      </c>
      <c r="Q1891" s="24" t="s">
        <v>203</v>
      </c>
      <c r="R1891" s="28">
        <v>278</v>
      </c>
      <c r="S1891" s="28">
        <v>1078</v>
      </c>
      <c r="T1891" s="29">
        <v>0.14784125599651113</v>
      </c>
      <c r="U1891" s="28">
        <v>12158</v>
      </c>
      <c r="V1891" s="63"/>
      <c r="W1891" s="61">
        <f>(Table134[[#This Row],[2042 Future AADT]]-Table134[[#This Row],[AADT 2022]])/20*($W$5-2022)+Table134[[#This Row],[AADT 2022]]</f>
        <v>12158</v>
      </c>
      <c r="X1891" s="63"/>
    </row>
    <row r="1892" spans="1:24" s="21" customFormat="1" ht="24" customHeight="1" x14ac:dyDescent="0.25">
      <c r="A1892" s="24" t="s">
        <v>5367</v>
      </c>
      <c r="B1892" s="25"/>
      <c r="C1892" s="24" t="s">
        <v>203</v>
      </c>
      <c r="D1892" s="24" t="s">
        <v>17074</v>
      </c>
      <c r="E1892" s="24" t="s">
        <v>5368</v>
      </c>
      <c r="F1892" s="26">
        <f>Table134[[#This Row],[ToMeasure]]-Table134[[#This Row],[FromMeasure]]</f>
        <v>3.3183419999999998E-2</v>
      </c>
      <c r="G1892" s="27" t="s">
        <v>5369</v>
      </c>
      <c r="H1892" s="37">
        <v>0</v>
      </c>
      <c r="I1892" s="24" t="s">
        <v>5195</v>
      </c>
      <c r="J1892" s="37">
        <v>3.3183419999999998E-2</v>
      </c>
      <c r="K1892" s="24" t="s">
        <v>5370</v>
      </c>
      <c r="L1892" s="28" t="s">
        <v>203</v>
      </c>
      <c r="M1892" s="28" t="s">
        <v>203</v>
      </c>
      <c r="N1892" s="28" t="s">
        <v>203</v>
      </c>
      <c r="O1892" s="25" t="s">
        <v>203</v>
      </c>
      <c r="P1892" s="24" t="s">
        <v>203</v>
      </c>
      <c r="Q1892" s="24" t="s">
        <v>203</v>
      </c>
      <c r="R1892" s="28" t="s">
        <v>203</v>
      </c>
      <c r="S1892" s="28" t="s">
        <v>203</v>
      </c>
      <c r="T1892" s="29" t="s">
        <v>203</v>
      </c>
      <c r="U1892" s="28" t="s">
        <v>203</v>
      </c>
      <c r="V1892" s="63"/>
      <c r="W1892" s="61" t="e">
        <f>(Table134[[#This Row],[2042 Future AADT]]-Table134[[#This Row],[AADT 2022]])/20*($W$5-2022)+Table134[[#This Row],[AADT 2022]]</f>
        <v>#VALUE!</v>
      </c>
      <c r="X1892" s="63"/>
    </row>
    <row r="1893" spans="1:24" s="21" customFormat="1" ht="24" customHeight="1" x14ac:dyDescent="0.25">
      <c r="A1893" s="24" t="s">
        <v>15610</v>
      </c>
      <c r="B1893" s="25" t="s">
        <v>20863</v>
      </c>
      <c r="C1893" s="24">
        <v>7340</v>
      </c>
      <c r="D1893" s="24" t="s">
        <v>17074</v>
      </c>
      <c r="E1893" s="24" t="s">
        <v>15611</v>
      </c>
      <c r="F1893" s="26">
        <f>Table134[[#This Row],[ToMeasure]]-Table134[[#This Row],[FromMeasure]]</f>
        <v>0.23815827000000001</v>
      </c>
      <c r="G1893" s="27" t="s">
        <v>15612</v>
      </c>
      <c r="H1893" s="37">
        <v>0</v>
      </c>
      <c r="I1893" s="24" t="s">
        <v>669</v>
      </c>
      <c r="J1893" s="37">
        <v>0.23815827000000001</v>
      </c>
      <c r="K1893" s="24" t="s">
        <v>9713</v>
      </c>
      <c r="L1893" s="28">
        <v>9431</v>
      </c>
      <c r="M1893" s="28">
        <v>0</v>
      </c>
      <c r="N1893" s="28">
        <v>9431</v>
      </c>
      <c r="O1893" s="25" t="s">
        <v>24514</v>
      </c>
      <c r="P1893" s="24">
        <v>11</v>
      </c>
      <c r="Q1893" s="24" t="s">
        <v>203</v>
      </c>
      <c r="R1893" s="28">
        <v>317</v>
      </c>
      <c r="S1893" s="28">
        <v>265</v>
      </c>
      <c r="T1893" s="29">
        <v>6.1711377372494963E-2</v>
      </c>
      <c r="U1893" s="28">
        <v>12501</v>
      </c>
      <c r="V1893" s="63"/>
      <c r="W1893" s="61">
        <f>(Table134[[#This Row],[2042 Future AADT]]-Table134[[#This Row],[AADT 2022]])/20*($W$5-2022)+Table134[[#This Row],[AADT 2022]]</f>
        <v>12501</v>
      </c>
      <c r="X1893" s="63"/>
    </row>
    <row r="1894" spans="1:24" s="21" customFormat="1" ht="24" customHeight="1" x14ac:dyDescent="0.25">
      <c r="A1894" s="24" t="s">
        <v>12890</v>
      </c>
      <c r="B1894" s="25" t="s">
        <v>20865</v>
      </c>
      <c r="C1894" s="24">
        <v>7342</v>
      </c>
      <c r="D1894" s="24" t="s">
        <v>17074</v>
      </c>
      <c r="E1894" s="24" t="s">
        <v>12891</v>
      </c>
      <c r="F1894" s="26">
        <f>Table134[[#This Row],[ToMeasure]]-Table134[[#This Row],[FromMeasure]]</f>
        <v>0.23319576</v>
      </c>
      <c r="G1894" s="27" t="s">
        <v>5374</v>
      </c>
      <c r="H1894" s="37">
        <v>0</v>
      </c>
      <c r="I1894" s="24" t="s">
        <v>1930</v>
      </c>
      <c r="J1894" s="37">
        <v>0.23319576</v>
      </c>
      <c r="K1894" s="24" t="s">
        <v>9713</v>
      </c>
      <c r="L1894" s="28">
        <v>15985</v>
      </c>
      <c r="M1894" s="28">
        <v>0</v>
      </c>
      <c r="N1894" s="28">
        <v>15985</v>
      </c>
      <c r="O1894" s="25" t="s">
        <v>24515</v>
      </c>
      <c r="P1894" s="24">
        <v>9</v>
      </c>
      <c r="Q1894" s="24" t="s">
        <v>203</v>
      </c>
      <c r="R1894" s="28">
        <v>539</v>
      </c>
      <c r="S1894" s="28">
        <v>447</v>
      </c>
      <c r="T1894" s="29">
        <v>6.1682827650922742E-2</v>
      </c>
      <c r="U1894" s="28">
        <v>21189</v>
      </c>
      <c r="V1894" s="63"/>
      <c r="W1894" s="61">
        <f>(Table134[[#This Row],[2042 Future AADT]]-Table134[[#This Row],[AADT 2022]])/20*($W$5-2022)+Table134[[#This Row],[AADT 2022]]</f>
        <v>21189</v>
      </c>
      <c r="X1894" s="63"/>
    </row>
    <row r="1895" spans="1:24" s="21" customFormat="1" ht="24" customHeight="1" x14ac:dyDescent="0.25">
      <c r="A1895" s="24" t="s">
        <v>5371</v>
      </c>
      <c r="B1895" s="25" t="s">
        <v>20864</v>
      </c>
      <c r="C1895" s="24">
        <v>7341</v>
      </c>
      <c r="D1895" s="24" t="s">
        <v>17074</v>
      </c>
      <c r="E1895" s="24" t="s">
        <v>5372</v>
      </c>
      <c r="F1895" s="26">
        <f>Table134[[#This Row],[ToMeasure]]-Table134[[#This Row],[FromMeasure]]</f>
        <v>0.24225906</v>
      </c>
      <c r="G1895" s="27" t="s">
        <v>5373</v>
      </c>
      <c r="H1895" s="37">
        <v>0</v>
      </c>
      <c r="I1895" s="24" t="s">
        <v>5374</v>
      </c>
      <c r="J1895" s="37">
        <v>0.24225906</v>
      </c>
      <c r="K1895" s="24" t="s">
        <v>669</v>
      </c>
      <c r="L1895" s="28">
        <v>11039</v>
      </c>
      <c r="M1895" s="28">
        <v>0</v>
      </c>
      <c r="N1895" s="28">
        <v>11039</v>
      </c>
      <c r="O1895" s="25" t="s">
        <v>24516</v>
      </c>
      <c r="P1895" s="24">
        <v>9</v>
      </c>
      <c r="Q1895" s="24" t="s">
        <v>203</v>
      </c>
      <c r="R1895" s="28">
        <v>374</v>
      </c>
      <c r="S1895" s="28">
        <v>310</v>
      </c>
      <c r="T1895" s="29">
        <v>6.1962134251290879E-2</v>
      </c>
      <c r="U1895" s="28">
        <v>14633</v>
      </c>
      <c r="V1895" s="63"/>
      <c r="W1895" s="61">
        <f>(Table134[[#This Row],[2042 Future AADT]]-Table134[[#This Row],[AADT 2022]])/20*($W$5-2022)+Table134[[#This Row],[AADT 2022]]</f>
        <v>14633</v>
      </c>
      <c r="X1895" s="63"/>
    </row>
    <row r="1896" spans="1:24" s="21" customFormat="1" ht="24" customHeight="1" x14ac:dyDescent="0.25">
      <c r="A1896" s="24" t="s">
        <v>9711</v>
      </c>
      <c r="B1896" s="25" t="s">
        <v>20866</v>
      </c>
      <c r="C1896" s="24">
        <v>7343</v>
      </c>
      <c r="D1896" s="24" t="s">
        <v>17074</v>
      </c>
      <c r="E1896" s="24" t="s">
        <v>9712</v>
      </c>
      <c r="F1896" s="26">
        <f>Table134[[#This Row],[ToMeasure]]-Table134[[#This Row],[FromMeasure]]</f>
        <v>0.23305247000000001</v>
      </c>
      <c r="G1896" s="27" t="s">
        <v>9713</v>
      </c>
      <c r="H1896" s="37">
        <v>0</v>
      </c>
      <c r="I1896" s="24" t="s">
        <v>5374</v>
      </c>
      <c r="J1896" s="37">
        <v>0.23305247000000001</v>
      </c>
      <c r="K1896" s="24" t="s">
        <v>1930</v>
      </c>
      <c r="L1896" s="28">
        <v>7213</v>
      </c>
      <c r="M1896" s="28">
        <v>0</v>
      </c>
      <c r="N1896" s="28">
        <v>7213</v>
      </c>
      <c r="O1896" s="25" t="s">
        <v>24517</v>
      </c>
      <c r="P1896" s="24">
        <v>9</v>
      </c>
      <c r="Q1896" s="24" t="s">
        <v>203</v>
      </c>
      <c r="R1896" s="28">
        <v>224</v>
      </c>
      <c r="S1896" s="28">
        <v>869</v>
      </c>
      <c r="T1896" s="29">
        <v>0.15153195619021212</v>
      </c>
      <c r="U1896" s="28">
        <v>9561</v>
      </c>
      <c r="V1896" s="63"/>
      <c r="W1896" s="61">
        <f>(Table134[[#This Row],[2042 Future AADT]]-Table134[[#This Row],[AADT 2022]])/20*($W$5-2022)+Table134[[#This Row],[AADT 2022]]</f>
        <v>9561</v>
      </c>
      <c r="X1896" s="63"/>
    </row>
    <row r="1897" spans="1:24" s="21" customFormat="1" ht="24" customHeight="1" x14ac:dyDescent="0.25">
      <c r="A1897" s="24" t="s">
        <v>15614</v>
      </c>
      <c r="B1897" s="25"/>
      <c r="C1897" s="24" t="s">
        <v>203</v>
      </c>
      <c r="D1897" s="24" t="s">
        <v>17074</v>
      </c>
      <c r="E1897" s="24" t="s">
        <v>15615</v>
      </c>
      <c r="F1897" s="26">
        <f>Table134[[#This Row],[ToMeasure]]-Table134[[#This Row],[FromMeasure]]</f>
        <v>4.7117270000000003E-2</v>
      </c>
      <c r="G1897" s="27" t="s">
        <v>5383</v>
      </c>
      <c r="H1897" s="37">
        <v>0</v>
      </c>
      <c r="I1897" s="24" t="s">
        <v>5382</v>
      </c>
      <c r="J1897" s="37">
        <v>4.7117270000000003E-2</v>
      </c>
      <c r="K1897" s="24" t="s">
        <v>9713</v>
      </c>
      <c r="L1897" s="28" t="s">
        <v>203</v>
      </c>
      <c r="M1897" s="28" t="s">
        <v>203</v>
      </c>
      <c r="N1897" s="28" t="s">
        <v>203</v>
      </c>
      <c r="O1897" s="25" t="s">
        <v>203</v>
      </c>
      <c r="P1897" s="24" t="s">
        <v>203</v>
      </c>
      <c r="Q1897" s="24" t="s">
        <v>203</v>
      </c>
      <c r="R1897" s="28" t="s">
        <v>203</v>
      </c>
      <c r="S1897" s="28" t="s">
        <v>203</v>
      </c>
      <c r="T1897" s="29" t="s">
        <v>203</v>
      </c>
      <c r="U1897" s="28" t="s">
        <v>203</v>
      </c>
      <c r="V1897" s="63"/>
      <c r="W1897" s="61" t="e">
        <f>(Table134[[#This Row],[2042 Future AADT]]-Table134[[#This Row],[AADT 2022]])/20*($W$5-2022)+Table134[[#This Row],[AADT 2022]]</f>
        <v>#VALUE!</v>
      </c>
      <c r="X1897" s="63"/>
    </row>
    <row r="1898" spans="1:24" s="21" customFormat="1" ht="24" customHeight="1" x14ac:dyDescent="0.25">
      <c r="A1898" s="24" t="s">
        <v>5376</v>
      </c>
      <c r="B1898" s="25"/>
      <c r="C1898" s="24" t="s">
        <v>203</v>
      </c>
      <c r="D1898" s="24" t="s">
        <v>17074</v>
      </c>
      <c r="E1898" s="24" t="s">
        <v>5377</v>
      </c>
      <c r="F1898" s="26">
        <f>Table134[[#This Row],[ToMeasure]]-Table134[[#This Row],[FromMeasure]]</f>
        <v>4.646906E-2</v>
      </c>
      <c r="G1898" s="27" t="s">
        <v>5378</v>
      </c>
      <c r="H1898" s="37">
        <v>0</v>
      </c>
      <c r="I1898" s="24" t="s">
        <v>5379</v>
      </c>
      <c r="J1898" s="37">
        <v>4.646906E-2</v>
      </c>
      <c r="K1898" s="24" t="s">
        <v>5373</v>
      </c>
      <c r="L1898" s="28" t="s">
        <v>203</v>
      </c>
      <c r="M1898" s="28" t="s">
        <v>203</v>
      </c>
      <c r="N1898" s="28" t="s">
        <v>203</v>
      </c>
      <c r="O1898" s="25" t="s">
        <v>203</v>
      </c>
      <c r="P1898" s="24" t="s">
        <v>203</v>
      </c>
      <c r="Q1898" s="24" t="s">
        <v>203</v>
      </c>
      <c r="R1898" s="28" t="s">
        <v>203</v>
      </c>
      <c r="S1898" s="28" t="s">
        <v>203</v>
      </c>
      <c r="T1898" s="29" t="s">
        <v>203</v>
      </c>
      <c r="U1898" s="28" t="s">
        <v>203</v>
      </c>
      <c r="V1898" s="63"/>
      <c r="W1898" s="61" t="e">
        <f>(Table134[[#This Row],[2042 Future AADT]]-Table134[[#This Row],[AADT 2022]])/20*($W$5-2022)+Table134[[#This Row],[AADT 2022]]</f>
        <v>#VALUE!</v>
      </c>
      <c r="X1898" s="63"/>
    </row>
    <row r="1899" spans="1:24" s="21" customFormat="1" ht="24" customHeight="1" x14ac:dyDescent="0.25">
      <c r="A1899" s="24" t="s">
        <v>15616</v>
      </c>
      <c r="B1899" s="25"/>
      <c r="C1899" s="24" t="s">
        <v>203</v>
      </c>
      <c r="D1899" s="24" t="s">
        <v>17074</v>
      </c>
      <c r="E1899" s="24" t="s">
        <v>15617</v>
      </c>
      <c r="F1899" s="26">
        <f>Table134[[#This Row],[ToMeasure]]-Table134[[#This Row],[FromMeasure]]</f>
        <v>3.695992E-2</v>
      </c>
      <c r="G1899" s="27" t="s">
        <v>5379</v>
      </c>
      <c r="H1899" s="37">
        <v>0</v>
      </c>
      <c r="I1899" s="24" t="s">
        <v>15612</v>
      </c>
      <c r="J1899" s="37">
        <v>3.695992E-2</v>
      </c>
      <c r="K1899" s="24" t="s">
        <v>5378</v>
      </c>
      <c r="L1899" s="28" t="s">
        <v>203</v>
      </c>
      <c r="M1899" s="28" t="s">
        <v>203</v>
      </c>
      <c r="N1899" s="28" t="s">
        <v>203</v>
      </c>
      <c r="O1899" s="25" t="s">
        <v>203</v>
      </c>
      <c r="P1899" s="24" t="s">
        <v>203</v>
      </c>
      <c r="Q1899" s="24" t="s">
        <v>203</v>
      </c>
      <c r="R1899" s="28" t="s">
        <v>203</v>
      </c>
      <c r="S1899" s="28" t="s">
        <v>203</v>
      </c>
      <c r="T1899" s="29" t="s">
        <v>203</v>
      </c>
      <c r="U1899" s="28" t="s">
        <v>203</v>
      </c>
      <c r="V1899" s="63"/>
      <c r="W1899" s="61" t="e">
        <f>(Table134[[#This Row],[2042 Future AADT]]-Table134[[#This Row],[AADT 2022]])/20*($W$5-2022)+Table134[[#This Row],[AADT 2022]]</f>
        <v>#VALUE!</v>
      </c>
      <c r="X1899" s="63"/>
    </row>
    <row r="1900" spans="1:24" s="21" customFormat="1" ht="24" customHeight="1" x14ac:dyDescent="0.25">
      <c r="A1900" s="24" t="s">
        <v>5380</v>
      </c>
      <c r="B1900" s="25"/>
      <c r="C1900" s="24" t="s">
        <v>203</v>
      </c>
      <c r="D1900" s="24" t="s">
        <v>17074</v>
      </c>
      <c r="E1900" s="24" t="s">
        <v>5381</v>
      </c>
      <c r="F1900" s="26">
        <f>Table134[[#This Row],[ToMeasure]]-Table134[[#This Row],[FromMeasure]]</f>
        <v>4.5153869999999999E-2</v>
      </c>
      <c r="G1900" s="27" t="s">
        <v>5382</v>
      </c>
      <c r="H1900" s="37">
        <v>0</v>
      </c>
      <c r="I1900" s="24" t="s">
        <v>5374</v>
      </c>
      <c r="J1900" s="37">
        <v>4.5153869999999999E-2</v>
      </c>
      <c r="K1900" s="24" t="s">
        <v>5383</v>
      </c>
      <c r="L1900" s="28" t="s">
        <v>203</v>
      </c>
      <c r="M1900" s="28" t="s">
        <v>203</v>
      </c>
      <c r="N1900" s="28" t="s">
        <v>203</v>
      </c>
      <c r="O1900" s="25" t="s">
        <v>203</v>
      </c>
      <c r="P1900" s="24" t="s">
        <v>203</v>
      </c>
      <c r="Q1900" s="24" t="s">
        <v>203</v>
      </c>
      <c r="R1900" s="28" t="s">
        <v>203</v>
      </c>
      <c r="S1900" s="28" t="s">
        <v>203</v>
      </c>
      <c r="T1900" s="29" t="s">
        <v>203</v>
      </c>
      <c r="U1900" s="28" t="s">
        <v>203</v>
      </c>
      <c r="V1900" s="63"/>
      <c r="W1900" s="61" t="e">
        <f>(Table134[[#This Row],[2042 Future AADT]]-Table134[[#This Row],[AADT 2022]])/20*($W$5-2022)+Table134[[#This Row],[AADT 2022]]</f>
        <v>#VALUE!</v>
      </c>
      <c r="X1900" s="63"/>
    </row>
    <row r="1901" spans="1:24" s="21" customFormat="1" ht="24" customHeight="1" x14ac:dyDescent="0.25">
      <c r="A1901" s="24" t="s">
        <v>9715</v>
      </c>
      <c r="B1901" s="25" t="s">
        <v>20868</v>
      </c>
      <c r="C1901" s="24">
        <v>7350</v>
      </c>
      <c r="D1901" s="24" t="s">
        <v>17074</v>
      </c>
      <c r="E1901" s="24" t="s">
        <v>9716</v>
      </c>
      <c r="F1901" s="26">
        <f>Table134[[#This Row],[ToMeasure]]-Table134[[#This Row],[FromMeasure]]</f>
        <v>0.34958816999999998</v>
      </c>
      <c r="G1901" s="27" t="s">
        <v>9717</v>
      </c>
      <c r="H1901" s="37">
        <v>0</v>
      </c>
      <c r="I1901" s="24" t="s">
        <v>669</v>
      </c>
      <c r="J1901" s="37">
        <v>0.34958816999999998</v>
      </c>
      <c r="K1901" s="24" t="s">
        <v>9718</v>
      </c>
      <c r="L1901" s="28">
        <v>22093</v>
      </c>
      <c r="M1901" s="28">
        <v>0</v>
      </c>
      <c r="N1901" s="28">
        <v>22093</v>
      </c>
      <c r="O1901" s="25" t="s">
        <v>24518</v>
      </c>
      <c r="P1901" s="24">
        <v>8</v>
      </c>
      <c r="Q1901" s="24" t="s">
        <v>203</v>
      </c>
      <c r="R1901" s="28">
        <v>748</v>
      </c>
      <c r="S1901" s="28">
        <v>620</v>
      </c>
      <c r="T1901" s="29">
        <v>6.1920065179015979E-2</v>
      </c>
      <c r="U1901" s="28">
        <v>29285</v>
      </c>
      <c r="V1901" s="63"/>
      <c r="W1901" s="61">
        <f>(Table134[[#This Row],[2042 Future AADT]]-Table134[[#This Row],[AADT 2022]])/20*($W$5-2022)+Table134[[#This Row],[AADT 2022]]</f>
        <v>29285</v>
      </c>
      <c r="X1901" s="63"/>
    </row>
    <row r="1902" spans="1:24" s="21" customFormat="1" ht="24" customHeight="1" x14ac:dyDescent="0.25">
      <c r="A1902" s="24" t="s">
        <v>9720</v>
      </c>
      <c r="B1902" s="25" t="s">
        <v>20870</v>
      </c>
      <c r="C1902" s="24">
        <v>7352</v>
      </c>
      <c r="D1902" s="24" t="s">
        <v>17074</v>
      </c>
      <c r="E1902" s="24" t="s">
        <v>9721</v>
      </c>
      <c r="F1902" s="26">
        <f>Table134[[#This Row],[ToMeasure]]-Table134[[#This Row],[FromMeasure]]</f>
        <v>0.31883781</v>
      </c>
      <c r="G1902" s="27" t="s">
        <v>5387</v>
      </c>
      <c r="H1902" s="37">
        <v>0</v>
      </c>
      <c r="I1902" s="24" t="s">
        <v>1930</v>
      </c>
      <c r="J1902" s="37">
        <v>0.31883781</v>
      </c>
      <c r="K1902" s="24" t="s">
        <v>9718</v>
      </c>
      <c r="L1902" s="28">
        <v>17063</v>
      </c>
      <c r="M1902" s="28">
        <v>0</v>
      </c>
      <c r="N1902" s="28">
        <v>17063</v>
      </c>
      <c r="O1902" s="25" t="s">
        <v>24519</v>
      </c>
      <c r="P1902" s="24">
        <v>8</v>
      </c>
      <c r="Q1902" s="24" t="s">
        <v>203</v>
      </c>
      <c r="R1902" s="28">
        <v>578</v>
      </c>
      <c r="S1902" s="28">
        <v>478</v>
      </c>
      <c r="T1902" s="29">
        <v>6.1888296313661141E-2</v>
      </c>
      <c r="U1902" s="28">
        <v>22618</v>
      </c>
      <c r="V1902" s="63"/>
      <c r="W1902" s="61">
        <f>(Table134[[#This Row],[2042 Future AADT]]-Table134[[#This Row],[AADT 2022]])/20*($W$5-2022)+Table134[[#This Row],[AADT 2022]]</f>
        <v>22618</v>
      </c>
      <c r="X1902" s="63"/>
    </row>
    <row r="1903" spans="1:24" s="21" customFormat="1" ht="24" customHeight="1" x14ac:dyDescent="0.25">
      <c r="A1903" s="24" t="s">
        <v>9723</v>
      </c>
      <c r="B1903" s="25" t="s">
        <v>20869</v>
      </c>
      <c r="C1903" s="24">
        <v>7351</v>
      </c>
      <c r="D1903" s="24" t="s">
        <v>17074</v>
      </c>
      <c r="E1903" s="24" t="s">
        <v>9724</v>
      </c>
      <c r="F1903" s="26">
        <f>Table134[[#This Row],[ToMeasure]]-Table134[[#This Row],[FromMeasure]]</f>
        <v>0.28007228000000001</v>
      </c>
      <c r="G1903" s="27" t="s">
        <v>9725</v>
      </c>
      <c r="H1903" s="37">
        <v>0</v>
      </c>
      <c r="I1903" s="24" t="s">
        <v>5387</v>
      </c>
      <c r="J1903" s="37">
        <v>0.28007228000000001</v>
      </c>
      <c r="K1903" s="24" t="s">
        <v>669</v>
      </c>
      <c r="L1903" s="28">
        <v>14727</v>
      </c>
      <c r="M1903" s="28">
        <v>0</v>
      </c>
      <c r="N1903" s="28">
        <v>14727</v>
      </c>
      <c r="O1903" s="25" t="s">
        <v>24520</v>
      </c>
      <c r="P1903" s="24">
        <v>7</v>
      </c>
      <c r="Q1903" s="24" t="s">
        <v>203</v>
      </c>
      <c r="R1903" s="28">
        <v>498</v>
      </c>
      <c r="S1903" s="28">
        <v>410</v>
      </c>
      <c r="T1903" s="29">
        <v>6.1655462755483129E-2</v>
      </c>
      <c r="U1903" s="28">
        <v>19521</v>
      </c>
      <c r="V1903" s="63"/>
      <c r="W1903" s="61">
        <f>(Table134[[#This Row],[2042 Future AADT]]-Table134[[#This Row],[AADT 2022]])/20*($W$5-2022)+Table134[[#This Row],[AADT 2022]]</f>
        <v>19521</v>
      </c>
      <c r="X1903" s="63"/>
    </row>
    <row r="1904" spans="1:24" s="21" customFormat="1" ht="24" customHeight="1" x14ac:dyDescent="0.25">
      <c r="A1904" s="24" t="s">
        <v>12893</v>
      </c>
      <c r="B1904" s="25" t="s">
        <v>20871</v>
      </c>
      <c r="C1904" s="24">
        <v>7353</v>
      </c>
      <c r="D1904" s="24" t="s">
        <v>17074</v>
      </c>
      <c r="E1904" s="24" t="s">
        <v>12894</v>
      </c>
      <c r="F1904" s="26">
        <f>Table134[[#This Row],[ToMeasure]]-Table134[[#This Row],[FromMeasure]]</f>
        <v>0.21477785999999999</v>
      </c>
      <c r="G1904" s="27" t="s">
        <v>9718</v>
      </c>
      <c r="H1904" s="37">
        <v>0</v>
      </c>
      <c r="I1904" s="24" t="s">
        <v>5387</v>
      </c>
      <c r="J1904" s="37">
        <v>0.21477785999999999</v>
      </c>
      <c r="K1904" s="24" t="s">
        <v>1930</v>
      </c>
      <c r="L1904" s="28">
        <v>25117</v>
      </c>
      <c r="M1904" s="28">
        <v>0</v>
      </c>
      <c r="N1904" s="28">
        <v>25117</v>
      </c>
      <c r="O1904" s="25" t="s">
        <v>24521</v>
      </c>
      <c r="P1904" s="24">
        <v>9</v>
      </c>
      <c r="Q1904" s="24" t="s">
        <v>203</v>
      </c>
      <c r="R1904" s="28">
        <v>851</v>
      </c>
      <c r="S1904" s="28">
        <v>706</v>
      </c>
      <c r="T1904" s="29">
        <v>6.1989887327308195E-2</v>
      </c>
      <c r="U1904" s="28">
        <v>33293</v>
      </c>
      <c r="V1904" s="63"/>
      <c r="W1904" s="61">
        <f>(Table134[[#This Row],[2042 Future AADT]]-Table134[[#This Row],[AADT 2022]])/20*($W$5-2022)+Table134[[#This Row],[AADT 2022]]</f>
        <v>33293</v>
      </c>
      <c r="X1904" s="63"/>
    </row>
    <row r="1905" spans="1:24" s="21" customFormat="1" ht="24" customHeight="1" x14ac:dyDescent="0.25">
      <c r="A1905" s="24" t="s">
        <v>9727</v>
      </c>
      <c r="B1905" s="25"/>
      <c r="C1905" s="24" t="s">
        <v>203</v>
      </c>
      <c r="D1905" s="24" t="s">
        <v>17074</v>
      </c>
      <c r="E1905" s="24" t="s">
        <v>9728</v>
      </c>
      <c r="F1905" s="26">
        <f>Table134[[#This Row],[ToMeasure]]-Table134[[#This Row],[FromMeasure]]</f>
        <v>3.3535120000000002E-2</v>
      </c>
      <c r="G1905" s="27" t="s">
        <v>5388</v>
      </c>
      <c r="H1905" s="37">
        <v>0</v>
      </c>
      <c r="I1905" s="24" t="s">
        <v>5386</v>
      </c>
      <c r="J1905" s="37">
        <v>3.3535120000000002E-2</v>
      </c>
      <c r="K1905" s="24" t="s">
        <v>9718</v>
      </c>
      <c r="L1905" s="28" t="s">
        <v>203</v>
      </c>
      <c r="M1905" s="28" t="s">
        <v>203</v>
      </c>
      <c r="N1905" s="28" t="s">
        <v>203</v>
      </c>
      <c r="O1905" s="25" t="s">
        <v>203</v>
      </c>
      <c r="P1905" s="24" t="s">
        <v>203</v>
      </c>
      <c r="Q1905" s="24" t="s">
        <v>203</v>
      </c>
      <c r="R1905" s="28" t="s">
        <v>203</v>
      </c>
      <c r="S1905" s="28" t="s">
        <v>203</v>
      </c>
      <c r="T1905" s="29" t="s">
        <v>203</v>
      </c>
      <c r="U1905" s="28" t="s">
        <v>203</v>
      </c>
      <c r="V1905" s="63"/>
      <c r="W1905" s="61" t="e">
        <f>(Table134[[#This Row],[2042 Future AADT]]-Table134[[#This Row],[AADT 2022]])/20*($W$5-2022)+Table134[[#This Row],[AADT 2022]]</f>
        <v>#VALUE!</v>
      </c>
      <c r="X1905" s="63"/>
    </row>
    <row r="1906" spans="1:24" s="21" customFormat="1" ht="24" customHeight="1" x14ac:dyDescent="0.25">
      <c r="A1906" s="24" t="s">
        <v>12896</v>
      </c>
      <c r="B1906" s="25"/>
      <c r="C1906" s="24" t="s">
        <v>203</v>
      </c>
      <c r="D1906" s="24" t="s">
        <v>17074</v>
      </c>
      <c r="E1906" s="24" t="s">
        <v>12897</v>
      </c>
      <c r="F1906" s="26">
        <f>Table134[[#This Row],[ToMeasure]]-Table134[[#This Row],[FromMeasure]]</f>
        <v>3.3516230000000001E-2</v>
      </c>
      <c r="G1906" s="27" t="s">
        <v>12898</v>
      </c>
      <c r="H1906" s="37">
        <v>0</v>
      </c>
      <c r="I1906" s="24" t="s">
        <v>12899</v>
      </c>
      <c r="J1906" s="37">
        <v>3.3516230000000001E-2</v>
      </c>
      <c r="K1906" s="24" t="s">
        <v>9725</v>
      </c>
      <c r="L1906" s="28" t="s">
        <v>203</v>
      </c>
      <c r="M1906" s="28" t="s">
        <v>203</v>
      </c>
      <c r="N1906" s="28" t="s">
        <v>203</v>
      </c>
      <c r="O1906" s="25" t="s">
        <v>203</v>
      </c>
      <c r="P1906" s="24" t="s">
        <v>203</v>
      </c>
      <c r="Q1906" s="24" t="s">
        <v>203</v>
      </c>
      <c r="R1906" s="28" t="s">
        <v>203</v>
      </c>
      <c r="S1906" s="28" t="s">
        <v>203</v>
      </c>
      <c r="T1906" s="29" t="s">
        <v>203</v>
      </c>
      <c r="U1906" s="28" t="s">
        <v>203</v>
      </c>
      <c r="V1906" s="63"/>
      <c r="W1906" s="61" t="e">
        <f>(Table134[[#This Row],[2042 Future AADT]]-Table134[[#This Row],[AADT 2022]])/20*($W$5-2022)+Table134[[#This Row],[AADT 2022]]</f>
        <v>#VALUE!</v>
      </c>
      <c r="X1906" s="63"/>
    </row>
    <row r="1907" spans="1:24" s="21" customFormat="1" ht="24" customHeight="1" x14ac:dyDescent="0.25">
      <c r="A1907" s="24" t="s">
        <v>15776</v>
      </c>
      <c r="B1907" s="25"/>
      <c r="C1907" s="24" t="s">
        <v>203</v>
      </c>
      <c r="D1907" s="24" t="s">
        <v>17074</v>
      </c>
      <c r="E1907" s="24" t="s">
        <v>15777</v>
      </c>
      <c r="F1907" s="26">
        <f>Table134[[#This Row],[ToMeasure]]-Table134[[#This Row],[FromMeasure]]</f>
        <v>3.5089660000000002E-2</v>
      </c>
      <c r="G1907" s="27" t="s">
        <v>12899</v>
      </c>
      <c r="H1907" s="37">
        <v>0</v>
      </c>
      <c r="I1907" s="24" t="s">
        <v>9717</v>
      </c>
      <c r="J1907" s="37">
        <v>3.5089660000000002E-2</v>
      </c>
      <c r="K1907" s="24" t="s">
        <v>12898</v>
      </c>
      <c r="L1907" s="28" t="s">
        <v>203</v>
      </c>
      <c r="M1907" s="28" t="s">
        <v>203</v>
      </c>
      <c r="N1907" s="28" t="s">
        <v>203</v>
      </c>
      <c r="O1907" s="25" t="s">
        <v>203</v>
      </c>
      <c r="P1907" s="24" t="s">
        <v>203</v>
      </c>
      <c r="Q1907" s="24" t="s">
        <v>203</v>
      </c>
      <c r="R1907" s="28" t="s">
        <v>203</v>
      </c>
      <c r="S1907" s="28" t="s">
        <v>203</v>
      </c>
      <c r="T1907" s="29" t="s">
        <v>203</v>
      </c>
      <c r="U1907" s="28" t="s">
        <v>203</v>
      </c>
      <c r="V1907" s="63"/>
      <c r="W1907" s="61" t="e">
        <f>(Table134[[#This Row],[2042 Future AADT]]-Table134[[#This Row],[AADT 2022]])/20*($W$5-2022)+Table134[[#This Row],[AADT 2022]]</f>
        <v>#VALUE!</v>
      </c>
      <c r="X1907" s="63"/>
    </row>
    <row r="1908" spans="1:24" s="21" customFormat="1" ht="24" customHeight="1" x14ac:dyDescent="0.25">
      <c r="A1908" s="24" t="s">
        <v>5384</v>
      </c>
      <c r="B1908" s="25"/>
      <c r="C1908" s="24" t="s">
        <v>203</v>
      </c>
      <c r="D1908" s="24" t="s">
        <v>17074</v>
      </c>
      <c r="E1908" s="24" t="s">
        <v>5385</v>
      </c>
      <c r="F1908" s="26">
        <f>Table134[[#This Row],[ToMeasure]]-Table134[[#This Row],[FromMeasure]]</f>
        <v>3.5531020000000003E-2</v>
      </c>
      <c r="G1908" s="27" t="s">
        <v>5386</v>
      </c>
      <c r="H1908" s="37">
        <v>0</v>
      </c>
      <c r="I1908" s="24" t="s">
        <v>5387</v>
      </c>
      <c r="J1908" s="37">
        <v>3.5531020000000003E-2</v>
      </c>
      <c r="K1908" s="24" t="s">
        <v>5388</v>
      </c>
      <c r="L1908" s="28" t="s">
        <v>203</v>
      </c>
      <c r="M1908" s="28" t="s">
        <v>203</v>
      </c>
      <c r="N1908" s="28" t="s">
        <v>203</v>
      </c>
      <c r="O1908" s="25" t="s">
        <v>203</v>
      </c>
      <c r="P1908" s="24" t="s">
        <v>203</v>
      </c>
      <c r="Q1908" s="24" t="s">
        <v>203</v>
      </c>
      <c r="R1908" s="28" t="s">
        <v>203</v>
      </c>
      <c r="S1908" s="28" t="s">
        <v>203</v>
      </c>
      <c r="T1908" s="29" t="s">
        <v>203</v>
      </c>
      <c r="U1908" s="28" t="s">
        <v>203</v>
      </c>
      <c r="V1908" s="63"/>
      <c r="W1908" s="61" t="e">
        <f>(Table134[[#This Row],[2042 Future AADT]]-Table134[[#This Row],[AADT 2022]])/20*($W$5-2022)+Table134[[#This Row],[AADT 2022]]</f>
        <v>#VALUE!</v>
      </c>
      <c r="X1908" s="63"/>
    </row>
    <row r="1909" spans="1:24" s="21" customFormat="1" ht="24" customHeight="1" x14ac:dyDescent="0.25">
      <c r="A1909" s="24" t="s">
        <v>5389</v>
      </c>
      <c r="B1909" s="25" t="s">
        <v>21057</v>
      </c>
      <c r="C1909" s="24">
        <v>7740</v>
      </c>
      <c r="D1909" s="24" t="s">
        <v>17074</v>
      </c>
      <c r="E1909" s="24" t="s">
        <v>5390</v>
      </c>
      <c r="F1909" s="26">
        <f>Table134[[#This Row],[ToMeasure]]-Table134[[#This Row],[FromMeasure]]</f>
        <v>0.25317007000000002</v>
      </c>
      <c r="G1909" s="27" t="s">
        <v>5391</v>
      </c>
      <c r="H1909" s="37">
        <v>0</v>
      </c>
      <c r="I1909" s="24" t="s">
        <v>669</v>
      </c>
      <c r="J1909" s="37">
        <v>0.25317007000000002</v>
      </c>
      <c r="K1909" s="24" t="s">
        <v>5392</v>
      </c>
      <c r="L1909" s="28">
        <v>9759</v>
      </c>
      <c r="M1909" s="28">
        <v>0</v>
      </c>
      <c r="N1909" s="28">
        <v>9759</v>
      </c>
      <c r="O1909" s="25" t="s">
        <v>24522</v>
      </c>
      <c r="P1909" s="24">
        <v>13</v>
      </c>
      <c r="Q1909" s="24" t="s">
        <v>203</v>
      </c>
      <c r="R1909" s="28">
        <v>329</v>
      </c>
      <c r="S1909" s="28">
        <v>271</v>
      </c>
      <c r="T1909" s="29">
        <v>6.1481709191515521E-2</v>
      </c>
      <c r="U1909" s="28">
        <v>12936</v>
      </c>
      <c r="V1909" s="63"/>
      <c r="W1909" s="61">
        <f>(Table134[[#This Row],[2042 Future AADT]]-Table134[[#This Row],[AADT 2022]])/20*($W$5-2022)+Table134[[#This Row],[AADT 2022]]</f>
        <v>12936</v>
      </c>
      <c r="X1909" s="63"/>
    </row>
    <row r="1910" spans="1:24" s="21" customFormat="1" ht="24" customHeight="1" x14ac:dyDescent="0.25">
      <c r="A1910" s="24" t="s">
        <v>15618</v>
      </c>
      <c r="B1910" s="25" t="s">
        <v>20912</v>
      </c>
      <c r="C1910" s="24">
        <v>7442</v>
      </c>
      <c r="D1910" s="24" t="s">
        <v>17074</v>
      </c>
      <c r="E1910" s="24" t="s">
        <v>15619</v>
      </c>
      <c r="F1910" s="26">
        <f>Table134[[#This Row],[ToMeasure]]-Table134[[#This Row],[FromMeasure]]</f>
        <v>0.26074855000000002</v>
      </c>
      <c r="G1910" s="27" t="s">
        <v>15620</v>
      </c>
      <c r="H1910" s="37">
        <v>0</v>
      </c>
      <c r="I1910" s="24" t="s">
        <v>1930</v>
      </c>
      <c r="J1910" s="37">
        <v>0.26074855000000002</v>
      </c>
      <c r="K1910" s="24" t="s">
        <v>5392</v>
      </c>
      <c r="L1910" s="28">
        <v>16145</v>
      </c>
      <c r="M1910" s="28">
        <v>0</v>
      </c>
      <c r="N1910" s="28">
        <v>16145</v>
      </c>
      <c r="O1910" s="25" t="s">
        <v>24523</v>
      </c>
      <c r="P1910" s="24">
        <v>9</v>
      </c>
      <c r="Q1910" s="24" t="s">
        <v>203</v>
      </c>
      <c r="R1910" s="28">
        <v>542</v>
      </c>
      <c r="S1910" s="28">
        <v>450</v>
      </c>
      <c r="T1910" s="29">
        <v>6.1443171260452151E-2</v>
      </c>
      <c r="U1910" s="28">
        <v>21401</v>
      </c>
      <c r="V1910" s="63"/>
      <c r="W1910" s="61">
        <f>(Table134[[#This Row],[2042 Future AADT]]-Table134[[#This Row],[AADT 2022]])/20*($W$5-2022)+Table134[[#This Row],[AADT 2022]]</f>
        <v>21401</v>
      </c>
      <c r="X1910" s="63"/>
    </row>
    <row r="1911" spans="1:24" s="21" customFormat="1" ht="24" customHeight="1" x14ac:dyDescent="0.25">
      <c r="A1911" s="24" t="s">
        <v>5394</v>
      </c>
      <c r="B1911" s="25" t="s">
        <v>20911</v>
      </c>
      <c r="C1911" s="24">
        <v>7441</v>
      </c>
      <c r="D1911" s="24" t="s">
        <v>17074</v>
      </c>
      <c r="E1911" s="24" t="s">
        <v>5395</v>
      </c>
      <c r="F1911" s="26">
        <f>Table134[[#This Row],[ToMeasure]]-Table134[[#This Row],[FromMeasure]]</f>
        <v>0.28972564000000001</v>
      </c>
      <c r="G1911" s="27" t="s">
        <v>5396</v>
      </c>
      <c r="H1911" s="37">
        <v>0</v>
      </c>
      <c r="I1911" s="24" t="s">
        <v>5392</v>
      </c>
      <c r="J1911" s="37">
        <v>0.28972564000000001</v>
      </c>
      <c r="K1911" s="24" t="s">
        <v>669</v>
      </c>
      <c r="L1911" s="28">
        <v>13474</v>
      </c>
      <c r="M1911" s="28">
        <v>0</v>
      </c>
      <c r="N1911" s="28">
        <v>13474</v>
      </c>
      <c r="O1911" s="25" t="s">
        <v>24524</v>
      </c>
      <c r="P1911" s="24">
        <v>10</v>
      </c>
      <c r="Q1911" s="24" t="s">
        <v>203</v>
      </c>
      <c r="R1911" s="28">
        <v>455</v>
      </c>
      <c r="S1911" s="28">
        <v>377</v>
      </c>
      <c r="T1911" s="29">
        <v>6.1748552768294496E-2</v>
      </c>
      <c r="U1911" s="28">
        <v>17860</v>
      </c>
      <c r="V1911" s="63"/>
      <c r="W1911" s="61">
        <f>(Table134[[#This Row],[2042 Future AADT]]-Table134[[#This Row],[AADT 2022]])/20*($W$5-2022)+Table134[[#This Row],[AADT 2022]]</f>
        <v>17860</v>
      </c>
      <c r="X1911" s="63"/>
    </row>
    <row r="1912" spans="1:24" s="21" customFormat="1" ht="24" customHeight="1" x14ac:dyDescent="0.25">
      <c r="A1912" s="24" t="s">
        <v>15622</v>
      </c>
      <c r="B1912" s="25" t="s">
        <v>20913</v>
      </c>
      <c r="C1912" s="24">
        <v>7443</v>
      </c>
      <c r="D1912" s="24" t="s">
        <v>17074</v>
      </c>
      <c r="E1912" s="24" t="s">
        <v>15623</v>
      </c>
      <c r="F1912" s="26">
        <f>Table134[[#This Row],[ToMeasure]]-Table134[[#This Row],[FromMeasure]]</f>
        <v>0.26948364000000002</v>
      </c>
      <c r="G1912" s="27" t="s">
        <v>5401</v>
      </c>
      <c r="H1912" s="37">
        <v>0</v>
      </c>
      <c r="I1912" s="24" t="s">
        <v>5392</v>
      </c>
      <c r="J1912" s="37">
        <v>0.26948364000000002</v>
      </c>
      <c r="K1912" s="24" t="s">
        <v>1930</v>
      </c>
      <c r="L1912" s="28">
        <v>7330</v>
      </c>
      <c r="M1912" s="28">
        <v>0</v>
      </c>
      <c r="N1912" s="28">
        <v>7330</v>
      </c>
      <c r="O1912" s="25" t="s">
        <v>24525</v>
      </c>
      <c r="P1912" s="24">
        <v>13</v>
      </c>
      <c r="Q1912" s="24" t="s">
        <v>203</v>
      </c>
      <c r="R1912" s="28">
        <v>227</v>
      </c>
      <c r="S1912" s="28">
        <v>884</v>
      </c>
      <c r="T1912" s="29">
        <v>0.15156889495225101</v>
      </c>
      <c r="U1912" s="28">
        <v>9716</v>
      </c>
      <c r="V1912" s="63"/>
      <c r="W1912" s="61">
        <f>(Table134[[#This Row],[2042 Future AADT]]-Table134[[#This Row],[AADT 2022]])/20*($W$5-2022)+Table134[[#This Row],[AADT 2022]]</f>
        <v>9716</v>
      </c>
      <c r="X1912" s="63"/>
    </row>
    <row r="1913" spans="1:24" s="21" customFormat="1" ht="24" customHeight="1" x14ac:dyDescent="0.25">
      <c r="A1913" s="24" t="s">
        <v>5398</v>
      </c>
      <c r="B1913" s="25"/>
      <c r="C1913" s="24" t="s">
        <v>203</v>
      </c>
      <c r="D1913" s="24" t="s">
        <v>17074</v>
      </c>
      <c r="E1913" s="24" t="s">
        <v>5399</v>
      </c>
      <c r="F1913" s="26">
        <f>Table134[[#This Row],[ToMeasure]]-Table134[[#This Row],[FromMeasure]]</f>
        <v>3.8132819999999998E-2</v>
      </c>
      <c r="G1913" s="27" t="s">
        <v>5400</v>
      </c>
      <c r="H1913" s="37">
        <v>0</v>
      </c>
      <c r="I1913" s="24" t="s">
        <v>1766</v>
      </c>
      <c r="J1913" s="37">
        <v>3.8132819999999998E-2</v>
      </c>
      <c r="K1913" s="24" t="s">
        <v>5401</v>
      </c>
      <c r="L1913" s="28" t="s">
        <v>203</v>
      </c>
      <c r="M1913" s="28" t="s">
        <v>203</v>
      </c>
      <c r="N1913" s="28" t="s">
        <v>203</v>
      </c>
      <c r="O1913" s="25" t="s">
        <v>203</v>
      </c>
      <c r="P1913" s="24" t="s">
        <v>203</v>
      </c>
      <c r="Q1913" s="24" t="s">
        <v>203</v>
      </c>
      <c r="R1913" s="28" t="s">
        <v>203</v>
      </c>
      <c r="S1913" s="28" t="s">
        <v>203</v>
      </c>
      <c r="T1913" s="29" t="s">
        <v>203</v>
      </c>
      <c r="U1913" s="28" t="s">
        <v>203</v>
      </c>
      <c r="V1913" s="63"/>
      <c r="W1913" s="61" t="e">
        <f>(Table134[[#This Row],[2042 Future AADT]]-Table134[[#This Row],[AADT 2022]])/20*($W$5-2022)+Table134[[#This Row],[AADT 2022]]</f>
        <v>#VALUE!</v>
      </c>
      <c r="X1913" s="63"/>
    </row>
    <row r="1914" spans="1:24" s="21" customFormat="1" ht="24" customHeight="1" x14ac:dyDescent="0.25">
      <c r="A1914" s="24" t="s">
        <v>15625</v>
      </c>
      <c r="B1914" s="25"/>
      <c r="C1914" s="24" t="s">
        <v>203</v>
      </c>
      <c r="D1914" s="24" t="s">
        <v>17074</v>
      </c>
      <c r="E1914" s="24" t="s">
        <v>15626</v>
      </c>
      <c r="F1914" s="26">
        <f>Table134[[#This Row],[ToMeasure]]-Table134[[#This Row],[FromMeasure]]</f>
        <v>2.956189E-2</v>
      </c>
      <c r="G1914" s="27" t="s">
        <v>15627</v>
      </c>
      <c r="H1914" s="37">
        <v>0</v>
      </c>
      <c r="I1914" s="24" t="s">
        <v>5392</v>
      </c>
      <c r="J1914" s="37">
        <v>2.956189E-2</v>
      </c>
      <c r="K1914" s="24" t="s">
        <v>5396</v>
      </c>
      <c r="L1914" s="28" t="s">
        <v>203</v>
      </c>
      <c r="M1914" s="28" t="s">
        <v>203</v>
      </c>
      <c r="N1914" s="28" t="s">
        <v>203</v>
      </c>
      <c r="O1914" s="25" t="s">
        <v>203</v>
      </c>
      <c r="P1914" s="24" t="s">
        <v>203</v>
      </c>
      <c r="Q1914" s="24" t="s">
        <v>203</v>
      </c>
      <c r="R1914" s="28" t="s">
        <v>203</v>
      </c>
      <c r="S1914" s="28" t="s">
        <v>203</v>
      </c>
      <c r="T1914" s="29" t="s">
        <v>203</v>
      </c>
      <c r="U1914" s="28" t="s">
        <v>203</v>
      </c>
      <c r="V1914" s="63"/>
      <c r="W1914" s="61" t="e">
        <f>(Table134[[#This Row],[2042 Future AADT]]-Table134[[#This Row],[AADT 2022]])/20*($W$5-2022)+Table134[[#This Row],[AADT 2022]]</f>
        <v>#VALUE!</v>
      </c>
      <c r="X1914" s="63"/>
    </row>
    <row r="1915" spans="1:24" s="21" customFormat="1" ht="24" customHeight="1" x14ac:dyDescent="0.25">
      <c r="A1915" s="24" t="s">
        <v>12900</v>
      </c>
      <c r="B1915" s="25"/>
      <c r="C1915" s="24" t="s">
        <v>203</v>
      </c>
      <c r="D1915" s="24" t="s">
        <v>17074</v>
      </c>
      <c r="E1915" s="24" t="s">
        <v>12901</v>
      </c>
      <c r="F1915" s="26">
        <f>Table134[[#This Row],[ToMeasure]]-Table134[[#This Row],[FromMeasure]]</f>
        <v>4.0406169999999998E-2</v>
      </c>
      <c r="G1915" s="27" t="s">
        <v>12902</v>
      </c>
      <c r="H1915" s="37">
        <v>0</v>
      </c>
      <c r="I1915" s="24" t="s">
        <v>5391</v>
      </c>
      <c r="J1915" s="37">
        <v>4.0406169999999998E-2</v>
      </c>
      <c r="K1915" s="24" t="s">
        <v>5392</v>
      </c>
      <c r="L1915" s="28" t="s">
        <v>203</v>
      </c>
      <c r="M1915" s="28" t="s">
        <v>203</v>
      </c>
      <c r="N1915" s="28" t="s">
        <v>203</v>
      </c>
      <c r="O1915" s="25" t="s">
        <v>203</v>
      </c>
      <c r="P1915" s="24" t="s">
        <v>203</v>
      </c>
      <c r="Q1915" s="24" t="s">
        <v>203</v>
      </c>
      <c r="R1915" s="28" t="s">
        <v>203</v>
      </c>
      <c r="S1915" s="28" t="s">
        <v>203</v>
      </c>
      <c r="T1915" s="29" t="s">
        <v>203</v>
      </c>
      <c r="U1915" s="28" t="s">
        <v>203</v>
      </c>
      <c r="V1915" s="63"/>
      <c r="W1915" s="61" t="e">
        <f>(Table134[[#This Row],[2042 Future AADT]]-Table134[[#This Row],[AADT 2022]])/20*($W$5-2022)+Table134[[#This Row],[AADT 2022]]</f>
        <v>#VALUE!</v>
      </c>
      <c r="X1915" s="63"/>
    </row>
    <row r="1916" spans="1:24" s="21" customFormat="1" ht="24" customHeight="1" x14ac:dyDescent="0.25">
      <c r="A1916" s="24" t="s">
        <v>15778</v>
      </c>
      <c r="B1916" s="25"/>
      <c r="C1916" s="24" t="s">
        <v>203</v>
      </c>
      <c r="D1916" s="24" t="s">
        <v>17074</v>
      </c>
      <c r="E1916" s="24" t="s">
        <v>15779</v>
      </c>
      <c r="F1916" s="26">
        <f>Table134[[#This Row],[ToMeasure]]-Table134[[#This Row],[FromMeasure]]</f>
        <v>2.7431219999999999E-2</v>
      </c>
      <c r="G1916" s="27" t="s">
        <v>15780</v>
      </c>
      <c r="H1916" s="37">
        <v>0</v>
      </c>
      <c r="I1916" s="24" t="s">
        <v>15620</v>
      </c>
      <c r="J1916" s="37">
        <v>2.7431219999999999E-2</v>
      </c>
      <c r="K1916" s="24" t="s">
        <v>1766</v>
      </c>
      <c r="L1916" s="28" t="s">
        <v>203</v>
      </c>
      <c r="M1916" s="28" t="s">
        <v>203</v>
      </c>
      <c r="N1916" s="28" t="s">
        <v>203</v>
      </c>
      <c r="O1916" s="25" t="s">
        <v>203</v>
      </c>
      <c r="P1916" s="24" t="s">
        <v>203</v>
      </c>
      <c r="Q1916" s="24" t="s">
        <v>203</v>
      </c>
      <c r="R1916" s="28" t="s">
        <v>203</v>
      </c>
      <c r="S1916" s="28" t="s">
        <v>203</v>
      </c>
      <c r="T1916" s="29" t="s">
        <v>203</v>
      </c>
      <c r="U1916" s="28" t="s">
        <v>203</v>
      </c>
      <c r="V1916" s="63"/>
      <c r="W1916" s="61" t="e">
        <f>(Table134[[#This Row],[2042 Future AADT]]-Table134[[#This Row],[AADT 2022]])/20*($W$5-2022)+Table134[[#This Row],[AADT 2022]]</f>
        <v>#VALUE!</v>
      </c>
      <c r="X1916" s="63"/>
    </row>
    <row r="1917" spans="1:24" s="21" customFormat="1" ht="24" customHeight="1" x14ac:dyDescent="0.25">
      <c r="A1917" s="24" t="s">
        <v>12903</v>
      </c>
      <c r="B1917" s="25" t="s">
        <v>20872</v>
      </c>
      <c r="C1917" s="24">
        <v>7360</v>
      </c>
      <c r="D1917" s="24" t="s">
        <v>17074</v>
      </c>
      <c r="E1917" s="24" t="s">
        <v>12904</v>
      </c>
      <c r="F1917" s="26">
        <f>Table134[[#This Row],[ToMeasure]]-Table134[[#This Row],[FromMeasure]]</f>
        <v>0.21500242</v>
      </c>
      <c r="G1917" s="27" t="s">
        <v>12905</v>
      </c>
      <c r="H1917" s="37">
        <v>0</v>
      </c>
      <c r="I1917" s="24" t="s">
        <v>669</v>
      </c>
      <c r="J1917" s="37">
        <v>0.21500242</v>
      </c>
      <c r="K1917" s="24" t="s">
        <v>1768</v>
      </c>
      <c r="L1917" s="28">
        <v>5724</v>
      </c>
      <c r="M1917" s="28">
        <v>0</v>
      </c>
      <c r="N1917" s="28">
        <v>5724</v>
      </c>
      <c r="O1917" s="25" t="s">
        <v>24526</v>
      </c>
      <c r="P1917" s="24">
        <v>11</v>
      </c>
      <c r="Q1917" s="24" t="s">
        <v>203</v>
      </c>
      <c r="R1917" s="28">
        <v>193</v>
      </c>
      <c r="S1917" s="28">
        <v>161</v>
      </c>
      <c r="T1917" s="29">
        <v>6.1844863731656187E-2</v>
      </c>
      <c r="U1917" s="28">
        <v>7587</v>
      </c>
      <c r="V1917" s="63"/>
      <c r="W1917" s="61">
        <f>(Table134[[#This Row],[2042 Future AADT]]-Table134[[#This Row],[AADT 2022]])/20*($W$5-2022)+Table134[[#This Row],[AADT 2022]]</f>
        <v>7587</v>
      </c>
      <c r="X1917" s="63"/>
    </row>
    <row r="1918" spans="1:24" s="21" customFormat="1" ht="24" customHeight="1" x14ac:dyDescent="0.25">
      <c r="A1918" s="24" t="s">
        <v>12907</v>
      </c>
      <c r="B1918" s="25" t="s">
        <v>20874</v>
      </c>
      <c r="C1918" s="24">
        <v>7362</v>
      </c>
      <c r="D1918" s="24" t="s">
        <v>17074</v>
      </c>
      <c r="E1918" s="24" t="s">
        <v>12908</v>
      </c>
      <c r="F1918" s="26">
        <f>Table134[[#This Row],[ToMeasure]]-Table134[[#This Row],[FromMeasure]]</f>
        <v>0.24780969999999999</v>
      </c>
      <c r="G1918" s="27" t="s">
        <v>5405</v>
      </c>
      <c r="H1918" s="37">
        <v>0</v>
      </c>
      <c r="I1918" s="24" t="s">
        <v>1930</v>
      </c>
      <c r="J1918" s="37">
        <v>0.24780969999999999</v>
      </c>
      <c r="K1918" s="24" t="s">
        <v>5404</v>
      </c>
      <c r="L1918" s="28">
        <v>10148</v>
      </c>
      <c r="M1918" s="28">
        <v>0</v>
      </c>
      <c r="N1918" s="28">
        <v>10148</v>
      </c>
      <c r="O1918" s="25" t="s">
        <v>24527</v>
      </c>
      <c r="P1918" s="24">
        <v>16</v>
      </c>
      <c r="Q1918" s="24" t="s">
        <v>203</v>
      </c>
      <c r="R1918" s="28">
        <v>342</v>
      </c>
      <c r="S1918" s="28">
        <v>281</v>
      </c>
      <c r="T1918" s="29">
        <v>6.1391407173827357E-2</v>
      </c>
      <c r="U1918" s="28">
        <v>13451</v>
      </c>
      <c r="V1918" s="63"/>
      <c r="W1918" s="61">
        <f>(Table134[[#This Row],[2042 Future AADT]]-Table134[[#This Row],[AADT 2022]])/20*($W$5-2022)+Table134[[#This Row],[AADT 2022]]</f>
        <v>13451</v>
      </c>
      <c r="X1918" s="63"/>
    </row>
    <row r="1919" spans="1:24" s="21" customFormat="1" ht="24" customHeight="1" x14ac:dyDescent="0.25">
      <c r="A1919" s="24" t="s">
        <v>12910</v>
      </c>
      <c r="B1919" s="25" t="s">
        <v>20873</v>
      </c>
      <c r="C1919" s="24">
        <v>7361</v>
      </c>
      <c r="D1919" s="24" t="s">
        <v>17074</v>
      </c>
      <c r="E1919" s="24" t="s">
        <v>12911</v>
      </c>
      <c r="F1919" s="26">
        <f>Table134[[#This Row],[ToMeasure]]-Table134[[#This Row],[FromMeasure]]</f>
        <v>0.25591448</v>
      </c>
      <c r="G1919" s="27" t="s">
        <v>12912</v>
      </c>
      <c r="H1919" s="37">
        <v>0</v>
      </c>
      <c r="I1919" s="24" t="s">
        <v>1768</v>
      </c>
      <c r="J1919" s="37">
        <v>0.25591448</v>
      </c>
      <c r="K1919" s="24" t="s">
        <v>669</v>
      </c>
      <c r="L1919" s="28">
        <v>9025</v>
      </c>
      <c r="M1919" s="28">
        <v>0</v>
      </c>
      <c r="N1919" s="28">
        <v>9025</v>
      </c>
      <c r="O1919" s="25" t="s">
        <v>24528</v>
      </c>
      <c r="P1919" s="24">
        <v>16</v>
      </c>
      <c r="Q1919" s="24" t="s">
        <v>203</v>
      </c>
      <c r="R1919" s="28">
        <v>279</v>
      </c>
      <c r="S1919" s="28">
        <v>1086</v>
      </c>
      <c r="T1919" s="29">
        <v>0.15124653739612187</v>
      </c>
      <c r="U1919" s="28">
        <v>11963</v>
      </c>
      <c r="V1919" s="63"/>
      <c r="W1919" s="61">
        <f>(Table134[[#This Row],[2042 Future AADT]]-Table134[[#This Row],[AADT 2022]])/20*($W$5-2022)+Table134[[#This Row],[AADT 2022]]</f>
        <v>11963</v>
      </c>
      <c r="X1919" s="63"/>
    </row>
    <row r="1920" spans="1:24" s="21" customFormat="1" ht="24" customHeight="1" x14ac:dyDescent="0.25">
      <c r="A1920" s="24" t="s">
        <v>5402</v>
      </c>
      <c r="B1920" s="25" t="s">
        <v>20875</v>
      </c>
      <c r="C1920" s="24">
        <v>7363</v>
      </c>
      <c r="D1920" s="24" t="s">
        <v>17074</v>
      </c>
      <c r="E1920" s="24" t="s">
        <v>5403</v>
      </c>
      <c r="F1920" s="26">
        <f>Table134[[#This Row],[ToMeasure]]-Table134[[#This Row],[FromMeasure]]</f>
        <v>0.26148512000000002</v>
      </c>
      <c r="G1920" s="27" t="s">
        <v>5404</v>
      </c>
      <c r="H1920" s="37">
        <v>0</v>
      </c>
      <c r="I1920" s="24" t="s">
        <v>5405</v>
      </c>
      <c r="J1920" s="37">
        <v>0.26148512000000002</v>
      </c>
      <c r="K1920" s="24" t="s">
        <v>1930</v>
      </c>
      <c r="L1920" s="28">
        <v>6458</v>
      </c>
      <c r="M1920" s="28">
        <v>0</v>
      </c>
      <c r="N1920" s="28">
        <v>6458</v>
      </c>
      <c r="O1920" s="25" t="s">
        <v>24529</v>
      </c>
      <c r="P1920" s="24">
        <v>12</v>
      </c>
      <c r="Q1920" s="24" t="s">
        <v>203</v>
      </c>
      <c r="R1920" s="28">
        <v>201</v>
      </c>
      <c r="S1920" s="28">
        <v>778</v>
      </c>
      <c r="T1920" s="29">
        <v>0.15159492102818209</v>
      </c>
      <c r="U1920" s="28">
        <v>8560</v>
      </c>
      <c r="V1920" s="63"/>
      <c r="W1920" s="61">
        <f>(Table134[[#This Row],[2042 Future AADT]]-Table134[[#This Row],[AADT 2022]])/20*($W$5-2022)+Table134[[#This Row],[AADT 2022]]</f>
        <v>8560</v>
      </c>
      <c r="X1920" s="63"/>
    </row>
    <row r="1921" spans="1:24" s="21" customFormat="1" ht="24" customHeight="1" x14ac:dyDescent="0.25">
      <c r="A1921" s="24" t="s">
        <v>15781</v>
      </c>
      <c r="B1921" s="25" t="s">
        <v>20877</v>
      </c>
      <c r="C1921" s="24">
        <v>7370</v>
      </c>
      <c r="D1921" s="24" t="s">
        <v>17074</v>
      </c>
      <c r="E1921" s="24" t="s">
        <v>15782</v>
      </c>
      <c r="F1921" s="26">
        <f>Table134[[#This Row],[ToMeasure]]-Table134[[#This Row],[FromMeasure]]</f>
        <v>0.22568010999999999</v>
      </c>
      <c r="G1921" s="27" t="s">
        <v>15783</v>
      </c>
      <c r="H1921" s="37">
        <v>0</v>
      </c>
      <c r="I1921" s="24" t="s">
        <v>669</v>
      </c>
      <c r="J1921" s="37">
        <v>0.22568010999999999</v>
      </c>
      <c r="K1921" s="24" t="s">
        <v>5410</v>
      </c>
      <c r="L1921" s="28">
        <v>7046</v>
      </c>
      <c r="M1921" s="28">
        <v>0</v>
      </c>
      <c r="N1921" s="28">
        <v>7046</v>
      </c>
      <c r="O1921" s="25" t="s">
        <v>24530</v>
      </c>
      <c r="P1921" s="24">
        <v>9</v>
      </c>
      <c r="Q1921" s="24" t="s">
        <v>203</v>
      </c>
      <c r="R1921" s="28">
        <v>238</v>
      </c>
      <c r="S1921" s="28">
        <v>198</v>
      </c>
      <c r="T1921" s="29">
        <v>6.1879080329264834E-2</v>
      </c>
      <c r="U1921" s="28">
        <v>9340</v>
      </c>
      <c r="V1921" s="63"/>
      <c r="W1921" s="61">
        <f>(Table134[[#This Row],[2042 Future AADT]]-Table134[[#This Row],[AADT 2022]])/20*($W$5-2022)+Table134[[#This Row],[AADT 2022]]</f>
        <v>9340</v>
      </c>
      <c r="X1921" s="63"/>
    </row>
    <row r="1922" spans="1:24" s="21" customFormat="1" ht="24" customHeight="1" x14ac:dyDescent="0.25">
      <c r="A1922" s="24" t="s">
        <v>15785</v>
      </c>
      <c r="B1922" s="25" t="s">
        <v>20879</v>
      </c>
      <c r="C1922" s="24">
        <v>7372</v>
      </c>
      <c r="D1922" s="24" t="s">
        <v>17074</v>
      </c>
      <c r="E1922" s="24" t="s">
        <v>15786</v>
      </c>
      <c r="F1922" s="26">
        <f>Table134[[#This Row],[ToMeasure]]-Table134[[#This Row],[FromMeasure]]</f>
        <v>0.23923348999999999</v>
      </c>
      <c r="G1922" s="27" t="s">
        <v>15787</v>
      </c>
      <c r="H1922" s="37">
        <v>0</v>
      </c>
      <c r="I1922" s="24" t="s">
        <v>1930</v>
      </c>
      <c r="J1922" s="37">
        <v>0.23923348999999999</v>
      </c>
      <c r="K1922" s="24" t="s">
        <v>5410</v>
      </c>
      <c r="L1922" s="28">
        <v>10851</v>
      </c>
      <c r="M1922" s="28">
        <v>0</v>
      </c>
      <c r="N1922" s="28">
        <v>10851</v>
      </c>
      <c r="O1922" s="25" t="s">
        <v>24531</v>
      </c>
      <c r="P1922" s="24">
        <v>8</v>
      </c>
      <c r="Q1922" s="24" t="s">
        <v>203</v>
      </c>
      <c r="R1922" s="28">
        <v>364</v>
      </c>
      <c r="S1922" s="28">
        <v>303</v>
      </c>
      <c r="T1922" s="29">
        <v>6.146898903326882E-2</v>
      </c>
      <c r="U1922" s="28">
        <v>14383</v>
      </c>
      <c r="V1922" s="63"/>
      <c r="W1922" s="61">
        <f>(Table134[[#This Row],[2042 Future AADT]]-Table134[[#This Row],[AADT 2022]])/20*($W$5-2022)+Table134[[#This Row],[AADT 2022]]</f>
        <v>14383</v>
      </c>
      <c r="X1922" s="63"/>
    </row>
    <row r="1923" spans="1:24" s="21" customFormat="1" ht="24" customHeight="1" x14ac:dyDescent="0.25">
      <c r="A1923" s="24" t="s">
        <v>5407</v>
      </c>
      <c r="B1923" s="25" t="s">
        <v>20878</v>
      </c>
      <c r="C1923" s="24">
        <v>7371</v>
      </c>
      <c r="D1923" s="24" t="s">
        <v>17074</v>
      </c>
      <c r="E1923" s="24" t="s">
        <v>5408</v>
      </c>
      <c r="F1923" s="26">
        <f>Table134[[#This Row],[ToMeasure]]-Table134[[#This Row],[FromMeasure]]</f>
        <v>0.23089756</v>
      </c>
      <c r="G1923" s="27" t="s">
        <v>5409</v>
      </c>
      <c r="H1923" s="37">
        <v>0</v>
      </c>
      <c r="I1923" s="24" t="s">
        <v>5410</v>
      </c>
      <c r="J1923" s="37">
        <v>0.23089756</v>
      </c>
      <c r="K1923" s="24" t="s">
        <v>669</v>
      </c>
      <c r="L1923" s="28">
        <v>10549</v>
      </c>
      <c r="M1923" s="28">
        <v>0</v>
      </c>
      <c r="N1923" s="28">
        <v>10549</v>
      </c>
      <c r="O1923" s="25" t="s">
        <v>24532</v>
      </c>
      <c r="P1923" s="24">
        <v>9</v>
      </c>
      <c r="Q1923" s="24" t="s">
        <v>203</v>
      </c>
      <c r="R1923" s="28">
        <v>329</v>
      </c>
      <c r="S1923" s="28">
        <v>1272</v>
      </c>
      <c r="T1923" s="29">
        <v>0.15176794008910796</v>
      </c>
      <c r="U1923" s="28">
        <v>13983</v>
      </c>
      <c r="V1923" s="63"/>
      <c r="W1923" s="61">
        <f>(Table134[[#This Row],[2042 Future AADT]]-Table134[[#This Row],[AADT 2022]])/20*($W$5-2022)+Table134[[#This Row],[AADT 2022]]</f>
        <v>13983</v>
      </c>
      <c r="X1923" s="63"/>
    </row>
    <row r="1924" spans="1:24" s="21" customFormat="1" ht="24" customHeight="1" x14ac:dyDescent="0.25">
      <c r="A1924" s="24" t="s">
        <v>5412</v>
      </c>
      <c r="B1924" s="25" t="s">
        <v>20880</v>
      </c>
      <c r="C1924" s="24">
        <v>7373</v>
      </c>
      <c r="D1924" s="24" t="s">
        <v>17074</v>
      </c>
      <c r="E1924" s="24" t="s">
        <v>5413</v>
      </c>
      <c r="F1924" s="26">
        <f>Table134[[#This Row],[ToMeasure]]-Table134[[#This Row],[FromMeasure]]</f>
        <v>0.22882393000000001</v>
      </c>
      <c r="G1924" s="27" t="s">
        <v>5414</v>
      </c>
      <c r="H1924" s="37">
        <v>0</v>
      </c>
      <c r="I1924" s="24" t="s">
        <v>5410</v>
      </c>
      <c r="J1924" s="37">
        <v>0.22882393000000001</v>
      </c>
      <c r="K1924" s="24" t="s">
        <v>1930</v>
      </c>
      <c r="L1924" s="28">
        <v>6330</v>
      </c>
      <c r="M1924" s="28">
        <v>0</v>
      </c>
      <c r="N1924" s="28">
        <v>6330</v>
      </c>
      <c r="O1924" s="25" t="s">
        <v>24533</v>
      </c>
      <c r="P1924" s="24">
        <v>9</v>
      </c>
      <c r="Q1924" s="24" t="s">
        <v>203</v>
      </c>
      <c r="R1924" s="28">
        <v>197</v>
      </c>
      <c r="S1924" s="28">
        <v>765</v>
      </c>
      <c r="T1924" s="29">
        <v>0.15197472353870459</v>
      </c>
      <c r="U1924" s="28">
        <v>8391</v>
      </c>
      <c r="V1924" s="63"/>
      <c r="W1924" s="61">
        <f>(Table134[[#This Row],[2042 Future AADT]]-Table134[[#This Row],[AADT 2022]])/20*($W$5-2022)+Table134[[#This Row],[AADT 2022]]</f>
        <v>8391</v>
      </c>
      <c r="X1924" s="63"/>
    </row>
    <row r="1925" spans="1:24" s="21" customFormat="1" ht="24" customHeight="1" x14ac:dyDescent="0.25">
      <c r="A1925" s="24" t="s">
        <v>5416</v>
      </c>
      <c r="B1925" s="25" t="s">
        <v>20882</v>
      </c>
      <c r="C1925" s="24">
        <v>7380</v>
      </c>
      <c r="D1925" s="24" t="s">
        <v>17074</v>
      </c>
      <c r="E1925" s="24" t="s">
        <v>5417</v>
      </c>
      <c r="F1925" s="26">
        <f>Table134[[#This Row],[ToMeasure]]-Table134[[#This Row],[FromMeasure]]</f>
        <v>0.24508890999999999</v>
      </c>
      <c r="G1925" s="27" t="s">
        <v>5418</v>
      </c>
      <c r="H1925" s="37">
        <v>0</v>
      </c>
      <c r="I1925" s="24" t="s">
        <v>669</v>
      </c>
      <c r="J1925" s="37">
        <v>0.24508890999999999</v>
      </c>
      <c r="K1925" s="24" t="s">
        <v>5419</v>
      </c>
      <c r="L1925" s="28">
        <v>5836</v>
      </c>
      <c r="M1925" s="28">
        <v>0</v>
      </c>
      <c r="N1925" s="28">
        <v>5836</v>
      </c>
      <c r="O1925" s="25" t="s">
        <v>24534</v>
      </c>
      <c r="P1925" s="24">
        <v>9</v>
      </c>
      <c r="Q1925" s="24" t="s">
        <v>203</v>
      </c>
      <c r="R1925" s="28">
        <v>197</v>
      </c>
      <c r="S1925" s="28">
        <v>164</v>
      </c>
      <c r="T1925" s="29">
        <v>6.1857436600411243E-2</v>
      </c>
      <c r="U1925" s="28">
        <v>7736</v>
      </c>
      <c r="V1925" s="63"/>
      <c r="W1925" s="61">
        <f>(Table134[[#This Row],[2042 Future AADT]]-Table134[[#This Row],[AADT 2022]])/20*($W$5-2022)+Table134[[#This Row],[AADT 2022]]</f>
        <v>7736</v>
      </c>
      <c r="X1925" s="63"/>
    </row>
    <row r="1926" spans="1:24" s="21" customFormat="1" ht="24" customHeight="1" x14ac:dyDescent="0.25">
      <c r="A1926" s="24" t="s">
        <v>12914</v>
      </c>
      <c r="B1926" s="25" t="s">
        <v>20884</v>
      </c>
      <c r="C1926" s="24">
        <v>7382</v>
      </c>
      <c r="D1926" s="24" t="s">
        <v>17074</v>
      </c>
      <c r="E1926" s="24" t="s">
        <v>12915</v>
      </c>
      <c r="F1926" s="26">
        <f>Table134[[#This Row],[ToMeasure]]-Table134[[#This Row],[FromMeasure]]</f>
        <v>0.21497937</v>
      </c>
      <c r="G1926" s="27" t="s">
        <v>12916</v>
      </c>
      <c r="H1926" s="37">
        <v>0</v>
      </c>
      <c r="I1926" s="24" t="s">
        <v>1930</v>
      </c>
      <c r="J1926" s="37">
        <v>0.21497937</v>
      </c>
      <c r="K1926" s="24" t="s">
        <v>12917</v>
      </c>
      <c r="L1926" s="28">
        <v>6648</v>
      </c>
      <c r="M1926" s="28">
        <v>0</v>
      </c>
      <c r="N1926" s="28">
        <v>6648</v>
      </c>
      <c r="O1926" s="25" t="s">
        <v>24535</v>
      </c>
      <c r="P1926" s="24">
        <v>8</v>
      </c>
      <c r="Q1926" s="24" t="s">
        <v>203</v>
      </c>
      <c r="R1926" s="28">
        <v>225</v>
      </c>
      <c r="S1926" s="28">
        <v>186</v>
      </c>
      <c r="T1926" s="29">
        <v>6.1823104693140792E-2</v>
      </c>
      <c r="U1926" s="28">
        <v>8812</v>
      </c>
      <c r="V1926" s="63"/>
      <c r="W1926" s="61">
        <f>(Table134[[#This Row],[2042 Future AADT]]-Table134[[#This Row],[AADT 2022]])/20*($W$5-2022)+Table134[[#This Row],[AADT 2022]]</f>
        <v>8812</v>
      </c>
      <c r="X1926" s="63"/>
    </row>
    <row r="1927" spans="1:24" s="21" customFormat="1" ht="24" customHeight="1" x14ac:dyDescent="0.25">
      <c r="A1927" s="24" t="s">
        <v>12919</v>
      </c>
      <c r="B1927" s="25" t="s">
        <v>20883</v>
      </c>
      <c r="C1927" s="24">
        <v>7381</v>
      </c>
      <c r="D1927" s="24" t="s">
        <v>17074</v>
      </c>
      <c r="E1927" s="24" t="s">
        <v>12920</v>
      </c>
      <c r="F1927" s="26">
        <f>Table134[[#This Row],[ToMeasure]]-Table134[[#This Row],[FromMeasure]]</f>
        <v>0.22514212</v>
      </c>
      <c r="G1927" s="27" t="s">
        <v>5419</v>
      </c>
      <c r="H1927" s="37">
        <v>0</v>
      </c>
      <c r="I1927" s="24" t="s">
        <v>5418</v>
      </c>
      <c r="J1927" s="37">
        <v>0.22514212</v>
      </c>
      <c r="K1927" s="24" t="s">
        <v>669</v>
      </c>
      <c r="L1927" s="28">
        <v>6297</v>
      </c>
      <c r="M1927" s="28">
        <v>0</v>
      </c>
      <c r="N1927" s="28">
        <v>6297</v>
      </c>
      <c r="O1927" s="25" t="s">
        <v>24536</v>
      </c>
      <c r="P1927" s="24">
        <v>9</v>
      </c>
      <c r="Q1927" s="24" t="s">
        <v>203</v>
      </c>
      <c r="R1927" s="28">
        <v>195</v>
      </c>
      <c r="S1927" s="28">
        <v>759</v>
      </c>
      <c r="T1927" s="29">
        <v>0.15150071462601239</v>
      </c>
      <c r="U1927" s="28">
        <v>8347</v>
      </c>
      <c r="V1927" s="63"/>
      <c r="W1927" s="61">
        <f>(Table134[[#This Row],[2042 Future AADT]]-Table134[[#This Row],[AADT 2022]])/20*($W$5-2022)+Table134[[#This Row],[AADT 2022]]</f>
        <v>8347</v>
      </c>
      <c r="X1927" s="63"/>
    </row>
    <row r="1928" spans="1:24" s="21" customFormat="1" ht="24" customHeight="1" x14ac:dyDescent="0.25">
      <c r="A1928" s="24" t="s">
        <v>15628</v>
      </c>
      <c r="B1928" s="25" t="s">
        <v>20885</v>
      </c>
      <c r="C1928" s="24">
        <v>7383</v>
      </c>
      <c r="D1928" s="24" t="s">
        <v>17074</v>
      </c>
      <c r="E1928" s="24" t="s">
        <v>15629</v>
      </c>
      <c r="F1928" s="26">
        <f>Table134[[#This Row],[ToMeasure]]-Table134[[#This Row],[FromMeasure]]</f>
        <v>0.22203875000000001</v>
      </c>
      <c r="G1928" s="27" t="s">
        <v>12917</v>
      </c>
      <c r="H1928" s="37">
        <v>0</v>
      </c>
      <c r="I1928" s="24" t="s">
        <v>12916</v>
      </c>
      <c r="J1928" s="37">
        <v>0.22203875000000001</v>
      </c>
      <c r="K1928" s="24" t="s">
        <v>1930</v>
      </c>
      <c r="L1928" s="28">
        <v>5672</v>
      </c>
      <c r="M1928" s="28">
        <v>0</v>
      </c>
      <c r="N1928" s="28">
        <v>5672</v>
      </c>
      <c r="O1928" s="25" t="s">
        <v>24537</v>
      </c>
      <c r="P1928" s="24">
        <v>9</v>
      </c>
      <c r="Q1928" s="24" t="s">
        <v>203</v>
      </c>
      <c r="R1928" s="28">
        <v>175</v>
      </c>
      <c r="S1928" s="28">
        <v>684</v>
      </c>
      <c r="T1928" s="29">
        <v>0.15144569816643158</v>
      </c>
      <c r="U1928" s="28">
        <v>7518</v>
      </c>
      <c r="V1928" s="63"/>
      <c r="W1928" s="61">
        <f>(Table134[[#This Row],[2042 Future AADT]]-Table134[[#This Row],[AADT 2022]])/20*($W$5-2022)+Table134[[#This Row],[AADT 2022]]</f>
        <v>7518</v>
      </c>
      <c r="X1928" s="63"/>
    </row>
    <row r="1929" spans="1:24" s="21" customFormat="1" ht="24" customHeight="1" x14ac:dyDescent="0.25">
      <c r="A1929" s="24" t="s">
        <v>12922</v>
      </c>
      <c r="B1929" s="25" t="s">
        <v>20887</v>
      </c>
      <c r="C1929" s="24">
        <v>7390</v>
      </c>
      <c r="D1929" s="24" t="s">
        <v>17074</v>
      </c>
      <c r="E1929" s="24" t="s">
        <v>12923</v>
      </c>
      <c r="F1929" s="26">
        <f>Table134[[#This Row],[ToMeasure]]-Table134[[#This Row],[FromMeasure]]</f>
        <v>0.24493189000000001</v>
      </c>
      <c r="G1929" s="27" t="s">
        <v>12924</v>
      </c>
      <c r="H1929" s="37">
        <v>0</v>
      </c>
      <c r="I1929" s="24" t="s">
        <v>669</v>
      </c>
      <c r="J1929" s="37">
        <v>0.24493189000000001</v>
      </c>
      <c r="K1929" s="24" t="s">
        <v>12925</v>
      </c>
      <c r="L1929" s="28">
        <v>10021</v>
      </c>
      <c r="M1929" s="28">
        <v>0</v>
      </c>
      <c r="N1929" s="28">
        <v>10021</v>
      </c>
      <c r="O1929" s="25" t="s">
        <v>24538</v>
      </c>
      <c r="P1929" s="24">
        <v>11</v>
      </c>
      <c r="Q1929" s="24" t="s">
        <v>203</v>
      </c>
      <c r="R1929" s="28">
        <v>342</v>
      </c>
      <c r="S1929" s="28">
        <v>281</v>
      </c>
      <c r="T1929" s="29">
        <v>6.2169444167248775E-2</v>
      </c>
      <c r="U1929" s="28">
        <v>13283</v>
      </c>
      <c r="V1929" s="63"/>
      <c r="W1929" s="61">
        <f>(Table134[[#This Row],[2042 Future AADT]]-Table134[[#This Row],[AADT 2022]])/20*($W$5-2022)+Table134[[#This Row],[AADT 2022]]</f>
        <v>13283</v>
      </c>
      <c r="X1929" s="63"/>
    </row>
    <row r="1930" spans="1:24" s="21" customFormat="1" ht="24" customHeight="1" x14ac:dyDescent="0.25">
      <c r="A1930" s="24" t="s">
        <v>12927</v>
      </c>
      <c r="B1930" s="25" t="s">
        <v>20889</v>
      </c>
      <c r="C1930" s="24">
        <v>7392</v>
      </c>
      <c r="D1930" s="24" t="s">
        <v>17074</v>
      </c>
      <c r="E1930" s="24" t="s">
        <v>12928</v>
      </c>
      <c r="F1930" s="26">
        <f>Table134[[#This Row],[ToMeasure]]-Table134[[#This Row],[FromMeasure]]</f>
        <v>0.25489201</v>
      </c>
      <c r="G1930" s="27" t="s">
        <v>12929</v>
      </c>
      <c r="H1930" s="37">
        <v>0</v>
      </c>
      <c r="I1930" s="24" t="s">
        <v>1930</v>
      </c>
      <c r="J1930" s="37">
        <v>0.25489201</v>
      </c>
      <c r="K1930" s="24" t="s">
        <v>12925</v>
      </c>
      <c r="L1930" s="28">
        <v>8415</v>
      </c>
      <c r="M1930" s="28">
        <v>0</v>
      </c>
      <c r="N1930" s="28">
        <v>8415</v>
      </c>
      <c r="O1930" s="25" t="s">
        <v>24539</v>
      </c>
      <c r="P1930" s="24">
        <v>10</v>
      </c>
      <c r="Q1930" s="24" t="s">
        <v>203</v>
      </c>
      <c r="R1930" s="28">
        <v>285</v>
      </c>
      <c r="S1930" s="28">
        <v>237</v>
      </c>
      <c r="T1930" s="29">
        <v>6.2032085561497328E-2</v>
      </c>
      <c r="U1930" s="28">
        <v>11154</v>
      </c>
      <c r="V1930" s="63"/>
      <c r="W1930" s="61">
        <f>(Table134[[#This Row],[2042 Future AADT]]-Table134[[#This Row],[AADT 2022]])/20*($W$5-2022)+Table134[[#This Row],[AADT 2022]]</f>
        <v>11154</v>
      </c>
      <c r="X1930" s="63"/>
    </row>
    <row r="1931" spans="1:24" s="21" customFormat="1" ht="24" customHeight="1" x14ac:dyDescent="0.25">
      <c r="A1931" s="24" t="s">
        <v>15631</v>
      </c>
      <c r="B1931" s="25" t="s">
        <v>20888</v>
      </c>
      <c r="C1931" s="24">
        <v>7391</v>
      </c>
      <c r="D1931" s="24" t="s">
        <v>17074</v>
      </c>
      <c r="E1931" s="24" t="s">
        <v>15632</v>
      </c>
      <c r="F1931" s="26">
        <f>Table134[[#This Row],[ToMeasure]]-Table134[[#This Row],[FromMeasure]]</f>
        <v>0.22648415999999999</v>
      </c>
      <c r="G1931" s="27" t="s">
        <v>15633</v>
      </c>
      <c r="H1931" s="37">
        <v>0</v>
      </c>
      <c r="I1931" s="24" t="s">
        <v>12925</v>
      </c>
      <c r="J1931" s="37">
        <v>0.22648415999999999</v>
      </c>
      <c r="K1931" s="24" t="s">
        <v>669</v>
      </c>
      <c r="L1931" s="28">
        <v>6874</v>
      </c>
      <c r="M1931" s="28">
        <v>0</v>
      </c>
      <c r="N1931" s="28">
        <v>6874</v>
      </c>
      <c r="O1931" s="25" t="s">
        <v>24540</v>
      </c>
      <c r="P1931" s="24">
        <v>10</v>
      </c>
      <c r="Q1931" s="24" t="s">
        <v>203</v>
      </c>
      <c r="R1931" s="28">
        <v>214</v>
      </c>
      <c r="S1931" s="28">
        <v>831</v>
      </c>
      <c r="T1931" s="29">
        <v>0.15202211230724469</v>
      </c>
      <c r="U1931" s="28">
        <v>9112</v>
      </c>
      <c r="V1931" s="63"/>
      <c r="W1931" s="61">
        <f>(Table134[[#This Row],[2042 Future AADT]]-Table134[[#This Row],[AADT 2022]])/20*($W$5-2022)+Table134[[#This Row],[AADT 2022]]</f>
        <v>9112</v>
      </c>
      <c r="X1931" s="63"/>
    </row>
    <row r="1932" spans="1:24" s="21" customFormat="1" ht="24" customHeight="1" x14ac:dyDescent="0.25">
      <c r="A1932" s="24" t="s">
        <v>5421</v>
      </c>
      <c r="B1932" s="25" t="s">
        <v>20890</v>
      </c>
      <c r="C1932" s="24">
        <v>7393</v>
      </c>
      <c r="D1932" s="24" t="s">
        <v>17074</v>
      </c>
      <c r="E1932" s="24" t="s">
        <v>5422</v>
      </c>
      <c r="F1932" s="26">
        <f>Table134[[#This Row],[ToMeasure]]-Table134[[#This Row],[FromMeasure]]</f>
        <v>0.25371247000000002</v>
      </c>
      <c r="G1932" s="27" t="s">
        <v>5423</v>
      </c>
      <c r="H1932" s="37">
        <v>0</v>
      </c>
      <c r="I1932" s="24" t="s">
        <v>5424</v>
      </c>
      <c r="J1932" s="37">
        <v>0.25371247000000002</v>
      </c>
      <c r="K1932" s="24" t="s">
        <v>1930</v>
      </c>
      <c r="L1932" s="28">
        <v>8539</v>
      </c>
      <c r="M1932" s="28">
        <v>0</v>
      </c>
      <c r="N1932" s="28">
        <v>8539</v>
      </c>
      <c r="O1932" s="25" t="s">
        <v>24541</v>
      </c>
      <c r="P1932" s="24">
        <v>9</v>
      </c>
      <c r="Q1932" s="24" t="s">
        <v>203</v>
      </c>
      <c r="R1932" s="28">
        <v>266</v>
      </c>
      <c r="S1932" s="28">
        <v>1032</v>
      </c>
      <c r="T1932" s="29">
        <v>0.15200843190069094</v>
      </c>
      <c r="U1932" s="28">
        <v>11319</v>
      </c>
      <c r="V1932" s="63"/>
      <c r="W1932" s="61">
        <f>(Table134[[#This Row],[2042 Future AADT]]-Table134[[#This Row],[AADT 2022]])/20*($W$5-2022)+Table134[[#This Row],[AADT 2022]]</f>
        <v>11319</v>
      </c>
      <c r="X1932" s="63"/>
    </row>
    <row r="1933" spans="1:24" s="21" customFormat="1" ht="24" customHeight="1" x14ac:dyDescent="0.25">
      <c r="A1933" s="24" t="s">
        <v>12931</v>
      </c>
      <c r="B1933" s="25" t="s">
        <v>20892</v>
      </c>
      <c r="C1933" s="24">
        <v>7400</v>
      </c>
      <c r="D1933" s="24" t="s">
        <v>17074</v>
      </c>
      <c r="E1933" s="24" t="s">
        <v>12932</v>
      </c>
      <c r="F1933" s="26">
        <f>Table134[[#This Row],[ToMeasure]]-Table134[[#This Row],[FromMeasure]]</f>
        <v>0.23518284</v>
      </c>
      <c r="G1933" s="27" t="s">
        <v>12933</v>
      </c>
      <c r="H1933" s="37">
        <v>0</v>
      </c>
      <c r="I1933" s="24" t="s">
        <v>669</v>
      </c>
      <c r="J1933" s="37">
        <v>0.23518284</v>
      </c>
      <c r="K1933" s="24" t="s">
        <v>10614</v>
      </c>
      <c r="L1933" s="28">
        <v>11311</v>
      </c>
      <c r="M1933" s="28">
        <v>0</v>
      </c>
      <c r="N1933" s="28">
        <v>11311</v>
      </c>
      <c r="O1933" s="25" t="s">
        <v>24542</v>
      </c>
      <c r="P1933" s="24">
        <v>11</v>
      </c>
      <c r="Q1933" s="24" t="s">
        <v>203</v>
      </c>
      <c r="R1933" s="28">
        <v>379</v>
      </c>
      <c r="S1933" s="28">
        <v>314</v>
      </c>
      <c r="T1933" s="29">
        <v>6.1267792414463798E-2</v>
      </c>
      <c r="U1933" s="28">
        <v>14993</v>
      </c>
      <c r="V1933" s="63"/>
      <c r="W1933" s="61">
        <f>(Table134[[#This Row],[2042 Future AADT]]-Table134[[#This Row],[AADT 2022]])/20*($W$5-2022)+Table134[[#This Row],[AADT 2022]]</f>
        <v>14993</v>
      </c>
      <c r="X1933" s="63"/>
    </row>
    <row r="1934" spans="1:24" s="21" customFormat="1" ht="24" customHeight="1" x14ac:dyDescent="0.25">
      <c r="A1934" s="24" t="s">
        <v>15789</v>
      </c>
      <c r="B1934" s="25" t="s">
        <v>20894</v>
      </c>
      <c r="C1934" s="24">
        <v>7402</v>
      </c>
      <c r="D1934" s="24" t="s">
        <v>17074</v>
      </c>
      <c r="E1934" s="24" t="s">
        <v>15790</v>
      </c>
      <c r="F1934" s="26">
        <f>Table134[[#This Row],[ToMeasure]]-Table134[[#This Row],[FromMeasure]]</f>
        <v>0.24020401</v>
      </c>
      <c r="G1934" s="27" t="s">
        <v>15791</v>
      </c>
      <c r="H1934" s="37">
        <v>0</v>
      </c>
      <c r="I1934" s="24" t="s">
        <v>15792</v>
      </c>
      <c r="J1934" s="37">
        <v>0.24020401</v>
      </c>
      <c r="K1934" s="24" t="s">
        <v>10614</v>
      </c>
      <c r="L1934" s="28">
        <v>11575</v>
      </c>
      <c r="M1934" s="28">
        <v>0</v>
      </c>
      <c r="N1934" s="28">
        <v>11575</v>
      </c>
      <c r="O1934" s="25" t="s">
        <v>24543</v>
      </c>
      <c r="P1934" s="24">
        <v>8</v>
      </c>
      <c r="Q1934" s="24" t="s">
        <v>203</v>
      </c>
      <c r="R1934" s="28">
        <v>393</v>
      </c>
      <c r="S1934" s="28">
        <v>324</v>
      </c>
      <c r="T1934" s="29">
        <v>6.1943844492440607E-2</v>
      </c>
      <c r="U1934" s="28">
        <v>15343</v>
      </c>
      <c r="V1934" s="63"/>
      <c r="W1934" s="61">
        <f>(Table134[[#This Row],[2042 Future AADT]]-Table134[[#This Row],[AADT 2022]])/20*($W$5-2022)+Table134[[#This Row],[AADT 2022]]</f>
        <v>15343</v>
      </c>
      <c r="X1934" s="63"/>
    </row>
    <row r="1935" spans="1:24" s="21" customFormat="1" ht="24" customHeight="1" x14ac:dyDescent="0.25">
      <c r="A1935" s="24" t="s">
        <v>12935</v>
      </c>
      <c r="B1935" s="25" t="s">
        <v>20893</v>
      </c>
      <c r="C1935" s="24">
        <v>7401</v>
      </c>
      <c r="D1935" s="24" t="s">
        <v>17074</v>
      </c>
      <c r="E1935" s="24" t="s">
        <v>12936</v>
      </c>
      <c r="F1935" s="26">
        <f>Table134[[#This Row],[ToMeasure]]-Table134[[#This Row],[FromMeasure]]</f>
        <v>0.23402149999999999</v>
      </c>
      <c r="G1935" s="27" t="s">
        <v>12937</v>
      </c>
      <c r="H1935" s="37">
        <v>0</v>
      </c>
      <c r="I1935" s="24" t="s">
        <v>10614</v>
      </c>
      <c r="J1935" s="37">
        <v>0.23402149999999999</v>
      </c>
      <c r="K1935" s="24" t="s">
        <v>669</v>
      </c>
      <c r="L1935" s="28">
        <v>11038</v>
      </c>
      <c r="M1935" s="28">
        <v>0</v>
      </c>
      <c r="N1935" s="28">
        <v>11038</v>
      </c>
      <c r="O1935" s="25" t="s">
        <v>24544</v>
      </c>
      <c r="P1935" s="24">
        <v>10</v>
      </c>
      <c r="Q1935" s="24" t="s">
        <v>203</v>
      </c>
      <c r="R1935" s="28">
        <v>387</v>
      </c>
      <c r="S1935" s="28">
        <v>320</v>
      </c>
      <c r="T1935" s="29">
        <v>6.4051458597572025E-2</v>
      </c>
      <c r="U1935" s="28">
        <v>14631</v>
      </c>
      <c r="V1935" s="63"/>
      <c r="W1935" s="61">
        <f>(Table134[[#This Row],[2042 Future AADT]]-Table134[[#This Row],[AADT 2022]])/20*($W$5-2022)+Table134[[#This Row],[AADT 2022]]</f>
        <v>14631</v>
      </c>
      <c r="X1935" s="63"/>
    </row>
    <row r="1936" spans="1:24" s="21" customFormat="1" ht="24" customHeight="1" x14ac:dyDescent="0.25">
      <c r="A1936" s="24" t="s">
        <v>15635</v>
      </c>
      <c r="B1936" s="25" t="s">
        <v>20895</v>
      </c>
      <c r="C1936" s="24">
        <v>7403</v>
      </c>
      <c r="D1936" s="24" t="s">
        <v>17074</v>
      </c>
      <c r="E1936" s="24" t="s">
        <v>15636</v>
      </c>
      <c r="F1936" s="26">
        <f>Table134[[#This Row],[ToMeasure]]-Table134[[#This Row],[FromMeasure]]</f>
        <v>0.22789249</v>
      </c>
      <c r="G1936" s="27" t="s">
        <v>15637</v>
      </c>
      <c r="H1936" s="37">
        <v>0</v>
      </c>
      <c r="I1936" s="24" t="s">
        <v>10614</v>
      </c>
      <c r="J1936" s="37">
        <v>0.22789249</v>
      </c>
      <c r="K1936" s="24" t="s">
        <v>1930</v>
      </c>
      <c r="L1936" s="28">
        <v>7988</v>
      </c>
      <c r="M1936" s="28">
        <v>0</v>
      </c>
      <c r="N1936" s="28">
        <v>7988</v>
      </c>
      <c r="O1936" s="25" t="s">
        <v>24545</v>
      </c>
      <c r="P1936" s="24">
        <v>10</v>
      </c>
      <c r="Q1936" s="24" t="s">
        <v>203</v>
      </c>
      <c r="R1936" s="28">
        <v>247</v>
      </c>
      <c r="S1936" s="28">
        <v>965</v>
      </c>
      <c r="T1936" s="29">
        <v>0.15172759138708061</v>
      </c>
      <c r="U1936" s="28">
        <v>10588</v>
      </c>
      <c r="V1936" s="63"/>
      <c r="W1936" s="61">
        <f>(Table134[[#This Row],[2042 Future AADT]]-Table134[[#This Row],[AADT 2022]])/20*($W$5-2022)+Table134[[#This Row],[AADT 2022]]</f>
        <v>10588</v>
      </c>
      <c r="X1936" s="63"/>
    </row>
    <row r="1937" spans="1:24" s="21" customFormat="1" ht="24" customHeight="1" x14ac:dyDescent="0.25">
      <c r="A1937" s="24" t="s">
        <v>5426</v>
      </c>
      <c r="B1937" s="25" t="s">
        <v>20897</v>
      </c>
      <c r="C1937" s="24">
        <v>7410</v>
      </c>
      <c r="D1937" s="24" t="s">
        <v>17074</v>
      </c>
      <c r="E1937" s="24" t="s">
        <v>5427</v>
      </c>
      <c r="F1937" s="26">
        <f>Table134[[#This Row],[ToMeasure]]-Table134[[#This Row],[FromMeasure]]</f>
        <v>0.23337552</v>
      </c>
      <c r="G1937" s="27" t="s">
        <v>5428</v>
      </c>
      <c r="H1937" s="37">
        <v>0</v>
      </c>
      <c r="I1937" s="24" t="s">
        <v>669</v>
      </c>
      <c r="J1937" s="37">
        <v>0.23337552</v>
      </c>
      <c r="K1937" s="24" t="s">
        <v>129</v>
      </c>
      <c r="L1937" s="28">
        <v>6863</v>
      </c>
      <c r="M1937" s="28">
        <v>0</v>
      </c>
      <c r="N1937" s="28">
        <v>6863</v>
      </c>
      <c r="O1937" s="25" t="s">
        <v>24546</v>
      </c>
      <c r="P1937" s="24">
        <v>11</v>
      </c>
      <c r="Q1937" s="24" t="s">
        <v>203</v>
      </c>
      <c r="R1937" s="28">
        <v>232</v>
      </c>
      <c r="S1937" s="28">
        <v>194</v>
      </c>
      <c r="T1937" s="29">
        <v>6.2071980183593181E-2</v>
      </c>
      <c r="U1937" s="28">
        <v>9097</v>
      </c>
      <c r="V1937" s="63"/>
      <c r="W1937" s="61">
        <f>(Table134[[#This Row],[2042 Future AADT]]-Table134[[#This Row],[AADT 2022]])/20*($W$5-2022)+Table134[[#This Row],[AADT 2022]]</f>
        <v>9097</v>
      </c>
      <c r="X1937" s="63"/>
    </row>
    <row r="1938" spans="1:24" s="21" customFormat="1" ht="24" customHeight="1" x14ac:dyDescent="0.25">
      <c r="A1938" s="24" t="s">
        <v>12939</v>
      </c>
      <c r="B1938" s="25" t="s">
        <v>20899</v>
      </c>
      <c r="C1938" s="24">
        <v>7412</v>
      </c>
      <c r="D1938" s="24" t="s">
        <v>17074</v>
      </c>
      <c r="E1938" s="24" t="s">
        <v>12940</v>
      </c>
      <c r="F1938" s="26">
        <f>Table134[[#This Row],[ToMeasure]]-Table134[[#This Row],[FromMeasure]]</f>
        <v>0.2181939</v>
      </c>
      <c r="G1938" s="27" t="s">
        <v>12941</v>
      </c>
      <c r="H1938" s="37">
        <v>0</v>
      </c>
      <c r="I1938" s="24" t="s">
        <v>1930</v>
      </c>
      <c r="J1938" s="37">
        <v>0.2181939</v>
      </c>
      <c r="K1938" s="24" t="s">
        <v>129</v>
      </c>
      <c r="L1938" s="28">
        <v>9713</v>
      </c>
      <c r="M1938" s="28">
        <v>0</v>
      </c>
      <c r="N1938" s="28">
        <v>9713</v>
      </c>
      <c r="O1938" s="25" t="s">
        <v>24547</v>
      </c>
      <c r="P1938" s="24">
        <v>9</v>
      </c>
      <c r="Q1938" s="24" t="s">
        <v>203</v>
      </c>
      <c r="R1938" s="28">
        <v>329</v>
      </c>
      <c r="S1938" s="28">
        <v>271</v>
      </c>
      <c r="T1938" s="29">
        <v>6.1772881704931538E-2</v>
      </c>
      <c r="U1938" s="28">
        <v>12875</v>
      </c>
      <c r="V1938" s="63"/>
      <c r="W1938" s="61">
        <f>(Table134[[#This Row],[2042 Future AADT]]-Table134[[#This Row],[AADT 2022]])/20*($W$5-2022)+Table134[[#This Row],[AADT 2022]]</f>
        <v>12875</v>
      </c>
      <c r="X1938" s="63"/>
    </row>
    <row r="1939" spans="1:24" s="21" customFormat="1" ht="24" customHeight="1" x14ac:dyDescent="0.25">
      <c r="A1939" s="24" t="s">
        <v>12943</v>
      </c>
      <c r="B1939" s="25" t="s">
        <v>20898</v>
      </c>
      <c r="C1939" s="24">
        <v>7411</v>
      </c>
      <c r="D1939" s="24" t="s">
        <v>17074</v>
      </c>
      <c r="E1939" s="24" t="s">
        <v>12944</v>
      </c>
      <c r="F1939" s="26">
        <f>Table134[[#This Row],[ToMeasure]]-Table134[[#This Row],[FromMeasure]]</f>
        <v>0.24385897000000001</v>
      </c>
      <c r="G1939" s="27" t="s">
        <v>12945</v>
      </c>
      <c r="H1939" s="37">
        <v>0</v>
      </c>
      <c r="I1939" s="24" t="s">
        <v>129</v>
      </c>
      <c r="J1939" s="37">
        <v>0.24385897000000001</v>
      </c>
      <c r="K1939" s="24" t="s">
        <v>669</v>
      </c>
      <c r="L1939" s="28">
        <v>8938</v>
      </c>
      <c r="M1939" s="28">
        <v>0</v>
      </c>
      <c r="N1939" s="28">
        <v>8938</v>
      </c>
      <c r="O1939" s="25" t="s">
        <v>24548</v>
      </c>
      <c r="P1939" s="24">
        <v>9</v>
      </c>
      <c r="Q1939" s="24" t="s">
        <v>203</v>
      </c>
      <c r="R1939" s="28">
        <v>278</v>
      </c>
      <c r="S1939" s="28">
        <v>1078</v>
      </c>
      <c r="T1939" s="29">
        <v>0.15171179234728127</v>
      </c>
      <c r="U1939" s="28">
        <v>11848</v>
      </c>
      <c r="V1939" s="63"/>
      <c r="W1939" s="61">
        <f>(Table134[[#This Row],[2042 Future AADT]]-Table134[[#This Row],[AADT 2022]])/20*($W$5-2022)+Table134[[#This Row],[AADT 2022]]</f>
        <v>11848</v>
      </c>
      <c r="X1939" s="63"/>
    </row>
    <row r="1940" spans="1:24" s="21" customFormat="1" ht="24" customHeight="1" x14ac:dyDescent="0.25">
      <c r="A1940" s="24" t="s">
        <v>15639</v>
      </c>
      <c r="B1940" s="25" t="s">
        <v>20900</v>
      </c>
      <c r="C1940" s="24">
        <v>7413</v>
      </c>
      <c r="D1940" s="24" t="s">
        <v>17074</v>
      </c>
      <c r="E1940" s="24" t="s">
        <v>15640</v>
      </c>
      <c r="F1940" s="26">
        <f>Table134[[#This Row],[ToMeasure]]-Table134[[#This Row],[FromMeasure]]</f>
        <v>0.22416022999999999</v>
      </c>
      <c r="G1940" s="27" t="s">
        <v>15641</v>
      </c>
      <c r="H1940" s="37">
        <v>0</v>
      </c>
      <c r="I1940" s="24" t="s">
        <v>129</v>
      </c>
      <c r="J1940" s="37">
        <v>0.22416022999999999</v>
      </c>
      <c r="K1940" s="24" t="s">
        <v>1930</v>
      </c>
      <c r="L1940" s="28">
        <v>6057</v>
      </c>
      <c r="M1940" s="28">
        <v>0</v>
      </c>
      <c r="N1940" s="28">
        <v>6057</v>
      </c>
      <c r="O1940" s="25" t="s">
        <v>24549</v>
      </c>
      <c r="P1940" s="24">
        <v>12</v>
      </c>
      <c r="Q1940" s="24" t="s">
        <v>203</v>
      </c>
      <c r="R1940" s="28">
        <v>188</v>
      </c>
      <c r="S1940" s="28">
        <v>729</v>
      </c>
      <c r="T1940" s="29">
        <v>0.15139508007264321</v>
      </c>
      <c r="U1940" s="28">
        <v>8029</v>
      </c>
      <c r="V1940" s="63"/>
      <c r="W1940" s="61">
        <f>(Table134[[#This Row],[2042 Future AADT]]-Table134[[#This Row],[AADT 2022]])/20*($W$5-2022)+Table134[[#This Row],[AADT 2022]]</f>
        <v>8029</v>
      </c>
      <c r="X1940" s="63"/>
    </row>
    <row r="1941" spans="1:24" s="21" customFormat="1" ht="24" customHeight="1" x14ac:dyDescent="0.25">
      <c r="A1941" s="24" t="s">
        <v>15643</v>
      </c>
      <c r="B1941" s="25" t="s">
        <v>20902</v>
      </c>
      <c r="C1941" s="24">
        <v>7420</v>
      </c>
      <c r="D1941" s="24" t="s">
        <v>17074</v>
      </c>
      <c r="E1941" s="24" t="s">
        <v>15644</v>
      </c>
      <c r="F1941" s="26">
        <f>Table134[[#This Row],[ToMeasure]]-Table134[[#This Row],[FromMeasure]]</f>
        <v>0.22235634000000001</v>
      </c>
      <c r="G1941" s="27" t="s">
        <v>15645</v>
      </c>
      <c r="H1941" s="37">
        <v>0</v>
      </c>
      <c r="I1941" s="24" t="s">
        <v>669</v>
      </c>
      <c r="J1941" s="37">
        <v>0.22235634000000001</v>
      </c>
      <c r="K1941" s="24" t="s">
        <v>114</v>
      </c>
      <c r="L1941" s="28">
        <v>8086</v>
      </c>
      <c r="M1941" s="28">
        <v>0</v>
      </c>
      <c r="N1941" s="28">
        <v>8086</v>
      </c>
      <c r="O1941" s="25" t="s">
        <v>24550</v>
      </c>
      <c r="P1941" s="24">
        <v>12</v>
      </c>
      <c r="Q1941" s="24" t="s">
        <v>203</v>
      </c>
      <c r="R1941" s="28">
        <v>275</v>
      </c>
      <c r="S1941" s="28">
        <v>230</v>
      </c>
      <c r="T1941" s="29">
        <v>6.2453623546871138E-2</v>
      </c>
      <c r="U1941" s="28">
        <v>10718</v>
      </c>
      <c r="V1941" s="63"/>
      <c r="W1941" s="61">
        <f>(Table134[[#This Row],[2042 Future AADT]]-Table134[[#This Row],[AADT 2022]])/20*($W$5-2022)+Table134[[#This Row],[AADT 2022]]</f>
        <v>10718</v>
      </c>
      <c r="X1941" s="63"/>
    </row>
    <row r="1942" spans="1:24" s="21" customFormat="1" ht="24" customHeight="1" x14ac:dyDescent="0.25">
      <c r="A1942" s="24" t="s">
        <v>15647</v>
      </c>
      <c r="B1942" s="25" t="s">
        <v>20904</v>
      </c>
      <c r="C1942" s="24">
        <v>7422</v>
      </c>
      <c r="D1942" s="24" t="s">
        <v>17074</v>
      </c>
      <c r="E1942" s="24" t="s">
        <v>15648</v>
      </c>
      <c r="F1942" s="26">
        <f>Table134[[#This Row],[ToMeasure]]-Table134[[#This Row],[FromMeasure]]</f>
        <v>0.23002249</v>
      </c>
      <c r="G1942" s="27" t="s">
        <v>15649</v>
      </c>
      <c r="H1942" s="37">
        <v>0</v>
      </c>
      <c r="I1942" s="24" t="s">
        <v>1930</v>
      </c>
      <c r="J1942" s="37">
        <v>0.23002249</v>
      </c>
      <c r="K1942" s="24" t="s">
        <v>114</v>
      </c>
      <c r="L1942" s="28">
        <v>7376</v>
      </c>
      <c r="M1942" s="28">
        <v>0</v>
      </c>
      <c r="N1942" s="28">
        <v>7376</v>
      </c>
      <c r="O1942" s="25" t="s">
        <v>24551</v>
      </c>
      <c r="P1942" s="24">
        <v>9</v>
      </c>
      <c r="Q1942" s="24" t="s">
        <v>203</v>
      </c>
      <c r="R1942" s="28">
        <v>252</v>
      </c>
      <c r="S1942" s="28">
        <v>209</v>
      </c>
      <c r="T1942" s="29">
        <v>6.25E-2</v>
      </c>
      <c r="U1942" s="28">
        <v>9777</v>
      </c>
      <c r="V1942" s="63"/>
      <c r="W1942" s="61">
        <f>(Table134[[#This Row],[2042 Future AADT]]-Table134[[#This Row],[AADT 2022]])/20*($W$5-2022)+Table134[[#This Row],[AADT 2022]]</f>
        <v>9777</v>
      </c>
      <c r="X1942" s="63"/>
    </row>
    <row r="1943" spans="1:24" s="21" customFormat="1" ht="24" customHeight="1" x14ac:dyDescent="0.25">
      <c r="A1943" s="24" t="s">
        <v>15651</v>
      </c>
      <c r="B1943" s="25" t="s">
        <v>20903</v>
      </c>
      <c r="C1943" s="24">
        <v>7421</v>
      </c>
      <c r="D1943" s="24" t="s">
        <v>17074</v>
      </c>
      <c r="E1943" s="24" t="s">
        <v>15652</v>
      </c>
      <c r="F1943" s="26">
        <f>Table134[[#This Row],[ToMeasure]]-Table134[[#This Row],[FromMeasure]]</f>
        <v>0.26468914999999998</v>
      </c>
      <c r="G1943" s="27" t="s">
        <v>15653</v>
      </c>
      <c r="H1943" s="37">
        <v>0</v>
      </c>
      <c r="I1943" s="24" t="s">
        <v>114</v>
      </c>
      <c r="J1943" s="37">
        <v>0.26468914999999998</v>
      </c>
      <c r="K1943" s="24" t="s">
        <v>669</v>
      </c>
      <c r="L1943" s="28">
        <v>7796</v>
      </c>
      <c r="M1943" s="28">
        <v>0</v>
      </c>
      <c r="N1943" s="28">
        <v>7796</v>
      </c>
      <c r="O1943" s="25" t="s">
        <v>24552</v>
      </c>
      <c r="P1943" s="24">
        <v>10</v>
      </c>
      <c r="Q1943" s="24" t="s">
        <v>203</v>
      </c>
      <c r="R1943" s="28">
        <v>236</v>
      </c>
      <c r="S1943" s="28">
        <v>919</v>
      </c>
      <c r="T1943" s="29">
        <v>0.14815289892252437</v>
      </c>
      <c r="U1943" s="28">
        <v>10334</v>
      </c>
      <c r="V1943" s="63"/>
      <c r="W1943" s="61">
        <f>(Table134[[#This Row],[2042 Future AADT]]-Table134[[#This Row],[AADT 2022]])/20*($W$5-2022)+Table134[[#This Row],[AADT 2022]]</f>
        <v>10334</v>
      </c>
      <c r="X1943" s="63"/>
    </row>
    <row r="1944" spans="1:24" s="21" customFormat="1" ht="24" customHeight="1" x14ac:dyDescent="0.25">
      <c r="A1944" s="24" t="s">
        <v>15794</v>
      </c>
      <c r="B1944" s="25" t="s">
        <v>20905</v>
      </c>
      <c r="C1944" s="24">
        <v>7423</v>
      </c>
      <c r="D1944" s="24" t="s">
        <v>17074</v>
      </c>
      <c r="E1944" s="24" t="s">
        <v>15795</v>
      </c>
      <c r="F1944" s="26">
        <f>Table134[[#This Row],[ToMeasure]]-Table134[[#This Row],[FromMeasure]]</f>
        <v>0.22243362999999999</v>
      </c>
      <c r="G1944" s="27" t="s">
        <v>15796</v>
      </c>
      <c r="H1944" s="37">
        <v>0</v>
      </c>
      <c r="I1944" s="24" t="s">
        <v>114</v>
      </c>
      <c r="J1944" s="37">
        <v>0.22243362999999999</v>
      </c>
      <c r="K1944" s="24" t="s">
        <v>1930</v>
      </c>
      <c r="L1944" s="28">
        <v>8264</v>
      </c>
      <c r="M1944" s="28">
        <v>0</v>
      </c>
      <c r="N1944" s="28">
        <v>8264</v>
      </c>
      <c r="O1944" s="25" t="s">
        <v>24553</v>
      </c>
      <c r="P1944" s="24">
        <v>17</v>
      </c>
      <c r="Q1944" s="24" t="s">
        <v>203</v>
      </c>
      <c r="R1944" s="28">
        <v>256</v>
      </c>
      <c r="S1944" s="28">
        <v>997</v>
      </c>
      <c r="T1944" s="29">
        <v>0.151621490803485</v>
      </c>
      <c r="U1944" s="28">
        <v>10954</v>
      </c>
      <c r="V1944" s="63"/>
      <c r="W1944" s="61">
        <f>(Table134[[#This Row],[2042 Future AADT]]-Table134[[#This Row],[AADT 2022]])/20*($W$5-2022)+Table134[[#This Row],[AADT 2022]]</f>
        <v>10954</v>
      </c>
      <c r="X1944" s="63"/>
    </row>
    <row r="1945" spans="1:24" s="21" customFormat="1" ht="24" customHeight="1" x14ac:dyDescent="0.25">
      <c r="A1945" s="24" t="s">
        <v>15798</v>
      </c>
      <c r="B1945" s="25" t="s">
        <v>20906</v>
      </c>
      <c r="C1945" s="24">
        <v>7430</v>
      </c>
      <c r="D1945" s="24" t="s">
        <v>17074</v>
      </c>
      <c r="E1945" s="24" t="s">
        <v>15799</v>
      </c>
      <c r="F1945" s="26">
        <f>Table134[[#This Row],[ToMeasure]]-Table134[[#This Row],[FromMeasure]]</f>
        <v>0.20534216999999999</v>
      </c>
      <c r="G1945" s="27" t="s">
        <v>15800</v>
      </c>
      <c r="H1945" s="37">
        <v>0</v>
      </c>
      <c r="I1945" s="24" t="s">
        <v>669</v>
      </c>
      <c r="J1945" s="37">
        <v>0.20534216999999999</v>
      </c>
      <c r="K1945" s="24" t="s">
        <v>12950</v>
      </c>
      <c r="L1945" s="28">
        <v>6498</v>
      </c>
      <c r="M1945" s="28">
        <v>0</v>
      </c>
      <c r="N1945" s="28">
        <v>6498</v>
      </c>
      <c r="O1945" s="25" t="s">
        <v>24554</v>
      </c>
      <c r="P1945" s="24">
        <v>12</v>
      </c>
      <c r="Q1945" s="24" t="s">
        <v>203</v>
      </c>
      <c r="R1945" s="28">
        <v>217</v>
      </c>
      <c r="S1945" s="28">
        <v>181</v>
      </c>
      <c r="T1945" s="29">
        <v>6.1249615266235763E-2</v>
      </c>
      <c r="U1945" s="28">
        <v>8613</v>
      </c>
      <c r="V1945" s="63"/>
      <c r="W1945" s="61">
        <f>(Table134[[#This Row],[2042 Future AADT]]-Table134[[#This Row],[AADT 2022]])/20*($W$5-2022)+Table134[[#This Row],[AADT 2022]]</f>
        <v>8613</v>
      </c>
      <c r="X1945" s="63"/>
    </row>
    <row r="1946" spans="1:24" s="21" customFormat="1" ht="24" customHeight="1" x14ac:dyDescent="0.25">
      <c r="A1946" s="24" t="s">
        <v>12947</v>
      </c>
      <c r="B1946" s="25" t="s">
        <v>20908</v>
      </c>
      <c r="C1946" s="24">
        <v>7432</v>
      </c>
      <c r="D1946" s="24" t="s">
        <v>17074</v>
      </c>
      <c r="E1946" s="24" t="s">
        <v>12948</v>
      </c>
      <c r="F1946" s="26">
        <f>Table134[[#This Row],[ToMeasure]]-Table134[[#This Row],[FromMeasure]]</f>
        <v>0.21409547000000001</v>
      </c>
      <c r="G1946" s="27" t="s">
        <v>12949</v>
      </c>
      <c r="H1946" s="37">
        <v>0</v>
      </c>
      <c r="I1946" s="24" t="s">
        <v>1930</v>
      </c>
      <c r="J1946" s="37">
        <v>0.21409547000000001</v>
      </c>
      <c r="K1946" s="24" t="s">
        <v>12950</v>
      </c>
      <c r="L1946" s="28">
        <v>8347</v>
      </c>
      <c r="M1946" s="28">
        <v>0</v>
      </c>
      <c r="N1946" s="28">
        <v>8347</v>
      </c>
      <c r="O1946" s="25" t="s">
        <v>24555</v>
      </c>
      <c r="P1946" s="24">
        <v>7</v>
      </c>
      <c r="Q1946" s="24" t="s">
        <v>203</v>
      </c>
      <c r="R1946" s="28">
        <v>282</v>
      </c>
      <c r="S1946" s="28">
        <v>236</v>
      </c>
      <c r="T1946" s="29">
        <v>6.2058224511800646E-2</v>
      </c>
      <c r="U1946" s="28">
        <v>11064</v>
      </c>
      <c r="V1946" s="63"/>
      <c r="W1946" s="61">
        <f>(Table134[[#This Row],[2042 Future AADT]]-Table134[[#This Row],[AADT 2022]])/20*($W$5-2022)+Table134[[#This Row],[AADT 2022]]</f>
        <v>11064</v>
      </c>
      <c r="X1946" s="63"/>
    </row>
    <row r="1947" spans="1:24" s="21" customFormat="1" ht="24" customHeight="1" x14ac:dyDescent="0.25">
      <c r="A1947" s="24" t="s">
        <v>15655</v>
      </c>
      <c r="B1947" s="25" t="s">
        <v>20907</v>
      </c>
      <c r="C1947" s="24">
        <v>7431</v>
      </c>
      <c r="D1947" s="24" t="s">
        <v>17074</v>
      </c>
      <c r="E1947" s="24" t="s">
        <v>15656</v>
      </c>
      <c r="F1947" s="26">
        <f>Table134[[#This Row],[ToMeasure]]-Table134[[#This Row],[FromMeasure]]</f>
        <v>0.24411646000000001</v>
      </c>
      <c r="G1947" s="27" t="s">
        <v>15657</v>
      </c>
      <c r="H1947" s="37">
        <v>0</v>
      </c>
      <c r="I1947" s="24" t="s">
        <v>12950</v>
      </c>
      <c r="J1947" s="37">
        <v>0.24411646000000001</v>
      </c>
      <c r="K1947" s="24" t="s">
        <v>669</v>
      </c>
      <c r="L1947" s="28">
        <v>8278</v>
      </c>
      <c r="M1947" s="28">
        <v>0</v>
      </c>
      <c r="N1947" s="28">
        <v>8278</v>
      </c>
      <c r="O1947" s="25" t="s">
        <v>24556</v>
      </c>
      <c r="P1947" s="24">
        <v>8</v>
      </c>
      <c r="Q1947" s="24" t="s">
        <v>203</v>
      </c>
      <c r="R1947" s="28">
        <v>257</v>
      </c>
      <c r="S1947" s="28">
        <v>998</v>
      </c>
      <c r="T1947" s="29">
        <v>0.15160666827736169</v>
      </c>
      <c r="U1947" s="28">
        <v>10973</v>
      </c>
      <c r="V1947" s="63"/>
      <c r="W1947" s="61">
        <f>(Table134[[#This Row],[2042 Future AADT]]-Table134[[#This Row],[AADT 2022]])/20*($W$5-2022)+Table134[[#This Row],[AADT 2022]]</f>
        <v>10973</v>
      </c>
      <c r="X1947" s="63"/>
    </row>
    <row r="1948" spans="1:24" s="21" customFormat="1" ht="24" customHeight="1" x14ac:dyDescent="0.25">
      <c r="A1948" s="24" t="s">
        <v>12952</v>
      </c>
      <c r="B1948" s="25" t="s">
        <v>20909</v>
      </c>
      <c r="C1948" s="24">
        <v>7433</v>
      </c>
      <c r="D1948" s="24" t="s">
        <v>17074</v>
      </c>
      <c r="E1948" s="24" t="s">
        <v>12953</v>
      </c>
      <c r="F1948" s="26">
        <f>Table134[[#This Row],[ToMeasure]]-Table134[[#This Row],[FromMeasure]]</f>
        <v>0.21464718999999999</v>
      </c>
      <c r="G1948" s="27" t="s">
        <v>12954</v>
      </c>
      <c r="H1948" s="37">
        <v>0</v>
      </c>
      <c r="I1948" s="24" t="s">
        <v>12950</v>
      </c>
      <c r="J1948" s="37">
        <v>0.21464718999999999</v>
      </c>
      <c r="K1948" s="24" t="s">
        <v>1930</v>
      </c>
      <c r="L1948" s="28">
        <v>5846</v>
      </c>
      <c r="M1948" s="28">
        <v>0</v>
      </c>
      <c r="N1948" s="28">
        <v>5846</v>
      </c>
      <c r="O1948" s="25" t="s">
        <v>24557</v>
      </c>
      <c r="P1948" s="24">
        <v>14</v>
      </c>
      <c r="Q1948" s="24" t="s">
        <v>203</v>
      </c>
      <c r="R1948" s="28">
        <v>181</v>
      </c>
      <c r="S1948" s="28">
        <v>706</v>
      </c>
      <c r="T1948" s="29">
        <v>0.15172767704413273</v>
      </c>
      <c r="U1948" s="28">
        <v>7749</v>
      </c>
      <c r="V1948" s="63"/>
      <c r="W1948" s="61">
        <f>(Table134[[#This Row],[2042 Future AADT]]-Table134[[#This Row],[AADT 2022]])/20*($W$5-2022)+Table134[[#This Row],[AADT 2022]]</f>
        <v>7749</v>
      </c>
      <c r="X1948" s="63"/>
    </row>
    <row r="1949" spans="1:24" s="21" customFormat="1" ht="24" customHeight="1" x14ac:dyDescent="0.25">
      <c r="A1949" s="24" t="s">
        <v>15659</v>
      </c>
      <c r="B1949" s="25" t="s">
        <v>21095</v>
      </c>
      <c r="C1949" s="24">
        <v>7840</v>
      </c>
      <c r="D1949" s="24" t="s">
        <v>17074</v>
      </c>
      <c r="E1949" s="24" t="s">
        <v>1782</v>
      </c>
      <c r="F1949" s="26">
        <f>Table134[[#This Row],[ToMeasure]]-Table134[[#This Row],[FromMeasure]]</f>
        <v>0.95493634000000005</v>
      </c>
      <c r="G1949" s="27" t="s">
        <v>1780</v>
      </c>
      <c r="H1949" s="37">
        <v>0</v>
      </c>
      <c r="I1949" s="24" t="s">
        <v>669</v>
      </c>
      <c r="J1949" s="37">
        <v>0.95493634000000005</v>
      </c>
      <c r="K1949" s="24" t="s">
        <v>205</v>
      </c>
      <c r="L1949" s="28">
        <v>23194</v>
      </c>
      <c r="M1949" s="28">
        <v>0</v>
      </c>
      <c r="N1949" s="28">
        <v>23194</v>
      </c>
      <c r="O1949" s="25" t="s">
        <v>24558</v>
      </c>
      <c r="P1949" s="24">
        <v>10</v>
      </c>
      <c r="Q1949" s="24" t="s">
        <v>203</v>
      </c>
      <c r="R1949" s="28">
        <v>787</v>
      </c>
      <c r="S1949" s="28">
        <v>652</v>
      </c>
      <c r="T1949" s="29">
        <v>6.20419073898422E-2</v>
      </c>
      <c r="U1949" s="28">
        <v>30744</v>
      </c>
      <c r="V1949" s="63"/>
      <c r="W1949" s="61">
        <f>(Table134[[#This Row],[2042 Future AADT]]-Table134[[#This Row],[AADT 2022]])/20*($W$5-2022)+Table134[[#This Row],[AADT 2022]]</f>
        <v>30744</v>
      </c>
      <c r="X1949" s="63"/>
    </row>
    <row r="1950" spans="1:24" s="21" customFormat="1" ht="24" customHeight="1" x14ac:dyDescent="0.25">
      <c r="A1950" s="24" t="s">
        <v>15802</v>
      </c>
      <c r="B1950" s="25" t="s">
        <v>21096</v>
      </c>
      <c r="C1950" s="24">
        <v>7841</v>
      </c>
      <c r="D1950" s="24" t="s">
        <v>17074</v>
      </c>
      <c r="E1950" s="24" t="s">
        <v>15803</v>
      </c>
      <c r="F1950" s="26">
        <f>Table134[[#This Row],[ToMeasure]]-Table134[[#This Row],[FromMeasure]]</f>
        <v>0.30588362000000002</v>
      </c>
      <c r="G1950" s="27" t="s">
        <v>15804</v>
      </c>
      <c r="H1950" s="37">
        <v>0</v>
      </c>
      <c r="I1950" s="24" t="s">
        <v>1780</v>
      </c>
      <c r="J1950" s="37">
        <v>0.30588362000000002</v>
      </c>
      <c r="K1950" s="24" t="s">
        <v>15663</v>
      </c>
      <c r="L1950" s="28">
        <v>25018</v>
      </c>
      <c r="M1950" s="28">
        <v>0</v>
      </c>
      <c r="N1950" s="28">
        <v>25018</v>
      </c>
      <c r="O1950" s="25" t="s">
        <v>24559</v>
      </c>
      <c r="P1950" s="24">
        <v>8</v>
      </c>
      <c r="Q1950" s="24" t="s">
        <v>203</v>
      </c>
      <c r="R1950" s="28">
        <v>779</v>
      </c>
      <c r="S1950" s="28">
        <v>3020</v>
      </c>
      <c r="T1950" s="29">
        <v>0.15185066751938603</v>
      </c>
      <c r="U1950" s="28">
        <v>33162</v>
      </c>
      <c r="V1950" s="63"/>
      <c r="W1950" s="61">
        <f>(Table134[[#This Row],[2042 Future AADT]]-Table134[[#This Row],[AADT 2022]])/20*($W$5-2022)+Table134[[#This Row],[AADT 2022]]</f>
        <v>33162</v>
      </c>
      <c r="X1950" s="63"/>
    </row>
    <row r="1951" spans="1:24" s="21" customFormat="1" ht="24" customHeight="1" x14ac:dyDescent="0.25">
      <c r="A1951" s="24" t="s">
        <v>5430</v>
      </c>
      <c r="B1951" s="25" t="s">
        <v>21099</v>
      </c>
      <c r="C1951" s="24">
        <v>7844</v>
      </c>
      <c r="D1951" s="24" t="s">
        <v>17074</v>
      </c>
      <c r="E1951" s="24" t="s">
        <v>5431</v>
      </c>
      <c r="F1951" s="26">
        <f>Table134[[#This Row],[ToMeasure]]-Table134[[#This Row],[FromMeasure]]</f>
        <v>0.26126856999999998</v>
      </c>
      <c r="G1951" s="27" t="s">
        <v>5432</v>
      </c>
      <c r="H1951" s="37">
        <v>0</v>
      </c>
      <c r="I1951" s="24" t="s">
        <v>669</v>
      </c>
      <c r="J1951" s="37">
        <v>0.26126856999999998</v>
      </c>
      <c r="K1951" s="24" t="s">
        <v>5275</v>
      </c>
      <c r="L1951" s="28">
        <v>9775</v>
      </c>
      <c r="M1951" s="28">
        <v>0</v>
      </c>
      <c r="N1951" s="28">
        <v>9775</v>
      </c>
      <c r="O1951" s="25" t="s">
        <v>24560</v>
      </c>
      <c r="P1951" s="24">
        <v>12</v>
      </c>
      <c r="Q1951" s="24" t="s">
        <v>203</v>
      </c>
      <c r="R1951" s="28">
        <v>332</v>
      </c>
      <c r="S1951" s="28">
        <v>275</v>
      </c>
      <c r="T1951" s="29">
        <v>6.2097186700767262E-2</v>
      </c>
      <c r="U1951" s="28">
        <v>12957</v>
      </c>
      <c r="V1951" s="63"/>
      <c r="W1951" s="61">
        <f>(Table134[[#This Row],[2042 Future AADT]]-Table134[[#This Row],[AADT 2022]])/20*($W$5-2022)+Table134[[#This Row],[AADT 2022]]</f>
        <v>12957</v>
      </c>
      <c r="X1951" s="63"/>
    </row>
    <row r="1952" spans="1:24" s="21" customFormat="1" ht="24" customHeight="1" x14ac:dyDescent="0.25">
      <c r="A1952" s="24" t="s">
        <v>15661</v>
      </c>
      <c r="B1952" s="25" t="s">
        <v>21097</v>
      </c>
      <c r="C1952" s="24">
        <v>7842</v>
      </c>
      <c r="D1952" s="24" t="s">
        <v>17074</v>
      </c>
      <c r="E1952" s="24" t="s">
        <v>15662</v>
      </c>
      <c r="F1952" s="26">
        <f>Table134[[#This Row],[ToMeasure]]-Table134[[#This Row],[FromMeasure]]</f>
        <v>0.85212739000000004</v>
      </c>
      <c r="G1952" s="27" t="s">
        <v>15663</v>
      </c>
      <c r="H1952" s="37">
        <v>0</v>
      </c>
      <c r="I1952" s="24" t="s">
        <v>1930</v>
      </c>
      <c r="J1952" s="37">
        <v>0.85212739000000004</v>
      </c>
      <c r="K1952" s="24" t="s">
        <v>923</v>
      </c>
      <c r="L1952" s="28">
        <v>44069</v>
      </c>
      <c r="M1952" s="28">
        <v>0</v>
      </c>
      <c r="N1952" s="28">
        <v>44069</v>
      </c>
      <c r="O1952" s="25" t="s">
        <v>24561</v>
      </c>
      <c r="P1952" s="24">
        <v>9</v>
      </c>
      <c r="Q1952" s="24" t="s">
        <v>203</v>
      </c>
      <c r="R1952" s="28">
        <v>1502</v>
      </c>
      <c r="S1952" s="28">
        <v>1246</v>
      </c>
      <c r="T1952" s="29">
        <v>6.2356758719281126E-2</v>
      </c>
      <c r="U1952" s="28">
        <v>58415</v>
      </c>
      <c r="V1952" s="63"/>
      <c r="W1952" s="61">
        <f>(Table134[[#This Row],[2042 Future AADT]]-Table134[[#This Row],[AADT 2022]])/20*($W$5-2022)+Table134[[#This Row],[AADT 2022]]</f>
        <v>58415</v>
      </c>
      <c r="X1952" s="63"/>
    </row>
    <row r="1953" spans="1:24" s="21" customFormat="1" ht="24" customHeight="1" x14ac:dyDescent="0.25">
      <c r="A1953" s="24" t="s">
        <v>15806</v>
      </c>
      <c r="B1953" s="25" t="s">
        <v>21098</v>
      </c>
      <c r="C1953" s="24">
        <v>7843</v>
      </c>
      <c r="D1953" s="24" t="s">
        <v>17074</v>
      </c>
      <c r="E1953" s="24" t="s">
        <v>15807</v>
      </c>
      <c r="F1953" s="26">
        <f>Table134[[#This Row],[ToMeasure]]-Table134[[#This Row],[FromMeasure]]</f>
        <v>0.28348951</v>
      </c>
      <c r="G1953" s="27" t="s">
        <v>15808</v>
      </c>
      <c r="H1953" s="37">
        <v>0</v>
      </c>
      <c r="I1953" s="24" t="s">
        <v>15663</v>
      </c>
      <c r="J1953" s="37">
        <v>0.28348951</v>
      </c>
      <c r="K1953" s="24" t="s">
        <v>1780</v>
      </c>
      <c r="L1953" s="28">
        <v>17126</v>
      </c>
      <c r="M1953" s="28">
        <v>0</v>
      </c>
      <c r="N1953" s="28">
        <v>17126</v>
      </c>
      <c r="O1953" s="25" t="s">
        <v>24562</v>
      </c>
      <c r="P1953" s="24">
        <v>10</v>
      </c>
      <c r="Q1953" s="24" t="s">
        <v>203</v>
      </c>
      <c r="R1953" s="28">
        <v>533</v>
      </c>
      <c r="S1953" s="28">
        <v>2067</v>
      </c>
      <c r="T1953" s="29">
        <v>0.15181595235314727</v>
      </c>
      <c r="U1953" s="28">
        <v>22701</v>
      </c>
      <c r="V1953" s="63"/>
      <c r="W1953" s="61">
        <f>(Table134[[#This Row],[2042 Future AADT]]-Table134[[#This Row],[AADT 2022]])/20*($W$5-2022)+Table134[[#This Row],[AADT 2022]]</f>
        <v>22701</v>
      </c>
      <c r="X1953" s="63"/>
    </row>
    <row r="1954" spans="1:24" s="21" customFormat="1" ht="24" customHeight="1" x14ac:dyDescent="0.25">
      <c r="A1954" s="24" t="s">
        <v>15810</v>
      </c>
      <c r="B1954" s="25" t="s">
        <v>21100</v>
      </c>
      <c r="C1954" s="24">
        <v>7845</v>
      </c>
      <c r="D1954" s="24" t="s">
        <v>17074</v>
      </c>
      <c r="E1954" s="24" t="s">
        <v>15811</v>
      </c>
      <c r="F1954" s="26">
        <f>Table134[[#This Row],[ToMeasure]]-Table134[[#This Row],[FromMeasure]]</f>
        <v>0.22473997000000001</v>
      </c>
      <c r="G1954" s="27" t="s">
        <v>15812</v>
      </c>
      <c r="H1954" s="37">
        <v>0</v>
      </c>
      <c r="I1954" s="24" t="s">
        <v>5195</v>
      </c>
      <c r="J1954" s="37">
        <v>0.22473997000000001</v>
      </c>
      <c r="K1954" s="24" t="s">
        <v>1930</v>
      </c>
      <c r="L1954" s="28">
        <v>8845</v>
      </c>
      <c r="M1954" s="28">
        <v>0</v>
      </c>
      <c r="N1954" s="28">
        <v>8845</v>
      </c>
      <c r="O1954" s="25" t="s">
        <v>24563</v>
      </c>
      <c r="P1954" s="24">
        <v>10</v>
      </c>
      <c r="Q1954" s="24" t="s">
        <v>203</v>
      </c>
      <c r="R1954" s="28">
        <v>275</v>
      </c>
      <c r="S1954" s="28">
        <v>1069</v>
      </c>
      <c r="T1954" s="29">
        <v>0.15195025438100621</v>
      </c>
      <c r="U1954" s="28">
        <v>11724</v>
      </c>
      <c r="V1954" s="63"/>
      <c r="W1954" s="61">
        <f>(Table134[[#This Row],[2042 Future AADT]]-Table134[[#This Row],[AADT 2022]])/20*($W$5-2022)+Table134[[#This Row],[AADT 2022]]</f>
        <v>11724</v>
      </c>
      <c r="X1954" s="63"/>
    </row>
    <row r="1955" spans="1:24" s="21" customFormat="1" ht="24" customHeight="1" x14ac:dyDescent="0.25">
      <c r="A1955" s="24" t="s">
        <v>12956</v>
      </c>
      <c r="B1955" s="25" t="s">
        <v>20915</v>
      </c>
      <c r="C1955" s="24">
        <v>7452</v>
      </c>
      <c r="D1955" s="24" t="s">
        <v>17074</v>
      </c>
      <c r="E1955" s="24" t="s">
        <v>12957</v>
      </c>
      <c r="F1955" s="26">
        <f>Table134[[#This Row],[ToMeasure]]-Table134[[#This Row],[FromMeasure]]</f>
        <v>0.13337031999999999</v>
      </c>
      <c r="G1955" s="27" t="s">
        <v>12958</v>
      </c>
      <c r="H1955" s="37">
        <v>0</v>
      </c>
      <c r="I1955" s="24" t="s">
        <v>1930</v>
      </c>
      <c r="J1955" s="37">
        <v>0.13337031999999999</v>
      </c>
      <c r="K1955" s="24" t="s">
        <v>5195</v>
      </c>
      <c r="L1955" s="28">
        <v>18779</v>
      </c>
      <c r="M1955" s="28">
        <v>0</v>
      </c>
      <c r="N1955" s="28">
        <v>18779</v>
      </c>
      <c r="O1955" s="25" t="s">
        <v>24564</v>
      </c>
      <c r="P1955" s="24">
        <v>8</v>
      </c>
      <c r="Q1955" s="24" t="s">
        <v>203</v>
      </c>
      <c r="R1955" s="28">
        <v>572</v>
      </c>
      <c r="S1955" s="28">
        <v>2218</v>
      </c>
      <c r="T1955" s="29">
        <v>0.14857021140635818</v>
      </c>
      <c r="U1955" s="28">
        <v>24892</v>
      </c>
      <c r="V1955" s="63"/>
      <c r="W1955" s="61">
        <f>(Table134[[#This Row],[2042 Future AADT]]-Table134[[#This Row],[AADT 2022]])/20*($W$5-2022)+Table134[[#This Row],[AADT 2022]]</f>
        <v>24892</v>
      </c>
      <c r="X1955" s="63"/>
    </row>
    <row r="1956" spans="1:24" s="21" customFormat="1" ht="24" customHeight="1" x14ac:dyDescent="0.25">
      <c r="A1956" s="24" t="s">
        <v>15814</v>
      </c>
      <c r="B1956" s="25" t="s">
        <v>20914</v>
      </c>
      <c r="C1956" s="24">
        <v>7451</v>
      </c>
      <c r="D1956" s="24" t="s">
        <v>17074</v>
      </c>
      <c r="E1956" s="24" t="s">
        <v>15815</v>
      </c>
      <c r="F1956" s="26">
        <f>Table134[[#This Row],[ToMeasure]]-Table134[[#This Row],[FromMeasure]]</f>
        <v>0.12466076</v>
      </c>
      <c r="G1956" s="27" t="s">
        <v>15816</v>
      </c>
      <c r="H1956" s="37">
        <v>0</v>
      </c>
      <c r="I1956" s="24" t="s">
        <v>5275</v>
      </c>
      <c r="J1956" s="37">
        <v>0.12466076</v>
      </c>
      <c r="K1956" s="24" t="s">
        <v>669</v>
      </c>
      <c r="L1956" s="28">
        <v>18768</v>
      </c>
      <c r="M1956" s="28">
        <v>0</v>
      </c>
      <c r="N1956" s="28">
        <v>18768</v>
      </c>
      <c r="O1956" s="25" t="s">
        <v>24565</v>
      </c>
      <c r="P1956" s="24">
        <v>9</v>
      </c>
      <c r="Q1956" s="24" t="s">
        <v>203</v>
      </c>
      <c r="R1956" s="28">
        <v>572</v>
      </c>
      <c r="S1956" s="28">
        <v>2217</v>
      </c>
      <c r="T1956" s="29">
        <v>0.14860400682011934</v>
      </c>
      <c r="U1956" s="28">
        <v>24878</v>
      </c>
      <c r="V1956" s="63"/>
      <c r="W1956" s="61">
        <f>(Table134[[#This Row],[2042 Future AADT]]-Table134[[#This Row],[AADT 2022]])/20*($W$5-2022)+Table134[[#This Row],[AADT 2022]]</f>
        <v>24878</v>
      </c>
      <c r="X1956" s="63"/>
    </row>
    <row r="1957" spans="1:24" s="21" customFormat="1" ht="24" customHeight="1" x14ac:dyDescent="0.25">
      <c r="A1957" s="24" t="s">
        <v>15665</v>
      </c>
      <c r="B1957" s="25" t="s">
        <v>20921</v>
      </c>
      <c r="C1957" s="24">
        <v>7460</v>
      </c>
      <c r="D1957" s="24" t="s">
        <v>17074</v>
      </c>
      <c r="E1957" s="24" t="s">
        <v>15666</v>
      </c>
      <c r="F1957" s="26">
        <f>Table134[[#This Row],[ToMeasure]]-Table134[[#This Row],[FromMeasure]]</f>
        <v>0.13452209000000001</v>
      </c>
      <c r="G1957" s="27" t="s">
        <v>15667</v>
      </c>
      <c r="H1957" s="37">
        <v>0</v>
      </c>
      <c r="I1957" s="24" t="s">
        <v>669</v>
      </c>
      <c r="J1957" s="37">
        <v>0.13452209000000001</v>
      </c>
      <c r="K1957" s="24" t="s">
        <v>5275</v>
      </c>
      <c r="L1957" s="28">
        <v>17275</v>
      </c>
      <c r="M1957" s="28">
        <v>0</v>
      </c>
      <c r="N1957" s="28">
        <v>17275</v>
      </c>
      <c r="O1957" s="25" t="s">
        <v>24566</v>
      </c>
      <c r="P1957" s="24">
        <v>9</v>
      </c>
      <c r="Q1957" s="24" t="s">
        <v>203</v>
      </c>
      <c r="R1957" s="28">
        <v>527</v>
      </c>
      <c r="S1957" s="28">
        <v>2044</v>
      </c>
      <c r="T1957" s="29">
        <v>0.14882778581765557</v>
      </c>
      <c r="U1957" s="28">
        <v>22899</v>
      </c>
      <c r="V1957" s="63"/>
      <c r="W1957" s="61">
        <f>(Table134[[#This Row],[2042 Future AADT]]-Table134[[#This Row],[AADT 2022]])/20*($W$5-2022)+Table134[[#This Row],[AADT 2022]]</f>
        <v>22899</v>
      </c>
      <c r="X1957" s="63"/>
    </row>
    <row r="1958" spans="1:24" s="21" customFormat="1" ht="24" customHeight="1" x14ac:dyDescent="0.25">
      <c r="A1958" s="24" t="s">
        <v>15818</v>
      </c>
      <c r="B1958" s="25" t="s">
        <v>20923</v>
      </c>
      <c r="C1958" s="24">
        <v>7462</v>
      </c>
      <c r="D1958" s="24" t="s">
        <v>17074</v>
      </c>
      <c r="E1958" s="24" t="s">
        <v>15819</v>
      </c>
      <c r="F1958" s="26">
        <f>Table134[[#This Row],[ToMeasure]]-Table134[[#This Row],[FromMeasure]]</f>
        <v>0.16484314</v>
      </c>
      <c r="G1958" s="27" t="s">
        <v>15820</v>
      </c>
      <c r="H1958" s="37">
        <v>0</v>
      </c>
      <c r="I1958" s="24" t="s">
        <v>1930</v>
      </c>
      <c r="J1958" s="37">
        <v>0.16484314</v>
      </c>
      <c r="K1958" s="24" t="s">
        <v>5195</v>
      </c>
      <c r="L1958" s="28">
        <v>15919</v>
      </c>
      <c r="M1958" s="28">
        <v>0</v>
      </c>
      <c r="N1958" s="28">
        <v>15919</v>
      </c>
      <c r="O1958" s="25" t="s">
        <v>24567</v>
      </c>
      <c r="P1958" s="24">
        <v>8</v>
      </c>
      <c r="Q1958" s="24" t="s">
        <v>203</v>
      </c>
      <c r="R1958" s="28">
        <v>485</v>
      </c>
      <c r="S1958" s="28">
        <v>1881</v>
      </c>
      <c r="T1958" s="29">
        <v>0.148627426345876</v>
      </c>
      <c r="U1958" s="28">
        <v>21101</v>
      </c>
      <c r="V1958" s="63"/>
      <c r="W1958" s="61">
        <f>(Table134[[#This Row],[2042 Future AADT]]-Table134[[#This Row],[AADT 2022]])/20*($W$5-2022)+Table134[[#This Row],[AADT 2022]]</f>
        <v>21101</v>
      </c>
      <c r="X1958" s="63"/>
    </row>
    <row r="1959" spans="1:24" s="21" customFormat="1" ht="24" customHeight="1" x14ac:dyDescent="0.25">
      <c r="A1959" s="24" t="s">
        <v>15822</v>
      </c>
      <c r="B1959" s="25" t="s">
        <v>20922</v>
      </c>
      <c r="C1959" s="24">
        <v>7461</v>
      </c>
      <c r="D1959" s="24" t="s">
        <v>17074</v>
      </c>
      <c r="E1959" s="24" t="s">
        <v>15823</v>
      </c>
      <c r="F1959" s="26">
        <f>Table134[[#This Row],[ToMeasure]]-Table134[[#This Row],[FromMeasure]]</f>
        <v>0.21134876999999999</v>
      </c>
      <c r="G1959" s="27" t="s">
        <v>15824</v>
      </c>
      <c r="H1959" s="37">
        <v>0</v>
      </c>
      <c r="I1959" s="24" t="s">
        <v>5275</v>
      </c>
      <c r="J1959" s="37">
        <v>0.21134876999999999</v>
      </c>
      <c r="K1959" s="24" t="s">
        <v>669</v>
      </c>
      <c r="L1959" s="28">
        <v>15495</v>
      </c>
      <c r="M1959" s="28">
        <v>0</v>
      </c>
      <c r="N1959" s="28">
        <v>15495</v>
      </c>
      <c r="O1959" s="25" t="s">
        <v>24568</v>
      </c>
      <c r="P1959" s="24">
        <v>9</v>
      </c>
      <c r="Q1959" s="24" t="s">
        <v>203</v>
      </c>
      <c r="R1959" s="28">
        <v>472</v>
      </c>
      <c r="S1959" s="28">
        <v>1832</v>
      </c>
      <c r="T1959" s="29">
        <v>0.14869312681510163</v>
      </c>
      <c r="U1959" s="28">
        <v>20539</v>
      </c>
      <c r="V1959" s="63"/>
      <c r="W1959" s="61">
        <f>(Table134[[#This Row],[2042 Future AADT]]-Table134[[#This Row],[AADT 2022]])/20*($W$5-2022)+Table134[[#This Row],[AADT 2022]]</f>
        <v>20539</v>
      </c>
      <c r="X1959" s="63"/>
    </row>
    <row r="1960" spans="1:24" s="21" customFormat="1" ht="24" customHeight="1" x14ac:dyDescent="0.25">
      <c r="A1960" s="24" t="s">
        <v>15826</v>
      </c>
      <c r="B1960" s="25" t="s">
        <v>20924</v>
      </c>
      <c r="C1960" s="24">
        <v>7463</v>
      </c>
      <c r="D1960" s="24" t="s">
        <v>17074</v>
      </c>
      <c r="E1960" s="24" t="s">
        <v>15827</v>
      </c>
      <c r="F1960" s="26">
        <f>Table134[[#This Row],[ToMeasure]]-Table134[[#This Row],[FromMeasure]]</f>
        <v>0.17246903</v>
      </c>
      <c r="G1960" s="27" t="s">
        <v>15828</v>
      </c>
      <c r="H1960" s="37">
        <v>0</v>
      </c>
      <c r="I1960" s="24" t="s">
        <v>5195</v>
      </c>
      <c r="J1960" s="37">
        <v>0.17246903</v>
      </c>
      <c r="K1960" s="24" t="s">
        <v>1930</v>
      </c>
      <c r="L1960" s="28">
        <v>16112</v>
      </c>
      <c r="M1960" s="28">
        <v>0</v>
      </c>
      <c r="N1960" s="28">
        <v>16112</v>
      </c>
      <c r="O1960" s="25" t="s">
        <v>24569</v>
      </c>
      <c r="P1960" s="24">
        <v>8</v>
      </c>
      <c r="Q1960" s="24" t="s">
        <v>203</v>
      </c>
      <c r="R1960" s="28">
        <v>546</v>
      </c>
      <c r="S1960" s="28">
        <v>451</v>
      </c>
      <c r="T1960" s="29">
        <v>6.1879344587884806E-2</v>
      </c>
      <c r="U1960" s="28">
        <v>21357</v>
      </c>
      <c r="V1960" s="63"/>
      <c r="W1960" s="61">
        <f>(Table134[[#This Row],[2042 Future AADT]]-Table134[[#This Row],[AADT 2022]])/20*($W$5-2022)+Table134[[#This Row],[AADT 2022]]</f>
        <v>21357</v>
      </c>
      <c r="X1960" s="63"/>
    </row>
    <row r="1961" spans="1:24" s="21" customFormat="1" ht="24" customHeight="1" x14ac:dyDescent="0.25">
      <c r="A1961" s="24" t="s">
        <v>15669</v>
      </c>
      <c r="B1961" s="25" t="s">
        <v>20930</v>
      </c>
      <c r="C1961" s="24">
        <v>7470</v>
      </c>
      <c r="D1961" s="24" t="s">
        <v>17074</v>
      </c>
      <c r="E1961" s="24" t="s">
        <v>15670</v>
      </c>
      <c r="F1961" s="26">
        <f>Table134[[#This Row],[ToMeasure]]-Table134[[#This Row],[FromMeasure]]</f>
        <v>0.17744235</v>
      </c>
      <c r="G1961" s="27" t="s">
        <v>15671</v>
      </c>
      <c r="H1961" s="37">
        <v>0</v>
      </c>
      <c r="I1961" s="24" t="s">
        <v>669</v>
      </c>
      <c r="J1961" s="37">
        <v>0.17744235</v>
      </c>
      <c r="K1961" s="24" t="s">
        <v>5275</v>
      </c>
      <c r="L1961" s="28">
        <v>9063</v>
      </c>
      <c r="M1961" s="28">
        <v>0</v>
      </c>
      <c r="N1961" s="28">
        <v>9063</v>
      </c>
      <c r="O1961" s="25" t="s">
        <v>24570</v>
      </c>
      <c r="P1961" s="24">
        <v>9</v>
      </c>
      <c r="Q1961" s="24" t="s">
        <v>203</v>
      </c>
      <c r="R1961" s="28">
        <v>276</v>
      </c>
      <c r="S1961" s="28">
        <v>1072</v>
      </c>
      <c r="T1961" s="29">
        <v>0.14873662142778329</v>
      </c>
      <c r="U1961" s="28">
        <v>12013</v>
      </c>
      <c r="V1961" s="63"/>
      <c r="W1961" s="61">
        <f>(Table134[[#This Row],[2042 Future AADT]]-Table134[[#This Row],[AADT 2022]])/20*($W$5-2022)+Table134[[#This Row],[AADT 2022]]</f>
        <v>12013</v>
      </c>
      <c r="X1961" s="63"/>
    </row>
    <row r="1962" spans="1:24" s="21" customFormat="1" ht="24" customHeight="1" x14ac:dyDescent="0.25">
      <c r="A1962" s="24" t="s">
        <v>15673</v>
      </c>
      <c r="B1962" s="25" t="s">
        <v>20931</v>
      </c>
      <c r="C1962" s="24">
        <v>7473</v>
      </c>
      <c r="D1962" s="24" t="s">
        <v>17074</v>
      </c>
      <c r="E1962" s="24" t="s">
        <v>15674</v>
      </c>
      <c r="F1962" s="26">
        <f>Table134[[#This Row],[ToMeasure]]-Table134[[#This Row],[FromMeasure]]</f>
        <v>0.16126056999999999</v>
      </c>
      <c r="G1962" s="27" t="s">
        <v>15675</v>
      </c>
      <c r="H1962" s="37">
        <v>0</v>
      </c>
      <c r="I1962" s="24" t="s">
        <v>5195</v>
      </c>
      <c r="J1962" s="37">
        <v>0.16126056999999999</v>
      </c>
      <c r="K1962" s="24" t="s">
        <v>1930</v>
      </c>
      <c r="L1962" s="28">
        <v>10520</v>
      </c>
      <c r="M1962" s="28">
        <v>0</v>
      </c>
      <c r="N1962" s="28">
        <v>10520</v>
      </c>
      <c r="O1962" s="25" t="s">
        <v>24571</v>
      </c>
      <c r="P1962" s="24">
        <v>9</v>
      </c>
      <c r="Q1962" s="24" t="s">
        <v>203</v>
      </c>
      <c r="R1962" s="28">
        <v>320</v>
      </c>
      <c r="S1962" s="28">
        <v>1241</v>
      </c>
      <c r="T1962" s="29">
        <v>0.14838403041825096</v>
      </c>
      <c r="U1962" s="28">
        <v>13945</v>
      </c>
      <c r="V1962" s="63"/>
      <c r="W1962" s="61">
        <f>(Table134[[#This Row],[2042 Future AADT]]-Table134[[#This Row],[AADT 2022]])/20*($W$5-2022)+Table134[[#This Row],[AADT 2022]]</f>
        <v>13945</v>
      </c>
      <c r="X1962" s="63"/>
    </row>
    <row r="1963" spans="1:24" s="21" customFormat="1" ht="24" customHeight="1" x14ac:dyDescent="0.25">
      <c r="A1963" s="24" t="s">
        <v>12960</v>
      </c>
      <c r="B1963" s="25" t="s">
        <v>20941</v>
      </c>
      <c r="C1963" s="24">
        <v>7484</v>
      </c>
      <c r="D1963" s="24" t="s">
        <v>17074</v>
      </c>
      <c r="E1963" s="24" t="s">
        <v>12961</v>
      </c>
      <c r="F1963" s="26">
        <f>Table134[[#This Row],[ToMeasure]]-Table134[[#This Row],[FromMeasure]]</f>
        <v>0.91802218999999996</v>
      </c>
      <c r="G1963" s="27" t="s">
        <v>12962</v>
      </c>
      <c r="H1963" s="37">
        <v>0</v>
      </c>
      <c r="I1963" s="24" t="s">
        <v>669</v>
      </c>
      <c r="J1963" s="37">
        <v>0.91802218999999996</v>
      </c>
      <c r="K1963" s="24" t="s">
        <v>298</v>
      </c>
      <c r="L1963" s="28">
        <v>50216</v>
      </c>
      <c r="M1963" s="28">
        <v>0</v>
      </c>
      <c r="N1963" s="28">
        <v>50216</v>
      </c>
      <c r="O1963" s="25" t="s">
        <v>24572</v>
      </c>
      <c r="P1963" s="24">
        <v>7</v>
      </c>
      <c r="Q1963" s="24" t="s">
        <v>203</v>
      </c>
      <c r="R1963" s="28">
        <v>1694</v>
      </c>
      <c r="S1963" s="28">
        <v>1402</v>
      </c>
      <c r="T1963" s="29">
        <v>6.1653656205193565E-2</v>
      </c>
      <c r="U1963" s="28">
        <v>66563</v>
      </c>
      <c r="V1963" s="63"/>
      <c r="W1963" s="61">
        <f>(Table134[[#This Row],[2042 Future AADT]]-Table134[[#This Row],[AADT 2022]])/20*($W$5-2022)+Table134[[#This Row],[AADT 2022]]</f>
        <v>66563</v>
      </c>
      <c r="X1963" s="63"/>
    </row>
    <row r="1964" spans="1:24" s="21" customFormat="1" ht="24" customHeight="1" x14ac:dyDescent="0.25">
      <c r="A1964" s="24" t="s">
        <v>15677</v>
      </c>
      <c r="B1964" s="25" t="s">
        <v>20937</v>
      </c>
      <c r="C1964" s="24">
        <v>7480</v>
      </c>
      <c r="D1964" s="24" t="s">
        <v>17074</v>
      </c>
      <c r="E1964" s="24" t="s">
        <v>15678</v>
      </c>
      <c r="F1964" s="26">
        <f>Table134[[#This Row],[ToMeasure]]-Table134[[#This Row],[FromMeasure]]</f>
        <v>0.37969454000000002</v>
      </c>
      <c r="G1964" s="27" t="s">
        <v>13555</v>
      </c>
      <c r="H1964" s="37">
        <v>0</v>
      </c>
      <c r="I1964" s="24" t="s">
        <v>12962</v>
      </c>
      <c r="J1964" s="37">
        <v>0.37969454000000002</v>
      </c>
      <c r="K1964" s="24" t="s">
        <v>6364</v>
      </c>
      <c r="L1964" s="28">
        <v>16225</v>
      </c>
      <c r="M1964" s="28">
        <v>0</v>
      </c>
      <c r="N1964" s="28">
        <v>16225</v>
      </c>
      <c r="O1964" s="25" t="s">
        <v>24573</v>
      </c>
      <c r="P1964" s="24">
        <v>7</v>
      </c>
      <c r="Q1964" s="24" t="s">
        <v>203</v>
      </c>
      <c r="R1964" s="28">
        <v>505</v>
      </c>
      <c r="S1964" s="28">
        <v>1959</v>
      </c>
      <c r="T1964" s="29">
        <v>0.15186440677966101</v>
      </c>
      <c r="U1964" s="28">
        <v>21507</v>
      </c>
      <c r="V1964" s="63"/>
      <c r="W1964" s="61">
        <f>(Table134[[#This Row],[2042 Future AADT]]-Table134[[#This Row],[AADT 2022]])/20*($W$5-2022)+Table134[[#This Row],[AADT 2022]]</f>
        <v>21507</v>
      </c>
      <c r="X1964" s="63"/>
    </row>
    <row r="1965" spans="1:24" s="21" customFormat="1" ht="24" customHeight="1" x14ac:dyDescent="0.25">
      <c r="A1965" s="24" t="s">
        <v>12964</v>
      </c>
      <c r="B1965" s="25" t="s">
        <v>20942</v>
      </c>
      <c r="C1965" s="24">
        <v>7485</v>
      </c>
      <c r="D1965" s="24" t="s">
        <v>17074</v>
      </c>
      <c r="E1965" s="24" t="s">
        <v>2652</v>
      </c>
      <c r="F1965" s="26">
        <f>Table134[[#This Row],[ToMeasure]]-Table134[[#This Row],[FromMeasure]]</f>
        <v>0.64186233000000004</v>
      </c>
      <c r="G1965" s="27" t="s">
        <v>2650</v>
      </c>
      <c r="H1965" s="37">
        <v>0</v>
      </c>
      <c r="I1965" s="24" t="s">
        <v>1930</v>
      </c>
      <c r="J1965" s="37">
        <v>0.64186233000000004</v>
      </c>
      <c r="K1965" s="24" t="s">
        <v>3074</v>
      </c>
      <c r="L1965" s="28">
        <v>27251</v>
      </c>
      <c r="M1965" s="28">
        <v>0</v>
      </c>
      <c r="N1965" s="28">
        <v>27251</v>
      </c>
      <c r="O1965" s="25" t="s">
        <v>24574</v>
      </c>
      <c r="P1965" s="24">
        <v>9</v>
      </c>
      <c r="Q1965" s="24" t="s">
        <v>203</v>
      </c>
      <c r="R1965" s="28">
        <v>851</v>
      </c>
      <c r="S1965" s="28">
        <v>3289</v>
      </c>
      <c r="T1965" s="29">
        <v>0.15192103042090199</v>
      </c>
      <c r="U1965" s="28">
        <v>36122</v>
      </c>
      <c r="V1965" s="63"/>
      <c r="W1965" s="61">
        <f>(Table134[[#This Row],[2042 Future AADT]]-Table134[[#This Row],[AADT 2022]])/20*($W$5-2022)+Table134[[#This Row],[AADT 2022]]</f>
        <v>36122</v>
      </c>
      <c r="X1965" s="63"/>
    </row>
    <row r="1966" spans="1:24" s="21" customFormat="1" ht="24" customHeight="1" x14ac:dyDescent="0.25">
      <c r="A1966" s="24" t="s">
        <v>12966</v>
      </c>
      <c r="B1966" s="25" t="s">
        <v>20940</v>
      </c>
      <c r="C1966" s="24">
        <v>7483</v>
      </c>
      <c r="D1966" s="24" t="s">
        <v>17074</v>
      </c>
      <c r="E1966" s="24" t="s">
        <v>12967</v>
      </c>
      <c r="F1966" s="26">
        <f>Table134[[#This Row],[ToMeasure]]-Table134[[#This Row],[FromMeasure]]</f>
        <v>0.19476813000000001</v>
      </c>
      <c r="G1966" s="27" t="s">
        <v>12968</v>
      </c>
      <c r="H1966" s="37">
        <v>0</v>
      </c>
      <c r="I1966" s="24" t="s">
        <v>2650</v>
      </c>
      <c r="J1966" s="37">
        <v>0.19476813000000001</v>
      </c>
      <c r="K1966" s="24" t="s">
        <v>12962</v>
      </c>
      <c r="L1966" s="28">
        <v>18111</v>
      </c>
      <c r="M1966" s="28">
        <v>0</v>
      </c>
      <c r="N1966" s="28">
        <v>18111</v>
      </c>
      <c r="O1966" s="25" t="s">
        <v>24575</v>
      </c>
      <c r="P1966" s="24">
        <v>9</v>
      </c>
      <c r="Q1966" s="24" t="s">
        <v>203</v>
      </c>
      <c r="R1966" s="28">
        <v>564</v>
      </c>
      <c r="S1966" s="28">
        <v>2187</v>
      </c>
      <c r="T1966" s="29">
        <v>0.15189663740268344</v>
      </c>
      <c r="U1966" s="28">
        <v>24007</v>
      </c>
      <c r="V1966" s="63"/>
      <c r="W1966" s="61">
        <f>(Table134[[#This Row],[2042 Future AADT]]-Table134[[#This Row],[AADT 2022]])/20*($W$5-2022)+Table134[[#This Row],[AADT 2022]]</f>
        <v>24007</v>
      </c>
      <c r="X1966" s="63"/>
    </row>
    <row r="1967" spans="1:24" s="21" customFormat="1" ht="24" customHeight="1" x14ac:dyDescent="0.25">
      <c r="A1967" s="24" t="s">
        <v>5434</v>
      </c>
      <c r="B1967" s="25" t="s">
        <v>20939</v>
      </c>
      <c r="C1967" s="24">
        <v>7482</v>
      </c>
      <c r="D1967" s="24" t="s">
        <v>17074</v>
      </c>
      <c r="E1967" s="24" t="s">
        <v>5435</v>
      </c>
      <c r="F1967" s="26">
        <f>Table134[[#This Row],[ToMeasure]]-Table134[[#This Row],[FromMeasure]]</f>
        <v>0.22426014999999999</v>
      </c>
      <c r="G1967" s="27" t="s">
        <v>5436</v>
      </c>
      <c r="H1967" s="37">
        <v>0</v>
      </c>
      <c r="I1967" s="24" t="s">
        <v>1930</v>
      </c>
      <c r="J1967" s="37">
        <v>0.22426014999999999</v>
      </c>
      <c r="K1967" s="24" t="s">
        <v>5195</v>
      </c>
      <c r="L1967" s="28">
        <v>8956</v>
      </c>
      <c r="M1967" s="28">
        <v>0</v>
      </c>
      <c r="N1967" s="28">
        <v>8956</v>
      </c>
      <c r="O1967" s="25" t="s">
        <v>24576</v>
      </c>
      <c r="P1967" s="24">
        <v>9</v>
      </c>
      <c r="Q1967" s="24" t="s">
        <v>203</v>
      </c>
      <c r="R1967" s="28">
        <v>279</v>
      </c>
      <c r="S1967" s="28">
        <v>1080</v>
      </c>
      <c r="T1967" s="29">
        <v>0.15174184903974988</v>
      </c>
      <c r="U1967" s="28">
        <v>11871</v>
      </c>
      <c r="V1967" s="63"/>
      <c r="W1967" s="61">
        <f>(Table134[[#This Row],[2042 Future AADT]]-Table134[[#This Row],[AADT 2022]])/20*($W$5-2022)+Table134[[#This Row],[AADT 2022]]</f>
        <v>11871</v>
      </c>
      <c r="X1967" s="63"/>
    </row>
    <row r="1968" spans="1:24" s="21" customFormat="1" ht="24" customHeight="1" x14ac:dyDescent="0.25">
      <c r="A1968" s="24" t="s">
        <v>15680</v>
      </c>
      <c r="B1968" s="25" t="s">
        <v>20938</v>
      </c>
      <c r="C1968" s="24">
        <v>7481</v>
      </c>
      <c r="D1968" s="24" t="s">
        <v>17074</v>
      </c>
      <c r="E1968" s="24" t="s">
        <v>15681</v>
      </c>
      <c r="F1968" s="26">
        <f>Table134[[#This Row],[ToMeasure]]-Table134[[#This Row],[FromMeasure]]</f>
        <v>0.17918697</v>
      </c>
      <c r="G1968" s="27" t="s">
        <v>14947</v>
      </c>
      <c r="H1968" s="37">
        <v>0</v>
      </c>
      <c r="I1968" s="24" t="s">
        <v>5275</v>
      </c>
      <c r="J1968" s="37">
        <v>0.17918697</v>
      </c>
      <c r="K1968" s="24" t="s">
        <v>669</v>
      </c>
      <c r="L1968" s="28">
        <v>8963</v>
      </c>
      <c r="M1968" s="28">
        <v>0</v>
      </c>
      <c r="N1968" s="28">
        <v>8963</v>
      </c>
      <c r="O1968" s="25" t="s">
        <v>24577</v>
      </c>
      <c r="P1968" s="24">
        <v>10</v>
      </c>
      <c r="Q1968" s="24" t="s">
        <v>203</v>
      </c>
      <c r="R1968" s="28">
        <v>279</v>
      </c>
      <c r="S1968" s="28">
        <v>1082</v>
      </c>
      <c r="T1968" s="29">
        <v>0.15184647997322326</v>
      </c>
      <c r="U1968" s="28">
        <v>11881</v>
      </c>
      <c r="V1968" s="63"/>
      <c r="W1968" s="61">
        <f>(Table134[[#This Row],[2042 Future AADT]]-Table134[[#This Row],[AADT 2022]])/20*($W$5-2022)+Table134[[#This Row],[AADT 2022]]</f>
        <v>11881</v>
      </c>
      <c r="X1968" s="63"/>
    </row>
    <row r="1969" spans="1:24" s="21" customFormat="1" ht="24" customHeight="1" x14ac:dyDescent="0.25">
      <c r="A1969" s="24" t="s">
        <v>5438</v>
      </c>
      <c r="B1969" s="25" t="s">
        <v>20948</v>
      </c>
      <c r="C1969" s="24">
        <v>7500</v>
      </c>
      <c r="D1969" s="24" t="s">
        <v>17074</v>
      </c>
      <c r="E1969" s="24" t="s">
        <v>5439</v>
      </c>
      <c r="F1969" s="26">
        <f>Table134[[#This Row],[ToMeasure]]-Table134[[#This Row],[FromMeasure]]</f>
        <v>0.20093479</v>
      </c>
      <c r="G1969" s="27" t="s">
        <v>5440</v>
      </c>
      <c r="H1969" s="37">
        <v>0</v>
      </c>
      <c r="I1969" s="24" t="s">
        <v>669</v>
      </c>
      <c r="J1969" s="37">
        <v>0.20093479</v>
      </c>
      <c r="K1969" s="24" t="s">
        <v>5275</v>
      </c>
      <c r="L1969" s="28">
        <v>12782</v>
      </c>
      <c r="M1969" s="28">
        <v>0</v>
      </c>
      <c r="N1969" s="28">
        <v>12782</v>
      </c>
      <c r="O1969" s="25" t="s">
        <v>24578</v>
      </c>
      <c r="P1969" s="24">
        <v>10</v>
      </c>
      <c r="Q1969" s="24" t="s">
        <v>203</v>
      </c>
      <c r="R1969" s="28">
        <v>389</v>
      </c>
      <c r="S1969" s="28">
        <v>1511</v>
      </c>
      <c r="T1969" s="29">
        <v>0.14864653418870286</v>
      </c>
      <c r="U1969" s="28">
        <v>16943</v>
      </c>
      <c r="V1969" s="63"/>
      <c r="W1969" s="61">
        <f>(Table134[[#This Row],[2042 Future AADT]]-Table134[[#This Row],[AADT 2022]])/20*($W$5-2022)+Table134[[#This Row],[AADT 2022]]</f>
        <v>16943</v>
      </c>
      <c r="X1969" s="63"/>
    </row>
    <row r="1970" spans="1:24" s="21" customFormat="1" ht="24" customHeight="1" x14ac:dyDescent="0.25">
      <c r="A1970" s="24" t="s">
        <v>15683</v>
      </c>
      <c r="B1970" s="25" t="s">
        <v>20950</v>
      </c>
      <c r="C1970" s="24">
        <v>7502</v>
      </c>
      <c r="D1970" s="24" t="s">
        <v>17074</v>
      </c>
      <c r="E1970" s="24" t="s">
        <v>15684</v>
      </c>
      <c r="F1970" s="26">
        <f>Table134[[#This Row],[ToMeasure]]-Table134[[#This Row],[FromMeasure]]</f>
        <v>0.19336345999999999</v>
      </c>
      <c r="G1970" s="27" t="s">
        <v>15685</v>
      </c>
      <c r="H1970" s="37">
        <v>0</v>
      </c>
      <c r="I1970" s="24" t="s">
        <v>1930</v>
      </c>
      <c r="J1970" s="37">
        <v>0.19336345999999999</v>
      </c>
      <c r="K1970" s="24" t="s">
        <v>5195</v>
      </c>
      <c r="L1970" s="28">
        <v>6358</v>
      </c>
      <c r="M1970" s="28">
        <v>0</v>
      </c>
      <c r="N1970" s="28">
        <v>6358</v>
      </c>
      <c r="O1970" s="25" t="s">
        <v>24579</v>
      </c>
      <c r="P1970" s="24">
        <v>10</v>
      </c>
      <c r="Q1970" s="24" t="s">
        <v>203</v>
      </c>
      <c r="R1970" s="28">
        <v>192</v>
      </c>
      <c r="S1970" s="28">
        <v>751</v>
      </c>
      <c r="T1970" s="29">
        <v>0.14831708084303241</v>
      </c>
      <c r="U1970" s="28">
        <v>8428</v>
      </c>
      <c r="V1970" s="63"/>
      <c r="W1970" s="61">
        <f>(Table134[[#This Row],[2042 Future AADT]]-Table134[[#This Row],[AADT 2022]])/20*($W$5-2022)+Table134[[#This Row],[AADT 2022]]</f>
        <v>8428</v>
      </c>
      <c r="X1970" s="63"/>
    </row>
    <row r="1971" spans="1:24" s="21" customFormat="1" ht="24" customHeight="1" x14ac:dyDescent="0.25">
      <c r="A1971" s="24" t="s">
        <v>15687</v>
      </c>
      <c r="B1971" s="25" t="s">
        <v>20949</v>
      </c>
      <c r="C1971" s="24">
        <v>7501</v>
      </c>
      <c r="D1971" s="24" t="s">
        <v>17074</v>
      </c>
      <c r="E1971" s="24" t="s">
        <v>15688</v>
      </c>
      <c r="F1971" s="26">
        <f>Table134[[#This Row],[ToMeasure]]-Table134[[#This Row],[FromMeasure]]</f>
        <v>0.14829661999999999</v>
      </c>
      <c r="G1971" s="27" t="s">
        <v>14944</v>
      </c>
      <c r="H1971" s="37">
        <v>0</v>
      </c>
      <c r="I1971" s="24" t="s">
        <v>5275</v>
      </c>
      <c r="J1971" s="37">
        <v>0.14829661999999999</v>
      </c>
      <c r="K1971" s="24" t="s">
        <v>669</v>
      </c>
      <c r="L1971" s="28">
        <v>5366</v>
      </c>
      <c r="M1971" s="28">
        <v>0</v>
      </c>
      <c r="N1971" s="28">
        <v>5366</v>
      </c>
      <c r="O1971" s="25" t="s">
        <v>24580</v>
      </c>
      <c r="P1971" s="24">
        <v>19</v>
      </c>
      <c r="Q1971" s="24" t="s">
        <v>203</v>
      </c>
      <c r="R1971" s="28">
        <v>161</v>
      </c>
      <c r="S1971" s="28">
        <v>631</v>
      </c>
      <c r="T1971" s="29">
        <v>0.14759597465523669</v>
      </c>
      <c r="U1971" s="28">
        <v>7113</v>
      </c>
      <c r="V1971" s="63"/>
      <c r="W1971" s="61">
        <f>(Table134[[#This Row],[2042 Future AADT]]-Table134[[#This Row],[AADT 2022]])/20*($W$5-2022)+Table134[[#This Row],[AADT 2022]]</f>
        <v>7113</v>
      </c>
      <c r="X1971" s="63"/>
    </row>
    <row r="1972" spans="1:24" s="21" customFormat="1" ht="24" customHeight="1" x14ac:dyDescent="0.25">
      <c r="A1972" s="24" t="s">
        <v>5442</v>
      </c>
      <c r="B1972" s="25" t="s">
        <v>20951</v>
      </c>
      <c r="C1972" s="24">
        <v>7503</v>
      </c>
      <c r="D1972" s="24" t="s">
        <v>17074</v>
      </c>
      <c r="E1972" s="24" t="s">
        <v>5443</v>
      </c>
      <c r="F1972" s="26">
        <f>Table134[[#This Row],[ToMeasure]]-Table134[[#This Row],[FromMeasure]]</f>
        <v>9.5554239999999999E-2</v>
      </c>
      <c r="G1972" s="27" t="s">
        <v>5444</v>
      </c>
      <c r="H1972" s="37">
        <v>0</v>
      </c>
      <c r="I1972" s="24" t="s">
        <v>5195</v>
      </c>
      <c r="J1972" s="37">
        <v>9.5554239999999999E-2</v>
      </c>
      <c r="K1972" s="24" t="s">
        <v>1930</v>
      </c>
      <c r="L1972" s="28">
        <v>12769</v>
      </c>
      <c r="M1972" s="28">
        <v>0</v>
      </c>
      <c r="N1972" s="28">
        <v>12769</v>
      </c>
      <c r="O1972" s="25" t="s">
        <v>24581</v>
      </c>
      <c r="P1972" s="24">
        <v>12</v>
      </c>
      <c r="Q1972" s="24" t="s">
        <v>203</v>
      </c>
      <c r="R1972" s="28">
        <v>388</v>
      </c>
      <c r="S1972" s="28">
        <v>1509</v>
      </c>
      <c r="T1972" s="29">
        <v>0.14856292583600908</v>
      </c>
      <c r="U1972" s="28">
        <v>16926</v>
      </c>
      <c r="V1972" s="63"/>
      <c r="W1972" s="61">
        <f>(Table134[[#This Row],[2042 Future AADT]]-Table134[[#This Row],[AADT 2022]])/20*($W$5-2022)+Table134[[#This Row],[AADT 2022]]</f>
        <v>16926</v>
      </c>
      <c r="X1972" s="63"/>
    </row>
    <row r="1973" spans="1:24" s="21" customFormat="1" ht="24" customHeight="1" x14ac:dyDescent="0.25">
      <c r="A1973" s="24" t="s">
        <v>12970</v>
      </c>
      <c r="B1973" s="25"/>
      <c r="C1973" s="24" t="s">
        <v>203</v>
      </c>
      <c r="D1973" s="24" t="s">
        <v>17074</v>
      </c>
      <c r="E1973" s="24" t="s">
        <v>12971</v>
      </c>
      <c r="F1973" s="26">
        <f>Table134[[#This Row],[ToMeasure]]-Table134[[#This Row],[FromMeasure]]</f>
        <v>3.4641779999999997E-2</v>
      </c>
      <c r="G1973" s="27" t="s">
        <v>5449</v>
      </c>
      <c r="H1973" s="37">
        <v>0</v>
      </c>
      <c r="I1973" s="24" t="s">
        <v>5448</v>
      </c>
      <c r="J1973" s="37">
        <v>3.4641779999999997E-2</v>
      </c>
      <c r="K1973" s="24" t="s">
        <v>5195</v>
      </c>
      <c r="L1973" s="28" t="s">
        <v>203</v>
      </c>
      <c r="M1973" s="28" t="s">
        <v>203</v>
      </c>
      <c r="N1973" s="28">
        <v>21137</v>
      </c>
      <c r="O1973" s="25" t="s">
        <v>23614</v>
      </c>
      <c r="P1973" s="24" t="s">
        <v>203</v>
      </c>
      <c r="Q1973" s="24" t="s">
        <v>203</v>
      </c>
      <c r="R1973" s="28" t="s">
        <v>203</v>
      </c>
      <c r="S1973" s="28" t="s">
        <v>203</v>
      </c>
      <c r="T1973" s="29" t="s">
        <v>203</v>
      </c>
      <c r="U1973" s="28">
        <v>38931</v>
      </c>
      <c r="V1973" s="63"/>
      <c r="W1973" s="61">
        <f>(Table134[[#This Row],[2042 Future AADT]]-Table134[[#This Row],[AADT 2022]])/20*($W$5-2022)+Table134[[#This Row],[AADT 2022]]</f>
        <v>38931</v>
      </c>
      <c r="X1973" s="63"/>
    </row>
    <row r="1974" spans="1:24" s="21" customFormat="1" ht="24" customHeight="1" x14ac:dyDescent="0.25">
      <c r="A1974" s="24" t="s">
        <v>12972</v>
      </c>
      <c r="B1974" s="25"/>
      <c r="C1974" s="24" t="s">
        <v>203</v>
      </c>
      <c r="D1974" s="24" t="s">
        <v>17074</v>
      </c>
      <c r="E1974" s="24" t="s">
        <v>12973</v>
      </c>
      <c r="F1974" s="26">
        <f>Table134[[#This Row],[ToMeasure]]-Table134[[#This Row],[FromMeasure]]</f>
        <v>5.4078479999999998E-2</v>
      </c>
      <c r="G1974" s="27" t="s">
        <v>12974</v>
      </c>
      <c r="H1974" s="37">
        <v>0</v>
      </c>
      <c r="I1974" s="24" t="s">
        <v>12975</v>
      </c>
      <c r="J1974" s="37">
        <v>5.4078479999999998E-2</v>
      </c>
      <c r="K1974" s="24" t="s">
        <v>5275</v>
      </c>
      <c r="L1974" s="28" t="s">
        <v>203</v>
      </c>
      <c r="M1974" s="28" t="s">
        <v>203</v>
      </c>
      <c r="N1974" s="28">
        <v>21137</v>
      </c>
      <c r="O1974" s="25" t="s">
        <v>23614</v>
      </c>
      <c r="P1974" s="24" t="s">
        <v>203</v>
      </c>
      <c r="Q1974" s="24" t="s">
        <v>203</v>
      </c>
      <c r="R1974" s="28" t="s">
        <v>203</v>
      </c>
      <c r="S1974" s="28" t="s">
        <v>203</v>
      </c>
      <c r="T1974" s="29" t="s">
        <v>203</v>
      </c>
      <c r="U1974" s="28">
        <v>38931</v>
      </c>
      <c r="V1974" s="63"/>
      <c r="W1974" s="61">
        <f>(Table134[[#This Row],[2042 Future AADT]]-Table134[[#This Row],[AADT 2022]])/20*($W$5-2022)+Table134[[#This Row],[AADT 2022]]</f>
        <v>38931</v>
      </c>
      <c r="X1974" s="63"/>
    </row>
    <row r="1975" spans="1:24" s="21" customFormat="1" ht="24" customHeight="1" x14ac:dyDescent="0.25">
      <c r="A1975" s="24" t="s">
        <v>15690</v>
      </c>
      <c r="B1975" s="25"/>
      <c r="C1975" s="24" t="s">
        <v>203</v>
      </c>
      <c r="D1975" s="24" t="s">
        <v>17074</v>
      </c>
      <c r="E1975" s="24" t="s">
        <v>15691</v>
      </c>
      <c r="F1975" s="26">
        <f>Table134[[#This Row],[ToMeasure]]-Table134[[#This Row],[FromMeasure]]</f>
        <v>5.5778300000000003E-2</v>
      </c>
      <c r="G1975" s="27" t="s">
        <v>12975</v>
      </c>
      <c r="H1975" s="37">
        <v>0</v>
      </c>
      <c r="I1975" s="24" t="s">
        <v>5275</v>
      </c>
      <c r="J1975" s="37">
        <v>5.5778300000000003E-2</v>
      </c>
      <c r="K1975" s="24" t="s">
        <v>12974</v>
      </c>
      <c r="L1975" s="28" t="s">
        <v>203</v>
      </c>
      <c r="M1975" s="28" t="s">
        <v>203</v>
      </c>
      <c r="N1975" s="28">
        <v>21137</v>
      </c>
      <c r="O1975" s="25" t="s">
        <v>23614</v>
      </c>
      <c r="P1975" s="24" t="s">
        <v>203</v>
      </c>
      <c r="Q1975" s="24" t="s">
        <v>203</v>
      </c>
      <c r="R1975" s="28" t="s">
        <v>203</v>
      </c>
      <c r="S1975" s="28" t="s">
        <v>203</v>
      </c>
      <c r="T1975" s="29" t="s">
        <v>203</v>
      </c>
      <c r="U1975" s="28">
        <v>38931</v>
      </c>
      <c r="V1975" s="63"/>
      <c r="W1975" s="61">
        <f>(Table134[[#This Row],[2042 Future AADT]]-Table134[[#This Row],[AADT 2022]])/20*($W$5-2022)+Table134[[#This Row],[AADT 2022]]</f>
        <v>38931</v>
      </c>
      <c r="X1975" s="63"/>
    </row>
    <row r="1976" spans="1:24" s="21" customFormat="1" ht="24" customHeight="1" x14ac:dyDescent="0.25">
      <c r="A1976" s="24" t="s">
        <v>5446</v>
      </c>
      <c r="B1976" s="25"/>
      <c r="C1976" s="24" t="s">
        <v>203</v>
      </c>
      <c r="D1976" s="24" t="s">
        <v>17074</v>
      </c>
      <c r="E1976" s="24" t="s">
        <v>5447</v>
      </c>
      <c r="F1976" s="26">
        <f>Table134[[#This Row],[ToMeasure]]-Table134[[#This Row],[FromMeasure]]</f>
        <v>2.9667900000000001E-2</v>
      </c>
      <c r="G1976" s="27" t="s">
        <v>5448</v>
      </c>
      <c r="H1976" s="37">
        <v>0</v>
      </c>
      <c r="I1976" s="24" t="s">
        <v>5195</v>
      </c>
      <c r="J1976" s="37">
        <v>2.9667900000000001E-2</v>
      </c>
      <c r="K1976" s="24" t="s">
        <v>5449</v>
      </c>
      <c r="L1976" s="28" t="s">
        <v>203</v>
      </c>
      <c r="M1976" s="28" t="s">
        <v>203</v>
      </c>
      <c r="N1976" s="28">
        <v>21137</v>
      </c>
      <c r="O1976" s="25" t="s">
        <v>23614</v>
      </c>
      <c r="P1976" s="24" t="s">
        <v>203</v>
      </c>
      <c r="Q1976" s="24" t="s">
        <v>203</v>
      </c>
      <c r="R1976" s="28" t="s">
        <v>203</v>
      </c>
      <c r="S1976" s="28" t="s">
        <v>203</v>
      </c>
      <c r="T1976" s="29" t="s">
        <v>203</v>
      </c>
      <c r="U1976" s="28">
        <v>38931</v>
      </c>
      <c r="V1976" s="63"/>
      <c r="W1976" s="61">
        <f>(Table134[[#This Row],[2042 Future AADT]]-Table134[[#This Row],[AADT 2022]])/20*($W$5-2022)+Table134[[#This Row],[AADT 2022]]</f>
        <v>38931</v>
      </c>
      <c r="X1976" s="63"/>
    </row>
    <row r="1977" spans="1:24" s="21" customFormat="1" ht="24" customHeight="1" x14ac:dyDescent="0.25">
      <c r="A1977" s="24" t="s">
        <v>5450</v>
      </c>
      <c r="B1977" s="25" t="s">
        <v>20956</v>
      </c>
      <c r="C1977" s="24">
        <v>7510</v>
      </c>
      <c r="D1977" s="24" t="s">
        <v>17074</v>
      </c>
      <c r="E1977" s="24" t="s">
        <v>5451</v>
      </c>
      <c r="F1977" s="26">
        <f>Table134[[#This Row],[ToMeasure]]-Table134[[#This Row],[FromMeasure]]</f>
        <v>0.19095205000000001</v>
      </c>
      <c r="G1977" s="27" t="s">
        <v>5452</v>
      </c>
      <c r="H1977" s="37">
        <v>0</v>
      </c>
      <c r="I1977" s="24" t="s">
        <v>669</v>
      </c>
      <c r="J1977" s="37">
        <v>0.19095205000000001</v>
      </c>
      <c r="K1977" s="24" t="s">
        <v>5275</v>
      </c>
      <c r="L1977" s="28">
        <v>14190</v>
      </c>
      <c r="M1977" s="28">
        <v>0</v>
      </c>
      <c r="N1977" s="28">
        <v>14190</v>
      </c>
      <c r="O1977" s="25" t="s">
        <v>24582</v>
      </c>
      <c r="P1977" s="24">
        <v>11</v>
      </c>
      <c r="Q1977" s="24" t="s">
        <v>203</v>
      </c>
      <c r="R1977" s="28">
        <v>432</v>
      </c>
      <c r="S1977" s="28">
        <v>1677</v>
      </c>
      <c r="T1977" s="29">
        <v>0.14862579281183932</v>
      </c>
      <c r="U1977" s="28">
        <v>18809</v>
      </c>
      <c r="V1977" s="63"/>
      <c r="W1977" s="61">
        <f>(Table134[[#This Row],[2042 Future AADT]]-Table134[[#This Row],[AADT 2022]])/20*($W$5-2022)+Table134[[#This Row],[AADT 2022]]</f>
        <v>18809</v>
      </c>
      <c r="X1977" s="63"/>
    </row>
    <row r="1978" spans="1:24" s="21" customFormat="1" ht="24" customHeight="1" x14ac:dyDescent="0.25">
      <c r="A1978" s="24" t="s">
        <v>15830</v>
      </c>
      <c r="B1978" s="25" t="s">
        <v>20958</v>
      </c>
      <c r="C1978" s="24">
        <v>7512</v>
      </c>
      <c r="D1978" s="24" t="s">
        <v>17074</v>
      </c>
      <c r="E1978" s="24" t="s">
        <v>15831</v>
      </c>
      <c r="F1978" s="26">
        <f>Table134[[#This Row],[ToMeasure]]-Table134[[#This Row],[FromMeasure]]</f>
        <v>0.18540253000000001</v>
      </c>
      <c r="G1978" s="27" t="s">
        <v>15832</v>
      </c>
      <c r="H1978" s="37">
        <v>0</v>
      </c>
      <c r="I1978" s="24" t="s">
        <v>1930</v>
      </c>
      <c r="J1978" s="37">
        <v>0.18540253000000001</v>
      </c>
      <c r="K1978" s="24" t="s">
        <v>5195</v>
      </c>
      <c r="L1978" s="28">
        <v>7079</v>
      </c>
      <c r="M1978" s="28">
        <v>0</v>
      </c>
      <c r="N1978" s="28">
        <v>7079</v>
      </c>
      <c r="O1978" s="25" t="s">
        <v>24583</v>
      </c>
      <c r="P1978" s="24">
        <v>11</v>
      </c>
      <c r="Q1978" s="24" t="s">
        <v>203</v>
      </c>
      <c r="R1978" s="28">
        <v>214</v>
      </c>
      <c r="S1978" s="28">
        <v>836</v>
      </c>
      <c r="T1978" s="29">
        <v>0.14832603475067099</v>
      </c>
      <c r="U1978" s="28">
        <v>9383</v>
      </c>
      <c r="V1978" s="63"/>
      <c r="W1978" s="61">
        <f>(Table134[[#This Row],[2042 Future AADT]]-Table134[[#This Row],[AADT 2022]])/20*($W$5-2022)+Table134[[#This Row],[AADT 2022]]</f>
        <v>9383</v>
      </c>
      <c r="X1978" s="63"/>
    </row>
    <row r="1979" spans="1:24" s="21" customFormat="1" ht="24" customHeight="1" x14ac:dyDescent="0.25">
      <c r="A1979" s="24" t="s">
        <v>15834</v>
      </c>
      <c r="B1979" s="25" t="s">
        <v>20957</v>
      </c>
      <c r="C1979" s="24">
        <v>7511</v>
      </c>
      <c r="D1979" s="24" t="s">
        <v>17074</v>
      </c>
      <c r="E1979" s="24" t="s">
        <v>15835</v>
      </c>
      <c r="F1979" s="26">
        <f>Table134[[#This Row],[ToMeasure]]-Table134[[#This Row],[FromMeasure]]</f>
        <v>0.17477021000000001</v>
      </c>
      <c r="G1979" s="27" t="s">
        <v>15836</v>
      </c>
      <c r="H1979" s="37">
        <v>0</v>
      </c>
      <c r="I1979" s="24" t="s">
        <v>5275</v>
      </c>
      <c r="J1979" s="37">
        <v>0.17477021000000001</v>
      </c>
      <c r="K1979" s="24" t="s">
        <v>669</v>
      </c>
      <c r="L1979" s="28">
        <v>7850</v>
      </c>
      <c r="M1979" s="28">
        <v>0</v>
      </c>
      <c r="N1979" s="28">
        <v>7850</v>
      </c>
      <c r="O1979" s="25" t="s">
        <v>24584</v>
      </c>
      <c r="P1979" s="24">
        <v>11</v>
      </c>
      <c r="Q1979" s="24" t="s">
        <v>203</v>
      </c>
      <c r="R1979" s="28">
        <v>240</v>
      </c>
      <c r="S1979" s="28">
        <v>929</v>
      </c>
      <c r="T1979" s="29">
        <v>0.14891719745222931</v>
      </c>
      <c r="U1979" s="28">
        <v>10405</v>
      </c>
      <c r="V1979" s="63"/>
      <c r="W1979" s="61">
        <f>(Table134[[#This Row],[2042 Future AADT]]-Table134[[#This Row],[AADT 2022]])/20*($W$5-2022)+Table134[[#This Row],[AADT 2022]]</f>
        <v>10405</v>
      </c>
      <c r="X1979" s="63"/>
    </row>
    <row r="1980" spans="1:24" s="21" customFormat="1" ht="24" customHeight="1" x14ac:dyDescent="0.25">
      <c r="A1980" s="24" t="s">
        <v>15838</v>
      </c>
      <c r="B1980" s="25" t="s">
        <v>20959</v>
      </c>
      <c r="C1980" s="24">
        <v>7513</v>
      </c>
      <c r="D1980" s="24" t="s">
        <v>17074</v>
      </c>
      <c r="E1980" s="24" t="s">
        <v>15839</v>
      </c>
      <c r="F1980" s="26">
        <f>Table134[[#This Row],[ToMeasure]]-Table134[[#This Row],[FromMeasure]]</f>
        <v>0.20597056</v>
      </c>
      <c r="G1980" s="27" t="s">
        <v>15840</v>
      </c>
      <c r="H1980" s="37">
        <v>0</v>
      </c>
      <c r="I1980" s="24" t="s">
        <v>5195</v>
      </c>
      <c r="J1980" s="37">
        <v>0.20597056</v>
      </c>
      <c r="K1980" s="24" t="s">
        <v>1930</v>
      </c>
      <c r="L1980" s="28">
        <v>13543</v>
      </c>
      <c r="M1980" s="28">
        <v>0</v>
      </c>
      <c r="N1980" s="28">
        <v>13543</v>
      </c>
      <c r="O1980" s="25" t="s">
        <v>24585</v>
      </c>
      <c r="P1980" s="24">
        <v>10</v>
      </c>
      <c r="Q1980" s="24" t="s">
        <v>203</v>
      </c>
      <c r="R1980" s="28">
        <v>410</v>
      </c>
      <c r="S1980" s="28">
        <v>1597</v>
      </c>
      <c r="T1980" s="29">
        <v>0.14819463929705382</v>
      </c>
      <c r="U1980" s="28">
        <v>17952</v>
      </c>
      <c r="V1980" s="63"/>
      <c r="W1980" s="61">
        <f>(Table134[[#This Row],[2042 Future AADT]]-Table134[[#This Row],[AADT 2022]])/20*($W$5-2022)+Table134[[#This Row],[AADT 2022]]</f>
        <v>17952</v>
      </c>
      <c r="X1980" s="63"/>
    </row>
    <row r="1981" spans="1:24" s="21" customFormat="1" ht="24" customHeight="1" x14ac:dyDescent="0.25">
      <c r="A1981" s="24" t="s">
        <v>15692</v>
      </c>
      <c r="B1981" s="25" t="s">
        <v>21220</v>
      </c>
      <c r="C1981" s="24">
        <v>8200</v>
      </c>
      <c r="D1981" s="24" t="s">
        <v>17074</v>
      </c>
      <c r="E1981" s="24" t="s">
        <v>15693</v>
      </c>
      <c r="F1981" s="26">
        <f>Table134[[#This Row],[ToMeasure]]-Table134[[#This Row],[FromMeasure]]</f>
        <v>0.18043361999999999</v>
      </c>
      <c r="G1981" s="27" t="s">
        <v>15694</v>
      </c>
      <c r="H1981" s="37">
        <v>0</v>
      </c>
      <c r="I1981" s="24" t="s">
        <v>669</v>
      </c>
      <c r="J1981" s="37">
        <v>0.18043361999999999</v>
      </c>
      <c r="K1981" s="24" t="s">
        <v>5275</v>
      </c>
      <c r="L1981" s="28">
        <v>16149</v>
      </c>
      <c r="M1981" s="28">
        <v>0</v>
      </c>
      <c r="N1981" s="28">
        <v>16149</v>
      </c>
      <c r="O1981" s="25" t="s">
        <v>24586</v>
      </c>
      <c r="P1981" s="24">
        <v>8</v>
      </c>
      <c r="Q1981" s="24" t="s">
        <v>203</v>
      </c>
      <c r="R1981" s="28">
        <v>492</v>
      </c>
      <c r="S1981" s="28">
        <v>1911</v>
      </c>
      <c r="T1981" s="29">
        <v>0.14880178339216049</v>
      </c>
      <c r="U1981" s="28">
        <v>21406</v>
      </c>
      <c r="V1981" s="63"/>
      <c r="W1981" s="61">
        <f>(Table134[[#This Row],[2042 Future AADT]]-Table134[[#This Row],[AADT 2022]])/20*($W$5-2022)+Table134[[#This Row],[AADT 2022]]</f>
        <v>21406</v>
      </c>
      <c r="X1981" s="63"/>
    </row>
    <row r="1982" spans="1:24" s="21" customFormat="1" ht="24" customHeight="1" x14ac:dyDescent="0.25">
      <c r="A1982" s="24" t="s">
        <v>15842</v>
      </c>
      <c r="B1982" s="25" t="s">
        <v>21222</v>
      </c>
      <c r="C1982" s="24">
        <v>8202</v>
      </c>
      <c r="D1982" s="24" t="s">
        <v>17074</v>
      </c>
      <c r="E1982" s="24" t="s">
        <v>15843</v>
      </c>
      <c r="F1982" s="26">
        <f>Table134[[#This Row],[ToMeasure]]-Table134[[#This Row],[FromMeasure]]</f>
        <v>0.17079828999999999</v>
      </c>
      <c r="G1982" s="27" t="s">
        <v>15844</v>
      </c>
      <c r="H1982" s="37">
        <v>0</v>
      </c>
      <c r="I1982" s="24" t="s">
        <v>1930</v>
      </c>
      <c r="J1982" s="37">
        <v>0.17079828999999999</v>
      </c>
      <c r="K1982" s="24" t="s">
        <v>5195</v>
      </c>
      <c r="L1982" s="28">
        <v>7552</v>
      </c>
      <c r="M1982" s="28">
        <v>0</v>
      </c>
      <c r="N1982" s="28">
        <v>7552</v>
      </c>
      <c r="O1982" s="25" t="s">
        <v>24587</v>
      </c>
      <c r="P1982" s="24">
        <v>12</v>
      </c>
      <c r="Q1982" s="24" t="s">
        <v>203</v>
      </c>
      <c r="R1982" s="28">
        <v>229</v>
      </c>
      <c r="S1982" s="28">
        <v>892</v>
      </c>
      <c r="T1982" s="29">
        <v>0.1484375</v>
      </c>
      <c r="U1982" s="28">
        <v>10010</v>
      </c>
      <c r="V1982" s="63"/>
      <c r="W1982" s="61">
        <f>(Table134[[#This Row],[2042 Future AADT]]-Table134[[#This Row],[AADT 2022]])/20*($W$5-2022)+Table134[[#This Row],[AADT 2022]]</f>
        <v>10010</v>
      </c>
      <c r="X1982" s="63"/>
    </row>
    <row r="1983" spans="1:24" s="21" customFormat="1" ht="24" customHeight="1" x14ac:dyDescent="0.25">
      <c r="A1983" s="24" t="s">
        <v>15846</v>
      </c>
      <c r="B1983" s="25" t="s">
        <v>21221</v>
      </c>
      <c r="C1983" s="24">
        <v>8201</v>
      </c>
      <c r="D1983" s="24" t="s">
        <v>17074</v>
      </c>
      <c r="E1983" s="24" t="s">
        <v>15847</v>
      </c>
      <c r="F1983" s="26">
        <f>Table134[[#This Row],[ToMeasure]]-Table134[[#This Row],[FromMeasure]]</f>
        <v>0.19393139000000001</v>
      </c>
      <c r="G1983" s="27" t="s">
        <v>15848</v>
      </c>
      <c r="H1983" s="37">
        <v>0</v>
      </c>
      <c r="I1983" s="24" t="s">
        <v>5275</v>
      </c>
      <c r="J1983" s="37">
        <v>0.19393139000000001</v>
      </c>
      <c r="K1983" s="24" t="s">
        <v>669</v>
      </c>
      <c r="L1983" s="28">
        <v>7656</v>
      </c>
      <c r="M1983" s="28">
        <v>0</v>
      </c>
      <c r="N1983" s="28">
        <v>7656</v>
      </c>
      <c r="O1983" s="25" t="s">
        <v>24588</v>
      </c>
      <c r="P1983" s="24">
        <v>11</v>
      </c>
      <c r="Q1983" s="24" t="s">
        <v>203</v>
      </c>
      <c r="R1983" s="28">
        <v>264</v>
      </c>
      <c r="S1983" s="28">
        <v>216</v>
      </c>
      <c r="T1983" s="29">
        <v>6.2695924764890276E-2</v>
      </c>
      <c r="U1983" s="28">
        <v>10148</v>
      </c>
      <c r="V1983" s="63"/>
      <c r="W1983" s="61">
        <f>(Table134[[#This Row],[2042 Future AADT]]-Table134[[#This Row],[AADT 2022]])/20*($W$5-2022)+Table134[[#This Row],[AADT 2022]]</f>
        <v>10148</v>
      </c>
      <c r="X1983" s="63"/>
    </row>
    <row r="1984" spans="1:24" s="21" customFormat="1" ht="24" customHeight="1" x14ac:dyDescent="0.25">
      <c r="A1984" s="24" t="s">
        <v>15696</v>
      </c>
      <c r="B1984" s="25" t="s">
        <v>21223</v>
      </c>
      <c r="C1984" s="24">
        <v>8203</v>
      </c>
      <c r="D1984" s="24" t="s">
        <v>17074</v>
      </c>
      <c r="E1984" s="24" t="s">
        <v>15697</v>
      </c>
      <c r="F1984" s="26">
        <f>Table134[[#This Row],[ToMeasure]]-Table134[[#This Row],[FromMeasure]]</f>
        <v>0.21910023000000001</v>
      </c>
      <c r="G1984" s="27" t="s">
        <v>15698</v>
      </c>
      <c r="H1984" s="37">
        <v>0</v>
      </c>
      <c r="I1984" s="24" t="s">
        <v>5195</v>
      </c>
      <c r="J1984" s="37">
        <v>0.21910023000000001</v>
      </c>
      <c r="K1984" s="24" t="s">
        <v>1930</v>
      </c>
      <c r="L1984" s="28">
        <v>16297</v>
      </c>
      <c r="M1984" s="28">
        <v>0</v>
      </c>
      <c r="N1984" s="28">
        <v>16297</v>
      </c>
      <c r="O1984" s="25" t="s">
        <v>24589</v>
      </c>
      <c r="P1984" s="24">
        <v>9</v>
      </c>
      <c r="Q1984" s="24" t="s">
        <v>203</v>
      </c>
      <c r="R1984" s="28">
        <v>496</v>
      </c>
      <c r="S1984" s="28">
        <v>1928</v>
      </c>
      <c r="T1984" s="29">
        <v>0.14873903172363012</v>
      </c>
      <c r="U1984" s="28">
        <v>21602</v>
      </c>
      <c r="V1984" s="63"/>
      <c r="W1984" s="61">
        <f>(Table134[[#This Row],[2042 Future AADT]]-Table134[[#This Row],[AADT 2022]])/20*($W$5-2022)+Table134[[#This Row],[AADT 2022]]</f>
        <v>21602</v>
      </c>
      <c r="X1984" s="63"/>
    </row>
    <row r="1985" spans="1:24" s="21" customFormat="1" ht="24" customHeight="1" x14ac:dyDescent="0.25">
      <c r="A1985" s="24" t="s">
        <v>15700</v>
      </c>
      <c r="B1985" s="25" t="s">
        <v>21260</v>
      </c>
      <c r="C1985" s="24">
        <v>8410</v>
      </c>
      <c r="D1985" s="24" t="s">
        <v>17074</v>
      </c>
      <c r="E1985" s="24" t="s">
        <v>15701</v>
      </c>
      <c r="F1985" s="26">
        <f>Table134[[#This Row],[ToMeasure]]-Table134[[#This Row],[FromMeasure]]</f>
        <v>0.19440488</v>
      </c>
      <c r="G1985" s="27" t="s">
        <v>15702</v>
      </c>
      <c r="H1985" s="37">
        <v>0</v>
      </c>
      <c r="I1985" s="24" t="s">
        <v>669</v>
      </c>
      <c r="J1985" s="37">
        <v>0.19440488</v>
      </c>
      <c r="K1985" s="24" t="s">
        <v>5275</v>
      </c>
      <c r="L1985" s="28">
        <v>18612</v>
      </c>
      <c r="M1985" s="28">
        <v>0</v>
      </c>
      <c r="N1985" s="28">
        <v>18612</v>
      </c>
      <c r="O1985" s="25" t="s">
        <v>24590</v>
      </c>
      <c r="P1985" s="24">
        <v>9</v>
      </c>
      <c r="Q1985" s="24" t="s">
        <v>203</v>
      </c>
      <c r="R1985" s="28">
        <v>567</v>
      </c>
      <c r="S1985" s="28">
        <v>2200</v>
      </c>
      <c r="T1985" s="29">
        <v>0.14866752632710079</v>
      </c>
      <c r="U1985" s="28">
        <v>24671</v>
      </c>
      <c r="V1985" s="63"/>
      <c r="W1985" s="61">
        <f>(Table134[[#This Row],[2042 Future AADT]]-Table134[[#This Row],[AADT 2022]])/20*($W$5-2022)+Table134[[#This Row],[AADT 2022]]</f>
        <v>24671</v>
      </c>
      <c r="X1985" s="63"/>
    </row>
    <row r="1986" spans="1:24" s="21" customFormat="1" ht="24" customHeight="1" x14ac:dyDescent="0.25">
      <c r="A1986" s="24" t="s">
        <v>15704</v>
      </c>
      <c r="B1986" s="25" t="s">
        <v>21227</v>
      </c>
      <c r="C1986" s="24">
        <v>8210</v>
      </c>
      <c r="D1986" s="24" t="s">
        <v>17074</v>
      </c>
      <c r="E1986" s="24" t="s">
        <v>15705</v>
      </c>
      <c r="F1986" s="26">
        <f>Table134[[#This Row],[ToMeasure]]-Table134[[#This Row],[FromMeasure]]</f>
        <v>0.17933541</v>
      </c>
      <c r="G1986" s="27" t="s">
        <v>15706</v>
      </c>
      <c r="H1986" s="37">
        <v>0</v>
      </c>
      <c r="I1986" s="24" t="s">
        <v>669</v>
      </c>
      <c r="J1986" s="37">
        <v>0.17933541</v>
      </c>
      <c r="K1986" s="24" t="s">
        <v>15707</v>
      </c>
      <c r="L1986" s="28">
        <v>23374</v>
      </c>
      <c r="M1986" s="28">
        <v>0</v>
      </c>
      <c r="N1986" s="28">
        <v>23374</v>
      </c>
      <c r="O1986" s="25" t="s">
        <v>24591</v>
      </c>
      <c r="P1986" s="24">
        <v>8</v>
      </c>
      <c r="Q1986" s="24" t="s">
        <v>203</v>
      </c>
      <c r="R1986" s="28">
        <v>714</v>
      </c>
      <c r="S1986" s="28">
        <v>2764</v>
      </c>
      <c r="T1986" s="29">
        <v>0.14879780953195859</v>
      </c>
      <c r="U1986" s="28">
        <v>30983</v>
      </c>
      <c r="V1986" s="63"/>
      <c r="W1986" s="61">
        <f>(Table134[[#This Row],[2042 Future AADT]]-Table134[[#This Row],[AADT 2022]])/20*($W$5-2022)+Table134[[#This Row],[AADT 2022]]</f>
        <v>30983</v>
      </c>
      <c r="X1986" s="63"/>
    </row>
    <row r="1987" spans="1:24" s="21" customFormat="1" ht="24" customHeight="1" x14ac:dyDescent="0.25">
      <c r="A1987" s="24" t="s">
        <v>15709</v>
      </c>
      <c r="B1987" s="25" t="s">
        <v>21262</v>
      </c>
      <c r="C1987" s="24">
        <v>8412</v>
      </c>
      <c r="D1987" s="24" t="s">
        <v>17074</v>
      </c>
      <c r="E1987" s="24" t="s">
        <v>15710</v>
      </c>
      <c r="F1987" s="26">
        <f>Table134[[#This Row],[ToMeasure]]-Table134[[#This Row],[FromMeasure]]</f>
        <v>0.17967922</v>
      </c>
      <c r="G1987" s="27" t="s">
        <v>15711</v>
      </c>
      <c r="H1987" s="37">
        <v>0</v>
      </c>
      <c r="I1987" s="24" t="s">
        <v>1930</v>
      </c>
      <c r="J1987" s="37">
        <v>0.17967922</v>
      </c>
      <c r="K1987" s="24" t="s">
        <v>5195</v>
      </c>
      <c r="L1987" s="28">
        <v>8937</v>
      </c>
      <c r="M1987" s="28">
        <v>0</v>
      </c>
      <c r="N1987" s="28">
        <v>8937</v>
      </c>
      <c r="O1987" s="25" t="s">
        <v>24592</v>
      </c>
      <c r="P1987" s="24">
        <v>16</v>
      </c>
      <c r="Q1987" s="24" t="s">
        <v>203</v>
      </c>
      <c r="R1987" s="28">
        <v>271</v>
      </c>
      <c r="S1987" s="28">
        <v>1058</v>
      </c>
      <c r="T1987" s="29">
        <v>0.14870762000671367</v>
      </c>
      <c r="U1987" s="28">
        <v>11846</v>
      </c>
      <c r="V1987" s="63"/>
      <c r="W1987" s="61">
        <f>(Table134[[#This Row],[2042 Future AADT]]-Table134[[#This Row],[AADT 2022]])/20*($W$5-2022)+Table134[[#This Row],[AADT 2022]]</f>
        <v>11846</v>
      </c>
      <c r="X1987" s="63"/>
    </row>
    <row r="1988" spans="1:24" s="21" customFormat="1" ht="24" customHeight="1" x14ac:dyDescent="0.25">
      <c r="A1988" s="24" t="s">
        <v>5454</v>
      </c>
      <c r="B1988" s="25" t="s">
        <v>21261</v>
      </c>
      <c r="C1988" s="24">
        <v>8411</v>
      </c>
      <c r="D1988" s="24" t="s">
        <v>17074</v>
      </c>
      <c r="E1988" s="24" t="s">
        <v>5455</v>
      </c>
      <c r="F1988" s="26">
        <f>Table134[[#This Row],[ToMeasure]]-Table134[[#This Row],[FromMeasure]]</f>
        <v>0.19121452</v>
      </c>
      <c r="G1988" s="27" t="s">
        <v>5456</v>
      </c>
      <c r="H1988" s="37">
        <v>0</v>
      </c>
      <c r="I1988" s="24" t="s">
        <v>5275</v>
      </c>
      <c r="J1988" s="37">
        <v>0.19121452</v>
      </c>
      <c r="K1988" s="24" t="s">
        <v>669</v>
      </c>
      <c r="L1988" s="28">
        <v>7360</v>
      </c>
      <c r="M1988" s="28">
        <v>0</v>
      </c>
      <c r="N1988" s="28">
        <v>7360</v>
      </c>
      <c r="O1988" s="25" t="s">
        <v>24593</v>
      </c>
      <c r="P1988" s="24">
        <v>11</v>
      </c>
      <c r="Q1988" s="24" t="s">
        <v>203</v>
      </c>
      <c r="R1988" s="28">
        <v>224</v>
      </c>
      <c r="S1988" s="28">
        <v>870</v>
      </c>
      <c r="T1988" s="29">
        <v>0.14864130434782608</v>
      </c>
      <c r="U1988" s="28">
        <v>9756</v>
      </c>
      <c r="V1988" s="63"/>
      <c r="W1988" s="61">
        <f>(Table134[[#This Row],[2042 Future AADT]]-Table134[[#This Row],[AADT 2022]])/20*($W$5-2022)+Table134[[#This Row],[AADT 2022]]</f>
        <v>9756</v>
      </c>
      <c r="X1988" s="63"/>
    </row>
    <row r="1989" spans="1:24" s="21" customFormat="1" ht="24" customHeight="1" x14ac:dyDescent="0.25">
      <c r="A1989" s="24" t="s">
        <v>12976</v>
      </c>
      <c r="B1989" s="25" t="s">
        <v>21263</v>
      </c>
      <c r="C1989" s="24">
        <v>8413</v>
      </c>
      <c r="D1989" s="24" t="s">
        <v>17074</v>
      </c>
      <c r="E1989" s="24" t="s">
        <v>12977</v>
      </c>
      <c r="F1989" s="26">
        <f>Table134[[#This Row],[ToMeasure]]-Table134[[#This Row],[FromMeasure]]</f>
        <v>0.17963435999999999</v>
      </c>
      <c r="G1989" s="27" t="s">
        <v>12978</v>
      </c>
      <c r="H1989" s="37">
        <v>0</v>
      </c>
      <c r="I1989" s="24" t="s">
        <v>5195</v>
      </c>
      <c r="J1989" s="37">
        <v>0.17963435999999999</v>
      </c>
      <c r="K1989" s="24" t="s">
        <v>1930</v>
      </c>
      <c r="L1989" s="28">
        <v>18148</v>
      </c>
      <c r="M1989" s="28">
        <v>0</v>
      </c>
      <c r="N1989" s="28">
        <v>18148</v>
      </c>
      <c r="O1989" s="25" t="s">
        <v>24594</v>
      </c>
      <c r="P1989" s="24">
        <v>8</v>
      </c>
      <c r="Q1989" s="24" t="s">
        <v>203</v>
      </c>
      <c r="R1989" s="28">
        <v>552</v>
      </c>
      <c r="S1989" s="28">
        <v>2144</v>
      </c>
      <c r="T1989" s="29">
        <v>0.14855631474542649</v>
      </c>
      <c r="U1989" s="28">
        <v>24056</v>
      </c>
      <c r="V1989" s="63"/>
      <c r="W1989" s="61">
        <f>(Table134[[#This Row],[2042 Future AADT]]-Table134[[#This Row],[AADT 2022]])/20*($W$5-2022)+Table134[[#This Row],[AADT 2022]]</f>
        <v>24056</v>
      </c>
      <c r="X1989" s="63"/>
    </row>
    <row r="1990" spans="1:24" s="21" customFormat="1" ht="24" customHeight="1" x14ac:dyDescent="0.25">
      <c r="A1990" s="24" t="s">
        <v>5458</v>
      </c>
      <c r="B1990" s="25" t="s">
        <v>21228</v>
      </c>
      <c r="C1990" s="24">
        <v>8213</v>
      </c>
      <c r="D1990" s="24" t="s">
        <v>17074</v>
      </c>
      <c r="E1990" s="24" t="s">
        <v>5459</v>
      </c>
      <c r="F1990" s="26">
        <f>Table134[[#This Row],[ToMeasure]]-Table134[[#This Row],[FromMeasure]]</f>
        <v>0.18046077999999999</v>
      </c>
      <c r="G1990" s="27" t="s">
        <v>5460</v>
      </c>
      <c r="H1990" s="37">
        <v>0</v>
      </c>
      <c r="I1990" s="24" t="s">
        <v>5461</v>
      </c>
      <c r="J1990" s="37">
        <v>0.18046077999999999</v>
      </c>
      <c r="K1990" s="24" t="s">
        <v>1930</v>
      </c>
      <c r="L1990" s="28">
        <v>21991</v>
      </c>
      <c r="M1990" s="28">
        <v>0</v>
      </c>
      <c r="N1990" s="28">
        <v>21991</v>
      </c>
      <c r="O1990" s="25" t="s">
        <v>24595</v>
      </c>
      <c r="P1990" s="24">
        <v>10</v>
      </c>
      <c r="Q1990" s="24" t="s">
        <v>203</v>
      </c>
      <c r="R1990" s="28">
        <v>671</v>
      </c>
      <c r="S1990" s="28">
        <v>2600</v>
      </c>
      <c r="T1990" s="29">
        <v>0.14874266745486789</v>
      </c>
      <c r="U1990" s="28">
        <v>29150</v>
      </c>
      <c r="V1990" s="63"/>
      <c r="W1990" s="61">
        <f>(Table134[[#This Row],[2042 Future AADT]]-Table134[[#This Row],[AADT 2022]])/20*($W$5-2022)+Table134[[#This Row],[AADT 2022]]</f>
        <v>29150</v>
      </c>
      <c r="X1990" s="63"/>
    </row>
    <row r="1991" spans="1:24" s="21" customFormat="1" ht="24" customHeight="1" x14ac:dyDescent="0.25">
      <c r="A1991" s="24" t="s">
        <v>15850</v>
      </c>
      <c r="B1991" s="25" t="s">
        <v>21272</v>
      </c>
      <c r="C1991" s="24">
        <v>8430</v>
      </c>
      <c r="D1991" s="24" t="s">
        <v>17074</v>
      </c>
      <c r="E1991" s="24" t="s">
        <v>15851</v>
      </c>
      <c r="F1991" s="26">
        <f>Table134[[#This Row],[ToMeasure]]-Table134[[#This Row],[FromMeasure]]</f>
        <v>0.28915286000000001</v>
      </c>
      <c r="G1991" s="27" t="s">
        <v>14936</v>
      </c>
      <c r="H1991" s="37">
        <v>0</v>
      </c>
      <c r="I1991" s="24" t="s">
        <v>669</v>
      </c>
      <c r="J1991" s="37">
        <v>0.28915286000000001</v>
      </c>
      <c r="K1991" s="24" t="s">
        <v>5275</v>
      </c>
      <c r="L1991" s="28">
        <v>13190</v>
      </c>
      <c r="M1991" s="28">
        <v>0</v>
      </c>
      <c r="N1991" s="28">
        <v>13190</v>
      </c>
      <c r="O1991" s="25" t="s">
        <v>24596</v>
      </c>
      <c r="P1991" s="24">
        <v>12</v>
      </c>
      <c r="Q1991" s="24" t="s">
        <v>203</v>
      </c>
      <c r="R1991" s="28">
        <v>441</v>
      </c>
      <c r="S1991" s="28">
        <v>364</v>
      </c>
      <c r="T1991" s="29">
        <v>6.1031084154662622E-2</v>
      </c>
      <c r="U1991" s="28">
        <v>17484</v>
      </c>
      <c r="V1991" s="63"/>
      <c r="W1991" s="61">
        <f>(Table134[[#This Row],[2042 Future AADT]]-Table134[[#This Row],[AADT 2022]])/20*($W$5-2022)+Table134[[#This Row],[AADT 2022]]</f>
        <v>17484</v>
      </c>
      <c r="X1991" s="63"/>
    </row>
    <row r="1992" spans="1:24" s="21" customFormat="1" ht="24" customHeight="1" x14ac:dyDescent="0.25">
      <c r="A1992" s="24" t="s">
        <v>15713</v>
      </c>
      <c r="B1992" s="25" t="s">
        <v>21273</v>
      </c>
      <c r="C1992" s="24">
        <v>8433</v>
      </c>
      <c r="D1992" s="24" t="s">
        <v>17074</v>
      </c>
      <c r="E1992" s="24" t="s">
        <v>15714</v>
      </c>
      <c r="F1992" s="26">
        <f>Table134[[#This Row],[ToMeasure]]-Table134[[#This Row],[FromMeasure]]</f>
        <v>0.30455587000000001</v>
      </c>
      <c r="G1992" s="27" t="s">
        <v>15715</v>
      </c>
      <c r="H1992" s="37">
        <v>0</v>
      </c>
      <c r="I1992" s="24" t="s">
        <v>5195</v>
      </c>
      <c r="J1992" s="37">
        <v>0.30455587000000001</v>
      </c>
      <c r="K1992" s="24" t="s">
        <v>1930</v>
      </c>
      <c r="L1992" s="28">
        <v>12692</v>
      </c>
      <c r="M1992" s="28">
        <v>0</v>
      </c>
      <c r="N1992" s="28">
        <v>12692</v>
      </c>
      <c r="O1992" s="25" t="s">
        <v>24597</v>
      </c>
      <c r="P1992" s="24">
        <v>11</v>
      </c>
      <c r="Q1992" s="24" t="s">
        <v>203</v>
      </c>
      <c r="R1992" s="28">
        <v>424</v>
      </c>
      <c r="S1992" s="28">
        <v>352</v>
      </c>
      <c r="T1992" s="29">
        <v>6.1140876142451936E-2</v>
      </c>
      <c r="U1992" s="28">
        <v>16824</v>
      </c>
      <c r="V1992" s="63"/>
      <c r="W1992" s="61">
        <f>(Table134[[#This Row],[2042 Future AADT]]-Table134[[#This Row],[AADT 2022]])/20*($W$5-2022)+Table134[[#This Row],[AADT 2022]]</f>
        <v>16824</v>
      </c>
      <c r="X1992" s="63"/>
    </row>
    <row r="1993" spans="1:24" s="21" customFormat="1" ht="24" customHeight="1" x14ac:dyDescent="0.25">
      <c r="A1993" s="24" t="s">
        <v>15853</v>
      </c>
      <c r="B1993" s="25" t="s">
        <v>21288</v>
      </c>
      <c r="C1993" s="24">
        <v>8500</v>
      </c>
      <c r="D1993" s="24" t="s">
        <v>17074</v>
      </c>
      <c r="E1993" s="24" t="s">
        <v>1981</v>
      </c>
      <c r="F1993" s="26">
        <f>Table134[[#This Row],[ToMeasure]]-Table134[[#This Row],[FromMeasure]]</f>
        <v>0.61564224999999995</v>
      </c>
      <c r="G1993" s="27" t="s">
        <v>1979</v>
      </c>
      <c r="H1993" s="37">
        <v>0</v>
      </c>
      <c r="I1993" s="24" t="s">
        <v>12704</v>
      </c>
      <c r="J1993" s="37">
        <v>0.61564224999999995</v>
      </c>
      <c r="K1993" s="24" t="s">
        <v>205</v>
      </c>
      <c r="L1993" s="28">
        <v>13536</v>
      </c>
      <c r="M1993" s="28">
        <v>0</v>
      </c>
      <c r="N1993" s="28">
        <v>13536</v>
      </c>
      <c r="O1993" s="25" t="s">
        <v>24598</v>
      </c>
      <c r="P1993" s="24">
        <v>9</v>
      </c>
      <c r="Q1993" s="24" t="s">
        <v>203</v>
      </c>
      <c r="R1993" s="28">
        <v>459</v>
      </c>
      <c r="S1993" s="28">
        <v>380</v>
      </c>
      <c r="T1993" s="29">
        <v>6.1982860520094565E-2</v>
      </c>
      <c r="U1993" s="28">
        <v>17942</v>
      </c>
      <c r="V1993" s="63"/>
      <c r="W1993" s="61">
        <f>(Table134[[#This Row],[2042 Future AADT]]-Table134[[#This Row],[AADT 2022]])/20*($W$5-2022)+Table134[[#This Row],[AADT 2022]]</f>
        <v>17942</v>
      </c>
      <c r="X1993" s="63"/>
    </row>
    <row r="1994" spans="1:24" s="21" customFormat="1" ht="24" customHeight="1" x14ac:dyDescent="0.25">
      <c r="A1994" s="24" t="s">
        <v>5465</v>
      </c>
      <c r="B1994" s="25" t="s">
        <v>20970</v>
      </c>
      <c r="C1994" s="24">
        <v>7534</v>
      </c>
      <c r="D1994" s="24" t="s">
        <v>17074</v>
      </c>
      <c r="E1994" s="24" t="s">
        <v>1800</v>
      </c>
      <c r="F1994" s="26">
        <f>Table134[[#This Row],[ToMeasure]]-Table134[[#This Row],[FromMeasure]]</f>
        <v>0.26334825999999989</v>
      </c>
      <c r="G1994" s="27" t="s">
        <v>1801</v>
      </c>
      <c r="H1994" s="37">
        <v>1.8624315</v>
      </c>
      <c r="I1994" s="24" t="s">
        <v>1804</v>
      </c>
      <c r="J1994" s="37">
        <v>2.1257797599999999</v>
      </c>
      <c r="K1994" s="24" t="s">
        <v>1807</v>
      </c>
      <c r="L1994" s="28">
        <v>43515</v>
      </c>
      <c r="M1994" s="28">
        <v>37417</v>
      </c>
      <c r="N1994" s="28">
        <v>80932</v>
      </c>
      <c r="O1994" s="25" t="s">
        <v>24599</v>
      </c>
      <c r="P1994" s="24">
        <v>8</v>
      </c>
      <c r="Q1994" s="24">
        <v>54</v>
      </c>
      <c r="R1994" s="28">
        <v>3182</v>
      </c>
      <c r="S1994" s="28">
        <v>2680</v>
      </c>
      <c r="T1994" s="29">
        <v>7.2431176790391932E-2</v>
      </c>
      <c r="U1994" s="28">
        <v>127390</v>
      </c>
      <c r="V1994" s="63"/>
      <c r="W1994" s="61">
        <f>(Table134[[#This Row],[2042 Future AADT]]-Table134[[#This Row],[AADT 2022]])/20*($W$5-2022)+Table134[[#This Row],[AADT 2022]]</f>
        <v>127390</v>
      </c>
      <c r="X1994" s="63"/>
    </row>
    <row r="1995" spans="1:24" s="21" customFormat="1" ht="24" customHeight="1" x14ac:dyDescent="0.25">
      <c r="A1995" s="24" t="s">
        <v>12982</v>
      </c>
      <c r="B1995" s="25" t="s">
        <v>20984</v>
      </c>
      <c r="C1995" s="24">
        <v>7562</v>
      </c>
      <c r="D1995" s="24" t="s">
        <v>17074</v>
      </c>
      <c r="E1995" s="24" t="s">
        <v>1800</v>
      </c>
      <c r="F1995" s="26">
        <f>Table134[[#This Row],[ToMeasure]]-Table134[[#This Row],[FromMeasure]]</f>
        <v>2.9447470000000031E-2</v>
      </c>
      <c r="G1995" s="27" t="s">
        <v>1801</v>
      </c>
      <c r="H1995" s="37">
        <v>4.0316891699999999</v>
      </c>
      <c r="I1995" s="24" t="s">
        <v>1815</v>
      </c>
      <c r="J1995" s="37">
        <v>4.06113664</v>
      </c>
      <c r="K1995" s="24" t="s">
        <v>114</v>
      </c>
      <c r="L1995" s="28">
        <v>9890</v>
      </c>
      <c r="M1995" s="28">
        <v>0</v>
      </c>
      <c r="N1995" s="28">
        <v>9890</v>
      </c>
      <c r="O1995" s="25" t="s">
        <v>24600</v>
      </c>
      <c r="P1995" s="24">
        <v>9</v>
      </c>
      <c r="Q1995" s="24">
        <v>55</v>
      </c>
      <c r="R1995" s="28">
        <v>1043</v>
      </c>
      <c r="S1995" s="28">
        <v>1490</v>
      </c>
      <c r="T1995" s="29">
        <v>0.25611729019211327</v>
      </c>
      <c r="U1995" s="28">
        <v>15567</v>
      </c>
      <c r="V1995" s="63"/>
      <c r="W1995" s="61">
        <f>(Table134[[#This Row],[2042 Future AADT]]-Table134[[#This Row],[AADT 2022]])/20*($W$5-2022)+Table134[[#This Row],[AADT 2022]]</f>
        <v>15567</v>
      </c>
      <c r="X1995" s="63"/>
    </row>
    <row r="1996" spans="1:24" s="21" customFormat="1" ht="24" customHeight="1" x14ac:dyDescent="0.25">
      <c r="A1996" s="24" t="s">
        <v>15855</v>
      </c>
      <c r="B1996" s="25" t="s">
        <v>21007</v>
      </c>
      <c r="C1996" s="24">
        <v>7636</v>
      </c>
      <c r="D1996" s="24" t="s">
        <v>17074</v>
      </c>
      <c r="E1996" s="24" t="s">
        <v>15856</v>
      </c>
      <c r="F1996" s="26">
        <f>Table134[[#This Row],[ToMeasure]]-Table134[[#This Row],[FromMeasure]]</f>
        <v>0.6513365099999997</v>
      </c>
      <c r="G1996" s="27" t="s">
        <v>3070</v>
      </c>
      <c r="H1996" s="37">
        <v>3.1165719200000002</v>
      </c>
      <c r="I1996" s="24" t="s">
        <v>5571</v>
      </c>
      <c r="J1996" s="37">
        <v>3.7679084299999999</v>
      </c>
      <c r="K1996" s="24" t="s">
        <v>5477</v>
      </c>
      <c r="L1996" s="28">
        <v>14987</v>
      </c>
      <c r="M1996" s="28">
        <v>0</v>
      </c>
      <c r="N1996" s="28">
        <v>14987</v>
      </c>
      <c r="O1996" s="25" t="s">
        <v>24601</v>
      </c>
      <c r="P1996" s="24">
        <v>9</v>
      </c>
      <c r="Q1996" s="24" t="s">
        <v>203</v>
      </c>
      <c r="R1996" s="28">
        <v>1139</v>
      </c>
      <c r="S1996" s="28">
        <v>187</v>
      </c>
      <c r="T1996" s="29">
        <v>8.8476679789150595E-2</v>
      </c>
      <c r="U1996" s="28">
        <v>23590</v>
      </c>
      <c r="V1996" s="63"/>
      <c r="W1996" s="61">
        <f>(Table134[[#This Row],[2042 Future AADT]]-Table134[[#This Row],[AADT 2022]])/20*($W$5-2022)+Table134[[#This Row],[AADT 2022]]</f>
        <v>23590</v>
      </c>
      <c r="X1996" s="63"/>
    </row>
    <row r="1997" spans="1:24" s="21" customFormat="1" ht="24" customHeight="1" x14ac:dyDescent="0.25">
      <c r="A1997" s="24" t="s">
        <v>15858</v>
      </c>
      <c r="B1997" s="25" t="s">
        <v>20983</v>
      </c>
      <c r="C1997" s="24">
        <v>7561</v>
      </c>
      <c r="D1997" s="24" t="s">
        <v>17074</v>
      </c>
      <c r="E1997" s="24" t="s">
        <v>15856</v>
      </c>
      <c r="F1997" s="26">
        <f>Table134[[#This Row],[ToMeasure]]-Table134[[#This Row],[FromMeasure]]</f>
        <v>2.1080780000000132E-2</v>
      </c>
      <c r="G1997" s="27" t="s">
        <v>3070</v>
      </c>
      <c r="H1997" s="37">
        <v>4.0402993699999996</v>
      </c>
      <c r="I1997" s="24" t="s">
        <v>13020</v>
      </c>
      <c r="J1997" s="37">
        <v>4.0613801499999997</v>
      </c>
      <c r="K1997" s="24" t="s">
        <v>114</v>
      </c>
      <c r="L1997" s="28">
        <v>12023</v>
      </c>
      <c r="M1997" s="28">
        <v>0</v>
      </c>
      <c r="N1997" s="28">
        <v>12023</v>
      </c>
      <c r="O1997" s="25" t="s">
        <v>24602</v>
      </c>
      <c r="P1997" s="24">
        <v>8</v>
      </c>
      <c r="Q1997" s="24" t="s">
        <v>203</v>
      </c>
      <c r="R1997" s="28">
        <v>910</v>
      </c>
      <c r="S1997" s="28">
        <v>150</v>
      </c>
      <c r="T1997" s="29">
        <v>8.8164351659319642E-2</v>
      </c>
      <c r="U1997" s="28">
        <v>18925</v>
      </c>
      <c r="V1997" s="63"/>
      <c r="W1997" s="61">
        <f>(Table134[[#This Row],[2042 Future AADT]]-Table134[[#This Row],[AADT 2022]])/20*($W$5-2022)+Table134[[#This Row],[AADT 2022]]</f>
        <v>18925</v>
      </c>
      <c r="X1997" s="63"/>
    </row>
    <row r="1998" spans="1:24" s="21" customFormat="1" ht="24" customHeight="1" x14ac:dyDescent="0.25">
      <c r="A1998" s="24" t="s">
        <v>12984</v>
      </c>
      <c r="B1998" s="25" t="s">
        <v>20962</v>
      </c>
      <c r="C1998" s="24">
        <v>7520</v>
      </c>
      <c r="D1998" s="24" t="s">
        <v>17074</v>
      </c>
      <c r="E1998" s="24" t="s">
        <v>12985</v>
      </c>
      <c r="F1998" s="26">
        <f>Table134[[#This Row],[ToMeasure]]-Table134[[#This Row],[FromMeasure]]</f>
        <v>0.26792940999999998</v>
      </c>
      <c r="G1998" s="27" t="s">
        <v>12986</v>
      </c>
      <c r="H1998" s="37">
        <v>0</v>
      </c>
      <c r="I1998" s="24" t="s">
        <v>1801</v>
      </c>
      <c r="J1998" s="37">
        <v>0.26792940999999998</v>
      </c>
      <c r="K1998" s="24" t="s">
        <v>5470</v>
      </c>
      <c r="L1998" s="28">
        <v>12938</v>
      </c>
      <c r="M1998" s="28">
        <v>0</v>
      </c>
      <c r="N1998" s="28">
        <v>12938</v>
      </c>
      <c r="O1998" s="25" t="s">
        <v>24603</v>
      </c>
      <c r="P1998" s="24">
        <v>10</v>
      </c>
      <c r="Q1998" s="24" t="s">
        <v>203</v>
      </c>
      <c r="R1998" s="28">
        <v>434</v>
      </c>
      <c r="S1998" s="28">
        <v>358</v>
      </c>
      <c r="T1998" s="29">
        <v>6.121502550626063E-2</v>
      </c>
      <c r="U1998" s="28">
        <v>17150</v>
      </c>
      <c r="V1998" s="63"/>
      <c r="W1998" s="61">
        <f>(Table134[[#This Row],[2042 Future AADT]]-Table134[[#This Row],[AADT 2022]])/20*($W$5-2022)+Table134[[#This Row],[AADT 2022]]</f>
        <v>17150</v>
      </c>
      <c r="X1998" s="63"/>
    </row>
    <row r="1999" spans="1:24" s="21" customFormat="1" ht="24" customHeight="1" x14ac:dyDescent="0.25">
      <c r="A1999" s="24" t="s">
        <v>12988</v>
      </c>
      <c r="B1999" s="25" t="s">
        <v>20969</v>
      </c>
      <c r="C1999" s="24">
        <v>7530</v>
      </c>
      <c r="D1999" s="24" t="s">
        <v>17074</v>
      </c>
      <c r="E1999" s="24" t="s">
        <v>1806</v>
      </c>
      <c r="F1999" s="26">
        <f>Table134[[#This Row],[ToMeasure]]-Table134[[#This Row],[FromMeasure]]</f>
        <v>0.21787085</v>
      </c>
      <c r="G1999" s="27" t="s">
        <v>1804</v>
      </c>
      <c r="H1999" s="37">
        <v>0</v>
      </c>
      <c r="I1999" s="24" t="s">
        <v>1801</v>
      </c>
      <c r="J1999" s="37">
        <v>0.21787085</v>
      </c>
      <c r="K1999" s="24" t="s">
        <v>10239</v>
      </c>
      <c r="L1999" s="28">
        <v>16230</v>
      </c>
      <c r="M1999" s="28">
        <v>0</v>
      </c>
      <c r="N1999" s="28">
        <v>16230</v>
      </c>
      <c r="O1999" s="25" t="s">
        <v>24604</v>
      </c>
      <c r="P1999" s="24">
        <v>10</v>
      </c>
      <c r="Q1999" s="24" t="s">
        <v>203</v>
      </c>
      <c r="R1999" s="28">
        <v>544</v>
      </c>
      <c r="S1999" s="28">
        <v>450</v>
      </c>
      <c r="T1999" s="29">
        <v>6.1244608749229823E-2</v>
      </c>
      <c r="U1999" s="28">
        <v>21513</v>
      </c>
      <c r="V1999" s="63"/>
      <c r="W1999" s="61">
        <f>(Table134[[#This Row],[2042 Future AADT]]-Table134[[#This Row],[AADT 2022]])/20*($W$5-2022)+Table134[[#This Row],[AADT 2022]]</f>
        <v>21513</v>
      </c>
      <c r="X1999" s="63"/>
    </row>
    <row r="2000" spans="1:24" s="21" customFormat="1" ht="24" customHeight="1" x14ac:dyDescent="0.25">
      <c r="A2000" s="24" t="s">
        <v>12990</v>
      </c>
      <c r="B2000" s="25" t="s">
        <v>20964</v>
      </c>
      <c r="C2000" s="24">
        <v>7522</v>
      </c>
      <c r="D2000" s="24" t="s">
        <v>17074</v>
      </c>
      <c r="E2000" s="24" t="s">
        <v>12991</v>
      </c>
      <c r="F2000" s="26">
        <f>Table134[[#This Row],[ToMeasure]]-Table134[[#This Row],[FromMeasure]]</f>
        <v>0.27307920000000002</v>
      </c>
      <c r="G2000" s="27" t="s">
        <v>12992</v>
      </c>
      <c r="H2000" s="37">
        <v>0</v>
      </c>
      <c r="I2000" s="24" t="s">
        <v>3070</v>
      </c>
      <c r="J2000" s="37">
        <v>0.27307920000000002</v>
      </c>
      <c r="K2000" s="24" t="s">
        <v>5470</v>
      </c>
      <c r="L2000" s="28">
        <v>18006</v>
      </c>
      <c r="M2000" s="28">
        <v>0</v>
      </c>
      <c r="N2000" s="28">
        <v>18006</v>
      </c>
      <c r="O2000" s="25" t="s">
        <v>24605</v>
      </c>
      <c r="P2000" s="24">
        <v>11</v>
      </c>
      <c r="Q2000" s="24" t="s">
        <v>203</v>
      </c>
      <c r="R2000" s="28">
        <v>603</v>
      </c>
      <c r="S2000" s="28">
        <v>500</v>
      </c>
      <c r="T2000" s="29">
        <v>6.1257358658225035E-2</v>
      </c>
      <c r="U2000" s="28">
        <v>23867</v>
      </c>
      <c r="V2000" s="63"/>
      <c r="W2000" s="61">
        <f>(Table134[[#This Row],[2042 Future AADT]]-Table134[[#This Row],[AADT 2022]])/20*($W$5-2022)+Table134[[#This Row],[AADT 2022]]</f>
        <v>23867</v>
      </c>
      <c r="X2000" s="63"/>
    </row>
    <row r="2001" spans="1:24" s="21" customFormat="1" ht="24" customHeight="1" x14ac:dyDescent="0.25">
      <c r="A2001" s="24" t="s">
        <v>15720</v>
      </c>
      <c r="B2001" s="25" t="s">
        <v>20972</v>
      </c>
      <c r="C2001" s="24">
        <v>7536</v>
      </c>
      <c r="D2001" s="24" t="s">
        <v>17074</v>
      </c>
      <c r="E2001" s="24" t="s">
        <v>15721</v>
      </c>
      <c r="F2001" s="26">
        <f>Table134[[#This Row],[ToMeasure]]-Table134[[#This Row],[FromMeasure]]</f>
        <v>0.20982640999999999</v>
      </c>
      <c r="G2001" s="27" t="s">
        <v>15722</v>
      </c>
      <c r="H2001" s="37">
        <v>0</v>
      </c>
      <c r="I2001" s="24" t="s">
        <v>3070</v>
      </c>
      <c r="J2001" s="37">
        <v>0.20982640999999999</v>
      </c>
      <c r="K2001" s="24" t="s">
        <v>3059</v>
      </c>
      <c r="L2001" s="28">
        <v>1743</v>
      </c>
      <c r="M2001" s="28">
        <v>0</v>
      </c>
      <c r="N2001" s="28">
        <v>1743</v>
      </c>
      <c r="O2001" s="25" t="s">
        <v>24606</v>
      </c>
      <c r="P2001" s="24">
        <v>9</v>
      </c>
      <c r="Q2001" s="24" t="s">
        <v>203</v>
      </c>
      <c r="R2001" s="28">
        <v>58</v>
      </c>
      <c r="S2001" s="28">
        <v>46</v>
      </c>
      <c r="T2001" s="29">
        <v>5.9667240390131958E-2</v>
      </c>
      <c r="U2001" s="28">
        <v>2310</v>
      </c>
      <c r="V2001" s="63"/>
      <c r="W2001" s="61">
        <f>(Table134[[#This Row],[2042 Future AADT]]-Table134[[#This Row],[AADT 2022]])/20*($W$5-2022)+Table134[[#This Row],[AADT 2022]]</f>
        <v>2310</v>
      </c>
      <c r="X2001" s="63"/>
    </row>
    <row r="2002" spans="1:24" s="21" customFormat="1" ht="24" customHeight="1" x14ac:dyDescent="0.25">
      <c r="A2002" s="24" t="s">
        <v>15724</v>
      </c>
      <c r="B2002" s="25" t="s">
        <v>20963</v>
      </c>
      <c r="C2002" s="24">
        <v>7521</v>
      </c>
      <c r="D2002" s="24" t="s">
        <v>17074</v>
      </c>
      <c r="E2002" s="24" t="s">
        <v>15725</v>
      </c>
      <c r="F2002" s="26">
        <f>Table134[[#This Row],[ToMeasure]]-Table134[[#This Row],[FromMeasure]]</f>
        <v>0.2568917</v>
      </c>
      <c r="G2002" s="27" t="s">
        <v>15726</v>
      </c>
      <c r="H2002" s="37">
        <v>0</v>
      </c>
      <c r="I2002" s="24" t="s">
        <v>12986</v>
      </c>
      <c r="J2002" s="37">
        <v>0.2568917</v>
      </c>
      <c r="K2002" s="24" t="s">
        <v>1801</v>
      </c>
      <c r="L2002" s="28">
        <v>14746</v>
      </c>
      <c r="M2002" s="28">
        <v>0</v>
      </c>
      <c r="N2002" s="28">
        <v>14746</v>
      </c>
      <c r="O2002" s="25" t="s">
        <v>24607</v>
      </c>
      <c r="P2002" s="24">
        <v>14</v>
      </c>
      <c r="Q2002" s="24" t="s">
        <v>203</v>
      </c>
      <c r="R2002" s="28">
        <v>449</v>
      </c>
      <c r="S2002" s="28">
        <v>1738</v>
      </c>
      <c r="T2002" s="29">
        <v>0.14831140648311406</v>
      </c>
      <c r="U2002" s="28">
        <v>19546</v>
      </c>
      <c r="V2002" s="63"/>
      <c r="W2002" s="61">
        <f>(Table134[[#This Row],[2042 Future AADT]]-Table134[[#This Row],[AADT 2022]])/20*($W$5-2022)+Table134[[#This Row],[AADT 2022]]</f>
        <v>19546</v>
      </c>
      <c r="X2002" s="63"/>
    </row>
    <row r="2003" spans="1:24" s="21" customFormat="1" ht="24" customHeight="1" x14ac:dyDescent="0.25">
      <c r="A2003" s="24" t="s">
        <v>12994</v>
      </c>
      <c r="B2003" s="25" t="s">
        <v>20965</v>
      </c>
      <c r="C2003" s="24">
        <v>7523</v>
      </c>
      <c r="D2003" s="24" t="s">
        <v>17074</v>
      </c>
      <c r="E2003" s="24" t="s">
        <v>12995</v>
      </c>
      <c r="F2003" s="26">
        <f>Table134[[#This Row],[ToMeasure]]-Table134[[#This Row],[FromMeasure]]</f>
        <v>0.26528772</v>
      </c>
      <c r="G2003" s="27" t="s">
        <v>5470</v>
      </c>
      <c r="H2003" s="37">
        <v>0</v>
      </c>
      <c r="I2003" s="24" t="s">
        <v>12986</v>
      </c>
      <c r="J2003" s="37">
        <v>0.26528772</v>
      </c>
      <c r="K2003" s="24" t="s">
        <v>3070</v>
      </c>
      <c r="L2003" s="28">
        <v>9878</v>
      </c>
      <c r="M2003" s="28">
        <v>0</v>
      </c>
      <c r="N2003" s="28">
        <v>9878</v>
      </c>
      <c r="O2003" s="25" t="s">
        <v>24608</v>
      </c>
      <c r="P2003" s="24">
        <v>11</v>
      </c>
      <c r="Q2003" s="24" t="s">
        <v>203</v>
      </c>
      <c r="R2003" s="28">
        <v>300</v>
      </c>
      <c r="S2003" s="28">
        <v>1163</v>
      </c>
      <c r="T2003" s="29">
        <v>0.14810690423162584</v>
      </c>
      <c r="U2003" s="28">
        <v>13094</v>
      </c>
      <c r="V2003" s="63"/>
      <c r="W2003" s="61">
        <f>(Table134[[#This Row],[2042 Future AADT]]-Table134[[#This Row],[AADT 2022]])/20*($W$5-2022)+Table134[[#This Row],[AADT 2022]]</f>
        <v>13094</v>
      </c>
      <c r="X2003" s="63"/>
    </row>
    <row r="2004" spans="1:24" s="21" customFormat="1" ht="24" customHeight="1" x14ac:dyDescent="0.25">
      <c r="A2004" s="24" t="s">
        <v>5467</v>
      </c>
      <c r="B2004" s="25"/>
      <c r="C2004" s="24" t="s">
        <v>203</v>
      </c>
      <c r="D2004" s="24" t="s">
        <v>17074</v>
      </c>
      <c r="E2004" s="24" t="s">
        <v>5468</v>
      </c>
      <c r="F2004" s="26">
        <f>Table134[[#This Row],[ToMeasure]]-Table134[[#This Row],[FromMeasure]]</f>
        <v>3.5654239999999997E-2</v>
      </c>
      <c r="G2004" s="27" t="s">
        <v>5469</v>
      </c>
      <c r="H2004" s="37">
        <v>0</v>
      </c>
      <c r="I2004" s="24" t="s">
        <v>532</v>
      </c>
      <c r="J2004" s="37">
        <v>3.5654239999999997E-2</v>
      </c>
      <c r="K2004" s="24" t="s">
        <v>5470</v>
      </c>
      <c r="L2004" s="28" t="s">
        <v>203</v>
      </c>
      <c r="M2004" s="28" t="s">
        <v>203</v>
      </c>
      <c r="N2004" s="28" t="s">
        <v>203</v>
      </c>
      <c r="O2004" s="25" t="s">
        <v>203</v>
      </c>
      <c r="P2004" s="24" t="s">
        <v>203</v>
      </c>
      <c r="Q2004" s="24" t="s">
        <v>203</v>
      </c>
      <c r="R2004" s="28" t="s">
        <v>203</v>
      </c>
      <c r="S2004" s="28" t="s">
        <v>203</v>
      </c>
      <c r="T2004" s="29" t="s">
        <v>203</v>
      </c>
      <c r="U2004" s="28" t="s">
        <v>203</v>
      </c>
      <c r="V2004" s="63"/>
      <c r="W2004" s="61" t="e">
        <f>(Table134[[#This Row],[2042 Future AADT]]-Table134[[#This Row],[AADT 2022]])/20*($W$5-2022)+Table134[[#This Row],[AADT 2022]]</f>
        <v>#VALUE!</v>
      </c>
      <c r="X2004" s="63"/>
    </row>
    <row r="2005" spans="1:24" s="21" customFormat="1" ht="24" customHeight="1" x14ac:dyDescent="0.25">
      <c r="A2005" s="24" t="s">
        <v>15728</v>
      </c>
      <c r="B2005" s="25"/>
      <c r="C2005" s="24" t="s">
        <v>203</v>
      </c>
      <c r="D2005" s="24" t="s">
        <v>17074</v>
      </c>
      <c r="E2005" s="24" t="s">
        <v>15729</v>
      </c>
      <c r="F2005" s="26">
        <f>Table134[[#This Row],[ToMeasure]]-Table134[[#This Row],[FromMeasure]]</f>
        <v>3.6481970000000002E-2</v>
      </c>
      <c r="G2005" s="27" t="s">
        <v>10784</v>
      </c>
      <c r="H2005" s="37">
        <v>0</v>
      </c>
      <c r="I2005" s="24" t="s">
        <v>532</v>
      </c>
      <c r="J2005" s="37">
        <v>3.6481970000000002E-2</v>
      </c>
      <c r="K2005" s="24" t="s">
        <v>15726</v>
      </c>
      <c r="L2005" s="28" t="s">
        <v>203</v>
      </c>
      <c r="M2005" s="28" t="s">
        <v>203</v>
      </c>
      <c r="N2005" s="28" t="s">
        <v>203</v>
      </c>
      <c r="O2005" s="25" t="s">
        <v>203</v>
      </c>
      <c r="P2005" s="24" t="s">
        <v>203</v>
      </c>
      <c r="Q2005" s="24" t="s">
        <v>203</v>
      </c>
      <c r="R2005" s="28" t="s">
        <v>203</v>
      </c>
      <c r="S2005" s="28" t="s">
        <v>203</v>
      </c>
      <c r="T2005" s="29" t="s">
        <v>203</v>
      </c>
      <c r="U2005" s="28" t="s">
        <v>203</v>
      </c>
      <c r="V2005" s="63"/>
      <c r="W2005" s="61" t="e">
        <f>(Table134[[#This Row],[2042 Future AADT]]-Table134[[#This Row],[AADT 2022]])/20*($W$5-2022)+Table134[[#This Row],[AADT 2022]]</f>
        <v>#VALUE!</v>
      </c>
      <c r="X2005" s="63"/>
    </row>
    <row r="2006" spans="1:24" s="21" customFormat="1" ht="24" customHeight="1" x14ac:dyDescent="0.25">
      <c r="A2006" s="24" t="s">
        <v>12997</v>
      </c>
      <c r="B2006" s="25"/>
      <c r="C2006" s="24" t="s">
        <v>203</v>
      </c>
      <c r="D2006" s="24" t="s">
        <v>17074</v>
      </c>
      <c r="E2006" s="24" t="s">
        <v>12998</v>
      </c>
      <c r="F2006" s="26">
        <f>Table134[[#This Row],[ToMeasure]]-Table134[[#This Row],[FromMeasure]]</f>
        <v>3.3059150000000002E-2</v>
      </c>
      <c r="G2006" s="27" t="s">
        <v>12999</v>
      </c>
      <c r="H2006" s="37">
        <v>0</v>
      </c>
      <c r="I2006" s="24" t="s">
        <v>12986</v>
      </c>
      <c r="J2006" s="37">
        <v>3.3059150000000002E-2</v>
      </c>
      <c r="K2006" s="24" t="s">
        <v>532</v>
      </c>
      <c r="L2006" s="28" t="s">
        <v>203</v>
      </c>
      <c r="M2006" s="28" t="s">
        <v>203</v>
      </c>
      <c r="N2006" s="28" t="s">
        <v>203</v>
      </c>
      <c r="O2006" s="25" t="s">
        <v>203</v>
      </c>
      <c r="P2006" s="24" t="s">
        <v>203</v>
      </c>
      <c r="Q2006" s="24" t="s">
        <v>203</v>
      </c>
      <c r="R2006" s="28" t="s">
        <v>203</v>
      </c>
      <c r="S2006" s="28" t="s">
        <v>203</v>
      </c>
      <c r="T2006" s="29" t="s">
        <v>203</v>
      </c>
      <c r="U2006" s="28" t="s">
        <v>203</v>
      </c>
      <c r="V2006" s="63"/>
      <c r="W2006" s="61" t="e">
        <f>(Table134[[#This Row],[2042 Future AADT]]-Table134[[#This Row],[AADT 2022]])/20*($W$5-2022)+Table134[[#This Row],[AADT 2022]]</f>
        <v>#VALUE!</v>
      </c>
      <c r="X2006" s="63"/>
    </row>
    <row r="2007" spans="1:24" s="21" customFormat="1" ht="24" customHeight="1" x14ac:dyDescent="0.25">
      <c r="A2007" s="24" t="s">
        <v>15860</v>
      </c>
      <c r="B2007" s="25"/>
      <c r="C2007" s="24" t="s">
        <v>203</v>
      </c>
      <c r="D2007" s="24" t="s">
        <v>17074</v>
      </c>
      <c r="E2007" s="24" t="s">
        <v>15861</v>
      </c>
      <c r="F2007" s="26">
        <f>Table134[[#This Row],[ToMeasure]]-Table134[[#This Row],[FromMeasure]]</f>
        <v>3.7273529999999999E-2</v>
      </c>
      <c r="G2007" s="27" t="s">
        <v>15862</v>
      </c>
      <c r="H2007" s="37">
        <v>0</v>
      </c>
      <c r="I2007" s="24" t="s">
        <v>12992</v>
      </c>
      <c r="J2007" s="37">
        <v>3.7273529999999999E-2</v>
      </c>
      <c r="K2007" s="24" t="s">
        <v>532</v>
      </c>
      <c r="L2007" s="28" t="s">
        <v>203</v>
      </c>
      <c r="M2007" s="28" t="s">
        <v>203</v>
      </c>
      <c r="N2007" s="28" t="s">
        <v>203</v>
      </c>
      <c r="O2007" s="25" t="s">
        <v>203</v>
      </c>
      <c r="P2007" s="24" t="s">
        <v>203</v>
      </c>
      <c r="Q2007" s="24" t="s">
        <v>203</v>
      </c>
      <c r="R2007" s="28" t="s">
        <v>203</v>
      </c>
      <c r="S2007" s="28" t="s">
        <v>203</v>
      </c>
      <c r="T2007" s="29" t="s">
        <v>203</v>
      </c>
      <c r="U2007" s="28" t="s">
        <v>203</v>
      </c>
      <c r="V2007" s="63"/>
      <c r="W2007" s="61" t="e">
        <f>(Table134[[#This Row],[2042 Future AADT]]-Table134[[#This Row],[AADT 2022]])/20*($W$5-2022)+Table134[[#This Row],[AADT 2022]]</f>
        <v>#VALUE!</v>
      </c>
      <c r="X2007" s="63"/>
    </row>
    <row r="2008" spans="1:24" s="21" customFormat="1" ht="24" customHeight="1" x14ac:dyDescent="0.25">
      <c r="A2008" s="24" t="s">
        <v>13000</v>
      </c>
      <c r="B2008" s="25" t="s">
        <v>20975</v>
      </c>
      <c r="C2008" s="24">
        <v>7540</v>
      </c>
      <c r="D2008" s="24" t="s">
        <v>17074</v>
      </c>
      <c r="E2008" s="24" t="s">
        <v>13001</v>
      </c>
      <c r="F2008" s="26">
        <f>Table134[[#This Row],[ToMeasure]]-Table134[[#This Row],[FromMeasure]]</f>
        <v>0.26276718999999998</v>
      </c>
      <c r="G2008" s="27" t="s">
        <v>13002</v>
      </c>
      <c r="H2008" s="37">
        <v>0</v>
      </c>
      <c r="I2008" s="24" t="s">
        <v>1801</v>
      </c>
      <c r="J2008" s="37">
        <v>0.26276718999999998</v>
      </c>
      <c r="K2008" s="24" t="s">
        <v>10650</v>
      </c>
      <c r="L2008" s="28">
        <v>10802</v>
      </c>
      <c r="M2008" s="28">
        <v>0</v>
      </c>
      <c r="N2008" s="28">
        <v>10802</v>
      </c>
      <c r="O2008" s="25" t="s">
        <v>24609</v>
      </c>
      <c r="P2008" s="24">
        <v>12</v>
      </c>
      <c r="Q2008" s="24" t="s">
        <v>203</v>
      </c>
      <c r="R2008" s="28">
        <v>366</v>
      </c>
      <c r="S2008" s="28">
        <v>303</v>
      </c>
      <c r="T2008" s="29">
        <v>6.1932975374930567E-2</v>
      </c>
      <c r="U2008" s="28">
        <v>14318</v>
      </c>
      <c r="V2008" s="63"/>
      <c r="W2008" s="61">
        <f>(Table134[[#This Row],[2042 Future AADT]]-Table134[[#This Row],[AADT 2022]])/20*($W$5-2022)+Table134[[#This Row],[AADT 2022]]</f>
        <v>14318</v>
      </c>
      <c r="X2008" s="63"/>
    </row>
    <row r="2009" spans="1:24" s="21" customFormat="1" ht="24" customHeight="1" x14ac:dyDescent="0.25">
      <c r="A2009" s="24" t="s">
        <v>15863</v>
      </c>
      <c r="B2009" s="25" t="s">
        <v>20979</v>
      </c>
      <c r="C2009" s="24">
        <v>7545</v>
      </c>
      <c r="D2009" s="24" t="s">
        <v>17074</v>
      </c>
      <c r="E2009" s="24" t="s">
        <v>1813</v>
      </c>
      <c r="F2009" s="26">
        <f>Table134[[#This Row],[ToMeasure]]-Table134[[#This Row],[FromMeasure]]</f>
        <v>3.4298219999999997E-2</v>
      </c>
      <c r="G2009" s="27" t="s">
        <v>1811</v>
      </c>
      <c r="H2009" s="37">
        <v>0</v>
      </c>
      <c r="I2009" s="24" t="s">
        <v>1801</v>
      </c>
      <c r="J2009" s="37">
        <v>3.4298219999999997E-2</v>
      </c>
      <c r="K2009" s="24" t="s">
        <v>10650</v>
      </c>
      <c r="L2009" s="28">
        <v>18835</v>
      </c>
      <c r="M2009" s="28">
        <v>0</v>
      </c>
      <c r="N2009" s="28">
        <v>18835</v>
      </c>
      <c r="O2009" s="25" t="s">
        <v>24610</v>
      </c>
      <c r="P2009" s="24">
        <v>9</v>
      </c>
      <c r="Q2009" s="24" t="s">
        <v>203</v>
      </c>
      <c r="R2009" s="28">
        <v>573</v>
      </c>
      <c r="S2009" s="28">
        <v>2225</v>
      </c>
      <c r="T2009" s="29">
        <v>0.14855322537828511</v>
      </c>
      <c r="U2009" s="28">
        <v>24966</v>
      </c>
      <c r="V2009" s="63"/>
      <c r="W2009" s="61">
        <f>(Table134[[#This Row],[2042 Future AADT]]-Table134[[#This Row],[AADT 2022]])/20*($W$5-2022)+Table134[[#This Row],[AADT 2022]]</f>
        <v>24966</v>
      </c>
      <c r="X2009" s="63"/>
    </row>
    <row r="2010" spans="1:24" s="21" customFormat="1" ht="24" customHeight="1" x14ac:dyDescent="0.25">
      <c r="A2010" s="24" t="s">
        <v>13004</v>
      </c>
      <c r="B2010" s="25" t="s">
        <v>20971</v>
      </c>
      <c r="C2010" s="24">
        <v>7535</v>
      </c>
      <c r="D2010" s="24" t="s">
        <v>17074</v>
      </c>
      <c r="E2010" s="24" t="s">
        <v>1810</v>
      </c>
      <c r="F2010" s="26">
        <f>Table134[[#This Row],[ToMeasure]]-Table134[[#This Row],[FromMeasure]]</f>
        <v>0.41434423999999997</v>
      </c>
      <c r="G2010" s="27" t="s">
        <v>1807</v>
      </c>
      <c r="H2010" s="37">
        <v>0</v>
      </c>
      <c r="I2010" s="24" t="s">
        <v>1801</v>
      </c>
      <c r="J2010" s="37">
        <v>0.41434423999999997</v>
      </c>
      <c r="K2010" s="24" t="s">
        <v>3059</v>
      </c>
      <c r="L2010" s="28">
        <v>9906</v>
      </c>
      <c r="M2010" s="28">
        <v>0</v>
      </c>
      <c r="N2010" s="28">
        <v>9906</v>
      </c>
      <c r="O2010" s="25" t="s">
        <v>24611</v>
      </c>
      <c r="P2010" s="24">
        <v>8</v>
      </c>
      <c r="Q2010" s="24" t="s">
        <v>203</v>
      </c>
      <c r="R2010" s="28">
        <v>331</v>
      </c>
      <c r="S2010" s="28">
        <v>275</v>
      </c>
      <c r="T2010" s="29">
        <v>6.1175045427013929E-2</v>
      </c>
      <c r="U2010" s="28">
        <v>13131</v>
      </c>
      <c r="V2010" s="63"/>
      <c r="W2010" s="61">
        <f>(Table134[[#This Row],[2042 Future AADT]]-Table134[[#This Row],[AADT 2022]])/20*($W$5-2022)+Table134[[#This Row],[AADT 2022]]</f>
        <v>13131</v>
      </c>
      <c r="X2010" s="63"/>
    </row>
    <row r="2011" spans="1:24" s="21" customFormat="1" ht="24" customHeight="1" x14ac:dyDescent="0.25">
      <c r="A2011" s="24" t="s">
        <v>15865</v>
      </c>
      <c r="B2011" s="25" t="s">
        <v>20978</v>
      </c>
      <c r="C2011" s="24">
        <v>7543</v>
      </c>
      <c r="D2011" s="24" t="s">
        <v>17074</v>
      </c>
      <c r="E2011" s="24" t="s">
        <v>15866</v>
      </c>
      <c r="F2011" s="26">
        <f>Table134[[#This Row],[ToMeasure]]-Table134[[#This Row],[FromMeasure]]</f>
        <v>0.22271579999999999</v>
      </c>
      <c r="G2011" s="27" t="s">
        <v>5474</v>
      </c>
      <c r="H2011" s="37">
        <v>0</v>
      </c>
      <c r="I2011" s="24" t="s">
        <v>13016</v>
      </c>
      <c r="J2011" s="37">
        <v>0.22271579999999999</v>
      </c>
      <c r="K2011" s="24" t="s">
        <v>3070</v>
      </c>
      <c r="L2011" s="28">
        <v>9744</v>
      </c>
      <c r="M2011" s="28">
        <v>0</v>
      </c>
      <c r="N2011" s="28">
        <v>9744</v>
      </c>
      <c r="O2011" s="25" t="s">
        <v>24612</v>
      </c>
      <c r="P2011" s="24">
        <v>16</v>
      </c>
      <c r="Q2011" s="24" t="s">
        <v>203</v>
      </c>
      <c r="R2011" s="28">
        <v>295</v>
      </c>
      <c r="S2011" s="28">
        <v>1149</v>
      </c>
      <c r="T2011" s="29">
        <v>0.14819376026272579</v>
      </c>
      <c r="U2011" s="28">
        <v>12916</v>
      </c>
      <c r="V2011" s="63"/>
      <c r="W2011" s="61">
        <f>(Table134[[#This Row],[2042 Future AADT]]-Table134[[#This Row],[AADT 2022]])/20*($W$5-2022)+Table134[[#This Row],[AADT 2022]]</f>
        <v>12916</v>
      </c>
      <c r="X2011" s="63"/>
    </row>
    <row r="2012" spans="1:24" s="21" customFormat="1" ht="24" customHeight="1" x14ac:dyDescent="0.25">
      <c r="A2012" s="24" t="s">
        <v>5471</v>
      </c>
      <c r="B2012" s="25"/>
      <c r="C2012" s="24" t="s">
        <v>203</v>
      </c>
      <c r="D2012" s="24" t="s">
        <v>17074</v>
      </c>
      <c r="E2012" s="24" t="s">
        <v>5472</v>
      </c>
      <c r="F2012" s="26">
        <f>Table134[[#This Row],[ToMeasure]]-Table134[[#This Row],[FromMeasure]]</f>
        <v>5.7835780000000003E-2</v>
      </c>
      <c r="G2012" s="27" t="s">
        <v>5473</v>
      </c>
      <c r="H2012" s="37">
        <v>0</v>
      </c>
      <c r="I2012" s="24" t="s">
        <v>1808</v>
      </c>
      <c r="J2012" s="37">
        <v>5.7835780000000003E-2</v>
      </c>
      <c r="K2012" s="24" t="s">
        <v>5474</v>
      </c>
      <c r="L2012" s="28" t="s">
        <v>203</v>
      </c>
      <c r="M2012" s="28" t="s">
        <v>203</v>
      </c>
      <c r="N2012" s="28" t="s">
        <v>203</v>
      </c>
      <c r="O2012" s="25" t="s">
        <v>203</v>
      </c>
      <c r="P2012" s="24" t="s">
        <v>203</v>
      </c>
      <c r="Q2012" s="24" t="s">
        <v>203</v>
      </c>
      <c r="R2012" s="28" t="s">
        <v>203</v>
      </c>
      <c r="S2012" s="28" t="s">
        <v>203</v>
      </c>
      <c r="T2012" s="29" t="s">
        <v>203</v>
      </c>
      <c r="U2012" s="28" t="s">
        <v>203</v>
      </c>
      <c r="V2012" s="63"/>
      <c r="W2012" s="61" t="e">
        <f>(Table134[[#This Row],[2042 Future AADT]]-Table134[[#This Row],[AADT 2022]])/20*($W$5-2022)+Table134[[#This Row],[AADT 2022]]</f>
        <v>#VALUE!</v>
      </c>
      <c r="X2012" s="63"/>
    </row>
    <row r="2013" spans="1:24" s="21" customFormat="1" ht="24" customHeight="1" x14ac:dyDescent="0.25">
      <c r="A2013" s="24" t="s">
        <v>13006</v>
      </c>
      <c r="B2013" s="25" t="s">
        <v>20976</v>
      </c>
      <c r="C2013" s="24">
        <v>7541</v>
      </c>
      <c r="D2013" s="24" t="s">
        <v>17074</v>
      </c>
      <c r="E2013" s="24" t="s">
        <v>13007</v>
      </c>
      <c r="F2013" s="26">
        <f>Table134[[#This Row],[ToMeasure]]-Table134[[#This Row],[FromMeasure]]</f>
        <v>4.801615E-2</v>
      </c>
      <c r="G2013" s="27" t="s">
        <v>13008</v>
      </c>
      <c r="H2013" s="37">
        <v>0</v>
      </c>
      <c r="I2013" s="24" t="s">
        <v>1808</v>
      </c>
      <c r="J2013" s="37">
        <v>4.801615E-2</v>
      </c>
      <c r="K2013" s="24" t="s">
        <v>10650</v>
      </c>
      <c r="L2013" s="28">
        <v>3617</v>
      </c>
      <c r="M2013" s="28">
        <v>0</v>
      </c>
      <c r="N2013" s="28">
        <v>3617</v>
      </c>
      <c r="O2013" s="25" t="s">
        <v>24613</v>
      </c>
      <c r="P2013" s="24">
        <v>8</v>
      </c>
      <c r="Q2013" s="24" t="s">
        <v>203</v>
      </c>
      <c r="R2013" s="28">
        <v>112</v>
      </c>
      <c r="S2013" s="28">
        <v>434</v>
      </c>
      <c r="T2013" s="29">
        <v>0.15095382914017141</v>
      </c>
      <c r="U2013" s="28">
        <v>6662</v>
      </c>
      <c r="V2013" s="63"/>
      <c r="W2013" s="61">
        <f>(Table134[[#This Row],[2042 Future AADT]]-Table134[[#This Row],[AADT 2022]])/20*($W$5-2022)+Table134[[#This Row],[AADT 2022]]</f>
        <v>6662</v>
      </c>
      <c r="X2013" s="63"/>
    </row>
    <row r="2014" spans="1:24" s="21" customFormat="1" ht="24" customHeight="1" x14ac:dyDescent="0.25">
      <c r="A2014" s="24" t="s">
        <v>13010</v>
      </c>
      <c r="B2014" s="25"/>
      <c r="C2014" s="24" t="s">
        <v>203</v>
      </c>
      <c r="D2014" s="24" t="s">
        <v>17074</v>
      </c>
      <c r="E2014" s="24" t="s">
        <v>13011</v>
      </c>
      <c r="F2014" s="26">
        <f>Table134[[#This Row],[ToMeasure]]-Table134[[#This Row],[FromMeasure]]</f>
        <v>5.3380619999999997E-2</v>
      </c>
      <c r="G2014" s="27" t="s">
        <v>13012</v>
      </c>
      <c r="H2014" s="37">
        <v>0</v>
      </c>
      <c r="I2014" s="24" t="s">
        <v>13002</v>
      </c>
      <c r="J2014" s="37">
        <v>5.3380619999999997E-2</v>
      </c>
      <c r="K2014" s="24" t="s">
        <v>1808</v>
      </c>
      <c r="L2014" s="28" t="s">
        <v>203</v>
      </c>
      <c r="M2014" s="28" t="s">
        <v>203</v>
      </c>
      <c r="N2014" s="28" t="s">
        <v>203</v>
      </c>
      <c r="O2014" s="25" t="s">
        <v>203</v>
      </c>
      <c r="P2014" s="24" t="s">
        <v>203</v>
      </c>
      <c r="Q2014" s="24" t="s">
        <v>203</v>
      </c>
      <c r="R2014" s="28" t="s">
        <v>203</v>
      </c>
      <c r="S2014" s="28" t="s">
        <v>203</v>
      </c>
      <c r="T2014" s="29" t="s">
        <v>203</v>
      </c>
      <c r="U2014" s="28" t="s">
        <v>203</v>
      </c>
      <c r="V2014" s="63"/>
      <c r="W2014" s="61" t="e">
        <f>(Table134[[#This Row],[2042 Future AADT]]-Table134[[#This Row],[AADT 2022]])/20*($W$5-2022)+Table134[[#This Row],[AADT 2022]]</f>
        <v>#VALUE!</v>
      </c>
      <c r="X2014" s="63"/>
    </row>
    <row r="2015" spans="1:24" s="21" customFormat="1" ht="24" customHeight="1" x14ac:dyDescent="0.25">
      <c r="A2015" s="24" t="s">
        <v>13013</v>
      </c>
      <c r="B2015" s="25" t="s">
        <v>20977</v>
      </c>
      <c r="C2015" s="24">
        <v>7542</v>
      </c>
      <c r="D2015" s="24" t="s">
        <v>17074</v>
      </c>
      <c r="E2015" s="24" t="s">
        <v>13014</v>
      </c>
      <c r="F2015" s="26">
        <f>Table134[[#This Row],[ToMeasure]]-Table134[[#This Row],[FromMeasure]]</f>
        <v>4.7125599999999997E-2</v>
      </c>
      <c r="G2015" s="27" t="s">
        <v>13015</v>
      </c>
      <c r="H2015" s="37">
        <v>0</v>
      </c>
      <c r="I2015" s="24" t="s">
        <v>13016</v>
      </c>
      <c r="J2015" s="37">
        <v>4.7125599999999997E-2</v>
      </c>
      <c r="K2015" s="24" t="s">
        <v>1808</v>
      </c>
      <c r="L2015" s="28">
        <v>1349</v>
      </c>
      <c r="M2015" s="28">
        <v>0</v>
      </c>
      <c r="N2015" s="28">
        <v>1349</v>
      </c>
      <c r="O2015" s="25" t="s">
        <v>24614</v>
      </c>
      <c r="P2015" s="24">
        <v>14</v>
      </c>
      <c r="Q2015" s="24" t="s">
        <v>203</v>
      </c>
      <c r="R2015" s="28">
        <v>41</v>
      </c>
      <c r="S2015" s="28">
        <v>159</v>
      </c>
      <c r="T2015" s="29">
        <v>0.14825796886582654</v>
      </c>
      <c r="U2015" s="28">
        <v>2485</v>
      </c>
      <c r="V2015" s="63"/>
      <c r="W2015" s="61">
        <f>(Table134[[#This Row],[2042 Future AADT]]-Table134[[#This Row],[AADT 2022]])/20*($W$5-2022)+Table134[[#This Row],[AADT 2022]]</f>
        <v>2485</v>
      </c>
      <c r="X2015" s="63"/>
    </row>
    <row r="2016" spans="1:24" s="21" customFormat="1" ht="24" customHeight="1" x14ac:dyDescent="0.25">
      <c r="A2016" s="24" t="s">
        <v>5475</v>
      </c>
      <c r="B2016" s="25" t="s">
        <v>21004</v>
      </c>
      <c r="C2016" s="24">
        <v>7633</v>
      </c>
      <c r="D2016" s="24" t="s">
        <v>17074</v>
      </c>
      <c r="E2016" s="24" t="s">
        <v>5476</v>
      </c>
      <c r="F2016" s="26">
        <f>Table134[[#This Row],[ToMeasure]]-Table134[[#This Row],[FromMeasure]]</f>
        <v>0.48532618999999999</v>
      </c>
      <c r="G2016" s="27" t="s">
        <v>5477</v>
      </c>
      <c r="H2016" s="37">
        <v>0</v>
      </c>
      <c r="I2016" s="24" t="s">
        <v>3070</v>
      </c>
      <c r="J2016" s="37">
        <v>0.48532618999999999</v>
      </c>
      <c r="K2016" s="24" t="s">
        <v>923</v>
      </c>
      <c r="L2016" s="28">
        <v>5316</v>
      </c>
      <c r="M2016" s="28">
        <v>0</v>
      </c>
      <c r="N2016" s="28">
        <v>5316</v>
      </c>
      <c r="O2016" s="25" t="s">
        <v>24615</v>
      </c>
      <c r="P2016" s="24">
        <v>7</v>
      </c>
      <c r="Q2016" s="24" t="s">
        <v>203</v>
      </c>
      <c r="R2016" s="28">
        <v>178</v>
      </c>
      <c r="S2016" s="28">
        <v>146</v>
      </c>
      <c r="T2016" s="29">
        <v>6.0948081264108354E-2</v>
      </c>
      <c r="U2016" s="28">
        <v>7047</v>
      </c>
      <c r="V2016" s="63"/>
      <c r="W2016" s="61">
        <f>(Table134[[#This Row],[2042 Future AADT]]-Table134[[#This Row],[AADT 2022]])/20*($W$5-2022)+Table134[[#This Row],[AADT 2022]]</f>
        <v>7047</v>
      </c>
      <c r="X2016" s="63"/>
    </row>
    <row r="2017" spans="1:24" s="21" customFormat="1" ht="24" customHeight="1" x14ac:dyDescent="0.25">
      <c r="A2017" s="24" t="s">
        <v>13018</v>
      </c>
      <c r="B2017" s="25" t="s">
        <v>20985</v>
      </c>
      <c r="C2017" s="24">
        <v>7563</v>
      </c>
      <c r="D2017" s="24" t="s">
        <v>17074</v>
      </c>
      <c r="E2017" s="24" t="s">
        <v>13019</v>
      </c>
      <c r="F2017" s="26">
        <f>Table134[[#This Row],[ToMeasure]]-Table134[[#This Row],[FromMeasure]]</f>
        <v>2.3636819999999999E-2</v>
      </c>
      <c r="G2017" s="27" t="s">
        <v>13020</v>
      </c>
      <c r="H2017" s="37">
        <v>0</v>
      </c>
      <c r="I2017" s="24" t="s">
        <v>114</v>
      </c>
      <c r="J2017" s="37">
        <v>2.3636819999999999E-2</v>
      </c>
      <c r="K2017" s="24" t="s">
        <v>3070</v>
      </c>
      <c r="L2017" s="28">
        <v>9117</v>
      </c>
      <c r="M2017" s="28">
        <v>0</v>
      </c>
      <c r="N2017" s="28">
        <v>9117</v>
      </c>
      <c r="O2017" s="25" t="s">
        <v>24616</v>
      </c>
      <c r="P2017" s="24">
        <v>9</v>
      </c>
      <c r="Q2017" s="24" t="s">
        <v>203</v>
      </c>
      <c r="R2017" s="28">
        <v>306</v>
      </c>
      <c r="S2017" s="28">
        <v>253</v>
      </c>
      <c r="T2017" s="29">
        <v>6.1314028737523306E-2</v>
      </c>
      <c r="U2017" s="28">
        <v>12085</v>
      </c>
      <c r="V2017" s="63"/>
      <c r="W2017" s="61">
        <f>(Table134[[#This Row],[2042 Future AADT]]-Table134[[#This Row],[AADT 2022]])/20*($W$5-2022)+Table134[[#This Row],[AADT 2022]]</f>
        <v>12085</v>
      </c>
      <c r="X2017" s="63"/>
    </row>
    <row r="2018" spans="1:24" s="21" customFormat="1" ht="24" customHeight="1" x14ac:dyDescent="0.25">
      <c r="A2018" s="24" t="s">
        <v>15868</v>
      </c>
      <c r="B2018" s="25" t="s">
        <v>20982</v>
      </c>
      <c r="C2018" s="24">
        <v>7560</v>
      </c>
      <c r="D2018" s="24" t="s">
        <v>17074</v>
      </c>
      <c r="E2018" s="24" t="s">
        <v>1817</v>
      </c>
      <c r="F2018" s="26">
        <f>Table134[[#This Row],[ToMeasure]]-Table134[[#This Row],[FromMeasure]]</f>
        <v>4.5533709999999998E-2</v>
      </c>
      <c r="G2018" s="27" t="s">
        <v>1815</v>
      </c>
      <c r="H2018" s="37">
        <v>0</v>
      </c>
      <c r="I2018" s="24" t="s">
        <v>1801</v>
      </c>
      <c r="J2018" s="37">
        <v>4.5533709999999998E-2</v>
      </c>
      <c r="K2018" s="24" t="s">
        <v>114</v>
      </c>
      <c r="L2018" s="28">
        <v>16582</v>
      </c>
      <c r="M2018" s="28">
        <v>0</v>
      </c>
      <c r="N2018" s="28">
        <v>16582</v>
      </c>
      <c r="O2018" s="25" t="s">
        <v>24617</v>
      </c>
      <c r="P2018" s="24">
        <v>8</v>
      </c>
      <c r="Q2018" s="24" t="s">
        <v>203</v>
      </c>
      <c r="R2018" s="28">
        <v>557</v>
      </c>
      <c r="S2018" s="28">
        <v>461</v>
      </c>
      <c r="T2018" s="29">
        <v>6.1391870703172112E-2</v>
      </c>
      <c r="U2018" s="28">
        <v>21980</v>
      </c>
      <c r="V2018" s="63"/>
      <c r="W2018" s="61">
        <f>(Table134[[#This Row],[2042 Future AADT]]-Table134[[#This Row],[AADT 2022]])/20*($W$5-2022)+Table134[[#This Row],[AADT 2022]]</f>
        <v>21980</v>
      </c>
      <c r="X2018" s="63"/>
    </row>
    <row r="2019" spans="1:24" s="21" customFormat="1" ht="24" customHeight="1" x14ac:dyDescent="0.25">
      <c r="A2019" s="24" t="s">
        <v>13022</v>
      </c>
      <c r="B2019" s="25" t="s">
        <v>20986</v>
      </c>
      <c r="C2019" s="24">
        <v>7580</v>
      </c>
      <c r="D2019" s="24" t="s">
        <v>17074</v>
      </c>
      <c r="E2019" s="24" t="s">
        <v>13023</v>
      </c>
      <c r="F2019" s="26">
        <f>Table134[[#This Row],[ToMeasure]]-Table134[[#This Row],[FromMeasure]]</f>
        <v>0.17636514</v>
      </c>
      <c r="G2019" s="27" t="s">
        <v>13024</v>
      </c>
      <c r="H2019" s="37">
        <v>0</v>
      </c>
      <c r="I2019" s="24" t="s">
        <v>3058</v>
      </c>
      <c r="J2019" s="37">
        <v>0.17636514</v>
      </c>
      <c r="K2019" s="24" t="s">
        <v>5489</v>
      </c>
      <c r="L2019" s="28">
        <v>1229</v>
      </c>
      <c r="M2019" s="28">
        <v>0</v>
      </c>
      <c r="N2019" s="28">
        <v>1229</v>
      </c>
      <c r="O2019" s="25" t="s">
        <v>24618</v>
      </c>
      <c r="P2019" s="24" t="s">
        <v>203</v>
      </c>
      <c r="Q2019" s="24" t="s">
        <v>203</v>
      </c>
      <c r="R2019" s="28" t="s">
        <v>203</v>
      </c>
      <c r="S2019" s="28" t="s">
        <v>203</v>
      </c>
      <c r="T2019" s="29" t="s">
        <v>203</v>
      </c>
      <c r="U2019" s="28">
        <v>1629</v>
      </c>
      <c r="V2019" s="63"/>
      <c r="W2019" s="61">
        <f>(Table134[[#This Row],[2042 Future AADT]]-Table134[[#This Row],[AADT 2022]])/20*($W$5-2022)+Table134[[#This Row],[AADT 2022]]</f>
        <v>1629</v>
      </c>
      <c r="X2019" s="63"/>
    </row>
    <row r="2020" spans="1:24" s="21" customFormat="1" ht="24" customHeight="1" x14ac:dyDescent="0.25">
      <c r="A2020" s="24" t="s">
        <v>13026</v>
      </c>
      <c r="B2020" s="25" t="s">
        <v>20988</v>
      </c>
      <c r="C2020" s="24">
        <v>7582</v>
      </c>
      <c r="D2020" s="24" t="s">
        <v>17074</v>
      </c>
      <c r="E2020" s="24" t="s">
        <v>13027</v>
      </c>
      <c r="F2020" s="26">
        <f>Table134[[#This Row],[ToMeasure]]-Table134[[#This Row],[FromMeasure]]</f>
        <v>0.62262079999999997</v>
      </c>
      <c r="G2020" s="27" t="s">
        <v>13028</v>
      </c>
      <c r="H2020" s="37">
        <v>0</v>
      </c>
      <c r="I2020" s="24" t="s">
        <v>5494</v>
      </c>
      <c r="J2020" s="37">
        <v>0.62262079999999997</v>
      </c>
      <c r="K2020" s="24" t="s">
        <v>3058</v>
      </c>
      <c r="L2020" s="28">
        <v>6052</v>
      </c>
      <c r="M2020" s="28">
        <v>0</v>
      </c>
      <c r="N2020" s="28">
        <v>6052</v>
      </c>
      <c r="O2020" s="25" t="s">
        <v>24619</v>
      </c>
      <c r="P2020" s="24" t="s">
        <v>203</v>
      </c>
      <c r="Q2020" s="24" t="s">
        <v>203</v>
      </c>
      <c r="R2020" s="28" t="s">
        <v>203</v>
      </c>
      <c r="S2020" s="28" t="s">
        <v>203</v>
      </c>
      <c r="T2020" s="29" t="s">
        <v>203</v>
      </c>
      <c r="U2020" s="28">
        <v>8022</v>
      </c>
      <c r="V2020" s="63"/>
      <c r="W2020" s="61">
        <f>(Table134[[#This Row],[2042 Future AADT]]-Table134[[#This Row],[AADT 2022]])/20*($W$5-2022)+Table134[[#This Row],[AADT 2022]]</f>
        <v>8022</v>
      </c>
      <c r="X2020" s="63"/>
    </row>
    <row r="2021" spans="1:24" s="21" customFormat="1" ht="24" customHeight="1" x14ac:dyDescent="0.25">
      <c r="A2021" s="24" t="s">
        <v>5485</v>
      </c>
      <c r="B2021" s="25" t="s">
        <v>20987</v>
      </c>
      <c r="C2021" s="24">
        <v>7581</v>
      </c>
      <c r="D2021" s="24" t="s">
        <v>17074</v>
      </c>
      <c r="E2021" s="24" t="s">
        <v>5486</v>
      </c>
      <c r="F2021" s="26">
        <f>Table134[[#This Row],[ToMeasure]]-Table134[[#This Row],[FromMeasure]]</f>
        <v>0.23132249999999999</v>
      </c>
      <c r="G2021" s="27" t="s">
        <v>5487</v>
      </c>
      <c r="H2021" s="37">
        <v>0</v>
      </c>
      <c r="I2021" s="24" t="s">
        <v>5488</v>
      </c>
      <c r="J2021" s="37">
        <v>0.23132249999999999</v>
      </c>
      <c r="K2021" s="24" t="s">
        <v>5489</v>
      </c>
      <c r="L2021" s="28">
        <v>5193</v>
      </c>
      <c r="M2021" s="28">
        <v>0</v>
      </c>
      <c r="N2021" s="28">
        <v>5193</v>
      </c>
      <c r="O2021" s="25" t="s">
        <v>24620</v>
      </c>
      <c r="P2021" s="24" t="s">
        <v>203</v>
      </c>
      <c r="Q2021" s="24" t="s">
        <v>203</v>
      </c>
      <c r="R2021" s="28" t="s">
        <v>203</v>
      </c>
      <c r="S2021" s="28" t="s">
        <v>203</v>
      </c>
      <c r="T2021" s="29" t="s">
        <v>203</v>
      </c>
      <c r="U2021" s="28">
        <v>6592</v>
      </c>
      <c r="V2021" s="63"/>
      <c r="W2021" s="61">
        <f>(Table134[[#This Row],[2042 Future AADT]]-Table134[[#This Row],[AADT 2022]])/20*($W$5-2022)+Table134[[#This Row],[AADT 2022]]</f>
        <v>6592</v>
      </c>
      <c r="X2021" s="63"/>
    </row>
    <row r="2022" spans="1:24" s="21" customFormat="1" ht="24" customHeight="1" x14ac:dyDescent="0.25">
      <c r="A2022" s="24" t="s">
        <v>5491</v>
      </c>
      <c r="B2022" s="25"/>
      <c r="C2022" s="24">
        <v>7593</v>
      </c>
      <c r="D2022" s="24" t="s">
        <v>17074</v>
      </c>
      <c r="E2022" s="24" t="s">
        <v>5492</v>
      </c>
      <c r="F2022" s="26">
        <f>Table134[[#This Row],[ToMeasure]]-Table134[[#This Row],[FromMeasure]]</f>
        <v>0.18876899</v>
      </c>
      <c r="G2022" s="27" t="s">
        <v>5483</v>
      </c>
      <c r="H2022" s="37">
        <v>0</v>
      </c>
      <c r="I2022" s="24" t="s">
        <v>5493</v>
      </c>
      <c r="J2022" s="37">
        <v>0.18876899</v>
      </c>
      <c r="K2022" s="24" t="s">
        <v>5494</v>
      </c>
      <c r="L2022" s="28">
        <v>128</v>
      </c>
      <c r="M2022" s="28">
        <v>0</v>
      </c>
      <c r="N2022" s="28">
        <v>128</v>
      </c>
      <c r="O2022" s="25" t="s">
        <v>24621</v>
      </c>
      <c r="P2022" s="24" t="s">
        <v>203</v>
      </c>
      <c r="Q2022" s="24" t="s">
        <v>203</v>
      </c>
      <c r="R2022" s="28" t="s">
        <v>203</v>
      </c>
      <c r="S2022" s="28" t="s">
        <v>203</v>
      </c>
      <c r="T2022" s="29" t="s">
        <v>203</v>
      </c>
      <c r="U2022" s="28">
        <v>170</v>
      </c>
      <c r="V2022" s="63"/>
      <c r="W2022" s="61">
        <f>(Table134[[#This Row],[2042 Future AADT]]-Table134[[#This Row],[AADT 2022]])/20*($W$5-2022)+Table134[[#This Row],[AADT 2022]]</f>
        <v>170</v>
      </c>
      <c r="X2022" s="63"/>
    </row>
    <row r="2023" spans="1:24" s="21" customFormat="1" ht="24" customHeight="1" x14ac:dyDescent="0.25">
      <c r="A2023" s="24" t="s">
        <v>15870</v>
      </c>
      <c r="B2023" s="25" t="s">
        <v>20989</v>
      </c>
      <c r="C2023" s="24">
        <v>7583</v>
      </c>
      <c r="D2023" s="24" t="s">
        <v>17074</v>
      </c>
      <c r="E2023" s="24" t="s">
        <v>15871</v>
      </c>
      <c r="F2023" s="26">
        <f>Table134[[#This Row],[ToMeasure]]-Table134[[#This Row],[FromMeasure]]</f>
        <v>0.41525685000000001</v>
      </c>
      <c r="G2023" s="27" t="s">
        <v>15872</v>
      </c>
      <c r="H2023" s="37">
        <v>0</v>
      </c>
      <c r="I2023" s="24" t="s">
        <v>5488</v>
      </c>
      <c r="J2023" s="37">
        <v>0.41525685000000001</v>
      </c>
      <c r="K2023" s="24" t="s">
        <v>5494</v>
      </c>
      <c r="L2023" s="28">
        <v>1167</v>
      </c>
      <c r="M2023" s="28">
        <v>0</v>
      </c>
      <c r="N2023" s="28">
        <v>1167</v>
      </c>
      <c r="O2023" s="25" t="s">
        <v>24622</v>
      </c>
      <c r="P2023" s="24" t="s">
        <v>203</v>
      </c>
      <c r="Q2023" s="24" t="s">
        <v>203</v>
      </c>
      <c r="R2023" s="28" t="s">
        <v>203</v>
      </c>
      <c r="S2023" s="28" t="s">
        <v>203</v>
      </c>
      <c r="T2023" s="29" t="s">
        <v>203</v>
      </c>
      <c r="U2023" s="28">
        <v>1547</v>
      </c>
      <c r="V2023" s="63"/>
      <c r="W2023" s="61">
        <f>(Table134[[#This Row],[2042 Future AADT]]-Table134[[#This Row],[AADT 2022]])/20*($W$5-2022)+Table134[[#This Row],[AADT 2022]]</f>
        <v>1547</v>
      </c>
      <c r="X2023" s="63"/>
    </row>
    <row r="2024" spans="1:24" s="21" customFormat="1" ht="24" customHeight="1" x14ac:dyDescent="0.25">
      <c r="A2024" s="24" t="s">
        <v>15875</v>
      </c>
      <c r="B2024" s="25" t="s">
        <v>19820</v>
      </c>
      <c r="C2024" s="24">
        <v>5214</v>
      </c>
      <c r="D2024" s="24" t="s">
        <v>17074</v>
      </c>
      <c r="E2024" s="24" t="s">
        <v>594</v>
      </c>
      <c r="F2024" s="26">
        <f>Table134[[#This Row],[ToMeasure]]-Table134[[#This Row],[FromMeasure]]</f>
        <v>0.10648521999999971</v>
      </c>
      <c r="G2024" s="27" t="s">
        <v>592</v>
      </c>
      <c r="H2024" s="37">
        <v>15.049074600000001</v>
      </c>
      <c r="I2024" s="24" t="s">
        <v>1821</v>
      </c>
      <c r="J2024" s="37">
        <v>15.155559820000001</v>
      </c>
      <c r="K2024" s="24" t="s">
        <v>4199</v>
      </c>
      <c r="L2024" s="28">
        <v>3708</v>
      </c>
      <c r="M2024" s="28">
        <v>139</v>
      </c>
      <c r="N2024" s="28">
        <v>3847</v>
      </c>
      <c r="O2024" s="25" t="s">
        <v>24623</v>
      </c>
      <c r="P2024" s="24">
        <v>10</v>
      </c>
      <c r="Q2024" s="24">
        <v>54</v>
      </c>
      <c r="R2024" s="28">
        <v>402</v>
      </c>
      <c r="S2024" s="28">
        <v>242</v>
      </c>
      <c r="T2024" s="29">
        <v>0.1674031713023135</v>
      </c>
      <c r="U2024" s="28">
        <v>6208</v>
      </c>
      <c r="V2024" s="63"/>
      <c r="W2024" s="61">
        <f>(Table134[[#This Row],[2042 Future AADT]]-Table134[[#This Row],[AADT 2022]])/20*($W$5-2022)+Table134[[#This Row],[AADT 2022]]</f>
        <v>6208</v>
      </c>
      <c r="X2024" s="63"/>
    </row>
    <row r="2025" spans="1:24" s="21" customFormat="1" ht="24" customHeight="1" x14ac:dyDescent="0.25">
      <c r="A2025" s="24" t="s">
        <v>13036</v>
      </c>
      <c r="B2025" s="25" t="s">
        <v>19846</v>
      </c>
      <c r="C2025" s="24">
        <v>5274</v>
      </c>
      <c r="D2025" s="24" t="s">
        <v>17074</v>
      </c>
      <c r="E2025" s="24" t="s">
        <v>607</v>
      </c>
      <c r="F2025" s="26">
        <f>Table134[[#This Row],[ToMeasure]]-Table134[[#This Row],[FromMeasure]]</f>
        <v>7.2281880000000007E-2</v>
      </c>
      <c r="G2025" s="27" t="s">
        <v>605</v>
      </c>
      <c r="H2025" s="37">
        <v>0</v>
      </c>
      <c r="I2025" s="24" t="s">
        <v>4257</v>
      </c>
      <c r="J2025" s="37">
        <v>7.2281880000000007E-2</v>
      </c>
      <c r="K2025" s="24" t="s">
        <v>1838</v>
      </c>
      <c r="L2025" s="28">
        <v>4214</v>
      </c>
      <c r="M2025" s="28">
        <v>0</v>
      </c>
      <c r="N2025" s="28">
        <v>4214</v>
      </c>
      <c r="O2025" s="25" t="s">
        <v>24624</v>
      </c>
      <c r="P2025" s="24">
        <v>9</v>
      </c>
      <c r="Q2025" s="24">
        <v>56</v>
      </c>
      <c r="R2025" s="28">
        <v>350</v>
      </c>
      <c r="S2025" s="28">
        <v>95</v>
      </c>
      <c r="T2025" s="29">
        <v>0.10560037968675842</v>
      </c>
      <c r="U2025" s="28">
        <v>6800</v>
      </c>
      <c r="V2025" s="63"/>
      <c r="W2025" s="61">
        <f>(Table134[[#This Row],[2042 Future AADT]]-Table134[[#This Row],[AADT 2022]])/20*($W$5-2022)+Table134[[#This Row],[AADT 2022]]</f>
        <v>6800</v>
      </c>
      <c r="X2025" s="63"/>
    </row>
    <row r="2026" spans="1:24" s="21" customFormat="1" ht="24" customHeight="1" x14ac:dyDescent="0.25">
      <c r="A2026" s="24" t="s">
        <v>5502</v>
      </c>
      <c r="B2026" s="25" t="s">
        <v>21153</v>
      </c>
      <c r="C2026" s="24">
        <v>8003</v>
      </c>
      <c r="D2026" s="24" t="s">
        <v>17074</v>
      </c>
      <c r="E2026" s="24" t="s">
        <v>5503</v>
      </c>
      <c r="F2026" s="26">
        <f>Table134[[#This Row],[ToMeasure]]-Table134[[#This Row],[FromMeasure]]</f>
        <v>0.10984960000000001</v>
      </c>
      <c r="G2026" s="27" t="s">
        <v>5504</v>
      </c>
      <c r="H2026" s="37">
        <v>0</v>
      </c>
      <c r="I2026" s="24" t="s">
        <v>1856</v>
      </c>
      <c r="J2026" s="37">
        <v>0.10984960000000001</v>
      </c>
      <c r="K2026" s="24" t="s">
        <v>1856</v>
      </c>
      <c r="L2026" s="28">
        <v>34</v>
      </c>
      <c r="M2026" s="28">
        <v>0</v>
      </c>
      <c r="N2026" s="28">
        <v>34</v>
      </c>
      <c r="O2026" s="25" t="s">
        <v>24625</v>
      </c>
      <c r="P2026" s="24">
        <v>27</v>
      </c>
      <c r="Q2026" s="24" t="s">
        <v>203</v>
      </c>
      <c r="R2026" s="28">
        <v>7</v>
      </c>
      <c r="S2026" s="28">
        <v>3</v>
      </c>
      <c r="T2026" s="29">
        <v>0.29411764705882354</v>
      </c>
      <c r="U2026" s="28">
        <v>102</v>
      </c>
      <c r="V2026" s="63"/>
      <c r="W2026" s="61">
        <f>(Table134[[#This Row],[2042 Future AADT]]-Table134[[#This Row],[AADT 2022]])/20*($W$5-2022)+Table134[[#This Row],[AADT 2022]]</f>
        <v>102</v>
      </c>
      <c r="X2026" s="63"/>
    </row>
    <row r="2027" spans="1:24" s="21" customFormat="1" ht="24" customHeight="1" x14ac:dyDescent="0.25">
      <c r="A2027" s="24" t="s">
        <v>13043</v>
      </c>
      <c r="B2027" s="25" t="s">
        <v>21154</v>
      </c>
      <c r="C2027" s="24">
        <v>8004</v>
      </c>
      <c r="D2027" s="24" t="s">
        <v>17074</v>
      </c>
      <c r="E2027" s="24" t="s">
        <v>13044</v>
      </c>
      <c r="F2027" s="26">
        <f>Table134[[#This Row],[ToMeasure]]-Table134[[#This Row],[FromMeasure]]</f>
        <v>7.8365840000000006E-2</v>
      </c>
      <c r="G2027" s="27" t="s">
        <v>13045</v>
      </c>
      <c r="H2027" s="37">
        <v>0</v>
      </c>
      <c r="I2027" s="24" t="s">
        <v>1856</v>
      </c>
      <c r="J2027" s="37">
        <v>7.8365840000000006E-2</v>
      </c>
      <c r="K2027" s="24" t="s">
        <v>438</v>
      </c>
      <c r="L2027" s="28">
        <v>69</v>
      </c>
      <c r="M2027" s="28">
        <v>0</v>
      </c>
      <c r="N2027" s="28">
        <v>69</v>
      </c>
      <c r="O2027" s="25" t="s">
        <v>24626</v>
      </c>
      <c r="P2027" s="24">
        <v>22</v>
      </c>
      <c r="Q2027" s="24" t="s">
        <v>203</v>
      </c>
      <c r="R2027" s="28">
        <v>7</v>
      </c>
      <c r="S2027" s="28">
        <v>3</v>
      </c>
      <c r="T2027" s="29">
        <v>0.14492753623188406</v>
      </c>
      <c r="U2027" s="28">
        <v>207</v>
      </c>
      <c r="V2027" s="63"/>
      <c r="W2027" s="61">
        <f>(Table134[[#This Row],[2042 Future AADT]]-Table134[[#This Row],[AADT 2022]])/20*($W$5-2022)+Table134[[#This Row],[AADT 2022]]</f>
        <v>207</v>
      </c>
      <c r="X2027" s="63"/>
    </row>
    <row r="2028" spans="1:24" s="21" customFormat="1" ht="24" customHeight="1" x14ac:dyDescent="0.25">
      <c r="A2028" s="24" t="s">
        <v>15880</v>
      </c>
      <c r="B2028" s="25" t="s">
        <v>19441</v>
      </c>
      <c r="C2028" s="24">
        <v>4634</v>
      </c>
      <c r="D2028" s="24" t="s">
        <v>17074</v>
      </c>
      <c r="E2028" s="24" t="s">
        <v>440</v>
      </c>
      <c r="F2028" s="26">
        <f>Table134[[#This Row],[ToMeasure]]-Table134[[#This Row],[FromMeasure]]</f>
        <v>0.21975049999999999</v>
      </c>
      <c r="G2028" s="27" t="s">
        <v>438</v>
      </c>
      <c r="H2028" s="37">
        <v>0</v>
      </c>
      <c r="I2028" s="24" t="s">
        <v>1114</v>
      </c>
      <c r="J2028" s="37">
        <v>0.21975049999999999</v>
      </c>
      <c r="K2028" s="24" t="s">
        <v>1864</v>
      </c>
      <c r="L2028" s="28">
        <v>9232</v>
      </c>
      <c r="M2028" s="28">
        <v>4770</v>
      </c>
      <c r="N2028" s="28">
        <v>14002</v>
      </c>
      <c r="O2028" s="25" t="s">
        <v>24627</v>
      </c>
      <c r="P2028" s="24">
        <v>11</v>
      </c>
      <c r="Q2028" s="24">
        <v>72</v>
      </c>
      <c r="R2028" s="28">
        <v>225</v>
      </c>
      <c r="S2028" s="28">
        <v>202</v>
      </c>
      <c r="T2028" s="29">
        <v>3.049564347950293E-2</v>
      </c>
      <c r="U2028" s="28">
        <v>27523</v>
      </c>
      <c r="V2028" s="63"/>
      <c r="W2028" s="61">
        <f>(Table134[[#This Row],[2042 Future AADT]]-Table134[[#This Row],[AADT 2022]])/20*($W$5-2022)+Table134[[#This Row],[AADT 2022]]</f>
        <v>27523</v>
      </c>
      <c r="X2028" s="63"/>
    </row>
    <row r="2029" spans="1:24" s="21" customFormat="1" ht="24" customHeight="1" x14ac:dyDescent="0.25">
      <c r="A2029" s="24" t="s">
        <v>15734</v>
      </c>
      <c r="B2029" s="25" t="s">
        <v>19908</v>
      </c>
      <c r="C2029" s="24">
        <v>5424</v>
      </c>
      <c r="D2029" s="24" t="s">
        <v>17074</v>
      </c>
      <c r="E2029" s="24" t="s">
        <v>1888</v>
      </c>
      <c r="F2029" s="26">
        <f>Table134[[#This Row],[ToMeasure]]-Table134[[#This Row],[FromMeasure]]</f>
        <v>0.11003469999999993</v>
      </c>
      <c r="G2029" s="27" t="s">
        <v>702</v>
      </c>
      <c r="H2029" s="37">
        <v>2.9301097999999999</v>
      </c>
      <c r="I2029" s="24" t="s">
        <v>1896</v>
      </c>
      <c r="J2029" s="37">
        <v>3.0401444999999998</v>
      </c>
      <c r="K2029" s="24" t="s">
        <v>1899</v>
      </c>
      <c r="L2029" s="28">
        <v>11893</v>
      </c>
      <c r="M2029" s="28">
        <v>12020</v>
      </c>
      <c r="N2029" s="28">
        <v>23913</v>
      </c>
      <c r="O2029" s="25" t="s">
        <v>24628</v>
      </c>
      <c r="P2029" s="24">
        <v>10</v>
      </c>
      <c r="Q2029" s="24">
        <v>51</v>
      </c>
      <c r="R2029" s="28">
        <v>290</v>
      </c>
      <c r="S2029" s="28">
        <v>350</v>
      </c>
      <c r="T2029" s="29">
        <v>2.6763685024881863E-2</v>
      </c>
      <c r="U2029" s="28">
        <v>35800</v>
      </c>
      <c r="V2029" s="63"/>
      <c r="W2029" s="61">
        <f>(Table134[[#This Row],[2042 Future AADT]]-Table134[[#This Row],[AADT 2022]])/20*($W$5-2022)+Table134[[#This Row],[AADT 2022]]</f>
        <v>35800</v>
      </c>
      <c r="X2029" s="63"/>
    </row>
    <row r="2030" spans="1:24" s="21" customFormat="1" ht="24" customHeight="1" x14ac:dyDescent="0.25">
      <c r="A2030" s="24" t="s">
        <v>13051</v>
      </c>
      <c r="B2030" s="25"/>
      <c r="C2030" s="24" t="s">
        <v>203</v>
      </c>
      <c r="D2030" s="24" t="s">
        <v>17074</v>
      </c>
      <c r="E2030" s="24" t="s">
        <v>13052</v>
      </c>
      <c r="F2030" s="26">
        <f>Table134[[#This Row],[ToMeasure]]-Table134[[#This Row],[FromMeasure]]</f>
        <v>4.0104899999999999E-2</v>
      </c>
      <c r="G2030" s="27" t="s">
        <v>203</v>
      </c>
      <c r="H2030" s="37">
        <v>5.1520000000000003E-3</v>
      </c>
      <c r="I2030" s="24" t="s">
        <v>203</v>
      </c>
      <c r="J2030" s="37">
        <v>4.5256900000000003E-2</v>
      </c>
      <c r="K2030" s="24" t="s">
        <v>203</v>
      </c>
      <c r="L2030" s="28" t="s">
        <v>203</v>
      </c>
      <c r="M2030" s="28" t="s">
        <v>203</v>
      </c>
      <c r="N2030" s="28" t="s">
        <v>203</v>
      </c>
      <c r="O2030" s="25" t="s">
        <v>203</v>
      </c>
      <c r="P2030" s="24" t="s">
        <v>203</v>
      </c>
      <c r="Q2030" s="24" t="s">
        <v>203</v>
      </c>
      <c r="R2030" s="28" t="s">
        <v>203</v>
      </c>
      <c r="S2030" s="28" t="s">
        <v>203</v>
      </c>
      <c r="T2030" s="29" t="s">
        <v>203</v>
      </c>
      <c r="U2030" s="28" t="s">
        <v>203</v>
      </c>
      <c r="V2030" s="63"/>
      <c r="W2030" s="61" t="e">
        <f>(Table134[[#This Row],[2042 Future AADT]]-Table134[[#This Row],[AADT 2022]])/20*($W$5-2022)+Table134[[#This Row],[AADT 2022]]</f>
        <v>#VALUE!</v>
      </c>
      <c r="X2030" s="63"/>
    </row>
    <row r="2031" spans="1:24" s="21" customFormat="1" ht="24" customHeight="1" x14ac:dyDescent="0.25">
      <c r="A2031" s="24" t="s">
        <v>15738</v>
      </c>
      <c r="B2031" s="25"/>
      <c r="C2031" s="24" t="s">
        <v>203</v>
      </c>
      <c r="D2031" s="24" t="s">
        <v>17074</v>
      </c>
      <c r="E2031" s="24" t="s">
        <v>15739</v>
      </c>
      <c r="F2031" s="26">
        <f>Table134[[#This Row],[ToMeasure]]-Table134[[#This Row],[FromMeasure]]</f>
        <v>2.8357500000000001E-2</v>
      </c>
      <c r="G2031" s="27" t="s">
        <v>203</v>
      </c>
      <c r="H2031" s="37">
        <v>3.3560999999999999E-3</v>
      </c>
      <c r="I2031" s="24" t="s">
        <v>203</v>
      </c>
      <c r="J2031" s="37">
        <v>3.1713600000000002E-2</v>
      </c>
      <c r="K2031" s="24" t="s">
        <v>203</v>
      </c>
      <c r="L2031" s="28" t="s">
        <v>203</v>
      </c>
      <c r="M2031" s="28" t="s">
        <v>203</v>
      </c>
      <c r="N2031" s="28" t="s">
        <v>203</v>
      </c>
      <c r="O2031" s="25" t="s">
        <v>203</v>
      </c>
      <c r="P2031" s="24" t="s">
        <v>203</v>
      </c>
      <c r="Q2031" s="24" t="s">
        <v>203</v>
      </c>
      <c r="R2031" s="28" t="s">
        <v>203</v>
      </c>
      <c r="S2031" s="28" t="s">
        <v>203</v>
      </c>
      <c r="T2031" s="29" t="s">
        <v>203</v>
      </c>
      <c r="U2031" s="28" t="s">
        <v>203</v>
      </c>
      <c r="V2031" s="63"/>
      <c r="W2031" s="61" t="e">
        <f>(Table134[[#This Row],[2042 Future AADT]]-Table134[[#This Row],[AADT 2022]])/20*($W$5-2022)+Table134[[#This Row],[AADT 2022]]</f>
        <v>#VALUE!</v>
      </c>
      <c r="X2031" s="63"/>
    </row>
    <row r="2032" spans="1:24" s="21" customFormat="1" ht="24" customHeight="1" x14ac:dyDescent="0.25">
      <c r="A2032" s="24" t="s">
        <v>15889</v>
      </c>
      <c r="B2032" s="25" t="s">
        <v>18607</v>
      </c>
      <c r="C2032" s="24">
        <v>3034</v>
      </c>
      <c r="D2032" s="24" t="s">
        <v>17074</v>
      </c>
      <c r="E2032" s="24" t="s">
        <v>1902</v>
      </c>
      <c r="F2032" s="26">
        <f>Table134[[#This Row],[ToMeasure]]-Table134[[#This Row],[FromMeasure]]</f>
        <v>0.20010045000000076</v>
      </c>
      <c r="G2032" s="27" t="s">
        <v>210</v>
      </c>
      <c r="H2032" s="37">
        <v>21.878580979999999</v>
      </c>
      <c r="I2032" s="24" t="s">
        <v>1909</v>
      </c>
      <c r="J2032" s="37">
        <v>22.07868143</v>
      </c>
      <c r="K2032" s="24" t="s">
        <v>2855</v>
      </c>
      <c r="L2032" s="28">
        <v>8568</v>
      </c>
      <c r="M2032" s="28">
        <v>7693</v>
      </c>
      <c r="N2032" s="28">
        <v>16261</v>
      </c>
      <c r="O2032" s="25" t="s">
        <v>24629</v>
      </c>
      <c r="P2032" s="24">
        <v>9</v>
      </c>
      <c r="Q2032" s="24">
        <v>50</v>
      </c>
      <c r="R2032" s="28">
        <v>515</v>
      </c>
      <c r="S2032" s="28">
        <v>381</v>
      </c>
      <c r="T2032" s="29">
        <v>5.5101162290142058E-2</v>
      </c>
      <c r="U2032" s="28">
        <v>17366</v>
      </c>
      <c r="V2032" s="63"/>
      <c r="W2032" s="61">
        <f>(Table134[[#This Row],[2042 Future AADT]]-Table134[[#This Row],[AADT 2022]])/20*($W$5-2022)+Table134[[#This Row],[AADT 2022]]</f>
        <v>17366</v>
      </c>
      <c r="X2032" s="63"/>
    </row>
    <row r="2033" spans="1:24" s="21" customFormat="1" ht="24" customHeight="1" x14ac:dyDescent="0.25">
      <c r="A2033" s="24" t="s">
        <v>13053</v>
      </c>
      <c r="B2033" s="25" t="s">
        <v>20996</v>
      </c>
      <c r="C2033" s="24">
        <v>7620</v>
      </c>
      <c r="D2033" s="24" t="s">
        <v>17074</v>
      </c>
      <c r="E2033" s="24" t="s">
        <v>1912</v>
      </c>
      <c r="F2033" s="26">
        <f>Table134[[#This Row],[ToMeasure]]-Table134[[#This Row],[FromMeasure]]</f>
        <v>0.49017771999999998</v>
      </c>
      <c r="G2033" s="27" t="s">
        <v>205</v>
      </c>
      <c r="H2033" s="37">
        <v>0</v>
      </c>
      <c r="I2033" s="24" t="s">
        <v>156</v>
      </c>
      <c r="J2033" s="37">
        <v>0.49017771999999998</v>
      </c>
      <c r="K2033" s="24" t="s">
        <v>1913</v>
      </c>
      <c r="L2033" s="28">
        <v>4475</v>
      </c>
      <c r="M2033" s="28">
        <v>0</v>
      </c>
      <c r="N2033" s="28">
        <v>4475</v>
      </c>
      <c r="O2033" s="25" t="s">
        <v>24630</v>
      </c>
      <c r="P2033" s="24">
        <v>7</v>
      </c>
      <c r="Q2033" s="24">
        <v>52</v>
      </c>
      <c r="R2033" s="28" t="s">
        <v>203</v>
      </c>
      <c r="S2033" s="28" t="s">
        <v>203</v>
      </c>
      <c r="T2033" s="29" t="s">
        <v>203</v>
      </c>
      <c r="U2033" s="28">
        <v>7044</v>
      </c>
      <c r="V2033" s="63"/>
      <c r="W2033" s="61">
        <f>(Table134[[#This Row],[2042 Future AADT]]-Table134[[#This Row],[AADT 2022]])/20*($W$5-2022)+Table134[[#This Row],[AADT 2022]]</f>
        <v>7044</v>
      </c>
      <c r="X2033" s="63"/>
    </row>
    <row r="2034" spans="1:24" s="21" customFormat="1" ht="24" customHeight="1" x14ac:dyDescent="0.25">
      <c r="A2034" s="24" t="s">
        <v>15760</v>
      </c>
      <c r="B2034" s="25" t="s">
        <v>20997</v>
      </c>
      <c r="C2034" s="24">
        <v>7621</v>
      </c>
      <c r="D2034" s="24" t="s">
        <v>17074</v>
      </c>
      <c r="E2034" s="24" t="s">
        <v>15761</v>
      </c>
      <c r="F2034" s="26">
        <f>Table134[[#This Row],[ToMeasure]]-Table134[[#This Row],[FromMeasure]]</f>
        <v>0.44987009999999994</v>
      </c>
      <c r="G2034" s="27" t="s">
        <v>923</v>
      </c>
      <c r="H2034" s="37">
        <v>0.52290919000000002</v>
      </c>
      <c r="I2034" s="24" t="s">
        <v>5551</v>
      </c>
      <c r="J2034" s="37">
        <v>0.97277928999999996</v>
      </c>
      <c r="K2034" s="24" t="s">
        <v>5550</v>
      </c>
      <c r="L2034" s="28">
        <v>75155</v>
      </c>
      <c r="M2034" s="28">
        <v>0</v>
      </c>
      <c r="N2034" s="28">
        <v>75155</v>
      </c>
      <c r="O2034" s="25" t="s">
        <v>24631</v>
      </c>
      <c r="P2034" s="24">
        <v>8</v>
      </c>
      <c r="Q2034" s="24" t="s">
        <v>203</v>
      </c>
      <c r="R2034" s="28">
        <v>5302</v>
      </c>
      <c r="S2034" s="28">
        <v>874</v>
      </c>
      <c r="T2034" s="29">
        <v>8.2176834541946644E-2</v>
      </c>
      <c r="U2034" s="28">
        <v>118297</v>
      </c>
      <c r="V2034" s="63"/>
      <c r="W2034" s="61">
        <f>(Table134[[#This Row],[2042 Future AADT]]-Table134[[#This Row],[AADT 2022]])/20*($W$5-2022)+Table134[[#This Row],[AADT 2022]]</f>
        <v>118297</v>
      </c>
      <c r="X2034" s="63"/>
    </row>
    <row r="2035" spans="1:24" s="21" customFormat="1" ht="24" customHeight="1" x14ac:dyDescent="0.25">
      <c r="A2035" s="24" t="s">
        <v>5539</v>
      </c>
      <c r="B2035" s="25" t="s">
        <v>20998</v>
      </c>
      <c r="C2035" s="24">
        <v>7622</v>
      </c>
      <c r="D2035" s="24" t="s">
        <v>17074</v>
      </c>
      <c r="E2035" s="24" t="s">
        <v>5540</v>
      </c>
      <c r="F2035" s="26">
        <f>Table134[[#This Row],[ToMeasure]]-Table134[[#This Row],[FromMeasure]]</f>
        <v>0.56849537000000006</v>
      </c>
      <c r="G2035" s="27" t="s">
        <v>5541</v>
      </c>
      <c r="H2035" s="37">
        <v>0</v>
      </c>
      <c r="I2035" s="24" t="s">
        <v>923</v>
      </c>
      <c r="J2035" s="37">
        <v>0.56849537000000006</v>
      </c>
      <c r="K2035" s="24" t="s">
        <v>647</v>
      </c>
      <c r="L2035" s="28">
        <v>17826</v>
      </c>
      <c r="M2035" s="28">
        <v>0</v>
      </c>
      <c r="N2035" s="28">
        <v>17826</v>
      </c>
      <c r="O2035" s="25" t="s">
        <v>24632</v>
      </c>
      <c r="P2035" s="24">
        <v>11</v>
      </c>
      <c r="Q2035" s="24" t="s">
        <v>203</v>
      </c>
      <c r="R2035" s="28">
        <v>542</v>
      </c>
      <c r="S2035" s="28">
        <v>722</v>
      </c>
      <c r="T2035" s="29">
        <v>7.0907662964209583E-2</v>
      </c>
      <c r="U2035" s="28">
        <v>23629</v>
      </c>
      <c r="V2035" s="63"/>
      <c r="W2035" s="61">
        <f>(Table134[[#This Row],[2042 Future AADT]]-Table134[[#This Row],[AADT 2022]])/20*($W$5-2022)+Table134[[#This Row],[AADT 2022]]</f>
        <v>23629</v>
      </c>
      <c r="X2035" s="63"/>
    </row>
    <row r="2036" spans="1:24" s="21" customFormat="1" ht="24" customHeight="1" x14ac:dyDescent="0.25">
      <c r="A2036" s="24" t="s">
        <v>15901</v>
      </c>
      <c r="B2036" s="25" t="s">
        <v>20999</v>
      </c>
      <c r="C2036" s="24">
        <v>7623</v>
      </c>
      <c r="D2036" s="24" t="s">
        <v>17074</v>
      </c>
      <c r="E2036" s="24" t="s">
        <v>15902</v>
      </c>
      <c r="F2036" s="26">
        <f>Table134[[#This Row],[ToMeasure]]-Table134[[#This Row],[FromMeasure]]</f>
        <v>0.52984483999999998</v>
      </c>
      <c r="G2036" s="27" t="s">
        <v>15903</v>
      </c>
      <c r="H2036" s="37">
        <v>9.3414499999999994E-3</v>
      </c>
      <c r="I2036" s="24" t="s">
        <v>15904</v>
      </c>
      <c r="J2036" s="37">
        <v>0.53918628999999996</v>
      </c>
      <c r="K2036" s="24" t="s">
        <v>15904</v>
      </c>
      <c r="L2036" s="28">
        <v>19958</v>
      </c>
      <c r="M2036" s="28">
        <v>0</v>
      </c>
      <c r="N2036" s="28">
        <v>19958</v>
      </c>
      <c r="O2036" s="25" t="s">
        <v>24633</v>
      </c>
      <c r="P2036" s="24">
        <v>9</v>
      </c>
      <c r="Q2036" s="24" t="s">
        <v>203</v>
      </c>
      <c r="R2036" s="28">
        <v>604</v>
      </c>
      <c r="S2036" s="28">
        <v>805</v>
      </c>
      <c r="T2036" s="29">
        <v>7.0598256338310447E-2</v>
      </c>
      <c r="U2036" s="28">
        <v>26455</v>
      </c>
      <c r="V2036" s="63"/>
      <c r="W2036" s="61">
        <f>(Table134[[#This Row],[2042 Future AADT]]-Table134[[#This Row],[AADT 2022]])/20*($W$5-2022)+Table134[[#This Row],[AADT 2022]]</f>
        <v>26455</v>
      </c>
      <c r="X2036" s="63"/>
    </row>
    <row r="2037" spans="1:24" s="21" customFormat="1" ht="24" customHeight="1" x14ac:dyDescent="0.25">
      <c r="A2037" s="24" t="s">
        <v>15765</v>
      </c>
      <c r="B2037" s="25" t="s">
        <v>20465</v>
      </c>
      <c r="C2037" s="24">
        <v>6570</v>
      </c>
      <c r="D2037" s="24" t="s">
        <v>17074</v>
      </c>
      <c r="E2037" s="24" t="s">
        <v>929</v>
      </c>
      <c r="F2037" s="26">
        <f>Table134[[#This Row],[ToMeasure]]-Table134[[#This Row],[FromMeasure]]</f>
        <v>0.41226450999999997</v>
      </c>
      <c r="G2037" s="27" t="s">
        <v>928</v>
      </c>
      <c r="H2037" s="37">
        <v>0</v>
      </c>
      <c r="I2037" s="24" t="s">
        <v>205</v>
      </c>
      <c r="J2037" s="37">
        <v>0.41226450999999997</v>
      </c>
      <c r="K2037" s="24" t="s">
        <v>925</v>
      </c>
      <c r="L2037" s="28">
        <v>24778</v>
      </c>
      <c r="M2037" s="28">
        <v>0</v>
      </c>
      <c r="N2037" s="28">
        <v>24778</v>
      </c>
      <c r="O2037" s="25" t="s">
        <v>24634</v>
      </c>
      <c r="P2037" s="24">
        <v>8</v>
      </c>
      <c r="Q2037" s="24" t="s">
        <v>203</v>
      </c>
      <c r="R2037" s="28">
        <v>865</v>
      </c>
      <c r="S2037" s="28">
        <v>716</v>
      </c>
      <c r="T2037" s="29">
        <v>6.3806602631366532E-2</v>
      </c>
      <c r="U2037" s="28">
        <v>32844</v>
      </c>
      <c r="V2037" s="63"/>
      <c r="W2037" s="61">
        <f>(Table134[[#This Row],[2042 Future AADT]]-Table134[[#This Row],[AADT 2022]])/20*($W$5-2022)+Table134[[#This Row],[AADT 2022]]</f>
        <v>32844</v>
      </c>
      <c r="X2037" s="63"/>
    </row>
    <row r="2038" spans="1:24" s="21" customFormat="1" ht="24" customHeight="1" x14ac:dyDescent="0.25">
      <c r="A2038" s="24" t="s">
        <v>15906</v>
      </c>
      <c r="B2038" s="25" t="s">
        <v>20470</v>
      </c>
      <c r="C2038" s="24">
        <v>6580</v>
      </c>
      <c r="D2038" s="24" t="s">
        <v>17074</v>
      </c>
      <c r="E2038" s="24" t="s">
        <v>1915</v>
      </c>
      <c r="F2038" s="26">
        <f>Table134[[#This Row],[ToMeasure]]-Table134[[#This Row],[FromMeasure]]</f>
        <v>0.27930744000000002</v>
      </c>
      <c r="G2038" s="27" t="s">
        <v>1913</v>
      </c>
      <c r="H2038" s="37">
        <v>0</v>
      </c>
      <c r="I2038" s="24" t="s">
        <v>205</v>
      </c>
      <c r="J2038" s="37">
        <v>0.27930744000000002</v>
      </c>
      <c r="K2038" s="24" t="s">
        <v>5551</v>
      </c>
      <c r="L2038" s="28">
        <v>5461</v>
      </c>
      <c r="M2038" s="28">
        <v>0</v>
      </c>
      <c r="N2038" s="28">
        <v>5461</v>
      </c>
      <c r="O2038" s="25" t="s">
        <v>24635</v>
      </c>
      <c r="P2038" s="24">
        <v>8</v>
      </c>
      <c r="Q2038" s="24" t="s">
        <v>203</v>
      </c>
      <c r="R2038" s="28">
        <v>166</v>
      </c>
      <c r="S2038" s="28">
        <v>645</v>
      </c>
      <c r="T2038" s="29">
        <v>0.14850759934078009</v>
      </c>
      <c r="U2038" s="28">
        <v>7239</v>
      </c>
      <c r="V2038" s="63"/>
      <c r="W2038" s="61">
        <f>(Table134[[#This Row],[2042 Future AADT]]-Table134[[#This Row],[AADT 2022]])/20*($W$5-2022)+Table134[[#This Row],[AADT 2022]]</f>
        <v>7239</v>
      </c>
      <c r="X2038" s="63"/>
    </row>
    <row r="2039" spans="1:24" s="21" customFormat="1" ht="24" customHeight="1" x14ac:dyDescent="0.25">
      <c r="A2039" s="24" t="s">
        <v>5543</v>
      </c>
      <c r="B2039" s="25" t="s">
        <v>18964</v>
      </c>
      <c r="C2039" s="24">
        <v>3820</v>
      </c>
      <c r="D2039" s="24" t="s">
        <v>17074</v>
      </c>
      <c r="E2039" s="24" t="s">
        <v>5544</v>
      </c>
      <c r="F2039" s="26">
        <f>Table134[[#This Row],[ToMeasure]]-Table134[[#This Row],[FromMeasure]]</f>
        <v>0.23734949999999999</v>
      </c>
      <c r="G2039" s="27" t="s">
        <v>5545</v>
      </c>
      <c r="H2039" s="37">
        <v>0</v>
      </c>
      <c r="I2039" s="24" t="s">
        <v>205</v>
      </c>
      <c r="J2039" s="37">
        <v>0.23734949999999999</v>
      </c>
      <c r="K2039" s="24" t="s">
        <v>5546</v>
      </c>
      <c r="L2039" s="28">
        <v>8866</v>
      </c>
      <c r="M2039" s="28">
        <v>0</v>
      </c>
      <c r="N2039" s="28">
        <v>8866</v>
      </c>
      <c r="O2039" s="25" t="s">
        <v>24636</v>
      </c>
      <c r="P2039" s="24">
        <v>7</v>
      </c>
      <c r="Q2039" s="24" t="s">
        <v>203</v>
      </c>
      <c r="R2039" s="28">
        <v>753</v>
      </c>
      <c r="S2039" s="28">
        <v>123</v>
      </c>
      <c r="T2039" s="29">
        <v>9.8804421385066551E-2</v>
      </c>
      <c r="U2039" s="28">
        <v>11752</v>
      </c>
      <c r="V2039" s="63"/>
      <c r="W2039" s="61">
        <f>(Table134[[#This Row],[2042 Future AADT]]-Table134[[#This Row],[AADT 2022]])/20*($W$5-2022)+Table134[[#This Row],[AADT 2022]]</f>
        <v>11752</v>
      </c>
      <c r="X2039" s="63"/>
    </row>
    <row r="2040" spans="1:24" s="21" customFormat="1" ht="24" customHeight="1" x14ac:dyDescent="0.25">
      <c r="A2040" s="24" t="s">
        <v>15767</v>
      </c>
      <c r="B2040" s="25" t="s">
        <v>20467</v>
      </c>
      <c r="C2040" s="24">
        <v>6572</v>
      </c>
      <c r="D2040" s="24" t="s">
        <v>17074</v>
      </c>
      <c r="E2040" s="24" t="s">
        <v>15768</v>
      </c>
      <c r="F2040" s="26">
        <f>Table134[[#This Row],[ToMeasure]]-Table134[[#This Row],[FromMeasure]]</f>
        <v>0.35842249999999998</v>
      </c>
      <c r="G2040" s="27" t="s">
        <v>13067</v>
      </c>
      <c r="H2040" s="37">
        <v>0</v>
      </c>
      <c r="I2040" s="24" t="s">
        <v>923</v>
      </c>
      <c r="J2040" s="37">
        <v>0.35842249999999998</v>
      </c>
      <c r="K2040" s="24" t="s">
        <v>928</v>
      </c>
      <c r="L2040" s="28">
        <v>36162</v>
      </c>
      <c r="M2040" s="28">
        <v>0</v>
      </c>
      <c r="N2040" s="28">
        <v>36162</v>
      </c>
      <c r="O2040" s="25" t="s">
        <v>24637</v>
      </c>
      <c r="P2040" s="24">
        <v>10</v>
      </c>
      <c r="Q2040" s="24" t="s">
        <v>203</v>
      </c>
      <c r="R2040" s="28">
        <v>1403</v>
      </c>
      <c r="S2040" s="28">
        <v>864</v>
      </c>
      <c r="T2040" s="29">
        <v>6.2690116697085338E-2</v>
      </c>
      <c r="U2040" s="28">
        <v>47934</v>
      </c>
      <c r="V2040" s="63"/>
      <c r="W2040" s="61">
        <f>(Table134[[#This Row],[2042 Future AADT]]-Table134[[#This Row],[AADT 2022]])/20*($W$5-2022)+Table134[[#This Row],[AADT 2022]]</f>
        <v>47934</v>
      </c>
      <c r="X2040" s="63"/>
    </row>
    <row r="2041" spans="1:24" s="21" customFormat="1" ht="24" customHeight="1" x14ac:dyDescent="0.25">
      <c r="A2041" s="24" t="s">
        <v>13065</v>
      </c>
      <c r="B2041" s="25" t="s">
        <v>18966</v>
      </c>
      <c r="C2041" s="24">
        <v>3824</v>
      </c>
      <c r="D2041" s="24" t="s">
        <v>17074</v>
      </c>
      <c r="E2041" s="24" t="s">
        <v>13066</v>
      </c>
      <c r="F2041" s="26">
        <f>Table134[[#This Row],[ToMeasure]]-Table134[[#This Row],[FromMeasure]]</f>
        <v>0.26502910000000002</v>
      </c>
      <c r="G2041" s="27" t="s">
        <v>12421</v>
      </c>
      <c r="H2041" s="37">
        <v>0</v>
      </c>
      <c r="I2041" s="24" t="s">
        <v>13067</v>
      </c>
      <c r="J2041" s="37">
        <v>0.26502910000000002</v>
      </c>
      <c r="K2041" s="24" t="s">
        <v>4924</v>
      </c>
      <c r="L2041" s="28">
        <v>7016</v>
      </c>
      <c r="M2041" s="28">
        <v>0</v>
      </c>
      <c r="N2041" s="28">
        <v>7016</v>
      </c>
      <c r="O2041" s="25" t="s">
        <v>24638</v>
      </c>
      <c r="P2041" s="24">
        <v>8</v>
      </c>
      <c r="Q2041" s="24" t="s">
        <v>203</v>
      </c>
      <c r="R2041" s="28">
        <v>214</v>
      </c>
      <c r="S2041" s="28">
        <v>836</v>
      </c>
      <c r="T2041" s="29">
        <v>0.14965792474344355</v>
      </c>
      <c r="U2041" s="28">
        <v>9300</v>
      </c>
      <c r="V2041" s="63"/>
      <c r="W2041" s="61">
        <f>(Table134[[#This Row],[2042 Future AADT]]-Table134[[#This Row],[AADT 2022]])/20*($W$5-2022)+Table134[[#This Row],[AADT 2022]]</f>
        <v>9300</v>
      </c>
      <c r="X2041" s="63"/>
    </row>
    <row r="2042" spans="1:24" s="21" customFormat="1" ht="24" customHeight="1" x14ac:dyDescent="0.25">
      <c r="A2042" s="24" t="s">
        <v>5548</v>
      </c>
      <c r="B2042" s="25" t="s">
        <v>20472</v>
      </c>
      <c r="C2042" s="24">
        <v>6582</v>
      </c>
      <c r="D2042" s="24" t="s">
        <v>17074</v>
      </c>
      <c r="E2042" s="24" t="s">
        <v>5549</v>
      </c>
      <c r="F2042" s="26">
        <f>Table134[[#This Row],[ToMeasure]]-Table134[[#This Row],[FromMeasure]]</f>
        <v>0.26193872000000001</v>
      </c>
      <c r="G2042" s="27" t="s">
        <v>5550</v>
      </c>
      <c r="H2042" s="37">
        <v>0</v>
      </c>
      <c r="I2042" s="24" t="s">
        <v>923</v>
      </c>
      <c r="J2042" s="37">
        <v>0.26193872000000001</v>
      </c>
      <c r="K2042" s="24" t="s">
        <v>5551</v>
      </c>
      <c r="L2042" s="28">
        <v>11280</v>
      </c>
      <c r="M2042" s="28">
        <v>0</v>
      </c>
      <c r="N2042" s="28">
        <v>11280</v>
      </c>
      <c r="O2042" s="25" t="s">
        <v>24639</v>
      </c>
      <c r="P2042" s="24">
        <v>16</v>
      </c>
      <c r="Q2042" s="24" t="s">
        <v>203</v>
      </c>
      <c r="R2042" s="28">
        <v>393</v>
      </c>
      <c r="S2042" s="28">
        <v>324</v>
      </c>
      <c r="T2042" s="29">
        <v>6.3563829787234044E-2</v>
      </c>
      <c r="U2042" s="28">
        <v>14952</v>
      </c>
      <c r="V2042" s="63"/>
      <c r="W2042" s="61">
        <f>(Table134[[#This Row],[2042 Future AADT]]-Table134[[#This Row],[AADT 2022]])/20*($W$5-2022)+Table134[[#This Row],[AADT 2022]]</f>
        <v>14952</v>
      </c>
      <c r="X2042" s="63"/>
    </row>
    <row r="2043" spans="1:24" s="21" customFormat="1" ht="24" customHeight="1" x14ac:dyDescent="0.25">
      <c r="A2043" s="24" t="s">
        <v>5553</v>
      </c>
      <c r="B2043" s="25" t="s">
        <v>18965</v>
      </c>
      <c r="C2043" s="24">
        <v>3822</v>
      </c>
      <c r="D2043" s="24" t="s">
        <v>17074</v>
      </c>
      <c r="E2043" s="24" t="s">
        <v>5554</v>
      </c>
      <c r="F2043" s="26">
        <f>Table134[[#This Row],[ToMeasure]]-Table134[[#This Row],[FromMeasure]]</f>
        <v>0.24117266000000001</v>
      </c>
      <c r="G2043" s="27" t="s">
        <v>5555</v>
      </c>
      <c r="H2043" s="37">
        <v>0</v>
      </c>
      <c r="I2043" s="24" t="s">
        <v>923</v>
      </c>
      <c r="J2043" s="37">
        <v>0.24117266000000001</v>
      </c>
      <c r="K2043" s="24" t="s">
        <v>5546</v>
      </c>
      <c r="L2043" s="28">
        <v>15364</v>
      </c>
      <c r="M2043" s="28">
        <v>0</v>
      </c>
      <c r="N2043" s="28">
        <v>15364</v>
      </c>
      <c r="O2043" s="25" t="s">
        <v>24640</v>
      </c>
      <c r="P2043" s="24">
        <v>12</v>
      </c>
      <c r="Q2043" s="24" t="s">
        <v>203</v>
      </c>
      <c r="R2043" s="28">
        <v>1305</v>
      </c>
      <c r="S2043" s="28">
        <v>214</v>
      </c>
      <c r="T2043" s="29">
        <v>9.886748242645145E-2</v>
      </c>
      <c r="U2043" s="28">
        <v>20365</v>
      </c>
      <c r="V2043" s="63"/>
      <c r="W2043" s="61">
        <f>(Table134[[#This Row],[2042 Future AADT]]-Table134[[#This Row],[AADT 2022]])/20*($W$5-2022)+Table134[[#This Row],[AADT 2022]]</f>
        <v>20365</v>
      </c>
      <c r="X2043" s="63"/>
    </row>
    <row r="2044" spans="1:24" s="21" customFormat="1" ht="24" customHeight="1" x14ac:dyDescent="0.25">
      <c r="A2044" s="24" t="s">
        <v>15770</v>
      </c>
      <c r="B2044" s="25" t="s">
        <v>20466</v>
      </c>
      <c r="C2044" s="24">
        <v>6571</v>
      </c>
      <c r="D2044" s="24" t="s">
        <v>17074</v>
      </c>
      <c r="E2044" s="24" t="s">
        <v>15771</v>
      </c>
      <c r="F2044" s="26">
        <f>Table134[[#This Row],[ToMeasure]]-Table134[[#This Row],[FromMeasure]]</f>
        <v>0.22507358999999999</v>
      </c>
      <c r="G2044" s="27" t="s">
        <v>15772</v>
      </c>
      <c r="H2044" s="37">
        <v>0</v>
      </c>
      <c r="I2044" s="24" t="s">
        <v>1913</v>
      </c>
      <c r="J2044" s="37">
        <v>0.22507358999999999</v>
      </c>
      <c r="K2044" s="24" t="s">
        <v>205</v>
      </c>
      <c r="L2044" s="28">
        <v>10717</v>
      </c>
      <c r="M2044" s="28">
        <v>0</v>
      </c>
      <c r="N2044" s="28">
        <v>10717</v>
      </c>
      <c r="O2044" s="25" t="s">
        <v>24641</v>
      </c>
      <c r="P2044" s="24">
        <v>14</v>
      </c>
      <c r="Q2044" s="24" t="s">
        <v>203</v>
      </c>
      <c r="R2044" s="28">
        <v>328</v>
      </c>
      <c r="S2044" s="28">
        <v>1268</v>
      </c>
      <c r="T2044" s="29">
        <v>0.14892227302416722</v>
      </c>
      <c r="U2044" s="28">
        <v>14206</v>
      </c>
      <c r="V2044" s="63"/>
      <c r="W2044" s="61">
        <f>(Table134[[#This Row],[2042 Future AADT]]-Table134[[#This Row],[AADT 2022]])/20*($W$5-2022)+Table134[[#This Row],[AADT 2022]]</f>
        <v>14206</v>
      </c>
      <c r="X2044" s="63"/>
    </row>
    <row r="2045" spans="1:24" s="21" customFormat="1" ht="24" customHeight="1" x14ac:dyDescent="0.25">
      <c r="A2045" s="24" t="s">
        <v>15908</v>
      </c>
      <c r="B2045" s="25" t="s">
        <v>20471</v>
      </c>
      <c r="C2045" s="24">
        <v>6581</v>
      </c>
      <c r="D2045" s="24" t="s">
        <v>17074</v>
      </c>
      <c r="E2045" s="24" t="s">
        <v>15909</v>
      </c>
      <c r="F2045" s="26">
        <f>Table134[[#This Row],[ToMeasure]]-Table134[[#This Row],[FromMeasure]]</f>
        <v>0.25578318</v>
      </c>
      <c r="G2045" s="27" t="s">
        <v>5546</v>
      </c>
      <c r="H2045" s="37">
        <v>0</v>
      </c>
      <c r="I2045" s="24" t="s">
        <v>5555</v>
      </c>
      <c r="J2045" s="37">
        <v>0.25578318</v>
      </c>
      <c r="K2045" s="24" t="s">
        <v>205</v>
      </c>
      <c r="L2045" s="28">
        <v>12512</v>
      </c>
      <c r="M2045" s="28">
        <v>0</v>
      </c>
      <c r="N2045" s="28">
        <v>12512</v>
      </c>
      <c r="O2045" s="25" t="s">
        <v>24642</v>
      </c>
      <c r="P2045" s="24">
        <v>10</v>
      </c>
      <c r="Q2045" s="24" t="s">
        <v>203</v>
      </c>
      <c r="R2045" s="28">
        <v>382</v>
      </c>
      <c r="S2045" s="28">
        <v>1478</v>
      </c>
      <c r="T2045" s="29">
        <v>0.14865728900255754</v>
      </c>
      <c r="U2045" s="28">
        <v>16585</v>
      </c>
      <c r="V2045" s="63"/>
      <c r="W2045" s="61">
        <f>(Table134[[#This Row],[2042 Future AADT]]-Table134[[#This Row],[AADT 2022]])/20*($W$5-2022)+Table134[[#This Row],[AADT 2022]]</f>
        <v>16585</v>
      </c>
      <c r="X2045" s="63"/>
    </row>
    <row r="2046" spans="1:24" s="21" customFormat="1" ht="24" customHeight="1" x14ac:dyDescent="0.25">
      <c r="A2046" s="24" t="s">
        <v>13069</v>
      </c>
      <c r="B2046" s="25" t="s">
        <v>20469</v>
      </c>
      <c r="C2046" s="24">
        <v>6575</v>
      </c>
      <c r="D2046" s="24" t="s">
        <v>17074</v>
      </c>
      <c r="E2046" s="24" t="s">
        <v>13070</v>
      </c>
      <c r="F2046" s="26">
        <f>Table134[[#This Row],[ToMeasure]]-Table134[[#This Row],[FromMeasure]]</f>
        <v>0.23701862000000001</v>
      </c>
      <c r="G2046" s="27" t="s">
        <v>5551</v>
      </c>
      <c r="H2046" s="37">
        <v>0</v>
      </c>
      <c r="I2046" s="24" t="s">
        <v>1913</v>
      </c>
      <c r="J2046" s="37">
        <v>0.23701862000000001</v>
      </c>
      <c r="K2046" s="24" t="s">
        <v>923</v>
      </c>
      <c r="L2046" s="28">
        <v>5433</v>
      </c>
      <c r="M2046" s="28">
        <v>0</v>
      </c>
      <c r="N2046" s="28">
        <v>5433</v>
      </c>
      <c r="O2046" s="25" t="s">
        <v>24643</v>
      </c>
      <c r="P2046" s="24">
        <v>9</v>
      </c>
      <c r="Q2046" s="24" t="s">
        <v>203</v>
      </c>
      <c r="R2046" s="28">
        <v>165</v>
      </c>
      <c r="S2046" s="28">
        <v>642</v>
      </c>
      <c r="T2046" s="29">
        <v>0.14853672004417448</v>
      </c>
      <c r="U2046" s="28">
        <v>7202</v>
      </c>
      <c r="V2046" s="63"/>
      <c r="W2046" s="61">
        <f>(Table134[[#This Row],[2042 Future AADT]]-Table134[[#This Row],[AADT 2022]])/20*($W$5-2022)+Table134[[#This Row],[AADT 2022]]</f>
        <v>7202</v>
      </c>
      <c r="X2046" s="63"/>
    </row>
    <row r="2047" spans="1:24" s="21" customFormat="1" ht="24" customHeight="1" x14ac:dyDescent="0.25">
      <c r="A2047" s="24" t="s">
        <v>15911</v>
      </c>
      <c r="B2047" s="25" t="s">
        <v>20473</v>
      </c>
      <c r="C2047" s="24">
        <v>6583</v>
      </c>
      <c r="D2047" s="24" t="s">
        <v>17074</v>
      </c>
      <c r="E2047" s="24" t="s">
        <v>15912</v>
      </c>
      <c r="F2047" s="26">
        <f>Table134[[#This Row],[ToMeasure]]-Table134[[#This Row],[FromMeasure]]</f>
        <v>0.22581258000000001</v>
      </c>
      <c r="G2047" s="27" t="s">
        <v>13078</v>
      </c>
      <c r="H2047" s="37">
        <v>0</v>
      </c>
      <c r="I2047" s="24" t="s">
        <v>5555</v>
      </c>
      <c r="J2047" s="37">
        <v>0.22581258000000001</v>
      </c>
      <c r="K2047" s="24" t="s">
        <v>923</v>
      </c>
      <c r="L2047" s="28">
        <v>8597</v>
      </c>
      <c r="M2047" s="28">
        <v>0</v>
      </c>
      <c r="N2047" s="28">
        <v>8597</v>
      </c>
      <c r="O2047" s="25" t="s">
        <v>24644</v>
      </c>
      <c r="P2047" s="24">
        <v>9</v>
      </c>
      <c r="Q2047" s="24" t="s">
        <v>203</v>
      </c>
      <c r="R2047" s="28">
        <v>260</v>
      </c>
      <c r="S2047" s="28">
        <v>1012</v>
      </c>
      <c r="T2047" s="29">
        <v>0.14795859020588578</v>
      </c>
      <c r="U2047" s="28">
        <v>11396</v>
      </c>
      <c r="V2047" s="63"/>
      <c r="W2047" s="61">
        <f>(Table134[[#This Row],[2042 Future AADT]]-Table134[[#This Row],[AADT 2022]])/20*($W$5-2022)+Table134[[#This Row],[AADT 2022]]</f>
        <v>11396</v>
      </c>
      <c r="X2047" s="63"/>
    </row>
    <row r="2048" spans="1:24" s="21" customFormat="1" ht="24" customHeight="1" x14ac:dyDescent="0.25">
      <c r="A2048" s="24" t="s">
        <v>13072</v>
      </c>
      <c r="B2048" s="25"/>
      <c r="C2048" s="24" t="s">
        <v>203</v>
      </c>
      <c r="D2048" s="24" t="s">
        <v>17074</v>
      </c>
      <c r="E2048" s="24" t="s">
        <v>13073</v>
      </c>
      <c r="F2048" s="26">
        <f>Table134[[#This Row],[ToMeasure]]-Table134[[#This Row],[FromMeasure]]</f>
        <v>3.4706710000000002E-2</v>
      </c>
      <c r="G2048" s="27" t="s">
        <v>13074</v>
      </c>
      <c r="H2048" s="37">
        <v>0</v>
      </c>
      <c r="I2048" s="24" t="s">
        <v>153</v>
      </c>
      <c r="J2048" s="37">
        <v>3.4706710000000002E-2</v>
      </c>
      <c r="K2048" s="24" t="s">
        <v>5551</v>
      </c>
      <c r="L2048" s="28" t="s">
        <v>203</v>
      </c>
      <c r="M2048" s="28" t="s">
        <v>203</v>
      </c>
      <c r="N2048" s="28" t="s">
        <v>203</v>
      </c>
      <c r="O2048" s="25" t="s">
        <v>203</v>
      </c>
      <c r="P2048" s="24" t="s">
        <v>203</v>
      </c>
      <c r="Q2048" s="24" t="s">
        <v>203</v>
      </c>
      <c r="R2048" s="28" t="s">
        <v>203</v>
      </c>
      <c r="S2048" s="28" t="s">
        <v>203</v>
      </c>
      <c r="T2048" s="29" t="s">
        <v>203</v>
      </c>
      <c r="U2048" s="28" t="s">
        <v>203</v>
      </c>
      <c r="V2048" s="63"/>
      <c r="W2048" s="61" t="e">
        <f>(Table134[[#This Row],[2042 Future AADT]]-Table134[[#This Row],[AADT 2022]])/20*($W$5-2022)+Table134[[#This Row],[AADT 2022]]</f>
        <v>#VALUE!</v>
      </c>
      <c r="X2048" s="63"/>
    </row>
    <row r="2049" spans="1:24" s="21" customFormat="1" ht="24" customHeight="1" x14ac:dyDescent="0.25">
      <c r="A2049" s="24" t="s">
        <v>13075</v>
      </c>
      <c r="B2049" s="25"/>
      <c r="C2049" s="24" t="s">
        <v>203</v>
      </c>
      <c r="D2049" s="24" t="s">
        <v>17074</v>
      </c>
      <c r="E2049" s="24" t="s">
        <v>13076</v>
      </c>
      <c r="F2049" s="26">
        <f>Table134[[#This Row],[ToMeasure]]-Table134[[#This Row],[FromMeasure]]</f>
        <v>5.3149969999999998E-2</v>
      </c>
      <c r="G2049" s="27" t="s">
        <v>13077</v>
      </c>
      <c r="H2049" s="37">
        <v>0</v>
      </c>
      <c r="I2049" s="24" t="s">
        <v>942</v>
      </c>
      <c r="J2049" s="37">
        <v>5.3149969999999998E-2</v>
      </c>
      <c r="K2049" s="24" t="s">
        <v>13078</v>
      </c>
      <c r="L2049" s="28" t="s">
        <v>203</v>
      </c>
      <c r="M2049" s="28" t="s">
        <v>203</v>
      </c>
      <c r="N2049" s="28" t="s">
        <v>203</v>
      </c>
      <c r="O2049" s="25" t="s">
        <v>203</v>
      </c>
      <c r="P2049" s="24" t="s">
        <v>203</v>
      </c>
      <c r="Q2049" s="24" t="s">
        <v>203</v>
      </c>
      <c r="R2049" s="28" t="s">
        <v>203</v>
      </c>
      <c r="S2049" s="28" t="s">
        <v>203</v>
      </c>
      <c r="T2049" s="29" t="s">
        <v>203</v>
      </c>
      <c r="U2049" s="28" t="s">
        <v>203</v>
      </c>
      <c r="V2049" s="63"/>
      <c r="W2049" s="61" t="e">
        <f>(Table134[[#This Row],[2042 Future AADT]]-Table134[[#This Row],[AADT 2022]])/20*($W$5-2022)+Table134[[#This Row],[AADT 2022]]</f>
        <v>#VALUE!</v>
      </c>
      <c r="X2049" s="63"/>
    </row>
    <row r="2050" spans="1:24" s="21" customFormat="1" ht="24" customHeight="1" x14ac:dyDescent="0.25">
      <c r="A2050" s="24" t="s">
        <v>15774</v>
      </c>
      <c r="B2050" s="25"/>
      <c r="C2050" s="24" t="s">
        <v>203</v>
      </c>
      <c r="D2050" s="24" t="s">
        <v>17074</v>
      </c>
      <c r="E2050" s="24" t="s">
        <v>15775</v>
      </c>
      <c r="F2050" s="26">
        <f>Table134[[#This Row],[ToMeasure]]-Table134[[#This Row],[FromMeasure]]</f>
        <v>3.691233E-2</v>
      </c>
      <c r="G2050" s="27" t="s">
        <v>10430</v>
      </c>
      <c r="H2050" s="37">
        <v>0</v>
      </c>
      <c r="I2050" s="24" t="s">
        <v>153</v>
      </c>
      <c r="J2050" s="37">
        <v>3.691233E-2</v>
      </c>
      <c r="K2050" s="24" t="s">
        <v>15772</v>
      </c>
      <c r="L2050" s="28" t="s">
        <v>203</v>
      </c>
      <c r="M2050" s="28" t="s">
        <v>203</v>
      </c>
      <c r="N2050" s="28" t="s">
        <v>203</v>
      </c>
      <c r="O2050" s="25" t="s">
        <v>203</v>
      </c>
      <c r="P2050" s="24" t="s">
        <v>203</v>
      </c>
      <c r="Q2050" s="24" t="s">
        <v>203</v>
      </c>
      <c r="R2050" s="28" t="s">
        <v>203</v>
      </c>
      <c r="S2050" s="28" t="s">
        <v>203</v>
      </c>
      <c r="T2050" s="29" t="s">
        <v>203</v>
      </c>
      <c r="U2050" s="28" t="s">
        <v>203</v>
      </c>
      <c r="V2050" s="63"/>
      <c r="W2050" s="61" t="e">
        <f>(Table134[[#This Row],[2042 Future AADT]]-Table134[[#This Row],[AADT 2022]])/20*($W$5-2022)+Table134[[#This Row],[AADT 2022]]</f>
        <v>#VALUE!</v>
      </c>
      <c r="X2050" s="63"/>
    </row>
    <row r="2051" spans="1:24" s="21" customFormat="1" ht="24" customHeight="1" x14ac:dyDescent="0.25">
      <c r="A2051" s="24" t="s">
        <v>5557</v>
      </c>
      <c r="B2051" s="25"/>
      <c r="C2051" s="24" t="s">
        <v>203</v>
      </c>
      <c r="D2051" s="24" t="s">
        <v>17074</v>
      </c>
      <c r="E2051" s="24" t="s">
        <v>5558</v>
      </c>
      <c r="F2051" s="26">
        <f>Table134[[#This Row],[ToMeasure]]-Table134[[#This Row],[FromMeasure]]</f>
        <v>4.890576E-2</v>
      </c>
      <c r="G2051" s="27" t="s">
        <v>5559</v>
      </c>
      <c r="H2051" s="37">
        <v>0</v>
      </c>
      <c r="I2051" s="24" t="s">
        <v>942</v>
      </c>
      <c r="J2051" s="37">
        <v>4.890576E-2</v>
      </c>
      <c r="K2051" s="24" t="s">
        <v>5546</v>
      </c>
      <c r="L2051" s="28" t="s">
        <v>203</v>
      </c>
      <c r="M2051" s="28" t="s">
        <v>203</v>
      </c>
      <c r="N2051" s="28" t="s">
        <v>203</v>
      </c>
      <c r="O2051" s="25" t="s">
        <v>203</v>
      </c>
      <c r="P2051" s="24" t="s">
        <v>203</v>
      </c>
      <c r="Q2051" s="24" t="s">
        <v>203</v>
      </c>
      <c r="R2051" s="28" t="s">
        <v>203</v>
      </c>
      <c r="S2051" s="28" t="s">
        <v>203</v>
      </c>
      <c r="T2051" s="29" t="s">
        <v>203</v>
      </c>
      <c r="U2051" s="28" t="s">
        <v>203</v>
      </c>
      <c r="V2051" s="63"/>
      <c r="W2051" s="61" t="e">
        <f>(Table134[[#This Row],[2042 Future AADT]]-Table134[[#This Row],[AADT 2022]])/20*($W$5-2022)+Table134[[#This Row],[AADT 2022]]</f>
        <v>#VALUE!</v>
      </c>
      <c r="X2051" s="63"/>
    </row>
    <row r="2052" spans="1:24" s="21" customFormat="1" ht="24" customHeight="1" x14ac:dyDescent="0.25">
      <c r="A2052" s="24" t="s">
        <v>5560</v>
      </c>
      <c r="B2052" s="25"/>
      <c r="C2052" s="24" t="s">
        <v>203</v>
      </c>
      <c r="D2052" s="24" t="s">
        <v>17074</v>
      </c>
      <c r="E2052" s="24" t="s">
        <v>5561</v>
      </c>
      <c r="F2052" s="26">
        <f>Table134[[#This Row],[ToMeasure]]-Table134[[#This Row],[FromMeasure]]</f>
        <v>4.1946539999999997E-2</v>
      </c>
      <c r="G2052" s="27" t="s">
        <v>5562</v>
      </c>
      <c r="H2052" s="37">
        <v>0</v>
      </c>
      <c r="I2052" s="24" t="s">
        <v>1913</v>
      </c>
      <c r="J2052" s="37">
        <v>4.1946539999999997E-2</v>
      </c>
      <c r="K2052" s="24" t="s">
        <v>153</v>
      </c>
      <c r="L2052" s="28" t="s">
        <v>203</v>
      </c>
      <c r="M2052" s="28" t="s">
        <v>203</v>
      </c>
      <c r="N2052" s="28" t="s">
        <v>203</v>
      </c>
      <c r="O2052" s="25" t="s">
        <v>203</v>
      </c>
      <c r="P2052" s="24" t="s">
        <v>203</v>
      </c>
      <c r="Q2052" s="24" t="s">
        <v>203</v>
      </c>
      <c r="R2052" s="28" t="s">
        <v>203</v>
      </c>
      <c r="S2052" s="28" t="s">
        <v>203</v>
      </c>
      <c r="T2052" s="29" t="s">
        <v>203</v>
      </c>
      <c r="U2052" s="28" t="s">
        <v>203</v>
      </c>
      <c r="V2052" s="63"/>
      <c r="W2052" s="61" t="e">
        <f>(Table134[[#This Row],[2042 Future AADT]]-Table134[[#This Row],[AADT 2022]])/20*($W$5-2022)+Table134[[#This Row],[AADT 2022]]</f>
        <v>#VALUE!</v>
      </c>
      <c r="X2052" s="63"/>
    </row>
    <row r="2053" spans="1:24" s="21" customFormat="1" ht="24" customHeight="1" x14ac:dyDescent="0.25">
      <c r="A2053" s="24" t="s">
        <v>9729</v>
      </c>
      <c r="B2053" s="25"/>
      <c r="C2053" s="24" t="s">
        <v>203</v>
      </c>
      <c r="D2053" s="24" t="s">
        <v>17074</v>
      </c>
      <c r="E2053" s="24" t="s">
        <v>9730</v>
      </c>
      <c r="F2053" s="26">
        <f>Table134[[#This Row],[ToMeasure]]-Table134[[#This Row],[FromMeasure]]</f>
        <v>4.87859E-2</v>
      </c>
      <c r="G2053" s="27" t="s">
        <v>9731</v>
      </c>
      <c r="H2053" s="37">
        <v>0</v>
      </c>
      <c r="I2053" s="24" t="s">
        <v>5545</v>
      </c>
      <c r="J2053" s="37">
        <v>4.87859E-2</v>
      </c>
      <c r="K2053" s="24" t="s">
        <v>942</v>
      </c>
      <c r="L2053" s="28" t="s">
        <v>203</v>
      </c>
      <c r="M2053" s="28" t="s">
        <v>203</v>
      </c>
      <c r="N2053" s="28" t="s">
        <v>203</v>
      </c>
      <c r="O2053" s="25" t="s">
        <v>203</v>
      </c>
      <c r="P2053" s="24" t="s">
        <v>203</v>
      </c>
      <c r="Q2053" s="24" t="s">
        <v>203</v>
      </c>
      <c r="R2053" s="28" t="s">
        <v>203</v>
      </c>
      <c r="S2053" s="28" t="s">
        <v>203</v>
      </c>
      <c r="T2053" s="29" t="s">
        <v>203</v>
      </c>
      <c r="U2053" s="28" t="s">
        <v>203</v>
      </c>
      <c r="V2053" s="63"/>
      <c r="W2053" s="61" t="e">
        <f>(Table134[[#This Row],[2042 Future AADT]]-Table134[[#This Row],[AADT 2022]])/20*($W$5-2022)+Table134[[#This Row],[AADT 2022]]</f>
        <v>#VALUE!</v>
      </c>
      <c r="X2053" s="63"/>
    </row>
    <row r="2054" spans="1:24" s="21" customFormat="1" ht="24" customHeight="1" x14ac:dyDescent="0.25">
      <c r="A2054" s="24" t="s">
        <v>5563</v>
      </c>
      <c r="B2054" s="25"/>
      <c r="C2054" s="24" t="s">
        <v>203</v>
      </c>
      <c r="D2054" s="24" t="s">
        <v>17074</v>
      </c>
      <c r="E2054" s="24" t="s">
        <v>5564</v>
      </c>
      <c r="F2054" s="26">
        <f>Table134[[#This Row],[ToMeasure]]-Table134[[#This Row],[FromMeasure]]</f>
        <v>4.8954539999999998E-2</v>
      </c>
      <c r="G2054" s="27" t="s">
        <v>5565</v>
      </c>
      <c r="H2054" s="37">
        <v>0</v>
      </c>
      <c r="I2054" s="24" t="s">
        <v>5550</v>
      </c>
      <c r="J2054" s="37">
        <v>4.8954539999999998E-2</v>
      </c>
      <c r="K2054" s="24" t="s">
        <v>153</v>
      </c>
      <c r="L2054" s="28" t="s">
        <v>203</v>
      </c>
      <c r="M2054" s="28" t="s">
        <v>203</v>
      </c>
      <c r="N2054" s="28" t="s">
        <v>203</v>
      </c>
      <c r="O2054" s="25" t="s">
        <v>203</v>
      </c>
      <c r="P2054" s="24" t="s">
        <v>203</v>
      </c>
      <c r="Q2054" s="24" t="s">
        <v>203</v>
      </c>
      <c r="R2054" s="28" t="s">
        <v>203</v>
      </c>
      <c r="S2054" s="28" t="s">
        <v>203</v>
      </c>
      <c r="T2054" s="29" t="s">
        <v>203</v>
      </c>
      <c r="U2054" s="28" t="s">
        <v>203</v>
      </c>
      <c r="V2054" s="63"/>
      <c r="W2054" s="61" t="e">
        <f>(Table134[[#This Row],[2042 Future AADT]]-Table134[[#This Row],[AADT 2022]])/20*($W$5-2022)+Table134[[#This Row],[AADT 2022]]</f>
        <v>#VALUE!</v>
      </c>
      <c r="X2054" s="63"/>
    </row>
    <row r="2055" spans="1:24" s="21" customFormat="1" ht="24" customHeight="1" x14ac:dyDescent="0.25">
      <c r="A2055" s="24" t="s">
        <v>5566</v>
      </c>
      <c r="B2055" s="25"/>
      <c r="C2055" s="24" t="s">
        <v>203</v>
      </c>
      <c r="D2055" s="24" t="s">
        <v>17074</v>
      </c>
      <c r="E2055" s="24" t="s">
        <v>5567</v>
      </c>
      <c r="F2055" s="26">
        <f>Table134[[#This Row],[ToMeasure]]-Table134[[#This Row],[FromMeasure]]</f>
        <v>5.1920029999999999E-2</v>
      </c>
      <c r="G2055" s="27" t="s">
        <v>5568</v>
      </c>
      <c r="H2055" s="37">
        <v>0</v>
      </c>
      <c r="I2055" s="24" t="s">
        <v>5555</v>
      </c>
      <c r="J2055" s="37">
        <v>5.1920029999999999E-2</v>
      </c>
      <c r="K2055" s="24" t="s">
        <v>942</v>
      </c>
      <c r="L2055" s="28" t="s">
        <v>203</v>
      </c>
      <c r="M2055" s="28" t="s">
        <v>203</v>
      </c>
      <c r="N2055" s="28" t="s">
        <v>203</v>
      </c>
      <c r="O2055" s="25" t="s">
        <v>203</v>
      </c>
      <c r="P2055" s="24" t="s">
        <v>203</v>
      </c>
      <c r="Q2055" s="24" t="s">
        <v>203</v>
      </c>
      <c r="R2055" s="28" t="s">
        <v>203</v>
      </c>
      <c r="S2055" s="28" t="s">
        <v>203</v>
      </c>
      <c r="T2055" s="29" t="s">
        <v>203</v>
      </c>
      <c r="U2055" s="28" t="s">
        <v>203</v>
      </c>
      <c r="V2055" s="63"/>
      <c r="W2055" s="61" t="e">
        <f>(Table134[[#This Row],[2042 Future AADT]]-Table134[[#This Row],[AADT 2022]])/20*($W$5-2022)+Table134[[#This Row],[AADT 2022]]</f>
        <v>#VALUE!</v>
      </c>
      <c r="X2055" s="63"/>
    </row>
    <row r="2056" spans="1:24" s="21" customFormat="1" ht="24" customHeight="1" x14ac:dyDescent="0.25">
      <c r="A2056" s="24" t="s">
        <v>9732</v>
      </c>
      <c r="B2056" s="25" t="s">
        <v>21014</v>
      </c>
      <c r="C2056" s="24">
        <v>7650</v>
      </c>
      <c r="D2056" s="24" t="s">
        <v>17074</v>
      </c>
      <c r="E2056" s="24" t="s">
        <v>9733</v>
      </c>
      <c r="F2056" s="26">
        <f>Table134[[#This Row],[ToMeasure]]-Table134[[#This Row],[FromMeasure]]</f>
        <v>0.23560127</v>
      </c>
      <c r="G2056" s="27" t="s">
        <v>9734</v>
      </c>
      <c r="H2056" s="37">
        <v>0</v>
      </c>
      <c r="I2056" s="24" t="s">
        <v>205</v>
      </c>
      <c r="J2056" s="37">
        <v>0.23560127</v>
      </c>
      <c r="K2056" s="24" t="s">
        <v>5697</v>
      </c>
      <c r="L2056" s="28">
        <v>15385</v>
      </c>
      <c r="M2056" s="28">
        <v>0</v>
      </c>
      <c r="N2056" s="28">
        <v>15385</v>
      </c>
      <c r="O2056" s="25" t="s">
        <v>24645</v>
      </c>
      <c r="P2056" s="24">
        <v>9</v>
      </c>
      <c r="Q2056" s="24" t="s">
        <v>203</v>
      </c>
      <c r="R2056" s="28">
        <v>519</v>
      </c>
      <c r="S2056" s="28">
        <v>430</v>
      </c>
      <c r="T2056" s="29">
        <v>6.1683457913552162E-2</v>
      </c>
      <c r="U2056" s="28">
        <v>20393</v>
      </c>
      <c r="V2056" s="63"/>
      <c r="W2056" s="61">
        <f>(Table134[[#This Row],[2042 Future AADT]]-Table134[[#This Row],[AADT 2022]])/20*($W$5-2022)+Table134[[#This Row],[AADT 2022]]</f>
        <v>20393</v>
      </c>
      <c r="X2056" s="63"/>
    </row>
    <row r="2057" spans="1:24" s="21" customFormat="1" ht="24" customHeight="1" x14ac:dyDescent="0.25">
      <c r="A2057" s="24" t="s">
        <v>9736</v>
      </c>
      <c r="B2057" s="25" t="s">
        <v>21015</v>
      </c>
      <c r="C2057" s="24">
        <v>7653</v>
      </c>
      <c r="D2057" s="24" t="s">
        <v>17074</v>
      </c>
      <c r="E2057" s="24" t="s">
        <v>9737</v>
      </c>
      <c r="F2057" s="26">
        <f>Table134[[#This Row],[ToMeasure]]-Table134[[#This Row],[FromMeasure]]</f>
        <v>0.29606703000000001</v>
      </c>
      <c r="G2057" s="27" t="s">
        <v>9738</v>
      </c>
      <c r="H2057" s="37">
        <v>0</v>
      </c>
      <c r="I2057" s="24" t="s">
        <v>5530</v>
      </c>
      <c r="J2057" s="37">
        <v>0.29606703000000001</v>
      </c>
      <c r="K2057" s="24" t="s">
        <v>923</v>
      </c>
      <c r="L2057" s="28">
        <v>14045</v>
      </c>
      <c r="M2057" s="28">
        <v>0</v>
      </c>
      <c r="N2057" s="28">
        <v>14045</v>
      </c>
      <c r="O2057" s="25" t="s">
        <v>24646</v>
      </c>
      <c r="P2057" s="24">
        <v>8</v>
      </c>
      <c r="Q2057" s="24" t="s">
        <v>203</v>
      </c>
      <c r="R2057" s="28">
        <v>427</v>
      </c>
      <c r="S2057" s="28">
        <v>1657</v>
      </c>
      <c r="T2057" s="29">
        <v>0.14838020647917408</v>
      </c>
      <c r="U2057" s="28">
        <v>18617</v>
      </c>
      <c r="V2057" s="63"/>
      <c r="W2057" s="61">
        <f>(Table134[[#This Row],[2042 Future AADT]]-Table134[[#This Row],[AADT 2022]])/20*($W$5-2022)+Table134[[#This Row],[AADT 2022]]</f>
        <v>18617</v>
      </c>
      <c r="X2057" s="63"/>
    </row>
    <row r="2058" spans="1:24" s="21" customFormat="1" ht="24" customHeight="1" x14ac:dyDescent="0.25">
      <c r="A2058" s="24" t="s">
        <v>13079</v>
      </c>
      <c r="B2058" s="25" t="s">
        <v>21000</v>
      </c>
      <c r="C2058" s="24">
        <v>7629</v>
      </c>
      <c r="D2058" s="24" t="s">
        <v>17074</v>
      </c>
      <c r="E2058" s="24" t="s">
        <v>5570</v>
      </c>
      <c r="F2058" s="26">
        <f>Table134[[#This Row],[ToMeasure]]-Table134[[#This Row],[FromMeasure]]</f>
        <v>0.30335999000000002</v>
      </c>
      <c r="G2058" s="27" t="s">
        <v>5571</v>
      </c>
      <c r="H2058" s="37">
        <v>0</v>
      </c>
      <c r="I2058" s="24" t="s">
        <v>205</v>
      </c>
      <c r="J2058" s="37">
        <v>0.30335999000000002</v>
      </c>
      <c r="K2058" s="24" t="s">
        <v>1814</v>
      </c>
      <c r="L2058" s="28">
        <v>18806</v>
      </c>
      <c r="M2058" s="28">
        <v>0</v>
      </c>
      <c r="N2058" s="28">
        <v>18806</v>
      </c>
      <c r="O2058" s="25" t="s">
        <v>24647</v>
      </c>
      <c r="P2058" s="24">
        <v>9</v>
      </c>
      <c r="Q2058" s="24" t="s">
        <v>203</v>
      </c>
      <c r="R2058" s="28">
        <v>748</v>
      </c>
      <c r="S2058" s="28">
        <v>619</v>
      </c>
      <c r="T2058" s="29">
        <v>7.2689567159417212E-2</v>
      </c>
      <c r="U2058" s="28">
        <v>29601</v>
      </c>
      <c r="V2058" s="63"/>
      <c r="W2058" s="61">
        <f>(Table134[[#This Row],[2042 Future AADT]]-Table134[[#This Row],[AADT 2022]])/20*($W$5-2022)+Table134[[#This Row],[AADT 2022]]</f>
        <v>29601</v>
      </c>
      <c r="X2058" s="63"/>
    </row>
    <row r="2059" spans="1:24" s="21" customFormat="1" ht="24" customHeight="1" x14ac:dyDescent="0.25">
      <c r="A2059" s="24" t="s">
        <v>5569</v>
      </c>
      <c r="B2059" s="25" t="s">
        <v>21001</v>
      </c>
      <c r="C2059" s="24">
        <v>7629</v>
      </c>
      <c r="D2059" s="24" t="s">
        <v>17074</v>
      </c>
      <c r="E2059" s="24" t="s">
        <v>5570</v>
      </c>
      <c r="F2059" s="26">
        <f>Table134[[#This Row],[ToMeasure]]-Table134[[#This Row],[FromMeasure]]</f>
        <v>0.43187708999999996</v>
      </c>
      <c r="G2059" s="27" t="s">
        <v>5571</v>
      </c>
      <c r="H2059" s="37">
        <v>0.30335999000000002</v>
      </c>
      <c r="I2059" s="24" t="s">
        <v>1814</v>
      </c>
      <c r="J2059" s="37">
        <v>0.73523707999999999</v>
      </c>
      <c r="K2059" s="24" t="s">
        <v>3070</v>
      </c>
      <c r="L2059" s="28">
        <v>19774</v>
      </c>
      <c r="M2059" s="28">
        <v>0</v>
      </c>
      <c r="N2059" s="28">
        <v>19774</v>
      </c>
      <c r="O2059" s="25" t="s">
        <v>24648</v>
      </c>
      <c r="P2059" s="24">
        <v>10</v>
      </c>
      <c r="Q2059" s="24" t="s">
        <v>203</v>
      </c>
      <c r="R2059" s="28">
        <v>670</v>
      </c>
      <c r="S2059" s="28">
        <v>556</v>
      </c>
      <c r="T2059" s="29">
        <v>6.2000606857489635E-2</v>
      </c>
      <c r="U2059" s="28">
        <v>26211</v>
      </c>
      <c r="V2059" s="63"/>
      <c r="W2059" s="61">
        <f>(Table134[[#This Row],[2042 Future AADT]]-Table134[[#This Row],[AADT 2022]])/20*($W$5-2022)+Table134[[#This Row],[AADT 2022]]</f>
        <v>26211</v>
      </c>
      <c r="X2059" s="63"/>
    </row>
    <row r="2060" spans="1:24" s="21" customFormat="1" ht="24" customHeight="1" x14ac:dyDescent="0.25">
      <c r="A2060" s="24" t="s">
        <v>5573</v>
      </c>
      <c r="B2060" s="25" t="s">
        <v>21006</v>
      </c>
      <c r="C2060" s="24">
        <v>7635</v>
      </c>
      <c r="D2060" s="24" t="s">
        <v>17074</v>
      </c>
      <c r="E2060" s="24" t="s">
        <v>1816</v>
      </c>
      <c r="F2060" s="26">
        <f>Table134[[#This Row],[ToMeasure]]-Table134[[#This Row],[FromMeasure]]</f>
        <v>0.43119690999999999</v>
      </c>
      <c r="G2060" s="27" t="s">
        <v>1814</v>
      </c>
      <c r="H2060" s="37">
        <v>0</v>
      </c>
      <c r="I2060" s="24" t="s">
        <v>5571</v>
      </c>
      <c r="J2060" s="37">
        <v>0.43119690999999999</v>
      </c>
      <c r="K2060" s="24" t="s">
        <v>1801</v>
      </c>
      <c r="L2060" s="28">
        <v>11595</v>
      </c>
      <c r="M2060" s="28">
        <v>0</v>
      </c>
      <c r="N2060" s="28">
        <v>11595</v>
      </c>
      <c r="O2060" s="25" t="s">
        <v>24649</v>
      </c>
      <c r="P2060" s="24">
        <v>8</v>
      </c>
      <c r="Q2060" s="24" t="s">
        <v>203</v>
      </c>
      <c r="R2060" s="28">
        <v>353</v>
      </c>
      <c r="S2060" s="28">
        <v>1371</v>
      </c>
      <c r="T2060" s="29">
        <v>0.14868477792151791</v>
      </c>
      <c r="U2060" s="28">
        <v>15370</v>
      </c>
      <c r="V2060" s="63"/>
      <c r="W2060" s="61">
        <f>(Table134[[#This Row],[2042 Future AADT]]-Table134[[#This Row],[AADT 2022]])/20*($W$5-2022)+Table134[[#This Row],[AADT 2022]]</f>
        <v>15370</v>
      </c>
      <c r="X2060" s="63"/>
    </row>
    <row r="2061" spans="1:24" s="21" customFormat="1" ht="24" customHeight="1" x14ac:dyDescent="0.25">
      <c r="A2061" s="24" t="s">
        <v>15914</v>
      </c>
      <c r="B2061" s="25" t="s">
        <v>21003</v>
      </c>
      <c r="C2061" s="24">
        <v>7632</v>
      </c>
      <c r="D2061" s="24" t="s">
        <v>17074</v>
      </c>
      <c r="E2061" s="24" t="s">
        <v>15915</v>
      </c>
      <c r="F2061" s="26">
        <f>Table134[[#This Row],[ToMeasure]]-Table134[[#This Row],[FromMeasure]]</f>
        <v>0.18707631999999999</v>
      </c>
      <c r="G2061" s="27" t="s">
        <v>5583</v>
      </c>
      <c r="H2061" s="37">
        <v>0</v>
      </c>
      <c r="I2061" s="24" t="s">
        <v>923</v>
      </c>
      <c r="J2061" s="37">
        <v>0.18707631999999999</v>
      </c>
      <c r="K2061" s="24" t="s">
        <v>5530</v>
      </c>
      <c r="L2061" s="28">
        <v>13503</v>
      </c>
      <c r="M2061" s="28">
        <v>0</v>
      </c>
      <c r="N2061" s="28">
        <v>13503</v>
      </c>
      <c r="O2061" s="25" t="s">
        <v>24650</v>
      </c>
      <c r="P2061" s="24">
        <v>9</v>
      </c>
      <c r="Q2061" s="24" t="s">
        <v>203</v>
      </c>
      <c r="R2061" s="28">
        <v>456</v>
      </c>
      <c r="S2061" s="28">
        <v>377</v>
      </c>
      <c r="T2061" s="29">
        <v>6.168999481596682E-2</v>
      </c>
      <c r="U2061" s="28">
        <v>17899</v>
      </c>
      <c r="V2061" s="63"/>
      <c r="W2061" s="61">
        <f>(Table134[[#This Row],[2042 Future AADT]]-Table134[[#This Row],[AADT 2022]])/20*($W$5-2022)+Table134[[#This Row],[AADT 2022]]</f>
        <v>17899</v>
      </c>
      <c r="X2061" s="63"/>
    </row>
    <row r="2062" spans="1:24" s="21" customFormat="1" ht="24" customHeight="1" x14ac:dyDescent="0.25">
      <c r="A2062" s="24" t="s">
        <v>15917</v>
      </c>
      <c r="B2062" s="25" t="s">
        <v>21002</v>
      </c>
      <c r="C2062" s="24">
        <v>7631</v>
      </c>
      <c r="D2062" s="24" t="s">
        <v>17074</v>
      </c>
      <c r="E2062" s="24" t="s">
        <v>15918</v>
      </c>
      <c r="F2062" s="26">
        <f>Table134[[#This Row],[ToMeasure]]-Table134[[#This Row],[FromMeasure]]</f>
        <v>0.20873459999999999</v>
      </c>
      <c r="G2062" s="27" t="s">
        <v>5579</v>
      </c>
      <c r="H2062" s="37">
        <v>0</v>
      </c>
      <c r="I2062" s="24" t="s">
        <v>5697</v>
      </c>
      <c r="J2062" s="37">
        <v>0.20873459999999999</v>
      </c>
      <c r="K2062" s="24" t="s">
        <v>205</v>
      </c>
      <c r="L2062" s="28">
        <v>13618</v>
      </c>
      <c r="M2062" s="28">
        <v>0</v>
      </c>
      <c r="N2062" s="28">
        <v>13618</v>
      </c>
      <c r="O2062" s="25" t="s">
        <v>24651</v>
      </c>
      <c r="P2062" s="24">
        <v>13</v>
      </c>
      <c r="Q2062" s="24" t="s">
        <v>203</v>
      </c>
      <c r="R2062" s="28">
        <v>415</v>
      </c>
      <c r="S2062" s="28">
        <v>1609</v>
      </c>
      <c r="T2062" s="29">
        <v>0.14862681744749595</v>
      </c>
      <c r="U2062" s="28">
        <v>18051</v>
      </c>
      <c r="V2062" s="63"/>
      <c r="W2062" s="61">
        <f>(Table134[[#This Row],[2042 Future AADT]]-Table134[[#This Row],[AADT 2022]])/20*($W$5-2022)+Table134[[#This Row],[AADT 2022]]</f>
        <v>18051</v>
      </c>
      <c r="X2062" s="63"/>
    </row>
    <row r="2063" spans="1:24" s="21" customFormat="1" ht="24" customHeight="1" x14ac:dyDescent="0.25">
      <c r="A2063" s="24" t="s">
        <v>5575</v>
      </c>
      <c r="B2063" s="25"/>
      <c r="C2063" s="24" t="s">
        <v>203</v>
      </c>
      <c r="D2063" s="24" t="s">
        <v>17074</v>
      </c>
      <c r="E2063" s="24" t="s">
        <v>5576</v>
      </c>
      <c r="F2063" s="26">
        <f>Table134[[#This Row],[ToMeasure]]-Table134[[#This Row],[FromMeasure]]</f>
        <v>3.5813619999999997E-2</v>
      </c>
      <c r="G2063" s="27" t="s">
        <v>5577</v>
      </c>
      <c r="H2063" s="37">
        <v>0</v>
      </c>
      <c r="I2063" s="24" t="s">
        <v>5578</v>
      </c>
      <c r="J2063" s="37">
        <v>3.5813619999999997E-2</v>
      </c>
      <c r="K2063" s="24" t="s">
        <v>5579</v>
      </c>
      <c r="L2063" s="28" t="s">
        <v>203</v>
      </c>
      <c r="M2063" s="28" t="s">
        <v>203</v>
      </c>
      <c r="N2063" s="28" t="s">
        <v>203</v>
      </c>
      <c r="O2063" s="25" t="s">
        <v>203</v>
      </c>
      <c r="P2063" s="24" t="s">
        <v>203</v>
      </c>
      <c r="Q2063" s="24" t="s">
        <v>203</v>
      </c>
      <c r="R2063" s="28" t="s">
        <v>203</v>
      </c>
      <c r="S2063" s="28" t="s">
        <v>203</v>
      </c>
      <c r="T2063" s="29" t="s">
        <v>203</v>
      </c>
      <c r="U2063" s="28" t="s">
        <v>203</v>
      </c>
      <c r="V2063" s="63"/>
      <c r="W2063" s="61" t="e">
        <f>(Table134[[#This Row],[2042 Future AADT]]-Table134[[#This Row],[AADT 2022]])/20*($W$5-2022)+Table134[[#This Row],[AADT 2022]]</f>
        <v>#VALUE!</v>
      </c>
      <c r="X2063" s="63"/>
    </row>
    <row r="2064" spans="1:24" s="21" customFormat="1" ht="24" customHeight="1" x14ac:dyDescent="0.25">
      <c r="A2064" s="24" t="s">
        <v>5580</v>
      </c>
      <c r="B2064" s="25"/>
      <c r="C2064" s="24" t="s">
        <v>203</v>
      </c>
      <c r="D2064" s="24" t="s">
        <v>17074</v>
      </c>
      <c r="E2064" s="24" t="s">
        <v>5581</v>
      </c>
      <c r="F2064" s="26">
        <f>Table134[[#This Row],[ToMeasure]]-Table134[[#This Row],[FromMeasure]]</f>
        <v>3.644903E-2</v>
      </c>
      <c r="G2064" s="27" t="s">
        <v>5582</v>
      </c>
      <c r="H2064" s="37">
        <v>0</v>
      </c>
      <c r="I2064" s="24" t="s">
        <v>5583</v>
      </c>
      <c r="J2064" s="37">
        <v>3.644903E-2</v>
      </c>
      <c r="K2064" s="24" t="s">
        <v>5578</v>
      </c>
      <c r="L2064" s="28" t="s">
        <v>203</v>
      </c>
      <c r="M2064" s="28" t="s">
        <v>203</v>
      </c>
      <c r="N2064" s="28" t="s">
        <v>203</v>
      </c>
      <c r="O2064" s="25" t="s">
        <v>203</v>
      </c>
      <c r="P2064" s="24" t="s">
        <v>203</v>
      </c>
      <c r="Q2064" s="24" t="s">
        <v>203</v>
      </c>
      <c r="R2064" s="28" t="s">
        <v>203</v>
      </c>
      <c r="S2064" s="28" t="s">
        <v>203</v>
      </c>
      <c r="T2064" s="29" t="s">
        <v>203</v>
      </c>
      <c r="U2064" s="28" t="s">
        <v>203</v>
      </c>
      <c r="V2064" s="63"/>
      <c r="W2064" s="61" t="e">
        <f>(Table134[[#This Row],[2042 Future AADT]]-Table134[[#This Row],[AADT 2022]])/20*($W$5-2022)+Table134[[#This Row],[AADT 2022]]</f>
        <v>#VALUE!</v>
      </c>
      <c r="X2064" s="63"/>
    </row>
    <row r="2065" spans="1:24" s="21" customFormat="1" ht="24" customHeight="1" x14ac:dyDescent="0.25">
      <c r="A2065" s="24" t="s">
        <v>13081</v>
      </c>
      <c r="B2065" s="25" t="s">
        <v>21019</v>
      </c>
      <c r="C2065" s="24">
        <v>7660</v>
      </c>
      <c r="D2065" s="24" t="s">
        <v>17074</v>
      </c>
      <c r="E2065" s="24" t="s">
        <v>13082</v>
      </c>
      <c r="F2065" s="26">
        <f>Table134[[#This Row],[ToMeasure]]-Table134[[#This Row],[FromMeasure]]</f>
        <v>0.34328170000000002</v>
      </c>
      <c r="G2065" s="27" t="s">
        <v>5531</v>
      </c>
      <c r="H2065" s="37">
        <v>0</v>
      </c>
      <c r="I2065" s="24" t="s">
        <v>205</v>
      </c>
      <c r="J2065" s="37">
        <v>0.34328170000000002</v>
      </c>
      <c r="K2065" s="24" t="s">
        <v>5530</v>
      </c>
      <c r="L2065" s="28">
        <v>10059</v>
      </c>
      <c r="M2065" s="28">
        <v>0</v>
      </c>
      <c r="N2065" s="28">
        <v>10059</v>
      </c>
      <c r="O2065" s="25" t="s">
        <v>24652</v>
      </c>
      <c r="P2065" s="24">
        <v>11</v>
      </c>
      <c r="Q2065" s="24" t="s">
        <v>203</v>
      </c>
      <c r="R2065" s="28">
        <v>339</v>
      </c>
      <c r="S2065" s="28">
        <v>280</v>
      </c>
      <c r="T2065" s="29">
        <v>6.1536932100606422E-2</v>
      </c>
      <c r="U2065" s="28">
        <v>13334</v>
      </c>
      <c r="V2065" s="63"/>
      <c r="W2065" s="61">
        <f>(Table134[[#This Row],[2042 Future AADT]]-Table134[[#This Row],[AADT 2022]])/20*($W$5-2022)+Table134[[#This Row],[AADT 2022]]</f>
        <v>13334</v>
      </c>
      <c r="X2065" s="63"/>
    </row>
    <row r="2066" spans="1:24" s="21" customFormat="1" ht="24" customHeight="1" x14ac:dyDescent="0.25">
      <c r="A2066" s="24" t="s">
        <v>5584</v>
      </c>
      <c r="B2066" s="25" t="s">
        <v>21021</v>
      </c>
      <c r="C2066" s="24">
        <v>7662</v>
      </c>
      <c r="D2066" s="24" t="s">
        <v>17074</v>
      </c>
      <c r="E2066" s="24" t="s">
        <v>5585</v>
      </c>
      <c r="F2066" s="26">
        <f>Table134[[#This Row],[ToMeasure]]-Table134[[#This Row],[FromMeasure]]</f>
        <v>0.29690538</v>
      </c>
      <c r="G2066" s="27" t="s">
        <v>5586</v>
      </c>
      <c r="H2066" s="37">
        <v>0</v>
      </c>
      <c r="I2066" s="24" t="s">
        <v>923</v>
      </c>
      <c r="J2066" s="37">
        <v>0.29690538</v>
      </c>
      <c r="K2066" s="24" t="s">
        <v>5530</v>
      </c>
      <c r="L2066" s="28">
        <v>9359</v>
      </c>
      <c r="M2066" s="28">
        <v>0</v>
      </c>
      <c r="N2066" s="28">
        <v>9359</v>
      </c>
      <c r="O2066" s="25" t="s">
        <v>24653</v>
      </c>
      <c r="P2066" s="24">
        <v>10</v>
      </c>
      <c r="Q2066" s="24" t="s">
        <v>203</v>
      </c>
      <c r="R2066" s="28">
        <v>317</v>
      </c>
      <c r="S2066" s="28">
        <v>265</v>
      </c>
      <c r="T2066" s="29">
        <v>6.218613099690138E-2</v>
      </c>
      <c r="U2066" s="28">
        <v>12406</v>
      </c>
      <c r="V2066" s="63"/>
      <c r="W2066" s="61">
        <f>(Table134[[#This Row],[2042 Future AADT]]-Table134[[#This Row],[AADT 2022]])/20*($W$5-2022)+Table134[[#This Row],[AADT 2022]]</f>
        <v>12406</v>
      </c>
      <c r="X2066" s="63"/>
    </row>
    <row r="2067" spans="1:24" s="21" customFormat="1" ht="24" customHeight="1" x14ac:dyDescent="0.25">
      <c r="A2067" s="24" t="s">
        <v>13084</v>
      </c>
      <c r="B2067" s="25" t="s">
        <v>21020</v>
      </c>
      <c r="C2067" s="24">
        <v>7661</v>
      </c>
      <c r="D2067" s="24" t="s">
        <v>17074</v>
      </c>
      <c r="E2067" s="24" t="s">
        <v>13085</v>
      </c>
      <c r="F2067" s="26">
        <f>Table134[[#This Row],[ToMeasure]]-Table134[[#This Row],[FromMeasure]]</f>
        <v>0.2365273</v>
      </c>
      <c r="G2067" s="27" t="s">
        <v>13086</v>
      </c>
      <c r="H2067" s="37">
        <v>0</v>
      </c>
      <c r="I2067" s="24" t="s">
        <v>1919</v>
      </c>
      <c r="J2067" s="37">
        <v>0.2365273</v>
      </c>
      <c r="K2067" s="24" t="s">
        <v>205</v>
      </c>
      <c r="L2067" s="28">
        <v>11799</v>
      </c>
      <c r="M2067" s="28">
        <v>0</v>
      </c>
      <c r="N2067" s="28">
        <v>11799</v>
      </c>
      <c r="O2067" s="25" t="s">
        <v>24654</v>
      </c>
      <c r="P2067" s="24">
        <v>12</v>
      </c>
      <c r="Q2067" s="24" t="s">
        <v>203</v>
      </c>
      <c r="R2067" s="28">
        <v>358</v>
      </c>
      <c r="S2067" s="28">
        <v>1393</v>
      </c>
      <c r="T2067" s="29">
        <v>0.14840240698364268</v>
      </c>
      <c r="U2067" s="28">
        <v>15640</v>
      </c>
      <c r="V2067" s="63"/>
      <c r="W2067" s="61">
        <f>(Table134[[#This Row],[2042 Future AADT]]-Table134[[#This Row],[AADT 2022]])/20*($W$5-2022)+Table134[[#This Row],[AADT 2022]]</f>
        <v>15640</v>
      </c>
      <c r="X2067" s="63"/>
    </row>
    <row r="2068" spans="1:24" s="21" customFormat="1" ht="24" customHeight="1" x14ac:dyDescent="0.25">
      <c r="A2068" s="24" t="s">
        <v>15920</v>
      </c>
      <c r="B2068" s="25" t="s">
        <v>21022</v>
      </c>
      <c r="C2068" s="24">
        <v>7663</v>
      </c>
      <c r="D2068" s="24" t="s">
        <v>17074</v>
      </c>
      <c r="E2068" s="24" t="s">
        <v>15921</v>
      </c>
      <c r="F2068" s="26">
        <f>Table134[[#This Row],[ToMeasure]]-Table134[[#This Row],[FromMeasure]]</f>
        <v>0.20701116999999999</v>
      </c>
      <c r="G2068" s="27" t="s">
        <v>5592</v>
      </c>
      <c r="H2068" s="37">
        <v>0</v>
      </c>
      <c r="I2068" s="24" t="s">
        <v>5530</v>
      </c>
      <c r="J2068" s="37">
        <v>0.20701116999999999</v>
      </c>
      <c r="K2068" s="24" t="s">
        <v>923</v>
      </c>
      <c r="L2068" s="28">
        <v>9807</v>
      </c>
      <c r="M2068" s="28">
        <v>0</v>
      </c>
      <c r="N2068" s="28">
        <v>9807</v>
      </c>
      <c r="O2068" s="25" t="s">
        <v>24655</v>
      </c>
      <c r="P2068" s="24">
        <v>9</v>
      </c>
      <c r="Q2068" s="24" t="s">
        <v>203</v>
      </c>
      <c r="R2068" s="28">
        <v>299</v>
      </c>
      <c r="S2068" s="28">
        <v>1157</v>
      </c>
      <c r="T2068" s="29">
        <v>0.14846538187009278</v>
      </c>
      <c r="U2068" s="28">
        <v>12999</v>
      </c>
      <c r="V2068" s="63"/>
      <c r="W2068" s="61">
        <f>(Table134[[#This Row],[2042 Future AADT]]-Table134[[#This Row],[AADT 2022]])/20*($W$5-2022)+Table134[[#This Row],[AADT 2022]]</f>
        <v>12999</v>
      </c>
      <c r="X2068" s="63"/>
    </row>
    <row r="2069" spans="1:24" s="21" customFormat="1" ht="24" customHeight="1" x14ac:dyDescent="0.25">
      <c r="A2069" s="24" t="s">
        <v>5588</v>
      </c>
      <c r="B2069" s="25"/>
      <c r="C2069" s="24" t="s">
        <v>203</v>
      </c>
      <c r="D2069" s="24" t="s">
        <v>17074</v>
      </c>
      <c r="E2069" s="24" t="s">
        <v>5589</v>
      </c>
      <c r="F2069" s="26">
        <f>Table134[[#This Row],[ToMeasure]]-Table134[[#This Row],[FromMeasure]]</f>
        <v>2.2412040000000001E-2</v>
      </c>
      <c r="G2069" s="27" t="s">
        <v>5590</v>
      </c>
      <c r="H2069" s="37">
        <v>0</v>
      </c>
      <c r="I2069" s="24" t="s">
        <v>5591</v>
      </c>
      <c r="J2069" s="37">
        <v>2.2412040000000001E-2</v>
      </c>
      <c r="K2069" s="24" t="s">
        <v>5592</v>
      </c>
      <c r="L2069" s="28" t="s">
        <v>203</v>
      </c>
      <c r="M2069" s="28" t="s">
        <v>203</v>
      </c>
      <c r="N2069" s="28" t="s">
        <v>203</v>
      </c>
      <c r="O2069" s="25" t="s">
        <v>203</v>
      </c>
      <c r="P2069" s="24" t="s">
        <v>203</v>
      </c>
      <c r="Q2069" s="24" t="s">
        <v>203</v>
      </c>
      <c r="R2069" s="28" t="s">
        <v>203</v>
      </c>
      <c r="S2069" s="28" t="s">
        <v>203</v>
      </c>
      <c r="T2069" s="29" t="s">
        <v>203</v>
      </c>
      <c r="U2069" s="28" t="s">
        <v>203</v>
      </c>
      <c r="V2069" s="63"/>
      <c r="W2069" s="61" t="e">
        <f>(Table134[[#This Row],[2042 Future AADT]]-Table134[[#This Row],[AADT 2022]])/20*($W$5-2022)+Table134[[#This Row],[AADT 2022]]</f>
        <v>#VALUE!</v>
      </c>
      <c r="X2069" s="63"/>
    </row>
    <row r="2070" spans="1:24" s="21" customFormat="1" ht="24" customHeight="1" x14ac:dyDescent="0.25">
      <c r="A2070" s="24" t="s">
        <v>13088</v>
      </c>
      <c r="B2070" s="25"/>
      <c r="C2070" s="24" t="s">
        <v>203</v>
      </c>
      <c r="D2070" s="24" t="s">
        <v>17074</v>
      </c>
      <c r="E2070" s="24" t="s">
        <v>13089</v>
      </c>
      <c r="F2070" s="26">
        <f>Table134[[#This Row],[ToMeasure]]-Table134[[#This Row],[FromMeasure]]</f>
        <v>2.0027900000000001E-2</v>
      </c>
      <c r="G2070" s="27" t="s">
        <v>13090</v>
      </c>
      <c r="H2070" s="37">
        <v>0</v>
      </c>
      <c r="I2070" s="24" t="s">
        <v>5531</v>
      </c>
      <c r="J2070" s="37">
        <v>2.0027900000000001E-2</v>
      </c>
      <c r="K2070" s="24" t="s">
        <v>5591</v>
      </c>
      <c r="L2070" s="28" t="s">
        <v>203</v>
      </c>
      <c r="M2070" s="28" t="s">
        <v>203</v>
      </c>
      <c r="N2070" s="28" t="s">
        <v>203</v>
      </c>
      <c r="O2070" s="25" t="s">
        <v>203</v>
      </c>
      <c r="P2070" s="24" t="s">
        <v>203</v>
      </c>
      <c r="Q2070" s="24" t="s">
        <v>203</v>
      </c>
      <c r="R2070" s="28" t="s">
        <v>203</v>
      </c>
      <c r="S2070" s="28" t="s">
        <v>203</v>
      </c>
      <c r="T2070" s="29" t="s">
        <v>203</v>
      </c>
      <c r="U2070" s="28" t="s">
        <v>203</v>
      </c>
      <c r="V2070" s="63"/>
      <c r="W2070" s="61" t="e">
        <f>(Table134[[#This Row],[2042 Future AADT]]-Table134[[#This Row],[AADT 2022]])/20*($W$5-2022)+Table134[[#This Row],[AADT 2022]]</f>
        <v>#VALUE!</v>
      </c>
      <c r="X2070" s="63"/>
    </row>
    <row r="2071" spans="1:24" s="21" customFormat="1" ht="24" customHeight="1" x14ac:dyDescent="0.25">
      <c r="A2071" s="24" t="s">
        <v>13091</v>
      </c>
      <c r="B2071" s="25" t="s">
        <v>21029</v>
      </c>
      <c r="C2071" s="24">
        <v>7680</v>
      </c>
      <c r="D2071" s="24" t="s">
        <v>17074</v>
      </c>
      <c r="E2071" s="24" t="s">
        <v>13092</v>
      </c>
      <c r="F2071" s="26">
        <f>Table134[[#This Row],[ToMeasure]]-Table134[[#This Row],[FromMeasure]]</f>
        <v>0.37695466999999999</v>
      </c>
      <c r="G2071" s="27" t="s">
        <v>13093</v>
      </c>
      <c r="H2071" s="37">
        <v>0</v>
      </c>
      <c r="I2071" s="24" t="s">
        <v>205</v>
      </c>
      <c r="J2071" s="37">
        <v>0.37695466999999999</v>
      </c>
      <c r="K2071" s="24" t="s">
        <v>5697</v>
      </c>
      <c r="L2071" s="28">
        <v>24200</v>
      </c>
      <c r="M2071" s="28">
        <v>0</v>
      </c>
      <c r="N2071" s="28">
        <v>24200</v>
      </c>
      <c r="O2071" s="25" t="s">
        <v>24656</v>
      </c>
      <c r="P2071" s="24">
        <v>10</v>
      </c>
      <c r="Q2071" s="24" t="s">
        <v>203</v>
      </c>
      <c r="R2071" s="28">
        <v>847</v>
      </c>
      <c r="S2071" s="28">
        <v>701</v>
      </c>
      <c r="T2071" s="29">
        <v>6.3966942148760336E-2</v>
      </c>
      <c r="U2071" s="28">
        <v>32078</v>
      </c>
      <c r="V2071" s="63"/>
      <c r="W2071" s="61">
        <f>(Table134[[#This Row],[2042 Future AADT]]-Table134[[#This Row],[AADT 2022]])/20*($W$5-2022)+Table134[[#This Row],[AADT 2022]]</f>
        <v>32078</v>
      </c>
      <c r="X2071" s="63"/>
    </row>
    <row r="2072" spans="1:24" s="21" customFormat="1" ht="24" customHeight="1" x14ac:dyDescent="0.25">
      <c r="A2072" s="24" t="s">
        <v>13095</v>
      </c>
      <c r="B2072" s="25" t="s">
        <v>21030</v>
      </c>
      <c r="C2072" s="24">
        <v>7681</v>
      </c>
      <c r="D2072" s="24" t="s">
        <v>17074</v>
      </c>
      <c r="E2072" s="24" t="s">
        <v>13096</v>
      </c>
      <c r="F2072" s="26">
        <f>Table134[[#This Row],[ToMeasure]]-Table134[[#This Row],[FromMeasure]]</f>
        <v>4.0287049999999998E-2</v>
      </c>
      <c r="G2072" s="27" t="s">
        <v>13097</v>
      </c>
      <c r="H2072" s="37">
        <v>0</v>
      </c>
      <c r="I2072" s="24" t="s">
        <v>5697</v>
      </c>
      <c r="J2072" s="37">
        <v>4.0287049999999998E-2</v>
      </c>
      <c r="K2072" s="24" t="s">
        <v>205</v>
      </c>
      <c r="L2072" s="28">
        <v>12397</v>
      </c>
      <c r="M2072" s="28">
        <v>0</v>
      </c>
      <c r="N2072" s="28">
        <v>12397</v>
      </c>
      <c r="O2072" s="25" t="s">
        <v>24657</v>
      </c>
      <c r="P2072" s="24">
        <v>15</v>
      </c>
      <c r="Q2072" s="24" t="s">
        <v>203</v>
      </c>
      <c r="R2072" s="28">
        <v>386</v>
      </c>
      <c r="S2072" s="28">
        <v>1495</v>
      </c>
      <c r="T2072" s="29">
        <v>0.15173025732031944</v>
      </c>
      <c r="U2072" s="28">
        <v>16433</v>
      </c>
      <c r="V2072" s="63"/>
      <c r="W2072" s="61">
        <f>(Table134[[#This Row],[2042 Future AADT]]-Table134[[#This Row],[AADT 2022]])/20*($W$5-2022)+Table134[[#This Row],[AADT 2022]]</f>
        <v>16433</v>
      </c>
      <c r="X2072" s="63"/>
    </row>
    <row r="2073" spans="1:24" s="21" customFormat="1" ht="24" customHeight="1" x14ac:dyDescent="0.25">
      <c r="A2073" s="24" t="s">
        <v>13099</v>
      </c>
      <c r="B2073" s="25" t="s">
        <v>21032</v>
      </c>
      <c r="C2073" s="24">
        <v>7683</v>
      </c>
      <c r="D2073" s="24" t="s">
        <v>17074</v>
      </c>
      <c r="E2073" s="24" t="s">
        <v>13100</v>
      </c>
      <c r="F2073" s="26">
        <f>Table134[[#This Row],[ToMeasure]]-Table134[[#This Row],[FromMeasure]]</f>
        <v>0.40534879000000001</v>
      </c>
      <c r="G2073" s="27" t="s">
        <v>9743</v>
      </c>
      <c r="H2073" s="37">
        <v>0</v>
      </c>
      <c r="I2073" s="24" t="s">
        <v>5530</v>
      </c>
      <c r="J2073" s="37">
        <v>0.40534879000000001</v>
      </c>
      <c r="K2073" s="24" t="s">
        <v>923</v>
      </c>
      <c r="L2073" s="28">
        <v>16995</v>
      </c>
      <c r="M2073" s="28">
        <v>0</v>
      </c>
      <c r="N2073" s="28">
        <v>16995</v>
      </c>
      <c r="O2073" s="25" t="s">
        <v>24658</v>
      </c>
      <c r="P2073" s="24">
        <v>10</v>
      </c>
      <c r="Q2073" s="24" t="s">
        <v>203</v>
      </c>
      <c r="R2073" s="28">
        <v>519</v>
      </c>
      <c r="S2073" s="28">
        <v>2011</v>
      </c>
      <c r="T2073" s="29">
        <v>0.14886731391585761</v>
      </c>
      <c r="U2073" s="28">
        <v>22527</v>
      </c>
      <c r="V2073" s="63"/>
      <c r="W2073" s="61">
        <f>(Table134[[#This Row],[2042 Future AADT]]-Table134[[#This Row],[AADT 2022]])/20*($W$5-2022)+Table134[[#This Row],[AADT 2022]]</f>
        <v>22527</v>
      </c>
      <c r="X2073" s="63"/>
    </row>
    <row r="2074" spans="1:24" s="21" customFormat="1" ht="24" customHeight="1" x14ac:dyDescent="0.25">
      <c r="A2074" s="24" t="s">
        <v>9740</v>
      </c>
      <c r="B2074" s="25"/>
      <c r="C2074" s="24" t="s">
        <v>203</v>
      </c>
      <c r="D2074" s="24" t="s">
        <v>17074</v>
      </c>
      <c r="E2074" s="24" t="s">
        <v>9741</v>
      </c>
      <c r="F2074" s="26">
        <f>Table134[[#This Row],[ToMeasure]]-Table134[[#This Row],[FromMeasure]]</f>
        <v>3.005681E-2</v>
      </c>
      <c r="G2074" s="27" t="s">
        <v>9742</v>
      </c>
      <c r="H2074" s="37">
        <v>0</v>
      </c>
      <c r="I2074" s="24" t="s">
        <v>9743</v>
      </c>
      <c r="J2074" s="37">
        <v>3.005681E-2</v>
      </c>
      <c r="K2074" s="24" t="s">
        <v>3059</v>
      </c>
      <c r="L2074" s="28" t="s">
        <v>203</v>
      </c>
      <c r="M2074" s="28" t="s">
        <v>203</v>
      </c>
      <c r="N2074" s="28" t="s">
        <v>203</v>
      </c>
      <c r="O2074" s="25" t="s">
        <v>203</v>
      </c>
      <c r="P2074" s="24" t="s">
        <v>203</v>
      </c>
      <c r="Q2074" s="24" t="s">
        <v>203</v>
      </c>
      <c r="R2074" s="28" t="s">
        <v>203</v>
      </c>
      <c r="S2074" s="28" t="s">
        <v>203</v>
      </c>
      <c r="T2074" s="29" t="s">
        <v>203</v>
      </c>
      <c r="U2074" s="28" t="s">
        <v>203</v>
      </c>
      <c r="V2074" s="63"/>
      <c r="W2074" s="61" t="e">
        <f>(Table134[[#This Row],[2042 Future AADT]]-Table134[[#This Row],[AADT 2022]])/20*($W$5-2022)+Table134[[#This Row],[AADT 2022]]</f>
        <v>#VALUE!</v>
      </c>
      <c r="X2074" s="63"/>
    </row>
    <row r="2075" spans="1:24" s="21" customFormat="1" ht="24" customHeight="1" x14ac:dyDescent="0.25">
      <c r="A2075" s="24" t="s">
        <v>15923</v>
      </c>
      <c r="B2075" s="25" t="s">
        <v>21035</v>
      </c>
      <c r="C2075" s="24">
        <v>7692</v>
      </c>
      <c r="D2075" s="24" t="s">
        <v>17074</v>
      </c>
      <c r="E2075" s="24" t="s">
        <v>15924</v>
      </c>
      <c r="F2075" s="26">
        <f>Table134[[#This Row],[ToMeasure]]-Table134[[#This Row],[FromMeasure]]</f>
        <v>0.28922369999999997</v>
      </c>
      <c r="G2075" s="27" t="s">
        <v>5537</v>
      </c>
      <c r="H2075" s="37">
        <v>0</v>
      </c>
      <c r="I2075" s="24" t="s">
        <v>923</v>
      </c>
      <c r="J2075" s="37">
        <v>0.28922369999999997</v>
      </c>
      <c r="K2075" s="24" t="s">
        <v>5530</v>
      </c>
      <c r="L2075" s="28">
        <v>3179</v>
      </c>
      <c r="M2075" s="28">
        <v>0</v>
      </c>
      <c r="N2075" s="28">
        <v>3179</v>
      </c>
      <c r="O2075" s="25" t="s">
        <v>24659</v>
      </c>
      <c r="P2075" s="24">
        <v>10</v>
      </c>
      <c r="Q2075" s="24" t="s">
        <v>203</v>
      </c>
      <c r="R2075" s="28">
        <v>107</v>
      </c>
      <c r="S2075" s="28">
        <v>89</v>
      </c>
      <c r="T2075" s="29">
        <v>6.1654608367411136E-2</v>
      </c>
      <c r="U2075" s="28">
        <v>4214</v>
      </c>
      <c r="V2075" s="63"/>
      <c r="W2075" s="61">
        <f>(Table134[[#This Row],[2042 Future AADT]]-Table134[[#This Row],[AADT 2022]])/20*($W$5-2022)+Table134[[#This Row],[AADT 2022]]</f>
        <v>4214</v>
      </c>
      <c r="X2075" s="63"/>
    </row>
    <row r="2076" spans="1:24" s="21" customFormat="1" ht="24" customHeight="1" x14ac:dyDescent="0.25">
      <c r="A2076" s="24" t="s">
        <v>13102</v>
      </c>
      <c r="B2076" s="25" t="s">
        <v>21036</v>
      </c>
      <c r="C2076" s="24">
        <v>7693</v>
      </c>
      <c r="D2076" s="24" t="s">
        <v>17074</v>
      </c>
      <c r="E2076" s="24" t="s">
        <v>13103</v>
      </c>
      <c r="F2076" s="26">
        <f>Table134[[#This Row],[ToMeasure]]-Table134[[#This Row],[FromMeasure]]</f>
        <v>0.34820953999999998</v>
      </c>
      <c r="G2076" s="27" t="s">
        <v>5536</v>
      </c>
      <c r="H2076" s="37">
        <v>0</v>
      </c>
      <c r="I2076" s="24" t="s">
        <v>5537</v>
      </c>
      <c r="J2076" s="37">
        <v>0.34820953999999998</v>
      </c>
      <c r="K2076" s="24" t="s">
        <v>5530</v>
      </c>
      <c r="L2076" s="28">
        <v>10337</v>
      </c>
      <c r="M2076" s="28">
        <v>0</v>
      </c>
      <c r="N2076" s="28">
        <v>10337</v>
      </c>
      <c r="O2076" s="25" t="s">
        <v>24660</v>
      </c>
      <c r="P2076" s="24">
        <v>11</v>
      </c>
      <c r="Q2076" s="24" t="s">
        <v>203</v>
      </c>
      <c r="R2076" s="28">
        <v>314</v>
      </c>
      <c r="S2076" s="28">
        <v>1219</v>
      </c>
      <c r="T2076" s="29">
        <v>0.14830221534294283</v>
      </c>
      <c r="U2076" s="28">
        <v>13702</v>
      </c>
      <c r="V2076" s="63"/>
      <c r="W2076" s="61">
        <f>(Table134[[#This Row],[2042 Future AADT]]-Table134[[#This Row],[AADT 2022]])/20*($W$5-2022)+Table134[[#This Row],[AADT 2022]]</f>
        <v>13702</v>
      </c>
      <c r="X2076" s="63"/>
    </row>
    <row r="2077" spans="1:24" s="21" customFormat="1" ht="24" customHeight="1" x14ac:dyDescent="0.25">
      <c r="A2077" s="24" t="s">
        <v>9744</v>
      </c>
      <c r="B2077" s="25" t="s">
        <v>21034</v>
      </c>
      <c r="C2077" s="24">
        <v>7691</v>
      </c>
      <c r="D2077" s="24" t="s">
        <v>17074</v>
      </c>
      <c r="E2077" s="24" t="s">
        <v>9745</v>
      </c>
      <c r="F2077" s="26">
        <f>Table134[[#This Row],[ToMeasure]]-Table134[[#This Row],[FromMeasure]]</f>
        <v>0.20381042999999999</v>
      </c>
      <c r="G2077" s="27" t="s">
        <v>9746</v>
      </c>
      <c r="H2077" s="37">
        <v>0</v>
      </c>
      <c r="I2077" s="24" t="s">
        <v>5697</v>
      </c>
      <c r="J2077" s="37">
        <v>0.20381042999999999</v>
      </c>
      <c r="K2077" s="24" t="s">
        <v>205</v>
      </c>
      <c r="L2077" s="28">
        <v>5341</v>
      </c>
      <c r="M2077" s="28">
        <v>0</v>
      </c>
      <c r="N2077" s="28">
        <v>5341</v>
      </c>
      <c r="O2077" s="25" t="s">
        <v>24661</v>
      </c>
      <c r="P2077" s="24">
        <v>34</v>
      </c>
      <c r="Q2077" s="24" t="s">
        <v>203</v>
      </c>
      <c r="R2077" s="28">
        <v>161</v>
      </c>
      <c r="S2077" s="28">
        <v>628</v>
      </c>
      <c r="T2077" s="29">
        <v>0.14772514510391313</v>
      </c>
      <c r="U2077" s="28">
        <v>7080</v>
      </c>
      <c r="V2077" s="63"/>
      <c r="W2077" s="61">
        <f>(Table134[[#This Row],[2042 Future AADT]]-Table134[[#This Row],[AADT 2022]])/20*($W$5-2022)+Table134[[#This Row],[AADT 2022]]</f>
        <v>7080</v>
      </c>
      <c r="X2077" s="63"/>
    </row>
    <row r="2078" spans="1:24" s="21" customFormat="1" ht="24" customHeight="1" x14ac:dyDescent="0.25">
      <c r="A2078" s="24" t="s">
        <v>15926</v>
      </c>
      <c r="B2078" s="25"/>
      <c r="C2078" s="24" t="s">
        <v>203</v>
      </c>
      <c r="D2078" s="24" t="s">
        <v>17074</v>
      </c>
      <c r="E2078" s="24" t="s">
        <v>15927</v>
      </c>
      <c r="F2078" s="26">
        <f>Table134[[#This Row],[ToMeasure]]-Table134[[#This Row],[FromMeasure]]</f>
        <v>3.0812829999999999E-2</v>
      </c>
      <c r="G2078" s="27" t="s">
        <v>5596</v>
      </c>
      <c r="H2078" s="37">
        <v>0</v>
      </c>
      <c r="I2078" s="24" t="s">
        <v>5595</v>
      </c>
      <c r="J2078" s="37">
        <v>3.0812829999999999E-2</v>
      </c>
      <c r="K2078" s="24" t="s">
        <v>5530</v>
      </c>
      <c r="L2078" s="28" t="s">
        <v>203</v>
      </c>
      <c r="M2078" s="28" t="s">
        <v>203</v>
      </c>
      <c r="N2078" s="28">
        <v>3340</v>
      </c>
      <c r="O2078" s="25" t="s">
        <v>24662</v>
      </c>
      <c r="P2078" s="24" t="s">
        <v>203</v>
      </c>
      <c r="Q2078" s="24" t="s">
        <v>203</v>
      </c>
      <c r="R2078" s="28" t="s">
        <v>203</v>
      </c>
      <c r="S2078" s="28" t="s">
        <v>203</v>
      </c>
      <c r="T2078" s="29" t="s">
        <v>203</v>
      </c>
      <c r="U2078" s="28">
        <v>5257</v>
      </c>
      <c r="V2078" s="63"/>
      <c r="W2078" s="61">
        <f>(Table134[[#This Row],[2042 Future AADT]]-Table134[[#This Row],[AADT 2022]])/20*($W$5-2022)+Table134[[#This Row],[AADT 2022]]</f>
        <v>5257</v>
      </c>
      <c r="X2078" s="63"/>
    </row>
    <row r="2079" spans="1:24" s="21" customFormat="1" ht="24" customHeight="1" x14ac:dyDescent="0.25">
      <c r="A2079" s="24" t="s">
        <v>5593</v>
      </c>
      <c r="B2079" s="25"/>
      <c r="C2079" s="24" t="s">
        <v>203</v>
      </c>
      <c r="D2079" s="24" t="s">
        <v>17074</v>
      </c>
      <c r="E2079" s="24" t="s">
        <v>5594</v>
      </c>
      <c r="F2079" s="26">
        <f>Table134[[#This Row],[ToMeasure]]-Table134[[#This Row],[FromMeasure]]</f>
        <v>3.0134979999999999E-2</v>
      </c>
      <c r="G2079" s="27" t="s">
        <v>5595</v>
      </c>
      <c r="H2079" s="37">
        <v>0</v>
      </c>
      <c r="I2079" s="24" t="s">
        <v>5537</v>
      </c>
      <c r="J2079" s="37">
        <v>3.0134979999999999E-2</v>
      </c>
      <c r="K2079" s="24" t="s">
        <v>5596</v>
      </c>
      <c r="L2079" s="28" t="s">
        <v>203</v>
      </c>
      <c r="M2079" s="28" t="s">
        <v>203</v>
      </c>
      <c r="N2079" s="28" t="s">
        <v>203</v>
      </c>
      <c r="O2079" s="25" t="s">
        <v>203</v>
      </c>
      <c r="P2079" s="24" t="s">
        <v>203</v>
      </c>
      <c r="Q2079" s="24" t="s">
        <v>203</v>
      </c>
      <c r="R2079" s="28" t="s">
        <v>203</v>
      </c>
      <c r="S2079" s="28" t="s">
        <v>203</v>
      </c>
      <c r="T2079" s="29" t="s">
        <v>203</v>
      </c>
      <c r="U2079" s="28" t="s">
        <v>203</v>
      </c>
      <c r="V2079" s="63"/>
      <c r="W2079" s="61" t="e">
        <f>(Table134[[#This Row],[2042 Future AADT]]-Table134[[#This Row],[AADT 2022]])/20*($W$5-2022)+Table134[[#This Row],[AADT 2022]]</f>
        <v>#VALUE!</v>
      </c>
      <c r="X2079" s="63"/>
    </row>
    <row r="2080" spans="1:24" s="21" customFormat="1" ht="24" customHeight="1" x14ac:dyDescent="0.25">
      <c r="A2080" s="24" t="s">
        <v>9748</v>
      </c>
      <c r="B2080" s="25" t="s">
        <v>21040</v>
      </c>
      <c r="C2080" s="24">
        <v>7700</v>
      </c>
      <c r="D2080" s="24" t="s">
        <v>17074</v>
      </c>
      <c r="E2080" s="24" t="s">
        <v>9749</v>
      </c>
      <c r="F2080" s="26">
        <f>Table134[[#This Row],[ToMeasure]]-Table134[[#This Row],[FromMeasure]]</f>
        <v>0.27050126000000002</v>
      </c>
      <c r="G2080" s="27" t="s">
        <v>9750</v>
      </c>
      <c r="H2080" s="37">
        <v>0</v>
      </c>
      <c r="I2080" s="24" t="s">
        <v>205</v>
      </c>
      <c r="J2080" s="37">
        <v>0.27050126000000002</v>
      </c>
      <c r="K2080" s="24" t="s">
        <v>1925</v>
      </c>
      <c r="L2080" s="28">
        <v>22528</v>
      </c>
      <c r="M2080" s="28">
        <v>0</v>
      </c>
      <c r="N2080" s="28">
        <v>22528</v>
      </c>
      <c r="O2080" s="25" t="s">
        <v>24663</v>
      </c>
      <c r="P2080" s="24">
        <v>7</v>
      </c>
      <c r="Q2080" s="24" t="s">
        <v>203</v>
      </c>
      <c r="R2080" s="28">
        <v>757</v>
      </c>
      <c r="S2080" s="28">
        <v>627</v>
      </c>
      <c r="T2080" s="29">
        <v>6.1434659090909088E-2</v>
      </c>
      <c r="U2080" s="28">
        <v>29862</v>
      </c>
      <c r="V2080" s="63"/>
      <c r="W2080" s="61">
        <f>(Table134[[#This Row],[2042 Future AADT]]-Table134[[#This Row],[AADT 2022]])/20*($W$5-2022)+Table134[[#This Row],[AADT 2022]]</f>
        <v>29862</v>
      </c>
      <c r="X2080" s="63"/>
    </row>
    <row r="2081" spans="1:24" s="21" customFormat="1" ht="24" customHeight="1" x14ac:dyDescent="0.25">
      <c r="A2081" s="24" t="s">
        <v>9752</v>
      </c>
      <c r="B2081" s="25" t="s">
        <v>21042</v>
      </c>
      <c r="C2081" s="24">
        <v>7702</v>
      </c>
      <c r="D2081" s="24" t="s">
        <v>17074</v>
      </c>
      <c r="E2081" s="24" t="s">
        <v>9753</v>
      </c>
      <c r="F2081" s="26">
        <f>Table134[[#This Row],[ToMeasure]]-Table134[[#This Row],[FromMeasure]]</f>
        <v>0.23960364000000001</v>
      </c>
      <c r="G2081" s="27" t="s">
        <v>5604</v>
      </c>
      <c r="H2081" s="37">
        <v>0</v>
      </c>
      <c r="I2081" s="24" t="s">
        <v>923</v>
      </c>
      <c r="J2081" s="37">
        <v>0.23960364000000001</v>
      </c>
      <c r="K2081" s="24" t="s">
        <v>1925</v>
      </c>
      <c r="L2081" s="28">
        <v>19774</v>
      </c>
      <c r="M2081" s="28">
        <v>0</v>
      </c>
      <c r="N2081" s="28">
        <v>19774</v>
      </c>
      <c r="O2081" s="25" t="s">
        <v>24664</v>
      </c>
      <c r="P2081" s="24">
        <v>10</v>
      </c>
      <c r="Q2081" s="24" t="s">
        <v>203</v>
      </c>
      <c r="R2081" s="28">
        <v>663</v>
      </c>
      <c r="S2081" s="28">
        <v>551</v>
      </c>
      <c r="T2081" s="29">
        <v>6.1393749367856784E-2</v>
      </c>
      <c r="U2081" s="28">
        <v>26211</v>
      </c>
      <c r="V2081" s="63"/>
      <c r="W2081" s="61">
        <f>(Table134[[#This Row],[2042 Future AADT]]-Table134[[#This Row],[AADT 2022]])/20*($W$5-2022)+Table134[[#This Row],[AADT 2022]]</f>
        <v>26211</v>
      </c>
      <c r="X2081" s="63"/>
    </row>
    <row r="2082" spans="1:24" s="21" customFormat="1" ht="24" customHeight="1" x14ac:dyDescent="0.25">
      <c r="A2082" s="24" t="s">
        <v>9755</v>
      </c>
      <c r="B2082" s="25" t="s">
        <v>21041</v>
      </c>
      <c r="C2082" s="24">
        <v>7701</v>
      </c>
      <c r="D2082" s="24" t="s">
        <v>17074</v>
      </c>
      <c r="E2082" s="24" t="s">
        <v>1927</v>
      </c>
      <c r="F2082" s="26">
        <f>Table134[[#This Row],[ToMeasure]]-Table134[[#This Row],[FromMeasure]]</f>
        <v>0.23747514</v>
      </c>
      <c r="G2082" s="27" t="s">
        <v>1925</v>
      </c>
      <c r="H2082" s="37">
        <v>0</v>
      </c>
      <c r="I2082" s="24" t="s">
        <v>5604</v>
      </c>
      <c r="J2082" s="37">
        <v>0.23747514</v>
      </c>
      <c r="K2082" s="24" t="s">
        <v>205</v>
      </c>
      <c r="L2082" s="28">
        <v>18571</v>
      </c>
      <c r="M2082" s="28">
        <v>0</v>
      </c>
      <c r="N2082" s="28">
        <v>18571</v>
      </c>
      <c r="O2082" s="25" t="s">
        <v>24665</v>
      </c>
      <c r="P2082" s="24">
        <v>16</v>
      </c>
      <c r="Q2082" s="24" t="s">
        <v>203</v>
      </c>
      <c r="R2082" s="28">
        <v>565</v>
      </c>
      <c r="S2082" s="28">
        <v>2190</v>
      </c>
      <c r="T2082" s="29">
        <v>0.14834957729793766</v>
      </c>
      <c r="U2082" s="28">
        <v>24616</v>
      </c>
      <c r="V2082" s="63"/>
      <c r="W2082" s="61">
        <f>(Table134[[#This Row],[2042 Future AADT]]-Table134[[#This Row],[AADT 2022]])/20*($W$5-2022)+Table134[[#This Row],[AADT 2022]]</f>
        <v>24616</v>
      </c>
      <c r="X2082" s="63"/>
    </row>
    <row r="2083" spans="1:24" s="21" customFormat="1" ht="24" customHeight="1" x14ac:dyDescent="0.25">
      <c r="A2083" s="24" t="s">
        <v>9757</v>
      </c>
      <c r="B2083" s="25" t="s">
        <v>21043</v>
      </c>
      <c r="C2083" s="24">
        <v>7703</v>
      </c>
      <c r="D2083" s="24" t="s">
        <v>17074</v>
      </c>
      <c r="E2083" s="24" t="s">
        <v>9758</v>
      </c>
      <c r="F2083" s="26">
        <f>Table134[[#This Row],[ToMeasure]]-Table134[[#This Row],[FromMeasure]]</f>
        <v>0.29554314999999998</v>
      </c>
      <c r="G2083" s="27" t="s">
        <v>9759</v>
      </c>
      <c r="H2083" s="37">
        <v>0</v>
      </c>
      <c r="I2083" s="24" t="s">
        <v>5604</v>
      </c>
      <c r="J2083" s="37">
        <v>0.29554314999999998</v>
      </c>
      <c r="K2083" s="24" t="s">
        <v>923</v>
      </c>
      <c r="L2083" s="28">
        <v>19972</v>
      </c>
      <c r="M2083" s="28">
        <v>0</v>
      </c>
      <c r="N2083" s="28">
        <v>19972</v>
      </c>
      <c r="O2083" s="25" t="s">
        <v>24666</v>
      </c>
      <c r="P2083" s="24">
        <v>8</v>
      </c>
      <c r="Q2083" s="24" t="s">
        <v>203</v>
      </c>
      <c r="R2083" s="28">
        <v>671</v>
      </c>
      <c r="S2083" s="28">
        <v>556</v>
      </c>
      <c r="T2083" s="29">
        <v>6.1436010414580411E-2</v>
      </c>
      <c r="U2083" s="28">
        <v>26473</v>
      </c>
      <c r="V2083" s="63"/>
      <c r="W2083" s="61">
        <f>(Table134[[#This Row],[2042 Future AADT]]-Table134[[#This Row],[AADT 2022]])/20*($W$5-2022)+Table134[[#This Row],[AADT 2022]]</f>
        <v>26473</v>
      </c>
      <c r="X2083" s="63"/>
    </row>
    <row r="2084" spans="1:24" s="21" customFormat="1" ht="24" customHeight="1" x14ac:dyDescent="0.25">
      <c r="A2084" s="24" t="s">
        <v>15929</v>
      </c>
      <c r="B2084" s="25"/>
      <c r="C2084" s="24" t="s">
        <v>203</v>
      </c>
      <c r="D2084" s="24" t="s">
        <v>17074</v>
      </c>
      <c r="E2084" s="24" t="s">
        <v>15930</v>
      </c>
      <c r="F2084" s="26">
        <f>Table134[[#This Row],[ToMeasure]]-Table134[[#This Row],[FromMeasure]]</f>
        <v>3.3908439999999998E-2</v>
      </c>
      <c r="G2084" s="27" t="s">
        <v>5605</v>
      </c>
      <c r="H2084" s="37">
        <v>0</v>
      </c>
      <c r="I2084" s="24" t="s">
        <v>5603</v>
      </c>
      <c r="J2084" s="37">
        <v>3.3908439999999998E-2</v>
      </c>
      <c r="K2084" s="24" t="s">
        <v>9759</v>
      </c>
      <c r="L2084" s="28" t="s">
        <v>203</v>
      </c>
      <c r="M2084" s="28" t="s">
        <v>203</v>
      </c>
      <c r="N2084" s="28" t="s">
        <v>203</v>
      </c>
      <c r="O2084" s="25" t="s">
        <v>203</v>
      </c>
      <c r="P2084" s="24" t="s">
        <v>203</v>
      </c>
      <c r="Q2084" s="24" t="s">
        <v>203</v>
      </c>
      <c r="R2084" s="28" t="s">
        <v>203</v>
      </c>
      <c r="S2084" s="28" t="s">
        <v>203</v>
      </c>
      <c r="T2084" s="29" t="s">
        <v>203</v>
      </c>
      <c r="U2084" s="28" t="s">
        <v>203</v>
      </c>
      <c r="V2084" s="63"/>
      <c r="W2084" s="61" t="e">
        <f>(Table134[[#This Row],[2042 Future AADT]]-Table134[[#This Row],[AADT 2022]])/20*($W$5-2022)+Table134[[#This Row],[AADT 2022]]</f>
        <v>#VALUE!</v>
      </c>
      <c r="X2084" s="63"/>
    </row>
    <row r="2085" spans="1:24" s="21" customFormat="1" ht="24" customHeight="1" x14ac:dyDescent="0.25">
      <c r="A2085" s="24" t="s">
        <v>5597</v>
      </c>
      <c r="B2085" s="25"/>
      <c r="C2085" s="24" t="s">
        <v>203</v>
      </c>
      <c r="D2085" s="24" t="s">
        <v>17074</v>
      </c>
      <c r="E2085" s="24" t="s">
        <v>5598</v>
      </c>
      <c r="F2085" s="26">
        <f>Table134[[#This Row],[ToMeasure]]-Table134[[#This Row],[FromMeasure]]</f>
        <v>3.6301090000000001E-2</v>
      </c>
      <c r="G2085" s="27" t="s">
        <v>5599</v>
      </c>
      <c r="H2085" s="37">
        <v>0</v>
      </c>
      <c r="I2085" s="24" t="s">
        <v>5600</v>
      </c>
      <c r="J2085" s="37">
        <v>3.6301090000000001E-2</v>
      </c>
      <c r="K2085" s="24" t="s">
        <v>1925</v>
      </c>
      <c r="L2085" s="28" t="s">
        <v>203</v>
      </c>
      <c r="M2085" s="28" t="s">
        <v>203</v>
      </c>
      <c r="N2085" s="28" t="s">
        <v>203</v>
      </c>
      <c r="O2085" s="25" t="s">
        <v>203</v>
      </c>
      <c r="P2085" s="24" t="s">
        <v>203</v>
      </c>
      <c r="Q2085" s="24" t="s">
        <v>203</v>
      </c>
      <c r="R2085" s="28" t="s">
        <v>203</v>
      </c>
      <c r="S2085" s="28" t="s">
        <v>203</v>
      </c>
      <c r="T2085" s="29" t="s">
        <v>203</v>
      </c>
      <c r="U2085" s="28" t="s">
        <v>203</v>
      </c>
      <c r="V2085" s="63"/>
      <c r="W2085" s="61" t="e">
        <f>(Table134[[#This Row],[2042 Future AADT]]-Table134[[#This Row],[AADT 2022]])/20*($W$5-2022)+Table134[[#This Row],[AADT 2022]]</f>
        <v>#VALUE!</v>
      </c>
      <c r="X2085" s="63"/>
    </row>
    <row r="2086" spans="1:24" s="21" customFormat="1" ht="24" customHeight="1" x14ac:dyDescent="0.25">
      <c r="A2086" s="24" t="s">
        <v>15931</v>
      </c>
      <c r="B2086" s="25"/>
      <c r="C2086" s="24" t="s">
        <v>203</v>
      </c>
      <c r="D2086" s="24" t="s">
        <v>17074</v>
      </c>
      <c r="E2086" s="24" t="s">
        <v>15932</v>
      </c>
      <c r="F2086" s="26">
        <f>Table134[[#This Row],[ToMeasure]]-Table134[[#This Row],[FromMeasure]]</f>
        <v>3.593317E-2</v>
      </c>
      <c r="G2086" s="27" t="s">
        <v>5600</v>
      </c>
      <c r="H2086" s="37">
        <v>0</v>
      </c>
      <c r="I2086" s="24" t="s">
        <v>9750</v>
      </c>
      <c r="J2086" s="37">
        <v>3.593317E-2</v>
      </c>
      <c r="K2086" s="24" t="s">
        <v>5599</v>
      </c>
      <c r="L2086" s="28" t="s">
        <v>203</v>
      </c>
      <c r="M2086" s="28" t="s">
        <v>203</v>
      </c>
      <c r="N2086" s="28" t="s">
        <v>203</v>
      </c>
      <c r="O2086" s="25" t="s">
        <v>203</v>
      </c>
      <c r="P2086" s="24" t="s">
        <v>203</v>
      </c>
      <c r="Q2086" s="24" t="s">
        <v>203</v>
      </c>
      <c r="R2086" s="28" t="s">
        <v>203</v>
      </c>
      <c r="S2086" s="28" t="s">
        <v>203</v>
      </c>
      <c r="T2086" s="29" t="s">
        <v>203</v>
      </c>
      <c r="U2086" s="28" t="s">
        <v>203</v>
      </c>
      <c r="V2086" s="63"/>
      <c r="W2086" s="61" t="e">
        <f>(Table134[[#This Row],[2042 Future AADT]]-Table134[[#This Row],[AADT 2022]])/20*($W$5-2022)+Table134[[#This Row],[AADT 2022]]</f>
        <v>#VALUE!</v>
      </c>
      <c r="X2086" s="63"/>
    </row>
    <row r="2087" spans="1:24" s="21" customFormat="1" ht="24" customHeight="1" x14ac:dyDescent="0.25">
      <c r="A2087" s="24" t="s">
        <v>5601</v>
      </c>
      <c r="B2087" s="25"/>
      <c r="C2087" s="24" t="s">
        <v>203</v>
      </c>
      <c r="D2087" s="24" t="s">
        <v>17074</v>
      </c>
      <c r="E2087" s="24" t="s">
        <v>5602</v>
      </c>
      <c r="F2087" s="26">
        <f>Table134[[#This Row],[ToMeasure]]-Table134[[#This Row],[FromMeasure]]</f>
        <v>2.876604E-2</v>
      </c>
      <c r="G2087" s="27" t="s">
        <v>5603</v>
      </c>
      <c r="H2087" s="37">
        <v>0</v>
      </c>
      <c r="I2087" s="24" t="s">
        <v>5604</v>
      </c>
      <c r="J2087" s="37">
        <v>2.876604E-2</v>
      </c>
      <c r="K2087" s="24" t="s">
        <v>5605</v>
      </c>
      <c r="L2087" s="28" t="s">
        <v>203</v>
      </c>
      <c r="M2087" s="28" t="s">
        <v>203</v>
      </c>
      <c r="N2087" s="28" t="s">
        <v>203</v>
      </c>
      <c r="O2087" s="25" t="s">
        <v>203</v>
      </c>
      <c r="P2087" s="24" t="s">
        <v>203</v>
      </c>
      <c r="Q2087" s="24" t="s">
        <v>203</v>
      </c>
      <c r="R2087" s="28" t="s">
        <v>203</v>
      </c>
      <c r="S2087" s="28" t="s">
        <v>203</v>
      </c>
      <c r="T2087" s="29" t="s">
        <v>203</v>
      </c>
      <c r="U2087" s="28" t="s">
        <v>203</v>
      </c>
      <c r="V2087" s="63"/>
      <c r="W2087" s="61" t="e">
        <f>(Table134[[#This Row],[2042 Future AADT]]-Table134[[#This Row],[AADT 2022]])/20*($W$5-2022)+Table134[[#This Row],[AADT 2022]]</f>
        <v>#VALUE!</v>
      </c>
      <c r="X2087" s="63"/>
    </row>
    <row r="2088" spans="1:24" s="21" customFormat="1" ht="24" customHeight="1" x14ac:dyDescent="0.25">
      <c r="A2088" s="24" t="s">
        <v>5606</v>
      </c>
      <c r="B2088" s="25" t="s">
        <v>21058</v>
      </c>
      <c r="C2088" s="24">
        <v>7750</v>
      </c>
      <c r="D2088" s="24" t="s">
        <v>17074</v>
      </c>
      <c r="E2088" s="24" t="s">
        <v>5607</v>
      </c>
      <c r="F2088" s="26">
        <f>Table134[[#This Row],[ToMeasure]]-Table134[[#This Row],[FromMeasure]]</f>
        <v>0.31697345999999998</v>
      </c>
      <c r="G2088" s="27" t="s">
        <v>5608</v>
      </c>
      <c r="H2088" s="37">
        <v>0</v>
      </c>
      <c r="I2088" s="24" t="s">
        <v>205</v>
      </c>
      <c r="J2088" s="37">
        <v>0.31697345999999998</v>
      </c>
      <c r="K2088" s="24" t="s">
        <v>1928</v>
      </c>
      <c r="L2088" s="28">
        <v>15856</v>
      </c>
      <c r="M2088" s="28">
        <v>0</v>
      </c>
      <c r="N2088" s="28">
        <v>15856</v>
      </c>
      <c r="O2088" s="25" t="s">
        <v>24667</v>
      </c>
      <c r="P2088" s="24">
        <v>8</v>
      </c>
      <c r="Q2088" s="24" t="s">
        <v>203</v>
      </c>
      <c r="R2088" s="28">
        <v>531</v>
      </c>
      <c r="S2088" s="28">
        <v>442</v>
      </c>
      <c r="T2088" s="29">
        <v>6.1364783047426839E-2</v>
      </c>
      <c r="U2088" s="28">
        <v>21018</v>
      </c>
      <c r="V2088" s="63"/>
      <c r="W2088" s="61">
        <f>(Table134[[#This Row],[2042 Future AADT]]-Table134[[#This Row],[AADT 2022]])/20*($W$5-2022)+Table134[[#This Row],[AADT 2022]]</f>
        <v>21018</v>
      </c>
      <c r="X2088" s="63"/>
    </row>
    <row r="2089" spans="1:24" s="21" customFormat="1" ht="24" customHeight="1" x14ac:dyDescent="0.25">
      <c r="A2089" s="24" t="s">
        <v>9761</v>
      </c>
      <c r="B2089" s="25" t="s">
        <v>21059</v>
      </c>
      <c r="C2089" s="24">
        <v>7753</v>
      </c>
      <c r="D2089" s="24" t="s">
        <v>17074</v>
      </c>
      <c r="E2089" s="24" t="s">
        <v>9762</v>
      </c>
      <c r="F2089" s="26">
        <f>Table134[[#This Row],[ToMeasure]]-Table134[[#This Row],[FromMeasure]]</f>
        <v>0.20832959000000001</v>
      </c>
      <c r="G2089" s="27" t="s">
        <v>9763</v>
      </c>
      <c r="H2089" s="37">
        <v>0</v>
      </c>
      <c r="I2089" s="24" t="s">
        <v>1928</v>
      </c>
      <c r="J2089" s="37">
        <v>0.20832959000000001</v>
      </c>
      <c r="K2089" s="24" t="s">
        <v>923</v>
      </c>
      <c r="L2089" s="28">
        <v>14670</v>
      </c>
      <c r="M2089" s="28">
        <v>0</v>
      </c>
      <c r="N2089" s="28">
        <v>14670</v>
      </c>
      <c r="O2089" s="25" t="s">
        <v>24668</v>
      </c>
      <c r="P2089" s="24">
        <v>9</v>
      </c>
      <c r="Q2089" s="24" t="s">
        <v>203</v>
      </c>
      <c r="R2089" s="28">
        <v>445</v>
      </c>
      <c r="S2089" s="28">
        <v>1730</v>
      </c>
      <c r="T2089" s="29">
        <v>0.14826175869120656</v>
      </c>
      <c r="U2089" s="28">
        <v>19446</v>
      </c>
      <c r="V2089" s="63"/>
      <c r="W2089" s="61">
        <f>(Table134[[#This Row],[2042 Future AADT]]-Table134[[#This Row],[AADT 2022]])/20*($W$5-2022)+Table134[[#This Row],[AADT 2022]]</f>
        <v>19446</v>
      </c>
      <c r="X2089" s="63"/>
    </row>
    <row r="2090" spans="1:24" s="21" customFormat="1" ht="24" customHeight="1" x14ac:dyDescent="0.25">
      <c r="A2090" s="24" t="s">
        <v>9765</v>
      </c>
      <c r="B2090" s="25" t="s">
        <v>21090</v>
      </c>
      <c r="C2090" s="24">
        <v>7830</v>
      </c>
      <c r="D2090" s="24" t="s">
        <v>17074</v>
      </c>
      <c r="E2090" s="24" t="s">
        <v>9766</v>
      </c>
      <c r="F2090" s="26">
        <f>Table134[[#This Row],[ToMeasure]]-Table134[[#This Row],[FromMeasure]]</f>
        <v>0.58145448</v>
      </c>
      <c r="G2090" s="27" t="s">
        <v>9767</v>
      </c>
      <c r="H2090" s="37">
        <v>0</v>
      </c>
      <c r="I2090" s="24" t="s">
        <v>205</v>
      </c>
      <c r="J2090" s="37">
        <v>0.58145448</v>
      </c>
      <c r="K2090" s="24" t="s">
        <v>669</v>
      </c>
      <c r="L2090" s="28">
        <v>50949</v>
      </c>
      <c r="M2090" s="28">
        <v>0</v>
      </c>
      <c r="N2090" s="28">
        <v>50949</v>
      </c>
      <c r="O2090" s="25" t="s">
        <v>24669</v>
      </c>
      <c r="P2090" s="24">
        <v>8</v>
      </c>
      <c r="Q2090" s="24" t="s">
        <v>203</v>
      </c>
      <c r="R2090" s="28">
        <v>1731</v>
      </c>
      <c r="S2090" s="28">
        <v>1434</v>
      </c>
      <c r="T2090" s="29">
        <v>6.212094447388565E-2</v>
      </c>
      <c r="U2090" s="28">
        <v>67534</v>
      </c>
      <c r="V2090" s="63"/>
      <c r="W2090" s="61">
        <f>(Table134[[#This Row],[2042 Future AADT]]-Table134[[#This Row],[AADT 2022]])/20*($W$5-2022)+Table134[[#This Row],[AADT 2022]]</f>
        <v>67534</v>
      </c>
      <c r="X2090" s="63"/>
    </row>
    <row r="2091" spans="1:24" s="21" customFormat="1" ht="24" customHeight="1" x14ac:dyDescent="0.25">
      <c r="A2091" s="24" t="s">
        <v>15933</v>
      </c>
      <c r="B2091" s="25" t="s">
        <v>21091</v>
      </c>
      <c r="C2091" s="24">
        <v>7831</v>
      </c>
      <c r="D2091" s="24" t="s">
        <v>17074</v>
      </c>
      <c r="E2091" s="24" t="s">
        <v>15934</v>
      </c>
      <c r="F2091" s="26">
        <f>Table134[[#This Row],[ToMeasure]]-Table134[[#This Row],[FromMeasure]]</f>
        <v>1.01137177</v>
      </c>
      <c r="G2091" s="27" t="s">
        <v>5613</v>
      </c>
      <c r="H2091" s="37">
        <v>0</v>
      </c>
      <c r="I2091" s="24" t="s">
        <v>9767</v>
      </c>
      <c r="J2091" s="37">
        <v>1.01137177</v>
      </c>
      <c r="K2091" s="24" t="s">
        <v>1930</v>
      </c>
      <c r="L2091" s="28">
        <v>24159</v>
      </c>
      <c r="M2091" s="28">
        <v>0</v>
      </c>
      <c r="N2091" s="28">
        <v>24159</v>
      </c>
      <c r="O2091" s="25" t="s">
        <v>24670</v>
      </c>
      <c r="P2091" s="24">
        <v>7</v>
      </c>
      <c r="Q2091" s="24" t="s">
        <v>203</v>
      </c>
      <c r="R2091" s="28">
        <v>753</v>
      </c>
      <c r="S2091" s="28">
        <v>2919</v>
      </c>
      <c r="T2091" s="29">
        <v>0.15199304606978767</v>
      </c>
      <c r="U2091" s="28">
        <v>32023</v>
      </c>
      <c r="V2091" s="63"/>
      <c r="W2091" s="61">
        <f>(Table134[[#This Row],[2042 Future AADT]]-Table134[[#This Row],[AADT 2022]])/20*($W$5-2022)+Table134[[#This Row],[AADT 2022]]</f>
        <v>32023</v>
      </c>
      <c r="X2091" s="63"/>
    </row>
    <row r="2092" spans="1:24" s="21" customFormat="1" ht="24" customHeight="1" x14ac:dyDescent="0.25">
      <c r="A2092" s="24" t="s">
        <v>5610</v>
      </c>
      <c r="B2092" s="25" t="s">
        <v>21092</v>
      </c>
      <c r="C2092" s="24">
        <v>7832</v>
      </c>
      <c r="D2092" s="24" t="s">
        <v>17074</v>
      </c>
      <c r="E2092" s="24" t="s">
        <v>5611</v>
      </c>
      <c r="F2092" s="26">
        <f>Table134[[#This Row],[ToMeasure]]-Table134[[#This Row],[FromMeasure]]</f>
        <v>0.55341883000000003</v>
      </c>
      <c r="G2092" s="27" t="s">
        <v>5612</v>
      </c>
      <c r="H2092" s="37">
        <v>0</v>
      </c>
      <c r="I2092" s="24" t="s">
        <v>923</v>
      </c>
      <c r="J2092" s="37">
        <v>0.55341883000000003</v>
      </c>
      <c r="K2092" s="24" t="s">
        <v>5613</v>
      </c>
      <c r="L2092" s="28">
        <v>21552</v>
      </c>
      <c r="M2092" s="28">
        <v>0</v>
      </c>
      <c r="N2092" s="28">
        <v>21552</v>
      </c>
      <c r="O2092" s="25" t="s">
        <v>24671</v>
      </c>
      <c r="P2092" s="24">
        <v>10</v>
      </c>
      <c r="Q2092" s="24" t="s">
        <v>203</v>
      </c>
      <c r="R2092" s="28">
        <v>734</v>
      </c>
      <c r="S2092" s="28">
        <v>606</v>
      </c>
      <c r="T2092" s="29">
        <v>6.2175204157386789E-2</v>
      </c>
      <c r="U2092" s="28">
        <v>28568</v>
      </c>
      <c r="V2092" s="63"/>
      <c r="W2092" s="61">
        <f>(Table134[[#This Row],[2042 Future AADT]]-Table134[[#This Row],[AADT 2022]])/20*($W$5-2022)+Table134[[#This Row],[AADT 2022]]</f>
        <v>28568</v>
      </c>
      <c r="X2092" s="63"/>
    </row>
    <row r="2093" spans="1:24" s="21" customFormat="1" ht="24" customHeight="1" x14ac:dyDescent="0.25">
      <c r="A2093" s="24" t="s">
        <v>9769</v>
      </c>
      <c r="B2093" s="25" t="s">
        <v>21093</v>
      </c>
      <c r="C2093" s="24">
        <v>7833</v>
      </c>
      <c r="D2093" s="24" t="s">
        <v>17074</v>
      </c>
      <c r="E2093" s="24" t="s">
        <v>9770</v>
      </c>
      <c r="F2093" s="26">
        <f>Table134[[#This Row],[ToMeasure]]-Table134[[#This Row],[FromMeasure]]</f>
        <v>0.54563846999999999</v>
      </c>
      <c r="G2093" s="27" t="s">
        <v>9771</v>
      </c>
      <c r="H2093" s="37">
        <v>0</v>
      </c>
      <c r="I2093" s="24" t="s">
        <v>5612</v>
      </c>
      <c r="J2093" s="37">
        <v>0.54563846999999999</v>
      </c>
      <c r="K2093" s="24" t="s">
        <v>9767</v>
      </c>
      <c r="L2093" s="28">
        <v>12756</v>
      </c>
      <c r="M2093" s="28">
        <v>0</v>
      </c>
      <c r="N2093" s="28">
        <v>12756</v>
      </c>
      <c r="O2093" s="25" t="s">
        <v>24672</v>
      </c>
      <c r="P2093" s="24">
        <v>10</v>
      </c>
      <c r="Q2093" s="24" t="s">
        <v>203</v>
      </c>
      <c r="R2093" s="28">
        <v>396</v>
      </c>
      <c r="S2093" s="28">
        <v>1539</v>
      </c>
      <c r="T2093" s="29">
        <v>0.15169332079021636</v>
      </c>
      <c r="U2093" s="28">
        <v>16908</v>
      </c>
      <c r="V2093" s="63"/>
      <c r="W2093" s="61">
        <f>(Table134[[#This Row],[2042 Future AADT]]-Table134[[#This Row],[AADT 2022]])/20*($W$5-2022)+Table134[[#This Row],[AADT 2022]]</f>
        <v>16908</v>
      </c>
      <c r="X2093" s="63"/>
    </row>
    <row r="2094" spans="1:24" s="21" customFormat="1" ht="24" customHeight="1" x14ac:dyDescent="0.25">
      <c r="A2094" s="24" t="s">
        <v>5615</v>
      </c>
      <c r="B2094" s="25" t="s">
        <v>21067</v>
      </c>
      <c r="C2094" s="24">
        <v>7780</v>
      </c>
      <c r="D2094" s="24" t="s">
        <v>17074</v>
      </c>
      <c r="E2094" s="24" t="s">
        <v>5616</v>
      </c>
      <c r="F2094" s="26">
        <f>Table134[[#This Row],[ToMeasure]]-Table134[[#This Row],[FromMeasure]]</f>
        <v>0.25561957000000002</v>
      </c>
      <c r="G2094" s="27" t="s">
        <v>5617</v>
      </c>
      <c r="H2094" s="37">
        <v>0</v>
      </c>
      <c r="I2094" s="24" t="s">
        <v>205</v>
      </c>
      <c r="J2094" s="37">
        <v>0.25561957000000002</v>
      </c>
      <c r="K2094" s="24" t="s">
        <v>5618</v>
      </c>
      <c r="L2094" s="28">
        <v>10376</v>
      </c>
      <c r="M2094" s="28">
        <v>0</v>
      </c>
      <c r="N2094" s="28">
        <v>10376</v>
      </c>
      <c r="O2094" s="25" t="s">
        <v>24673</v>
      </c>
      <c r="P2094" s="24">
        <v>10</v>
      </c>
      <c r="Q2094" s="24" t="s">
        <v>203</v>
      </c>
      <c r="R2094" s="28">
        <v>346</v>
      </c>
      <c r="S2094" s="28">
        <v>288</v>
      </c>
      <c r="T2094" s="29">
        <v>6.1102544333076332E-2</v>
      </c>
      <c r="U2094" s="28">
        <v>13754</v>
      </c>
      <c r="V2094" s="63"/>
      <c r="W2094" s="61">
        <f>(Table134[[#This Row],[2042 Future AADT]]-Table134[[#This Row],[AADT 2022]])/20*($W$5-2022)+Table134[[#This Row],[AADT 2022]]</f>
        <v>13754</v>
      </c>
      <c r="X2094" s="63"/>
    </row>
    <row r="2095" spans="1:24" s="21" customFormat="1" ht="24" customHeight="1" x14ac:dyDescent="0.25">
      <c r="A2095" s="24" t="s">
        <v>9773</v>
      </c>
      <c r="B2095" s="25" t="s">
        <v>21069</v>
      </c>
      <c r="C2095" s="24">
        <v>7782</v>
      </c>
      <c r="D2095" s="24" t="s">
        <v>17074</v>
      </c>
      <c r="E2095" s="24" t="s">
        <v>9774</v>
      </c>
      <c r="F2095" s="26">
        <f>Table134[[#This Row],[ToMeasure]]-Table134[[#This Row],[FromMeasure]]</f>
        <v>0.22570962</v>
      </c>
      <c r="G2095" s="27" t="s">
        <v>5623</v>
      </c>
      <c r="H2095" s="37">
        <v>0</v>
      </c>
      <c r="I2095" s="24" t="s">
        <v>923</v>
      </c>
      <c r="J2095" s="37">
        <v>0.22570962</v>
      </c>
      <c r="K2095" s="24" t="s">
        <v>5622</v>
      </c>
      <c r="L2095" s="28">
        <v>5684</v>
      </c>
      <c r="M2095" s="28">
        <v>0</v>
      </c>
      <c r="N2095" s="28">
        <v>5684</v>
      </c>
      <c r="O2095" s="25" t="s">
        <v>24674</v>
      </c>
      <c r="P2095" s="24">
        <v>11</v>
      </c>
      <c r="Q2095" s="24" t="s">
        <v>203</v>
      </c>
      <c r="R2095" s="28">
        <v>193</v>
      </c>
      <c r="S2095" s="28">
        <v>161</v>
      </c>
      <c r="T2095" s="29">
        <v>6.2280084447572132E-2</v>
      </c>
      <c r="U2095" s="28">
        <v>7534</v>
      </c>
      <c r="V2095" s="63"/>
      <c r="W2095" s="61">
        <f>(Table134[[#This Row],[2042 Future AADT]]-Table134[[#This Row],[AADT 2022]])/20*($W$5-2022)+Table134[[#This Row],[AADT 2022]]</f>
        <v>7534</v>
      </c>
      <c r="X2095" s="63"/>
    </row>
    <row r="2096" spans="1:24" s="21" customFormat="1" ht="24" customHeight="1" x14ac:dyDescent="0.25">
      <c r="A2096" s="24" t="s">
        <v>13105</v>
      </c>
      <c r="B2096" s="25" t="s">
        <v>21068</v>
      </c>
      <c r="C2096" s="24">
        <v>7781</v>
      </c>
      <c r="D2096" s="24" t="s">
        <v>17074</v>
      </c>
      <c r="E2096" s="24" t="s">
        <v>13106</v>
      </c>
      <c r="F2096" s="26">
        <f>Table134[[#This Row],[ToMeasure]]-Table134[[#This Row],[FromMeasure]]</f>
        <v>0.24278511999999999</v>
      </c>
      <c r="G2096" s="27" t="s">
        <v>5618</v>
      </c>
      <c r="H2096" s="37">
        <v>0</v>
      </c>
      <c r="I2096" s="24" t="s">
        <v>5617</v>
      </c>
      <c r="J2096" s="37">
        <v>0.24278511999999999</v>
      </c>
      <c r="K2096" s="24" t="s">
        <v>205</v>
      </c>
      <c r="L2096" s="28">
        <v>6515</v>
      </c>
      <c r="M2096" s="28">
        <v>0</v>
      </c>
      <c r="N2096" s="28">
        <v>6515</v>
      </c>
      <c r="O2096" s="25" t="s">
        <v>24675</v>
      </c>
      <c r="P2096" s="24">
        <v>12</v>
      </c>
      <c r="Q2096" s="24" t="s">
        <v>203</v>
      </c>
      <c r="R2096" s="28">
        <v>198</v>
      </c>
      <c r="S2096" s="28">
        <v>769</v>
      </c>
      <c r="T2096" s="29">
        <v>0.14842670759785112</v>
      </c>
      <c r="U2096" s="28">
        <v>8636</v>
      </c>
      <c r="V2096" s="63"/>
      <c r="W2096" s="61">
        <f>(Table134[[#This Row],[2042 Future AADT]]-Table134[[#This Row],[AADT 2022]])/20*($W$5-2022)+Table134[[#This Row],[AADT 2022]]</f>
        <v>8636</v>
      </c>
      <c r="X2096" s="63"/>
    </row>
    <row r="2097" spans="1:24" s="21" customFormat="1" ht="24" customHeight="1" x14ac:dyDescent="0.25">
      <c r="A2097" s="24" t="s">
        <v>5620</v>
      </c>
      <c r="B2097" s="25" t="s">
        <v>21070</v>
      </c>
      <c r="C2097" s="24">
        <v>7783</v>
      </c>
      <c r="D2097" s="24" t="s">
        <v>17074</v>
      </c>
      <c r="E2097" s="24" t="s">
        <v>5621</v>
      </c>
      <c r="F2097" s="26">
        <f>Table134[[#This Row],[ToMeasure]]-Table134[[#This Row],[FromMeasure]]</f>
        <v>0.19954995</v>
      </c>
      <c r="G2097" s="27" t="s">
        <v>5622</v>
      </c>
      <c r="H2097" s="37">
        <v>0</v>
      </c>
      <c r="I2097" s="24" t="s">
        <v>5623</v>
      </c>
      <c r="J2097" s="37">
        <v>0.19954995</v>
      </c>
      <c r="K2097" s="24" t="s">
        <v>923</v>
      </c>
      <c r="L2097" s="28">
        <v>8477</v>
      </c>
      <c r="M2097" s="28">
        <v>0</v>
      </c>
      <c r="N2097" s="28">
        <v>8477</v>
      </c>
      <c r="O2097" s="25" t="s">
        <v>24676</v>
      </c>
      <c r="P2097" s="24">
        <v>9</v>
      </c>
      <c r="Q2097" s="24" t="s">
        <v>203</v>
      </c>
      <c r="R2097" s="28">
        <v>264</v>
      </c>
      <c r="S2097" s="28">
        <v>1021</v>
      </c>
      <c r="T2097" s="29">
        <v>0.1515866462191813</v>
      </c>
      <c r="U2097" s="28">
        <v>11237</v>
      </c>
      <c r="V2097" s="63"/>
      <c r="W2097" s="61">
        <f>(Table134[[#This Row],[2042 Future AADT]]-Table134[[#This Row],[AADT 2022]])/20*($W$5-2022)+Table134[[#This Row],[AADT 2022]]</f>
        <v>11237</v>
      </c>
      <c r="X2097" s="63"/>
    </row>
    <row r="2098" spans="1:24" s="21" customFormat="1" ht="24" customHeight="1" x14ac:dyDescent="0.25">
      <c r="A2098" s="24" t="s">
        <v>15936</v>
      </c>
      <c r="B2098" s="25" t="s">
        <v>21072</v>
      </c>
      <c r="C2098" s="24">
        <v>7790</v>
      </c>
      <c r="D2098" s="24" t="s">
        <v>17074</v>
      </c>
      <c r="E2098" s="24" t="s">
        <v>15937</v>
      </c>
      <c r="F2098" s="26">
        <f>Table134[[#This Row],[ToMeasure]]-Table134[[#This Row],[FromMeasure]]</f>
        <v>0.24548559</v>
      </c>
      <c r="G2098" s="27" t="s">
        <v>13116</v>
      </c>
      <c r="H2098" s="37">
        <v>0</v>
      </c>
      <c r="I2098" s="24" t="s">
        <v>205</v>
      </c>
      <c r="J2098" s="37">
        <v>0.24548559</v>
      </c>
      <c r="K2098" s="24" t="s">
        <v>13115</v>
      </c>
      <c r="L2098" s="28">
        <v>9452</v>
      </c>
      <c r="M2098" s="28">
        <v>0</v>
      </c>
      <c r="N2098" s="28">
        <v>9452</v>
      </c>
      <c r="O2098" s="25" t="s">
        <v>24677</v>
      </c>
      <c r="P2098" s="24">
        <v>8</v>
      </c>
      <c r="Q2098" s="24" t="s">
        <v>203</v>
      </c>
      <c r="R2098" s="28">
        <v>321</v>
      </c>
      <c r="S2098" s="28">
        <v>267</v>
      </c>
      <c r="T2098" s="29">
        <v>6.2209056284384258E-2</v>
      </c>
      <c r="U2098" s="28">
        <v>12529</v>
      </c>
      <c r="V2098" s="63"/>
      <c r="W2098" s="61">
        <f>(Table134[[#This Row],[2042 Future AADT]]-Table134[[#This Row],[AADT 2022]])/20*($W$5-2022)+Table134[[#This Row],[AADT 2022]]</f>
        <v>12529</v>
      </c>
      <c r="X2098" s="63"/>
    </row>
    <row r="2099" spans="1:24" s="21" customFormat="1" ht="24" customHeight="1" x14ac:dyDescent="0.25">
      <c r="A2099" s="24" t="s">
        <v>13108</v>
      </c>
      <c r="B2099" s="25" t="s">
        <v>21074</v>
      </c>
      <c r="C2099" s="24">
        <v>7792</v>
      </c>
      <c r="D2099" s="24" t="s">
        <v>17074</v>
      </c>
      <c r="E2099" s="24" t="s">
        <v>13109</v>
      </c>
      <c r="F2099" s="26">
        <f>Table134[[#This Row],[ToMeasure]]-Table134[[#This Row],[FromMeasure]]</f>
        <v>0.17056863</v>
      </c>
      <c r="G2099" s="27" t="s">
        <v>13110</v>
      </c>
      <c r="H2099" s="37">
        <v>0</v>
      </c>
      <c r="I2099" s="24" t="s">
        <v>923</v>
      </c>
      <c r="J2099" s="37">
        <v>0.17056863</v>
      </c>
      <c r="K2099" s="24" t="s">
        <v>13111</v>
      </c>
      <c r="L2099" s="28">
        <v>5024</v>
      </c>
      <c r="M2099" s="28">
        <v>0</v>
      </c>
      <c r="N2099" s="28">
        <v>5024</v>
      </c>
      <c r="O2099" s="25" t="s">
        <v>24678</v>
      </c>
      <c r="P2099" s="24">
        <v>19</v>
      </c>
      <c r="Q2099" s="24" t="s">
        <v>203</v>
      </c>
      <c r="R2099" s="28">
        <v>171</v>
      </c>
      <c r="S2099" s="28">
        <v>140</v>
      </c>
      <c r="T2099" s="29">
        <v>6.1902866242038217E-2</v>
      </c>
      <c r="U2099" s="28">
        <v>6659</v>
      </c>
      <c r="V2099" s="63"/>
      <c r="W2099" s="61">
        <f>(Table134[[#This Row],[2042 Future AADT]]-Table134[[#This Row],[AADT 2022]])/20*($W$5-2022)+Table134[[#This Row],[AADT 2022]]</f>
        <v>6659</v>
      </c>
      <c r="X2099" s="63"/>
    </row>
    <row r="2100" spans="1:24" s="21" customFormat="1" ht="24" customHeight="1" x14ac:dyDescent="0.25">
      <c r="A2100" s="24" t="s">
        <v>13113</v>
      </c>
      <c r="B2100" s="25" t="s">
        <v>21073</v>
      </c>
      <c r="C2100" s="24">
        <v>7791</v>
      </c>
      <c r="D2100" s="24" t="s">
        <v>17074</v>
      </c>
      <c r="E2100" s="24" t="s">
        <v>13114</v>
      </c>
      <c r="F2100" s="26">
        <f>Table134[[#This Row],[ToMeasure]]-Table134[[#This Row],[FromMeasure]]</f>
        <v>0.21147273</v>
      </c>
      <c r="G2100" s="27" t="s">
        <v>13115</v>
      </c>
      <c r="H2100" s="37">
        <v>0</v>
      </c>
      <c r="I2100" s="24" t="s">
        <v>13116</v>
      </c>
      <c r="J2100" s="37">
        <v>0.21147273</v>
      </c>
      <c r="K2100" s="24" t="s">
        <v>205</v>
      </c>
      <c r="L2100" s="28">
        <v>4364</v>
      </c>
      <c r="M2100" s="28">
        <v>0</v>
      </c>
      <c r="N2100" s="28">
        <v>4364</v>
      </c>
      <c r="O2100" s="25" t="s">
        <v>24679</v>
      </c>
      <c r="P2100" s="24">
        <v>14</v>
      </c>
      <c r="Q2100" s="24" t="s">
        <v>203</v>
      </c>
      <c r="R2100" s="28">
        <v>149</v>
      </c>
      <c r="S2100" s="28">
        <v>124</v>
      </c>
      <c r="T2100" s="29">
        <v>6.255728689275894E-2</v>
      </c>
      <c r="U2100" s="28">
        <v>5785</v>
      </c>
      <c r="V2100" s="63"/>
      <c r="W2100" s="61">
        <f>(Table134[[#This Row],[2042 Future AADT]]-Table134[[#This Row],[AADT 2022]])/20*($W$5-2022)+Table134[[#This Row],[AADT 2022]]</f>
        <v>5785</v>
      </c>
      <c r="X2100" s="63"/>
    </row>
    <row r="2101" spans="1:24" s="21" customFormat="1" ht="24" customHeight="1" x14ac:dyDescent="0.25">
      <c r="A2101" s="24" t="s">
        <v>13118</v>
      </c>
      <c r="B2101" s="25" t="s">
        <v>21075</v>
      </c>
      <c r="C2101" s="24">
        <v>7793</v>
      </c>
      <c r="D2101" s="24" t="s">
        <v>17074</v>
      </c>
      <c r="E2101" s="24" t="s">
        <v>13119</v>
      </c>
      <c r="F2101" s="26">
        <f>Table134[[#This Row],[ToMeasure]]-Table134[[#This Row],[FromMeasure]]</f>
        <v>0.22134082999999999</v>
      </c>
      <c r="G2101" s="27" t="s">
        <v>13111</v>
      </c>
      <c r="H2101" s="37">
        <v>0</v>
      </c>
      <c r="I2101" s="24" t="s">
        <v>13110</v>
      </c>
      <c r="J2101" s="37">
        <v>0.22134082999999999</v>
      </c>
      <c r="K2101" s="24" t="s">
        <v>923</v>
      </c>
      <c r="L2101" s="28">
        <v>7944</v>
      </c>
      <c r="M2101" s="28">
        <v>0</v>
      </c>
      <c r="N2101" s="28">
        <v>7944</v>
      </c>
      <c r="O2101" s="25" t="s">
        <v>24680</v>
      </c>
      <c r="P2101" s="24">
        <v>9</v>
      </c>
      <c r="Q2101" s="24" t="s">
        <v>203</v>
      </c>
      <c r="R2101" s="28">
        <v>246</v>
      </c>
      <c r="S2101" s="28">
        <v>956</v>
      </c>
      <c r="T2101" s="29">
        <v>0.1513091641490433</v>
      </c>
      <c r="U2101" s="28">
        <v>10530</v>
      </c>
      <c r="V2101" s="63"/>
      <c r="W2101" s="61">
        <f>(Table134[[#This Row],[2042 Future AADT]]-Table134[[#This Row],[AADT 2022]])/20*($W$5-2022)+Table134[[#This Row],[AADT 2022]]</f>
        <v>10530</v>
      </c>
      <c r="X2101" s="63"/>
    </row>
    <row r="2102" spans="1:24" s="21" customFormat="1" ht="24" customHeight="1" x14ac:dyDescent="0.25">
      <c r="A2102" s="24" t="s">
        <v>15939</v>
      </c>
      <c r="B2102" s="25" t="s">
        <v>21077</v>
      </c>
      <c r="C2102" s="24">
        <v>7800</v>
      </c>
      <c r="D2102" s="24" t="s">
        <v>17074</v>
      </c>
      <c r="E2102" s="24" t="s">
        <v>15940</v>
      </c>
      <c r="F2102" s="26">
        <f>Table134[[#This Row],[ToMeasure]]-Table134[[#This Row],[FromMeasure]]</f>
        <v>0.18951793</v>
      </c>
      <c r="G2102" s="27" t="s">
        <v>14229</v>
      </c>
      <c r="H2102" s="37">
        <v>0</v>
      </c>
      <c r="I2102" s="24" t="s">
        <v>205</v>
      </c>
      <c r="J2102" s="37">
        <v>0.18951793</v>
      </c>
      <c r="K2102" s="24" t="s">
        <v>80</v>
      </c>
      <c r="L2102" s="28">
        <v>17047</v>
      </c>
      <c r="M2102" s="28">
        <v>0</v>
      </c>
      <c r="N2102" s="28">
        <v>17047</v>
      </c>
      <c r="O2102" s="25" t="s">
        <v>24681</v>
      </c>
      <c r="P2102" s="24">
        <v>9</v>
      </c>
      <c r="Q2102" s="24" t="s">
        <v>203</v>
      </c>
      <c r="R2102" s="28">
        <v>580</v>
      </c>
      <c r="S2102" s="28">
        <v>482</v>
      </c>
      <c r="T2102" s="29">
        <v>6.2298351616120136E-2</v>
      </c>
      <c r="U2102" s="28">
        <v>22596</v>
      </c>
      <c r="V2102" s="63"/>
      <c r="W2102" s="61">
        <f>(Table134[[#This Row],[2042 Future AADT]]-Table134[[#This Row],[AADT 2022]])/20*($W$5-2022)+Table134[[#This Row],[AADT 2022]]</f>
        <v>22596</v>
      </c>
      <c r="X2102" s="63"/>
    </row>
    <row r="2103" spans="1:24" s="21" customFormat="1" ht="24" customHeight="1" x14ac:dyDescent="0.25">
      <c r="A2103" s="24" t="s">
        <v>13121</v>
      </c>
      <c r="B2103" s="25" t="s">
        <v>21078</v>
      </c>
      <c r="C2103" s="24">
        <v>7803</v>
      </c>
      <c r="D2103" s="24" t="s">
        <v>17074</v>
      </c>
      <c r="E2103" s="24" t="s">
        <v>13122</v>
      </c>
      <c r="F2103" s="26">
        <f>Table134[[#This Row],[ToMeasure]]-Table134[[#This Row],[FromMeasure]]</f>
        <v>0.19033068</v>
      </c>
      <c r="G2103" s="27" t="s">
        <v>13123</v>
      </c>
      <c r="H2103" s="37">
        <v>0</v>
      </c>
      <c r="I2103" s="24" t="s">
        <v>80</v>
      </c>
      <c r="J2103" s="37">
        <v>0.19033068</v>
      </c>
      <c r="K2103" s="24" t="s">
        <v>923</v>
      </c>
      <c r="L2103" s="28">
        <v>13145</v>
      </c>
      <c r="M2103" s="28">
        <v>0</v>
      </c>
      <c r="N2103" s="28">
        <v>13145</v>
      </c>
      <c r="O2103" s="25" t="s">
        <v>24682</v>
      </c>
      <c r="P2103" s="24">
        <v>8</v>
      </c>
      <c r="Q2103" s="24" t="s">
        <v>203</v>
      </c>
      <c r="R2103" s="28">
        <v>449</v>
      </c>
      <c r="S2103" s="28">
        <v>372</v>
      </c>
      <c r="T2103" s="29">
        <v>6.2457208063902626E-2</v>
      </c>
      <c r="U2103" s="28">
        <v>17424</v>
      </c>
      <c r="V2103" s="63"/>
      <c r="W2103" s="61">
        <f>(Table134[[#This Row],[2042 Future AADT]]-Table134[[#This Row],[AADT 2022]])/20*($W$5-2022)+Table134[[#This Row],[AADT 2022]]</f>
        <v>17424</v>
      </c>
      <c r="X2103" s="63"/>
    </row>
    <row r="2104" spans="1:24" s="21" customFormat="1" ht="24" customHeight="1" x14ac:dyDescent="0.25">
      <c r="A2104" s="24" t="s">
        <v>13125</v>
      </c>
      <c r="B2104" s="25" t="s">
        <v>21080</v>
      </c>
      <c r="C2104" s="24">
        <v>7810</v>
      </c>
      <c r="D2104" s="24" t="s">
        <v>17074</v>
      </c>
      <c r="E2104" s="24" t="s">
        <v>1455</v>
      </c>
      <c r="F2104" s="26">
        <f>Table134[[#This Row],[ToMeasure]]-Table134[[#This Row],[FromMeasure]]</f>
        <v>0.23965043</v>
      </c>
      <c r="G2104" s="27" t="s">
        <v>1452</v>
      </c>
      <c r="H2104" s="37">
        <v>0</v>
      </c>
      <c r="I2104" s="24" t="s">
        <v>205</v>
      </c>
      <c r="J2104" s="37">
        <v>0.23965043</v>
      </c>
      <c r="K2104" s="24" t="s">
        <v>13126</v>
      </c>
      <c r="L2104" s="28">
        <v>9408</v>
      </c>
      <c r="M2104" s="28">
        <v>0</v>
      </c>
      <c r="N2104" s="28">
        <v>9408</v>
      </c>
      <c r="O2104" s="25" t="s">
        <v>24683</v>
      </c>
      <c r="P2104" s="24">
        <v>9</v>
      </c>
      <c r="Q2104" s="24" t="s">
        <v>203</v>
      </c>
      <c r="R2104" s="28">
        <v>321</v>
      </c>
      <c r="S2104" s="28">
        <v>266</v>
      </c>
      <c r="T2104" s="29">
        <v>6.2393707482993201E-2</v>
      </c>
      <c r="U2104" s="28">
        <v>12471</v>
      </c>
      <c r="V2104" s="63"/>
      <c r="W2104" s="61">
        <f>(Table134[[#This Row],[2042 Future AADT]]-Table134[[#This Row],[AADT 2022]])/20*($W$5-2022)+Table134[[#This Row],[AADT 2022]]</f>
        <v>12471</v>
      </c>
      <c r="X2104" s="63"/>
    </row>
    <row r="2105" spans="1:24" s="21" customFormat="1" ht="24" customHeight="1" x14ac:dyDescent="0.25">
      <c r="A2105" s="24" t="s">
        <v>13128</v>
      </c>
      <c r="B2105" s="25" t="s">
        <v>21082</v>
      </c>
      <c r="C2105" s="24">
        <v>7812</v>
      </c>
      <c r="D2105" s="24" t="s">
        <v>17074</v>
      </c>
      <c r="E2105" s="24" t="s">
        <v>13129</v>
      </c>
      <c r="F2105" s="26">
        <f>Table134[[#This Row],[ToMeasure]]-Table134[[#This Row],[FromMeasure]]</f>
        <v>0.31535684000000003</v>
      </c>
      <c r="G2105" s="27" t="s">
        <v>5627</v>
      </c>
      <c r="H2105" s="37">
        <v>0</v>
      </c>
      <c r="I2105" s="24" t="s">
        <v>923</v>
      </c>
      <c r="J2105" s="37">
        <v>0.31535684000000003</v>
      </c>
      <c r="K2105" s="24" t="s">
        <v>5626</v>
      </c>
      <c r="L2105" s="28">
        <v>6969</v>
      </c>
      <c r="M2105" s="28">
        <v>0</v>
      </c>
      <c r="N2105" s="28">
        <v>6969</v>
      </c>
      <c r="O2105" s="25" t="s">
        <v>24684</v>
      </c>
      <c r="P2105" s="24">
        <v>31</v>
      </c>
      <c r="Q2105" s="24" t="s">
        <v>203</v>
      </c>
      <c r="R2105" s="28">
        <v>235</v>
      </c>
      <c r="S2105" s="28">
        <v>194</v>
      </c>
      <c r="T2105" s="29">
        <v>6.1558329746018083E-2</v>
      </c>
      <c r="U2105" s="28">
        <v>9238</v>
      </c>
      <c r="V2105" s="63"/>
      <c r="W2105" s="61">
        <f>(Table134[[#This Row],[2042 Future AADT]]-Table134[[#This Row],[AADT 2022]])/20*($W$5-2022)+Table134[[#This Row],[AADT 2022]]</f>
        <v>9238</v>
      </c>
      <c r="X2105" s="63"/>
    </row>
    <row r="2106" spans="1:24" s="21" customFormat="1" ht="24" customHeight="1" x14ac:dyDescent="0.25">
      <c r="A2106" s="24" t="s">
        <v>13131</v>
      </c>
      <c r="B2106" s="25" t="s">
        <v>21081</v>
      </c>
      <c r="C2106" s="24">
        <v>7811</v>
      </c>
      <c r="D2106" s="24" t="s">
        <v>17074</v>
      </c>
      <c r="E2106" s="24" t="s">
        <v>13132</v>
      </c>
      <c r="F2106" s="26">
        <f>Table134[[#This Row],[ToMeasure]]-Table134[[#This Row],[FromMeasure]]</f>
        <v>0.28680197000000002</v>
      </c>
      <c r="G2106" s="27" t="s">
        <v>13126</v>
      </c>
      <c r="H2106" s="37">
        <v>0</v>
      </c>
      <c r="I2106" s="24" t="s">
        <v>1452</v>
      </c>
      <c r="J2106" s="37">
        <v>0.28680197000000002</v>
      </c>
      <c r="K2106" s="24" t="s">
        <v>205</v>
      </c>
      <c r="L2106" s="28">
        <v>4955</v>
      </c>
      <c r="M2106" s="28">
        <v>0</v>
      </c>
      <c r="N2106" s="28">
        <v>4955</v>
      </c>
      <c r="O2106" s="25" t="s">
        <v>24685</v>
      </c>
      <c r="P2106" s="24">
        <v>21</v>
      </c>
      <c r="Q2106" s="24" t="s">
        <v>203</v>
      </c>
      <c r="R2106" s="28">
        <v>153</v>
      </c>
      <c r="S2106" s="28">
        <v>595</v>
      </c>
      <c r="T2106" s="29">
        <v>0.15095862764883955</v>
      </c>
      <c r="U2106" s="28">
        <v>6568</v>
      </c>
      <c r="V2106" s="63"/>
      <c r="W2106" s="61">
        <f>(Table134[[#This Row],[2042 Future AADT]]-Table134[[#This Row],[AADT 2022]])/20*($W$5-2022)+Table134[[#This Row],[AADT 2022]]</f>
        <v>6568</v>
      </c>
      <c r="X2106" s="63"/>
    </row>
    <row r="2107" spans="1:24" s="21" customFormat="1" ht="24" customHeight="1" x14ac:dyDescent="0.25">
      <c r="A2107" s="24" t="s">
        <v>5625</v>
      </c>
      <c r="B2107" s="25" t="s">
        <v>21083</v>
      </c>
      <c r="C2107" s="24">
        <v>7813</v>
      </c>
      <c r="D2107" s="24" t="s">
        <v>17074</v>
      </c>
      <c r="E2107" s="24" t="s">
        <v>1458</v>
      </c>
      <c r="F2107" s="26">
        <f>Table134[[#This Row],[ToMeasure]]-Table134[[#This Row],[FromMeasure]]</f>
        <v>0.23531351</v>
      </c>
      <c r="G2107" s="27" t="s">
        <v>5626</v>
      </c>
      <c r="H2107" s="37">
        <v>0</v>
      </c>
      <c r="I2107" s="24" t="s">
        <v>5627</v>
      </c>
      <c r="J2107" s="37">
        <v>0.23531351</v>
      </c>
      <c r="K2107" s="24" t="s">
        <v>923</v>
      </c>
      <c r="L2107" s="28">
        <v>10447</v>
      </c>
      <c r="M2107" s="28">
        <v>0</v>
      </c>
      <c r="N2107" s="28">
        <v>10447</v>
      </c>
      <c r="O2107" s="25" t="s">
        <v>24686</v>
      </c>
      <c r="P2107" s="24">
        <v>8</v>
      </c>
      <c r="Q2107" s="24" t="s">
        <v>203</v>
      </c>
      <c r="R2107" s="28">
        <v>324</v>
      </c>
      <c r="S2107" s="28">
        <v>1261</v>
      </c>
      <c r="T2107" s="29">
        <v>0.1517181966114674</v>
      </c>
      <c r="U2107" s="28">
        <v>13848</v>
      </c>
      <c r="V2107" s="63"/>
      <c r="W2107" s="61">
        <f>(Table134[[#This Row],[2042 Future AADT]]-Table134[[#This Row],[AADT 2022]])/20*($W$5-2022)+Table134[[#This Row],[AADT 2022]]</f>
        <v>13848</v>
      </c>
      <c r="X2107" s="63"/>
    </row>
    <row r="2108" spans="1:24" s="21" customFormat="1" ht="24" customHeight="1" x14ac:dyDescent="0.25">
      <c r="A2108" s="24" t="s">
        <v>15942</v>
      </c>
      <c r="B2108" s="25" t="s">
        <v>21106</v>
      </c>
      <c r="C2108" s="24">
        <v>7870</v>
      </c>
      <c r="D2108" s="24" t="s">
        <v>17074</v>
      </c>
      <c r="E2108" s="24" t="s">
        <v>15943</v>
      </c>
      <c r="F2108" s="26">
        <f>Table134[[#This Row],[ToMeasure]]-Table134[[#This Row],[FromMeasure]]</f>
        <v>0.33732679999999998</v>
      </c>
      <c r="G2108" s="27" t="s">
        <v>15944</v>
      </c>
      <c r="H2108" s="37">
        <v>0</v>
      </c>
      <c r="I2108" s="24" t="s">
        <v>205</v>
      </c>
      <c r="J2108" s="37">
        <v>0.33732679999999998</v>
      </c>
      <c r="K2108" s="24" t="s">
        <v>1939</v>
      </c>
      <c r="L2108" s="28">
        <v>15835</v>
      </c>
      <c r="M2108" s="28">
        <v>0</v>
      </c>
      <c r="N2108" s="28">
        <v>15835</v>
      </c>
      <c r="O2108" s="25" t="s">
        <v>24687</v>
      </c>
      <c r="P2108" s="24">
        <v>14</v>
      </c>
      <c r="Q2108" s="24" t="s">
        <v>203</v>
      </c>
      <c r="R2108" s="28">
        <v>536</v>
      </c>
      <c r="S2108" s="28">
        <v>444</v>
      </c>
      <c r="T2108" s="29">
        <v>6.1888222292390271E-2</v>
      </c>
      <c r="U2108" s="28">
        <v>20990</v>
      </c>
      <c r="V2108" s="63"/>
      <c r="W2108" s="61">
        <f>(Table134[[#This Row],[2042 Future AADT]]-Table134[[#This Row],[AADT 2022]])/20*($W$5-2022)+Table134[[#This Row],[AADT 2022]]</f>
        <v>20990</v>
      </c>
      <c r="X2108" s="63"/>
    </row>
    <row r="2109" spans="1:24" s="21" customFormat="1" ht="24" customHeight="1" x14ac:dyDescent="0.25">
      <c r="A2109" s="24" t="s">
        <v>5629</v>
      </c>
      <c r="B2109" s="25" t="s">
        <v>21107</v>
      </c>
      <c r="C2109" s="24">
        <v>7873</v>
      </c>
      <c r="D2109" s="24" t="s">
        <v>17074</v>
      </c>
      <c r="E2109" s="24" t="s">
        <v>5630</v>
      </c>
      <c r="F2109" s="26">
        <f>Table134[[#This Row],[ToMeasure]]-Table134[[#This Row],[FromMeasure]]</f>
        <v>0.51294211000000001</v>
      </c>
      <c r="G2109" s="27" t="s">
        <v>5631</v>
      </c>
      <c r="H2109" s="37">
        <v>0</v>
      </c>
      <c r="I2109" s="24" t="s">
        <v>1939</v>
      </c>
      <c r="J2109" s="37">
        <v>0.51294211000000001</v>
      </c>
      <c r="K2109" s="24" t="s">
        <v>923</v>
      </c>
      <c r="L2109" s="28">
        <v>13218</v>
      </c>
      <c r="M2109" s="28">
        <v>0</v>
      </c>
      <c r="N2109" s="28">
        <v>13218</v>
      </c>
      <c r="O2109" s="25" t="s">
        <v>24688</v>
      </c>
      <c r="P2109" s="24">
        <v>14</v>
      </c>
      <c r="Q2109" s="24" t="s">
        <v>203</v>
      </c>
      <c r="R2109" s="28">
        <v>410</v>
      </c>
      <c r="S2109" s="28">
        <v>1593</v>
      </c>
      <c r="T2109" s="29">
        <v>0.15153578453623845</v>
      </c>
      <c r="U2109" s="28">
        <v>17521</v>
      </c>
      <c r="V2109" s="63"/>
      <c r="W2109" s="61">
        <f>(Table134[[#This Row],[2042 Future AADT]]-Table134[[#This Row],[AADT 2022]])/20*($W$5-2022)+Table134[[#This Row],[AADT 2022]]</f>
        <v>17521</v>
      </c>
      <c r="X2109" s="63"/>
    </row>
    <row r="2110" spans="1:24" s="21" customFormat="1" ht="24" customHeight="1" x14ac:dyDescent="0.25">
      <c r="A2110" s="24" t="s">
        <v>15946</v>
      </c>
      <c r="B2110" s="25" t="s">
        <v>21110</v>
      </c>
      <c r="C2110" s="24">
        <v>7882</v>
      </c>
      <c r="D2110" s="24" t="s">
        <v>17074</v>
      </c>
      <c r="E2110" s="24" t="s">
        <v>15947</v>
      </c>
      <c r="F2110" s="26">
        <f>Table134[[#This Row],[ToMeasure]]-Table134[[#This Row],[FromMeasure]]</f>
        <v>0.43368319999999999</v>
      </c>
      <c r="G2110" s="27" t="s">
        <v>15948</v>
      </c>
      <c r="H2110" s="37">
        <v>0</v>
      </c>
      <c r="I2110" s="24" t="s">
        <v>923</v>
      </c>
      <c r="J2110" s="37">
        <v>0.43368319999999999</v>
      </c>
      <c r="K2110" s="24" t="s">
        <v>114</v>
      </c>
      <c r="L2110" s="28">
        <v>4966</v>
      </c>
      <c r="M2110" s="28">
        <v>0</v>
      </c>
      <c r="N2110" s="28">
        <v>4966</v>
      </c>
      <c r="O2110" s="25" t="s">
        <v>24689</v>
      </c>
      <c r="P2110" s="24">
        <v>12</v>
      </c>
      <c r="Q2110" s="24" t="s">
        <v>203</v>
      </c>
      <c r="R2110" s="28">
        <v>168</v>
      </c>
      <c r="S2110" s="28">
        <v>138</v>
      </c>
      <c r="T2110" s="29">
        <v>6.1619009262988321E-2</v>
      </c>
      <c r="U2110" s="28">
        <v>6583</v>
      </c>
      <c r="V2110" s="63"/>
      <c r="W2110" s="61">
        <f>(Table134[[#This Row],[2042 Future AADT]]-Table134[[#This Row],[AADT 2022]])/20*($W$5-2022)+Table134[[#This Row],[AADT 2022]]</f>
        <v>6583</v>
      </c>
      <c r="X2110" s="63"/>
    </row>
    <row r="2111" spans="1:24" s="21" customFormat="1" ht="24" customHeight="1" x14ac:dyDescent="0.25">
      <c r="A2111" s="24" t="s">
        <v>5633</v>
      </c>
      <c r="B2111" s="25" t="s">
        <v>21109</v>
      </c>
      <c r="C2111" s="24">
        <v>7881</v>
      </c>
      <c r="D2111" s="24" t="s">
        <v>17074</v>
      </c>
      <c r="E2111" s="24" t="s">
        <v>5634</v>
      </c>
      <c r="F2111" s="26">
        <f>Table134[[#This Row],[ToMeasure]]-Table134[[#This Row],[FromMeasure]]</f>
        <v>0.32628840999999997</v>
      </c>
      <c r="G2111" s="27" t="s">
        <v>5635</v>
      </c>
      <c r="H2111" s="37">
        <v>0</v>
      </c>
      <c r="I2111" s="24" t="s">
        <v>114</v>
      </c>
      <c r="J2111" s="37">
        <v>0.32628840999999997</v>
      </c>
      <c r="K2111" s="24" t="s">
        <v>205</v>
      </c>
      <c r="L2111" s="28">
        <v>4406</v>
      </c>
      <c r="M2111" s="28">
        <v>0</v>
      </c>
      <c r="N2111" s="28">
        <v>4406</v>
      </c>
      <c r="O2111" s="25" t="s">
        <v>24690</v>
      </c>
      <c r="P2111" s="24">
        <v>13</v>
      </c>
      <c r="Q2111" s="24" t="s">
        <v>203</v>
      </c>
      <c r="R2111" s="28">
        <v>136</v>
      </c>
      <c r="S2111" s="28">
        <v>529</v>
      </c>
      <c r="T2111" s="29">
        <v>0.15093054925102134</v>
      </c>
      <c r="U2111" s="28">
        <v>5840</v>
      </c>
      <c r="V2111" s="63"/>
      <c r="W2111" s="61">
        <f>(Table134[[#This Row],[2042 Future AADT]]-Table134[[#This Row],[AADT 2022]])/20*($W$5-2022)+Table134[[#This Row],[AADT 2022]]</f>
        <v>5840</v>
      </c>
      <c r="X2111" s="63"/>
    </row>
    <row r="2112" spans="1:24" s="21" customFormat="1" ht="24" customHeight="1" x14ac:dyDescent="0.25">
      <c r="A2112" s="24" t="s">
        <v>5637</v>
      </c>
      <c r="B2112" s="25" t="s">
        <v>21113</v>
      </c>
      <c r="C2112" s="24">
        <v>7900</v>
      </c>
      <c r="D2112" s="24" t="s">
        <v>17074</v>
      </c>
      <c r="E2112" s="24" t="s">
        <v>5638</v>
      </c>
      <c r="F2112" s="26">
        <f>Table134[[#This Row],[ToMeasure]]-Table134[[#This Row],[FromMeasure]]</f>
        <v>0.32906115000000002</v>
      </c>
      <c r="G2112" s="27" t="s">
        <v>5639</v>
      </c>
      <c r="H2112" s="37">
        <v>0</v>
      </c>
      <c r="I2112" s="24" t="s">
        <v>205</v>
      </c>
      <c r="J2112" s="37">
        <v>0.32906115000000002</v>
      </c>
      <c r="K2112" s="24" t="s">
        <v>5640</v>
      </c>
      <c r="L2112" s="28">
        <v>3839</v>
      </c>
      <c r="M2112" s="28">
        <v>0</v>
      </c>
      <c r="N2112" s="28">
        <v>3839</v>
      </c>
      <c r="O2112" s="25" t="s">
        <v>24691</v>
      </c>
      <c r="P2112" s="24">
        <v>13</v>
      </c>
      <c r="Q2112" s="24" t="s">
        <v>203</v>
      </c>
      <c r="R2112" s="28">
        <v>129</v>
      </c>
      <c r="S2112" s="28">
        <v>107</v>
      </c>
      <c r="T2112" s="29">
        <v>6.1474342276634543E-2</v>
      </c>
      <c r="U2112" s="28">
        <v>5089</v>
      </c>
      <c r="V2112" s="63"/>
      <c r="W2112" s="61">
        <f>(Table134[[#This Row],[2042 Future AADT]]-Table134[[#This Row],[AADT 2022]])/20*($W$5-2022)+Table134[[#This Row],[AADT 2022]]</f>
        <v>5089</v>
      </c>
      <c r="X2112" s="63"/>
    </row>
    <row r="2113" spans="1:24" s="21" customFormat="1" ht="24" customHeight="1" x14ac:dyDescent="0.25">
      <c r="A2113" s="24" t="s">
        <v>5642</v>
      </c>
      <c r="B2113" s="25" t="s">
        <v>21115</v>
      </c>
      <c r="C2113" s="24">
        <v>7902</v>
      </c>
      <c r="D2113" s="24" t="s">
        <v>17074</v>
      </c>
      <c r="E2113" s="24" t="s">
        <v>5643</v>
      </c>
      <c r="F2113" s="26">
        <f>Table134[[#This Row],[ToMeasure]]-Table134[[#This Row],[FromMeasure]]</f>
        <v>0.25576336</v>
      </c>
      <c r="G2113" s="27" t="s">
        <v>5644</v>
      </c>
      <c r="H2113" s="37">
        <v>0</v>
      </c>
      <c r="I2113" s="24" t="s">
        <v>923</v>
      </c>
      <c r="J2113" s="37">
        <v>0.25576336</v>
      </c>
      <c r="K2113" s="24" t="s">
        <v>5645</v>
      </c>
      <c r="L2113" s="28">
        <v>1593</v>
      </c>
      <c r="M2113" s="28">
        <v>0</v>
      </c>
      <c r="N2113" s="28">
        <v>1593</v>
      </c>
      <c r="O2113" s="25" t="s">
        <v>24692</v>
      </c>
      <c r="P2113" s="24">
        <v>10</v>
      </c>
      <c r="Q2113" s="24" t="s">
        <v>203</v>
      </c>
      <c r="R2113" s="28">
        <v>53</v>
      </c>
      <c r="S2113" s="28">
        <v>44</v>
      </c>
      <c r="T2113" s="29">
        <v>6.0891399874450719E-2</v>
      </c>
      <c r="U2113" s="28">
        <v>2112</v>
      </c>
      <c r="V2113" s="63"/>
      <c r="W2113" s="61">
        <f>(Table134[[#This Row],[2042 Future AADT]]-Table134[[#This Row],[AADT 2022]])/20*($W$5-2022)+Table134[[#This Row],[AADT 2022]]</f>
        <v>2112</v>
      </c>
      <c r="X2113" s="63"/>
    </row>
    <row r="2114" spans="1:24" s="21" customFormat="1" ht="24" customHeight="1" x14ac:dyDescent="0.25">
      <c r="A2114" s="24" t="s">
        <v>15950</v>
      </c>
      <c r="B2114" s="25" t="s">
        <v>21114</v>
      </c>
      <c r="C2114" s="24">
        <v>7901</v>
      </c>
      <c r="D2114" s="24" t="s">
        <v>17074</v>
      </c>
      <c r="E2114" s="24" t="s">
        <v>15951</v>
      </c>
      <c r="F2114" s="26">
        <f>Table134[[#This Row],[ToMeasure]]-Table134[[#This Row],[FromMeasure]]</f>
        <v>0.2206014</v>
      </c>
      <c r="G2114" s="27" t="s">
        <v>5640</v>
      </c>
      <c r="H2114" s="37">
        <v>0</v>
      </c>
      <c r="I2114" s="24" t="s">
        <v>5639</v>
      </c>
      <c r="J2114" s="37">
        <v>0.2206014</v>
      </c>
      <c r="K2114" s="24" t="s">
        <v>205</v>
      </c>
      <c r="L2114" s="28">
        <v>1556</v>
      </c>
      <c r="M2114" s="28">
        <v>0</v>
      </c>
      <c r="N2114" s="28">
        <v>1556</v>
      </c>
      <c r="O2114" s="25" t="s">
        <v>24693</v>
      </c>
      <c r="P2114" s="24">
        <v>9</v>
      </c>
      <c r="Q2114" s="24" t="s">
        <v>203</v>
      </c>
      <c r="R2114" s="28">
        <v>52</v>
      </c>
      <c r="S2114" s="28">
        <v>44</v>
      </c>
      <c r="T2114" s="29">
        <v>6.1696658097686374E-2</v>
      </c>
      <c r="U2114" s="28">
        <v>2063</v>
      </c>
      <c r="V2114" s="63"/>
      <c r="W2114" s="61">
        <f>(Table134[[#This Row],[2042 Future AADT]]-Table134[[#This Row],[AADT 2022]])/20*($W$5-2022)+Table134[[#This Row],[AADT 2022]]</f>
        <v>2063</v>
      </c>
      <c r="X2114" s="63"/>
    </row>
    <row r="2115" spans="1:24" s="21" customFormat="1" ht="24" customHeight="1" x14ac:dyDescent="0.25">
      <c r="A2115" s="24" t="s">
        <v>5647</v>
      </c>
      <c r="B2115" s="25" t="s">
        <v>21116</v>
      </c>
      <c r="C2115" s="24">
        <v>7903</v>
      </c>
      <c r="D2115" s="24" t="s">
        <v>17074</v>
      </c>
      <c r="E2115" s="24" t="s">
        <v>5648</v>
      </c>
      <c r="F2115" s="26">
        <f>Table134[[#This Row],[ToMeasure]]-Table134[[#This Row],[FromMeasure]]</f>
        <v>0.31021861000000001</v>
      </c>
      <c r="G2115" s="27" t="s">
        <v>5645</v>
      </c>
      <c r="H2115" s="37">
        <v>0</v>
      </c>
      <c r="I2115" s="24" t="s">
        <v>5644</v>
      </c>
      <c r="J2115" s="37">
        <v>0.31021861000000001</v>
      </c>
      <c r="K2115" s="24" t="s">
        <v>923</v>
      </c>
      <c r="L2115" s="28">
        <v>3252</v>
      </c>
      <c r="M2115" s="28">
        <v>0</v>
      </c>
      <c r="N2115" s="28">
        <v>3252</v>
      </c>
      <c r="O2115" s="25" t="s">
        <v>24694</v>
      </c>
      <c r="P2115" s="24">
        <v>16</v>
      </c>
      <c r="Q2115" s="24" t="s">
        <v>203</v>
      </c>
      <c r="R2115" s="28">
        <v>101</v>
      </c>
      <c r="S2115" s="28">
        <v>393</v>
      </c>
      <c r="T2115" s="29">
        <v>0.15190651906519065</v>
      </c>
      <c r="U2115" s="28">
        <v>4311</v>
      </c>
      <c r="V2115" s="63"/>
      <c r="W2115" s="61">
        <f>(Table134[[#This Row],[2042 Future AADT]]-Table134[[#This Row],[AADT 2022]])/20*($W$5-2022)+Table134[[#This Row],[AADT 2022]]</f>
        <v>4311</v>
      </c>
      <c r="X2115" s="63"/>
    </row>
    <row r="2116" spans="1:24" s="21" customFormat="1" ht="24" customHeight="1" x14ac:dyDescent="0.25">
      <c r="A2116" s="24" t="s">
        <v>9776</v>
      </c>
      <c r="B2116" s="25" t="s">
        <v>21120</v>
      </c>
      <c r="C2116" s="24">
        <v>7920</v>
      </c>
      <c r="D2116" s="24" t="s">
        <v>17074</v>
      </c>
      <c r="E2116" s="24" t="s">
        <v>9777</v>
      </c>
      <c r="F2116" s="26">
        <f>Table134[[#This Row],[ToMeasure]]-Table134[[#This Row],[FromMeasure]]</f>
        <v>0.29359771000000001</v>
      </c>
      <c r="G2116" s="27" t="s">
        <v>9778</v>
      </c>
      <c r="H2116" s="37">
        <v>0</v>
      </c>
      <c r="I2116" s="24" t="s">
        <v>205</v>
      </c>
      <c r="J2116" s="37">
        <v>0.29359771000000001</v>
      </c>
      <c r="K2116" s="24" t="s">
        <v>9779</v>
      </c>
      <c r="L2116" s="28">
        <v>5853</v>
      </c>
      <c r="M2116" s="28">
        <v>0</v>
      </c>
      <c r="N2116" s="28">
        <v>5853</v>
      </c>
      <c r="O2116" s="25" t="s">
        <v>24695</v>
      </c>
      <c r="P2116" s="24">
        <v>9</v>
      </c>
      <c r="Q2116" s="24" t="s">
        <v>203</v>
      </c>
      <c r="R2116" s="28">
        <v>197</v>
      </c>
      <c r="S2116" s="28">
        <v>164</v>
      </c>
      <c r="T2116" s="29">
        <v>6.1677772082692636E-2</v>
      </c>
      <c r="U2116" s="28">
        <v>7758</v>
      </c>
      <c r="V2116" s="63"/>
      <c r="W2116" s="61">
        <f>(Table134[[#This Row],[2042 Future AADT]]-Table134[[#This Row],[AADT 2022]])/20*($W$5-2022)+Table134[[#This Row],[AADT 2022]]</f>
        <v>7758</v>
      </c>
      <c r="X2116" s="63"/>
    </row>
    <row r="2117" spans="1:24" s="21" customFormat="1" ht="24" customHeight="1" x14ac:dyDescent="0.25">
      <c r="A2117" s="24" t="s">
        <v>13134</v>
      </c>
      <c r="B2117" s="25" t="s">
        <v>21122</v>
      </c>
      <c r="C2117" s="24">
        <v>7922</v>
      </c>
      <c r="D2117" s="24" t="s">
        <v>17074</v>
      </c>
      <c r="E2117" s="24" t="s">
        <v>13135</v>
      </c>
      <c r="F2117" s="26">
        <f>Table134[[#This Row],[ToMeasure]]-Table134[[#This Row],[FromMeasure]]</f>
        <v>0.23410924</v>
      </c>
      <c r="G2117" s="27" t="s">
        <v>13136</v>
      </c>
      <c r="H2117" s="37">
        <v>0</v>
      </c>
      <c r="I2117" s="24" t="s">
        <v>923</v>
      </c>
      <c r="J2117" s="37">
        <v>0.23410924</v>
      </c>
      <c r="K2117" s="24" t="s">
        <v>13137</v>
      </c>
      <c r="L2117" s="28">
        <v>2194</v>
      </c>
      <c r="M2117" s="28">
        <v>0</v>
      </c>
      <c r="N2117" s="28">
        <v>2194</v>
      </c>
      <c r="O2117" s="25" t="s">
        <v>24696</v>
      </c>
      <c r="P2117" s="24">
        <v>15</v>
      </c>
      <c r="Q2117" s="24" t="s">
        <v>203</v>
      </c>
      <c r="R2117" s="28">
        <v>74</v>
      </c>
      <c r="S2117" s="28">
        <v>61</v>
      </c>
      <c r="T2117" s="29">
        <v>6.1531449407474931E-2</v>
      </c>
      <c r="U2117" s="28">
        <v>2908</v>
      </c>
      <c r="V2117" s="63"/>
      <c r="W2117" s="61">
        <f>(Table134[[#This Row],[2042 Future AADT]]-Table134[[#This Row],[AADT 2022]])/20*($W$5-2022)+Table134[[#This Row],[AADT 2022]]</f>
        <v>2908</v>
      </c>
      <c r="X2117" s="63"/>
    </row>
    <row r="2118" spans="1:24" s="21" customFormat="1" ht="24" customHeight="1" x14ac:dyDescent="0.25">
      <c r="A2118" s="24" t="s">
        <v>13139</v>
      </c>
      <c r="B2118" s="25" t="s">
        <v>21121</v>
      </c>
      <c r="C2118" s="24">
        <v>7921</v>
      </c>
      <c r="D2118" s="24" t="s">
        <v>17074</v>
      </c>
      <c r="E2118" s="24" t="s">
        <v>13140</v>
      </c>
      <c r="F2118" s="26">
        <f>Table134[[#This Row],[ToMeasure]]-Table134[[#This Row],[FromMeasure]]</f>
        <v>0.24246709999999999</v>
      </c>
      <c r="G2118" s="27" t="s">
        <v>9779</v>
      </c>
      <c r="H2118" s="37">
        <v>0</v>
      </c>
      <c r="I2118" s="24" t="s">
        <v>9778</v>
      </c>
      <c r="J2118" s="37">
        <v>0.24246709999999999</v>
      </c>
      <c r="K2118" s="24" t="s">
        <v>205</v>
      </c>
      <c r="L2118" s="28">
        <v>2007</v>
      </c>
      <c r="M2118" s="28">
        <v>0</v>
      </c>
      <c r="N2118" s="28">
        <v>2007</v>
      </c>
      <c r="O2118" s="25" t="s">
        <v>24697</v>
      </c>
      <c r="P2118" s="24">
        <v>15</v>
      </c>
      <c r="Q2118" s="24" t="s">
        <v>203</v>
      </c>
      <c r="R2118" s="28">
        <v>61</v>
      </c>
      <c r="S2118" s="28">
        <v>240</v>
      </c>
      <c r="T2118" s="29">
        <v>0.14997508719481814</v>
      </c>
      <c r="U2118" s="28">
        <v>2660</v>
      </c>
      <c r="V2118" s="63"/>
      <c r="W2118" s="61">
        <f>(Table134[[#This Row],[2042 Future AADT]]-Table134[[#This Row],[AADT 2022]])/20*($W$5-2022)+Table134[[#This Row],[AADT 2022]]</f>
        <v>2660</v>
      </c>
      <c r="X2118" s="63"/>
    </row>
    <row r="2119" spans="1:24" s="21" customFormat="1" ht="24" customHeight="1" x14ac:dyDescent="0.25">
      <c r="A2119" s="24" t="s">
        <v>13142</v>
      </c>
      <c r="B2119" s="25" t="s">
        <v>21123</v>
      </c>
      <c r="C2119" s="24">
        <v>7923</v>
      </c>
      <c r="D2119" s="24" t="s">
        <v>17074</v>
      </c>
      <c r="E2119" s="24" t="s">
        <v>13143</v>
      </c>
      <c r="F2119" s="26">
        <f>Table134[[#This Row],[ToMeasure]]-Table134[[#This Row],[FromMeasure]]</f>
        <v>0.28468763000000002</v>
      </c>
      <c r="G2119" s="27" t="s">
        <v>13137</v>
      </c>
      <c r="H2119" s="37">
        <v>0</v>
      </c>
      <c r="I2119" s="24" t="s">
        <v>13136</v>
      </c>
      <c r="J2119" s="37">
        <v>0.28468763000000002</v>
      </c>
      <c r="K2119" s="24" t="s">
        <v>923</v>
      </c>
      <c r="L2119" s="28">
        <v>5190</v>
      </c>
      <c r="M2119" s="28">
        <v>0</v>
      </c>
      <c r="N2119" s="28">
        <v>5190</v>
      </c>
      <c r="O2119" s="25" t="s">
        <v>24698</v>
      </c>
      <c r="P2119" s="24">
        <v>13</v>
      </c>
      <c r="Q2119" s="24" t="s">
        <v>203</v>
      </c>
      <c r="R2119" s="28">
        <v>161</v>
      </c>
      <c r="S2119" s="28">
        <v>626</v>
      </c>
      <c r="T2119" s="29">
        <v>0.15163776493256262</v>
      </c>
      <c r="U2119" s="28">
        <v>6880</v>
      </c>
      <c r="V2119" s="63"/>
      <c r="W2119" s="61">
        <f>(Table134[[#This Row],[2042 Future AADT]]-Table134[[#This Row],[AADT 2022]])/20*($W$5-2022)+Table134[[#This Row],[AADT 2022]]</f>
        <v>6880</v>
      </c>
      <c r="X2119" s="63"/>
    </row>
    <row r="2120" spans="1:24" s="21" customFormat="1" ht="24" customHeight="1" x14ac:dyDescent="0.25">
      <c r="A2120" s="24" t="s">
        <v>15953</v>
      </c>
      <c r="B2120" s="25" t="s">
        <v>21127</v>
      </c>
      <c r="C2120" s="24">
        <v>7940</v>
      </c>
      <c r="D2120" s="24" t="s">
        <v>17074</v>
      </c>
      <c r="E2120" s="24" t="s">
        <v>15954</v>
      </c>
      <c r="F2120" s="26">
        <f>Table134[[#This Row],[ToMeasure]]-Table134[[#This Row],[FromMeasure]]</f>
        <v>0.33819888999999997</v>
      </c>
      <c r="G2120" s="27" t="s">
        <v>13151</v>
      </c>
      <c r="H2120" s="37">
        <v>0</v>
      </c>
      <c r="I2120" s="24" t="s">
        <v>205</v>
      </c>
      <c r="J2120" s="37">
        <v>0.33819888999999997</v>
      </c>
      <c r="K2120" s="24" t="s">
        <v>13150</v>
      </c>
      <c r="L2120" s="28">
        <v>5550</v>
      </c>
      <c r="M2120" s="28">
        <v>0</v>
      </c>
      <c r="N2120" s="28">
        <v>5550</v>
      </c>
      <c r="O2120" s="25" t="s">
        <v>24699</v>
      </c>
      <c r="P2120" s="24">
        <v>11</v>
      </c>
      <c r="Q2120" s="24" t="s">
        <v>203</v>
      </c>
      <c r="R2120" s="28">
        <v>187</v>
      </c>
      <c r="S2120" s="28">
        <v>153</v>
      </c>
      <c r="T2120" s="29">
        <v>6.126126126126126E-2</v>
      </c>
      <c r="U2120" s="28">
        <v>7357</v>
      </c>
      <c r="V2120" s="63"/>
      <c r="W2120" s="61">
        <f>(Table134[[#This Row],[2042 Future AADT]]-Table134[[#This Row],[AADT 2022]])/20*($W$5-2022)+Table134[[#This Row],[AADT 2022]]</f>
        <v>7357</v>
      </c>
      <c r="X2120" s="63"/>
    </row>
    <row r="2121" spans="1:24" s="21" customFormat="1" ht="24" customHeight="1" x14ac:dyDescent="0.25">
      <c r="A2121" s="24" t="s">
        <v>13145</v>
      </c>
      <c r="B2121" s="25" t="s">
        <v>21129</v>
      </c>
      <c r="C2121" s="24">
        <v>7942</v>
      </c>
      <c r="D2121" s="24" t="s">
        <v>17074</v>
      </c>
      <c r="E2121" s="24" t="s">
        <v>13146</v>
      </c>
      <c r="F2121" s="26">
        <f>Table134[[#This Row],[ToMeasure]]-Table134[[#This Row],[FromMeasure]]</f>
        <v>0.25999656999999998</v>
      </c>
      <c r="G2121" s="27" t="s">
        <v>5653</v>
      </c>
      <c r="H2121" s="37">
        <v>0</v>
      </c>
      <c r="I2121" s="24" t="s">
        <v>923</v>
      </c>
      <c r="J2121" s="37">
        <v>0.25999656999999998</v>
      </c>
      <c r="K2121" s="24" t="s">
        <v>5652</v>
      </c>
      <c r="L2121" s="28">
        <v>1490</v>
      </c>
      <c r="M2121" s="28">
        <v>0</v>
      </c>
      <c r="N2121" s="28">
        <v>1490</v>
      </c>
      <c r="O2121" s="25" t="s">
        <v>24700</v>
      </c>
      <c r="P2121" s="24">
        <v>21</v>
      </c>
      <c r="Q2121" s="24" t="s">
        <v>203</v>
      </c>
      <c r="R2121" s="28">
        <v>50</v>
      </c>
      <c r="S2121" s="28">
        <v>42</v>
      </c>
      <c r="T2121" s="29">
        <v>6.174496644295302E-2</v>
      </c>
      <c r="U2121" s="28">
        <v>1975</v>
      </c>
      <c r="V2121" s="63"/>
      <c r="W2121" s="61">
        <f>(Table134[[#This Row],[2042 Future AADT]]-Table134[[#This Row],[AADT 2022]])/20*($W$5-2022)+Table134[[#This Row],[AADT 2022]]</f>
        <v>1975</v>
      </c>
      <c r="X2121" s="63"/>
    </row>
    <row r="2122" spans="1:24" s="21" customFormat="1" ht="24" customHeight="1" x14ac:dyDescent="0.25">
      <c r="A2122" s="24" t="s">
        <v>13148</v>
      </c>
      <c r="B2122" s="25" t="s">
        <v>21128</v>
      </c>
      <c r="C2122" s="24">
        <v>7941</v>
      </c>
      <c r="D2122" s="24" t="s">
        <v>17074</v>
      </c>
      <c r="E2122" s="24" t="s">
        <v>13149</v>
      </c>
      <c r="F2122" s="26">
        <f>Table134[[#This Row],[ToMeasure]]-Table134[[#This Row],[FromMeasure]]</f>
        <v>0.24530334000000001</v>
      </c>
      <c r="G2122" s="27" t="s">
        <v>13150</v>
      </c>
      <c r="H2122" s="37">
        <v>0</v>
      </c>
      <c r="I2122" s="24" t="s">
        <v>13151</v>
      </c>
      <c r="J2122" s="37">
        <v>0.24530334000000001</v>
      </c>
      <c r="K2122" s="24" t="s">
        <v>205</v>
      </c>
      <c r="L2122" s="28">
        <v>1279</v>
      </c>
      <c r="M2122" s="28">
        <v>0</v>
      </c>
      <c r="N2122" s="28">
        <v>1279</v>
      </c>
      <c r="O2122" s="25" t="s">
        <v>24701</v>
      </c>
      <c r="P2122" s="24">
        <v>18</v>
      </c>
      <c r="Q2122" s="24" t="s">
        <v>203</v>
      </c>
      <c r="R2122" s="28">
        <v>38</v>
      </c>
      <c r="S2122" s="28">
        <v>151</v>
      </c>
      <c r="T2122" s="29">
        <v>0.14777169663799844</v>
      </c>
      <c r="U2122" s="28">
        <v>1695</v>
      </c>
      <c r="V2122" s="63"/>
      <c r="W2122" s="61">
        <f>(Table134[[#This Row],[2042 Future AADT]]-Table134[[#This Row],[AADT 2022]])/20*($W$5-2022)+Table134[[#This Row],[AADT 2022]]</f>
        <v>1695</v>
      </c>
      <c r="X2122" s="63"/>
    </row>
    <row r="2123" spans="1:24" s="21" customFormat="1" ht="24" customHeight="1" x14ac:dyDescent="0.25">
      <c r="A2123" s="24" t="s">
        <v>5650</v>
      </c>
      <c r="B2123" s="25" t="s">
        <v>21130</v>
      </c>
      <c r="C2123" s="24">
        <v>7943</v>
      </c>
      <c r="D2123" s="24" t="s">
        <v>17074</v>
      </c>
      <c r="E2123" s="24" t="s">
        <v>5651</v>
      </c>
      <c r="F2123" s="26">
        <f>Table134[[#This Row],[ToMeasure]]-Table134[[#This Row],[FromMeasure]]</f>
        <v>0.31033884</v>
      </c>
      <c r="G2123" s="27" t="s">
        <v>5652</v>
      </c>
      <c r="H2123" s="37">
        <v>0</v>
      </c>
      <c r="I2123" s="24" t="s">
        <v>5653</v>
      </c>
      <c r="J2123" s="37">
        <v>0.31033884</v>
      </c>
      <c r="K2123" s="24" t="s">
        <v>923</v>
      </c>
      <c r="L2123" s="28">
        <v>4691</v>
      </c>
      <c r="M2123" s="28">
        <v>0</v>
      </c>
      <c r="N2123" s="28">
        <v>4691</v>
      </c>
      <c r="O2123" s="25" t="s">
        <v>24702</v>
      </c>
      <c r="P2123" s="24">
        <v>13</v>
      </c>
      <c r="Q2123" s="24" t="s">
        <v>203</v>
      </c>
      <c r="R2123" s="28">
        <v>146</v>
      </c>
      <c r="S2123" s="28">
        <v>565</v>
      </c>
      <c r="T2123" s="29">
        <v>0.15156683010019187</v>
      </c>
      <c r="U2123" s="28">
        <v>6218</v>
      </c>
      <c r="V2123" s="63"/>
      <c r="W2123" s="61">
        <f>(Table134[[#This Row],[2042 Future AADT]]-Table134[[#This Row],[AADT 2022]])/20*($W$5-2022)+Table134[[#This Row],[AADT 2022]]</f>
        <v>6218</v>
      </c>
      <c r="X2123" s="63"/>
    </row>
    <row r="2124" spans="1:24" s="21" customFormat="1" ht="24" customHeight="1" x14ac:dyDescent="0.25">
      <c r="A2124" s="24" t="s">
        <v>5655</v>
      </c>
      <c r="B2124" s="25" t="s">
        <v>21136</v>
      </c>
      <c r="C2124" s="24">
        <v>7960</v>
      </c>
      <c r="D2124" s="24" t="s">
        <v>17074</v>
      </c>
      <c r="E2124" s="24" t="s">
        <v>5656</v>
      </c>
      <c r="F2124" s="26">
        <f>Table134[[#This Row],[ToMeasure]]-Table134[[#This Row],[FromMeasure]]</f>
        <v>0.33221777000000002</v>
      </c>
      <c r="G2124" s="27" t="s">
        <v>5657</v>
      </c>
      <c r="H2124" s="37">
        <v>0</v>
      </c>
      <c r="I2124" s="24" t="s">
        <v>205</v>
      </c>
      <c r="J2124" s="37">
        <v>0.33221777000000002</v>
      </c>
      <c r="K2124" s="24" t="s">
        <v>5658</v>
      </c>
      <c r="L2124" s="28">
        <v>6179</v>
      </c>
      <c r="M2124" s="28">
        <v>0</v>
      </c>
      <c r="N2124" s="28">
        <v>6179</v>
      </c>
      <c r="O2124" s="25" t="s">
        <v>24703</v>
      </c>
      <c r="P2124" s="24">
        <v>13</v>
      </c>
      <c r="Q2124" s="24" t="s">
        <v>203</v>
      </c>
      <c r="R2124" s="28">
        <v>209</v>
      </c>
      <c r="S2124" s="28">
        <v>173</v>
      </c>
      <c r="T2124" s="29">
        <v>6.1822301343259424E-2</v>
      </c>
      <c r="U2124" s="28">
        <v>8190</v>
      </c>
      <c r="V2124" s="63"/>
      <c r="W2124" s="61">
        <f>(Table134[[#This Row],[2042 Future AADT]]-Table134[[#This Row],[AADT 2022]])/20*($W$5-2022)+Table134[[#This Row],[AADT 2022]]</f>
        <v>8190</v>
      </c>
      <c r="X2124" s="63"/>
    </row>
    <row r="2125" spans="1:24" s="21" customFormat="1" ht="24" customHeight="1" x14ac:dyDescent="0.25">
      <c r="A2125" s="24" t="s">
        <v>5660</v>
      </c>
      <c r="B2125" s="25" t="s">
        <v>21138</v>
      </c>
      <c r="C2125" s="24">
        <v>7962</v>
      </c>
      <c r="D2125" s="24" t="s">
        <v>17074</v>
      </c>
      <c r="E2125" s="24" t="s">
        <v>5661</v>
      </c>
      <c r="F2125" s="26">
        <f>Table134[[#This Row],[ToMeasure]]-Table134[[#This Row],[FromMeasure]]</f>
        <v>0.23038027</v>
      </c>
      <c r="G2125" s="27" t="s">
        <v>5662</v>
      </c>
      <c r="H2125" s="37">
        <v>0</v>
      </c>
      <c r="I2125" s="24" t="s">
        <v>923</v>
      </c>
      <c r="J2125" s="37">
        <v>0.23038027</v>
      </c>
      <c r="K2125" s="24" t="s">
        <v>5663</v>
      </c>
      <c r="L2125" s="28">
        <v>1201</v>
      </c>
      <c r="M2125" s="28">
        <v>0</v>
      </c>
      <c r="N2125" s="28">
        <v>1201</v>
      </c>
      <c r="O2125" s="25" t="s">
        <v>24704</v>
      </c>
      <c r="P2125" s="24">
        <v>9</v>
      </c>
      <c r="Q2125" s="24" t="s">
        <v>203</v>
      </c>
      <c r="R2125" s="28">
        <v>40</v>
      </c>
      <c r="S2125" s="28">
        <v>33</v>
      </c>
      <c r="T2125" s="29">
        <v>6.0782681099084093E-2</v>
      </c>
      <c r="U2125" s="28">
        <v>1592</v>
      </c>
      <c r="V2125" s="63"/>
      <c r="W2125" s="61">
        <f>(Table134[[#This Row],[2042 Future AADT]]-Table134[[#This Row],[AADT 2022]])/20*($W$5-2022)+Table134[[#This Row],[AADT 2022]]</f>
        <v>1592</v>
      </c>
      <c r="X2125" s="63"/>
    </row>
    <row r="2126" spans="1:24" s="21" customFormat="1" ht="24" customHeight="1" x14ac:dyDescent="0.25">
      <c r="A2126" s="24" t="s">
        <v>9781</v>
      </c>
      <c r="B2126" s="25" t="s">
        <v>21137</v>
      </c>
      <c r="C2126" s="24">
        <v>7961</v>
      </c>
      <c r="D2126" s="24" t="s">
        <v>17074</v>
      </c>
      <c r="E2126" s="24" t="s">
        <v>9782</v>
      </c>
      <c r="F2126" s="26">
        <f>Table134[[#This Row],[ToMeasure]]-Table134[[#This Row],[FromMeasure]]</f>
        <v>0.24366795999999999</v>
      </c>
      <c r="G2126" s="27" t="s">
        <v>5658</v>
      </c>
      <c r="H2126" s="37">
        <v>0</v>
      </c>
      <c r="I2126" s="24" t="s">
        <v>5657</v>
      </c>
      <c r="J2126" s="37">
        <v>0.24366795999999999</v>
      </c>
      <c r="K2126" s="24" t="s">
        <v>205</v>
      </c>
      <c r="L2126" s="28">
        <v>1069</v>
      </c>
      <c r="M2126" s="28">
        <v>0</v>
      </c>
      <c r="N2126" s="28">
        <v>1069</v>
      </c>
      <c r="O2126" s="25" t="s">
        <v>24705</v>
      </c>
      <c r="P2126" s="24">
        <v>9</v>
      </c>
      <c r="Q2126" s="24" t="s">
        <v>203</v>
      </c>
      <c r="R2126" s="28">
        <v>33</v>
      </c>
      <c r="S2126" s="28">
        <v>129</v>
      </c>
      <c r="T2126" s="29">
        <v>0.15154349859681945</v>
      </c>
      <c r="U2126" s="28">
        <v>1417</v>
      </c>
      <c r="V2126" s="63"/>
      <c r="W2126" s="61">
        <f>(Table134[[#This Row],[2042 Future AADT]]-Table134[[#This Row],[AADT 2022]])/20*($W$5-2022)+Table134[[#This Row],[AADT 2022]]</f>
        <v>1417</v>
      </c>
      <c r="X2126" s="63"/>
    </row>
    <row r="2127" spans="1:24" s="21" customFormat="1" ht="24" customHeight="1" x14ac:dyDescent="0.25">
      <c r="A2127" s="24" t="s">
        <v>15956</v>
      </c>
      <c r="B2127" s="25" t="s">
        <v>21139</v>
      </c>
      <c r="C2127" s="24">
        <v>7963</v>
      </c>
      <c r="D2127" s="24" t="s">
        <v>17074</v>
      </c>
      <c r="E2127" s="24" t="s">
        <v>15957</v>
      </c>
      <c r="F2127" s="26">
        <f>Table134[[#This Row],[ToMeasure]]-Table134[[#This Row],[FromMeasure]]</f>
        <v>0.33380618000000001</v>
      </c>
      <c r="G2127" s="27" t="s">
        <v>5663</v>
      </c>
      <c r="H2127" s="37">
        <v>0</v>
      </c>
      <c r="I2127" s="24" t="s">
        <v>5662</v>
      </c>
      <c r="J2127" s="37">
        <v>0.33380618000000001</v>
      </c>
      <c r="K2127" s="24" t="s">
        <v>923</v>
      </c>
      <c r="L2127" s="28">
        <v>6244</v>
      </c>
      <c r="M2127" s="28">
        <v>0</v>
      </c>
      <c r="N2127" s="28">
        <v>6244</v>
      </c>
      <c r="O2127" s="25" t="s">
        <v>24706</v>
      </c>
      <c r="P2127" s="24">
        <v>15</v>
      </c>
      <c r="Q2127" s="24" t="s">
        <v>203</v>
      </c>
      <c r="R2127" s="28">
        <v>194</v>
      </c>
      <c r="S2127" s="28">
        <v>756</v>
      </c>
      <c r="T2127" s="29">
        <v>0.1521460602178091</v>
      </c>
      <c r="U2127" s="28">
        <v>8277</v>
      </c>
      <c r="V2127" s="63"/>
      <c r="W2127" s="61">
        <f>(Table134[[#This Row],[2042 Future AADT]]-Table134[[#This Row],[AADT 2022]])/20*($W$5-2022)+Table134[[#This Row],[AADT 2022]]</f>
        <v>8277</v>
      </c>
      <c r="X2127" s="63"/>
    </row>
    <row r="2128" spans="1:24" s="21" customFormat="1" ht="24" customHeight="1" x14ac:dyDescent="0.25">
      <c r="A2128" s="24" t="s">
        <v>15959</v>
      </c>
      <c r="B2128" s="25" t="s">
        <v>21145</v>
      </c>
      <c r="C2128" s="24">
        <v>7980</v>
      </c>
      <c r="D2128" s="24" t="s">
        <v>17074</v>
      </c>
      <c r="E2128" s="24" t="s">
        <v>15960</v>
      </c>
      <c r="F2128" s="26">
        <f>Table134[[#This Row],[ToMeasure]]-Table134[[#This Row],[FromMeasure]]</f>
        <v>0.42240172999999998</v>
      </c>
      <c r="G2128" s="27" t="s">
        <v>15961</v>
      </c>
      <c r="H2128" s="37">
        <v>0</v>
      </c>
      <c r="I2128" s="24" t="s">
        <v>205</v>
      </c>
      <c r="J2128" s="37">
        <v>0.42240172999999998</v>
      </c>
      <c r="K2128" s="24" t="s">
        <v>1959</v>
      </c>
      <c r="L2128" s="28">
        <v>7687</v>
      </c>
      <c r="M2128" s="28">
        <v>0</v>
      </c>
      <c r="N2128" s="28">
        <v>7687</v>
      </c>
      <c r="O2128" s="25" t="s">
        <v>24707</v>
      </c>
      <c r="P2128" s="24">
        <v>12</v>
      </c>
      <c r="Q2128" s="24" t="s">
        <v>203</v>
      </c>
      <c r="R2128" s="28">
        <v>259</v>
      </c>
      <c r="S2128" s="28">
        <v>215</v>
      </c>
      <c r="T2128" s="29">
        <v>6.1662547157538702E-2</v>
      </c>
      <c r="U2128" s="28">
        <v>10189</v>
      </c>
      <c r="V2128" s="63"/>
      <c r="W2128" s="61">
        <f>(Table134[[#This Row],[2042 Future AADT]]-Table134[[#This Row],[AADT 2022]])/20*($W$5-2022)+Table134[[#This Row],[AADT 2022]]</f>
        <v>10189</v>
      </c>
      <c r="X2128" s="63"/>
    </row>
    <row r="2129" spans="1:24" s="21" customFormat="1" ht="24" customHeight="1" x14ac:dyDescent="0.25">
      <c r="A2129" s="24" t="s">
        <v>9784</v>
      </c>
      <c r="B2129" s="25" t="s">
        <v>21147</v>
      </c>
      <c r="C2129" s="24">
        <v>7982</v>
      </c>
      <c r="D2129" s="24" t="s">
        <v>17074</v>
      </c>
      <c r="E2129" s="24" t="s">
        <v>9785</v>
      </c>
      <c r="F2129" s="26">
        <f>Table134[[#This Row],[ToMeasure]]-Table134[[#This Row],[FromMeasure]]</f>
        <v>0.27128443000000002</v>
      </c>
      <c r="G2129" s="27" t="s">
        <v>9786</v>
      </c>
      <c r="H2129" s="37">
        <v>0</v>
      </c>
      <c r="I2129" s="24" t="s">
        <v>923</v>
      </c>
      <c r="J2129" s="37">
        <v>0.27128443000000002</v>
      </c>
      <c r="K2129" s="24" t="s">
        <v>114</v>
      </c>
      <c r="L2129" s="28">
        <v>6816</v>
      </c>
      <c r="M2129" s="28">
        <v>0</v>
      </c>
      <c r="N2129" s="28">
        <v>6816</v>
      </c>
      <c r="O2129" s="25" t="s">
        <v>24708</v>
      </c>
      <c r="P2129" s="24">
        <v>8</v>
      </c>
      <c r="Q2129" s="24" t="s">
        <v>203</v>
      </c>
      <c r="R2129" s="28">
        <v>230</v>
      </c>
      <c r="S2129" s="28">
        <v>188</v>
      </c>
      <c r="T2129" s="29">
        <v>6.1326291079812204E-2</v>
      </c>
      <c r="U2129" s="28">
        <v>9035</v>
      </c>
      <c r="V2129" s="63"/>
      <c r="W2129" s="61">
        <f>(Table134[[#This Row],[2042 Future AADT]]-Table134[[#This Row],[AADT 2022]])/20*($W$5-2022)+Table134[[#This Row],[AADT 2022]]</f>
        <v>9035</v>
      </c>
      <c r="X2129" s="63"/>
    </row>
    <row r="2130" spans="1:24" s="21" customFormat="1" ht="24" customHeight="1" x14ac:dyDescent="0.25">
      <c r="A2130" s="24" t="s">
        <v>5665</v>
      </c>
      <c r="B2130" s="25" t="s">
        <v>21146</v>
      </c>
      <c r="C2130" s="24">
        <v>7981</v>
      </c>
      <c r="D2130" s="24" t="s">
        <v>17074</v>
      </c>
      <c r="E2130" s="24" t="s">
        <v>5666</v>
      </c>
      <c r="F2130" s="26">
        <f>Table134[[#This Row],[ToMeasure]]-Table134[[#This Row],[FromMeasure]]</f>
        <v>0.30983813999999998</v>
      </c>
      <c r="G2130" s="27" t="s">
        <v>5667</v>
      </c>
      <c r="H2130" s="37">
        <v>0</v>
      </c>
      <c r="I2130" s="24" t="s">
        <v>114</v>
      </c>
      <c r="J2130" s="37">
        <v>0.30983813999999998</v>
      </c>
      <c r="K2130" s="24" t="s">
        <v>205</v>
      </c>
      <c r="L2130" s="28">
        <v>7827</v>
      </c>
      <c r="M2130" s="28">
        <v>0</v>
      </c>
      <c r="N2130" s="28">
        <v>7827</v>
      </c>
      <c r="O2130" s="25" t="s">
        <v>24709</v>
      </c>
      <c r="P2130" s="24">
        <v>10</v>
      </c>
      <c r="Q2130" s="24" t="s">
        <v>203</v>
      </c>
      <c r="R2130" s="28">
        <v>243</v>
      </c>
      <c r="S2130" s="28">
        <v>943</v>
      </c>
      <c r="T2130" s="29">
        <v>0.15152676632170692</v>
      </c>
      <c r="U2130" s="28">
        <v>10375</v>
      </c>
      <c r="V2130" s="63"/>
      <c r="W2130" s="61">
        <f>(Table134[[#This Row],[2042 Future AADT]]-Table134[[#This Row],[AADT 2022]])/20*($W$5-2022)+Table134[[#This Row],[AADT 2022]]</f>
        <v>10375</v>
      </c>
      <c r="X2130" s="63"/>
    </row>
    <row r="2131" spans="1:24" s="21" customFormat="1" ht="24" customHeight="1" x14ac:dyDescent="0.25">
      <c r="A2131" s="24" t="s">
        <v>13153</v>
      </c>
      <c r="B2131" s="25" t="s">
        <v>21148</v>
      </c>
      <c r="C2131" s="24">
        <v>7983</v>
      </c>
      <c r="D2131" s="24" t="s">
        <v>17074</v>
      </c>
      <c r="E2131" s="24" t="s">
        <v>13154</v>
      </c>
      <c r="F2131" s="26">
        <f>Table134[[#This Row],[ToMeasure]]-Table134[[#This Row],[FromMeasure]]</f>
        <v>0.29513310999999998</v>
      </c>
      <c r="G2131" s="27" t="s">
        <v>13155</v>
      </c>
      <c r="H2131" s="37">
        <v>0</v>
      </c>
      <c r="I2131" s="24" t="s">
        <v>1959</v>
      </c>
      <c r="J2131" s="37">
        <v>0.29513310999999998</v>
      </c>
      <c r="K2131" s="24" t="s">
        <v>923</v>
      </c>
      <c r="L2131" s="28">
        <v>7880</v>
      </c>
      <c r="M2131" s="28">
        <v>0</v>
      </c>
      <c r="N2131" s="28">
        <v>7880</v>
      </c>
      <c r="O2131" s="25" t="s">
        <v>24710</v>
      </c>
      <c r="P2131" s="24">
        <v>13</v>
      </c>
      <c r="Q2131" s="24" t="s">
        <v>203</v>
      </c>
      <c r="R2131" s="28">
        <v>244</v>
      </c>
      <c r="S2131" s="28">
        <v>949</v>
      </c>
      <c r="T2131" s="29">
        <v>0.15139593908629442</v>
      </c>
      <c r="U2131" s="28">
        <v>10445</v>
      </c>
      <c r="V2131" s="63"/>
      <c r="W2131" s="61">
        <f>(Table134[[#This Row],[2042 Future AADT]]-Table134[[#This Row],[AADT 2022]])/20*($W$5-2022)+Table134[[#This Row],[AADT 2022]]</f>
        <v>10445</v>
      </c>
      <c r="X2131" s="63"/>
    </row>
    <row r="2132" spans="1:24" s="21" customFormat="1" ht="24" customHeight="1" x14ac:dyDescent="0.25">
      <c r="A2132" s="24" t="s">
        <v>13157</v>
      </c>
      <c r="B2132" s="25" t="s">
        <v>21155</v>
      </c>
      <c r="C2132" s="24">
        <v>8010</v>
      </c>
      <c r="D2132" s="24" t="s">
        <v>17074</v>
      </c>
      <c r="E2132" s="24" t="s">
        <v>13158</v>
      </c>
      <c r="F2132" s="26">
        <f>Table134[[#This Row],[ToMeasure]]-Table134[[#This Row],[FromMeasure]]</f>
        <v>0.30547929000000001</v>
      </c>
      <c r="G2132" s="27" t="s">
        <v>13159</v>
      </c>
      <c r="H2132" s="37">
        <v>0</v>
      </c>
      <c r="I2132" s="24" t="s">
        <v>205</v>
      </c>
      <c r="J2132" s="37">
        <v>0.30547929000000001</v>
      </c>
      <c r="K2132" s="24" t="s">
        <v>9796</v>
      </c>
      <c r="L2132" s="28">
        <v>2835</v>
      </c>
      <c r="M2132" s="28">
        <v>0</v>
      </c>
      <c r="N2132" s="28">
        <v>2835</v>
      </c>
      <c r="O2132" s="25" t="s">
        <v>24711</v>
      </c>
      <c r="P2132" s="24">
        <v>12</v>
      </c>
      <c r="Q2132" s="24" t="s">
        <v>203</v>
      </c>
      <c r="R2132" s="28">
        <v>96</v>
      </c>
      <c r="S2132" s="28">
        <v>77</v>
      </c>
      <c r="T2132" s="29">
        <v>6.1022927689594358E-2</v>
      </c>
      <c r="U2132" s="28">
        <v>3758</v>
      </c>
      <c r="V2132" s="63"/>
      <c r="W2132" s="61">
        <f>(Table134[[#This Row],[2042 Future AADT]]-Table134[[#This Row],[AADT 2022]])/20*($W$5-2022)+Table134[[#This Row],[AADT 2022]]</f>
        <v>3758</v>
      </c>
      <c r="X2132" s="63"/>
    </row>
    <row r="2133" spans="1:24" s="21" customFormat="1" ht="24" customHeight="1" x14ac:dyDescent="0.25">
      <c r="A2133" s="24" t="s">
        <v>13161</v>
      </c>
      <c r="B2133" s="25" t="s">
        <v>21157</v>
      </c>
      <c r="C2133" s="24">
        <v>8012</v>
      </c>
      <c r="D2133" s="24" t="s">
        <v>17074</v>
      </c>
      <c r="E2133" s="24" t="s">
        <v>13162</v>
      </c>
      <c r="F2133" s="26">
        <f>Table134[[#This Row],[ToMeasure]]-Table134[[#This Row],[FromMeasure]]</f>
        <v>0.27502061</v>
      </c>
      <c r="G2133" s="27" t="s">
        <v>5678</v>
      </c>
      <c r="H2133" s="37">
        <v>0</v>
      </c>
      <c r="I2133" s="24" t="s">
        <v>923</v>
      </c>
      <c r="J2133" s="37">
        <v>0.27502061</v>
      </c>
      <c r="K2133" s="24" t="s">
        <v>5671</v>
      </c>
      <c r="L2133" s="28">
        <v>7970</v>
      </c>
      <c r="M2133" s="28">
        <v>0</v>
      </c>
      <c r="N2133" s="28">
        <v>7970</v>
      </c>
      <c r="O2133" s="25" t="s">
        <v>24712</v>
      </c>
      <c r="P2133" s="24">
        <v>10</v>
      </c>
      <c r="Q2133" s="24" t="s">
        <v>203</v>
      </c>
      <c r="R2133" s="28">
        <v>266</v>
      </c>
      <c r="S2133" s="28">
        <v>219</v>
      </c>
      <c r="T2133" s="29">
        <v>6.0853199498117939E-2</v>
      </c>
      <c r="U2133" s="28">
        <v>10564</v>
      </c>
      <c r="V2133" s="63"/>
      <c r="W2133" s="61">
        <f>(Table134[[#This Row],[2042 Future AADT]]-Table134[[#This Row],[AADT 2022]])/20*($W$5-2022)+Table134[[#This Row],[AADT 2022]]</f>
        <v>10564</v>
      </c>
      <c r="X2133" s="63"/>
    </row>
    <row r="2134" spans="1:24" s="21" customFormat="1" ht="24" customHeight="1" x14ac:dyDescent="0.25">
      <c r="A2134" s="24" t="s">
        <v>15963</v>
      </c>
      <c r="B2134" s="25" t="s">
        <v>21158</v>
      </c>
      <c r="C2134" s="24">
        <v>8013</v>
      </c>
      <c r="D2134" s="24" t="s">
        <v>17074</v>
      </c>
      <c r="E2134" s="24" t="s">
        <v>13162</v>
      </c>
      <c r="F2134" s="26">
        <f>Table134[[#This Row],[ToMeasure]]-Table134[[#This Row],[FromMeasure]]</f>
        <v>1.1948029999999998E-2</v>
      </c>
      <c r="G2134" s="27" t="s">
        <v>5671</v>
      </c>
      <c r="H2134" s="37">
        <v>0.27502061</v>
      </c>
      <c r="I2134" s="24" t="s">
        <v>5672</v>
      </c>
      <c r="J2134" s="37">
        <v>0.28696864</v>
      </c>
      <c r="K2134" s="24" t="s">
        <v>5673</v>
      </c>
      <c r="L2134" s="28">
        <v>2595</v>
      </c>
      <c r="M2134" s="28">
        <v>0</v>
      </c>
      <c r="N2134" s="28">
        <v>2595</v>
      </c>
      <c r="O2134" s="25" t="s">
        <v>24713</v>
      </c>
      <c r="P2134" s="24">
        <v>17</v>
      </c>
      <c r="Q2134" s="24" t="s">
        <v>203</v>
      </c>
      <c r="R2134" s="28">
        <v>225</v>
      </c>
      <c r="S2134" s="28">
        <v>36</v>
      </c>
      <c r="T2134" s="29">
        <v>0.10057803468208093</v>
      </c>
      <c r="U2134" s="28">
        <v>3440</v>
      </c>
      <c r="V2134" s="63"/>
      <c r="W2134" s="61">
        <f>(Table134[[#This Row],[2042 Future AADT]]-Table134[[#This Row],[AADT 2022]])/20*($W$5-2022)+Table134[[#This Row],[AADT 2022]]</f>
        <v>3440</v>
      </c>
      <c r="X2134" s="63"/>
    </row>
    <row r="2135" spans="1:24" s="21" customFormat="1" ht="24" customHeight="1" x14ac:dyDescent="0.25">
      <c r="A2135" s="24" t="s">
        <v>13164</v>
      </c>
      <c r="B2135" s="25" t="s">
        <v>21156</v>
      </c>
      <c r="C2135" s="24">
        <v>8011</v>
      </c>
      <c r="D2135" s="24" t="s">
        <v>17074</v>
      </c>
      <c r="E2135" s="24" t="s">
        <v>13165</v>
      </c>
      <c r="F2135" s="26">
        <f>Table134[[#This Row],[ToMeasure]]-Table134[[#This Row],[FromMeasure]]</f>
        <v>0.34884348999999998</v>
      </c>
      <c r="G2135" s="27" t="s">
        <v>9796</v>
      </c>
      <c r="H2135" s="37">
        <v>2.1660929999999998E-2</v>
      </c>
      <c r="I2135" s="24" t="s">
        <v>13159</v>
      </c>
      <c r="J2135" s="37">
        <v>0.37050442</v>
      </c>
      <c r="K2135" s="24" t="s">
        <v>205</v>
      </c>
      <c r="L2135" s="28">
        <v>6656</v>
      </c>
      <c r="M2135" s="28">
        <v>0</v>
      </c>
      <c r="N2135" s="28">
        <v>6656</v>
      </c>
      <c r="O2135" s="25" t="s">
        <v>24714</v>
      </c>
      <c r="P2135" s="24">
        <v>11</v>
      </c>
      <c r="Q2135" s="24" t="s">
        <v>203</v>
      </c>
      <c r="R2135" s="28">
        <v>209</v>
      </c>
      <c r="S2135" s="28">
        <v>812</v>
      </c>
      <c r="T2135" s="29">
        <v>0.15339543269230768</v>
      </c>
      <c r="U2135" s="28">
        <v>8823</v>
      </c>
      <c r="V2135" s="63"/>
      <c r="W2135" s="61">
        <f>(Table134[[#This Row],[2042 Future AADT]]-Table134[[#This Row],[AADT 2022]])/20*($W$5-2022)+Table134[[#This Row],[AADT 2022]]</f>
        <v>8823</v>
      </c>
      <c r="X2135" s="63"/>
    </row>
    <row r="2136" spans="1:24" s="21" customFormat="1" ht="24" customHeight="1" x14ac:dyDescent="0.25">
      <c r="A2136" s="24" t="s">
        <v>5669</v>
      </c>
      <c r="B2136" s="25" t="s">
        <v>21158</v>
      </c>
      <c r="C2136" s="24">
        <v>8013</v>
      </c>
      <c r="D2136" s="24" t="s">
        <v>17074</v>
      </c>
      <c r="E2136" s="24" t="s">
        <v>5670</v>
      </c>
      <c r="F2136" s="26">
        <f>Table134[[#This Row],[ToMeasure]]-Table134[[#This Row],[FromMeasure]]</f>
        <v>3.9504819999999996E-2</v>
      </c>
      <c r="G2136" s="27" t="s">
        <v>5671</v>
      </c>
      <c r="H2136" s="37">
        <v>1.194806E-2</v>
      </c>
      <c r="I2136" s="24" t="s">
        <v>5672</v>
      </c>
      <c r="J2136" s="37">
        <v>5.1452879999999999E-2</v>
      </c>
      <c r="K2136" s="24" t="s">
        <v>5673</v>
      </c>
      <c r="L2136" s="28">
        <v>2595</v>
      </c>
      <c r="M2136" s="28">
        <v>0</v>
      </c>
      <c r="N2136" s="28">
        <v>2595</v>
      </c>
      <c r="O2136" s="25" t="s">
        <v>24713</v>
      </c>
      <c r="P2136" s="24">
        <v>17</v>
      </c>
      <c r="Q2136" s="24" t="s">
        <v>203</v>
      </c>
      <c r="R2136" s="28">
        <v>72</v>
      </c>
      <c r="S2136" s="28">
        <v>279</v>
      </c>
      <c r="T2136" s="29">
        <v>0.1352601156069364</v>
      </c>
      <c r="U2136" s="28">
        <v>4085</v>
      </c>
      <c r="V2136" s="63"/>
      <c r="W2136" s="61">
        <f>(Table134[[#This Row],[2042 Future AADT]]-Table134[[#This Row],[AADT 2022]])/20*($W$5-2022)+Table134[[#This Row],[AADT 2022]]</f>
        <v>4085</v>
      </c>
      <c r="X2136" s="63"/>
    </row>
    <row r="2137" spans="1:24" s="21" customFormat="1" ht="24" customHeight="1" x14ac:dyDescent="0.25">
      <c r="A2137" s="24" t="s">
        <v>9788</v>
      </c>
      <c r="B2137" s="25" t="s">
        <v>21158</v>
      </c>
      <c r="C2137" s="24">
        <v>8013</v>
      </c>
      <c r="D2137" s="24" t="s">
        <v>17074</v>
      </c>
      <c r="E2137" s="24" t="s">
        <v>5670</v>
      </c>
      <c r="F2137" s="26">
        <f>Table134[[#This Row],[ToMeasure]]-Table134[[#This Row],[FromMeasure]]</f>
        <v>0.32247945</v>
      </c>
      <c r="G2137" s="27" t="s">
        <v>5671</v>
      </c>
      <c r="H2137" s="37">
        <v>5.1452879999999999E-2</v>
      </c>
      <c r="I2137" s="24" t="s">
        <v>5673</v>
      </c>
      <c r="J2137" s="37">
        <v>0.37393232999999998</v>
      </c>
      <c r="K2137" s="24" t="s">
        <v>923</v>
      </c>
      <c r="L2137" s="28">
        <v>2595</v>
      </c>
      <c r="M2137" s="28">
        <v>0</v>
      </c>
      <c r="N2137" s="28">
        <v>2595</v>
      </c>
      <c r="O2137" s="25" t="s">
        <v>24713</v>
      </c>
      <c r="P2137" s="24">
        <v>17</v>
      </c>
      <c r="Q2137" s="24" t="s">
        <v>203</v>
      </c>
      <c r="R2137" s="28">
        <v>72</v>
      </c>
      <c r="S2137" s="28">
        <v>279</v>
      </c>
      <c r="T2137" s="29">
        <v>0.1352601156069364</v>
      </c>
      <c r="U2137" s="28">
        <v>3440</v>
      </c>
      <c r="V2137" s="63"/>
      <c r="W2137" s="61">
        <f>(Table134[[#This Row],[2042 Future AADT]]-Table134[[#This Row],[AADT 2022]])/20*($W$5-2022)+Table134[[#This Row],[AADT 2022]]</f>
        <v>3440</v>
      </c>
      <c r="X2137" s="63"/>
    </row>
    <row r="2138" spans="1:24" s="21" customFormat="1" ht="24" customHeight="1" x14ac:dyDescent="0.25">
      <c r="A2138" s="24" t="s">
        <v>9789</v>
      </c>
      <c r="B2138" s="25"/>
      <c r="C2138" s="24" t="s">
        <v>203</v>
      </c>
      <c r="D2138" s="24" t="s">
        <v>17074</v>
      </c>
      <c r="E2138" s="24" t="s">
        <v>9790</v>
      </c>
      <c r="F2138" s="26">
        <f>Table134[[#This Row],[ToMeasure]]-Table134[[#This Row],[FromMeasure]]</f>
        <v>6.6878140000000003E-2</v>
      </c>
      <c r="G2138" s="27" t="s">
        <v>5673</v>
      </c>
      <c r="H2138" s="37">
        <v>0</v>
      </c>
      <c r="I2138" s="24" t="s">
        <v>9791</v>
      </c>
      <c r="J2138" s="37">
        <v>6.6878140000000003E-2</v>
      </c>
      <c r="K2138" s="24" t="s">
        <v>5671</v>
      </c>
      <c r="L2138" s="28" t="s">
        <v>203</v>
      </c>
      <c r="M2138" s="28" t="s">
        <v>203</v>
      </c>
      <c r="N2138" s="28">
        <v>2821</v>
      </c>
      <c r="O2138" s="25" t="s">
        <v>24715</v>
      </c>
      <c r="P2138" s="24" t="s">
        <v>203</v>
      </c>
      <c r="Q2138" s="24" t="s">
        <v>203</v>
      </c>
      <c r="R2138" s="28">
        <v>100</v>
      </c>
      <c r="S2138" s="28">
        <v>104</v>
      </c>
      <c r="T2138" s="29">
        <v>7.2314781992201344E-2</v>
      </c>
      <c r="U2138" s="28">
        <v>3739</v>
      </c>
      <c r="V2138" s="63"/>
      <c r="W2138" s="61">
        <f>(Table134[[#This Row],[2042 Future AADT]]-Table134[[#This Row],[AADT 2022]])/20*($W$5-2022)+Table134[[#This Row],[AADT 2022]]</f>
        <v>3739</v>
      </c>
      <c r="X2138" s="63"/>
    </row>
    <row r="2139" spans="1:24" s="21" customFormat="1" ht="24" customHeight="1" x14ac:dyDescent="0.25">
      <c r="A2139" s="24" t="s">
        <v>9793</v>
      </c>
      <c r="B2139" s="25"/>
      <c r="C2139" s="24" t="s">
        <v>203</v>
      </c>
      <c r="D2139" s="24" t="s">
        <v>17074</v>
      </c>
      <c r="E2139" s="24" t="s">
        <v>9794</v>
      </c>
      <c r="F2139" s="26">
        <f>Table134[[#This Row],[ToMeasure]]-Table134[[#This Row],[FromMeasure]]</f>
        <v>6.7662929999999996E-2</v>
      </c>
      <c r="G2139" s="27" t="s">
        <v>9795</v>
      </c>
      <c r="H2139" s="37">
        <v>0</v>
      </c>
      <c r="I2139" s="24" t="s">
        <v>80</v>
      </c>
      <c r="J2139" s="37">
        <v>6.7662929999999996E-2</v>
      </c>
      <c r="K2139" s="24" t="s">
        <v>9796</v>
      </c>
      <c r="L2139" s="28" t="s">
        <v>203</v>
      </c>
      <c r="M2139" s="28" t="s">
        <v>203</v>
      </c>
      <c r="N2139" s="28">
        <v>8708</v>
      </c>
      <c r="O2139" s="25" t="s">
        <v>24716</v>
      </c>
      <c r="P2139" s="24" t="s">
        <v>203</v>
      </c>
      <c r="Q2139" s="24" t="s">
        <v>203</v>
      </c>
      <c r="R2139" s="28">
        <v>277</v>
      </c>
      <c r="S2139" s="28">
        <v>288</v>
      </c>
      <c r="T2139" s="29">
        <v>6.4882866329811661E-2</v>
      </c>
      <c r="U2139" s="28">
        <v>11543</v>
      </c>
      <c r="V2139" s="63"/>
      <c r="W2139" s="61">
        <f>(Table134[[#This Row],[2042 Future AADT]]-Table134[[#This Row],[AADT 2022]])/20*($W$5-2022)+Table134[[#This Row],[AADT 2022]]</f>
        <v>11543</v>
      </c>
      <c r="X2139" s="63"/>
    </row>
    <row r="2140" spans="1:24" s="21" customFormat="1" ht="24" customHeight="1" x14ac:dyDescent="0.25">
      <c r="A2140" s="24" t="s">
        <v>13167</v>
      </c>
      <c r="B2140" s="25"/>
      <c r="C2140" s="24" t="s">
        <v>203</v>
      </c>
      <c r="D2140" s="24" t="s">
        <v>17074</v>
      </c>
      <c r="E2140" s="24" t="s">
        <v>13168</v>
      </c>
      <c r="F2140" s="26">
        <f>Table134[[#This Row],[ToMeasure]]-Table134[[#This Row],[FromMeasure]]</f>
        <v>6.6153000000000003E-2</v>
      </c>
      <c r="G2140" s="27" t="s">
        <v>13169</v>
      </c>
      <c r="H2140" s="37">
        <v>0</v>
      </c>
      <c r="I2140" s="24" t="s">
        <v>13159</v>
      </c>
      <c r="J2140" s="37">
        <v>6.6153000000000003E-2</v>
      </c>
      <c r="K2140" s="24" t="s">
        <v>13170</v>
      </c>
      <c r="L2140" s="28" t="s">
        <v>203</v>
      </c>
      <c r="M2140" s="28" t="s">
        <v>203</v>
      </c>
      <c r="N2140" s="28" t="s">
        <v>203</v>
      </c>
      <c r="O2140" s="25" t="s">
        <v>203</v>
      </c>
      <c r="P2140" s="24" t="s">
        <v>203</v>
      </c>
      <c r="Q2140" s="24" t="s">
        <v>203</v>
      </c>
      <c r="R2140" s="28" t="s">
        <v>203</v>
      </c>
      <c r="S2140" s="28" t="s">
        <v>203</v>
      </c>
      <c r="T2140" s="29" t="s">
        <v>203</v>
      </c>
      <c r="U2140" s="28" t="s">
        <v>203</v>
      </c>
      <c r="V2140" s="63"/>
      <c r="W2140" s="61" t="e">
        <f>(Table134[[#This Row],[2042 Future AADT]]-Table134[[#This Row],[AADT 2022]])/20*($W$5-2022)+Table134[[#This Row],[AADT 2022]]</f>
        <v>#VALUE!</v>
      </c>
      <c r="X2140" s="63"/>
    </row>
    <row r="2141" spans="1:24" s="21" customFormat="1" ht="24" customHeight="1" x14ac:dyDescent="0.25">
      <c r="A2141" s="24" t="s">
        <v>5675</v>
      </c>
      <c r="B2141" s="25"/>
      <c r="C2141" s="24" t="s">
        <v>203</v>
      </c>
      <c r="D2141" s="24" t="s">
        <v>17074</v>
      </c>
      <c r="E2141" s="24" t="s">
        <v>5676</v>
      </c>
      <c r="F2141" s="26">
        <f>Table134[[#This Row],[ToMeasure]]-Table134[[#This Row],[FromMeasure]]</f>
        <v>6.1396729999999997E-2</v>
      </c>
      <c r="G2141" s="27" t="s">
        <v>5677</v>
      </c>
      <c r="H2141" s="37">
        <v>0</v>
      </c>
      <c r="I2141" s="24" t="s">
        <v>5678</v>
      </c>
      <c r="J2141" s="37">
        <v>6.1396729999999997E-2</v>
      </c>
      <c r="K2141" s="24" t="s">
        <v>80</v>
      </c>
      <c r="L2141" s="28" t="s">
        <v>203</v>
      </c>
      <c r="M2141" s="28" t="s">
        <v>203</v>
      </c>
      <c r="N2141" s="28" t="s">
        <v>203</v>
      </c>
      <c r="O2141" s="25" t="s">
        <v>203</v>
      </c>
      <c r="P2141" s="24" t="s">
        <v>203</v>
      </c>
      <c r="Q2141" s="24" t="s">
        <v>203</v>
      </c>
      <c r="R2141" s="28" t="s">
        <v>203</v>
      </c>
      <c r="S2141" s="28" t="s">
        <v>203</v>
      </c>
      <c r="T2141" s="29" t="s">
        <v>203</v>
      </c>
      <c r="U2141" s="28" t="s">
        <v>203</v>
      </c>
      <c r="V2141" s="63"/>
      <c r="W2141" s="61" t="e">
        <f>(Table134[[#This Row],[2042 Future AADT]]-Table134[[#This Row],[AADT 2022]])/20*($W$5-2022)+Table134[[#This Row],[AADT 2022]]</f>
        <v>#VALUE!</v>
      </c>
      <c r="X2141" s="63"/>
    </row>
    <row r="2142" spans="1:24" s="21" customFormat="1" ht="24" customHeight="1" x14ac:dyDescent="0.25">
      <c r="A2142" s="24" t="s">
        <v>13171</v>
      </c>
      <c r="B2142" s="25" t="s">
        <v>21161</v>
      </c>
      <c r="C2142" s="24">
        <v>8030</v>
      </c>
      <c r="D2142" s="24" t="s">
        <v>17074</v>
      </c>
      <c r="E2142" s="24" t="s">
        <v>13172</v>
      </c>
      <c r="F2142" s="26">
        <f>Table134[[#This Row],[ToMeasure]]-Table134[[#This Row],[FromMeasure]]</f>
        <v>0.23906622</v>
      </c>
      <c r="G2142" s="27" t="s">
        <v>5688</v>
      </c>
      <c r="H2142" s="37">
        <v>0</v>
      </c>
      <c r="I2142" s="24" t="s">
        <v>205</v>
      </c>
      <c r="J2142" s="37">
        <v>0.23906622</v>
      </c>
      <c r="K2142" s="24" t="s">
        <v>9805</v>
      </c>
      <c r="L2142" s="28">
        <v>6796</v>
      </c>
      <c r="M2142" s="28">
        <v>0</v>
      </c>
      <c r="N2142" s="28">
        <v>6796</v>
      </c>
      <c r="O2142" s="25" t="s">
        <v>24717</v>
      </c>
      <c r="P2142" s="24">
        <v>12</v>
      </c>
      <c r="Q2142" s="24" t="s">
        <v>203</v>
      </c>
      <c r="R2142" s="28">
        <v>230</v>
      </c>
      <c r="S2142" s="28">
        <v>188</v>
      </c>
      <c r="T2142" s="29">
        <v>6.1506768687463215E-2</v>
      </c>
      <c r="U2142" s="28">
        <v>9008</v>
      </c>
      <c r="V2142" s="63"/>
      <c r="W2142" s="61">
        <f>(Table134[[#This Row],[2042 Future AADT]]-Table134[[#This Row],[AADT 2022]])/20*($W$5-2022)+Table134[[#This Row],[AADT 2022]]</f>
        <v>9008</v>
      </c>
      <c r="X2142" s="63"/>
    </row>
    <row r="2143" spans="1:24" s="21" customFormat="1" ht="24" customHeight="1" x14ac:dyDescent="0.25">
      <c r="A2143" s="24" t="s">
        <v>9798</v>
      </c>
      <c r="B2143" s="25" t="s">
        <v>21163</v>
      </c>
      <c r="C2143" s="24">
        <v>8032</v>
      </c>
      <c r="D2143" s="24" t="s">
        <v>17074</v>
      </c>
      <c r="E2143" s="24" t="s">
        <v>9799</v>
      </c>
      <c r="F2143" s="26">
        <f>Table134[[#This Row],[ToMeasure]]-Table134[[#This Row],[FromMeasure]]</f>
        <v>0.30717488999999998</v>
      </c>
      <c r="G2143" s="27" t="s">
        <v>9800</v>
      </c>
      <c r="H2143" s="37">
        <v>0</v>
      </c>
      <c r="I2143" s="24" t="s">
        <v>923</v>
      </c>
      <c r="J2143" s="37">
        <v>0.30717488999999998</v>
      </c>
      <c r="K2143" s="24" t="s">
        <v>5683</v>
      </c>
      <c r="L2143" s="28">
        <v>5219</v>
      </c>
      <c r="M2143" s="28">
        <v>0</v>
      </c>
      <c r="N2143" s="28">
        <v>5219</v>
      </c>
      <c r="O2143" s="25" t="s">
        <v>24718</v>
      </c>
      <c r="P2143" s="24">
        <v>9</v>
      </c>
      <c r="Q2143" s="24" t="s">
        <v>203</v>
      </c>
      <c r="R2143" s="28">
        <v>176</v>
      </c>
      <c r="S2143" s="28">
        <v>146</v>
      </c>
      <c r="T2143" s="29">
        <v>6.1697643226671775E-2</v>
      </c>
      <c r="U2143" s="28">
        <v>6918</v>
      </c>
      <c r="V2143" s="63"/>
      <c r="W2143" s="61">
        <f>(Table134[[#This Row],[2042 Future AADT]]-Table134[[#This Row],[AADT 2022]])/20*($W$5-2022)+Table134[[#This Row],[AADT 2022]]</f>
        <v>6918</v>
      </c>
      <c r="X2143" s="63"/>
    </row>
    <row r="2144" spans="1:24" s="21" customFormat="1" ht="24" customHeight="1" x14ac:dyDescent="0.25">
      <c r="A2144" s="24" t="s">
        <v>13174</v>
      </c>
      <c r="B2144" s="25" t="s">
        <v>21162</v>
      </c>
      <c r="C2144" s="24">
        <v>8031</v>
      </c>
      <c r="D2144" s="24" t="s">
        <v>17074</v>
      </c>
      <c r="E2144" s="24" t="s">
        <v>13175</v>
      </c>
      <c r="F2144" s="26">
        <f>Table134[[#This Row],[ToMeasure]]-Table134[[#This Row],[FromMeasure]]</f>
        <v>0.41919745000000003</v>
      </c>
      <c r="G2144" s="27" t="s">
        <v>9805</v>
      </c>
      <c r="H2144" s="37">
        <v>0</v>
      </c>
      <c r="I2144" s="24" t="s">
        <v>5688</v>
      </c>
      <c r="J2144" s="37">
        <v>0.41919745000000003</v>
      </c>
      <c r="K2144" s="24" t="s">
        <v>205</v>
      </c>
      <c r="L2144" s="28">
        <v>5139</v>
      </c>
      <c r="M2144" s="28">
        <v>0</v>
      </c>
      <c r="N2144" s="28">
        <v>5139</v>
      </c>
      <c r="O2144" s="25" t="s">
        <v>24719</v>
      </c>
      <c r="P2144" s="24">
        <v>8</v>
      </c>
      <c r="Q2144" s="24" t="s">
        <v>203</v>
      </c>
      <c r="R2144" s="28">
        <v>159</v>
      </c>
      <c r="S2144" s="28">
        <v>619</v>
      </c>
      <c r="T2144" s="29">
        <v>0.15139132126872931</v>
      </c>
      <c r="U2144" s="28">
        <v>6812</v>
      </c>
      <c r="V2144" s="63"/>
      <c r="W2144" s="61">
        <f>(Table134[[#This Row],[2042 Future AADT]]-Table134[[#This Row],[AADT 2022]])/20*($W$5-2022)+Table134[[#This Row],[AADT 2022]]</f>
        <v>6812</v>
      </c>
      <c r="X2144" s="63"/>
    </row>
    <row r="2145" spans="1:24" s="21" customFormat="1" ht="24" customHeight="1" x14ac:dyDescent="0.25">
      <c r="A2145" s="24" t="s">
        <v>15964</v>
      </c>
      <c r="B2145" s="25" t="s">
        <v>21164</v>
      </c>
      <c r="C2145" s="24">
        <v>8033</v>
      </c>
      <c r="D2145" s="24" t="s">
        <v>17074</v>
      </c>
      <c r="E2145" s="24" t="s">
        <v>15965</v>
      </c>
      <c r="F2145" s="26">
        <f>Table134[[#This Row],[ToMeasure]]-Table134[[#This Row],[FromMeasure]]</f>
        <v>0.44654505999999999</v>
      </c>
      <c r="G2145" s="27" t="s">
        <v>5683</v>
      </c>
      <c r="H2145" s="37">
        <v>0</v>
      </c>
      <c r="I2145" s="24" t="s">
        <v>9800</v>
      </c>
      <c r="J2145" s="37">
        <v>0.44654505999999999</v>
      </c>
      <c r="K2145" s="24" t="s">
        <v>923</v>
      </c>
      <c r="L2145" s="28">
        <v>6033</v>
      </c>
      <c r="M2145" s="28">
        <v>0</v>
      </c>
      <c r="N2145" s="28">
        <v>6033</v>
      </c>
      <c r="O2145" s="25" t="s">
        <v>24720</v>
      </c>
      <c r="P2145" s="24">
        <v>15</v>
      </c>
      <c r="Q2145" s="24" t="s">
        <v>203</v>
      </c>
      <c r="R2145" s="28">
        <v>182</v>
      </c>
      <c r="S2145" s="28">
        <v>710</v>
      </c>
      <c r="T2145" s="29">
        <v>0.14785347256754516</v>
      </c>
      <c r="U2145" s="28">
        <v>7997</v>
      </c>
      <c r="V2145" s="63"/>
      <c r="W2145" s="61">
        <f>(Table134[[#This Row],[2042 Future AADT]]-Table134[[#This Row],[AADT 2022]])/20*($W$5-2022)+Table134[[#This Row],[AADT 2022]]</f>
        <v>7997</v>
      </c>
      <c r="X2145" s="63"/>
    </row>
    <row r="2146" spans="1:24" s="21" customFormat="1" ht="24" customHeight="1" x14ac:dyDescent="0.25">
      <c r="A2146" s="24" t="s">
        <v>5679</v>
      </c>
      <c r="B2146" s="25"/>
      <c r="C2146" s="24" t="s">
        <v>203</v>
      </c>
      <c r="D2146" s="24" t="s">
        <v>17074</v>
      </c>
      <c r="E2146" s="24" t="s">
        <v>5680</v>
      </c>
      <c r="F2146" s="26">
        <f>Table134[[#This Row],[ToMeasure]]-Table134[[#This Row],[FromMeasure]]</f>
        <v>8.5387820000000003E-2</v>
      </c>
      <c r="G2146" s="27" t="s">
        <v>5681</v>
      </c>
      <c r="H2146" s="37">
        <v>0</v>
      </c>
      <c r="I2146" s="24" t="s">
        <v>5682</v>
      </c>
      <c r="J2146" s="37">
        <v>8.5387820000000003E-2</v>
      </c>
      <c r="K2146" s="24" t="s">
        <v>5683</v>
      </c>
      <c r="L2146" s="28" t="s">
        <v>203</v>
      </c>
      <c r="M2146" s="28" t="s">
        <v>203</v>
      </c>
      <c r="N2146" s="28">
        <v>5867</v>
      </c>
      <c r="O2146" s="25" t="s">
        <v>24721</v>
      </c>
      <c r="P2146" s="24" t="s">
        <v>203</v>
      </c>
      <c r="Q2146" s="24" t="s">
        <v>203</v>
      </c>
      <c r="R2146" s="28">
        <v>193</v>
      </c>
      <c r="S2146" s="28">
        <v>201</v>
      </c>
      <c r="T2146" s="29">
        <v>6.7155275268450651E-2</v>
      </c>
      <c r="U2146" s="28">
        <v>7777</v>
      </c>
      <c r="V2146" s="63"/>
      <c r="W2146" s="61">
        <f>(Table134[[#This Row],[2042 Future AADT]]-Table134[[#This Row],[AADT 2022]])/20*($W$5-2022)+Table134[[#This Row],[AADT 2022]]</f>
        <v>7777</v>
      </c>
      <c r="X2146" s="63"/>
    </row>
    <row r="2147" spans="1:24" s="21" customFormat="1" ht="24" customHeight="1" x14ac:dyDescent="0.25">
      <c r="A2147" s="24" t="s">
        <v>9802</v>
      </c>
      <c r="B2147" s="25"/>
      <c r="C2147" s="24" t="s">
        <v>203</v>
      </c>
      <c r="D2147" s="24" t="s">
        <v>17074</v>
      </c>
      <c r="E2147" s="24" t="s">
        <v>9803</v>
      </c>
      <c r="F2147" s="26">
        <f>Table134[[#This Row],[ToMeasure]]-Table134[[#This Row],[FromMeasure]]</f>
        <v>8.748177E-2</v>
      </c>
      <c r="G2147" s="27" t="s">
        <v>9804</v>
      </c>
      <c r="H2147" s="37">
        <v>0</v>
      </c>
      <c r="I2147" s="24" t="s">
        <v>1988</v>
      </c>
      <c r="J2147" s="37">
        <v>8.748177E-2</v>
      </c>
      <c r="K2147" s="24" t="s">
        <v>9805</v>
      </c>
      <c r="L2147" s="28" t="s">
        <v>203</v>
      </c>
      <c r="M2147" s="28" t="s">
        <v>203</v>
      </c>
      <c r="N2147" s="28">
        <v>5598</v>
      </c>
      <c r="O2147" s="25" t="s">
        <v>24722</v>
      </c>
      <c r="P2147" s="24" t="s">
        <v>203</v>
      </c>
      <c r="Q2147" s="24" t="s">
        <v>203</v>
      </c>
      <c r="R2147" s="28">
        <v>202</v>
      </c>
      <c r="S2147" s="28">
        <v>187</v>
      </c>
      <c r="T2147" s="29">
        <v>6.948910325116113E-2</v>
      </c>
      <c r="U2147" s="28">
        <v>7420</v>
      </c>
      <c r="V2147" s="63"/>
      <c r="W2147" s="61">
        <f>(Table134[[#This Row],[2042 Future AADT]]-Table134[[#This Row],[AADT 2022]])/20*($W$5-2022)+Table134[[#This Row],[AADT 2022]]</f>
        <v>7420</v>
      </c>
      <c r="X2147" s="63"/>
    </row>
    <row r="2148" spans="1:24" s="21" customFormat="1" ht="24" customHeight="1" x14ac:dyDescent="0.25">
      <c r="A2148" s="24" t="s">
        <v>5685</v>
      </c>
      <c r="B2148" s="25"/>
      <c r="C2148" s="24" t="s">
        <v>203</v>
      </c>
      <c r="D2148" s="24" t="s">
        <v>17074</v>
      </c>
      <c r="E2148" s="24" t="s">
        <v>5686</v>
      </c>
      <c r="F2148" s="26">
        <f>Table134[[#This Row],[ToMeasure]]-Table134[[#This Row],[FromMeasure]]</f>
        <v>6.1774950000000002E-2</v>
      </c>
      <c r="G2148" s="27" t="s">
        <v>5687</v>
      </c>
      <c r="H2148" s="37">
        <v>0</v>
      </c>
      <c r="I2148" s="24" t="s">
        <v>5688</v>
      </c>
      <c r="J2148" s="37">
        <v>6.1774950000000002E-2</v>
      </c>
      <c r="K2148" s="24" t="s">
        <v>5689</v>
      </c>
      <c r="L2148" s="28" t="s">
        <v>203</v>
      </c>
      <c r="M2148" s="28" t="s">
        <v>203</v>
      </c>
      <c r="N2148" s="28" t="s">
        <v>203</v>
      </c>
      <c r="O2148" s="25" t="s">
        <v>203</v>
      </c>
      <c r="P2148" s="24" t="s">
        <v>203</v>
      </c>
      <c r="Q2148" s="24" t="s">
        <v>203</v>
      </c>
      <c r="R2148" s="28" t="s">
        <v>203</v>
      </c>
      <c r="S2148" s="28" t="s">
        <v>203</v>
      </c>
      <c r="T2148" s="29" t="s">
        <v>203</v>
      </c>
      <c r="U2148" s="28" t="s">
        <v>203</v>
      </c>
      <c r="V2148" s="63"/>
      <c r="W2148" s="61" t="e">
        <f>(Table134[[#This Row],[2042 Future AADT]]-Table134[[#This Row],[AADT 2022]])/20*($W$5-2022)+Table134[[#This Row],[AADT 2022]]</f>
        <v>#VALUE!</v>
      </c>
      <c r="X2148" s="63"/>
    </row>
    <row r="2149" spans="1:24" s="21" customFormat="1" ht="24" customHeight="1" x14ac:dyDescent="0.25">
      <c r="A2149" s="24" t="s">
        <v>13177</v>
      </c>
      <c r="B2149" s="25"/>
      <c r="C2149" s="24" t="s">
        <v>203</v>
      </c>
      <c r="D2149" s="24" t="s">
        <v>17074</v>
      </c>
      <c r="E2149" s="24" t="s">
        <v>13178</v>
      </c>
      <c r="F2149" s="26">
        <f>Table134[[#This Row],[ToMeasure]]-Table134[[#This Row],[FromMeasure]]</f>
        <v>6.1496769999999999E-2</v>
      </c>
      <c r="G2149" s="27" t="s">
        <v>13179</v>
      </c>
      <c r="H2149" s="37">
        <v>0</v>
      </c>
      <c r="I2149" s="24" t="s">
        <v>9800</v>
      </c>
      <c r="J2149" s="37">
        <v>6.1496769999999999E-2</v>
      </c>
      <c r="K2149" s="24" t="s">
        <v>1988</v>
      </c>
      <c r="L2149" s="28" t="s">
        <v>203</v>
      </c>
      <c r="M2149" s="28" t="s">
        <v>203</v>
      </c>
      <c r="N2149" s="28" t="s">
        <v>203</v>
      </c>
      <c r="O2149" s="25" t="s">
        <v>203</v>
      </c>
      <c r="P2149" s="24" t="s">
        <v>203</v>
      </c>
      <c r="Q2149" s="24" t="s">
        <v>203</v>
      </c>
      <c r="R2149" s="28" t="s">
        <v>203</v>
      </c>
      <c r="S2149" s="28" t="s">
        <v>203</v>
      </c>
      <c r="T2149" s="29" t="s">
        <v>203</v>
      </c>
      <c r="U2149" s="28" t="s">
        <v>203</v>
      </c>
      <c r="V2149" s="63"/>
      <c r="W2149" s="61" t="e">
        <f>(Table134[[#This Row],[2042 Future AADT]]-Table134[[#This Row],[AADT 2022]])/20*($W$5-2022)+Table134[[#This Row],[AADT 2022]]</f>
        <v>#VALUE!</v>
      </c>
      <c r="X2149" s="63"/>
    </row>
    <row r="2150" spans="1:24" s="21" customFormat="1" ht="24" customHeight="1" x14ac:dyDescent="0.25">
      <c r="A2150" s="24" t="s">
        <v>13180</v>
      </c>
      <c r="B2150" s="25" t="s">
        <v>21168</v>
      </c>
      <c r="C2150" s="24">
        <v>8050</v>
      </c>
      <c r="D2150" s="24" t="s">
        <v>17074</v>
      </c>
      <c r="E2150" s="24" t="s">
        <v>13181</v>
      </c>
      <c r="F2150" s="26">
        <f>Table134[[#This Row],[ToMeasure]]-Table134[[#This Row],[FromMeasure]]</f>
        <v>0.30036896000000002</v>
      </c>
      <c r="G2150" s="27" t="s">
        <v>13182</v>
      </c>
      <c r="H2150" s="37">
        <v>0</v>
      </c>
      <c r="I2150" s="24" t="s">
        <v>205</v>
      </c>
      <c r="J2150" s="37">
        <v>0.30036896000000002</v>
      </c>
      <c r="K2150" s="24" t="s">
        <v>5697</v>
      </c>
      <c r="L2150" s="28">
        <v>5774</v>
      </c>
      <c r="M2150" s="28">
        <v>0</v>
      </c>
      <c r="N2150" s="28">
        <v>5774</v>
      </c>
      <c r="O2150" s="25" t="s">
        <v>24723</v>
      </c>
      <c r="P2150" s="24">
        <v>11</v>
      </c>
      <c r="Q2150" s="24" t="s">
        <v>203</v>
      </c>
      <c r="R2150" s="28">
        <v>194</v>
      </c>
      <c r="S2150" s="28">
        <v>161</v>
      </c>
      <c r="T2150" s="29">
        <v>6.1482507793557323E-2</v>
      </c>
      <c r="U2150" s="28">
        <v>7654</v>
      </c>
      <c r="V2150" s="63"/>
      <c r="W2150" s="61">
        <f>(Table134[[#This Row],[2042 Future AADT]]-Table134[[#This Row],[AADT 2022]])/20*($W$5-2022)+Table134[[#This Row],[AADT 2022]]</f>
        <v>7654</v>
      </c>
      <c r="X2150" s="63"/>
    </row>
    <row r="2151" spans="1:24" s="21" customFormat="1" ht="24" customHeight="1" x14ac:dyDescent="0.25">
      <c r="A2151" s="24" t="s">
        <v>15967</v>
      </c>
      <c r="B2151" s="25" t="s">
        <v>21170</v>
      </c>
      <c r="C2151" s="24">
        <v>8052</v>
      </c>
      <c r="D2151" s="24" t="s">
        <v>17074</v>
      </c>
      <c r="E2151" s="24" t="s">
        <v>15968</v>
      </c>
      <c r="F2151" s="26">
        <f>Table134[[#This Row],[ToMeasure]]-Table134[[#This Row],[FromMeasure]]</f>
        <v>0.12630707999999999</v>
      </c>
      <c r="G2151" s="27" t="s">
        <v>15969</v>
      </c>
      <c r="H2151" s="37">
        <v>0</v>
      </c>
      <c r="I2151" s="24" t="s">
        <v>923</v>
      </c>
      <c r="J2151" s="37">
        <v>0.12630707999999999</v>
      </c>
      <c r="K2151" s="24" t="s">
        <v>5530</v>
      </c>
      <c r="L2151" s="28">
        <v>9029</v>
      </c>
      <c r="M2151" s="28">
        <v>0</v>
      </c>
      <c r="N2151" s="28">
        <v>9029</v>
      </c>
      <c r="O2151" s="25" t="s">
        <v>24724</v>
      </c>
      <c r="P2151" s="24">
        <v>10</v>
      </c>
      <c r="Q2151" s="24" t="s">
        <v>203</v>
      </c>
      <c r="R2151" s="28">
        <v>279</v>
      </c>
      <c r="S2151" s="28">
        <v>1087</v>
      </c>
      <c r="T2151" s="29">
        <v>0.15129028685347215</v>
      </c>
      <c r="U2151" s="28">
        <v>11968</v>
      </c>
      <c r="V2151" s="63"/>
      <c r="W2151" s="61">
        <f>(Table134[[#This Row],[2042 Future AADT]]-Table134[[#This Row],[AADT 2022]])/20*($W$5-2022)+Table134[[#This Row],[AADT 2022]]</f>
        <v>11968</v>
      </c>
      <c r="X2151" s="63"/>
    </row>
    <row r="2152" spans="1:24" s="21" customFormat="1" ht="24" customHeight="1" x14ac:dyDescent="0.25">
      <c r="A2152" s="24" t="s">
        <v>15971</v>
      </c>
      <c r="B2152" s="25" t="s">
        <v>21169</v>
      </c>
      <c r="C2152" s="24">
        <v>8051</v>
      </c>
      <c r="D2152" s="24" t="s">
        <v>17074</v>
      </c>
      <c r="E2152" s="24" t="s">
        <v>15972</v>
      </c>
      <c r="F2152" s="26">
        <f>Table134[[#This Row],[ToMeasure]]-Table134[[#This Row],[FromMeasure]]</f>
        <v>0.15399029</v>
      </c>
      <c r="G2152" s="27" t="s">
        <v>15973</v>
      </c>
      <c r="H2152" s="37">
        <v>0</v>
      </c>
      <c r="I2152" s="24" t="s">
        <v>5697</v>
      </c>
      <c r="J2152" s="37">
        <v>0.15399029</v>
      </c>
      <c r="K2152" s="24" t="s">
        <v>205</v>
      </c>
      <c r="L2152" s="28">
        <v>9775</v>
      </c>
      <c r="M2152" s="28">
        <v>0</v>
      </c>
      <c r="N2152" s="28">
        <v>9775</v>
      </c>
      <c r="O2152" s="25" t="s">
        <v>24725</v>
      </c>
      <c r="P2152" s="24">
        <v>9</v>
      </c>
      <c r="Q2152" s="24" t="s">
        <v>203</v>
      </c>
      <c r="R2152" s="28">
        <v>332</v>
      </c>
      <c r="S2152" s="28">
        <v>276</v>
      </c>
      <c r="T2152" s="29">
        <v>6.2199488491048595E-2</v>
      </c>
      <c r="U2152" s="28">
        <v>12957</v>
      </c>
      <c r="V2152" s="63"/>
      <c r="W2152" s="61">
        <f>(Table134[[#This Row],[2042 Future AADT]]-Table134[[#This Row],[AADT 2022]])/20*($W$5-2022)+Table134[[#This Row],[AADT 2022]]</f>
        <v>12957</v>
      </c>
      <c r="X2152" s="63"/>
    </row>
    <row r="2153" spans="1:24" s="21" customFormat="1" ht="24" customHeight="1" x14ac:dyDescent="0.25">
      <c r="A2153" s="24" t="s">
        <v>9807</v>
      </c>
      <c r="B2153" s="25" t="s">
        <v>21171</v>
      </c>
      <c r="C2153" s="24">
        <v>8053</v>
      </c>
      <c r="D2153" s="24" t="s">
        <v>17074</v>
      </c>
      <c r="E2153" s="24" t="s">
        <v>9808</v>
      </c>
      <c r="F2153" s="26">
        <f>Table134[[#This Row],[ToMeasure]]-Table134[[#This Row],[FromMeasure]]</f>
        <v>0.25063426</v>
      </c>
      <c r="G2153" s="27" t="s">
        <v>9809</v>
      </c>
      <c r="H2153" s="37">
        <v>0</v>
      </c>
      <c r="I2153" s="24" t="s">
        <v>5530</v>
      </c>
      <c r="J2153" s="37">
        <v>0.25063426</v>
      </c>
      <c r="K2153" s="24" t="s">
        <v>923</v>
      </c>
      <c r="L2153" s="28">
        <v>5920</v>
      </c>
      <c r="M2153" s="28">
        <v>0</v>
      </c>
      <c r="N2153" s="28">
        <v>5920</v>
      </c>
      <c r="O2153" s="25" t="s">
        <v>24726</v>
      </c>
      <c r="P2153" s="24">
        <v>12</v>
      </c>
      <c r="Q2153" s="24" t="s">
        <v>203</v>
      </c>
      <c r="R2153" s="28">
        <v>183</v>
      </c>
      <c r="S2153" s="28">
        <v>713</v>
      </c>
      <c r="T2153" s="29">
        <v>0.15135135135135136</v>
      </c>
      <c r="U2153" s="28">
        <v>7847</v>
      </c>
      <c r="V2153" s="63"/>
      <c r="W2153" s="61">
        <f>(Table134[[#This Row],[2042 Future AADT]]-Table134[[#This Row],[AADT 2022]])/20*($W$5-2022)+Table134[[#This Row],[AADT 2022]]</f>
        <v>7847</v>
      </c>
      <c r="X2153" s="63"/>
    </row>
    <row r="2154" spans="1:24" s="21" customFormat="1" ht="24" customHeight="1" x14ac:dyDescent="0.25">
      <c r="A2154" s="24" t="s">
        <v>15975</v>
      </c>
      <c r="B2154" s="25" t="s">
        <v>21184</v>
      </c>
      <c r="C2154" s="24">
        <v>8070</v>
      </c>
      <c r="D2154" s="24" t="s">
        <v>17074</v>
      </c>
      <c r="E2154" s="24" t="s">
        <v>15976</v>
      </c>
      <c r="F2154" s="26">
        <f>Table134[[#This Row],[ToMeasure]]-Table134[[#This Row],[FromMeasure]]</f>
        <v>0.19735185</v>
      </c>
      <c r="G2154" s="27" t="s">
        <v>15977</v>
      </c>
      <c r="H2154" s="37">
        <v>0</v>
      </c>
      <c r="I2154" s="24" t="s">
        <v>205</v>
      </c>
      <c r="J2154" s="37">
        <v>0.19735185</v>
      </c>
      <c r="K2154" s="24" t="s">
        <v>5697</v>
      </c>
      <c r="L2154" s="28">
        <v>4852</v>
      </c>
      <c r="M2154" s="28">
        <v>0</v>
      </c>
      <c r="N2154" s="28">
        <v>4852</v>
      </c>
      <c r="O2154" s="25" t="s">
        <v>24727</v>
      </c>
      <c r="P2154" s="24">
        <v>15</v>
      </c>
      <c r="Q2154" s="24" t="s">
        <v>203</v>
      </c>
      <c r="R2154" s="28">
        <v>150</v>
      </c>
      <c r="S2154" s="28">
        <v>584</v>
      </c>
      <c r="T2154" s="29">
        <v>0.15127782357790601</v>
      </c>
      <c r="U2154" s="28">
        <v>6431</v>
      </c>
      <c r="V2154" s="63"/>
      <c r="W2154" s="61">
        <f>(Table134[[#This Row],[2042 Future AADT]]-Table134[[#This Row],[AADT 2022]])/20*($W$5-2022)+Table134[[#This Row],[AADT 2022]]</f>
        <v>6431</v>
      </c>
      <c r="X2154" s="63"/>
    </row>
    <row r="2155" spans="1:24" s="21" customFormat="1" ht="24" customHeight="1" x14ac:dyDescent="0.25">
      <c r="A2155" s="24" t="s">
        <v>5690</v>
      </c>
      <c r="B2155" s="25" t="s">
        <v>21186</v>
      </c>
      <c r="C2155" s="24">
        <v>8072</v>
      </c>
      <c r="D2155" s="24" t="s">
        <v>17074</v>
      </c>
      <c r="E2155" s="24" t="s">
        <v>5691</v>
      </c>
      <c r="F2155" s="26">
        <f>Table134[[#This Row],[ToMeasure]]-Table134[[#This Row],[FromMeasure]]</f>
        <v>0.26173634000000001</v>
      </c>
      <c r="G2155" s="27" t="s">
        <v>5692</v>
      </c>
      <c r="H2155" s="37">
        <v>0</v>
      </c>
      <c r="I2155" s="24" t="s">
        <v>923</v>
      </c>
      <c r="J2155" s="37">
        <v>0.26173634000000001</v>
      </c>
      <c r="K2155" s="24" t="s">
        <v>5530</v>
      </c>
      <c r="L2155" s="28">
        <v>8318</v>
      </c>
      <c r="M2155" s="28">
        <v>0</v>
      </c>
      <c r="N2155" s="28">
        <v>8318</v>
      </c>
      <c r="O2155" s="25" t="s">
        <v>24728</v>
      </c>
      <c r="P2155" s="24">
        <v>9</v>
      </c>
      <c r="Q2155" s="24" t="s">
        <v>203</v>
      </c>
      <c r="R2155" s="28">
        <v>279</v>
      </c>
      <c r="S2155" s="28">
        <v>233</v>
      </c>
      <c r="T2155" s="29">
        <v>6.1553257994710266E-2</v>
      </c>
      <c r="U2155" s="28">
        <v>11026</v>
      </c>
      <c r="V2155" s="63"/>
      <c r="W2155" s="61">
        <f>(Table134[[#This Row],[2042 Future AADT]]-Table134[[#This Row],[AADT 2022]])/20*($W$5-2022)+Table134[[#This Row],[AADT 2022]]</f>
        <v>11026</v>
      </c>
      <c r="X2155" s="63"/>
    </row>
    <row r="2156" spans="1:24" s="21" customFormat="1" ht="24" customHeight="1" x14ac:dyDescent="0.25">
      <c r="A2156" s="24" t="s">
        <v>5694</v>
      </c>
      <c r="B2156" s="25" t="s">
        <v>21185</v>
      </c>
      <c r="C2156" s="24">
        <v>8071</v>
      </c>
      <c r="D2156" s="24" t="s">
        <v>17074</v>
      </c>
      <c r="E2156" s="24" t="s">
        <v>5695</v>
      </c>
      <c r="F2156" s="26">
        <f>Table134[[#This Row],[ToMeasure]]-Table134[[#This Row],[FromMeasure]]</f>
        <v>0.26744213</v>
      </c>
      <c r="G2156" s="27" t="s">
        <v>5696</v>
      </c>
      <c r="H2156" s="37">
        <v>0</v>
      </c>
      <c r="I2156" s="24" t="s">
        <v>5697</v>
      </c>
      <c r="J2156" s="37">
        <v>0.26744213</v>
      </c>
      <c r="K2156" s="24" t="s">
        <v>205</v>
      </c>
      <c r="L2156" s="28">
        <v>7722</v>
      </c>
      <c r="M2156" s="28">
        <v>0</v>
      </c>
      <c r="N2156" s="28">
        <v>7722</v>
      </c>
      <c r="O2156" s="25" t="s">
        <v>24729</v>
      </c>
      <c r="P2156" s="24">
        <v>9</v>
      </c>
      <c r="Q2156" s="24" t="s">
        <v>203</v>
      </c>
      <c r="R2156" s="28">
        <v>235</v>
      </c>
      <c r="S2156" s="28">
        <v>911</v>
      </c>
      <c r="T2156" s="29">
        <v>0.14840714840714841</v>
      </c>
      <c r="U2156" s="28">
        <v>10236</v>
      </c>
      <c r="V2156" s="63"/>
      <c r="W2156" s="61">
        <f>(Table134[[#This Row],[2042 Future AADT]]-Table134[[#This Row],[AADT 2022]])/20*($W$5-2022)+Table134[[#This Row],[AADT 2022]]</f>
        <v>10236</v>
      </c>
      <c r="X2156" s="63"/>
    </row>
    <row r="2157" spans="1:24" s="21" customFormat="1" ht="24" customHeight="1" x14ac:dyDescent="0.25">
      <c r="A2157" s="24" t="s">
        <v>5699</v>
      </c>
      <c r="B2157" s="25" t="s">
        <v>21187</v>
      </c>
      <c r="C2157" s="24">
        <v>8073</v>
      </c>
      <c r="D2157" s="24" t="s">
        <v>17074</v>
      </c>
      <c r="E2157" s="24" t="s">
        <v>5700</v>
      </c>
      <c r="F2157" s="26">
        <f>Table134[[#This Row],[ToMeasure]]-Table134[[#This Row],[FromMeasure]]</f>
        <v>0.15239151000000001</v>
      </c>
      <c r="G2157" s="27" t="s">
        <v>5701</v>
      </c>
      <c r="H2157" s="37">
        <v>0</v>
      </c>
      <c r="I2157" s="24" t="s">
        <v>5530</v>
      </c>
      <c r="J2157" s="37">
        <v>0.15239151000000001</v>
      </c>
      <c r="K2157" s="24" t="s">
        <v>923</v>
      </c>
      <c r="L2157" s="28">
        <v>4607</v>
      </c>
      <c r="M2157" s="28">
        <v>0</v>
      </c>
      <c r="N2157" s="28">
        <v>4607</v>
      </c>
      <c r="O2157" s="25" t="s">
        <v>24730</v>
      </c>
      <c r="P2157" s="24">
        <v>14</v>
      </c>
      <c r="Q2157" s="24" t="s">
        <v>203</v>
      </c>
      <c r="R2157" s="28">
        <v>144</v>
      </c>
      <c r="S2157" s="28">
        <v>557</v>
      </c>
      <c r="T2157" s="29">
        <v>0.15215975689168657</v>
      </c>
      <c r="U2157" s="28">
        <v>6107</v>
      </c>
      <c r="V2157" s="63"/>
      <c r="W2157" s="61">
        <f>(Table134[[#This Row],[2042 Future AADT]]-Table134[[#This Row],[AADT 2022]])/20*($W$5-2022)+Table134[[#This Row],[AADT 2022]]</f>
        <v>6107</v>
      </c>
      <c r="X2157" s="63"/>
    </row>
    <row r="2158" spans="1:24" s="21" customFormat="1" ht="24" customHeight="1" x14ac:dyDescent="0.25">
      <c r="A2158" s="24" t="s">
        <v>9811</v>
      </c>
      <c r="B2158" s="25" t="s">
        <v>21192</v>
      </c>
      <c r="C2158" s="24">
        <v>8100</v>
      </c>
      <c r="D2158" s="24" t="s">
        <v>17074</v>
      </c>
      <c r="E2158" s="24" t="s">
        <v>9812</v>
      </c>
      <c r="F2158" s="26">
        <f>Table134[[#This Row],[ToMeasure]]-Table134[[#This Row],[FromMeasure]]</f>
        <v>1.1651581600000001</v>
      </c>
      <c r="G2158" s="27" t="s">
        <v>5706</v>
      </c>
      <c r="H2158" s="37">
        <v>0</v>
      </c>
      <c r="I2158" s="24" t="s">
        <v>205</v>
      </c>
      <c r="J2158" s="37">
        <v>1.1651581600000001</v>
      </c>
      <c r="K2158" s="24" t="s">
        <v>298</v>
      </c>
      <c r="L2158" s="28">
        <v>11559</v>
      </c>
      <c r="M2158" s="28">
        <v>0</v>
      </c>
      <c r="N2158" s="28">
        <v>11559</v>
      </c>
      <c r="O2158" s="25" t="s">
        <v>24731</v>
      </c>
      <c r="P2158" s="24">
        <v>13</v>
      </c>
      <c r="Q2158" s="24" t="s">
        <v>203</v>
      </c>
      <c r="R2158" s="28">
        <v>393</v>
      </c>
      <c r="S2158" s="28">
        <v>324</v>
      </c>
      <c r="T2158" s="29">
        <v>6.2029587334544514E-2</v>
      </c>
      <c r="U2158" s="28">
        <v>15322</v>
      </c>
      <c r="V2158" s="63"/>
      <c r="W2158" s="61">
        <f>(Table134[[#This Row],[2042 Future AADT]]-Table134[[#This Row],[AADT 2022]])/20*($W$5-2022)+Table134[[#This Row],[AADT 2022]]</f>
        <v>15322</v>
      </c>
      <c r="X2158" s="63"/>
    </row>
    <row r="2159" spans="1:24" s="21" customFormat="1" ht="24" customHeight="1" x14ac:dyDescent="0.25">
      <c r="A2159" s="24" t="s">
        <v>15979</v>
      </c>
      <c r="B2159" s="25" t="s">
        <v>21194</v>
      </c>
      <c r="C2159" s="24">
        <v>8104</v>
      </c>
      <c r="D2159" s="24" t="s">
        <v>17074</v>
      </c>
      <c r="E2159" s="24" t="s">
        <v>15980</v>
      </c>
      <c r="F2159" s="26">
        <f>Table134[[#This Row],[ToMeasure]]-Table134[[#This Row],[FromMeasure]]</f>
        <v>0.36671014000000002</v>
      </c>
      <c r="G2159" s="27" t="s">
        <v>15981</v>
      </c>
      <c r="H2159" s="37">
        <v>0</v>
      </c>
      <c r="I2159" s="24" t="s">
        <v>205</v>
      </c>
      <c r="J2159" s="37">
        <v>0.36671014000000002</v>
      </c>
      <c r="K2159" s="24" t="s">
        <v>3074</v>
      </c>
      <c r="L2159" s="28">
        <v>14126</v>
      </c>
      <c r="M2159" s="28">
        <v>0</v>
      </c>
      <c r="N2159" s="28">
        <v>14126</v>
      </c>
      <c r="O2159" s="25" t="s">
        <v>24732</v>
      </c>
      <c r="P2159" s="24">
        <v>10</v>
      </c>
      <c r="Q2159" s="24" t="s">
        <v>203</v>
      </c>
      <c r="R2159" s="28">
        <v>480</v>
      </c>
      <c r="S2159" s="28">
        <v>396</v>
      </c>
      <c r="T2159" s="29">
        <v>6.201330879229789E-2</v>
      </c>
      <c r="U2159" s="28">
        <v>18724</v>
      </c>
      <c r="V2159" s="63"/>
      <c r="W2159" s="61">
        <f>(Table134[[#This Row],[2042 Future AADT]]-Table134[[#This Row],[AADT 2022]])/20*($W$5-2022)+Table134[[#This Row],[AADT 2022]]</f>
        <v>18724</v>
      </c>
      <c r="X2159" s="63"/>
    </row>
    <row r="2160" spans="1:24" s="21" customFormat="1" ht="24" customHeight="1" x14ac:dyDescent="0.25">
      <c r="A2160" s="24" t="s">
        <v>5703</v>
      </c>
      <c r="B2160" s="25" t="s">
        <v>21195</v>
      </c>
      <c r="C2160" s="24">
        <v>8105</v>
      </c>
      <c r="D2160" s="24" t="s">
        <v>17074</v>
      </c>
      <c r="E2160" s="24" t="s">
        <v>5704</v>
      </c>
      <c r="F2160" s="26">
        <f>Table134[[#This Row],[ToMeasure]]-Table134[[#This Row],[FromMeasure]]</f>
        <v>0.48984417000000002</v>
      </c>
      <c r="G2160" s="27" t="s">
        <v>5705</v>
      </c>
      <c r="H2160" s="37">
        <v>0</v>
      </c>
      <c r="I2160" s="24" t="s">
        <v>923</v>
      </c>
      <c r="J2160" s="37">
        <v>0.48984417000000002</v>
      </c>
      <c r="K2160" s="24" t="s">
        <v>5706</v>
      </c>
      <c r="L2160" s="28">
        <v>8740</v>
      </c>
      <c r="M2160" s="28">
        <v>0</v>
      </c>
      <c r="N2160" s="28">
        <v>8740</v>
      </c>
      <c r="O2160" s="25" t="s">
        <v>24733</v>
      </c>
      <c r="P2160" s="24">
        <v>9</v>
      </c>
      <c r="Q2160" s="24" t="s">
        <v>203</v>
      </c>
      <c r="R2160" s="28">
        <v>296</v>
      </c>
      <c r="S2160" s="28">
        <v>245</v>
      </c>
      <c r="T2160" s="29">
        <v>6.1899313501144165E-2</v>
      </c>
      <c r="U2160" s="28">
        <v>11585</v>
      </c>
      <c r="V2160" s="63"/>
      <c r="W2160" s="61">
        <f>(Table134[[#This Row],[2042 Future AADT]]-Table134[[#This Row],[AADT 2022]])/20*($W$5-2022)+Table134[[#This Row],[AADT 2022]]</f>
        <v>11585</v>
      </c>
      <c r="X2160" s="63"/>
    </row>
    <row r="2161" spans="1:24" s="21" customFormat="1" ht="24" customHeight="1" x14ac:dyDescent="0.25">
      <c r="A2161" s="24" t="s">
        <v>5709</v>
      </c>
      <c r="B2161" s="25" t="s">
        <v>21193</v>
      </c>
      <c r="C2161" s="24">
        <v>8102</v>
      </c>
      <c r="D2161" s="24" t="s">
        <v>17074</v>
      </c>
      <c r="E2161" s="24" t="s">
        <v>5710</v>
      </c>
      <c r="F2161" s="26">
        <f>Table134[[#This Row],[ToMeasure]]-Table134[[#This Row],[FromMeasure]]</f>
        <v>1.21782492</v>
      </c>
      <c r="G2161" s="27" t="s">
        <v>5711</v>
      </c>
      <c r="H2161" s="37">
        <v>0</v>
      </c>
      <c r="I2161" s="24" t="s">
        <v>923</v>
      </c>
      <c r="J2161" s="37">
        <v>1.21782492</v>
      </c>
      <c r="K2161" s="24" t="s">
        <v>3074</v>
      </c>
      <c r="L2161" s="28">
        <v>28709</v>
      </c>
      <c r="M2161" s="28">
        <v>0</v>
      </c>
      <c r="N2161" s="28">
        <v>28709</v>
      </c>
      <c r="O2161" s="25" t="s">
        <v>24734</v>
      </c>
      <c r="P2161" s="24">
        <v>10</v>
      </c>
      <c r="Q2161" s="24" t="s">
        <v>203</v>
      </c>
      <c r="R2161" s="28">
        <v>975</v>
      </c>
      <c r="S2161" s="28">
        <v>808</v>
      </c>
      <c r="T2161" s="29">
        <v>6.2105959803545926E-2</v>
      </c>
      <c r="U2161" s="28">
        <v>38055</v>
      </c>
      <c r="V2161" s="63"/>
      <c r="W2161" s="61">
        <f>(Table134[[#This Row],[2042 Future AADT]]-Table134[[#This Row],[AADT 2022]])/20*($W$5-2022)+Table134[[#This Row],[AADT 2022]]</f>
        <v>38055</v>
      </c>
      <c r="X2161" s="63"/>
    </row>
    <row r="2162" spans="1:24" s="21" customFormat="1" ht="24" customHeight="1" x14ac:dyDescent="0.25">
      <c r="A2162" s="24" t="s">
        <v>15983</v>
      </c>
      <c r="B2162" s="25" t="s">
        <v>21197</v>
      </c>
      <c r="C2162" s="24">
        <v>8112</v>
      </c>
      <c r="D2162" s="24" t="s">
        <v>17074</v>
      </c>
      <c r="E2162" s="24" t="s">
        <v>15984</v>
      </c>
      <c r="F2162" s="26">
        <f>Table134[[#This Row],[ToMeasure]]-Table134[[#This Row],[FromMeasure]]</f>
        <v>0.26363673999999998</v>
      </c>
      <c r="G2162" s="27" t="s">
        <v>15985</v>
      </c>
      <c r="H2162" s="37">
        <v>0</v>
      </c>
      <c r="I2162" s="24" t="s">
        <v>923</v>
      </c>
      <c r="J2162" s="37">
        <v>0.26363673999999998</v>
      </c>
      <c r="K2162" s="24" t="s">
        <v>72</v>
      </c>
      <c r="L2162" s="28">
        <v>3227</v>
      </c>
      <c r="M2162" s="28">
        <v>0</v>
      </c>
      <c r="N2162" s="28">
        <v>3227</v>
      </c>
      <c r="O2162" s="25" t="s">
        <v>24735</v>
      </c>
      <c r="P2162" s="24">
        <v>10</v>
      </c>
      <c r="Q2162" s="24" t="s">
        <v>203</v>
      </c>
      <c r="R2162" s="28">
        <v>110</v>
      </c>
      <c r="S2162" s="28">
        <v>90</v>
      </c>
      <c r="T2162" s="29">
        <v>6.1977068484660676E-2</v>
      </c>
      <c r="U2162" s="28">
        <v>4277</v>
      </c>
      <c r="V2162" s="63"/>
      <c r="W2162" s="61">
        <f>(Table134[[#This Row],[2042 Future AADT]]-Table134[[#This Row],[AADT 2022]])/20*($W$5-2022)+Table134[[#This Row],[AADT 2022]]</f>
        <v>4277</v>
      </c>
      <c r="X2162" s="63"/>
    </row>
    <row r="2163" spans="1:24" s="21" customFormat="1" ht="24" customHeight="1" x14ac:dyDescent="0.25">
      <c r="A2163" s="24" t="s">
        <v>13184</v>
      </c>
      <c r="B2163" s="25" t="s">
        <v>21196</v>
      </c>
      <c r="C2163" s="24">
        <v>8111</v>
      </c>
      <c r="D2163" s="24" t="s">
        <v>17074</v>
      </c>
      <c r="E2163" s="24" t="s">
        <v>13185</v>
      </c>
      <c r="F2163" s="26">
        <f>Table134[[#This Row],[ToMeasure]]-Table134[[#This Row],[FromMeasure]]</f>
        <v>0.31865451</v>
      </c>
      <c r="G2163" s="27" t="s">
        <v>13186</v>
      </c>
      <c r="H2163" s="37">
        <v>0</v>
      </c>
      <c r="I2163" s="24" t="s">
        <v>72</v>
      </c>
      <c r="J2163" s="37">
        <v>0.31865451</v>
      </c>
      <c r="K2163" s="24" t="s">
        <v>205</v>
      </c>
      <c r="L2163" s="28">
        <v>3715</v>
      </c>
      <c r="M2163" s="28">
        <v>0</v>
      </c>
      <c r="N2163" s="28">
        <v>3715</v>
      </c>
      <c r="O2163" s="25" t="s">
        <v>24736</v>
      </c>
      <c r="P2163" s="24">
        <v>9</v>
      </c>
      <c r="Q2163" s="24" t="s">
        <v>203</v>
      </c>
      <c r="R2163" s="28">
        <v>115</v>
      </c>
      <c r="S2163" s="28">
        <v>445</v>
      </c>
      <c r="T2163" s="29">
        <v>0.15074024226110364</v>
      </c>
      <c r="U2163" s="28">
        <v>4924</v>
      </c>
      <c r="V2163" s="63"/>
      <c r="W2163" s="61">
        <f>(Table134[[#This Row],[2042 Future AADT]]-Table134[[#This Row],[AADT 2022]])/20*($W$5-2022)+Table134[[#This Row],[AADT 2022]]</f>
        <v>4924</v>
      </c>
      <c r="X2163" s="63"/>
    </row>
    <row r="2164" spans="1:24" s="21" customFormat="1" ht="24" customHeight="1" x14ac:dyDescent="0.25">
      <c r="A2164" s="24" t="s">
        <v>15987</v>
      </c>
      <c r="B2164" s="25" t="s">
        <v>21202</v>
      </c>
      <c r="C2164" s="24">
        <v>8130</v>
      </c>
      <c r="D2164" s="24" t="s">
        <v>17074</v>
      </c>
      <c r="E2164" s="24" t="s">
        <v>15988</v>
      </c>
      <c r="F2164" s="26">
        <f>Table134[[#This Row],[ToMeasure]]-Table134[[#This Row],[FromMeasure]]</f>
        <v>0.21872902999999999</v>
      </c>
      <c r="G2164" s="27" t="s">
        <v>13190</v>
      </c>
      <c r="H2164" s="37">
        <v>0</v>
      </c>
      <c r="I2164" s="24" t="s">
        <v>205</v>
      </c>
      <c r="J2164" s="37">
        <v>0.21872902999999999</v>
      </c>
      <c r="K2164" s="24" t="s">
        <v>5722</v>
      </c>
      <c r="L2164" s="28">
        <v>9599</v>
      </c>
      <c r="M2164" s="28">
        <v>0</v>
      </c>
      <c r="N2164" s="28">
        <v>9599</v>
      </c>
      <c r="O2164" s="25" t="s">
        <v>24737</v>
      </c>
      <c r="P2164" s="24">
        <v>13</v>
      </c>
      <c r="Q2164" s="24" t="s">
        <v>203</v>
      </c>
      <c r="R2164" s="28">
        <v>323</v>
      </c>
      <c r="S2164" s="28">
        <v>267</v>
      </c>
      <c r="T2164" s="29">
        <v>6.1464735909990624E-2</v>
      </c>
      <c r="U2164" s="28">
        <v>12724</v>
      </c>
      <c r="V2164" s="63"/>
      <c r="W2164" s="61">
        <f>(Table134[[#This Row],[2042 Future AADT]]-Table134[[#This Row],[AADT 2022]])/20*($W$5-2022)+Table134[[#This Row],[AADT 2022]]</f>
        <v>12724</v>
      </c>
      <c r="X2164" s="63"/>
    </row>
    <row r="2165" spans="1:24" s="21" customFormat="1" ht="24" customHeight="1" x14ac:dyDescent="0.25">
      <c r="A2165" s="24" t="s">
        <v>5713</v>
      </c>
      <c r="B2165" s="25" t="s">
        <v>21204</v>
      </c>
      <c r="C2165" s="24">
        <v>8132</v>
      </c>
      <c r="D2165" s="24" t="s">
        <v>17074</v>
      </c>
      <c r="E2165" s="24" t="s">
        <v>5714</v>
      </c>
      <c r="F2165" s="26">
        <f>Table134[[#This Row],[ToMeasure]]-Table134[[#This Row],[FromMeasure]]</f>
        <v>0.22228463000000001</v>
      </c>
      <c r="G2165" s="27" t="s">
        <v>5715</v>
      </c>
      <c r="H2165" s="37">
        <v>0</v>
      </c>
      <c r="I2165" s="24" t="s">
        <v>923</v>
      </c>
      <c r="J2165" s="37">
        <v>0.22228463000000001</v>
      </c>
      <c r="K2165" s="24" t="s">
        <v>5716</v>
      </c>
      <c r="L2165" s="28">
        <v>4690</v>
      </c>
      <c r="M2165" s="28">
        <v>0</v>
      </c>
      <c r="N2165" s="28">
        <v>4690</v>
      </c>
      <c r="O2165" s="25" t="s">
        <v>24738</v>
      </c>
      <c r="P2165" s="24">
        <v>10</v>
      </c>
      <c r="Q2165" s="24" t="s">
        <v>203</v>
      </c>
      <c r="R2165" s="28">
        <v>157</v>
      </c>
      <c r="S2165" s="28">
        <v>131</v>
      </c>
      <c r="T2165" s="29">
        <v>6.1407249466950961E-2</v>
      </c>
      <c r="U2165" s="28">
        <v>6217</v>
      </c>
      <c r="V2165" s="63"/>
      <c r="W2165" s="61">
        <f>(Table134[[#This Row],[2042 Future AADT]]-Table134[[#This Row],[AADT 2022]])/20*($W$5-2022)+Table134[[#This Row],[AADT 2022]]</f>
        <v>6217</v>
      </c>
      <c r="X2165" s="63"/>
    </row>
    <row r="2166" spans="1:24" s="21" customFormat="1" ht="24" customHeight="1" x14ac:dyDescent="0.25">
      <c r="A2166" s="24" t="s">
        <v>15990</v>
      </c>
      <c r="B2166" s="25" t="s">
        <v>21203</v>
      </c>
      <c r="C2166" s="24">
        <v>8131</v>
      </c>
      <c r="D2166" s="24" t="s">
        <v>17074</v>
      </c>
      <c r="E2166" s="24" t="s">
        <v>15991</v>
      </c>
      <c r="F2166" s="26">
        <f>Table134[[#This Row],[ToMeasure]]-Table134[[#This Row],[FromMeasure]]</f>
        <v>0.23965961999999999</v>
      </c>
      <c r="G2166" s="27" t="s">
        <v>5722</v>
      </c>
      <c r="H2166" s="37">
        <v>0</v>
      </c>
      <c r="I2166" s="24" t="s">
        <v>13190</v>
      </c>
      <c r="J2166" s="37">
        <v>0.23965961999999999</v>
      </c>
      <c r="K2166" s="24" t="s">
        <v>205</v>
      </c>
      <c r="L2166" s="28">
        <v>4499</v>
      </c>
      <c r="M2166" s="28">
        <v>0</v>
      </c>
      <c r="N2166" s="28">
        <v>4499</v>
      </c>
      <c r="O2166" s="25" t="s">
        <v>24739</v>
      </c>
      <c r="P2166" s="24">
        <v>10</v>
      </c>
      <c r="Q2166" s="24" t="s">
        <v>203</v>
      </c>
      <c r="R2166" s="28">
        <v>138</v>
      </c>
      <c r="S2166" s="28">
        <v>541</v>
      </c>
      <c r="T2166" s="29">
        <v>0.15092242720604579</v>
      </c>
      <c r="U2166" s="28">
        <v>5964</v>
      </c>
      <c r="V2166" s="63"/>
      <c r="W2166" s="61">
        <f>(Table134[[#This Row],[2042 Future AADT]]-Table134[[#This Row],[AADT 2022]])/20*($W$5-2022)+Table134[[#This Row],[AADT 2022]]</f>
        <v>5964</v>
      </c>
      <c r="X2166" s="63"/>
    </row>
    <row r="2167" spans="1:24" s="21" customFormat="1" ht="24" customHeight="1" x14ac:dyDescent="0.25">
      <c r="A2167" s="24" t="s">
        <v>9814</v>
      </c>
      <c r="B2167" s="25" t="s">
        <v>21205</v>
      </c>
      <c r="C2167" s="24">
        <v>8133</v>
      </c>
      <c r="D2167" s="24" t="s">
        <v>17074</v>
      </c>
      <c r="E2167" s="24" t="s">
        <v>9815</v>
      </c>
      <c r="F2167" s="26">
        <f>Table134[[#This Row],[ToMeasure]]-Table134[[#This Row],[FromMeasure]]</f>
        <v>0.26392735000000001</v>
      </c>
      <c r="G2167" s="27" t="s">
        <v>5716</v>
      </c>
      <c r="H2167" s="37">
        <v>0</v>
      </c>
      <c r="I2167" s="24" t="s">
        <v>5715</v>
      </c>
      <c r="J2167" s="37">
        <v>0.26392735000000001</v>
      </c>
      <c r="K2167" s="24" t="s">
        <v>923</v>
      </c>
      <c r="L2167" s="28">
        <v>9580</v>
      </c>
      <c r="M2167" s="28">
        <v>0</v>
      </c>
      <c r="N2167" s="28">
        <v>9580</v>
      </c>
      <c r="O2167" s="25" t="s">
        <v>24740</v>
      </c>
      <c r="P2167" s="24">
        <v>12</v>
      </c>
      <c r="Q2167" s="24" t="s">
        <v>203</v>
      </c>
      <c r="R2167" s="28">
        <v>297</v>
      </c>
      <c r="S2167" s="28">
        <v>1154</v>
      </c>
      <c r="T2167" s="29">
        <v>0.15146137787056368</v>
      </c>
      <c r="U2167" s="28">
        <v>12699</v>
      </c>
      <c r="V2167" s="63"/>
      <c r="W2167" s="61">
        <f>(Table134[[#This Row],[2042 Future AADT]]-Table134[[#This Row],[AADT 2022]])/20*($W$5-2022)+Table134[[#This Row],[AADT 2022]]</f>
        <v>12699</v>
      </c>
      <c r="X2167" s="63"/>
    </row>
    <row r="2168" spans="1:24" s="21" customFormat="1" ht="24" customHeight="1" x14ac:dyDescent="0.25">
      <c r="A2168" s="24" t="s">
        <v>13188</v>
      </c>
      <c r="B2168" s="25" t="s">
        <v>21207</v>
      </c>
      <c r="C2168" s="24">
        <v>8150</v>
      </c>
      <c r="D2168" s="24" t="s">
        <v>17074</v>
      </c>
      <c r="E2168" s="24" t="s">
        <v>13189</v>
      </c>
      <c r="F2168" s="26">
        <f>Table134[[#This Row],[ToMeasure]]-Table134[[#This Row],[FromMeasure]]</f>
        <v>0.24920026000000001</v>
      </c>
      <c r="G2168" s="27" t="s">
        <v>5721</v>
      </c>
      <c r="H2168" s="37">
        <v>0</v>
      </c>
      <c r="I2168" s="24" t="s">
        <v>205</v>
      </c>
      <c r="J2168" s="37">
        <v>0.24920026000000001</v>
      </c>
      <c r="K2168" s="24" t="s">
        <v>5720</v>
      </c>
      <c r="L2168" s="28">
        <v>6226</v>
      </c>
      <c r="M2168" s="28">
        <v>0</v>
      </c>
      <c r="N2168" s="28">
        <v>6226</v>
      </c>
      <c r="O2168" s="25" t="s">
        <v>24741</v>
      </c>
      <c r="P2168" s="24">
        <v>12</v>
      </c>
      <c r="Q2168" s="24" t="s">
        <v>203</v>
      </c>
      <c r="R2168" s="28">
        <v>211</v>
      </c>
      <c r="S2168" s="28">
        <v>175</v>
      </c>
      <c r="T2168" s="29">
        <v>6.1998072598779312E-2</v>
      </c>
      <c r="U2168" s="28">
        <v>8253</v>
      </c>
      <c r="V2168" s="63"/>
      <c r="W2168" s="61">
        <f>(Table134[[#This Row],[2042 Future AADT]]-Table134[[#This Row],[AADT 2022]])/20*($W$5-2022)+Table134[[#This Row],[AADT 2022]]</f>
        <v>8253</v>
      </c>
      <c r="X2168" s="63"/>
    </row>
    <row r="2169" spans="1:24" s="21" customFormat="1" ht="24" customHeight="1" x14ac:dyDescent="0.25">
      <c r="A2169" s="24" t="s">
        <v>15993</v>
      </c>
      <c r="B2169" s="25" t="s">
        <v>21209</v>
      </c>
      <c r="C2169" s="24">
        <v>8152</v>
      </c>
      <c r="D2169" s="24" t="s">
        <v>17074</v>
      </c>
      <c r="E2169" s="24" t="s">
        <v>15994</v>
      </c>
      <c r="F2169" s="26">
        <f>Table134[[#This Row],[ToMeasure]]-Table134[[#This Row],[FromMeasure]]</f>
        <v>0.36391037999999998</v>
      </c>
      <c r="G2169" s="27" t="s">
        <v>5727</v>
      </c>
      <c r="H2169" s="37">
        <v>0</v>
      </c>
      <c r="I2169" s="24" t="s">
        <v>923</v>
      </c>
      <c r="J2169" s="37">
        <v>0.36391037999999998</v>
      </c>
      <c r="K2169" s="24" t="s">
        <v>5726</v>
      </c>
      <c r="L2169" s="28">
        <v>2533</v>
      </c>
      <c r="M2169" s="28">
        <v>0</v>
      </c>
      <c r="N2169" s="28">
        <v>2533</v>
      </c>
      <c r="O2169" s="25" t="s">
        <v>24742</v>
      </c>
      <c r="P2169" s="24">
        <v>9</v>
      </c>
      <c r="Q2169" s="24" t="s">
        <v>203</v>
      </c>
      <c r="R2169" s="28">
        <v>83</v>
      </c>
      <c r="S2169" s="28">
        <v>69</v>
      </c>
      <c r="T2169" s="29">
        <v>6.0007895775759969E-2</v>
      </c>
      <c r="U2169" s="28">
        <v>3358</v>
      </c>
      <c r="V2169" s="63"/>
      <c r="W2169" s="61">
        <f>(Table134[[#This Row],[2042 Future AADT]]-Table134[[#This Row],[AADT 2022]])/20*($W$5-2022)+Table134[[#This Row],[AADT 2022]]</f>
        <v>3358</v>
      </c>
      <c r="X2169" s="63"/>
    </row>
    <row r="2170" spans="1:24" s="21" customFormat="1" ht="24" customHeight="1" x14ac:dyDescent="0.25">
      <c r="A2170" s="24" t="s">
        <v>5718</v>
      </c>
      <c r="B2170" s="25" t="s">
        <v>21208</v>
      </c>
      <c r="C2170" s="24">
        <v>8151</v>
      </c>
      <c r="D2170" s="24" t="s">
        <v>17074</v>
      </c>
      <c r="E2170" s="24" t="s">
        <v>5719</v>
      </c>
      <c r="F2170" s="26">
        <f>Table134[[#This Row],[ToMeasure]]-Table134[[#This Row],[FromMeasure]]</f>
        <v>0.46438180000000001</v>
      </c>
      <c r="G2170" s="27" t="s">
        <v>5720</v>
      </c>
      <c r="H2170" s="37">
        <v>0</v>
      </c>
      <c r="I2170" s="24" t="s">
        <v>5721</v>
      </c>
      <c r="J2170" s="37">
        <v>0.46438180000000001</v>
      </c>
      <c r="K2170" s="24" t="s">
        <v>205</v>
      </c>
      <c r="L2170" s="28">
        <v>1985</v>
      </c>
      <c r="M2170" s="28">
        <v>0</v>
      </c>
      <c r="N2170" s="28">
        <v>1985</v>
      </c>
      <c r="O2170" s="25" t="s">
        <v>24743</v>
      </c>
      <c r="P2170" s="24">
        <v>10</v>
      </c>
      <c r="Q2170" s="24" t="s">
        <v>203</v>
      </c>
      <c r="R2170" s="28">
        <v>60</v>
      </c>
      <c r="S2170" s="28">
        <v>237</v>
      </c>
      <c r="T2170" s="29">
        <v>0.14962216624685137</v>
      </c>
      <c r="U2170" s="28">
        <v>2631</v>
      </c>
      <c r="V2170" s="63"/>
      <c r="W2170" s="61">
        <f>(Table134[[#This Row],[2042 Future AADT]]-Table134[[#This Row],[AADT 2022]])/20*($W$5-2022)+Table134[[#This Row],[AADT 2022]]</f>
        <v>2631</v>
      </c>
      <c r="X2170" s="63"/>
    </row>
    <row r="2171" spans="1:24" s="21" customFormat="1" ht="24" customHeight="1" x14ac:dyDescent="0.25">
      <c r="A2171" s="24" t="s">
        <v>5724</v>
      </c>
      <c r="B2171" s="25" t="s">
        <v>21210</v>
      </c>
      <c r="C2171" s="24">
        <v>8153</v>
      </c>
      <c r="D2171" s="24" t="s">
        <v>17074</v>
      </c>
      <c r="E2171" s="24" t="s">
        <v>5725</v>
      </c>
      <c r="F2171" s="26">
        <f>Table134[[#This Row],[ToMeasure]]-Table134[[#This Row],[FromMeasure]]</f>
        <v>0.29913236999999998</v>
      </c>
      <c r="G2171" s="27" t="s">
        <v>5726</v>
      </c>
      <c r="H2171" s="37">
        <v>0</v>
      </c>
      <c r="I2171" s="24" t="s">
        <v>5727</v>
      </c>
      <c r="J2171" s="37">
        <v>0.29913236999999998</v>
      </c>
      <c r="K2171" s="24" t="s">
        <v>923</v>
      </c>
      <c r="L2171" s="28">
        <v>7565</v>
      </c>
      <c r="M2171" s="28">
        <v>0</v>
      </c>
      <c r="N2171" s="28">
        <v>7565</v>
      </c>
      <c r="O2171" s="25" t="s">
        <v>24744</v>
      </c>
      <c r="P2171" s="24">
        <v>13</v>
      </c>
      <c r="Q2171" s="24" t="s">
        <v>203</v>
      </c>
      <c r="R2171" s="28">
        <v>235</v>
      </c>
      <c r="S2171" s="28">
        <v>912</v>
      </c>
      <c r="T2171" s="29">
        <v>0.15161929940515531</v>
      </c>
      <c r="U2171" s="28">
        <v>10028</v>
      </c>
      <c r="V2171" s="63"/>
      <c r="W2171" s="61">
        <f>(Table134[[#This Row],[2042 Future AADT]]-Table134[[#This Row],[AADT 2022]])/20*($W$5-2022)+Table134[[#This Row],[AADT 2022]]</f>
        <v>10028</v>
      </c>
      <c r="X2171" s="63"/>
    </row>
    <row r="2172" spans="1:24" s="21" customFormat="1" ht="24" customHeight="1" x14ac:dyDescent="0.25">
      <c r="A2172" s="24" t="s">
        <v>13192</v>
      </c>
      <c r="B2172" s="25" t="s">
        <v>21215</v>
      </c>
      <c r="C2172" s="24">
        <v>8180</v>
      </c>
      <c r="D2172" s="24" t="s">
        <v>17074</v>
      </c>
      <c r="E2172" s="24" t="s">
        <v>1958</v>
      </c>
      <c r="F2172" s="26">
        <f>Table134[[#This Row],[ToMeasure]]-Table134[[#This Row],[FromMeasure]]</f>
        <v>0.23049504000000001</v>
      </c>
      <c r="G2172" s="27" t="s">
        <v>1956</v>
      </c>
      <c r="H2172" s="37">
        <v>0</v>
      </c>
      <c r="I2172" s="24" t="s">
        <v>205</v>
      </c>
      <c r="J2172" s="37">
        <v>0.23049504000000001</v>
      </c>
      <c r="K2172" s="24" t="s">
        <v>13193</v>
      </c>
      <c r="L2172" s="28">
        <v>1978</v>
      </c>
      <c r="M2172" s="28">
        <v>0</v>
      </c>
      <c r="N2172" s="28">
        <v>1978</v>
      </c>
      <c r="O2172" s="25" t="s">
        <v>24745</v>
      </c>
      <c r="P2172" s="24">
        <v>15</v>
      </c>
      <c r="Q2172" s="24" t="s">
        <v>203</v>
      </c>
      <c r="R2172" s="28">
        <v>67</v>
      </c>
      <c r="S2172" s="28">
        <v>57</v>
      </c>
      <c r="T2172" s="29">
        <v>6.2689585439838214E-2</v>
      </c>
      <c r="U2172" s="28">
        <v>2622</v>
      </c>
      <c r="V2172" s="63"/>
      <c r="W2172" s="61">
        <f>(Table134[[#This Row],[2042 Future AADT]]-Table134[[#This Row],[AADT 2022]])/20*($W$5-2022)+Table134[[#This Row],[AADT 2022]]</f>
        <v>2622</v>
      </c>
      <c r="X2172" s="63"/>
    </row>
    <row r="2173" spans="1:24" s="21" customFormat="1" ht="24" customHeight="1" x14ac:dyDescent="0.25">
      <c r="A2173" s="24" t="s">
        <v>15996</v>
      </c>
      <c r="B2173" s="25"/>
      <c r="C2173" s="24" t="s">
        <v>203</v>
      </c>
      <c r="D2173" s="24" t="s">
        <v>17074</v>
      </c>
      <c r="E2173" s="24" t="s">
        <v>15997</v>
      </c>
      <c r="F2173" s="26">
        <f>Table134[[#This Row],[ToMeasure]]-Table134[[#This Row],[FromMeasure]]</f>
        <v>0.94133697999999999</v>
      </c>
      <c r="G2173" s="27" t="s">
        <v>15998</v>
      </c>
      <c r="H2173" s="37">
        <v>0</v>
      </c>
      <c r="I2173" s="24" t="s">
        <v>205</v>
      </c>
      <c r="J2173" s="37">
        <v>0.94133697999999999</v>
      </c>
      <c r="K2173" s="24" t="s">
        <v>15999</v>
      </c>
      <c r="L2173" s="28" t="s">
        <v>203</v>
      </c>
      <c r="M2173" s="28" t="s">
        <v>203</v>
      </c>
      <c r="N2173" s="28">
        <v>12807</v>
      </c>
      <c r="O2173" s="25" t="s">
        <v>24746</v>
      </c>
      <c r="P2173" s="24" t="s">
        <v>203</v>
      </c>
      <c r="Q2173" s="24" t="s">
        <v>203</v>
      </c>
      <c r="R2173" s="28" t="s">
        <v>203</v>
      </c>
      <c r="S2173" s="28" t="s">
        <v>203</v>
      </c>
      <c r="T2173" s="29" t="s">
        <v>203</v>
      </c>
      <c r="U2173" s="28">
        <v>16976</v>
      </c>
      <c r="V2173" s="63"/>
      <c r="W2173" s="61">
        <f>(Table134[[#This Row],[2042 Future AADT]]-Table134[[#This Row],[AADT 2022]])/20*($W$5-2022)+Table134[[#This Row],[AADT 2022]]</f>
        <v>16976</v>
      </c>
      <c r="X2173" s="63"/>
    </row>
    <row r="2174" spans="1:24" s="21" customFormat="1" ht="24" customHeight="1" x14ac:dyDescent="0.25">
      <c r="A2174" s="24" t="s">
        <v>5729</v>
      </c>
      <c r="B2174" s="25" t="s">
        <v>21217</v>
      </c>
      <c r="C2174" s="24">
        <v>8182</v>
      </c>
      <c r="D2174" s="24" t="s">
        <v>17074</v>
      </c>
      <c r="E2174" s="24" t="s">
        <v>5730</v>
      </c>
      <c r="F2174" s="26">
        <f>Table134[[#This Row],[ToMeasure]]-Table134[[#This Row],[FromMeasure]]</f>
        <v>0.27268867000000002</v>
      </c>
      <c r="G2174" s="27" t="s">
        <v>5731</v>
      </c>
      <c r="H2174" s="37">
        <v>0</v>
      </c>
      <c r="I2174" s="24" t="s">
        <v>923</v>
      </c>
      <c r="J2174" s="37">
        <v>0.27268867000000002</v>
      </c>
      <c r="K2174" s="24" t="s">
        <v>5732</v>
      </c>
      <c r="L2174" s="28">
        <v>244</v>
      </c>
      <c r="M2174" s="28">
        <v>0</v>
      </c>
      <c r="N2174" s="28">
        <v>244</v>
      </c>
      <c r="O2174" s="25" t="s">
        <v>24747</v>
      </c>
      <c r="P2174" s="24">
        <v>15</v>
      </c>
      <c r="Q2174" s="24" t="s">
        <v>203</v>
      </c>
      <c r="R2174" s="28">
        <v>7</v>
      </c>
      <c r="S2174" s="28">
        <v>5</v>
      </c>
      <c r="T2174" s="29">
        <v>4.9180327868852458E-2</v>
      </c>
      <c r="U2174" s="28">
        <v>323</v>
      </c>
      <c r="V2174" s="63"/>
      <c r="W2174" s="61">
        <f>(Table134[[#This Row],[2042 Future AADT]]-Table134[[#This Row],[AADT 2022]])/20*($W$5-2022)+Table134[[#This Row],[AADT 2022]]</f>
        <v>323</v>
      </c>
      <c r="X2174" s="63"/>
    </row>
    <row r="2175" spans="1:24" s="21" customFormat="1" ht="24" customHeight="1" x14ac:dyDescent="0.25">
      <c r="A2175" s="24" t="s">
        <v>13195</v>
      </c>
      <c r="B2175" s="25" t="s">
        <v>21216</v>
      </c>
      <c r="C2175" s="24">
        <v>8181</v>
      </c>
      <c r="D2175" s="24" t="s">
        <v>17074</v>
      </c>
      <c r="E2175" s="24" t="s">
        <v>13196</v>
      </c>
      <c r="F2175" s="26">
        <f>Table134[[#This Row],[ToMeasure]]-Table134[[#This Row],[FromMeasure]]</f>
        <v>0.31003417999999999</v>
      </c>
      <c r="G2175" s="27" t="s">
        <v>13193</v>
      </c>
      <c r="H2175" s="37">
        <v>0</v>
      </c>
      <c r="I2175" s="24" t="s">
        <v>1956</v>
      </c>
      <c r="J2175" s="37">
        <v>0.31003417999999999</v>
      </c>
      <c r="K2175" s="24" t="s">
        <v>205</v>
      </c>
      <c r="L2175" s="28">
        <v>357</v>
      </c>
      <c r="M2175" s="28">
        <v>0</v>
      </c>
      <c r="N2175" s="28">
        <v>357</v>
      </c>
      <c r="O2175" s="25" t="s">
        <v>24748</v>
      </c>
      <c r="P2175" s="24">
        <v>17</v>
      </c>
      <c r="Q2175" s="24" t="s">
        <v>203</v>
      </c>
      <c r="R2175" s="28">
        <v>31</v>
      </c>
      <c r="S2175" s="28">
        <v>4</v>
      </c>
      <c r="T2175" s="29">
        <v>9.8039215686274508E-2</v>
      </c>
      <c r="U2175" s="28">
        <v>473</v>
      </c>
      <c r="V2175" s="63"/>
      <c r="W2175" s="61">
        <f>(Table134[[#This Row],[2042 Future AADT]]-Table134[[#This Row],[AADT 2022]])/20*($W$5-2022)+Table134[[#This Row],[AADT 2022]]</f>
        <v>473</v>
      </c>
      <c r="X2175" s="63"/>
    </row>
    <row r="2176" spans="1:24" s="21" customFormat="1" ht="24" customHeight="1" x14ac:dyDescent="0.25">
      <c r="A2176" s="24" t="s">
        <v>5734</v>
      </c>
      <c r="B2176" s="25" t="s">
        <v>21218</v>
      </c>
      <c r="C2176" s="24">
        <v>8183</v>
      </c>
      <c r="D2176" s="24" t="s">
        <v>17074</v>
      </c>
      <c r="E2176" s="24" t="s">
        <v>5735</v>
      </c>
      <c r="F2176" s="26">
        <f>Table134[[#This Row],[ToMeasure]]-Table134[[#This Row],[FromMeasure]]</f>
        <v>0.34173269000000001</v>
      </c>
      <c r="G2176" s="27" t="s">
        <v>5732</v>
      </c>
      <c r="H2176" s="37">
        <v>0</v>
      </c>
      <c r="I2176" s="24" t="s">
        <v>5731</v>
      </c>
      <c r="J2176" s="37">
        <v>0.34173269000000001</v>
      </c>
      <c r="K2176" s="24" t="s">
        <v>923</v>
      </c>
      <c r="L2176" s="28">
        <v>1674</v>
      </c>
      <c r="M2176" s="28">
        <v>0</v>
      </c>
      <c r="N2176" s="28">
        <v>1674</v>
      </c>
      <c r="O2176" s="25" t="s">
        <v>24749</v>
      </c>
      <c r="P2176" s="24">
        <v>10</v>
      </c>
      <c r="Q2176" s="24" t="s">
        <v>203</v>
      </c>
      <c r="R2176" s="28">
        <v>51</v>
      </c>
      <c r="S2176" s="28">
        <v>201</v>
      </c>
      <c r="T2176" s="29">
        <v>0.15053763440860216</v>
      </c>
      <c r="U2176" s="28">
        <v>2219</v>
      </c>
      <c r="V2176" s="63"/>
      <c r="W2176" s="61">
        <f>(Table134[[#This Row],[2042 Future AADT]]-Table134[[#This Row],[AADT 2022]])/20*($W$5-2022)+Table134[[#This Row],[AADT 2022]]</f>
        <v>2219</v>
      </c>
      <c r="X2176" s="63"/>
    </row>
    <row r="2177" spans="1:24" s="21" customFormat="1" ht="24" customHeight="1" x14ac:dyDescent="0.25">
      <c r="A2177" s="24" t="s">
        <v>9817</v>
      </c>
      <c r="B2177" s="25" t="s">
        <v>21231</v>
      </c>
      <c r="C2177" s="24">
        <v>8230</v>
      </c>
      <c r="D2177" s="24" t="s">
        <v>17074</v>
      </c>
      <c r="E2177" s="24" t="s">
        <v>9818</v>
      </c>
      <c r="F2177" s="26">
        <f>Table134[[#This Row],[ToMeasure]]-Table134[[#This Row],[FromMeasure]]</f>
        <v>0.41307421999999999</v>
      </c>
      <c r="G2177" s="27" t="s">
        <v>5740</v>
      </c>
      <c r="H2177" s="37">
        <v>0</v>
      </c>
      <c r="I2177" s="24" t="s">
        <v>205</v>
      </c>
      <c r="J2177" s="37">
        <v>0.41307421999999999</v>
      </c>
      <c r="K2177" s="24" t="s">
        <v>5739</v>
      </c>
      <c r="L2177" s="28">
        <v>8347</v>
      </c>
      <c r="M2177" s="28">
        <v>0</v>
      </c>
      <c r="N2177" s="28">
        <v>8347</v>
      </c>
      <c r="O2177" s="25" t="s">
        <v>24750</v>
      </c>
      <c r="P2177" s="24">
        <v>14</v>
      </c>
      <c r="Q2177" s="24" t="s">
        <v>203</v>
      </c>
      <c r="R2177" s="28">
        <v>282</v>
      </c>
      <c r="S2177" s="28">
        <v>236</v>
      </c>
      <c r="T2177" s="29">
        <v>6.2058224511800646E-2</v>
      </c>
      <c r="U2177" s="28">
        <v>11064</v>
      </c>
      <c r="V2177" s="63"/>
      <c r="W2177" s="61">
        <f>(Table134[[#This Row],[2042 Future AADT]]-Table134[[#This Row],[AADT 2022]])/20*($W$5-2022)+Table134[[#This Row],[AADT 2022]]</f>
        <v>11064</v>
      </c>
      <c r="X2177" s="63"/>
    </row>
    <row r="2178" spans="1:24" s="21" customFormat="1" ht="24" customHeight="1" x14ac:dyDescent="0.25">
      <c r="A2178" s="24" t="s">
        <v>13198</v>
      </c>
      <c r="B2178" s="25" t="s">
        <v>21233</v>
      </c>
      <c r="C2178" s="24">
        <v>8232</v>
      </c>
      <c r="D2178" s="24" t="s">
        <v>17074</v>
      </c>
      <c r="E2178" s="24" t="s">
        <v>13199</v>
      </c>
      <c r="F2178" s="26">
        <f>Table134[[#This Row],[ToMeasure]]-Table134[[#This Row],[FromMeasure]]</f>
        <v>0.24264941000000001</v>
      </c>
      <c r="G2178" s="27" t="s">
        <v>5745</v>
      </c>
      <c r="H2178" s="37">
        <v>0</v>
      </c>
      <c r="I2178" s="24" t="s">
        <v>923</v>
      </c>
      <c r="J2178" s="37">
        <v>0.24264941000000001</v>
      </c>
      <c r="K2178" s="24" t="s">
        <v>5744</v>
      </c>
      <c r="L2178" s="28">
        <v>9671</v>
      </c>
      <c r="M2178" s="28">
        <v>0</v>
      </c>
      <c r="N2178" s="28">
        <v>9671</v>
      </c>
      <c r="O2178" s="25" t="s">
        <v>24751</v>
      </c>
      <c r="P2178" s="24">
        <v>9</v>
      </c>
      <c r="Q2178" s="24" t="s">
        <v>203</v>
      </c>
      <c r="R2178" s="28">
        <v>329</v>
      </c>
      <c r="S2178" s="28">
        <v>271</v>
      </c>
      <c r="T2178" s="29">
        <v>6.2041153965463759E-2</v>
      </c>
      <c r="U2178" s="28">
        <v>12819</v>
      </c>
      <c r="V2178" s="63"/>
      <c r="W2178" s="61">
        <f>(Table134[[#This Row],[2042 Future AADT]]-Table134[[#This Row],[AADT 2022]])/20*($W$5-2022)+Table134[[#This Row],[AADT 2022]]</f>
        <v>12819</v>
      </c>
      <c r="X2178" s="63"/>
    </row>
    <row r="2179" spans="1:24" s="21" customFormat="1" ht="24" customHeight="1" x14ac:dyDescent="0.25">
      <c r="A2179" s="24" t="s">
        <v>5737</v>
      </c>
      <c r="B2179" s="25" t="s">
        <v>21232</v>
      </c>
      <c r="C2179" s="24">
        <v>8231</v>
      </c>
      <c r="D2179" s="24" t="s">
        <v>17074</v>
      </c>
      <c r="E2179" s="24" t="s">
        <v>5738</v>
      </c>
      <c r="F2179" s="26">
        <f>Table134[[#This Row],[ToMeasure]]-Table134[[#This Row],[FromMeasure]]</f>
        <v>0.24532161</v>
      </c>
      <c r="G2179" s="27" t="s">
        <v>5739</v>
      </c>
      <c r="H2179" s="37">
        <v>0</v>
      </c>
      <c r="I2179" s="24" t="s">
        <v>5740</v>
      </c>
      <c r="J2179" s="37">
        <v>0.24532161</v>
      </c>
      <c r="K2179" s="24" t="s">
        <v>205</v>
      </c>
      <c r="L2179" s="28">
        <v>8713</v>
      </c>
      <c r="M2179" s="28">
        <v>0</v>
      </c>
      <c r="N2179" s="28">
        <v>8713</v>
      </c>
      <c r="O2179" s="25" t="s">
        <v>24752</v>
      </c>
      <c r="P2179" s="24">
        <v>9</v>
      </c>
      <c r="Q2179" s="24" t="s">
        <v>203</v>
      </c>
      <c r="R2179" s="28">
        <v>270</v>
      </c>
      <c r="S2179" s="28">
        <v>1051</v>
      </c>
      <c r="T2179" s="29">
        <v>0.15161253299667163</v>
      </c>
      <c r="U2179" s="28">
        <v>11549</v>
      </c>
      <c r="V2179" s="63"/>
      <c r="W2179" s="61">
        <f>(Table134[[#This Row],[2042 Future AADT]]-Table134[[#This Row],[AADT 2022]])/20*($W$5-2022)+Table134[[#This Row],[AADT 2022]]</f>
        <v>11549</v>
      </c>
      <c r="X2179" s="63"/>
    </row>
    <row r="2180" spans="1:24" s="21" customFormat="1" ht="24" customHeight="1" x14ac:dyDescent="0.25">
      <c r="A2180" s="24" t="s">
        <v>5742</v>
      </c>
      <c r="B2180" s="25" t="s">
        <v>21234</v>
      </c>
      <c r="C2180" s="24">
        <v>8233</v>
      </c>
      <c r="D2180" s="24" t="s">
        <v>17074</v>
      </c>
      <c r="E2180" s="24" t="s">
        <v>5743</v>
      </c>
      <c r="F2180" s="26">
        <f>Table134[[#This Row],[ToMeasure]]-Table134[[#This Row],[FromMeasure]]</f>
        <v>0.41030644999999999</v>
      </c>
      <c r="G2180" s="27" t="s">
        <v>5744</v>
      </c>
      <c r="H2180" s="37">
        <v>0</v>
      </c>
      <c r="I2180" s="24" t="s">
        <v>5745</v>
      </c>
      <c r="J2180" s="37">
        <v>0.41030644999999999</v>
      </c>
      <c r="K2180" s="24" t="s">
        <v>923</v>
      </c>
      <c r="L2180" s="28">
        <v>8512</v>
      </c>
      <c r="M2180" s="28">
        <v>0</v>
      </c>
      <c r="N2180" s="28">
        <v>8512</v>
      </c>
      <c r="O2180" s="25" t="s">
        <v>24753</v>
      </c>
      <c r="P2180" s="24">
        <v>12</v>
      </c>
      <c r="Q2180" s="24" t="s">
        <v>203</v>
      </c>
      <c r="R2180" s="28">
        <v>265</v>
      </c>
      <c r="S2180" s="28">
        <v>1026</v>
      </c>
      <c r="T2180" s="29">
        <v>0.15166823308270677</v>
      </c>
      <c r="U2180" s="28">
        <v>11283</v>
      </c>
      <c r="V2180" s="63"/>
      <c r="W2180" s="61">
        <f>(Table134[[#This Row],[2042 Future AADT]]-Table134[[#This Row],[AADT 2022]])/20*($W$5-2022)+Table134[[#This Row],[AADT 2022]]</f>
        <v>11283</v>
      </c>
      <c r="X2180" s="63"/>
    </row>
    <row r="2181" spans="1:24" s="21" customFormat="1" ht="24" customHeight="1" x14ac:dyDescent="0.25">
      <c r="A2181" s="24" t="s">
        <v>9820</v>
      </c>
      <c r="B2181" s="25" t="s">
        <v>21236</v>
      </c>
      <c r="C2181" s="24">
        <v>8270</v>
      </c>
      <c r="D2181" s="24" t="s">
        <v>17074</v>
      </c>
      <c r="E2181" s="24" t="s">
        <v>9821</v>
      </c>
      <c r="F2181" s="26">
        <f>Table134[[#This Row],[ToMeasure]]-Table134[[#This Row],[FromMeasure]]</f>
        <v>0.23511132000000001</v>
      </c>
      <c r="G2181" s="27" t="s">
        <v>5750</v>
      </c>
      <c r="H2181" s="37">
        <v>0</v>
      </c>
      <c r="I2181" s="24" t="s">
        <v>205</v>
      </c>
      <c r="J2181" s="37">
        <v>0.23511132000000001</v>
      </c>
      <c r="K2181" s="24" t="s">
        <v>5749</v>
      </c>
      <c r="L2181" s="28">
        <v>7802</v>
      </c>
      <c r="M2181" s="28">
        <v>0</v>
      </c>
      <c r="N2181" s="28">
        <v>7802</v>
      </c>
      <c r="O2181" s="25" t="s">
        <v>24754</v>
      </c>
      <c r="P2181" s="24">
        <v>17</v>
      </c>
      <c r="Q2181" s="24" t="s">
        <v>203</v>
      </c>
      <c r="R2181" s="28">
        <v>262</v>
      </c>
      <c r="S2181" s="28">
        <v>215</v>
      </c>
      <c r="T2181" s="29">
        <v>6.1138169700076905E-2</v>
      </c>
      <c r="U2181" s="28">
        <v>10342</v>
      </c>
      <c r="V2181" s="63"/>
      <c r="W2181" s="61">
        <f>(Table134[[#This Row],[2042 Future AADT]]-Table134[[#This Row],[AADT 2022]])/20*($W$5-2022)+Table134[[#This Row],[AADT 2022]]</f>
        <v>10342</v>
      </c>
      <c r="X2181" s="63"/>
    </row>
    <row r="2182" spans="1:24" s="21" customFormat="1" ht="24" customHeight="1" x14ac:dyDescent="0.25">
      <c r="A2182" s="24" t="s">
        <v>9823</v>
      </c>
      <c r="B2182" s="25" t="s">
        <v>21238</v>
      </c>
      <c r="C2182" s="24">
        <v>8272</v>
      </c>
      <c r="D2182" s="24" t="s">
        <v>17074</v>
      </c>
      <c r="E2182" s="24" t="s">
        <v>9824</v>
      </c>
      <c r="F2182" s="26">
        <f>Table134[[#This Row],[ToMeasure]]-Table134[[#This Row],[FromMeasure]]</f>
        <v>0.24063834000000001</v>
      </c>
      <c r="G2182" s="27" t="s">
        <v>9825</v>
      </c>
      <c r="H2182" s="37">
        <v>0</v>
      </c>
      <c r="I2182" s="24" t="s">
        <v>923</v>
      </c>
      <c r="J2182" s="37">
        <v>0.24063834000000001</v>
      </c>
      <c r="K2182" s="24" t="s">
        <v>9826</v>
      </c>
      <c r="L2182" s="28">
        <v>10064</v>
      </c>
      <c r="M2182" s="28">
        <v>0</v>
      </c>
      <c r="N2182" s="28">
        <v>10064</v>
      </c>
      <c r="O2182" s="25" t="s">
        <v>24755</v>
      </c>
      <c r="P2182" s="24">
        <v>10</v>
      </c>
      <c r="Q2182" s="24" t="s">
        <v>203</v>
      </c>
      <c r="R2182" s="28">
        <v>340</v>
      </c>
      <c r="S2182" s="28">
        <v>280</v>
      </c>
      <c r="T2182" s="29">
        <v>6.1605723370429251E-2</v>
      </c>
      <c r="U2182" s="28">
        <v>13340</v>
      </c>
      <c r="V2182" s="63"/>
      <c r="W2182" s="61">
        <f>(Table134[[#This Row],[2042 Future AADT]]-Table134[[#This Row],[AADT 2022]])/20*($W$5-2022)+Table134[[#This Row],[AADT 2022]]</f>
        <v>13340</v>
      </c>
      <c r="X2182" s="63"/>
    </row>
    <row r="2183" spans="1:24" s="21" customFormat="1" ht="24" customHeight="1" x14ac:dyDescent="0.25">
      <c r="A2183" s="24" t="s">
        <v>5747</v>
      </c>
      <c r="B2183" s="25" t="s">
        <v>21237</v>
      </c>
      <c r="C2183" s="24">
        <v>8271</v>
      </c>
      <c r="D2183" s="24" t="s">
        <v>17074</v>
      </c>
      <c r="E2183" s="24" t="s">
        <v>5748</v>
      </c>
      <c r="F2183" s="26">
        <f>Table134[[#This Row],[ToMeasure]]-Table134[[#This Row],[FromMeasure]]</f>
        <v>0.28589693999999999</v>
      </c>
      <c r="G2183" s="27" t="s">
        <v>5749</v>
      </c>
      <c r="H2183" s="37">
        <v>0</v>
      </c>
      <c r="I2183" s="24" t="s">
        <v>5750</v>
      </c>
      <c r="J2183" s="37">
        <v>0.28589693999999999</v>
      </c>
      <c r="K2183" s="24" t="s">
        <v>205</v>
      </c>
      <c r="L2183" s="28">
        <v>10505</v>
      </c>
      <c r="M2183" s="28">
        <v>0</v>
      </c>
      <c r="N2183" s="28">
        <v>10505</v>
      </c>
      <c r="O2183" s="25" t="s">
        <v>24756</v>
      </c>
      <c r="P2183" s="24">
        <v>9</v>
      </c>
      <c r="Q2183" s="24" t="s">
        <v>203</v>
      </c>
      <c r="R2183" s="28">
        <v>328</v>
      </c>
      <c r="S2183" s="28">
        <v>1268</v>
      </c>
      <c r="T2183" s="29">
        <v>0.15192765349833412</v>
      </c>
      <c r="U2183" s="28">
        <v>13925</v>
      </c>
      <c r="V2183" s="63"/>
      <c r="W2183" s="61">
        <f>(Table134[[#This Row],[2042 Future AADT]]-Table134[[#This Row],[AADT 2022]])/20*($W$5-2022)+Table134[[#This Row],[AADT 2022]]</f>
        <v>13925</v>
      </c>
      <c r="X2183" s="63"/>
    </row>
    <row r="2184" spans="1:24" s="21" customFormat="1" ht="24" customHeight="1" x14ac:dyDescent="0.25">
      <c r="A2184" s="24" t="s">
        <v>16001</v>
      </c>
      <c r="B2184" s="25" t="s">
        <v>21239</v>
      </c>
      <c r="C2184" s="24">
        <v>8273</v>
      </c>
      <c r="D2184" s="24" t="s">
        <v>17074</v>
      </c>
      <c r="E2184" s="24" t="s">
        <v>16002</v>
      </c>
      <c r="F2184" s="26">
        <f>Table134[[#This Row],[ToMeasure]]-Table134[[#This Row],[FromMeasure]]</f>
        <v>0.23949571</v>
      </c>
      <c r="G2184" s="27" t="s">
        <v>9826</v>
      </c>
      <c r="H2184" s="37">
        <v>0</v>
      </c>
      <c r="I2184" s="24" t="s">
        <v>9825</v>
      </c>
      <c r="J2184" s="37">
        <v>0.23949571</v>
      </c>
      <c r="K2184" s="24" t="s">
        <v>923</v>
      </c>
      <c r="L2184" s="28">
        <v>6940</v>
      </c>
      <c r="M2184" s="28">
        <v>0</v>
      </c>
      <c r="N2184" s="28">
        <v>6940</v>
      </c>
      <c r="O2184" s="25" t="s">
        <v>24757</v>
      </c>
      <c r="P2184" s="24">
        <v>9</v>
      </c>
      <c r="Q2184" s="24" t="s">
        <v>203</v>
      </c>
      <c r="R2184" s="28">
        <v>214</v>
      </c>
      <c r="S2184" s="28">
        <v>837</v>
      </c>
      <c r="T2184" s="29">
        <v>0.15144092219020172</v>
      </c>
      <c r="U2184" s="28">
        <v>9199</v>
      </c>
      <c r="V2184" s="63"/>
      <c r="W2184" s="61">
        <f>(Table134[[#This Row],[2042 Future AADT]]-Table134[[#This Row],[AADT 2022]])/20*($W$5-2022)+Table134[[#This Row],[AADT 2022]]</f>
        <v>9199</v>
      </c>
      <c r="X2184" s="63"/>
    </row>
    <row r="2185" spans="1:24" s="21" customFormat="1" ht="24" customHeight="1" x14ac:dyDescent="0.25">
      <c r="A2185" s="24" t="s">
        <v>5752</v>
      </c>
      <c r="B2185" s="25" t="s">
        <v>21241</v>
      </c>
      <c r="C2185" s="24">
        <v>8310</v>
      </c>
      <c r="D2185" s="24" t="s">
        <v>17074</v>
      </c>
      <c r="E2185" s="24" t="s">
        <v>5753</v>
      </c>
      <c r="F2185" s="26">
        <f>Table134[[#This Row],[ToMeasure]]-Table134[[#This Row],[FromMeasure]]</f>
        <v>0.24874772000000001</v>
      </c>
      <c r="G2185" s="27" t="s">
        <v>5754</v>
      </c>
      <c r="H2185" s="37">
        <v>0</v>
      </c>
      <c r="I2185" s="24" t="s">
        <v>205</v>
      </c>
      <c r="J2185" s="37">
        <v>0.24874772000000001</v>
      </c>
      <c r="K2185" s="24" t="s">
        <v>5755</v>
      </c>
      <c r="L2185" s="28">
        <v>6734</v>
      </c>
      <c r="M2185" s="28">
        <v>0</v>
      </c>
      <c r="N2185" s="28">
        <v>6734</v>
      </c>
      <c r="O2185" s="25" t="s">
        <v>24758</v>
      </c>
      <c r="P2185" s="24">
        <v>10</v>
      </c>
      <c r="Q2185" s="24" t="s">
        <v>203</v>
      </c>
      <c r="R2185" s="28">
        <v>224</v>
      </c>
      <c r="S2185" s="28">
        <v>186</v>
      </c>
      <c r="T2185" s="29">
        <v>6.0885060885060883E-2</v>
      </c>
      <c r="U2185" s="28">
        <v>8926</v>
      </c>
      <c r="V2185" s="63"/>
      <c r="W2185" s="61">
        <f>(Table134[[#This Row],[2042 Future AADT]]-Table134[[#This Row],[AADT 2022]])/20*($W$5-2022)+Table134[[#This Row],[AADT 2022]]</f>
        <v>8926</v>
      </c>
      <c r="X2185" s="63"/>
    </row>
    <row r="2186" spans="1:24" s="21" customFormat="1" ht="24" customHeight="1" x14ac:dyDescent="0.25">
      <c r="A2186" s="24" t="s">
        <v>5757</v>
      </c>
      <c r="B2186" s="25" t="s">
        <v>21243</v>
      </c>
      <c r="C2186" s="24">
        <v>8312</v>
      </c>
      <c r="D2186" s="24" t="s">
        <v>17074</v>
      </c>
      <c r="E2186" s="24" t="s">
        <v>5758</v>
      </c>
      <c r="F2186" s="26">
        <f>Table134[[#This Row],[ToMeasure]]-Table134[[#This Row],[FromMeasure]]</f>
        <v>0.26486077000000002</v>
      </c>
      <c r="G2186" s="27" t="s">
        <v>5759</v>
      </c>
      <c r="H2186" s="37">
        <v>0</v>
      </c>
      <c r="I2186" s="24" t="s">
        <v>5760</v>
      </c>
      <c r="J2186" s="37">
        <v>0.26486077000000002</v>
      </c>
      <c r="K2186" s="24" t="s">
        <v>5761</v>
      </c>
      <c r="L2186" s="28">
        <v>7999</v>
      </c>
      <c r="M2186" s="28">
        <v>0</v>
      </c>
      <c r="N2186" s="28">
        <v>7999</v>
      </c>
      <c r="O2186" s="25" t="s">
        <v>24759</v>
      </c>
      <c r="P2186" s="24">
        <v>10</v>
      </c>
      <c r="Q2186" s="24" t="s">
        <v>203</v>
      </c>
      <c r="R2186" s="28">
        <v>266</v>
      </c>
      <c r="S2186" s="28">
        <v>217</v>
      </c>
      <c r="T2186" s="29">
        <v>6.0382547818477308E-2</v>
      </c>
      <c r="U2186" s="28">
        <v>10603</v>
      </c>
      <c r="V2186" s="63"/>
      <c r="W2186" s="61">
        <f>(Table134[[#This Row],[2042 Future AADT]]-Table134[[#This Row],[AADT 2022]])/20*($W$5-2022)+Table134[[#This Row],[AADT 2022]]</f>
        <v>10603</v>
      </c>
      <c r="X2186" s="63"/>
    </row>
    <row r="2187" spans="1:24" s="21" customFormat="1" ht="24" customHeight="1" x14ac:dyDescent="0.25">
      <c r="A2187" s="24" t="s">
        <v>13201</v>
      </c>
      <c r="B2187" s="25" t="s">
        <v>21242</v>
      </c>
      <c r="C2187" s="24">
        <v>8311</v>
      </c>
      <c r="D2187" s="24" t="s">
        <v>17074</v>
      </c>
      <c r="E2187" s="24" t="s">
        <v>13202</v>
      </c>
      <c r="F2187" s="26">
        <f>Table134[[#This Row],[ToMeasure]]-Table134[[#This Row],[FromMeasure]]</f>
        <v>0.22554154000000001</v>
      </c>
      <c r="G2187" s="27" t="s">
        <v>5755</v>
      </c>
      <c r="H2187" s="37">
        <v>0</v>
      </c>
      <c r="I2187" s="24" t="s">
        <v>5754</v>
      </c>
      <c r="J2187" s="37">
        <v>0.22554154000000001</v>
      </c>
      <c r="K2187" s="24" t="s">
        <v>205</v>
      </c>
      <c r="L2187" s="28">
        <v>8229</v>
      </c>
      <c r="M2187" s="28">
        <v>0</v>
      </c>
      <c r="N2187" s="28">
        <v>8229</v>
      </c>
      <c r="O2187" s="25" t="s">
        <v>24760</v>
      </c>
      <c r="P2187" s="24">
        <v>9</v>
      </c>
      <c r="Q2187" s="24" t="s">
        <v>203</v>
      </c>
      <c r="R2187" s="28">
        <v>256</v>
      </c>
      <c r="S2187" s="28">
        <v>994</v>
      </c>
      <c r="T2187" s="29">
        <v>0.15190181066958319</v>
      </c>
      <c r="U2187" s="28">
        <v>10908</v>
      </c>
      <c r="V2187" s="63"/>
      <c r="W2187" s="61">
        <f>(Table134[[#This Row],[2042 Future AADT]]-Table134[[#This Row],[AADT 2022]])/20*($W$5-2022)+Table134[[#This Row],[AADT 2022]]</f>
        <v>10908</v>
      </c>
      <c r="X2187" s="63"/>
    </row>
    <row r="2188" spans="1:24" s="21" customFormat="1" ht="24" customHeight="1" x14ac:dyDescent="0.25">
      <c r="A2188" s="24" t="s">
        <v>5763</v>
      </c>
      <c r="B2188" s="25" t="s">
        <v>21244</v>
      </c>
      <c r="C2188" s="24">
        <v>8313</v>
      </c>
      <c r="D2188" s="24" t="s">
        <v>17074</v>
      </c>
      <c r="E2188" s="24" t="s">
        <v>5764</v>
      </c>
      <c r="F2188" s="26">
        <f>Table134[[#This Row],[ToMeasure]]-Table134[[#This Row],[FromMeasure]]</f>
        <v>0.24158388</v>
      </c>
      <c r="G2188" s="27" t="s">
        <v>5761</v>
      </c>
      <c r="H2188" s="37">
        <v>0</v>
      </c>
      <c r="I2188" s="24" t="s">
        <v>5760</v>
      </c>
      <c r="J2188" s="37">
        <v>0.24158388</v>
      </c>
      <c r="K2188" s="24" t="s">
        <v>923</v>
      </c>
      <c r="L2188" s="28">
        <v>5944</v>
      </c>
      <c r="M2188" s="28">
        <v>0</v>
      </c>
      <c r="N2188" s="28">
        <v>5944</v>
      </c>
      <c r="O2188" s="25" t="s">
        <v>24761</v>
      </c>
      <c r="P2188" s="24">
        <v>10</v>
      </c>
      <c r="Q2188" s="24" t="s">
        <v>203</v>
      </c>
      <c r="R2188" s="28">
        <v>183</v>
      </c>
      <c r="S2188" s="28">
        <v>716</v>
      </c>
      <c r="T2188" s="29">
        <v>0.15124495289367429</v>
      </c>
      <c r="U2188" s="28">
        <v>7879</v>
      </c>
      <c r="V2188" s="63"/>
      <c r="W2188" s="61">
        <f>(Table134[[#This Row],[2042 Future AADT]]-Table134[[#This Row],[AADT 2022]])/20*($W$5-2022)+Table134[[#This Row],[AADT 2022]]</f>
        <v>7879</v>
      </c>
      <c r="X2188" s="63"/>
    </row>
    <row r="2189" spans="1:24" s="21" customFormat="1" ht="24" customHeight="1" x14ac:dyDescent="0.25">
      <c r="A2189" s="24" t="s">
        <v>16004</v>
      </c>
      <c r="B2189" s="25" t="s">
        <v>21247</v>
      </c>
      <c r="C2189" s="24">
        <v>8322</v>
      </c>
      <c r="D2189" s="24" t="s">
        <v>17074</v>
      </c>
      <c r="E2189" s="24" t="s">
        <v>16005</v>
      </c>
      <c r="F2189" s="26">
        <f>Table134[[#This Row],[ToMeasure]]-Table134[[#This Row],[FromMeasure]]</f>
        <v>0.25661693000000002</v>
      </c>
      <c r="G2189" s="27" t="s">
        <v>16006</v>
      </c>
      <c r="H2189" s="37">
        <v>0</v>
      </c>
      <c r="I2189" s="24" t="s">
        <v>923</v>
      </c>
      <c r="J2189" s="37">
        <v>0.25661693000000002</v>
      </c>
      <c r="K2189" s="24" t="s">
        <v>1964</v>
      </c>
      <c r="L2189" s="28">
        <v>16938</v>
      </c>
      <c r="M2189" s="28">
        <v>0</v>
      </c>
      <c r="N2189" s="28">
        <v>16938</v>
      </c>
      <c r="O2189" s="25" t="s">
        <v>24762</v>
      </c>
      <c r="P2189" s="24">
        <v>10</v>
      </c>
      <c r="Q2189" s="24" t="s">
        <v>203</v>
      </c>
      <c r="R2189" s="28">
        <v>557</v>
      </c>
      <c r="S2189" s="28">
        <v>460</v>
      </c>
      <c r="T2189" s="29">
        <v>6.0042507970244421E-2</v>
      </c>
      <c r="U2189" s="28">
        <v>22452</v>
      </c>
      <c r="V2189" s="63"/>
      <c r="W2189" s="61">
        <f>(Table134[[#This Row],[2042 Future AADT]]-Table134[[#This Row],[AADT 2022]])/20*($W$5-2022)+Table134[[#This Row],[AADT 2022]]</f>
        <v>22452</v>
      </c>
      <c r="X2189" s="63"/>
    </row>
    <row r="2190" spans="1:24" s="21" customFormat="1" ht="24" customHeight="1" x14ac:dyDescent="0.25">
      <c r="A2190" s="24" t="s">
        <v>13204</v>
      </c>
      <c r="B2190" s="25" t="s">
        <v>21246</v>
      </c>
      <c r="C2190" s="24">
        <v>8321</v>
      </c>
      <c r="D2190" s="24" t="s">
        <v>17074</v>
      </c>
      <c r="E2190" s="24" t="s">
        <v>13205</v>
      </c>
      <c r="F2190" s="26">
        <f>Table134[[#This Row],[ToMeasure]]-Table134[[#This Row],[FromMeasure]]</f>
        <v>0.24691070000000001</v>
      </c>
      <c r="G2190" s="27" t="s">
        <v>13206</v>
      </c>
      <c r="H2190" s="37">
        <v>0</v>
      </c>
      <c r="I2190" s="24" t="s">
        <v>1964</v>
      </c>
      <c r="J2190" s="37">
        <v>0.24691070000000001</v>
      </c>
      <c r="K2190" s="24" t="s">
        <v>205</v>
      </c>
      <c r="L2190" s="28">
        <v>15817</v>
      </c>
      <c r="M2190" s="28">
        <v>0</v>
      </c>
      <c r="N2190" s="28">
        <v>15817</v>
      </c>
      <c r="O2190" s="25" t="s">
        <v>24763</v>
      </c>
      <c r="P2190" s="24">
        <v>12</v>
      </c>
      <c r="Q2190" s="24" t="s">
        <v>203</v>
      </c>
      <c r="R2190" s="28">
        <v>481</v>
      </c>
      <c r="S2190" s="28">
        <v>1866</v>
      </c>
      <c r="T2190" s="29">
        <v>0.14838464942783081</v>
      </c>
      <c r="U2190" s="28">
        <v>20966</v>
      </c>
      <c r="V2190" s="63"/>
      <c r="W2190" s="61">
        <f>(Table134[[#This Row],[2042 Future AADT]]-Table134[[#This Row],[AADT 2022]])/20*($W$5-2022)+Table134[[#This Row],[AADT 2022]]</f>
        <v>20966</v>
      </c>
      <c r="X2190" s="63"/>
    </row>
    <row r="2191" spans="1:24" s="21" customFormat="1" ht="24" customHeight="1" x14ac:dyDescent="0.25">
      <c r="A2191" s="24" t="s">
        <v>5766</v>
      </c>
      <c r="B2191" s="25" t="s">
        <v>21249</v>
      </c>
      <c r="C2191" s="24">
        <v>8340</v>
      </c>
      <c r="D2191" s="24" t="s">
        <v>17074</v>
      </c>
      <c r="E2191" s="24" t="s">
        <v>5767</v>
      </c>
      <c r="F2191" s="26">
        <f>Table134[[#This Row],[ToMeasure]]-Table134[[#This Row],[FromMeasure]]</f>
        <v>0.22677992999999999</v>
      </c>
      <c r="G2191" s="27" t="s">
        <v>5768</v>
      </c>
      <c r="H2191" s="37">
        <v>0</v>
      </c>
      <c r="I2191" s="24" t="s">
        <v>205</v>
      </c>
      <c r="J2191" s="37">
        <v>0.22677992999999999</v>
      </c>
      <c r="K2191" s="24" t="s">
        <v>5769</v>
      </c>
      <c r="L2191" s="28">
        <v>8284</v>
      </c>
      <c r="M2191" s="28">
        <v>0</v>
      </c>
      <c r="N2191" s="28">
        <v>8284</v>
      </c>
      <c r="O2191" s="25" t="s">
        <v>24764</v>
      </c>
      <c r="P2191" s="24">
        <v>13</v>
      </c>
      <c r="Q2191" s="24" t="s">
        <v>203</v>
      </c>
      <c r="R2191" s="28">
        <v>287</v>
      </c>
      <c r="S2191" s="28">
        <v>237</v>
      </c>
      <c r="T2191" s="29">
        <v>6.3254466441332688E-2</v>
      </c>
      <c r="U2191" s="28">
        <v>10981</v>
      </c>
      <c r="V2191" s="63"/>
      <c r="W2191" s="61">
        <f>(Table134[[#This Row],[2042 Future AADT]]-Table134[[#This Row],[AADT 2022]])/20*($W$5-2022)+Table134[[#This Row],[AADT 2022]]</f>
        <v>10981</v>
      </c>
      <c r="X2191" s="63"/>
    </row>
    <row r="2192" spans="1:24" s="21" customFormat="1" ht="24" customHeight="1" x14ac:dyDescent="0.25">
      <c r="A2192" s="24" t="s">
        <v>16008</v>
      </c>
      <c r="B2192" s="25" t="s">
        <v>21251</v>
      </c>
      <c r="C2192" s="24">
        <v>8342</v>
      </c>
      <c r="D2192" s="24" t="s">
        <v>17074</v>
      </c>
      <c r="E2192" s="24" t="s">
        <v>16009</v>
      </c>
      <c r="F2192" s="26">
        <f>Table134[[#This Row],[ToMeasure]]-Table134[[#This Row],[FromMeasure]]</f>
        <v>0.23010686999999999</v>
      </c>
      <c r="G2192" s="27" t="s">
        <v>5774</v>
      </c>
      <c r="H2192" s="37">
        <v>0</v>
      </c>
      <c r="I2192" s="24" t="s">
        <v>923</v>
      </c>
      <c r="J2192" s="37">
        <v>0.23010686999999999</v>
      </c>
      <c r="K2192" s="24" t="s">
        <v>5773</v>
      </c>
      <c r="L2192" s="28">
        <v>28809</v>
      </c>
      <c r="M2192" s="28">
        <v>0</v>
      </c>
      <c r="N2192" s="28">
        <v>28809</v>
      </c>
      <c r="O2192" s="25" t="s">
        <v>24765</v>
      </c>
      <c r="P2192" s="24">
        <v>8</v>
      </c>
      <c r="Q2192" s="24" t="s">
        <v>203</v>
      </c>
      <c r="R2192" s="28">
        <v>951</v>
      </c>
      <c r="S2192" s="28">
        <v>787</v>
      </c>
      <c r="T2192" s="29">
        <v>6.0328369606720125E-2</v>
      </c>
      <c r="U2192" s="28">
        <v>38187</v>
      </c>
      <c r="V2192" s="63"/>
      <c r="W2192" s="61">
        <f>(Table134[[#This Row],[2042 Future AADT]]-Table134[[#This Row],[AADT 2022]])/20*($W$5-2022)+Table134[[#This Row],[AADT 2022]]</f>
        <v>38187</v>
      </c>
      <c r="X2192" s="63"/>
    </row>
    <row r="2193" spans="1:24" s="21" customFormat="1" ht="24" customHeight="1" x14ac:dyDescent="0.25">
      <c r="A2193" s="24" t="s">
        <v>13208</v>
      </c>
      <c r="B2193" s="25" t="s">
        <v>21250</v>
      </c>
      <c r="C2193" s="24">
        <v>8341</v>
      </c>
      <c r="D2193" s="24" t="s">
        <v>17074</v>
      </c>
      <c r="E2193" s="24" t="s">
        <v>13209</v>
      </c>
      <c r="F2193" s="26">
        <f>Table134[[#This Row],[ToMeasure]]-Table134[[#This Row],[FromMeasure]]</f>
        <v>0.33510005999999998</v>
      </c>
      <c r="G2193" s="27" t="s">
        <v>5769</v>
      </c>
      <c r="H2193" s="37">
        <v>0</v>
      </c>
      <c r="I2193" s="24" t="s">
        <v>5768</v>
      </c>
      <c r="J2193" s="37">
        <v>0.33510005999999998</v>
      </c>
      <c r="K2193" s="24" t="s">
        <v>205</v>
      </c>
      <c r="L2193" s="28">
        <v>25695</v>
      </c>
      <c r="M2193" s="28">
        <v>0</v>
      </c>
      <c r="N2193" s="28">
        <v>25695</v>
      </c>
      <c r="O2193" s="25" t="s">
        <v>24766</v>
      </c>
      <c r="P2193" s="24">
        <v>9</v>
      </c>
      <c r="Q2193" s="24" t="s">
        <v>203</v>
      </c>
      <c r="R2193" s="28">
        <v>783</v>
      </c>
      <c r="S2193" s="28">
        <v>3034</v>
      </c>
      <c r="T2193" s="29">
        <v>0.14855030161510022</v>
      </c>
      <c r="U2193" s="28">
        <v>34060</v>
      </c>
      <c r="V2193" s="63"/>
      <c r="W2193" s="61">
        <f>(Table134[[#This Row],[2042 Future AADT]]-Table134[[#This Row],[AADT 2022]])/20*($W$5-2022)+Table134[[#This Row],[AADT 2022]]</f>
        <v>34060</v>
      </c>
      <c r="X2193" s="63"/>
    </row>
    <row r="2194" spans="1:24" s="21" customFormat="1" ht="24" customHeight="1" x14ac:dyDescent="0.25">
      <c r="A2194" s="24" t="s">
        <v>5771</v>
      </c>
      <c r="B2194" s="25" t="s">
        <v>21252</v>
      </c>
      <c r="C2194" s="24">
        <v>8343</v>
      </c>
      <c r="D2194" s="24" t="s">
        <v>17074</v>
      </c>
      <c r="E2194" s="24" t="s">
        <v>5772</v>
      </c>
      <c r="F2194" s="26">
        <f>Table134[[#This Row],[ToMeasure]]-Table134[[#This Row],[FromMeasure]]</f>
        <v>0.33712112999999999</v>
      </c>
      <c r="G2194" s="27" t="s">
        <v>5773</v>
      </c>
      <c r="H2194" s="37">
        <v>0</v>
      </c>
      <c r="I2194" s="24" t="s">
        <v>5774</v>
      </c>
      <c r="J2194" s="37">
        <v>0.33712112999999999</v>
      </c>
      <c r="K2194" s="24" t="s">
        <v>923</v>
      </c>
      <c r="L2194" s="28">
        <v>7165</v>
      </c>
      <c r="M2194" s="28">
        <v>0</v>
      </c>
      <c r="N2194" s="28">
        <v>7165</v>
      </c>
      <c r="O2194" s="25" t="s">
        <v>24767</v>
      </c>
      <c r="P2194" s="24">
        <v>11</v>
      </c>
      <c r="Q2194" s="24" t="s">
        <v>203</v>
      </c>
      <c r="R2194" s="28">
        <v>217</v>
      </c>
      <c r="S2194" s="28">
        <v>845</v>
      </c>
      <c r="T2194" s="29">
        <v>0.14822051639916259</v>
      </c>
      <c r="U2194" s="28">
        <v>9497</v>
      </c>
      <c r="V2194" s="63"/>
      <c r="W2194" s="61">
        <f>(Table134[[#This Row],[2042 Future AADT]]-Table134[[#This Row],[AADT 2022]])/20*($W$5-2022)+Table134[[#This Row],[AADT 2022]]</f>
        <v>9497</v>
      </c>
      <c r="X2194" s="63"/>
    </row>
    <row r="2195" spans="1:24" s="21" customFormat="1" ht="24" customHeight="1" x14ac:dyDescent="0.25">
      <c r="A2195" s="24" t="s">
        <v>13211</v>
      </c>
      <c r="B2195" s="25"/>
      <c r="C2195" s="24" t="s">
        <v>203</v>
      </c>
      <c r="D2195" s="24" t="s">
        <v>17074</v>
      </c>
      <c r="E2195" s="24" t="s">
        <v>13212</v>
      </c>
      <c r="F2195" s="26">
        <f>Table134[[#This Row],[ToMeasure]]-Table134[[#This Row],[FromMeasure]]</f>
        <v>0.33785199999999999</v>
      </c>
      <c r="G2195" s="27" t="s">
        <v>203</v>
      </c>
      <c r="H2195" s="37">
        <v>0</v>
      </c>
      <c r="I2195" s="24" t="s">
        <v>203</v>
      </c>
      <c r="J2195" s="37">
        <v>0.33785199999999999</v>
      </c>
      <c r="K2195" s="24" t="s">
        <v>203</v>
      </c>
      <c r="L2195" s="28" t="s">
        <v>203</v>
      </c>
      <c r="M2195" s="28" t="s">
        <v>203</v>
      </c>
      <c r="N2195" s="28">
        <v>5000</v>
      </c>
      <c r="O2195" s="25" t="s">
        <v>24260</v>
      </c>
      <c r="P2195" s="24" t="s">
        <v>203</v>
      </c>
      <c r="Q2195" s="24" t="s">
        <v>203</v>
      </c>
      <c r="R2195" s="28" t="s">
        <v>203</v>
      </c>
      <c r="S2195" s="28" t="s">
        <v>203</v>
      </c>
      <c r="T2195" s="29" t="s">
        <v>203</v>
      </c>
      <c r="U2195" s="28">
        <v>8407</v>
      </c>
      <c r="V2195" s="63"/>
      <c r="W2195" s="61">
        <f>(Table134[[#This Row],[2042 Future AADT]]-Table134[[#This Row],[AADT 2022]])/20*($W$5-2022)+Table134[[#This Row],[AADT 2022]]</f>
        <v>8407</v>
      </c>
      <c r="X2195" s="63"/>
    </row>
    <row r="2196" spans="1:24" s="21" customFormat="1" ht="24" customHeight="1" x14ac:dyDescent="0.25">
      <c r="A2196" s="24" t="s">
        <v>9828</v>
      </c>
      <c r="B2196" s="25"/>
      <c r="C2196" s="24" t="s">
        <v>203</v>
      </c>
      <c r="D2196" s="24" t="s">
        <v>17074</v>
      </c>
      <c r="E2196" s="24" t="s">
        <v>9829</v>
      </c>
      <c r="F2196" s="26">
        <f>Table134[[#This Row],[ToMeasure]]-Table134[[#This Row],[FromMeasure]]</f>
        <v>0.28586099999999998</v>
      </c>
      <c r="G2196" s="27" t="s">
        <v>203</v>
      </c>
      <c r="H2196" s="37">
        <v>0</v>
      </c>
      <c r="I2196" s="24" t="s">
        <v>203</v>
      </c>
      <c r="J2196" s="37">
        <v>0.28586099999999998</v>
      </c>
      <c r="K2196" s="24" t="s">
        <v>203</v>
      </c>
      <c r="L2196" s="28" t="s">
        <v>203</v>
      </c>
      <c r="M2196" s="28" t="s">
        <v>203</v>
      </c>
      <c r="N2196" s="28">
        <v>8000</v>
      </c>
      <c r="O2196" s="25" t="s">
        <v>24260</v>
      </c>
      <c r="P2196" s="24" t="s">
        <v>203</v>
      </c>
      <c r="Q2196" s="24" t="s">
        <v>203</v>
      </c>
      <c r="R2196" s="28" t="s">
        <v>203</v>
      </c>
      <c r="S2196" s="28" t="s">
        <v>203</v>
      </c>
      <c r="T2196" s="29" t="s">
        <v>203</v>
      </c>
      <c r="U2196" s="28">
        <v>13451</v>
      </c>
      <c r="V2196" s="63"/>
      <c r="W2196" s="61">
        <f>(Table134[[#This Row],[2042 Future AADT]]-Table134[[#This Row],[AADT 2022]])/20*($W$5-2022)+Table134[[#This Row],[AADT 2022]]</f>
        <v>13451</v>
      </c>
      <c r="X2196" s="63"/>
    </row>
    <row r="2197" spans="1:24" s="21" customFormat="1" ht="24" customHeight="1" x14ac:dyDescent="0.25">
      <c r="A2197" s="24" t="s">
        <v>13213</v>
      </c>
      <c r="B2197" s="25"/>
      <c r="C2197" s="24" t="s">
        <v>203</v>
      </c>
      <c r="D2197" s="24" t="s">
        <v>17074</v>
      </c>
      <c r="E2197" s="24" t="s">
        <v>13214</v>
      </c>
      <c r="F2197" s="26">
        <f>Table134[[#This Row],[ToMeasure]]-Table134[[#This Row],[FromMeasure]]</f>
        <v>0.214729</v>
      </c>
      <c r="G2197" s="27" t="s">
        <v>203</v>
      </c>
      <c r="H2197" s="37">
        <v>0</v>
      </c>
      <c r="I2197" s="24" t="s">
        <v>203</v>
      </c>
      <c r="J2197" s="37">
        <v>0.214729</v>
      </c>
      <c r="K2197" s="24" t="s">
        <v>203</v>
      </c>
      <c r="L2197" s="28" t="s">
        <v>203</v>
      </c>
      <c r="M2197" s="28" t="s">
        <v>203</v>
      </c>
      <c r="N2197" s="28">
        <v>10000</v>
      </c>
      <c r="O2197" s="25" t="s">
        <v>24260</v>
      </c>
      <c r="P2197" s="24" t="s">
        <v>203</v>
      </c>
      <c r="Q2197" s="24" t="s">
        <v>203</v>
      </c>
      <c r="R2197" s="28" t="s">
        <v>203</v>
      </c>
      <c r="S2197" s="28" t="s">
        <v>203</v>
      </c>
      <c r="T2197" s="29" t="s">
        <v>203</v>
      </c>
      <c r="U2197" s="28">
        <v>16814</v>
      </c>
      <c r="V2197" s="63"/>
      <c r="W2197" s="61">
        <f>(Table134[[#This Row],[2042 Future AADT]]-Table134[[#This Row],[AADT 2022]])/20*($W$5-2022)+Table134[[#This Row],[AADT 2022]]</f>
        <v>16814</v>
      </c>
      <c r="X2197" s="63"/>
    </row>
    <row r="2198" spans="1:24" s="21" customFormat="1" ht="24" customHeight="1" x14ac:dyDescent="0.25">
      <c r="A2198" s="24" t="s">
        <v>13215</v>
      </c>
      <c r="B2198" s="25"/>
      <c r="C2198" s="24" t="s">
        <v>203</v>
      </c>
      <c r="D2198" s="24" t="s">
        <v>17074</v>
      </c>
      <c r="E2198" s="24" t="s">
        <v>13216</v>
      </c>
      <c r="F2198" s="26">
        <f>Table134[[#This Row],[ToMeasure]]-Table134[[#This Row],[FromMeasure]]</f>
        <v>0.23203399999999999</v>
      </c>
      <c r="G2198" s="27" t="s">
        <v>203</v>
      </c>
      <c r="H2198" s="37">
        <v>0</v>
      </c>
      <c r="I2198" s="24" t="s">
        <v>203</v>
      </c>
      <c r="J2198" s="37">
        <v>0.23203399999999999</v>
      </c>
      <c r="K2198" s="24" t="s">
        <v>203</v>
      </c>
      <c r="L2198" s="28" t="s">
        <v>203</v>
      </c>
      <c r="M2198" s="28" t="s">
        <v>203</v>
      </c>
      <c r="N2198" s="28">
        <v>6000</v>
      </c>
      <c r="O2198" s="25" t="s">
        <v>24260</v>
      </c>
      <c r="P2198" s="24" t="s">
        <v>203</v>
      </c>
      <c r="Q2198" s="24" t="s">
        <v>203</v>
      </c>
      <c r="R2198" s="28" t="s">
        <v>203</v>
      </c>
      <c r="S2198" s="28" t="s">
        <v>203</v>
      </c>
      <c r="T2198" s="29" t="s">
        <v>203</v>
      </c>
      <c r="U2198" s="28">
        <v>10089</v>
      </c>
      <c r="V2198" s="63"/>
      <c r="W2198" s="61">
        <f>(Table134[[#This Row],[2042 Future AADT]]-Table134[[#This Row],[AADT 2022]])/20*($W$5-2022)+Table134[[#This Row],[AADT 2022]]</f>
        <v>10089</v>
      </c>
      <c r="X2198" s="63"/>
    </row>
    <row r="2199" spans="1:24" s="21" customFormat="1" ht="24" customHeight="1" x14ac:dyDescent="0.25">
      <c r="A2199" s="24" t="s">
        <v>16011</v>
      </c>
      <c r="B2199" s="25" t="s">
        <v>17118</v>
      </c>
      <c r="C2199" s="24">
        <v>35306</v>
      </c>
      <c r="D2199" s="24" t="s">
        <v>17074</v>
      </c>
      <c r="E2199" s="24" t="s">
        <v>16012</v>
      </c>
      <c r="F2199" s="26">
        <f>Table134[[#This Row],[ToMeasure]]-Table134[[#This Row],[FromMeasure]]</f>
        <v>0.18215490000000001</v>
      </c>
      <c r="G2199" s="27" t="s">
        <v>10568</v>
      </c>
      <c r="H2199" s="37">
        <v>1.50604E-2</v>
      </c>
      <c r="I2199" s="24" t="s">
        <v>205</v>
      </c>
      <c r="J2199" s="37">
        <v>0.19721530000000001</v>
      </c>
      <c r="K2199" s="24" t="s">
        <v>14379</v>
      </c>
      <c r="L2199" s="28">
        <v>0</v>
      </c>
      <c r="M2199" s="28">
        <v>10000</v>
      </c>
      <c r="N2199" s="28">
        <v>10000</v>
      </c>
      <c r="O2199" s="25" t="s">
        <v>24768</v>
      </c>
      <c r="P2199" s="24">
        <v>9</v>
      </c>
      <c r="Q2199" s="24" t="s">
        <v>203</v>
      </c>
      <c r="R2199" s="28">
        <v>369</v>
      </c>
      <c r="S2199" s="28">
        <v>307</v>
      </c>
      <c r="T2199" s="29">
        <v>6.7599999999999993E-2</v>
      </c>
      <c r="U2199" s="28">
        <v>13255</v>
      </c>
      <c r="V2199" s="63"/>
      <c r="W2199" s="61">
        <f>(Table134[[#This Row],[2042 Future AADT]]-Table134[[#This Row],[AADT 2022]])/20*($W$5-2022)+Table134[[#This Row],[AADT 2022]]</f>
        <v>13255</v>
      </c>
      <c r="X2199" s="63"/>
    </row>
    <row r="2200" spans="1:24" s="21" customFormat="1" ht="24" customHeight="1" x14ac:dyDescent="0.25">
      <c r="A2200" s="24" t="s">
        <v>13217</v>
      </c>
      <c r="B2200" s="25" t="s">
        <v>17119</v>
      </c>
      <c r="C2200" s="24">
        <v>35307</v>
      </c>
      <c r="D2200" s="24" t="s">
        <v>17074</v>
      </c>
      <c r="E2200" s="24" t="s">
        <v>13218</v>
      </c>
      <c r="F2200" s="26">
        <f>Table134[[#This Row],[ToMeasure]]-Table134[[#This Row],[FromMeasure]]</f>
        <v>0.21273274</v>
      </c>
      <c r="G2200" s="27" t="s">
        <v>9833</v>
      </c>
      <c r="H2200" s="37">
        <v>0</v>
      </c>
      <c r="I2200" s="24" t="s">
        <v>923</v>
      </c>
      <c r="J2200" s="37">
        <v>0.21273274</v>
      </c>
      <c r="K2200" s="24" t="s">
        <v>9832</v>
      </c>
      <c r="L2200" s="28">
        <v>15999</v>
      </c>
      <c r="M2200" s="28">
        <v>0</v>
      </c>
      <c r="N2200" s="28">
        <v>15999</v>
      </c>
      <c r="O2200" s="25" t="s">
        <v>24769</v>
      </c>
      <c r="P2200" s="24">
        <v>13</v>
      </c>
      <c r="Q2200" s="24" t="s">
        <v>203</v>
      </c>
      <c r="R2200" s="28">
        <v>804</v>
      </c>
      <c r="S2200" s="28">
        <v>666</v>
      </c>
      <c r="T2200" s="29">
        <v>9.1880742546409155E-2</v>
      </c>
      <c r="U2200" s="28">
        <v>21207</v>
      </c>
      <c r="V2200" s="63"/>
      <c r="W2200" s="61">
        <f>(Table134[[#This Row],[2042 Future AADT]]-Table134[[#This Row],[AADT 2022]])/20*($W$5-2022)+Table134[[#This Row],[AADT 2022]]</f>
        <v>21207</v>
      </c>
      <c r="X2200" s="63"/>
    </row>
    <row r="2201" spans="1:24" s="21" customFormat="1" ht="24" customHeight="1" x14ac:dyDescent="0.25">
      <c r="A2201" s="24" t="s">
        <v>16013</v>
      </c>
      <c r="B2201" s="25" t="s">
        <v>21254</v>
      </c>
      <c r="C2201" s="24">
        <v>8381</v>
      </c>
      <c r="D2201" s="24" t="s">
        <v>17074</v>
      </c>
      <c r="E2201" s="24" t="s">
        <v>16014</v>
      </c>
      <c r="F2201" s="26">
        <f>Table134[[#This Row],[ToMeasure]]-Table134[[#This Row],[FromMeasure]]</f>
        <v>0.21975143</v>
      </c>
      <c r="G2201" s="27" t="s">
        <v>14379</v>
      </c>
      <c r="H2201" s="37">
        <v>0</v>
      </c>
      <c r="I2201" s="24" t="s">
        <v>10568</v>
      </c>
      <c r="J2201" s="37">
        <v>0.21975143</v>
      </c>
      <c r="K2201" s="24" t="s">
        <v>205</v>
      </c>
      <c r="L2201" s="28">
        <v>20344</v>
      </c>
      <c r="M2201" s="28">
        <v>0</v>
      </c>
      <c r="N2201" s="28">
        <v>20344</v>
      </c>
      <c r="O2201" s="25" t="s">
        <v>24770</v>
      </c>
      <c r="P2201" s="24">
        <v>9</v>
      </c>
      <c r="Q2201" s="24" t="s">
        <v>203</v>
      </c>
      <c r="R2201" s="28">
        <v>619</v>
      </c>
      <c r="S2201" s="28">
        <v>2402</v>
      </c>
      <c r="T2201" s="29">
        <v>0.14849587101848211</v>
      </c>
      <c r="U2201" s="28">
        <v>26967</v>
      </c>
      <c r="V2201" s="63"/>
      <c r="W2201" s="61">
        <f>(Table134[[#This Row],[2042 Future AADT]]-Table134[[#This Row],[AADT 2022]])/20*($W$5-2022)+Table134[[#This Row],[AADT 2022]]</f>
        <v>26967</v>
      </c>
      <c r="X2201" s="63"/>
    </row>
    <row r="2202" spans="1:24" s="21" customFormat="1" ht="24" customHeight="1" x14ac:dyDescent="0.25">
      <c r="A2202" s="24" t="s">
        <v>9830</v>
      </c>
      <c r="B2202" s="25" t="s">
        <v>21255</v>
      </c>
      <c r="C2202" s="24">
        <v>8383</v>
      </c>
      <c r="D2202" s="24" t="s">
        <v>17074</v>
      </c>
      <c r="E2202" s="24" t="s">
        <v>9831</v>
      </c>
      <c r="F2202" s="26">
        <f>Table134[[#This Row],[ToMeasure]]-Table134[[#This Row],[FromMeasure]]</f>
        <v>0.22005584</v>
      </c>
      <c r="G2202" s="27" t="s">
        <v>9832</v>
      </c>
      <c r="H2202" s="37">
        <v>0</v>
      </c>
      <c r="I2202" s="24" t="s">
        <v>9833</v>
      </c>
      <c r="J2202" s="37">
        <v>0.22005584</v>
      </c>
      <c r="K2202" s="24" t="s">
        <v>923</v>
      </c>
      <c r="L2202" s="28">
        <v>11674</v>
      </c>
      <c r="M2202" s="28">
        <v>0</v>
      </c>
      <c r="N2202" s="28">
        <v>11674</v>
      </c>
      <c r="O2202" s="25" t="s">
        <v>24771</v>
      </c>
      <c r="P2202" s="24">
        <v>10</v>
      </c>
      <c r="Q2202" s="24" t="s">
        <v>203</v>
      </c>
      <c r="R2202" s="28">
        <v>354</v>
      </c>
      <c r="S2202" s="28">
        <v>1376</v>
      </c>
      <c r="T2202" s="29">
        <v>0.1481925646736337</v>
      </c>
      <c r="U2202" s="28">
        <v>15474</v>
      </c>
      <c r="V2202" s="63"/>
      <c r="W2202" s="61">
        <f>(Table134[[#This Row],[2042 Future AADT]]-Table134[[#This Row],[AADT 2022]])/20*($W$5-2022)+Table134[[#This Row],[AADT 2022]]</f>
        <v>15474</v>
      </c>
      <c r="X2202" s="63"/>
    </row>
    <row r="2203" spans="1:24" s="21" customFormat="1" ht="24" customHeight="1" x14ac:dyDescent="0.25">
      <c r="A2203" s="24" t="s">
        <v>9835</v>
      </c>
      <c r="B2203" s="25" t="s">
        <v>17116</v>
      </c>
      <c r="C2203" s="24">
        <v>35271</v>
      </c>
      <c r="D2203" s="24" t="s">
        <v>17074</v>
      </c>
      <c r="E2203" s="24" t="s">
        <v>9836</v>
      </c>
      <c r="F2203" s="26">
        <f>Table134[[#This Row],[ToMeasure]]-Table134[[#This Row],[FromMeasure]]</f>
        <v>0.22196214</v>
      </c>
      <c r="G2203" s="27" t="s">
        <v>9837</v>
      </c>
      <c r="H2203" s="37">
        <v>0</v>
      </c>
      <c r="I2203" s="24" t="s">
        <v>205</v>
      </c>
      <c r="J2203" s="37">
        <v>0.22196214</v>
      </c>
      <c r="K2203" s="24" t="s">
        <v>9838</v>
      </c>
      <c r="L2203" s="28">
        <v>0</v>
      </c>
      <c r="M2203" s="28">
        <v>3528</v>
      </c>
      <c r="N2203" s="28">
        <v>3528</v>
      </c>
      <c r="O2203" s="25" t="s">
        <v>24772</v>
      </c>
      <c r="P2203" s="24">
        <v>8</v>
      </c>
      <c r="Q2203" s="24" t="s">
        <v>203</v>
      </c>
      <c r="R2203" s="28">
        <v>159</v>
      </c>
      <c r="S2203" s="28">
        <v>132</v>
      </c>
      <c r="T2203" s="29">
        <v>8.2482993197278906E-2</v>
      </c>
      <c r="U2203" s="28">
        <v>4676</v>
      </c>
      <c r="V2203" s="63"/>
      <c r="W2203" s="61">
        <f>(Table134[[#This Row],[2042 Future AADT]]-Table134[[#This Row],[AADT 2022]])/20*($W$5-2022)+Table134[[#This Row],[AADT 2022]]</f>
        <v>4676</v>
      </c>
      <c r="X2203" s="63"/>
    </row>
    <row r="2204" spans="1:24" s="21" customFormat="1" ht="24" customHeight="1" x14ac:dyDescent="0.25">
      <c r="A2204" s="24" t="s">
        <v>13220</v>
      </c>
      <c r="B2204" s="25" t="s">
        <v>17117</v>
      </c>
      <c r="C2204" s="24">
        <v>35272</v>
      </c>
      <c r="D2204" s="24" t="s">
        <v>17074</v>
      </c>
      <c r="E2204" s="24" t="s">
        <v>13221</v>
      </c>
      <c r="F2204" s="26">
        <f>Table134[[#This Row],[ToMeasure]]-Table134[[#This Row],[FromMeasure]]</f>
        <v>0.19826657</v>
      </c>
      <c r="G2204" s="27" t="s">
        <v>9843</v>
      </c>
      <c r="H2204" s="37">
        <v>0</v>
      </c>
      <c r="I2204" s="24" t="s">
        <v>923</v>
      </c>
      <c r="J2204" s="37">
        <v>0.19826657</v>
      </c>
      <c r="K2204" s="24" t="s">
        <v>9842</v>
      </c>
      <c r="L2204" s="28">
        <v>10144</v>
      </c>
      <c r="M2204" s="28">
        <v>0</v>
      </c>
      <c r="N2204" s="28">
        <v>10144</v>
      </c>
      <c r="O2204" s="25" t="s">
        <v>24773</v>
      </c>
      <c r="P2204" s="24">
        <v>12</v>
      </c>
      <c r="Q2204" s="24" t="s">
        <v>203</v>
      </c>
      <c r="R2204" s="28">
        <v>427</v>
      </c>
      <c r="S2204" s="28">
        <v>353</v>
      </c>
      <c r="T2204" s="29">
        <v>7.6892744479495262E-2</v>
      </c>
      <c r="U2204" s="28">
        <v>13446</v>
      </c>
      <c r="V2204" s="63"/>
      <c r="W2204" s="61">
        <f>(Table134[[#This Row],[2042 Future AADT]]-Table134[[#This Row],[AADT 2022]])/20*($W$5-2022)+Table134[[#This Row],[AADT 2022]]</f>
        <v>13446</v>
      </c>
      <c r="X2204" s="63"/>
    </row>
    <row r="2205" spans="1:24" s="21" customFormat="1" ht="24" customHeight="1" x14ac:dyDescent="0.25">
      <c r="A2205" s="24" t="s">
        <v>16016</v>
      </c>
      <c r="B2205" s="25" t="s">
        <v>21257</v>
      </c>
      <c r="C2205" s="24">
        <v>8401</v>
      </c>
      <c r="D2205" s="24" t="s">
        <v>17074</v>
      </c>
      <c r="E2205" s="24" t="s">
        <v>16017</v>
      </c>
      <c r="F2205" s="26">
        <f>Table134[[#This Row],[ToMeasure]]-Table134[[#This Row],[FromMeasure]]</f>
        <v>0.22014450999999999</v>
      </c>
      <c r="G2205" s="27" t="s">
        <v>9838</v>
      </c>
      <c r="H2205" s="37">
        <v>0</v>
      </c>
      <c r="I2205" s="24" t="s">
        <v>9837</v>
      </c>
      <c r="J2205" s="37">
        <v>0.22014450999999999</v>
      </c>
      <c r="K2205" s="24" t="s">
        <v>205</v>
      </c>
      <c r="L2205" s="28">
        <v>10033</v>
      </c>
      <c r="M2205" s="28">
        <v>0</v>
      </c>
      <c r="N2205" s="28">
        <v>10033</v>
      </c>
      <c r="O2205" s="25" t="s">
        <v>24774</v>
      </c>
      <c r="P2205" s="24">
        <v>10</v>
      </c>
      <c r="Q2205" s="24" t="s">
        <v>203</v>
      </c>
      <c r="R2205" s="28">
        <v>306</v>
      </c>
      <c r="S2205" s="28">
        <v>1185</v>
      </c>
      <c r="T2205" s="29">
        <v>0.14860958835841723</v>
      </c>
      <c r="U2205" s="28">
        <v>13299</v>
      </c>
      <c r="V2205" s="63"/>
      <c r="W2205" s="61">
        <f>(Table134[[#This Row],[2042 Future AADT]]-Table134[[#This Row],[AADT 2022]])/20*($W$5-2022)+Table134[[#This Row],[AADT 2022]]</f>
        <v>13299</v>
      </c>
      <c r="X2205" s="63"/>
    </row>
    <row r="2206" spans="1:24" s="21" customFormat="1" ht="24" customHeight="1" x14ac:dyDescent="0.25">
      <c r="A2206" s="24" t="s">
        <v>9840</v>
      </c>
      <c r="B2206" s="25" t="s">
        <v>21258</v>
      </c>
      <c r="C2206" s="24">
        <v>8403</v>
      </c>
      <c r="D2206" s="24" t="s">
        <v>17074</v>
      </c>
      <c r="E2206" s="24" t="s">
        <v>9841</v>
      </c>
      <c r="F2206" s="26">
        <f>Table134[[#This Row],[ToMeasure]]-Table134[[#This Row],[FromMeasure]]</f>
        <v>0.22021808000000001</v>
      </c>
      <c r="G2206" s="27" t="s">
        <v>9842</v>
      </c>
      <c r="H2206" s="37">
        <v>0</v>
      </c>
      <c r="I2206" s="24" t="s">
        <v>9843</v>
      </c>
      <c r="J2206" s="37">
        <v>0.22021808000000001</v>
      </c>
      <c r="K2206" s="24" t="s">
        <v>923</v>
      </c>
      <c r="L2206" s="28">
        <v>4209</v>
      </c>
      <c r="M2206" s="28">
        <v>0</v>
      </c>
      <c r="N2206" s="28">
        <v>4209</v>
      </c>
      <c r="O2206" s="25" t="s">
        <v>24775</v>
      </c>
      <c r="P2206" s="24">
        <v>10</v>
      </c>
      <c r="Q2206" s="24" t="s">
        <v>203</v>
      </c>
      <c r="R2206" s="28">
        <v>126</v>
      </c>
      <c r="S2206" s="28">
        <v>494</v>
      </c>
      <c r="T2206" s="29">
        <v>0.14730339748158708</v>
      </c>
      <c r="U2206" s="28">
        <v>5579</v>
      </c>
      <c r="V2206" s="63"/>
      <c r="W2206" s="61">
        <f>(Table134[[#This Row],[2042 Future AADT]]-Table134[[#This Row],[AADT 2022]])/20*($W$5-2022)+Table134[[#This Row],[AADT 2022]]</f>
        <v>5579</v>
      </c>
      <c r="X2206" s="63"/>
    </row>
    <row r="2207" spans="1:24" s="21" customFormat="1" ht="24" customHeight="1" x14ac:dyDescent="0.25">
      <c r="A2207" s="24" t="s">
        <v>16019</v>
      </c>
      <c r="B2207" s="25" t="s">
        <v>17114</v>
      </c>
      <c r="C2207" s="24">
        <v>35232</v>
      </c>
      <c r="D2207" s="24" t="s">
        <v>17074</v>
      </c>
      <c r="E2207" s="24" t="s">
        <v>16020</v>
      </c>
      <c r="F2207" s="26">
        <f>Table134[[#This Row],[ToMeasure]]-Table134[[#This Row],[FromMeasure]]</f>
        <v>0.22116250000000001</v>
      </c>
      <c r="G2207" s="27" t="s">
        <v>16021</v>
      </c>
      <c r="H2207" s="37">
        <v>0</v>
      </c>
      <c r="I2207" s="24" t="s">
        <v>205</v>
      </c>
      <c r="J2207" s="37">
        <v>0.22116250000000001</v>
      </c>
      <c r="K2207" s="24" t="s">
        <v>16022</v>
      </c>
      <c r="L2207" s="28">
        <v>0</v>
      </c>
      <c r="M2207" s="28">
        <v>6451</v>
      </c>
      <c r="N2207" s="28">
        <v>6451</v>
      </c>
      <c r="O2207" s="25" t="s">
        <v>24776</v>
      </c>
      <c r="P2207" s="24">
        <v>8</v>
      </c>
      <c r="Q2207" s="24" t="s">
        <v>203</v>
      </c>
      <c r="R2207" s="28">
        <v>232</v>
      </c>
      <c r="S2207" s="28">
        <v>193</v>
      </c>
      <c r="T2207" s="29">
        <v>6.5881258719578353E-2</v>
      </c>
      <c r="U2207" s="28">
        <v>8551</v>
      </c>
      <c r="V2207" s="63"/>
      <c r="W2207" s="61">
        <f>(Table134[[#This Row],[2042 Future AADT]]-Table134[[#This Row],[AADT 2022]])/20*($W$5-2022)+Table134[[#This Row],[AADT 2022]]</f>
        <v>8551</v>
      </c>
      <c r="X2207" s="63"/>
    </row>
    <row r="2208" spans="1:24" s="21" customFormat="1" ht="24" customHeight="1" x14ac:dyDescent="0.25">
      <c r="A2208" s="24" t="s">
        <v>13223</v>
      </c>
      <c r="B2208" s="25" t="s">
        <v>17115</v>
      </c>
      <c r="C2208" s="24">
        <v>35233</v>
      </c>
      <c r="D2208" s="24" t="s">
        <v>17074</v>
      </c>
      <c r="E2208" s="24" t="s">
        <v>13224</v>
      </c>
      <c r="F2208" s="26">
        <f>Table134[[#This Row],[ToMeasure]]-Table134[[#This Row],[FromMeasure]]</f>
        <v>0.244259</v>
      </c>
      <c r="G2208" s="27" t="s">
        <v>13225</v>
      </c>
      <c r="H2208" s="37">
        <v>0</v>
      </c>
      <c r="I2208" s="24" t="s">
        <v>923</v>
      </c>
      <c r="J2208" s="37">
        <v>0.244259</v>
      </c>
      <c r="K2208" s="24" t="s">
        <v>13226</v>
      </c>
      <c r="L2208" s="28">
        <v>11522</v>
      </c>
      <c r="M2208" s="28">
        <v>0</v>
      </c>
      <c r="N2208" s="28">
        <v>11522</v>
      </c>
      <c r="O2208" s="25" t="s">
        <v>24777</v>
      </c>
      <c r="P2208" s="24">
        <v>14</v>
      </c>
      <c r="Q2208" s="24" t="s">
        <v>203</v>
      </c>
      <c r="R2208" s="28">
        <v>445</v>
      </c>
      <c r="S2208" s="28">
        <v>371</v>
      </c>
      <c r="T2208" s="29">
        <v>7.0821038014233645E-2</v>
      </c>
      <c r="U2208" s="28">
        <v>15273</v>
      </c>
      <c r="V2208" s="63"/>
      <c r="W2208" s="61">
        <f>(Table134[[#This Row],[2042 Future AADT]]-Table134[[#This Row],[AADT 2022]])/20*($W$5-2022)+Table134[[#This Row],[AADT 2022]]</f>
        <v>15273</v>
      </c>
      <c r="X2208" s="63"/>
    </row>
    <row r="2209" spans="1:24" s="21" customFormat="1" ht="24" customHeight="1" x14ac:dyDescent="0.25">
      <c r="A2209" s="24" t="s">
        <v>16024</v>
      </c>
      <c r="B2209" s="25" t="s">
        <v>21268</v>
      </c>
      <c r="C2209" s="24">
        <v>8421</v>
      </c>
      <c r="D2209" s="24" t="s">
        <v>17074</v>
      </c>
      <c r="E2209" s="24" t="s">
        <v>16025</v>
      </c>
      <c r="F2209" s="26">
        <f>Table134[[#This Row],[ToMeasure]]-Table134[[#This Row],[FromMeasure]]</f>
        <v>0.22206155999999999</v>
      </c>
      <c r="G2209" s="27" t="s">
        <v>16022</v>
      </c>
      <c r="H2209" s="37">
        <v>0</v>
      </c>
      <c r="I2209" s="24" t="s">
        <v>16021</v>
      </c>
      <c r="J2209" s="37">
        <v>0.22206155999999999</v>
      </c>
      <c r="K2209" s="24" t="s">
        <v>205</v>
      </c>
      <c r="L2209" s="28">
        <v>14138</v>
      </c>
      <c r="M2209" s="28">
        <v>0</v>
      </c>
      <c r="N2209" s="28">
        <v>14138</v>
      </c>
      <c r="O2209" s="25" t="s">
        <v>24778</v>
      </c>
      <c r="P2209" s="24">
        <v>16</v>
      </c>
      <c r="Q2209" s="24" t="s">
        <v>203</v>
      </c>
      <c r="R2209" s="28">
        <v>430</v>
      </c>
      <c r="S2209" s="28">
        <v>1668</v>
      </c>
      <c r="T2209" s="29">
        <v>0.14839439807610694</v>
      </c>
      <c r="U2209" s="28">
        <v>18740</v>
      </c>
      <c r="V2209" s="63"/>
      <c r="W2209" s="61">
        <f>(Table134[[#This Row],[2042 Future AADT]]-Table134[[#This Row],[AADT 2022]])/20*($W$5-2022)+Table134[[#This Row],[AADT 2022]]</f>
        <v>18740</v>
      </c>
      <c r="X2209" s="63"/>
    </row>
    <row r="2210" spans="1:24" s="21" customFormat="1" ht="24" customHeight="1" x14ac:dyDescent="0.25">
      <c r="A2210" s="24" t="s">
        <v>16027</v>
      </c>
      <c r="B2210" s="25" t="s">
        <v>21269</v>
      </c>
      <c r="C2210" s="24">
        <v>8423</v>
      </c>
      <c r="D2210" s="24" t="s">
        <v>17074</v>
      </c>
      <c r="E2210" s="24" t="s">
        <v>16028</v>
      </c>
      <c r="F2210" s="26">
        <f>Table134[[#This Row],[ToMeasure]]-Table134[[#This Row],[FromMeasure]]</f>
        <v>0.21938369999999999</v>
      </c>
      <c r="G2210" s="27" t="s">
        <v>13226</v>
      </c>
      <c r="H2210" s="37">
        <v>0</v>
      </c>
      <c r="I2210" s="24" t="s">
        <v>13225</v>
      </c>
      <c r="J2210" s="37">
        <v>0.21938369999999999</v>
      </c>
      <c r="K2210" s="24" t="s">
        <v>923</v>
      </c>
      <c r="L2210" s="28">
        <v>6275</v>
      </c>
      <c r="M2210" s="28">
        <v>0</v>
      </c>
      <c r="N2210" s="28">
        <v>6275</v>
      </c>
      <c r="O2210" s="25" t="s">
        <v>24779</v>
      </c>
      <c r="P2210" s="24">
        <v>10</v>
      </c>
      <c r="Q2210" s="24" t="s">
        <v>203</v>
      </c>
      <c r="R2210" s="28">
        <v>189</v>
      </c>
      <c r="S2210" s="28">
        <v>740</v>
      </c>
      <c r="T2210" s="29">
        <v>0.14804780876494023</v>
      </c>
      <c r="U2210" s="28">
        <v>8318</v>
      </c>
      <c r="V2210" s="63"/>
      <c r="W2210" s="61">
        <f>(Table134[[#This Row],[2042 Future AADT]]-Table134[[#This Row],[AADT 2022]])/20*($W$5-2022)+Table134[[#This Row],[AADT 2022]]</f>
        <v>8318</v>
      </c>
      <c r="X2210" s="63"/>
    </row>
    <row r="2211" spans="1:24" s="21" customFormat="1" ht="24" customHeight="1" x14ac:dyDescent="0.25">
      <c r="A2211" s="24" t="s">
        <v>9845</v>
      </c>
      <c r="B2211" s="25" t="s">
        <v>17112</v>
      </c>
      <c r="C2211" s="24">
        <v>35193</v>
      </c>
      <c r="D2211" s="24" t="s">
        <v>17074</v>
      </c>
      <c r="E2211" s="24" t="s">
        <v>9846</v>
      </c>
      <c r="F2211" s="26">
        <f>Table134[[#This Row],[ToMeasure]]-Table134[[#This Row],[FromMeasure]]</f>
        <v>0.3467285</v>
      </c>
      <c r="G2211" s="27" t="s">
        <v>5779</v>
      </c>
      <c r="H2211" s="37">
        <v>0</v>
      </c>
      <c r="I2211" s="24" t="s">
        <v>205</v>
      </c>
      <c r="J2211" s="37">
        <v>0.3467285</v>
      </c>
      <c r="K2211" s="24" t="s">
        <v>5778</v>
      </c>
      <c r="L2211" s="28">
        <v>0</v>
      </c>
      <c r="M2211" s="28">
        <v>8342</v>
      </c>
      <c r="N2211" s="28">
        <v>8342</v>
      </c>
      <c r="O2211" s="25" t="s">
        <v>24780</v>
      </c>
      <c r="P2211" s="24">
        <v>9</v>
      </c>
      <c r="Q2211" s="24" t="s">
        <v>203</v>
      </c>
      <c r="R2211" s="28">
        <v>324</v>
      </c>
      <c r="S2211" s="28">
        <v>270</v>
      </c>
      <c r="T2211" s="29">
        <v>7.1205945816350993E-2</v>
      </c>
      <c r="U2211" s="28">
        <v>11058</v>
      </c>
      <c r="V2211" s="63"/>
      <c r="W2211" s="61">
        <f>(Table134[[#This Row],[2042 Future AADT]]-Table134[[#This Row],[AADT 2022]])/20*($W$5-2022)+Table134[[#This Row],[AADT 2022]]</f>
        <v>11058</v>
      </c>
      <c r="X2211" s="63"/>
    </row>
    <row r="2212" spans="1:24" s="21" customFormat="1" ht="24" customHeight="1" x14ac:dyDescent="0.25">
      <c r="A2212" s="24" t="s">
        <v>16030</v>
      </c>
      <c r="B2212" s="25" t="s">
        <v>17113</v>
      </c>
      <c r="C2212" s="24">
        <v>35194</v>
      </c>
      <c r="D2212" s="24" t="s">
        <v>17074</v>
      </c>
      <c r="E2212" s="24" t="s">
        <v>16031</v>
      </c>
      <c r="F2212" s="26">
        <f>Table134[[#This Row],[ToMeasure]]-Table134[[#This Row],[FromMeasure]]</f>
        <v>0.22504363999999999</v>
      </c>
      <c r="G2212" s="27" t="s">
        <v>5784</v>
      </c>
      <c r="H2212" s="37">
        <v>0</v>
      </c>
      <c r="I2212" s="24" t="s">
        <v>923</v>
      </c>
      <c r="J2212" s="37">
        <v>0.22504363999999999</v>
      </c>
      <c r="K2212" s="24" t="s">
        <v>5783</v>
      </c>
      <c r="L2212" s="28">
        <v>11405</v>
      </c>
      <c r="M2212" s="28">
        <v>0</v>
      </c>
      <c r="N2212" s="28">
        <v>11405</v>
      </c>
      <c r="O2212" s="25" t="s">
        <v>24781</v>
      </c>
      <c r="P2212" s="24">
        <v>9</v>
      </c>
      <c r="Q2212" s="24" t="s">
        <v>203</v>
      </c>
      <c r="R2212" s="28">
        <v>481</v>
      </c>
      <c r="S2212" s="28">
        <v>396</v>
      </c>
      <c r="T2212" s="29">
        <v>7.6896098202542743E-2</v>
      </c>
      <c r="U2212" s="28">
        <v>15118</v>
      </c>
      <c r="V2212" s="63"/>
      <c r="W2212" s="61">
        <f>(Table134[[#This Row],[2042 Future AADT]]-Table134[[#This Row],[AADT 2022]])/20*($W$5-2022)+Table134[[#This Row],[AADT 2022]]</f>
        <v>15118</v>
      </c>
      <c r="X2212" s="63"/>
    </row>
    <row r="2213" spans="1:24" s="21" customFormat="1" ht="24" customHeight="1" x14ac:dyDescent="0.25">
      <c r="A2213" s="24" t="s">
        <v>5776</v>
      </c>
      <c r="B2213" s="25" t="s">
        <v>21275</v>
      </c>
      <c r="C2213" s="24">
        <v>8441</v>
      </c>
      <c r="D2213" s="24" t="s">
        <v>17074</v>
      </c>
      <c r="E2213" s="24" t="s">
        <v>5777</v>
      </c>
      <c r="F2213" s="26">
        <f>Table134[[#This Row],[ToMeasure]]-Table134[[#This Row],[FromMeasure]]</f>
        <v>0.23023257</v>
      </c>
      <c r="G2213" s="27" t="s">
        <v>5778</v>
      </c>
      <c r="H2213" s="37">
        <v>0</v>
      </c>
      <c r="I2213" s="24" t="s">
        <v>5779</v>
      </c>
      <c r="J2213" s="37">
        <v>0.23023257</v>
      </c>
      <c r="K2213" s="24" t="s">
        <v>205</v>
      </c>
      <c r="L2213" s="28">
        <v>13644</v>
      </c>
      <c r="M2213" s="28">
        <v>0</v>
      </c>
      <c r="N2213" s="28">
        <v>13644</v>
      </c>
      <c r="O2213" s="25" t="s">
        <v>24782</v>
      </c>
      <c r="P2213" s="24">
        <v>11</v>
      </c>
      <c r="Q2213" s="24" t="s">
        <v>203</v>
      </c>
      <c r="R2213" s="28">
        <v>416</v>
      </c>
      <c r="S2213" s="28">
        <v>1611</v>
      </c>
      <c r="T2213" s="29">
        <v>0.14856347112283788</v>
      </c>
      <c r="U2213" s="28">
        <v>18086</v>
      </c>
      <c r="V2213" s="63"/>
      <c r="W2213" s="61">
        <f>(Table134[[#This Row],[2042 Future AADT]]-Table134[[#This Row],[AADT 2022]])/20*($W$5-2022)+Table134[[#This Row],[AADT 2022]]</f>
        <v>18086</v>
      </c>
      <c r="X2213" s="63"/>
    </row>
    <row r="2214" spans="1:24" s="21" customFormat="1" ht="24" customHeight="1" x14ac:dyDescent="0.25">
      <c r="A2214" s="24" t="s">
        <v>5781</v>
      </c>
      <c r="B2214" s="25" t="s">
        <v>21276</v>
      </c>
      <c r="C2214" s="24">
        <v>8443</v>
      </c>
      <c r="D2214" s="24" t="s">
        <v>17074</v>
      </c>
      <c r="E2214" s="24" t="s">
        <v>5782</v>
      </c>
      <c r="F2214" s="26">
        <f>Table134[[#This Row],[ToMeasure]]-Table134[[#This Row],[FromMeasure]]</f>
        <v>0.30047211000000001</v>
      </c>
      <c r="G2214" s="27" t="s">
        <v>5783</v>
      </c>
      <c r="H2214" s="37">
        <v>0</v>
      </c>
      <c r="I2214" s="24" t="s">
        <v>5784</v>
      </c>
      <c r="J2214" s="37">
        <v>0.30047211000000001</v>
      </c>
      <c r="K2214" s="24" t="s">
        <v>923</v>
      </c>
      <c r="L2214" s="28">
        <v>9688</v>
      </c>
      <c r="M2214" s="28">
        <v>0</v>
      </c>
      <c r="N2214" s="28">
        <v>9688</v>
      </c>
      <c r="O2214" s="25" t="s">
        <v>24783</v>
      </c>
      <c r="P2214" s="24">
        <v>9</v>
      </c>
      <c r="Q2214" s="24" t="s">
        <v>203</v>
      </c>
      <c r="R2214" s="28">
        <v>293</v>
      </c>
      <c r="S2214" s="28">
        <v>1142</v>
      </c>
      <c r="T2214" s="29">
        <v>0.14812138728323698</v>
      </c>
      <c r="U2214" s="28">
        <v>12842</v>
      </c>
      <c r="V2214" s="63"/>
      <c r="W2214" s="61">
        <f>(Table134[[#This Row],[2042 Future AADT]]-Table134[[#This Row],[AADT 2022]])/20*($W$5-2022)+Table134[[#This Row],[AADT 2022]]</f>
        <v>12842</v>
      </c>
      <c r="X2214" s="63"/>
    </row>
    <row r="2215" spans="1:24" s="21" customFormat="1" ht="24" customHeight="1" x14ac:dyDescent="0.25">
      <c r="A2215" s="24" t="s">
        <v>13228</v>
      </c>
      <c r="B2215" s="25" t="s">
        <v>17110</v>
      </c>
      <c r="C2215" s="24">
        <v>35166</v>
      </c>
      <c r="D2215" s="24" t="s">
        <v>17074</v>
      </c>
      <c r="E2215" s="24" t="s">
        <v>13229</v>
      </c>
      <c r="F2215" s="26">
        <f>Table134[[#This Row],[ToMeasure]]-Table134[[#This Row],[FromMeasure]]</f>
        <v>0.23824239999999999</v>
      </c>
      <c r="G2215" s="27" t="s">
        <v>9851</v>
      </c>
      <c r="H2215" s="37">
        <v>0</v>
      </c>
      <c r="I2215" s="24" t="s">
        <v>205</v>
      </c>
      <c r="J2215" s="37">
        <v>0.23824239999999999</v>
      </c>
      <c r="K2215" s="24" t="s">
        <v>9850</v>
      </c>
      <c r="L2215" s="28">
        <v>0</v>
      </c>
      <c r="M2215" s="28">
        <v>8193</v>
      </c>
      <c r="N2215" s="28">
        <v>8193</v>
      </c>
      <c r="O2215" s="25" t="s">
        <v>24784</v>
      </c>
      <c r="P2215" s="24">
        <v>8</v>
      </c>
      <c r="Q2215" s="24" t="s">
        <v>203</v>
      </c>
      <c r="R2215" s="28">
        <v>292</v>
      </c>
      <c r="S2215" s="28">
        <v>243</v>
      </c>
      <c r="T2215" s="29">
        <v>6.5299646039301842E-2</v>
      </c>
      <c r="U2215" s="28">
        <v>10860</v>
      </c>
      <c r="V2215" s="63"/>
      <c r="W2215" s="61">
        <f>(Table134[[#This Row],[2042 Future AADT]]-Table134[[#This Row],[AADT 2022]])/20*($W$5-2022)+Table134[[#This Row],[AADT 2022]]</f>
        <v>10860</v>
      </c>
      <c r="X2215" s="63"/>
    </row>
    <row r="2216" spans="1:24" s="21" customFormat="1" ht="24" customHeight="1" x14ac:dyDescent="0.25">
      <c r="A2216" s="24" t="s">
        <v>16033</v>
      </c>
      <c r="B2216" s="25" t="s">
        <v>17111</v>
      </c>
      <c r="C2216" s="24">
        <v>35167</v>
      </c>
      <c r="D2216" s="24" t="s">
        <v>17074</v>
      </c>
      <c r="E2216" s="24" t="s">
        <v>16034</v>
      </c>
      <c r="F2216" s="26">
        <f>Table134[[#This Row],[ToMeasure]]-Table134[[#This Row],[FromMeasure]]</f>
        <v>0.24194341</v>
      </c>
      <c r="G2216" s="27" t="s">
        <v>5789</v>
      </c>
      <c r="H2216" s="37">
        <v>0</v>
      </c>
      <c r="I2216" s="24" t="s">
        <v>923</v>
      </c>
      <c r="J2216" s="37">
        <v>0.24194341</v>
      </c>
      <c r="K2216" s="24" t="s">
        <v>5788</v>
      </c>
      <c r="L2216" s="28">
        <v>11505</v>
      </c>
      <c r="M2216" s="28">
        <v>0</v>
      </c>
      <c r="N2216" s="28">
        <v>11505</v>
      </c>
      <c r="O2216" s="25" t="s">
        <v>24785</v>
      </c>
      <c r="P2216" s="24">
        <v>12</v>
      </c>
      <c r="Q2216" s="24" t="s">
        <v>203</v>
      </c>
      <c r="R2216" s="28">
        <v>551</v>
      </c>
      <c r="S2216" s="28">
        <v>456</v>
      </c>
      <c r="T2216" s="29">
        <v>8.7527162103433295E-2</v>
      </c>
      <c r="U2216" s="28">
        <v>15250</v>
      </c>
      <c r="V2216" s="63"/>
      <c r="W2216" s="61">
        <f>(Table134[[#This Row],[2042 Future AADT]]-Table134[[#This Row],[AADT 2022]])/20*($W$5-2022)+Table134[[#This Row],[AADT 2022]]</f>
        <v>15250</v>
      </c>
      <c r="X2216" s="63"/>
    </row>
    <row r="2217" spans="1:24" s="21" customFormat="1" ht="24" customHeight="1" x14ac:dyDescent="0.25">
      <c r="A2217" s="24" t="s">
        <v>9848</v>
      </c>
      <c r="B2217" s="25" t="s">
        <v>21282</v>
      </c>
      <c r="C2217" s="24">
        <v>8461</v>
      </c>
      <c r="D2217" s="24" t="s">
        <v>17074</v>
      </c>
      <c r="E2217" s="24" t="s">
        <v>9849</v>
      </c>
      <c r="F2217" s="26">
        <f>Table134[[#This Row],[ToMeasure]]-Table134[[#This Row],[FromMeasure]]</f>
        <v>0.22166040000000001</v>
      </c>
      <c r="G2217" s="27" t="s">
        <v>9850</v>
      </c>
      <c r="H2217" s="37">
        <v>0</v>
      </c>
      <c r="I2217" s="24" t="s">
        <v>9851</v>
      </c>
      <c r="J2217" s="37">
        <v>0.22166040000000001</v>
      </c>
      <c r="K2217" s="24" t="s">
        <v>205</v>
      </c>
      <c r="L2217" s="28">
        <v>14629</v>
      </c>
      <c r="M2217" s="28">
        <v>0</v>
      </c>
      <c r="N2217" s="28">
        <v>14629</v>
      </c>
      <c r="O2217" s="25" t="s">
        <v>24786</v>
      </c>
      <c r="P2217" s="24">
        <v>13</v>
      </c>
      <c r="Q2217" s="24" t="s">
        <v>203</v>
      </c>
      <c r="R2217" s="28">
        <v>445</v>
      </c>
      <c r="S2217" s="28">
        <v>1725</v>
      </c>
      <c r="T2217" s="29">
        <v>0.14833549798345752</v>
      </c>
      <c r="U2217" s="28">
        <v>19391</v>
      </c>
      <c r="V2217" s="63"/>
      <c r="W2217" s="61">
        <f>(Table134[[#This Row],[2042 Future AADT]]-Table134[[#This Row],[AADT 2022]])/20*($W$5-2022)+Table134[[#This Row],[AADT 2022]]</f>
        <v>19391</v>
      </c>
      <c r="X2217" s="63"/>
    </row>
    <row r="2218" spans="1:24" s="21" customFormat="1" ht="24" customHeight="1" x14ac:dyDescent="0.25">
      <c r="A2218" s="24" t="s">
        <v>5786</v>
      </c>
      <c r="B2218" s="25" t="s">
        <v>21283</v>
      </c>
      <c r="C2218" s="24">
        <v>8463</v>
      </c>
      <c r="D2218" s="24" t="s">
        <v>17074</v>
      </c>
      <c r="E2218" s="24" t="s">
        <v>5787</v>
      </c>
      <c r="F2218" s="26">
        <f>Table134[[#This Row],[ToMeasure]]-Table134[[#This Row],[FromMeasure]]</f>
        <v>0.21997095999999999</v>
      </c>
      <c r="G2218" s="27" t="s">
        <v>5788</v>
      </c>
      <c r="H2218" s="37">
        <v>0</v>
      </c>
      <c r="I2218" s="24" t="s">
        <v>5789</v>
      </c>
      <c r="J2218" s="37">
        <v>0.21997095999999999</v>
      </c>
      <c r="K2218" s="24" t="s">
        <v>923</v>
      </c>
      <c r="L2218" s="28">
        <v>9670</v>
      </c>
      <c r="M2218" s="28">
        <v>0</v>
      </c>
      <c r="N2218" s="28">
        <v>9670</v>
      </c>
      <c r="O2218" s="25" t="s">
        <v>24787</v>
      </c>
      <c r="P2218" s="24">
        <v>9</v>
      </c>
      <c r="Q2218" s="24" t="s">
        <v>203</v>
      </c>
      <c r="R2218" s="28">
        <v>324</v>
      </c>
      <c r="S2218" s="28">
        <v>268</v>
      </c>
      <c r="T2218" s="29">
        <v>6.1220268872802484E-2</v>
      </c>
      <c r="U2218" s="28">
        <v>12818</v>
      </c>
      <c r="V2218" s="63"/>
      <c r="W2218" s="61">
        <f>(Table134[[#This Row],[2042 Future AADT]]-Table134[[#This Row],[AADT 2022]])/20*($W$5-2022)+Table134[[#This Row],[AADT 2022]]</f>
        <v>12818</v>
      </c>
      <c r="X2218" s="63"/>
    </row>
    <row r="2219" spans="1:24" s="21" customFormat="1" ht="24" customHeight="1" x14ac:dyDescent="0.25">
      <c r="A2219" s="24" t="s">
        <v>13231</v>
      </c>
      <c r="B2219" s="25" t="s">
        <v>17109</v>
      </c>
      <c r="C2219" s="24">
        <v>35126</v>
      </c>
      <c r="D2219" s="24" t="s">
        <v>17074</v>
      </c>
      <c r="E2219" s="24" t="s">
        <v>13232</v>
      </c>
      <c r="F2219" s="26">
        <f>Table134[[#This Row],[ToMeasure]]-Table134[[#This Row],[FromMeasure]]</f>
        <v>0.25376298000000003</v>
      </c>
      <c r="G2219" s="27" t="s">
        <v>13233</v>
      </c>
      <c r="H2219" s="37">
        <v>0</v>
      </c>
      <c r="I2219" s="24" t="s">
        <v>205</v>
      </c>
      <c r="J2219" s="37">
        <v>0.25376298000000003</v>
      </c>
      <c r="K2219" s="24" t="s">
        <v>1933</v>
      </c>
      <c r="L2219" s="28">
        <v>0</v>
      </c>
      <c r="M2219" s="28">
        <v>7923</v>
      </c>
      <c r="N2219" s="28">
        <v>7923</v>
      </c>
      <c r="O2219" s="25" t="s">
        <v>24788</v>
      </c>
      <c r="P2219" s="24">
        <v>9</v>
      </c>
      <c r="Q2219" s="24" t="s">
        <v>203</v>
      </c>
      <c r="R2219" s="28">
        <v>329</v>
      </c>
      <c r="S2219" s="28">
        <v>271</v>
      </c>
      <c r="T2219" s="29">
        <v>7.5728890571753124E-2</v>
      </c>
      <c r="U2219" s="28">
        <v>10502</v>
      </c>
      <c r="V2219" s="63"/>
      <c r="W2219" s="61">
        <f>(Table134[[#This Row],[2042 Future AADT]]-Table134[[#This Row],[AADT 2022]])/20*($W$5-2022)+Table134[[#This Row],[AADT 2022]]</f>
        <v>10502</v>
      </c>
      <c r="X2219" s="63"/>
    </row>
    <row r="2220" spans="1:24" s="21" customFormat="1" ht="24" customHeight="1" x14ac:dyDescent="0.25">
      <c r="A2220" s="24" t="s">
        <v>9853</v>
      </c>
      <c r="B2220" s="25" t="s">
        <v>21285</v>
      </c>
      <c r="C2220" s="24">
        <v>8483</v>
      </c>
      <c r="D2220" s="24" t="s">
        <v>17074</v>
      </c>
      <c r="E2220" s="24" t="s">
        <v>9854</v>
      </c>
      <c r="F2220" s="26">
        <f>Table134[[#This Row],[ToMeasure]]-Table134[[#This Row],[FromMeasure]]</f>
        <v>0.20590948000000001</v>
      </c>
      <c r="G2220" s="27" t="s">
        <v>9855</v>
      </c>
      <c r="H2220" s="37">
        <v>0</v>
      </c>
      <c r="I2220" s="24" t="s">
        <v>1933</v>
      </c>
      <c r="J2220" s="37">
        <v>0.20590948000000001</v>
      </c>
      <c r="K2220" s="24" t="s">
        <v>923</v>
      </c>
      <c r="L2220" s="28">
        <v>10320</v>
      </c>
      <c r="M2220" s="28">
        <v>0</v>
      </c>
      <c r="N2220" s="28">
        <v>10320</v>
      </c>
      <c r="O2220" s="25" t="s">
        <v>24789</v>
      </c>
      <c r="P2220" s="24">
        <v>9</v>
      </c>
      <c r="Q2220" s="24" t="s">
        <v>203</v>
      </c>
      <c r="R2220" s="28">
        <v>345</v>
      </c>
      <c r="S2220" s="28">
        <v>287</v>
      </c>
      <c r="T2220" s="29">
        <v>6.1240310077519379E-2</v>
      </c>
      <c r="U2220" s="28">
        <v>13679</v>
      </c>
      <c r="V2220" s="63"/>
      <c r="W2220" s="61">
        <f>(Table134[[#This Row],[2042 Future AADT]]-Table134[[#This Row],[AADT 2022]])/20*($W$5-2022)+Table134[[#This Row],[AADT 2022]]</f>
        <v>13679</v>
      </c>
      <c r="X2220" s="63"/>
    </row>
    <row r="2221" spans="1:24" s="21" customFormat="1" ht="24" customHeight="1" x14ac:dyDescent="0.25">
      <c r="A2221" s="24" t="s">
        <v>13235</v>
      </c>
      <c r="B2221" s="25" t="s">
        <v>21297</v>
      </c>
      <c r="C2221" s="24">
        <v>8520</v>
      </c>
      <c r="D2221" s="24" t="s">
        <v>17074</v>
      </c>
      <c r="E2221" s="24" t="s">
        <v>1977</v>
      </c>
      <c r="F2221" s="26">
        <f>Table134[[#This Row],[ToMeasure]]-Table134[[#This Row],[FromMeasure]]</f>
        <v>0.7761981</v>
      </c>
      <c r="G2221" s="27" t="s">
        <v>1975</v>
      </c>
      <c r="H2221" s="37">
        <v>0</v>
      </c>
      <c r="I2221" s="24" t="s">
        <v>205</v>
      </c>
      <c r="J2221" s="37">
        <v>0.7761981</v>
      </c>
      <c r="K2221" s="24" t="s">
        <v>13236</v>
      </c>
      <c r="L2221" s="28">
        <v>40920</v>
      </c>
      <c r="M2221" s="28">
        <v>0</v>
      </c>
      <c r="N2221" s="28">
        <v>40920</v>
      </c>
      <c r="O2221" s="25" t="s">
        <v>24790</v>
      </c>
      <c r="P2221" s="24">
        <v>10</v>
      </c>
      <c r="Q2221" s="24" t="s">
        <v>203</v>
      </c>
      <c r="R2221" s="28">
        <v>1382</v>
      </c>
      <c r="S2221" s="28">
        <v>1146</v>
      </c>
      <c r="T2221" s="29">
        <v>6.1779081133919847E-2</v>
      </c>
      <c r="U2221" s="28">
        <v>54241</v>
      </c>
      <c r="V2221" s="63"/>
      <c r="W2221" s="61">
        <f>(Table134[[#This Row],[2042 Future AADT]]-Table134[[#This Row],[AADT 2022]])/20*($W$5-2022)+Table134[[#This Row],[AADT 2022]]</f>
        <v>54241</v>
      </c>
      <c r="X2221" s="63"/>
    </row>
    <row r="2222" spans="1:24" s="21" customFormat="1" ht="24" customHeight="1" x14ac:dyDescent="0.25">
      <c r="A2222" s="24" t="s">
        <v>9857</v>
      </c>
      <c r="B2222" s="25" t="s">
        <v>17107</v>
      </c>
      <c r="C2222" s="24">
        <v>35086</v>
      </c>
      <c r="D2222" s="24" t="s">
        <v>17074</v>
      </c>
      <c r="E2222" s="24" t="s">
        <v>9858</v>
      </c>
      <c r="F2222" s="26">
        <f>Table134[[#This Row],[ToMeasure]]-Table134[[#This Row],[FromMeasure]]</f>
        <v>0.23594003999999999</v>
      </c>
      <c r="G2222" s="27" t="s">
        <v>9859</v>
      </c>
      <c r="H2222" s="37">
        <v>0</v>
      </c>
      <c r="I2222" s="24" t="s">
        <v>205</v>
      </c>
      <c r="J2222" s="37">
        <v>0.23594003999999999</v>
      </c>
      <c r="K2222" s="24" t="s">
        <v>5195</v>
      </c>
      <c r="L2222" s="28">
        <v>0</v>
      </c>
      <c r="M2222" s="28">
        <v>7117</v>
      </c>
      <c r="N2222" s="28">
        <v>7117</v>
      </c>
      <c r="O2222" s="25" t="s">
        <v>24791</v>
      </c>
      <c r="P2222" s="24">
        <v>10</v>
      </c>
      <c r="Q2222" s="24" t="s">
        <v>203</v>
      </c>
      <c r="R2222" s="28">
        <v>303</v>
      </c>
      <c r="S2222" s="28">
        <v>252</v>
      </c>
      <c r="T2222" s="29">
        <v>7.798229591119854E-2</v>
      </c>
      <c r="U2222" s="28">
        <v>9434</v>
      </c>
      <c r="V2222" s="63"/>
      <c r="W2222" s="61">
        <f>(Table134[[#This Row],[2042 Future AADT]]-Table134[[#This Row],[AADT 2022]])/20*($W$5-2022)+Table134[[#This Row],[AADT 2022]]</f>
        <v>9434</v>
      </c>
      <c r="X2222" s="63"/>
    </row>
    <row r="2223" spans="1:24" s="21" customFormat="1" ht="24" customHeight="1" x14ac:dyDescent="0.25">
      <c r="A2223" s="24" t="s">
        <v>5791</v>
      </c>
      <c r="B2223" s="25" t="s">
        <v>17108</v>
      </c>
      <c r="C2223" s="24">
        <v>35087</v>
      </c>
      <c r="D2223" s="24" t="s">
        <v>17074</v>
      </c>
      <c r="E2223" s="24" t="s">
        <v>5792</v>
      </c>
      <c r="F2223" s="26">
        <f>Table134[[#This Row],[ToMeasure]]-Table134[[#This Row],[FromMeasure]]</f>
        <v>0.24944284999999999</v>
      </c>
      <c r="G2223" s="27" t="s">
        <v>5793</v>
      </c>
      <c r="H2223" s="37">
        <v>0</v>
      </c>
      <c r="I2223" s="24" t="s">
        <v>923</v>
      </c>
      <c r="J2223" s="37">
        <v>0.24944284999999999</v>
      </c>
      <c r="K2223" s="24" t="s">
        <v>5794</v>
      </c>
      <c r="L2223" s="28">
        <v>6395</v>
      </c>
      <c r="M2223" s="28">
        <v>0</v>
      </c>
      <c r="N2223" s="28">
        <v>6395</v>
      </c>
      <c r="O2223" s="25" t="s">
        <v>24792</v>
      </c>
      <c r="P2223" s="24">
        <v>9</v>
      </c>
      <c r="Q2223" s="24" t="s">
        <v>203</v>
      </c>
      <c r="R2223" s="28">
        <v>302</v>
      </c>
      <c r="S2223" s="28">
        <v>252</v>
      </c>
      <c r="T2223" s="29">
        <v>8.6630179827990622E-2</v>
      </c>
      <c r="U2223" s="28">
        <v>8477</v>
      </c>
      <c r="V2223" s="63"/>
      <c r="W2223" s="61">
        <f>(Table134[[#This Row],[2042 Future AADT]]-Table134[[#This Row],[AADT 2022]])/20*($W$5-2022)+Table134[[#This Row],[AADT 2022]]</f>
        <v>8477</v>
      </c>
      <c r="X2223" s="63"/>
    </row>
    <row r="2224" spans="1:24" s="21" customFormat="1" ht="24" customHeight="1" x14ac:dyDescent="0.25">
      <c r="A2224" s="24" t="s">
        <v>16036</v>
      </c>
      <c r="B2224" s="25" t="s">
        <v>21298</v>
      </c>
      <c r="C2224" s="24">
        <v>8521</v>
      </c>
      <c r="D2224" s="24" t="s">
        <v>17074</v>
      </c>
      <c r="E2224" s="24" t="s">
        <v>16037</v>
      </c>
      <c r="F2224" s="26">
        <f>Table134[[#This Row],[ToMeasure]]-Table134[[#This Row],[FromMeasure]]</f>
        <v>0.21221676</v>
      </c>
      <c r="G2224" s="27" t="s">
        <v>16038</v>
      </c>
      <c r="H2224" s="37">
        <v>0</v>
      </c>
      <c r="I2224" s="24" t="s">
        <v>5195</v>
      </c>
      <c r="J2224" s="37">
        <v>0.21221676</v>
      </c>
      <c r="K2224" s="24" t="s">
        <v>205</v>
      </c>
      <c r="L2224" s="28">
        <v>9535</v>
      </c>
      <c r="M2224" s="28">
        <v>0</v>
      </c>
      <c r="N2224" s="28">
        <v>9535</v>
      </c>
      <c r="O2224" s="25" t="s">
        <v>24793</v>
      </c>
      <c r="P2224" s="24">
        <v>10</v>
      </c>
      <c r="Q2224" s="24" t="s">
        <v>203</v>
      </c>
      <c r="R2224" s="28">
        <v>321</v>
      </c>
      <c r="S2224" s="28">
        <v>266</v>
      </c>
      <c r="T2224" s="29">
        <v>6.1562663869952808E-2</v>
      </c>
      <c r="U2224" s="28">
        <v>12639</v>
      </c>
      <c r="V2224" s="63"/>
      <c r="W2224" s="61">
        <f>(Table134[[#This Row],[2042 Future AADT]]-Table134[[#This Row],[AADT 2022]])/20*($W$5-2022)+Table134[[#This Row],[AADT 2022]]</f>
        <v>12639</v>
      </c>
      <c r="X2224" s="63"/>
    </row>
    <row r="2225" spans="1:24" s="21" customFormat="1" ht="24" customHeight="1" x14ac:dyDescent="0.25">
      <c r="A2225" s="24" t="s">
        <v>9861</v>
      </c>
      <c r="B2225" s="25" t="s">
        <v>21299</v>
      </c>
      <c r="C2225" s="24">
        <v>8523</v>
      </c>
      <c r="D2225" s="24" t="s">
        <v>17074</v>
      </c>
      <c r="E2225" s="24" t="s">
        <v>9862</v>
      </c>
      <c r="F2225" s="26">
        <f>Table134[[#This Row],[ToMeasure]]-Table134[[#This Row],[FromMeasure]]</f>
        <v>0.23403805999999999</v>
      </c>
      <c r="G2225" s="27" t="s">
        <v>5794</v>
      </c>
      <c r="H2225" s="37">
        <v>1.338832E-2</v>
      </c>
      <c r="I2225" s="24" t="s">
        <v>5793</v>
      </c>
      <c r="J2225" s="37">
        <v>0.24742638</v>
      </c>
      <c r="K2225" s="24" t="s">
        <v>923</v>
      </c>
      <c r="L2225" s="28">
        <v>8756</v>
      </c>
      <c r="M2225" s="28">
        <v>0</v>
      </c>
      <c r="N2225" s="28">
        <v>8756</v>
      </c>
      <c r="O2225" s="25" t="s">
        <v>24794</v>
      </c>
      <c r="P2225" s="24">
        <v>11</v>
      </c>
      <c r="Q2225" s="24" t="s">
        <v>203</v>
      </c>
      <c r="R2225" s="28">
        <v>267</v>
      </c>
      <c r="S2225" s="28">
        <v>1041</v>
      </c>
      <c r="T2225" s="29">
        <v>0.14938328003654636</v>
      </c>
      <c r="U2225" s="28">
        <v>11606</v>
      </c>
      <c r="V2225" s="63"/>
      <c r="W2225" s="61">
        <f>(Table134[[#This Row],[2042 Future AADT]]-Table134[[#This Row],[AADT 2022]])/20*($W$5-2022)+Table134[[#This Row],[AADT 2022]]</f>
        <v>11606</v>
      </c>
      <c r="X2225" s="63"/>
    </row>
    <row r="2226" spans="1:24" s="21" customFormat="1" ht="24" customHeight="1" x14ac:dyDescent="0.25">
      <c r="A2226" s="24" t="s">
        <v>13238</v>
      </c>
      <c r="B2226" s="25" t="s">
        <v>17098</v>
      </c>
      <c r="C2226" s="24">
        <v>35063</v>
      </c>
      <c r="D2226" s="24" t="s">
        <v>17074</v>
      </c>
      <c r="E2226" s="24" t="s">
        <v>13239</v>
      </c>
      <c r="F2226" s="26">
        <f>Table134[[#This Row],[ToMeasure]]-Table134[[#This Row],[FromMeasure]]</f>
        <v>0.29567549999999998</v>
      </c>
      <c r="G2226" s="27" t="s">
        <v>13240</v>
      </c>
      <c r="H2226" s="37">
        <v>0</v>
      </c>
      <c r="I2226" s="24" t="s">
        <v>923</v>
      </c>
      <c r="J2226" s="37">
        <v>0.29567549999999998</v>
      </c>
      <c r="K2226" s="24" t="s">
        <v>5530</v>
      </c>
      <c r="L2226" s="28">
        <v>5523</v>
      </c>
      <c r="M2226" s="28">
        <v>0</v>
      </c>
      <c r="N2226" s="28">
        <v>5523</v>
      </c>
      <c r="O2226" s="25" t="s">
        <v>24795</v>
      </c>
      <c r="P2226" s="24">
        <v>12</v>
      </c>
      <c r="Q2226" s="24" t="s">
        <v>203</v>
      </c>
      <c r="R2226" s="28">
        <v>214</v>
      </c>
      <c r="S2226" s="28">
        <v>178</v>
      </c>
      <c r="T2226" s="29">
        <v>7.0975918884664133E-2</v>
      </c>
      <c r="U2226" s="28">
        <v>7321</v>
      </c>
      <c r="V2226" s="63"/>
      <c r="W2226" s="61">
        <f>(Table134[[#This Row],[2042 Future AADT]]-Table134[[#This Row],[AADT 2022]])/20*($W$5-2022)+Table134[[#This Row],[AADT 2022]]</f>
        <v>7321</v>
      </c>
      <c r="X2226" s="63"/>
    </row>
    <row r="2227" spans="1:24" s="21" customFormat="1" ht="24" customHeight="1" x14ac:dyDescent="0.25">
      <c r="A2227" s="24" t="s">
        <v>9864</v>
      </c>
      <c r="B2227" s="25" t="s">
        <v>17097</v>
      </c>
      <c r="C2227" s="24">
        <v>35062</v>
      </c>
      <c r="D2227" s="24" t="s">
        <v>17074</v>
      </c>
      <c r="E2227" s="24" t="s">
        <v>9865</v>
      </c>
      <c r="F2227" s="26">
        <f>Table134[[#This Row],[ToMeasure]]-Table134[[#This Row],[FromMeasure]]</f>
        <v>0.30905856999999998</v>
      </c>
      <c r="G2227" s="27" t="s">
        <v>9866</v>
      </c>
      <c r="H2227" s="37">
        <v>0</v>
      </c>
      <c r="I2227" s="24" t="s">
        <v>5697</v>
      </c>
      <c r="J2227" s="37">
        <v>0.30905856999999998</v>
      </c>
      <c r="K2227" s="24" t="s">
        <v>205</v>
      </c>
      <c r="L2227" s="28">
        <v>0</v>
      </c>
      <c r="M2227" s="28">
        <v>3669</v>
      </c>
      <c r="N2227" s="28">
        <v>3669</v>
      </c>
      <c r="O2227" s="25" t="s">
        <v>24796</v>
      </c>
      <c r="P2227" s="24">
        <v>9</v>
      </c>
      <c r="Q2227" s="24" t="s">
        <v>203</v>
      </c>
      <c r="R2227" s="28">
        <v>161</v>
      </c>
      <c r="S2227" s="28">
        <v>630</v>
      </c>
      <c r="T2227" s="29">
        <v>0.21559007904061053</v>
      </c>
      <c r="U2227" s="28">
        <v>4863</v>
      </c>
      <c r="V2227" s="63"/>
      <c r="W2227" s="61">
        <f>(Table134[[#This Row],[2042 Future AADT]]-Table134[[#This Row],[AADT 2022]])/20*($W$5-2022)+Table134[[#This Row],[AADT 2022]]</f>
        <v>4863</v>
      </c>
      <c r="X2227" s="63"/>
    </row>
    <row r="2228" spans="1:24" s="21" customFormat="1" ht="24" customHeight="1" x14ac:dyDescent="0.25">
      <c r="A2228" s="24" t="s">
        <v>9868</v>
      </c>
      <c r="B2228" s="25" t="s">
        <v>17095</v>
      </c>
      <c r="C2228" s="24">
        <v>35043</v>
      </c>
      <c r="D2228" s="24" t="s">
        <v>17074</v>
      </c>
      <c r="E2228" s="24" t="s">
        <v>9869</v>
      </c>
      <c r="F2228" s="26">
        <f>Table134[[#This Row],[ToMeasure]]-Table134[[#This Row],[FromMeasure]]</f>
        <v>0.32668901</v>
      </c>
      <c r="G2228" s="27" t="s">
        <v>5799</v>
      </c>
      <c r="H2228" s="37">
        <v>0</v>
      </c>
      <c r="I2228" s="24" t="s">
        <v>205</v>
      </c>
      <c r="J2228" s="37">
        <v>0.32668901</v>
      </c>
      <c r="K2228" s="24" t="s">
        <v>5798</v>
      </c>
      <c r="L2228" s="28">
        <v>0</v>
      </c>
      <c r="M2228" s="28">
        <v>13406</v>
      </c>
      <c r="N2228" s="28">
        <v>13406</v>
      </c>
      <c r="O2228" s="25" t="s">
        <v>24797</v>
      </c>
      <c r="P2228" s="24">
        <v>9</v>
      </c>
      <c r="Q2228" s="24" t="s">
        <v>203</v>
      </c>
      <c r="R2228" s="28">
        <v>627</v>
      </c>
      <c r="S2228" s="28">
        <v>520</v>
      </c>
      <c r="T2228" s="29">
        <v>8.5558705057436971E-2</v>
      </c>
      <c r="U2228" s="28">
        <v>17770</v>
      </c>
      <c r="V2228" s="63"/>
      <c r="W2228" s="61">
        <f>(Table134[[#This Row],[2042 Future AADT]]-Table134[[#This Row],[AADT 2022]])/20*($W$5-2022)+Table134[[#This Row],[AADT 2022]]</f>
        <v>17770</v>
      </c>
      <c r="X2228" s="63"/>
    </row>
    <row r="2229" spans="1:24" s="21" customFormat="1" ht="24" customHeight="1" x14ac:dyDescent="0.25">
      <c r="A2229" s="24" t="s">
        <v>13242</v>
      </c>
      <c r="B2229" s="25" t="s">
        <v>17096</v>
      </c>
      <c r="C2229" s="24">
        <v>35044</v>
      </c>
      <c r="D2229" s="24" t="s">
        <v>17074</v>
      </c>
      <c r="E2229" s="24" t="s">
        <v>13243</v>
      </c>
      <c r="F2229" s="26">
        <f>Table134[[#This Row],[ToMeasure]]-Table134[[#This Row],[FromMeasure]]</f>
        <v>0.29248060999999997</v>
      </c>
      <c r="G2229" s="27" t="s">
        <v>5804</v>
      </c>
      <c r="H2229" s="37">
        <v>0</v>
      </c>
      <c r="I2229" s="24" t="s">
        <v>923</v>
      </c>
      <c r="J2229" s="37">
        <v>0.29248060999999997</v>
      </c>
      <c r="K2229" s="24" t="s">
        <v>5803</v>
      </c>
      <c r="L2229" s="28">
        <v>4796</v>
      </c>
      <c r="M2229" s="28">
        <v>0</v>
      </c>
      <c r="N2229" s="28">
        <v>4796</v>
      </c>
      <c r="O2229" s="25" t="s">
        <v>24798</v>
      </c>
      <c r="P2229" s="24">
        <v>9</v>
      </c>
      <c r="Q2229" s="24" t="s">
        <v>203</v>
      </c>
      <c r="R2229" s="28">
        <v>182</v>
      </c>
      <c r="S2229" s="28">
        <v>149</v>
      </c>
      <c r="T2229" s="29">
        <v>6.9015846538782316E-2</v>
      </c>
      <c r="U2229" s="28">
        <v>6357</v>
      </c>
      <c r="V2229" s="63"/>
      <c r="W2229" s="61">
        <f>(Table134[[#This Row],[2042 Future AADT]]-Table134[[#This Row],[AADT 2022]])/20*($W$5-2022)+Table134[[#This Row],[AADT 2022]]</f>
        <v>6357</v>
      </c>
      <c r="X2229" s="63"/>
    </row>
    <row r="2230" spans="1:24" s="21" customFormat="1" ht="24" customHeight="1" x14ac:dyDescent="0.25">
      <c r="A2230" s="24" t="s">
        <v>5796</v>
      </c>
      <c r="B2230" s="25" t="s">
        <v>21303</v>
      </c>
      <c r="C2230" s="24">
        <v>8551</v>
      </c>
      <c r="D2230" s="24" t="s">
        <v>17074</v>
      </c>
      <c r="E2230" s="24" t="s">
        <v>5797</v>
      </c>
      <c r="F2230" s="26">
        <f>Table134[[#This Row],[ToMeasure]]-Table134[[#This Row],[FromMeasure]]</f>
        <v>0.24222737</v>
      </c>
      <c r="G2230" s="27" t="s">
        <v>5798</v>
      </c>
      <c r="H2230" s="37">
        <v>0</v>
      </c>
      <c r="I2230" s="24" t="s">
        <v>5799</v>
      </c>
      <c r="J2230" s="37">
        <v>0.24222737</v>
      </c>
      <c r="K2230" s="24" t="s">
        <v>205</v>
      </c>
      <c r="L2230" s="28">
        <v>4354</v>
      </c>
      <c r="M2230" s="28">
        <v>0</v>
      </c>
      <c r="N2230" s="28">
        <v>4354</v>
      </c>
      <c r="O2230" s="25" t="s">
        <v>24799</v>
      </c>
      <c r="P2230" s="24">
        <v>9</v>
      </c>
      <c r="Q2230" s="24" t="s">
        <v>203</v>
      </c>
      <c r="R2230" s="28">
        <v>132</v>
      </c>
      <c r="S2230" s="28">
        <v>514</v>
      </c>
      <c r="T2230" s="29">
        <v>0.14836931557188793</v>
      </c>
      <c r="U2230" s="28">
        <v>5771</v>
      </c>
      <c r="V2230" s="63"/>
      <c r="W2230" s="61">
        <f>(Table134[[#This Row],[2042 Future AADT]]-Table134[[#This Row],[AADT 2022]])/20*($W$5-2022)+Table134[[#This Row],[AADT 2022]]</f>
        <v>5771</v>
      </c>
      <c r="X2230" s="63"/>
    </row>
    <row r="2231" spans="1:24" s="21" customFormat="1" ht="24" customHeight="1" x14ac:dyDescent="0.25">
      <c r="A2231" s="24" t="s">
        <v>5801</v>
      </c>
      <c r="B2231" s="25" t="s">
        <v>21304</v>
      </c>
      <c r="C2231" s="24">
        <v>8553</v>
      </c>
      <c r="D2231" s="24" t="s">
        <v>17074</v>
      </c>
      <c r="E2231" s="24" t="s">
        <v>5802</v>
      </c>
      <c r="F2231" s="26">
        <f>Table134[[#This Row],[ToMeasure]]-Table134[[#This Row],[FromMeasure]]</f>
        <v>0.31946453000000002</v>
      </c>
      <c r="G2231" s="27" t="s">
        <v>5803</v>
      </c>
      <c r="H2231" s="37">
        <v>0</v>
      </c>
      <c r="I2231" s="24" t="s">
        <v>5804</v>
      </c>
      <c r="J2231" s="37">
        <v>0.31946453000000002</v>
      </c>
      <c r="K2231" s="24" t="s">
        <v>923</v>
      </c>
      <c r="L2231" s="28">
        <v>17330</v>
      </c>
      <c r="M2231" s="28">
        <v>0</v>
      </c>
      <c r="N2231" s="28">
        <v>17330</v>
      </c>
      <c r="O2231" s="25" t="s">
        <v>24800</v>
      </c>
      <c r="P2231" s="24">
        <v>12</v>
      </c>
      <c r="Q2231" s="24" t="s">
        <v>203</v>
      </c>
      <c r="R2231" s="28">
        <v>580</v>
      </c>
      <c r="S2231" s="28">
        <v>482</v>
      </c>
      <c r="T2231" s="29">
        <v>6.1281015579919218E-2</v>
      </c>
      <c r="U2231" s="28">
        <v>22971</v>
      </c>
      <c r="V2231" s="63"/>
      <c r="W2231" s="61">
        <f>(Table134[[#This Row],[2042 Future AADT]]-Table134[[#This Row],[AADT 2022]])/20*($W$5-2022)+Table134[[#This Row],[AADT 2022]]</f>
        <v>22971</v>
      </c>
      <c r="X2231" s="63"/>
    </row>
    <row r="2232" spans="1:24" s="21" customFormat="1" ht="24" customHeight="1" x14ac:dyDescent="0.25">
      <c r="A2232" s="24" t="s">
        <v>9871</v>
      </c>
      <c r="B2232" s="25" t="s">
        <v>21311</v>
      </c>
      <c r="C2232" s="24">
        <v>8570</v>
      </c>
      <c r="D2232" s="24" t="s">
        <v>17074</v>
      </c>
      <c r="E2232" s="24" t="s">
        <v>9872</v>
      </c>
      <c r="F2232" s="26">
        <f>Table134[[#This Row],[ToMeasure]]-Table134[[#This Row],[FromMeasure]]</f>
        <v>1.0595161399999999</v>
      </c>
      <c r="G2232" s="27" t="s">
        <v>5809</v>
      </c>
      <c r="H2232" s="37">
        <v>0</v>
      </c>
      <c r="I2232" s="24" t="s">
        <v>205</v>
      </c>
      <c r="J2232" s="37">
        <v>1.0595161399999999</v>
      </c>
      <c r="K2232" s="24" t="s">
        <v>647</v>
      </c>
      <c r="L2232" s="28">
        <v>28988</v>
      </c>
      <c r="M2232" s="28">
        <v>0</v>
      </c>
      <c r="N2232" s="28">
        <v>28988</v>
      </c>
      <c r="O2232" s="25" t="s">
        <v>24801</v>
      </c>
      <c r="P2232" s="24">
        <v>8</v>
      </c>
      <c r="Q2232" s="24" t="s">
        <v>203</v>
      </c>
      <c r="R2232" s="28">
        <v>1008</v>
      </c>
      <c r="S2232" s="28">
        <v>834</v>
      </c>
      <c r="T2232" s="29">
        <v>6.3543535255967981E-2</v>
      </c>
      <c r="U2232" s="28">
        <v>39790</v>
      </c>
      <c r="V2232" s="63"/>
      <c r="W2232" s="61">
        <f>(Table134[[#This Row],[2042 Future AADT]]-Table134[[#This Row],[AADT 2022]])/20*($W$5-2022)+Table134[[#This Row],[AADT 2022]]</f>
        <v>39790</v>
      </c>
      <c r="X2232" s="63"/>
    </row>
    <row r="2233" spans="1:24" s="21" customFormat="1" ht="24" customHeight="1" x14ac:dyDescent="0.25">
      <c r="A2233" s="24" t="s">
        <v>5806</v>
      </c>
      <c r="B2233" s="25" t="s">
        <v>21313</v>
      </c>
      <c r="C2233" s="24">
        <v>8574</v>
      </c>
      <c r="D2233" s="24" t="s">
        <v>17074</v>
      </c>
      <c r="E2233" s="24" t="s">
        <v>5807</v>
      </c>
      <c r="F2233" s="26">
        <f>Table134[[#This Row],[ToMeasure]]-Table134[[#This Row],[FromMeasure]]</f>
        <v>0.50905648999999997</v>
      </c>
      <c r="G2233" s="27" t="s">
        <v>5808</v>
      </c>
      <c r="H2233" s="37">
        <v>0</v>
      </c>
      <c r="I2233" s="24" t="s">
        <v>5809</v>
      </c>
      <c r="J2233" s="37">
        <v>0.50905648999999997</v>
      </c>
      <c r="K2233" s="24" t="s">
        <v>5810</v>
      </c>
      <c r="L2233" s="28">
        <v>12628</v>
      </c>
      <c r="M2233" s="28">
        <v>0</v>
      </c>
      <c r="N2233" s="28">
        <v>12628</v>
      </c>
      <c r="O2233" s="25" t="s">
        <v>24802</v>
      </c>
      <c r="P2233" s="24">
        <v>8</v>
      </c>
      <c r="Q2233" s="24" t="s">
        <v>203</v>
      </c>
      <c r="R2233" s="28">
        <v>439</v>
      </c>
      <c r="S2233" s="28">
        <v>365</v>
      </c>
      <c r="T2233" s="29">
        <v>6.366803927779538E-2</v>
      </c>
      <c r="U2233" s="28">
        <v>17333</v>
      </c>
      <c r="V2233" s="63"/>
      <c r="W2233" s="61">
        <f>(Table134[[#This Row],[2042 Future AADT]]-Table134[[#This Row],[AADT 2022]])/20*($W$5-2022)+Table134[[#This Row],[AADT 2022]]</f>
        <v>17333</v>
      </c>
      <c r="X2233" s="63"/>
    </row>
    <row r="2234" spans="1:24" s="21" customFormat="1" ht="24" customHeight="1" x14ac:dyDescent="0.25">
      <c r="A2234" s="24" t="s">
        <v>16040</v>
      </c>
      <c r="B2234" s="25" t="s">
        <v>21312</v>
      </c>
      <c r="C2234" s="24">
        <v>8572</v>
      </c>
      <c r="D2234" s="24" t="s">
        <v>17074</v>
      </c>
      <c r="E2234" s="24" t="s">
        <v>9875</v>
      </c>
      <c r="F2234" s="26">
        <f>Table134[[#This Row],[ToMeasure]]-Table134[[#This Row],[FromMeasure]]</f>
        <v>0.163215</v>
      </c>
      <c r="G2234" s="27" t="s">
        <v>5810</v>
      </c>
      <c r="H2234" s="37">
        <v>0</v>
      </c>
      <c r="I2234" s="24" t="s">
        <v>16041</v>
      </c>
      <c r="J2234" s="37">
        <v>0.163215</v>
      </c>
      <c r="K2234" s="24" t="s">
        <v>9876</v>
      </c>
      <c r="L2234" s="28">
        <v>1445</v>
      </c>
      <c r="M2234" s="28">
        <v>0</v>
      </c>
      <c r="N2234" s="28">
        <v>1445</v>
      </c>
      <c r="O2234" s="25" t="s">
        <v>24803</v>
      </c>
      <c r="P2234" s="24">
        <v>12</v>
      </c>
      <c r="Q2234" s="24" t="s">
        <v>203</v>
      </c>
      <c r="R2234" s="28">
        <v>48</v>
      </c>
      <c r="S2234" s="28">
        <v>39</v>
      </c>
      <c r="T2234" s="29">
        <v>6.0207612456747404E-2</v>
      </c>
      <c r="U2234" s="28">
        <v>2274</v>
      </c>
      <c r="V2234" s="63"/>
      <c r="W2234" s="61">
        <f>(Table134[[#This Row],[2042 Future AADT]]-Table134[[#This Row],[AADT 2022]])/20*($W$5-2022)+Table134[[#This Row],[AADT 2022]]</f>
        <v>2274</v>
      </c>
      <c r="X2234" s="63"/>
    </row>
    <row r="2235" spans="1:24" s="21" customFormat="1" ht="24" customHeight="1" x14ac:dyDescent="0.25">
      <c r="A2235" s="24" t="s">
        <v>9874</v>
      </c>
      <c r="B2235" s="25" t="s">
        <v>21312</v>
      </c>
      <c r="C2235" s="24">
        <v>8572</v>
      </c>
      <c r="D2235" s="24" t="s">
        <v>17074</v>
      </c>
      <c r="E2235" s="24" t="s">
        <v>9875</v>
      </c>
      <c r="F2235" s="26">
        <f>Table134[[#This Row],[ToMeasure]]-Table134[[#This Row],[FromMeasure]]</f>
        <v>0.29874699999999998</v>
      </c>
      <c r="G2235" s="27" t="s">
        <v>9876</v>
      </c>
      <c r="H2235" s="37">
        <v>0.163215</v>
      </c>
      <c r="I2235" s="24" t="s">
        <v>5810</v>
      </c>
      <c r="J2235" s="37">
        <v>0.46196199999999998</v>
      </c>
      <c r="K2235" s="24" t="s">
        <v>5810</v>
      </c>
      <c r="L2235" s="28">
        <v>1445</v>
      </c>
      <c r="M2235" s="28">
        <v>0</v>
      </c>
      <c r="N2235" s="28">
        <v>1445</v>
      </c>
      <c r="O2235" s="25" t="s">
        <v>24803</v>
      </c>
      <c r="P2235" s="24">
        <v>12</v>
      </c>
      <c r="Q2235" s="24" t="s">
        <v>203</v>
      </c>
      <c r="R2235" s="28">
        <v>50</v>
      </c>
      <c r="S2235" s="28">
        <v>41</v>
      </c>
      <c r="T2235" s="29">
        <v>6.2975778546712796E-2</v>
      </c>
      <c r="U2235" s="28">
        <v>1983</v>
      </c>
      <c r="V2235" s="63"/>
      <c r="W2235" s="61">
        <f>(Table134[[#This Row],[2042 Future AADT]]-Table134[[#This Row],[AADT 2022]])/20*($W$5-2022)+Table134[[#This Row],[AADT 2022]]</f>
        <v>1983</v>
      </c>
      <c r="X2235" s="63"/>
    </row>
    <row r="2236" spans="1:24" s="21" customFormat="1" ht="24" customHeight="1" x14ac:dyDescent="0.25">
      <c r="A2236" s="24" t="s">
        <v>16042</v>
      </c>
      <c r="B2236" s="25" t="s">
        <v>21312</v>
      </c>
      <c r="C2236" s="24">
        <v>8572</v>
      </c>
      <c r="D2236" s="24" t="s">
        <v>17074</v>
      </c>
      <c r="E2236" s="24" t="s">
        <v>9875</v>
      </c>
      <c r="F2236" s="26">
        <f>Table134[[#This Row],[ToMeasure]]-Table134[[#This Row],[FromMeasure]]</f>
        <v>0.26883451999999997</v>
      </c>
      <c r="G2236" s="27" t="s">
        <v>5810</v>
      </c>
      <c r="H2236" s="37">
        <v>0.46196199999999998</v>
      </c>
      <c r="I2236" s="24" t="s">
        <v>16043</v>
      </c>
      <c r="J2236" s="37">
        <v>0.73079651999999995</v>
      </c>
      <c r="K2236" s="24" t="s">
        <v>156</v>
      </c>
      <c r="L2236" s="28">
        <v>1445</v>
      </c>
      <c r="M2236" s="28">
        <v>0</v>
      </c>
      <c r="N2236" s="28">
        <v>1445</v>
      </c>
      <c r="O2236" s="25" t="s">
        <v>24803</v>
      </c>
      <c r="P2236" s="24">
        <v>12</v>
      </c>
      <c r="Q2236" s="24" t="s">
        <v>203</v>
      </c>
      <c r="R2236" s="28">
        <v>48</v>
      </c>
      <c r="S2236" s="28">
        <v>39</v>
      </c>
      <c r="T2236" s="29">
        <v>6.0207612456747404E-2</v>
      </c>
      <c r="U2236" s="28">
        <v>2274</v>
      </c>
      <c r="V2236" s="63"/>
      <c r="W2236" s="61">
        <f>(Table134[[#This Row],[2042 Future AADT]]-Table134[[#This Row],[AADT 2022]])/20*($W$5-2022)+Table134[[#This Row],[AADT 2022]]</f>
        <v>2274</v>
      </c>
      <c r="X2236" s="63"/>
    </row>
    <row r="2237" spans="1:24" s="21" customFormat="1" ht="24" customHeight="1" x14ac:dyDescent="0.25">
      <c r="A2237" s="24" t="s">
        <v>9878</v>
      </c>
      <c r="B2237" s="25" t="s">
        <v>21314</v>
      </c>
      <c r="C2237" s="24">
        <v>8575</v>
      </c>
      <c r="D2237" s="24" t="s">
        <v>17074</v>
      </c>
      <c r="E2237" s="24" t="s">
        <v>9879</v>
      </c>
      <c r="F2237" s="26">
        <f>Table134[[#This Row],[ToMeasure]]-Table134[[#This Row],[FromMeasure]]</f>
        <v>0.64993018999999996</v>
      </c>
      <c r="G2237" s="27" t="s">
        <v>9880</v>
      </c>
      <c r="H2237" s="37">
        <v>0</v>
      </c>
      <c r="I2237" s="24" t="s">
        <v>5810</v>
      </c>
      <c r="J2237" s="37">
        <v>0.64993018999999996</v>
      </c>
      <c r="K2237" s="24" t="s">
        <v>5809</v>
      </c>
      <c r="L2237" s="28">
        <v>7246</v>
      </c>
      <c r="M2237" s="28">
        <v>0</v>
      </c>
      <c r="N2237" s="28">
        <v>7246</v>
      </c>
      <c r="O2237" s="25" t="s">
        <v>24804</v>
      </c>
      <c r="P2237" s="24">
        <v>10</v>
      </c>
      <c r="Q2237" s="24" t="s">
        <v>203</v>
      </c>
      <c r="R2237" s="28">
        <v>243</v>
      </c>
      <c r="S2237" s="28">
        <v>201</v>
      </c>
      <c r="T2237" s="29">
        <v>6.1275186309688104E-2</v>
      </c>
      <c r="U2237" s="28">
        <v>9605</v>
      </c>
      <c r="V2237" s="63"/>
      <c r="W2237" s="61">
        <f>(Table134[[#This Row],[2042 Future AADT]]-Table134[[#This Row],[AADT 2022]])/20*($W$5-2022)+Table134[[#This Row],[AADT 2022]]</f>
        <v>9605</v>
      </c>
      <c r="X2237" s="63"/>
    </row>
    <row r="2238" spans="1:24" s="21" customFormat="1" ht="24" customHeight="1" x14ac:dyDescent="0.25">
      <c r="A2238" s="24" t="s">
        <v>9882</v>
      </c>
      <c r="B2238" s="25"/>
      <c r="C2238" s="24" t="s">
        <v>203</v>
      </c>
      <c r="D2238" s="24" t="s">
        <v>17074</v>
      </c>
      <c r="E2238" s="24" t="s">
        <v>9883</v>
      </c>
      <c r="F2238" s="26">
        <f>Table134[[#This Row],[ToMeasure]]-Table134[[#This Row],[FromMeasure]]</f>
        <v>0.216637</v>
      </c>
      <c r="G2238" s="27" t="s">
        <v>203</v>
      </c>
      <c r="H2238" s="37">
        <v>0</v>
      </c>
      <c r="I2238" s="24" t="s">
        <v>203</v>
      </c>
      <c r="J2238" s="37">
        <v>0.216637</v>
      </c>
      <c r="K2238" s="24" t="s">
        <v>203</v>
      </c>
      <c r="L2238" s="28" t="s">
        <v>203</v>
      </c>
      <c r="M2238" s="28" t="s">
        <v>203</v>
      </c>
      <c r="N2238" s="28">
        <v>2500</v>
      </c>
      <c r="O2238" s="25" t="s">
        <v>24260</v>
      </c>
      <c r="P2238" s="24" t="s">
        <v>203</v>
      </c>
      <c r="Q2238" s="24" t="s">
        <v>203</v>
      </c>
      <c r="R2238" s="28" t="s">
        <v>203</v>
      </c>
      <c r="S2238" s="28" t="s">
        <v>203</v>
      </c>
      <c r="T2238" s="29" t="s">
        <v>203</v>
      </c>
      <c r="U2238" s="28">
        <v>4204</v>
      </c>
      <c r="V2238" s="63"/>
      <c r="W2238" s="61">
        <f>(Table134[[#This Row],[2042 Future AADT]]-Table134[[#This Row],[AADT 2022]])/20*($W$5-2022)+Table134[[#This Row],[AADT 2022]]</f>
        <v>4204</v>
      </c>
      <c r="X2238" s="63"/>
    </row>
    <row r="2239" spans="1:24" s="21" customFormat="1" ht="24" customHeight="1" x14ac:dyDescent="0.25">
      <c r="A2239" s="24" t="s">
        <v>5812</v>
      </c>
      <c r="B2239" s="25"/>
      <c r="C2239" s="24" t="s">
        <v>203</v>
      </c>
      <c r="D2239" s="24" t="s">
        <v>17074</v>
      </c>
      <c r="E2239" s="24" t="s">
        <v>5813</v>
      </c>
      <c r="F2239" s="26">
        <f>Table134[[#This Row],[ToMeasure]]-Table134[[#This Row],[FromMeasure]]</f>
        <v>0.23573</v>
      </c>
      <c r="G2239" s="27" t="s">
        <v>203</v>
      </c>
      <c r="H2239" s="37">
        <v>0</v>
      </c>
      <c r="I2239" s="24" t="s">
        <v>203</v>
      </c>
      <c r="J2239" s="37">
        <v>0.23573</v>
      </c>
      <c r="K2239" s="24" t="s">
        <v>203</v>
      </c>
      <c r="L2239" s="28" t="s">
        <v>203</v>
      </c>
      <c r="M2239" s="28" t="s">
        <v>203</v>
      </c>
      <c r="N2239" s="28">
        <v>4000</v>
      </c>
      <c r="O2239" s="25" t="s">
        <v>24260</v>
      </c>
      <c r="P2239" s="24" t="s">
        <v>203</v>
      </c>
      <c r="Q2239" s="24" t="s">
        <v>203</v>
      </c>
      <c r="R2239" s="28" t="s">
        <v>203</v>
      </c>
      <c r="S2239" s="28" t="s">
        <v>203</v>
      </c>
      <c r="T2239" s="29" t="s">
        <v>203</v>
      </c>
      <c r="U2239" s="28">
        <v>6726</v>
      </c>
      <c r="V2239" s="63"/>
      <c r="W2239" s="61">
        <f>(Table134[[#This Row],[2042 Future AADT]]-Table134[[#This Row],[AADT 2022]])/20*($W$5-2022)+Table134[[#This Row],[AADT 2022]]</f>
        <v>6726</v>
      </c>
      <c r="X2239" s="63"/>
    </row>
    <row r="2240" spans="1:24" s="21" customFormat="1" ht="24" customHeight="1" x14ac:dyDescent="0.25">
      <c r="A2240" s="24" t="s">
        <v>5814</v>
      </c>
      <c r="B2240" s="25"/>
      <c r="C2240" s="24" t="s">
        <v>203</v>
      </c>
      <c r="D2240" s="24" t="s">
        <v>17074</v>
      </c>
      <c r="E2240" s="24" t="s">
        <v>5815</v>
      </c>
      <c r="F2240" s="26">
        <f>Table134[[#This Row],[ToMeasure]]-Table134[[#This Row],[FromMeasure]]</f>
        <v>0.214084</v>
      </c>
      <c r="G2240" s="27" t="s">
        <v>203</v>
      </c>
      <c r="H2240" s="37">
        <v>0</v>
      </c>
      <c r="I2240" s="24" t="s">
        <v>203</v>
      </c>
      <c r="J2240" s="37">
        <v>0.214084</v>
      </c>
      <c r="K2240" s="24" t="s">
        <v>203</v>
      </c>
      <c r="L2240" s="28" t="s">
        <v>203</v>
      </c>
      <c r="M2240" s="28" t="s">
        <v>203</v>
      </c>
      <c r="N2240" s="28">
        <v>5000</v>
      </c>
      <c r="O2240" s="25" t="s">
        <v>24260</v>
      </c>
      <c r="P2240" s="24" t="s">
        <v>203</v>
      </c>
      <c r="Q2240" s="24" t="s">
        <v>203</v>
      </c>
      <c r="R2240" s="28" t="s">
        <v>203</v>
      </c>
      <c r="S2240" s="28" t="s">
        <v>203</v>
      </c>
      <c r="T2240" s="29" t="s">
        <v>203</v>
      </c>
      <c r="U2240" s="28">
        <v>8407</v>
      </c>
      <c r="V2240" s="63"/>
      <c r="W2240" s="61">
        <f>(Table134[[#This Row],[2042 Future AADT]]-Table134[[#This Row],[AADT 2022]])/20*($W$5-2022)+Table134[[#This Row],[AADT 2022]]</f>
        <v>8407</v>
      </c>
      <c r="X2240" s="63"/>
    </row>
    <row r="2241" spans="1:24" s="21" customFormat="1" ht="24" customHeight="1" x14ac:dyDescent="0.25">
      <c r="A2241" s="24" t="s">
        <v>9884</v>
      </c>
      <c r="B2241" s="25"/>
      <c r="C2241" s="24" t="s">
        <v>203</v>
      </c>
      <c r="D2241" s="24" t="s">
        <v>17074</v>
      </c>
      <c r="E2241" s="24" t="s">
        <v>9885</v>
      </c>
      <c r="F2241" s="26">
        <f>Table134[[#This Row],[ToMeasure]]-Table134[[#This Row],[FromMeasure]]</f>
        <v>0.242036</v>
      </c>
      <c r="G2241" s="27" t="s">
        <v>203</v>
      </c>
      <c r="H2241" s="37">
        <v>0</v>
      </c>
      <c r="I2241" s="24" t="s">
        <v>203</v>
      </c>
      <c r="J2241" s="37">
        <v>0.242036</v>
      </c>
      <c r="K2241" s="24" t="s">
        <v>203</v>
      </c>
      <c r="L2241" s="28" t="s">
        <v>203</v>
      </c>
      <c r="M2241" s="28" t="s">
        <v>203</v>
      </c>
      <c r="N2241" s="28">
        <v>3000</v>
      </c>
      <c r="O2241" s="25" t="s">
        <v>24260</v>
      </c>
      <c r="P2241" s="24" t="s">
        <v>203</v>
      </c>
      <c r="Q2241" s="24" t="s">
        <v>203</v>
      </c>
      <c r="R2241" s="28" t="s">
        <v>203</v>
      </c>
      <c r="S2241" s="28" t="s">
        <v>203</v>
      </c>
      <c r="T2241" s="29" t="s">
        <v>203</v>
      </c>
      <c r="U2241" s="28">
        <v>5044</v>
      </c>
      <c r="V2241" s="63"/>
      <c r="W2241" s="61">
        <f>(Table134[[#This Row],[2042 Future AADT]]-Table134[[#This Row],[AADT 2022]])/20*($W$5-2022)+Table134[[#This Row],[AADT 2022]]</f>
        <v>5044</v>
      </c>
      <c r="X2241" s="63"/>
    </row>
    <row r="2242" spans="1:24" s="21" customFormat="1" ht="24" customHeight="1" x14ac:dyDescent="0.25">
      <c r="A2242" s="24" t="s">
        <v>5818</v>
      </c>
      <c r="B2242" s="25"/>
      <c r="C2242" s="24" t="s">
        <v>203</v>
      </c>
      <c r="D2242" s="24" t="s">
        <v>17074</v>
      </c>
      <c r="E2242" s="24" t="s">
        <v>5819</v>
      </c>
      <c r="F2242" s="26">
        <f>Table134[[#This Row],[ToMeasure]]-Table134[[#This Row],[FromMeasure]]</f>
        <v>3.5372199999999999E-2</v>
      </c>
      <c r="G2242" s="27" t="s">
        <v>5820</v>
      </c>
      <c r="H2242" s="37">
        <v>0</v>
      </c>
      <c r="I2242" s="24" t="s">
        <v>5821</v>
      </c>
      <c r="J2242" s="37">
        <v>3.5372199999999999E-2</v>
      </c>
      <c r="K2242" s="24" t="s">
        <v>1994</v>
      </c>
      <c r="L2242" s="28" t="s">
        <v>203</v>
      </c>
      <c r="M2242" s="28" t="s">
        <v>203</v>
      </c>
      <c r="N2242" s="28" t="s">
        <v>203</v>
      </c>
      <c r="O2242" s="25" t="s">
        <v>203</v>
      </c>
      <c r="P2242" s="24" t="s">
        <v>203</v>
      </c>
      <c r="Q2242" s="24" t="s">
        <v>203</v>
      </c>
      <c r="R2242" s="28" t="s">
        <v>203</v>
      </c>
      <c r="S2242" s="28" t="s">
        <v>203</v>
      </c>
      <c r="T2242" s="29" t="s">
        <v>203</v>
      </c>
      <c r="U2242" s="28" t="s">
        <v>203</v>
      </c>
      <c r="V2242" s="63"/>
      <c r="W2242" s="61" t="e">
        <f>(Table134[[#This Row],[2042 Future AADT]]-Table134[[#This Row],[AADT 2022]])/20*($W$5-2022)+Table134[[#This Row],[AADT 2022]]</f>
        <v>#VALUE!</v>
      </c>
      <c r="X2242" s="63"/>
    </row>
    <row r="2243" spans="1:24" s="21" customFormat="1" ht="24" customHeight="1" x14ac:dyDescent="0.25">
      <c r="A2243" s="24" t="s">
        <v>5822</v>
      </c>
      <c r="B2243" s="25"/>
      <c r="C2243" s="24" t="s">
        <v>203</v>
      </c>
      <c r="D2243" s="24" t="s">
        <v>17074</v>
      </c>
      <c r="E2243" s="24" t="s">
        <v>5823</v>
      </c>
      <c r="F2243" s="26">
        <f>Table134[[#This Row],[ToMeasure]]-Table134[[#This Row],[FromMeasure]]</f>
        <v>4.0670190000000002E-2</v>
      </c>
      <c r="G2243" s="27" t="s">
        <v>5824</v>
      </c>
      <c r="H2243" s="37">
        <v>0</v>
      </c>
      <c r="I2243" s="24" t="s">
        <v>1995</v>
      </c>
      <c r="J2243" s="37">
        <v>4.0670190000000002E-2</v>
      </c>
      <c r="K2243" s="24" t="s">
        <v>5821</v>
      </c>
      <c r="L2243" s="28" t="s">
        <v>203</v>
      </c>
      <c r="M2243" s="28" t="s">
        <v>203</v>
      </c>
      <c r="N2243" s="28" t="s">
        <v>203</v>
      </c>
      <c r="O2243" s="25" t="s">
        <v>203</v>
      </c>
      <c r="P2243" s="24" t="s">
        <v>203</v>
      </c>
      <c r="Q2243" s="24" t="s">
        <v>203</v>
      </c>
      <c r="R2243" s="28" t="s">
        <v>203</v>
      </c>
      <c r="S2243" s="28" t="s">
        <v>203</v>
      </c>
      <c r="T2243" s="29" t="s">
        <v>203</v>
      </c>
      <c r="U2243" s="28" t="s">
        <v>203</v>
      </c>
      <c r="V2243" s="63"/>
      <c r="W2243" s="61" t="e">
        <f>(Table134[[#This Row],[2042 Future AADT]]-Table134[[#This Row],[AADT 2022]])/20*($W$5-2022)+Table134[[#This Row],[AADT 2022]]</f>
        <v>#VALUE!</v>
      </c>
      <c r="X2243" s="63"/>
    </row>
    <row r="2244" spans="1:24" s="21" customFormat="1" ht="24" customHeight="1" x14ac:dyDescent="0.25">
      <c r="A2244" s="24" t="s">
        <v>9888</v>
      </c>
      <c r="B2244" s="25" t="s">
        <v>21278</v>
      </c>
      <c r="C2244" s="24">
        <v>8450</v>
      </c>
      <c r="D2244" s="24" t="s">
        <v>17074</v>
      </c>
      <c r="E2244" s="24" t="s">
        <v>9889</v>
      </c>
      <c r="F2244" s="26">
        <f>Table134[[#This Row],[ToMeasure]]-Table134[[#This Row],[FromMeasure]]</f>
        <v>0.28571500999999999</v>
      </c>
      <c r="G2244" s="27" t="s">
        <v>9890</v>
      </c>
      <c r="H2244" s="37">
        <v>0</v>
      </c>
      <c r="I2244" s="24" t="s">
        <v>1994</v>
      </c>
      <c r="J2244" s="37">
        <v>0.28571500999999999</v>
      </c>
      <c r="K2244" s="24" t="s">
        <v>5828</v>
      </c>
      <c r="L2244" s="28">
        <v>4577</v>
      </c>
      <c r="M2244" s="28">
        <v>0</v>
      </c>
      <c r="N2244" s="28">
        <v>4577</v>
      </c>
      <c r="O2244" s="25" t="s">
        <v>24805</v>
      </c>
      <c r="P2244" s="24">
        <v>8</v>
      </c>
      <c r="Q2244" s="24" t="s">
        <v>203</v>
      </c>
      <c r="R2244" s="28">
        <v>159</v>
      </c>
      <c r="S2244" s="28">
        <v>132</v>
      </c>
      <c r="T2244" s="29">
        <v>6.3578763382128034E-2</v>
      </c>
      <c r="U2244" s="28">
        <v>6737</v>
      </c>
      <c r="V2244" s="63"/>
      <c r="W2244" s="61">
        <f>(Table134[[#This Row],[2042 Future AADT]]-Table134[[#This Row],[AADT 2022]])/20*($W$5-2022)+Table134[[#This Row],[AADT 2022]]</f>
        <v>6737</v>
      </c>
      <c r="X2244" s="63"/>
    </row>
    <row r="2245" spans="1:24" s="21" customFormat="1" ht="24" customHeight="1" x14ac:dyDescent="0.25">
      <c r="A2245" s="24" t="s">
        <v>5825</v>
      </c>
      <c r="B2245" s="25" t="s">
        <v>21280</v>
      </c>
      <c r="C2245" s="24">
        <v>8452</v>
      </c>
      <c r="D2245" s="24" t="s">
        <v>17074</v>
      </c>
      <c r="E2245" s="24" t="s">
        <v>5826</v>
      </c>
      <c r="F2245" s="26">
        <f>Table134[[#This Row],[ToMeasure]]-Table134[[#This Row],[FromMeasure]]</f>
        <v>0.22601204</v>
      </c>
      <c r="G2245" s="27" t="s">
        <v>5827</v>
      </c>
      <c r="H2245" s="37">
        <v>0</v>
      </c>
      <c r="I2245" s="24" t="s">
        <v>1995</v>
      </c>
      <c r="J2245" s="37">
        <v>0.22601204</v>
      </c>
      <c r="K2245" s="24" t="s">
        <v>5828</v>
      </c>
      <c r="L2245" s="28">
        <v>5490</v>
      </c>
      <c r="M2245" s="28">
        <v>0</v>
      </c>
      <c r="N2245" s="28">
        <v>5490</v>
      </c>
      <c r="O2245" s="25" t="s">
        <v>24806</v>
      </c>
      <c r="P2245" s="24">
        <v>11</v>
      </c>
      <c r="Q2245" s="24" t="s">
        <v>203</v>
      </c>
      <c r="R2245" s="28">
        <v>192</v>
      </c>
      <c r="S2245" s="28">
        <v>160</v>
      </c>
      <c r="T2245" s="29">
        <v>6.4116575591985428E-2</v>
      </c>
      <c r="U2245" s="28">
        <v>8081</v>
      </c>
      <c r="V2245" s="63"/>
      <c r="W2245" s="61">
        <f>(Table134[[#This Row],[2042 Future AADT]]-Table134[[#This Row],[AADT 2022]])/20*($W$5-2022)+Table134[[#This Row],[AADT 2022]]</f>
        <v>8081</v>
      </c>
      <c r="X2245" s="63"/>
    </row>
    <row r="2246" spans="1:24" s="21" customFormat="1" ht="24" customHeight="1" x14ac:dyDescent="0.25">
      <c r="A2246" s="24" t="s">
        <v>9892</v>
      </c>
      <c r="B2246" s="25"/>
      <c r="C2246" s="24" t="s">
        <v>203</v>
      </c>
      <c r="D2246" s="24" t="s">
        <v>17074</v>
      </c>
      <c r="E2246" s="24" t="s">
        <v>9893</v>
      </c>
      <c r="F2246" s="26">
        <f>Table134[[#This Row],[ToMeasure]]-Table134[[#This Row],[FromMeasure]]</f>
        <v>5.0342240000000003E-2</v>
      </c>
      <c r="G2246" s="27" t="s">
        <v>9894</v>
      </c>
      <c r="H2246" s="37">
        <v>0</v>
      </c>
      <c r="I2246" s="24" t="s">
        <v>1995</v>
      </c>
      <c r="J2246" s="37">
        <v>5.0342240000000003E-2</v>
      </c>
      <c r="K2246" s="24" t="s">
        <v>9895</v>
      </c>
      <c r="L2246" s="28" t="s">
        <v>203</v>
      </c>
      <c r="M2246" s="28" t="s">
        <v>203</v>
      </c>
      <c r="N2246" s="28" t="s">
        <v>203</v>
      </c>
      <c r="O2246" s="25" t="s">
        <v>203</v>
      </c>
      <c r="P2246" s="24" t="s">
        <v>203</v>
      </c>
      <c r="Q2246" s="24" t="s">
        <v>203</v>
      </c>
      <c r="R2246" s="28" t="s">
        <v>203</v>
      </c>
      <c r="S2246" s="28" t="s">
        <v>203</v>
      </c>
      <c r="T2246" s="29" t="s">
        <v>203</v>
      </c>
      <c r="U2246" s="28" t="s">
        <v>203</v>
      </c>
      <c r="V2246" s="63"/>
      <c r="W2246" s="61" t="e">
        <f>(Table134[[#This Row],[2042 Future AADT]]-Table134[[#This Row],[AADT 2022]])/20*($W$5-2022)+Table134[[#This Row],[AADT 2022]]</f>
        <v>#VALUE!</v>
      </c>
      <c r="X2246" s="63"/>
    </row>
    <row r="2247" spans="1:24" s="21" customFormat="1" ht="24" customHeight="1" x14ac:dyDescent="0.25">
      <c r="A2247" s="24" t="s">
        <v>16047</v>
      </c>
      <c r="B2247" s="25" t="s">
        <v>21279</v>
      </c>
      <c r="C2247" s="24">
        <v>8451</v>
      </c>
      <c r="D2247" s="24" t="s">
        <v>17074</v>
      </c>
      <c r="E2247" s="24" t="s">
        <v>16048</v>
      </c>
      <c r="F2247" s="26">
        <f>Table134[[#This Row],[ToMeasure]]-Table134[[#This Row],[FromMeasure]]</f>
        <v>0.22622423999999999</v>
      </c>
      <c r="G2247" s="27" t="s">
        <v>5828</v>
      </c>
      <c r="H2247" s="37">
        <v>0</v>
      </c>
      <c r="I2247" s="24" t="s">
        <v>9890</v>
      </c>
      <c r="J2247" s="37">
        <v>0.22622423999999999</v>
      </c>
      <c r="K2247" s="24" t="s">
        <v>1994</v>
      </c>
      <c r="L2247" s="28">
        <v>5758</v>
      </c>
      <c r="M2247" s="28">
        <v>0</v>
      </c>
      <c r="N2247" s="28">
        <v>5758</v>
      </c>
      <c r="O2247" s="25" t="s">
        <v>24807</v>
      </c>
      <c r="P2247" s="24">
        <v>10</v>
      </c>
      <c r="Q2247" s="24" t="s">
        <v>203</v>
      </c>
      <c r="R2247" s="28">
        <v>201</v>
      </c>
      <c r="S2247" s="28">
        <v>167</v>
      </c>
      <c r="T2247" s="29">
        <v>6.3911080236193116E-2</v>
      </c>
      <c r="U2247" s="28">
        <v>8476</v>
      </c>
      <c r="V2247" s="63"/>
      <c r="W2247" s="61">
        <f>(Table134[[#This Row],[2042 Future AADT]]-Table134[[#This Row],[AADT 2022]])/20*($W$5-2022)+Table134[[#This Row],[AADT 2022]]</f>
        <v>8476</v>
      </c>
      <c r="X2247" s="63"/>
    </row>
    <row r="2248" spans="1:24" s="21" customFormat="1" ht="24" customHeight="1" x14ac:dyDescent="0.25">
      <c r="A2248" s="24" t="s">
        <v>16050</v>
      </c>
      <c r="B2248" s="25" t="s">
        <v>21281</v>
      </c>
      <c r="C2248" s="24">
        <v>8453</v>
      </c>
      <c r="D2248" s="24" t="s">
        <v>17074</v>
      </c>
      <c r="E2248" s="24" t="s">
        <v>16051</v>
      </c>
      <c r="F2248" s="26">
        <f>Table134[[#This Row],[ToMeasure]]-Table134[[#This Row],[FromMeasure]]</f>
        <v>0.28870367000000002</v>
      </c>
      <c r="G2248" s="27" t="s">
        <v>16052</v>
      </c>
      <c r="H2248" s="37">
        <v>0</v>
      </c>
      <c r="I2248" s="24" t="s">
        <v>9890</v>
      </c>
      <c r="J2248" s="37">
        <v>0.28870367000000002</v>
      </c>
      <c r="K2248" s="24" t="s">
        <v>1995</v>
      </c>
      <c r="L2248" s="28">
        <v>3423</v>
      </c>
      <c r="M2248" s="28">
        <v>0</v>
      </c>
      <c r="N2248" s="28">
        <v>3423</v>
      </c>
      <c r="O2248" s="25" t="s">
        <v>24808</v>
      </c>
      <c r="P2248" s="24">
        <v>10</v>
      </c>
      <c r="Q2248" s="24" t="s">
        <v>203</v>
      </c>
      <c r="R2248" s="28">
        <v>121</v>
      </c>
      <c r="S2248" s="28">
        <v>101</v>
      </c>
      <c r="T2248" s="29">
        <v>6.4855390008764238E-2</v>
      </c>
      <c r="U2248" s="28">
        <v>5039</v>
      </c>
      <c r="V2248" s="63"/>
      <c r="W2248" s="61">
        <f>(Table134[[#This Row],[2042 Future AADT]]-Table134[[#This Row],[AADT 2022]])/20*($W$5-2022)+Table134[[#This Row],[AADT 2022]]</f>
        <v>5039</v>
      </c>
      <c r="X2248" s="63"/>
    </row>
    <row r="2249" spans="1:24" s="21" customFormat="1" ht="24" customHeight="1" x14ac:dyDescent="0.25">
      <c r="A2249" s="24" t="s">
        <v>9896</v>
      </c>
      <c r="B2249" s="25"/>
      <c r="C2249" s="24" t="s">
        <v>203</v>
      </c>
      <c r="D2249" s="24" t="s">
        <v>17074</v>
      </c>
      <c r="E2249" s="24" t="s">
        <v>9897</v>
      </c>
      <c r="F2249" s="26">
        <f>Table134[[#This Row],[ToMeasure]]-Table134[[#This Row],[FromMeasure]]</f>
        <v>0.14314447</v>
      </c>
      <c r="G2249" s="27" t="s">
        <v>9898</v>
      </c>
      <c r="H2249" s="37">
        <v>0</v>
      </c>
      <c r="I2249" s="24" t="s">
        <v>9899</v>
      </c>
      <c r="J2249" s="37">
        <v>0.14314447</v>
      </c>
      <c r="K2249" s="24" t="s">
        <v>1995</v>
      </c>
      <c r="L2249" s="28" t="s">
        <v>203</v>
      </c>
      <c r="M2249" s="28" t="s">
        <v>203</v>
      </c>
      <c r="N2249" s="28" t="s">
        <v>203</v>
      </c>
      <c r="O2249" s="25" t="s">
        <v>203</v>
      </c>
      <c r="P2249" s="24" t="s">
        <v>203</v>
      </c>
      <c r="Q2249" s="24" t="s">
        <v>203</v>
      </c>
      <c r="R2249" s="28" t="s">
        <v>203</v>
      </c>
      <c r="S2249" s="28" t="s">
        <v>203</v>
      </c>
      <c r="T2249" s="29" t="s">
        <v>203</v>
      </c>
      <c r="U2249" s="28" t="s">
        <v>203</v>
      </c>
      <c r="V2249" s="63"/>
      <c r="W2249" s="61" t="e">
        <f>(Table134[[#This Row],[2042 Future AADT]]-Table134[[#This Row],[AADT 2022]])/20*($W$5-2022)+Table134[[#This Row],[AADT 2022]]</f>
        <v>#VALUE!</v>
      </c>
      <c r="X2249" s="63"/>
    </row>
    <row r="2250" spans="1:24" s="21" customFormat="1" ht="24" customHeight="1" x14ac:dyDescent="0.25">
      <c r="A2250" s="24" t="s">
        <v>16054</v>
      </c>
      <c r="B2250" s="25"/>
      <c r="C2250" s="24" t="s">
        <v>203</v>
      </c>
      <c r="D2250" s="24" t="s">
        <v>17074</v>
      </c>
      <c r="E2250" s="24" t="s">
        <v>16055</v>
      </c>
      <c r="F2250" s="26">
        <f>Table134[[#This Row],[ToMeasure]]-Table134[[#This Row],[FromMeasure]]</f>
        <v>3.8549260000000002E-2</v>
      </c>
      <c r="G2250" s="27" t="s">
        <v>16056</v>
      </c>
      <c r="H2250" s="37">
        <v>0</v>
      </c>
      <c r="I2250" s="24" t="s">
        <v>16057</v>
      </c>
      <c r="J2250" s="37">
        <v>3.8549260000000002E-2</v>
      </c>
      <c r="K2250" s="24" t="s">
        <v>16052</v>
      </c>
      <c r="L2250" s="28" t="s">
        <v>203</v>
      </c>
      <c r="M2250" s="28" t="s">
        <v>203</v>
      </c>
      <c r="N2250" s="28" t="s">
        <v>203</v>
      </c>
      <c r="O2250" s="25" t="s">
        <v>203</v>
      </c>
      <c r="P2250" s="24" t="s">
        <v>203</v>
      </c>
      <c r="Q2250" s="24" t="s">
        <v>203</v>
      </c>
      <c r="R2250" s="28" t="s">
        <v>203</v>
      </c>
      <c r="S2250" s="28" t="s">
        <v>203</v>
      </c>
      <c r="T2250" s="29" t="s">
        <v>203</v>
      </c>
      <c r="U2250" s="28" t="s">
        <v>203</v>
      </c>
      <c r="V2250" s="63"/>
      <c r="W2250" s="61" t="e">
        <f>(Table134[[#This Row],[2042 Future AADT]]-Table134[[#This Row],[AADT 2022]])/20*($W$5-2022)+Table134[[#This Row],[AADT 2022]]</f>
        <v>#VALUE!</v>
      </c>
      <c r="X2250" s="63"/>
    </row>
    <row r="2251" spans="1:24" s="21" customFormat="1" ht="24" customHeight="1" x14ac:dyDescent="0.25">
      <c r="A2251" s="24" t="s">
        <v>16058</v>
      </c>
      <c r="B2251" s="25"/>
      <c r="C2251" s="24" t="s">
        <v>203</v>
      </c>
      <c r="D2251" s="24" t="s">
        <v>17074</v>
      </c>
      <c r="E2251" s="24" t="s">
        <v>16059</v>
      </c>
      <c r="F2251" s="26">
        <f>Table134[[#This Row],[ToMeasure]]-Table134[[#This Row],[FromMeasure]]</f>
        <v>3.9438689999999998E-2</v>
      </c>
      <c r="G2251" s="27" t="s">
        <v>16060</v>
      </c>
      <c r="H2251" s="37">
        <v>0</v>
      </c>
      <c r="I2251" s="24" t="s">
        <v>1996</v>
      </c>
      <c r="J2251" s="37">
        <v>3.9438689999999998E-2</v>
      </c>
      <c r="K2251" s="24" t="s">
        <v>5828</v>
      </c>
      <c r="L2251" s="28" t="s">
        <v>203</v>
      </c>
      <c r="M2251" s="28" t="s">
        <v>203</v>
      </c>
      <c r="N2251" s="28" t="s">
        <v>203</v>
      </c>
      <c r="O2251" s="25" t="s">
        <v>203</v>
      </c>
      <c r="P2251" s="24" t="s">
        <v>203</v>
      </c>
      <c r="Q2251" s="24" t="s">
        <v>203</v>
      </c>
      <c r="R2251" s="28" t="s">
        <v>203</v>
      </c>
      <c r="S2251" s="28" t="s">
        <v>203</v>
      </c>
      <c r="T2251" s="29" t="s">
        <v>203</v>
      </c>
      <c r="U2251" s="28" t="s">
        <v>203</v>
      </c>
      <c r="V2251" s="63"/>
      <c r="W2251" s="61" t="e">
        <f>(Table134[[#This Row],[2042 Future AADT]]-Table134[[#This Row],[AADT 2022]])/20*($W$5-2022)+Table134[[#This Row],[AADT 2022]]</f>
        <v>#VALUE!</v>
      </c>
      <c r="X2251" s="63"/>
    </row>
    <row r="2252" spans="1:24" s="21" customFormat="1" ht="24" customHeight="1" x14ac:dyDescent="0.25">
      <c r="A2252" s="24" t="s">
        <v>13246</v>
      </c>
      <c r="B2252" s="25"/>
      <c r="C2252" s="24" t="s">
        <v>203</v>
      </c>
      <c r="D2252" s="24" t="s">
        <v>17074</v>
      </c>
      <c r="E2252" s="24" t="s">
        <v>13247</v>
      </c>
      <c r="F2252" s="26">
        <f>Table134[[#This Row],[ToMeasure]]-Table134[[#This Row],[FromMeasure]]</f>
        <v>2.9875869999999999E-2</v>
      </c>
      <c r="G2252" s="27" t="s">
        <v>13248</v>
      </c>
      <c r="H2252" s="37">
        <v>0</v>
      </c>
      <c r="I2252" s="24" t="s">
        <v>9890</v>
      </c>
      <c r="J2252" s="37">
        <v>2.9875869999999999E-2</v>
      </c>
      <c r="K2252" s="24" t="s">
        <v>1996</v>
      </c>
      <c r="L2252" s="28" t="s">
        <v>203</v>
      </c>
      <c r="M2252" s="28" t="s">
        <v>203</v>
      </c>
      <c r="N2252" s="28" t="s">
        <v>203</v>
      </c>
      <c r="O2252" s="25" t="s">
        <v>203</v>
      </c>
      <c r="P2252" s="24" t="s">
        <v>203</v>
      </c>
      <c r="Q2252" s="24" t="s">
        <v>203</v>
      </c>
      <c r="R2252" s="28" t="s">
        <v>203</v>
      </c>
      <c r="S2252" s="28" t="s">
        <v>203</v>
      </c>
      <c r="T2252" s="29" t="s">
        <v>203</v>
      </c>
      <c r="U2252" s="28" t="s">
        <v>203</v>
      </c>
      <c r="V2252" s="63"/>
      <c r="W2252" s="61" t="e">
        <f>(Table134[[#This Row],[2042 Future AADT]]-Table134[[#This Row],[AADT 2022]])/20*($W$5-2022)+Table134[[#This Row],[AADT 2022]]</f>
        <v>#VALUE!</v>
      </c>
      <c r="X2252" s="63"/>
    </row>
    <row r="2253" spans="1:24" s="21" customFormat="1" ht="24" customHeight="1" x14ac:dyDescent="0.25">
      <c r="A2253" s="24" t="s">
        <v>9900</v>
      </c>
      <c r="B2253" s="25"/>
      <c r="C2253" s="24" t="s">
        <v>203</v>
      </c>
      <c r="D2253" s="24" t="s">
        <v>17074</v>
      </c>
      <c r="E2253" s="24" t="s">
        <v>9901</v>
      </c>
      <c r="F2253" s="26">
        <f>Table134[[#This Row],[ToMeasure]]-Table134[[#This Row],[FromMeasure]]</f>
        <v>3.5077669999999998E-2</v>
      </c>
      <c r="G2253" s="27" t="s">
        <v>9902</v>
      </c>
      <c r="H2253" s="37">
        <v>0</v>
      </c>
      <c r="I2253" s="24" t="s">
        <v>5827</v>
      </c>
      <c r="J2253" s="37">
        <v>3.5077669999999998E-2</v>
      </c>
      <c r="K2253" s="24" t="s">
        <v>1996</v>
      </c>
      <c r="L2253" s="28" t="s">
        <v>203</v>
      </c>
      <c r="M2253" s="28" t="s">
        <v>203</v>
      </c>
      <c r="N2253" s="28" t="s">
        <v>203</v>
      </c>
      <c r="O2253" s="25" t="s">
        <v>203</v>
      </c>
      <c r="P2253" s="24" t="s">
        <v>203</v>
      </c>
      <c r="Q2253" s="24" t="s">
        <v>203</v>
      </c>
      <c r="R2253" s="28" t="s">
        <v>203</v>
      </c>
      <c r="S2253" s="28" t="s">
        <v>203</v>
      </c>
      <c r="T2253" s="29" t="s">
        <v>203</v>
      </c>
      <c r="U2253" s="28" t="s">
        <v>203</v>
      </c>
      <c r="V2253" s="63"/>
      <c r="W2253" s="61" t="e">
        <f>(Table134[[#This Row],[2042 Future AADT]]-Table134[[#This Row],[AADT 2022]])/20*($W$5-2022)+Table134[[#This Row],[AADT 2022]]</f>
        <v>#VALUE!</v>
      </c>
      <c r="X2253" s="63"/>
    </row>
    <row r="2254" spans="1:24" s="21" customFormat="1" ht="24" customHeight="1" x14ac:dyDescent="0.25">
      <c r="A2254" s="24" t="s">
        <v>10037</v>
      </c>
      <c r="B2254" s="25"/>
      <c r="C2254" s="24" t="s">
        <v>203</v>
      </c>
      <c r="D2254" s="24" t="s">
        <v>17074</v>
      </c>
      <c r="E2254" s="24" t="s">
        <v>10038</v>
      </c>
      <c r="F2254" s="26">
        <f>Table134[[#This Row],[ToMeasure]]-Table134[[#This Row],[FromMeasure]]</f>
        <v>0.12952696</v>
      </c>
      <c r="G2254" s="27" t="s">
        <v>10039</v>
      </c>
      <c r="H2254" s="37">
        <v>0</v>
      </c>
      <c r="I2254" s="24" t="s">
        <v>10040</v>
      </c>
      <c r="J2254" s="37">
        <v>0.12952696</v>
      </c>
      <c r="K2254" s="24" t="s">
        <v>2042</v>
      </c>
      <c r="L2254" s="28" t="s">
        <v>203</v>
      </c>
      <c r="M2254" s="28" t="s">
        <v>203</v>
      </c>
      <c r="N2254" s="28" t="s">
        <v>203</v>
      </c>
      <c r="O2254" s="25" t="s">
        <v>203</v>
      </c>
      <c r="P2254" s="24" t="s">
        <v>203</v>
      </c>
      <c r="Q2254" s="24" t="s">
        <v>203</v>
      </c>
      <c r="R2254" s="28" t="s">
        <v>203</v>
      </c>
      <c r="S2254" s="28" t="s">
        <v>203</v>
      </c>
      <c r="T2254" s="29" t="s">
        <v>203</v>
      </c>
      <c r="U2254" s="28" t="s">
        <v>203</v>
      </c>
      <c r="V2254" s="63"/>
      <c r="W2254" s="61" t="e">
        <f>(Table134[[#This Row],[2042 Future AADT]]-Table134[[#This Row],[AADT 2022]])/20*($W$5-2022)+Table134[[#This Row],[AADT 2022]]</f>
        <v>#VALUE!</v>
      </c>
      <c r="X2254" s="63"/>
    </row>
    <row r="2255" spans="1:24" s="21" customFormat="1" ht="24" customHeight="1" x14ac:dyDescent="0.25">
      <c r="A2255" s="24" t="s">
        <v>10044</v>
      </c>
      <c r="B2255" s="25"/>
      <c r="C2255" s="24" t="s">
        <v>203</v>
      </c>
      <c r="D2255" s="24" t="s">
        <v>17074</v>
      </c>
      <c r="E2255" s="24" t="s">
        <v>10045</v>
      </c>
      <c r="F2255" s="26">
        <f>Table134[[#This Row],[ToMeasure]]-Table134[[#This Row],[FromMeasure]]</f>
        <v>4.383128E-2</v>
      </c>
      <c r="G2255" s="27" t="s">
        <v>10046</v>
      </c>
      <c r="H2255" s="37">
        <v>0</v>
      </c>
      <c r="I2255" s="24" t="s">
        <v>1171</v>
      </c>
      <c r="J2255" s="37">
        <v>4.383128E-2</v>
      </c>
      <c r="K2255" s="24" t="s">
        <v>10047</v>
      </c>
      <c r="L2255" s="28" t="s">
        <v>203</v>
      </c>
      <c r="M2255" s="28" t="s">
        <v>203</v>
      </c>
      <c r="N2255" s="28">
        <v>641</v>
      </c>
      <c r="O2255" s="25" t="s">
        <v>24809</v>
      </c>
      <c r="P2255" s="24" t="s">
        <v>203</v>
      </c>
      <c r="Q2255" s="24">
        <v>53</v>
      </c>
      <c r="R2255" s="28" t="s">
        <v>203</v>
      </c>
      <c r="S2255" s="28" t="s">
        <v>203</v>
      </c>
      <c r="T2255" s="29" t="s">
        <v>203</v>
      </c>
      <c r="U2255" s="28">
        <v>1090</v>
      </c>
      <c r="V2255" s="63"/>
      <c r="W2255" s="61">
        <f>(Table134[[#This Row],[2042 Future AADT]]-Table134[[#This Row],[AADT 2022]])/20*($W$5-2022)+Table134[[#This Row],[AADT 2022]]</f>
        <v>1090</v>
      </c>
      <c r="X2255" s="63"/>
    </row>
    <row r="2256" spans="1:24" s="21" customFormat="1" ht="24" customHeight="1" x14ac:dyDescent="0.25">
      <c r="A2256" s="24" t="s">
        <v>5852</v>
      </c>
      <c r="B2256" s="25" t="s">
        <v>18070</v>
      </c>
      <c r="C2256" s="24">
        <v>4064</v>
      </c>
      <c r="D2256" s="24" t="s">
        <v>17074</v>
      </c>
      <c r="E2256" s="24" t="s">
        <v>308</v>
      </c>
      <c r="F2256" s="26">
        <f>Table134[[#This Row],[ToMeasure]]-Table134[[#This Row],[FromMeasure]]</f>
        <v>0.1677615600000002</v>
      </c>
      <c r="G2256" s="27" t="s">
        <v>306</v>
      </c>
      <c r="H2256" s="37">
        <v>3.87883179</v>
      </c>
      <c r="I2256" s="24" t="s">
        <v>2156</v>
      </c>
      <c r="J2256" s="37">
        <v>4.0465933500000002</v>
      </c>
      <c r="K2256" s="24" t="s">
        <v>2158</v>
      </c>
      <c r="L2256" s="28">
        <v>9791</v>
      </c>
      <c r="M2256" s="28">
        <v>15572</v>
      </c>
      <c r="N2256" s="28">
        <v>25363</v>
      </c>
      <c r="O2256" s="25" t="s">
        <v>22104</v>
      </c>
      <c r="P2256" s="24">
        <v>9</v>
      </c>
      <c r="Q2256" s="24">
        <v>52</v>
      </c>
      <c r="R2256" s="28">
        <v>1208</v>
      </c>
      <c r="S2256" s="28">
        <v>306</v>
      </c>
      <c r="T2256" s="29">
        <v>5.9693253952608133E-2</v>
      </c>
      <c r="U2256" s="28">
        <v>62529</v>
      </c>
      <c r="V2256" s="63"/>
      <c r="W2256" s="61">
        <f>(Table134[[#This Row],[2042 Future AADT]]-Table134[[#This Row],[AADT 2022]])/20*($W$5-2022)+Table134[[#This Row],[AADT 2022]]</f>
        <v>62529</v>
      </c>
      <c r="X2256" s="63"/>
    </row>
    <row r="2257" spans="1:24" s="21" customFormat="1" ht="24" customHeight="1" x14ac:dyDescent="0.25">
      <c r="A2257" s="24" t="s">
        <v>5854</v>
      </c>
      <c r="B2257" s="25" t="s">
        <v>19071</v>
      </c>
      <c r="C2257" s="24">
        <v>4064</v>
      </c>
      <c r="D2257" s="24" t="s">
        <v>17074</v>
      </c>
      <c r="E2257" s="24" t="s">
        <v>308</v>
      </c>
      <c r="F2257" s="26">
        <f>Table134[[#This Row],[ToMeasure]]-Table134[[#This Row],[FromMeasure]]</f>
        <v>0.10470915999999963</v>
      </c>
      <c r="G2257" s="27" t="s">
        <v>306</v>
      </c>
      <c r="H2257" s="37">
        <v>4.0465933500000002</v>
      </c>
      <c r="I2257" s="24" t="s">
        <v>2156</v>
      </c>
      <c r="J2257" s="37">
        <v>4.1513025099999998</v>
      </c>
      <c r="K2257" s="24" t="s">
        <v>2158</v>
      </c>
      <c r="L2257" s="28">
        <v>7069</v>
      </c>
      <c r="M2257" s="28">
        <v>11243</v>
      </c>
      <c r="N2257" s="28">
        <v>18312</v>
      </c>
      <c r="O2257" s="25" t="s">
        <v>24810</v>
      </c>
      <c r="P2257" s="24">
        <v>10</v>
      </c>
      <c r="Q2257" s="24">
        <v>65</v>
      </c>
      <c r="R2257" s="28">
        <v>234</v>
      </c>
      <c r="S2257" s="28">
        <v>194</v>
      </c>
      <c r="T2257" s="29">
        <v>2.3372651813018785E-2</v>
      </c>
      <c r="U2257" s="28">
        <v>46036</v>
      </c>
      <c r="V2257" s="63"/>
      <c r="W2257" s="61">
        <f>(Table134[[#This Row],[2042 Future AADT]]-Table134[[#This Row],[AADT 2022]])/20*($W$5-2022)+Table134[[#This Row],[AADT 2022]]</f>
        <v>46036</v>
      </c>
      <c r="X2257" s="63"/>
    </row>
    <row r="2258" spans="1:24" s="21" customFormat="1" ht="24" customHeight="1" x14ac:dyDescent="0.25">
      <c r="A2258" s="24" t="s">
        <v>13272</v>
      </c>
      <c r="B2258" s="25" t="s">
        <v>17086</v>
      </c>
      <c r="C2258" s="24" t="s">
        <v>26014</v>
      </c>
      <c r="D2258" s="24" t="s">
        <v>17074</v>
      </c>
      <c r="E2258" s="24" t="s">
        <v>308</v>
      </c>
      <c r="F2258" s="26">
        <f>Table134[[#This Row],[ToMeasure]]-Table134[[#This Row],[FromMeasure]]</f>
        <v>0.37379354000000031</v>
      </c>
      <c r="G2258" s="27" t="s">
        <v>306</v>
      </c>
      <c r="H2258" s="37">
        <v>4.1513025099999998</v>
      </c>
      <c r="I2258" s="24" t="s">
        <v>2156</v>
      </c>
      <c r="J2258" s="37">
        <v>4.5250960500000001</v>
      </c>
      <c r="K2258" s="24" t="s">
        <v>2158</v>
      </c>
      <c r="L2258" s="28">
        <v>10773</v>
      </c>
      <c r="M2258" s="28">
        <v>10688</v>
      </c>
      <c r="N2258" s="28">
        <v>21461</v>
      </c>
      <c r="O2258" s="25" t="s">
        <v>24811</v>
      </c>
      <c r="P2258" s="24">
        <v>10</v>
      </c>
      <c r="Q2258" s="24">
        <v>51</v>
      </c>
      <c r="R2258" s="28">
        <v>234</v>
      </c>
      <c r="S2258" s="28">
        <v>194</v>
      </c>
      <c r="T2258" s="29">
        <v>1.9943152695587343E-2</v>
      </c>
      <c r="U2258" s="28">
        <v>53952</v>
      </c>
      <c r="V2258" s="63"/>
      <c r="W2258" s="61">
        <f>(Table134[[#This Row],[2042 Future AADT]]-Table134[[#This Row],[AADT 2022]])/20*($W$5-2022)+Table134[[#This Row],[AADT 2022]]</f>
        <v>53952</v>
      </c>
      <c r="X2258" s="63"/>
    </row>
    <row r="2259" spans="1:24" s="21" customFormat="1" ht="24" customHeight="1" x14ac:dyDescent="0.25">
      <c r="A2259" s="24" t="s">
        <v>5857</v>
      </c>
      <c r="B2259" s="25"/>
      <c r="C2259" s="24" t="s">
        <v>203</v>
      </c>
      <c r="D2259" s="24" t="s">
        <v>17074</v>
      </c>
      <c r="E2259" s="24" t="s">
        <v>5858</v>
      </c>
      <c r="F2259" s="26">
        <f>Table134[[#This Row],[ToMeasure]]-Table134[[#This Row],[FromMeasure]]</f>
        <v>3.1486399999999998E-2</v>
      </c>
      <c r="G2259" s="27" t="s">
        <v>5859</v>
      </c>
      <c r="H2259" s="37">
        <v>0</v>
      </c>
      <c r="I2259" s="24" t="s">
        <v>306</v>
      </c>
      <c r="J2259" s="37">
        <v>3.1486399999999998E-2</v>
      </c>
      <c r="K2259" s="24" t="s">
        <v>1201</v>
      </c>
      <c r="L2259" s="28" t="s">
        <v>203</v>
      </c>
      <c r="M2259" s="28" t="s">
        <v>203</v>
      </c>
      <c r="N2259" s="28">
        <v>3497</v>
      </c>
      <c r="O2259" s="25" t="s">
        <v>24812</v>
      </c>
      <c r="P2259" s="24" t="s">
        <v>203</v>
      </c>
      <c r="Q2259" s="24" t="s">
        <v>203</v>
      </c>
      <c r="R2259" s="28" t="s">
        <v>203</v>
      </c>
      <c r="S2259" s="28" t="s">
        <v>203</v>
      </c>
      <c r="T2259" s="29" t="s">
        <v>203</v>
      </c>
      <c r="U2259" s="28">
        <v>9967</v>
      </c>
      <c r="V2259" s="63"/>
      <c r="W2259" s="61">
        <f>(Table134[[#This Row],[2042 Future AADT]]-Table134[[#This Row],[AADT 2022]])/20*($W$5-2022)+Table134[[#This Row],[AADT 2022]]</f>
        <v>9967</v>
      </c>
      <c r="X2259" s="63"/>
    </row>
    <row r="2260" spans="1:24" s="21" customFormat="1" ht="24" customHeight="1" x14ac:dyDescent="0.25">
      <c r="A2260" s="24" t="s">
        <v>5861</v>
      </c>
      <c r="B2260" s="25" t="s">
        <v>19917</v>
      </c>
      <c r="C2260" s="24">
        <v>5444</v>
      </c>
      <c r="D2260" s="24" t="s">
        <v>17074</v>
      </c>
      <c r="E2260" s="24" t="s">
        <v>2171</v>
      </c>
      <c r="F2260" s="26">
        <f>Table134[[#This Row],[ToMeasure]]-Table134[[#This Row],[FromMeasure]]</f>
        <v>0.22289924999999999</v>
      </c>
      <c r="G2260" s="27" t="s">
        <v>706</v>
      </c>
      <c r="H2260" s="37">
        <v>0</v>
      </c>
      <c r="I2260" s="24" t="s">
        <v>2414</v>
      </c>
      <c r="J2260" s="37">
        <v>0.22289924999999999</v>
      </c>
      <c r="K2260" s="24" t="s">
        <v>2172</v>
      </c>
      <c r="L2260" s="28">
        <v>1124</v>
      </c>
      <c r="M2260" s="28">
        <v>8693</v>
      </c>
      <c r="N2260" s="28">
        <v>9817</v>
      </c>
      <c r="O2260" s="25" t="s">
        <v>24813</v>
      </c>
      <c r="P2260" s="24">
        <v>10</v>
      </c>
      <c r="Q2260" s="24">
        <v>91</v>
      </c>
      <c r="R2260" s="28">
        <v>22</v>
      </c>
      <c r="S2260" s="28">
        <v>4</v>
      </c>
      <c r="T2260" s="29">
        <v>2.6484669450952429E-3</v>
      </c>
      <c r="U2260" s="28">
        <v>29451</v>
      </c>
      <c r="V2260" s="63"/>
      <c r="W2260" s="61">
        <f>(Table134[[#This Row],[2042 Future AADT]]-Table134[[#This Row],[AADT 2022]])/20*($W$5-2022)+Table134[[#This Row],[AADT 2022]]</f>
        <v>29451</v>
      </c>
      <c r="X2260" s="63"/>
    </row>
    <row r="2261" spans="1:24" s="21" customFormat="1" ht="24" customHeight="1" x14ac:dyDescent="0.25">
      <c r="A2261" s="24" t="s">
        <v>13282</v>
      </c>
      <c r="B2261" s="25" t="s">
        <v>18855</v>
      </c>
      <c r="C2261" s="24">
        <v>3571</v>
      </c>
      <c r="D2261" s="24" t="s">
        <v>17074</v>
      </c>
      <c r="E2261" s="24" t="s">
        <v>13283</v>
      </c>
      <c r="F2261" s="26">
        <f>Table134[[#This Row],[ToMeasure]]-Table134[[#This Row],[FromMeasure]]</f>
        <v>0.64165411000000006</v>
      </c>
      <c r="G2261" s="27" t="s">
        <v>13284</v>
      </c>
      <c r="H2261" s="37">
        <v>0</v>
      </c>
      <c r="I2261" s="24" t="s">
        <v>478</v>
      </c>
      <c r="J2261" s="37">
        <v>0.64165411000000006</v>
      </c>
      <c r="K2261" s="24" t="s">
        <v>156</v>
      </c>
      <c r="L2261" s="28">
        <v>19991</v>
      </c>
      <c r="M2261" s="28">
        <v>0</v>
      </c>
      <c r="N2261" s="28">
        <v>19991</v>
      </c>
      <c r="O2261" s="25" t="s">
        <v>24814</v>
      </c>
      <c r="P2261" s="24">
        <v>9</v>
      </c>
      <c r="Q2261" s="24" t="s">
        <v>203</v>
      </c>
      <c r="R2261" s="28">
        <v>599</v>
      </c>
      <c r="S2261" s="28">
        <v>2318</v>
      </c>
      <c r="T2261" s="29">
        <v>0.14591566204792156</v>
      </c>
      <c r="U2261" s="28">
        <v>27440</v>
      </c>
      <c r="V2261" s="63"/>
      <c r="W2261" s="61">
        <f>(Table134[[#This Row],[2042 Future AADT]]-Table134[[#This Row],[AADT 2022]])/20*($W$5-2022)+Table134[[#This Row],[AADT 2022]]</f>
        <v>27440</v>
      </c>
      <c r="X2261" s="63"/>
    </row>
    <row r="2262" spans="1:24" s="21" customFormat="1" ht="24" customHeight="1" x14ac:dyDescent="0.25">
      <c r="A2262" s="24" t="s">
        <v>10059</v>
      </c>
      <c r="B2262" s="25"/>
      <c r="C2262" s="24">
        <v>8721</v>
      </c>
      <c r="D2262" s="24" t="s">
        <v>17074</v>
      </c>
      <c r="E2262" s="24" t="s">
        <v>10060</v>
      </c>
      <c r="F2262" s="26">
        <f>Table134[[#This Row],[ToMeasure]]-Table134[[#This Row],[FromMeasure]]</f>
        <v>0.72770639000000004</v>
      </c>
      <c r="G2262" s="27" t="s">
        <v>10061</v>
      </c>
      <c r="H2262" s="37">
        <v>0</v>
      </c>
      <c r="I2262" s="24" t="s">
        <v>478</v>
      </c>
      <c r="J2262" s="37">
        <v>0.72770639000000004</v>
      </c>
      <c r="K2262" s="24" t="s">
        <v>5872</v>
      </c>
      <c r="L2262" s="28">
        <v>8770</v>
      </c>
      <c r="M2262" s="28">
        <v>0</v>
      </c>
      <c r="N2262" s="28">
        <v>8770</v>
      </c>
      <c r="O2262" s="25" t="s">
        <v>24815</v>
      </c>
      <c r="P2262" s="24">
        <v>9</v>
      </c>
      <c r="Q2262" s="24" t="s">
        <v>203</v>
      </c>
      <c r="R2262" s="28">
        <v>369</v>
      </c>
      <c r="S2262" s="28">
        <v>547</v>
      </c>
      <c r="T2262" s="29">
        <v>0.10444697833523375</v>
      </c>
      <c r="U2262" s="28">
        <v>13804</v>
      </c>
      <c r="V2262" s="63"/>
      <c r="W2262" s="61">
        <f>(Table134[[#This Row],[2042 Future AADT]]-Table134[[#This Row],[AADT 2022]])/20*($W$5-2022)+Table134[[#This Row],[AADT 2022]]</f>
        <v>13804</v>
      </c>
      <c r="X2262" s="63"/>
    </row>
    <row r="2263" spans="1:24" s="21" customFormat="1" ht="24" customHeight="1" x14ac:dyDescent="0.25">
      <c r="A2263" s="24" t="s">
        <v>10063</v>
      </c>
      <c r="B2263" s="25" t="s">
        <v>18857</v>
      </c>
      <c r="C2263" s="24">
        <v>3573</v>
      </c>
      <c r="D2263" s="24" t="s">
        <v>17074</v>
      </c>
      <c r="E2263" s="24" t="s">
        <v>10064</v>
      </c>
      <c r="F2263" s="26">
        <f>Table134[[#This Row],[ToMeasure]]-Table134[[#This Row],[FromMeasure]]</f>
        <v>1.28132011</v>
      </c>
      <c r="G2263" s="27" t="s">
        <v>10065</v>
      </c>
      <c r="H2263" s="37">
        <v>0</v>
      </c>
      <c r="I2263" s="24" t="s">
        <v>10066</v>
      </c>
      <c r="J2263" s="37">
        <v>1.28132011</v>
      </c>
      <c r="K2263" s="24" t="s">
        <v>156</v>
      </c>
      <c r="L2263" s="28">
        <v>7623</v>
      </c>
      <c r="M2263" s="28">
        <v>0</v>
      </c>
      <c r="N2263" s="28">
        <v>7623</v>
      </c>
      <c r="O2263" s="25" t="s">
        <v>24816</v>
      </c>
      <c r="P2263" s="24">
        <v>10</v>
      </c>
      <c r="Q2263" s="24" t="s">
        <v>203</v>
      </c>
      <c r="R2263" s="28">
        <v>598</v>
      </c>
      <c r="S2263" s="28">
        <v>2315</v>
      </c>
      <c r="T2263" s="29">
        <v>0.38213301849665487</v>
      </c>
      <c r="U2263" s="28">
        <v>10464</v>
      </c>
      <c r="V2263" s="63"/>
      <c r="W2263" s="61">
        <f>(Table134[[#This Row],[2042 Future AADT]]-Table134[[#This Row],[AADT 2022]])/20*($W$5-2022)+Table134[[#This Row],[AADT 2022]]</f>
        <v>10464</v>
      </c>
      <c r="X2263" s="63"/>
    </row>
    <row r="2264" spans="1:24" s="21" customFormat="1" ht="24" customHeight="1" x14ac:dyDescent="0.25">
      <c r="A2264" s="24" t="s">
        <v>5870</v>
      </c>
      <c r="B2264" s="25"/>
      <c r="C2264" s="24">
        <v>8723</v>
      </c>
      <c r="D2264" s="24" t="s">
        <v>17074</v>
      </c>
      <c r="E2264" s="24" t="s">
        <v>5871</v>
      </c>
      <c r="F2264" s="26">
        <f>Table134[[#This Row],[ToMeasure]]-Table134[[#This Row],[FromMeasure]]</f>
        <v>0.67184851999999995</v>
      </c>
      <c r="G2264" s="27" t="s">
        <v>5872</v>
      </c>
      <c r="H2264" s="37">
        <v>0</v>
      </c>
      <c r="I2264" s="24" t="s">
        <v>2602</v>
      </c>
      <c r="J2264" s="37">
        <v>0.67184851999999995</v>
      </c>
      <c r="K2264" s="24" t="s">
        <v>647</v>
      </c>
      <c r="L2264" s="28">
        <v>8770</v>
      </c>
      <c r="M2264" s="28">
        <v>0</v>
      </c>
      <c r="N2264" s="28">
        <v>8770</v>
      </c>
      <c r="O2264" s="25" t="s">
        <v>24815</v>
      </c>
      <c r="P2264" s="24" t="s">
        <v>203</v>
      </c>
      <c r="Q2264" s="24" t="s">
        <v>203</v>
      </c>
      <c r="R2264" s="28" t="s">
        <v>203</v>
      </c>
      <c r="S2264" s="28" t="s">
        <v>203</v>
      </c>
      <c r="T2264" s="29" t="s">
        <v>203</v>
      </c>
      <c r="U2264" s="28">
        <v>12038</v>
      </c>
      <c r="V2264" s="63"/>
      <c r="W2264" s="61">
        <f>(Table134[[#This Row],[2042 Future AADT]]-Table134[[#This Row],[AADT 2022]])/20*($W$5-2022)+Table134[[#This Row],[AADT 2022]]</f>
        <v>12038</v>
      </c>
      <c r="X2264" s="63"/>
    </row>
    <row r="2265" spans="1:24" s="21" customFormat="1" ht="24" customHeight="1" x14ac:dyDescent="0.25">
      <c r="A2265" s="24" t="s">
        <v>10068</v>
      </c>
      <c r="B2265" s="25" t="s">
        <v>21324</v>
      </c>
      <c r="C2265" s="24">
        <v>8600</v>
      </c>
      <c r="D2265" s="24" t="s">
        <v>17074</v>
      </c>
      <c r="E2265" s="24" t="s">
        <v>10069</v>
      </c>
      <c r="F2265" s="26">
        <f>Table134[[#This Row],[ToMeasure]]-Table134[[#This Row],[FromMeasure]]</f>
        <v>0.37030160000000001</v>
      </c>
      <c r="G2265" s="27" t="s">
        <v>10070</v>
      </c>
      <c r="H2265" s="37">
        <v>0</v>
      </c>
      <c r="I2265" s="24" t="s">
        <v>129</v>
      </c>
      <c r="J2265" s="37">
        <v>0.37030160000000001</v>
      </c>
      <c r="K2265" s="24" t="s">
        <v>2602</v>
      </c>
      <c r="L2265" s="28">
        <v>1982</v>
      </c>
      <c r="M2265" s="28">
        <v>0</v>
      </c>
      <c r="N2265" s="28">
        <v>1982</v>
      </c>
      <c r="O2265" s="25" t="s">
        <v>24817</v>
      </c>
      <c r="P2265" s="24">
        <v>13</v>
      </c>
      <c r="Q2265" s="24">
        <v>100</v>
      </c>
      <c r="R2265" s="28">
        <v>61</v>
      </c>
      <c r="S2265" s="28">
        <v>236</v>
      </c>
      <c r="T2265" s="29">
        <v>0.14984863773965693</v>
      </c>
      <c r="U2265" s="28">
        <v>2516</v>
      </c>
      <c r="V2265" s="63"/>
      <c r="W2265" s="61">
        <f>(Table134[[#This Row],[2042 Future AADT]]-Table134[[#This Row],[AADT 2022]])/20*($W$5-2022)+Table134[[#This Row],[AADT 2022]]</f>
        <v>2516</v>
      </c>
      <c r="X2265" s="63"/>
    </row>
    <row r="2266" spans="1:24" s="21" customFormat="1" ht="24" customHeight="1" x14ac:dyDescent="0.25">
      <c r="A2266" s="24" t="s">
        <v>9928</v>
      </c>
      <c r="B2266" s="25" t="s">
        <v>21325</v>
      </c>
      <c r="C2266" s="24">
        <v>8601</v>
      </c>
      <c r="D2266" s="24" t="s">
        <v>17074</v>
      </c>
      <c r="E2266" s="24" t="s">
        <v>9929</v>
      </c>
      <c r="F2266" s="26">
        <f>Table134[[#This Row],[ToMeasure]]-Table134[[#This Row],[FromMeasure]]</f>
        <v>0.32528372</v>
      </c>
      <c r="G2266" s="27" t="s">
        <v>9930</v>
      </c>
      <c r="H2266" s="37">
        <v>0</v>
      </c>
      <c r="I2266" s="24" t="s">
        <v>2182</v>
      </c>
      <c r="J2266" s="37">
        <v>0.32528372</v>
      </c>
      <c r="K2266" s="24" t="s">
        <v>478</v>
      </c>
      <c r="L2266" s="28">
        <v>2274</v>
      </c>
      <c r="M2266" s="28">
        <v>0</v>
      </c>
      <c r="N2266" s="28">
        <v>2274</v>
      </c>
      <c r="O2266" s="25" t="s">
        <v>24818</v>
      </c>
      <c r="P2266" s="24">
        <v>14</v>
      </c>
      <c r="Q2266" s="24">
        <v>100</v>
      </c>
      <c r="R2266" s="28">
        <v>68</v>
      </c>
      <c r="S2266" s="28">
        <v>268</v>
      </c>
      <c r="T2266" s="29">
        <v>0.14775725593667546</v>
      </c>
      <c r="U2266" s="28">
        <v>2887</v>
      </c>
      <c r="V2266" s="63"/>
      <c r="W2266" s="61">
        <f>(Table134[[#This Row],[2042 Future AADT]]-Table134[[#This Row],[AADT 2022]])/20*($W$5-2022)+Table134[[#This Row],[AADT 2022]]</f>
        <v>2887</v>
      </c>
      <c r="X2266" s="63"/>
    </row>
    <row r="2267" spans="1:24" s="21" customFormat="1" ht="24" customHeight="1" x14ac:dyDescent="0.25">
      <c r="A2267" s="24" t="s">
        <v>13286</v>
      </c>
      <c r="B2267" s="25" t="s">
        <v>21327</v>
      </c>
      <c r="C2267" s="24">
        <v>8603</v>
      </c>
      <c r="D2267" s="24" t="s">
        <v>17074</v>
      </c>
      <c r="E2267" s="24" t="s">
        <v>13287</v>
      </c>
      <c r="F2267" s="26">
        <f>Table134[[#This Row],[ToMeasure]]-Table134[[#This Row],[FromMeasure]]</f>
        <v>0.29257846999999998</v>
      </c>
      <c r="G2267" s="27" t="s">
        <v>13288</v>
      </c>
      <c r="H2267" s="37">
        <v>0</v>
      </c>
      <c r="I2267" s="24" t="s">
        <v>478</v>
      </c>
      <c r="J2267" s="37">
        <v>0.29257846999999998</v>
      </c>
      <c r="K2267" s="24" t="s">
        <v>13289</v>
      </c>
      <c r="L2267" s="28">
        <v>2465</v>
      </c>
      <c r="M2267" s="28">
        <v>0</v>
      </c>
      <c r="N2267" s="28">
        <v>2465</v>
      </c>
      <c r="O2267" s="25" t="s">
        <v>24819</v>
      </c>
      <c r="P2267" s="24">
        <v>12</v>
      </c>
      <c r="Q2267" s="24" t="s">
        <v>203</v>
      </c>
      <c r="R2267" s="28">
        <v>68</v>
      </c>
      <c r="S2267" s="28">
        <v>266</v>
      </c>
      <c r="T2267" s="29">
        <v>0.13549695740365111</v>
      </c>
      <c r="U2267" s="28">
        <v>3129</v>
      </c>
      <c r="V2267" s="63"/>
      <c r="W2267" s="61">
        <f>(Table134[[#This Row],[2042 Future AADT]]-Table134[[#This Row],[AADT 2022]])/20*($W$5-2022)+Table134[[#This Row],[AADT 2022]]</f>
        <v>3129</v>
      </c>
      <c r="X2267" s="63"/>
    </row>
    <row r="2268" spans="1:24" s="21" customFormat="1" ht="24" customHeight="1" x14ac:dyDescent="0.25">
      <c r="A2268" s="24" t="s">
        <v>9932</v>
      </c>
      <c r="B2268" s="25" t="s">
        <v>21329</v>
      </c>
      <c r="C2268" s="24">
        <v>8605</v>
      </c>
      <c r="D2268" s="24" t="s">
        <v>17074</v>
      </c>
      <c r="E2268" s="24" t="s">
        <v>9933</v>
      </c>
      <c r="F2268" s="26">
        <f>Table134[[#This Row],[ToMeasure]]-Table134[[#This Row],[FromMeasure]]</f>
        <v>0.30339516</v>
      </c>
      <c r="G2268" s="27" t="s">
        <v>5876</v>
      </c>
      <c r="H2268" s="37">
        <v>0</v>
      </c>
      <c r="I2268" s="24" t="s">
        <v>5875</v>
      </c>
      <c r="J2268" s="37">
        <v>0.30339516</v>
      </c>
      <c r="K2268" s="24" t="s">
        <v>2602</v>
      </c>
      <c r="L2268" s="28">
        <v>2773</v>
      </c>
      <c r="M2268" s="28">
        <v>0</v>
      </c>
      <c r="N2268" s="28">
        <v>2773</v>
      </c>
      <c r="O2268" s="25" t="s">
        <v>24820</v>
      </c>
      <c r="P2268" s="24">
        <v>10</v>
      </c>
      <c r="Q2268" s="24" t="s">
        <v>203</v>
      </c>
      <c r="R2268" s="28">
        <v>86</v>
      </c>
      <c r="S2268" s="28">
        <v>331</v>
      </c>
      <c r="T2268" s="29">
        <v>0.15037865128020195</v>
      </c>
      <c r="U2268" s="28">
        <v>3520</v>
      </c>
      <c r="V2268" s="63"/>
      <c r="W2268" s="61">
        <f>(Table134[[#This Row],[2042 Future AADT]]-Table134[[#This Row],[AADT 2022]])/20*($W$5-2022)+Table134[[#This Row],[AADT 2022]]</f>
        <v>3520</v>
      </c>
      <c r="X2268" s="63"/>
    </row>
    <row r="2269" spans="1:24" s="21" customFormat="1" ht="24" customHeight="1" x14ac:dyDescent="0.25">
      <c r="A2269" s="24" t="s">
        <v>13291</v>
      </c>
      <c r="B2269" s="25" t="s">
        <v>21328</v>
      </c>
      <c r="C2269" s="24">
        <v>8604</v>
      </c>
      <c r="D2269" s="24" t="s">
        <v>17074</v>
      </c>
      <c r="E2269" s="24" t="s">
        <v>13292</v>
      </c>
      <c r="F2269" s="26">
        <f>Table134[[#This Row],[ToMeasure]]-Table134[[#This Row],[FromMeasure]]</f>
        <v>0.27027769000000001</v>
      </c>
      <c r="G2269" s="27" t="s">
        <v>13289</v>
      </c>
      <c r="H2269" s="37">
        <v>0</v>
      </c>
      <c r="I2269" s="24" t="s">
        <v>13288</v>
      </c>
      <c r="J2269" s="37">
        <v>0.27027769000000001</v>
      </c>
      <c r="K2269" s="24" t="s">
        <v>478</v>
      </c>
      <c r="L2269" s="28">
        <v>3410</v>
      </c>
      <c r="M2269" s="28">
        <v>0</v>
      </c>
      <c r="N2269" s="28">
        <v>3410</v>
      </c>
      <c r="O2269" s="25" t="s">
        <v>24821</v>
      </c>
      <c r="P2269" s="24">
        <v>10</v>
      </c>
      <c r="Q2269" s="24" t="s">
        <v>203</v>
      </c>
      <c r="R2269" s="28">
        <v>103</v>
      </c>
      <c r="S2269" s="28">
        <v>403</v>
      </c>
      <c r="T2269" s="29">
        <v>0.14838709677419354</v>
      </c>
      <c r="U2269" s="28">
        <v>4329</v>
      </c>
      <c r="V2269" s="63"/>
      <c r="W2269" s="61">
        <f>(Table134[[#This Row],[2042 Future AADT]]-Table134[[#This Row],[AADT 2022]])/20*($W$5-2022)+Table134[[#This Row],[AADT 2022]]</f>
        <v>4329</v>
      </c>
      <c r="X2269" s="63"/>
    </row>
    <row r="2270" spans="1:24" s="21" customFormat="1" ht="24" customHeight="1" x14ac:dyDescent="0.25">
      <c r="A2270" s="24" t="s">
        <v>5873</v>
      </c>
      <c r="B2270" s="25" t="s">
        <v>21330</v>
      </c>
      <c r="C2270" s="24">
        <v>8606</v>
      </c>
      <c r="D2270" s="24" t="s">
        <v>17074</v>
      </c>
      <c r="E2270" s="24" t="s">
        <v>5874</v>
      </c>
      <c r="F2270" s="26">
        <f>Table134[[#This Row],[ToMeasure]]-Table134[[#This Row],[FromMeasure]]</f>
        <v>0.25295688</v>
      </c>
      <c r="G2270" s="27" t="s">
        <v>5875</v>
      </c>
      <c r="H2270" s="37">
        <v>0</v>
      </c>
      <c r="I2270" s="24" t="s">
        <v>2602</v>
      </c>
      <c r="J2270" s="37">
        <v>0.25295688</v>
      </c>
      <c r="K2270" s="24" t="s">
        <v>5876</v>
      </c>
      <c r="L2270" s="28">
        <v>2216</v>
      </c>
      <c r="M2270" s="28">
        <v>0</v>
      </c>
      <c r="N2270" s="28">
        <v>2216</v>
      </c>
      <c r="O2270" s="25" t="s">
        <v>24822</v>
      </c>
      <c r="P2270" s="24">
        <v>11</v>
      </c>
      <c r="Q2270" s="24" t="s">
        <v>203</v>
      </c>
      <c r="R2270" s="28">
        <v>68</v>
      </c>
      <c r="S2270" s="28">
        <v>264</v>
      </c>
      <c r="T2270" s="29">
        <v>0.14981949458483754</v>
      </c>
      <c r="U2270" s="28">
        <v>2813</v>
      </c>
      <c r="V2270" s="63"/>
      <c r="W2270" s="61">
        <f>(Table134[[#This Row],[2042 Future AADT]]-Table134[[#This Row],[AADT 2022]])/20*($W$5-2022)+Table134[[#This Row],[AADT 2022]]</f>
        <v>2813</v>
      </c>
      <c r="X2270" s="63"/>
    </row>
    <row r="2271" spans="1:24" s="21" customFormat="1" ht="24" customHeight="1" x14ac:dyDescent="0.25">
      <c r="A2271" s="24" t="s">
        <v>13294</v>
      </c>
      <c r="B2271" s="25" t="s">
        <v>21332</v>
      </c>
      <c r="C2271" s="24">
        <v>8608</v>
      </c>
      <c r="D2271" s="24" t="s">
        <v>17074</v>
      </c>
      <c r="E2271" s="24" t="s">
        <v>13295</v>
      </c>
      <c r="F2271" s="26">
        <f>Table134[[#This Row],[ToMeasure]]-Table134[[#This Row],[FromMeasure]]</f>
        <v>0.26320091000000001</v>
      </c>
      <c r="G2271" s="27" t="s">
        <v>9938</v>
      </c>
      <c r="H2271" s="37">
        <v>0</v>
      </c>
      <c r="I2271" s="24" t="s">
        <v>478</v>
      </c>
      <c r="J2271" s="37">
        <v>0.26320091000000001</v>
      </c>
      <c r="K2271" s="24" t="s">
        <v>9937</v>
      </c>
      <c r="L2271" s="28">
        <v>1885</v>
      </c>
      <c r="M2271" s="28">
        <v>0</v>
      </c>
      <c r="N2271" s="28">
        <v>1885</v>
      </c>
      <c r="O2271" s="25" t="s">
        <v>24823</v>
      </c>
      <c r="P2271" s="24">
        <v>11</v>
      </c>
      <c r="Q2271" s="24" t="s">
        <v>203</v>
      </c>
      <c r="R2271" s="28">
        <v>58</v>
      </c>
      <c r="S2271" s="28">
        <v>225</v>
      </c>
      <c r="T2271" s="29">
        <v>0.15013262599469496</v>
      </c>
      <c r="U2271" s="28">
        <v>2393</v>
      </c>
      <c r="V2271" s="63"/>
      <c r="W2271" s="61">
        <f>(Table134[[#This Row],[2042 Future AADT]]-Table134[[#This Row],[AADT 2022]])/20*($W$5-2022)+Table134[[#This Row],[AADT 2022]]</f>
        <v>2393</v>
      </c>
      <c r="X2271" s="63"/>
    </row>
    <row r="2272" spans="1:24" s="21" customFormat="1" ht="24" customHeight="1" x14ac:dyDescent="0.25">
      <c r="A2272" s="24" t="s">
        <v>5878</v>
      </c>
      <c r="B2272" s="25" t="s">
        <v>21334</v>
      </c>
      <c r="C2272" s="24">
        <v>8610</v>
      </c>
      <c r="D2272" s="24" t="s">
        <v>17074</v>
      </c>
      <c r="E2272" s="24" t="s">
        <v>5879</v>
      </c>
      <c r="F2272" s="26">
        <f>Table134[[#This Row],[ToMeasure]]-Table134[[#This Row],[FromMeasure]]</f>
        <v>0.28357998000000001</v>
      </c>
      <c r="G2272" s="27" t="s">
        <v>5880</v>
      </c>
      <c r="H2272" s="37">
        <v>0</v>
      </c>
      <c r="I2272" s="24" t="s">
        <v>5881</v>
      </c>
      <c r="J2272" s="37">
        <v>0.28357998000000001</v>
      </c>
      <c r="K2272" s="24" t="s">
        <v>2602</v>
      </c>
      <c r="L2272" s="28">
        <v>1801</v>
      </c>
      <c r="M2272" s="28">
        <v>0</v>
      </c>
      <c r="N2272" s="28">
        <v>1801</v>
      </c>
      <c r="O2272" s="25" t="s">
        <v>24824</v>
      </c>
      <c r="P2272" s="24">
        <v>8</v>
      </c>
      <c r="Q2272" s="24" t="s">
        <v>203</v>
      </c>
      <c r="R2272" s="28">
        <v>54</v>
      </c>
      <c r="S2272" s="28">
        <v>213</v>
      </c>
      <c r="T2272" s="29">
        <v>0.14825097168239867</v>
      </c>
      <c r="U2272" s="28">
        <v>2286</v>
      </c>
      <c r="V2272" s="63"/>
      <c r="W2272" s="61">
        <f>(Table134[[#This Row],[2042 Future AADT]]-Table134[[#This Row],[AADT 2022]])/20*($W$5-2022)+Table134[[#This Row],[AADT 2022]]</f>
        <v>2286</v>
      </c>
      <c r="X2272" s="63"/>
    </row>
    <row r="2273" spans="1:24" s="21" customFormat="1" ht="24" customHeight="1" x14ac:dyDescent="0.25">
      <c r="A2273" s="24" t="s">
        <v>9935</v>
      </c>
      <c r="B2273" s="25" t="s">
        <v>21333</v>
      </c>
      <c r="C2273" s="24">
        <v>8609</v>
      </c>
      <c r="D2273" s="24" t="s">
        <v>17074</v>
      </c>
      <c r="E2273" s="24" t="s">
        <v>9936</v>
      </c>
      <c r="F2273" s="26">
        <f>Table134[[#This Row],[ToMeasure]]-Table134[[#This Row],[FromMeasure]]</f>
        <v>0.28404805999999999</v>
      </c>
      <c r="G2273" s="27" t="s">
        <v>9937</v>
      </c>
      <c r="H2273" s="37">
        <v>0</v>
      </c>
      <c r="I2273" s="24" t="s">
        <v>9938</v>
      </c>
      <c r="J2273" s="37">
        <v>0.28404805999999999</v>
      </c>
      <c r="K2273" s="24" t="s">
        <v>478</v>
      </c>
      <c r="L2273" s="28">
        <v>1814</v>
      </c>
      <c r="M2273" s="28">
        <v>0</v>
      </c>
      <c r="N2273" s="28">
        <v>1814</v>
      </c>
      <c r="O2273" s="25" t="s">
        <v>24825</v>
      </c>
      <c r="P2273" s="24">
        <v>11</v>
      </c>
      <c r="Q2273" s="24" t="s">
        <v>203</v>
      </c>
      <c r="R2273" s="28">
        <v>54</v>
      </c>
      <c r="S2273" s="28">
        <v>213</v>
      </c>
      <c r="T2273" s="29">
        <v>0.14718853362734288</v>
      </c>
      <c r="U2273" s="28">
        <v>2303</v>
      </c>
      <c r="V2273" s="63"/>
      <c r="W2273" s="61">
        <f>(Table134[[#This Row],[2042 Future AADT]]-Table134[[#This Row],[AADT 2022]])/20*($W$5-2022)+Table134[[#This Row],[AADT 2022]]</f>
        <v>2303</v>
      </c>
      <c r="X2273" s="63"/>
    </row>
    <row r="2274" spans="1:24" s="21" customFormat="1" ht="24" customHeight="1" x14ac:dyDescent="0.25">
      <c r="A2274" s="24" t="s">
        <v>13297</v>
      </c>
      <c r="B2274" s="25" t="s">
        <v>21335</v>
      </c>
      <c r="C2274" s="24">
        <v>8611</v>
      </c>
      <c r="D2274" s="24" t="s">
        <v>17074</v>
      </c>
      <c r="E2274" s="24" t="s">
        <v>13298</v>
      </c>
      <c r="F2274" s="26">
        <f>Table134[[#This Row],[ToMeasure]]-Table134[[#This Row],[FromMeasure]]</f>
        <v>0.30926019999999999</v>
      </c>
      <c r="G2274" s="27" t="s">
        <v>5881</v>
      </c>
      <c r="H2274" s="37">
        <v>0</v>
      </c>
      <c r="I2274" s="24" t="s">
        <v>2602</v>
      </c>
      <c r="J2274" s="37">
        <v>0.30926019999999999</v>
      </c>
      <c r="K2274" s="24" t="s">
        <v>5880</v>
      </c>
      <c r="L2274" s="28">
        <v>2203</v>
      </c>
      <c r="M2274" s="28">
        <v>0</v>
      </c>
      <c r="N2274" s="28">
        <v>2203</v>
      </c>
      <c r="O2274" s="25" t="s">
        <v>24826</v>
      </c>
      <c r="P2274" s="24">
        <v>9</v>
      </c>
      <c r="Q2274" s="24" t="s">
        <v>203</v>
      </c>
      <c r="R2274" s="28">
        <v>67</v>
      </c>
      <c r="S2274" s="28">
        <v>263</v>
      </c>
      <c r="T2274" s="29">
        <v>0.14979573309123922</v>
      </c>
      <c r="U2274" s="28">
        <v>2797</v>
      </c>
      <c r="V2274" s="63"/>
      <c r="W2274" s="61">
        <f>(Table134[[#This Row],[2042 Future AADT]]-Table134[[#This Row],[AADT 2022]])/20*($W$5-2022)+Table134[[#This Row],[AADT 2022]]</f>
        <v>2797</v>
      </c>
      <c r="X2274" s="63"/>
    </row>
    <row r="2275" spans="1:24" s="21" customFormat="1" ht="24" customHeight="1" x14ac:dyDescent="0.25">
      <c r="A2275" s="24" t="s">
        <v>10072</v>
      </c>
      <c r="B2275" s="25" t="s">
        <v>21337</v>
      </c>
      <c r="C2275" s="24">
        <v>8613</v>
      </c>
      <c r="D2275" s="24" t="s">
        <v>17074</v>
      </c>
      <c r="E2275" s="24" t="s">
        <v>10073</v>
      </c>
      <c r="F2275" s="26">
        <f>Table134[[#This Row],[ToMeasure]]-Table134[[#This Row],[FromMeasure]]</f>
        <v>0.27428522</v>
      </c>
      <c r="G2275" s="27" t="s">
        <v>10074</v>
      </c>
      <c r="H2275" s="37">
        <v>0</v>
      </c>
      <c r="I2275" s="24" t="s">
        <v>478</v>
      </c>
      <c r="J2275" s="37">
        <v>0.27428522</v>
      </c>
      <c r="K2275" s="24" t="s">
        <v>10075</v>
      </c>
      <c r="L2275" s="28">
        <v>837</v>
      </c>
      <c r="M2275" s="28">
        <v>0</v>
      </c>
      <c r="N2275" s="28">
        <v>837</v>
      </c>
      <c r="O2275" s="25" t="s">
        <v>24827</v>
      </c>
      <c r="P2275" s="24">
        <v>12</v>
      </c>
      <c r="Q2275" s="24" t="s">
        <v>203</v>
      </c>
      <c r="R2275" s="28">
        <v>25</v>
      </c>
      <c r="S2275" s="28">
        <v>98</v>
      </c>
      <c r="T2275" s="29">
        <v>0.14695340501792115</v>
      </c>
      <c r="U2275" s="28">
        <v>1062</v>
      </c>
      <c r="V2275" s="63"/>
      <c r="W2275" s="61">
        <f>(Table134[[#This Row],[2042 Future AADT]]-Table134[[#This Row],[AADT 2022]])/20*($W$5-2022)+Table134[[#This Row],[AADT 2022]]</f>
        <v>1062</v>
      </c>
      <c r="X2275" s="63"/>
    </row>
    <row r="2276" spans="1:24" s="21" customFormat="1" ht="24" customHeight="1" x14ac:dyDescent="0.25">
      <c r="A2276" s="24" t="s">
        <v>9940</v>
      </c>
      <c r="B2276" s="25" t="s">
        <v>21339</v>
      </c>
      <c r="C2276" s="24">
        <v>8615</v>
      </c>
      <c r="D2276" s="24" t="s">
        <v>17074</v>
      </c>
      <c r="E2276" s="24" t="s">
        <v>9941</v>
      </c>
      <c r="F2276" s="26">
        <f>Table134[[#This Row],[ToMeasure]]-Table134[[#This Row],[FromMeasure]]</f>
        <v>0.26562437999999999</v>
      </c>
      <c r="G2276" s="27" t="s">
        <v>9942</v>
      </c>
      <c r="H2276" s="37">
        <v>0</v>
      </c>
      <c r="I2276" s="24" t="s">
        <v>9943</v>
      </c>
      <c r="J2276" s="37">
        <v>0.26562437999999999</v>
      </c>
      <c r="K2276" s="24" t="s">
        <v>2602</v>
      </c>
      <c r="L2276" s="28">
        <v>436</v>
      </c>
      <c r="M2276" s="28">
        <v>0</v>
      </c>
      <c r="N2276" s="28">
        <v>436</v>
      </c>
      <c r="O2276" s="25" t="s">
        <v>24828</v>
      </c>
      <c r="P2276" s="24">
        <v>13</v>
      </c>
      <c r="Q2276" s="24" t="s">
        <v>203</v>
      </c>
      <c r="R2276" s="28">
        <v>40</v>
      </c>
      <c r="S2276" s="28">
        <v>5</v>
      </c>
      <c r="T2276" s="29">
        <v>0.10321100917431193</v>
      </c>
      <c r="U2276" s="28">
        <v>553</v>
      </c>
      <c r="V2276" s="63"/>
      <c r="W2276" s="61">
        <f>(Table134[[#This Row],[2042 Future AADT]]-Table134[[#This Row],[AADT 2022]])/20*($W$5-2022)+Table134[[#This Row],[AADT 2022]]</f>
        <v>553</v>
      </c>
      <c r="X2276" s="63"/>
    </row>
    <row r="2277" spans="1:24" s="21" customFormat="1" ht="24" customHeight="1" x14ac:dyDescent="0.25">
      <c r="A2277" s="24" t="s">
        <v>10077</v>
      </c>
      <c r="B2277" s="25" t="s">
        <v>21338</v>
      </c>
      <c r="C2277" s="24">
        <v>8614</v>
      </c>
      <c r="D2277" s="24" t="s">
        <v>17074</v>
      </c>
      <c r="E2277" s="24" t="s">
        <v>10078</v>
      </c>
      <c r="F2277" s="26">
        <f>Table134[[#This Row],[ToMeasure]]-Table134[[#This Row],[FromMeasure]]</f>
        <v>0.24274726999999999</v>
      </c>
      <c r="G2277" s="27" t="s">
        <v>10075</v>
      </c>
      <c r="H2277" s="37">
        <v>0</v>
      </c>
      <c r="I2277" s="24" t="s">
        <v>10074</v>
      </c>
      <c r="J2277" s="37">
        <v>0.24274726999999999</v>
      </c>
      <c r="K2277" s="24" t="s">
        <v>478</v>
      </c>
      <c r="L2277" s="28">
        <v>448</v>
      </c>
      <c r="M2277" s="28">
        <v>0</v>
      </c>
      <c r="N2277" s="28">
        <v>448</v>
      </c>
      <c r="O2277" s="25" t="s">
        <v>24829</v>
      </c>
      <c r="P2277" s="24">
        <v>14</v>
      </c>
      <c r="Q2277" s="24" t="s">
        <v>203</v>
      </c>
      <c r="R2277" s="28">
        <v>40</v>
      </c>
      <c r="S2277" s="28">
        <v>5</v>
      </c>
      <c r="T2277" s="29">
        <v>0.10044642857142858</v>
      </c>
      <c r="U2277" s="28">
        <v>569</v>
      </c>
      <c r="V2277" s="63"/>
      <c r="W2277" s="61">
        <f>(Table134[[#This Row],[2042 Future AADT]]-Table134[[#This Row],[AADT 2022]])/20*($W$5-2022)+Table134[[#This Row],[AADT 2022]]</f>
        <v>569</v>
      </c>
      <c r="X2277" s="63"/>
    </row>
    <row r="2278" spans="1:24" s="21" customFormat="1" ht="24" customHeight="1" x14ac:dyDescent="0.25">
      <c r="A2278" s="24" t="s">
        <v>10080</v>
      </c>
      <c r="B2278" s="25" t="s">
        <v>21340</v>
      </c>
      <c r="C2278" s="24">
        <v>8617</v>
      </c>
      <c r="D2278" s="24" t="s">
        <v>17074</v>
      </c>
      <c r="E2278" s="24" t="s">
        <v>10081</v>
      </c>
      <c r="F2278" s="26">
        <f>Table134[[#This Row],[ToMeasure]]-Table134[[#This Row],[FromMeasure]]</f>
        <v>0.27058937</v>
      </c>
      <c r="G2278" s="27" t="s">
        <v>9943</v>
      </c>
      <c r="H2278" s="37">
        <v>0</v>
      </c>
      <c r="I2278" s="24" t="s">
        <v>2602</v>
      </c>
      <c r="J2278" s="37">
        <v>0.27058937</v>
      </c>
      <c r="K2278" s="24" t="s">
        <v>9942</v>
      </c>
      <c r="L2278" s="28">
        <v>783</v>
      </c>
      <c r="M2278" s="28">
        <v>0</v>
      </c>
      <c r="N2278" s="28">
        <v>783</v>
      </c>
      <c r="O2278" s="25" t="s">
        <v>24830</v>
      </c>
      <c r="P2278" s="24">
        <v>16</v>
      </c>
      <c r="Q2278" s="24" t="s">
        <v>203</v>
      </c>
      <c r="R2278" s="28">
        <v>23</v>
      </c>
      <c r="S2278" s="28">
        <v>91</v>
      </c>
      <c r="T2278" s="29">
        <v>0.14559386973180077</v>
      </c>
      <c r="U2278" s="28">
        <v>994</v>
      </c>
      <c r="V2278" s="63"/>
      <c r="W2278" s="61">
        <f>(Table134[[#This Row],[2042 Future AADT]]-Table134[[#This Row],[AADT 2022]])/20*($W$5-2022)+Table134[[#This Row],[AADT 2022]]</f>
        <v>994</v>
      </c>
      <c r="X2278" s="63"/>
    </row>
    <row r="2279" spans="1:24" s="21" customFormat="1" ht="24" customHeight="1" x14ac:dyDescent="0.25">
      <c r="A2279" s="24" t="s">
        <v>9945</v>
      </c>
      <c r="B2279" s="25" t="s">
        <v>21342</v>
      </c>
      <c r="C2279" s="24">
        <v>8619</v>
      </c>
      <c r="D2279" s="24" t="s">
        <v>17074</v>
      </c>
      <c r="E2279" s="24" t="s">
        <v>9946</v>
      </c>
      <c r="F2279" s="26">
        <f>Table134[[#This Row],[ToMeasure]]-Table134[[#This Row],[FromMeasure]]</f>
        <v>0.26756217999999998</v>
      </c>
      <c r="G2279" s="27" t="s">
        <v>5886</v>
      </c>
      <c r="H2279" s="37">
        <v>0</v>
      </c>
      <c r="I2279" s="24" t="s">
        <v>478</v>
      </c>
      <c r="J2279" s="37">
        <v>0.26756217999999998</v>
      </c>
      <c r="K2279" s="24" t="s">
        <v>5885</v>
      </c>
      <c r="L2279" s="28">
        <v>1111</v>
      </c>
      <c r="M2279" s="28">
        <v>0</v>
      </c>
      <c r="N2279" s="28">
        <v>1111</v>
      </c>
      <c r="O2279" s="25" t="s">
        <v>24831</v>
      </c>
      <c r="P2279" s="24">
        <v>13</v>
      </c>
      <c r="Q2279" s="24" t="s">
        <v>203</v>
      </c>
      <c r="R2279" s="28">
        <v>32</v>
      </c>
      <c r="S2279" s="28">
        <v>129</v>
      </c>
      <c r="T2279" s="29">
        <v>0.14491449144914492</v>
      </c>
      <c r="U2279" s="28">
        <v>1410</v>
      </c>
      <c r="V2279" s="63"/>
      <c r="W2279" s="61">
        <f>(Table134[[#This Row],[2042 Future AADT]]-Table134[[#This Row],[AADT 2022]])/20*($W$5-2022)+Table134[[#This Row],[AADT 2022]]</f>
        <v>1410</v>
      </c>
      <c r="X2279" s="63"/>
    </row>
    <row r="2280" spans="1:24" s="21" customFormat="1" ht="24" customHeight="1" x14ac:dyDescent="0.25">
      <c r="A2280" s="24" t="s">
        <v>13300</v>
      </c>
      <c r="B2280" s="25" t="s">
        <v>21344</v>
      </c>
      <c r="C2280" s="24">
        <v>8621</v>
      </c>
      <c r="D2280" s="24" t="s">
        <v>17074</v>
      </c>
      <c r="E2280" s="24" t="s">
        <v>13301</v>
      </c>
      <c r="F2280" s="26">
        <f>Table134[[#This Row],[ToMeasure]]-Table134[[#This Row],[FromMeasure]]</f>
        <v>0.21970644</v>
      </c>
      <c r="G2280" s="27" t="s">
        <v>6308</v>
      </c>
      <c r="H2280" s="37">
        <v>0</v>
      </c>
      <c r="I2280" s="24" t="s">
        <v>13302</v>
      </c>
      <c r="J2280" s="37">
        <v>0.21970644</v>
      </c>
      <c r="K2280" s="24" t="s">
        <v>2602</v>
      </c>
      <c r="L2280" s="28">
        <v>1113</v>
      </c>
      <c r="M2280" s="28">
        <v>0</v>
      </c>
      <c r="N2280" s="28">
        <v>1113</v>
      </c>
      <c r="O2280" s="25" t="s">
        <v>24832</v>
      </c>
      <c r="P2280" s="24">
        <v>12</v>
      </c>
      <c r="Q2280" s="24" t="s">
        <v>203</v>
      </c>
      <c r="R2280" s="28">
        <v>32</v>
      </c>
      <c r="S2280" s="28">
        <v>128</v>
      </c>
      <c r="T2280" s="29">
        <v>0.14375561545372867</v>
      </c>
      <c r="U2280" s="28">
        <v>1413</v>
      </c>
      <c r="V2280" s="63"/>
      <c r="W2280" s="61">
        <f>(Table134[[#This Row],[2042 Future AADT]]-Table134[[#This Row],[AADT 2022]])/20*($W$5-2022)+Table134[[#This Row],[AADT 2022]]</f>
        <v>1413</v>
      </c>
      <c r="X2280" s="63"/>
    </row>
    <row r="2281" spans="1:24" s="21" customFormat="1" ht="24" customHeight="1" x14ac:dyDescent="0.25">
      <c r="A2281" s="24" t="s">
        <v>5883</v>
      </c>
      <c r="B2281" s="25" t="s">
        <v>21343</v>
      </c>
      <c r="C2281" s="24">
        <v>8620</v>
      </c>
      <c r="D2281" s="24" t="s">
        <v>17074</v>
      </c>
      <c r="E2281" s="24" t="s">
        <v>5884</v>
      </c>
      <c r="F2281" s="26">
        <f>Table134[[#This Row],[ToMeasure]]-Table134[[#This Row],[FromMeasure]]</f>
        <v>0.22880336000000001</v>
      </c>
      <c r="G2281" s="27" t="s">
        <v>5885</v>
      </c>
      <c r="H2281" s="37">
        <v>0</v>
      </c>
      <c r="I2281" s="24" t="s">
        <v>5886</v>
      </c>
      <c r="J2281" s="37">
        <v>0.22880336000000001</v>
      </c>
      <c r="K2281" s="24" t="s">
        <v>478</v>
      </c>
      <c r="L2281" s="28">
        <v>1076</v>
      </c>
      <c r="M2281" s="28">
        <v>0</v>
      </c>
      <c r="N2281" s="28">
        <v>1076</v>
      </c>
      <c r="O2281" s="25" t="s">
        <v>24833</v>
      </c>
      <c r="P2281" s="24">
        <v>12</v>
      </c>
      <c r="Q2281" s="24" t="s">
        <v>203</v>
      </c>
      <c r="R2281" s="28">
        <v>32</v>
      </c>
      <c r="S2281" s="28">
        <v>124</v>
      </c>
      <c r="T2281" s="29">
        <v>0.1449814126394052</v>
      </c>
      <c r="U2281" s="28">
        <v>1366</v>
      </c>
      <c r="V2281" s="63"/>
      <c r="W2281" s="61">
        <f>(Table134[[#This Row],[2042 Future AADT]]-Table134[[#This Row],[AADT 2022]])/20*($W$5-2022)+Table134[[#This Row],[AADT 2022]]</f>
        <v>1366</v>
      </c>
      <c r="X2281" s="63"/>
    </row>
    <row r="2282" spans="1:24" s="21" customFormat="1" ht="24" customHeight="1" x14ac:dyDescent="0.25">
      <c r="A2282" s="24" t="s">
        <v>13304</v>
      </c>
      <c r="B2282" s="25" t="s">
        <v>21345</v>
      </c>
      <c r="C2282" s="24">
        <v>8622</v>
      </c>
      <c r="D2282" s="24" t="s">
        <v>17074</v>
      </c>
      <c r="E2282" s="24" t="s">
        <v>13305</v>
      </c>
      <c r="F2282" s="26">
        <f>Table134[[#This Row],[ToMeasure]]-Table134[[#This Row],[FromMeasure]]</f>
        <v>0.25134267999999998</v>
      </c>
      <c r="G2282" s="27" t="s">
        <v>13302</v>
      </c>
      <c r="H2282" s="37">
        <v>0</v>
      </c>
      <c r="I2282" s="24" t="s">
        <v>2602</v>
      </c>
      <c r="J2282" s="37">
        <v>0.25134267999999998</v>
      </c>
      <c r="K2282" s="24" t="s">
        <v>6308</v>
      </c>
      <c r="L2282" s="28">
        <v>1267</v>
      </c>
      <c r="M2282" s="28">
        <v>0</v>
      </c>
      <c r="N2282" s="28">
        <v>1267</v>
      </c>
      <c r="O2282" s="25" t="s">
        <v>24834</v>
      </c>
      <c r="P2282" s="24">
        <v>10</v>
      </c>
      <c r="Q2282" s="24" t="s">
        <v>203</v>
      </c>
      <c r="R2282" s="28">
        <v>38</v>
      </c>
      <c r="S2282" s="28">
        <v>150</v>
      </c>
      <c r="T2282" s="29">
        <v>0.1483820047355959</v>
      </c>
      <c r="U2282" s="28">
        <v>1608</v>
      </c>
      <c r="V2282" s="63"/>
      <c r="W2282" s="61">
        <f>(Table134[[#This Row],[2042 Future AADT]]-Table134[[#This Row],[AADT 2022]])/20*($W$5-2022)+Table134[[#This Row],[AADT 2022]]</f>
        <v>1608</v>
      </c>
      <c r="X2282" s="63"/>
    </row>
    <row r="2283" spans="1:24" s="21" customFormat="1" ht="24" customHeight="1" x14ac:dyDescent="0.25">
      <c r="A2283" s="24" t="s">
        <v>10083</v>
      </c>
      <c r="B2283" s="25" t="s">
        <v>21347</v>
      </c>
      <c r="C2283" s="24">
        <v>8624</v>
      </c>
      <c r="D2283" s="24" t="s">
        <v>17074</v>
      </c>
      <c r="E2283" s="24" t="s">
        <v>10084</v>
      </c>
      <c r="F2283" s="26">
        <f>Table134[[#This Row],[ToMeasure]]-Table134[[#This Row],[FromMeasure]]</f>
        <v>0.28317347999999998</v>
      </c>
      <c r="G2283" s="27" t="s">
        <v>10085</v>
      </c>
      <c r="H2283" s="37">
        <v>0</v>
      </c>
      <c r="I2283" s="24" t="s">
        <v>478</v>
      </c>
      <c r="J2283" s="37">
        <v>0.28317347999999998</v>
      </c>
      <c r="K2283" s="24" t="s">
        <v>134</v>
      </c>
      <c r="L2283" s="28">
        <v>2454</v>
      </c>
      <c r="M2283" s="28">
        <v>0</v>
      </c>
      <c r="N2283" s="28">
        <v>2454</v>
      </c>
      <c r="O2283" s="25" t="s">
        <v>24835</v>
      </c>
      <c r="P2283" s="24">
        <v>12</v>
      </c>
      <c r="Q2283" s="24" t="s">
        <v>203</v>
      </c>
      <c r="R2283" s="28">
        <v>218</v>
      </c>
      <c r="S2283" s="28">
        <v>34</v>
      </c>
      <c r="T2283" s="29">
        <v>0.10268948655256724</v>
      </c>
      <c r="U2283" s="28">
        <v>3115</v>
      </c>
      <c r="V2283" s="63"/>
      <c r="W2283" s="61">
        <f>(Table134[[#This Row],[2042 Future AADT]]-Table134[[#This Row],[AADT 2022]])/20*($W$5-2022)+Table134[[#This Row],[AADT 2022]]</f>
        <v>3115</v>
      </c>
      <c r="X2283" s="63"/>
    </row>
    <row r="2284" spans="1:24" s="21" customFormat="1" ht="24" customHeight="1" x14ac:dyDescent="0.25">
      <c r="A2284" s="24" t="s">
        <v>5888</v>
      </c>
      <c r="B2284" s="25" t="s">
        <v>21349</v>
      </c>
      <c r="C2284" s="24">
        <v>8628</v>
      </c>
      <c r="D2284" s="24" t="s">
        <v>17074</v>
      </c>
      <c r="E2284" s="24" t="s">
        <v>5889</v>
      </c>
      <c r="F2284" s="26">
        <f>Table134[[#This Row],[ToMeasure]]-Table134[[#This Row],[FromMeasure]]</f>
        <v>0.49032821999999998</v>
      </c>
      <c r="G2284" s="27" t="s">
        <v>5890</v>
      </c>
      <c r="H2284" s="37">
        <v>0</v>
      </c>
      <c r="I2284" s="24" t="s">
        <v>478</v>
      </c>
      <c r="J2284" s="37">
        <v>0.49032821999999998</v>
      </c>
      <c r="K2284" s="24" t="s">
        <v>5891</v>
      </c>
      <c r="L2284" s="28">
        <v>2949</v>
      </c>
      <c r="M2284" s="28">
        <v>0</v>
      </c>
      <c r="N2284" s="28">
        <v>2949</v>
      </c>
      <c r="O2284" s="25" t="s">
        <v>24836</v>
      </c>
      <c r="P2284" s="24">
        <v>17</v>
      </c>
      <c r="Q2284" s="24" t="s">
        <v>203</v>
      </c>
      <c r="R2284" s="28">
        <v>267</v>
      </c>
      <c r="S2284" s="28">
        <v>43</v>
      </c>
      <c r="T2284" s="29">
        <v>0.10512037978975924</v>
      </c>
      <c r="U2284" s="28">
        <v>3743</v>
      </c>
      <c r="V2284" s="63"/>
      <c r="W2284" s="61">
        <f>(Table134[[#This Row],[2042 Future AADT]]-Table134[[#This Row],[AADT 2022]])/20*($W$5-2022)+Table134[[#This Row],[AADT 2022]]</f>
        <v>3743</v>
      </c>
      <c r="X2284" s="63"/>
    </row>
    <row r="2285" spans="1:24" s="21" customFormat="1" ht="24" customHeight="1" x14ac:dyDescent="0.25">
      <c r="A2285" s="24" t="s">
        <v>9948</v>
      </c>
      <c r="B2285" s="25" t="s">
        <v>21352</v>
      </c>
      <c r="C2285" s="24">
        <v>8631</v>
      </c>
      <c r="D2285" s="24" t="s">
        <v>17074</v>
      </c>
      <c r="E2285" s="24" t="s">
        <v>9949</v>
      </c>
      <c r="F2285" s="26">
        <f>Table134[[#This Row],[ToMeasure]]-Table134[[#This Row],[FromMeasure]]</f>
        <v>0.23560021</v>
      </c>
      <c r="G2285" s="27" t="s">
        <v>9950</v>
      </c>
      <c r="H2285" s="37">
        <v>0</v>
      </c>
      <c r="I2285" s="24" t="s">
        <v>2602</v>
      </c>
      <c r="J2285" s="37">
        <v>0.23560021</v>
      </c>
      <c r="K2285" s="24" t="s">
        <v>134</v>
      </c>
      <c r="L2285" s="28">
        <v>2798</v>
      </c>
      <c r="M2285" s="28">
        <v>0</v>
      </c>
      <c r="N2285" s="28">
        <v>2798</v>
      </c>
      <c r="O2285" s="25" t="s">
        <v>24837</v>
      </c>
      <c r="P2285" s="24">
        <v>13</v>
      </c>
      <c r="Q2285" s="24" t="s">
        <v>203</v>
      </c>
      <c r="R2285" s="28">
        <v>254</v>
      </c>
      <c r="S2285" s="28">
        <v>41</v>
      </c>
      <c r="T2285" s="29">
        <v>0.10543245175125089</v>
      </c>
      <c r="U2285" s="28">
        <v>3552</v>
      </c>
      <c r="V2285" s="63"/>
      <c r="W2285" s="61">
        <f>(Table134[[#This Row],[2042 Future AADT]]-Table134[[#This Row],[AADT 2022]])/20*($W$5-2022)+Table134[[#This Row],[AADT 2022]]</f>
        <v>3552</v>
      </c>
      <c r="X2285" s="63"/>
    </row>
    <row r="2286" spans="1:24" s="21" customFormat="1" ht="30" x14ac:dyDescent="0.25">
      <c r="A2286" s="24" t="s">
        <v>13307</v>
      </c>
      <c r="B2286" s="25" t="s">
        <v>17122</v>
      </c>
      <c r="C2286" s="24">
        <v>35900</v>
      </c>
      <c r="D2286" s="24" t="s">
        <v>17074</v>
      </c>
      <c r="E2286" s="24" t="s">
        <v>13308</v>
      </c>
      <c r="F2286" s="26">
        <f>Table134[[#This Row],[ToMeasure]]-Table134[[#This Row],[FromMeasure]]</f>
        <v>0.73127500000000001</v>
      </c>
      <c r="G2286" s="27" t="s">
        <v>203</v>
      </c>
      <c r="H2286" s="37">
        <v>0</v>
      </c>
      <c r="I2286" s="24" t="s">
        <v>203</v>
      </c>
      <c r="J2286" s="37">
        <v>0.73127500000000001</v>
      </c>
      <c r="K2286" s="24" t="s">
        <v>203</v>
      </c>
      <c r="L2286" s="28">
        <v>2020</v>
      </c>
      <c r="M2286" s="28">
        <v>1315</v>
      </c>
      <c r="N2286" s="28">
        <v>3335</v>
      </c>
      <c r="O2286" s="25" t="s">
        <v>24838</v>
      </c>
      <c r="P2286" s="24">
        <v>9</v>
      </c>
      <c r="Q2286" s="24">
        <v>73</v>
      </c>
      <c r="R2286" s="28" t="s">
        <v>203</v>
      </c>
      <c r="S2286" s="28" t="s">
        <v>203</v>
      </c>
      <c r="T2286" s="29" t="s">
        <v>203</v>
      </c>
      <c r="U2286" s="28">
        <v>5608</v>
      </c>
      <c r="V2286" s="63"/>
      <c r="W2286" s="61">
        <f>(Table134[[#This Row],[2042 Future AADT]]-Table134[[#This Row],[AADT 2022]])/20*($W$5-2022)+Table134[[#This Row],[AADT 2022]]</f>
        <v>5608</v>
      </c>
      <c r="X2286" s="63"/>
    </row>
    <row r="2287" spans="1:24" s="21" customFormat="1" ht="24" customHeight="1" x14ac:dyDescent="0.25">
      <c r="A2287" s="24" t="s">
        <v>5893</v>
      </c>
      <c r="B2287" s="25" t="s">
        <v>21351</v>
      </c>
      <c r="C2287" s="24">
        <v>8630</v>
      </c>
      <c r="D2287" s="24" t="s">
        <v>17074</v>
      </c>
      <c r="E2287" s="24" t="s">
        <v>5894</v>
      </c>
      <c r="F2287" s="26">
        <f>Table134[[#This Row],[ToMeasure]]-Table134[[#This Row],[FromMeasure]]</f>
        <v>0.86420781999999996</v>
      </c>
      <c r="G2287" s="27" t="s">
        <v>5891</v>
      </c>
      <c r="H2287" s="37">
        <v>0</v>
      </c>
      <c r="I2287" s="24" t="s">
        <v>2602</v>
      </c>
      <c r="J2287" s="37">
        <v>0.86420781999999996</v>
      </c>
      <c r="K2287" s="24" t="s">
        <v>5890</v>
      </c>
      <c r="L2287" s="28">
        <v>7803</v>
      </c>
      <c r="M2287" s="28">
        <v>0</v>
      </c>
      <c r="N2287" s="28">
        <v>7803</v>
      </c>
      <c r="O2287" s="25" t="s">
        <v>24839</v>
      </c>
      <c r="P2287" s="24">
        <v>15</v>
      </c>
      <c r="Q2287" s="24">
        <v>56</v>
      </c>
      <c r="R2287" s="28">
        <v>223</v>
      </c>
      <c r="S2287" s="28">
        <v>186</v>
      </c>
      <c r="T2287" s="29">
        <v>5.2415737536844802E-2</v>
      </c>
      <c r="U2287" s="28">
        <v>10343</v>
      </c>
      <c r="V2287" s="63"/>
      <c r="W2287" s="61">
        <f>(Table134[[#This Row],[2042 Future AADT]]-Table134[[#This Row],[AADT 2022]])/20*($W$5-2022)+Table134[[#This Row],[AADT 2022]]</f>
        <v>10343</v>
      </c>
      <c r="X2287" s="63"/>
    </row>
    <row r="2288" spans="1:24" s="21" customFormat="1" ht="24" customHeight="1" x14ac:dyDescent="0.25">
      <c r="A2288" s="24" t="s">
        <v>13309</v>
      </c>
      <c r="B2288" s="25" t="s">
        <v>21350</v>
      </c>
      <c r="C2288" s="24">
        <v>8629</v>
      </c>
      <c r="D2288" s="24" t="s">
        <v>17074</v>
      </c>
      <c r="E2288" s="24" t="s">
        <v>13310</v>
      </c>
      <c r="F2288" s="26">
        <f>Table134[[#This Row],[ToMeasure]]-Table134[[#This Row],[FromMeasure]]</f>
        <v>0.68108997000000004</v>
      </c>
      <c r="G2288" s="27" t="s">
        <v>13311</v>
      </c>
      <c r="H2288" s="37">
        <v>0</v>
      </c>
      <c r="I2288" s="24" t="s">
        <v>478</v>
      </c>
      <c r="J2288" s="37">
        <v>0.68108997000000004</v>
      </c>
      <c r="K2288" s="24" t="s">
        <v>10720</v>
      </c>
      <c r="L2288" s="28">
        <v>5459</v>
      </c>
      <c r="M2288" s="28">
        <v>0</v>
      </c>
      <c r="N2288" s="28">
        <v>5459</v>
      </c>
      <c r="O2288" s="25" t="s">
        <v>24840</v>
      </c>
      <c r="P2288" s="24">
        <v>13</v>
      </c>
      <c r="Q2288" s="24">
        <v>51</v>
      </c>
      <c r="R2288" s="28">
        <v>475</v>
      </c>
      <c r="S2288" s="28">
        <v>77</v>
      </c>
      <c r="T2288" s="29">
        <v>0.10111742077303536</v>
      </c>
      <c r="U2288" s="28">
        <v>7236</v>
      </c>
      <c r="V2288" s="63"/>
      <c r="W2288" s="61">
        <f>(Table134[[#This Row],[2042 Future AADT]]-Table134[[#This Row],[AADT 2022]])/20*($W$5-2022)+Table134[[#This Row],[AADT 2022]]</f>
        <v>7236</v>
      </c>
      <c r="X2288" s="63"/>
    </row>
    <row r="2289" spans="1:24" s="21" customFormat="1" ht="24" customHeight="1" x14ac:dyDescent="0.25">
      <c r="A2289" s="24" t="s">
        <v>10087</v>
      </c>
      <c r="B2289" s="25" t="s">
        <v>21353</v>
      </c>
      <c r="C2289" s="24">
        <v>8632</v>
      </c>
      <c r="D2289" s="24" t="s">
        <v>17074</v>
      </c>
      <c r="E2289" s="24" t="s">
        <v>10088</v>
      </c>
      <c r="F2289" s="26">
        <f>Table134[[#This Row],[ToMeasure]]-Table134[[#This Row],[FromMeasure]]</f>
        <v>0.34508149999999999</v>
      </c>
      <c r="G2289" s="27" t="s">
        <v>9960</v>
      </c>
      <c r="H2289" s="37">
        <v>0</v>
      </c>
      <c r="I2289" s="24" t="s">
        <v>478</v>
      </c>
      <c r="J2289" s="37">
        <v>0.34508149999999999</v>
      </c>
      <c r="K2289" s="24" t="s">
        <v>9959</v>
      </c>
      <c r="L2289" s="28">
        <v>1675</v>
      </c>
      <c r="M2289" s="28">
        <v>0</v>
      </c>
      <c r="N2289" s="28">
        <v>1675</v>
      </c>
      <c r="O2289" s="25" t="s">
        <v>24841</v>
      </c>
      <c r="P2289" s="24">
        <v>10</v>
      </c>
      <c r="Q2289" s="24" t="s">
        <v>203</v>
      </c>
      <c r="R2289" s="28">
        <v>50</v>
      </c>
      <c r="S2289" s="28">
        <v>200</v>
      </c>
      <c r="T2289" s="29">
        <v>0.14925373134328357</v>
      </c>
      <c r="U2289" s="28">
        <v>2126</v>
      </c>
      <c r="V2289" s="63"/>
      <c r="W2289" s="61">
        <f>(Table134[[#This Row],[2042 Future AADT]]-Table134[[#This Row],[AADT 2022]])/20*($W$5-2022)+Table134[[#This Row],[AADT 2022]]</f>
        <v>2126</v>
      </c>
      <c r="X2289" s="63"/>
    </row>
    <row r="2290" spans="1:24" s="21" customFormat="1" ht="24" customHeight="1" x14ac:dyDescent="0.25">
      <c r="A2290" s="24" t="s">
        <v>9952</v>
      </c>
      <c r="B2290" s="25" t="s">
        <v>21355</v>
      </c>
      <c r="C2290" s="24">
        <v>8634</v>
      </c>
      <c r="D2290" s="24" t="s">
        <v>17074</v>
      </c>
      <c r="E2290" s="24" t="s">
        <v>9953</v>
      </c>
      <c r="F2290" s="26">
        <f>Table134[[#This Row],[ToMeasure]]-Table134[[#This Row],[FromMeasure]]</f>
        <v>0.38389115000000001</v>
      </c>
      <c r="G2290" s="27" t="s">
        <v>9954</v>
      </c>
      <c r="H2290" s="37">
        <v>0</v>
      </c>
      <c r="I2290" s="24" t="s">
        <v>9955</v>
      </c>
      <c r="J2290" s="37">
        <v>0.38389115000000001</v>
      </c>
      <c r="K2290" s="24" t="s">
        <v>2602</v>
      </c>
      <c r="L2290" s="28">
        <v>2455</v>
      </c>
      <c r="M2290" s="28">
        <v>0</v>
      </c>
      <c r="N2290" s="28">
        <v>2455</v>
      </c>
      <c r="O2290" s="25" t="s">
        <v>24842</v>
      </c>
      <c r="P2290" s="24">
        <v>12</v>
      </c>
      <c r="Q2290" s="24" t="s">
        <v>203</v>
      </c>
      <c r="R2290" s="28">
        <v>75</v>
      </c>
      <c r="S2290" s="28">
        <v>288</v>
      </c>
      <c r="T2290" s="29">
        <v>0.14786150712830956</v>
      </c>
      <c r="U2290" s="28">
        <v>3116</v>
      </c>
      <c r="V2290" s="63"/>
      <c r="W2290" s="61">
        <f>(Table134[[#This Row],[2042 Future AADT]]-Table134[[#This Row],[AADT 2022]])/20*($W$5-2022)+Table134[[#This Row],[AADT 2022]]</f>
        <v>3116</v>
      </c>
      <c r="X2290" s="63"/>
    </row>
    <row r="2291" spans="1:24" s="21" customFormat="1" ht="24" customHeight="1" x14ac:dyDescent="0.25">
      <c r="A2291" s="24" t="s">
        <v>9957</v>
      </c>
      <c r="B2291" s="25" t="s">
        <v>21354</v>
      </c>
      <c r="C2291" s="24">
        <v>8633</v>
      </c>
      <c r="D2291" s="24" t="s">
        <v>17074</v>
      </c>
      <c r="E2291" s="24" t="s">
        <v>9958</v>
      </c>
      <c r="F2291" s="26">
        <f>Table134[[#This Row],[ToMeasure]]-Table134[[#This Row],[FromMeasure]]</f>
        <v>0.33387534000000002</v>
      </c>
      <c r="G2291" s="27" t="s">
        <v>9959</v>
      </c>
      <c r="H2291" s="37">
        <v>0</v>
      </c>
      <c r="I2291" s="24" t="s">
        <v>9960</v>
      </c>
      <c r="J2291" s="37">
        <v>0.33387534000000002</v>
      </c>
      <c r="K2291" s="24" t="s">
        <v>478</v>
      </c>
      <c r="L2291" s="28">
        <v>2540</v>
      </c>
      <c r="M2291" s="28">
        <v>0</v>
      </c>
      <c r="N2291" s="28">
        <v>2540</v>
      </c>
      <c r="O2291" s="25" t="s">
        <v>24843</v>
      </c>
      <c r="P2291" s="24">
        <v>12</v>
      </c>
      <c r="Q2291" s="24" t="s">
        <v>203</v>
      </c>
      <c r="R2291" s="28">
        <v>76</v>
      </c>
      <c r="S2291" s="28">
        <v>301</v>
      </c>
      <c r="T2291" s="29">
        <v>0.14842519685039371</v>
      </c>
      <c r="U2291" s="28">
        <v>3224</v>
      </c>
      <c r="V2291" s="63"/>
      <c r="W2291" s="61">
        <f>(Table134[[#This Row],[2042 Future AADT]]-Table134[[#This Row],[AADT 2022]])/20*($W$5-2022)+Table134[[#This Row],[AADT 2022]]</f>
        <v>3224</v>
      </c>
      <c r="X2291" s="63"/>
    </row>
    <row r="2292" spans="1:24" s="21" customFormat="1" ht="24" customHeight="1" x14ac:dyDescent="0.25">
      <c r="A2292" s="24" t="s">
        <v>13313</v>
      </c>
      <c r="B2292" s="25" t="s">
        <v>21356</v>
      </c>
      <c r="C2292" s="24">
        <v>8635</v>
      </c>
      <c r="D2292" s="24" t="s">
        <v>17074</v>
      </c>
      <c r="E2292" s="24" t="s">
        <v>13314</v>
      </c>
      <c r="F2292" s="26">
        <f>Table134[[#This Row],[ToMeasure]]-Table134[[#This Row],[FromMeasure]]</f>
        <v>0.27322590000000002</v>
      </c>
      <c r="G2292" s="27" t="s">
        <v>9955</v>
      </c>
      <c r="H2292" s="37">
        <v>0</v>
      </c>
      <c r="I2292" s="24" t="s">
        <v>2602</v>
      </c>
      <c r="J2292" s="37">
        <v>0.27322590000000002</v>
      </c>
      <c r="K2292" s="24" t="s">
        <v>9954</v>
      </c>
      <c r="L2292" s="28">
        <v>1536</v>
      </c>
      <c r="M2292" s="28">
        <v>0</v>
      </c>
      <c r="N2292" s="28">
        <v>1536</v>
      </c>
      <c r="O2292" s="25" t="s">
        <v>24844</v>
      </c>
      <c r="P2292" s="24">
        <v>10</v>
      </c>
      <c r="Q2292" s="24" t="s">
        <v>203</v>
      </c>
      <c r="R2292" s="28">
        <v>47</v>
      </c>
      <c r="S2292" s="28">
        <v>182</v>
      </c>
      <c r="T2292" s="29">
        <v>0.14908854166666666</v>
      </c>
      <c r="U2292" s="28">
        <v>1950</v>
      </c>
      <c r="V2292" s="63"/>
      <c r="W2292" s="61">
        <f>(Table134[[#This Row],[2042 Future AADT]]-Table134[[#This Row],[AADT 2022]])/20*($W$5-2022)+Table134[[#This Row],[AADT 2022]]</f>
        <v>1950</v>
      </c>
      <c r="X2292" s="63"/>
    </row>
    <row r="2293" spans="1:24" s="21" customFormat="1" ht="24" customHeight="1" x14ac:dyDescent="0.25">
      <c r="A2293" s="24" t="s">
        <v>13316</v>
      </c>
      <c r="B2293" s="25" t="s">
        <v>21358</v>
      </c>
      <c r="C2293" s="24">
        <v>8637</v>
      </c>
      <c r="D2293" s="24" t="s">
        <v>17074</v>
      </c>
      <c r="E2293" s="24" t="s">
        <v>13317</v>
      </c>
      <c r="F2293" s="26">
        <f>Table134[[#This Row],[ToMeasure]]-Table134[[#This Row],[FromMeasure]]</f>
        <v>0.24344289999999999</v>
      </c>
      <c r="G2293" s="27" t="s">
        <v>9965</v>
      </c>
      <c r="H2293" s="37">
        <v>0</v>
      </c>
      <c r="I2293" s="24" t="s">
        <v>478</v>
      </c>
      <c r="J2293" s="37">
        <v>0.24344289999999999</v>
      </c>
      <c r="K2293" s="24" t="s">
        <v>13318</v>
      </c>
      <c r="L2293" s="28">
        <v>2861</v>
      </c>
      <c r="M2293" s="28">
        <v>0</v>
      </c>
      <c r="N2293" s="28">
        <v>2861</v>
      </c>
      <c r="O2293" s="25" t="s">
        <v>24845</v>
      </c>
      <c r="P2293" s="24">
        <v>11</v>
      </c>
      <c r="Q2293" s="24" t="s">
        <v>203</v>
      </c>
      <c r="R2293" s="28" t="s">
        <v>203</v>
      </c>
      <c r="S2293" s="28" t="s">
        <v>203</v>
      </c>
      <c r="T2293" s="29" t="s">
        <v>203</v>
      </c>
      <c r="U2293" s="28">
        <v>3792</v>
      </c>
      <c r="V2293" s="63"/>
      <c r="W2293" s="61">
        <f>(Table134[[#This Row],[2042 Future AADT]]-Table134[[#This Row],[AADT 2022]])/20*($W$5-2022)+Table134[[#This Row],[AADT 2022]]</f>
        <v>3792</v>
      </c>
      <c r="X2293" s="63"/>
    </row>
    <row r="2294" spans="1:24" s="21" customFormat="1" ht="24" customHeight="1" x14ac:dyDescent="0.25">
      <c r="A2294" s="24" t="s">
        <v>13320</v>
      </c>
      <c r="B2294" s="25" t="s">
        <v>21360</v>
      </c>
      <c r="C2294" s="24">
        <v>8639</v>
      </c>
      <c r="D2294" s="24" t="s">
        <v>17074</v>
      </c>
      <c r="E2294" s="24" t="s">
        <v>13321</v>
      </c>
      <c r="F2294" s="26">
        <f>Table134[[#This Row],[ToMeasure]]-Table134[[#This Row],[FromMeasure]]</f>
        <v>0.30132510000000001</v>
      </c>
      <c r="G2294" s="27" t="s">
        <v>5900</v>
      </c>
      <c r="H2294" s="37">
        <v>0</v>
      </c>
      <c r="I2294" s="24" t="s">
        <v>13318</v>
      </c>
      <c r="J2294" s="37">
        <v>0.30132510000000001</v>
      </c>
      <c r="K2294" s="24" t="s">
        <v>2602</v>
      </c>
      <c r="L2294" s="28">
        <v>3509</v>
      </c>
      <c r="M2294" s="28">
        <v>0</v>
      </c>
      <c r="N2294" s="28">
        <v>3509</v>
      </c>
      <c r="O2294" s="25" t="s">
        <v>24846</v>
      </c>
      <c r="P2294" s="24">
        <v>12</v>
      </c>
      <c r="Q2294" s="24" t="s">
        <v>203</v>
      </c>
      <c r="R2294" s="28" t="s">
        <v>203</v>
      </c>
      <c r="S2294" s="28" t="s">
        <v>203</v>
      </c>
      <c r="T2294" s="29" t="s">
        <v>203</v>
      </c>
      <c r="U2294" s="28">
        <v>4651</v>
      </c>
      <c r="V2294" s="63"/>
      <c r="W2294" s="61">
        <f>(Table134[[#This Row],[2042 Future AADT]]-Table134[[#This Row],[AADT 2022]])/20*($W$5-2022)+Table134[[#This Row],[AADT 2022]]</f>
        <v>4651</v>
      </c>
      <c r="X2294" s="63"/>
    </row>
    <row r="2295" spans="1:24" s="21" customFormat="1" ht="24" customHeight="1" x14ac:dyDescent="0.25">
      <c r="A2295" s="24" t="s">
        <v>9962</v>
      </c>
      <c r="B2295" s="25" t="s">
        <v>21359</v>
      </c>
      <c r="C2295" s="24">
        <v>8638</v>
      </c>
      <c r="D2295" s="24" t="s">
        <v>17074</v>
      </c>
      <c r="E2295" s="24" t="s">
        <v>9963</v>
      </c>
      <c r="F2295" s="26">
        <f>Table134[[#This Row],[ToMeasure]]-Table134[[#This Row],[FromMeasure]]</f>
        <v>0.26935540000000002</v>
      </c>
      <c r="G2295" s="27" t="s">
        <v>9964</v>
      </c>
      <c r="H2295" s="37">
        <v>0</v>
      </c>
      <c r="I2295" s="24" t="s">
        <v>9965</v>
      </c>
      <c r="J2295" s="37">
        <v>0.26935540000000002</v>
      </c>
      <c r="K2295" s="24" t="s">
        <v>478</v>
      </c>
      <c r="L2295" s="28">
        <v>3539</v>
      </c>
      <c r="M2295" s="28">
        <v>0</v>
      </c>
      <c r="N2295" s="28">
        <v>3539</v>
      </c>
      <c r="O2295" s="25" t="s">
        <v>24847</v>
      </c>
      <c r="P2295" s="24">
        <v>12</v>
      </c>
      <c r="Q2295" s="24" t="s">
        <v>203</v>
      </c>
      <c r="R2295" s="28" t="s">
        <v>203</v>
      </c>
      <c r="S2295" s="28" t="s">
        <v>203</v>
      </c>
      <c r="T2295" s="29" t="s">
        <v>203</v>
      </c>
      <c r="U2295" s="28">
        <v>4691</v>
      </c>
      <c r="V2295" s="63"/>
      <c r="W2295" s="61">
        <f>(Table134[[#This Row],[2042 Future AADT]]-Table134[[#This Row],[AADT 2022]])/20*($W$5-2022)+Table134[[#This Row],[AADT 2022]]</f>
        <v>4691</v>
      </c>
      <c r="X2295" s="63"/>
    </row>
    <row r="2296" spans="1:24" s="21" customFormat="1" ht="24" customHeight="1" x14ac:dyDescent="0.25">
      <c r="A2296" s="24" t="s">
        <v>13323</v>
      </c>
      <c r="B2296" s="25" t="s">
        <v>21361</v>
      </c>
      <c r="C2296" s="24">
        <v>8640</v>
      </c>
      <c r="D2296" s="24" t="s">
        <v>17074</v>
      </c>
      <c r="E2296" s="24" t="s">
        <v>13324</v>
      </c>
      <c r="F2296" s="26">
        <f>Table134[[#This Row],[ToMeasure]]-Table134[[#This Row],[FromMeasure]]</f>
        <v>0.26819349999999997</v>
      </c>
      <c r="G2296" s="27" t="s">
        <v>13318</v>
      </c>
      <c r="H2296" s="37">
        <v>0</v>
      </c>
      <c r="I2296" s="24" t="s">
        <v>2602</v>
      </c>
      <c r="J2296" s="37">
        <v>0.26819349999999997</v>
      </c>
      <c r="K2296" s="24" t="s">
        <v>9965</v>
      </c>
      <c r="L2296" s="28">
        <v>2735</v>
      </c>
      <c r="M2296" s="28">
        <v>0</v>
      </c>
      <c r="N2296" s="28">
        <v>2735</v>
      </c>
      <c r="O2296" s="25" t="s">
        <v>24848</v>
      </c>
      <c r="P2296" s="24">
        <v>10</v>
      </c>
      <c r="Q2296" s="24" t="s">
        <v>203</v>
      </c>
      <c r="R2296" s="28" t="s">
        <v>203</v>
      </c>
      <c r="S2296" s="28" t="s">
        <v>203</v>
      </c>
      <c r="T2296" s="29" t="s">
        <v>203</v>
      </c>
      <c r="U2296" s="28">
        <v>3625</v>
      </c>
      <c r="V2296" s="63"/>
      <c r="W2296" s="61">
        <f>(Table134[[#This Row],[2042 Future AADT]]-Table134[[#This Row],[AADT 2022]])/20*($W$5-2022)+Table134[[#This Row],[AADT 2022]]</f>
        <v>3625</v>
      </c>
      <c r="X2296" s="63"/>
    </row>
    <row r="2297" spans="1:24" s="21" customFormat="1" ht="24" customHeight="1" x14ac:dyDescent="0.25">
      <c r="A2297" s="24" t="s">
        <v>13326</v>
      </c>
      <c r="B2297" s="25"/>
      <c r="C2297" s="24" t="s">
        <v>203</v>
      </c>
      <c r="D2297" s="24" t="s">
        <v>17074</v>
      </c>
      <c r="E2297" s="24" t="s">
        <v>13327</v>
      </c>
      <c r="F2297" s="26">
        <f>Table134[[#This Row],[ToMeasure]]-Table134[[#This Row],[FromMeasure]]</f>
        <v>3.5894700000000002E-2</v>
      </c>
      <c r="G2297" s="27" t="s">
        <v>5899</v>
      </c>
      <c r="H2297" s="37">
        <v>0</v>
      </c>
      <c r="I2297" s="24" t="s">
        <v>13318</v>
      </c>
      <c r="J2297" s="37">
        <v>3.5894700000000002E-2</v>
      </c>
      <c r="K2297" s="24" t="s">
        <v>5898</v>
      </c>
      <c r="L2297" s="28" t="s">
        <v>203</v>
      </c>
      <c r="M2297" s="28" t="s">
        <v>203</v>
      </c>
      <c r="N2297" s="28" t="s">
        <v>203</v>
      </c>
      <c r="O2297" s="25" t="s">
        <v>203</v>
      </c>
      <c r="P2297" s="24" t="s">
        <v>203</v>
      </c>
      <c r="Q2297" s="24" t="s">
        <v>203</v>
      </c>
      <c r="R2297" s="28" t="s">
        <v>203</v>
      </c>
      <c r="S2297" s="28" t="s">
        <v>203</v>
      </c>
      <c r="T2297" s="29" t="s">
        <v>203</v>
      </c>
      <c r="U2297" s="28" t="s">
        <v>203</v>
      </c>
      <c r="V2297" s="63"/>
      <c r="W2297" s="61" t="e">
        <f>(Table134[[#This Row],[2042 Future AADT]]-Table134[[#This Row],[AADT 2022]])/20*($W$5-2022)+Table134[[#This Row],[AADT 2022]]</f>
        <v>#VALUE!</v>
      </c>
      <c r="X2297" s="63"/>
    </row>
    <row r="2298" spans="1:24" s="21" customFormat="1" ht="24" customHeight="1" x14ac:dyDescent="0.25">
      <c r="A2298" s="24" t="s">
        <v>9967</v>
      </c>
      <c r="B2298" s="25"/>
      <c r="C2298" s="24" t="s">
        <v>203</v>
      </c>
      <c r="D2298" s="24" t="s">
        <v>17074</v>
      </c>
      <c r="E2298" s="24" t="s">
        <v>9968</v>
      </c>
      <c r="F2298" s="26">
        <f>Table134[[#This Row],[ToMeasure]]-Table134[[#This Row],[FromMeasure]]</f>
        <v>3.5668800000000001E-2</v>
      </c>
      <c r="G2298" s="27" t="s">
        <v>9969</v>
      </c>
      <c r="H2298" s="37">
        <v>0</v>
      </c>
      <c r="I2298" s="24" t="s">
        <v>9970</v>
      </c>
      <c r="J2298" s="37">
        <v>3.5668800000000001E-2</v>
      </c>
      <c r="K2298" s="24" t="s">
        <v>9964</v>
      </c>
      <c r="L2298" s="28" t="s">
        <v>203</v>
      </c>
      <c r="M2298" s="28" t="s">
        <v>203</v>
      </c>
      <c r="N2298" s="28" t="s">
        <v>203</v>
      </c>
      <c r="O2298" s="25" t="s">
        <v>203</v>
      </c>
      <c r="P2298" s="24" t="s">
        <v>203</v>
      </c>
      <c r="Q2298" s="24" t="s">
        <v>203</v>
      </c>
      <c r="R2298" s="28" t="s">
        <v>203</v>
      </c>
      <c r="S2298" s="28" t="s">
        <v>203</v>
      </c>
      <c r="T2298" s="29" t="s">
        <v>203</v>
      </c>
      <c r="U2298" s="28" t="s">
        <v>203</v>
      </c>
      <c r="V2298" s="63"/>
      <c r="W2298" s="61" t="e">
        <f>(Table134[[#This Row],[2042 Future AADT]]-Table134[[#This Row],[AADT 2022]])/20*($W$5-2022)+Table134[[#This Row],[AADT 2022]]</f>
        <v>#VALUE!</v>
      </c>
      <c r="X2298" s="63"/>
    </row>
    <row r="2299" spans="1:24" s="21" customFormat="1" ht="24" customHeight="1" x14ac:dyDescent="0.25">
      <c r="A2299" s="24" t="s">
        <v>10090</v>
      </c>
      <c r="B2299" s="25"/>
      <c r="C2299" s="24" t="s">
        <v>203</v>
      </c>
      <c r="D2299" s="24" t="s">
        <v>17074</v>
      </c>
      <c r="E2299" s="24" t="s">
        <v>10091</v>
      </c>
      <c r="F2299" s="26">
        <f>Table134[[#This Row],[ToMeasure]]-Table134[[#This Row],[FromMeasure]]</f>
        <v>4.6536500000000001E-2</v>
      </c>
      <c r="G2299" s="27" t="s">
        <v>9970</v>
      </c>
      <c r="H2299" s="37">
        <v>0</v>
      </c>
      <c r="I2299" s="24" t="s">
        <v>9965</v>
      </c>
      <c r="J2299" s="37">
        <v>4.6536500000000001E-2</v>
      </c>
      <c r="K2299" s="24" t="s">
        <v>9969</v>
      </c>
      <c r="L2299" s="28" t="s">
        <v>203</v>
      </c>
      <c r="M2299" s="28" t="s">
        <v>203</v>
      </c>
      <c r="N2299" s="28" t="s">
        <v>203</v>
      </c>
      <c r="O2299" s="25" t="s">
        <v>203</v>
      </c>
      <c r="P2299" s="24" t="s">
        <v>203</v>
      </c>
      <c r="Q2299" s="24" t="s">
        <v>203</v>
      </c>
      <c r="R2299" s="28" t="s">
        <v>203</v>
      </c>
      <c r="S2299" s="28" t="s">
        <v>203</v>
      </c>
      <c r="T2299" s="29" t="s">
        <v>203</v>
      </c>
      <c r="U2299" s="28" t="s">
        <v>203</v>
      </c>
      <c r="V2299" s="63"/>
      <c r="W2299" s="61" t="e">
        <f>(Table134[[#This Row],[2042 Future AADT]]-Table134[[#This Row],[AADT 2022]])/20*($W$5-2022)+Table134[[#This Row],[AADT 2022]]</f>
        <v>#VALUE!</v>
      </c>
      <c r="X2299" s="63"/>
    </row>
    <row r="2300" spans="1:24" s="21" customFormat="1" ht="24" customHeight="1" x14ac:dyDescent="0.25">
      <c r="A2300" s="24" t="s">
        <v>5896</v>
      </c>
      <c r="B2300" s="25"/>
      <c r="C2300" s="24" t="s">
        <v>203</v>
      </c>
      <c r="D2300" s="24" t="s">
        <v>17074</v>
      </c>
      <c r="E2300" s="24" t="s">
        <v>5897</v>
      </c>
      <c r="F2300" s="26">
        <f>Table134[[#This Row],[ToMeasure]]-Table134[[#This Row],[FromMeasure]]</f>
        <v>4.7900499999999999E-2</v>
      </c>
      <c r="G2300" s="27" t="s">
        <v>5898</v>
      </c>
      <c r="H2300" s="37">
        <v>0</v>
      </c>
      <c r="I2300" s="24" t="s">
        <v>5899</v>
      </c>
      <c r="J2300" s="37">
        <v>4.7900499999999999E-2</v>
      </c>
      <c r="K2300" s="24" t="s">
        <v>5900</v>
      </c>
      <c r="L2300" s="28" t="s">
        <v>203</v>
      </c>
      <c r="M2300" s="28" t="s">
        <v>203</v>
      </c>
      <c r="N2300" s="28" t="s">
        <v>203</v>
      </c>
      <c r="O2300" s="25" t="s">
        <v>203</v>
      </c>
      <c r="P2300" s="24" t="s">
        <v>203</v>
      </c>
      <c r="Q2300" s="24" t="s">
        <v>203</v>
      </c>
      <c r="R2300" s="28" t="s">
        <v>203</v>
      </c>
      <c r="S2300" s="28" t="s">
        <v>203</v>
      </c>
      <c r="T2300" s="29" t="s">
        <v>203</v>
      </c>
      <c r="U2300" s="28" t="s">
        <v>203</v>
      </c>
      <c r="V2300" s="63"/>
      <c r="W2300" s="61" t="e">
        <f>(Table134[[#This Row],[2042 Future AADT]]-Table134[[#This Row],[AADT 2022]])/20*($W$5-2022)+Table134[[#This Row],[AADT 2022]]</f>
        <v>#VALUE!</v>
      </c>
      <c r="X2300" s="63"/>
    </row>
    <row r="2301" spans="1:24" s="21" customFormat="1" ht="24" customHeight="1" x14ac:dyDescent="0.25">
      <c r="A2301" s="24" t="s">
        <v>13328</v>
      </c>
      <c r="B2301" s="25" t="s">
        <v>21363</v>
      </c>
      <c r="C2301" s="24">
        <v>8642</v>
      </c>
      <c r="D2301" s="24" t="s">
        <v>17074</v>
      </c>
      <c r="E2301" s="24" t="s">
        <v>13329</v>
      </c>
      <c r="F2301" s="26">
        <f>Table134[[#This Row],[ToMeasure]]-Table134[[#This Row],[FromMeasure]]</f>
        <v>0.27409270000000002</v>
      </c>
      <c r="G2301" s="27" t="s">
        <v>13330</v>
      </c>
      <c r="H2301" s="37">
        <v>0</v>
      </c>
      <c r="I2301" s="24" t="s">
        <v>478</v>
      </c>
      <c r="J2301" s="37">
        <v>0.27409270000000002</v>
      </c>
      <c r="K2301" s="24" t="s">
        <v>9973</v>
      </c>
      <c r="L2301" s="28">
        <v>8768</v>
      </c>
      <c r="M2301" s="28">
        <v>0</v>
      </c>
      <c r="N2301" s="28">
        <v>8768</v>
      </c>
      <c r="O2301" s="25" t="s">
        <v>24849</v>
      </c>
      <c r="P2301" s="24" t="s">
        <v>203</v>
      </c>
      <c r="Q2301" s="24" t="s">
        <v>203</v>
      </c>
      <c r="R2301" s="28" t="s">
        <v>203</v>
      </c>
      <c r="S2301" s="28" t="s">
        <v>203</v>
      </c>
      <c r="T2301" s="29" t="s">
        <v>203</v>
      </c>
      <c r="U2301" s="28">
        <v>11622</v>
      </c>
      <c r="V2301" s="63"/>
      <c r="W2301" s="61">
        <f>(Table134[[#This Row],[2042 Future AADT]]-Table134[[#This Row],[AADT 2022]])/20*($W$5-2022)+Table134[[#This Row],[AADT 2022]]</f>
        <v>11622</v>
      </c>
      <c r="X2301" s="63"/>
    </row>
    <row r="2302" spans="1:24" s="21" customFormat="1" ht="24" customHeight="1" x14ac:dyDescent="0.25">
      <c r="A2302" s="24" t="s">
        <v>10092</v>
      </c>
      <c r="B2302" s="25" t="s">
        <v>21365</v>
      </c>
      <c r="C2302" s="24">
        <v>8644</v>
      </c>
      <c r="D2302" s="24" t="s">
        <v>17074</v>
      </c>
      <c r="E2302" s="24" t="s">
        <v>10093</v>
      </c>
      <c r="F2302" s="26">
        <f>Table134[[#This Row],[ToMeasure]]-Table134[[#This Row],[FromMeasure]]</f>
        <v>0.27328469999999999</v>
      </c>
      <c r="G2302" s="27" t="s">
        <v>5905</v>
      </c>
      <c r="H2302" s="37">
        <v>0</v>
      </c>
      <c r="I2302" s="24" t="s">
        <v>9973</v>
      </c>
      <c r="J2302" s="37">
        <v>0.27328469999999999</v>
      </c>
      <c r="K2302" s="24" t="s">
        <v>2602</v>
      </c>
      <c r="L2302" s="28">
        <v>7510</v>
      </c>
      <c r="M2302" s="28">
        <v>0</v>
      </c>
      <c r="N2302" s="28">
        <v>7510</v>
      </c>
      <c r="O2302" s="25" t="s">
        <v>24850</v>
      </c>
      <c r="P2302" s="24" t="s">
        <v>203</v>
      </c>
      <c r="Q2302" s="24" t="s">
        <v>203</v>
      </c>
      <c r="R2302" s="28" t="s">
        <v>203</v>
      </c>
      <c r="S2302" s="28" t="s">
        <v>203</v>
      </c>
      <c r="T2302" s="29" t="s">
        <v>203</v>
      </c>
      <c r="U2302" s="28">
        <v>9955</v>
      </c>
      <c r="V2302" s="63"/>
      <c r="W2302" s="61">
        <f>(Table134[[#This Row],[2042 Future AADT]]-Table134[[#This Row],[AADT 2022]])/20*($W$5-2022)+Table134[[#This Row],[AADT 2022]]</f>
        <v>9955</v>
      </c>
      <c r="X2302" s="63"/>
    </row>
    <row r="2303" spans="1:24" s="21" customFormat="1" ht="24" customHeight="1" x14ac:dyDescent="0.25">
      <c r="A2303" s="24" t="s">
        <v>13332</v>
      </c>
      <c r="B2303" s="25" t="s">
        <v>21364</v>
      </c>
      <c r="C2303" s="24">
        <v>8643</v>
      </c>
      <c r="D2303" s="24" t="s">
        <v>17074</v>
      </c>
      <c r="E2303" s="24" t="s">
        <v>13333</v>
      </c>
      <c r="F2303" s="26">
        <f>Table134[[#This Row],[ToMeasure]]-Table134[[#This Row],[FromMeasure]]</f>
        <v>0.26867160000000001</v>
      </c>
      <c r="G2303" s="27" t="s">
        <v>9978</v>
      </c>
      <c r="H2303" s="37">
        <v>0</v>
      </c>
      <c r="I2303" s="24" t="s">
        <v>13330</v>
      </c>
      <c r="J2303" s="37">
        <v>0.26867160000000001</v>
      </c>
      <c r="K2303" s="24" t="s">
        <v>478</v>
      </c>
      <c r="L2303" s="28">
        <v>7795</v>
      </c>
      <c r="M2303" s="28">
        <v>0</v>
      </c>
      <c r="N2303" s="28">
        <v>7795</v>
      </c>
      <c r="O2303" s="25" t="s">
        <v>24851</v>
      </c>
      <c r="P2303" s="24" t="s">
        <v>203</v>
      </c>
      <c r="Q2303" s="24" t="s">
        <v>203</v>
      </c>
      <c r="R2303" s="28" t="s">
        <v>203</v>
      </c>
      <c r="S2303" s="28" t="s">
        <v>203</v>
      </c>
      <c r="T2303" s="29" t="s">
        <v>203</v>
      </c>
      <c r="U2303" s="28">
        <v>10333</v>
      </c>
      <c r="V2303" s="63"/>
      <c r="W2303" s="61">
        <f>(Table134[[#This Row],[2042 Future AADT]]-Table134[[#This Row],[AADT 2022]])/20*($W$5-2022)+Table134[[#This Row],[AADT 2022]]</f>
        <v>10333</v>
      </c>
      <c r="X2303" s="63"/>
    </row>
    <row r="2304" spans="1:24" s="21" customFormat="1" ht="24" customHeight="1" x14ac:dyDescent="0.25">
      <c r="A2304" s="24" t="s">
        <v>13335</v>
      </c>
      <c r="B2304" s="25" t="s">
        <v>21366</v>
      </c>
      <c r="C2304" s="24">
        <v>8645</v>
      </c>
      <c r="D2304" s="24" t="s">
        <v>17074</v>
      </c>
      <c r="E2304" s="24" t="s">
        <v>13336</v>
      </c>
      <c r="F2304" s="26">
        <f>Table134[[#This Row],[ToMeasure]]-Table134[[#This Row],[FromMeasure]]</f>
        <v>0.26955449999999997</v>
      </c>
      <c r="G2304" s="27" t="s">
        <v>9973</v>
      </c>
      <c r="H2304" s="37">
        <v>0</v>
      </c>
      <c r="I2304" s="24" t="s">
        <v>2602</v>
      </c>
      <c r="J2304" s="37">
        <v>0.26955449999999997</v>
      </c>
      <c r="K2304" s="24" t="s">
        <v>13330</v>
      </c>
      <c r="L2304" s="28">
        <v>8278</v>
      </c>
      <c r="M2304" s="28">
        <v>0</v>
      </c>
      <c r="N2304" s="28">
        <v>8278</v>
      </c>
      <c r="O2304" s="25" t="s">
        <v>24852</v>
      </c>
      <c r="P2304" s="24" t="s">
        <v>203</v>
      </c>
      <c r="Q2304" s="24" t="s">
        <v>203</v>
      </c>
      <c r="R2304" s="28" t="s">
        <v>203</v>
      </c>
      <c r="S2304" s="28" t="s">
        <v>203</v>
      </c>
      <c r="T2304" s="29" t="s">
        <v>203</v>
      </c>
      <c r="U2304" s="28">
        <v>10973</v>
      </c>
      <c r="V2304" s="63"/>
      <c r="W2304" s="61">
        <f>(Table134[[#This Row],[2042 Future AADT]]-Table134[[#This Row],[AADT 2022]])/20*($W$5-2022)+Table134[[#This Row],[AADT 2022]]</f>
        <v>10973</v>
      </c>
      <c r="X2304" s="63"/>
    </row>
    <row r="2305" spans="1:24" s="21" customFormat="1" ht="24" customHeight="1" x14ac:dyDescent="0.25">
      <c r="A2305" s="24" t="s">
        <v>9971</v>
      </c>
      <c r="B2305" s="25"/>
      <c r="C2305" s="24" t="s">
        <v>203</v>
      </c>
      <c r="D2305" s="24" t="s">
        <v>17074</v>
      </c>
      <c r="E2305" s="24" t="s">
        <v>9972</v>
      </c>
      <c r="F2305" s="26">
        <f>Table134[[#This Row],[ToMeasure]]-Table134[[#This Row],[FromMeasure]]</f>
        <v>3.5423299999999998E-2</v>
      </c>
      <c r="G2305" s="27" t="s">
        <v>5904</v>
      </c>
      <c r="H2305" s="37">
        <v>0</v>
      </c>
      <c r="I2305" s="24" t="s">
        <v>9973</v>
      </c>
      <c r="J2305" s="37">
        <v>3.5423299999999998E-2</v>
      </c>
      <c r="K2305" s="24" t="s">
        <v>5903</v>
      </c>
      <c r="L2305" s="28" t="s">
        <v>203</v>
      </c>
      <c r="M2305" s="28" t="s">
        <v>203</v>
      </c>
      <c r="N2305" s="28" t="s">
        <v>203</v>
      </c>
      <c r="O2305" s="25" t="s">
        <v>203</v>
      </c>
      <c r="P2305" s="24" t="s">
        <v>203</v>
      </c>
      <c r="Q2305" s="24" t="s">
        <v>203</v>
      </c>
      <c r="R2305" s="28" t="s">
        <v>203</v>
      </c>
      <c r="S2305" s="28" t="s">
        <v>203</v>
      </c>
      <c r="T2305" s="29" t="s">
        <v>203</v>
      </c>
      <c r="U2305" s="28" t="s">
        <v>203</v>
      </c>
      <c r="V2305" s="63"/>
      <c r="W2305" s="61" t="e">
        <f>(Table134[[#This Row],[2042 Future AADT]]-Table134[[#This Row],[AADT 2022]])/20*($W$5-2022)+Table134[[#This Row],[AADT 2022]]</f>
        <v>#VALUE!</v>
      </c>
      <c r="X2305" s="63"/>
    </row>
    <row r="2306" spans="1:24" s="21" customFormat="1" ht="24" customHeight="1" x14ac:dyDescent="0.25">
      <c r="A2306" s="24" t="s">
        <v>9974</v>
      </c>
      <c r="B2306" s="25"/>
      <c r="C2306" s="24" t="s">
        <v>203</v>
      </c>
      <c r="D2306" s="24" t="s">
        <v>17074</v>
      </c>
      <c r="E2306" s="24" t="s">
        <v>9975</v>
      </c>
      <c r="F2306" s="26">
        <f>Table134[[#This Row],[ToMeasure]]-Table134[[#This Row],[FromMeasure]]</f>
        <v>3.6742799999999999E-2</v>
      </c>
      <c r="G2306" s="27" t="s">
        <v>9976</v>
      </c>
      <c r="H2306" s="37">
        <v>0</v>
      </c>
      <c r="I2306" s="24" t="s">
        <v>9977</v>
      </c>
      <c r="J2306" s="37">
        <v>3.6742799999999999E-2</v>
      </c>
      <c r="K2306" s="24" t="s">
        <v>9978</v>
      </c>
      <c r="L2306" s="28" t="s">
        <v>203</v>
      </c>
      <c r="M2306" s="28" t="s">
        <v>203</v>
      </c>
      <c r="N2306" s="28" t="s">
        <v>203</v>
      </c>
      <c r="O2306" s="25" t="s">
        <v>203</v>
      </c>
      <c r="P2306" s="24" t="s">
        <v>203</v>
      </c>
      <c r="Q2306" s="24" t="s">
        <v>203</v>
      </c>
      <c r="R2306" s="28" t="s">
        <v>203</v>
      </c>
      <c r="S2306" s="28" t="s">
        <v>203</v>
      </c>
      <c r="T2306" s="29" t="s">
        <v>203</v>
      </c>
      <c r="U2306" s="28" t="s">
        <v>203</v>
      </c>
      <c r="V2306" s="63"/>
      <c r="W2306" s="61" t="e">
        <f>(Table134[[#This Row],[2042 Future AADT]]-Table134[[#This Row],[AADT 2022]])/20*($W$5-2022)+Table134[[#This Row],[AADT 2022]]</f>
        <v>#VALUE!</v>
      </c>
      <c r="X2306" s="63"/>
    </row>
    <row r="2307" spans="1:24" s="21" customFormat="1" ht="24" customHeight="1" x14ac:dyDescent="0.25">
      <c r="A2307" s="24" t="s">
        <v>5901</v>
      </c>
      <c r="B2307" s="25"/>
      <c r="C2307" s="24" t="s">
        <v>203</v>
      </c>
      <c r="D2307" s="24" t="s">
        <v>17074</v>
      </c>
      <c r="E2307" s="24" t="s">
        <v>5902</v>
      </c>
      <c r="F2307" s="26">
        <f>Table134[[#This Row],[ToMeasure]]-Table134[[#This Row],[FromMeasure]]</f>
        <v>4.8737000000000003E-2</v>
      </c>
      <c r="G2307" s="27" t="s">
        <v>5903</v>
      </c>
      <c r="H2307" s="37">
        <v>0</v>
      </c>
      <c r="I2307" s="24" t="s">
        <v>5904</v>
      </c>
      <c r="J2307" s="37">
        <v>4.8737000000000003E-2</v>
      </c>
      <c r="K2307" s="24" t="s">
        <v>5905</v>
      </c>
      <c r="L2307" s="28" t="s">
        <v>203</v>
      </c>
      <c r="M2307" s="28" t="s">
        <v>203</v>
      </c>
      <c r="N2307" s="28" t="s">
        <v>203</v>
      </c>
      <c r="O2307" s="25" t="s">
        <v>203</v>
      </c>
      <c r="P2307" s="24" t="s">
        <v>203</v>
      </c>
      <c r="Q2307" s="24" t="s">
        <v>203</v>
      </c>
      <c r="R2307" s="28" t="s">
        <v>203</v>
      </c>
      <c r="S2307" s="28" t="s">
        <v>203</v>
      </c>
      <c r="T2307" s="29" t="s">
        <v>203</v>
      </c>
      <c r="U2307" s="28" t="s">
        <v>203</v>
      </c>
      <c r="V2307" s="63"/>
      <c r="W2307" s="61" t="e">
        <f>(Table134[[#This Row],[2042 Future AADT]]-Table134[[#This Row],[AADT 2022]])/20*($W$5-2022)+Table134[[#This Row],[AADT 2022]]</f>
        <v>#VALUE!</v>
      </c>
      <c r="X2307" s="63"/>
    </row>
    <row r="2308" spans="1:24" s="21" customFormat="1" ht="24" customHeight="1" x14ac:dyDescent="0.25">
      <c r="A2308" s="24" t="s">
        <v>13338</v>
      </c>
      <c r="B2308" s="25" t="s">
        <v>21368</v>
      </c>
      <c r="C2308" s="24">
        <v>8647</v>
      </c>
      <c r="D2308" s="24" t="s">
        <v>17074</v>
      </c>
      <c r="E2308" s="24" t="s">
        <v>13339</v>
      </c>
      <c r="F2308" s="26">
        <f>Table134[[#This Row],[ToMeasure]]-Table134[[#This Row],[FromMeasure]]</f>
        <v>0.27462799999999998</v>
      </c>
      <c r="G2308" s="27" t="s">
        <v>9982</v>
      </c>
      <c r="H2308" s="37">
        <v>0</v>
      </c>
      <c r="I2308" s="24" t="s">
        <v>478</v>
      </c>
      <c r="J2308" s="37">
        <v>0.27462799999999998</v>
      </c>
      <c r="K2308" s="24" t="s">
        <v>9981</v>
      </c>
      <c r="L2308" s="28">
        <v>6900</v>
      </c>
      <c r="M2308" s="28">
        <v>0</v>
      </c>
      <c r="N2308" s="28">
        <v>6900</v>
      </c>
      <c r="O2308" s="25" t="s">
        <v>24853</v>
      </c>
      <c r="P2308" s="24">
        <v>12</v>
      </c>
      <c r="Q2308" s="24" t="s">
        <v>203</v>
      </c>
      <c r="R2308" s="28">
        <v>268</v>
      </c>
      <c r="S2308" s="28">
        <v>357</v>
      </c>
      <c r="T2308" s="29">
        <v>9.0579710144927536E-2</v>
      </c>
      <c r="U2308" s="28">
        <v>10861</v>
      </c>
      <c r="V2308" s="63"/>
      <c r="W2308" s="61">
        <f>(Table134[[#This Row],[2042 Future AADT]]-Table134[[#This Row],[AADT 2022]])/20*($W$5-2022)+Table134[[#This Row],[AADT 2022]]</f>
        <v>10861</v>
      </c>
      <c r="X2308" s="63"/>
    </row>
    <row r="2309" spans="1:24" s="21" customFormat="1" ht="24" customHeight="1" x14ac:dyDescent="0.25">
      <c r="A2309" s="24" t="s">
        <v>10095</v>
      </c>
      <c r="B2309" s="25" t="s">
        <v>21370</v>
      </c>
      <c r="C2309" s="24">
        <v>8649</v>
      </c>
      <c r="D2309" s="24" t="s">
        <v>17074</v>
      </c>
      <c r="E2309" s="24" t="s">
        <v>10096</v>
      </c>
      <c r="F2309" s="26">
        <f>Table134[[#This Row],[ToMeasure]]-Table134[[#This Row],[FromMeasure]]</f>
        <v>0.229375</v>
      </c>
      <c r="G2309" s="27" t="s">
        <v>5909</v>
      </c>
      <c r="H2309" s="37">
        <v>0</v>
      </c>
      <c r="I2309" s="24" t="s">
        <v>5908</v>
      </c>
      <c r="J2309" s="37">
        <v>0.229375</v>
      </c>
      <c r="K2309" s="24" t="s">
        <v>2602</v>
      </c>
      <c r="L2309" s="28">
        <v>0</v>
      </c>
      <c r="M2309" s="28">
        <v>4010</v>
      </c>
      <c r="N2309" s="28">
        <v>4010</v>
      </c>
      <c r="O2309" s="25" t="s">
        <v>24854</v>
      </c>
      <c r="P2309" s="24">
        <v>10</v>
      </c>
      <c r="Q2309" s="24" t="s">
        <v>203</v>
      </c>
      <c r="R2309" s="28">
        <v>133</v>
      </c>
      <c r="S2309" s="28">
        <v>195</v>
      </c>
      <c r="T2309" s="29">
        <v>8.179551122194513E-2</v>
      </c>
      <c r="U2309" s="28">
        <v>5090</v>
      </c>
      <c r="V2309" s="63"/>
      <c r="W2309" s="61">
        <f>(Table134[[#This Row],[2042 Future AADT]]-Table134[[#This Row],[AADT 2022]])/20*($W$5-2022)+Table134[[#This Row],[AADT 2022]]</f>
        <v>5090</v>
      </c>
      <c r="X2309" s="63"/>
    </row>
    <row r="2310" spans="1:24" s="21" customFormat="1" ht="24" customHeight="1" x14ac:dyDescent="0.25">
      <c r="A2310" s="24" t="s">
        <v>9979</v>
      </c>
      <c r="B2310" s="25" t="s">
        <v>21369</v>
      </c>
      <c r="C2310" s="24">
        <v>8648</v>
      </c>
      <c r="D2310" s="24" t="s">
        <v>17074</v>
      </c>
      <c r="E2310" s="24" t="s">
        <v>9980</v>
      </c>
      <c r="F2310" s="26">
        <f>Table134[[#This Row],[ToMeasure]]-Table134[[#This Row],[FromMeasure]]</f>
        <v>0.27437479999999997</v>
      </c>
      <c r="G2310" s="27" t="s">
        <v>9981</v>
      </c>
      <c r="H2310" s="37">
        <v>0</v>
      </c>
      <c r="I2310" s="24" t="s">
        <v>9982</v>
      </c>
      <c r="J2310" s="37">
        <v>0.27437479999999997</v>
      </c>
      <c r="K2310" s="24" t="s">
        <v>478</v>
      </c>
      <c r="L2310" s="28">
        <v>4594</v>
      </c>
      <c r="M2310" s="28">
        <v>0</v>
      </c>
      <c r="N2310" s="28">
        <v>4594</v>
      </c>
      <c r="O2310" s="25" t="s">
        <v>24855</v>
      </c>
      <c r="P2310" s="24">
        <v>11</v>
      </c>
      <c r="Q2310" s="24" t="s">
        <v>203</v>
      </c>
      <c r="R2310" s="28">
        <v>138</v>
      </c>
      <c r="S2310" s="28">
        <v>204</v>
      </c>
      <c r="T2310" s="29">
        <v>7.4444928167174573E-2</v>
      </c>
      <c r="U2310" s="28">
        <v>5832</v>
      </c>
      <c r="V2310" s="63"/>
      <c r="W2310" s="61">
        <f>(Table134[[#This Row],[2042 Future AADT]]-Table134[[#This Row],[AADT 2022]])/20*($W$5-2022)+Table134[[#This Row],[AADT 2022]]</f>
        <v>5832</v>
      </c>
      <c r="X2310" s="63"/>
    </row>
    <row r="2311" spans="1:24" s="21" customFormat="1" ht="24" customHeight="1" x14ac:dyDescent="0.25">
      <c r="A2311" s="24" t="s">
        <v>5906</v>
      </c>
      <c r="B2311" s="25" t="s">
        <v>21371</v>
      </c>
      <c r="C2311" s="24">
        <v>8650</v>
      </c>
      <c r="D2311" s="24" t="s">
        <v>17074</v>
      </c>
      <c r="E2311" s="24" t="s">
        <v>5907</v>
      </c>
      <c r="F2311" s="26">
        <f>Table134[[#This Row],[ToMeasure]]-Table134[[#This Row],[FromMeasure]]</f>
        <v>0.26108429999999999</v>
      </c>
      <c r="G2311" s="27" t="s">
        <v>5908</v>
      </c>
      <c r="H2311" s="37">
        <v>0</v>
      </c>
      <c r="I2311" s="24" t="s">
        <v>2602</v>
      </c>
      <c r="J2311" s="37">
        <v>0.26108429999999999</v>
      </c>
      <c r="K2311" s="24" t="s">
        <v>5909</v>
      </c>
      <c r="L2311" s="28">
        <v>8935</v>
      </c>
      <c r="M2311" s="28">
        <v>0</v>
      </c>
      <c r="N2311" s="28">
        <v>8935</v>
      </c>
      <c r="O2311" s="25" t="s">
        <v>24856</v>
      </c>
      <c r="P2311" s="24">
        <v>9</v>
      </c>
      <c r="Q2311" s="24">
        <v>55</v>
      </c>
      <c r="R2311" s="28">
        <v>330</v>
      </c>
      <c r="S2311" s="28">
        <v>487</v>
      </c>
      <c r="T2311" s="29">
        <v>9.143816452154449E-2</v>
      </c>
      <c r="U2311" s="28">
        <v>11342</v>
      </c>
      <c r="V2311" s="63"/>
      <c r="W2311" s="61">
        <f>(Table134[[#This Row],[2042 Future AADT]]-Table134[[#This Row],[AADT 2022]])/20*($W$5-2022)+Table134[[#This Row],[AADT 2022]]</f>
        <v>11342</v>
      </c>
      <c r="X2311" s="63"/>
    </row>
    <row r="2312" spans="1:24" s="21" customFormat="1" ht="24" customHeight="1" x14ac:dyDescent="0.25">
      <c r="A2312" s="24" t="s">
        <v>13341</v>
      </c>
      <c r="B2312" s="25" t="s">
        <v>21373</v>
      </c>
      <c r="C2312" s="24">
        <v>8652</v>
      </c>
      <c r="D2312" s="24" t="s">
        <v>17074</v>
      </c>
      <c r="E2312" s="24" t="s">
        <v>13342</v>
      </c>
      <c r="F2312" s="26">
        <f>Table134[[#This Row],[ToMeasure]]-Table134[[#This Row],[FromMeasure]]</f>
        <v>0.27372039999999997</v>
      </c>
      <c r="G2312" s="27" t="s">
        <v>10110</v>
      </c>
      <c r="H2312" s="37">
        <v>0</v>
      </c>
      <c r="I2312" s="24" t="s">
        <v>478</v>
      </c>
      <c r="J2312" s="37">
        <v>0.27372039999999997</v>
      </c>
      <c r="K2312" s="24" t="s">
        <v>10100</v>
      </c>
      <c r="L2312" s="28">
        <v>21398</v>
      </c>
      <c r="M2312" s="28">
        <v>0</v>
      </c>
      <c r="N2312" s="28">
        <v>21398</v>
      </c>
      <c r="O2312" s="25" t="s">
        <v>24857</v>
      </c>
      <c r="P2312" s="24">
        <v>9</v>
      </c>
      <c r="Q2312" s="24" t="s">
        <v>203</v>
      </c>
      <c r="R2312" s="28">
        <v>508</v>
      </c>
      <c r="S2312" s="28">
        <v>750</v>
      </c>
      <c r="T2312" s="29">
        <v>5.8790541172072157E-2</v>
      </c>
      <c r="U2312" s="28">
        <v>27163</v>
      </c>
      <c r="V2312" s="63"/>
      <c r="W2312" s="61">
        <f>(Table134[[#This Row],[2042 Future AADT]]-Table134[[#This Row],[AADT 2022]])/20*($W$5-2022)+Table134[[#This Row],[AADT 2022]]</f>
        <v>27163</v>
      </c>
      <c r="X2312" s="63"/>
    </row>
    <row r="2313" spans="1:24" s="21" customFormat="1" ht="24" customHeight="1" x14ac:dyDescent="0.25">
      <c r="A2313" s="24" t="s">
        <v>13344</v>
      </c>
      <c r="B2313" s="25" t="s">
        <v>21375</v>
      </c>
      <c r="C2313" s="24">
        <v>8654</v>
      </c>
      <c r="D2313" s="24" t="s">
        <v>17074</v>
      </c>
      <c r="E2313" s="24" t="s">
        <v>13345</v>
      </c>
      <c r="F2313" s="26">
        <f>Table134[[#This Row],[ToMeasure]]-Table134[[#This Row],[FromMeasure]]</f>
        <v>0.2736616</v>
      </c>
      <c r="G2313" s="27" t="s">
        <v>5915</v>
      </c>
      <c r="H2313" s="37">
        <v>0</v>
      </c>
      <c r="I2313" s="24" t="s">
        <v>10100</v>
      </c>
      <c r="J2313" s="37">
        <v>0.2736616</v>
      </c>
      <c r="K2313" s="24" t="s">
        <v>2602</v>
      </c>
      <c r="L2313" s="28">
        <v>6170</v>
      </c>
      <c r="M2313" s="28">
        <v>0</v>
      </c>
      <c r="N2313" s="28">
        <v>6170</v>
      </c>
      <c r="O2313" s="25" t="s">
        <v>24858</v>
      </c>
      <c r="P2313" s="24">
        <v>7</v>
      </c>
      <c r="Q2313" s="24" t="s">
        <v>203</v>
      </c>
      <c r="R2313" s="28">
        <v>157</v>
      </c>
      <c r="S2313" s="28">
        <v>233</v>
      </c>
      <c r="T2313" s="29">
        <v>6.3209076175040513E-2</v>
      </c>
      <c r="U2313" s="28">
        <v>7832</v>
      </c>
      <c r="V2313" s="63"/>
      <c r="W2313" s="61">
        <f>(Table134[[#This Row],[2042 Future AADT]]-Table134[[#This Row],[AADT 2022]])/20*($W$5-2022)+Table134[[#This Row],[AADT 2022]]</f>
        <v>7832</v>
      </c>
      <c r="X2313" s="63"/>
    </row>
    <row r="2314" spans="1:24" s="21" customFormat="1" ht="24" customHeight="1" x14ac:dyDescent="0.25">
      <c r="A2314" s="24" t="s">
        <v>10098</v>
      </c>
      <c r="B2314" s="25" t="s">
        <v>21374</v>
      </c>
      <c r="C2314" s="24">
        <v>8653</v>
      </c>
      <c r="D2314" s="24" t="s">
        <v>17074</v>
      </c>
      <c r="E2314" s="24" t="s">
        <v>10099</v>
      </c>
      <c r="F2314" s="26">
        <f>Table134[[#This Row],[ToMeasure]]-Table134[[#This Row],[FromMeasure]]</f>
        <v>0.27038849999999998</v>
      </c>
      <c r="G2314" s="27" t="s">
        <v>10100</v>
      </c>
      <c r="H2314" s="37">
        <v>0</v>
      </c>
      <c r="I2314" s="24" t="s">
        <v>5915</v>
      </c>
      <c r="J2314" s="37">
        <v>0.27038849999999998</v>
      </c>
      <c r="K2314" s="24" t="s">
        <v>478</v>
      </c>
      <c r="L2314" s="28">
        <v>6257</v>
      </c>
      <c r="M2314" s="28">
        <v>0</v>
      </c>
      <c r="N2314" s="28">
        <v>6257</v>
      </c>
      <c r="O2314" s="25" t="s">
        <v>24859</v>
      </c>
      <c r="P2314" s="24">
        <v>8</v>
      </c>
      <c r="Q2314" s="24" t="s">
        <v>203</v>
      </c>
      <c r="R2314" s="28">
        <v>156</v>
      </c>
      <c r="S2314" s="28">
        <v>231</v>
      </c>
      <c r="T2314" s="29">
        <v>6.1850727185552179E-2</v>
      </c>
      <c r="U2314" s="28">
        <v>7943</v>
      </c>
      <c r="V2314" s="63"/>
      <c r="W2314" s="61">
        <f>(Table134[[#This Row],[2042 Future AADT]]-Table134[[#This Row],[AADT 2022]])/20*($W$5-2022)+Table134[[#This Row],[AADT 2022]]</f>
        <v>7943</v>
      </c>
      <c r="X2314" s="63"/>
    </row>
    <row r="2315" spans="1:24" s="21" customFormat="1" ht="24" customHeight="1" x14ac:dyDescent="0.25">
      <c r="A2315" s="24" t="s">
        <v>9984</v>
      </c>
      <c r="B2315" s="25" t="s">
        <v>21376</v>
      </c>
      <c r="C2315" s="24">
        <v>8655</v>
      </c>
      <c r="D2315" s="24" t="s">
        <v>17074</v>
      </c>
      <c r="E2315" s="24" t="s">
        <v>9985</v>
      </c>
      <c r="F2315" s="26">
        <f>Table134[[#This Row],[ToMeasure]]-Table134[[#This Row],[FromMeasure]]</f>
        <v>0.3119961</v>
      </c>
      <c r="G2315" s="27" t="s">
        <v>9986</v>
      </c>
      <c r="H2315" s="37">
        <v>0</v>
      </c>
      <c r="I2315" s="24" t="s">
        <v>2602</v>
      </c>
      <c r="J2315" s="37">
        <v>0.3119961</v>
      </c>
      <c r="K2315" s="24" t="s">
        <v>5915</v>
      </c>
      <c r="L2315" s="28">
        <v>15151</v>
      </c>
      <c r="M2315" s="28">
        <v>0</v>
      </c>
      <c r="N2315" s="28">
        <v>15151</v>
      </c>
      <c r="O2315" s="25" t="s">
        <v>24860</v>
      </c>
      <c r="P2315" s="24">
        <v>7</v>
      </c>
      <c r="Q2315" s="24">
        <v>56</v>
      </c>
      <c r="R2315" s="28">
        <v>500</v>
      </c>
      <c r="S2315" s="28">
        <v>738</v>
      </c>
      <c r="T2315" s="29">
        <v>8.1710778166457665E-2</v>
      </c>
      <c r="U2315" s="28">
        <v>19233</v>
      </c>
      <c r="V2315" s="63"/>
      <c r="W2315" s="61">
        <f>(Table134[[#This Row],[2042 Future AADT]]-Table134[[#This Row],[AADT 2022]])/20*($W$5-2022)+Table134[[#This Row],[AADT 2022]]</f>
        <v>19233</v>
      </c>
      <c r="X2315" s="63"/>
    </row>
    <row r="2316" spans="1:24" s="21" customFormat="1" ht="24" customHeight="1" x14ac:dyDescent="0.25">
      <c r="A2316" s="24" t="s">
        <v>10102</v>
      </c>
      <c r="B2316" s="25"/>
      <c r="C2316" s="24" t="s">
        <v>203</v>
      </c>
      <c r="D2316" s="24" t="s">
        <v>17074</v>
      </c>
      <c r="E2316" s="24" t="s">
        <v>10103</v>
      </c>
      <c r="F2316" s="26">
        <f>Table134[[#This Row],[ToMeasure]]-Table134[[#This Row],[FromMeasure]]</f>
        <v>3.7317400000000001E-2</v>
      </c>
      <c r="G2316" s="27" t="s">
        <v>5914</v>
      </c>
      <c r="H2316" s="37">
        <v>0</v>
      </c>
      <c r="I2316" s="24" t="s">
        <v>9986</v>
      </c>
      <c r="J2316" s="37">
        <v>3.7317400000000001E-2</v>
      </c>
      <c r="K2316" s="24" t="s">
        <v>5913</v>
      </c>
      <c r="L2316" s="28" t="s">
        <v>203</v>
      </c>
      <c r="M2316" s="28" t="s">
        <v>203</v>
      </c>
      <c r="N2316" s="28" t="s">
        <v>203</v>
      </c>
      <c r="O2316" s="25" t="s">
        <v>203</v>
      </c>
      <c r="P2316" s="24" t="s">
        <v>203</v>
      </c>
      <c r="Q2316" s="24" t="s">
        <v>203</v>
      </c>
      <c r="R2316" s="28" t="s">
        <v>203</v>
      </c>
      <c r="S2316" s="28" t="s">
        <v>203</v>
      </c>
      <c r="T2316" s="29" t="s">
        <v>203</v>
      </c>
      <c r="U2316" s="28" t="s">
        <v>203</v>
      </c>
      <c r="V2316" s="63"/>
      <c r="W2316" s="61" t="e">
        <f>(Table134[[#This Row],[2042 Future AADT]]-Table134[[#This Row],[AADT 2022]])/20*($W$5-2022)+Table134[[#This Row],[AADT 2022]]</f>
        <v>#VALUE!</v>
      </c>
      <c r="X2316" s="63"/>
    </row>
    <row r="2317" spans="1:24" s="21" customFormat="1" ht="24" customHeight="1" x14ac:dyDescent="0.25">
      <c r="A2317" s="24" t="s">
        <v>10104</v>
      </c>
      <c r="B2317" s="25"/>
      <c r="C2317" s="24" t="s">
        <v>203</v>
      </c>
      <c r="D2317" s="24" t="s">
        <v>17074</v>
      </c>
      <c r="E2317" s="24" t="s">
        <v>10105</v>
      </c>
      <c r="F2317" s="26">
        <f>Table134[[#This Row],[ToMeasure]]-Table134[[#This Row],[FromMeasure]]</f>
        <v>3.55713E-2</v>
      </c>
      <c r="G2317" s="27" t="s">
        <v>10106</v>
      </c>
      <c r="H2317" s="37">
        <v>0</v>
      </c>
      <c r="I2317" s="24" t="s">
        <v>10107</v>
      </c>
      <c r="J2317" s="37">
        <v>3.55713E-2</v>
      </c>
      <c r="K2317" s="24" t="s">
        <v>10100</v>
      </c>
      <c r="L2317" s="28" t="s">
        <v>203</v>
      </c>
      <c r="M2317" s="28" t="s">
        <v>203</v>
      </c>
      <c r="N2317" s="28" t="s">
        <v>203</v>
      </c>
      <c r="O2317" s="25" t="s">
        <v>203</v>
      </c>
      <c r="P2317" s="24" t="s">
        <v>203</v>
      </c>
      <c r="Q2317" s="24" t="s">
        <v>203</v>
      </c>
      <c r="R2317" s="28" t="s">
        <v>203</v>
      </c>
      <c r="S2317" s="28" t="s">
        <v>203</v>
      </c>
      <c r="T2317" s="29" t="s">
        <v>203</v>
      </c>
      <c r="U2317" s="28" t="s">
        <v>203</v>
      </c>
      <c r="V2317" s="63"/>
      <c r="W2317" s="61" t="e">
        <f>(Table134[[#This Row],[2042 Future AADT]]-Table134[[#This Row],[AADT 2022]])/20*($W$5-2022)+Table134[[#This Row],[AADT 2022]]</f>
        <v>#VALUE!</v>
      </c>
      <c r="X2317" s="63"/>
    </row>
    <row r="2318" spans="1:24" s="21" customFormat="1" ht="24" customHeight="1" x14ac:dyDescent="0.25">
      <c r="A2318" s="24" t="s">
        <v>10108</v>
      </c>
      <c r="B2318" s="25"/>
      <c r="C2318" s="24" t="s">
        <v>203</v>
      </c>
      <c r="D2318" s="24" t="s">
        <v>17074</v>
      </c>
      <c r="E2318" s="24" t="s">
        <v>10109</v>
      </c>
      <c r="F2318" s="26">
        <f>Table134[[#This Row],[ToMeasure]]-Table134[[#This Row],[FromMeasure]]</f>
        <v>5.0229999999999997E-2</v>
      </c>
      <c r="G2318" s="27" t="s">
        <v>10107</v>
      </c>
      <c r="H2318" s="37">
        <v>0</v>
      </c>
      <c r="I2318" s="24" t="s">
        <v>10110</v>
      </c>
      <c r="J2318" s="37">
        <v>5.0229999999999997E-2</v>
      </c>
      <c r="K2318" s="24" t="s">
        <v>10106</v>
      </c>
      <c r="L2318" s="28" t="s">
        <v>203</v>
      </c>
      <c r="M2318" s="28" t="s">
        <v>203</v>
      </c>
      <c r="N2318" s="28" t="s">
        <v>203</v>
      </c>
      <c r="O2318" s="25" t="s">
        <v>203</v>
      </c>
      <c r="P2318" s="24" t="s">
        <v>203</v>
      </c>
      <c r="Q2318" s="24" t="s">
        <v>203</v>
      </c>
      <c r="R2318" s="28" t="s">
        <v>203</v>
      </c>
      <c r="S2318" s="28" t="s">
        <v>203</v>
      </c>
      <c r="T2318" s="29" t="s">
        <v>203</v>
      </c>
      <c r="U2318" s="28" t="s">
        <v>203</v>
      </c>
      <c r="V2318" s="63"/>
      <c r="W2318" s="61" t="e">
        <f>(Table134[[#This Row],[2042 Future AADT]]-Table134[[#This Row],[AADT 2022]])/20*($W$5-2022)+Table134[[#This Row],[AADT 2022]]</f>
        <v>#VALUE!</v>
      </c>
      <c r="X2318" s="63"/>
    </row>
    <row r="2319" spans="1:24" s="21" customFormat="1" ht="24" customHeight="1" x14ac:dyDescent="0.25">
      <c r="A2319" s="24" t="s">
        <v>5911</v>
      </c>
      <c r="B2319" s="25"/>
      <c r="C2319" s="24" t="s">
        <v>203</v>
      </c>
      <c r="D2319" s="24" t="s">
        <v>17074</v>
      </c>
      <c r="E2319" s="24" t="s">
        <v>5912</v>
      </c>
      <c r="F2319" s="26">
        <f>Table134[[#This Row],[ToMeasure]]-Table134[[#This Row],[FromMeasure]]</f>
        <v>4.9032699999999999E-2</v>
      </c>
      <c r="G2319" s="27" t="s">
        <v>5913</v>
      </c>
      <c r="H2319" s="37">
        <v>0</v>
      </c>
      <c r="I2319" s="24" t="s">
        <v>5914</v>
      </c>
      <c r="J2319" s="37">
        <v>4.9032699999999999E-2</v>
      </c>
      <c r="K2319" s="24" t="s">
        <v>5915</v>
      </c>
      <c r="L2319" s="28" t="s">
        <v>203</v>
      </c>
      <c r="M2319" s="28" t="s">
        <v>203</v>
      </c>
      <c r="N2319" s="28" t="s">
        <v>203</v>
      </c>
      <c r="O2319" s="25" t="s">
        <v>203</v>
      </c>
      <c r="P2319" s="24" t="s">
        <v>203</v>
      </c>
      <c r="Q2319" s="24" t="s">
        <v>203</v>
      </c>
      <c r="R2319" s="28" t="s">
        <v>203</v>
      </c>
      <c r="S2319" s="28" t="s">
        <v>203</v>
      </c>
      <c r="T2319" s="29" t="s">
        <v>203</v>
      </c>
      <c r="U2319" s="28" t="s">
        <v>203</v>
      </c>
      <c r="V2319" s="63"/>
      <c r="W2319" s="61" t="e">
        <f>(Table134[[#This Row],[2042 Future AADT]]-Table134[[#This Row],[AADT 2022]])/20*($W$5-2022)+Table134[[#This Row],[AADT 2022]]</f>
        <v>#VALUE!</v>
      </c>
      <c r="X2319" s="63"/>
    </row>
    <row r="2320" spans="1:24" s="21" customFormat="1" ht="24" customHeight="1" x14ac:dyDescent="0.25">
      <c r="A2320" s="24" t="s">
        <v>13347</v>
      </c>
      <c r="B2320" s="25" t="s">
        <v>21378</v>
      </c>
      <c r="C2320" s="24">
        <v>8657</v>
      </c>
      <c r="D2320" s="24" t="s">
        <v>17074</v>
      </c>
      <c r="E2320" s="24" t="s">
        <v>13348</v>
      </c>
      <c r="F2320" s="26">
        <f>Table134[[#This Row],[ToMeasure]]-Table134[[#This Row],[FromMeasure]]</f>
        <v>0.31100967000000002</v>
      </c>
      <c r="G2320" s="27" t="s">
        <v>13349</v>
      </c>
      <c r="H2320" s="37">
        <v>0</v>
      </c>
      <c r="I2320" s="24" t="s">
        <v>478</v>
      </c>
      <c r="J2320" s="37">
        <v>0.31100967000000002</v>
      </c>
      <c r="K2320" s="24" t="s">
        <v>3074</v>
      </c>
      <c r="L2320" s="28">
        <v>8726</v>
      </c>
      <c r="M2320" s="28">
        <v>0</v>
      </c>
      <c r="N2320" s="28">
        <v>8726</v>
      </c>
      <c r="O2320" s="25" t="s">
        <v>24861</v>
      </c>
      <c r="P2320" s="24">
        <v>9</v>
      </c>
      <c r="Q2320" s="24" t="s">
        <v>203</v>
      </c>
      <c r="R2320" s="28">
        <v>314</v>
      </c>
      <c r="S2320" s="28">
        <v>261</v>
      </c>
      <c r="T2320" s="29">
        <v>6.5895026358010547E-2</v>
      </c>
      <c r="U2320" s="28">
        <v>11077</v>
      </c>
      <c r="V2320" s="63"/>
      <c r="W2320" s="61">
        <f>(Table134[[#This Row],[2042 Future AADT]]-Table134[[#This Row],[AADT 2022]])/20*($W$5-2022)+Table134[[#This Row],[AADT 2022]]</f>
        <v>11077</v>
      </c>
      <c r="X2320" s="63"/>
    </row>
    <row r="2321" spans="1:24" s="21" customFormat="1" ht="24" customHeight="1" x14ac:dyDescent="0.25">
      <c r="A2321" s="24" t="s">
        <v>9988</v>
      </c>
      <c r="B2321" s="25" t="s">
        <v>21380</v>
      </c>
      <c r="C2321" s="24">
        <v>8659</v>
      </c>
      <c r="D2321" s="24" t="s">
        <v>17074</v>
      </c>
      <c r="E2321" s="24" t="s">
        <v>9989</v>
      </c>
      <c r="F2321" s="26">
        <f>Table134[[#This Row],[ToMeasure]]-Table134[[#This Row],[FromMeasure]]</f>
        <v>0.27383080999999998</v>
      </c>
      <c r="G2321" s="27" t="s">
        <v>9990</v>
      </c>
      <c r="H2321" s="37">
        <v>0</v>
      </c>
      <c r="I2321" s="24" t="s">
        <v>2602</v>
      </c>
      <c r="J2321" s="37">
        <v>0.27383080999999998</v>
      </c>
      <c r="K2321" s="24" t="s">
        <v>3074</v>
      </c>
      <c r="L2321" s="28">
        <v>0</v>
      </c>
      <c r="M2321" s="28">
        <v>3402</v>
      </c>
      <c r="N2321" s="28">
        <v>3402</v>
      </c>
      <c r="O2321" s="25" t="s">
        <v>24862</v>
      </c>
      <c r="P2321" s="24">
        <v>9</v>
      </c>
      <c r="Q2321" s="24" t="s">
        <v>203</v>
      </c>
      <c r="R2321" s="28">
        <v>121</v>
      </c>
      <c r="S2321" s="28">
        <v>102</v>
      </c>
      <c r="T2321" s="29">
        <v>6.5549676660787773E-2</v>
      </c>
      <c r="U2321" s="28">
        <v>4319</v>
      </c>
      <c r="V2321" s="63"/>
      <c r="W2321" s="61">
        <f>(Table134[[#This Row],[2042 Future AADT]]-Table134[[#This Row],[AADT 2022]])/20*($W$5-2022)+Table134[[#This Row],[AADT 2022]]</f>
        <v>4319</v>
      </c>
      <c r="X2321" s="63"/>
    </row>
    <row r="2322" spans="1:24" s="21" customFormat="1" ht="24" customHeight="1" x14ac:dyDescent="0.25">
      <c r="A2322" s="24" t="s">
        <v>5916</v>
      </c>
      <c r="B2322" s="25" t="s">
        <v>21379</v>
      </c>
      <c r="C2322" s="24">
        <v>8658</v>
      </c>
      <c r="D2322" s="24" t="s">
        <v>17074</v>
      </c>
      <c r="E2322" s="24" t="s">
        <v>5917</v>
      </c>
      <c r="F2322" s="26">
        <f>Table134[[#This Row],[ToMeasure]]-Table134[[#This Row],[FromMeasure]]</f>
        <v>0.20363019999999998</v>
      </c>
      <c r="G2322" s="27" t="s">
        <v>5918</v>
      </c>
      <c r="H2322" s="37">
        <v>1.38234E-2</v>
      </c>
      <c r="I2322" s="24" t="s">
        <v>298</v>
      </c>
      <c r="J2322" s="37">
        <v>0.2174536</v>
      </c>
      <c r="K2322" s="24" t="s">
        <v>478</v>
      </c>
      <c r="L2322" s="28">
        <v>3501</v>
      </c>
      <c r="M2322" s="28">
        <v>0</v>
      </c>
      <c r="N2322" s="28">
        <v>3501</v>
      </c>
      <c r="O2322" s="25" t="s">
        <v>24863</v>
      </c>
      <c r="P2322" s="24">
        <v>10</v>
      </c>
      <c r="Q2322" s="24" t="s">
        <v>203</v>
      </c>
      <c r="R2322" s="28">
        <v>252</v>
      </c>
      <c r="S2322" s="28">
        <v>41</v>
      </c>
      <c r="T2322" s="29">
        <v>8.3690374178806051E-2</v>
      </c>
      <c r="U2322" s="28">
        <v>5511</v>
      </c>
      <c r="V2322" s="63"/>
      <c r="W2322" s="61">
        <f>(Table134[[#This Row],[2042 Future AADT]]-Table134[[#This Row],[AADT 2022]])/20*($W$5-2022)+Table134[[#This Row],[AADT 2022]]</f>
        <v>5511</v>
      </c>
      <c r="X2322" s="63"/>
    </row>
    <row r="2323" spans="1:24" s="21" customFormat="1" ht="24" customHeight="1" x14ac:dyDescent="0.25">
      <c r="A2323" s="24" t="s">
        <v>13351</v>
      </c>
      <c r="B2323" s="25" t="s">
        <v>21381</v>
      </c>
      <c r="C2323" s="24">
        <v>8660</v>
      </c>
      <c r="D2323" s="24" t="s">
        <v>17074</v>
      </c>
      <c r="E2323" s="24" t="s">
        <v>13352</v>
      </c>
      <c r="F2323" s="26">
        <f>Table134[[#This Row],[ToMeasure]]-Table134[[#This Row],[FromMeasure]]</f>
        <v>0.35269141999999998</v>
      </c>
      <c r="G2323" s="27" t="s">
        <v>13353</v>
      </c>
      <c r="H2323" s="37">
        <v>0</v>
      </c>
      <c r="I2323" s="24" t="s">
        <v>3074</v>
      </c>
      <c r="J2323" s="37">
        <v>0.35269141999999998</v>
      </c>
      <c r="K2323" s="24" t="s">
        <v>2602</v>
      </c>
      <c r="L2323" s="28">
        <v>0</v>
      </c>
      <c r="M2323" s="28">
        <v>10507</v>
      </c>
      <c r="N2323" s="28">
        <v>10507</v>
      </c>
      <c r="O2323" s="25" t="s">
        <v>24864</v>
      </c>
      <c r="P2323" s="24">
        <v>8</v>
      </c>
      <c r="Q2323" s="24" t="s">
        <v>203</v>
      </c>
      <c r="R2323" s="28">
        <v>379</v>
      </c>
      <c r="S2323" s="28">
        <v>313</v>
      </c>
      <c r="T2323" s="29">
        <v>6.5860854668316357E-2</v>
      </c>
      <c r="U2323" s="28">
        <v>13338</v>
      </c>
      <c r="V2323" s="63"/>
      <c r="W2323" s="61">
        <f>(Table134[[#This Row],[2042 Future AADT]]-Table134[[#This Row],[AADT 2022]])/20*($W$5-2022)+Table134[[#This Row],[AADT 2022]]</f>
        <v>13338</v>
      </c>
      <c r="X2323" s="63"/>
    </row>
    <row r="2324" spans="1:24" s="21" customFormat="1" ht="24" customHeight="1" x14ac:dyDescent="0.25">
      <c r="A2324" s="24" t="s">
        <v>13355</v>
      </c>
      <c r="B2324" s="25" t="s">
        <v>21382</v>
      </c>
      <c r="C2324" s="24">
        <v>8661</v>
      </c>
      <c r="D2324" s="24" t="s">
        <v>17074</v>
      </c>
      <c r="E2324" s="24" t="s">
        <v>13356</v>
      </c>
      <c r="F2324" s="26">
        <f>Table134[[#This Row],[ToMeasure]]-Table134[[#This Row],[FromMeasure]]</f>
        <v>0.3101139</v>
      </c>
      <c r="G2324" s="27" t="s">
        <v>10117</v>
      </c>
      <c r="H2324" s="37">
        <v>0</v>
      </c>
      <c r="I2324" s="24" t="s">
        <v>478</v>
      </c>
      <c r="J2324" s="37">
        <v>0.3101139</v>
      </c>
      <c r="K2324" s="24" t="s">
        <v>10116</v>
      </c>
      <c r="L2324" s="28">
        <v>1092</v>
      </c>
      <c r="M2324" s="28">
        <v>0</v>
      </c>
      <c r="N2324" s="28">
        <v>1092</v>
      </c>
      <c r="O2324" s="25" t="s">
        <v>24865</v>
      </c>
      <c r="P2324" s="24">
        <v>10</v>
      </c>
      <c r="Q2324" s="24" t="s">
        <v>203</v>
      </c>
      <c r="R2324" s="28">
        <v>38</v>
      </c>
      <c r="S2324" s="28">
        <v>32</v>
      </c>
      <c r="T2324" s="29">
        <v>6.4102564102564097E-2</v>
      </c>
      <c r="U2324" s="28">
        <v>1386</v>
      </c>
      <c r="V2324" s="63"/>
      <c r="W2324" s="61">
        <f>(Table134[[#This Row],[2042 Future AADT]]-Table134[[#This Row],[AADT 2022]])/20*($W$5-2022)+Table134[[#This Row],[AADT 2022]]</f>
        <v>1386</v>
      </c>
      <c r="X2324" s="63"/>
    </row>
    <row r="2325" spans="1:24" s="21" customFormat="1" ht="24" customHeight="1" x14ac:dyDescent="0.25">
      <c r="A2325" s="24" t="s">
        <v>10111</v>
      </c>
      <c r="B2325" s="25" t="s">
        <v>21384</v>
      </c>
      <c r="C2325" s="24">
        <v>8663</v>
      </c>
      <c r="D2325" s="24" t="s">
        <v>17074</v>
      </c>
      <c r="E2325" s="24" t="s">
        <v>10112</v>
      </c>
      <c r="F2325" s="26">
        <f>Table134[[#This Row],[ToMeasure]]-Table134[[#This Row],[FromMeasure]]</f>
        <v>0.26258612999999997</v>
      </c>
      <c r="G2325" s="27" t="s">
        <v>5923</v>
      </c>
      <c r="H2325" s="37">
        <v>0</v>
      </c>
      <c r="I2325" s="24" t="s">
        <v>2602</v>
      </c>
      <c r="J2325" s="37">
        <v>0.26258612999999997</v>
      </c>
      <c r="K2325" s="24" t="s">
        <v>5922</v>
      </c>
      <c r="L2325" s="28">
        <v>3858</v>
      </c>
      <c r="M2325" s="28">
        <v>0</v>
      </c>
      <c r="N2325" s="28">
        <v>3858</v>
      </c>
      <c r="O2325" s="25" t="s">
        <v>24866</v>
      </c>
      <c r="P2325" s="24">
        <v>10</v>
      </c>
      <c r="Q2325" s="24" t="s">
        <v>203</v>
      </c>
      <c r="R2325" s="28">
        <v>137</v>
      </c>
      <c r="S2325" s="28">
        <v>113</v>
      </c>
      <c r="T2325" s="29">
        <v>6.4800414722654229E-2</v>
      </c>
      <c r="U2325" s="28">
        <v>4897</v>
      </c>
      <c r="V2325" s="63"/>
      <c r="W2325" s="61">
        <f>(Table134[[#This Row],[2042 Future AADT]]-Table134[[#This Row],[AADT 2022]])/20*($W$5-2022)+Table134[[#This Row],[AADT 2022]]</f>
        <v>4897</v>
      </c>
      <c r="X2325" s="63"/>
    </row>
    <row r="2326" spans="1:24" s="21" customFormat="1" ht="24" customHeight="1" x14ac:dyDescent="0.25">
      <c r="A2326" s="24" t="s">
        <v>10114</v>
      </c>
      <c r="B2326" s="25" t="s">
        <v>21383</v>
      </c>
      <c r="C2326" s="24">
        <v>8662</v>
      </c>
      <c r="D2326" s="24" t="s">
        <v>17074</v>
      </c>
      <c r="E2326" s="24" t="s">
        <v>10115</v>
      </c>
      <c r="F2326" s="26">
        <f>Table134[[#This Row],[ToMeasure]]-Table134[[#This Row],[FromMeasure]]</f>
        <v>0.26660191</v>
      </c>
      <c r="G2326" s="27" t="s">
        <v>10116</v>
      </c>
      <c r="H2326" s="37">
        <v>0</v>
      </c>
      <c r="I2326" s="24" t="s">
        <v>10117</v>
      </c>
      <c r="J2326" s="37">
        <v>0.26660191</v>
      </c>
      <c r="K2326" s="24" t="s">
        <v>478</v>
      </c>
      <c r="L2326" s="28">
        <v>4030</v>
      </c>
      <c r="M2326" s="28">
        <v>0</v>
      </c>
      <c r="N2326" s="28">
        <v>4030</v>
      </c>
      <c r="O2326" s="25" t="s">
        <v>24867</v>
      </c>
      <c r="P2326" s="24">
        <v>12</v>
      </c>
      <c r="Q2326" s="24" t="s">
        <v>203</v>
      </c>
      <c r="R2326" s="28">
        <v>145</v>
      </c>
      <c r="S2326" s="28">
        <v>121</v>
      </c>
      <c r="T2326" s="29">
        <v>6.6004962779156323E-2</v>
      </c>
      <c r="U2326" s="28">
        <v>5116</v>
      </c>
      <c r="V2326" s="63"/>
      <c r="W2326" s="61">
        <f>(Table134[[#This Row],[2042 Future AADT]]-Table134[[#This Row],[AADT 2022]])/20*($W$5-2022)+Table134[[#This Row],[AADT 2022]]</f>
        <v>5116</v>
      </c>
      <c r="X2326" s="63"/>
    </row>
    <row r="2327" spans="1:24" s="21" customFormat="1" ht="24" customHeight="1" x14ac:dyDescent="0.25">
      <c r="A2327" s="24" t="s">
        <v>5920</v>
      </c>
      <c r="B2327" s="25" t="s">
        <v>21385</v>
      </c>
      <c r="C2327" s="24">
        <v>8664</v>
      </c>
      <c r="D2327" s="24" t="s">
        <v>17074</v>
      </c>
      <c r="E2327" s="24" t="s">
        <v>5921</v>
      </c>
      <c r="F2327" s="26">
        <f>Table134[[#This Row],[ToMeasure]]-Table134[[#This Row],[FromMeasure]]</f>
        <v>0.30027520000000002</v>
      </c>
      <c r="G2327" s="27" t="s">
        <v>5922</v>
      </c>
      <c r="H2327" s="37">
        <v>0</v>
      </c>
      <c r="I2327" s="24" t="s">
        <v>5923</v>
      </c>
      <c r="J2327" s="37">
        <v>0.30027520000000002</v>
      </c>
      <c r="K2327" s="24" t="s">
        <v>2602</v>
      </c>
      <c r="L2327" s="28">
        <v>1061</v>
      </c>
      <c r="M2327" s="28">
        <v>0</v>
      </c>
      <c r="N2327" s="28">
        <v>1061</v>
      </c>
      <c r="O2327" s="25" t="s">
        <v>24868</v>
      </c>
      <c r="P2327" s="24">
        <v>10</v>
      </c>
      <c r="Q2327" s="24" t="s">
        <v>203</v>
      </c>
      <c r="R2327" s="28">
        <v>37</v>
      </c>
      <c r="S2327" s="28">
        <v>31</v>
      </c>
      <c r="T2327" s="29">
        <v>6.4090480678605094E-2</v>
      </c>
      <c r="U2327" s="28">
        <v>1347</v>
      </c>
      <c r="V2327" s="63"/>
      <c r="W2327" s="61">
        <f>(Table134[[#This Row],[2042 Future AADT]]-Table134[[#This Row],[AADT 2022]])/20*($W$5-2022)+Table134[[#This Row],[AADT 2022]]</f>
        <v>1347</v>
      </c>
      <c r="X2327" s="63"/>
    </row>
    <row r="2328" spans="1:24" s="21" customFormat="1" ht="24" customHeight="1" x14ac:dyDescent="0.25">
      <c r="A2328" s="24" t="s">
        <v>9992</v>
      </c>
      <c r="B2328" s="25" t="s">
        <v>21387</v>
      </c>
      <c r="C2328" s="24">
        <v>8668</v>
      </c>
      <c r="D2328" s="24" t="s">
        <v>17074</v>
      </c>
      <c r="E2328" s="24" t="s">
        <v>9993</v>
      </c>
      <c r="F2328" s="26">
        <f>Table134[[#This Row],[ToMeasure]]-Table134[[#This Row],[FromMeasure]]</f>
        <v>0.23219200000000001</v>
      </c>
      <c r="G2328" s="27" t="s">
        <v>5928</v>
      </c>
      <c r="H2328" s="37">
        <v>1.08112E-2</v>
      </c>
      <c r="I2328" s="24" t="s">
        <v>478</v>
      </c>
      <c r="J2328" s="37">
        <v>0.2430032</v>
      </c>
      <c r="K2328" s="24" t="s">
        <v>9994</v>
      </c>
      <c r="L2328" s="28">
        <v>6301</v>
      </c>
      <c r="M2328" s="28">
        <v>0</v>
      </c>
      <c r="N2328" s="28">
        <v>6301</v>
      </c>
      <c r="O2328" s="25" t="s">
        <v>24869</v>
      </c>
      <c r="P2328" s="24">
        <v>11</v>
      </c>
      <c r="Q2328" s="24" t="s">
        <v>203</v>
      </c>
      <c r="R2328" s="28">
        <v>230</v>
      </c>
      <c r="S2328" s="28">
        <v>190</v>
      </c>
      <c r="T2328" s="29">
        <v>6.6656086335502296E-2</v>
      </c>
      <c r="U2328" s="28">
        <v>7999</v>
      </c>
      <c r="V2328" s="63"/>
      <c r="W2328" s="61">
        <f>(Table134[[#This Row],[2042 Future AADT]]-Table134[[#This Row],[AADT 2022]])/20*($W$5-2022)+Table134[[#This Row],[AADT 2022]]</f>
        <v>7999</v>
      </c>
      <c r="X2328" s="63"/>
    </row>
    <row r="2329" spans="1:24" s="21" customFormat="1" ht="24" customHeight="1" x14ac:dyDescent="0.25">
      <c r="A2329" s="24" t="s">
        <v>13358</v>
      </c>
      <c r="B2329" s="25" t="s">
        <v>21389</v>
      </c>
      <c r="C2329" s="24">
        <v>8670</v>
      </c>
      <c r="D2329" s="24" t="s">
        <v>17074</v>
      </c>
      <c r="E2329" s="24" t="s">
        <v>13359</v>
      </c>
      <c r="F2329" s="26">
        <f>Table134[[#This Row],[ToMeasure]]-Table134[[#This Row],[FromMeasure]]</f>
        <v>0.25880229999999999</v>
      </c>
      <c r="G2329" s="27" t="s">
        <v>10131</v>
      </c>
      <c r="H2329" s="37">
        <v>1.03371E-2</v>
      </c>
      <c r="I2329" s="24" t="s">
        <v>2602</v>
      </c>
      <c r="J2329" s="37">
        <v>0.26913939999999997</v>
      </c>
      <c r="K2329" s="24" t="s">
        <v>9994</v>
      </c>
      <c r="L2329" s="28">
        <v>0</v>
      </c>
      <c r="M2329" s="28">
        <v>2781</v>
      </c>
      <c r="N2329" s="28">
        <v>2781</v>
      </c>
      <c r="O2329" s="25" t="s">
        <v>24870</v>
      </c>
      <c r="P2329" s="24">
        <v>12</v>
      </c>
      <c r="Q2329" s="24" t="s">
        <v>203</v>
      </c>
      <c r="R2329" s="28">
        <v>91</v>
      </c>
      <c r="S2329" s="28">
        <v>75</v>
      </c>
      <c r="T2329" s="29">
        <v>5.9690758719884933E-2</v>
      </c>
      <c r="U2329" s="28">
        <v>3686</v>
      </c>
      <c r="V2329" s="63"/>
      <c r="W2329" s="61">
        <f>(Table134[[#This Row],[2042 Future AADT]]-Table134[[#This Row],[AADT 2022]])/20*($W$5-2022)+Table134[[#This Row],[AADT 2022]]</f>
        <v>3686</v>
      </c>
      <c r="X2329" s="63"/>
    </row>
    <row r="2330" spans="1:24" s="21" customFormat="1" ht="24" customHeight="1" x14ac:dyDescent="0.25">
      <c r="A2330" s="24" t="s">
        <v>13361</v>
      </c>
      <c r="B2330" s="25" t="s">
        <v>21388</v>
      </c>
      <c r="C2330" s="24">
        <v>8669</v>
      </c>
      <c r="D2330" s="24" t="s">
        <v>17074</v>
      </c>
      <c r="E2330" s="24" t="s">
        <v>13362</v>
      </c>
      <c r="F2330" s="26">
        <f>Table134[[#This Row],[ToMeasure]]-Table134[[#This Row],[FromMeasure]]</f>
        <v>0.2505696</v>
      </c>
      <c r="G2330" s="27" t="s">
        <v>10127</v>
      </c>
      <c r="H2330" s="37">
        <v>0</v>
      </c>
      <c r="I2330" s="24" t="s">
        <v>5928</v>
      </c>
      <c r="J2330" s="37">
        <v>0.2505696</v>
      </c>
      <c r="K2330" s="24" t="s">
        <v>478</v>
      </c>
      <c r="L2330" s="28">
        <v>2931</v>
      </c>
      <c r="M2330" s="28">
        <v>0</v>
      </c>
      <c r="N2330" s="28">
        <v>2931</v>
      </c>
      <c r="O2330" s="25" t="s">
        <v>24871</v>
      </c>
      <c r="P2330" s="24">
        <v>10</v>
      </c>
      <c r="Q2330" s="24" t="s">
        <v>203</v>
      </c>
      <c r="R2330" s="28">
        <v>96</v>
      </c>
      <c r="S2330" s="28">
        <v>80</v>
      </c>
      <c r="T2330" s="29">
        <v>6.004776526782668E-2</v>
      </c>
      <c r="U2330" s="28">
        <v>3885</v>
      </c>
      <c r="V2330" s="63"/>
      <c r="W2330" s="61">
        <f>(Table134[[#This Row],[2042 Future AADT]]-Table134[[#This Row],[AADT 2022]])/20*($W$5-2022)+Table134[[#This Row],[AADT 2022]]</f>
        <v>3885</v>
      </c>
      <c r="X2330" s="63"/>
    </row>
    <row r="2331" spans="1:24" s="21" customFormat="1" ht="24" customHeight="1" x14ac:dyDescent="0.25">
      <c r="A2331" s="24" t="s">
        <v>9996</v>
      </c>
      <c r="B2331" s="25" t="s">
        <v>21390</v>
      </c>
      <c r="C2331" s="24">
        <v>8671</v>
      </c>
      <c r="D2331" s="24" t="s">
        <v>17074</v>
      </c>
      <c r="E2331" s="24" t="s">
        <v>9997</v>
      </c>
      <c r="F2331" s="26">
        <f>Table134[[#This Row],[ToMeasure]]-Table134[[#This Row],[FromMeasure]]</f>
        <v>0.24722569999999999</v>
      </c>
      <c r="G2331" s="27" t="s">
        <v>9994</v>
      </c>
      <c r="H2331" s="37">
        <v>0</v>
      </c>
      <c r="I2331" s="24" t="s">
        <v>5928</v>
      </c>
      <c r="J2331" s="37">
        <v>0.24722569999999999</v>
      </c>
      <c r="K2331" s="24" t="s">
        <v>2602</v>
      </c>
      <c r="L2331" s="28">
        <v>0</v>
      </c>
      <c r="M2331" s="28">
        <v>6479</v>
      </c>
      <c r="N2331" s="28">
        <v>6479</v>
      </c>
      <c r="O2331" s="25" t="s">
        <v>24872</v>
      </c>
      <c r="P2331" s="24">
        <v>11</v>
      </c>
      <c r="Q2331" s="24" t="s">
        <v>203</v>
      </c>
      <c r="R2331" s="28">
        <v>248</v>
      </c>
      <c r="S2331" s="28">
        <v>206</v>
      </c>
      <c r="T2331" s="29">
        <v>7.0072542058959714E-2</v>
      </c>
      <c r="U2331" s="28">
        <v>8225</v>
      </c>
      <c r="V2331" s="63"/>
      <c r="W2331" s="61">
        <f>(Table134[[#This Row],[2042 Future AADT]]-Table134[[#This Row],[AADT 2022]])/20*($W$5-2022)+Table134[[#This Row],[AADT 2022]]</f>
        <v>8225</v>
      </c>
      <c r="X2331" s="63"/>
    </row>
    <row r="2332" spans="1:24" s="21" customFormat="1" ht="24" customHeight="1" x14ac:dyDescent="0.25">
      <c r="A2332" s="24" t="s">
        <v>10119</v>
      </c>
      <c r="B2332" s="25" t="s">
        <v>18754</v>
      </c>
      <c r="C2332" s="24">
        <v>3373</v>
      </c>
      <c r="D2332" s="24" t="s">
        <v>17074</v>
      </c>
      <c r="E2332" s="24" t="s">
        <v>10120</v>
      </c>
      <c r="F2332" s="26">
        <f>Table134[[#This Row],[ToMeasure]]-Table134[[#This Row],[FromMeasure]]</f>
        <v>3.2372499999999998E-2</v>
      </c>
      <c r="G2332" s="27" t="s">
        <v>10121</v>
      </c>
      <c r="H2332" s="37">
        <v>0</v>
      </c>
      <c r="I2332" s="24" t="s">
        <v>10122</v>
      </c>
      <c r="J2332" s="37">
        <v>3.2372499999999998E-2</v>
      </c>
      <c r="K2332" s="24" t="s">
        <v>9994</v>
      </c>
      <c r="L2332" s="28">
        <v>7622</v>
      </c>
      <c r="M2332" s="28">
        <v>0</v>
      </c>
      <c r="N2332" s="28">
        <v>7622</v>
      </c>
      <c r="O2332" s="25" t="s">
        <v>24873</v>
      </c>
      <c r="P2332" s="24">
        <v>9</v>
      </c>
      <c r="Q2332" s="24" t="s">
        <v>203</v>
      </c>
      <c r="R2332" s="28">
        <v>231</v>
      </c>
      <c r="S2332" s="28">
        <v>903</v>
      </c>
      <c r="T2332" s="29">
        <v>0.14877984780897402</v>
      </c>
      <c r="U2332" s="28">
        <v>9675</v>
      </c>
      <c r="V2332" s="63"/>
      <c r="W2332" s="61">
        <f>(Table134[[#This Row],[2042 Future AADT]]-Table134[[#This Row],[AADT 2022]])/20*($W$5-2022)+Table134[[#This Row],[AADT 2022]]</f>
        <v>9675</v>
      </c>
      <c r="X2332" s="63"/>
    </row>
    <row r="2333" spans="1:24" s="21" customFormat="1" ht="24" customHeight="1" x14ac:dyDescent="0.25">
      <c r="A2333" s="24" t="s">
        <v>10124</v>
      </c>
      <c r="B2333" s="25"/>
      <c r="C2333" s="24" t="s">
        <v>203</v>
      </c>
      <c r="D2333" s="24" t="s">
        <v>17074</v>
      </c>
      <c r="E2333" s="24" t="s">
        <v>10125</v>
      </c>
      <c r="F2333" s="26">
        <f>Table134[[#This Row],[ToMeasure]]-Table134[[#This Row],[FromMeasure]]</f>
        <v>3.5294600000000002E-2</v>
      </c>
      <c r="G2333" s="27" t="s">
        <v>10126</v>
      </c>
      <c r="H2333" s="37">
        <v>0</v>
      </c>
      <c r="I2333" s="24" t="s">
        <v>2199</v>
      </c>
      <c r="J2333" s="37">
        <v>3.5294600000000002E-2</v>
      </c>
      <c r="K2333" s="24" t="s">
        <v>10127</v>
      </c>
      <c r="L2333" s="28" t="s">
        <v>203</v>
      </c>
      <c r="M2333" s="28" t="s">
        <v>203</v>
      </c>
      <c r="N2333" s="28" t="s">
        <v>203</v>
      </c>
      <c r="O2333" s="25" t="s">
        <v>203</v>
      </c>
      <c r="P2333" s="24" t="s">
        <v>203</v>
      </c>
      <c r="Q2333" s="24" t="s">
        <v>203</v>
      </c>
      <c r="R2333" s="28" t="s">
        <v>203</v>
      </c>
      <c r="S2333" s="28" t="s">
        <v>203</v>
      </c>
      <c r="T2333" s="29" t="s">
        <v>203</v>
      </c>
      <c r="U2333" s="28" t="s">
        <v>203</v>
      </c>
      <c r="V2333" s="63"/>
      <c r="W2333" s="61" t="e">
        <f>(Table134[[#This Row],[2042 Future AADT]]-Table134[[#This Row],[AADT 2022]])/20*($W$5-2022)+Table134[[#This Row],[AADT 2022]]</f>
        <v>#VALUE!</v>
      </c>
      <c r="X2333" s="63"/>
    </row>
    <row r="2334" spans="1:24" s="21" customFormat="1" ht="24" customHeight="1" x14ac:dyDescent="0.25">
      <c r="A2334" s="24" t="s">
        <v>5925</v>
      </c>
      <c r="B2334" s="25" t="s">
        <v>18753</v>
      </c>
      <c r="C2334" s="24">
        <v>3370</v>
      </c>
      <c r="D2334" s="24" t="s">
        <v>17074</v>
      </c>
      <c r="E2334" s="24" t="s">
        <v>5926</v>
      </c>
      <c r="F2334" s="26">
        <f>Table134[[#This Row],[ToMeasure]]-Table134[[#This Row],[FromMeasure]]</f>
        <v>4.1701000000000002E-2</v>
      </c>
      <c r="G2334" s="27" t="s">
        <v>5927</v>
      </c>
      <c r="H2334" s="37">
        <v>0</v>
      </c>
      <c r="I2334" s="24" t="s">
        <v>5928</v>
      </c>
      <c r="J2334" s="37">
        <v>4.1701000000000002E-2</v>
      </c>
      <c r="K2334" s="24" t="s">
        <v>2199</v>
      </c>
      <c r="L2334" s="28">
        <v>7883</v>
      </c>
      <c r="M2334" s="28">
        <v>0</v>
      </c>
      <c r="N2334" s="28">
        <v>7883</v>
      </c>
      <c r="O2334" s="25" t="s">
        <v>24874</v>
      </c>
      <c r="P2334" s="24">
        <v>10</v>
      </c>
      <c r="Q2334" s="24" t="s">
        <v>203</v>
      </c>
      <c r="R2334" s="28">
        <v>241</v>
      </c>
      <c r="S2334" s="28">
        <v>932</v>
      </c>
      <c r="T2334" s="29">
        <v>0.14880121781047825</v>
      </c>
      <c r="U2334" s="28">
        <v>10007</v>
      </c>
      <c r="V2334" s="63"/>
      <c r="W2334" s="61">
        <f>(Table134[[#This Row],[2042 Future AADT]]-Table134[[#This Row],[AADT 2022]])/20*($W$5-2022)+Table134[[#This Row],[AADT 2022]]</f>
        <v>10007</v>
      </c>
      <c r="X2334" s="63"/>
    </row>
    <row r="2335" spans="1:24" s="21" customFormat="1" ht="24" customHeight="1" x14ac:dyDescent="0.25">
      <c r="A2335" s="24" t="s">
        <v>10128</v>
      </c>
      <c r="B2335" s="25"/>
      <c r="C2335" s="24" t="s">
        <v>203</v>
      </c>
      <c r="D2335" s="24" t="s">
        <v>17074</v>
      </c>
      <c r="E2335" s="24" t="s">
        <v>10129</v>
      </c>
      <c r="F2335" s="26">
        <f>Table134[[#This Row],[ToMeasure]]-Table134[[#This Row],[FromMeasure]]</f>
        <v>4.73166E-2</v>
      </c>
      <c r="G2335" s="27" t="s">
        <v>10130</v>
      </c>
      <c r="H2335" s="37">
        <v>0</v>
      </c>
      <c r="I2335" s="24" t="s">
        <v>10131</v>
      </c>
      <c r="J2335" s="37">
        <v>4.73166E-2</v>
      </c>
      <c r="K2335" s="24" t="s">
        <v>10132</v>
      </c>
      <c r="L2335" s="28" t="s">
        <v>203</v>
      </c>
      <c r="M2335" s="28" t="s">
        <v>203</v>
      </c>
      <c r="N2335" s="28" t="s">
        <v>203</v>
      </c>
      <c r="O2335" s="25" t="s">
        <v>203</v>
      </c>
      <c r="P2335" s="24" t="s">
        <v>203</v>
      </c>
      <c r="Q2335" s="24" t="s">
        <v>203</v>
      </c>
      <c r="R2335" s="28" t="s">
        <v>203</v>
      </c>
      <c r="S2335" s="28" t="s">
        <v>203</v>
      </c>
      <c r="T2335" s="29" t="s">
        <v>203</v>
      </c>
      <c r="U2335" s="28" t="s">
        <v>203</v>
      </c>
      <c r="V2335" s="63"/>
      <c r="W2335" s="61" t="e">
        <f>(Table134[[#This Row],[2042 Future AADT]]-Table134[[#This Row],[AADT 2022]])/20*($W$5-2022)+Table134[[#This Row],[AADT 2022]]</f>
        <v>#VALUE!</v>
      </c>
      <c r="X2335" s="63"/>
    </row>
    <row r="2336" spans="1:24" s="21" customFormat="1" ht="24" customHeight="1" x14ac:dyDescent="0.25">
      <c r="A2336" s="24" t="s">
        <v>5930</v>
      </c>
      <c r="B2336" s="25"/>
      <c r="C2336" s="24" t="s">
        <v>203</v>
      </c>
      <c r="D2336" s="24" t="s">
        <v>17074</v>
      </c>
      <c r="E2336" s="24" t="s">
        <v>5931</v>
      </c>
      <c r="F2336" s="26">
        <f>Table134[[#This Row],[ToMeasure]]-Table134[[#This Row],[FromMeasure]]</f>
        <v>0.3755172</v>
      </c>
      <c r="G2336" s="27" t="s">
        <v>203</v>
      </c>
      <c r="H2336" s="37">
        <v>0</v>
      </c>
      <c r="I2336" s="24" t="s">
        <v>203</v>
      </c>
      <c r="J2336" s="37">
        <v>0.3755172</v>
      </c>
      <c r="K2336" s="24" t="s">
        <v>203</v>
      </c>
      <c r="L2336" s="28" t="s">
        <v>203</v>
      </c>
      <c r="M2336" s="28" t="s">
        <v>203</v>
      </c>
      <c r="N2336" s="28">
        <v>100</v>
      </c>
      <c r="O2336" s="25" t="s">
        <v>24260</v>
      </c>
      <c r="P2336" s="24" t="s">
        <v>203</v>
      </c>
      <c r="Q2336" s="24" t="s">
        <v>203</v>
      </c>
      <c r="R2336" s="28" t="s">
        <v>203</v>
      </c>
      <c r="S2336" s="28" t="s">
        <v>203</v>
      </c>
      <c r="T2336" s="29" t="s">
        <v>203</v>
      </c>
      <c r="U2336" s="28">
        <v>133</v>
      </c>
      <c r="V2336" s="63"/>
      <c r="W2336" s="61">
        <f>(Table134[[#This Row],[2042 Future AADT]]-Table134[[#This Row],[AADT 2022]])/20*($W$5-2022)+Table134[[#This Row],[AADT 2022]]</f>
        <v>133</v>
      </c>
      <c r="X2336" s="63"/>
    </row>
    <row r="2337" spans="1:24" s="21" customFormat="1" ht="24" customHeight="1" x14ac:dyDescent="0.25">
      <c r="A2337" s="24" t="s">
        <v>5932</v>
      </c>
      <c r="B2337" s="25"/>
      <c r="C2337" s="24" t="s">
        <v>203</v>
      </c>
      <c r="D2337" s="24" t="s">
        <v>17074</v>
      </c>
      <c r="E2337" s="24" t="s">
        <v>5933</v>
      </c>
      <c r="F2337" s="26">
        <f>Table134[[#This Row],[ToMeasure]]-Table134[[#This Row],[FromMeasure]]</f>
        <v>0.25665379999999999</v>
      </c>
      <c r="G2337" s="27" t="s">
        <v>203</v>
      </c>
      <c r="H2337" s="37">
        <v>0</v>
      </c>
      <c r="I2337" s="24" t="s">
        <v>203</v>
      </c>
      <c r="J2337" s="37">
        <v>0.25665379999999999</v>
      </c>
      <c r="K2337" s="24" t="s">
        <v>203</v>
      </c>
      <c r="L2337" s="28" t="s">
        <v>203</v>
      </c>
      <c r="M2337" s="28" t="s">
        <v>203</v>
      </c>
      <c r="N2337" s="28">
        <v>2000</v>
      </c>
      <c r="O2337" s="25" t="s">
        <v>24260</v>
      </c>
      <c r="P2337" s="24" t="s">
        <v>203</v>
      </c>
      <c r="Q2337" s="24" t="s">
        <v>203</v>
      </c>
      <c r="R2337" s="28" t="s">
        <v>203</v>
      </c>
      <c r="S2337" s="28" t="s">
        <v>203</v>
      </c>
      <c r="T2337" s="29" t="s">
        <v>203</v>
      </c>
      <c r="U2337" s="28">
        <v>2651</v>
      </c>
      <c r="V2337" s="63"/>
      <c r="W2337" s="61">
        <f>(Table134[[#This Row],[2042 Future AADT]]-Table134[[#This Row],[AADT 2022]])/20*($W$5-2022)+Table134[[#This Row],[AADT 2022]]</f>
        <v>2651</v>
      </c>
      <c r="X2337" s="63"/>
    </row>
    <row r="2338" spans="1:24" s="21" customFormat="1" ht="24" customHeight="1" x14ac:dyDescent="0.25">
      <c r="A2338" s="24" t="s">
        <v>13364</v>
      </c>
      <c r="B2338" s="25"/>
      <c r="C2338" s="24" t="s">
        <v>203</v>
      </c>
      <c r="D2338" s="24" t="s">
        <v>17074</v>
      </c>
      <c r="E2338" s="24" t="s">
        <v>13365</v>
      </c>
      <c r="F2338" s="26">
        <f>Table134[[#This Row],[ToMeasure]]-Table134[[#This Row],[FromMeasure]]</f>
        <v>0.22367100000000001</v>
      </c>
      <c r="G2338" s="27" t="s">
        <v>203</v>
      </c>
      <c r="H2338" s="37">
        <v>0</v>
      </c>
      <c r="I2338" s="24" t="s">
        <v>203</v>
      </c>
      <c r="J2338" s="37">
        <v>0.22367100000000001</v>
      </c>
      <c r="K2338" s="24" t="s">
        <v>203</v>
      </c>
      <c r="L2338" s="28" t="s">
        <v>203</v>
      </c>
      <c r="M2338" s="28" t="s">
        <v>203</v>
      </c>
      <c r="N2338" s="28">
        <v>100</v>
      </c>
      <c r="O2338" s="25" t="s">
        <v>24260</v>
      </c>
      <c r="P2338" s="24" t="s">
        <v>203</v>
      </c>
      <c r="Q2338" s="24" t="s">
        <v>203</v>
      </c>
      <c r="R2338" s="28" t="s">
        <v>203</v>
      </c>
      <c r="S2338" s="28" t="s">
        <v>203</v>
      </c>
      <c r="T2338" s="29" t="s">
        <v>203</v>
      </c>
      <c r="U2338" s="28">
        <v>133</v>
      </c>
      <c r="V2338" s="63"/>
      <c r="W2338" s="61">
        <f>(Table134[[#This Row],[2042 Future AADT]]-Table134[[#This Row],[AADT 2022]])/20*($W$5-2022)+Table134[[#This Row],[AADT 2022]]</f>
        <v>133</v>
      </c>
      <c r="X2338" s="63"/>
    </row>
    <row r="2339" spans="1:24" s="21" customFormat="1" ht="24" customHeight="1" x14ac:dyDescent="0.25">
      <c r="A2339" s="24" t="s">
        <v>9999</v>
      </c>
      <c r="B2339" s="25"/>
      <c r="C2339" s="24" t="s">
        <v>203</v>
      </c>
      <c r="D2339" s="24" t="s">
        <v>17074</v>
      </c>
      <c r="E2339" s="24" t="s">
        <v>10000</v>
      </c>
      <c r="F2339" s="26">
        <f>Table134[[#This Row],[ToMeasure]]-Table134[[#This Row],[FromMeasure]]</f>
        <v>0.35842550000000001</v>
      </c>
      <c r="G2339" s="27" t="s">
        <v>203</v>
      </c>
      <c r="H2339" s="37">
        <v>0</v>
      </c>
      <c r="I2339" s="24" t="s">
        <v>203</v>
      </c>
      <c r="J2339" s="37">
        <v>0.35842550000000001</v>
      </c>
      <c r="K2339" s="24" t="s">
        <v>203</v>
      </c>
      <c r="L2339" s="28" t="s">
        <v>203</v>
      </c>
      <c r="M2339" s="28" t="s">
        <v>203</v>
      </c>
      <c r="N2339" s="28">
        <v>2000</v>
      </c>
      <c r="O2339" s="25" t="s">
        <v>24260</v>
      </c>
      <c r="P2339" s="24" t="s">
        <v>203</v>
      </c>
      <c r="Q2339" s="24" t="s">
        <v>203</v>
      </c>
      <c r="R2339" s="28" t="s">
        <v>203</v>
      </c>
      <c r="S2339" s="28" t="s">
        <v>203</v>
      </c>
      <c r="T2339" s="29" t="s">
        <v>203</v>
      </c>
      <c r="U2339" s="28">
        <v>2651</v>
      </c>
      <c r="V2339" s="63"/>
      <c r="W2339" s="61">
        <f>(Table134[[#This Row],[2042 Future AADT]]-Table134[[#This Row],[AADT 2022]])/20*($W$5-2022)+Table134[[#This Row],[AADT 2022]]</f>
        <v>2651</v>
      </c>
      <c r="X2339" s="63"/>
    </row>
    <row r="2340" spans="1:24" s="21" customFormat="1" ht="24" customHeight="1" x14ac:dyDescent="0.25">
      <c r="A2340" s="24" t="s">
        <v>10133</v>
      </c>
      <c r="B2340" s="25" t="s">
        <v>20329</v>
      </c>
      <c r="C2340" s="24">
        <v>6273</v>
      </c>
      <c r="D2340" s="24" t="s">
        <v>17074</v>
      </c>
      <c r="E2340" s="24" t="s">
        <v>10134</v>
      </c>
      <c r="F2340" s="26">
        <f>Table134[[#This Row],[ToMeasure]]-Table134[[#This Row],[FromMeasure]]</f>
        <v>0.22487860000000001</v>
      </c>
      <c r="G2340" s="27" t="s">
        <v>10135</v>
      </c>
      <c r="H2340" s="37">
        <v>1.15429E-2</v>
      </c>
      <c r="I2340" s="24" t="s">
        <v>478</v>
      </c>
      <c r="J2340" s="37">
        <v>0.23642150000000001</v>
      </c>
      <c r="K2340" s="24" t="s">
        <v>10003</v>
      </c>
      <c r="L2340" s="28">
        <v>2511</v>
      </c>
      <c r="M2340" s="28">
        <v>0</v>
      </c>
      <c r="N2340" s="28">
        <v>2511</v>
      </c>
      <c r="O2340" s="25" t="s">
        <v>24875</v>
      </c>
      <c r="P2340" s="24">
        <v>10</v>
      </c>
      <c r="Q2340" s="24" t="s">
        <v>203</v>
      </c>
      <c r="R2340" s="28">
        <v>94</v>
      </c>
      <c r="S2340" s="28">
        <v>139</v>
      </c>
      <c r="T2340" s="29">
        <v>9.2791716447630429E-2</v>
      </c>
      <c r="U2340" s="28">
        <v>3328</v>
      </c>
      <c r="V2340" s="63"/>
      <c r="W2340" s="61">
        <f>(Table134[[#This Row],[2042 Future AADT]]-Table134[[#This Row],[AADT 2022]])/20*($W$5-2022)+Table134[[#This Row],[AADT 2022]]</f>
        <v>3328</v>
      </c>
      <c r="X2340" s="63"/>
    </row>
    <row r="2341" spans="1:24" s="21" customFormat="1" ht="24" customHeight="1" x14ac:dyDescent="0.25">
      <c r="A2341" s="24" t="s">
        <v>10001</v>
      </c>
      <c r="B2341" s="25" t="s">
        <v>21394</v>
      </c>
      <c r="C2341" s="24">
        <v>8675</v>
      </c>
      <c r="D2341" s="24" t="s">
        <v>17074</v>
      </c>
      <c r="E2341" s="24" t="s">
        <v>10002</v>
      </c>
      <c r="F2341" s="26">
        <f>Table134[[#This Row],[ToMeasure]]-Table134[[#This Row],[FromMeasure]]</f>
        <v>0.25719649999999999</v>
      </c>
      <c r="G2341" s="27" t="s">
        <v>5937</v>
      </c>
      <c r="H2341" s="37">
        <v>1.0076999999999999E-2</v>
      </c>
      <c r="I2341" s="24" t="s">
        <v>2602</v>
      </c>
      <c r="J2341" s="37">
        <v>0.2672735</v>
      </c>
      <c r="K2341" s="24" t="s">
        <v>10003</v>
      </c>
      <c r="L2341" s="28">
        <v>2809</v>
      </c>
      <c r="M2341" s="28">
        <v>0</v>
      </c>
      <c r="N2341" s="28">
        <v>2809</v>
      </c>
      <c r="O2341" s="25" t="s">
        <v>24876</v>
      </c>
      <c r="P2341" s="24">
        <v>15</v>
      </c>
      <c r="Q2341" s="24" t="s">
        <v>203</v>
      </c>
      <c r="R2341" s="28">
        <v>95</v>
      </c>
      <c r="S2341" s="28">
        <v>77</v>
      </c>
      <c r="T2341" s="29">
        <v>6.1231755072979711E-2</v>
      </c>
      <c r="U2341" s="28">
        <v>3723</v>
      </c>
      <c r="V2341" s="63"/>
      <c r="W2341" s="61">
        <f>(Table134[[#This Row],[2042 Future AADT]]-Table134[[#This Row],[AADT 2022]])/20*($W$5-2022)+Table134[[#This Row],[AADT 2022]]</f>
        <v>3723</v>
      </c>
      <c r="X2341" s="63"/>
    </row>
    <row r="2342" spans="1:24" s="21" customFormat="1" ht="24" customHeight="1" x14ac:dyDescent="0.25">
      <c r="A2342" s="24" t="s">
        <v>13366</v>
      </c>
      <c r="B2342" s="25" t="s">
        <v>21393</v>
      </c>
      <c r="C2342" s="24">
        <v>8674</v>
      </c>
      <c r="D2342" s="24" t="s">
        <v>17074</v>
      </c>
      <c r="E2342" s="24" t="s">
        <v>13367</v>
      </c>
      <c r="F2342" s="26">
        <f>Table134[[#This Row],[ToMeasure]]-Table134[[#This Row],[FromMeasure]]</f>
        <v>0.31321959999999999</v>
      </c>
      <c r="G2342" s="27" t="s">
        <v>10003</v>
      </c>
      <c r="H2342" s="37">
        <v>0</v>
      </c>
      <c r="I2342" s="24" t="s">
        <v>5937</v>
      </c>
      <c r="J2342" s="37">
        <v>0.31321959999999999</v>
      </c>
      <c r="K2342" s="24" t="s">
        <v>478</v>
      </c>
      <c r="L2342" s="28">
        <v>3089</v>
      </c>
      <c r="M2342" s="28">
        <v>0</v>
      </c>
      <c r="N2342" s="28">
        <v>3089</v>
      </c>
      <c r="O2342" s="25" t="s">
        <v>24877</v>
      </c>
      <c r="P2342" s="24">
        <v>17</v>
      </c>
      <c r="Q2342" s="24" t="s">
        <v>203</v>
      </c>
      <c r="R2342" s="28">
        <v>104</v>
      </c>
      <c r="S2342" s="28">
        <v>83</v>
      </c>
      <c r="T2342" s="29">
        <v>6.0537390741340243E-2</v>
      </c>
      <c r="U2342" s="28">
        <v>4095</v>
      </c>
      <c r="V2342" s="63"/>
      <c r="W2342" s="61">
        <f>(Table134[[#This Row],[2042 Future AADT]]-Table134[[#This Row],[AADT 2022]])/20*($W$5-2022)+Table134[[#This Row],[AADT 2022]]</f>
        <v>4095</v>
      </c>
      <c r="X2342" s="63"/>
    </row>
    <row r="2343" spans="1:24" s="21" customFormat="1" ht="24" customHeight="1" x14ac:dyDescent="0.25">
      <c r="A2343" s="24" t="s">
        <v>5934</v>
      </c>
      <c r="B2343" s="25" t="s">
        <v>21395</v>
      </c>
      <c r="C2343" s="24">
        <v>8676</v>
      </c>
      <c r="D2343" s="24" t="s">
        <v>17074</v>
      </c>
      <c r="E2343" s="24" t="s">
        <v>5935</v>
      </c>
      <c r="F2343" s="26">
        <f>Table134[[#This Row],[ToMeasure]]-Table134[[#This Row],[FromMeasure]]</f>
        <v>0.25010159999999998</v>
      </c>
      <c r="G2343" s="27" t="s">
        <v>5936</v>
      </c>
      <c r="H2343" s="37">
        <v>0</v>
      </c>
      <c r="I2343" s="24" t="s">
        <v>5937</v>
      </c>
      <c r="J2343" s="37">
        <v>0.25010159999999998</v>
      </c>
      <c r="K2343" s="24" t="s">
        <v>2602</v>
      </c>
      <c r="L2343" s="28">
        <v>2418</v>
      </c>
      <c r="M2343" s="28">
        <v>0</v>
      </c>
      <c r="N2343" s="28">
        <v>2418</v>
      </c>
      <c r="O2343" s="25" t="s">
        <v>24878</v>
      </c>
      <c r="P2343" s="24">
        <v>14</v>
      </c>
      <c r="Q2343" s="24" t="s">
        <v>203</v>
      </c>
      <c r="R2343" s="28">
        <v>81</v>
      </c>
      <c r="S2343" s="28">
        <v>68</v>
      </c>
      <c r="T2343" s="29">
        <v>6.1621174524400329E-2</v>
      </c>
      <c r="U2343" s="28">
        <v>3205</v>
      </c>
      <c r="V2343" s="63"/>
      <c r="W2343" s="61">
        <f>(Table134[[#This Row],[2042 Future AADT]]-Table134[[#This Row],[AADT 2022]])/20*($W$5-2022)+Table134[[#This Row],[AADT 2022]]</f>
        <v>3205</v>
      </c>
      <c r="X2343" s="63"/>
    </row>
    <row r="2344" spans="1:24" s="21" customFormat="1" ht="24" customHeight="1" x14ac:dyDescent="0.25">
      <c r="A2344" s="24" t="s">
        <v>10005</v>
      </c>
      <c r="B2344" s="25"/>
      <c r="C2344" s="24" t="s">
        <v>203</v>
      </c>
      <c r="D2344" s="24" t="s">
        <v>17074</v>
      </c>
      <c r="E2344" s="24" t="s">
        <v>10006</v>
      </c>
      <c r="F2344" s="26">
        <f>Table134[[#This Row],[ToMeasure]]-Table134[[#This Row],[FromMeasure]]</f>
        <v>3.6084289999999998E-2</v>
      </c>
      <c r="G2344" s="27" t="s">
        <v>10007</v>
      </c>
      <c r="H2344" s="37">
        <v>0</v>
      </c>
      <c r="I2344" s="24" t="s">
        <v>2201</v>
      </c>
      <c r="J2344" s="37">
        <v>3.6084289999999998E-2</v>
      </c>
      <c r="K2344" s="24" t="s">
        <v>5936</v>
      </c>
      <c r="L2344" s="28" t="s">
        <v>203</v>
      </c>
      <c r="M2344" s="28" t="s">
        <v>203</v>
      </c>
      <c r="N2344" s="28" t="s">
        <v>203</v>
      </c>
      <c r="O2344" s="25" t="s">
        <v>203</v>
      </c>
      <c r="P2344" s="24" t="s">
        <v>203</v>
      </c>
      <c r="Q2344" s="24" t="s">
        <v>203</v>
      </c>
      <c r="R2344" s="28" t="s">
        <v>203</v>
      </c>
      <c r="S2344" s="28" t="s">
        <v>203</v>
      </c>
      <c r="T2344" s="29" t="s">
        <v>203</v>
      </c>
      <c r="U2344" s="28" t="s">
        <v>203</v>
      </c>
      <c r="V2344" s="63"/>
      <c r="W2344" s="61" t="e">
        <f>(Table134[[#This Row],[2042 Future AADT]]-Table134[[#This Row],[AADT 2022]])/20*($W$5-2022)+Table134[[#This Row],[AADT 2022]]</f>
        <v>#VALUE!</v>
      </c>
      <c r="X2344" s="63"/>
    </row>
    <row r="2345" spans="1:24" s="21" customFormat="1" ht="24" customHeight="1" x14ac:dyDescent="0.25">
      <c r="A2345" s="24" t="s">
        <v>10008</v>
      </c>
      <c r="B2345" s="25"/>
      <c r="C2345" s="24" t="s">
        <v>203</v>
      </c>
      <c r="D2345" s="24" t="s">
        <v>17074</v>
      </c>
      <c r="E2345" s="24" t="s">
        <v>10009</v>
      </c>
      <c r="F2345" s="26">
        <f>Table134[[#This Row],[ToMeasure]]-Table134[[#This Row],[FromMeasure]]</f>
        <v>3.3646719999999998E-2</v>
      </c>
      <c r="G2345" s="27" t="s">
        <v>10010</v>
      </c>
      <c r="H2345" s="37">
        <v>0</v>
      </c>
      <c r="I2345" s="24" t="s">
        <v>6351</v>
      </c>
      <c r="J2345" s="37">
        <v>3.3646719999999998E-2</v>
      </c>
      <c r="K2345" s="24" t="s">
        <v>10003</v>
      </c>
      <c r="L2345" s="28" t="s">
        <v>203</v>
      </c>
      <c r="M2345" s="28" t="s">
        <v>203</v>
      </c>
      <c r="N2345" s="28" t="s">
        <v>203</v>
      </c>
      <c r="O2345" s="25" t="s">
        <v>203</v>
      </c>
      <c r="P2345" s="24" t="s">
        <v>203</v>
      </c>
      <c r="Q2345" s="24" t="s">
        <v>203</v>
      </c>
      <c r="R2345" s="28" t="s">
        <v>203</v>
      </c>
      <c r="S2345" s="28" t="s">
        <v>203</v>
      </c>
      <c r="T2345" s="29" t="s">
        <v>203</v>
      </c>
      <c r="U2345" s="28" t="s">
        <v>203</v>
      </c>
      <c r="V2345" s="63"/>
      <c r="W2345" s="61" t="e">
        <f>(Table134[[#This Row],[2042 Future AADT]]-Table134[[#This Row],[AADT 2022]])/20*($W$5-2022)+Table134[[#This Row],[AADT 2022]]</f>
        <v>#VALUE!</v>
      </c>
      <c r="X2345" s="63"/>
    </row>
    <row r="2346" spans="1:24" s="21" customFormat="1" ht="24" customHeight="1" x14ac:dyDescent="0.25">
      <c r="A2346" s="24" t="s">
        <v>10137</v>
      </c>
      <c r="B2346" s="25" t="s">
        <v>21392</v>
      </c>
      <c r="C2346" s="24">
        <v>8673</v>
      </c>
      <c r="D2346" s="24" t="s">
        <v>17074</v>
      </c>
      <c r="E2346" s="24" t="s">
        <v>10138</v>
      </c>
      <c r="F2346" s="26">
        <f>Table134[[#This Row],[ToMeasure]]-Table134[[#This Row],[FromMeasure]]</f>
        <v>4.9121379999999999E-2</v>
      </c>
      <c r="G2346" s="27" t="s">
        <v>10139</v>
      </c>
      <c r="H2346" s="37">
        <v>0</v>
      </c>
      <c r="I2346" s="24" t="s">
        <v>10135</v>
      </c>
      <c r="J2346" s="37">
        <v>4.9121379999999999E-2</v>
      </c>
      <c r="K2346" s="24" t="s">
        <v>2201</v>
      </c>
      <c r="L2346" s="28">
        <v>2086</v>
      </c>
      <c r="M2346" s="28">
        <v>0</v>
      </c>
      <c r="N2346" s="28">
        <v>2086</v>
      </c>
      <c r="O2346" s="25" t="s">
        <v>24879</v>
      </c>
      <c r="P2346" s="24">
        <v>11</v>
      </c>
      <c r="Q2346" s="24" t="s">
        <v>203</v>
      </c>
      <c r="R2346" s="28">
        <v>73</v>
      </c>
      <c r="S2346" s="28">
        <v>61</v>
      </c>
      <c r="T2346" s="29">
        <v>6.4237775647171619E-2</v>
      </c>
      <c r="U2346" s="28">
        <v>2765</v>
      </c>
      <c r="V2346" s="63"/>
      <c r="W2346" s="61">
        <f>(Table134[[#This Row],[2042 Future AADT]]-Table134[[#This Row],[AADT 2022]])/20*($W$5-2022)+Table134[[#This Row],[AADT 2022]]</f>
        <v>2765</v>
      </c>
      <c r="X2346" s="63"/>
    </row>
    <row r="2347" spans="1:24" s="21" customFormat="1" ht="24" customHeight="1" x14ac:dyDescent="0.25">
      <c r="A2347" s="24" t="s">
        <v>10141</v>
      </c>
      <c r="B2347" s="25"/>
      <c r="C2347" s="24" t="s">
        <v>203</v>
      </c>
      <c r="D2347" s="24" t="s">
        <v>17074</v>
      </c>
      <c r="E2347" s="24" t="s">
        <v>10142</v>
      </c>
      <c r="F2347" s="26">
        <f>Table134[[#This Row],[ToMeasure]]-Table134[[#This Row],[FromMeasure]]</f>
        <v>4.408629E-2</v>
      </c>
      <c r="G2347" s="27" t="s">
        <v>10143</v>
      </c>
      <c r="H2347" s="37">
        <v>0</v>
      </c>
      <c r="I2347" s="24" t="s">
        <v>5937</v>
      </c>
      <c r="J2347" s="37">
        <v>4.408629E-2</v>
      </c>
      <c r="K2347" s="24" t="s">
        <v>6351</v>
      </c>
      <c r="L2347" s="28" t="s">
        <v>203</v>
      </c>
      <c r="M2347" s="28" t="s">
        <v>203</v>
      </c>
      <c r="N2347" s="28" t="s">
        <v>203</v>
      </c>
      <c r="O2347" s="25" t="s">
        <v>203</v>
      </c>
      <c r="P2347" s="24" t="s">
        <v>203</v>
      </c>
      <c r="Q2347" s="24" t="s">
        <v>203</v>
      </c>
      <c r="R2347" s="28" t="s">
        <v>203</v>
      </c>
      <c r="S2347" s="28" t="s">
        <v>203</v>
      </c>
      <c r="T2347" s="29" t="s">
        <v>203</v>
      </c>
      <c r="U2347" s="28" t="s">
        <v>203</v>
      </c>
      <c r="V2347" s="63"/>
      <c r="W2347" s="61" t="e">
        <f>(Table134[[#This Row],[2042 Future AADT]]-Table134[[#This Row],[AADT 2022]])/20*($W$5-2022)+Table134[[#This Row],[AADT 2022]]</f>
        <v>#VALUE!</v>
      </c>
      <c r="X2347" s="63"/>
    </row>
    <row r="2348" spans="1:24" s="21" customFormat="1" ht="24" customHeight="1" x14ac:dyDescent="0.25">
      <c r="A2348" s="24" t="s">
        <v>5939</v>
      </c>
      <c r="B2348" s="25" t="s">
        <v>21396</v>
      </c>
      <c r="C2348" s="24">
        <v>8679</v>
      </c>
      <c r="D2348" s="24" t="s">
        <v>17074</v>
      </c>
      <c r="E2348" s="24" t="s">
        <v>5940</v>
      </c>
      <c r="F2348" s="26">
        <f>Table134[[#This Row],[ToMeasure]]-Table134[[#This Row],[FromMeasure]]</f>
        <v>0.28092699999999998</v>
      </c>
      <c r="G2348" s="27" t="s">
        <v>5941</v>
      </c>
      <c r="H2348" s="37">
        <v>1.1523500000000001E-2</v>
      </c>
      <c r="I2348" s="24" t="s">
        <v>478</v>
      </c>
      <c r="J2348" s="37">
        <v>0.2924505</v>
      </c>
      <c r="K2348" s="24" t="s">
        <v>5942</v>
      </c>
      <c r="L2348" s="28">
        <v>1047</v>
      </c>
      <c r="M2348" s="28">
        <v>0</v>
      </c>
      <c r="N2348" s="28">
        <v>1047</v>
      </c>
      <c r="O2348" s="25" t="s">
        <v>24880</v>
      </c>
      <c r="P2348" s="24">
        <v>12</v>
      </c>
      <c r="Q2348" s="24" t="s">
        <v>203</v>
      </c>
      <c r="R2348" s="28">
        <v>33</v>
      </c>
      <c r="S2348" s="28">
        <v>26</v>
      </c>
      <c r="T2348" s="29">
        <v>5.6351480420248332E-2</v>
      </c>
      <c r="U2348" s="28">
        <v>1388</v>
      </c>
      <c r="V2348" s="63"/>
      <c r="W2348" s="61">
        <f>(Table134[[#This Row],[2042 Future AADT]]-Table134[[#This Row],[AADT 2022]])/20*($W$5-2022)+Table134[[#This Row],[AADT 2022]]</f>
        <v>1388</v>
      </c>
      <c r="X2348" s="63"/>
    </row>
    <row r="2349" spans="1:24" s="21" customFormat="1" ht="24" customHeight="1" x14ac:dyDescent="0.25">
      <c r="A2349" s="24" t="s">
        <v>13369</v>
      </c>
      <c r="B2349" s="25" t="s">
        <v>21398</v>
      </c>
      <c r="C2349" s="24">
        <v>8681</v>
      </c>
      <c r="D2349" s="24" t="s">
        <v>17074</v>
      </c>
      <c r="E2349" s="24" t="s">
        <v>13370</v>
      </c>
      <c r="F2349" s="26">
        <f>Table134[[#This Row],[ToMeasure]]-Table134[[#This Row],[FromMeasure]]</f>
        <v>0.2343412</v>
      </c>
      <c r="G2349" s="27" t="s">
        <v>6342</v>
      </c>
      <c r="H2349" s="37">
        <v>1.1673899999999999E-2</v>
      </c>
      <c r="I2349" s="24" t="s">
        <v>2602</v>
      </c>
      <c r="J2349" s="37">
        <v>0.24601509999999999</v>
      </c>
      <c r="K2349" s="24" t="s">
        <v>10013</v>
      </c>
      <c r="L2349" s="28">
        <v>0</v>
      </c>
      <c r="M2349" s="28">
        <v>2364</v>
      </c>
      <c r="N2349" s="28">
        <v>2364</v>
      </c>
      <c r="O2349" s="25" t="s">
        <v>24881</v>
      </c>
      <c r="P2349" s="24">
        <v>16</v>
      </c>
      <c r="Q2349" s="24" t="s">
        <v>203</v>
      </c>
      <c r="R2349" s="28">
        <v>79</v>
      </c>
      <c r="S2349" s="28">
        <v>66</v>
      </c>
      <c r="T2349" s="29">
        <v>6.1336717428087988E-2</v>
      </c>
      <c r="U2349" s="28">
        <v>3134</v>
      </c>
      <c r="V2349" s="63"/>
      <c r="W2349" s="61">
        <f>(Table134[[#This Row],[2042 Future AADT]]-Table134[[#This Row],[AADT 2022]])/20*($W$5-2022)+Table134[[#This Row],[AADT 2022]]</f>
        <v>3134</v>
      </c>
      <c r="X2349" s="63"/>
    </row>
    <row r="2350" spans="1:24" s="21" customFormat="1" ht="24" customHeight="1" x14ac:dyDescent="0.25">
      <c r="A2350" s="24" t="s">
        <v>13372</v>
      </c>
      <c r="B2350" s="25" t="s">
        <v>21397</v>
      </c>
      <c r="C2350" s="24">
        <v>8680</v>
      </c>
      <c r="D2350" s="24" t="s">
        <v>17074</v>
      </c>
      <c r="E2350" s="24" t="s">
        <v>13373</v>
      </c>
      <c r="F2350" s="26">
        <f>Table134[[#This Row],[ToMeasure]]-Table134[[#This Row],[FromMeasure]]</f>
        <v>0.30058210000000002</v>
      </c>
      <c r="G2350" s="27" t="s">
        <v>5942</v>
      </c>
      <c r="H2350" s="37">
        <v>0</v>
      </c>
      <c r="I2350" s="24" t="s">
        <v>5941</v>
      </c>
      <c r="J2350" s="37">
        <v>0.30058210000000002</v>
      </c>
      <c r="K2350" s="24" t="s">
        <v>478</v>
      </c>
      <c r="L2350" s="28">
        <v>2464</v>
      </c>
      <c r="M2350" s="28">
        <v>0</v>
      </c>
      <c r="N2350" s="28">
        <v>2464</v>
      </c>
      <c r="O2350" s="25" t="s">
        <v>24882</v>
      </c>
      <c r="P2350" s="24">
        <v>16</v>
      </c>
      <c r="Q2350" s="24" t="s">
        <v>203</v>
      </c>
      <c r="R2350" s="28">
        <v>81</v>
      </c>
      <c r="S2350" s="28">
        <v>68</v>
      </c>
      <c r="T2350" s="29">
        <v>6.0470779220779224E-2</v>
      </c>
      <c r="U2350" s="28">
        <v>3266</v>
      </c>
      <c r="V2350" s="63"/>
      <c r="W2350" s="61">
        <f>(Table134[[#This Row],[2042 Future AADT]]-Table134[[#This Row],[AADT 2022]])/20*($W$5-2022)+Table134[[#This Row],[AADT 2022]]</f>
        <v>3266</v>
      </c>
      <c r="X2350" s="63"/>
    </row>
    <row r="2351" spans="1:24" s="21" customFormat="1" ht="24" customHeight="1" x14ac:dyDescent="0.25">
      <c r="A2351" s="24" t="s">
        <v>10011</v>
      </c>
      <c r="B2351" s="25" t="s">
        <v>21399</v>
      </c>
      <c r="C2351" s="24">
        <v>8682</v>
      </c>
      <c r="D2351" s="24" t="s">
        <v>17074</v>
      </c>
      <c r="E2351" s="24" t="s">
        <v>10012</v>
      </c>
      <c r="F2351" s="26">
        <f>Table134[[#This Row],[ToMeasure]]-Table134[[#This Row],[FromMeasure]]</f>
        <v>0.26179570000000002</v>
      </c>
      <c r="G2351" s="27" t="s">
        <v>10013</v>
      </c>
      <c r="H2351" s="37">
        <v>0</v>
      </c>
      <c r="I2351" s="24" t="s">
        <v>6342</v>
      </c>
      <c r="J2351" s="37">
        <v>0.26179570000000002</v>
      </c>
      <c r="K2351" s="24" t="s">
        <v>2602</v>
      </c>
      <c r="L2351" s="28">
        <v>1103</v>
      </c>
      <c r="M2351" s="28">
        <v>0</v>
      </c>
      <c r="N2351" s="28">
        <v>1103</v>
      </c>
      <c r="O2351" s="25" t="s">
        <v>24883</v>
      </c>
      <c r="P2351" s="24">
        <v>12</v>
      </c>
      <c r="Q2351" s="24" t="s">
        <v>203</v>
      </c>
      <c r="R2351" s="28">
        <v>37</v>
      </c>
      <c r="S2351" s="28">
        <v>31</v>
      </c>
      <c r="T2351" s="29">
        <v>6.1650045330915684E-2</v>
      </c>
      <c r="U2351" s="28">
        <v>1462</v>
      </c>
      <c r="V2351" s="63"/>
      <c r="W2351" s="61">
        <f>(Table134[[#This Row],[2042 Future AADT]]-Table134[[#This Row],[AADT 2022]])/20*($W$5-2022)+Table134[[#This Row],[AADT 2022]]</f>
        <v>1462</v>
      </c>
      <c r="X2351" s="63"/>
    </row>
    <row r="2352" spans="1:24" s="21" customFormat="1" ht="24" customHeight="1" x14ac:dyDescent="0.25">
      <c r="A2352" s="24" t="s">
        <v>10148</v>
      </c>
      <c r="B2352" s="25"/>
      <c r="C2352" s="24" t="s">
        <v>203</v>
      </c>
      <c r="D2352" s="24" t="s">
        <v>17074</v>
      </c>
      <c r="E2352" s="24" t="s">
        <v>10149</v>
      </c>
      <c r="F2352" s="26">
        <f>Table134[[#This Row],[ToMeasure]]-Table134[[#This Row],[FromMeasure]]</f>
        <v>3.4507620000000003E-2</v>
      </c>
      <c r="G2352" s="27"/>
      <c r="H2352" s="37">
        <v>0</v>
      </c>
      <c r="I2352" s="24" t="s">
        <v>203</v>
      </c>
      <c r="J2352" s="37">
        <v>3.4507620000000003E-2</v>
      </c>
      <c r="K2352" s="24" t="s">
        <v>203</v>
      </c>
      <c r="L2352" s="28" t="s">
        <v>203</v>
      </c>
      <c r="M2352" s="28" t="s">
        <v>203</v>
      </c>
      <c r="N2352" s="28" t="s">
        <v>203</v>
      </c>
      <c r="O2352" s="25" t="s">
        <v>203</v>
      </c>
      <c r="P2352" s="24" t="s">
        <v>203</v>
      </c>
      <c r="Q2352" s="24" t="s">
        <v>203</v>
      </c>
      <c r="R2352" s="28" t="s">
        <v>203</v>
      </c>
      <c r="S2352" s="28" t="s">
        <v>203</v>
      </c>
      <c r="T2352" s="29" t="s">
        <v>203</v>
      </c>
      <c r="U2352" s="28" t="s">
        <v>203</v>
      </c>
      <c r="V2352" s="63"/>
      <c r="W2352" s="61" t="e">
        <f>(Table134[[#This Row],[2042 Future AADT]]-Table134[[#This Row],[AADT 2022]])/20*($W$5-2022)+Table134[[#This Row],[AADT 2022]]</f>
        <v>#VALUE!</v>
      </c>
      <c r="X2352" s="63"/>
    </row>
    <row r="2353" spans="1:24" s="21" customFormat="1" ht="24" customHeight="1" x14ac:dyDescent="0.25">
      <c r="A2353" s="24" t="s">
        <v>5951</v>
      </c>
      <c r="B2353" s="25" t="s">
        <v>19061</v>
      </c>
      <c r="C2353" s="24">
        <v>4044</v>
      </c>
      <c r="D2353" s="24" t="s">
        <v>17074</v>
      </c>
      <c r="E2353" s="24" t="s">
        <v>561</v>
      </c>
      <c r="F2353" s="26">
        <f>Table134[[#This Row],[ToMeasure]]-Table134[[#This Row],[FromMeasure]]</f>
        <v>0.29344966000000028</v>
      </c>
      <c r="G2353" s="27" t="s">
        <v>559</v>
      </c>
      <c r="H2353" s="37">
        <v>8.3942190300000004</v>
      </c>
      <c r="I2353" s="24" t="s">
        <v>2250</v>
      </c>
      <c r="J2353" s="37">
        <v>8.6876686900000006</v>
      </c>
      <c r="K2353" s="24" t="s">
        <v>2253</v>
      </c>
      <c r="L2353" s="28">
        <v>8495</v>
      </c>
      <c r="M2353" s="28">
        <v>7962</v>
      </c>
      <c r="N2353" s="28">
        <v>16457</v>
      </c>
      <c r="O2353" s="25" t="s">
        <v>24884</v>
      </c>
      <c r="P2353" s="24">
        <v>9</v>
      </c>
      <c r="Q2353" s="24">
        <v>65</v>
      </c>
      <c r="R2353" s="28">
        <v>691</v>
      </c>
      <c r="S2353" s="28">
        <v>1058</v>
      </c>
      <c r="T2353" s="29">
        <v>0.10627696420975877</v>
      </c>
      <c r="U2353" s="28">
        <v>40573</v>
      </c>
      <c r="V2353" s="63"/>
      <c r="W2353" s="61">
        <f>(Table134[[#This Row],[2042 Future AADT]]-Table134[[#This Row],[AADT 2022]])/20*($W$5-2022)+Table134[[#This Row],[AADT 2022]]</f>
        <v>40573</v>
      </c>
      <c r="X2353" s="63"/>
    </row>
    <row r="2354" spans="1:24" s="21" customFormat="1" ht="24" customHeight="1" x14ac:dyDescent="0.25">
      <c r="A2354" s="24" t="s">
        <v>10157</v>
      </c>
      <c r="B2354" s="25" t="s">
        <v>19056</v>
      </c>
      <c r="C2354" s="24">
        <v>4024</v>
      </c>
      <c r="D2354" s="24" t="s">
        <v>17074</v>
      </c>
      <c r="E2354" s="24" t="s">
        <v>2276</v>
      </c>
      <c r="F2354" s="26">
        <f>Table134[[#This Row],[ToMeasure]]-Table134[[#This Row],[FromMeasure]]</f>
        <v>0.32208661000000038</v>
      </c>
      <c r="G2354" s="27" t="s">
        <v>557</v>
      </c>
      <c r="H2354" s="37">
        <v>5.7815914099999999</v>
      </c>
      <c r="I2354" s="24" t="s">
        <v>2277</v>
      </c>
      <c r="J2354" s="37">
        <v>6.1036780200000003</v>
      </c>
      <c r="K2354" s="24" t="s">
        <v>10158</v>
      </c>
      <c r="L2354" s="28">
        <v>2734</v>
      </c>
      <c r="M2354" s="28">
        <v>3929</v>
      </c>
      <c r="N2354" s="28">
        <v>6663</v>
      </c>
      <c r="O2354" s="25" t="s">
        <v>24885</v>
      </c>
      <c r="P2354" s="24">
        <v>10</v>
      </c>
      <c r="Q2354" s="24">
        <v>71</v>
      </c>
      <c r="R2354" s="28">
        <v>1001</v>
      </c>
      <c r="S2354" s="28">
        <v>483</v>
      </c>
      <c r="T2354" s="29">
        <v>0.22272249737355546</v>
      </c>
      <c r="U2354" s="28">
        <v>15281</v>
      </c>
      <c r="V2354" s="63"/>
      <c r="W2354" s="61">
        <f>(Table134[[#This Row],[2042 Future AADT]]-Table134[[#This Row],[AADT 2022]])/20*($W$5-2022)+Table134[[#This Row],[AADT 2022]]</f>
        <v>15281</v>
      </c>
      <c r="X2354" s="63"/>
    </row>
    <row r="2355" spans="1:24" s="21" customFormat="1" ht="24" customHeight="1" x14ac:dyDescent="0.25">
      <c r="A2355" s="24" t="s">
        <v>10166</v>
      </c>
      <c r="B2355" s="25" t="s">
        <v>19896</v>
      </c>
      <c r="C2355" s="24">
        <v>5384</v>
      </c>
      <c r="D2355" s="24" t="s">
        <v>17074</v>
      </c>
      <c r="E2355" s="24" t="s">
        <v>2280</v>
      </c>
      <c r="F2355" s="26">
        <f>Table134[[#This Row],[ToMeasure]]-Table134[[#This Row],[FromMeasure]]</f>
        <v>0.14414167000001044</v>
      </c>
      <c r="G2355" s="27" t="s">
        <v>627</v>
      </c>
      <c r="H2355" s="37">
        <v>79.483709399999995</v>
      </c>
      <c r="I2355" s="24" t="s">
        <v>2328</v>
      </c>
      <c r="J2355" s="37">
        <v>79.627851070000006</v>
      </c>
      <c r="K2355" s="24" t="s">
        <v>7911</v>
      </c>
      <c r="L2355" s="28">
        <v>4636</v>
      </c>
      <c r="M2355" s="28">
        <v>1012</v>
      </c>
      <c r="N2355" s="28">
        <v>5648</v>
      </c>
      <c r="O2355" s="25" t="s">
        <v>24886</v>
      </c>
      <c r="P2355" s="24">
        <v>9</v>
      </c>
      <c r="Q2355" s="24">
        <v>57</v>
      </c>
      <c r="R2355" s="28">
        <v>140</v>
      </c>
      <c r="S2355" s="28">
        <v>30</v>
      </c>
      <c r="T2355" s="29">
        <v>3.009915014164306E-2</v>
      </c>
      <c r="U2355" s="28">
        <v>12062</v>
      </c>
      <c r="V2355" s="63"/>
      <c r="W2355" s="61">
        <f>(Table134[[#This Row],[2042 Future AADT]]-Table134[[#This Row],[AADT 2022]])/20*($W$5-2022)+Table134[[#This Row],[AADT 2022]]</f>
        <v>12062</v>
      </c>
      <c r="X2355" s="63"/>
    </row>
    <row r="2356" spans="1:24" s="21" customFormat="1" ht="24" customHeight="1" x14ac:dyDescent="0.25">
      <c r="A2356" s="24" t="s">
        <v>13389</v>
      </c>
      <c r="B2356" s="25" t="s">
        <v>21401</v>
      </c>
      <c r="C2356" s="24">
        <v>8684</v>
      </c>
      <c r="D2356" s="24" t="s">
        <v>17074</v>
      </c>
      <c r="E2356" s="24" t="s">
        <v>13390</v>
      </c>
      <c r="F2356" s="26">
        <f>Table134[[#This Row],[ToMeasure]]-Table134[[#This Row],[FromMeasure]]</f>
        <v>0.19642699999999999</v>
      </c>
      <c r="G2356" s="27" t="s">
        <v>13391</v>
      </c>
      <c r="H2356" s="37">
        <v>0</v>
      </c>
      <c r="I2356" s="24" t="s">
        <v>627</v>
      </c>
      <c r="J2356" s="37">
        <v>0.19642699999999999</v>
      </c>
      <c r="K2356" s="24" t="s">
        <v>1560</v>
      </c>
      <c r="L2356" s="28">
        <v>2071</v>
      </c>
      <c r="M2356" s="28">
        <v>0</v>
      </c>
      <c r="N2356" s="28">
        <v>2071</v>
      </c>
      <c r="O2356" s="25" t="s">
        <v>24887</v>
      </c>
      <c r="P2356" s="24">
        <v>12</v>
      </c>
      <c r="Q2356" s="24" t="s">
        <v>203</v>
      </c>
      <c r="R2356" s="28">
        <v>63</v>
      </c>
      <c r="S2356" s="28">
        <v>53</v>
      </c>
      <c r="T2356" s="29">
        <v>5.6011588604538871E-2</v>
      </c>
      <c r="U2356" s="28">
        <v>3208</v>
      </c>
      <c r="V2356" s="63"/>
      <c r="W2356" s="61">
        <f>(Table134[[#This Row],[2042 Future AADT]]-Table134[[#This Row],[AADT 2022]])/20*($W$5-2022)+Table134[[#This Row],[AADT 2022]]</f>
        <v>3208</v>
      </c>
      <c r="X2356" s="63"/>
    </row>
    <row r="2357" spans="1:24" s="21" customFormat="1" ht="24" customHeight="1" x14ac:dyDescent="0.25">
      <c r="A2357" s="24" t="s">
        <v>16071</v>
      </c>
      <c r="B2357" s="25" t="s">
        <v>21403</v>
      </c>
      <c r="C2357" s="24">
        <v>8686</v>
      </c>
      <c r="D2357" s="24" t="s">
        <v>17074</v>
      </c>
      <c r="E2357" s="24" t="s">
        <v>16072</v>
      </c>
      <c r="F2357" s="26">
        <f>Table134[[#This Row],[ToMeasure]]-Table134[[#This Row],[FromMeasure]]</f>
        <v>6.3058890000000006E-2</v>
      </c>
      <c r="G2357" s="27" t="s">
        <v>16073</v>
      </c>
      <c r="H2357" s="37">
        <v>0</v>
      </c>
      <c r="I2357" s="24" t="s">
        <v>3087</v>
      </c>
      <c r="J2357" s="37">
        <v>6.3058890000000006E-2</v>
      </c>
      <c r="K2357" s="24" t="s">
        <v>1528</v>
      </c>
      <c r="L2357" s="28">
        <v>0</v>
      </c>
      <c r="M2357" s="28">
        <v>11775</v>
      </c>
      <c r="N2357" s="28">
        <v>11775</v>
      </c>
      <c r="O2357" s="25" t="s">
        <v>24888</v>
      </c>
      <c r="P2357" s="24">
        <v>13</v>
      </c>
      <c r="Q2357" s="24" t="s">
        <v>203</v>
      </c>
      <c r="R2357" s="28">
        <v>346</v>
      </c>
      <c r="S2357" s="28">
        <v>288</v>
      </c>
      <c r="T2357" s="29">
        <v>5.3842887473460721E-2</v>
      </c>
      <c r="U2357" s="28">
        <v>18241</v>
      </c>
      <c r="V2357" s="63"/>
      <c r="W2357" s="61">
        <f>(Table134[[#This Row],[2042 Future AADT]]-Table134[[#This Row],[AADT 2022]])/20*($W$5-2022)+Table134[[#This Row],[AADT 2022]]</f>
        <v>18241</v>
      </c>
      <c r="X2357" s="63"/>
    </row>
    <row r="2358" spans="1:24" s="21" customFormat="1" ht="24" customHeight="1" x14ac:dyDescent="0.25">
      <c r="A2358" s="24" t="s">
        <v>16075</v>
      </c>
      <c r="B2358" s="25" t="s">
        <v>21402</v>
      </c>
      <c r="C2358" s="24">
        <v>8685</v>
      </c>
      <c r="D2358" s="24" t="s">
        <v>17074</v>
      </c>
      <c r="E2358" s="24" t="s">
        <v>16076</v>
      </c>
      <c r="F2358" s="26">
        <f>Table134[[#This Row],[ToMeasure]]-Table134[[#This Row],[FromMeasure]]</f>
        <v>0.29219371999999999</v>
      </c>
      <c r="G2358" s="27" t="s">
        <v>16077</v>
      </c>
      <c r="H2358" s="37">
        <v>0</v>
      </c>
      <c r="I2358" s="24" t="s">
        <v>1560</v>
      </c>
      <c r="J2358" s="37">
        <v>0.29219371999999999</v>
      </c>
      <c r="K2358" s="24" t="s">
        <v>627</v>
      </c>
      <c r="L2358" s="28">
        <v>11943</v>
      </c>
      <c r="M2358" s="28">
        <v>0</v>
      </c>
      <c r="N2358" s="28">
        <v>11943</v>
      </c>
      <c r="O2358" s="25" t="s">
        <v>24889</v>
      </c>
      <c r="P2358" s="24">
        <v>10</v>
      </c>
      <c r="Q2358" s="24" t="s">
        <v>203</v>
      </c>
      <c r="R2358" s="28">
        <v>438</v>
      </c>
      <c r="S2358" s="28">
        <v>363</v>
      </c>
      <c r="T2358" s="29">
        <v>6.706857573474001E-2</v>
      </c>
      <c r="U2358" s="28">
        <v>18502</v>
      </c>
      <c r="V2358" s="63"/>
      <c r="W2358" s="61">
        <f>(Table134[[#This Row],[2042 Future AADT]]-Table134[[#This Row],[AADT 2022]])/20*($W$5-2022)+Table134[[#This Row],[AADT 2022]]</f>
        <v>18502</v>
      </c>
      <c r="X2358" s="63"/>
    </row>
    <row r="2359" spans="1:24" s="21" customFormat="1" ht="24" customHeight="1" x14ac:dyDescent="0.25">
      <c r="A2359" s="24" t="s">
        <v>13393</v>
      </c>
      <c r="B2359" s="25" t="s">
        <v>21404</v>
      </c>
      <c r="C2359" s="24">
        <v>8687</v>
      </c>
      <c r="D2359" s="24" t="s">
        <v>17074</v>
      </c>
      <c r="E2359" s="24" t="s">
        <v>13394</v>
      </c>
      <c r="F2359" s="26">
        <f>Table134[[#This Row],[ToMeasure]]-Table134[[#This Row],[FromMeasure]]</f>
        <v>0.22578809999999999</v>
      </c>
      <c r="G2359" s="27" t="s">
        <v>13395</v>
      </c>
      <c r="H2359" s="37">
        <v>0</v>
      </c>
      <c r="I2359" s="24" t="s">
        <v>1528</v>
      </c>
      <c r="J2359" s="37">
        <v>0.22578809999999999</v>
      </c>
      <c r="K2359" s="24" t="s">
        <v>3087</v>
      </c>
      <c r="L2359" s="28">
        <v>0</v>
      </c>
      <c r="M2359" s="28">
        <v>1975</v>
      </c>
      <c r="N2359" s="28">
        <v>1975</v>
      </c>
      <c r="O2359" s="25" t="s">
        <v>24890</v>
      </c>
      <c r="P2359" s="24">
        <v>11</v>
      </c>
      <c r="Q2359" s="24" t="s">
        <v>203</v>
      </c>
      <c r="R2359" s="28">
        <v>175</v>
      </c>
      <c r="S2359" s="28">
        <v>67</v>
      </c>
      <c r="T2359" s="29">
        <v>0.12253164556962025</v>
      </c>
      <c r="U2359" s="28">
        <v>3060</v>
      </c>
      <c r="V2359" s="63"/>
      <c r="W2359" s="61">
        <f>(Table134[[#This Row],[2042 Future AADT]]-Table134[[#This Row],[AADT 2022]])/20*($W$5-2022)+Table134[[#This Row],[AADT 2022]]</f>
        <v>3060</v>
      </c>
      <c r="X2359" s="63"/>
    </row>
    <row r="2360" spans="1:24" s="21" customFormat="1" ht="24" customHeight="1" x14ac:dyDescent="0.25">
      <c r="A2360" s="24" t="s">
        <v>10168</v>
      </c>
      <c r="B2360" s="25" t="s">
        <v>21406</v>
      </c>
      <c r="C2360" s="24">
        <v>8690</v>
      </c>
      <c r="D2360" s="24" t="s">
        <v>17074</v>
      </c>
      <c r="E2360" s="24" t="s">
        <v>10169</v>
      </c>
      <c r="F2360" s="26">
        <f>Table134[[#This Row],[ToMeasure]]-Table134[[#This Row],[FromMeasure]]</f>
        <v>0.28494233000000002</v>
      </c>
      <c r="G2360" s="27" t="s">
        <v>10170</v>
      </c>
      <c r="H2360" s="37">
        <v>0</v>
      </c>
      <c r="I2360" s="24" t="s">
        <v>627</v>
      </c>
      <c r="J2360" s="37">
        <v>0.28494233000000002</v>
      </c>
      <c r="K2360" s="24" t="s">
        <v>10171</v>
      </c>
      <c r="L2360" s="28">
        <v>2939</v>
      </c>
      <c r="M2360" s="28">
        <v>0</v>
      </c>
      <c r="N2360" s="28">
        <v>2939</v>
      </c>
      <c r="O2360" s="25" t="s">
        <v>24891</v>
      </c>
      <c r="P2360" s="24">
        <v>10</v>
      </c>
      <c r="Q2360" s="24" t="s">
        <v>203</v>
      </c>
      <c r="R2360" s="28">
        <v>192</v>
      </c>
      <c r="S2360" s="28">
        <v>30</v>
      </c>
      <c r="T2360" s="29">
        <v>7.5535896563456953E-2</v>
      </c>
      <c r="U2360" s="28">
        <v>5048</v>
      </c>
      <c r="V2360" s="63"/>
      <c r="W2360" s="61">
        <f>(Table134[[#This Row],[2042 Future AADT]]-Table134[[#This Row],[AADT 2022]])/20*($W$5-2022)+Table134[[#This Row],[AADT 2022]]</f>
        <v>5048</v>
      </c>
      <c r="X2360" s="63"/>
    </row>
    <row r="2361" spans="1:24" s="21" customFormat="1" ht="24" customHeight="1" x14ac:dyDescent="0.25">
      <c r="A2361" s="24" t="s">
        <v>5965</v>
      </c>
      <c r="B2361" s="25" t="s">
        <v>21408</v>
      </c>
      <c r="C2361" s="24">
        <v>8693</v>
      </c>
      <c r="D2361" s="24" t="s">
        <v>17074</v>
      </c>
      <c r="E2361" s="24" t="s">
        <v>5966</v>
      </c>
      <c r="F2361" s="26">
        <f>Table134[[#This Row],[ToMeasure]]-Table134[[#This Row],[FromMeasure]]</f>
        <v>0.19767577</v>
      </c>
      <c r="G2361" s="27" t="s">
        <v>5967</v>
      </c>
      <c r="H2361" s="37">
        <v>0</v>
      </c>
      <c r="I2361" s="24" t="s">
        <v>3087</v>
      </c>
      <c r="J2361" s="37">
        <v>0.19767577</v>
      </c>
      <c r="K2361" s="24" t="s">
        <v>1528</v>
      </c>
      <c r="L2361" s="28">
        <v>0</v>
      </c>
      <c r="M2361" s="28">
        <v>2922</v>
      </c>
      <c r="N2361" s="28">
        <v>2922</v>
      </c>
      <c r="O2361" s="25" t="s">
        <v>24892</v>
      </c>
      <c r="P2361" s="24">
        <v>19</v>
      </c>
      <c r="Q2361" s="24" t="s">
        <v>203</v>
      </c>
      <c r="R2361" s="28">
        <v>64</v>
      </c>
      <c r="S2361" s="28">
        <v>55</v>
      </c>
      <c r="T2361" s="29">
        <v>4.0725530458590009E-2</v>
      </c>
      <c r="U2361" s="28">
        <v>4527</v>
      </c>
      <c r="V2361" s="63"/>
      <c r="W2361" s="61">
        <f>(Table134[[#This Row],[2042 Future AADT]]-Table134[[#This Row],[AADT 2022]])/20*($W$5-2022)+Table134[[#This Row],[AADT 2022]]</f>
        <v>4527</v>
      </c>
      <c r="X2361" s="63"/>
    </row>
    <row r="2362" spans="1:24" s="21" customFormat="1" ht="24" customHeight="1" x14ac:dyDescent="0.25">
      <c r="A2362" s="24" t="s">
        <v>10173</v>
      </c>
      <c r="B2362" s="25" t="s">
        <v>21407</v>
      </c>
      <c r="C2362" s="24">
        <v>8692</v>
      </c>
      <c r="D2362" s="24" t="s">
        <v>17074</v>
      </c>
      <c r="E2362" s="24" t="s">
        <v>10174</v>
      </c>
      <c r="F2362" s="26">
        <f>Table134[[#This Row],[ToMeasure]]-Table134[[#This Row],[FromMeasure]]</f>
        <v>0.2490868</v>
      </c>
      <c r="G2362" s="27" t="s">
        <v>10171</v>
      </c>
      <c r="H2362" s="37">
        <v>0</v>
      </c>
      <c r="I2362" s="24" t="s">
        <v>1560</v>
      </c>
      <c r="J2362" s="37">
        <v>0.2490868</v>
      </c>
      <c r="K2362" s="24" t="s">
        <v>627</v>
      </c>
      <c r="L2362" s="28">
        <v>2931</v>
      </c>
      <c r="M2362" s="28">
        <v>0</v>
      </c>
      <c r="N2362" s="28">
        <v>2931</v>
      </c>
      <c r="O2362" s="25" t="s">
        <v>24893</v>
      </c>
      <c r="P2362" s="24">
        <v>9</v>
      </c>
      <c r="Q2362" s="24" t="s">
        <v>203</v>
      </c>
      <c r="R2362" s="28">
        <v>175</v>
      </c>
      <c r="S2362" s="28">
        <v>61</v>
      </c>
      <c r="T2362" s="29">
        <v>8.0518594336403959E-2</v>
      </c>
      <c r="U2362" s="28">
        <v>4541</v>
      </c>
      <c r="V2362" s="63"/>
      <c r="W2362" s="61">
        <f>(Table134[[#This Row],[2042 Future AADT]]-Table134[[#This Row],[AADT 2022]])/20*($W$5-2022)+Table134[[#This Row],[AADT 2022]]</f>
        <v>4541</v>
      </c>
      <c r="X2362" s="63"/>
    </row>
    <row r="2363" spans="1:24" s="21" customFormat="1" ht="24" customHeight="1" x14ac:dyDescent="0.25">
      <c r="A2363" s="24" t="s">
        <v>5969</v>
      </c>
      <c r="B2363" s="25" t="s">
        <v>21411</v>
      </c>
      <c r="C2363" s="24">
        <v>8696</v>
      </c>
      <c r="D2363" s="24" t="s">
        <v>17074</v>
      </c>
      <c r="E2363" s="24" t="s">
        <v>5970</v>
      </c>
      <c r="F2363" s="26">
        <f>Table134[[#This Row],[ToMeasure]]-Table134[[#This Row],[FromMeasure]]</f>
        <v>0.42113513000000002</v>
      </c>
      <c r="G2363" s="27" t="s">
        <v>5971</v>
      </c>
      <c r="H2363" s="37">
        <v>0</v>
      </c>
      <c r="I2363" s="24" t="s">
        <v>627</v>
      </c>
      <c r="J2363" s="37">
        <v>0.42113513000000002</v>
      </c>
      <c r="K2363" s="24" t="s">
        <v>5972</v>
      </c>
      <c r="L2363" s="28">
        <v>1178</v>
      </c>
      <c r="M2363" s="28">
        <v>0</v>
      </c>
      <c r="N2363" s="28">
        <v>1178</v>
      </c>
      <c r="O2363" s="25" t="s">
        <v>24894</v>
      </c>
      <c r="P2363" s="24">
        <v>22</v>
      </c>
      <c r="Q2363" s="24">
        <v>77</v>
      </c>
      <c r="R2363" s="28">
        <v>27</v>
      </c>
      <c r="S2363" s="28">
        <v>22</v>
      </c>
      <c r="T2363" s="29">
        <v>4.1595925297113749E-2</v>
      </c>
      <c r="U2363" s="28">
        <v>1825</v>
      </c>
      <c r="V2363" s="63"/>
      <c r="W2363" s="61">
        <f>(Table134[[#This Row],[2042 Future AADT]]-Table134[[#This Row],[AADT 2022]])/20*($W$5-2022)+Table134[[#This Row],[AADT 2022]]</f>
        <v>1825</v>
      </c>
      <c r="X2363" s="63"/>
    </row>
    <row r="2364" spans="1:24" s="21" customFormat="1" ht="24" customHeight="1" x14ac:dyDescent="0.25">
      <c r="A2364" s="24" t="s">
        <v>13397</v>
      </c>
      <c r="B2364" s="25" t="s">
        <v>21413</v>
      </c>
      <c r="C2364" s="24">
        <v>8698</v>
      </c>
      <c r="D2364" s="24" t="s">
        <v>17074</v>
      </c>
      <c r="E2364" s="24" t="s">
        <v>13398</v>
      </c>
      <c r="F2364" s="26">
        <f>Table134[[#This Row],[ToMeasure]]-Table134[[#This Row],[FromMeasure]]</f>
        <v>0.20729949</v>
      </c>
      <c r="G2364" s="27" t="s">
        <v>5981</v>
      </c>
      <c r="H2364" s="37">
        <v>0</v>
      </c>
      <c r="I2364" s="24" t="s">
        <v>3087</v>
      </c>
      <c r="J2364" s="37">
        <v>0.20729949</v>
      </c>
      <c r="K2364" s="24" t="s">
        <v>13399</v>
      </c>
      <c r="L2364" s="28">
        <v>0</v>
      </c>
      <c r="M2364" s="28">
        <v>787</v>
      </c>
      <c r="N2364" s="28">
        <v>787</v>
      </c>
      <c r="O2364" s="25" t="s">
        <v>24895</v>
      </c>
      <c r="P2364" s="24">
        <v>14</v>
      </c>
      <c r="Q2364" s="24" t="s">
        <v>203</v>
      </c>
      <c r="R2364" s="28">
        <v>15</v>
      </c>
      <c r="S2364" s="28">
        <v>11</v>
      </c>
      <c r="T2364" s="29">
        <v>3.303684879288437E-2</v>
      </c>
      <c r="U2364" s="28">
        <v>1219</v>
      </c>
      <c r="V2364" s="63"/>
      <c r="W2364" s="61">
        <f>(Table134[[#This Row],[2042 Future AADT]]-Table134[[#This Row],[AADT 2022]])/20*($W$5-2022)+Table134[[#This Row],[AADT 2022]]</f>
        <v>1219</v>
      </c>
      <c r="X2364" s="63"/>
    </row>
    <row r="2365" spans="1:24" s="21" customFormat="1" ht="24" customHeight="1" x14ac:dyDescent="0.25">
      <c r="A2365" s="24" t="s">
        <v>13401</v>
      </c>
      <c r="B2365" s="25" t="s">
        <v>21412</v>
      </c>
      <c r="C2365" s="24">
        <v>8697</v>
      </c>
      <c r="D2365" s="24" t="s">
        <v>17074</v>
      </c>
      <c r="E2365" s="24" t="s">
        <v>13402</v>
      </c>
      <c r="F2365" s="26">
        <f>Table134[[#This Row],[ToMeasure]]-Table134[[#This Row],[FromMeasure]]</f>
        <v>0.20906346999999997</v>
      </c>
      <c r="G2365" s="27" t="s">
        <v>5972</v>
      </c>
      <c r="H2365" s="37">
        <v>4.1115020000000002E-2</v>
      </c>
      <c r="I2365" s="24" t="s">
        <v>5971</v>
      </c>
      <c r="J2365" s="37">
        <v>0.25017848999999998</v>
      </c>
      <c r="K2365" s="24" t="s">
        <v>627</v>
      </c>
      <c r="L2365" s="28">
        <v>787</v>
      </c>
      <c r="M2365" s="28">
        <v>0</v>
      </c>
      <c r="N2365" s="28">
        <v>787</v>
      </c>
      <c r="O2365" s="25" t="s">
        <v>24896</v>
      </c>
      <c r="P2365" s="24">
        <v>16</v>
      </c>
      <c r="Q2365" s="24" t="s">
        <v>203</v>
      </c>
      <c r="R2365" s="28">
        <v>16</v>
      </c>
      <c r="S2365" s="28">
        <v>13</v>
      </c>
      <c r="T2365" s="29">
        <v>3.6848792884371026E-2</v>
      </c>
      <c r="U2365" s="28">
        <v>1219</v>
      </c>
      <c r="V2365" s="63"/>
      <c r="W2365" s="61">
        <f>(Table134[[#This Row],[2042 Future AADT]]-Table134[[#This Row],[AADT 2022]])/20*($W$5-2022)+Table134[[#This Row],[AADT 2022]]</f>
        <v>1219</v>
      </c>
      <c r="X2365" s="63"/>
    </row>
    <row r="2366" spans="1:24" s="21" customFormat="1" ht="24" customHeight="1" x14ac:dyDescent="0.25">
      <c r="A2366" s="24" t="s">
        <v>13404</v>
      </c>
      <c r="B2366" s="25" t="s">
        <v>21414</v>
      </c>
      <c r="C2366" s="24">
        <v>8699</v>
      </c>
      <c r="D2366" s="24" t="s">
        <v>17074</v>
      </c>
      <c r="E2366" s="24" t="s">
        <v>13405</v>
      </c>
      <c r="F2366" s="26">
        <f>Table134[[#This Row],[ToMeasure]]-Table134[[#This Row],[FromMeasure]]</f>
        <v>0.43091986999999998</v>
      </c>
      <c r="G2366" s="27" t="s">
        <v>13399</v>
      </c>
      <c r="H2366" s="37">
        <v>6.6091999999999995E-4</v>
      </c>
      <c r="I2366" s="24" t="s">
        <v>3087</v>
      </c>
      <c r="J2366" s="37">
        <v>0.43158078999999999</v>
      </c>
      <c r="K2366" s="24" t="s">
        <v>5981</v>
      </c>
      <c r="L2366" s="28">
        <v>0</v>
      </c>
      <c r="M2366" s="28">
        <v>1390</v>
      </c>
      <c r="N2366" s="28">
        <v>1390</v>
      </c>
      <c r="O2366" s="25" t="s">
        <v>24897</v>
      </c>
      <c r="P2366" s="24">
        <v>14</v>
      </c>
      <c r="Q2366" s="24">
        <v>77</v>
      </c>
      <c r="R2366" s="28">
        <v>28</v>
      </c>
      <c r="S2366" s="28">
        <v>23</v>
      </c>
      <c r="T2366" s="29">
        <v>3.6690647482014387E-2</v>
      </c>
      <c r="U2366" s="28">
        <v>2153</v>
      </c>
      <c r="V2366" s="63"/>
      <c r="W2366" s="61">
        <f>(Table134[[#This Row],[2042 Future AADT]]-Table134[[#This Row],[AADT 2022]])/20*($W$5-2022)+Table134[[#This Row],[AADT 2022]]</f>
        <v>2153</v>
      </c>
      <c r="X2366" s="63"/>
    </row>
    <row r="2367" spans="1:24" s="21" customFormat="1" ht="24" customHeight="1" x14ac:dyDescent="0.25">
      <c r="A2367" s="24" t="s">
        <v>16079</v>
      </c>
      <c r="B2367" s="25"/>
      <c r="C2367" s="24" t="s">
        <v>203</v>
      </c>
      <c r="D2367" s="24" t="s">
        <v>17074</v>
      </c>
      <c r="E2367" s="24" t="s">
        <v>16080</v>
      </c>
      <c r="F2367" s="26">
        <f>Table134[[#This Row],[ToMeasure]]-Table134[[#This Row],[FromMeasure]]</f>
        <v>5.311573E-2</v>
      </c>
      <c r="G2367" s="27" t="s">
        <v>16081</v>
      </c>
      <c r="H2367" s="37">
        <v>0</v>
      </c>
      <c r="I2367" s="24" t="s">
        <v>16082</v>
      </c>
      <c r="J2367" s="37">
        <v>5.311573E-2</v>
      </c>
      <c r="K2367" s="24" t="s">
        <v>13399</v>
      </c>
      <c r="L2367" s="28" t="s">
        <v>203</v>
      </c>
      <c r="M2367" s="28" t="s">
        <v>203</v>
      </c>
      <c r="N2367" s="28" t="s">
        <v>203</v>
      </c>
      <c r="O2367" s="25" t="s">
        <v>203</v>
      </c>
      <c r="P2367" s="24" t="s">
        <v>203</v>
      </c>
      <c r="Q2367" s="24" t="s">
        <v>203</v>
      </c>
      <c r="R2367" s="28" t="s">
        <v>203</v>
      </c>
      <c r="S2367" s="28" t="s">
        <v>203</v>
      </c>
      <c r="T2367" s="29" t="s">
        <v>203</v>
      </c>
      <c r="U2367" s="28" t="s">
        <v>203</v>
      </c>
      <c r="V2367" s="63"/>
      <c r="W2367" s="61" t="e">
        <f>(Table134[[#This Row],[2042 Future AADT]]-Table134[[#This Row],[AADT 2022]])/20*($W$5-2022)+Table134[[#This Row],[AADT 2022]]</f>
        <v>#VALUE!</v>
      </c>
      <c r="X2367" s="63"/>
    </row>
    <row r="2368" spans="1:24" s="21" customFormat="1" ht="24" customHeight="1" x14ac:dyDescent="0.25">
      <c r="A2368" s="24" t="s">
        <v>16083</v>
      </c>
      <c r="B2368" s="25"/>
      <c r="C2368" s="24" t="s">
        <v>203</v>
      </c>
      <c r="D2368" s="24" t="s">
        <v>17074</v>
      </c>
      <c r="E2368" s="24" t="s">
        <v>16084</v>
      </c>
      <c r="F2368" s="26">
        <f>Table134[[#This Row],[ToMeasure]]-Table134[[#This Row],[FromMeasure]]</f>
        <v>1.779613E-2</v>
      </c>
      <c r="G2368" s="27" t="s">
        <v>16085</v>
      </c>
      <c r="H2368" s="37">
        <v>0</v>
      </c>
      <c r="I2368" s="24" t="s">
        <v>5982</v>
      </c>
      <c r="J2368" s="37">
        <v>1.779613E-2</v>
      </c>
      <c r="K2368" s="24" t="s">
        <v>16086</v>
      </c>
      <c r="L2368" s="28" t="s">
        <v>203</v>
      </c>
      <c r="M2368" s="28" t="s">
        <v>203</v>
      </c>
      <c r="N2368" s="28" t="s">
        <v>203</v>
      </c>
      <c r="O2368" s="25" t="s">
        <v>203</v>
      </c>
      <c r="P2368" s="24" t="s">
        <v>203</v>
      </c>
      <c r="Q2368" s="24" t="s">
        <v>203</v>
      </c>
      <c r="R2368" s="28" t="s">
        <v>203</v>
      </c>
      <c r="S2368" s="28" t="s">
        <v>203</v>
      </c>
      <c r="T2368" s="29" t="s">
        <v>203</v>
      </c>
      <c r="U2368" s="28" t="s">
        <v>203</v>
      </c>
      <c r="V2368" s="63"/>
      <c r="W2368" s="61" t="e">
        <f>(Table134[[#This Row],[2042 Future AADT]]-Table134[[#This Row],[AADT 2022]])/20*($W$5-2022)+Table134[[#This Row],[AADT 2022]]</f>
        <v>#VALUE!</v>
      </c>
      <c r="X2368" s="63"/>
    </row>
    <row r="2369" spans="1:24" s="21" customFormat="1" ht="24" customHeight="1" x14ac:dyDescent="0.25">
      <c r="A2369" s="24" t="s">
        <v>16087</v>
      </c>
      <c r="B2369" s="25"/>
      <c r="C2369" s="24" t="s">
        <v>203</v>
      </c>
      <c r="D2369" s="24" t="s">
        <v>17074</v>
      </c>
      <c r="E2369" s="24" t="s">
        <v>16088</v>
      </c>
      <c r="F2369" s="26">
        <f>Table134[[#This Row],[ToMeasure]]-Table134[[#This Row],[FromMeasure]]</f>
        <v>5.9007499999999997E-2</v>
      </c>
      <c r="G2369" s="27" t="s">
        <v>16089</v>
      </c>
      <c r="H2369" s="37">
        <v>0</v>
      </c>
      <c r="I2369" s="24" t="s">
        <v>16086</v>
      </c>
      <c r="J2369" s="37">
        <v>5.9007499999999997E-2</v>
      </c>
      <c r="K2369" s="24" t="s">
        <v>5972</v>
      </c>
      <c r="L2369" s="28" t="s">
        <v>203</v>
      </c>
      <c r="M2369" s="28" t="s">
        <v>203</v>
      </c>
      <c r="N2369" s="28" t="s">
        <v>203</v>
      </c>
      <c r="O2369" s="25" t="s">
        <v>203</v>
      </c>
      <c r="P2369" s="24" t="s">
        <v>203</v>
      </c>
      <c r="Q2369" s="24" t="s">
        <v>203</v>
      </c>
      <c r="R2369" s="28" t="s">
        <v>203</v>
      </c>
      <c r="S2369" s="28" t="s">
        <v>203</v>
      </c>
      <c r="T2369" s="29" t="s">
        <v>203</v>
      </c>
      <c r="U2369" s="28" t="s">
        <v>203</v>
      </c>
      <c r="V2369" s="63"/>
      <c r="W2369" s="61" t="e">
        <f>(Table134[[#This Row],[2042 Future AADT]]-Table134[[#This Row],[AADT 2022]])/20*($W$5-2022)+Table134[[#This Row],[AADT 2022]]</f>
        <v>#VALUE!</v>
      </c>
      <c r="X2369" s="63"/>
    </row>
    <row r="2370" spans="1:24" s="21" customFormat="1" ht="24" customHeight="1" x14ac:dyDescent="0.25">
      <c r="A2370" s="24" t="s">
        <v>16090</v>
      </c>
      <c r="B2370" s="25"/>
      <c r="C2370" s="24" t="s">
        <v>203</v>
      </c>
      <c r="D2370" s="24" t="s">
        <v>17074</v>
      </c>
      <c r="E2370" s="24" t="s">
        <v>16091</v>
      </c>
      <c r="F2370" s="26">
        <f>Table134[[#This Row],[ToMeasure]]-Table134[[#This Row],[FromMeasure]]</f>
        <v>2.0403330000000001E-2</v>
      </c>
      <c r="G2370" s="27" t="s">
        <v>16092</v>
      </c>
      <c r="H2370" s="37">
        <v>0</v>
      </c>
      <c r="I2370" s="24" t="s">
        <v>16086</v>
      </c>
      <c r="J2370" s="37">
        <v>2.0403330000000001E-2</v>
      </c>
      <c r="K2370" s="24" t="s">
        <v>5982</v>
      </c>
      <c r="L2370" s="28" t="s">
        <v>203</v>
      </c>
      <c r="M2370" s="28" t="s">
        <v>203</v>
      </c>
      <c r="N2370" s="28" t="s">
        <v>203</v>
      </c>
      <c r="O2370" s="25" t="s">
        <v>203</v>
      </c>
      <c r="P2370" s="24" t="s">
        <v>203</v>
      </c>
      <c r="Q2370" s="24" t="s">
        <v>203</v>
      </c>
      <c r="R2370" s="28" t="s">
        <v>203</v>
      </c>
      <c r="S2370" s="28" t="s">
        <v>203</v>
      </c>
      <c r="T2370" s="29" t="s">
        <v>203</v>
      </c>
      <c r="U2370" s="28" t="s">
        <v>203</v>
      </c>
      <c r="V2370" s="63"/>
      <c r="W2370" s="61" t="e">
        <f>(Table134[[#This Row],[2042 Future AADT]]-Table134[[#This Row],[AADT 2022]])/20*($W$5-2022)+Table134[[#This Row],[AADT 2022]]</f>
        <v>#VALUE!</v>
      </c>
      <c r="X2370" s="63"/>
    </row>
    <row r="2371" spans="1:24" s="21" customFormat="1" ht="24" customHeight="1" x14ac:dyDescent="0.25">
      <c r="A2371" s="24" t="s">
        <v>5974</v>
      </c>
      <c r="B2371" s="25"/>
      <c r="C2371" s="24" t="s">
        <v>203</v>
      </c>
      <c r="D2371" s="24" t="s">
        <v>17074</v>
      </c>
      <c r="E2371" s="24" t="s">
        <v>5975</v>
      </c>
      <c r="F2371" s="26">
        <f>Table134[[#This Row],[ToMeasure]]-Table134[[#This Row],[FromMeasure]]</f>
        <v>9.6195989999999995E-2</v>
      </c>
      <c r="G2371" s="27" t="s">
        <v>5976</v>
      </c>
      <c r="H2371" s="37">
        <v>0</v>
      </c>
      <c r="I2371" s="24" t="s">
        <v>5971</v>
      </c>
      <c r="J2371" s="37">
        <v>9.6195989999999995E-2</v>
      </c>
      <c r="K2371" s="24" t="s">
        <v>5977</v>
      </c>
      <c r="L2371" s="28" t="s">
        <v>203</v>
      </c>
      <c r="M2371" s="28" t="s">
        <v>203</v>
      </c>
      <c r="N2371" s="28" t="s">
        <v>203</v>
      </c>
      <c r="O2371" s="25" t="s">
        <v>203</v>
      </c>
      <c r="P2371" s="24" t="s">
        <v>203</v>
      </c>
      <c r="Q2371" s="24" t="s">
        <v>203</v>
      </c>
      <c r="R2371" s="28" t="s">
        <v>203</v>
      </c>
      <c r="S2371" s="28" t="s">
        <v>203</v>
      </c>
      <c r="T2371" s="29" t="s">
        <v>203</v>
      </c>
      <c r="U2371" s="28" t="s">
        <v>203</v>
      </c>
      <c r="V2371" s="63"/>
      <c r="W2371" s="61" t="e">
        <f>(Table134[[#This Row],[2042 Future AADT]]-Table134[[#This Row],[AADT 2022]])/20*($W$5-2022)+Table134[[#This Row],[AADT 2022]]</f>
        <v>#VALUE!</v>
      </c>
      <c r="X2371" s="63"/>
    </row>
    <row r="2372" spans="1:24" s="21" customFormat="1" ht="24" customHeight="1" x14ac:dyDescent="0.25">
      <c r="A2372" s="24" t="s">
        <v>5978</v>
      </c>
      <c r="B2372" s="25"/>
      <c r="C2372" s="24" t="s">
        <v>203</v>
      </c>
      <c r="D2372" s="24" t="s">
        <v>17074</v>
      </c>
      <c r="E2372" s="24" t="s">
        <v>5979</v>
      </c>
      <c r="F2372" s="26">
        <f>Table134[[#This Row],[ToMeasure]]-Table134[[#This Row],[FromMeasure]]</f>
        <v>0.11620348</v>
      </c>
      <c r="G2372" s="27" t="s">
        <v>5980</v>
      </c>
      <c r="H2372" s="37">
        <v>0</v>
      </c>
      <c r="I2372" s="24" t="s">
        <v>5981</v>
      </c>
      <c r="J2372" s="37">
        <v>0.11620348</v>
      </c>
      <c r="K2372" s="24" t="s">
        <v>5982</v>
      </c>
      <c r="L2372" s="28" t="s">
        <v>203</v>
      </c>
      <c r="M2372" s="28" t="s">
        <v>203</v>
      </c>
      <c r="N2372" s="28" t="s">
        <v>203</v>
      </c>
      <c r="O2372" s="25" t="s">
        <v>203</v>
      </c>
      <c r="P2372" s="24" t="s">
        <v>203</v>
      </c>
      <c r="Q2372" s="24" t="s">
        <v>203</v>
      </c>
      <c r="R2372" s="28" t="s">
        <v>203</v>
      </c>
      <c r="S2372" s="28" t="s">
        <v>203</v>
      </c>
      <c r="T2372" s="29" t="s">
        <v>203</v>
      </c>
      <c r="U2372" s="28" t="s">
        <v>203</v>
      </c>
      <c r="V2372" s="63"/>
      <c r="W2372" s="61" t="e">
        <f>(Table134[[#This Row],[2042 Future AADT]]-Table134[[#This Row],[AADT 2022]])/20*($W$5-2022)+Table134[[#This Row],[AADT 2022]]</f>
        <v>#VALUE!</v>
      </c>
      <c r="X2372" s="63"/>
    </row>
    <row r="2373" spans="1:24" s="21" customFormat="1" ht="24" customHeight="1" x14ac:dyDescent="0.25">
      <c r="A2373" s="24" t="s">
        <v>5983</v>
      </c>
      <c r="B2373" s="25" t="s">
        <v>21415</v>
      </c>
      <c r="C2373" s="24">
        <v>8701</v>
      </c>
      <c r="D2373" s="24" t="s">
        <v>17074</v>
      </c>
      <c r="E2373" s="24" t="s">
        <v>5984</v>
      </c>
      <c r="F2373" s="26">
        <f>Table134[[#This Row],[ToMeasure]]-Table134[[#This Row],[FromMeasure]]</f>
        <v>0.40069417000000002</v>
      </c>
      <c r="G2373" s="27" t="s">
        <v>5985</v>
      </c>
      <c r="H2373" s="37">
        <v>0</v>
      </c>
      <c r="I2373" s="24" t="s">
        <v>627</v>
      </c>
      <c r="J2373" s="37">
        <v>0.40069417000000002</v>
      </c>
      <c r="K2373" s="24" t="s">
        <v>5986</v>
      </c>
      <c r="L2373" s="28">
        <v>4116</v>
      </c>
      <c r="M2373" s="28">
        <v>0</v>
      </c>
      <c r="N2373" s="28">
        <v>4116</v>
      </c>
      <c r="O2373" s="25" t="s">
        <v>24898</v>
      </c>
      <c r="P2373" s="24">
        <v>12</v>
      </c>
      <c r="Q2373" s="24" t="s">
        <v>203</v>
      </c>
      <c r="R2373" s="28">
        <v>308</v>
      </c>
      <c r="S2373" s="28">
        <v>254</v>
      </c>
      <c r="T2373" s="29">
        <v>0.13654033041788144</v>
      </c>
      <c r="U2373" s="28">
        <v>6376</v>
      </c>
      <c r="V2373" s="63"/>
      <c r="W2373" s="61">
        <f>(Table134[[#This Row],[2042 Future AADT]]-Table134[[#This Row],[AADT 2022]])/20*($W$5-2022)+Table134[[#This Row],[AADT 2022]]</f>
        <v>6376</v>
      </c>
      <c r="X2373" s="63"/>
    </row>
    <row r="2374" spans="1:24" s="21" customFormat="1" ht="24" customHeight="1" x14ac:dyDescent="0.25">
      <c r="A2374" s="24" t="s">
        <v>5988</v>
      </c>
      <c r="B2374" s="25" t="s">
        <v>21417</v>
      </c>
      <c r="C2374" s="24">
        <v>8703</v>
      </c>
      <c r="D2374" s="24" t="s">
        <v>17074</v>
      </c>
      <c r="E2374" s="24" t="s">
        <v>5989</v>
      </c>
      <c r="F2374" s="26">
        <f>Table134[[#This Row],[ToMeasure]]-Table134[[#This Row],[FromMeasure]]</f>
        <v>0.29433701000000001</v>
      </c>
      <c r="G2374" s="27" t="s">
        <v>5990</v>
      </c>
      <c r="H2374" s="37">
        <v>0</v>
      </c>
      <c r="I2374" s="24" t="s">
        <v>3087</v>
      </c>
      <c r="J2374" s="37">
        <v>0.29433701000000001</v>
      </c>
      <c r="K2374" s="24" t="s">
        <v>5991</v>
      </c>
      <c r="L2374" s="28">
        <v>0</v>
      </c>
      <c r="M2374" s="28">
        <v>7627</v>
      </c>
      <c r="N2374" s="28">
        <v>7627</v>
      </c>
      <c r="O2374" s="25" t="s">
        <v>24899</v>
      </c>
      <c r="P2374" s="24">
        <v>12</v>
      </c>
      <c r="Q2374" s="24" t="s">
        <v>203</v>
      </c>
      <c r="R2374" s="28">
        <v>187</v>
      </c>
      <c r="S2374" s="28">
        <v>151</v>
      </c>
      <c r="T2374" s="29">
        <v>4.4316244919365415E-2</v>
      </c>
      <c r="U2374" s="28">
        <v>11815</v>
      </c>
      <c r="V2374" s="63"/>
      <c r="W2374" s="61">
        <f>(Table134[[#This Row],[2042 Future AADT]]-Table134[[#This Row],[AADT 2022]])/20*($W$5-2022)+Table134[[#This Row],[AADT 2022]]</f>
        <v>11815</v>
      </c>
      <c r="X2374" s="63"/>
    </row>
    <row r="2375" spans="1:24" s="21" customFormat="1" ht="24" customHeight="1" x14ac:dyDescent="0.25">
      <c r="A2375" s="24" t="s">
        <v>5993</v>
      </c>
      <c r="B2375" s="25" t="s">
        <v>21416</v>
      </c>
      <c r="C2375" s="24">
        <v>8702</v>
      </c>
      <c r="D2375" s="24" t="s">
        <v>17074</v>
      </c>
      <c r="E2375" s="24" t="s">
        <v>5994</v>
      </c>
      <c r="F2375" s="26">
        <f>Table134[[#This Row],[ToMeasure]]-Table134[[#This Row],[FromMeasure]]</f>
        <v>0.34105302999999998</v>
      </c>
      <c r="G2375" s="27" t="s">
        <v>5986</v>
      </c>
      <c r="H2375" s="37">
        <v>0</v>
      </c>
      <c r="I2375" s="24" t="s">
        <v>5985</v>
      </c>
      <c r="J2375" s="37">
        <v>0.34105302999999998</v>
      </c>
      <c r="K2375" s="24" t="s">
        <v>627</v>
      </c>
      <c r="L2375" s="28">
        <v>7766</v>
      </c>
      <c r="M2375" s="28">
        <v>0</v>
      </c>
      <c r="N2375" s="28">
        <v>7766</v>
      </c>
      <c r="O2375" s="25" t="s">
        <v>24900</v>
      </c>
      <c r="P2375" s="24">
        <v>11</v>
      </c>
      <c r="Q2375" s="24" t="s">
        <v>203</v>
      </c>
      <c r="R2375" s="28">
        <v>214</v>
      </c>
      <c r="S2375" s="28">
        <v>178</v>
      </c>
      <c r="T2375" s="29">
        <v>5.047643574555756E-2</v>
      </c>
      <c r="U2375" s="28">
        <v>12031</v>
      </c>
      <c r="V2375" s="63"/>
      <c r="W2375" s="61">
        <f>(Table134[[#This Row],[2042 Future AADT]]-Table134[[#This Row],[AADT 2022]])/20*($W$5-2022)+Table134[[#This Row],[AADT 2022]]</f>
        <v>12031</v>
      </c>
      <c r="X2375" s="63"/>
    </row>
    <row r="2376" spans="1:24" s="21" customFormat="1" ht="24" customHeight="1" x14ac:dyDescent="0.25">
      <c r="A2376" s="24" t="s">
        <v>5996</v>
      </c>
      <c r="B2376" s="25" t="s">
        <v>21418</v>
      </c>
      <c r="C2376" s="24">
        <v>8704</v>
      </c>
      <c r="D2376" s="24" t="s">
        <v>17074</v>
      </c>
      <c r="E2376" s="24" t="s">
        <v>5997</v>
      </c>
      <c r="F2376" s="26">
        <f>Table134[[#This Row],[ToMeasure]]-Table134[[#This Row],[FromMeasure]]</f>
        <v>0.38223663000000002</v>
      </c>
      <c r="G2376" s="27" t="s">
        <v>5991</v>
      </c>
      <c r="H2376" s="37">
        <v>0</v>
      </c>
      <c r="I2376" s="24" t="s">
        <v>5990</v>
      </c>
      <c r="J2376" s="37">
        <v>0.38223663000000002</v>
      </c>
      <c r="K2376" s="24" t="s">
        <v>3087</v>
      </c>
      <c r="L2376" s="28">
        <v>0</v>
      </c>
      <c r="M2376" s="28">
        <v>5173</v>
      </c>
      <c r="N2376" s="28">
        <v>5173</v>
      </c>
      <c r="O2376" s="25" t="s">
        <v>24901</v>
      </c>
      <c r="P2376" s="24">
        <v>14</v>
      </c>
      <c r="Q2376" s="24" t="s">
        <v>203</v>
      </c>
      <c r="R2376" s="28">
        <v>292</v>
      </c>
      <c r="S2376" s="28">
        <v>242</v>
      </c>
      <c r="T2376" s="29">
        <v>0.10322830079257685</v>
      </c>
      <c r="U2376" s="28">
        <v>8014</v>
      </c>
      <c r="V2376" s="63"/>
      <c r="W2376" s="61">
        <f>(Table134[[#This Row],[2042 Future AADT]]-Table134[[#This Row],[AADT 2022]])/20*($W$5-2022)+Table134[[#This Row],[AADT 2022]]</f>
        <v>8014</v>
      </c>
      <c r="X2376" s="63"/>
    </row>
    <row r="2377" spans="1:24" s="21" customFormat="1" ht="24" customHeight="1" x14ac:dyDescent="0.25">
      <c r="A2377" s="24" t="s">
        <v>16093</v>
      </c>
      <c r="B2377" s="25" t="s">
        <v>21420</v>
      </c>
      <c r="C2377" s="24">
        <v>8706</v>
      </c>
      <c r="D2377" s="24" t="s">
        <v>17074</v>
      </c>
      <c r="E2377" s="24" t="s">
        <v>16094</v>
      </c>
      <c r="F2377" s="26">
        <f>Table134[[#This Row],[ToMeasure]]-Table134[[#This Row],[FromMeasure]]</f>
        <v>0.28835956000000001</v>
      </c>
      <c r="G2377" s="27" t="s">
        <v>6002</v>
      </c>
      <c r="H2377" s="37">
        <v>0</v>
      </c>
      <c r="I2377" s="24" t="s">
        <v>627</v>
      </c>
      <c r="J2377" s="37">
        <v>0.28835956000000001</v>
      </c>
      <c r="K2377" s="24" t="s">
        <v>6001</v>
      </c>
      <c r="L2377" s="28">
        <v>6824</v>
      </c>
      <c r="M2377" s="28">
        <v>0</v>
      </c>
      <c r="N2377" s="28">
        <v>6824</v>
      </c>
      <c r="O2377" s="25" t="s">
        <v>24902</v>
      </c>
      <c r="P2377" s="24">
        <v>13</v>
      </c>
      <c r="Q2377" s="24" t="s">
        <v>203</v>
      </c>
      <c r="R2377" s="28">
        <v>309</v>
      </c>
      <c r="S2377" s="28">
        <v>254</v>
      </c>
      <c r="T2377" s="29">
        <v>8.2502930832356394E-2</v>
      </c>
      <c r="U2377" s="28">
        <v>10572</v>
      </c>
      <c r="V2377" s="63"/>
      <c r="W2377" s="61">
        <f>(Table134[[#This Row],[2042 Future AADT]]-Table134[[#This Row],[AADT 2022]])/20*($W$5-2022)+Table134[[#This Row],[AADT 2022]]</f>
        <v>10572</v>
      </c>
      <c r="X2377" s="63"/>
    </row>
    <row r="2378" spans="1:24" s="21" customFormat="1" ht="24" customHeight="1" x14ac:dyDescent="0.25">
      <c r="A2378" s="24" t="s">
        <v>13407</v>
      </c>
      <c r="B2378" s="25" t="s">
        <v>21422</v>
      </c>
      <c r="C2378" s="24">
        <v>8708</v>
      </c>
      <c r="D2378" s="24" t="s">
        <v>17074</v>
      </c>
      <c r="E2378" s="24" t="s">
        <v>13408</v>
      </c>
      <c r="F2378" s="26">
        <f>Table134[[#This Row],[ToMeasure]]-Table134[[#This Row],[FromMeasure]]</f>
        <v>0.26953210999999999</v>
      </c>
      <c r="G2378" s="27" t="s">
        <v>6007</v>
      </c>
      <c r="H2378" s="37">
        <v>0</v>
      </c>
      <c r="I2378" s="24" t="s">
        <v>3087</v>
      </c>
      <c r="J2378" s="37">
        <v>0.26953210999999999</v>
      </c>
      <c r="K2378" s="24" t="s">
        <v>6006</v>
      </c>
      <c r="L2378" s="28">
        <v>0</v>
      </c>
      <c r="M2378" s="28">
        <v>1448</v>
      </c>
      <c r="N2378" s="28">
        <v>1448</v>
      </c>
      <c r="O2378" s="25" t="s">
        <v>24903</v>
      </c>
      <c r="P2378" s="24">
        <v>11</v>
      </c>
      <c r="Q2378" s="24" t="s">
        <v>203</v>
      </c>
      <c r="R2378" s="28">
        <v>40</v>
      </c>
      <c r="S2378" s="28">
        <v>34</v>
      </c>
      <c r="T2378" s="29">
        <v>5.1104972375690609E-2</v>
      </c>
      <c r="U2378" s="28">
        <v>2243</v>
      </c>
      <c r="V2378" s="63"/>
      <c r="W2378" s="61">
        <f>(Table134[[#This Row],[2042 Future AADT]]-Table134[[#This Row],[AADT 2022]])/20*($W$5-2022)+Table134[[#This Row],[AADT 2022]]</f>
        <v>2243</v>
      </c>
      <c r="X2378" s="63"/>
    </row>
    <row r="2379" spans="1:24" s="21" customFormat="1" ht="24" customHeight="1" x14ac:dyDescent="0.25">
      <c r="A2379" s="24" t="s">
        <v>5999</v>
      </c>
      <c r="B2379" s="25" t="s">
        <v>21421</v>
      </c>
      <c r="C2379" s="24">
        <v>8707</v>
      </c>
      <c r="D2379" s="24" t="s">
        <v>17074</v>
      </c>
      <c r="E2379" s="24" t="s">
        <v>6000</v>
      </c>
      <c r="F2379" s="26">
        <f>Table134[[#This Row],[ToMeasure]]-Table134[[#This Row],[FromMeasure]]</f>
        <v>0.28669926000000001</v>
      </c>
      <c r="G2379" s="27" t="s">
        <v>6001</v>
      </c>
      <c r="H2379" s="37">
        <v>0</v>
      </c>
      <c r="I2379" s="24" t="s">
        <v>6002</v>
      </c>
      <c r="J2379" s="37">
        <v>0.28669926000000001</v>
      </c>
      <c r="K2379" s="24" t="s">
        <v>627</v>
      </c>
      <c r="L2379" s="28">
        <v>1423</v>
      </c>
      <c r="M2379" s="28">
        <v>0</v>
      </c>
      <c r="N2379" s="28">
        <v>1423</v>
      </c>
      <c r="O2379" s="25" t="s">
        <v>24904</v>
      </c>
      <c r="P2379" s="24">
        <v>12</v>
      </c>
      <c r="Q2379" s="24" t="s">
        <v>203</v>
      </c>
      <c r="R2379" s="28">
        <v>44</v>
      </c>
      <c r="S2379" s="28">
        <v>36</v>
      </c>
      <c r="T2379" s="29">
        <v>5.621925509486999E-2</v>
      </c>
      <c r="U2379" s="28">
        <v>2204</v>
      </c>
      <c r="V2379" s="63"/>
      <c r="W2379" s="61">
        <f>(Table134[[#This Row],[2042 Future AADT]]-Table134[[#This Row],[AADT 2022]])/20*($W$5-2022)+Table134[[#This Row],[AADT 2022]]</f>
        <v>2204</v>
      </c>
      <c r="X2379" s="63"/>
    </row>
    <row r="2380" spans="1:24" s="21" customFormat="1" ht="24" customHeight="1" x14ac:dyDescent="0.25">
      <c r="A2380" s="24" t="s">
        <v>6004</v>
      </c>
      <c r="B2380" s="25" t="s">
        <v>21423</v>
      </c>
      <c r="C2380" s="24">
        <v>8709</v>
      </c>
      <c r="D2380" s="24" t="s">
        <v>17074</v>
      </c>
      <c r="E2380" s="24" t="s">
        <v>6005</v>
      </c>
      <c r="F2380" s="26">
        <f>Table134[[#This Row],[ToMeasure]]-Table134[[#This Row],[FromMeasure]]</f>
        <v>0.42231412000000002</v>
      </c>
      <c r="G2380" s="27" t="s">
        <v>6006</v>
      </c>
      <c r="H2380" s="37">
        <v>0</v>
      </c>
      <c r="I2380" s="24" t="s">
        <v>6007</v>
      </c>
      <c r="J2380" s="37">
        <v>0.42231412000000002</v>
      </c>
      <c r="K2380" s="24" t="s">
        <v>3087</v>
      </c>
      <c r="L2380" s="28">
        <v>0</v>
      </c>
      <c r="M2380" s="28">
        <v>6618</v>
      </c>
      <c r="N2380" s="28">
        <v>6618</v>
      </c>
      <c r="O2380" s="25" t="s">
        <v>24905</v>
      </c>
      <c r="P2380" s="24">
        <v>11</v>
      </c>
      <c r="Q2380" s="24" t="s">
        <v>203</v>
      </c>
      <c r="R2380" s="28">
        <v>841</v>
      </c>
      <c r="S2380" s="28">
        <v>312</v>
      </c>
      <c r="T2380" s="29">
        <v>0.17422181928074948</v>
      </c>
      <c r="U2380" s="28">
        <v>10252</v>
      </c>
      <c r="V2380" s="63"/>
      <c r="W2380" s="61">
        <f>(Table134[[#This Row],[2042 Future AADT]]-Table134[[#This Row],[AADT 2022]])/20*($W$5-2022)+Table134[[#This Row],[AADT 2022]]</f>
        <v>10252</v>
      </c>
      <c r="X2380" s="63"/>
    </row>
    <row r="2381" spans="1:24" s="21" customFormat="1" ht="24" customHeight="1" x14ac:dyDescent="0.25">
      <c r="A2381" s="24" t="s">
        <v>13410</v>
      </c>
      <c r="B2381" s="25"/>
      <c r="C2381" s="24" t="s">
        <v>203</v>
      </c>
      <c r="D2381" s="24" t="s">
        <v>17074</v>
      </c>
      <c r="E2381" s="24" t="s">
        <v>13411</v>
      </c>
      <c r="F2381" s="26">
        <f>Table134[[#This Row],[ToMeasure]]-Table134[[#This Row],[FromMeasure]]</f>
        <v>0.35291008000000001</v>
      </c>
      <c r="G2381" s="27" t="s">
        <v>13412</v>
      </c>
      <c r="H2381" s="37">
        <v>0</v>
      </c>
      <c r="I2381" s="24" t="s">
        <v>627</v>
      </c>
      <c r="J2381" s="37">
        <v>0.35291008000000001</v>
      </c>
      <c r="K2381" s="24" t="s">
        <v>3087</v>
      </c>
      <c r="L2381" s="28" t="s">
        <v>203</v>
      </c>
      <c r="M2381" s="28" t="s">
        <v>203</v>
      </c>
      <c r="N2381" s="28" t="s">
        <v>203</v>
      </c>
      <c r="O2381" s="25" t="s">
        <v>203</v>
      </c>
      <c r="P2381" s="24" t="s">
        <v>203</v>
      </c>
      <c r="Q2381" s="24" t="s">
        <v>203</v>
      </c>
      <c r="R2381" s="28" t="s">
        <v>203</v>
      </c>
      <c r="S2381" s="28" t="s">
        <v>203</v>
      </c>
      <c r="T2381" s="29" t="s">
        <v>203</v>
      </c>
      <c r="U2381" s="28" t="s">
        <v>203</v>
      </c>
      <c r="V2381" s="63"/>
      <c r="W2381" s="61" t="e">
        <f>(Table134[[#This Row],[2042 Future AADT]]-Table134[[#This Row],[AADT 2022]])/20*($W$5-2022)+Table134[[#This Row],[AADT 2022]]</f>
        <v>#VALUE!</v>
      </c>
      <c r="X2381" s="63"/>
    </row>
    <row r="2382" spans="1:24" s="21" customFormat="1" ht="24" customHeight="1" x14ac:dyDescent="0.25">
      <c r="A2382" s="24" t="s">
        <v>6009</v>
      </c>
      <c r="B2382" s="25"/>
      <c r="C2382" s="24" t="s">
        <v>203</v>
      </c>
      <c r="D2382" s="24" t="s">
        <v>17074</v>
      </c>
      <c r="E2382" s="24" t="s">
        <v>6010</v>
      </c>
      <c r="F2382" s="26">
        <f>Table134[[#This Row],[ToMeasure]]-Table134[[#This Row],[FromMeasure]]</f>
        <v>2.899502E-2</v>
      </c>
      <c r="G2382" s="27" t="s">
        <v>6011</v>
      </c>
      <c r="H2382" s="37">
        <v>0</v>
      </c>
      <c r="I2382" s="24" t="s">
        <v>3087</v>
      </c>
      <c r="J2382" s="37">
        <v>2.899502E-2</v>
      </c>
      <c r="K2382" s="24" t="s">
        <v>6012</v>
      </c>
      <c r="L2382" s="28" t="s">
        <v>203</v>
      </c>
      <c r="M2382" s="28" t="s">
        <v>203</v>
      </c>
      <c r="N2382" s="28">
        <v>3176</v>
      </c>
      <c r="O2382" s="25" t="s">
        <v>24906</v>
      </c>
      <c r="P2382" s="24" t="s">
        <v>203</v>
      </c>
      <c r="Q2382" s="24" t="s">
        <v>203</v>
      </c>
      <c r="R2382" s="28" t="s">
        <v>203</v>
      </c>
      <c r="S2382" s="28" t="s">
        <v>203</v>
      </c>
      <c r="T2382" s="29" t="s">
        <v>203</v>
      </c>
      <c r="U2382" s="28">
        <v>4408</v>
      </c>
      <c r="V2382" s="63"/>
      <c r="W2382" s="61">
        <f>(Table134[[#This Row],[2042 Future AADT]]-Table134[[#This Row],[AADT 2022]])/20*($W$5-2022)+Table134[[#This Row],[AADT 2022]]</f>
        <v>4408</v>
      </c>
      <c r="X2382" s="63"/>
    </row>
    <row r="2383" spans="1:24" s="21" customFormat="1" ht="24" customHeight="1" x14ac:dyDescent="0.25">
      <c r="A2383" s="24" t="s">
        <v>16096</v>
      </c>
      <c r="B2383" s="25"/>
      <c r="C2383" s="24" t="s">
        <v>203</v>
      </c>
      <c r="D2383" s="24" t="s">
        <v>17074</v>
      </c>
      <c r="E2383" s="24" t="s">
        <v>16097</v>
      </c>
      <c r="F2383" s="26">
        <f>Table134[[#This Row],[ToMeasure]]-Table134[[#This Row],[FromMeasure]]</f>
        <v>0.12165824</v>
      </c>
      <c r="G2383" s="27" t="s">
        <v>10178</v>
      </c>
      <c r="H2383" s="37">
        <v>0</v>
      </c>
      <c r="I2383" s="24" t="s">
        <v>3087</v>
      </c>
      <c r="J2383" s="37">
        <v>0.12165824</v>
      </c>
      <c r="K2383" s="24" t="s">
        <v>2312</v>
      </c>
      <c r="L2383" s="28" t="s">
        <v>203</v>
      </c>
      <c r="M2383" s="28" t="s">
        <v>203</v>
      </c>
      <c r="N2383" s="28" t="s">
        <v>203</v>
      </c>
      <c r="O2383" s="25" t="s">
        <v>203</v>
      </c>
      <c r="P2383" s="24" t="s">
        <v>203</v>
      </c>
      <c r="Q2383" s="24" t="s">
        <v>203</v>
      </c>
      <c r="R2383" s="28" t="s">
        <v>203</v>
      </c>
      <c r="S2383" s="28" t="s">
        <v>203</v>
      </c>
      <c r="T2383" s="29" t="s">
        <v>203</v>
      </c>
      <c r="U2383" s="28" t="s">
        <v>203</v>
      </c>
      <c r="V2383" s="63"/>
      <c r="W2383" s="61" t="e">
        <f>(Table134[[#This Row],[2042 Future AADT]]-Table134[[#This Row],[AADT 2022]])/20*($W$5-2022)+Table134[[#This Row],[AADT 2022]]</f>
        <v>#VALUE!</v>
      </c>
      <c r="X2383" s="63"/>
    </row>
    <row r="2384" spans="1:24" s="21" customFormat="1" ht="24" customHeight="1" x14ac:dyDescent="0.25">
      <c r="A2384" s="24" t="s">
        <v>10176</v>
      </c>
      <c r="B2384" s="25"/>
      <c r="C2384" s="24" t="s">
        <v>203</v>
      </c>
      <c r="D2384" s="24" t="s">
        <v>17074</v>
      </c>
      <c r="E2384" s="24" t="s">
        <v>10177</v>
      </c>
      <c r="F2384" s="26">
        <f>Table134[[#This Row],[ToMeasure]]-Table134[[#This Row],[FromMeasure]]</f>
        <v>4.3255080000000001E-2</v>
      </c>
      <c r="G2384" s="27" t="s">
        <v>2312</v>
      </c>
      <c r="H2384" s="37">
        <v>0</v>
      </c>
      <c r="I2384" s="24" t="s">
        <v>10178</v>
      </c>
      <c r="J2384" s="37">
        <v>4.3255080000000001E-2</v>
      </c>
      <c r="K2384" s="24" t="s">
        <v>3087</v>
      </c>
      <c r="L2384" s="28" t="s">
        <v>203</v>
      </c>
      <c r="M2384" s="28" t="s">
        <v>203</v>
      </c>
      <c r="N2384" s="28" t="s">
        <v>203</v>
      </c>
      <c r="O2384" s="25" t="s">
        <v>203</v>
      </c>
      <c r="P2384" s="24" t="s">
        <v>203</v>
      </c>
      <c r="Q2384" s="24" t="s">
        <v>203</v>
      </c>
      <c r="R2384" s="28" t="s">
        <v>203</v>
      </c>
      <c r="S2384" s="28" t="s">
        <v>203</v>
      </c>
      <c r="T2384" s="29" t="s">
        <v>203</v>
      </c>
      <c r="U2384" s="28" t="s">
        <v>203</v>
      </c>
      <c r="V2384" s="63"/>
      <c r="W2384" s="61" t="e">
        <f>(Table134[[#This Row],[2042 Future AADT]]-Table134[[#This Row],[AADT 2022]])/20*($W$5-2022)+Table134[[#This Row],[AADT 2022]]</f>
        <v>#VALUE!</v>
      </c>
      <c r="X2384" s="63"/>
    </row>
    <row r="2385" spans="1:24" s="21" customFormat="1" ht="24" customHeight="1" x14ac:dyDescent="0.25">
      <c r="A2385" s="24" t="s">
        <v>13986</v>
      </c>
      <c r="B2385" s="25"/>
      <c r="C2385" s="24" t="s">
        <v>203</v>
      </c>
      <c r="D2385" s="24" t="s">
        <v>17074</v>
      </c>
      <c r="E2385" s="24" t="s">
        <v>13987</v>
      </c>
      <c r="F2385" s="26">
        <f>Table134[[#This Row],[ToMeasure]]-Table134[[#This Row],[FromMeasure]]</f>
        <v>2.3215409999999999E-2</v>
      </c>
      <c r="G2385" s="27" t="s">
        <v>13988</v>
      </c>
      <c r="H2385" s="37">
        <v>0</v>
      </c>
      <c r="I2385" s="24" t="s">
        <v>627</v>
      </c>
      <c r="J2385" s="37">
        <v>2.3215409999999999E-2</v>
      </c>
      <c r="K2385" s="24" t="s">
        <v>2312</v>
      </c>
      <c r="L2385" s="28" t="s">
        <v>203</v>
      </c>
      <c r="M2385" s="28" t="s">
        <v>203</v>
      </c>
      <c r="N2385" s="28" t="s">
        <v>203</v>
      </c>
      <c r="O2385" s="25" t="s">
        <v>203</v>
      </c>
      <c r="P2385" s="24" t="s">
        <v>203</v>
      </c>
      <c r="Q2385" s="24" t="s">
        <v>203</v>
      </c>
      <c r="R2385" s="28" t="s">
        <v>203</v>
      </c>
      <c r="S2385" s="28" t="s">
        <v>203</v>
      </c>
      <c r="T2385" s="29" t="s">
        <v>203</v>
      </c>
      <c r="U2385" s="28" t="s">
        <v>203</v>
      </c>
      <c r="V2385" s="63"/>
      <c r="W2385" s="61" t="e">
        <f>(Table134[[#This Row],[2042 Future AADT]]-Table134[[#This Row],[AADT 2022]])/20*($W$5-2022)+Table134[[#This Row],[AADT 2022]]</f>
        <v>#VALUE!</v>
      </c>
      <c r="X2385" s="63"/>
    </row>
    <row r="2386" spans="1:24" s="21" customFormat="1" ht="24" customHeight="1" x14ac:dyDescent="0.25">
      <c r="A2386" s="24" t="s">
        <v>10183</v>
      </c>
      <c r="B2386" s="25" t="s">
        <v>18702</v>
      </c>
      <c r="C2386" s="24">
        <v>3244</v>
      </c>
      <c r="D2386" s="24" t="s">
        <v>17074</v>
      </c>
      <c r="E2386" s="24" t="s">
        <v>1315</v>
      </c>
      <c r="F2386" s="26">
        <f>Table134[[#This Row],[ToMeasure]]-Table134[[#This Row],[FromMeasure]]</f>
        <v>0.25851363999999943</v>
      </c>
      <c r="G2386" s="27" t="s">
        <v>2358</v>
      </c>
      <c r="H2386" s="37">
        <v>5.7062535900000002</v>
      </c>
      <c r="I2386" s="24" t="s">
        <v>2362</v>
      </c>
      <c r="J2386" s="37">
        <v>5.9647672299999996</v>
      </c>
      <c r="K2386" s="24" t="s">
        <v>6285</v>
      </c>
      <c r="L2386" s="28">
        <v>451</v>
      </c>
      <c r="M2386" s="28">
        <v>3644</v>
      </c>
      <c r="N2386" s="28">
        <v>4095</v>
      </c>
      <c r="O2386" s="25" t="s">
        <v>24907</v>
      </c>
      <c r="P2386" s="24">
        <v>9</v>
      </c>
      <c r="Q2386" s="24">
        <v>52</v>
      </c>
      <c r="R2386" s="28">
        <v>605</v>
      </c>
      <c r="S2386" s="28">
        <v>2226</v>
      </c>
      <c r="T2386" s="29">
        <v>0.69133089133089132</v>
      </c>
      <c r="U2386" s="28">
        <v>6910</v>
      </c>
      <c r="V2386" s="63"/>
      <c r="W2386" s="61">
        <f>(Table134[[#This Row],[2042 Future AADT]]-Table134[[#This Row],[AADT 2022]])/20*($W$5-2022)+Table134[[#This Row],[AADT 2022]]</f>
        <v>6910</v>
      </c>
      <c r="X2386" s="63"/>
    </row>
    <row r="2387" spans="1:24" s="21" customFormat="1" ht="24" customHeight="1" x14ac:dyDescent="0.25">
      <c r="A2387" s="24" t="s">
        <v>10185</v>
      </c>
      <c r="B2387" s="25"/>
      <c r="C2387" s="24" t="s">
        <v>203</v>
      </c>
      <c r="D2387" s="24" t="s">
        <v>17074</v>
      </c>
      <c r="E2387" s="24" t="s">
        <v>10186</v>
      </c>
      <c r="F2387" s="26">
        <f>Table134[[#This Row],[ToMeasure]]-Table134[[#This Row],[FromMeasure]]</f>
        <v>0.28759962</v>
      </c>
      <c r="G2387" s="27" t="s">
        <v>10187</v>
      </c>
      <c r="H2387" s="37">
        <v>0</v>
      </c>
      <c r="I2387" s="24" t="s">
        <v>272</v>
      </c>
      <c r="J2387" s="37">
        <v>0.28759962</v>
      </c>
      <c r="K2387" s="24" t="s">
        <v>10188</v>
      </c>
      <c r="L2387" s="28" t="s">
        <v>203</v>
      </c>
      <c r="M2387" s="28" t="s">
        <v>203</v>
      </c>
      <c r="N2387" s="28">
        <v>12955</v>
      </c>
      <c r="O2387" s="25" t="s">
        <v>24908</v>
      </c>
      <c r="P2387" s="24" t="s">
        <v>203</v>
      </c>
      <c r="Q2387" s="24" t="s">
        <v>203</v>
      </c>
      <c r="R2387" s="28" t="s">
        <v>203</v>
      </c>
      <c r="S2387" s="28" t="s">
        <v>203</v>
      </c>
      <c r="T2387" s="29" t="s">
        <v>203</v>
      </c>
      <c r="U2387" s="28">
        <v>23165</v>
      </c>
      <c r="V2387" s="63"/>
      <c r="W2387" s="61">
        <f>(Table134[[#This Row],[2042 Future AADT]]-Table134[[#This Row],[AADT 2022]])/20*($W$5-2022)+Table134[[#This Row],[AADT 2022]]</f>
        <v>23165</v>
      </c>
      <c r="X2387" s="63"/>
    </row>
    <row r="2388" spans="1:24" s="21" customFormat="1" ht="24" customHeight="1" x14ac:dyDescent="0.25">
      <c r="A2388" s="24" t="s">
        <v>13993</v>
      </c>
      <c r="B2388" s="25" t="s">
        <v>18773</v>
      </c>
      <c r="C2388" s="24">
        <v>3404</v>
      </c>
      <c r="D2388" s="24" t="s">
        <v>17074</v>
      </c>
      <c r="E2388" s="24" t="s">
        <v>294</v>
      </c>
      <c r="F2388" s="26">
        <f>Table134[[#This Row],[ToMeasure]]-Table134[[#This Row],[FromMeasure]]</f>
        <v>0.26032421</v>
      </c>
      <c r="G2388" s="27" t="s">
        <v>2365</v>
      </c>
      <c r="H2388" s="37">
        <v>0</v>
      </c>
      <c r="I2388" s="24" t="s">
        <v>3294</v>
      </c>
      <c r="J2388" s="37">
        <v>0.26032421</v>
      </c>
      <c r="K2388" s="24" t="s">
        <v>2366</v>
      </c>
      <c r="L2388" s="28">
        <v>2023</v>
      </c>
      <c r="M2388" s="28">
        <v>3413</v>
      </c>
      <c r="N2388" s="28">
        <v>5436</v>
      </c>
      <c r="O2388" s="25" t="s">
        <v>24909</v>
      </c>
      <c r="P2388" s="24">
        <v>9</v>
      </c>
      <c r="Q2388" s="24">
        <v>58</v>
      </c>
      <c r="R2388" s="28">
        <v>136</v>
      </c>
      <c r="S2388" s="28">
        <v>1296</v>
      </c>
      <c r="T2388" s="29">
        <v>0.26342899190581309</v>
      </c>
      <c r="U2388" s="28">
        <v>10051</v>
      </c>
      <c r="V2388" s="63"/>
      <c r="W2388" s="61">
        <f>(Table134[[#This Row],[2042 Future AADT]]-Table134[[#This Row],[AADT 2022]])/20*($W$5-2022)+Table134[[#This Row],[AADT 2022]]</f>
        <v>10051</v>
      </c>
      <c r="X2388" s="63"/>
    </row>
    <row r="2389" spans="1:24" s="21" customFormat="1" ht="24" customHeight="1" x14ac:dyDescent="0.25">
      <c r="A2389" s="24" t="s">
        <v>16101</v>
      </c>
      <c r="B2389" s="25" t="s">
        <v>18780</v>
      </c>
      <c r="C2389" s="24">
        <v>3414</v>
      </c>
      <c r="D2389" s="24" t="s">
        <v>17074</v>
      </c>
      <c r="E2389" s="24" t="s">
        <v>294</v>
      </c>
      <c r="F2389" s="26">
        <f>Table134[[#This Row],[ToMeasure]]-Table134[[#This Row],[FromMeasure]]</f>
        <v>9.2166380000000103E-2</v>
      </c>
      <c r="G2389" s="27" t="s">
        <v>2365</v>
      </c>
      <c r="H2389" s="37">
        <v>2.84437988</v>
      </c>
      <c r="I2389" s="24" t="s">
        <v>2369</v>
      </c>
      <c r="J2389" s="37">
        <v>2.9365462600000001</v>
      </c>
      <c r="K2389" s="24" t="s">
        <v>3343</v>
      </c>
      <c r="L2389" s="28">
        <v>1711</v>
      </c>
      <c r="M2389" s="28">
        <v>1929</v>
      </c>
      <c r="N2389" s="28">
        <v>3640</v>
      </c>
      <c r="O2389" s="25" t="s">
        <v>24910</v>
      </c>
      <c r="P2389" s="24">
        <v>10</v>
      </c>
      <c r="Q2389" s="24">
        <v>51</v>
      </c>
      <c r="R2389" s="28">
        <v>92</v>
      </c>
      <c r="S2389" s="28">
        <v>901</v>
      </c>
      <c r="T2389" s="29">
        <v>0.27280219780219778</v>
      </c>
      <c r="U2389" s="28">
        <v>6312</v>
      </c>
      <c r="V2389" s="63"/>
      <c r="W2389" s="61">
        <f>(Table134[[#This Row],[2042 Future AADT]]-Table134[[#This Row],[AADT 2022]])/20*($W$5-2022)+Table134[[#This Row],[AADT 2022]]</f>
        <v>6312</v>
      </c>
      <c r="X2389" s="63"/>
    </row>
    <row r="2390" spans="1:24" s="21" customFormat="1" ht="24" customHeight="1" x14ac:dyDescent="0.25">
      <c r="A2390" s="24" t="s">
        <v>16103</v>
      </c>
      <c r="B2390" s="25" t="s">
        <v>19312</v>
      </c>
      <c r="C2390" s="24">
        <v>4404</v>
      </c>
      <c r="D2390" s="24" t="s">
        <v>17074</v>
      </c>
      <c r="E2390" s="24" t="s">
        <v>13420</v>
      </c>
      <c r="F2390" s="26">
        <f>Table134[[#This Row],[ToMeasure]]-Table134[[#This Row],[FromMeasure]]</f>
        <v>0.16129272999999955</v>
      </c>
      <c r="G2390" s="27" t="s">
        <v>16104</v>
      </c>
      <c r="H2390" s="37">
        <v>5.8175724500000001</v>
      </c>
      <c r="I2390" s="24" t="s">
        <v>16105</v>
      </c>
      <c r="J2390" s="37">
        <v>5.9788651799999997</v>
      </c>
      <c r="K2390" s="24" t="s">
        <v>1114</v>
      </c>
      <c r="L2390" s="28">
        <v>13995</v>
      </c>
      <c r="M2390" s="28">
        <v>15130</v>
      </c>
      <c r="N2390" s="28">
        <v>29125</v>
      </c>
      <c r="O2390" s="25" t="s">
        <v>24911</v>
      </c>
      <c r="P2390" s="24">
        <v>10</v>
      </c>
      <c r="Q2390" s="24">
        <v>53</v>
      </c>
      <c r="R2390" s="28">
        <v>289</v>
      </c>
      <c r="S2390" s="28">
        <v>0</v>
      </c>
      <c r="T2390" s="29">
        <v>9.92274678111588E-3</v>
      </c>
      <c r="U2390" s="28">
        <v>44396</v>
      </c>
      <c r="V2390" s="63"/>
      <c r="W2390" s="61">
        <f>(Table134[[#This Row],[2042 Future AADT]]-Table134[[#This Row],[AADT 2022]])/20*($W$5-2022)+Table134[[#This Row],[AADT 2022]]</f>
        <v>44396</v>
      </c>
      <c r="X2390" s="63"/>
    </row>
    <row r="2391" spans="1:24" s="21" customFormat="1" ht="24" customHeight="1" x14ac:dyDescent="0.25">
      <c r="A2391" s="24" t="s">
        <v>10190</v>
      </c>
      <c r="B2391" s="25" t="s">
        <v>19393</v>
      </c>
      <c r="C2391" s="24">
        <v>4540</v>
      </c>
      <c r="D2391" s="24" t="s">
        <v>17074</v>
      </c>
      <c r="E2391" s="24" t="s">
        <v>2372</v>
      </c>
      <c r="F2391" s="26">
        <f>Table134[[#This Row],[ToMeasure]]-Table134[[#This Row],[FromMeasure]]</f>
        <v>0.46716850999999998</v>
      </c>
      <c r="G2391" s="27" t="s">
        <v>2373</v>
      </c>
      <c r="H2391" s="37">
        <v>0</v>
      </c>
      <c r="I2391" s="24" t="s">
        <v>156</v>
      </c>
      <c r="J2391" s="37">
        <v>0.46716850999999998</v>
      </c>
      <c r="K2391" s="24" t="s">
        <v>2374</v>
      </c>
      <c r="L2391" s="28">
        <v>4325</v>
      </c>
      <c r="M2391" s="28">
        <v>0</v>
      </c>
      <c r="N2391" s="28">
        <v>4325</v>
      </c>
      <c r="O2391" s="25" t="s">
        <v>24912</v>
      </c>
      <c r="P2391" s="24">
        <v>9</v>
      </c>
      <c r="Q2391" s="24">
        <v>53</v>
      </c>
      <c r="R2391" s="28">
        <v>898</v>
      </c>
      <c r="S2391" s="28">
        <v>418</v>
      </c>
      <c r="T2391" s="29">
        <v>0.30427745664739886</v>
      </c>
      <c r="U2391" s="28">
        <v>7043</v>
      </c>
      <c r="V2391" s="63"/>
      <c r="W2391" s="61">
        <f>(Table134[[#This Row],[2042 Future AADT]]-Table134[[#This Row],[AADT 2022]])/20*($W$5-2022)+Table134[[#This Row],[AADT 2022]]</f>
        <v>7043</v>
      </c>
      <c r="X2391" s="63"/>
    </row>
    <row r="2392" spans="1:24" s="21" customFormat="1" ht="24" customHeight="1" x14ac:dyDescent="0.25">
      <c r="A2392" s="24" t="s">
        <v>13423</v>
      </c>
      <c r="B2392" s="25" t="s">
        <v>19407</v>
      </c>
      <c r="C2392" s="24">
        <v>4564</v>
      </c>
      <c r="D2392" s="24" t="s">
        <v>17074</v>
      </c>
      <c r="E2392" s="24" t="s">
        <v>2372</v>
      </c>
      <c r="F2392" s="26">
        <f>Table134[[#This Row],[ToMeasure]]-Table134[[#This Row],[FromMeasure]]</f>
        <v>9.0544669999999883E-2</v>
      </c>
      <c r="G2392" s="27" t="s">
        <v>2373</v>
      </c>
      <c r="H2392" s="37">
        <v>3.3905663000000001</v>
      </c>
      <c r="I2392" s="24" t="s">
        <v>2380</v>
      </c>
      <c r="J2392" s="37">
        <v>3.48111097</v>
      </c>
      <c r="K2392" s="24" t="s">
        <v>1114</v>
      </c>
      <c r="L2392" s="28">
        <v>1407</v>
      </c>
      <c r="M2392" s="28">
        <v>104</v>
      </c>
      <c r="N2392" s="28">
        <v>1511</v>
      </c>
      <c r="O2392" s="25" t="s">
        <v>24342</v>
      </c>
      <c r="P2392" s="24">
        <v>12</v>
      </c>
      <c r="Q2392" s="24">
        <v>97</v>
      </c>
      <c r="R2392" s="28">
        <v>442</v>
      </c>
      <c r="S2392" s="28">
        <v>99</v>
      </c>
      <c r="T2392" s="29">
        <v>0.35804103242885504</v>
      </c>
      <c r="U2392" s="28">
        <v>2970</v>
      </c>
      <c r="V2392" s="63"/>
      <c r="W2392" s="61">
        <f>(Table134[[#This Row],[2042 Future AADT]]-Table134[[#This Row],[AADT 2022]])/20*($W$5-2022)+Table134[[#This Row],[AADT 2022]]</f>
        <v>2970</v>
      </c>
      <c r="X2392" s="63"/>
    </row>
    <row r="2393" spans="1:24" s="21" customFormat="1" ht="24" customHeight="1" x14ac:dyDescent="0.25">
      <c r="A2393" s="24" t="s">
        <v>13995</v>
      </c>
      <c r="B2393" s="25" t="s">
        <v>19435</v>
      </c>
      <c r="C2393" s="24">
        <v>4624</v>
      </c>
      <c r="D2393" s="24" t="s">
        <v>17074</v>
      </c>
      <c r="E2393" s="24" t="s">
        <v>437</v>
      </c>
      <c r="F2393" s="26">
        <f>Table134[[#This Row],[ToMeasure]]-Table134[[#This Row],[FromMeasure]]</f>
        <v>0.30875646000000001</v>
      </c>
      <c r="G2393" s="27" t="s">
        <v>2383</v>
      </c>
      <c r="H2393" s="37">
        <v>0</v>
      </c>
      <c r="I2393" s="24" t="s">
        <v>1114</v>
      </c>
      <c r="J2393" s="37">
        <v>0.30875646000000001</v>
      </c>
      <c r="K2393" s="24" t="s">
        <v>2384</v>
      </c>
      <c r="L2393" s="28">
        <v>688</v>
      </c>
      <c r="M2393" s="28">
        <v>368</v>
      </c>
      <c r="N2393" s="28">
        <v>1056</v>
      </c>
      <c r="O2393" s="25" t="s">
        <v>24913</v>
      </c>
      <c r="P2393" s="24">
        <v>11</v>
      </c>
      <c r="Q2393" s="24">
        <v>52</v>
      </c>
      <c r="R2393" s="28">
        <v>208</v>
      </c>
      <c r="S2393" s="28">
        <v>95</v>
      </c>
      <c r="T2393" s="29">
        <v>0.28693181818181818</v>
      </c>
      <c r="U2393" s="28">
        <v>1854</v>
      </c>
      <c r="V2393" s="63"/>
      <c r="W2393" s="61">
        <f>(Table134[[#This Row],[2042 Future AADT]]-Table134[[#This Row],[AADT 2022]])/20*($W$5-2022)+Table134[[#This Row],[AADT 2022]]</f>
        <v>1854</v>
      </c>
      <c r="X2393" s="63"/>
    </row>
    <row r="2394" spans="1:24" s="21" customFormat="1" ht="24" customHeight="1" x14ac:dyDescent="0.25">
      <c r="A2394" s="24" t="s">
        <v>13425</v>
      </c>
      <c r="B2394" s="25" t="s">
        <v>19446</v>
      </c>
      <c r="C2394" s="24">
        <v>4643</v>
      </c>
      <c r="D2394" s="24" t="s">
        <v>17074</v>
      </c>
      <c r="E2394" s="24" t="s">
        <v>437</v>
      </c>
      <c r="F2394" s="26">
        <f>Table134[[#This Row],[ToMeasure]]-Table134[[#This Row],[FromMeasure]]</f>
        <v>0.10990952999999948</v>
      </c>
      <c r="G2394" s="27" t="s">
        <v>2383</v>
      </c>
      <c r="H2394" s="37">
        <v>8.3346184700000006</v>
      </c>
      <c r="I2394" s="24" t="s">
        <v>2389</v>
      </c>
      <c r="J2394" s="37">
        <v>8.444528</v>
      </c>
      <c r="K2394" s="24" t="s">
        <v>647</v>
      </c>
      <c r="L2394" s="28">
        <v>34</v>
      </c>
      <c r="M2394" s="28">
        <v>0</v>
      </c>
      <c r="N2394" s="28">
        <v>34</v>
      </c>
      <c r="O2394" s="25" t="s">
        <v>24914</v>
      </c>
      <c r="P2394" s="24">
        <v>32</v>
      </c>
      <c r="Q2394" s="24">
        <v>59</v>
      </c>
      <c r="R2394" s="28" t="s">
        <v>203</v>
      </c>
      <c r="S2394" s="28" t="s">
        <v>203</v>
      </c>
      <c r="T2394" s="29" t="s">
        <v>203</v>
      </c>
      <c r="U2394" s="28">
        <v>60</v>
      </c>
      <c r="V2394" s="63"/>
      <c r="W2394" s="61">
        <f>(Table134[[#This Row],[2042 Future AADT]]-Table134[[#This Row],[AADT 2022]])/20*($W$5-2022)+Table134[[#This Row],[AADT 2022]]</f>
        <v>60</v>
      </c>
      <c r="X2394" s="63"/>
    </row>
    <row r="2395" spans="1:24" s="21" customFormat="1" ht="24" customHeight="1" x14ac:dyDescent="0.25">
      <c r="A2395" s="24" t="s">
        <v>16112</v>
      </c>
      <c r="B2395" s="25" t="s">
        <v>19468</v>
      </c>
      <c r="C2395" s="24">
        <v>4684</v>
      </c>
      <c r="D2395" s="24" t="s">
        <v>17074</v>
      </c>
      <c r="E2395" s="24" t="s">
        <v>447</v>
      </c>
      <c r="F2395" s="26">
        <f>Table134[[#This Row],[ToMeasure]]-Table134[[#This Row],[FromMeasure]]</f>
        <v>0.36378321000000025</v>
      </c>
      <c r="G2395" s="27" t="s">
        <v>2391</v>
      </c>
      <c r="H2395" s="37">
        <v>4.1624159000000001</v>
      </c>
      <c r="I2395" s="24" t="s">
        <v>2396</v>
      </c>
      <c r="J2395" s="37">
        <v>4.5261991100000003</v>
      </c>
      <c r="K2395" s="24" t="s">
        <v>7862</v>
      </c>
      <c r="L2395" s="28">
        <v>189</v>
      </c>
      <c r="M2395" s="28">
        <v>263</v>
      </c>
      <c r="N2395" s="28">
        <v>452</v>
      </c>
      <c r="O2395" s="25" t="s">
        <v>24915</v>
      </c>
      <c r="P2395" s="24">
        <v>10</v>
      </c>
      <c r="Q2395" s="24">
        <v>67</v>
      </c>
      <c r="R2395" s="28">
        <v>33</v>
      </c>
      <c r="S2395" s="28">
        <v>27</v>
      </c>
      <c r="T2395" s="29">
        <v>0.13274336283185842</v>
      </c>
      <c r="U2395" s="28">
        <v>793</v>
      </c>
      <c r="V2395" s="63"/>
      <c r="W2395" s="61">
        <f>(Table134[[#This Row],[2042 Future AADT]]-Table134[[#This Row],[AADT 2022]])/20*($W$5-2022)+Table134[[#This Row],[AADT 2022]]</f>
        <v>793</v>
      </c>
      <c r="X2395" s="63"/>
    </row>
    <row r="2396" spans="1:24" s="21" customFormat="1" ht="24" customHeight="1" x14ac:dyDescent="0.25">
      <c r="A2396" s="24" t="s">
        <v>16114</v>
      </c>
      <c r="B2396" s="25" t="s">
        <v>19465</v>
      </c>
      <c r="C2396" s="24">
        <v>4681</v>
      </c>
      <c r="D2396" s="24" t="s">
        <v>17074</v>
      </c>
      <c r="E2396" s="24" t="s">
        <v>447</v>
      </c>
      <c r="F2396" s="26">
        <f>Table134[[#This Row],[ToMeasure]]-Table134[[#This Row],[FromMeasure]]</f>
        <v>0.12862065999999928</v>
      </c>
      <c r="G2396" s="27" t="s">
        <v>2391</v>
      </c>
      <c r="H2396" s="37">
        <v>4.5261991100000003</v>
      </c>
      <c r="I2396" s="24" t="s">
        <v>7862</v>
      </c>
      <c r="J2396" s="37">
        <v>4.6548197699999996</v>
      </c>
      <c r="K2396" s="24" t="s">
        <v>156</v>
      </c>
      <c r="L2396" s="28">
        <v>262</v>
      </c>
      <c r="M2396" s="28">
        <v>0</v>
      </c>
      <c r="N2396" s="28">
        <v>262</v>
      </c>
      <c r="O2396" s="25" t="s">
        <v>24916</v>
      </c>
      <c r="P2396" s="24">
        <v>12</v>
      </c>
      <c r="Q2396" s="24">
        <v>56</v>
      </c>
      <c r="R2396" s="28">
        <v>27</v>
      </c>
      <c r="S2396" s="28">
        <v>21</v>
      </c>
      <c r="T2396" s="29">
        <v>0.18320610687022901</v>
      </c>
      <c r="U2396" s="28">
        <v>432</v>
      </c>
      <c r="V2396" s="63"/>
      <c r="W2396" s="61">
        <f>(Table134[[#This Row],[2042 Future AADT]]-Table134[[#This Row],[AADT 2022]])/20*($W$5-2022)+Table134[[#This Row],[AADT 2022]]</f>
        <v>432</v>
      </c>
      <c r="X2396" s="63"/>
    </row>
    <row r="2397" spans="1:24" s="21" customFormat="1" ht="24" customHeight="1" x14ac:dyDescent="0.25">
      <c r="A2397" s="24" t="s">
        <v>13998</v>
      </c>
      <c r="B2397" s="25" t="s">
        <v>19471</v>
      </c>
      <c r="C2397" s="24">
        <v>4690</v>
      </c>
      <c r="D2397" s="24" t="s">
        <v>17074</v>
      </c>
      <c r="E2397" s="24" t="s">
        <v>452</v>
      </c>
      <c r="F2397" s="26">
        <f>Table134[[#This Row],[ToMeasure]]-Table134[[#This Row],[FromMeasure]]</f>
        <v>0.15877832</v>
      </c>
      <c r="G2397" s="27" t="s">
        <v>2399</v>
      </c>
      <c r="H2397" s="37">
        <v>0</v>
      </c>
      <c r="I2397" s="24" t="s">
        <v>156</v>
      </c>
      <c r="J2397" s="37">
        <v>0.15877832</v>
      </c>
      <c r="K2397" s="24" t="s">
        <v>10196</v>
      </c>
      <c r="L2397" s="28">
        <v>848</v>
      </c>
      <c r="M2397" s="28">
        <v>0</v>
      </c>
      <c r="N2397" s="28">
        <v>848</v>
      </c>
      <c r="O2397" s="25" t="s">
        <v>24917</v>
      </c>
      <c r="P2397" s="24">
        <v>9</v>
      </c>
      <c r="Q2397" s="24">
        <v>54</v>
      </c>
      <c r="R2397" s="28">
        <v>131</v>
      </c>
      <c r="S2397" s="28">
        <v>72</v>
      </c>
      <c r="T2397" s="29">
        <v>0.23938679245283018</v>
      </c>
      <c r="U2397" s="28">
        <v>1398</v>
      </c>
      <c r="V2397" s="63"/>
      <c r="W2397" s="61">
        <f>(Table134[[#This Row],[2042 Future AADT]]-Table134[[#This Row],[AADT 2022]])/20*($W$5-2022)+Table134[[#This Row],[AADT 2022]]</f>
        <v>1398</v>
      </c>
      <c r="X2397" s="63"/>
    </row>
    <row r="2398" spans="1:24" s="21" customFormat="1" ht="24" customHeight="1" x14ac:dyDescent="0.25">
      <c r="A2398" s="24" t="s">
        <v>10195</v>
      </c>
      <c r="B2398" s="25" t="s">
        <v>19475</v>
      </c>
      <c r="C2398" s="24">
        <v>4694</v>
      </c>
      <c r="D2398" s="24" t="s">
        <v>17074</v>
      </c>
      <c r="E2398" s="24" t="s">
        <v>452</v>
      </c>
      <c r="F2398" s="26">
        <f>Table134[[#This Row],[ToMeasure]]-Table134[[#This Row],[FromMeasure]]</f>
        <v>0.45320368999999994</v>
      </c>
      <c r="G2398" s="27" t="s">
        <v>2399</v>
      </c>
      <c r="H2398" s="37">
        <v>0.15877832</v>
      </c>
      <c r="I2398" s="24" t="s">
        <v>10196</v>
      </c>
      <c r="J2398" s="37">
        <v>0.61198200999999997</v>
      </c>
      <c r="K2398" s="24" t="s">
        <v>2400</v>
      </c>
      <c r="L2398" s="28">
        <v>1167</v>
      </c>
      <c r="M2398" s="28">
        <v>0</v>
      </c>
      <c r="N2398" s="28">
        <v>1167</v>
      </c>
      <c r="O2398" s="25" t="s">
        <v>24918</v>
      </c>
      <c r="P2398" s="24">
        <v>7</v>
      </c>
      <c r="Q2398" s="24">
        <v>54</v>
      </c>
      <c r="R2398" s="28">
        <v>124</v>
      </c>
      <c r="S2398" s="28">
        <v>67</v>
      </c>
      <c r="T2398" s="29">
        <v>0.1636675235646958</v>
      </c>
      <c r="U2398" s="28">
        <v>3501</v>
      </c>
      <c r="V2398" s="63"/>
      <c r="W2398" s="61">
        <f>(Table134[[#This Row],[2042 Future AADT]]-Table134[[#This Row],[AADT 2022]])/20*($W$5-2022)+Table134[[#This Row],[AADT 2022]]</f>
        <v>3501</v>
      </c>
      <c r="X2398" s="63"/>
    </row>
    <row r="2399" spans="1:24" s="21" customFormat="1" ht="24" customHeight="1" x14ac:dyDescent="0.25">
      <c r="A2399" s="24" t="s">
        <v>13427</v>
      </c>
      <c r="B2399" s="25" t="s">
        <v>19481</v>
      </c>
      <c r="C2399" s="24">
        <v>4704</v>
      </c>
      <c r="D2399" s="24" t="s">
        <v>17074</v>
      </c>
      <c r="E2399" s="24" t="s">
        <v>452</v>
      </c>
      <c r="F2399" s="26">
        <f>Table134[[#This Row],[ToMeasure]]-Table134[[#This Row],[FromMeasure]]</f>
        <v>0.5047368200000002</v>
      </c>
      <c r="G2399" s="27" t="s">
        <v>2399</v>
      </c>
      <c r="H2399" s="37">
        <v>3.5519454600000002</v>
      </c>
      <c r="I2399" s="24" t="s">
        <v>1114</v>
      </c>
      <c r="J2399" s="37">
        <v>4.0566822800000004</v>
      </c>
      <c r="K2399" s="24" t="s">
        <v>13428</v>
      </c>
      <c r="L2399" s="28">
        <v>493</v>
      </c>
      <c r="M2399" s="28">
        <v>0</v>
      </c>
      <c r="N2399" s="28">
        <v>493</v>
      </c>
      <c r="O2399" s="25" t="s">
        <v>24919</v>
      </c>
      <c r="P2399" s="24">
        <v>10</v>
      </c>
      <c r="Q2399" s="24">
        <v>73</v>
      </c>
      <c r="R2399" s="28">
        <v>26</v>
      </c>
      <c r="S2399" s="28">
        <v>55</v>
      </c>
      <c r="T2399" s="29">
        <v>0.1643002028397566</v>
      </c>
      <c r="U2399" s="28">
        <v>865</v>
      </c>
      <c r="V2399" s="63"/>
      <c r="W2399" s="61">
        <f>(Table134[[#This Row],[2042 Future AADT]]-Table134[[#This Row],[AADT 2022]])/20*($W$5-2022)+Table134[[#This Row],[AADT 2022]]</f>
        <v>865</v>
      </c>
      <c r="X2399" s="63"/>
    </row>
    <row r="2400" spans="1:24" s="21" customFormat="1" ht="24" customHeight="1" x14ac:dyDescent="0.25">
      <c r="A2400" s="24" t="s">
        <v>13430</v>
      </c>
      <c r="B2400" s="25" t="s">
        <v>19478</v>
      </c>
      <c r="C2400" s="24">
        <v>4701</v>
      </c>
      <c r="D2400" s="24" t="s">
        <v>17074</v>
      </c>
      <c r="E2400" s="24" t="s">
        <v>452</v>
      </c>
      <c r="F2400" s="26">
        <f>Table134[[#This Row],[ToMeasure]]-Table134[[#This Row],[FromMeasure]]</f>
        <v>0.20373440999999914</v>
      </c>
      <c r="G2400" s="27" t="s">
        <v>2399</v>
      </c>
      <c r="H2400" s="37">
        <v>4.0566822800000004</v>
      </c>
      <c r="I2400" s="24" t="s">
        <v>13428</v>
      </c>
      <c r="J2400" s="37">
        <v>4.2604166899999996</v>
      </c>
      <c r="K2400" s="24" t="s">
        <v>156</v>
      </c>
      <c r="L2400" s="28">
        <v>124</v>
      </c>
      <c r="M2400" s="28">
        <v>0</v>
      </c>
      <c r="N2400" s="28">
        <v>124</v>
      </c>
      <c r="O2400" s="25" t="s">
        <v>24920</v>
      </c>
      <c r="P2400" s="24">
        <v>14</v>
      </c>
      <c r="Q2400" s="24">
        <v>73</v>
      </c>
      <c r="R2400" s="28">
        <v>25</v>
      </c>
      <c r="S2400" s="28">
        <v>52</v>
      </c>
      <c r="T2400" s="29">
        <v>0.62096774193548387</v>
      </c>
      <c r="U2400" s="28">
        <v>204</v>
      </c>
      <c r="V2400" s="63"/>
      <c r="W2400" s="61">
        <f>(Table134[[#This Row],[2042 Future AADT]]-Table134[[#This Row],[AADT 2022]])/20*($W$5-2022)+Table134[[#This Row],[AADT 2022]]</f>
        <v>204</v>
      </c>
      <c r="X2400" s="63"/>
    </row>
    <row r="2401" spans="1:24" s="21" customFormat="1" ht="24" customHeight="1" x14ac:dyDescent="0.25">
      <c r="A2401" s="24" t="s">
        <v>13432</v>
      </c>
      <c r="B2401" s="25" t="s">
        <v>19395</v>
      </c>
      <c r="C2401" s="24">
        <v>4543</v>
      </c>
      <c r="D2401" s="24" t="s">
        <v>17074</v>
      </c>
      <c r="E2401" s="24" t="s">
        <v>10200</v>
      </c>
      <c r="F2401" s="26">
        <f>Table134[[#This Row],[ToMeasure]]-Table134[[#This Row],[FromMeasure]]</f>
        <v>0.47381139</v>
      </c>
      <c r="G2401" s="27" t="s">
        <v>10201</v>
      </c>
      <c r="H2401" s="37">
        <v>0</v>
      </c>
      <c r="I2401" s="24" t="s">
        <v>13433</v>
      </c>
      <c r="J2401" s="37">
        <v>0.47381139</v>
      </c>
      <c r="K2401" s="24" t="s">
        <v>3796</v>
      </c>
      <c r="L2401" s="28">
        <v>4061</v>
      </c>
      <c r="M2401" s="28">
        <v>0</v>
      </c>
      <c r="N2401" s="28">
        <v>4061</v>
      </c>
      <c r="O2401" s="25" t="s">
        <v>24921</v>
      </c>
      <c r="P2401" s="24">
        <v>9</v>
      </c>
      <c r="Q2401" s="24">
        <v>53</v>
      </c>
      <c r="R2401" s="28">
        <v>272</v>
      </c>
      <c r="S2401" s="28">
        <v>145</v>
      </c>
      <c r="T2401" s="29">
        <v>0.10268406796355578</v>
      </c>
      <c r="U2401" s="28">
        <v>6613</v>
      </c>
      <c r="V2401" s="63"/>
      <c r="W2401" s="61">
        <f>(Table134[[#This Row],[2042 Future AADT]]-Table134[[#This Row],[AADT 2022]])/20*($W$5-2022)+Table134[[#This Row],[AADT 2022]]</f>
        <v>6613</v>
      </c>
      <c r="X2401" s="63"/>
    </row>
    <row r="2402" spans="1:24" s="21" customFormat="1" ht="24" customHeight="1" x14ac:dyDescent="0.25">
      <c r="A2402" s="24" t="s">
        <v>10199</v>
      </c>
      <c r="B2402" s="25" t="s">
        <v>19396</v>
      </c>
      <c r="C2402" s="24">
        <v>4543</v>
      </c>
      <c r="D2402" s="24" t="s">
        <v>17074</v>
      </c>
      <c r="E2402" s="24" t="s">
        <v>10200</v>
      </c>
      <c r="F2402" s="26">
        <f>Table134[[#This Row],[ToMeasure]]-Table134[[#This Row],[FromMeasure]]</f>
        <v>9.1331569999999973E-2</v>
      </c>
      <c r="G2402" s="27" t="s">
        <v>10201</v>
      </c>
      <c r="H2402" s="37">
        <v>0.47381139</v>
      </c>
      <c r="I2402" s="24" t="s">
        <v>3796</v>
      </c>
      <c r="J2402" s="37">
        <v>0.56514295999999997</v>
      </c>
      <c r="K2402" s="24" t="s">
        <v>2374</v>
      </c>
      <c r="L2402" s="28">
        <v>4219</v>
      </c>
      <c r="M2402" s="28">
        <v>0</v>
      </c>
      <c r="N2402" s="28">
        <v>4219</v>
      </c>
      <c r="O2402" s="25" t="s">
        <v>24922</v>
      </c>
      <c r="P2402" s="24">
        <v>9</v>
      </c>
      <c r="Q2402" s="24">
        <v>53</v>
      </c>
      <c r="R2402" s="28">
        <v>249</v>
      </c>
      <c r="S2402" s="28">
        <v>249</v>
      </c>
      <c r="T2402" s="29">
        <v>0.11803744963261437</v>
      </c>
      <c r="U2402" s="28">
        <v>6871</v>
      </c>
      <c r="V2402" s="63"/>
      <c r="W2402" s="61">
        <f>(Table134[[#This Row],[2042 Future AADT]]-Table134[[#This Row],[AADT 2022]])/20*($W$5-2022)+Table134[[#This Row],[AADT 2022]]</f>
        <v>6871</v>
      </c>
      <c r="X2402" s="63"/>
    </row>
    <row r="2403" spans="1:24" s="21" customFormat="1" ht="24" customHeight="1" x14ac:dyDescent="0.25">
      <c r="A2403" s="24" t="s">
        <v>13435</v>
      </c>
      <c r="B2403" s="25" t="s">
        <v>19472</v>
      </c>
      <c r="C2403" s="24">
        <v>4691</v>
      </c>
      <c r="D2403" s="24" t="s">
        <v>17074</v>
      </c>
      <c r="E2403" s="24" t="s">
        <v>13436</v>
      </c>
      <c r="F2403" s="26">
        <f>Table134[[#This Row],[ToMeasure]]-Table134[[#This Row],[FromMeasure]]</f>
        <v>9.5895309999999997E-2</v>
      </c>
      <c r="G2403" s="27" t="s">
        <v>3873</v>
      </c>
      <c r="H2403" s="37">
        <v>0</v>
      </c>
      <c r="I2403" s="24" t="s">
        <v>156</v>
      </c>
      <c r="J2403" s="37">
        <v>9.5895309999999997E-2</v>
      </c>
      <c r="K2403" s="24" t="s">
        <v>10196</v>
      </c>
      <c r="L2403" s="28">
        <v>511</v>
      </c>
      <c r="M2403" s="28">
        <v>0</v>
      </c>
      <c r="N2403" s="28">
        <v>511</v>
      </c>
      <c r="O2403" s="25" t="s">
        <v>24923</v>
      </c>
      <c r="P2403" s="24">
        <v>10</v>
      </c>
      <c r="Q2403" s="24" t="s">
        <v>203</v>
      </c>
      <c r="R2403" s="28">
        <v>32</v>
      </c>
      <c r="S2403" s="28">
        <v>17</v>
      </c>
      <c r="T2403" s="29">
        <v>9.5890410958904104E-2</v>
      </c>
      <c r="U2403" s="28">
        <v>897</v>
      </c>
      <c r="V2403" s="63"/>
      <c r="W2403" s="61">
        <f>(Table134[[#This Row],[2042 Future AADT]]-Table134[[#This Row],[AADT 2022]])/20*($W$5-2022)+Table134[[#This Row],[AADT 2022]]</f>
        <v>897</v>
      </c>
      <c r="X2403" s="63"/>
    </row>
    <row r="2404" spans="1:24" s="21" customFormat="1" ht="24" customHeight="1" x14ac:dyDescent="0.25">
      <c r="A2404" s="24" t="s">
        <v>13438</v>
      </c>
      <c r="B2404" s="25" t="s">
        <v>19477</v>
      </c>
      <c r="C2404" s="24">
        <v>4700</v>
      </c>
      <c r="D2404" s="24" t="s">
        <v>17074</v>
      </c>
      <c r="E2404" s="24" t="s">
        <v>13436</v>
      </c>
      <c r="F2404" s="26">
        <f>Table134[[#This Row],[ToMeasure]]-Table134[[#This Row],[FromMeasure]]</f>
        <v>0.10209542999999988</v>
      </c>
      <c r="G2404" s="27" t="s">
        <v>3873</v>
      </c>
      <c r="H2404" s="37">
        <v>3.9937992699999998</v>
      </c>
      <c r="I2404" s="24" t="s">
        <v>13428</v>
      </c>
      <c r="J2404" s="37">
        <v>4.0958946999999997</v>
      </c>
      <c r="K2404" s="24" t="s">
        <v>156</v>
      </c>
      <c r="L2404" s="28">
        <v>124</v>
      </c>
      <c r="M2404" s="28">
        <v>0</v>
      </c>
      <c r="N2404" s="28">
        <v>124</v>
      </c>
      <c r="O2404" s="25" t="s">
        <v>24924</v>
      </c>
      <c r="P2404" s="24">
        <v>17</v>
      </c>
      <c r="Q2404" s="24" t="s">
        <v>203</v>
      </c>
      <c r="R2404" s="28">
        <v>2</v>
      </c>
      <c r="S2404" s="28">
        <v>11</v>
      </c>
      <c r="T2404" s="29">
        <v>0.10483870967741936</v>
      </c>
      <c r="U2404" s="28">
        <v>204</v>
      </c>
      <c r="V2404" s="63"/>
      <c r="W2404" s="61">
        <f>(Table134[[#This Row],[2042 Future AADT]]-Table134[[#This Row],[AADT 2022]])/20*($W$5-2022)+Table134[[#This Row],[AADT 2022]]</f>
        <v>204</v>
      </c>
      <c r="X2404" s="63"/>
    </row>
    <row r="2405" spans="1:24" s="21" customFormat="1" ht="24" customHeight="1" x14ac:dyDescent="0.25">
      <c r="A2405" s="24" t="s">
        <v>10205</v>
      </c>
      <c r="B2405" s="25" t="s">
        <v>19909</v>
      </c>
      <c r="C2405" s="24">
        <v>5431</v>
      </c>
      <c r="D2405" s="24" t="s">
        <v>17074</v>
      </c>
      <c r="E2405" s="24" t="s">
        <v>701</v>
      </c>
      <c r="F2405" s="26">
        <f>Table134[[#This Row],[ToMeasure]]-Table134[[#This Row],[FromMeasure]]</f>
        <v>0.57113290000000028</v>
      </c>
      <c r="G2405" s="27" t="s">
        <v>2405</v>
      </c>
      <c r="H2405" s="37">
        <v>5.1515341000000001</v>
      </c>
      <c r="I2405" s="24" t="s">
        <v>2414</v>
      </c>
      <c r="J2405" s="37">
        <v>5.7226670000000004</v>
      </c>
      <c r="K2405" s="24" t="s">
        <v>697</v>
      </c>
      <c r="L2405" s="28">
        <v>5476</v>
      </c>
      <c r="M2405" s="28">
        <v>0</v>
      </c>
      <c r="N2405" s="28">
        <v>5476</v>
      </c>
      <c r="O2405" s="25" t="s">
        <v>24925</v>
      </c>
      <c r="P2405" s="24">
        <v>10</v>
      </c>
      <c r="Q2405" s="24">
        <v>57</v>
      </c>
      <c r="R2405" s="28">
        <v>573</v>
      </c>
      <c r="S2405" s="28">
        <v>435</v>
      </c>
      <c r="T2405" s="29">
        <v>0.18407596785975164</v>
      </c>
      <c r="U2405" s="28">
        <v>6388</v>
      </c>
      <c r="V2405" s="63"/>
      <c r="W2405" s="61">
        <f>(Table134[[#This Row],[2042 Future AADT]]-Table134[[#This Row],[AADT 2022]])/20*($W$5-2022)+Table134[[#This Row],[AADT 2022]]</f>
        <v>6388</v>
      </c>
      <c r="X2405" s="63"/>
    </row>
    <row r="2406" spans="1:24" s="21" customFormat="1" ht="24" customHeight="1" x14ac:dyDescent="0.25">
      <c r="A2406" s="24" t="s">
        <v>10208</v>
      </c>
      <c r="B2406" s="25" t="s">
        <v>19910</v>
      </c>
      <c r="C2406" s="24">
        <v>5432</v>
      </c>
      <c r="D2406" s="24" t="s">
        <v>17074</v>
      </c>
      <c r="E2406" s="24" t="s">
        <v>2411</v>
      </c>
      <c r="F2406" s="26">
        <f>Table134[[#This Row],[ToMeasure]]-Table134[[#This Row],[FromMeasure]]</f>
        <v>0.4764961999999997</v>
      </c>
      <c r="G2406" s="27" t="s">
        <v>704</v>
      </c>
      <c r="H2406" s="37">
        <v>5.1893884000000003</v>
      </c>
      <c r="I2406" s="24" t="s">
        <v>4333</v>
      </c>
      <c r="J2406" s="37">
        <v>5.6658846</v>
      </c>
      <c r="K2406" s="24" t="s">
        <v>2414</v>
      </c>
      <c r="L2406" s="28">
        <v>0</v>
      </c>
      <c r="M2406" s="28">
        <v>4494</v>
      </c>
      <c r="N2406" s="28">
        <v>4494</v>
      </c>
      <c r="O2406" s="25" t="s">
        <v>24926</v>
      </c>
      <c r="P2406" s="24">
        <v>9</v>
      </c>
      <c r="Q2406" s="24" t="s">
        <v>203</v>
      </c>
      <c r="R2406" s="28" t="s">
        <v>203</v>
      </c>
      <c r="S2406" s="28" t="s">
        <v>203</v>
      </c>
      <c r="T2406" s="29" t="s">
        <v>203</v>
      </c>
      <c r="U2406" s="28">
        <v>5242</v>
      </c>
      <c r="V2406" s="63"/>
      <c r="W2406" s="61">
        <f>(Table134[[#This Row],[2042 Future AADT]]-Table134[[#This Row],[AADT 2022]])/20*($W$5-2022)+Table134[[#This Row],[AADT 2022]]</f>
        <v>5242</v>
      </c>
      <c r="X2406" s="63"/>
    </row>
    <row r="2407" spans="1:24" s="21" customFormat="1" ht="24" customHeight="1" x14ac:dyDescent="0.25">
      <c r="A2407" s="24" t="s">
        <v>14001</v>
      </c>
      <c r="B2407" s="25" t="s">
        <v>20167</v>
      </c>
      <c r="C2407" s="24">
        <v>5884</v>
      </c>
      <c r="D2407" s="24" t="s">
        <v>17074</v>
      </c>
      <c r="E2407" s="24" t="s">
        <v>2421</v>
      </c>
      <c r="F2407" s="26">
        <f>Table134[[#This Row],[ToMeasure]]-Table134[[#This Row],[FromMeasure]]</f>
        <v>0.10718635</v>
      </c>
      <c r="G2407" s="27" t="s">
        <v>2422</v>
      </c>
      <c r="H2407" s="37">
        <v>0</v>
      </c>
      <c r="I2407" s="24" t="s">
        <v>4483</v>
      </c>
      <c r="J2407" s="37">
        <v>0.10718635</v>
      </c>
      <c r="K2407" s="24" t="s">
        <v>2423</v>
      </c>
      <c r="L2407" s="28">
        <v>398</v>
      </c>
      <c r="M2407" s="28">
        <v>340</v>
      </c>
      <c r="N2407" s="28">
        <v>738</v>
      </c>
      <c r="O2407" s="25" t="s">
        <v>24927</v>
      </c>
      <c r="P2407" s="24">
        <v>11</v>
      </c>
      <c r="Q2407" s="24">
        <v>66</v>
      </c>
      <c r="R2407" s="28">
        <v>66</v>
      </c>
      <c r="S2407" s="28">
        <v>92</v>
      </c>
      <c r="T2407" s="29">
        <v>0.21409214092140921</v>
      </c>
      <c r="U2407" s="28">
        <v>1191</v>
      </c>
      <c r="V2407" s="63"/>
      <c r="W2407" s="61">
        <f>(Table134[[#This Row],[2042 Future AADT]]-Table134[[#This Row],[AADT 2022]])/20*($W$5-2022)+Table134[[#This Row],[AADT 2022]]</f>
        <v>1191</v>
      </c>
      <c r="X2407" s="63"/>
    </row>
    <row r="2408" spans="1:24" s="21" customFormat="1" ht="24" customHeight="1" x14ac:dyDescent="0.25">
      <c r="A2408" s="24" t="s">
        <v>16121</v>
      </c>
      <c r="B2408" s="25" t="s">
        <v>20172</v>
      </c>
      <c r="C2408" s="24">
        <v>5894</v>
      </c>
      <c r="D2408" s="24" t="s">
        <v>17074</v>
      </c>
      <c r="E2408" s="24" t="s">
        <v>2421</v>
      </c>
      <c r="F2408" s="26">
        <f>Table134[[#This Row],[ToMeasure]]-Table134[[#This Row],[FromMeasure]]</f>
        <v>7.4610809999999361E-2</v>
      </c>
      <c r="G2408" s="27" t="s">
        <v>2422</v>
      </c>
      <c r="H2408" s="37">
        <v>4.1721888700000003</v>
      </c>
      <c r="I2408" s="24" t="s">
        <v>2427</v>
      </c>
      <c r="J2408" s="37">
        <v>4.2467996799999996</v>
      </c>
      <c r="K2408" s="24" t="s">
        <v>4483</v>
      </c>
      <c r="L2408" s="28">
        <v>580</v>
      </c>
      <c r="M2408" s="28">
        <v>825</v>
      </c>
      <c r="N2408" s="28">
        <v>1405</v>
      </c>
      <c r="O2408" s="25" t="s">
        <v>24928</v>
      </c>
      <c r="P2408" s="24">
        <v>10</v>
      </c>
      <c r="Q2408" s="24">
        <v>61</v>
      </c>
      <c r="R2408" s="28">
        <v>91</v>
      </c>
      <c r="S2408" s="28">
        <v>62</v>
      </c>
      <c r="T2408" s="29">
        <v>0.10889679715302492</v>
      </c>
      <c r="U2408" s="28">
        <v>2267</v>
      </c>
      <c r="V2408" s="63"/>
      <c r="W2408" s="61">
        <f>(Table134[[#This Row],[2042 Future AADT]]-Table134[[#This Row],[AADT 2022]])/20*($W$5-2022)+Table134[[#This Row],[AADT 2022]]</f>
        <v>2267</v>
      </c>
      <c r="X2408" s="63"/>
    </row>
    <row r="2409" spans="1:24" s="21" customFormat="1" ht="24" customHeight="1" x14ac:dyDescent="0.25">
      <c r="A2409" s="24" t="s">
        <v>16123</v>
      </c>
      <c r="B2409" s="25" t="s">
        <v>20182</v>
      </c>
      <c r="C2409" s="24">
        <v>5924</v>
      </c>
      <c r="D2409" s="24" t="s">
        <v>17074</v>
      </c>
      <c r="E2409" s="24" t="s">
        <v>808</v>
      </c>
      <c r="F2409" s="26">
        <f>Table134[[#This Row],[ToMeasure]]-Table134[[#This Row],[FromMeasure]]</f>
        <v>9.9884379999999995E-2</v>
      </c>
      <c r="G2409" s="27" t="s">
        <v>2430</v>
      </c>
      <c r="H2409" s="37">
        <v>0</v>
      </c>
      <c r="I2409" s="24" t="s">
        <v>4483</v>
      </c>
      <c r="J2409" s="37">
        <v>9.9884379999999995E-2</v>
      </c>
      <c r="K2409" s="24" t="s">
        <v>2431</v>
      </c>
      <c r="L2409" s="28">
        <v>553</v>
      </c>
      <c r="M2409" s="28">
        <v>345</v>
      </c>
      <c r="N2409" s="28">
        <v>898</v>
      </c>
      <c r="O2409" s="25" t="s">
        <v>24929</v>
      </c>
      <c r="P2409" s="24">
        <v>8</v>
      </c>
      <c r="Q2409" s="24">
        <v>54</v>
      </c>
      <c r="R2409" s="28">
        <v>196</v>
      </c>
      <c r="S2409" s="28">
        <v>42</v>
      </c>
      <c r="T2409" s="29">
        <v>0.26503340757238308</v>
      </c>
      <c r="U2409" s="28">
        <v>1449</v>
      </c>
      <c r="V2409" s="63"/>
      <c r="W2409" s="61">
        <f>(Table134[[#This Row],[2042 Future AADT]]-Table134[[#This Row],[AADT 2022]])/20*($W$5-2022)+Table134[[#This Row],[AADT 2022]]</f>
        <v>1449</v>
      </c>
      <c r="X2409" s="63"/>
    </row>
    <row r="2410" spans="1:24" s="21" customFormat="1" ht="24" customHeight="1" x14ac:dyDescent="0.25">
      <c r="A2410" s="24" t="s">
        <v>14004</v>
      </c>
      <c r="B2410" s="25" t="s">
        <v>20212</v>
      </c>
      <c r="C2410" s="24">
        <v>5984</v>
      </c>
      <c r="D2410" s="24" t="s">
        <v>17074</v>
      </c>
      <c r="E2410" s="24" t="s">
        <v>14005</v>
      </c>
      <c r="F2410" s="26">
        <f>Table134[[#This Row],[ToMeasure]]-Table134[[#This Row],[FromMeasure]]</f>
        <v>0.10924805</v>
      </c>
      <c r="G2410" s="27" t="s">
        <v>14006</v>
      </c>
      <c r="H2410" s="37">
        <v>0</v>
      </c>
      <c r="I2410" s="24" t="s">
        <v>4653</v>
      </c>
      <c r="J2410" s="37">
        <v>0.10924805</v>
      </c>
      <c r="K2410" s="24" t="s">
        <v>4643</v>
      </c>
      <c r="L2410" s="28">
        <v>1608</v>
      </c>
      <c r="M2410" s="28">
        <v>981</v>
      </c>
      <c r="N2410" s="28">
        <v>2589</v>
      </c>
      <c r="O2410" s="25" t="s">
        <v>24930</v>
      </c>
      <c r="P2410" s="24">
        <v>10</v>
      </c>
      <c r="Q2410" s="24">
        <v>58</v>
      </c>
      <c r="R2410" s="28">
        <v>185</v>
      </c>
      <c r="S2410" s="28">
        <v>69</v>
      </c>
      <c r="T2410" s="29">
        <v>9.8107377365778292E-2</v>
      </c>
      <c r="U2410" s="28">
        <v>4452</v>
      </c>
      <c r="V2410" s="63"/>
      <c r="W2410" s="61">
        <f>(Table134[[#This Row],[2042 Future AADT]]-Table134[[#This Row],[AADT 2022]])/20*($W$5-2022)+Table134[[#This Row],[AADT 2022]]</f>
        <v>4452</v>
      </c>
      <c r="X2410" s="63"/>
    </row>
    <row r="2411" spans="1:24" s="21" customFormat="1" ht="24" customHeight="1" x14ac:dyDescent="0.25">
      <c r="A2411" s="24" t="s">
        <v>10213</v>
      </c>
      <c r="B2411" s="25" t="s">
        <v>20270</v>
      </c>
      <c r="C2411" s="24">
        <v>6134</v>
      </c>
      <c r="D2411" s="24" t="s">
        <v>17074</v>
      </c>
      <c r="E2411" s="24" t="s">
        <v>10214</v>
      </c>
      <c r="F2411" s="26">
        <f>Table134[[#This Row],[ToMeasure]]-Table134[[#This Row],[FromMeasure]]</f>
        <v>0.11057483000000001</v>
      </c>
      <c r="G2411" s="27" t="s">
        <v>10215</v>
      </c>
      <c r="H2411" s="37">
        <v>4.5084929899999997</v>
      </c>
      <c r="I2411" s="24" t="s">
        <v>4653</v>
      </c>
      <c r="J2411" s="37">
        <v>4.6190678199999997</v>
      </c>
      <c r="K2411" s="24" t="s">
        <v>8631</v>
      </c>
      <c r="L2411" s="28">
        <v>416</v>
      </c>
      <c r="M2411" s="28">
        <v>1732</v>
      </c>
      <c r="N2411" s="28">
        <v>2148</v>
      </c>
      <c r="O2411" s="25" t="s">
        <v>24931</v>
      </c>
      <c r="P2411" s="24">
        <v>11</v>
      </c>
      <c r="Q2411" s="24">
        <v>71</v>
      </c>
      <c r="R2411" s="28">
        <v>74</v>
      </c>
      <c r="S2411" s="28">
        <v>12</v>
      </c>
      <c r="T2411" s="29">
        <v>4.0037243947858472E-2</v>
      </c>
      <c r="U2411" s="28">
        <v>3674</v>
      </c>
      <c r="V2411" s="63"/>
      <c r="W2411" s="61">
        <f>(Table134[[#This Row],[2042 Future AADT]]-Table134[[#This Row],[AADT 2022]])/20*($W$5-2022)+Table134[[#This Row],[AADT 2022]]</f>
        <v>3674</v>
      </c>
      <c r="X2411" s="63"/>
    </row>
    <row r="2412" spans="1:24" s="21" customFormat="1" ht="24" customHeight="1" x14ac:dyDescent="0.25">
      <c r="A2412" s="24" t="s">
        <v>10217</v>
      </c>
      <c r="B2412" s="25" t="s">
        <v>20315</v>
      </c>
      <c r="C2412" s="24">
        <v>6244</v>
      </c>
      <c r="D2412" s="24" t="s">
        <v>17074</v>
      </c>
      <c r="E2412" s="24" t="s">
        <v>10218</v>
      </c>
      <c r="F2412" s="26">
        <f>Table134[[#This Row],[ToMeasure]]-Table134[[#This Row],[FromMeasure]]</f>
        <v>7.3057170000000005E-2</v>
      </c>
      <c r="G2412" s="27" t="s">
        <v>10219</v>
      </c>
      <c r="H2412" s="37">
        <v>0</v>
      </c>
      <c r="I2412" s="24" t="s">
        <v>4751</v>
      </c>
      <c r="J2412" s="37">
        <v>7.3057170000000005E-2</v>
      </c>
      <c r="K2412" s="24" t="s">
        <v>4746</v>
      </c>
      <c r="L2412" s="28">
        <v>2683</v>
      </c>
      <c r="M2412" s="28">
        <v>3477</v>
      </c>
      <c r="N2412" s="28">
        <v>6160</v>
      </c>
      <c r="O2412" s="25" t="s">
        <v>24932</v>
      </c>
      <c r="P2412" s="24">
        <v>9</v>
      </c>
      <c r="Q2412" s="24">
        <v>59</v>
      </c>
      <c r="R2412" s="28">
        <v>424</v>
      </c>
      <c r="S2412" s="28">
        <v>68</v>
      </c>
      <c r="T2412" s="29">
        <v>7.9870129870129869E-2</v>
      </c>
      <c r="U2412" s="28">
        <v>7541</v>
      </c>
      <c r="V2412" s="63"/>
      <c r="W2412" s="61">
        <f>(Table134[[#This Row],[2042 Future AADT]]-Table134[[#This Row],[AADT 2022]])/20*($W$5-2022)+Table134[[#This Row],[AADT 2022]]</f>
        <v>7541</v>
      </c>
      <c r="X2412" s="63"/>
    </row>
    <row r="2413" spans="1:24" s="21" customFormat="1" ht="24" customHeight="1" x14ac:dyDescent="0.25">
      <c r="A2413" s="24" t="s">
        <v>13449</v>
      </c>
      <c r="B2413" s="25" t="s">
        <v>20325</v>
      </c>
      <c r="C2413" s="24">
        <v>6264</v>
      </c>
      <c r="D2413" s="24" t="s">
        <v>17074</v>
      </c>
      <c r="E2413" s="24" t="s">
        <v>10218</v>
      </c>
      <c r="F2413" s="26">
        <f>Table134[[#This Row],[ToMeasure]]-Table134[[#This Row],[FromMeasure]]</f>
        <v>7.9281329999999706E-2</v>
      </c>
      <c r="G2413" s="27" t="s">
        <v>10219</v>
      </c>
      <c r="H2413" s="37">
        <v>3.5603287400000001</v>
      </c>
      <c r="I2413" s="24" t="s">
        <v>9201</v>
      </c>
      <c r="J2413" s="37">
        <v>3.6396100699999998</v>
      </c>
      <c r="K2413" s="24" t="s">
        <v>8688</v>
      </c>
      <c r="L2413" s="28">
        <v>1945</v>
      </c>
      <c r="M2413" s="28">
        <v>2438</v>
      </c>
      <c r="N2413" s="28">
        <v>4383</v>
      </c>
      <c r="O2413" s="25" t="s">
        <v>24933</v>
      </c>
      <c r="P2413" s="24">
        <v>9</v>
      </c>
      <c r="Q2413" s="24">
        <v>54</v>
      </c>
      <c r="R2413" s="28">
        <v>390</v>
      </c>
      <c r="S2413" s="28">
        <v>63</v>
      </c>
      <c r="T2413" s="29">
        <v>0.10335386721423682</v>
      </c>
      <c r="U2413" s="28">
        <v>5366</v>
      </c>
      <c r="V2413" s="63"/>
      <c r="W2413" s="61">
        <f>(Table134[[#This Row],[2042 Future AADT]]-Table134[[#This Row],[AADT 2022]])/20*($W$5-2022)+Table134[[#This Row],[AADT 2022]]</f>
        <v>5366</v>
      </c>
      <c r="X2413" s="63"/>
    </row>
    <row r="2414" spans="1:24" s="21" customFormat="1" ht="24" customHeight="1" x14ac:dyDescent="0.25">
      <c r="A2414" s="24" t="s">
        <v>13451</v>
      </c>
      <c r="B2414" s="25" t="s">
        <v>20345</v>
      </c>
      <c r="C2414" s="24">
        <v>6304</v>
      </c>
      <c r="D2414" s="24" t="s">
        <v>17074</v>
      </c>
      <c r="E2414" s="24" t="s">
        <v>2456</v>
      </c>
      <c r="F2414" s="26">
        <f>Table134[[#This Row],[ToMeasure]]-Table134[[#This Row],[FromMeasure]]</f>
        <v>0.2047139</v>
      </c>
      <c r="G2414" s="27" t="s">
        <v>2457</v>
      </c>
      <c r="H2414" s="37">
        <v>0</v>
      </c>
      <c r="I2414" s="24" t="s">
        <v>4483</v>
      </c>
      <c r="J2414" s="37">
        <v>0.2047139</v>
      </c>
      <c r="K2414" s="24" t="s">
        <v>2458</v>
      </c>
      <c r="L2414" s="28">
        <v>340</v>
      </c>
      <c r="M2414" s="28">
        <v>115</v>
      </c>
      <c r="N2414" s="28">
        <v>455</v>
      </c>
      <c r="O2414" s="25" t="s">
        <v>24934</v>
      </c>
      <c r="P2414" s="24">
        <v>9</v>
      </c>
      <c r="Q2414" s="24">
        <v>74</v>
      </c>
      <c r="R2414" s="28">
        <v>52</v>
      </c>
      <c r="S2414" s="28">
        <v>4</v>
      </c>
      <c r="T2414" s="29">
        <v>0.12307692307692308</v>
      </c>
      <c r="U2414" s="28">
        <v>715</v>
      </c>
      <c r="V2414" s="63"/>
      <c r="W2414" s="61">
        <f>(Table134[[#This Row],[2042 Future AADT]]-Table134[[#This Row],[AADT 2022]])/20*($W$5-2022)+Table134[[#This Row],[AADT 2022]]</f>
        <v>715</v>
      </c>
      <c r="X2414" s="63"/>
    </row>
    <row r="2415" spans="1:24" s="21" customFormat="1" ht="24" customHeight="1" x14ac:dyDescent="0.25">
      <c r="A2415" s="24" t="s">
        <v>16127</v>
      </c>
      <c r="B2415" s="25" t="s">
        <v>20350</v>
      </c>
      <c r="C2415" s="24">
        <v>6314</v>
      </c>
      <c r="D2415" s="24" t="s">
        <v>17074</v>
      </c>
      <c r="E2415" s="24" t="s">
        <v>2456</v>
      </c>
      <c r="F2415" s="26">
        <f>Table134[[#This Row],[ToMeasure]]-Table134[[#This Row],[FromMeasure]]</f>
        <v>9.7300570000000253E-2</v>
      </c>
      <c r="G2415" s="27" t="s">
        <v>2457</v>
      </c>
      <c r="H2415" s="37">
        <v>2.7370144199999999</v>
      </c>
      <c r="I2415" s="24" t="s">
        <v>2462</v>
      </c>
      <c r="J2415" s="37">
        <v>2.8343149900000002</v>
      </c>
      <c r="K2415" s="24" t="s">
        <v>4784</v>
      </c>
      <c r="L2415" s="28">
        <v>1490</v>
      </c>
      <c r="M2415" s="28">
        <v>1722</v>
      </c>
      <c r="N2415" s="28">
        <v>3212</v>
      </c>
      <c r="O2415" s="25" t="s">
        <v>24935</v>
      </c>
      <c r="P2415" s="24">
        <v>9</v>
      </c>
      <c r="Q2415" s="24">
        <v>55</v>
      </c>
      <c r="R2415" s="28">
        <v>107</v>
      </c>
      <c r="S2415" s="28">
        <v>21</v>
      </c>
      <c r="T2415" s="29">
        <v>3.9850560398505604E-2</v>
      </c>
      <c r="U2415" s="28">
        <v>5046</v>
      </c>
      <c r="V2415" s="63"/>
      <c r="W2415" s="61">
        <f>(Table134[[#This Row],[2042 Future AADT]]-Table134[[#This Row],[AADT 2022]])/20*($W$5-2022)+Table134[[#This Row],[AADT 2022]]</f>
        <v>5046</v>
      </c>
      <c r="X2415" s="63"/>
    </row>
    <row r="2416" spans="1:24" s="21" customFormat="1" ht="24" customHeight="1" x14ac:dyDescent="0.25">
      <c r="A2416" s="24" t="s">
        <v>16129</v>
      </c>
      <c r="B2416" s="25" t="s">
        <v>20365</v>
      </c>
      <c r="C2416" s="24">
        <v>6344</v>
      </c>
      <c r="D2416" s="24" t="s">
        <v>17074</v>
      </c>
      <c r="E2416" s="24" t="s">
        <v>886</v>
      </c>
      <c r="F2416" s="26">
        <f>Table134[[#This Row],[ToMeasure]]-Table134[[#This Row],[FromMeasure]]</f>
        <v>0.12815683999999999</v>
      </c>
      <c r="G2416" s="27" t="s">
        <v>2465</v>
      </c>
      <c r="H2416" s="37">
        <v>0</v>
      </c>
      <c r="I2416" s="24" t="s">
        <v>4801</v>
      </c>
      <c r="J2416" s="37">
        <v>0.12815683999999999</v>
      </c>
      <c r="K2416" s="24" t="s">
        <v>2466</v>
      </c>
      <c r="L2416" s="28">
        <v>1776</v>
      </c>
      <c r="M2416" s="28">
        <v>195</v>
      </c>
      <c r="N2416" s="28">
        <v>1971</v>
      </c>
      <c r="O2416" s="25" t="s">
        <v>24936</v>
      </c>
      <c r="P2416" s="24">
        <v>9</v>
      </c>
      <c r="Q2416" s="24">
        <v>55</v>
      </c>
      <c r="R2416" s="28">
        <v>323</v>
      </c>
      <c r="S2416" s="28">
        <v>183</v>
      </c>
      <c r="T2416" s="29">
        <v>0.25672247590055808</v>
      </c>
      <c r="U2416" s="28">
        <v>3630</v>
      </c>
      <c r="V2416" s="63"/>
      <c r="W2416" s="61">
        <f>(Table134[[#This Row],[2042 Future AADT]]-Table134[[#This Row],[AADT 2022]])/20*($W$5-2022)+Table134[[#This Row],[AADT 2022]]</f>
        <v>3630</v>
      </c>
      <c r="X2416" s="63"/>
    </row>
    <row r="2417" spans="1:24" s="21" customFormat="1" ht="24" customHeight="1" x14ac:dyDescent="0.25">
      <c r="A2417" s="24" t="s">
        <v>10223</v>
      </c>
      <c r="B2417" s="25" t="s">
        <v>20370</v>
      </c>
      <c r="C2417" s="24">
        <v>6354</v>
      </c>
      <c r="D2417" s="24" t="s">
        <v>17074</v>
      </c>
      <c r="E2417" s="24" t="s">
        <v>886</v>
      </c>
      <c r="F2417" s="26">
        <f>Table134[[#This Row],[ToMeasure]]-Table134[[#This Row],[FromMeasure]]</f>
        <v>0.26409315999999983</v>
      </c>
      <c r="G2417" s="27" t="s">
        <v>2465</v>
      </c>
      <c r="H2417" s="37">
        <v>2.36846829</v>
      </c>
      <c r="I2417" s="24" t="s">
        <v>2471</v>
      </c>
      <c r="J2417" s="37">
        <v>2.6325614499999999</v>
      </c>
      <c r="K2417" s="24" t="s">
        <v>2474</v>
      </c>
      <c r="L2417" s="28">
        <v>6027</v>
      </c>
      <c r="M2417" s="28">
        <v>7413</v>
      </c>
      <c r="N2417" s="28">
        <v>13440</v>
      </c>
      <c r="O2417" s="25" t="s">
        <v>24937</v>
      </c>
      <c r="P2417" s="24">
        <v>7</v>
      </c>
      <c r="Q2417" s="24">
        <v>53</v>
      </c>
      <c r="R2417" s="28">
        <v>675</v>
      </c>
      <c r="S2417" s="28">
        <v>490</v>
      </c>
      <c r="T2417" s="29">
        <v>8.6681547619047616E-2</v>
      </c>
      <c r="U2417" s="28">
        <v>24750</v>
      </c>
      <c r="V2417" s="63"/>
      <c r="W2417" s="61">
        <f>(Table134[[#This Row],[2042 Future AADT]]-Table134[[#This Row],[AADT 2022]])/20*($W$5-2022)+Table134[[#This Row],[AADT 2022]]</f>
        <v>24750</v>
      </c>
      <c r="X2417" s="63"/>
    </row>
    <row r="2418" spans="1:24" s="21" customFormat="1" ht="24" customHeight="1" x14ac:dyDescent="0.25">
      <c r="A2418" s="24" t="s">
        <v>16134</v>
      </c>
      <c r="B2418" s="25" t="s">
        <v>20375</v>
      </c>
      <c r="C2418" s="24">
        <v>6364</v>
      </c>
      <c r="D2418" s="24" t="s">
        <v>17074</v>
      </c>
      <c r="E2418" s="24" t="s">
        <v>886</v>
      </c>
      <c r="F2418" s="26">
        <f>Table134[[#This Row],[ToMeasure]]-Table134[[#This Row],[FromMeasure]]</f>
        <v>0.19134768999999974</v>
      </c>
      <c r="G2418" s="27" t="s">
        <v>2465</v>
      </c>
      <c r="H2418" s="37">
        <v>4.8303589599999999</v>
      </c>
      <c r="I2418" s="24" t="s">
        <v>2478</v>
      </c>
      <c r="J2418" s="37">
        <v>5.0217066499999996</v>
      </c>
      <c r="K2418" s="24" t="s">
        <v>9236</v>
      </c>
      <c r="L2418" s="28">
        <v>287</v>
      </c>
      <c r="M2418" s="28">
        <v>1357</v>
      </c>
      <c r="N2418" s="28">
        <v>1644</v>
      </c>
      <c r="O2418" s="25" t="s">
        <v>24938</v>
      </c>
      <c r="P2418" s="24">
        <v>7</v>
      </c>
      <c r="Q2418" s="24">
        <v>52</v>
      </c>
      <c r="R2418" s="28">
        <v>381</v>
      </c>
      <c r="S2418" s="28">
        <v>414</v>
      </c>
      <c r="T2418" s="29">
        <v>0.48357664233576642</v>
      </c>
      <c r="U2418" s="28">
        <v>3027</v>
      </c>
      <c r="V2418" s="63"/>
      <c r="W2418" s="61">
        <f>(Table134[[#This Row],[2042 Future AADT]]-Table134[[#This Row],[AADT 2022]])/20*($W$5-2022)+Table134[[#This Row],[AADT 2022]]</f>
        <v>3027</v>
      </c>
      <c r="X2418" s="63"/>
    </row>
    <row r="2419" spans="1:24" s="21" customFormat="1" ht="24" customHeight="1" x14ac:dyDescent="0.25">
      <c r="A2419" s="24" t="s">
        <v>10225</v>
      </c>
      <c r="B2419" s="25"/>
      <c r="C2419" s="24">
        <v>6364</v>
      </c>
      <c r="D2419" s="24" t="s">
        <v>17074</v>
      </c>
      <c r="E2419" s="24" t="s">
        <v>886</v>
      </c>
      <c r="F2419" s="26">
        <f>Table134[[#This Row],[ToMeasure]]-Table134[[#This Row],[FromMeasure]]</f>
        <v>6.4662940000000724E-2</v>
      </c>
      <c r="G2419" s="27" t="s">
        <v>2465</v>
      </c>
      <c r="H2419" s="37">
        <v>5.0217066499999996</v>
      </c>
      <c r="I2419" s="24" t="s">
        <v>9236</v>
      </c>
      <c r="J2419" s="37">
        <v>5.0863695900000003</v>
      </c>
      <c r="K2419" s="24" t="s">
        <v>10226</v>
      </c>
      <c r="L2419" s="28">
        <v>1066</v>
      </c>
      <c r="M2419" s="28">
        <v>5041</v>
      </c>
      <c r="N2419" s="28">
        <v>6107</v>
      </c>
      <c r="O2419" s="25" t="s">
        <v>24939</v>
      </c>
      <c r="P2419" s="24" t="s">
        <v>203</v>
      </c>
      <c r="Q2419" s="24" t="s">
        <v>203</v>
      </c>
      <c r="R2419" s="28" t="s">
        <v>203</v>
      </c>
      <c r="S2419" s="28" t="s">
        <v>203</v>
      </c>
      <c r="T2419" s="29" t="s">
        <v>203</v>
      </c>
      <c r="U2419" s="28">
        <v>9594</v>
      </c>
      <c r="V2419" s="63"/>
      <c r="W2419" s="61">
        <f>(Table134[[#This Row],[2042 Future AADT]]-Table134[[#This Row],[AADT 2022]])/20*($W$5-2022)+Table134[[#This Row],[AADT 2022]]</f>
        <v>9594</v>
      </c>
      <c r="X2419" s="63"/>
    </row>
    <row r="2420" spans="1:24" s="21" customFormat="1" ht="24" customHeight="1" x14ac:dyDescent="0.25">
      <c r="A2420" s="24" t="s">
        <v>10227</v>
      </c>
      <c r="B2420" s="25"/>
      <c r="C2420" s="24" t="s">
        <v>203</v>
      </c>
      <c r="D2420" s="24" t="s">
        <v>17074</v>
      </c>
      <c r="E2420" s="24" t="s">
        <v>10228</v>
      </c>
      <c r="F2420" s="26">
        <f>Table134[[#This Row],[ToMeasure]]-Table134[[#This Row],[FromMeasure]]</f>
        <v>2.9865869999999999E-2</v>
      </c>
      <c r="G2420" s="27" t="s">
        <v>10229</v>
      </c>
      <c r="H2420" s="37">
        <v>0</v>
      </c>
      <c r="I2420" s="24" t="s">
        <v>1201</v>
      </c>
      <c r="J2420" s="37">
        <v>2.9865869999999999E-2</v>
      </c>
      <c r="K2420" s="24" t="s">
        <v>10230</v>
      </c>
      <c r="L2420" s="28" t="s">
        <v>203</v>
      </c>
      <c r="M2420" s="28" t="s">
        <v>203</v>
      </c>
      <c r="N2420" s="28">
        <v>3497</v>
      </c>
      <c r="O2420" s="25" t="s">
        <v>24812</v>
      </c>
      <c r="P2420" s="24" t="s">
        <v>203</v>
      </c>
      <c r="Q2420" s="24" t="s">
        <v>203</v>
      </c>
      <c r="R2420" s="28" t="s">
        <v>203</v>
      </c>
      <c r="S2420" s="28" t="s">
        <v>203</v>
      </c>
      <c r="T2420" s="29" t="s">
        <v>203</v>
      </c>
      <c r="U2420" s="28">
        <v>9967</v>
      </c>
      <c r="V2420" s="63"/>
      <c r="W2420" s="61">
        <f>(Table134[[#This Row],[2042 Future AADT]]-Table134[[#This Row],[AADT 2022]])/20*($W$5-2022)+Table134[[#This Row],[AADT 2022]]</f>
        <v>9967</v>
      </c>
      <c r="X2420" s="63"/>
    </row>
    <row r="2421" spans="1:24" s="21" customFormat="1" ht="24" customHeight="1" x14ac:dyDescent="0.25">
      <c r="A2421" s="24" t="s">
        <v>13455</v>
      </c>
      <c r="B2421" s="25" t="s">
        <v>19401</v>
      </c>
      <c r="C2421" s="24">
        <v>4554</v>
      </c>
      <c r="D2421" s="24" t="s">
        <v>17074</v>
      </c>
      <c r="E2421" s="24" t="s">
        <v>13456</v>
      </c>
      <c r="F2421" s="26">
        <f>Table134[[#This Row],[ToMeasure]]-Table134[[#This Row],[FromMeasure]]</f>
        <v>7.3914929999999934E-2</v>
      </c>
      <c r="G2421" s="27" t="s">
        <v>13457</v>
      </c>
      <c r="H2421" s="37">
        <v>0.52142443000000005</v>
      </c>
      <c r="I2421" s="24" t="s">
        <v>3801</v>
      </c>
      <c r="J2421" s="37">
        <v>0.59533935999999998</v>
      </c>
      <c r="K2421" s="24" t="s">
        <v>6807</v>
      </c>
      <c r="L2421" s="28">
        <v>1350</v>
      </c>
      <c r="M2421" s="28">
        <v>1244</v>
      </c>
      <c r="N2421" s="28">
        <v>2594</v>
      </c>
      <c r="O2421" s="25" t="s">
        <v>24940</v>
      </c>
      <c r="P2421" s="24">
        <v>10</v>
      </c>
      <c r="Q2421" s="24">
        <v>52</v>
      </c>
      <c r="R2421" s="28">
        <v>250</v>
      </c>
      <c r="S2421" s="28">
        <v>115</v>
      </c>
      <c r="T2421" s="29">
        <v>0.14070932922127988</v>
      </c>
      <c r="U2421" s="28">
        <v>4554</v>
      </c>
      <c r="V2421" s="63"/>
      <c r="W2421" s="61">
        <f>(Table134[[#This Row],[2042 Future AADT]]-Table134[[#This Row],[AADT 2022]])/20*($W$5-2022)+Table134[[#This Row],[AADT 2022]]</f>
        <v>4554</v>
      </c>
      <c r="X2421" s="63"/>
    </row>
    <row r="2422" spans="1:24" s="21" customFormat="1" ht="24" customHeight="1" x14ac:dyDescent="0.25">
      <c r="A2422" s="24" t="s">
        <v>16136</v>
      </c>
      <c r="B2422" s="25" t="s">
        <v>21427</v>
      </c>
      <c r="C2422" s="24">
        <v>8713</v>
      </c>
      <c r="D2422" s="24" t="s">
        <v>17074</v>
      </c>
      <c r="E2422" s="24" t="s">
        <v>16137</v>
      </c>
      <c r="F2422" s="26">
        <f>Table134[[#This Row],[ToMeasure]]-Table134[[#This Row],[FromMeasure]]</f>
        <v>0.23638065999999999</v>
      </c>
      <c r="G2422" s="27" t="s">
        <v>13464</v>
      </c>
      <c r="H2422" s="37">
        <v>0</v>
      </c>
      <c r="I2422" s="24" t="s">
        <v>1024</v>
      </c>
      <c r="J2422" s="37">
        <v>0.23638065999999999</v>
      </c>
      <c r="K2422" s="24" t="s">
        <v>13463</v>
      </c>
      <c r="L2422" s="28">
        <v>0</v>
      </c>
      <c r="M2422" s="28">
        <v>384</v>
      </c>
      <c r="N2422" s="28">
        <v>384</v>
      </c>
      <c r="O2422" s="25" t="s">
        <v>24941</v>
      </c>
      <c r="P2422" s="24">
        <v>18</v>
      </c>
      <c r="Q2422" s="24" t="s">
        <v>203</v>
      </c>
      <c r="R2422" s="28">
        <v>14</v>
      </c>
      <c r="S2422" s="28">
        <v>9</v>
      </c>
      <c r="T2422" s="29">
        <v>5.9895833333333336E-2</v>
      </c>
      <c r="U2422" s="28">
        <v>595</v>
      </c>
      <c r="V2422" s="63"/>
      <c r="W2422" s="61">
        <f>(Table134[[#This Row],[2042 Future AADT]]-Table134[[#This Row],[AADT 2022]])/20*($W$5-2022)+Table134[[#This Row],[AADT 2022]]</f>
        <v>595</v>
      </c>
      <c r="X2422" s="63"/>
    </row>
    <row r="2423" spans="1:24" s="21" customFormat="1" ht="24" customHeight="1" x14ac:dyDescent="0.25">
      <c r="A2423" s="24" t="s">
        <v>14014</v>
      </c>
      <c r="B2423" s="25" t="s">
        <v>21425</v>
      </c>
      <c r="C2423" s="24">
        <v>8711</v>
      </c>
      <c r="D2423" s="24" t="s">
        <v>17074</v>
      </c>
      <c r="E2423" s="24" t="s">
        <v>14015</v>
      </c>
      <c r="F2423" s="26">
        <f>Table134[[#This Row],[ToMeasure]]-Table134[[#This Row],[FromMeasure]]</f>
        <v>0.31679449999999998</v>
      </c>
      <c r="G2423" s="27" t="s">
        <v>10234</v>
      </c>
      <c r="H2423" s="37">
        <v>0</v>
      </c>
      <c r="I2423" s="24" t="s">
        <v>10235</v>
      </c>
      <c r="J2423" s="37">
        <v>0.31679449999999998</v>
      </c>
      <c r="K2423" s="24" t="s">
        <v>10233</v>
      </c>
      <c r="L2423" s="28">
        <v>450</v>
      </c>
      <c r="M2423" s="28">
        <v>0</v>
      </c>
      <c r="N2423" s="28">
        <v>450</v>
      </c>
      <c r="O2423" s="25" t="s">
        <v>24942</v>
      </c>
      <c r="P2423" s="24">
        <v>16</v>
      </c>
      <c r="Q2423" s="24" t="s">
        <v>203</v>
      </c>
      <c r="R2423" s="28">
        <v>18</v>
      </c>
      <c r="S2423" s="28">
        <v>14</v>
      </c>
      <c r="T2423" s="29">
        <v>7.1111111111111111E-2</v>
      </c>
      <c r="U2423" s="28">
        <v>697</v>
      </c>
      <c r="V2423" s="63"/>
      <c r="W2423" s="61">
        <f>(Table134[[#This Row],[2042 Future AADT]]-Table134[[#This Row],[AADT 2022]])/20*($W$5-2022)+Table134[[#This Row],[AADT 2022]]</f>
        <v>697</v>
      </c>
      <c r="X2423" s="63"/>
    </row>
    <row r="2424" spans="1:24" s="21" customFormat="1" ht="24" customHeight="1" x14ac:dyDescent="0.25">
      <c r="A2424" s="24" t="s">
        <v>13461</v>
      </c>
      <c r="B2424" s="25" t="s">
        <v>21428</v>
      </c>
      <c r="C2424" s="24">
        <v>8714</v>
      </c>
      <c r="D2424" s="24" t="s">
        <v>17074</v>
      </c>
      <c r="E2424" s="24" t="s">
        <v>13462</v>
      </c>
      <c r="F2424" s="26">
        <f>Table134[[#This Row],[ToMeasure]]-Table134[[#This Row],[FromMeasure]]</f>
        <v>0.31904933000000002</v>
      </c>
      <c r="G2424" s="27" t="s">
        <v>13463</v>
      </c>
      <c r="H2424" s="37">
        <v>0</v>
      </c>
      <c r="I2424" s="24" t="s">
        <v>13464</v>
      </c>
      <c r="J2424" s="37">
        <v>0.31904933000000002</v>
      </c>
      <c r="K2424" s="24" t="s">
        <v>1024</v>
      </c>
      <c r="L2424" s="28">
        <v>0</v>
      </c>
      <c r="M2424" s="28">
        <v>426</v>
      </c>
      <c r="N2424" s="28">
        <v>426</v>
      </c>
      <c r="O2424" s="25" t="s">
        <v>24943</v>
      </c>
      <c r="P2424" s="24">
        <v>12</v>
      </c>
      <c r="Q2424" s="24" t="s">
        <v>203</v>
      </c>
      <c r="R2424" s="28">
        <v>18</v>
      </c>
      <c r="S2424" s="28">
        <v>14</v>
      </c>
      <c r="T2424" s="29">
        <v>7.5117370892018781E-2</v>
      </c>
      <c r="U2424" s="28">
        <v>660</v>
      </c>
      <c r="V2424" s="63"/>
      <c r="W2424" s="61">
        <f>(Table134[[#This Row],[2042 Future AADT]]-Table134[[#This Row],[AADT 2022]])/20*($W$5-2022)+Table134[[#This Row],[AADT 2022]]</f>
        <v>660</v>
      </c>
      <c r="X2424" s="63"/>
    </row>
    <row r="2425" spans="1:24" s="21" customFormat="1" ht="24" customHeight="1" x14ac:dyDescent="0.25">
      <c r="A2425" s="24" t="s">
        <v>10231</v>
      </c>
      <c r="B2425" s="25" t="s">
        <v>21426</v>
      </c>
      <c r="C2425" s="24">
        <v>8712</v>
      </c>
      <c r="D2425" s="24" t="s">
        <v>17074</v>
      </c>
      <c r="E2425" s="24" t="s">
        <v>10232</v>
      </c>
      <c r="F2425" s="26">
        <f>Table134[[#This Row],[ToMeasure]]-Table134[[#This Row],[FromMeasure]]</f>
        <v>0.27389121</v>
      </c>
      <c r="G2425" s="27" t="s">
        <v>10233</v>
      </c>
      <c r="H2425" s="37">
        <v>0</v>
      </c>
      <c r="I2425" s="24" t="s">
        <v>10234</v>
      </c>
      <c r="J2425" s="37">
        <v>0.27389121</v>
      </c>
      <c r="K2425" s="24" t="s">
        <v>10235</v>
      </c>
      <c r="L2425" s="28">
        <v>421</v>
      </c>
      <c r="M2425" s="28">
        <v>0</v>
      </c>
      <c r="N2425" s="28">
        <v>421</v>
      </c>
      <c r="O2425" s="25" t="s">
        <v>24944</v>
      </c>
      <c r="P2425" s="24">
        <v>19</v>
      </c>
      <c r="Q2425" s="24" t="s">
        <v>203</v>
      </c>
      <c r="R2425" s="28">
        <v>15</v>
      </c>
      <c r="S2425" s="28">
        <v>11</v>
      </c>
      <c r="T2425" s="29">
        <v>6.1757719714964368E-2</v>
      </c>
      <c r="U2425" s="28">
        <v>652</v>
      </c>
      <c r="V2425" s="63"/>
      <c r="W2425" s="61">
        <f>(Table134[[#This Row],[2042 Future AADT]]-Table134[[#This Row],[AADT 2022]])/20*($W$5-2022)+Table134[[#This Row],[AADT 2022]]</f>
        <v>652</v>
      </c>
      <c r="X2425" s="63"/>
    </row>
    <row r="2426" spans="1:24" s="21" customFormat="1" ht="24" customHeight="1" x14ac:dyDescent="0.25">
      <c r="A2426" s="24" t="s">
        <v>14017</v>
      </c>
      <c r="B2426" s="25" t="s">
        <v>21031</v>
      </c>
      <c r="C2426" s="24">
        <v>7682</v>
      </c>
      <c r="D2426" s="24" t="s">
        <v>17074</v>
      </c>
      <c r="E2426" s="24" t="s">
        <v>14018</v>
      </c>
      <c r="F2426" s="26">
        <f>Table134[[#This Row],[ToMeasure]]-Table134[[#This Row],[FromMeasure]]</f>
        <v>1.1657640000000025E-2</v>
      </c>
      <c r="G2426" s="27" t="s">
        <v>10240</v>
      </c>
      <c r="H2426" s="37">
        <v>0.25499739999999999</v>
      </c>
      <c r="I2426" s="24" t="s">
        <v>6468</v>
      </c>
      <c r="J2426" s="37">
        <v>0.26665504000000001</v>
      </c>
      <c r="K2426" s="24" t="s">
        <v>13093</v>
      </c>
      <c r="L2426" s="28">
        <v>4533</v>
      </c>
      <c r="M2426" s="28">
        <v>0</v>
      </c>
      <c r="N2426" s="28">
        <v>4533</v>
      </c>
      <c r="O2426" s="25" t="s">
        <v>24945</v>
      </c>
      <c r="P2426" s="24">
        <v>11</v>
      </c>
      <c r="Q2426" s="24" t="s">
        <v>203</v>
      </c>
      <c r="R2426" s="28">
        <v>126</v>
      </c>
      <c r="S2426" s="28">
        <v>493</v>
      </c>
      <c r="T2426" s="29">
        <v>0.13655415839399956</v>
      </c>
      <c r="U2426" s="28">
        <v>6009</v>
      </c>
      <c r="V2426" s="63"/>
      <c r="W2426" s="61">
        <f>(Table134[[#This Row],[2042 Future AADT]]-Table134[[#This Row],[AADT 2022]])/20*($W$5-2022)+Table134[[#This Row],[AADT 2022]]</f>
        <v>6009</v>
      </c>
      <c r="X2426" s="63"/>
    </row>
    <row r="2427" spans="1:24" s="21" customFormat="1" ht="24" customHeight="1" x14ac:dyDescent="0.25">
      <c r="A2427" s="24" t="s">
        <v>14019</v>
      </c>
      <c r="B2427" s="25" t="s">
        <v>20974</v>
      </c>
      <c r="C2427" s="24">
        <v>7538</v>
      </c>
      <c r="D2427" s="24" t="s">
        <v>17074</v>
      </c>
      <c r="E2427" s="24" t="s">
        <v>3062</v>
      </c>
      <c r="F2427" s="26">
        <f>Table134[[#This Row],[ToMeasure]]-Table134[[#This Row],[FromMeasure]]</f>
        <v>0.61673761000000005</v>
      </c>
      <c r="G2427" s="27" t="s">
        <v>3060</v>
      </c>
      <c r="H2427" s="37">
        <v>0</v>
      </c>
      <c r="I2427" s="24" t="s">
        <v>3059</v>
      </c>
      <c r="J2427" s="37">
        <v>0.61673761000000005</v>
      </c>
      <c r="K2427" s="24" t="s">
        <v>3070</v>
      </c>
      <c r="L2427" s="28">
        <v>15538</v>
      </c>
      <c r="M2427" s="28">
        <v>0</v>
      </c>
      <c r="N2427" s="28">
        <v>15538</v>
      </c>
      <c r="O2427" s="25" t="s">
        <v>24946</v>
      </c>
      <c r="P2427" s="24">
        <v>10</v>
      </c>
      <c r="Q2427" s="24" t="s">
        <v>203</v>
      </c>
      <c r="R2427" s="28" t="s">
        <v>203</v>
      </c>
      <c r="S2427" s="28" t="s">
        <v>203</v>
      </c>
      <c r="T2427" s="29" t="s">
        <v>203</v>
      </c>
      <c r="U2427" s="28">
        <v>20596</v>
      </c>
      <c r="V2427" s="63"/>
      <c r="W2427" s="61">
        <f>(Table134[[#This Row],[2042 Future AADT]]-Table134[[#This Row],[AADT 2022]])/20*($W$5-2022)+Table134[[#This Row],[AADT 2022]]</f>
        <v>20596</v>
      </c>
      <c r="X2427" s="63"/>
    </row>
    <row r="2428" spans="1:24" s="21" customFormat="1" ht="24" customHeight="1" x14ac:dyDescent="0.25">
      <c r="A2428" s="24" t="s">
        <v>10242</v>
      </c>
      <c r="B2428" s="25" t="s">
        <v>20973</v>
      </c>
      <c r="C2428" s="24">
        <v>7537</v>
      </c>
      <c r="D2428" s="24" t="s">
        <v>17074</v>
      </c>
      <c r="E2428" s="24" t="s">
        <v>10243</v>
      </c>
      <c r="F2428" s="26">
        <f>Table134[[#This Row],[ToMeasure]]-Table134[[#This Row],[FromMeasure]]</f>
        <v>0.14754818</v>
      </c>
      <c r="G2428" s="27" t="s">
        <v>10244</v>
      </c>
      <c r="H2428" s="37">
        <v>0</v>
      </c>
      <c r="I2428" s="24" t="s">
        <v>5488</v>
      </c>
      <c r="J2428" s="37">
        <v>0.14754818</v>
      </c>
      <c r="K2428" s="24" t="s">
        <v>3060</v>
      </c>
      <c r="L2428" s="28">
        <v>7602</v>
      </c>
      <c r="M2428" s="28">
        <v>0</v>
      </c>
      <c r="N2428" s="28">
        <v>7602</v>
      </c>
      <c r="O2428" s="25" t="s">
        <v>24947</v>
      </c>
      <c r="P2428" s="24">
        <v>7</v>
      </c>
      <c r="Q2428" s="24" t="s">
        <v>203</v>
      </c>
      <c r="R2428" s="28">
        <v>232</v>
      </c>
      <c r="S2428" s="28">
        <v>901</v>
      </c>
      <c r="T2428" s="29">
        <v>0.1490397263877927</v>
      </c>
      <c r="U2428" s="28">
        <v>10077</v>
      </c>
      <c r="V2428" s="63"/>
      <c r="W2428" s="61">
        <f>(Table134[[#This Row],[2042 Future AADT]]-Table134[[#This Row],[AADT 2022]])/20*($W$5-2022)+Table134[[#This Row],[AADT 2022]]</f>
        <v>10077</v>
      </c>
      <c r="X2428" s="63"/>
    </row>
    <row r="2429" spans="1:24" s="21" customFormat="1" ht="24" customHeight="1" x14ac:dyDescent="0.25">
      <c r="A2429" s="24" t="s">
        <v>13467</v>
      </c>
      <c r="B2429" s="25" t="s">
        <v>21433</v>
      </c>
      <c r="C2429" s="24">
        <v>8800</v>
      </c>
      <c r="D2429" s="24" t="s">
        <v>17074</v>
      </c>
      <c r="E2429" s="24" t="s">
        <v>13468</v>
      </c>
      <c r="F2429" s="26">
        <f>Table134[[#This Row],[ToMeasure]]-Table134[[#This Row],[FromMeasure]]</f>
        <v>7.5054219999999283E-2</v>
      </c>
      <c r="G2429" s="27" t="s">
        <v>13469</v>
      </c>
      <c r="H2429" s="37">
        <v>4.9723096800000004</v>
      </c>
      <c r="I2429" s="24" t="s">
        <v>13470</v>
      </c>
      <c r="J2429" s="37">
        <v>5.0473638999999997</v>
      </c>
      <c r="K2429" s="24" t="s">
        <v>10278</v>
      </c>
      <c r="L2429" s="28">
        <v>529</v>
      </c>
      <c r="M2429" s="28">
        <v>41</v>
      </c>
      <c r="N2429" s="28">
        <v>570</v>
      </c>
      <c r="O2429" s="25" t="s">
        <v>24948</v>
      </c>
      <c r="P2429" s="24">
        <v>14</v>
      </c>
      <c r="Q2429" s="24">
        <v>97</v>
      </c>
      <c r="R2429" s="28">
        <v>29</v>
      </c>
      <c r="S2429" s="28">
        <v>93</v>
      </c>
      <c r="T2429" s="29">
        <v>0.21403508771929824</v>
      </c>
      <c r="U2429" s="28">
        <v>882</v>
      </c>
      <c r="V2429" s="63"/>
      <c r="W2429" s="61">
        <f>(Table134[[#This Row],[2042 Future AADT]]-Table134[[#This Row],[AADT 2022]])/20*($W$5-2022)+Table134[[#This Row],[AADT 2022]]</f>
        <v>882</v>
      </c>
      <c r="X2429" s="63"/>
    </row>
    <row r="2430" spans="1:24" s="21" customFormat="1" ht="24" customHeight="1" x14ac:dyDescent="0.25">
      <c r="A2430" s="24" t="s">
        <v>16139</v>
      </c>
      <c r="B2430" s="25" t="s">
        <v>18786</v>
      </c>
      <c r="C2430" s="24">
        <v>3430</v>
      </c>
      <c r="D2430" s="24" t="s">
        <v>17074</v>
      </c>
      <c r="E2430" s="24" t="s">
        <v>542</v>
      </c>
      <c r="F2430" s="26">
        <f>Table134[[#This Row],[ToMeasure]]-Table134[[#This Row],[FromMeasure]]</f>
        <v>0.58267972999999995</v>
      </c>
      <c r="G2430" s="27" t="s">
        <v>298</v>
      </c>
      <c r="H2430" s="37">
        <v>0.23159182</v>
      </c>
      <c r="I2430" s="24" t="s">
        <v>2504</v>
      </c>
      <c r="J2430" s="37">
        <v>0.81427154999999996</v>
      </c>
      <c r="K2430" s="24" t="s">
        <v>2507</v>
      </c>
      <c r="L2430" s="28">
        <v>1133</v>
      </c>
      <c r="M2430" s="28">
        <v>0</v>
      </c>
      <c r="N2430" s="28">
        <v>1133</v>
      </c>
      <c r="O2430" s="25" t="s">
        <v>24949</v>
      </c>
      <c r="P2430" s="24">
        <v>14</v>
      </c>
      <c r="Q2430" s="24">
        <v>59</v>
      </c>
      <c r="R2430" s="28">
        <v>72</v>
      </c>
      <c r="S2430" s="28">
        <v>181</v>
      </c>
      <c r="T2430" s="29">
        <v>0.22330097087378642</v>
      </c>
      <c r="U2430" s="28">
        <v>1791</v>
      </c>
      <c r="V2430" s="63"/>
      <c r="W2430" s="61">
        <f>(Table134[[#This Row],[2042 Future AADT]]-Table134[[#This Row],[AADT 2022]])/20*($W$5-2022)+Table134[[#This Row],[AADT 2022]]</f>
        <v>1791</v>
      </c>
      <c r="X2430" s="63"/>
    </row>
    <row r="2431" spans="1:24" s="21" customFormat="1" ht="24" customHeight="1" x14ac:dyDescent="0.25">
      <c r="A2431" s="24" t="s">
        <v>16152</v>
      </c>
      <c r="B2431" s="25" t="s">
        <v>20706</v>
      </c>
      <c r="C2431" s="24">
        <v>7094</v>
      </c>
      <c r="D2431" s="24" t="s">
        <v>17074</v>
      </c>
      <c r="E2431" s="24" t="s">
        <v>542</v>
      </c>
      <c r="F2431" s="26">
        <f>Table134[[#This Row],[ToMeasure]]-Table134[[#This Row],[FromMeasure]]</f>
        <v>7.7602020000000493E-2</v>
      </c>
      <c r="G2431" s="27" t="s">
        <v>298</v>
      </c>
      <c r="H2431" s="37">
        <v>118.16730389</v>
      </c>
      <c r="I2431" s="24" t="s">
        <v>2621</v>
      </c>
      <c r="J2431" s="37">
        <v>118.24490591</v>
      </c>
      <c r="K2431" s="24" t="s">
        <v>2624</v>
      </c>
      <c r="L2431" s="28">
        <v>18492</v>
      </c>
      <c r="M2431" s="28">
        <v>27362</v>
      </c>
      <c r="N2431" s="28">
        <v>45854</v>
      </c>
      <c r="O2431" s="25" t="s">
        <v>24950</v>
      </c>
      <c r="P2431" s="24">
        <v>7</v>
      </c>
      <c r="Q2431" s="24">
        <v>53</v>
      </c>
      <c r="R2431" s="28">
        <v>3132</v>
      </c>
      <c r="S2431" s="28">
        <v>2505</v>
      </c>
      <c r="T2431" s="29">
        <v>0.12293365900466699</v>
      </c>
      <c r="U2431" s="28">
        <v>72176</v>
      </c>
      <c r="V2431" s="63"/>
      <c r="W2431" s="61">
        <f>(Table134[[#This Row],[2042 Future AADT]]-Table134[[#This Row],[AADT 2022]])/20*($W$5-2022)+Table134[[#This Row],[AADT 2022]]</f>
        <v>72176</v>
      </c>
      <c r="X2431" s="63"/>
    </row>
    <row r="2432" spans="1:24" s="21" customFormat="1" ht="24" customHeight="1" x14ac:dyDescent="0.25">
      <c r="A2432" s="24" t="s">
        <v>13486</v>
      </c>
      <c r="B2432" s="25" t="s">
        <v>19009</v>
      </c>
      <c r="C2432" s="24">
        <v>3930</v>
      </c>
      <c r="D2432" s="24" t="s">
        <v>17074</v>
      </c>
      <c r="E2432" s="24" t="s">
        <v>542</v>
      </c>
      <c r="F2432" s="26">
        <f>Table134[[#This Row],[ToMeasure]]-Table134[[#This Row],[FromMeasure]]</f>
        <v>0.62347004999998035</v>
      </c>
      <c r="G2432" s="27" t="s">
        <v>298</v>
      </c>
      <c r="H2432" s="37">
        <v>140.15806703000001</v>
      </c>
      <c r="I2432" s="24" t="s">
        <v>156</v>
      </c>
      <c r="J2432" s="37">
        <v>140.78153707999999</v>
      </c>
      <c r="K2432" s="24" t="s">
        <v>2642</v>
      </c>
      <c r="L2432" s="28">
        <v>52917</v>
      </c>
      <c r="M2432" s="28">
        <v>0</v>
      </c>
      <c r="N2432" s="28">
        <v>52917</v>
      </c>
      <c r="O2432" s="25" t="s">
        <v>24951</v>
      </c>
      <c r="P2432" s="24">
        <v>9</v>
      </c>
      <c r="Q2432" s="24">
        <v>63</v>
      </c>
      <c r="R2432" s="28">
        <v>4104</v>
      </c>
      <c r="S2432" s="28">
        <v>10948</v>
      </c>
      <c r="T2432" s="29">
        <v>0.28444545231211144</v>
      </c>
      <c r="U2432" s="28">
        <v>83293</v>
      </c>
      <c r="V2432" s="63"/>
      <c r="W2432" s="61">
        <f>(Table134[[#This Row],[2042 Future AADT]]-Table134[[#This Row],[AADT 2022]])/20*($W$5-2022)+Table134[[#This Row],[AADT 2022]]</f>
        <v>83293</v>
      </c>
      <c r="X2432" s="63"/>
    </row>
    <row r="2433" spans="1:24" s="21" customFormat="1" ht="24" customHeight="1" x14ac:dyDescent="0.25">
      <c r="A2433" s="24" t="s">
        <v>13501</v>
      </c>
      <c r="B2433" s="25" t="s">
        <v>18789</v>
      </c>
      <c r="C2433" s="24">
        <v>3433</v>
      </c>
      <c r="D2433" s="24" t="s">
        <v>17074</v>
      </c>
      <c r="E2433" s="24" t="s">
        <v>2699</v>
      </c>
      <c r="F2433" s="26">
        <f>Table134[[#This Row],[ToMeasure]]-Table134[[#This Row],[FromMeasure]]</f>
        <v>0.57557864999999997</v>
      </c>
      <c r="G2433" s="27" t="s">
        <v>3074</v>
      </c>
      <c r="H2433" s="37">
        <v>6.7085900000000004E-3</v>
      </c>
      <c r="I2433" s="24" t="s">
        <v>11362</v>
      </c>
      <c r="J2433" s="37">
        <v>0.58228723999999998</v>
      </c>
      <c r="K2433" s="24" t="s">
        <v>11362</v>
      </c>
      <c r="L2433" s="28">
        <v>903</v>
      </c>
      <c r="M2433" s="28">
        <v>0</v>
      </c>
      <c r="N2433" s="28">
        <v>903</v>
      </c>
      <c r="O2433" s="25" t="s">
        <v>23098</v>
      </c>
      <c r="P2433" s="24">
        <v>14</v>
      </c>
      <c r="Q2433" s="24" t="s">
        <v>203</v>
      </c>
      <c r="R2433" s="28">
        <v>49</v>
      </c>
      <c r="S2433" s="28">
        <v>151</v>
      </c>
      <c r="T2433" s="29">
        <v>0.22148394241417496</v>
      </c>
      <c r="U2433" s="28">
        <v>1427</v>
      </c>
      <c r="V2433" s="63"/>
      <c r="W2433" s="61">
        <f>(Table134[[#This Row],[2042 Future AADT]]-Table134[[#This Row],[AADT 2022]])/20*($W$5-2022)+Table134[[#This Row],[AADT 2022]]</f>
        <v>1427</v>
      </c>
      <c r="X2433" s="63"/>
    </row>
    <row r="2434" spans="1:24" s="21" customFormat="1" ht="24" customHeight="1" x14ac:dyDescent="0.25">
      <c r="A2434" s="24" t="s">
        <v>16318</v>
      </c>
      <c r="B2434" s="25" t="s">
        <v>19010</v>
      </c>
      <c r="C2434" s="24">
        <v>3936</v>
      </c>
      <c r="D2434" s="24" t="s">
        <v>17074</v>
      </c>
      <c r="E2434" s="24" t="s">
        <v>2699</v>
      </c>
      <c r="F2434" s="26">
        <f>Table134[[#This Row],[ToMeasure]]-Table134[[#This Row],[FromMeasure]]</f>
        <v>0.45478441000000203</v>
      </c>
      <c r="G2434" s="27" t="s">
        <v>3074</v>
      </c>
      <c r="H2434" s="37">
        <v>140.1478778</v>
      </c>
      <c r="I2434" s="24" t="s">
        <v>647</v>
      </c>
      <c r="J2434" s="37">
        <v>140.60266221000001</v>
      </c>
      <c r="K2434" s="24" t="s">
        <v>1921</v>
      </c>
      <c r="L2434" s="28">
        <v>58104</v>
      </c>
      <c r="M2434" s="28">
        <v>0</v>
      </c>
      <c r="N2434" s="28">
        <v>58104</v>
      </c>
      <c r="O2434" s="25" t="s">
        <v>24952</v>
      </c>
      <c r="P2434" s="24">
        <v>9</v>
      </c>
      <c r="Q2434" s="24" t="s">
        <v>203</v>
      </c>
      <c r="R2434" s="28">
        <v>4618</v>
      </c>
      <c r="S2434" s="28">
        <v>760</v>
      </c>
      <c r="T2434" s="29">
        <v>9.2558171554454088E-2</v>
      </c>
      <c r="U2434" s="28">
        <v>91458</v>
      </c>
      <c r="V2434" s="63"/>
      <c r="W2434" s="61">
        <f>(Table134[[#This Row],[2042 Future AADT]]-Table134[[#This Row],[AADT 2022]])/20*($W$5-2022)+Table134[[#This Row],[AADT 2022]]</f>
        <v>91458</v>
      </c>
      <c r="X2434" s="63"/>
    </row>
    <row r="2435" spans="1:24" s="21" customFormat="1" ht="24" customHeight="1" x14ac:dyDescent="0.25">
      <c r="A2435" s="24" t="s">
        <v>14049</v>
      </c>
      <c r="B2435" s="25"/>
      <c r="C2435" s="24" t="s">
        <v>203</v>
      </c>
      <c r="D2435" s="24" t="s">
        <v>17074</v>
      </c>
      <c r="E2435" s="24" t="s">
        <v>14050</v>
      </c>
      <c r="F2435" s="26">
        <f>Table134[[#This Row],[ToMeasure]]-Table134[[#This Row],[FromMeasure]]</f>
        <v>4.811936E-2</v>
      </c>
      <c r="G2435" s="27" t="s">
        <v>14051</v>
      </c>
      <c r="H2435" s="37">
        <v>0</v>
      </c>
      <c r="I2435" s="24" t="s">
        <v>298</v>
      </c>
      <c r="J2435" s="37">
        <v>4.811936E-2</v>
      </c>
      <c r="K2435" s="24" t="s">
        <v>1061</v>
      </c>
      <c r="L2435" s="28" t="s">
        <v>203</v>
      </c>
      <c r="M2435" s="28" t="s">
        <v>203</v>
      </c>
      <c r="N2435" s="28">
        <v>1616</v>
      </c>
      <c r="O2435" s="25" t="s">
        <v>22991</v>
      </c>
      <c r="P2435" s="24" t="s">
        <v>203</v>
      </c>
      <c r="Q2435" s="24" t="s">
        <v>203</v>
      </c>
      <c r="R2435" s="28" t="s">
        <v>203</v>
      </c>
      <c r="S2435" s="28" t="s">
        <v>203</v>
      </c>
      <c r="T2435" s="29" t="s">
        <v>203</v>
      </c>
      <c r="U2435" s="28">
        <v>2988</v>
      </c>
      <c r="V2435" s="63"/>
      <c r="W2435" s="61">
        <f>(Table134[[#This Row],[2042 Future AADT]]-Table134[[#This Row],[AADT 2022]])/20*($W$5-2022)+Table134[[#This Row],[AADT 2022]]</f>
        <v>2988</v>
      </c>
      <c r="X2435" s="63"/>
    </row>
    <row r="2436" spans="1:24" s="21" customFormat="1" ht="24" customHeight="1" x14ac:dyDescent="0.25">
      <c r="A2436" s="24" t="s">
        <v>13502</v>
      </c>
      <c r="B2436" s="25"/>
      <c r="C2436" s="24" t="s">
        <v>203</v>
      </c>
      <c r="D2436" s="24" t="s">
        <v>17074</v>
      </c>
      <c r="E2436" s="24" t="s">
        <v>13503</v>
      </c>
      <c r="F2436" s="26">
        <f>Table134[[#This Row],[ToMeasure]]-Table134[[#This Row],[FromMeasure]]</f>
        <v>5.9170229999999997E-2</v>
      </c>
      <c r="G2436" s="27" t="s">
        <v>13504</v>
      </c>
      <c r="H2436" s="37">
        <v>0</v>
      </c>
      <c r="I2436" s="24" t="s">
        <v>13505</v>
      </c>
      <c r="J2436" s="37">
        <v>5.9170229999999997E-2</v>
      </c>
      <c r="K2436" s="24" t="s">
        <v>13506</v>
      </c>
      <c r="L2436" s="28" t="s">
        <v>203</v>
      </c>
      <c r="M2436" s="28" t="s">
        <v>203</v>
      </c>
      <c r="N2436" s="28">
        <v>3271</v>
      </c>
      <c r="O2436" s="25" t="s">
        <v>24953</v>
      </c>
      <c r="P2436" s="24" t="s">
        <v>203</v>
      </c>
      <c r="Q2436" s="24" t="s">
        <v>203</v>
      </c>
      <c r="R2436" s="28" t="s">
        <v>203</v>
      </c>
      <c r="S2436" s="28" t="s">
        <v>203</v>
      </c>
      <c r="T2436" s="29" t="s">
        <v>203</v>
      </c>
      <c r="U2436" s="28">
        <v>4656</v>
      </c>
      <c r="V2436" s="63"/>
      <c r="W2436" s="61">
        <f>(Table134[[#This Row],[2042 Future AADT]]-Table134[[#This Row],[AADT 2022]])/20*($W$5-2022)+Table134[[#This Row],[AADT 2022]]</f>
        <v>4656</v>
      </c>
      <c r="X2436" s="63"/>
    </row>
    <row r="2437" spans="1:24" s="21" customFormat="1" ht="24" customHeight="1" x14ac:dyDescent="0.25">
      <c r="A2437" s="24" t="s">
        <v>13508</v>
      </c>
      <c r="B2437" s="25"/>
      <c r="C2437" s="24" t="s">
        <v>203</v>
      </c>
      <c r="D2437" s="24" t="s">
        <v>17074</v>
      </c>
      <c r="E2437" s="24" t="s">
        <v>13509</v>
      </c>
      <c r="F2437" s="26">
        <f>Table134[[#This Row],[ToMeasure]]-Table134[[#This Row],[FromMeasure]]</f>
        <v>4.8509139999999999E-2</v>
      </c>
      <c r="G2437" s="27" t="s">
        <v>13510</v>
      </c>
      <c r="H2437" s="37">
        <v>0</v>
      </c>
      <c r="I2437" s="24" t="s">
        <v>13511</v>
      </c>
      <c r="J2437" s="37">
        <v>4.8509139999999999E-2</v>
      </c>
      <c r="K2437" s="24" t="s">
        <v>13512</v>
      </c>
      <c r="L2437" s="28" t="s">
        <v>203</v>
      </c>
      <c r="M2437" s="28" t="s">
        <v>203</v>
      </c>
      <c r="N2437" s="28">
        <v>3271</v>
      </c>
      <c r="O2437" s="25" t="s">
        <v>24953</v>
      </c>
      <c r="P2437" s="24" t="s">
        <v>203</v>
      </c>
      <c r="Q2437" s="24" t="s">
        <v>203</v>
      </c>
      <c r="R2437" s="28" t="s">
        <v>203</v>
      </c>
      <c r="S2437" s="28" t="s">
        <v>203</v>
      </c>
      <c r="T2437" s="29" t="s">
        <v>203</v>
      </c>
      <c r="U2437" s="28">
        <v>4656</v>
      </c>
      <c r="V2437" s="63"/>
      <c r="W2437" s="61">
        <f>(Table134[[#This Row],[2042 Future AADT]]-Table134[[#This Row],[AADT 2022]])/20*($W$5-2022)+Table134[[#This Row],[AADT 2022]]</f>
        <v>4656</v>
      </c>
      <c r="X2437" s="63"/>
    </row>
    <row r="2438" spans="1:24" s="21" customFormat="1" ht="24" customHeight="1" x14ac:dyDescent="0.25">
      <c r="A2438" s="24" t="s">
        <v>16176</v>
      </c>
      <c r="B2438" s="25"/>
      <c r="C2438" s="24" t="s">
        <v>203</v>
      </c>
      <c r="D2438" s="24" t="s">
        <v>17074</v>
      </c>
      <c r="E2438" s="24" t="s">
        <v>16177</v>
      </c>
      <c r="F2438" s="26">
        <f>Table134[[#This Row],[ToMeasure]]-Table134[[#This Row],[FromMeasure]]</f>
        <v>4.8963300000000001E-2</v>
      </c>
      <c r="G2438" s="27" t="s">
        <v>13511</v>
      </c>
      <c r="H2438" s="37">
        <v>0</v>
      </c>
      <c r="I2438" s="24" t="s">
        <v>13512</v>
      </c>
      <c r="J2438" s="37">
        <v>4.8963300000000001E-2</v>
      </c>
      <c r="K2438" s="24" t="s">
        <v>13510</v>
      </c>
      <c r="L2438" s="28" t="s">
        <v>203</v>
      </c>
      <c r="M2438" s="28" t="s">
        <v>203</v>
      </c>
      <c r="N2438" s="28">
        <v>3229</v>
      </c>
      <c r="O2438" s="25" t="s">
        <v>24954</v>
      </c>
      <c r="P2438" s="24" t="s">
        <v>203</v>
      </c>
      <c r="Q2438" s="24" t="s">
        <v>203</v>
      </c>
      <c r="R2438" s="28" t="s">
        <v>203</v>
      </c>
      <c r="S2438" s="28" t="s">
        <v>203</v>
      </c>
      <c r="T2438" s="29" t="s">
        <v>203</v>
      </c>
      <c r="U2438" s="28">
        <v>4596</v>
      </c>
      <c r="V2438" s="63"/>
      <c r="W2438" s="61">
        <f>(Table134[[#This Row],[2042 Future AADT]]-Table134[[#This Row],[AADT 2022]])/20*($W$5-2022)+Table134[[#This Row],[AADT 2022]]</f>
        <v>4596</v>
      </c>
      <c r="X2438" s="63"/>
    </row>
    <row r="2439" spans="1:24" s="21" customFormat="1" ht="24" customHeight="1" x14ac:dyDescent="0.25">
      <c r="A2439" s="24" t="s">
        <v>14052</v>
      </c>
      <c r="B2439" s="25"/>
      <c r="C2439" s="24" t="s">
        <v>203</v>
      </c>
      <c r="D2439" s="24" t="s">
        <v>17074</v>
      </c>
      <c r="E2439" s="24" t="s">
        <v>14053</v>
      </c>
      <c r="F2439" s="26">
        <f>Table134[[#This Row],[ToMeasure]]-Table134[[#This Row],[FromMeasure]]</f>
        <v>5.6114150000000002E-2</v>
      </c>
      <c r="G2439" s="27" t="s">
        <v>13505</v>
      </c>
      <c r="H2439" s="37">
        <v>0</v>
      </c>
      <c r="I2439" s="24" t="s">
        <v>13506</v>
      </c>
      <c r="J2439" s="37">
        <v>5.6114150000000002E-2</v>
      </c>
      <c r="K2439" s="24" t="s">
        <v>13504</v>
      </c>
      <c r="L2439" s="28" t="s">
        <v>203</v>
      </c>
      <c r="M2439" s="28" t="s">
        <v>203</v>
      </c>
      <c r="N2439" s="28">
        <v>3229</v>
      </c>
      <c r="O2439" s="25" t="s">
        <v>24954</v>
      </c>
      <c r="P2439" s="24" t="s">
        <v>203</v>
      </c>
      <c r="Q2439" s="24" t="s">
        <v>203</v>
      </c>
      <c r="R2439" s="28" t="s">
        <v>203</v>
      </c>
      <c r="S2439" s="28" t="s">
        <v>203</v>
      </c>
      <c r="T2439" s="29" t="s">
        <v>203</v>
      </c>
      <c r="U2439" s="28">
        <v>4596</v>
      </c>
      <c r="V2439" s="63"/>
      <c r="W2439" s="61">
        <f>(Table134[[#This Row],[2042 Future AADT]]-Table134[[#This Row],[AADT 2022]])/20*($W$5-2022)+Table134[[#This Row],[AADT 2022]]</f>
        <v>4596</v>
      </c>
      <c r="X2439" s="63"/>
    </row>
    <row r="2440" spans="1:24" s="21" customFormat="1" ht="24" customHeight="1" x14ac:dyDescent="0.25">
      <c r="A2440" s="24" t="s">
        <v>16320</v>
      </c>
      <c r="B2440" s="25"/>
      <c r="C2440" s="24" t="s">
        <v>203</v>
      </c>
      <c r="D2440" s="24" t="s">
        <v>17074</v>
      </c>
      <c r="E2440" s="24" t="s">
        <v>16321</v>
      </c>
      <c r="F2440" s="26">
        <f>Table134[[#This Row],[ToMeasure]]-Table134[[#This Row],[FromMeasure]]</f>
        <v>0.16565706999999999</v>
      </c>
      <c r="G2440" s="27" t="s">
        <v>16322</v>
      </c>
      <c r="H2440" s="37">
        <v>0</v>
      </c>
      <c r="I2440" s="24" t="s">
        <v>298</v>
      </c>
      <c r="J2440" s="37">
        <v>0.16565706999999999</v>
      </c>
      <c r="K2440" s="24" t="s">
        <v>16323</v>
      </c>
      <c r="L2440" s="28" t="s">
        <v>203</v>
      </c>
      <c r="M2440" s="28" t="s">
        <v>203</v>
      </c>
      <c r="N2440" s="28" t="s">
        <v>203</v>
      </c>
      <c r="O2440" s="25" t="s">
        <v>203</v>
      </c>
      <c r="P2440" s="24" t="s">
        <v>203</v>
      </c>
      <c r="Q2440" s="24" t="s">
        <v>203</v>
      </c>
      <c r="R2440" s="28" t="s">
        <v>203</v>
      </c>
      <c r="S2440" s="28" t="s">
        <v>203</v>
      </c>
      <c r="T2440" s="29" t="s">
        <v>203</v>
      </c>
      <c r="U2440" s="28" t="s">
        <v>203</v>
      </c>
      <c r="V2440" s="63"/>
      <c r="W2440" s="61" t="e">
        <f>(Table134[[#This Row],[2042 Future AADT]]-Table134[[#This Row],[AADT 2022]])/20*($W$5-2022)+Table134[[#This Row],[AADT 2022]]</f>
        <v>#VALUE!</v>
      </c>
      <c r="X2440" s="63"/>
    </row>
    <row r="2441" spans="1:24" s="21" customFormat="1" ht="24" customHeight="1" x14ac:dyDescent="0.25">
      <c r="A2441" s="24" t="s">
        <v>14055</v>
      </c>
      <c r="B2441" s="25"/>
      <c r="C2441" s="24" t="s">
        <v>203</v>
      </c>
      <c r="D2441" s="24" t="s">
        <v>17074</v>
      </c>
      <c r="E2441" s="24" t="s">
        <v>14056</v>
      </c>
      <c r="F2441" s="26">
        <f>Table134[[#This Row],[ToMeasure]]-Table134[[#This Row],[FromMeasure]]</f>
        <v>0.17534000999999999</v>
      </c>
      <c r="G2441" s="27" t="s">
        <v>14057</v>
      </c>
      <c r="H2441" s="37">
        <v>0</v>
      </c>
      <c r="I2441" s="24" t="s">
        <v>3074</v>
      </c>
      <c r="J2441" s="37">
        <v>0.17534000999999999</v>
      </c>
      <c r="K2441" s="24" t="s">
        <v>14058</v>
      </c>
      <c r="L2441" s="28" t="s">
        <v>203</v>
      </c>
      <c r="M2441" s="28" t="s">
        <v>203</v>
      </c>
      <c r="N2441" s="28" t="s">
        <v>203</v>
      </c>
      <c r="O2441" s="25" t="s">
        <v>203</v>
      </c>
      <c r="P2441" s="24" t="s">
        <v>203</v>
      </c>
      <c r="Q2441" s="24" t="s">
        <v>203</v>
      </c>
      <c r="R2441" s="28" t="s">
        <v>203</v>
      </c>
      <c r="S2441" s="28" t="s">
        <v>203</v>
      </c>
      <c r="T2441" s="29" t="s">
        <v>203</v>
      </c>
      <c r="U2441" s="28" t="s">
        <v>203</v>
      </c>
      <c r="V2441" s="63"/>
      <c r="W2441" s="61" t="e">
        <f>(Table134[[#This Row],[2042 Future AADT]]-Table134[[#This Row],[AADT 2022]])/20*($W$5-2022)+Table134[[#This Row],[AADT 2022]]</f>
        <v>#VALUE!</v>
      </c>
      <c r="X2441" s="63"/>
    </row>
    <row r="2442" spans="1:24" s="21" customFormat="1" ht="24" customHeight="1" x14ac:dyDescent="0.25">
      <c r="A2442" s="24" t="s">
        <v>16324</v>
      </c>
      <c r="B2442" s="25"/>
      <c r="C2442" s="24" t="s">
        <v>203</v>
      </c>
      <c r="D2442" s="24" t="s">
        <v>17074</v>
      </c>
      <c r="E2442" s="24" t="s">
        <v>16325</v>
      </c>
      <c r="F2442" s="26">
        <f>Table134[[#This Row],[ToMeasure]]-Table134[[#This Row],[FromMeasure]]</f>
        <v>0.17834532</v>
      </c>
      <c r="G2442" s="27" t="s">
        <v>16323</v>
      </c>
      <c r="H2442" s="37">
        <v>0</v>
      </c>
      <c r="I2442" s="24" t="s">
        <v>16322</v>
      </c>
      <c r="J2442" s="37">
        <v>0.17834532</v>
      </c>
      <c r="K2442" s="24" t="s">
        <v>298</v>
      </c>
      <c r="L2442" s="28" t="s">
        <v>203</v>
      </c>
      <c r="M2442" s="28" t="s">
        <v>203</v>
      </c>
      <c r="N2442" s="28" t="s">
        <v>203</v>
      </c>
      <c r="O2442" s="25" t="s">
        <v>203</v>
      </c>
      <c r="P2442" s="24" t="s">
        <v>203</v>
      </c>
      <c r="Q2442" s="24" t="s">
        <v>203</v>
      </c>
      <c r="R2442" s="28" t="s">
        <v>203</v>
      </c>
      <c r="S2442" s="28" t="s">
        <v>203</v>
      </c>
      <c r="T2442" s="29" t="s">
        <v>203</v>
      </c>
      <c r="U2442" s="28" t="s">
        <v>203</v>
      </c>
      <c r="V2442" s="63"/>
      <c r="W2442" s="61" t="e">
        <f>(Table134[[#This Row],[2042 Future AADT]]-Table134[[#This Row],[AADT 2022]])/20*($W$5-2022)+Table134[[#This Row],[AADT 2022]]</f>
        <v>#VALUE!</v>
      </c>
      <c r="X2442" s="63"/>
    </row>
    <row r="2443" spans="1:24" s="21" customFormat="1" ht="24" customHeight="1" x14ac:dyDescent="0.25">
      <c r="A2443" s="24" t="s">
        <v>14059</v>
      </c>
      <c r="B2443" s="25"/>
      <c r="C2443" s="24" t="s">
        <v>203</v>
      </c>
      <c r="D2443" s="24" t="s">
        <v>17074</v>
      </c>
      <c r="E2443" s="24" t="s">
        <v>14060</v>
      </c>
      <c r="F2443" s="26">
        <f>Table134[[#This Row],[ToMeasure]]-Table134[[#This Row],[FromMeasure]]</f>
        <v>0.13884502000000001</v>
      </c>
      <c r="G2443" s="27" t="s">
        <v>14058</v>
      </c>
      <c r="H2443" s="37">
        <v>0</v>
      </c>
      <c r="I2443" s="24" t="s">
        <v>14057</v>
      </c>
      <c r="J2443" s="37">
        <v>0.13884502000000001</v>
      </c>
      <c r="K2443" s="24" t="s">
        <v>3074</v>
      </c>
      <c r="L2443" s="28" t="s">
        <v>203</v>
      </c>
      <c r="M2443" s="28" t="s">
        <v>203</v>
      </c>
      <c r="N2443" s="28" t="s">
        <v>203</v>
      </c>
      <c r="O2443" s="25" t="s">
        <v>203</v>
      </c>
      <c r="P2443" s="24" t="s">
        <v>203</v>
      </c>
      <c r="Q2443" s="24" t="s">
        <v>203</v>
      </c>
      <c r="R2443" s="28" t="s">
        <v>203</v>
      </c>
      <c r="S2443" s="28" t="s">
        <v>203</v>
      </c>
      <c r="T2443" s="29" t="s">
        <v>203</v>
      </c>
      <c r="U2443" s="28" t="s">
        <v>203</v>
      </c>
      <c r="V2443" s="63"/>
      <c r="W2443" s="61" t="e">
        <f>(Table134[[#This Row],[2042 Future AADT]]-Table134[[#This Row],[AADT 2022]])/20*($W$5-2022)+Table134[[#This Row],[AADT 2022]]</f>
        <v>#VALUE!</v>
      </c>
      <c r="X2443" s="63"/>
    </row>
    <row r="2444" spans="1:24" s="21" customFormat="1" ht="24" customHeight="1" x14ac:dyDescent="0.25">
      <c r="A2444" s="24" t="s">
        <v>16178</v>
      </c>
      <c r="B2444" s="25" t="s">
        <v>21101</v>
      </c>
      <c r="C2444" s="24">
        <v>7850</v>
      </c>
      <c r="D2444" s="24" t="s">
        <v>17074</v>
      </c>
      <c r="E2444" s="24" t="s">
        <v>16179</v>
      </c>
      <c r="F2444" s="26">
        <f>Table134[[#This Row],[ToMeasure]]-Table134[[#This Row],[FromMeasure]]</f>
        <v>1.7766000000000001E-2</v>
      </c>
      <c r="G2444" s="27" t="s">
        <v>16180</v>
      </c>
      <c r="H2444" s="37">
        <v>0</v>
      </c>
      <c r="I2444" s="24" t="s">
        <v>298</v>
      </c>
      <c r="J2444" s="37">
        <v>1.7766000000000001E-2</v>
      </c>
      <c r="K2444" s="24" t="s">
        <v>2632</v>
      </c>
      <c r="L2444" s="28">
        <v>2787</v>
      </c>
      <c r="M2444" s="28">
        <v>0</v>
      </c>
      <c r="N2444" s="28">
        <v>2787</v>
      </c>
      <c r="O2444" s="25" t="s">
        <v>24955</v>
      </c>
      <c r="P2444" s="24">
        <v>12</v>
      </c>
      <c r="Q2444" s="24" t="s">
        <v>203</v>
      </c>
      <c r="R2444" s="28" t="s">
        <v>203</v>
      </c>
      <c r="S2444" s="28" t="s">
        <v>203</v>
      </c>
      <c r="T2444" s="29" t="s">
        <v>203</v>
      </c>
      <c r="U2444" s="28">
        <v>3538</v>
      </c>
      <c r="V2444" s="63"/>
      <c r="W2444" s="61">
        <f>(Table134[[#This Row],[2042 Future AADT]]-Table134[[#This Row],[AADT 2022]])/20*($W$5-2022)+Table134[[#This Row],[AADT 2022]]</f>
        <v>3538</v>
      </c>
      <c r="X2444" s="63"/>
    </row>
    <row r="2445" spans="1:24" s="21" customFormat="1" ht="24" customHeight="1" x14ac:dyDescent="0.25">
      <c r="A2445" s="24" t="s">
        <v>16182</v>
      </c>
      <c r="B2445" s="25" t="s">
        <v>21102</v>
      </c>
      <c r="C2445" s="24">
        <v>7851</v>
      </c>
      <c r="D2445" s="24" t="s">
        <v>17074</v>
      </c>
      <c r="E2445" s="24" t="s">
        <v>16183</v>
      </c>
      <c r="F2445" s="26">
        <f>Table134[[#This Row],[ToMeasure]]-Table134[[#This Row],[FromMeasure]]</f>
        <v>2.278759E-2</v>
      </c>
      <c r="G2445" s="27" t="s">
        <v>16184</v>
      </c>
      <c r="H2445" s="37">
        <v>0</v>
      </c>
      <c r="I2445" s="24" t="s">
        <v>498</v>
      </c>
      <c r="J2445" s="37">
        <v>2.278759E-2</v>
      </c>
      <c r="K2445" s="24" t="s">
        <v>298</v>
      </c>
      <c r="L2445" s="28">
        <v>1625</v>
      </c>
      <c r="M2445" s="28">
        <v>0</v>
      </c>
      <c r="N2445" s="28">
        <v>1625</v>
      </c>
      <c r="O2445" s="25" t="s">
        <v>24956</v>
      </c>
      <c r="P2445" s="24">
        <v>14</v>
      </c>
      <c r="Q2445" s="24" t="s">
        <v>203</v>
      </c>
      <c r="R2445" s="28">
        <v>49</v>
      </c>
      <c r="S2445" s="28">
        <v>192</v>
      </c>
      <c r="T2445" s="29">
        <v>0.14830769230769231</v>
      </c>
      <c r="U2445" s="28">
        <v>2063</v>
      </c>
      <c r="V2445" s="63"/>
      <c r="W2445" s="61">
        <f>(Table134[[#This Row],[2042 Future AADT]]-Table134[[#This Row],[AADT 2022]])/20*($W$5-2022)+Table134[[#This Row],[AADT 2022]]</f>
        <v>2063</v>
      </c>
      <c r="X2445" s="63"/>
    </row>
    <row r="2446" spans="1:24" s="21" customFormat="1" ht="24" customHeight="1" x14ac:dyDescent="0.25">
      <c r="A2446" s="24" t="s">
        <v>16186</v>
      </c>
      <c r="B2446" s="25" t="s">
        <v>21103</v>
      </c>
      <c r="C2446" s="24">
        <v>7853</v>
      </c>
      <c r="D2446" s="24" t="s">
        <v>17074</v>
      </c>
      <c r="E2446" s="24" t="s">
        <v>16187</v>
      </c>
      <c r="F2446" s="26">
        <f>Table134[[#This Row],[ToMeasure]]-Table134[[#This Row],[FromMeasure]]</f>
        <v>2.2898700000000001E-2</v>
      </c>
      <c r="G2446" s="27" t="s">
        <v>16188</v>
      </c>
      <c r="H2446" s="37">
        <v>0</v>
      </c>
      <c r="I2446" s="24" t="s">
        <v>498</v>
      </c>
      <c r="J2446" s="37">
        <v>2.2898700000000001E-2</v>
      </c>
      <c r="K2446" s="24" t="s">
        <v>3074</v>
      </c>
      <c r="L2446" s="28">
        <v>741</v>
      </c>
      <c r="M2446" s="28">
        <v>0</v>
      </c>
      <c r="N2446" s="28">
        <v>741</v>
      </c>
      <c r="O2446" s="25" t="s">
        <v>24957</v>
      </c>
      <c r="P2446" s="24">
        <v>9</v>
      </c>
      <c r="Q2446" s="24" t="s">
        <v>203</v>
      </c>
      <c r="R2446" s="28">
        <v>22</v>
      </c>
      <c r="S2446" s="28">
        <v>87</v>
      </c>
      <c r="T2446" s="29">
        <v>0.14709851551956815</v>
      </c>
      <c r="U2446" s="28">
        <v>941</v>
      </c>
      <c r="V2446" s="63"/>
      <c r="W2446" s="61">
        <f>(Table134[[#This Row],[2042 Future AADT]]-Table134[[#This Row],[AADT 2022]])/20*($W$5-2022)+Table134[[#This Row],[AADT 2022]]</f>
        <v>941</v>
      </c>
      <c r="X2446" s="63"/>
    </row>
    <row r="2447" spans="1:24" s="21" customFormat="1" ht="24" customHeight="1" x14ac:dyDescent="0.25">
      <c r="A2447" s="24" t="s">
        <v>16190</v>
      </c>
      <c r="B2447" s="25"/>
      <c r="C2447" s="24" t="s">
        <v>203</v>
      </c>
      <c r="D2447" s="24" t="s">
        <v>17074</v>
      </c>
      <c r="E2447" s="24" t="s">
        <v>16191</v>
      </c>
      <c r="F2447" s="26">
        <f>Table134[[#This Row],[ToMeasure]]-Table134[[#This Row],[FromMeasure]]</f>
        <v>5.40852E-2</v>
      </c>
      <c r="G2447" s="27" t="s">
        <v>203</v>
      </c>
      <c r="H2447" s="37">
        <v>0</v>
      </c>
      <c r="I2447" s="24" t="s">
        <v>203</v>
      </c>
      <c r="J2447" s="37">
        <v>5.40852E-2</v>
      </c>
      <c r="K2447" s="24" t="s">
        <v>203</v>
      </c>
      <c r="L2447" s="28" t="s">
        <v>203</v>
      </c>
      <c r="M2447" s="28" t="s">
        <v>203</v>
      </c>
      <c r="N2447" s="28" t="s">
        <v>203</v>
      </c>
      <c r="O2447" s="25" t="s">
        <v>203</v>
      </c>
      <c r="P2447" s="24" t="s">
        <v>203</v>
      </c>
      <c r="Q2447" s="24" t="s">
        <v>203</v>
      </c>
      <c r="R2447" s="28" t="s">
        <v>203</v>
      </c>
      <c r="S2447" s="28" t="s">
        <v>203</v>
      </c>
      <c r="T2447" s="29" t="s">
        <v>203</v>
      </c>
      <c r="U2447" s="28" t="s">
        <v>203</v>
      </c>
      <c r="V2447" s="63"/>
      <c r="W2447" s="61" t="e">
        <f>(Table134[[#This Row],[2042 Future AADT]]-Table134[[#This Row],[AADT 2022]])/20*($W$5-2022)+Table134[[#This Row],[AADT 2022]]</f>
        <v>#VALUE!</v>
      </c>
      <c r="X2447" s="63"/>
    </row>
    <row r="2448" spans="1:24" s="21" customFormat="1" ht="24" customHeight="1" x14ac:dyDescent="0.25">
      <c r="A2448" s="24" t="s">
        <v>16192</v>
      </c>
      <c r="B2448" s="25"/>
      <c r="C2448" s="24" t="s">
        <v>203</v>
      </c>
      <c r="D2448" s="24" t="s">
        <v>17074</v>
      </c>
      <c r="E2448" s="24" t="s">
        <v>16193</v>
      </c>
      <c r="F2448" s="26">
        <f>Table134[[#This Row],[ToMeasure]]-Table134[[#This Row],[FromMeasure]]</f>
        <v>4.3386000000000001E-2</v>
      </c>
      <c r="G2448" s="27" t="s">
        <v>203</v>
      </c>
      <c r="H2448" s="37">
        <v>0</v>
      </c>
      <c r="I2448" s="24" t="s">
        <v>203</v>
      </c>
      <c r="J2448" s="37">
        <v>4.3386000000000001E-2</v>
      </c>
      <c r="K2448" s="24" t="s">
        <v>203</v>
      </c>
      <c r="L2448" s="28" t="s">
        <v>203</v>
      </c>
      <c r="M2448" s="28" t="s">
        <v>203</v>
      </c>
      <c r="N2448" s="28" t="s">
        <v>203</v>
      </c>
      <c r="O2448" s="25" t="s">
        <v>203</v>
      </c>
      <c r="P2448" s="24" t="s">
        <v>203</v>
      </c>
      <c r="Q2448" s="24" t="s">
        <v>203</v>
      </c>
      <c r="R2448" s="28" t="s">
        <v>203</v>
      </c>
      <c r="S2448" s="28" t="s">
        <v>203</v>
      </c>
      <c r="T2448" s="29" t="s">
        <v>203</v>
      </c>
      <c r="U2448" s="28" t="s">
        <v>203</v>
      </c>
      <c r="V2448" s="63"/>
      <c r="W2448" s="61" t="e">
        <f>(Table134[[#This Row],[2042 Future AADT]]-Table134[[#This Row],[AADT 2022]])/20*($W$5-2022)+Table134[[#This Row],[AADT 2022]]</f>
        <v>#VALUE!</v>
      </c>
      <c r="X2448" s="63"/>
    </row>
    <row r="2449" spans="1:24" s="21" customFormat="1" ht="24" customHeight="1" x14ac:dyDescent="0.25">
      <c r="A2449" s="24" t="s">
        <v>13513</v>
      </c>
      <c r="B2449" s="25"/>
      <c r="C2449" s="24" t="s">
        <v>203</v>
      </c>
      <c r="D2449" s="24" t="s">
        <v>17074</v>
      </c>
      <c r="E2449" s="24" t="s">
        <v>13514</v>
      </c>
      <c r="F2449" s="26">
        <f>Table134[[#This Row],[ToMeasure]]-Table134[[#This Row],[FromMeasure]]</f>
        <v>3.8403600000000003E-2</v>
      </c>
      <c r="G2449" s="27" t="s">
        <v>13515</v>
      </c>
      <c r="H2449" s="37">
        <v>0</v>
      </c>
      <c r="I2449" s="24" t="s">
        <v>6155</v>
      </c>
      <c r="J2449" s="37">
        <v>3.8403600000000003E-2</v>
      </c>
      <c r="K2449" s="24" t="s">
        <v>298</v>
      </c>
      <c r="L2449" s="28" t="s">
        <v>203</v>
      </c>
      <c r="M2449" s="28" t="s">
        <v>203</v>
      </c>
      <c r="N2449" s="28" t="s">
        <v>203</v>
      </c>
      <c r="O2449" s="25" t="s">
        <v>203</v>
      </c>
      <c r="P2449" s="24" t="s">
        <v>203</v>
      </c>
      <c r="Q2449" s="24" t="s">
        <v>203</v>
      </c>
      <c r="R2449" s="28" t="s">
        <v>203</v>
      </c>
      <c r="S2449" s="28" t="s">
        <v>203</v>
      </c>
      <c r="T2449" s="29" t="s">
        <v>203</v>
      </c>
      <c r="U2449" s="28" t="s">
        <v>203</v>
      </c>
      <c r="V2449" s="63"/>
      <c r="W2449" s="61" t="e">
        <f>(Table134[[#This Row],[2042 Future AADT]]-Table134[[#This Row],[AADT 2022]])/20*($W$5-2022)+Table134[[#This Row],[AADT 2022]]</f>
        <v>#VALUE!</v>
      </c>
      <c r="X2449" s="63"/>
    </row>
    <row r="2450" spans="1:24" s="21" customFormat="1" ht="24" customHeight="1" x14ac:dyDescent="0.25">
      <c r="A2450" s="24" t="s">
        <v>16194</v>
      </c>
      <c r="B2450" s="25" t="s">
        <v>21104</v>
      </c>
      <c r="C2450" s="24">
        <v>7854</v>
      </c>
      <c r="D2450" s="24" t="s">
        <v>17074</v>
      </c>
      <c r="E2450" s="24" t="s">
        <v>16195</v>
      </c>
      <c r="F2450" s="26">
        <f>Table134[[#This Row],[ToMeasure]]-Table134[[#This Row],[FromMeasure]]</f>
        <v>3.4352800000000003E-2</v>
      </c>
      <c r="G2450" s="27" t="s">
        <v>16196</v>
      </c>
      <c r="H2450" s="37">
        <v>0</v>
      </c>
      <c r="I2450" s="24" t="s">
        <v>134</v>
      </c>
      <c r="J2450" s="37">
        <v>3.4352800000000003E-2</v>
      </c>
      <c r="K2450" s="24" t="s">
        <v>6155</v>
      </c>
      <c r="L2450" s="28">
        <v>244</v>
      </c>
      <c r="M2450" s="28">
        <v>0</v>
      </c>
      <c r="N2450" s="28">
        <v>244</v>
      </c>
      <c r="O2450" s="25" t="s">
        <v>24958</v>
      </c>
      <c r="P2450" s="24">
        <v>13</v>
      </c>
      <c r="Q2450" s="24">
        <v>58</v>
      </c>
      <c r="R2450" s="28">
        <v>17</v>
      </c>
      <c r="S2450" s="28">
        <v>3</v>
      </c>
      <c r="T2450" s="29">
        <v>8.1967213114754092E-2</v>
      </c>
      <c r="U2450" s="28">
        <v>310</v>
      </c>
      <c r="V2450" s="63"/>
      <c r="W2450" s="61">
        <f>(Table134[[#This Row],[2042 Future AADT]]-Table134[[#This Row],[AADT 2022]])/20*($W$5-2022)+Table134[[#This Row],[AADT 2022]]</f>
        <v>310</v>
      </c>
      <c r="X2450" s="63"/>
    </row>
    <row r="2451" spans="1:24" s="21" customFormat="1" ht="24" customHeight="1" x14ac:dyDescent="0.25">
      <c r="A2451" s="24" t="s">
        <v>13516</v>
      </c>
      <c r="B2451" s="25"/>
      <c r="C2451" s="24" t="s">
        <v>203</v>
      </c>
      <c r="D2451" s="24" t="s">
        <v>17074</v>
      </c>
      <c r="E2451" s="24" t="s">
        <v>13517</v>
      </c>
      <c r="F2451" s="26">
        <f>Table134[[#This Row],[ToMeasure]]-Table134[[#This Row],[FromMeasure]]</f>
        <v>3.6006120000000003E-2</v>
      </c>
      <c r="G2451" s="27" t="s">
        <v>13518</v>
      </c>
      <c r="H2451" s="37">
        <v>0</v>
      </c>
      <c r="I2451" s="24" t="s">
        <v>13519</v>
      </c>
      <c r="J2451" s="37">
        <v>3.6006120000000003E-2</v>
      </c>
      <c r="K2451" s="24" t="s">
        <v>3074</v>
      </c>
      <c r="L2451" s="28" t="s">
        <v>203</v>
      </c>
      <c r="M2451" s="28" t="s">
        <v>203</v>
      </c>
      <c r="N2451" s="28" t="s">
        <v>203</v>
      </c>
      <c r="O2451" s="25" t="s">
        <v>203</v>
      </c>
      <c r="P2451" s="24" t="s">
        <v>203</v>
      </c>
      <c r="Q2451" s="24" t="s">
        <v>203</v>
      </c>
      <c r="R2451" s="28" t="s">
        <v>203</v>
      </c>
      <c r="S2451" s="28" t="s">
        <v>203</v>
      </c>
      <c r="T2451" s="29" t="s">
        <v>203</v>
      </c>
      <c r="U2451" s="28" t="s">
        <v>203</v>
      </c>
      <c r="V2451" s="63"/>
      <c r="W2451" s="61" t="e">
        <f>(Table134[[#This Row],[2042 Future AADT]]-Table134[[#This Row],[AADT 2022]])/20*($W$5-2022)+Table134[[#This Row],[AADT 2022]]</f>
        <v>#VALUE!</v>
      </c>
      <c r="X2451" s="63"/>
    </row>
    <row r="2452" spans="1:24" s="21" customFormat="1" ht="24" customHeight="1" x14ac:dyDescent="0.25">
      <c r="A2452" s="24" t="s">
        <v>14061</v>
      </c>
      <c r="B2452" s="25" t="s">
        <v>21211</v>
      </c>
      <c r="C2452" s="24">
        <v>8170</v>
      </c>
      <c r="D2452" s="24" t="s">
        <v>17074</v>
      </c>
      <c r="E2452" s="24" t="s">
        <v>14062</v>
      </c>
      <c r="F2452" s="26">
        <f>Table134[[#This Row],[ToMeasure]]-Table134[[#This Row],[FromMeasure]]</f>
        <v>0.23069318999999999</v>
      </c>
      <c r="G2452" s="27" t="s">
        <v>14063</v>
      </c>
      <c r="H2452" s="37">
        <v>0</v>
      </c>
      <c r="I2452" s="24" t="s">
        <v>298</v>
      </c>
      <c r="J2452" s="37">
        <v>0.23069318999999999</v>
      </c>
      <c r="K2452" s="24" t="s">
        <v>506</v>
      </c>
      <c r="L2452" s="28">
        <v>3959</v>
      </c>
      <c r="M2452" s="28">
        <v>0</v>
      </c>
      <c r="N2452" s="28">
        <v>3959</v>
      </c>
      <c r="O2452" s="25" t="s">
        <v>24959</v>
      </c>
      <c r="P2452" s="24">
        <v>12</v>
      </c>
      <c r="Q2452" s="24" t="s">
        <v>203</v>
      </c>
      <c r="R2452" s="28">
        <v>122</v>
      </c>
      <c r="S2452" s="28">
        <v>472</v>
      </c>
      <c r="T2452" s="29">
        <v>0.15003788835564535</v>
      </c>
      <c r="U2452" s="28">
        <v>5026</v>
      </c>
      <c r="V2452" s="63"/>
      <c r="W2452" s="61">
        <f>(Table134[[#This Row],[2042 Future AADT]]-Table134[[#This Row],[AADT 2022]])/20*($W$5-2022)+Table134[[#This Row],[AADT 2022]]</f>
        <v>5026</v>
      </c>
      <c r="X2452" s="63"/>
    </row>
    <row r="2453" spans="1:24" s="21" customFormat="1" ht="24" customHeight="1" x14ac:dyDescent="0.25">
      <c r="A2453" s="24" t="s">
        <v>13520</v>
      </c>
      <c r="B2453" s="25" t="s">
        <v>21213</v>
      </c>
      <c r="C2453" s="24">
        <v>8172</v>
      </c>
      <c r="D2453" s="24" t="s">
        <v>17074</v>
      </c>
      <c r="E2453" s="24" t="s">
        <v>13521</v>
      </c>
      <c r="F2453" s="26">
        <f>Table134[[#This Row],[ToMeasure]]-Table134[[#This Row],[FromMeasure]]</f>
        <v>0.15712107</v>
      </c>
      <c r="G2453" s="27" t="s">
        <v>13522</v>
      </c>
      <c r="H2453" s="37">
        <v>0</v>
      </c>
      <c r="I2453" s="24" t="s">
        <v>3074</v>
      </c>
      <c r="J2453" s="37">
        <v>0.15712107</v>
      </c>
      <c r="K2453" s="24" t="s">
        <v>131</v>
      </c>
      <c r="L2453" s="28">
        <v>4523</v>
      </c>
      <c r="M2453" s="28">
        <v>0</v>
      </c>
      <c r="N2453" s="28">
        <v>4523</v>
      </c>
      <c r="O2453" s="25" t="s">
        <v>24960</v>
      </c>
      <c r="P2453" s="24">
        <v>12</v>
      </c>
      <c r="Q2453" s="24" t="s">
        <v>203</v>
      </c>
      <c r="R2453" s="28">
        <v>138</v>
      </c>
      <c r="S2453" s="28">
        <v>540</v>
      </c>
      <c r="T2453" s="29">
        <v>0.14990050851204953</v>
      </c>
      <c r="U2453" s="28">
        <v>5742</v>
      </c>
      <c r="V2453" s="63"/>
      <c r="W2453" s="61">
        <f>(Table134[[#This Row],[2042 Future AADT]]-Table134[[#This Row],[AADT 2022]])/20*($W$5-2022)+Table134[[#This Row],[AADT 2022]]</f>
        <v>5742</v>
      </c>
      <c r="X2453" s="63"/>
    </row>
    <row r="2454" spans="1:24" s="21" customFormat="1" ht="24" customHeight="1" x14ac:dyDescent="0.25">
      <c r="A2454" s="24" t="s">
        <v>16198</v>
      </c>
      <c r="B2454" s="25" t="s">
        <v>21212</v>
      </c>
      <c r="C2454" s="24">
        <v>8171</v>
      </c>
      <c r="D2454" s="24" t="s">
        <v>17074</v>
      </c>
      <c r="E2454" s="24" t="s">
        <v>16199</v>
      </c>
      <c r="F2454" s="26">
        <f>Table134[[#This Row],[ToMeasure]]-Table134[[#This Row],[FromMeasure]]</f>
        <v>0.2051017</v>
      </c>
      <c r="G2454" s="27" t="s">
        <v>16200</v>
      </c>
      <c r="H2454" s="37">
        <v>0</v>
      </c>
      <c r="I2454" s="24" t="s">
        <v>506</v>
      </c>
      <c r="J2454" s="37">
        <v>0.2051017</v>
      </c>
      <c r="K2454" s="24" t="s">
        <v>298</v>
      </c>
      <c r="L2454" s="28">
        <v>5796</v>
      </c>
      <c r="M2454" s="28">
        <v>0</v>
      </c>
      <c r="N2454" s="28">
        <v>5796</v>
      </c>
      <c r="O2454" s="25" t="s">
        <v>24961</v>
      </c>
      <c r="P2454" s="24">
        <v>9</v>
      </c>
      <c r="Q2454" s="24" t="s">
        <v>203</v>
      </c>
      <c r="R2454" s="28">
        <v>179</v>
      </c>
      <c r="S2454" s="28">
        <v>696</v>
      </c>
      <c r="T2454" s="29">
        <v>0.15096618357487923</v>
      </c>
      <c r="U2454" s="28">
        <v>7358</v>
      </c>
      <c r="V2454" s="63"/>
      <c r="W2454" s="61">
        <f>(Table134[[#This Row],[2042 Future AADT]]-Table134[[#This Row],[AADT 2022]])/20*($W$5-2022)+Table134[[#This Row],[AADT 2022]]</f>
        <v>7358</v>
      </c>
      <c r="X2454" s="63"/>
    </row>
    <row r="2455" spans="1:24" s="21" customFormat="1" ht="24" customHeight="1" x14ac:dyDescent="0.25">
      <c r="A2455" s="24" t="s">
        <v>13524</v>
      </c>
      <c r="B2455" s="25" t="s">
        <v>21214</v>
      </c>
      <c r="C2455" s="24">
        <v>8173</v>
      </c>
      <c r="D2455" s="24" t="s">
        <v>17074</v>
      </c>
      <c r="E2455" s="24" t="s">
        <v>13525</v>
      </c>
      <c r="F2455" s="26">
        <f>Table134[[#This Row],[ToMeasure]]-Table134[[#This Row],[FromMeasure]]</f>
        <v>0.19651319</v>
      </c>
      <c r="G2455" s="27" t="s">
        <v>13526</v>
      </c>
      <c r="H2455" s="37">
        <v>0</v>
      </c>
      <c r="I2455" s="24" t="s">
        <v>506</v>
      </c>
      <c r="J2455" s="37">
        <v>0.19651319</v>
      </c>
      <c r="K2455" s="24" t="s">
        <v>3074</v>
      </c>
      <c r="L2455" s="28">
        <v>3389</v>
      </c>
      <c r="M2455" s="28">
        <v>0</v>
      </c>
      <c r="N2455" s="28">
        <v>3389</v>
      </c>
      <c r="O2455" s="25" t="s">
        <v>24962</v>
      </c>
      <c r="P2455" s="24">
        <v>9</v>
      </c>
      <c r="Q2455" s="24" t="s">
        <v>203</v>
      </c>
      <c r="R2455" s="28">
        <v>104</v>
      </c>
      <c r="S2455" s="28">
        <v>404</v>
      </c>
      <c r="T2455" s="29">
        <v>0.14989672469755089</v>
      </c>
      <c r="U2455" s="28">
        <v>4302</v>
      </c>
      <c r="V2455" s="63"/>
      <c r="W2455" s="61">
        <f>(Table134[[#This Row],[2042 Future AADT]]-Table134[[#This Row],[AADT 2022]])/20*($W$5-2022)+Table134[[#This Row],[AADT 2022]]</f>
        <v>4302</v>
      </c>
      <c r="X2455" s="63"/>
    </row>
    <row r="2456" spans="1:24" s="21" customFormat="1" ht="24" customHeight="1" x14ac:dyDescent="0.25">
      <c r="A2456" s="24" t="s">
        <v>16202</v>
      </c>
      <c r="B2456" s="25"/>
      <c r="C2456" s="24" t="s">
        <v>203</v>
      </c>
      <c r="D2456" s="24" t="s">
        <v>17074</v>
      </c>
      <c r="E2456" s="24" t="s">
        <v>16203</v>
      </c>
      <c r="F2456" s="26">
        <f>Table134[[#This Row],[ToMeasure]]-Table134[[#This Row],[FromMeasure]]</f>
        <v>3.3813490000000002E-2</v>
      </c>
      <c r="G2456" s="27" t="s">
        <v>16204</v>
      </c>
      <c r="H2456" s="37">
        <v>0</v>
      </c>
      <c r="I2456" s="24" t="s">
        <v>506</v>
      </c>
      <c r="J2456" s="37">
        <v>3.3813490000000002E-2</v>
      </c>
      <c r="K2456" s="24" t="s">
        <v>16200</v>
      </c>
      <c r="L2456" s="28" t="s">
        <v>203</v>
      </c>
      <c r="M2456" s="28" t="s">
        <v>203</v>
      </c>
      <c r="N2456" s="28" t="s">
        <v>203</v>
      </c>
      <c r="O2456" s="25" t="s">
        <v>203</v>
      </c>
      <c r="P2456" s="24" t="s">
        <v>203</v>
      </c>
      <c r="Q2456" s="24" t="s">
        <v>203</v>
      </c>
      <c r="R2456" s="28" t="s">
        <v>203</v>
      </c>
      <c r="S2456" s="28" t="s">
        <v>203</v>
      </c>
      <c r="T2456" s="29" t="s">
        <v>203</v>
      </c>
      <c r="U2456" s="28" t="s">
        <v>203</v>
      </c>
      <c r="V2456" s="63"/>
      <c r="W2456" s="61" t="e">
        <f>(Table134[[#This Row],[2042 Future AADT]]-Table134[[#This Row],[AADT 2022]])/20*($W$5-2022)+Table134[[#This Row],[AADT 2022]]</f>
        <v>#VALUE!</v>
      </c>
      <c r="X2456" s="63"/>
    </row>
    <row r="2457" spans="1:24" s="21" customFormat="1" ht="24" customHeight="1" x14ac:dyDescent="0.25">
      <c r="A2457" s="24" t="s">
        <v>14065</v>
      </c>
      <c r="B2457" s="25"/>
      <c r="C2457" s="24" t="s">
        <v>203</v>
      </c>
      <c r="D2457" s="24" t="s">
        <v>17074</v>
      </c>
      <c r="E2457" s="24" t="s">
        <v>14066</v>
      </c>
      <c r="F2457" s="26">
        <f>Table134[[#This Row],[ToMeasure]]-Table134[[#This Row],[FromMeasure]]</f>
        <v>4.5419750000000002E-2</v>
      </c>
      <c r="G2457" s="27" t="s">
        <v>14067</v>
      </c>
      <c r="H2457" s="37">
        <v>0</v>
      </c>
      <c r="I2457" s="24" t="s">
        <v>131</v>
      </c>
      <c r="J2457" s="37">
        <v>4.5419750000000002E-2</v>
      </c>
      <c r="K2457" s="24" t="s">
        <v>506</v>
      </c>
      <c r="L2457" s="28" t="s">
        <v>203</v>
      </c>
      <c r="M2457" s="28" t="s">
        <v>203</v>
      </c>
      <c r="N2457" s="28">
        <v>21137</v>
      </c>
      <c r="O2457" s="25" t="s">
        <v>23614</v>
      </c>
      <c r="P2457" s="24" t="s">
        <v>203</v>
      </c>
      <c r="Q2457" s="24" t="s">
        <v>203</v>
      </c>
      <c r="R2457" s="28" t="s">
        <v>203</v>
      </c>
      <c r="S2457" s="28" t="s">
        <v>203</v>
      </c>
      <c r="T2457" s="29" t="s">
        <v>203</v>
      </c>
      <c r="U2457" s="28">
        <v>38931</v>
      </c>
      <c r="V2457" s="63"/>
      <c r="W2457" s="61">
        <f>(Table134[[#This Row],[2042 Future AADT]]-Table134[[#This Row],[AADT 2022]])/20*($W$5-2022)+Table134[[#This Row],[AADT 2022]]</f>
        <v>38931</v>
      </c>
      <c r="X2457" s="63"/>
    </row>
    <row r="2458" spans="1:24" s="21" customFormat="1" ht="24" customHeight="1" x14ac:dyDescent="0.25">
      <c r="A2458" s="24" t="s">
        <v>16205</v>
      </c>
      <c r="B2458" s="25" t="s">
        <v>21048</v>
      </c>
      <c r="C2458" s="24">
        <v>7720</v>
      </c>
      <c r="D2458" s="24" t="s">
        <v>17074</v>
      </c>
      <c r="E2458" s="24" t="s">
        <v>16206</v>
      </c>
      <c r="F2458" s="26">
        <f>Table134[[#This Row],[ToMeasure]]-Table134[[#This Row],[FromMeasure]]</f>
        <v>0.28186723000000002</v>
      </c>
      <c r="G2458" s="27" t="s">
        <v>16207</v>
      </c>
      <c r="H2458" s="37">
        <v>0</v>
      </c>
      <c r="I2458" s="24" t="s">
        <v>298</v>
      </c>
      <c r="J2458" s="37">
        <v>0.28186723000000002</v>
      </c>
      <c r="K2458" s="24" t="s">
        <v>510</v>
      </c>
      <c r="L2458" s="28">
        <v>5203</v>
      </c>
      <c r="M2458" s="28">
        <v>0</v>
      </c>
      <c r="N2458" s="28">
        <v>5203</v>
      </c>
      <c r="O2458" s="25" t="s">
        <v>24963</v>
      </c>
      <c r="P2458" s="24">
        <v>10</v>
      </c>
      <c r="Q2458" s="24" t="s">
        <v>203</v>
      </c>
      <c r="R2458" s="28">
        <v>161</v>
      </c>
      <c r="S2458" s="28">
        <v>624</v>
      </c>
      <c r="T2458" s="29">
        <v>0.15087449548337498</v>
      </c>
      <c r="U2458" s="28">
        <v>6605</v>
      </c>
      <c r="V2458" s="63"/>
      <c r="W2458" s="61">
        <f>(Table134[[#This Row],[2042 Future AADT]]-Table134[[#This Row],[AADT 2022]])/20*($W$5-2022)+Table134[[#This Row],[AADT 2022]]</f>
        <v>6605</v>
      </c>
      <c r="X2458" s="63"/>
    </row>
    <row r="2459" spans="1:24" s="21" customFormat="1" ht="24" customHeight="1" x14ac:dyDescent="0.25">
      <c r="A2459" s="24" t="s">
        <v>14068</v>
      </c>
      <c r="B2459" s="25" t="s">
        <v>21050</v>
      </c>
      <c r="C2459" s="24">
        <v>7722</v>
      </c>
      <c r="D2459" s="24" t="s">
        <v>17074</v>
      </c>
      <c r="E2459" s="24" t="s">
        <v>14069</v>
      </c>
      <c r="F2459" s="26">
        <f>Table134[[#This Row],[ToMeasure]]-Table134[[#This Row],[FromMeasure]]</f>
        <v>0.18534555</v>
      </c>
      <c r="G2459" s="27" t="s">
        <v>14070</v>
      </c>
      <c r="H2459" s="37">
        <v>0</v>
      </c>
      <c r="I2459" s="24" t="s">
        <v>3074</v>
      </c>
      <c r="J2459" s="37">
        <v>0.18534555</v>
      </c>
      <c r="K2459" s="24" t="s">
        <v>14071</v>
      </c>
      <c r="L2459" s="28">
        <v>2007</v>
      </c>
      <c r="M2459" s="28">
        <v>0</v>
      </c>
      <c r="N2459" s="28">
        <v>2007</v>
      </c>
      <c r="O2459" s="25" t="s">
        <v>24964</v>
      </c>
      <c r="P2459" s="24">
        <v>17</v>
      </c>
      <c r="Q2459" s="24" t="s">
        <v>203</v>
      </c>
      <c r="R2459" s="28">
        <v>61</v>
      </c>
      <c r="S2459" s="28">
        <v>241</v>
      </c>
      <c r="T2459" s="29">
        <v>0.15047334329845541</v>
      </c>
      <c r="U2459" s="28">
        <v>2548</v>
      </c>
      <c r="V2459" s="63"/>
      <c r="W2459" s="61">
        <f>(Table134[[#This Row],[2042 Future AADT]]-Table134[[#This Row],[AADT 2022]])/20*($W$5-2022)+Table134[[#This Row],[AADT 2022]]</f>
        <v>2548</v>
      </c>
      <c r="X2459" s="63"/>
    </row>
    <row r="2460" spans="1:24" s="21" customFormat="1" ht="24" customHeight="1" x14ac:dyDescent="0.25">
      <c r="A2460" s="24" t="s">
        <v>16209</v>
      </c>
      <c r="B2460" s="25" t="s">
        <v>21051</v>
      </c>
      <c r="C2460" s="24">
        <v>7723</v>
      </c>
      <c r="D2460" s="24" t="s">
        <v>17074</v>
      </c>
      <c r="E2460" s="24" t="s">
        <v>16210</v>
      </c>
      <c r="F2460" s="26">
        <f>Table134[[#This Row],[ToMeasure]]-Table134[[#This Row],[FromMeasure]]</f>
        <v>0.24431623</v>
      </c>
      <c r="G2460" s="27" t="s">
        <v>14071</v>
      </c>
      <c r="H2460" s="37">
        <v>0</v>
      </c>
      <c r="I2460" s="24" t="s">
        <v>14070</v>
      </c>
      <c r="J2460" s="37">
        <v>0.24431623</v>
      </c>
      <c r="K2460" s="24" t="s">
        <v>3074</v>
      </c>
      <c r="L2460" s="28">
        <v>3943</v>
      </c>
      <c r="M2460" s="28">
        <v>0</v>
      </c>
      <c r="N2460" s="28">
        <v>3943</v>
      </c>
      <c r="O2460" s="25" t="s">
        <v>24965</v>
      </c>
      <c r="P2460" s="24">
        <v>10</v>
      </c>
      <c r="Q2460" s="24" t="s">
        <v>203</v>
      </c>
      <c r="R2460" s="28">
        <v>122</v>
      </c>
      <c r="S2460" s="28">
        <v>471</v>
      </c>
      <c r="T2460" s="29">
        <v>0.1503931016992138</v>
      </c>
      <c r="U2460" s="28">
        <v>5005</v>
      </c>
      <c r="V2460" s="63"/>
      <c r="W2460" s="61">
        <f>(Table134[[#This Row],[2042 Future AADT]]-Table134[[#This Row],[AADT 2022]])/20*($W$5-2022)+Table134[[#This Row],[AADT 2022]]</f>
        <v>5005</v>
      </c>
      <c r="X2460" s="63"/>
    </row>
    <row r="2461" spans="1:24" s="21" customFormat="1" ht="24" customHeight="1" x14ac:dyDescent="0.25">
      <c r="A2461" s="24" t="s">
        <v>13528</v>
      </c>
      <c r="B2461" s="25"/>
      <c r="C2461" s="24" t="s">
        <v>203</v>
      </c>
      <c r="D2461" s="24" t="s">
        <v>17074</v>
      </c>
      <c r="E2461" s="24" t="s">
        <v>13529</v>
      </c>
      <c r="F2461" s="26">
        <f>Table134[[#This Row],[ToMeasure]]-Table134[[#This Row],[FromMeasure]]</f>
        <v>2.301781E-2</v>
      </c>
      <c r="G2461" s="27" t="s">
        <v>13530</v>
      </c>
      <c r="H2461" s="37">
        <v>0</v>
      </c>
      <c r="I2461" s="24" t="s">
        <v>510</v>
      </c>
      <c r="J2461" s="37">
        <v>2.301781E-2</v>
      </c>
      <c r="K2461" s="24" t="s">
        <v>6038</v>
      </c>
      <c r="L2461" s="28" t="s">
        <v>203</v>
      </c>
      <c r="M2461" s="28" t="s">
        <v>203</v>
      </c>
      <c r="N2461" s="28">
        <v>21137</v>
      </c>
      <c r="O2461" s="25" t="s">
        <v>23614</v>
      </c>
      <c r="P2461" s="24" t="s">
        <v>203</v>
      </c>
      <c r="Q2461" s="24" t="s">
        <v>203</v>
      </c>
      <c r="R2461" s="28" t="s">
        <v>203</v>
      </c>
      <c r="S2461" s="28" t="s">
        <v>203</v>
      </c>
      <c r="T2461" s="29" t="s">
        <v>203</v>
      </c>
      <c r="U2461" s="28">
        <v>38931</v>
      </c>
      <c r="V2461" s="63"/>
      <c r="W2461" s="61">
        <f>(Table134[[#This Row],[2042 Future AADT]]-Table134[[#This Row],[AADT 2022]])/20*($W$5-2022)+Table134[[#This Row],[AADT 2022]]</f>
        <v>38931</v>
      </c>
      <c r="X2461" s="63"/>
    </row>
    <row r="2462" spans="1:24" s="21" customFormat="1" ht="24" customHeight="1" x14ac:dyDescent="0.25">
      <c r="A2462" s="24" t="s">
        <v>16326</v>
      </c>
      <c r="B2462" s="25" t="s">
        <v>20543</v>
      </c>
      <c r="C2462" s="24">
        <v>6743</v>
      </c>
      <c r="D2462" s="24" t="s">
        <v>17074</v>
      </c>
      <c r="E2462" s="24" t="s">
        <v>16327</v>
      </c>
      <c r="F2462" s="26">
        <f>Table134[[#This Row],[ToMeasure]]-Table134[[#This Row],[FromMeasure]]</f>
        <v>1.0086532800000001</v>
      </c>
      <c r="G2462" s="27" t="s">
        <v>3554</v>
      </c>
      <c r="H2462" s="37">
        <v>0</v>
      </c>
      <c r="I2462" s="24" t="s">
        <v>3074</v>
      </c>
      <c r="J2462" s="37">
        <v>1.0086532800000001</v>
      </c>
      <c r="K2462" s="24" t="s">
        <v>156</v>
      </c>
      <c r="L2462" s="28">
        <v>27974</v>
      </c>
      <c r="M2462" s="28">
        <v>0</v>
      </c>
      <c r="N2462" s="28">
        <v>27974</v>
      </c>
      <c r="O2462" s="25" t="s">
        <v>24966</v>
      </c>
      <c r="P2462" s="24">
        <v>8</v>
      </c>
      <c r="Q2462" s="24" t="s">
        <v>203</v>
      </c>
      <c r="R2462" s="28">
        <v>1006</v>
      </c>
      <c r="S2462" s="28">
        <v>1343</v>
      </c>
      <c r="T2462" s="29">
        <v>8.3970830056481024E-2</v>
      </c>
      <c r="U2462" s="28">
        <v>38398</v>
      </c>
      <c r="V2462" s="63"/>
      <c r="W2462" s="61">
        <f>(Table134[[#This Row],[2042 Future AADT]]-Table134[[#This Row],[AADT 2022]])/20*($W$5-2022)+Table134[[#This Row],[AADT 2022]]</f>
        <v>38398</v>
      </c>
      <c r="X2462" s="63"/>
    </row>
    <row r="2463" spans="1:24" s="21" customFormat="1" ht="24" customHeight="1" x14ac:dyDescent="0.25">
      <c r="A2463" s="24" t="s">
        <v>14073</v>
      </c>
      <c r="B2463" s="25" t="s">
        <v>20542</v>
      </c>
      <c r="C2463" s="24">
        <v>6742</v>
      </c>
      <c r="D2463" s="24" t="s">
        <v>17074</v>
      </c>
      <c r="E2463" s="24" t="s">
        <v>14074</v>
      </c>
      <c r="F2463" s="26">
        <f>Table134[[#This Row],[ToMeasure]]-Table134[[#This Row],[FromMeasure]]</f>
        <v>0.30804953000000002</v>
      </c>
      <c r="G2463" s="27" t="s">
        <v>14075</v>
      </c>
      <c r="H2463" s="37">
        <v>0</v>
      </c>
      <c r="I2463" s="24" t="s">
        <v>3074</v>
      </c>
      <c r="J2463" s="37">
        <v>0.30804953000000002</v>
      </c>
      <c r="K2463" s="24" t="s">
        <v>1921</v>
      </c>
      <c r="L2463" s="28">
        <v>16437</v>
      </c>
      <c r="M2463" s="28">
        <v>0</v>
      </c>
      <c r="N2463" s="28">
        <v>16437</v>
      </c>
      <c r="O2463" s="25" t="s">
        <v>24967</v>
      </c>
      <c r="P2463" s="24">
        <v>8</v>
      </c>
      <c r="Q2463" s="24" t="s">
        <v>203</v>
      </c>
      <c r="R2463" s="28">
        <v>562</v>
      </c>
      <c r="S2463" s="28">
        <v>464</v>
      </c>
      <c r="T2463" s="29">
        <v>6.2420149662347144E-2</v>
      </c>
      <c r="U2463" s="28">
        <v>21788</v>
      </c>
      <c r="V2463" s="63"/>
      <c r="W2463" s="61">
        <f>(Table134[[#This Row],[2042 Future AADT]]-Table134[[#This Row],[AADT 2022]])/20*($W$5-2022)+Table134[[#This Row],[AADT 2022]]</f>
        <v>21788</v>
      </c>
      <c r="X2463" s="63"/>
    </row>
    <row r="2464" spans="1:24" s="21" customFormat="1" ht="24" customHeight="1" x14ac:dyDescent="0.25">
      <c r="A2464" s="24" t="s">
        <v>16329</v>
      </c>
      <c r="B2464" s="25" t="s">
        <v>20541</v>
      </c>
      <c r="C2464" s="24">
        <v>6740</v>
      </c>
      <c r="D2464" s="24" t="s">
        <v>17074</v>
      </c>
      <c r="E2464" s="24" t="s">
        <v>16330</v>
      </c>
      <c r="F2464" s="26">
        <f>Table134[[#This Row],[ToMeasure]]-Table134[[#This Row],[FromMeasure]]</f>
        <v>0.23226588000000001</v>
      </c>
      <c r="G2464" s="27" t="s">
        <v>16331</v>
      </c>
      <c r="H2464" s="37">
        <v>0</v>
      </c>
      <c r="I2464" s="24" t="s">
        <v>1921</v>
      </c>
      <c r="J2464" s="37">
        <v>0.23226588000000001</v>
      </c>
      <c r="K2464" s="24" t="s">
        <v>298</v>
      </c>
      <c r="L2464" s="28">
        <v>16012</v>
      </c>
      <c r="M2464" s="28">
        <v>0</v>
      </c>
      <c r="N2464" s="28">
        <v>16012</v>
      </c>
      <c r="O2464" s="25" t="s">
        <v>24968</v>
      </c>
      <c r="P2464" s="24">
        <v>16</v>
      </c>
      <c r="Q2464" s="24" t="s">
        <v>203</v>
      </c>
      <c r="R2464" s="28">
        <v>488</v>
      </c>
      <c r="S2464" s="28">
        <v>1895</v>
      </c>
      <c r="T2464" s="29">
        <v>0.14882588058955784</v>
      </c>
      <c r="U2464" s="28">
        <v>21224</v>
      </c>
      <c r="V2464" s="63"/>
      <c r="W2464" s="61">
        <f>(Table134[[#This Row],[2042 Future AADT]]-Table134[[#This Row],[AADT 2022]])/20*($W$5-2022)+Table134[[#This Row],[AADT 2022]]</f>
        <v>21224</v>
      </c>
      <c r="X2464" s="63"/>
    </row>
    <row r="2465" spans="1:24" s="21" customFormat="1" ht="24" customHeight="1" x14ac:dyDescent="0.25">
      <c r="A2465" s="24" t="s">
        <v>16333</v>
      </c>
      <c r="B2465" s="25" t="s">
        <v>20539</v>
      </c>
      <c r="C2465" s="24">
        <v>6732</v>
      </c>
      <c r="D2465" s="24" t="s">
        <v>17074</v>
      </c>
      <c r="E2465" s="24" t="s">
        <v>16334</v>
      </c>
      <c r="F2465" s="26">
        <f>Table134[[#This Row],[ToMeasure]]-Table134[[#This Row],[FromMeasure]]</f>
        <v>1.0920041599999999</v>
      </c>
      <c r="G2465" s="27" t="s">
        <v>16335</v>
      </c>
      <c r="H2465" s="37">
        <v>0</v>
      </c>
      <c r="I2465" s="24" t="s">
        <v>3074</v>
      </c>
      <c r="J2465" s="37">
        <v>1.0920041599999999</v>
      </c>
      <c r="K2465" s="24" t="s">
        <v>16336</v>
      </c>
      <c r="L2465" s="28">
        <v>9517</v>
      </c>
      <c r="M2465" s="28">
        <v>0</v>
      </c>
      <c r="N2465" s="28">
        <v>9517</v>
      </c>
      <c r="O2465" s="25" t="s">
        <v>24969</v>
      </c>
      <c r="P2465" s="24">
        <v>10</v>
      </c>
      <c r="Q2465" s="24" t="s">
        <v>203</v>
      </c>
      <c r="R2465" s="28">
        <v>693</v>
      </c>
      <c r="S2465" s="28">
        <v>115</v>
      </c>
      <c r="T2465" s="29">
        <v>8.4900704003362401E-2</v>
      </c>
      <c r="U2465" s="28">
        <v>14980</v>
      </c>
      <c r="V2465" s="63"/>
      <c r="W2465" s="61">
        <f>(Table134[[#This Row],[2042 Future AADT]]-Table134[[#This Row],[AADT 2022]])/20*($W$5-2022)+Table134[[#This Row],[AADT 2022]]</f>
        <v>14980</v>
      </c>
      <c r="X2465" s="63"/>
    </row>
    <row r="2466" spans="1:24" s="21" customFormat="1" ht="24" customHeight="1" x14ac:dyDescent="0.25">
      <c r="A2466" s="24" t="s">
        <v>16212</v>
      </c>
      <c r="B2466" s="25" t="s">
        <v>20538</v>
      </c>
      <c r="C2466" s="24">
        <v>6731</v>
      </c>
      <c r="D2466" s="24" t="s">
        <v>17074</v>
      </c>
      <c r="E2466" s="24" t="s">
        <v>2644</v>
      </c>
      <c r="F2466" s="26">
        <f>Table134[[#This Row],[ToMeasure]]-Table134[[#This Row],[FromMeasure]]</f>
        <v>0.47805401999999997</v>
      </c>
      <c r="G2466" s="27" t="s">
        <v>2642</v>
      </c>
      <c r="H2466" s="37">
        <v>5.8630899999999996E-3</v>
      </c>
      <c r="I2466" s="24" t="s">
        <v>16213</v>
      </c>
      <c r="J2466" s="37">
        <v>0.48391710999999998</v>
      </c>
      <c r="K2466" s="24" t="s">
        <v>16213</v>
      </c>
      <c r="L2466" s="28">
        <v>15228</v>
      </c>
      <c r="M2466" s="28">
        <v>0</v>
      </c>
      <c r="N2466" s="28">
        <v>15228</v>
      </c>
      <c r="O2466" s="25" t="s">
        <v>24970</v>
      </c>
      <c r="P2466" s="24">
        <v>10</v>
      </c>
      <c r="Q2466" s="24" t="s">
        <v>203</v>
      </c>
      <c r="R2466" s="28">
        <v>464</v>
      </c>
      <c r="S2466" s="28">
        <v>621</v>
      </c>
      <c r="T2466" s="29">
        <v>7.1250328342526925E-2</v>
      </c>
      <c r="U2466" s="28">
        <v>23969</v>
      </c>
      <c r="V2466" s="63"/>
      <c r="W2466" s="61">
        <f>(Table134[[#This Row],[2042 Future AADT]]-Table134[[#This Row],[AADT 2022]])/20*($W$5-2022)+Table134[[#This Row],[AADT 2022]]</f>
        <v>23969</v>
      </c>
      <c r="X2466" s="63"/>
    </row>
    <row r="2467" spans="1:24" s="21" customFormat="1" ht="24" customHeight="1" x14ac:dyDescent="0.25">
      <c r="A2467" s="24" t="s">
        <v>14077</v>
      </c>
      <c r="B2467" s="25" t="s">
        <v>20545</v>
      </c>
      <c r="C2467" s="24">
        <v>6750</v>
      </c>
      <c r="D2467" s="24" t="s">
        <v>17074</v>
      </c>
      <c r="E2467" s="24" t="s">
        <v>14078</v>
      </c>
      <c r="F2467" s="26">
        <f>Table134[[#This Row],[ToMeasure]]-Table134[[#This Row],[FromMeasure]]</f>
        <v>0.16669861</v>
      </c>
      <c r="G2467" s="27" t="s">
        <v>13539</v>
      </c>
      <c r="H2467" s="37">
        <v>0</v>
      </c>
      <c r="I2467" s="24" t="s">
        <v>298</v>
      </c>
      <c r="J2467" s="37">
        <v>0.16669861</v>
      </c>
      <c r="K2467" s="24" t="s">
        <v>13538</v>
      </c>
      <c r="L2467" s="28">
        <v>7851</v>
      </c>
      <c r="M2467" s="28">
        <v>0</v>
      </c>
      <c r="N2467" s="28">
        <v>7851</v>
      </c>
      <c r="O2467" s="25" t="s">
        <v>24971</v>
      </c>
      <c r="P2467" s="24">
        <v>9</v>
      </c>
      <c r="Q2467" s="24" t="s">
        <v>203</v>
      </c>
      <c r="R2467" s="28">
        <v>266</v>
      </c>
      <c r="S2467" s="28">
        <v>219</v>
      </c>
      <c r="T2467" s="29">
        <v>6.177556999108394E-2</v>
      </c>
      <c r="U2467" s="28">
        <v>10407</v>
      </c>
      <c r="V2467" s="63"/>
      <c r="W2467" s="61">
        <f>(Table134[[#This Row],[2042 Future AADT]]-Table134[[#This Row],[AADT 2022]])/20*($W$5-2022)+Table134[[#This Row],[AADT 2022]]</f>
        <v>10407</v>
      </c>
      <c r="X2467" s="63"/>
    </row>
    <row r="2468" spans="1:24" s="21" customFormat="1" ht="24" customHeight="1" x14ac:dyDescent="0.25">
      <c r="A2468" s="24" t="s">
        <v>13531</v>
      </c>
      <c r="B2468" s="25" t="s">
        <v>20547</v>
      </c>
      <c r="C2468" s="24">
        <v>6752</v>
      </c>
      <c r="D2468" s="24" t="s">
        <v>17074</v>
      </c>
      <c r="E2468" s="24" t="s">
        <v>13532</v>
      </c>
      <c r="F2468" s="26">
        <f>Table134[[#This Row],[ToMeasure]]-Table134[[#This Row],[FromMeasure]]</f>
        <v>0.18336158</v>
      </c>
      <c r="G2468" s="27" t="s">
        <v>13533</v>
      </c>
      <c r="H2468" s="37">
        <v>0</v>
      </c>
      <c r="I2468" s="24" t="s">
        <v>3074</v>
      </c>
      <c r="J2468" s="37">
        <v>0.18336158</v>
      </c>
      <c r="K2468" s="24" t="s">
        <v>13534</v>
      </c>
      <c r="L2468" s="28">
        <v>14121</v>
      </c>
      <c r="M2468" s="28">
        <v>0</v>
      </c>
      <c r="N2468" s="28">
        <v>14121</v>
      </c>
      <c r="O2468" s="25" t="s">
        <v>24972</v>
      </c>
      <c r="P2468" s="24">
        <v>7</v>
      </c>
      <c r="Q2468" s="24" t="s">
        <v>203</v>
      </c>
      <c r="R2468" s="28">
        <v>482</v>
      </c>
      <c r="S2468" s="28">
        <v>396</v>
      </c>
      <c r="T2468" s="29">
        <v>6.2176899652999079E-2</v>
      </c>
      <c r="U2468" s="28">
        <v>18718</v>
      </c>
      <c r="V2468" s="63"/>
      <c r="W2468" s="61">
        <f>(Table134[[#This Row],[2042 Future AADT]]-Table134[[#This Row],[AADT 2022]])/20*($W$5-2022)+Table134[[#This Row],[AADT 2022]]</f>
        <v>18718</v>
      </c>
      <c r="X2468" s="63"/>
    </row>
    <row r="2469" spans="1:24" s="21" customFormat="1" ht="24" customHeight="1" x14ac:dyDescent="0.25">
      <c r="A2469" s="24" t="s">
        <v>13536</v>
      </c>
      <c r="B2469" s="25" t="s">
        <v>20546</v>
      </c>
      <c r="C2469" s="24">
        <v>6751</v>
      </c>
      <c r="D2469" s="24" t="s">
        <v>17074</v>
      </c>
      <c r="E2469" s="24" t="s">
        <v>13537</v>
      </c>
      <c r="F2469" s="26">
        <f>Table134[[#This Row],[ToMeasure]]-Table134[[#This Row],[FromMeasure]]</f>
        <v>0.16153416000000001</v>
      </c>
      <c r="G2469" s="27" t="s">
        <v>13538</v>
      </c>
      <c r="H2469" s="37">
        <v>0</v>
      </c>
      <c r="I2469" s="24" t="s">
        <v>13539</v>
      </c>
      <c r="J2469" s="37">
        <v>0.16153416000000001</v>
      </c>
      <c r="K2469" s="24" t="s">
        <v>298</v>
      </c>
      <c r="L2469" s="28">
        <v>14429</v>
      </c>
      <c r="M2469" s="28">
        <v>0</v>
      </c>
      <c r="N2469" s="28">
        <v>14429</v>
      </c>
      <c r="O2469" s="25" t="s">
        <v>24973</v>
      </c>
      <c r="P2469" s="24">
        <v>11</v>
      </c>
      <c r="Q2469" s="24" t="s">
        <v>203</v>
      </c>
      <c r="R2469" s="28">
        <v>439</v>
      </c>
      <c r="S2469" s="28">
        <v>1706</v>
      </c>
      <c r="T2469" s="29">
        <v>0.14865895072423591</v>
      </c>
      <c r="U2469" s="28">
        <v>19126</v>
      </c>
      <c r="V2469" s="63"/>
      <c r="W2469" s="61">
        <f>(Table134[[#This Row],[2042 Future AADT]]-Table134[[#This Row],[AADT 2022]])/20*($W$5-2022)+Table134[[#This Row],[AADT 2022]]</f>
        <v>19126</v>
      </c>
      <c r="X2469" s="63"/>
    </row>
    <row r="2470" spans="1:24" s="21" customFormat="1" ht="24" customHeight="1" x14ac:dyDescent="0.25">
      <c r="A2470" s="24" t="s">
        <v>13541</v>
      </c>
      <c r="B2470" s="25" t="s">
        <v>20548</v>
      </c>
      <c r="C2470" s="24">
        <v>6753</v>
      </c>
      <c r="D2470" s="24" t="s">
        <v>17074</v>
      </c>
      <c r="E2470" s="24" t="s">
        <v>13542</v>
      </c>
      <c r="F2470" s="26">
        <f>Table134[[#This Row],[ToMeasure]]-Table134[[#This Row],[FromMeasure]]</f>
        <v>0.16865425000000001</v>
      </c>
      <c r="G2470" s="27" t="s">
        <v>13534</v>
      </c>
      <c r="H2470" s="37">
        <v>0</v>
      </c>
      <c r="I2470" s="24" t="s">
        <v>13533</v>
      </c>
      <c r="J2470" s="37">
        <v>0.16865425000000001</v>
      </c>
      <c r="K2470" s="24" t="s">
        <v>3074</v>
      </c>
      <c r="L2470" s="28">
        <v>7480</v>
      </c>
      <c r="M2470" s="28">
        <v>0</v>
      </c>
      <c r="N2470" s="28">
        <v>7480</v>
      </c>
      <c r="O2470" s="25" t="s">
        <v>24974</v>
      </c>
      <c r="P2470" s="24">
        <v>11</v>
      </c>
      <c r="Q2470" s="24" t="s">
        <v>203</v>
      </c>
      <c r="R2470" s="28">
        <v>227</v>
      </c>
      <c r="S2470" s="28">
        <v>884</v>
      </c>
      <c r="T2470" s="29">
        <v>0.14852941176470588</v>
      </c>
      <c r="U2470" s="28">
        <v>9915</v>
      </c>
      <c r="V2470" s="63"/>
      <c r="W2470" s="61">
        <f>(Table134[[#This Row],[2042 Future AADT]]-Table134[[#This Row],[AADT 2022]])/20*($W$5-2022)+Table134[[#This Row],[AADT 2022]]</f>
        <v>9915</v>
      </c>
      <c r="X2470" s="63"/>
    </row>
    <row r="2471" spans="1:24" s="21" customFormat="1" ht="24" customHeight="1" x14ac:dyDescent="0.25">
      <c r="A2471" s="24" t="s">
        <v>14080</v>
      </c>
      <c r="B2471" s="25" t="s">
        <v>20550</v>
      </c>
      <c r="C2471" s="24">
        <v>6760</v>
      </c>
      <c r="D2471" s="24" t="s">
        <v>17074</v>
      </c>
      <c r="E2471" s="24" t="s">
        <v>14081</v>
      </c>
      <c r="F2471" s="26">
        <f>Table134[[#This Row],[ToMeasure]]-Table134[[#This Row],[FromMeasure]]</f>
        <v>0.25339041000000001</v>
      </c>
      <c r="G2471" s="27" t="s">
        <v>14082</v>
      </c>
      <c r="H2471" s="37">
        <v>0</v>
      </c>
      <c r="I2471" s="24" t="s">
        <v>298</v>
      </c>
      <c r="J2471" s="37">
        <v>0.25339041000000001</v>
      </c>
      <c r="K2471" s="24" t="s">
        <v>14083</v>
      </c>
      <c r="L2471" s="28">
        <v>10902</v>
      </c>
      <c r="M2471" s="28">
        <v>0</v>
      </c>
      <c r="N2471" s="28">
        <v>10902</v>
      </c>
      <c r="O2471" s="25" t="s">
        <v>24975</v>
      </c>
      <c r="P2471" s="24">
        <v>8</v>
      </c>
      <c r="Q2471" s="24" t="s">
        <v>203</v>
      </c>
      <c r="R2471" s="28">
        <v>368</v>
      </c>
      <c r="S2471" s="28">
        <v>306</v>
      </c>
      <c r="T2471" s="29">
        <v>6.182351862043662E-2</v>
      </c>
      <c r="U2471" s="28">
        <v>14451</v>
      </c>
      <c r="V2471" s="63"/>
      <c r="W2471" s="61">
        <f>(Table134[[#This Row],[2042 Future AADT]]-Table134[[#This Row],[AADT 2022]])/20*($W$5-2022)+Table134[[#This Row],[AADT 2022]]</f>
        <v>14451</v>
      </c>
      <c r="X2471" s="63"/>
    </row>
    <row r="2472" spans="1:24" s="21" customFormat="1" ht="24" customHeight="1" x14ac:dyDescent="0.25">
      <c r="A2472" s="24" t="s">
        <v>13544</v>
      </c>
      <c r="B2472" s="25" t="s">
        <v>20552</v>
      </c>
      <c r="C2472" s="24">
        <v>6762</v>
      </c>
      <c r="D2472" s="24" t="s">
        <v>17074</v>
      </c>
      <c r="E2472" s="24" t="s">
        <v>13545</v>
      </c>
      <c r="F2472" s="26">
        <f>Table134[[#This Row],[ToMeasure]]-Table134[[#This Row],[FromMeasure]]</f>
        <v>0.24743048000000001</v>
      </c>
      <c r="G2472" s="27" t="s">
        <v>13546</v>
      </c>
      <c r="H2472" s="37">
        <v>0</v>
      </c>
      <c r="I2472" s="24" t="s">
        <v>3074</v>
      </c>
      <c r="J2472" s="37">
        <v>0.24743048000000001</v>
      </c>
      <c r="K2472" s="24" t="s">
        <v>13547</v>
      </c>
      <c r="L2472" s="28">
        <v>13162</v>
      </c>
      <c r="M2472" s="28">
        <v>0</v>
      </c>
      <c r="N2472" s="28">
        <v>13162</v>
      </c>
      <c r="O2472" s="25" t="s">
        <v>24976</v>
      </c>
      <c r="P2472" s="24">
        <v>9</v>
      </c>
      <c r="Q2472" s="24" t="s">
        <v>203</v>
      </c>
      <c r="R2472" s="28">
        <v>449</v>
      </c>
      <c r="S2472" s="28">
        <v>372</v>
      </c>
      <c r="T2472" s="29">
        <v>6.2376538519981768E-2</v>
      </c>
      <c r="U2472" s="28">
        <v>17447</v>
      </c>
      <c r="V2472" s="63"/>
      <c r="W2472" s="61">
        <f>(Table134[[#This Row],[2042 Future AADT]]-Table134[[#This Row],[AADT 2022]])/20*($W$5-2022)+Table134[[#This Row],[AADT 2022]]</f>
        <v>17447</v>
      </c>
      <c r="X2472" s="63"/>
    </row>
    <row r="2473" spans="1:24" s="21" customFormat="1" ht="24" customHeight="1" x14ac:dyDescent="0.25">
      <c r="A2473" s="24" t="s">
        <v>14085</v>
      </c>
      <c r="B2473" s="25" t="s">
        <v>20551</v>
      </c>
      <c r="C2473" s="24">
        <v>6761</v>
      </c>
      <c r="D2473" s="24" t="s">
        <v>17074</v>
      </c>
      <c r="E2473" s="24" t="s">
        <v>14086</v>
      </c>
      <c r="F2473" s="26">
        <f>Table134[[#This Row],[ToMeasure]]-Table134[[#This Row],[FromMeasure]]</f>
        <v>0.22564755</v>
      </c>
      <c r="G2473" s="27" t="s">
        <v>14083</v>
      </c>
      <c r="H2473" s="37">
        <v>0</v>
      </c>
      <c r="I2473" s="24" t="s">
        <v>14082</v>
      </c>
      <c r="J2473" s="37">
        <v>0.22564755</v>
      </c>
      <c r="K2473" s="24" t="s">
        <v>298</v>
      </c>
      <c r="L2473" s="28">
        <v>13214</v>
      </c>
      <c r="M2473" s="28">
        <v>0</v>
      </c>
      <c r="N2473" s="28">
        <v>13214</v>
      </c>
      <c r="O2473" s="25" t="s">
        <v>24977</v>
      </c>
      <c r="P2473" s="24">
        <v>11</v>
      </c>
      <c r="Q2473" s="24" t="s">
        <v>203</v>
      </c>
      <c r="R2473" s="28">
        <v>410</v>
      </c>
      <c r="S2473" s="28">
        <v>1593</v>
      </c>
      <c r="T2473" s="29">
        <v>0.1515816558195853</v>
      </c>
      <c r="U2473" s="28">
        <v>17516</v>
      </c>
      <c r="V2473" s="63"/>
      <c r="W2473" s="61">
        <f>(Table134[[#This Row],[2042 Future AADT]]-Table134[[#This Row],[AADT 2022]])/20*($W$5-2022)+Table134[[#This Row],[AADT 2022]]</f>
        <v>17516</v>
      </c>
      <c r="X2473" s="63"/>
    </row>
    <row r="2474" spans="1:24" s="21" customFormat="1" ht="24" customHeight="1" x14ac:dyDescent="0.25">
      <c r="A2474" s="24" t="s">
        <v>16215</v>
      </c>
      <c r="B2474" s="25" t="s">
        <v>20553</v>
      </c>
      <c r="C2474" s="24">
        <v>6763</v>
      </c>
      <c r="D2474" s="24" t="s">
        <v>17074</v>
      </c>
      <c r="E2474" s="24" t="s">
        <v>16216</v>
      </c>
      <c r="F2474" s="26">
        <f>Table134[[#This Row],[ToMeasure]]-Table134[[#This Row],[FromMeasure]]</f>
        <v>0.21982351</v>
      </c>
      <c r="G2474" s="27" t="s">
        <v>13547</v>
      </c>
      <c r="H2474" s="37">
        <v>0</v>
      </c>
      <c r="I2474" s="24" t="s">
        <v>13546</v>
      </c>
      <c r="J2474" s="37">
        <v>0.21982351</v>
      </c>
      <c r="K2474" s="24" t="s">
        <v>3074</v>
      </c>
      <c r="L2474" s="28">
        <v>10738</v>
      </c>
      <c r="M2474" s="28">
        <v>0</v>
      </c>
      <c r="N2474" s="28">
        <v>10738</v>
      </c>
      <c r="O2474" s="25" t="s">
        <v>24978</v>
      </c>
      <c r="P2474" s="24">
        <v>10</v>
      </c>
      <c r="Q2474" s="24" t="s">
        <v>203</v>
      </c>
      <c r="R2474" s="28">
        <v>334</v>
      </c>
      <c r="S2474" s="28">
        <v>1295</v>
      </c>
      <c r="T2474" s="29">
        <v>0.15170422797541441</v>
      </c>
      <c r="U2474" s="28">
        <v>14234</v>
      </c>
      <c r="V2474" s="63"/>
      <c r="W2474" s="61">
        <f>(Table134[[#This Row],[2042 Future AADT]]-Table134[[#This Row],[AADT 2022]])/20*($W$5-2022)+Table134[[#This Row],[AADT 2022]]</f>
        <v>14234</v>
      </c>
      <c r="X2474" s="63"/>
    </row>
    <row r="2475" spans="1:24" s="21" customFormat="1" ht="24" customHeight="1" x14ac:dyDescent="0.25">
      <c r="A2475" s="24" t="s">
        <v>13549</v>
      </c>
      <c r="B2475" s="25" t="s">
        <v>20555</v>
      </c>
      <c r="C2475" s="24">
        <v>6770</v>
      </c>
      <c r="D2475" s="24" t="s">
        <v>17074</v>
      </c>
      <c r="E2475" s="24" t="s">
        <v>13550</v>
      </c>
      <c r="F2475" s="26">
        <f>Table134[[#This Row],[ToMeasure]]-Table134[[#This Row],[FromMeasure]]</f>
        <v>0.25733107999999999</v>
      </c>
      <c r="G2475" s="27" t="s">
        <v>6363</v>
      </c>
      <c r="H2475" s="37">
        <v>0</v>
      </c>
      <c r="I2475" s="24" t="s">
        <v>298</v>
      </c>
      <c r="J2475" s="37">
        <v>0.25733107999999999</v>
      </c>
      <c r="K2475" s="24" t="s">
        <v>13551</v>
      </c>
      <c r="L2475" s="28">
        <v>9035</v>
      </c>
      <c r="M2475" s="28">
        <v>0</v>
      </c>
      <c r="N2475" s="28">
        <v>9035</v>
      </c>
      <c r="O2475" s="25" t="s">
        <v>24979</v>
      </c>
      <c r="P2475" s="24">
        <v>8</v>
      </c>
      <c r="Q2475" s="24" t="s">
        <v>203</v>
      </c>
      <c r="R2475" s="28">
        <v>308</v>
      </c>
      <c r="S2475" s="28">
        <v>253</v>
      </c>
      <c r="T2475" s="29">
        <v>6.2091864969562809E-2</v>
      </c>
      <c r="U2475" s="28">
        <v>11976</v>
      </c>
      <c r="V2475" s="63"/>
      <c r="W2475" s="61">
        <f>(Table134[[#This Row],[2042 Future AADT]]-Table134[[#This Row],[AADT 2022]])/20*($W$5-2022)+Table134[[#This Row],[AADT 2022]]</f>
        <v>11976</v>
      </c>
      <c r="X2475" s="63"/>
    </row>
    <row r="2476" spans="1:24" s="21" customFormat="1" ht="24" customHeight="1" x14ac:dyDescent="0.25">
      <c r="A2476" s="24" t="s">
        <v>13553</v>
      </c>
      <c r="B2476" s="25" t="s">
        <v>20560</v>
      </c>
      <c r="C2476" s="24">
        <v>6775</v>
      </c>
      <c r="D2476" s="24" t="s">
        <v>17074</v>
      </c>
      <c r="E2476" s="24" t="s">
        <v>13554</v>
      </c>
      <c r="F2476" s="26">
        <f>Table134[[#This Row],[ToMeasure]]-Table134[[#This Row],[FromMeasure]]</f>
        <v>0.14269876000000001</v>
      </c>
      <c r="G2476" s="27" t="s">
        <v>6364</v>
      </c>
      <c r="H2476" s="37">
        <v>0</v>
      </c>
      <c r="I2476" s="24" t="s">
        <v>3074</v>
      </c>
      <c r="J2476" s="37">
        <v>0.14269876000000001</v>
      </c>
      <c r="K2476" s="24" t="s">
        <v>13555</v>
      </c>
      <c r="L2476" s="28">
        <v>6629</v>
      </c>
      <c r="M2476" s="28">
        <v>0</v>
      </c>
      <c r="N2476" s="28">
        <v>6629</v>
      </c>
      <c r="O2476" s="25" t="s">
        <v>24980</v>
      </c>
      <c r="P2476" s="24">
        <v>12</v>
      </c>
      <c r="Q2476" s="24" t="s">
        <v>203</v>
      </c>
      <c r="R2476" s="28">
        <v>225</v>
      </c>
      <c r="S2476" s="28">
        <v>186</v>
      </c>
      <c r="T2476" s="29">
        <v>6.2000301704631167E-2</v>
      </c>
      <c r="U2476" s="28">
        <v>10434</v>
      </c>
      <c r="V2476" s="63"/>
      <c r="W2476" s="61">
        <f>(Table134[[#This Row],[2042 Future AADT]]-Table134[[#This Row],[AADT 2022]])/20*($W$5-2022)+Table134[[#This Row],[AADT 2022]]</f>
        <v>10434</v>
      </c>
      <c r="X2476" s="63"/>
    </row>
    <row r="2477" spans="1:24" s="21" customFormat="1" ht="24" customHeight="1" x14ac:dyDescent="0.25">
      <c r="A2477" s="24" t="s">
        <v>16218</v>
      </c>
      <c r="B2477" s="25" t="s">
        <v>20557</v>
      </c>
      <c r="C2477" s="24">
        <v>6772</v>
      </c>
      <c r="D2477" s="24" t="s">
        <v>17074</v>
      </c>
      <c r="E2477" s="24" t="s">
        <v>13554</v>
      </c>
      <c r="F2477" s="26">
        <f>Table134[[#This Row],[ToMeasure]]-Table134[[#This Row],[FromMeasure]]</f>
        <v>0.63054093</v>
      </c>
      <c r="G2477" s="27" t="s">
        <v>6364</v>
      </c>
      <c r="H2477" s="37">
        <v>0.14269876000000001</v>
      </c>
      <c r="I2477" s="24" t="s">
        <v>13555</v>
      </c>
      <c r="J2477" s="37">
        <v>0.77323969000000004</v>
      </c>
      <c r="K2477" s="24" t="s">
        <v>13555</v>
      </c>
      <c r="L2477" s="28">
        <v>7995</v>
      </c>
      <c r="M2477" s="28">
        <v>0</v>
      </c>
      <c r="N2477" s="28">
        <v>7995</v>
      </c>
      <c r="O2477" s="25" t="s">
        <v>24981</v>
      </c>
      <c r="P2477" s="24">
        <v>10</v>
      </c>
      <c r="Q2477" s="24" t="s">
        <v>203</v>
      </c>
      <c r="R2477" s="28">
        <v>296</v>
      </c>
      <c r="S2477" s="28">
        <v>210</v>
      </c>
      <c r="T2477" s="29">
        <v>6.32895559724828E-2</v>
      </c>
      <c r="U2477" s="28">
        <v>10598</v>
      </c>
      <c r="V2477" s="63"/>
      <c r="W2477" s="61">
        <f>(Table134[[#This Row],[2042 Future AADT]]-Table134[[#This Row],[AADT 2022]])/20*($W$5-2022)+Table134[[#This Row],[AADT 2022]]</f>
        <v>10598</v>
      </c>
      <c r="X2477" s="63"/>
    </row>
    <row r="2478" spans="1:24" s="21" customFormat="1" ht="24" customHeight="1" x14ac:dyDescent="0.25">
      <c r="A2478" s="24" t="s">
        <v>14088</v>
      </c>
      <c r="B2478" s="25" t="s">
        <v>20557</v>
      </c>
      <c r="C2478" s="24">
        <v>6772</v>
      </c>
      <c r="D2478" s="24" t="s">
        <v>17074</v>
      </c>
      <c r="E2478" s="24" t="s">
        <v>13554</v>
      </c>
      <c r="F2478" s="26">
        <f>Table134[[#This Row],[ToMeasure]]-Table134[[#This Row],[FromMeasure]]</f>
        <v>0.22583617</v>
      </c>
      <c r="G2478" s="27" t="s">
        <v>6364</v>
      </c>
      <c r="H2478" s="37">
        <v>0.77323969000000004</v>
      </c>
      <c r="I2478" s="24" t="s">
        <v>13555</v>
      </c>
      <c r="J2478" s="37">
        <v>0.99907586000000004</v>
      </c>
      <c r="K2478" s="24" t="s">
        <v>14089</v>
      </c>
      <c r="L2478" s="28">
        <v>7995</v>
      </c>
      <c r="M2478" s="28">
        <v>0</v>
      </c>
      <c r="N2478" s="28">
        <v>7995</v>
      </c>
      <c r="O2478" s="25" t="s">
        <v>24981</v>
      </c>
      <c r="P2478" s="24">
        <v>10</v>
      </c>
      <c r="Q2478" s="24" t="s">
        <v>203</v>
      </c>
      <c r="R2478" s="28">
        <v>271</v>
      </c>
      <c r="S2478" s="28">
        <v>224</v>
      </c>
      <c r="T2478" s="29">
        <v>6.1913696060037521E-2</v>
      </c>
      <c r="U2478" s="28">
        <v>12584</v>
      </c>
      <c r="V2478" s="63"/>
      <c r="W2478" s="61">
        <f>(Table134[[#This Row],[2042 Future AADT]]-Table134[[#This Row],[AADT 2022]])/20*($W$5-2022)+Table134[[#This Row],[AADT 2022]]</f>
        <v>12584</v>
      </c>
      <c r="X2478" s="63"/>
    </row>
    <row r="2479" spans="1:24" s="21" customFormat="1" ht="24" customHeight="1" x14ac:dyDescent="0.25">
      <c r="A2479" s="24" t="s">
        <v>13557</v>
      </c>
      <c r="B2479" s="25" t="s">
        <v>20556</v>
      </c>
      <c r="C2479" s="24">
        <v>6771</v>
      </c>
      <c r="D2479" s="24" t="s">
        <v>17074</v>
      </c>
      <c r="E2479" s="24" t="s">
        <v>13558</v>
      </c>
      <c r="F2479" s="26">
        <f>Table134[[#This Row],[ToMeasure]]-Table134[[#This Row],[FromMeasure]]</f>
        <v>0.24582032000000001</v>
      </c>
      <c r="G2479" s="27" t="s">
        <v>13551</v>
      </c>
      <c r="H2479" s="37">
        <v>0</v>
      </c>
      <c r="I2479" s="24" t="s">
        <v>6363</v>
      </c>
      <c r="J2479" s="37">
        <v>0.24582032000000001</v>
      </c>
      <c r="K2479" s="24" t="s">
        <v>298</v>
      </c>
      <c r="L2479" s="28">
        <v>7977</v>
      </c>
      <c r="M2479" s="28">
        <v>0</v>
      </c>
      <c r="N2479" s="28">
        <v>7977</v>
      </c>
      <c r="O2479" s="25" t="s">
        <v>24982</v>
      </c>
      <c r="P2479" s="24">
        <v>11</v>
      </c>
      <c r="Q2479" s="24" t="s">
        <v>203</v>
      </c>
      <c r="R2479" s="28">
        <v>247</v>
      </c>
      <c r="S2479" s="28">
        <v>964</v>
      </c>
      <c r="T2479" s="29">
        <v>0.15181145794158205</v>
      </c>
      <c r="U2479" s="28">
        <v>10574</v>
      </c>
      <c r="V2479" s="63"/>
      <c r="W2479" s="61">
        <f>(Table134[[#This Row],[2042 Future AADT]]-Table134[[#This Row],[AADT 2022]])/20*($W$5-2022)+Table134[[#This Row],[AADT 2022]]</f>
        <v>10574</v>
      </c>
      <c r="X2479" s="63"/>
    </row>
    <row r="2480" spans="1:24" s="21" customFormat="1" ht="24" customHeight="1" x14ac:dyDescent="0.25">
      <c r="A2480" s="24" t="s">
        <v>16219</v>
      </c>
      <c r="B2480" s="25" t="s">
        <v>20558</v>
      </c>
      <c r="C2480" s="24">
        <v>6773</v>
      </c>
      <c r="D2480" s="24" t="s">
        <v>17074</v>
      </c>
      <c r="E2480" s="24" t="s">
        <v>16220</v>
      </c>
      <c r="F2480" s="26">
        <f>Table134[[#This Row],[ToMeasure]]-Table134[[#This Row],[FromMeasure]]</f>
        <v>0.22197742000000001</v>
      </c>
      <c r="G2480" s="27" t="s">
        <v>14089</v>
      </c>
      <c r="H2480" s="37">
        <v>0</v>
      </c>
      <c r="I2480" s="24" t="s">
        <v>6364</v>
      </c>
      <c r="J2480" s="37">
        <v>0.22197742000000001</v>
      </c>
      <c r="K2480" s="24" t="s">
        <v>3074</v>
      </c>
      <c r="L2480" s="28">
        <v>9578</v>
      </c>
      <c r="M2480" s="28">
        <v>0</v>
      </c>
      <c r="N2480" s="28">
        <v>9578</v>
      </c>
      <c r="O2480" s="25" t="s">
        <v>24983</v>
      </c>
      <c r="P2480" s="24">
        <v>9</v>
      </c>
      <c r="Q2480" s="24" t="s">
        <v>203</v>
      </c>
      <c r="R2480" s="28">
        <v>297</v>
      </c>
      <c r="S2480" s="28">
        <v>1154</v>
      </c>
      <c r="T2480" s="29">
        <v>0.1514930048026728</v>
      </c>
      <c r="U2480" s="28">
        <v>12696</v>
      </c>
      <c r="V2480" s="63"/>
      <c r="W2480" s="61">
        <f>(Table134[[#This Row],[2042 Future AADT]]-Table134[[#This Row],[AADT 2022]])/20*($W$5-2022)+Table134[[#This Row],[AADT 2022]]</f>
        <v>12696</v>
      </c>
      <c r="X2480" s="63"/>
    </row>
    <row r="2481" spans="1:24" s="21" customFormat="1" ht="24" customHeight="1" x14ac:dyDescent="0.25">
      <c r="A2481" s="24" t="s">
        <v>16338</v>
      </c>
      <c r="B2481" s="25" t="s">
        <v>20562</v>
      </c>
      <c r="C2481" s="24">
        <v>6791</v>
      </c>
      <c r="D2481" s="24" t="s">
        <v>17074</v>
      </c>
      <c r="E2481" s="24" t="s">
        <v>16339</v>
      </c>
      <c r="F2481" s="26">
        <f>Table134[[#This Row],[ToMeasure]]-Table134[[#This Row],[FromMeasure]]</f>
        <v>1.1288515800000001</v>
      </c>
      <c r="G2481" s="27" t="s">
        <v>16340</v>
      </c>
      <c r="H2481" s="37">
        <v>0</v>
      </c>
      <c r="I2481" s="24" t="s">
        <v>298</v>
      </c>
      <c r="J2481" s="37">
        <v>1.1288515800000001</v>
      </c>
      <c r="K2481" s="24" t="s">
        <v>669</v>
      </c>
      <c r="L2481" s="28">
        <v>25422</v>
      </c>
      <c r="M2481" s="28">
        <v>0</v>
      </c>
      <c r="N2481" s="28">
        <v>25422</v>
      </c>
      <c r="O2481" s="25" t="s">
        <v>24984</v>
      </c>
      <c r="P2481" s="24">
        <v>8</v>
      </c>
      <c r="Q2481" s="24" t="s">
        <v>203</v>
      </c>
      <c r="R2481" s="28">
        <v>857</v>
      </c>
      <c r="S2481" s="28">
        <v>709</v>
      </c>
      <c r="T2481" s="29">
        <v>6.1600188812839275E-2</v>
      </c>
      <c r="U2481" s="28">
        <v>33698</v>
      </c>
      <c r="V2481" s="63"/>
      <c r="W2481" s="61">
        <f>(Table134[[#This Row],[2042 Future AADT]]-Table134[[#This Row],[AADT 2022]])/20*($W$5-2022)+Table134[[#This Row],[AADT 2022]]</f>
        <v>33698</v>
      </c>
      <c r="X2481" s="63"/>
    </row>
    <row r="2482" spans="1:24" s="21" customFormat="1" ht="24" customHeight="1" x14ac:dyDescent="0.25">
      <c r="A2482" s="24" t="s">
        <v>14091</v>
      </c>
      <c r="B2482" s="25" t="s">
        <v>20561</v>
      </c>
      <c r="C2482" s="24">
        <v>6790</v>
      </c>
      <c r="D2482" s="24" t="s">
        <v>17074</v>
      </c>
      <c r="E2482" s="24" t="s">
        <v>14092</v>
      </c>
      <c r="F2482" s="26">
        <f>Table134[[#This Row],[ToMeasure]]-Table134[[#This Row],[FromMeasure]]</f>
        <v>0.33922893999999998</v>
      </c>
      <c r="G2482" s="27" t="s">
        <v>14093</v>
      </c>
      <c r="H2482" s="37">
        <v>0</v>
      </c>
      <c r="I2482" s="24" t="s">
        <v>298</v>
      </c>
      <c r="J2482" s="37">
        <v>0.33922893999999998</v>
      </c>
      <c r="K2482" s="24" t="s">
        <v>1930</v>
      </c>
      <c r="L2482" s="28">
        <v>17732</v>
      </c>
      <c r="M2482" s="28">
        <v>0</v>
      </c>
      <c r="N2482" s="28">
        <v>17732</v>
      </c>
      <c r="O2482" s="25" t="s">
        <v>24985</v>
      </c>
      <c r="P2482" s="24">
        <v>7</v>
      </c>
      <c r="Q2482" s="24" t="s">
        <v>203</v>
      </c>
      <c r="R2482" s="28">
        <v>596</v>
      </c>
      <c r="S2482" s="28">
        <v>496</v>
      </c>
      <c r="T2482" s="29">
        <v>6.1583577712609971E-2</v>
      </c>
      <c r="U2482" s="28">
        <v>23504</v>
      </c>
      <c r="V2482" s="63"/>
      <c r="W2482" s="61">
        <f>(Table134[[#This Row],[2042 Future AADT]]-Table134[[#This Row],[AADT 2022]])/20*($W$5-2022)+Table134[[#This Row],[AADT 2022]]</f>
        <v>23504</v>
      </c>
      <c r="X2482" s="63"/>
    </row>
    <row r="2483" spans="1:24" s="21" customFormat="1" ht="24" customHeight="1" x14ac:dyDescent="0.25">
      <c r="A2483" s="24" t="s">
        <v>16342</v>
      </c>
      <c r="B2483" s="25" t="s">
        <v>20563</v>
      </c>
      <c r="C2483" s="24">
        <v>6792</v>
      </c>
      <c r="D2483" s="24" t="s">
        <v>17074</v>
      </c>
      <c r="E2483" s="24" t="s">
        <v>16343</v>
      </c>
      <c r="F2483" s="26">
        <f>Table134[[#This Row],[ToMeasure]]-Table134[[#This Row],[FromMeasure]]</f>
        <v>1.36535176</v>
      </c>
      <c r="G2483" s="27" t="s">
        <v>16344</v>
      </c>
      <c r="H2483" s="37">
        <v>0</v>
      </c>
      <c r="I2483" s="24" t="s">
        <v>3074</v>
      </c>
      <c r="J2483" s="37">
        <v>1.36535176</v>
      </c>
      <c r="K2483" s="24" t="s">
        <v>1930</v>
      </c>
      <c r="L2483" s="28">
        <v>46806</v>
      </c>
      <c r="M2483" s="28">
        <v>0</v>
      </c>
      <c r="N2483" s="28">
        <v>46806</v>
      </c>
      <c r="O2483" s="25" t="s">
        <v>24986</v>
      </c>
      <c r="P2483" s="24">
        <v>9</v>
      </c>
      <c r="Q2483" s="24" t="s">
        <v>203</v>
      </c>
      <c r="R2483" s="28">
        <v>1459</v>
      </c>
      <c r="S2483" s="28">
        <v>5649</v>
      </c>
      <c r="T2483" s="29">
        <v>0.15186087253770883</v>
      </c>
      <c r="U2483" s="28">
        <v>62043</v>
      </c>
      <c r="V2483" s="63"/>
      <c r="W2483" s="61">
        <f>(Table134[[#This Row],[2042 Future AADT]]-Table134[[#This Row],[AADT 2022]])/20*($W$5-2022)+Table134[[#This Row],[AADT 2022]]</f>
        <v>62043</v>
      </c>
      <c r="X2483" s="63"/>
    </row>
    <row r="2484" spans="1:24" s="21" customFormat="1" ht="24" customHeight="1" x14ac:dyDescent="0.25">
      <c r="A2484" s="24" t="s">
        <v>13560</v>
      </c>
      <c r="B2484" s="25" t="s">
        <v>20564</v>
      </c>
      <c r="C2484" s="24">
        <v>6793</v>
      </c>
      <c r="D2484" s="24" t="s">
        <v>17074</v>
      </c>
      <c r="E2484" s="24" t="s">
        <v>13561</v>
      </c>
      <c r="F2484" s="26">
        <f>Table134[[#This Row],[ToMeasure]]-Table134[[#This Row],[FromMeasure]]</f>
        <v>0.44516748</v>
      </c>
      <c r="G2484" s="27" t="s">
        <v>13562</v>
      </c>
      <c r="H2484" s="37">
        <v>0</v>
      </c>
      <c r="I2484" s="24" t="s">
        <v>3074</v>
      </c>
      <c r="J2484" s="37">
        <v>0.44516748</v>
      </c>
      <c r="K2484" s="24" t="s">
        <v>669</v>
      </c>
      <c r="L2484" s="28">
        <v>19894</v>
      </c>
      <c r="M2484" s="28">
        <v>0</v>
      </c>
      <c r="N2484" s="28">
        <v>19894</v>
      </c>
      <c r="O2484" s="25" t="s">
        <v>24987</v>
      </c>
      <c r="P2484" s="24">
        <v>7</v>
      </c>
      <c r="Q2484" s="24" t="s">
        <v>203</v>
      </c>
      <c r="R2484" s="28">
        <v>671</v>
      </c>
      <c r="S2484" s="28">
        <v>557</v>
      </c>
      <c r="T2484" s="29">
        <v>6.1727153915753494E-2</v>
      </c>
      <c r="U2484" s="28">
        <v>26370</v>
      </c>
      <c r="V2484" s="63"/>
      <c r="W2484" s="61">
        <f>(Table134[[#This Row],[2042 Future AADT]]-Table134[[#This Row],[AADT 2022]])/20*($W$5-2022)+Table134[[#This Row],[AADT 2022]]</f>
        <v>26370</v>
      </c>
      <c r="X2484" s="63"/>
    </row>
    <row r="2485" spans="1:24" s="21" customFormat="1" ht="24" customHeight="1" x14ac:dyDescent="0.25">
      <c r="A2485" s="24" t="s">
        <v>16222</v>
      </c>
      <c r="B2485" s="25" t="s">
        <v>20565</v>
      </c>
      <c r="C2485" s="24">
        <v>6800</v>
      </c>
      <c r="D2485" s="24" t="s">
        <v>17074</v>
      </c>
      <c r="E2485" s="24" t="s">
        <v>16223</v>
      </c>
      <c r="F2485" s="26">
        <f>Table134[[#This Row],[ToMeasure]]-Table134[[#This Row],[FromMeasure]]</f>
        <v>0.79856753999999996</v>
      </c>
      <c r="G2485" s="27" t="s">
        <v>6294</v>
      </c>
      <c r="H2485" s="37">
        <v>0</v>
      </c>
      <c r="I2485" s="24" t="s">
        <v>298</v>
      </c>
      <c r="J2485" s="37">
        <v>0.79856753999999996</v>
      </c>
      <c r="K2485" s="24" t="s">
        <v>16224</v>
      </c>
      <c r="L2485" s="28">
        <v>7910</v>
      </c>
      <c r="M2485" s="28">
        <v>0</v>
      </c>
      <c r="N2485" s="28">
        <v>7910</v>
      </c>
      <c r="O2485" s="25" t="s">
        <v>24988</v>
      </c>
      <c r="P2485" s="24">
        <v>8</v>
      </c>
      <c r="Q2485" s="24" t="s">
        <v>203</v>
      </c>
      <c r="R2485" s="28">
        <v>267</v>
      </c>
      <c r="S2485" s="28">
        <v>221</v>
      </c>
      <c r="T2485" s="29">
        <v>6.1694058154235148E-2</v>
      </c>
      <c r="U2485" s="28">
        <v>10485</v>
      </c>
      <c r="V2485" s="63"/>
      <c r="W2485" s="61">
        <f>(Table134[[#This Row],[2042 Future AADT]]-Table134[[#This Row],[AADT 2022]])/20*($W$5-2022)+Table134[[#This Row],[AADT 2022]]</f>
        <v>10485</v>
      </c>
      <c r="X2485" s="63"/>
    </row>
    <row r="2486" spans="1:24" s="21" customFormat="1" ht="24" customHeight="1" x14ac:dyDescent="0.25">
      <c r="A2486" s="24" t="s">
        <v>14095</v>
      </c>
      <c r="B2486" s="25" t="s">
        <v>20567</v>
      </c>
      <c r="C2486" s="24">
        <v>6802</v>
      </c>
      <c r="D2486" s="24" t="s">
        <v>17074</v>
      </c>
      <c r="E2486" s="24" t="s">
        <v>14096</v>
      </c>
      <c r="F2486" s="26">
        <f>Table134[[#This Row],[ToMeasure]]-Table134[[#This Row],[FromMeasure]]</f>
        <v>0.25353867000000002</v>
      </c>
      <c r="G2486" s="27" t="s">
        <v>6295</v>
      </c>
      <c r="H2486" s="37">
        <v>0</v>
      </c>
      <c r="I2486" s="24" t="s">
        <v>3074</v>
      </c>
      <c r="J2486" s="37">
        <v>0.25353867000000002</v>
      </c>
      <c r="K2486" s="24" t="s">
        <v>14097</v>
      </c>
      <c r="L2486" s="28">
        <v>17575</v>
      </c>
      <c r="M2486" s="28">
        <v>0</v>
      </c>
      <c r="N2486" s="28">
        <v>17575</v>
      </c>
      <c r="O2486" s="25" t="s">
        <v>24989</v>
      </c>
      <c r="P2486" s="24">
        <v>10</v>
      </c>
      <c r="Q2486" s="24" t="s">
        <v>203</v>
      </c>
      <c r="R2486" s="28">
        <v>453</v>
      </c>
      <c r="S2486" s="28">
        <v>377</v>
      </c>
      <c r="T2486" s="29">
        <v>4.7226173541963012E-2</v>
      </c>
      <c r="U2486" s="28">
        <v>23296</v>
      </c>
      <c r="V2486" s="63"/>
      <c r="W2486" s="61">
        <f>(Table134[[#This Row],[2042 Future AADT]]-Table134[[#This Row],[AADT 2022]])/20*($W$5-2022)+Table134[[#This Row],[AADT 2022]]</f>
        <v>23296</v>
      </c>
      <c r="X2486" s="63"/>
    </row>
    <row r="2487" spans="1:24" s="21" customFormat="1" ht="24" customHeight="1" x14ac:dyDescent="0.25">
      <c r="A2487" s="24" t="s">
        <v>16226</v>
      </c>
      <c r="B2487" s="25" t="s">
        <v>20566</v>
      </c>
      <c r="C2487" s="24">
        <v>6801</v>
      </c>
      <c r="D2487" s="24" t="s">
        <v>17074</v>
      </c>
      <c r="E2487" s="24" t="s">
        <v>16227</v>
      </c>
      <c r="F2487" s="26">
        <f>Table134[[#This Row],[ToMeasure]]-Table134[[#This Row],[FromMeasure]]</f>
        <v>0.20370542</v>
      </c>
      <c r="G2487" s="27" t="s">
        <v>16224</v>
      </c>
      <c r="H2487" s="37">
        <v>0</v>
      </c>
      <c r="I2487" s="24" t="s">
        <v>6294</v>
      </c>
      <c r="J2487" s="37">
        <v>0.20370542</v>
      </c>
      <c r="K2487" s="24" t="s">
        <v>298</v>
      </c>
      <c r="L2487" s="28">
        <v>13768</v>
      </c>
      <c r="M2487" s="28">
        <v>0</v>
      </c>
      <c r="N2487" s="28">
        <v>13768</v>
      </c>
      <c r="O2487" s="25" t="s">
        <v>24990</v>
      </c>
      <c r="P2487" s="24">
        <v>10</v>
      </c>
      <c r="Q2487" s="24" t="s">
        <v>203</v>
      </c>
      <c r="R2487" s="28">
        <v>428</v>
      </c>
      <c r="S2487" s="28">
        <v>1659</v>
      </c>
      <c r="T2487" s="29">
        <v>0.15158338175479372</v>
      </c>
      <c r="U2487" s="28">
        <v>18250</v>
      </c>
      <c r="V2487" s="63"/>
      <c r="W2487" s="61">
        <f>(Table134[[#This Row],[2042 Future AADT]]-Table134[[#This Row],[AADT 2022]])/20*($W$5-2022)+Table134[[#This Row],[AADT 2022]]</f>
        <v>18250</v>
      </c>
      <c r="X2487" s="63"/>
    </row>
    <row r="2488" spans="1:24" s="21" customFormat="1" ht="24" customHeight="1" x14ac:dyDescent="0.25">
      <c r="A2488" s="24" t="s">
        <v>14099</v>
      </c>
      <c r="B2488" s="25" t="s">
        <v>20568</v>
      </c>
      <c r="C2488" s="24">
        <v>6803</v>
      </c>
      <c r="D2488" s="24" t="s">
        <v>17074</v>
      </c>
      <c r="E2488" s="24" t="s">
        <v>14100</v>
      </c>
      <c r="F2488" s="26">
        <f>Table134[[#This Row],[ToMeasure]]-Table134[[#This Row],[FromMeasure]]</f>
        <v>0.21457615999999999</v>
      </c>
      <c r="G2488" s="27" t="s">
        <v>14097</v>
      </c>
      <c r="H2488" s="37">
        <v>0</v>
      </c>
      <c r="I2488" s="24" t="s">
        <v>6295</v>
      </c>
      <c r="J2488" s="37">
        <v>0.21457615999999999</v>
      </c>
      <c r="K2488" s="24" t="s">
        <v>3074</v>
      </c>
      <c r="L2488" s="28">
        <v>11082</v>
      </c>
      <c r="M2488" s="28">
        <v>0</v>
      </c>
      <c r="N2488" s="28">
        <v>11082</v>
      </c>
      <c r="O2488" s="25" t="s">
        <v>24991</v>
      </c>
      <c r="P2488" s="24">
        <v>8</v>
      </c>
      <c r="Q2488" s="24" t="s">
        <v>203</v>
      </c>
      <c r="R2488" s="28">
        <v>344</v>
      </c>
      <c r="S2488" s="28">
        <v>1336</v>
      </c>
      <c r="T2488" s="29">
        <v>0.15159718462371413</v>
      </c>
      <c r="U2488" s="28">
        <v>14690</v>
      </c>
      <c r="V2488" s="63"/>
      <c r="W2488" s="61">
        <f>(Table134[[#This Row],[2042 Future AADT]]-Table134[[#This Row],[AADT 2022]])/20*($W$5-2022)+Table134[[#This Row],[AADT 2022]]</f>
        <v>14690</v>
      </c>
      <c r="X2488" s="63"/>
    </row>
    <row r="2489" spans="1:24" s="21" customFormat="1" ht="24" customHeight="1" x14ac:dyDescent="0.25">
      <c r="A2489" s="24" t="s">
        <v>14102</v>
      </c>
      <c r="B2489" s="25" t="s">
        <v>20570</v>
      </c>
      <c r="C2489" s="24">
        <v>6810</v>
      </c>
      <c r="D2489" s="24" t="s">
        <v>17074</v>
      </c>
      <c r="E2489" s="24" t="s">
        <v>14103</v>
      </c>
      <c r="F2489" s="26">
        <f>Table134[[#This Row],[ToMeasure]]-Table134[[#This Row],[FromMeasure]]</f>
        <v>0.23078198999999999</v>
      </c>
      <c r="G2489" s="27" t="s">
        <v>10463</v>
      </c>
      <c r="H2489" s="37">
        <v>0</v>
      </c>
      <c r="I2489" s="24" t="s">
        <v>298</v>
      </c>
      <c r="J2489" s="37">
        <v>0.23078198999999999</v>
      </c>
      <c r="K2489" s="24" t="s">
        <v>14104</v>
      </c>
      <c r="L2489" s="28">
        <v>16519</v>
      </c>
      <c r="M2489" s="28">
        <v>0</v>
      </c>
      <c r="N2489" s="28">
        <v>16519</v>
      </c>
      <c r="O2489" s="25" t="s">
        <v>24992</v>
      </c>
      <c r="P2489" s="24">
        <v>8</v>
      </c>
      <c r="Q2489" s="24" t="s">
        <v>203</v>
      </c>
      <c r="R2489" s="28">
        <v>563</v>
      </c>
      <c r="S2489" s="28">
        <v>464</v>
      </c>
      <c r="T2489" s="29">
        <v>6.217083358556813E-2</v>
      </c>
      <c r="U2489" s="28">
        <v>21896</v>
      </c>
      <c r="V2489" s="63"/>
      <c r="W2489" s="61">
        <f>(Table134[[#This Row],[2042 Future AADT]]-Table134[[#This Row],[AADT 2022]])/20*($W$5-2022)+Table134[[#This Row],[AADT 2022]]</f>
        <v>21896</v>
      </c>
      <c r="X2489" s="63"/>
    </row>
    <row r="2490" spans="1:24" s="21" customFormat="1" ht="24" customHeight="1" x14ac:dyDescent="0.25">
      <c r="A2490" s="24" t="s">
        <v>13564</v>
      </c>
      <c r="B2490" s="25" t="s">
        <v>20572</v>
      </c>
      <c r="C2490" s="24">
        <v>6812</v>
      </c>
      <c r="D2490" s="24" t="s">
        <v>17074</v>
      </c>
      <c r="E2490" s="24" t="s">
        <v>13565</v>
      </c>
      <c r="F2490" s="26">
        <f>Table134[[#This Row],[ToMeasure]]-Table134[[#This Row],[FromMeasure]]</f>
        <v>0.31500519999999999</v>
      </c>
      <c r="G2490" s="27" t="s">
        <v>10464</v>
      </c>
      <c r="H2490" s="37">
        <v>0</v>
      </c>
      <c r="I2490" s="24" t="s">
        <v>3074</v>
      </c>
      <c r="J2490" s="37">
        <v>0.31500519999999999</v>
      </c>
      <c r="K2490" s="24" t="s">
        <v>13566</v>
      </c>
      <c r="L2490" s="28">
        <v>12023</v>
      </c>
      <c r="M2490" s="28">
        <v>0</v>
      </c>
      <c r="N2490" s="28">
        <v>12023</v>
      </c>
      <c r="O2490" s="25" t="s">
        <v>24993</v>
      </c>
      <c r="P2490" s="24">
        <v>9</v>
      </c>
      <c r="Q2490" s="24" t="s">
        <v>203</v>
      </c>
      <c r="R2490" s="28">
        <v>407</v>
      </c>
      <c r="S2490" s="28">
        <v>338</v>
      </c>
      <c r="T2490" s="29">
        <v>6.1964567911502955E-2</v>
      </c>
      <c r="U2490" s="28">
        <v>15937</v>
      </c>
      <c r="V2490" s="63"/>
      <c r="W2490" s="61">
        <f>(Table134[[#This Row],[2042 Future AADT]]-Table134[[#This Row],[AADT 2022]])/20*($W$5-2022)+Table134[[#This Row],[AADT 2022]]</f>
        <v>15937</v>
      </c>
      <c r="X2490" s="63"/>
    </row>
    <row r="2491" spans="1:24" s="21" customFormat="1" ht="24" customHeight="1" x14ac:dyDescent="0.25">
      <c r="A2491" s="24" t="s">
        <v>14106</v>
      </c>
      <c r="B2491" s="25" t="s">
        <v>20571</v>
      </c>
      <c r="C2491" s="24">
        <v>6811</v>
      </c>
      <c r="D2491" s="24" t="s">
        <v>17074</v>
      </c>
      <c r="E2491" s="24" t="s">
        <v>14107</v>
      </c>
      <c r="F2491" s="26">
        <f>Table134[[#This Row],[ToMeasure]]-Table134[[#This Row],[FromMeasure]]</f>
        <v>0.24810007000000001</v>
      </c>
      <c r="G2491" s="27" t="s">
        <v>14104</v>
      </c>
      <c r="H2491" s="37">
        <v>0</v>
      </c>
      <c r="I2491" s="24" t="s">
        <v>10463</v>
      </c>
      <c r="J2491" s="37">
        <v>0.24810007000000001</v>
      </c>
      <c r="K2491" s="24" t="s">
        <v>298</v>
      </c>
      <c r="L2491" s="28">
        <v>15374</v>
      </c>
      <c r="M2491" s="28">
        <v>0</v>
      </c>
      <c r="N2491" s="28">
        <v>15374</v>
      </c>
      <c r="O2491" s="25" t="s">
        <v>24994</v>
      </c>
      <c r="P2491" s="24">
        <v>12</v>
      </c>
      <c r="Q2491" s="24" t="s">
        <v>203</v>
      </c>
      <c r="R2491" s="28">
        <v>477</v>
      </c>
      <c r="S2491" s="28">
        <v>1855</v>
      </c>
      <c r="T2491" s="29">
        <v>0.15168466241706777</v>
      </c>
      <c r="U2491" s="28">
        <v>20379</v>
      </c>
      <c r="V2491" s="63"/>
      <c r="W2491" s="61">
        <f>(Table134[[#This Row],[2042 Future AADT]]-Table134[[#This Row],[AADT 2022]])/20*($W$5-2022)+Table134[[#This Row],[AADT 2022]]</f>
        <v>20379</v>
      </c>
      <c r="X2491" s="63"/>
    </row>
    <row r="2492" spans="1:24" s="21" customFormat="1" ht="24" customHeight="1" x14ac:dyDescent="0.25">
      <c r="A2492" s="24" t="s">
        <v>16346</v>
      </c>
      <c r="B2492" s="25" t="s">
        <v>20573</v>
      </c>
      <c r="C2492" s="24">
        <v>6813</v>
      </c>
      <c r="D2492" s="24" t="s">
        <v>17074</v>
      </c>
      <c r="E2492" s="24" t="s">
        <v>16347</v>
      </c>
      <c r="F2492" s="26">
        <f>Table134[[#This Row],[ToMeasure]]-Table134[[#This Row],[FromMeasure]]</f>
        <v>0.28215897000000001</v>
      </c>
      <c r="G2492" s="27" t="s">
        <v>13566</v>
      </c>
      <c r="H2492" s="37">
        <v>0</v>
      </c>
      <c r="I2492" s="24" t="s">
        <v>10464</v>
      </c>
      <c r="J2492" s="37">
        <v>0.28215897000000001</v>
      </c>
      <c r="K2492" s="24" t="s">
        <v>3074</v>
      </c>
      <c r="L2492" s="28">
        <v>15417</v>
      </c>
      <c r="M2492" s="28">
        <v>0</v>
      </c>
      <c r="N2492" s="28">
        <v>15417</v>
      </c>
      <c r="O2492" s="25" t="s">
        <v>24995</v>
      </c>
      <c r="P2492" s="24">
        <v>8</v>
      </c>
      <c r="Q2492" s="24" t="s">
        <v>203</v>
      </c>
      <c r="R2492" s="28">
        <v>478</v>
      </c>
      <c r="S2492" s="28">
        <v>1859</v>
      </c>
      <c r="T2492" s="29">
        <v>0.15158591165596419</v>
      </c>
      <c r="U2492" s="28">
        <v>20436</v>
      </c>
      <c r="V2492" s="63"/>
      <c r="W2492" s="61">
        <f>(Table134[[#This Row],[2042 Future AADT]]-Table134[[#This Row],[AADT 2022]])/20*($W$5-2022)+Table134[[#This Row],[AADT 2022]]</f>
        <v>20436</v>
      </c>
      <c r="X2492" s="63"/>
    </row>
    <row r="2493" spans="1:24" s="21" customFormat="1" ht="24" customHeight="1" x14ac:dyDescent="0.25">
      <c r="A2493" s="24" t="s">
        <v>16229</v>
      </c>
      <c r="B2493" s="25" t="s">
        <v>20575</v>
      </c>
      <c r="C2493" s="24">
        <v>6820</v>
      </c>
      <c r="D2493" s="24" t="s">
        <v>17074</v>
      </c>
      <c r="E2493" s="24" t="s">
        <v>16230</v>
      </c>
      <c r="F2493" s="26">
        <f>Table134[[#This Row],[ToMeasure]]-Table134[[#This Row],[FromMeasure]]</f>
        <v>0.23519694999999999</v>
      </c>
      <c r="G2493" s="27" t="s">
        <v>16231</v>
      </c>
      <c r="H2493" s="37">
        <v>0</v>
      </c>
      <c r="I2493" s="24" t="s">
        <v>298</v>
      </c>
      <c r="J2493" s="37">
        <v>0.23519694999999999</v>
      </c>
      <c r="K2493" s="24" t="s">
        <v>1449</v>
      </c>
      <c r="L2493" s="28">
        <v>23098</v>
      </c>
      <c r="M2493" s="28">
        <v>0</v>
      </c>
      <c r="N2493" s="28">
        <v>23098</v>
      </c>
      <c r="O2493" s="25" t="s">
        <v>24996</v>
      </c>
      <c r="P2493" s="24">
        <v>9</v>
      </c>
      <c r="Q2493" s="24" t="s">
        <v>203</v>
      </c>
      <c r="R2493" s="28">
        <v>787</v>
      </c>
      <c r="S2493" s="28">
        <v>652</v>
      </c>
      <c r="T2493" s="29">
        <v>6.2299766213524982E-2</v>
      </c>
      <c r="U2493" s="28">
        <v>30617</v>
      </c>
      <c r="V2493" s="63"/>
      <c r="W2493" s="61">
        <f>(Table134[[#This Row],[2042 Future AADT]]-Table134[[#This Row],[AADT 2022]])/20*($W$5-2022)+Table134[[#This Row],[AADT 2022]]</f>
        <v>30617</v>
      </c>
      <c r="X2493" s="63"/>
    </row>
    <row r="2494" spans="1:24" s="21" customFormat="1" ht="24" customHeight="1" x14ac:dyDescent="0.25">
      <c r="A2494" s="24" t="s">
        <v>13568</v>
      </c>
      <c r="B2494" s="25" t="s">
        <v>20577</v>
      </c>
      <c r="C2494" s="24">
        <v>6822</v>
      </c>
      <c r="D2494" s="24" t="s">
        <v>17074</v>
      </c>
      <c r="E2494" s="24" t="s">
        <v>13569</v>
      </c>
      <c r="F2494" s="26">
        <f>Table134[[#This Row],[ToMeasure]]-Table134[[#This Row],[FromMeasure]]</f>
        <v>0.24168802</v>
      </c>
      <c r="G2494" s="27" t="s">
        <v>13570</v>
      </c>
      <c r="H2494" s="37">
        <v>0</v>
      </c>
      <c r="I2494" s="24" t="s">
        <v>3074</v>
      </c>
      <c r="J2494" s="37">
        <v>0.24168802</v>
      </c>
      <c r="K2494" s="24" t="s">
        <v>13571</v>
      </c>
      <c r="L2494" s="28">
        <v>19691</v>
      </c>
      <c r="M2494" s="28">
        <v>0</v>
      </c>
      <c r="N2494" s="28">
        <v>19691</v>
      </c>
      <c r="O2494" s="25" t="s">
        <v>24997</v>
      </c>
      <c r="P2494" s="24">
        <v>9</v>
      </c>
      <c r="Q2494" s="24" t="s">
        <v>203</v>
      </c>
      <c r="R2494" s="28">
        <v>673</v>
      </c>
      <c r="S2494" s="28">
        <v>559</v>
      </c>
      <c r="T2494" s="29">
        <v>6.2566654816921433E-2</v>
      </c>
      <c r="U2494" s="28">
        <v>26101</v>
      </c>
      <c r="V2494" s="63"/>
      <c r="W2494" s="61">
        <f>(Table134[[#This Row],[2042 Future AADT]]-Table134[[#This Row],[AADT 2022]])/20*($W$5-2022)+Table134[[#This Row],[AADT 2022]]</f>
        <v>26101</v>
      </c>
      <c r="X2494" s="63"/>
    </row>
    <row r="2495" spans="1:24" s="21" customFormat="1" ht="24" customHeight="1" x14ac:dyDescent="0.25">
      <c r="A2495" s="24" t="s">
        <v>16349</v>
      </c>
      <c r="B2495" s="25" t="s">
        <v>20576</v>
      </c>
      <c r="C2495" s="24">
        <v>6821</v>
      </c>
      <c r="D2495" s="24" t="s">
        <v>17074</v>
      </c>
      <c r="E2495" s="24" t="s">
        <v>1451</v>
      </c>
      <c r="F2495" s="26">
        <f>Table134[[#This Row],[ToMeasure]]-Table134[[#This Row],[FromMeasure]]</f>
        <v>0.20754218999999999</v>
      </c>
      <c r="G2495" s="27" t="s">
        <v>1449</v>
      </c>
      <c r="H2495" s="37">
        <v>0</v>
      </c>
      <c r="I2495" s="24" t="s">
        <v>16231</v>
      </c>
      <c r="J2495" s="37">
        <v>0.20754218999999999</v>
      </c>
      <c r="K2495" s="24" t="s">
        <v>298</v>
      </c>
      <c r="L2495" s="28">
        <v>15054</v>
      </c>
      <c r="M2495" s="28">
        <v>0</v>
      </c>
      <c r="N2495" s="28">
        <v>15054</v>
      </c>
      <c r="O2495" s="25" t="s">
        <v>24998</v>
      </c>
      <c r="P2495" s="24">
        <v>14</v>
      </c>
      <c r="Q2495" s="24" t="s">
        <v>203</v>
      </c>
      <c r="R2495" s="28">
        <v>467</v>
      </c>
      <c r="S2495" s="28">
        <v>1817</v>
      </c>
      <c r="T2495" s="29">
        <v>0.15172047296399627</v>
      </c>
      <c r="U2495" s="28">
        <v>19955</v>
      </c>
      <c r="V2495" s="63"/>
      <c r="W2495" s="61">
        <f>(Table134[[#This Row],[2042 Future AADT]]-Table134[[#This Row],[AADT 2022]])/20*($W$5-2022)+Table134[[#This Row],[AADT 2022]]</f>
        <v>19955</v>
      </c>
      <c r="X2495" s="63"/>
    </row>
    <row r="2496" spans="1:24" s="21" customFormat="1" ht="24" customHeight="1" x14ac:dyDescent="0.25">
      <c r="A2496" s="24" t="s">
        <v>13573</v>
      </c>
      <c r="B2496" s="25" t="s">
        <v>20578</v>
      </c>
      <c r="C2496" s="24">
        <v>6823</v>
      </c>
      <c r="D2496" s="24" t="s">
        <v>17074</v>
      </c>
      <c r="E2496" s="24" t="s">
        <v>13574</v>
      </c>
      <c r="F2496" s="26">
        <f>Table134[[#This Row],[ToMeasure]]-Table134[[#This Row],[FromMeasure]]</f>
        <v>0.21676145999999999</v>
      </c>
      <c r="G2496" s="27" t="s">
        <v>13571</v>
      </c>
      <c r="H2496" s="37">
        <v>0</v>
      </c>
      <c r="I2496" s="24" t="s">
        <v>13570</v>
      </c>
      <c r="J2496" s="37">
        <v>0.21676145999999999</v>
      </c>
      <c r="K2496" s="24" t="s">
        <v>3074</v>
      </c>
      <c r="L2496" s="28">
        <v>20353</v>
      </c>
      <c r="M2496" s="28">
        <v>0</v>
      </c>
      <c r="N2496" s="28">
        <v>20353</v>
      </c>
      <c r="O2496" s="25" t="s">
        <v>24999</v>
      </c>
      <c r="P2496" s="24">
        <v>8</v>
      </c>
      <c r="Q2496" s="24" t="s">
        <v>203</v>
      </c>
      <c r="R2496" s="28">
        <v>634</v>
      </c>
      <c r="S2496" s="28">
        <v>2457</v>
      </c>
      <c r="T2496" s="29">
        <v>0.15186950326733159</v>
      </c>
      <c r="U2496" s="28">
        <v>26979</v>
      </c>
      <c r="V2496" s="63"/>
      <c r="W2496" s="61">
        <f>(Table134[[#This Row],[2042 Future AADT]]-Table134[[#This Row],[AADT 2022]])/20*($W$5-2022)+Table134[[#This Row],[AADT 2022]]</f>
        <v>26979</v>
      </c>
      <c r="X2496" s="63"/>
    </row>
    <row r="2497" spans="1:24" s="21" customFormat="1" ht="24" customHeight="1" x14ac:dyDescent="0.25">
      <c r="A2497" s="24" t="s">
        <v>16351</v>
      </c>
      <c r="B2497" s="25" t="s">
        <v>20580</v>
      </c>
      <c r="C2497" s="24">
        <v>6830</v>
      </c>
      <c r="D2497" s="24" t="s">
        <v>17074</v>
      </c>
      <c r="E2497" s="24" t="s">
        <v>16352</v>
      </c>
      <c r="F2497" s="26">
        <f>Table134[[#This Row],[ToMeasure]]-Table134[[#This Row],[FromMeasure]]</f>
        <v>0.20088552000000001</v>
      </c>
      <c r="G2497" s="27" t="s">
        <v>14234</v>
      </c>
      <c r="H2497" s="37">
        <v>0</v>
      </c>
      <c r="I2497" s="24" t="s">
        <v>298</v>
      </c>
      <c r="J2497" s="37">
        <v>0.20088552000000001</v>
      </c>
      <c r="K2497" s="24" t="s">
        <v>16235</v>
      </c>
      <c r="L2497" s="28">
        <v>21380</v>
      </c>
      <c r="M2497" s="28">
        <v>0</v>
      </c>
      <c r="N2497" s="28">
        <v>21380</v>
      </c>
      <c r="O2497" s="25" t="s">
        <v>25000</v>
      </c>
      <c r="P2497" s="24">
        <v>8</v>
      </c>
      <c r="Q2497" s="24" t="s">
        <v>203</v>
      </c>
      <c r="R2497" s="28">
        <v>728</v>
      </c>
      <c r="S2497" s="28">
        <v>602</v>
      </c>
      <c r="T2497" s="29">
        <v>6.2207670720299348E-2</v>
      </c>
      <c r="U2497" s="28">
        <v>28340</v>
      </c>
      <c r="V2497" s="63"/>
      <c r="W2497" s="61">
        <f>(Table134[[#This Row],[2042 Future AADT]]-Table134[[#This Row],[AADT 2022]])/20*($W$5-2022)+Table134[[#This Row],[AADT 2022]]</f>
        <v>28340</v>
      </c>
      <c r="X2497" s="63"/>
    </row>
    <row r="2498" spans="1:24" s="21" customFormat="1" ht="24" customHeight="1" x14ac:dyDescent="0.25">
      <c r="A2498" s="24" t="s">
        <v>16354</v>
      </c>
      <c r="B2498" s="25" t="s">
        <v>20582</v>
      </c>
      <c r="C2498" s="24">
        <v>6832</v>
      </c>
      <c r="D2498" s="24" t="s">
        <v>17074</v>
      </c>
      <c r="E2498" s="24" t="s">
        <v>16355</v>
      </c>
      <c r="F2498" s="26">
        <f>Table134[[#This Row],[ToMeasure]]-Table134[[#This Row],[FromMeasure]]</f>
        <v>0.21480408000000001</v>
      </c>
      <c r="G2498" s="27" t="s">
        <v>16239</v>
      </c>
      <c r="H2498" s="37">
        <v>0</v>
      </c>
      <c r="I2498" s="24" t="s">
        <v>3074</v>
      </c>
      <c r="J2498" s="37">
        <v>0.21480408000000001</v>
      </c>
      <c r="K2498" s="24" t="s">
        <v>14235</v>
      </c>
      <c r="L2498" s="28">
        <v>14289</v>
      </c>
      <c r="M2498" s="28">
        <v>0</v>
      </c>
      <c r="N2498" s="28">
        <v>14289</v>
      </c>
      <c r="O2498" s="25" t="s">
        <v>25001</v>
      </c>
      <c r="P2498" s="24">
        <v>9</v>
      </c>
      <c r="Q2498" s="24" t="s">
        <v>203</v>
      </c>
      <c r="R2498" s="28">
        <v>487</v>
      </c>
      <c r="S2498" s="28">
        <v>404</v>
      </c>
      <c r="T2498" s="29">
        <v>6.2355658198614321E-2</v>
      </c>
      <c r="U2498" s="28">
        <v>18941</v>
      </c>
      <c r="V2498" s="63"/>
      <c r="W2498" s="61">
        <f>(Table134[[#This Row],[2042 Future AADT]]-Table134[[#This Row],[AADT 2022]])/20*($W$5-2022)+Table134[[#This Row],[AADT 2022]]</f>
        <v>18941</v>
      </c>
      <c r="X2498" s="63"/>
    </row>
    <row r="2499" spans="1:24" s="21" customFormat="1" ht="24" customHeight="1" x14ac:dyDescent="0.25">
      <c r="A2499" s="24" t="s">
        <v>16233</v>
      </c>
      <c r="B2499" s="25" t="s">
        <v>20581</v>
      </c>
      <c r="C2499" s="24">
        <v>6831</v>
      </c>
      <c r="D2499" s="24" t="s">
        <v>17074</v>
      </c>
      <c r="E2499" s="24" t="s">
        <v>16234</v>
      </c>
      <c r="F2499" s="26">
        <f>Table134[[#This Row],[ToMeasure]]-Table134[[#This Row],[FromMeasure]]</f>
        <v>0.20915117</v>
      </c>
      <c r="G2499" s="27" t="s">
        <v>16235</v>
      </c>
      <c r="H2499" s="37">
        <v>0</v>
      </c>
      <c r="I2499" s="24" t="s">
        <v>14234</v>
      </c>
      <c r="J2499" s="37">
        <v>0.20915117</v>
      </c>
      <c r="K2499" s="24" t="s">
        <v>298</v>
      </c>
      <c r="L2499" s="28">
        <v>14304</v>
      </c>
      <c r="M2499" s="28">
        <v>0</v>
      </c>
      <c r="N2499" s="28">
        <v>14304</v>
      </c>
      <c r="O2499" s="25" t="s">
        <v>25002</v>
      </c>
      <c r="P2499" s="24">
        <v>11</v>
      </c>
      <c r="Q2499" s="24" t="s">
        <v>203</v>
      </c>
      <c r="R2499" s="28">
        <v>445</v>
      </c>
      <c r="S2499" s="28">
        <v>1724</v>
      </c>
      <c r="T2499" s="29">
        <v>0.15163590604026847</v>
      </c>
      <c r="U2499" s="28">
        <v>18960</v>
      </c>
      <c r="V2499" s="63"/>
      <c r="W2499" s="61">
        <f>(Table134[[#This Row],[2042 Future AADT]]-Table134[[#This Row],[AADT 2022]])/20*($W$5-2022)+Table134[[#This Row],[AADT 2022]]</f>
        <v>18960</v>
      </c>
      <c r="X2499" s="63"/>
    </row>
    <row r="2500" spans="1:24" s="21" customFormat="1" ht="24" customHeight="1" x14ac:dyDescent="0.25">
      <c r="A2500" s="24" t="s">
        <v>16237</v>
      </c>
      <c r="B2500" s="25" t="s">
        <v>20583</v>
      </c>
      <c r="C2500" s="24">
        <v>6833</v>
      </c>
      <c r="D2500" s="24" t="s">
        <v>17074</v>
      </c>
      <c r="E2500" s="24" t="s">
        <v>16238</v>
      </c>
      <c r="F2500" s="26">
        <f>Table134[[#This Row],[ToMeasure]]-Table134[[#This Row],[FromMeasure]]</f>
        <v>0.19693516</v>
      </c>
      <c r="G2500" s="27" t="s">
        <v>14235</v>
      </c>
      <c r="H2500" s="37">
        <v>0</v>
      </c>
      <c r="I2500" s="24" t="s">
        <v>16239</v>
      </c>
      <c r="J2500" s="37">
        <v>0.19693516</v>
      </c>
      <c r="K2500" s="24" t="s">
        <v>3074</v>
      </c>
      <c r="L2500" s="28">
        <v>19336</v>
      </c>
      <c r="M2500" s="28">
        <v>0</v>
      </c>
      <c r="N2500" s="28">
        <v>19336</v>
      </c>
      <c r="O2500" s="25" t="s">
        <v>25003</v>
      </c>
      <c r="P2500" s="24">
        <v>9</v>
      </c>
      <c r="Q2500" s="24" t="s">
        <v>203</v>
      </c>
      <c r="R2500" s="28">
        <v>602</v>
      </c>
      <c r="S2500" s="28">
        <v>2335</v>
      </c>
      <c r="T2500" s="29">
        <v>0.15189284236657014</v>
      </c>
      <c r="U2500" s="28">
        <v>25630</v>
      </c>
      <c r="V2500" s="63"/>
      <c r="W2500" s="61">
        <f>(Table134[[#This Row],[2042 Future AADT]]-Table134[[#This Row],[AADT 2022]])/20*($W$5-2022)+Table134[[#This Row],[AADT 2022]]</f>
        <v>25630</v>
      </c>
      <c r="X2500" s="63"/>
    </row>
    <row r="2501" spans="1:24" s="21" customFormat="1" ht="24" customHeight="1" x14ac:dyDescent="0.25">
      <c r="A2501" s="24" t="s">
        <v>13576</v>
      </c>
      <c r="B2501" s="25" t="s">
        <v>20585</v>
      </c>
      <c r="C2501" s="24">
        <v>6840</v>
      </c>
      <c r="D2501" s="24" t="s">
        <v>17074</v>
      </c>
      <c r="E2501" s="24" t="s">
        <v>13577</v>
      </c>
      <c r="F2501" s="26">
        <f>Table134[[#This Row],[ToMeasure]]-Table134[[#This Row],[FromMeasure]]</f>
        <v>0.19884474999999999</v>
      </c>
      <c r="G2501" s="27" t="s">
        <v>13578</v>
      </c>
      <c r="H2501" s="37">
        <v>0</v>
      </c>
      <c r="I2501" s="24" t="s">
        <v>298</v>
      </c>
      <c r="J2501" s="37">
        <v>0.19884474999999999</v>
      </c>
      <c r="K2501" s="24" t="s">
        <v>13579</v>
      </c>
      <c r="L2501" s="28">
        <v>19483</v>
      </c>
      <c r="M2501" s="28">
        <v>0</v>
      </c>
      <c r="N2501" s="28">
        <v>19483</v>
      </c>
      <c r="O2501" s="25" t="s">
        <v>25004</v>
      </c>
      <c r="P2501" s="24">
        <v>8</v>
      </c>
      <c r="Q2501" s="24" t="s">
        <v>203</v>
      </c>
      <c r="R2501" s="28">
        <v>662</v>
      </c>
      <c r="S2501" s="28">
        <v>551</v>
      </c>
      <c r="T2501" s="29">
        <v>6.2259405635682392E-2</v>
      </c>
      <c r="U2501" s="28">
        <v>25825</v>
      </c>
      <c r="V2501" s="63"/>
      <c r="W2501" s="61">
        <f>(Table134[[#This Row],[2042 Future AADT]]-Table134[[#This Row],[AADT 2022]])/20*($W$5-2022)+Table134[[#This Row],[AADT 2022]]</f>
        <v>25825</v>
      </c>
      <c r="X2501" s="63"/>
    </row>
    <row r="2502" spans="1:24" s="21" customFormat="1" ht="24" customHeight="1" x14ac:dyDescent="0.25">
      <c r="A2502" s="24" t="s">
        <v>14111</v>
      </c>
      <c r="B2502" s="25" t="s">
        <v>20586</v>
      </c>
      <c r="C2502" s="24">
        <v>6841</v>
      </c>
      <c r="D2502" s="24" t="s">
        <v>17074</v>
      </c>
      <c r="E2502" s="24" t="s">
        <v>14112</v>
      </c>
      <c r="F2502" s="26">
        <f>Table134[[#This Row],[ToMeasure]]-Table134[[#This Row],[FromMeasure]]</f>
        <v>0.20056532999999999</v>
      </c>
      <c r="G2502" s="27" t="s">
        <v>13579</v>
      </c>
      <c r="H2502" s="37">
        <v>0</v>
      </c>
      <c r="I2502" s="24" t="s">
        <v>13578</v>
      </c>
      <c r="J2502" s="37">
        <v>0.20056532999999999</v>
      </c>
      <c r="K2502" s="24" t="s">
        <v>298</v>
      </c>
      <c r="L2502" s="28">
        <v>11865</v>
      </c>
      <c r="M2502" s="28">
        <v>0</v>
      </c>
      <c r="N2502" s="28">
        <v>11865</v>
      </c>
      <c r="O2502" s="25" t="s">
        <v>25005</v>
      </c>
      <c r="P2502" s="24">
        <v>9</v>
      </c>
      <c r="Q2502" s="24" t="s">
        <v>203</v>
      </c>
      <c r="R2502" s="28">
        <v>368</v>
      </c>
      <c r="S2502" s="28">
        <v>1431</v>
      </c>
      <c r="T2502" s="29">
        <v>0.15162241887905606</v>
      </c>
      <c r="U2502" s="28">
        <v>15727</v>
      </c>
      <c r="V2502" s="63"/>
      <c r="W2502" s="61">
        <f>(Table134[[#This Row],[2042 Future AADT]]-Table134[[#This Row],[AADT 2022]])/20*($W$5-2022)+Table134[[#This Row],[AADT 2022]]</f>
        <v>15727</v>
      </c>
      <c r="X2502" s="63"/>
    </row>
    <row r="2503" spans="1:24" s="21" customFormat="1" ht="24" customHeight="1" x14ac:dyDescent="0.25">
      <c r="A2503" s="24" t="s">
        <v>13581</v>
      </c>
      <c r="B2503" s="25" t="s">
        <v>20588</v>
      </c>
      <c r="C2503" s="24">
        <v>6843</v>
      </c>
      <c r="D2503" s="24" t="s">
        <v>17074</v>
      </c>
      <c r="E2503" s="24" t="s">
        <v>13582</v>
      </c>
      <c r="F2503" s="26">
        <f>Table134[[#This Row],[ToMeasure]]-Table134[[#This Row],[FromMeasure]]</f>
        <v>0.19893827</v>
      </c>
      <c r="G2503" s="27" t="s">
        <v>13583</v>
      </c>
      <c r="H2503" s="37">
        <v>0</v>
      </c>
      <c r="I2503" s="24" t="s">
        <v>13584</v>
      </c>
      <c r="J2503" s="37">
        <v>0.19893827</v>
      </c>
      <c r="K2503" s="24" t="s">
        <v>3074</v>
      </c>
      <c r="L2503" s="28">
        <v>17899</v>
      </c>
      <c r="M2503" s="28">
        <v>0</v>
      </c>
      <c r="N2503" s="28">
        <v>17899</v>
      </c>
      <c r="O2503" s="25" t="s">
        <v>25006</v>
      </c>
      <c r="P2503" s="24">
        <v>9</v>
      </c>
      <c r="Q2503" s="24" t="s">
        <v>203</v>
      </c>
      <c r="R2503" s="28">
        <v>557</v>
      </c>
      <c r="S2503" s="28">
        <v>2160</v>
      </c>
      <c r="T2503" s="29">
        <v>0.1517961897312699</v>
      </c>
      <c r="U2503" s="28">
        <v>23726</v>
      </c>
      <c r="V2503" s="63"/>
      <c r="W2503" s="61">
        <f>(Table134[[#This Row],[2042 Future AADT]]-Table134[[#This Row],[AADT 2022]])/20*($W$5-2022)+Table134[[#This Row],[AADT 2022]]</f>
        <v>23726</v>
      </c>
      <c r="X2503" s="63"/>
    </row>
    <row r="2504" spans="1:24" s="21" customFormat="1" ht="24" customHeight="1" x14ac:dyDescent="0.25">
      <c r="A2504" s="24" t="s">
        <v>13586</v>
      </c>
      <c r="B2504" s="25" t="s">
        <v>20590</v>
      </c>
      <c r="C2504" s="24">
        <v>6850</v>
      </c>
      <c r="D2504" s="24" t="s">
        <v>17074</v>
      </c>
      <c r="E2504" s="24" t="s">
        <v>13587</v>
      </c>
      <c r="F2504" s="26">
        <f>Table134[[#This Row],[ToMeasure]]-Table134[[#This Row],[FromMeasure]]</f>
        <v>0.20910972</v>
      </c>
      <c r="G2504" s="27" t="s">
        <v>13588</v>
      </c>
      <c r="H2504" s="37">
        <v>0</v>
      </c>
      <c r="I2504" s="24" t="s">
        <v>298</v>
      </c>
      <c r="J2504" s="37">
        <v>0.20910972</v>
      </c>
      <c r="K2504" s="24" t="s">
        <v>13589</v>
      </c>
      <c r="L2504" s="28">
        <v>27682</v>
      </c>
      <c r="M2504" s="28">
        <v>0</v>
      </c>
      <c r="N2504" s="28">
        <v>27682</v>
      </c>
      <c r="O2504" s="25" t="s">
        <v>25007</v>
      </c>
      <c r="P2504" s="24">
        <v>9</v>
      </c>
      <c r="Q2504" s="24" t="s">
        <v>203</v>
      </c>
      <c r="R2504" s="28">
        <v>936</v>
      </c>
      <c r="S2504" s="28">
        <v>776</v>
      </c>
      <c r="T2504" s="29">
        <v>6.1845242395780653E-2</v>
      </c>
      <c r="U2504" s="28">
        <v>36693</v>
      </c>
      <c r="V2504" s="63"/>
      <c r="W2504" s="61">
        <f>(Table134[[#This Row],[2042 Future AADT]]-Table134[[#This Row],[AADT 2022]])/20*($W$5-2022)+Table134[[#This Row],[AADT 2022]]</f>
        <v>36693</v>
      </c>
      <c r="X2504" s="63"/>
    </row>
    <row r="2505" spans="1:24" s="21" customFormat="1" ht="24" customHeight="1" x14ac:dyDescent="0.25">
      <c r="A2505" s="24" t="s">
        <v>16357</v>
      </c>
      <c r="B2505" s="25" t="s">
        <v>20592</v>
      </c>
      <c r="C2505" s="24">
        <v>6852</v>
      </c>
      <c r="D2505" s="24" t="s">
        <v>17074</v>
      </c>
      <c r="E2505" s="24" t="s">
        <v>16358</v>
      </c>
      <c r="F2505" s="26">
        <f>Table134[[#This Row],[ToMeasure]]-Table134[[#This Row],[FromMeasure]]</f>
        <v>0.20423780999999999</v>
      </c>
      <c r="G2505" s="27" t="s">
        <v>16359</v>
      </c>
      <c r="H2505" s="37">
        <v>0</v>
      </c>
      <c r="I2505" s="24" t="s">
        <v>3074</v>
      </c>
      <c r="J2505" s="37">
        <v>0.20423780999999999</v>
      </c>
      <c r="K2505" s="24" t="s">
        <v>14827</v>
      </c>
      <c r="L2505" s="28">
        <v>13615</v>
      </c>
      <c r="M2505" s="28">
        <v>0</v>
      </c>
      <c r="N2505" s="28">
        <v>13615</v>
      </c>
      <c r="O2505" s="25" t="s">
        <v>25008</v>
      </c>
      <c r="P2505" s="24">
        <v>8</v>
      </c>
      <c r="Q2505" s="24" t="s">
        <v>203</v>
      </c>
      <c r="R2505" s="28">
        <v>460</v>
      </c>
      <c r="S2505" s="28">
        <v>382</v>
      </c>
      <c r="T2505" s="29">
        <v>6.184355490268087E-2</v>
      </c>
      <c r="U2505" s="28">
        <v>18047</v>
      </c>
      <c r="V2505" s="63"/>
      <c r="W2505" s="61">
        <f>(Table134[[#This Row],[2042 Future AADT]]-Table134[[#This Row],[AADT 2022]])/20*($W$5-2022)+Table134[[#This Row],[AADT 2022]]</f>
        <v>18047</v>
      </c>
      <c r="X2505" s="63"/>
    </row>
    <row r="2506" spans="1:24" s="21" customFormat="1" ht="24" customHeight="1" x14ac:dyDescent="0.25">
      <c r="A2506" s="24" t="s">
        <v>16361</v>
      </c>
      <c r="B2506" s="25" t="s">
        <v>20591</v>
      </c>
      <c r="C2506" s="24">
        <v>6851</v>
      </c>
      <c r="D2506" s="24" t="s">
        <v>17074</v>
      </c>
      <c r="E2506" s="24" t="s">
        <v>16362</v>
      </c>
      <c r="F2506" s="26">
        <f>Table134[[#This Row],[ToMeasure]]-Table134[[#This Row],[FromMeasure]]</f>
        <v>0.19731798</v>
      </c>
      <c r="G2506" s="27" t="s">
        <v>13589</v>
      </c>
      <c r="H2506" s="37">
        <v>0</v>
      </c>
      <c r="I2506" s="24" t="s">
        <v>13588</v>
      </c>
      <c r="J2506" s="37">
        <v>0.19731798</v>
      </c>
      <c r="K2506" s="24" t="s">
        <v>298</v>
      </c>
      <c r="L2506" s="28">
        <v>13766</v>
      </c>
      <c r="M2506" s="28">
        <v>0</v>
      </c>
      <c r="N2506" s="28">
        <v>13766</v>
      </c>
      <c r="O2506" s="25" t="s">
        <v>25009</v>
      </c>
      <c r="P2506" s="24">
        <v>11</v>
      </c>
      <c r="Q2506" s="24" t="s">
        <v>203</v>
      </c>
      <c r="R2506" s="28">
        <v>428</v>
      </c>
      <c r="S2506" s="28">
        <v>1659</v>
      </c>
      <c r="T2506" s="29">
        <v>0.15160540462007846</v>
      </c>
      <c r="U2506" s="28">
        <v>18247</v>
      </c>
      <c r="V2506" s="63"/>
      <c r="W2506" s="61">
        <f>(Table134[[#This Row],[2042 Future AADT]]-Table134[[#This Row],[AADT 2022]])/20*($W$5-2022)+Table134[[#This Row],[AADT 2022]]</f>
        <v>18247</v>
      </c>
      <c r="X2506" s="63"/>
    </row>
    <row r="2507" spans="1:24" s="21" customFormat="1" ht="24" customHeight="1" x14ac:dyDescent="0.25">
      <c r="A2507" s="24" t="s">
        <v>16364</v>
      </c>
      <c r="B2507" s="25" t="s">
        <v>20593</v>
      </c>
      <c r="C2507" s="24">
        <v>6853</v>
      </c>
      <c r="D2507" s="24" t="s">
        <v>17074</v>
      </c>
      <c r="E2507" s="24" t="s">
        <v>16365</v>
      </c>
      <c r="F2507" s="26">
        <f>Table134[[#This Row],[ToMeasure]]-Table134[[#This Row],[FromMeasure]]</f>
        <v>0.21544714000000001</v>
      </c>
      <c r="G2507" s="27" t="s">
        <v>14827</v>
      </c>
      <c r="H2507" s="37">
        <v>0</v>
      </c>
      <c r="I2507" s="24" t="s">
        <v>16359</v>
      </c>
      <c r="J2507" s="37">
        <v>0.21544714000000001</v>
      </c>
      <c r="K2507" s="24" t="s">
        <v>3074</v>
      </c>
      <c r="L2507" s="28">
        <v>24955</v>
      </c>
      <c r="M2507" s="28">
        <v>0</v>
      </c>
      <c r="N2507" s="28">
        <v>24955</v>
      </c>
      <c r="O2507" s="25" t="s">
        <v>25010</v>
      </c>
      <c r="P2507" s="24">
        <v>7</v>
      </c>
      <c r="Q2507" s="24" t="s">
        <v>203</v>
      </c>
      <c r="R2507" s="28">
        <v>778</v>
      </c>
      <c r="S2507" s="28">
        <v>3012</v>
      </c>
      <c r="T2507" s="29">
        <v>0.15187337206972551</v>
      </c>
      <c r="U2507" s="28">
        <v>33079</v>
      </c>
      <c r="V2507" s="63"/>
      <c r="W2507" s="61">
        <f>(Table134[[#This Row],[2042 Future AADT]]-Table134[[#This Row],[AADT 2022]])/20*($W$5-2022)+Table134[[#This Row],[AADT 2022]]</f>
        <v>33079</v>
      </c>
      <c r="X2507" s="63"/>
    </row>
    <row r="2508" spans="1:24" s="21" customFormat="1" ht="24" customHeight="1" x14ac:dyDescent="0.25">
      <c r="A2508" s="24" t="s">
        <v>13591</v>
      </c>
      <c r="B2508" s="25" t="s">
        <v>20595</v>
      </c>
      <c r="C2508" s="24">
        <v>6860</v>
      </c>
      <c r="D2508" s="24" t="s">
        <v>17074</v>
      </c>
      <c r="E2508" s="24" t="s">
        <v>13592</v>
      </c>
      <c r="F2508" s="26">
        <f>Table134[[#This Row],[ToMeasure]]-Table134[[#This Row],[FromMeasure]]</f>
        <v>0.23222555</v>
      </c>
      <c r="G2508" s="27" t="s">
        <v>13593</v>
      </c>
      <c r="H2508" s="37">
        <v>0</v>
      </c>
      <c r="I2508" s="24" t="s">
        <v>298</v>
      </c>
      <c r="J2508" s="37">
        <v>0.23222555</v>
      </c>
      <c r="K2508" s="24" t="s">
        <v>13594</v>
      </c>
      <c r="L2508" s="28">
        <v>23417</v>
      </c>
      <c r="M2508" s="28">
        <v>0</v>
      </c>
      <c r="N2508" s="28">
        <v>23417</v>
      </c>
      <c r="O2508" s="25" t="s">
        <v>25011</v>
      </c>
      <c r="P2508" s="24">
        <v>10</v>
      </c>
      <c r="Q2508" s="24" t="s">
        <v>203</v>
      </c>
      <c r="R2508" s="28">
        <v>791</v>
      </c>
      <c r="S2508" s="28">
        <v>656</v>
      </c>
      <c r="T2508" s="29">
        <v>6.1792714694452751E-2</v>
      </c>
      <c r="U2508" s="28">
        <v>31040</v>
      </c>
      <c r="V2508" s="63"/>
      <c r="W2508" s="61">
        <f>(Table134[[#This Row],[2042 Future AADT]]-Table134[[#This Row],[AADT 2022]])/20*($W$5-2022)+Table134[[#This Row],[AADT 2022]]</f>
        <v>31040</v>
      </c>
      <c r="X2508" s="63"/>
    </row>
    <row r="2509" spans="1:24" s="21" customFormat="1" ht="24" customHeight="1" x14ac:dyDescent="0.25">
      <c r="A2509" s="24" t="s">
        <v>13596</v>
      </c>
      <c r="B2509" s="25" t="s">
        <v>20597</v>
      </c>
      <c r="C2509" s="24">
        <v>6862</v>
      </c>
      <c r="D2509" s="24" t="s">
        <v>17074</v>
      </c>
      <c r="E2509" s="24" t="s">
        <v>13597</v>
      </c>
      <c r="F2509" s="26">
        <f>Table134[[#This Row],[ToMeasure]]-Table134[[#This Row],[FromMeasure]]</f>
        <v>0.21143345999999999</v>
      </c>
      <c r="G2509" s="27" t="s">
        <v>13598</v>
      </c>
      <c r="H2509" s="37">
        <v>0</v>
      </c>
      <c r="I2509" s="24" t="s">
        <v>3074</v>
      </c>
      <c r="J2509" s="37">
        <v>0.21143345999999999</v>
      </c>
      <c r="K2509" s="24" t="s">
        <v>13599</v>
      </c>
      <c r="L2509" s="28">
        <v>12067</v>
      </c>
      <c r="M2509" s="28">
        <v>0</v>
      </c>
      <c r="N2509" s="28">
        <v>12067</v>
      </c>
      <c r="O2509" s="25" t="s">
        <v>25012</v>
      </c>
      <c r="P2509" s="24">
        <v>8</v>
      </c>
      <c r="Q2509" s="24" t="s">
        <v>203</v>
      </c>
      <c r="R2509" s="28">
        <v>408</v>
      </c>
      <c r="S2509" s="28">
        <v>338</v>
      </c>
      <c r="T2509" s="29">
        <v>6.1821496643739121E-2</v>
      </c>
      <c r="U2509" s="28">
        <v>15995</v>
      </c>
      <c r="V2509" s="63"/>
      <c r="W2509" s="61">
        <f>(Table134[[#This Row],[2042 Future AADT]]-Table134[[#This Row],[AADT 2022]])/20*($W$5-2022)+Table134[[#This Row],[AADT 2022]]</f>
        <v>15995</v>
      </c>
      <c r="X2509" s="63"/>
    </row>
    <row r="2510" spans="1:24" s="21" customFormat="1" ht="24" customHeight="1" x14ac:dyDescent="0.25">
      <c r="A2510" s="24" t="s">
        <v>14114</v>
      </c>
      <c r="B2510" s="25" t="s">
        <v>20596</v>
      </c>
      <c r="C2510" s="24">
        <v>6861</v>
      </c>
      <c r="D2510" s="24" t="s">
        <v>17074</v>
      </c>
      <c r="E2510" s="24" t="s">
        <v>14115</v>
      </c>
      <c r="F2510" s="26">
        <f>Table134[[#This Row],[ToMeasure]]-Table134[[#This Row],[FromMeasure]]</f>
        <v>0.1998684</v>
      </c>
      <c r="G2510" s="27" t="s">
        <v>13594</v>
      </c>
      <c r="H2510" s="37">
        <v>0</v>
      </c>
      <c r="I2510" s="24" t="s">
        <v>13593</v>
      </c>
      <c r="J2510" s="37">
        <v>0.1998684</v>
      </c>
      <c r="K2510" s="24" t="s">
        <v>298</v>
      </c>
      <c r="L2510" s="28">
        <v>14877</v>
      </c>
      <c r="M2510" s="28">
        <v>0</v>
      </c>
      <c r="N2510" s="28">
        <v>14877</v>
      </c>
      <c r="O2510" s="25" t="s">
        <v>25013</v>
      </c>
      <c r="P2510" s="24">
        <v>9</v>
      </c>
      <c r="Q2510" s="24" t="s">
        <v>203</v>
      </c>
      <c r="R2510" s="28">
        <v>461</v>
      </c>
      <c r="S2510" s="28">
        <v>1792</v>
      </c>
      <c r="T2510" s="29">
        <v>0.15144182294817504</v>
      </c>
      <c r="U2510" s="28">
        <v>19720</v>
      </c>
      <c r="V2510" s="63"/>
      <c r="W2510" s="61">
        <f>(Table134[[#This Row],[2042 Future AADT]]-Table134[[#This Row],[AADT 2022]])/20*($W$5-2022)+Table134[[#This Row],[AADT 2022]]</f>
        <v>19720</v>
      </c>
      <c r="X2510" s="63"/>
    </row>
    <row r="2511" spans="1:24" s="21" customFormat="1" ht="24" customHeight="1" x14ac:dyDescent="0.25">
      <c r="A2511" s="24" t="s">
        <v>14117</v>
      </c>
      <c r="B2511" s="25" t="s">
        <v>20598</v>
      </c>
      <c r="C2511" s="24">
        <v>6863</v>
      </c>
      <c r="D2511" s="24" t="s">
        <v>17074</v>
      </c>
      <c r="E2511" s="24" t="s">
        <v>14118</v>
      </c>
      <c r="F2511" s="26">
        <f>Table134[[#This Row],[ToMeasure]]-Table134[[#This Row],[FromMeasure]]</f>
        <v>0.23994291000000001</v>
      </c>
      <c r="G2511" s="27" t="s">
        <v>13599</v>
      </c>
      <c r="H2511" s="37">
        <v>0</v>
      </c>
      <c r="I2511" s="24" t="s">
        <v>13598</v>
      </c>
      <c r="J2511" s="37">
        <v>0.23994291000000001</v>
      </c>
      <c r="K2511" s="24" t="s">
        <v>3074</v>
      </c>
      <c r="L2511" s="28">
        <v>20387</v>
      </c>
      <c r="M2511" s="28">
        <v>0</v>
      </c>
      <c r="N2511" s="28">
        <v>20387</v>
      </c>
      <c r="O2511" s="25" t="s">
        <v>25014</v>
      </c>
      <c r="P2511" s="24">
        <v>10</v>
      </c>
      <c r="Q2511" s="24" t="s">
        <v>203</v>
      </c>
      <c r="R2511" s="28">
        <v>636</v>
      </c>
      <c r="S2511" s="28">
        <v>2462</v>
      </c>
      <c r="T2511" s="29">
        <v>0.15195958208662383</v>
      </c>
      <c r="U2511" s="28">
        <v>27024</v>
      </c>
      <c r="V2511" s="63"/>
      <c r="W2511" s="61">
        <f>(Table134[[#This Row],[2042 Future AADT]]-Table134[[#This Row],[AADT 2022]])/20*($W$5-2022)+Table134[[#This Row],[AADT 2022]]</f>
        <v>27024</v>
      </c>
      <c r="X2511" s="63"/>
    </row>
    <row r="2512" spans="1:24" s="21" customFormat="1" ht="24" customHeight="1" x14ac:dyDescent="0.25">
      <c r="A2512" s="24" t="s">
        <v>16241</v>
      </c>
      <c r="B2512" s="25" t="s">
        <v>20600</v>
      </c>
      <c r="C2512" s="24">
        <v>6870</v>
      </c>
      <c r="D2512" s="24" t="s">
        <v>17074</v>
      </c>
      <c r="E2512" s="24" t="s">
        <v>16242</v>
      </c>
      <c r="F2512" s="26">
        <f>Table134[[#This Row],[ToMeasure]]-Table134[[#This Row],[FromMeasure]]</f>
        <v>0.33213345</v>
      </c>
      <c r="G2512" s="27" t="s">
        <v>16243</v>
      </c>
      <c r="H2512" s="37">
        <v>0</v>
      </c>
      <c r="I2512" s="24" t="s">
        <v>298</v>
      </c>
      <c r="J2512" s="37">
        <v>0.33213345</v>
      </c>
      <c r="K2512" s="24" t="s">
        <v>1944</v>
      </c>
      <c r="L2512" s="28">
        <v>15901</v>
      </c>
      <c r="M2512" s="28">
        <v>0</v>
      </c>
      <c r="N2512" s="28">
        <v>15901</v>
      </c>
      <c r="O2512" s="25" t="s">
        <v>25015</v>
      </c>
      <c r="P2512" s="24">
        <v>9</v>
      </c>
      <c r="Q2512" s="24" t="s">
        <v>203</v>
      </c>
      <c r="R2512" s="28">
        <v>543</v>
      </c>
      <c r="S2512" s="28">
        <v>450</v>
      </c>
      <c r="T2512" s="29">
        <v>6.2448902584743095E-2</v>
      </c>
      <c r="U2512" s="28">
        <v>21077</v>
      </c>
      <c r="V2512" s="63"/>
      <c r="W2512" s="61">
        <f>(Table134[[#This Row],[2042 Future AADT]]-Table134[[#This Row],[AADT 2022]])/20*($W$5-2022)+Table134[[#This Row],[AADT 2022]]</f>
        <v>21077</v>
      </c>
      <c r="X2512" s="63"/>
    </row>
    <row r="2513" spans="1:24" s="21" customFormat="1" ht="24" customHeight="1" x14ac:dyDescent="0.25">
      <c r="A2513" s="24" t="s">
        <v>14120</v>
      </c>
      <c r="B2513" s="25" t="s">
        <v>20602</v>
      </c>
      <c r="C2513" s="24">
        <v>6872</v>
      </c>
      <c r="D2513" s="24" t="s">
        <v>17074</v>
      </c>
      <c r="E2513" s="24" t="s">
        <v>14121</v>
      </c>
      <c r="F2513" s="26">
        <f>Table134[[#This Row],[ToMeasure]]-Table134[[#This Row],[FromMeasure]]</f>
        <v>0.26378194999999999</v>
      </c>
      <c r="G2513" s="27" t="s">
        <v>14122</v>
      </c>
      <c r="H2513" s="37">
        <v>0</v>
      </c>
      <c r="I2513" s="24" t="s">
        <v>3074</v>
      </c>
      <c r="J2513" s="37">
        <v>0.26378194999999999</v>
      </c>
      <c r="K2513" s="24" t="s">
        <v>14123</v>
      </c>
      <c r="L2513" s="28">
        <v>11886</v>
      </c>
      <c r="M2513" s="28">
        <v>0</v>
      </c>
      <c r="N2513" s="28">
        <v>11886</v>
      </c>
      <c r="O2513" s="25" t="s">
        <v>25016</v>
      </c>
      <c r="P2513" s="24">
        <v>16</v>
      </c>
      <c r="Q2513" s="24" t="s">
        <v>203</v>
      </c>
      <c r="R2513" s="28">
        <v>401</v>
      </c>
      <c r="S2513" s="28">
        <v>334</v>
      </c>
      <c r="T2513" s="29">
        <v>6.1837455830388695E-2</v>
      </c>
      <c r="U2513" s="28">
        <v>15755</v>
      </c>
      <c r="V2513" s="63"/>
      <c r="W2513" s="61">
        <f>(Table134[[#This Row],[2042 Future AADT]]-Table134[[#This Row],[AADT 2022]])/20*($W$5-2022)+Table134[[#This Row],[AADT 2022]]</f>
        <v>15755</v>
      </c>
      <c r="X2513" s="63"/>
    </row>
    <row r="2514" spans="1:24" s="21" customFormat="1" ht="24" customHeight="1" x14ac:dyDescent="0.25">
      <c r="A2514" s="24" t="s">
        <v>14125</v>
      </c>
      <c r="B2514" s="25" t="s">
        <v>20601</v>
      </c>
      <c r="C2514" s="24">
        <v>6871</v>
      </c>
      <c r="D2514" s="24" t="s">
        <v>17074</v>
      </c>
      <c r="E2514" s="24" t="s">
        <v>14126</v>
      </c>
      <c r="F2514" s="26">
        <f>Table134[[#This Row],[ToMeasure]]-Table134[[#This Row],[FromMeasure]]</f>
        <v>0.18626064000000001</v>
      </c>
      <c r="G2514" s="27" t="s">
        <v>14127</v>
      </c>
      <c r="H2514" s="37">
        <v>0</v>
      </c>
      <c r="I2514" s="24" t="s">
        <v>1944</v>
      </c>
      <c r="J2514" s="37">
        <v>0.18626064000000001</v>
      </c>
      <c r="K2514" s="24" t="s">
        <v>298</v>
      </c>
      <c r="L2514" s="28">
        <v>7836</v>
      </c>
      <c r="M2514" s="28">
        <v>0</v>
      </c>
      <c r="N2514" s="28">
        <v>7836</v>
      </c>
      <c r="O2514" s="25" t="s">
        <v>25017</v>
      </c>
      <c r="P2514" s="24">
        <v>12</v>
      </c>
      <c r="Q2514" s="24" t="s">
        <v>203</v>
      </c>
      <c r="R2514" s="28">
        <v>243</v>
      </c>
      <c r="S2514" s="28">
        <v>944</v>
      </c>
      <c r="T2514" s="29">
        <v>0.15148034711587544</v>
      </c>
      <c r="U2514" s="28">
        <v>10387</v>
      </c>
      <c r="V2514" s="63"/>
      <c r="W2514" s="61">
        <f>(Table134[[#This Row],[2042 Future AADT]]-Table134[[#This Row],[AADT 2022]])/20*($W$5-2022)+Table134[[#This Row],[AADT 2022]]</f>
        <v>10387</v>
      </c>
      <c r="X2514" s="63"/>
    </row>
    <row r="2515" spans="1:24" s="21" customFormat="1" ht="24" customHeight="1" x14ac:dyDescent="0.25">
      <c r="A2515" s="24" t="s">
        <v>14129</v>
      </c>
      <c r="B2515" s="25" t="s">
        <v>20603</v>
      </c>
      <c r="C2515" s="24">
        <v>6873</v>
      </c>
      <c r="D2515" s="24" t="s">
        <v>17074</v>
      </c>
      <c r="E2515" s="24" t="s">
        <v>14130</v>
      </c>
      <c r="F2515" s="26">
        <f>Table134[[#This Row],[ToMeasure]]-Table134[[#This Row],[FromMeasure]]</f>
        <v>0.26098386000000001</v>
      </c>
      <c r="G2515" s="27" t="s">
        <v>14123</v>
      </c>
      <c r="H2515" s="37">
        <v>0</v>
      </c>
      <c r="I2515" s="24" t="s">
        <v>14122</v>
      </c>
      <c r="J2515" s="37">
        <v>0.26098386000000001</v>
      </c>
      <c r="K2515" s="24" t="s">
        <v>3074</v>
      </c>
      <c r="L2515" s="28">
        <v>16961</v>
      </c>
      <c r="M2515" s="28">
        <v>0</v>
      </c>
      <c r="N2515" s="28">
        <v>16961</v>
      </c>
      <c r="O2515" s="25" t="s">
        <v>25018</v>
      </c>
      <c r="P2515" s="24">
        <v>12</v>
      </c>
      <c r="Q2515" s="24" t="s">
        <v>203</v>
      </c>
      <c r="R2515" s="28">
        <v>527</v>
      </c>
      <c r="S2515" s="28">
        <v>2047</v>
      </c>
      <c r="T2515" s="29">
        <v>0.15175991981604858</v>
      </c>
      <c r="U2515" s="28">
        <v>22482</v>
      </c>
      <c r="V2515" s="63"/>
      <c r="W2515" s="61">
        <f>(Table134[[#This Row],[2042 Future AADT]]-Table134[[#This Row],[AADT 2022]])/20*($W$5-2022)+Table134[[#This Row],[AADT 2022]]</f>
        <v>22482</v>
      </c>
      <c r="X2515" s="63"/>
    </row>
    <row r="2516" spans="1:24" s="21" customFormat="1" ht="24" customHeight="1" x14ac:dyDescent="0.25">
      <c r="A2516" s="24" t="s">
        <v>13601</v>
      </c>
      <c r="B2516" s="25" t="s">
        <v>20605</v>
      </c>
      <c r="C2516" s="24">
        <v>6880</v>
      </c>
      <c r="D2516" s="24" t="s">
        <v>17074</v>
      </c>
      <c r="E2516" s="24" t="s">
        <v>13602</v>
      </c>
      <c r="F2516" s="26">
        <f>Table134[[#This Row],[ToMeasure]]-Table134[[#This Row],[FromMeasure]]</f>
        <v>0.22213594</v>
      </c>
      <c r="G2516" s="27" t="s">
        <v>10588</v>
      </c>
      <c r="H2516" s="37">
        <v>0</v>
      </c>
      <c r="I2516" s="24" t="s">
        <v>298</v>
      </c>
      <c r="J2516" s="37">
        <v>0.22213594</v>
      </c>
      <c r="K2516" s="24" t="s">
        <v>13603</v>
      </c>
      <c r="L2516" s="28">
        <v>27328</v>
      </c>
      <c r="M2516" s="28">
        <v>0</v>
      </c>
      <c r="N2516" s="28">
        <v>27328</v>
      </c>
      <c r="O2516" s="25" t="s">
        <v>25019</v>
      </c>
      <c r="P2516" s="24">
        <v>8</v>
      </c>
      <c r="Q2516" s="24" t="s">
        <v>203</v>
      </c>
      <c r="R2516" s="28">
        <v>930</v>
      </c>
      <c r="S2516" s="28">
        <v>771</v>
      </c>
      <c r="T2516" s="29">
        <v>6.2243852459016397E-2</v>
      </c>
      <c r="U2516" s="28">
        <v>36224</v>
      </c>
      <c r="V2516" s="63"/>
      <c r="W2516" s="61">
        <f>(Table134[[#This Row],[2042 Future AADT]]-Table134[[#This Row],[AADT 2022]])/20*($W$5-2022)+Table134[[#This Row],[AADT 2022]]</f>
        <v>36224</v>
      </c>
      <c r="X2516" s="63"/>
    </row>
    <row r="2517" spans="1:24" s="21" customFormat="1" ht="24" customHeight="1" x14ac:dyDescent="0.25">
      <c r="A2517" s="24" t="s">
        <v>16367</v>
      </c>
      <c r="B2517" s="25" t="s">
        <v>20607</v>
      </c>
      <c r="C2517" s="24">
        <v>6882</v>
      </c>
      <c r="D2517" s="24" t="s">
        <v>17074</v>
      </c>
      <c r="E2517" s="24" t="s">
        <v>16368</v>
      </c>
      <c r="F2517" s="26">
        <f>Table134[[#This Row],[ToMeasure]]-Table134[[#This Row],[FromMeasure]]</f>
        <v>0.21180280000000001</v>
      </c>
      <c r="G2517" s="27" t="s">
        <v>14134</v>
      </c>
      <c r="H2517" s="37">
        <v>0</v>
      </c>
      <c r="I2517" s="24" t="s">
        <v>3074</v>
      </c>
      <c r="J2517" s="37">
        <v>0.21180280000000001</v>
      </c>
      <c r="K2517" s="24" t="s">
        <v>10589</v>
      </c>
      <c r="L2517" s="28">
        <v>9480</v>
      </c>
      <c r="M2517" s="28">
        <v>0</v>
      </c>
      <c r="N2517" s="28">
        <v>9480</v>
      </c>
      <c r="O2517" s="25" t="s">
        <v>25020</v>
      </c>
      <c r="P2517" s="24">
        <v>8</v>
      </c>
      <c r="Q2517" s="24" t="s">
        <v>203</v>
      </c>
      <c r="R2517" s="28">
        <v>320</v>
      </c>
      <c r="S2517" s="28">
        <v>266</v>
      </c>
      <c r="T2517" s="29">
        <v>6.181434599156118E-2</v>
      </c>
      <c r="U2517" s="28">
        <v>12566</v>
      </c>
      <c r="V2517" s="63"/>
      <c r="W2517" s="61">
        <f>(Table134[[#This Row],[2042 Future AADT]]-Table134[[#This Row],[AADT 2022]])/20*($W$5-2022)+Table134[[#This Row],[AADT 2022]]</f>
        <v>12566</v>
      </c>
      <c r="X2517" s="63"/>
    </row>
    <row r="2518" spans="1:24" s="21" customFormat="1" ht="24" customHeight="1" x14ac:dyDescent="0.25">
      <c r="A2518" s="24" t="s">
        <v>16370</v>
      </c>
      <c r="B2518" s="25" t="s">
        <v>20606</v>
      </c>
      <c r="C2518" s="24">
        <v>6881</v>
      </c>
      <c r="D2518" s="24" t="s">
        <v>17074</v>
      </c>
      <c r="E2518" s="24" t="s">
        <v>16371</v>
      </c>
      <c r="F2518" s="26">
        <f>Table134[[#This Row],[ToMeasure]]-Table134[[#This Row],[FromMeasure]]</f>
        <v>0.21064152</v>
      </c>
      <c r="G2518" s="27" t="s">
        <v>13603</v>
      </c>
      <c r="H2518" s="37">
        <v>0</v>
      </c>
      <c r="I2518" s="24" t="s">
        <v>10588</v>
      </c>
      <c r="J2518" s="37">
        <v>0.21064152</v>
      </c>
      <c r="K2518" s="24" t="s">
        <v>298</v>
      </c>
      <c r="L2518" s="28">
        <v>8031</v>
      </c>
      <c r="M2518" s="28">
        <v>0</v>
      </c>
      <c r="N2518" s="28">
        <v>8031</v>
      </c>
      <c r="O2518" s="25" t="s">
        <v>25021</v>
      </c>
      <c r="P2518" s="24">
        <v>9</v>
      </c>
      <c r="Q2518" s="24" t="s">
        <v>203</v>
      </c>
      <c r="R2518" s="28">
        <v>249</v>
      </c>
      <c r="S2518" s="28">
        <v>968</v>
      </c>
      <c r="T2518" s="29">
        <v>0.15153779105964388</v>
      </c>
      <c r="U2518" s="28">
        <v>10645</v>
      </c>
      <c r="V2518" s="63"/>
      <c r="W2518" s="61">
        <f>(Table134[[#This Row],[2042 Future AADT]]-Table134[[#This Row],[AADT 2022]])/20*($W$5-2022)+Table134[[#This Row],[AADT 2022]]</f>
        <v>10645</v>
      </c>
      <c r="X2518" s="63"/>
    </row>
    <row r="2519" spans="1:24" s="21" customFormat="1" ht="24" customHeight="1" x14ac:dyDescent="0.25">
      <c r="A2519" s="24" t="s">
        <v>14132</v>
      </c>
      <c r="B2519" s="25" t="s">
        <v>20608</v>
      </c>
      <c r="C2519" s="24">
        <v>6883</v>
      </c>
      <c r="D2519" s="24" t="s">
        <v>17074</v>
      </c>
      <c r="E2519" s="24" t="s">
        <v>14133</v>
      </c>
      <c r="F2519" s="26">
        <f>Table134[[#This Row],[ToMeasure]]-Table134[[#This Row],[FromMeasure]]</f>
        <v>0.21784407</v>
      </c>
      <c r="G2519" s="27" t="s">
        <v>10589</v>
      </c>
      <c r="H2519" s="37">
        <v>0</v>
      </c>
      <c r="I2519" s="24" t="s">
        <v>14134</v>
      </c>
      <c r="J2519" s="37">
        <v>0.21784407</v>
      </c>
      <c r="K2519" s="24" t="s">
        <v>3074</v>
      </c>
      <c r="L2519" s="28">
        <v>26880</v>
      </c>
      <c r="M2519" s="28">
        <v>0</v>
      </c>
      <c r="N2519" s="28">
        <v>26880</v>
      </c>
      <c r="O2519" s="25" t="s">
        <v>25022</v>
      </c>
      <c r="P2519" s="24">
        <v>13</v>
      </c>
      <c r="Q2519" s="24" t="s">
        <v>203</v>
      </c>
      <c r="R2519" s="28">
        <v>837</v>
      </c>
      <c r="S2519" s="28">
        <v>3245</v>
      </c>
      <c r="T2519" s="29">
        <v>0.15186011904761904</v>
      </c>
      <c r="U2519" s="28">
        <v>35630</v>
      </c>
      <c r="V2519" s="63"/>
      <c r="W2519" s="61">
        <f>(Table134[[#This Row],[2042 Future AADT]]-Table134[[#This Row],[AADT 2022]])/20*($W$5-2022)+Table134[[#This Row],[AADT 2022]]</f>
        <v>35630</v>
      </c>
      <c r="X2519" s="63"/>
    </row>
    <row r="2520" spans="1:24" s="21" customFormat="1" ht="24" customHeight="1" x14ac:dyDescent="0.25">
      <c r="A2520" s="24" t="s">
        <v>16373</v>
      </c>
      <c r="B2520" s="25" t="s">
        <v>20610</v>
      </c>
      <c r="C2520" s="24">
        <v>6890</v>
      </c>
      <c r="D2520" s="24" t="s">
        <v>17074</v>
      </c>
      <c r="E2520" s="24" t="s">
        <v>16374</v>
      </c>
      <c r="F2520" s="26">
        <f>Table134[[#This Row],[ToMeasure]]-Table134[[#This Row],[FromMeasure]]</f>
        <v>0.21196883</v>
      </c>
      <c r="G2520" s="27" t="s">
        <v>10754</v>
      </c>
      <c r="H2520" s="37">
        <v>0</v>
      </c>
      <c r="I2520" s="24" t="s">
        <v>298</v>
      </c>
      <c r="J2520" s="37">
        <v>0.21196883</v>
      </c>
      <c r="K2520" s="24" t="s">
        <v>2663</v>
      </c>
      <c r="L2520" s="28">
        <v>11630</v>
      </c>
      <c r="M2520" s="28">
        <v>0</v>
      </c>
      <c r="N2520" s="28">
        <v>11630</v>
      </c>
      <c r="O2520" s="25" t="s">
        <v>25023</v>
      </c>
      <c r="P2520" s="24">
        <v>10</v>
      </c>
      <c r="Q2520" s="24" t="s">
        <v>203</v>
      </c>
      <c r="R2520" s="28">
        <v>360</v>
      </c>
      <c r="S2520" s="28">
        <v>1402</v>
      </c>
      <c r="T2520" s="29">
        <v>0.15150472914875324</v>
      </c>
      <c r="U2520" s="28">
        <v>15416</v>
      </c>
      <c r="V2520" s="63"/>
      <c r="W2520" s="61">
        <f>(Table134[[#This Row],[2042 Future AADT]]-Table134[[#This Row],[AADT 2022]])/20*($W$5-2022)+Table134[[#This Row],[AADT 2022]]</f>
        <v>15416</v>
      </c>
      <c r="X2520" s="63"/>
    </row>
    <row r="2521" spans="1:24" s="21" customFormat="1" ht="24" customHeight="1" x14ac:dyDescent="0.25">
      <c r="A2521" s="24" t="s">
        <v>16245</v>
      </c>
      <c r="B2521" s="25" t="s">
        <v>20612</v>
      </c>
      <c r="C2521" s="24">
        <v>6893</v>
      </c>
      <c r="D2521" s="24" t="s">
        <v>17074</v>
      </c>
      <c r="E2521" s="24" t="s">
        <v>16246</v>
      </c>
      <c r="F2521" s="26">
        <f>Table134[[#This Row],[ToMeasure]]-Table134[[#This Row],[FromMeasure]]</f>
        <v>0.14638212</v>
      </c>
      <c r="G2521" s="27" t="s">
        <v>16247</v>
      </c>
      <c r="H2521" s="37">
        <v>0</v>
      </c>
      <c r="I2521" s="24" t="s">
        <v>10753</v>
      </c>
      <c r="J2521" s="37">
        <v>0.14638212</v>
      </c>
      <c r="K2521" s="24" t="s">
        <v>3074</v>
      </c>
      <c r="L2521" s="28">
        <v>7972</v>
      </c>
      <c r="M2521" s="28">
        <v>0</v>
      </c>
      <c r="N2521" s="28">
        <v>7972</v>
      </c>
      <c r="O2521" s="25" t="s">
        <v>25024</v>
      </c>
      <c r="P2521" s="24">
        <v>9</v>
      </c>
      <c r="Q2521" s="24" t="s">
        <v>203</v>
      </c>
      <c r="R2521" s="28">
        <v>247</v>
      </c>
      <c r="S2521" s="28">
        <v>963</v>
      </c>
      <c r="T2521" s="29">
        <v>0.15178123432012042</v>
      </c>
      <c r="U2521" s="28">
        <v>10567</v>
      </c>
      <c r="V2521" s="63"/>
      <c r="W2521" s="61">
        <f>(Table134[[#This Row],[2042 Future AADT]]-Table134[[#This Row],[AADT 2022]])/20*($W$5-2022)+Table134[[#This Row],[AADT 2022]]</f>
        <v>10567</v>
      </c>
      <c r="X2521" s="63"/>
    </row>
    <row r="2522" spans="1:24" s="21" customFormat="1" ht="24" customHeight="1" x14ac:dyDescent="0.25">
      <c r="A2522" s="24" t="s">
        <v>13605</v>
      </c>
      <c r="B2522" s="25" t="s">
        <v>20614</v>
      </c>
      <c r="C2522" s="24">
        <v>6900</v>
      </c>
      <c r="D2522" s="24" t="s">
        <v>17074</v>
      </c>
      <c r="E2522" s="24" t="s">
        <v>13606</v>
      </c>
      <c r="F2522" s="26">
        <f>Table134[[#This Row],[ToMeasure]]-Table134[[#This Row],[FromMeasure]]</f>
        <v>0.19085307000000001</v>
      </c>
      <c r="G2522" s="27" t="s">
        <v>13607</v>
      </c>
      <c r="H2522" s="37">
        <v>0</v>
      </c>
      <c r="I2522" s="24" t="s">
        <v>298</v>
      </c>
      <c r="J2522" s="37">
        <v>0.19085307000000001</v>
      </c>
      <c r="K2522" s="24" t="s">
        <v>13608</v>
      </c>
      <c r="L2522" s="28">
        <v>14377</v>
      </c>
      <c r="M2522" s="28">
        <v>0</v>
      </c>
      <c r="N2522" s="28">
        <v>14377</v>
      </c>
      <c r="O2522" s="25" t="s">
        <v>25025</v>
      </c>
      <c r="P2522" s="24">
        <v>7</v>
      </c>
      <c r="Q2522" s="24" t="s">
        <v>203</v>
      </c>
      <c r="R2522" s="28">
        <v>487</v>
      </c>
      <c r="S2522" s="28">
        <v>404</v>
      </c>
      <c r="T2522" s="29">
        <v>6.1973986228003063E-2</v>
      </c>
      <c r="U2522" s="28">
        <v>19057</v>
      </c>
      <c r="V2522" s="63"/>
      <c r="W2522" s="61">
        <f>(Table134[[#This Row],[2042 Future AADT]]-Table134[[#This Row],[AADT 2022]])/20*($W$5-2022)+Table134[[#This Row],[AADT 2022]]</f>
        <v>19057</v>
      </c>
      <c r="X2522" s="63"/>
    </row>
    <row r="2523" spans="1:24" s="21" customFormat="1" ht="24" customHeight="1" x14ac:dyDescent="0.25">
      <c r="A2523" s="24" t="s">
        <v>13610</v>
      </c>
      <c r="B2523" s="25" t="s">
        <v>20616</v>
      </c>
      <c r="C2523" s="24">
        <v>6902</v>
      </c>
      <c r="D2523" s="24" t="s">
        <v>17074</v>
      </c>
      <c r="E2523" s="24" t="s">
        <v>13611</v>
      </c>
      <c r="F2523" s="26">
        <f>Table134[[#This Row],[ToMeasure]]-Table134[[#This Row],[FromMeasure]]</f>
        <v>0.21490778999999999</v>
      </c>
      <c r="G2523" s="27" t="s">
        <v>13612</v>
      </c>
      <c r="H2523" s="37">
        <v>0</v>
      </c>
      <c r="I2523" s="24" t="s">
        <v>3074</v>
      </c>
      <c r="J2523" s="37">
        <v>0.21490778999999999</v>
      </c>
      <c r="K2523" s="24" t="s">
        <v>13613</v>
      </c>
      <c r="L2523" s="28">
        <v>14800</v>
      </c>
      <c r="M2523" s="28">
        <v>0</v>
      </c>
      <c r="N2523" s="28">
        <v>14800</v>
      </c>
      <c r="O2523" s="25" t="s">
        <v>25026</v>
      </c>
      <c r="P2523" s="24">
        <v>8</v>
      </c>
      <c r="Q2523" s="24" t="s">
        <v>203</v>
      </c>
      <c r="R2523" s="28">
        <v>500</v>
      </c>
      <c r="S2523" s="28">
        <v>416</v>
      </c>
      <c r="T2523" s="29">
        <v>6.1891891891891891E-2</v>
      </c>
      <c r="U2523" s="28">
        <v>19618</v>
      </c>
      <c r="V2523" s="63"/>
      <c r="W2523" s="61">
        <f>(Table134[[#This Row],[2042 Future AADT]]-Table134[[#This Row],[AADT 2022]])/20*($W$5-2022)+Table134[[#This Row],[AADT 2022]]</f>
        <v>19618</v>
      </c>
      <c r="X2523" s="63"/>
    </row>
    <row r="2524" spans="1:24" s="21" customFormat="1" ht="24" customHeight="1" x14ac:dyDescent="0.25">
      <c r="A2524" s="24" t="s">
        <v>16376</v>
      </c>
      <c r="B2524" s="25" t="s">
        <v>20615</v>
      </c>
      <c r="C2524" s="24">
        <v>6901</v>
      </c>
      <c r="D2524" s="24" t="s">
        <v>17074</v>
      </c>
      <c r="E2524" s="24" t="s">
        <v>16377</v>
      </c>
      <c r="F2524" s="26">
        <f>Table134[[#This Row],[ToMeasure]]-Table134[[#This Row],[FromMeasure]]</f>
        <v>0.22253933000000001</v>
      </c>
      <c r="G2524" s="27" t="s">
        <v>13608</v>
      </c>
      <c r="H2524" s="37">
        <v>0</v>
      </c>
      <c r="I2524" s="24" t="s">
        <v>13607</v>
      </c>
      <c r="J2524" s="37">
        <v>0.22253933000000001</v>
      </c>
      <c r="K2524" s="24" t="s">
        <v>298</v>
      </c>
      <c r="L2524" s="28">
        <v>12292</v>
      </c>
      <c r="M2524" s="28">
        <v>0</v>
      </c>
      <c r="N2524" s="28">
        <v>12292</v>
      </c>
      <c r="O2524" s="25" t="s">
        <v>25027</v>
      </c>
      <c r="P2524" s="24">
        <v>10</v>
      </c>
      <c r="Q2524" s="24" t="s">
        <v>203</v>
      </c>
      <c r="R2524" s="28">
        <v>382</v>
      </c>
      <c r="S2524" s="28">
        <v>1481</v>
      </c>
      <c r="T2524" s="29">
        <v>0.15156199153921249</v>
      </c>
      <c r="U2524" s="28">
        <v>16293</v>
      </c>
      <c r="V2524" s="63"/>
      <c r="W2524" s="61">
        <f>(Table134[[#This Row],[2042 Future AADT]]-Table134[[#This Row],[AADT 2022]])/20*($W$5-2022)+Table134[[#This Row],[AADT 2022]]</f>
        <v>16293</v>
      </c>
      <c r="X2524" s="63"/>
    </row>
    <row r="2525" spans="1:24" s="21" customFormat="1" ht="24" customHeight="1" x14ac:dyDescent="0.25">
      <c r="A2525" s="24" t="s">
        <v>13615</v>
      </c>
      <c r="B2525" s="25" t="s">
        <v>20617</v>
      </c>
      <c r="C2525" s="24">
        <v>6903</v>
      </c>
      <c r="D2525" s="24" t="s">
        <v>17074</v>
      </c>
      <c r="E2525" s="24" t="s">
        <v>13616</v>
      </c>
      <c r="F2525" s="26">
        <f>Table134[[#This Row],[ToMeasure]]-Table134[[#This Row],[FromMeasure]]</f>
        <v>0.20772929000000001</v>
      </c>
      <c r="G2525" s="27" t="s">
        <v>13613</v>
      </c>
      <c r="H2525" s="37">
        <v>0</v>
      </c>
      <c r="I2525" s="24" t="s">
        <v>13612</v>
      </c>
      <c r="J2525" s="37">
        <v>0.20772929000000001</v>
      </c>
      <c r="K2525" s="24" t="s">
        <v>3074</v>
      </c>
      <c r="L2525" s="28">
        <v>15535</v>
      </c>
      <c r="M2525" s="28">
        <v>0</v>
      </c>
      <c r="N2525" s="28">
        <v>15535</v>
      </c>
      <c r="O2525" s="25" t="s">
        <v>25028</v>
      </c>
      <c r="P2525" s="24">
        <v>8</v>
      </c>
      <c r="Q2525" s="24" t="s">
        <v>203</v>
      </c>
      <c r="R2525" s="28">
        <v>484</v>
      </c>
      <c r="S2525" s="28">
        <v>1875</v>
      </c>
      <c r="T2525" s="29">
        <v>0.15185065980045059</v>
      </c>
      <c r="U2525" s="28">
        <v>20592</v>
      </c>
      <c r="V2525" s="63"/>
      <c r="W2525" s="61">
        <f>(Table134[[#This Row],[2042 Future AADT]]-Table134[[#This Row],[AADT 2022]])/20*($W$5-2022)+Table134[[#This Row],[AADT 2022]]</f>
        <v>20592</v>
      </c>
      <c r="X2525" s="63"/>
    </row>
    <row r="2526" spans="1:24" s="21" customFormat="1" ht="24" customHeight="1" x14ac:dyDescent="0.25">
      <c r="A2526" s="24" t="s">
        <v>14136</v>
      </c>
      <c r="B2526" s="25" t="s">
        <v>20619</v>
      </c>
      <c r="C2526" s="24">
        <v>6905</v>
      </c>
      <c r="D2526" s="24" t="s">
        <v>17074</v>
      </c>
      <c r="E2526" s="24" t="s">
        <v>14137</v>
      </c>
      <c r="F2526" s="26">
        <f>Table134[[#This Row],[ToMeasure]]-Table134[[#This Row],[FromMeasure]]</f>
        <v>7.4012460000000002E-2</v>
      </c>
      <c r="G2526" s="27" t="s">
        <v>10753</v>
      </c>
      <c r="H2526" s="37">
        <v>0</v>
      </c>
      <c r="I2526" s="24" t="s">
        <v>13613</v>
      </c>
      <c r="J2526" s="37">
        <v>7.4012460000000002E-2</v>
      </c>
      <c r="K2526" s="24" t="s">
        <v>14138</v>
      </c>
      <c r="L2526" s="28">
        <v>1405</v>
      </c>
      <c r="M2526" s="28">
        <v>0</v>
      </c>
      <c r="N2526" s="28">
        <v>1405</v>
      </c>
      <c r="O2526" s="25" t="s">
        <v>25029</v>
      </c>
      <c r="P2526" s="24">
        <v>12</v>
      </c>
      <c r="Q2526" s="24" t="s">
        <v>203</v>
      </c>
      <c r="R2526" s="28">
        <v>116</v>
      </c>
      <c r="S2526" s="28">
        <v>18</v>
      </c>
      <c r="T2526" s="29">
        <v>9.5373665480427042E-2</v>
      </c>
      <c r="U2526" s="28">
        <v>2212</v>
      </c>
      <c r="V2526" s="63"/>
      <c r="W2526" s="61">
        <f>(Table134[[#This Row],[2042 Future AADT]]-Table134[[#This Row],[AADT 2022]])/20*($W$5-2022)+Table134[[#This Row],[AADT 2022]]</f>
        <v>2212</v>
      </c>
      <c r="X2526" s="63"/>
    </row>
    <row r="2527" spans="1:24" s="21" customFormat="1" ht="24" customHeight="1" x14ac:dyDescent="0.25">
      <c r="A2527" s="24" t="s">
        <v>16379</v>
      </c>
      <c r="B2527" s="25" t="s">
        <v>20611</v>
      </c>
      <c r="C2527" s="24">
        <v>6892</v>
      </c>
      <c r="D2527" s="24" t="s">
        <v>17074</v>
      </c>
      <c r="E2527" s="24" t="s">
        <v>14137</v>
      </c>
      <c r="F2527" s="26">
        <f>Table134[[#This Row],[ToMeasure]]-Table134[[#This Row],[FromMeasure]]</f>
        <v>0.35358032</v>
      </c>
      <c r="G2527" s="27" t="s">
        <v>10753</v>
      </c>
      <c r="H2527" s="37">
        <v>7.4012460000000002E-2</v>
      </c>
      <c r="I2527" s="24" t="s">
        <v>14138</v>
      </c>
      <c r="J2527" s="37">
        <v>0.42759278000000001</v>
      </c>
      <c r="K2527" s="24" t="s">
        <v>16247</v>
      </c>
      <c r="L2527" s="28">
        <v>2013</v>
      </c>
      <c r="M2527" s="28">
        <v>0</v>
      </c>
      <c r="N2527" s="28">
        <v>2013</v>
      </c>
      <c r="O2527" s="25" t="s">
        <v>25030</v>
      </c>
      <c r="P2527" s="24">
        <v>13</v>
      </c>
      <c r="Q2527" s="24" t="s">
        <v>203</v>
      </c>
      <c r="R2527" s="28">
        <v>165</v>
      </c>
      <c r="S2527" s="28">
        <v>26</v>
      </c>
      <c r="T2527" s="29">
        <v>9.4883258817685043E-2</v>
      </c>
      <c r="U2527" s="28">
        <v>3169</v>
      </c>
      <c r="V2527" s="63"/>
      <c r="W2527" s="61">
        <f>(Table134[[#This Row],[2042 Future AADT]]-Table134[[#This Row],[AADT 2022]])/20*($W$5-2022)+Table134[[#This Row],[AADT 2022]]</f>
        <v>3169</v>
      </c>
      <c r="X2527" s="63"/>
    </row>
    <row r="2528" spans="1:24" s="21" customFormat="1" ht="24" customHeight="1" x14ac:dyDescent="0.25">
      <c r="A2528" s="24" t="s">
        <v>14140</v>
      </c>
      <c r="B2528" s="25" t="s">
        <v>20620</v>
      </c>
      <c r="C2528" s="24">
        <v>6906</v>
      </c>
      <c r="D2528" s="24" t="s">
        <v>17074</v>
      </c>
      <c r="E2528" s="24" t="s">
        <v>14141</v>
      </c>
      <c r="F2528" s="26">
        <f>Table134[[#This Row],[ToMeasure]]-Table134[[#This Row],[FromMeasure]]</f>
        <v>0.27277349000000001</v>
      </c>
      <c r="G2528" s="27" t="s">
        <v>14138</v>
      </c>
      <c r="H2528" s="37">
        <v>0</v>
      </c>
      <c r="I2528" s="24" t="s">
        <v>10753</v>
      </c>
      <c r="J2528" s="37">
        <v>0.27277349000000001</v>
      </c>
      <c r="K2528" s="24" t="s">
        <v>10753</v>
      </c>
      <c r="L2528" s="28">
        <v>1547</v>
      </c>
      <c r="M2528" s="28">
        <v>0</v>
      </c>
      <c r="N2528" s="28">
        <v>1547</v>
      </c>
      <c r="O2528" s="25" t="s">
        <v>25031</v>
      </c>
      <c r="P2528" s="24">
        <v>10</v>
      </c>
      <c r="Q2528" s="24" t="s">
        <v>203</v>
      </c>
      <c r="R2528" s="28">
        <v>127</v>
      </c>
      <c r="S2528" s="28">
        <v>20</v>
      </c>
      <c r="T2528" s="29">
        <v>9.5022624434389136E-2</v>
      </c>
      <c r="U2528" s="28">
        <v>2435</v>
      </c>
      <c r="V2528" s="63"/>
      <c r="W2528" s="61">
        <f>(Table134[[#This Row],[2042 Future AADT]]-Table134[[#This Row],[AADT 2022]])/20*($W$5-2022)+Table134[[#This Row],[AADT 2022]]</f>
        <v>2435</v>
      </c>
      <c r="X2528" s="63"/>
    </row>
    <row r="2529" spans="1:24" s="21" customFormat="1" ht="24" customHeight="1" x14ac:dyDescent="0.25">
      <c r="A2529" s="24" t="s">
        <v>16381</v>
      </c>
      <c r="B2529" s="25" t="s">
        <v>20621</v>
      </c>
      <c r="C2529" s="24">
        <v>6910</v>
      </c>
      <c r="D2529" s="24" t="s">
        <v>17074</v>
      </c>
      <c r="E2529" s="24" t="s">
        <v>16382</v>
      </c>
      <c r="F2529" s="26">
        <f>Table134[[#This Row],[ToMeasure]]-Table134[[#This Row],[FromMeasure]]</f>
        <v>0.24512432000000001</v>
      </c>
      <c r="G2529" s="27" t="s">
        <v>16383</v>
      </c>
      <c r="H2529" s="37">
        <v>0</v>
      </c>
      <c r="I2529" s="24" t="s">
        <v>298</v>
      </c>
      <c r="J2529" s="37">
        <v>0.24512432000000001</v>
      </c>
      <c r="K2529" s="24" t="s">
        <v>196</v>
      </c>
      <c r="L2529" s="28">
        <v>9934</v>
      </c>
      <c r="M2529" s="28">
        <v>0</v>
      </c>
      <c r="N2529" s="28">
        <v>9934</v>
      </c>
      <c r="O2529" s="25" t="s">
        <v>25032</v>
      </c>
      <c r="P2529" s="24">
        <v>9</v>
      </c>
      <c r="Q2529" s="24" t="s">
        <v>203</v>
      </c>
      <c r="R2529" s="28">
        <v>338</v>
      </c>
      <c r="S2529" s="28">
        <v>279</v>
      </c>
      <c r="T2529" s="29">
        <v>6.2109925508355146E-2</v>
      </c>
      <c r="U2529" s="28">
        <v>13168</v>
      </c>
      <c r="V2529" s="63"/>
      <c r="W2529" s="61">
        <f>(Table134[[#This Row],[2042 Future AADT]]-Table134[[#This Row],[AADT 2022]])/20*($W$5-2022)+Table134[[#This Row],[AADT 2022]]</f>
        <v>13168</v>
      </c>
      <c r="X2529" s="63"/>
    </row>
    <row r="2530" spans="1:24" s="21" customFormat="1" ht="24" customHeight="1" x14ac:dyDescent="0.25">
      <c r="A2530" s="24" t="s">
        <v>13618</v>
      </c>
      <c r="B2530" s="25" t="s">
        <v>20622</v>
      </c>
      <c r="C2530" s="24">
        <v>6913</v>
      </c>
      <c r="D2530" s="24" t="s">
        <v>17074</v>
      </c>
      <c r="E2530" s="24" t="s">
        <v>13619</v>
      </c>
      <c r="F2530" s="26">
        <f>Table134[[#This Row],[ToMeasure]]-Table134[[#This Row],[FromMeasure]]</f>
        <v>0.25159825000000002</v>
      </c>
      <c r="G2530" s="27" t="s">
        <v>13620</v>
      </c>
      <c r="H2530" s="37">
        <v>0</v>
      </c>
      <c r="I2530" s="24" t="s">
        <v>196</v>
      </c>
      <c r="J2530" s="37">
        <v>0.25159825000000002</v>
      </c>
      <c r="K2530" s="24" t="s">
        <v>3074</v>
      </c>
      <c r="L2530" s="28">
        <v>10745</v>
      </c>
      <c r="M2530" s="28">
        <v>0</v>
      </c>
      <c r="N2530" s="28">
        <v>10745</v>
      </c>
      <c r="O2530" s="25" t="s">
        <v>25033</v>
      </c>
      <c r="P2530" s="24">
        <v>11</v>
      </c>
      <c r="Q2530" s="24" t="s">
        <v>203</v>
      </c>
      <c r="R2530" s="28">
        <v>334</v>
      </c>
      <c r="S2530" s="28">
        <v>1295</v>
      </c>
      <c r="T2530" s="29">
        <v>0.15160539785946953</v>
      </c>
      <c r="U2530" s="28">
        <v>14243</v>
      </c>
      <c r="V2530" s="63"/>
      <c r="W2530" s="61">
        <f>(Table134[[#This Row],[2042 Future AADT]]-Table134[[#This Row],[AADT 2022]])/20*($W$5-2022)+Table134[[#This Row],[AADT 2022]]</f>
        <v>14243</v>
      </c>
      <c r="X2530" s="63"/>
    </row>
    <row r="2531" spans="1:24" s="21" customFormat="1" ht="24" customHeight="1" x14ac:dyDescent="0.25">
      <c r="A2531" s="24" t="s">
        <v>14143</v>
      </c>
      <c r="B2531" s="25" t="s">
        <v>21198</v>
      </c>
      <c r="C2531" s="24">
        <v>8120</v>
      </c>
      <c r="D2531" s="24" t="s">
        <v>17074</v>
      </c>
      <c r="E2531" s="24" t="s">
        <v>14144</v>
      </c>
      <c r="F2531" s="26">
        <f>Table134[[#This Row],[ToMeasure]]-Table134[[#This Row],[FromMeasure]]</f>
        <v>1.0290756599999999</v>
      </c>
      <c r="G2531" s="27" t="s">
        <v>14145</v>
      </c>
      <c r="H2531" s="37">
        <v>0</v>
      </c>
      <c r="I2531" s="24" t="s">
        <v>298</v>
      </c>
      <c r="J2531" s="37">
        <v>1.0290756599999999</v>
      </c>
      <c r="K2531" s="24" t="s">
        <v>923</v>
      </c>
      <c r="L2531" s="28">
        <v>14208</v>
      </c>
      <c r="M2531" s="28">
        <v>0</v>
      </c>
      <c r="N2531" s="28">
        <v>14208</v>
      </c>
      <c r="O2531" s="25" t="s">
        <v>25034</v>
      </c>
      <c r="P2531" s="24">
        <v>10</v>
      </c>
      <c r="Q2531" s="24" t="s">
        <v>203</v>
      </c>
      <c r="R2531" s="28">
        <v>482</v>
      </c>
      <c r="S2531" s="28">
        <v>397</v>
      </c>
      <c r="T2531" s="29">
        <v>6.1866554054054057E-2</v>
      </c>
      <c r="U2531" s="28">
        <v>18833</v>
      </c>
      <c r="V2531" s="63"/>
      <c r="W2531" s="61">
        <f>(Table134[[#This Row],[2042 Future AADT]]-Table134[[#This Row],[AADT 2022]])/20*($W$5-2022)+Table134[[#This Row],[AADT 2022]]</f>
        <v>18833</v>
      </c>
      <c r="X2531" s="63"/>
    </row>
    <row r="2532" spans="1:24" s="21" customFormat="1" ht="24" customHeight="1" x14ac:dyDescent="0.25">
      <c r="A2532" s="24" t="s">
        <v>16249</v>
      </c>
      <c r="B2532" s="25" t="s">
        <v>21200</v>
      </c>
      <c r="C2532" s="24">
        <v>8124</v>
      </c>
      <c r="D2532" s="24" t="s">
        <v>17074</v>
      </c>
      <c r="E2532" s="24" t="s">
        <v>16250</v>
      </c>
      <c r="F2532" s="26">
        <f>Table134[[#This Row],[ToMeasure]]-Table134[[#This Row],[FromMeasure]]</f>
        <v>0.36108543999999998</v>
      </c>
      <c r="G2532" s="27" t="s">
        <v>16251</v>
      </c>
      <c r="H2532" s="37">
        <v>0</v>
      </c>
      <c r="I2532" s="24" t="s">
        <v>298</v>
      </c>
      <c r="J2532" s="37">
        <v>0.36108543999999998</v>
      </c>
      <c r="K2532" s="24" t="s">
        <v>205</v>
      </c>
      <c r="L2532" s="28">
        <v>24116</v>
      </c>
      <c r="M2532" s="28">
        <v>0</v>
      </c>
      <c r="N2532" s="28">
        <v>24116</v>
      </c>
      <c r="O2532" s="25" t="s">
        <v>25035</v>
      </c>
      <c r="P2532" s="24">
        <v>10</v>
      </c>
      <c r="Q2532" s="24" t="s">
        <v>203</v>
      </c>
      <c r="R2532" s="28">
        <v>819</v>
      </c>
      <c r="S2532" s="28">
        <v>678</v>
      </c>
      <c r="T2532" s="29">
        <v>6.207497097362747E-2</v>
      </c>
      <c r="U2532" s="28">
        <v>31966</v>
      </c>
      <c r="V2532" s="63"/>
      <c r="W2532" s="61">
        <f>(Table134[[#This Row],[2042 Future AADT]]-Table134[[#This Row],[AADT 2022]])/20*($W$5-2022)+Table134[[#This Row],[AADT 2022]]</f>
        <v>31966</v>
      </c>
      <c r="X2532" s="63"/>
    </row>
    <row r="2533" spans="1:24" s="21" customFormat="1" ht="24" customHeight="1" x14ac:dyDescent="0.25">
      <c r="A2533" s="24" t="s">
        <v>16385</v>
      </c>
      <c r="B2533" s="25" t="s">
        <v>21199</v>
      </c>
      <c r="C2533" s="24">
        <v>8122</v>
      </c>
      <c r="D2533" s="24" t="s">
        <v>17074</v>
      </c>
      <c r="E2533" s="24" t="s">
        <v>16386</v>
      </c>
      <c r="F2533" s="26">
        <f>Table134[[#This Row],[ToMeasure]]-Table134[[#This Row],[FromMeasure]]</f>
        <v>1.3024364900000001</v>
      </c>
      <c r="G2533" s="27" t="s">
        <v>16387</v>
      </c>
      <c r="H2533" s="37">
        <v>0</v>
      </c>
      <c r="I2533" s="24" t="s">
        <v>3074</v>
      </c>
      <c r="J2533" s="37">
        <v>1.3024364900000001</v>
      </c>
      <c r="K2533" s="24" t="s">
        <v>205</v>
      </c>
      <c r="L2533" s="28">
        <v>7817</v>
      </c>
      <c r="M2533" s="28">
        <v>0</v>
      </c>
      <c r="N2533" s="28">
        <v>7817</v>
      </c>
      <c r="O2533" s="25" t="s">
        <v>25036</v>
      </c>
      <c r="P2533" s="24">
        <v>10</v>
      </c>
      <c r="Q2533" s="24" t="s">
        <v>203</v>
      </c>
      <c r="R2533" s="28">
        <v>264</v>
      </c>
      <c r="S2533" s="28">
        <v>216</v>
      </c>
      <c r="T2533" s="29">
        <v>6.1404630932582832E-2</v>
      </c>
      <c r="U2533" s="28">
        <v>10362</v>
      </c>
      <c r="V2533" s="63"/>
      <c r="W2533" s="61">
        <f>(Table134[[#This Row],[2042 Future AADT]]-Table134[[#This Row],[AADT 2022]])/20*($W$5-2022)+Table134[[#This Row],[AADT 2022]]</f>
        <v>10362</v>
      </c>
      <c r="X2533" s="63"/>
    </row>
    <row r="2534" spans="1:24" s="21" customFormat="1" ht="24" customHeight="1" x14ac:dyDescent="0.25">
      <c r="A2534" s="24" t="s">
        <v>16389</v>
      </c>
      <c r="B2534" s="25" t="s">
        <v>21201</v>
      </c>
      <c r="C2534" s="24">
        <v>8125</v>
      </c>
      <c r="D2534" s="24" t="s">
        <v>17074</v>
      </c>
      <c r="E2534" s="24" t="s">
        <v>16390</v>
      </c>
      <c r="F2534" s="26">
        <f>Table134[[#This Row],[ToMeasure]]-Table134[[#This Row],[FromMeasure]]</f>
        <v>0.40971067999999999</v>
      </c>
      <c r="G2534" s="27" t="s">
        <v>5707</v>
      </c>
      <c r="H2534" s="37">
        <v>0</v>
      </c>
      <c r="I2534" s="24" t="s">
        <v>16387</v>
      </c>
      <c r="J2534" s="37">
        <v>0.40971067999999999</v>
      </c>
      <c r="K2534" s="24" t="s">
        <v>923</v>
      </c>
      <c r="L2534" s="28">
        <v>10958</v>
      </c>
      <c r="M2534" s="28">
        <v>0</v>
      </c>
      <c r="N2534" s="28">
        <v>10958</v>
      </c>
      <c r="O2534" s="25" t="s">
        <v>25037</v>
      </c>
      <c r="P2534" s="24">
        <v>15</v>
      </c>
      <c r="Q2534" s="24" t="s">
        <v>203</v>
      </c>
      <c r="R2534" s="28">
        <v>331</v>
      </c>
      <c r="S2534" s="28">
        <v>1282</v>
      </c>
      <c r="T2534" s="29">
        <v>0.14719839386749406</v>
      </c>
      <c r="U2534" s="28">
        <v>14525</v>
      </c>
      <c r="V2534" s="63"/>
      <c r="W2534" s="61">
        <f>(Table134[[#This Row],[2042 Future AADT]]-Table134[[#This Row],[AADT 2022]])/20*($W$5-2022)+Table134[[#This Row],[AADT 2022]]</f>
        <v>14525</v>
      </c>
      <c r="X2534" s="63"/>
    </row>
    <row r="2535" spans="1:24" s="21" customFormat="1" ht="24" customHeight="1" x14ac:dyDescent="0.25">
      <c r="A2535" s="24" t="s">
        <v>16253</v>
      </c>
      <c r="B2535" s="25" t="s">
        <v>20624</v>
      </c>
      <c r="C2535" s="24">
        <v>6920</v>
      </c>
      <c r="D2535" s="24" t="s">
        <v>17074</v>
      </c>
      <c r="E2535" s="24" t="s">
        <v>16254</v>
      </c>
      <c r="F2535" s="26">
        <f>Table134[[#This Row],[ToMeasure]]-Table134[[#This Row],[FromMeasure]]</f>
        <v>0.89331638999999996</v>
      </c>
      <c r="G2535" s="27" t="s">
        <v>16255</v>
      </c>
      <c r="H2535" s="37">
        <v>0</v>
      </c>
      <c r="I2535" s="24" t="s">
        <v>298</v>
      </c>
      <c r="J2535" s="37">
        <v>0.89331638999999996</v>
      </c>
      <c r="K2535" s="24" t="s">
        <v>16256</v>
      </c>
      <c r="L2535" s="28">
        <v>6130</v>
      </c>
      <c r="M2535" s="28">
        <v>0</v>
      </c>
      <c r="N2535" s="28">
        <v>6130</v>
      </c>
      <c r="O2535" s="25" t="s">
        <v>25038</v>
      </c>
      <c r="P2535" s="24">
        <v>11</v>
      </c>
      <c r="Q2535" s="24" t="s">
        <v>203</v>
      </c>
      <c r="R2535" s="28">
        <v>206</v>
      </c>
      <c r="S2535" s="28">
        <v>172</v>
      </c>
      <c r="T2535" s="29">
        <v>6.1663947797716147E-2</v>
      </c>
      <c r="U2535" s="28">
        <v>8126</v>
      </c>
      <c r="V2535" s="63"/>
      <c r="W2535" s="61">
        <f>(Table134[[#This Row],[2042 Future AADT]]-Table134[[#This Row],[AADT 2022]])/20*($W$5-2022)+Table134[[#This Row],[AADT 2022]]</f>
        <v>8126</v>
      </c>
      <c r="X2535" s="63"/>
    </row>
    <row r="2536" spans="1:24" s="21" customFormat="1" ht="24" customHeight="1" x14ac:dyDescent="0.25">
      <c r="A2536" s="24" t="s">
        <v>14147</v>
      </c>
      <c r="B2536" s="25" t="s">
        <v>20626</v>
      </c>
      <c r="C2536" s="24">
        <v>6922</v>
      </c>
      <c r="D2536" s="24" t="s">
        <v>17074</v>
      </c>
      <c r="E2536" s="24" t="s">
        <v>14148</v>
      </c>
      <c r="F2536" s="26">
        <f>Table134[[#This Row],[ToMeasure]]-Table134[[#This Row],[FromMeasure]]</f>
        <v>0.21902741000000001</v>
      </c>
      <c r="G2536" s="27" t="s">
        <v>14149</v>
      </c>
      <c r="H2536" s="37">
        <v>0</v>
      </c>
      <c r="I2536" s="24" t="s">
        <v>3074</v>
      </c>
      <c r="J2536" s="37">
        <v>0.21902741000000001</v>
      </c>
      <c r="K2536" s="24" t="s">
        <v>14150</v>
      </c>
      <c r="L2536" s="28">
        <v>3241</v>
      </c>
      <c r="M2536" s="28">
        <v>0</v>
      </c>
      <c r="N2536" s="28">
        <v>3241</v>
      </c>
      <c r="O2536" s="25" t="s">
        <v>25039</v>
      </c>
      <c r="P2536" s="24">
        <v>8</v>
      </c>
      <c r="Q2536" s="24" t="s">
        <v>203</v>
      </c>
      <c r="R2536" s="28">
        <v>110</v>
      </c>
      <c r="S2536" s="28">
        <v>90</v>
      </c>
      <c r="T2536" s="29">
        <v>6.1709348966368406E-2</v>
      </c>
      <c r="U2536" s="28">
        <v>4296</v>
      </c>
      <c r="V2536" s="63"/>
      <c r="W2536" s="61">
        <f>(Table134[[#This Row],[2042 Future AADT]]-Table134[[#This Row],[AADT 2022]])/20*($W$5-2022)+Table134[[#This Row],[AADT 2022]]</f>
        <v>4296</v>
      </c>
      <c r="X2536" s="63"/>
    </row>
    <row r="2537" spans="1:24" s="21" customFormat="1" ht="24" customHeight="1" x14ac:dyDescent="0.25">
      <c r="A2537" s="24" t="s">
        <v>16258</v>
      </c>
      <c r="B2537" s="25" t="s">
        <v>20625</v>
      </c>
      <c r="C2537" s="24">
        <v>6921</v>
      </c>
      <c r="D2537" s="24" t="s">
        <v>17074</v>
      </c>
      <c r="E2537" s="24" t="s">
        <v>16259</v>
      </c>
      <c r="F2537" s="26">
        <f>Table134[[#This Row],[ToMeasure]]-Table134[[#This Row],[FromMeasure]]</f>
        <v>0.24314073</v>
      </c>
      <c r="G2537" s="27" t="s">
        <v>16256</v>
      </c>
      <c r="H2537" s="37">
        <v>0</v>
      </c>
      <c r="I2537" s="24" t="s">
        <v>16255</v>
      </c>
      <c r="J2537" s="37">
        <v>0.24314073</v>
      </c>
      <c r="K2537" s="24" t="s">
        <v>298</v>
      </c>
      <c r="L2537" s="28">
        <v>3361</v>
      </c>
      <c r="M2537" s="28">
        <v>0</v>
      </c>
      <c r="N2537" s="28">
        <v>3361</v>
      </c>
      <c r="O2537" s="25" t="s">
        <v>25040</v>
      </c>
      <c r="P2537" s="24">
        <v>9</v>
      </c>
      <c r="Q2537" s="24" t="s">
        <v>203</v>
      </c>
      <c r="R2537" s="28">
        <v>103</v>
      </c>
      <c r="S2537" s="28">
        <v>406</v>
      </c>
      <c r="T2537" s="29">
        <v>0.15144302290984826</v>
      </c>
      <c r="U2537" s="28">
        <v>4455</v>
      </c>
      <c r="V2537" s="63"/>
      <c r="W2537" s="61">
        <f>(Table134[[#This Row],[2042 Future AADT]]-Table134[[#This Row],[AADT 2022]])/20*($W$5-2022)+Table134[[#This Row],[AADT 2022]]</f>
        <v>4455</v>
      </c>
      <c r="X2537" s="63"/>
    </row>
    <row r="2538" spans="1:24" s="21" customFormat="1" ht="24" customHeight="1" x14ac:dyDescent="0.25">
      <c r="A2538" s="24" t="s">
        <v>14152</v>
      </c>
      <c r="B2538" s="25" t="s">
        <v>20627</v>
      </c>
      <c r="C2538" s="24">
        <v>6923</v>
      </c>
      <c r="D2538" s="24" t="s">
        <v>17074</v>
      </c>
      <c r="E2538" s="24" t="s">
        <v>14153</v>
      </c>
      <c r="F2538" s="26">
        <f>Table134[[#This Row],[ToMeasure]]-Table134[[#This Row],[FromMeasure]]</f>
        <v>0.36527534</v>
      </c>
      <c r="G2538" s="27" t="s">
        <v>14150</v>
      </c>
      <c r="H2538" s="37">
        <v>0</v>
      </c>
      <c r="I2538" s="24" t="s">
        <v>14149</v>
      </c>
      <c r="J2538" s="37">
        <v>0.36527534</v>
      </c>
      <c r="K2538" s="24" t="s">
        <v>3074</v>
      </c>
      <c r="L2538" s="28">
        <v>6678</v>
      </c>
      <c r="M2538" s="28">
        <v>0</v>
      </c>
      <c r="N2538" s="28">
        <v>6678</v>
      </c>
      <c r="O2538" s="25" t="s">
        <v>25041</v>
      </c>
      <c r="P2538" s="24">
        <v>10</v>
      </c>
      <c r="Q2538" s="24" t="s">
        <v>203</v>
      </c>
      <c r="R2538" s="28">
        <v>206</v>
      </c>
      <c r="S2538" s="28">
        <v>804</v>
      </c>
      <c r="T2538" s="29">
        <v>0.1512428870919437</v>
      </c>
      <c r="U2538" s="28">
        <v>8852</v>
      </c>
      <c r="V2538" s="63"/>
      <c r="W2538" s="61">
        <f>(Table134[[#This Row],[2042 Future AADT]]-Table134[[#This Row],[AADT 2022]])/20*($W$5-2022)+Table134[[#This Row],[AADT 2022]]</f>
        <v>8852</v>
      </c>
      <c r="X2538" s="63"/>
    </row>
    <row r="2539" spans="1:24" s="21" customFormat="1" ht="24" customHeight="1" x14ac:dyDescent="0.25">
      <c r="A2539" s="24" t="s">
        <v>16392</v>
      </c>
      <c r="B2539" s="25" t="s">
        <v>20629</v>
      </c>
      <c r="C2539" s="24">
        <v>6930</v>
      </c>
      <c r="D2539" s="24" t="s">
        <v>17074</v>
      </c>
      <c r="E2539" s="24" t="s">
        <v>16393</v>
      </c>
      <c r="F2539" s="26">
        <f>Table134[[#This Row],[ToMeasure]]-Table134[[#This Row],[FromMeasure]]</f>
        <v>0.25956806999999998</v>
      </c>
      <c r="G2539" s="27" t="s">
        <v>16394</v>
      </c>
      <c r="H2539" s="37">
        <v>0</v>
      </c>
      <c r="I2539" s="24" t="s">
        <v>298</v>
      </c>
      <c r="J2539" s="37">
        <v>0.25956806999999998</v>
      </c>
      <c r="K2539" s="24" t="s">
        <v>16395</v>
      </c>
      <c r="L2539" s="28">
        <v>13097</v>
      </c>
      <c r="M2539" s="28">
        <v>0</v>
      </c>
      <c r="N2539" s="28">
        <v>13097</v>
      </c>
      <c r="O2539" s="25" t="s">
        <v>25042</v>
      </c>
      <c r="P2539" s="24">
        <v>12</v>
      </c>
      <c r="Q2539" s="24" t="s">
        <v>203</v>
      </c>
      <c r="R2539" s="28">
        <v>449</v>
      </c>
      <c r="S2539" s="28">
        <v>372</v>
      </c>
      <c r="T2539" s="29">
        <v>6.2686111323203786E-2</v>
      </c>
      <c r="U2539" s="28">
        <v>17360</v>
      </c>
      <c r="V2539" s="63"/>
      <c r="W2539" s="61">
        <f>(Table134[[#This Row],[2042 Future AADT]]-Table134[[#This Row],[AADT 2022]])/20*($W$5-2022)+Table134[[#This Row],[AADT 2022]]</f>
        <v>17360</v>
      </c>
      <c r="X2539" s="63"/>
    </row>
    <row r="2540" spans="1:24" s="21" customFormat="1" ht="24" customHeight="1" x14ac:dyDescent="0.25">
      <c r="A2540" s="24" t="s">
        <v>14155</v>
      </c>
      <c r="B2540" s="25" t="s">
        <v>20631</v>
      </c>
      <c r="C2540" s="24">
        <v>6932</v>
      </c>
      <c r="D2540" s="24" t="s">
        <v>17074</v>
      </c>
      <c r="E2540" s="24" t="s">
        <v>14156</v>
      </c>
      <c r="F2540" s="26">
        <f>Table134[[#This Row],[ToMeasure]]-Table134[[#This Row],[FromMeasure]]</f>
        <v>0.25348590999999998</v>
      </c>
      <c r="G2540" s="27" t="s">
        <v>14157</v>
      </c>
      <c r="H2540" s="37">
        <v>0</v>
      </c>
      <c r="I2540" s="24" t="s">
        <v>3074</v>
      </c>
      <c r="J2540" s="37">
        <v>0.25348590999999998</v>
      </c>
      <c r="K2540" s="24" t="s">
        <v>14158</v>
      </c>
      <c r="L2540" s="28">
        <v>3180</v>
      </c>
      <c r="M2540" s="28">
        <v>0</v>
      </c>
      <c r="N2540" s="28">
        <v>3180</v>
      </c>
      <c r="O2540" s="25" t="s">
        <v>25043</v>
      </c>
      <c r="P2540" s="24">
        <v>9</v>
      </c>
      <c r="Q2540" s="24" t="s">
        <v>203</v>
      </c>
      <c r="R2540" s="28">
        <v>108</v>
      </c>
      <c r="S2540" s="28">
        <v>90</v>
      </c>
      <c r="T2540" s="29">
        <v>6.2264150943396226E-2</v>
      </c>
      <c r="U2540" s="28">
        <v>4215</v>
      </c>
      <c r="V2540" s="63"/>
      <c r="W2540" s="61">
        <f>(Table134[[#This Row],[2042 Future AADT]]-Table134[[#This Row],[AADT 2022]])/20*($W$5-2022)+Table134[[#This Row],[AADT 2022]]</f>
        <v>4215</v>
      </c>
      <c r="X2540" s="63"/>
    </row>
    <row r="2541" spans="1:24" s="21" customFormat="1" ht="24" customHeight="1" x14ac:dyDescent="0.25">
      <c r="A2541" s="24" t="s">
        <v>16397</v>
      </c>
      <c r="B2541" s="25" t="s">
        <v>20630</v>
      </c>
      <c r="C2541" s="24">
        <v>6931</v>
      </c>
      <c r="D2541" s="24" t="s">
        <v>17074</v>
      </c>
      <c r="E2541" s="24" t="s">
        <v>16398</v>
      </c>
      <c r="F2541" s="26">
        <f>Table134[[#This Row],[ToMeasure]]-Table134[[#This Row],[FromMeasure]]</f>
        <v>0.23770137999999999</v>
      </c>
      <c r="G2541" s="27" t="s">
        <v>16395</v>
      </c>
      <c r="H2541" s="37">
        <v>0</v>
      </c>
      <c r="I2541" s="24" t="s">
        <v>16394</v>
      </c>
      <c r="J2541" s="37">
        <v>0.23770137999999999</v>
      </c>
      <c r="K2541" s="24" t="s">
        <v>298</v>
      </c>
      <c r="L2541" s="28">
        <v>2892</v>
      </c>
      <c r="M2541" s="28">
        <v>0</v>
      </c>
      <c r="N2541" s="28">
        <v>2892</v>
      </c>
      <c r="O2541" s="25" t="s">
        <v>25044</v>
      </c>
      <c r="P2541" s="24">
        <v>8</v>
      </c>
      <c r="Q2541" s="24" t="s">
        <v>203</v>
      </c>
      <c r="R2541" s="28">
        <v>89</v>
      </c>
      <c r="S2541" s="28">
        <v>346</v>
      </c>
      <c r="T2541" s="29">
        <v>0.15041493775933609</v>
      </c>
      <c r="U2541" s="28">
        <v>3833</v>
      </c>
      <c r="V2541" s="63"/>
      <c r="W2541" s="61">
        <f>(Table134[[#This Row],[2042 Future AADT]]-Table134[[#This Row],[AADT 2022]])/20*($W$5-2022)+Table134[[#This Row],[AADT 2022]]</f>
        <v>3833</v>
      </c>
      <c r="X2541" s="63"/>
    </row>
    <row r="2542" spans="1:24" s="21" customFormat="1" ht="24" customHeight="1" x14ac:dyDescent="0.25">
      <c r="A2542" s="24" t="s">
        <v>16400</v>
      </c>
      <c r="B2542" s="25" t="s">
        <v>20632</v>
      </c>
      <c r="C2542" s="24">
        <v>6933</v>
      </c>
      <c r="D2542" s="24" t="s">
        <v>17074</v>
      </c>
      <c r="E2542" s="24" t="s">
        <v>16401</v>
      </c>
      <c r="F2542" s="26">
        <f>Table134[[#This Row],[ToMeasure]]-Table134[[#This Row],[FromMeasure]]</f>
        <v>0.24346308999999999</v>
      </c>
      <c r="G2542" s="27" t="s">
        <v>14158</v>
      </c>
      <c r="H2542" s="37">
        <v>0</v>
      </c>
      <c r="I2542" s="24" t="s">
        <v>14157</v>
      </c>
      <c r="J2542" s="37">
        <v>0.24346308999999999</v>
      </c>
      <c r="K2542" s="24" t="s">
        <v>3074</v>
      </c>
      <c r="L2542" s="28">
        <v>11656</v>
      </c>
      <c r="M2542" s="28">
        <v>0</v>
      </c>
      <c r="N2542" s="28">
        <v>11656</v>
      </c>
      <c r="O2542" s="25" t="s">
        <v>25045</v>
      </c>
      <c r="P2542" s="24">
        <v>12</v>
      </c>
      <c r="Q2542" s="24" t="s">
        <v>203</v>
      </c>
      <c r="R2542" s="28">
        <v>352</v>
      </c>
      <c r="S2542" s="28">
        <v>1364</v>
      </c>
      <c r="T2542" s="29">
        <v>0.14722031571722718</v>
      </c>
      <c r="U2542" s="28">
        <v>15450</v>
      </c>
      <c r="V2542" s="63"/>
      <c r="W2542" s="61">
        <f>(Table134[[#This Row],[2042 Future AADT]]-Table134[[#This Row],[AADT 2022]])/20*($W$5-2022)+Table134[[#This Row],[AADT 2022]]</f>
        <v>15450</v>
      </c>
      <c r="X2542" s="63"/>
    </row>
    <row r="2543" spans="1:24" s="21" customFormat="1" ht="24" customHeight="1" x14ac:dyDescent="0.25">
      <c r="A2543" s="24" t="s">
        <v>16261</v>
      </c>
      <c r="B2543" s="25" t="s">
        <v>20634</v>
      </c>
      <c r="C2543" s="24">
        <v>6940</v>
      </c>
      <c r="D2543" s="24" t="s">
        <v>17074</v>
      </c>
      <c r="E2543" s="24" t="s">
        <v>16262</v>
      </c>
      <c r="F2543" s="26">
        <f>Table134[[#This Row],[ToMeasure]]-Table134[[#This Row],[FromMeasure]]</f>
        <v>0.28921307000000002</v>
      </c>
      <c r="G2543" s="27" t="s">
        <v>13630</v>
      </c>
      <c r="H2543" s="37">
        <v>0</v>
      </c>
      <c r="I2543" s="24" t="s">
        <v>298</v>
      </c>
      <c r="J2543" s="37">
        <v>0.28921307000000002</v>
      </c>
      <c r="K2543" s="24" t="s">
        <v>13629</v>
      </c>
      <c r="L2543" s="28">
        <v>11891</v>
      </c>
      <c r="M2543" s="28">
        <v>0</v>
      </c>
      <c r="N2543" s="28">
        <v>11891</v>
      </c>
      <c r="O2543" s="25" t="s">
        <v>25046</v>
      </c>
      <c r="P2543" s="24">
        <v>10</v>
      </c>
      <c r="Q2543" s="24" t="s">
        <v>203</v>
      </c>
      <c r="R2543" s="28">
        <v>407</v>
      </c>
      <c r="S2543" s="28">
        <v>338</v>
      </c>
      <c r="T2543" s="29">
        <v>6.2652426204692621E-2</v>
      </c>
      <c r="U2543" s="28">
        <v>15762</v>
      </c>
      <c r="V2543" s="63"/>
      <c r="W2543" s="61">
        <f>(Table134[[#This Row],[2042 Future AADT]]-Table134[[#This Row],[AADT 2022]])/20*($W$5-2022)+Table134[[#This Row],[AADT 2022]]</f>
        <v>15762</v>
      </c>
      <c r="X2543" s="63"/>
    </row>
    <row r="2544" spans="1:24" s="21" customFormat="1" ht="24" customHeight="1" x14ac:dyDescent="0.25">
      <c r="A2544" s="24" t="s">
        <v>13622</v>
      </c>
      <c r="B2544" s="25" t="s">
        <v>20636</v>
      </c>
      <c r="C2544" s="24">
        <v>6942</v>
      </c>
      <c r="D2544" s="24" t="s">
        <v>17074</v>
      </c>
      <c r="E2544" s="24" t="s">
        <v>13623</v>
      </c>
      <c r="F2544" s="26">
        <f>Table134[[#This Row],[ToMeasure]]-Table134[[#This Row],[FromMeasure]]</f>
        <v>0.24511867000000001</v>
      </c>
      <c r="G2544" s="27" t="s">
        <v>13624</v>
      </c>
      <c r="H2544" s="37">
        <v>0</v>
      </c>
      <c r="I2544" s="24" t="s">
        <v>3074</v>
      </c>
      <c r="J2544" s="37">
        <v>0.24511867000000001</v>
      </c>
      <c r="K2544" s="24" t="s">
        <v>13625</v>
      </c>
      <c r="L2544" s="28">
        <v>4482</v>
      </c>
      <c r="M2544" s="28">
        <v>0</v>
      </c>
      <c r="N2544" s="28">
        <v>4482</v>
      </c>
      <c r="O2544" s="25" t="s">
        <v>25047</v>
      </c>
      <c r="P2544" s="24">
        <v>8</v>
      </c>
      <c r="Q2544" s="24" t="s">
        <v>203</v>
      </c>
      <c r="R2544" s="28">
        <v>150</v>
      </c>
      <c r="S2544" s="28">
        <v>125</v>
      </c>
      <c r="T2544" s="29">
        <v>6.1356537260151715E-2</v>
      </c>
      <c r="U2544" s="28">
        <v>5941</v>
      </c>
      <c r="V2544" s="63"/>
      <c r="W2544" s="61">
        <f>(Table134[[#This Row],[2042 Future AADT]]-Table134[[#This Row],[AADT 2022]])/20*($W$5-2022)+Table134[[#This Row],[AADT 2022]]</f>
        <v>5941</v>
      </c>
      <c r="X2544" s="63"/>
    </row>
    <row r="2545" spans="1:24" s="21" customFormat="1" ht="24" customHeight="1" x14ac:dyDescent="0.25">
      <c r="A2545" s="24" t="s">
        <v>13627</v>
      </c>
      <c r="B2545" s="25" t="s">
        <v>20635</v>
      </c>
      <c r="C2545" s="24">
        <v>6941</v>
      </c>
      <c r="D2545" s="24" t="s">
        <v>17074</v>
      </c>
      <c r="E2545" s="24" t="s">
        <v>13628</v>
      </c>
      <c r="F2545" s="26">
        <f>Table134[[#This Row],[ToMeasure]]-Table134[[#This Row],[FromMeasure]]</f>
        <v>0.23796956</v>
      </c>
      <c r="G2545" s="27" t="s">
        <v>13629</v>
      </c>
      <c r="H2545" s="37">
        <v>0</v>
      </c>
      <c r="I2545" s="24" t="s">
        <v>13630</v>
      </c>
      <c r="J2545" s="37">
        <v>0.23796956</v>
      </c>
      <c r="K2545" s="24" t="s">
        <v>298</v>
      </c>
      <c r="L2545" s="28">
        <v>5371</v>
      </c>
      <c r="M2545" s="28">
        <v>0</v>
      </c>
      <c r="N2545" s="28">
        <v>5371</v>
      </c>
      <c r="O2545" s="25" t="s">
        <v>25048</v>
      </c>
      <c r="P2545" s="24">
        <v>10</v>
      </c>
      <c r="Q2545" s="24" t="s">
        <v>203</v>
      </c>
      <c r="R2545" s="28">
        <v>161</v>
      </c>
      <c r="S2545" s="28">
        <v>627</v>
      </c>
      <c r="T2545" s="29">
        <v>0.14671383355054923</v>
      </c>
      <c r="U2545" s="28">
        <v>7119</v>
      </c>
      <c r="V2545" s="63"/>
      <c r="W2545" s="61">
        <f>(Table134[[#This Row],[2042 Future AADT]]-Table134[[#This Row],[AADT 2022]])/20*($W$5-2022)+Table134[[#This Row],[AADT 2022]]</f>
        <v>7119</v>
      </c>
      <c r="X2545" s="63"/>
    </row>
    <row r="2546" spans="1:24" s="21" customFormat="1" ht="24" customHeight="1" x14ac:dyDescent="0.25">
      <c r="A2546" s="24" t="s">
        <v>14160</v>
      </c>
      <c r="B2546" s="25" t="s">
        <v>20637</v>
      </c>
      <c r="C2546" s="24">
        <v>6943</v>
      </c>
      <c r="D2546" s="24" t="s">
        <v>17074</v>
      </c>
      <c r="E2546" s="24" t="s">
        <v>14161</v>
      </c>
      <c r="F2546" s="26">
        <f>Table134[[#This Row],[ToMeasure]]-Table134[[#This Row],[FromMeasure]]</f>
        <v>0.23792748999999999</v>
      </c>
      <c r="G2546" s="27" t="s">
        <v>13625</v>
      </c>
      <c r="H2546" s="37">
        <v>0</v>
      </c>
      <c r="I2546" s="24" t="s">
        <v>13624</v>
      </c>
      <c r="J2546" s="37">
        <v>0.23792748999999999</v>
      </c>
      <c r="K2546" s="24" t="s">
        <v>3074</v>
      </c>
      <c r="L2546" s="28">
        <v>10784</v>
      </c>
      <c r="M2546" s="28">
        <v>0</v>
      </c>
      <c r="N2546" s="28">
        <v>10784</v>
      </c>
      <c r="O2546" s="25" t="s">
        <v>25049</v>
      </c>
      <c r="P2546" s="24">
        <v>10</v>
      </c>
      <c r="Q2546" s="24" t="s">
        <v>203</v>
      </c>
      <c r="R2546" s="28">
        <v>324</v>
      </c>
      <c r="S2546" s="28">
        <v>1262</v>
      </c>
      <c r="T2546" s="29">
        <v>0.14706973293768547</v>
      </c>
      <c r="U2546" s="28">
        <v>14295</v>
      </c>
      <c r="V2546" s="63"/>
      <c r="W2546" s="61">
        <f>(Table134[[#This Row],[2042 Future AADT]]-Table134[[#This Row],[AADT 2022]])/20*($W$5-2022)+Table134[[#This Row],[AADT 2022]]</f>
        <v>14295</v>
      </c>
      <c r="X2546" s="63"/>
    </row>
    <row r="2547" spans="1:24" s="21" customFormat="1" ht="24" customHeight="1" x14ac:dyDescent="0.25">
      <c r="A2547" s="24" t="s">
        <v>16403</v>
      </c>
      <c r="B2547" s="25" t="s">
        <v>20639</v>
      </c>
      <c r="C2547" s="24">
        <v>6945</v>
      </c>
      <c r="D2547" s="24" t="s">
        <v>17074</v>
      </c>
      <c r="E2547" s="24" t="s">
        <v>16404</v>
      </c>
      <c r="F2547" s="26">
        <f>Table134[[#This Row],[ToMeasure]]-Table134[[#This Row],[FromMeasure]]</f>
        <v>0.34745220999999998</v>
      </c>
      <c r="G2547" s="27" t="s">
        <v>10642</v>
      </c>
      <c r="H2547" s="37">
        <v>0</v>
      </c>
      <c r="I2547" s="24" t="s">
        <v>298</v>
      </c>
      <c r="J2547" s="37">
        <v>0.34745220999999998</v>
      </c>
      <c r="K2547" s="24" t="s">
        <v>14165</v>
      </c>
      <c r="L2547" s="28">
        <v>5769</v>
      </c>
      <c r="M2547" s="28">
        <v>0</v>
      </c>
      <c r="N2547" s="28">
        <v>5769</v>
      </c>
      <c r="O2547" s="25" t="s">
        <v>25050</v>
      </c>
      <c r="P2547" s="24">
        <v>13</v>
      </c>
      <c r="Q2547" s="24" t="s">
        <v>203</v>
      </c>
      <c r="R2547" s="28">
        <v>219</v>
      </c>
      <c r="S2547" s="28">
        <v>323</v>
      </c>
      <c r="T2547" s="29">
        <v>9.3950424683654013E-2</v>
      </c>
      <c r="U2547" s="28">
        <v>7647</v>
      </c>
      <c r="V2547" s="63"/>
      <c r="W2547" s="61">
        <f>(Table134[[#This Row],[2042 Future AADT]]-Table134[[#This Row],[AADT 2022]])/20*($W$5-2022)+Table134[[#This Row],[AADT 2022]]</f>
        <v>7647</v>
      </c>
      <c r="X2547" s="63"/>
    </row>
    <row r="2548" spans="1:24" s="21" customFormat="1" ht="24" customHeight="1" x14ac:dyDescent="0.25">
      <c r="A2548" s="24" t="s">
        <v>14163</v>
      </c>
      <c r="B2548" s="25" t="s">
        <v>20640</v>
      </c>
      <c r="C2548" s="24">
        <v>6946</v>
      </c>
      <c r="D2548" s="24" t="s">
        <v>17074</v>
      </c>
      <c r="E2548" s="24" t="s">
        <v>14164</v>
      </c>
      <c r="F2548" s="26">
        <f>Table134[[#This Row],[ToMeasure]]-Table134[[#This Row],[FromMeasure]]</f>
        <v>0.37987516999999998</v>
      </c>
      <c r="G2548" s="27" t="s">
        <v>10643</v>
      </c>
      <c r="H2548" s="37">
        <v>0</v>
      </c>
      <c r="I2548" s="24" t="s">
        <v>14165</v>
      </c>
      <c r="J2548" s="37">
        <v>0.37987516999999998</v>
      </c>
      <c r="K2548" s="24" t="s">
        <v>3074</v>
      </c>
      <c r="L2548" s="28">
        <v>5077</v>
      </c>
      <c r="M2548" s="28">
        <v>0</v>
      </c>
      <c r="N2548" s="28">
        <v>5077</v>
      </c>
      <c r="O2548" s="25" t="s">
        <v>25051</v>
      </c>
      <c r="P2548" s="24">
        <v>18</v>
      </c>
      <c r="Q2548" s="24" t="s">
        <v>203</v>
      </c>
      <c r="R2548" s="28">
        <v>193</v>
      </c>
      <c r="S2548" s="28">
        <v>285</v>
      </c>
      <c r="T2548" s="29">
        <v>9.4150088635020682E-2</v>
      </c>
      <c r="U2548" s="28">
        <v>7580</v>
      </c>
      <c r="V2548" s="63"/>
      <c r="W2548" s="61">
        <f>(Table134[[#This Row],[2042 Future AADT]]-Table134[[#This Row],[AADT 2022]])/20*($W$5-2022)+Table134[[#This Row],[AADT 2022]]</f>
        <v>7580</v>
      </c>
      <c r="X2548" s="63"/>
    </row>
    <row r="2549" spans="1:24" s="21" customFormat="1" ht="24" customHeight="1" x14ac:dyDescent="0.25">
      <c r="A2549" s="24" t="s">
        <v>16406</v>
      </c>
      <c r="B2549" s="25" t="s">
        <v>20642</v>
      </c>
      <c r="C2549" s="24">
        <v>6950</v>
      </c>
      <c r="D2549" s="24" t="s">
        <v>17074</v>
      </c>
      <c r="E2549" s="24" t="s">
        <v>16407</v>
      </c>
      <c r="F2549" s="26">
        <f>Table134[[#This Row],[ToMeasure]]-Table134[[#This Row],[FromMeasure]]</f>
        <v>0.28819402</v>
      </c>
      <c r="G2549" s="27" t="s">
        <v>16408</v>
      </c>
      <c r="H2549" s="37">
        <v>0</v>
      </c>
      <c r="I2549" s="24" t="s">
        <v>298</v>
      </c>
      <c r="J2549" s="37">
        <v>0.28819402</v>
      </c>
      <c r="K2549" s="24" t="s">
        <v>16409</v>
      </c>
      <c r="L2549" s="28">
        <v>17130</v>
      </c>
      <c r="M2549" s="28">
        <v>0</v>
      </c>
      <c r="N2549" s="28">
        <v>17130</v>
      </c>
      <c r="O2549" s="25" t="s">
        <v>25052</v>
      </c>
      <c r="P2549" s="24">
        <v>12</v>
      </c>
      <c r="Q2549" s="24" t="s">
        <v>203</v>
      </c>
      <c r="R2549" s="28">
        <v>517</v>
      </c>
      <c r="S2549" s="28">
        <v>2007</v>
      </c>
      <c r="T2549" s="29">
        <v>0.14734384121424401</v>
      </c>
      <c r="U2549" s="28">
        <v>25575</v>
      </c>
      <c r="V2549" s="63"/>
      <c r="W2549" s="61">
        <f>(Table134[[#This Row],[2042 Future AADT]]-Table134[[#This Row],[AADT 2022]])/20*($W$5-2022)+Table134[[#This Row],[AADT 2022]]</f>
        <v>25575</v>
      </c>
      <c r="X2549" s="63"/>
    </row>
    <row r="2550" spans="1:24" s="21" customFormat="1" ht="24" customHeight="1" x14ac:dyDescent="0.25">
      <c r="A2550" s="24" t="s">
        <v>16264</v>
      </c>
      <c r="B2550" s="25" t="s">
        <v>20644</v>
      </c>
      <c r="C2550" s="24">
        <v>6952</v>
      </c>
      <c r="D2550" s="24" t="s">
        <v>17074</v>
      </c>
      <c r="E2550" s="24" t="s">
        <v>16265</v>
      </c>
      <c r="F2550" s="26">
        <f>Table134[[#This Row],[ToMeasure]]-Table134[[#This Row],[FromMeasure]]</f>
        <v>0.24467612999999999</v>
      </c>
      <c r="G2550" s="27" t="s">
        <v>16266</v>
      </c>
      <c r="H2550" s="37">
        <v>0</v>
      </c>
      <c r="I2550" s="24" t="s">
        <v>3074</v>
      </c>
      <c r="J2550" s="37">
        <v>0.24467612999999999</v>
      </c>
      <c r="K2550" s="24" t="s">
        <v>16267</v>
      </c>
      <c r="L2550" s="28">
        <v>2135</v>
      </c>
      <c r="M2550" s="28">
        <v>0</v>
      </c>
      <c r="N2550" s="28">
        <v>2135</v>
      </c>
      <c r="O2550" s="25" t="s">
        <v>25053</v>
      </c>
      <c r="P2550" s="24">
        <v>12</v>
      </c>
      <c r="Q2550" s="24" t="s">
        <v>203</v>
      </c>
      <c r="R2550" s="28">
        <v>64</v>
      </c>
      <c r="S2550" s="28">
        <v>249</v>
      </c>
      <c r="T2550" s="29">
        <v>0.14660421545667449</v>
      </c>
      <c r="U2550" s="28">
        <v>3188</v>
      </c>
      <c r="V2550" s="63"/>
      <c r="W2550" s="61">
        <f>(Table134[[#This Row],[2042 Future AADT]]-Table134[[#This Row],[AADT 2022]])/20*($W$5-2022)+Table134[[#This Row],[AADT 2022]]</f>
        <v>3188</v>
      </c>
      <c r="X2550" s="63"/>
    </row>
    <row r="2551" spans="1:24" s="21" customFormat="1" ht="24" customHeight="1" x14ac:dyDescent="0.25">
      <c r="A2551" s="24" t="s">
        <v>16411</v>
      </c>
      <c r="B2551" s="25" t="s">
        <v>20643</v>
      </c>
      <c r="C2551" s="24">
        <v>6951</v>
      </c>
      <c r="D2551" s="24" t="s">
        <v>17074</v>
      </c>
      <c r="E2551" s="24" t="s">
        <v>16412</v>
      </c>
      <c r="F2551" s="26">
        <f>Table134[[#This Row],[ToMeasure]]-Table134[[#This Row],[FromMeasure]]</f>
        <v>0.23644626999999999</v>
      </c>
      <c r="G2551" s="27" t="s">
        <v>16409</v>
      </c>
      <c r="H2551" s="37">
        <v>0</v>
      </c>
      <c r="I2551" s="24" t="s">
        <v>16408</v>
      </c>
      <c r="J2551" s="37">
        <v>0.23644626999999999</v>
      </c>
      <c r="K2551" s="24" t="s">
        <v>298</v>
      </c>
      <c r="L2551" s="28">
        <v>2165</v>
      </c>
      <c r="M2551" s="28">
        <v>0</v>
      </c>
      <c r="N2551" s="28">
        <v>2165</v>
      </c>
      <c r="O2551" s="25" t="s">
        <v>25054</v>
      </c>
      <c r="P2551" s="24">
        <v>12</v>
      </c>
      <c r="Q2551" s="24" t="s">
        <v>203</v>
      </c>
      <c r="R2551" s="28">
        <v>64</v>
      </c>
      <c r="S2551" s="28">
        <v>253</v>
      </c>
      <c r="T2551" s="29">
        <v>0.14642032332563509</v>
      </c>
      <c r="U2551" s="28">
        <v>3232</v>
      </c>
      <c r="V2551" s="63"/>
      <c r="W2551" s="61">
        <f>(Table134[[#This Row],[2042 Future AADT]]-Table134[[#This Row],[AADT 2022]])/20*($W$5-2022)+Table134[[#This Row],[AADT 2022]]</f>
        <v>3232</v>
      </c>
      <c r="X2551" s="63"/>
    </row>
    <row r="2552" spans="1:24" s="21" customFormat="1" ht="24" customHeight="1" x14ac:dyDescent="0.25">
      <c r="A2552" s="24" t="s">
        <v>16414</v>
      </c>
      <c r="B2552" s="25" t="s">
        <v>20645</v>
      </c>
      <c r="C2552" s="24">
        <v>6953</v>
      </c>
      <c r="D2552" s="24" t="s">
        <v>17074</v>
      </c>
      <c r="E2552" s="24" t="s">
        <v>16415</v>
      </c>
      <c r="F2552" s="26">
        <f>Table134[[#This Row],[ToMeasure]]-Table134[[#This Row],[FromMeasure]]</f>
        <v>0.23848952000000001</v>
      </c>
      <c r="G2552" s="27" t="s">
        <v>16267</v>
      </c>
      <c r="H2552" s="37">
        <v>0</v>
      </c>
      <c r="I2552" s="24" t="s">
        <v>16266</v>
      </c>
      <c r="J2552" s="37">
        <v>0.23848952000000001</v>
      </c>
      <c r="K2552" s="24" t="s">
        <v>3074</v>
      </c>
      <c r="L2552" s="28">
        <v>18119</v>
      </c>
      <c r="M2552" s="28">
        <v>0</v>
      </c>
      <c r="N2552" s="28">
        <v>18119</v>
      </c>
      <c r="O2552" s="25" t="s">
        <v>25055</v>
      </c>
      <c r="P2552" s="24">
        <v>11</v>
      </c>
      <c r="Q2552" s="24" t="s">
        <v>203</v>
      </c>
      <c r="R2552" s="28">
        <v>548</v>
      </c>
      <c r="S2552" s="28">
        <v>2122</v>
      </c>
      <c r="T2552" s="29">
        <v>0.14735912577956842</v>
      </c>
      <c r="U2552" s="28">
        <v>27052</v>
      </c>
      <c r="V2552" s="63"/>
      <c r="W2552" s="61">
        <f>(Table134[[#This Row],[2042 Future AADT]]-Table134[[#This Row],[AADT 2022]])/20*($W$5-2022)+Table134[[#This Row],[AADT 2022]]</f>
        <v>27052</v>
      </c>
      <c r="X2552" s="63"/>
    </row>
    <row r="2553" spans="1:24" s="21" customFormat="1" ht="24" customHeight="1" x14ac:dyDescent="0.25">
      <c r="A2553" s="24" t="s">
        <v>13632</v>
      </c>
      <c r="B2553" s="25" t="s">
        <v>20647</v>
      </c>
      <c r="C2553" s="24">
        <v>6960</v>
      </c>
      <c r="D2553" s="24" t="s">
        <v>17074</v>
      </c>
      <c r="E2553" s="24" t="s">
        <v>13633</v>
      </c>
      <c r="F2553" s="26">
        <f>Table134[[#This Row],[ToMeasure]]-Table134[[#This Row],[FromMeasure]]</f>
        <v>0.28604265000000001</v>
      </c>
      <c r="G2553" s="27" t="s">
        <v>13634</v>
      </c>
      <c r="H2553" s="37">
        <v>0</v>
      </c>
      <c r="I2553" s="24" t="s">
        <v>298</v>
      </c>
      <c r="J2553" s="37">
        <v>0.28604265000000001</v>
      </c>
      <c r="K2553" s="24" t="s">
        <v>9403</v>
      </c>
      <c r="L2553" s="28">
        <v>6889</v>
      </c>
      <c r="M2553" s="28">
        <v>0</v>
      </c>
      <c r="N2553" s="28">
        <v>6889</v>
      </c>
      <c r="O2553" s="25" t="s">
        <v>25056</v>
      </c>
      <c r="P2553" s="24">
        <v>10</v>
      </c>
      <c r="Q2553" s="24" t="s">
        <v>203</v>
      </c>
      <c r="R2553" s="28">
        <v>236</v>
      </c>
      <c r="S2553" s="28">
        <v>195</v>
      </c>
      <c r="T2553" s="29">
        <v>6.2563507040209035E-2</v>
      </c>
      <c r="U2553" s="28">
        <v>10285</v>
      </c>
      <c r="V2553" s="63"/>
      <c r="W2553" s="61">
        <f>(Table134[[#This Row],[2042 Future AADT]]-Table134[[#This Row],[AADT 2022]])/20*($W$5-2022)+Table134[[#This Row],[AADT 2022]]</f>
        <v>10285</v>
      </c>
      <c r="X2553" s="63"/>
    </row>
    <row r="2554" spans="1:24" s="21" customFormat="1" ht="24" customHeight="1" x14ac:dyDescent="0.25">
      <c r="A2554" s="24" t="s">
        <v>16269</v>
      </c>
      <c r="B2554" s="25" t="s">
        <v>20649</v>
      </c>
      <c r="C2554" s="24">
        <v>6962</v>
      </c>
      <c r="D2554" s="24" t="s">
        <v>17074</v>
      </c>
      <c r="E2554" s="24" t="s">
        <v>16270</v>
      </c>
      <c r="F2554" s="26">
        <f>Table134[[#This Row],[ToMeasure]]-Table134[[#This Row],[FromMeasure]]</f>
        <v>0.25123860999999997</v>
      </c>
      <c r="G2554" s="27" t="s">
        <v>16271</v>
      </c>
      <c r="H2554" s="37">
        <v>0</v>
      </c>
      <c r="I2554" s="24" t="s">
        <v>3074</v>
      </c>
      <c r="J2554" s="37">
        <v>0.25123860999999997</v>
      </c>
      <c r="K2554" s="24" t="s">
        <v>1479</v>
      </c>
      <c r="L2554" s="28">
        <v>982</v>
      </c>
      <c r="M2554" s="28">
        <v>0</v>
      </c>
      <c r="N2554" s="28">
        <v>982</v>
      </c>
      <c r="O2554" s="25" t="s">
        <v>25057</v>
      </c>
      <c r="P2554" s="24">
        <v>9</v>
      </c>
      <c r="Q2554" s="24" t="s">
        <v>203</v>
      </c>
      <c r="R2554" s="28">
        <v>33</v>
      </c>
      <c r="S2554" s="28">
        <v>26</v>
      </c>
      <c r="T2554" s="29">
        <v>6.008146639511202E-2</v>
      </c>
      <c r="U2554" s="28">
        <v>1466</v>
      </c>
      <c r="V2554" s="63"/>
      <c r="W2554" s="61">
        <f>(Table134[[#This Row],[2042 Future AADT]]-Table134[[#This Row],[AADT 2022]])/20*($W$5-2022)+Table134[[#This Row],[AADT 2022]]</f>
        <v>1466</v>
      </c>
      <c r="X2554" s="63"/>
    </row>
    <row r="2555" spans="1:24" s="21" customFormat="1" ht="24" customHeight="1" x14ac:dyDescent="0.25">
      <c r="A2555" s="24" t="s">
        <v>16273</v>
      </c>
      <c r="B2555" s="25" t="s">
        <v>20648</v>
      </c>
      <c r="C2555" s="24">
        <v>6961</v>
      </c>
      <c r="D2555" s="24" t="s">
        <v>17074</v>
      </c>
      <c r="E2555" s="24" t="s">
        <v>16274</v>
      </c>
      <c r="F2555" s="26">
        <f>Table134[[#This Row],[ToMeasure]]-Table134[[#This Row],[FromMeasure]]</f>
        <v>0.23306012000000001</v>
      </c>
      <c r="G2555" s="27" t="s">
        <v>9403</v>
      </c>
      <c r="H2555" s="37">
        <v>0</v>
      </c>
      <c r="I2555" s="24" t="s">
        <v>13634</v>
      </c>
      <c r="J2555" s="37">
        <v>0.23306012000000001</v>
      </c>
      <c r="K2555" s="24" t="s">
        <v>298</v>
      </c>
      <c r="L2555" s="28">
        <v>1123</v>
      </c>
      <c r="M2555" s="28">
        <v>0</v>
      </c>
      <c r="N2555" s="28">
        <v>1123</v>
      </c>
      <c r="O2555" s="25" t="s">
        <v>25058</v>
      </c>
      <c r="P2555" s="24">
        <v>10</v>
      </c>
      <c r="Q2555" s="24" t="s">
        <v>203</v>
      </c>
      <c r="R2555" s="28">
        <v>33</v>
      </c>
      <c r="S2555" s="28">
        <v>132</v>
      </c>
      <c r="T2555" s="29">
        <v>0.14692787177203917</v>
      </c>
      <c r="U2555" s="28">
        <v>1677</v>
      </c>
      <c r="V2555" s="63"/>
      <c r="W2555" s="61">
        <f>(Table134[[#This Row],[2042 Future AADT]]-Table134[[#This Row],[AADT 2022]])/20*($W$5-2022)+Table134[[#This Row],[AADT 2022]]</f>
        <v>1677</v>
      </c>
      <c r="X2555" s="63"/>
    </row>
    <row r="2556" spans="1:24" s="21" customFormat="1" ht="24" customHeight="1" x14ac:dyDescent="0.25">
      <c r="A2556" s="24" t="s">
        <v>16417</v>
      </c>
      <c r="B2556" s="25" t="s">
        <v>20650</v>
      </c>
      <c r="C2556" s="24">
        <v>6963</v>
      </c>
      <c r="D2556" s="24" t="s">
        <v>17074</v>
      </c>
      <c r="E2556" s="24" t="s">
        <v>1482</v>
      </c>
      <c r="F2556" s="26">
        <f>Table134[[#This Row],[ToMeasure]]-Table134[[#This Row],[FromMeasure]]</f>
        <v>0.26396128000000002</v>
      </c>
      <c r="G2556" s="27" t="s">
        <v>1479</v>
      </c>
      <c r="H2556" s="37">
        <v>0</v>
      </c>
      <c r="I2556" s="24" t="s">
        <v>16271</v>
      </c>
      <c r="J2556" s="37">
        <v>0.26396128000000002</v>
      </c>
      <c r="K2556" s="24" t="s">
        <v>3074</v>
      </c>
      <c r="L2556" s="28">
        <v>7030</v>
      </c>
      <c r="M2556" s="28">
        <v>0</v>
      </c>
      <c r="N2556" s="28">
        <v>7030</v>
      </c>
      <c r="O2556" s="25" t="s">
        <v>25059</v>
      </c>
      <c r="P2556" s="24">
        <v>9</v>
      </c>
      <c r="Q2556" s="24" t="s">
        <v>203</v>
      </c>
      <c r="R2556" s="28">
        <v>211</v>
      </c>
      <c r="S2556" s="28">
        <v>823</v>
      </c>
      <c r="T2556" s="29">
        <v>0.14708392603129444</v>
      </c>
      <c r="U2556" s="28">
        <v>10496</v>
      </c>
      <c r="V2556" s="63"/>
      <c r="W2556" s="61">
        <f>(Table134[[#This Row],[2042 Future AADT]]-Table134[[#This Row],[AADT 2022]])/20*($W$5-2022)+Table134[[#This Row],[AADT 2022]]</f>
        <v>10496</v>
      </c>
      <c r="X2556" s="63"/>
    </row>
    <row r="2557" spans="1:24" s="21" customFormat="1" ht="24" customHeight="1" x14ac:dyDescent="0.25">
      <c r="A2557" s="24" t="s">
        <v>14167</v>
      </c>
      <c r="B2557" s="25" t="s">
        <v>20652</v>
      </c>
      <c r="C2557" s="24">
        <v>6970</v>
      </c>
      <c r="D2557" s="24" t="s">
        <v>17074</v>
      </c>
      <c r="E2557" s="24" t="s">
        <v>14168</v>
      </c>
      <c r="F2557" s="26">
        <f>Table134[[#This Row],[ToMeasure]]-Table134[[#This Row],[FromMeasure]]</f>
        <v>0.26362866000000001</v>
      </c>
      <c r="G2557" s="27" t="s">
        <v>14169</v>
      </c>
      <c r="H2557" s="37">
        <v>0</v>
      </c>
      <c r="I2557" s="24" t="s">
        <v>298</v>
      </c>
      <c r="J2557" s="37">
        <v>0.26362866000000001</v>
      </c>
      <c r="K2557" s="24" t="s">
        <v>14170</v>
      </c>
      <c r="L2557" s="28">
        <v>5002</v>
      </c>
      <c r="M2557" s="28">
        <v>0</v>
      </c>
      <c r="N2557" s="28">
        <v>5002</v>
      </c>
      <c r="O2557" s="25" t="s">
        <v>25060</v>
      </c>
      <c r="P2557" s="24">
        <v>10</v>
      </c>
      <c r="Q2557" s="24" t="s">
        <v>203</v>
      </c>
      <c r="R2557" s="28">
        <v>171</v>
      </c>
      <c r="S2557" s="28">
        <v>139</v>
      </c>
      <c r="T2557" s="29">
        <v>6.1975209916033586E-2</v>
      </c>
      <c r="U2557" s="28">
        <v>7468</v>
      </c>
      <c r="V2557" s="63"/>
      <c r="W2557" s="61">
        <f>(Table134[[#This Row],[2042 Future AADT]]-Table134[[#This Row],[AADT 2022]])/20*($W$5-2022)+Table134[[#This Row],[AADT 2022]]</f>
        <v>7468</v>
      </c>
      <c r="X2557" s="63"/>
    </row>
    <row r="2558" spans="1:24" s="21" customFormat="1" ht="24" customHeight="1" x14ac:dyDescent="0.25">
      <c r="A2558" s="24" t="s">
        <v>16276</v>
      </c>
      <c r="B2558" s="25" t="s">
        <v>20654</v>
      </c>
      <c r="C2558" s="24">
        <v>6972</v>
      </c>
      <c r="D2558" s="24" t="s">
        <v>17074</v>
      </c>
      <c r="E2558" s="24" t="s">
        <v>16277</v>
      </c>
      <c r="F2558" s="26">
        <f>Table134[[#This Row],[ToMeasure]]-Table134[[#This Row],[FromMeasure]]</f>
        <v>0.26352724999999999</v>
      </c>
      <c r="G2558" s="27" t="s">
        <v>16278</v>
      </c>
      <c r="H2558" s="37">
        <v>0</v>
      </c>
      <c r="I2558" s="24" t="s">
        <v>3074</v>
      </c>
      <c r="J2558" s="37">
        <v>0.26352724999999999</v>
      </c>
      <c r="K2558" s="24" t="s">
        <v>16279</v>
      </c>
      <c r="L2558" s="28">
        <v>1211</v>
      </c>
      <c r="M2558" s="28">
        <v>0</v>
      </c>
      <c r="N2558" s="28">
        <v>1211</v>
      </c>
      <c r="O2558" s="25" t="s">
        <v>25061</v>
      </c>
      <c r="P2558" s="24">
        <v>11</v>
      </c>
      <c r="Q2558" s="24" t="s">
        <v>203</v>
      </c>
      <c r="R2558" s="28">
        <v>40</v>
      </c>
      <c r="S2558" s="28">
        <v>34</v>
      </c>
      <c r="T2558" s="29">
        <v>6.1106523534269201E-2</v>
      </c>
      <c r="U2558" s="28">
        <v>1808</v>
      </c>
      <c r="V2558" s="63"/>
      <c r="W2558" s="61">
        <f>(Table134[[#This Row],[2042 Future AADT]]-Table134[[#This Row],[AADT 2022]])/20*($W$5-2022)+Table134[[#This Row],[AADT 2022]]</f>
        <v>1808</v>
      </c>
      <c r="X2558" s="63"/>
    </row>
    <row r="2559" spans="1:24" s="21" customFormat="1" ht="24" customHeight="1" x14ac:dyDescent="0.25">
      <c r="A2559" s="24" t="s">
        <v>16419</v>
      </c>
      <c r="B2559" s="25" t="s">
        <v>20653</v>
      </c>
      <c r="C2559" s="24">
        <v>6971</v>
      </c>
      <c r="D2559" s="24" t="s">
        <v>17074</v>
      </c>
      <c r="E2559" s="24" t="s">
        <v>16420</v>
      </c>
      <c r="F2559" s="26">
        <f>Table134[[#This Row],[ToMeasure]]-Table134[[#This Row],[FromMeasure]]</f>
        <v>0.25482937999999999</v>
      </c>
      <c r="G2559" s="27" t="s">
        <v>14170</v>
      </c>
      <c r="H2559" s="37">
        <v>0</v>
      </c>
      <c r="I2559" s="24" t="s">
        <v>14169</v>
      </c>
      <c r="J2559" s="37">
        <v>0.25482937999999999</v>
      </c>
      <c r="K2559" s="24" t="s">
        <v>298</v>
      </c>
      <c r="L2559" s="28">
        <v>1132</v>
      </c>
      <c r="M2559" s="28">
        <v>0</v>
      </c>
      <c r="N2559" s="28">
        <v>1132</v>
      </c>
      <c r="O2559" s="25" t="s">
        <v>25062</v>
      </c>
      <c r="P2559" s="24">
        <v>11</v>
      </c>
      <c r="Q2559" s="24" t="s">
        <v>203</v>
      </c>
      <c r="R2559" s="28">
        <v>33</v>
      </c>
      <c r="S2559" s="28">
        <v>133</v>
      </c>
      <c r="T2559" s="29">
        <v>0.14664310954063603</v>
      </c>
      <c r="U2559" s="28">
        <v>1690</v>
      </c>
      <c r="V2559" s="63"/>
      <c r="W2559" s="61">
        <f>(Table134[[#This Row],[2042 Future AADT]]-Table134[[#This Row],[AADT 2022]])/20*($W$5-2022)+Table134[[#This Row],[AADT 2022]]</f>
        <v>1690</v>
      </c>
      <c r="X2559" s="63"/>
    </row>
    <row r="2560" spans="1:24" s="21" customFormat="1" ht="24" customHeight="1" x14ac:dyDescent="0.25">
      <c r="A2560" s="24" t="s">
        <v>16281</v>
      </c>
      <c r="B2560" s="25" t="s">
        <v>20655</v>
      </c>
      <c r="C2560" s="24">
        <v>6973</v>
      </c>
      <c r="D2560" s="24" t="s">
        <v>17074</v>
      </c>
      <c r="E2560" s="24" t="s">
        <v>16282</v>
      </c>
      <c r="F2560" s="26">
        <f>Table134[[#This Row],[ToMeasure]]-Table134[[#This Row],[FromMeasure]]</f>
        <v>0.24307107</v>
      </c>
      <c r="G2560" s="27" t="s">
        <v>16279</v>
      </c>
      <c r="H2560" s="37">
        <v>0</v>
      </c>
      <c r="I2560" s="24" t="s">
        <v>16278</v>
      </c>
      <c r="J2560" s="37">
        <v>0.24307107</v>
      </c>
      <c r="K2560" s="24" t="s">
        <v>3074</v>
      </c>
      <c r="L2560" s="28">
        <v>5653</v>
      </c>
      <c r="M2560" s="28">
        <v>0</v>
      </c>
      <c r="N2560" s="28">
        <v>5653</v>
      </c>
      <c r="O2560" s="25" t="s">
        <v>25063</v>
      </c>
      <c r="P2560" s="24">
        <v>11</v>
      </c>
      <c r="Q2560" s="24" t="s">
        <v>203</v>
      </c>
      <c r="R2560" s="28">
        <v>169</v>
      </c>
      <c r="S2560" s="28">
        <v>660</v>
      </c>
      <c r="T2560" s="29">
        <v>0.14664779762957722</v>
      </c>
      <c r="U2560" s="28">
        <v>8440</v>
      </c>
      <c r="V2560" s="63"/>
      <c r="W2560" s="61">
        <f>(Table134[[#This Row],[2042 Future AADT]]-Table134[[#This Row],[AADT 2022]])/20*($W$5-2022)+Table134[[#This Row],[AADT 2022]]</f>
        <v>8440</v>
      </c>
      <c r="X2560" s="63"/>
    </row>
    <row r="2561" spans="1:24" s="21" customFormat="1" ht="24" customHeight="1" x14ac:dyDescent="0.25">
      <c r="A2561" s="24" t="s">
        <v>16422</v>
      </c>
      <c r="B2561" s="25" t="s">
        <v>20657</v>
      </c>
      <c r="C2561" s="24">
        <v>6980</v>
      </c>
      <c r="D2561" s="24" t="s">
        <v>17074</v>
      </c>
      <c r="E2561" s="24" t="s">
        <v>16423</v>
      </c>
      <c r="F2561" s="26">
        <f>Table134[[#This Row],[ToMeasure]]-Table134[[#This Row],[FromMeasure]]</f>
        <v>0.27776010000000001</v>
      </c>
      <c r="G2561" s="27" t="s">
        <v>16287</v>
      </c>
      <c r="H2561" s="37">
        <v>0</v>
      </c>
      <c r="I2561" s="24" t="s">
        <v>298</v>
      </c>
      <c r="J2561" s="37">
        <v>0.27776010000000001</v>
      </c>
      <c r="K2561" s="24" t="s">
        <v>16286</v>
      </c>
      <c r="L2561" s="28">
        <v>1376</v>
      </c>
      <c r="M2561" s="28">
        <v>0</v>
      </c>
      <c r="N2561" s="28">
        <v>1376</v>
      </c>
      <c r="O2561" s="25" t="s">
        <v>25064</v>
      </c>
      <c r="P2561" s="24">
        <v>12</v>
      </c>
      <c r="Q2561" s="24" t="s">
        <v>203</v>
      </c>
      <c r="R2561" s="28">
        <v>46</v>
      </c>
      <c r="S2561" s="28">
        <v>38</v>
      </c>
      <c r="T2561" s="29">
        <v>6.1046511627906974E-2</v>
      </c>
      <c r="U2561" s="28">
        <v>2054</v>
      </c>
      <c r="V2561" s="63"/>
      <c r="W2561" s="61">
        <f>(Table134[[#This Row],[2042 Future AADT]]-Table134[[#This Row],[AADT 2022]])/20*($W$5-2022)+Table134[[#This Row],[AADT 2022]]</f>
        <v>2054</v>
      </c>
      <c r="X2561" s="63"/>
    </row>
    <row r="2562" spans="1:24" s="21" customFormat="1" ht="24" customHeight="1" x14ac:dyDescent="0.25">
      <c r="A2562" s="24" t="s">
        <v>14172</v>
      </c>
      <c r="B2562" s="25" t="s">
        <v>20659</v>
      </c>
      <c r="C2562" s="24">
        <v>6982</v>
      </c>
      <c r="D2562" s="24" t="s">
        <v>17074</v>
      </c>
      <c r="E2562" s="24" t="s">
        <v>14173</v>
      </c>
      <c r="F2562" s="26">
        <f>Table134[[#This Row],[ToMeasure]]-Table134[[#This Row],[FromMeasure]]</f>
        <v>0.26839233000000001</v>
      </c>
      <c r="G2562" s="27" t="s">
        <v>13639</v>
      </c>
      <c r="H2562" s="37">
        <v>0</v>
      </c>
      <c r="I2562" s="24" t="s">
        <v>3074</v>
      </c>
      <c r="J2562" s="37">
        <v>0.26839233000000001</v>
      </c>
      <c r="K2562" s="24" t="s">
        <v>13638</v>
      </c>
      <c r="L2562" s="28">
        <v>380</v>
      </c>
      <c r="M2562" s="28">
        <v>0</v>
      </c>
      <c r="N2562" s="28">
        <v>380</v>
      </c>
      <c r="O2562" s="25" t="s">
        <v>25065</v>
      </c>
      <c r="P2562" s="24">
        <v>12</v>
      </c>
      <c r="Q2562" s="24" t="s">
        <v>203</v>
      </c>
      <c r="R2562" s="28">
        <v>12</v>
      </c>
      <c r="S2562" s="28">
        <v>9</v>
      </c>
      <c r="T2562" s="29">
        <v>5.526315789473684E-2</v>
      </c>
      <c r="U2562" s="28">
        <v>567</v>
      </c>
      <c r="V2562" s="63"/>
      <c r="W2562" s="61">
        <f>(Table134[[#This Row],[2042 Future AADT]]-Table134[[#This Row],[AADT 2022]])/20*($W$5-2022)+Table134[[#This Row],[AADT 2022]]</f>
        <v>567</v>
      </c>
      <c r="X2562" s="63"/>
    </row>
    <row r="2563" spans="1:24" s="21" customFormat="1" ht="24" customHeight="1" x14ac:dyDescent="0.25">
      <c r="A2563" s="24" t="s">
        <v>16284</v>
      </c>
      <c r="B2563" s="25" t="s">
        <v>20658</v>
      </c>
      <c r="C2563" s="24">
        <v>6981</v>
      </c>
      <c r="D2563" s="24" t="s">
        <v>17074</v>
      </c>
      <c r="E2563" s="24" t="s">
        <v>16285</v>
      </c>
      <c r="F2563" s="26">
        <f>Table134[[#This Row],[ToMeasure]]-Table134[[#This Row],[FromMeasure]]</f>
        <v>0.22485002000000001</v>
      </c>
      <c r="G2563" s="27" t="s">
        <v>16286</v>
      </c>
      <c r="H2563" s="37">
        <v>0</v>
      </c>
      <c r="I2563" s="24" t="s">
        <v>16287</v>
      </c>
      <c r="J2563" s="37">
        <v>0.22485002000000001</v>
      </c>
      <c r="K2563" s="24" t="s">
        <v>298</v>
      </c>
      <c r="L2563" s="28">
        <v>2579</v>
      </c>
      <c r="M2563" s="28">
        <v>0</v>
      </c>
      <c r="N2563" s="28">
        <v>2579</v>
      </c>
      <c r="O2563" s="25" t="s">
        <v>25066</v>
      </c>
      <c r="P2563" s="24">
        <v>10</v>
      </c>
      <c r="Q2563" s="24" t="s">
        <v>203</v>
      </c>
      <c r="R2563" s="28">
        <v>77</v>
      </c>
      <c r="S2563" s="28">
        <v>301</v>
      </c>
      <c r="T2563" s="29">
        <v>0.14656843737882899</v>
      </c>
      <c r="U2563" s="28">
        <v>3850</v>
      </c>
      <c r="V2563" s="63"/>
      <c r="W2563" s="61">
        <f>(Table134[[#This Row],[2042 Future AADT]]-Table134[[#This Row],[AADT 2022]])/20*($W$5-2022)+Table134[[#This Row],[AADT 2022]]</f>
        <v>3850</v>
      </c>
      <c r="X2563" s="63"/>
    </row>
    <row r="2564" spans="1:24" s="21" customFormat="1" ht="24" customHeight="1" x14ac:dyDescent="0.25">
      <c r="A2564" s="24" t="s">
        <v>13636</v>
      </c>
      <c r="B2564" s="25" t="s">
        <v>20660</v>
      </c>
      <c r="C2564" s="24">
        <v>6983</v>
      </c>
      <c r="D2564" s="24" t="s">
        <v>17074</v>
      </c>
      <c r="E2564" s="24" t="s">
        <v>13637</v>
      </c>
      <c r="F2564" s="26">
        <f>Table134[[#This Row],[ToMeasure]]-Table134[[#This Row],[FromMeasure]]</f>
        <v>0.26580220999999998</v>
      </c>
      <c r="G2564" s="27" t="s">
        <v>13638</v>
      </c>
      <c r="H2564" s="37">
        <v>0</v>
      </c>
      <c r="I2564" s="24" t="s">
        <v>13639</v>
      </c>
      <c r="J2564" s="37">
        <v>0.26580220999999998</v>
      </c>
      <c r="K2564" s="24" t="s">
        <v>3074</v>
      </c>
      <c r="L2564" s="28">
        <v>1290</v>
      </c>
      <c r="M2564" s="28">
        <v>0</v>
      </c>
      <c r="N2564" s="28">
        <v>1290</v>
      </c>
      <c r="O2564" s="25" t="s">
        <v>25067</v>
      </c>
      <c r="P2564" s="24">
        <v>11</v>
      </c>
      <c r="Q2564" s="24" t="s">
        <v>203</v>
      </c>
      <c r="R2564" s="28">
        <v>38</v>
      </c>
      <c r="S2564" s="28">
        <v>149</v>
      </c>
      <c r="T2564" s="29">
        <v>0.14496124031007751</v>
      </c>
      <c r="U2564" s="28">
        <v>1926</v>
      </c>
      <c r="V2564" s="63"/>
      <c r="W2564" s="61">
        <f>(Table134[[#This Row],[2042 Future AADT]]-Table134[[#This Row],[AADT 2022]])/20*($W$5-2022)+Table134[[#This Row],[AADT 2022]]</f>
        <v>1926</v>
      </c>
      <c r="X2564" s="63"/>
    </row>
    <row r="2565" spans="1:24" s="21" customFormat="1" ht="24" customHeight="1" x14ac:dyDescent="0.25">
      <c r="A2565" s="24" t="s">
        <v>14175</v>
      </c>
      <c r="B2565" s="25"/>
      <c r="C2565" s="24" t="s">
        <v>203</v>
      </c>
      <c r="D2565" s="24" t="s">
        <v>17074</v>
      </c>
      <c r="E2565" s="24" t="s">
        <v>14176</v>
      </c>
      <c r="F2565" s="26">
        <f>Table134[[#This Row],[ToMeasure]]-Table134[[#This Row],[FromMeasure]]</f>
        <v>4.0756489999999999E-2</v>
      </c>
      <c r="G2565" s="27" t="s">
        <v>14177</v>
      </c>
      <c r="H2565" s="37">
        <v>0</v>
      </c>
      <c r="I2565" s="24" t="s">
        <v>14178</v>
      </c>
      <c r="J2565" s="37">
        <v>4.0756489999999999E-2</v>
      </c>
      <c r="K2565" s="24" t="s">
        <v>3074</v>
      </c>
      <c r="L2565" s="28" t="s">
        <v>203</v>
      </c>
      <c r="M2565" s="28" t="s">
        <v>203</v>
      </c>
      <c r="N2565" s="28" t="s">
        <v>203</v>
      </c>
      <c r="O2565" s="25" t="s">
        <v>203</v>
      </c>
      <c r="P2565" s="24" t="s">
        <v>203</v>
      </c>
      <c r="Q2565" s="24" t="s">
        <v>203</v>
      </c>
      <c r="R2565" s="28" t="s">
        <v>203</v>
      </c>
      <c r="S2565" s="28" t="s">
        <v>203</v>
      </c>
      <c r="T2565" s="29" t="s">
        <v>203</v>
      </c>
      <c r="U2565" s="28" t="s">
        <v>203</v>
      </c>
      <c r="V2565" s="63"/>
      <c r="W2565" s="61" t="e">
        <f>(Table134[[#This Row],[2042 Future AADT]]-Table134[[#This Row],[AADT 2022]])/20*($W$5-2022)+Table134[[#This Row],[AADT 2022]]</f>
        <v>#VALUE!</v>
      </c>
      <c r="X2565" s="63"/>
    </row>
    <row r="2566" spans="1:24" s="21" customFormat="1" ht="24" customHeight="1" x14ac:dyDescent="0.25">
      <c r="A2566" s="24" t="s">
        <v>16425</v>
      </c>
      <c r="B2566" s="25"/>
      <c r="C2566" s="24" t="s">
        <v>203</v>
      </c>
      <c r="D2566" s="24" t="s">
        <v>17074</v>
      </c>
      <c r="E2566" s="24" t="s">
        <v>16426</v>
      </c>
      <c r="F2566" s="26">
        <f>Table134[[#This Row],[ToMeasure]]-Table134[[#This Row],[FromMeasure]]</f>
        <v>0.44162549000000001</v>
      </c>
      <c r="G2566" s="27" t="s">
        <v>13644</v>
      </c>
      <c r="H2566" s="37">
        <v>0</v>
      </c>
      <c r="I2566" s="24" t="s">
        <v>298</v>
      </c>
      <c r="J2566" s="37">
        <v>0.44162549000000001</v>
      </c>
      <c r="K2566" s="24" t="s">
        <v>14181</v>
      </c>
      <c r="L2566" s="28" t="s">
        <v>203</v>
      </c>
      <c r="M2566" s="28" t="s">
        <v>203</v>
      </c>
      <c r="N2566" s="28" t="s">
        <v>203</v>
      </c>
      <c r="O2566" s="25" t="s">
        <v>203</v>
      </c>
      <c r="P2566" s="24" t="s">
        <v>203</v>
      </c>
      <c r="Q2566" s="24" t="s">
        <v>203</v>
      </c>
      <c r="R2566" s="28" t="s">
        <v>203</v>
      </c>
      <c r="S2566" s="28" t="s">
        <v>203</v>
      </c>
      <c r="T2566" s="29" t="s">
        <v>203</v>
      </c>
      <c r="U2566" s="28" t="s">
        <v>203</v>
      </c>
      <c r="V2566" s="63"/>
      <c r="W2566" s="61" t="e">
        <f>(Table134[[#This Row],[2042 Future AADT]]-Table134[[#This Row],[AADT 2022]])/20*($W$5-2022)+Table134[[#This Row],[AADT 2022]]</f>
        <v>#VALUE!</v>
      </c>
      <c r="X2566" s="63"/>
    </row>
    <row r="2567" spans="1:24" s="21" customFormat="1" ht="24" customHeight="1" x14ac:dyDescent="0.25">
      <c r="A2567" s="24" t="s">
        <v>16289</v>
      </c>
      <c r="B2567" s="25"/>
      <c r="C2567" s="24" t="s">
        <v>203</v>
      </c>
      <c r="D2567" s="24" t="s">
        <v>17074</v>
      </c>
      <c r="E2567" s="24" t="s">
        <v>16290</v>
      </c>
      <c r="F2567" s="26">
        <f>Table134[[#This Row],[ToMeasure]]-Table134[[#This Row],[FromMeasure]]</f>
        <v>0.43613084000000002</v>
      </c>
      <c r="G2567" s="27" t="s">
        <v>16291</v>
      </c>
      <c r="H2567" s="37">
        <v>0</v>
      </c>
      <c r="I2567" s="24" t="s">
        <v>3074</v>
      </c>
      <c r="J2567" s="37">
        <v>0.43613084000000002</v>
      </c>
      <c r="K2567" s="24" t="s">
        <v>16292</v>
      </c>
      <c r="L2567" s="28" t="s">
        <v>203</v>
      </c>
      <c r="M2567" s="28" t="s">
        <v>203</v>
      </c>
      <c r="N2567" s="28" t="s">
        <v>203</v>
      </c>
      <c r="O2567" s="25" t="s">
        <v>203</v>
      </c>
      <c r="P2567" s="24" t="s">
        <v>203</v>
      </c>
      <c r="Q2567" s="24" t="s">
        <v>203</v>
      </c>
      <c r="R2567" s="28" t="s">
        <v>203</v>
      </c>
      <c r="S2567" s="28" t="s">
        <v>203</v>
      </c>
      <c r="T2567" s="29" t="s">
        <v>203</v>
      </c>
      <c r="U2567" s="28" t="s">
        <v>203</v>
      </c>
      <c r="V2567" s="63"/>
      <c r="W2567" s="61" t="e">
        <f>(Table134[[#This Row],[2042 Future AADT]]-Table134[[#This Row],[AADT 2022]])/20*($W$5-2022)+Table134[[#This Row],[AADT 2022]]</f>
        <v>#VALUE!</v>
      </c>
      <c r="X2567" s="63"/>
    </row>
    <row r="2568" spans="1:24" s="21" customFormat="1" ht="24" customHeight="1" x14ac:dyDescent="0.25">
      <c r="A2568" s="24" t="s">
        <v>14179</v>
      </c>
      <c r="B2568" s="25"/>
      <c r="C2568" s="24" t="s">
        <v>203</v>
      </c>
      <c r="D2568" s="24" t="s">
        <v>17074</v>
      </c>
      <c r="E2568" s="24" t="s">
        <v>14180</v>
      </c>
      <c r="F2568" s="26">
        <f>Table134[[#This Row],[ToMeasure]]-Table134[[#This Row],[FromMeasure]]</f>
        <v>0.50729491000000004</v>
      </c>
      <c r="G2568" s="27" t="s">
        <v>14181</v>
      </c>
      <c r="H2568" s="37">
        <v>0</v>
      </c>
      <c r="I2568" s="24" t="s">
        <v>13644</v>
      </c>
      <c r="J2568" s="37">
        <v>0.50729491000000004</v>
      </c>
      <c r="K2568" s="24" t="s">
        <v>298</v>
      </c>
      <c r="L2568" s="28" t="s">
        <v>203</v>
      </c>
      <c r="M2568" s="28" t="s">
        <v>203</v>
      </c>
      <c r="N2568" s="28" t="s">
        <v>203</v>
      </c>
      <c r="O2568" s="25" t="s">
        <v>203</v>
      </c>
      <c r="P2568" s="24" t="s">
        <v>203</v>
      </c>
      <c r="Q2568" s="24" t="s">
        <v>203</v>
      </c>
      <c r="R2568" s="28" t="s">
        <v>203</v>
      </c>
      <c r="S2568" s="28" t="s">
        <v>203</v>
      </c>
      <c r="T2568" s="29" t="s">
        <v>203</v>
      </c>
      <c r="U2568" s="28" t="s">
        <v>203</v>
      </c>
      <c r="V2568" s="63"/>
      <c r="W2568" s="61" t="e">
        <f>(Table134[[#This Row],[2042 Future AADT]]-Table134[[#This Row],[AADT 2022]])/20*($W$5-2022)+Table134[[#This Row],[AADT 2022]]</f>
        <v>#VALUE!</v>
      </c>
      <c r="X2568" s="63"/>
    </row>
    <row r="2569" spans="1:24" s="21" customFormat="1" ht="24" customHeight="1" x14ac:dyDescent="0.25">
      <c r="A2569" s="24" t="s">
        <v>16293</v>
      </c>
      <c r="B2569" s="25"/>
      <c r="C2569" s="24" t="s">
        <v>203</v>
      </c>
      <c r="D2569" s="24" t="s">
        <v>17074</v>
      </c>
      <c r="E2569" s="24" t="s">
        <v>16294</v>
      </c>
      <c r="F2569" s="26">
        <f>Table134[[#This Row],[ToMeasure]]-Table134[[#This Row],[FromMeasure]]</f>
        <v>0.40253708999999999</v>
      </c>
      <c r="G2569" s="27" t="s">
        <v>16292</v>
      </c>
      <c r="H2569" s="37">
        <v>0</v>
      </c>
      <c r="I2569" s="24" t="s">
        <v>16291</v>
      </c>
      <c r="J2569" s="37">
        <v>0.40253708999999999</v>
      </c>
      <c r="K2569" s="24" t="s">
        <v>3074</v>
      </c>
      <c r="L2569" s="28" t="s">
        <v>203</v>
      </c>
      <c r="M2569" s="28" t="s">
        <v>203</v>
      </c>
      <c r="N2569" s="28" t="s">
        <v>203</v>
      </c>
      <c r="O2569" s="25" t="s">
        <v>203</v>
      </c>
      <c r="P2569" s="24" t="s">
        <v>203</v>
      </c>
      <c r="Q2569" s="24" t="s">
        <v>203</v>
      </c>
      <c r="R2569" s="28" t="s">
        <v>203</v>
      </c>
      <c r="S2569" s="28" t="s">
        <v>203</v>
      </c>
      <c r="T2569" s="29" t="s">
        <v>203</v>
      </c>
      <c r="U2569" s="28" t="s">
        <v>203</v>
      </c>
      <c r="V2569" s="63"/>
      <c r="W2569" s="61" t="e">
        <f>(Table134[[#This Row],[2042 Future AADT]]-Table134[[#This Row],[AADT 2022]])/20*($W$5-2022)+Table134[[#This Row],[AADT 2022]]</f>
        <v>#VALUE!</v>
      </c>
      <c r="X2569" s="63"/>
    </row>
    <row r="2570" spans="1:24" s="21" customFormat="1" ht="24" customHeight="1" x14ac:dyDescent="0.25">
      <c r="A2570" s="24" t="s">
        <v>13641</v>
      </c>
      <c r="B2570" s="25"/>
      <c r="C2570" s="24" t="s">
        <v>203</v>
      </c>
      <c r="D2570" s="24" t="s">
        <v>17074</v>
      </c>
      <c r="E2570" s="24" t="s">
        <v>13642</v>
      </c>
      <c r="F2570" s="26">
        <f>Table134[[#This Row],[ToMeasure]]-Table134[[#This Row],[FromMeasure]]</f>
        <v>3.9036670000000002E-2</v>
      </c>
      <c r="G2570" s="27" t="s">
        <v>13643</v>
      </c>
      <c r="H2570" s="37">
        <v>0</v>
      </c>
      <c r="I2570" s="24" t="s">
        <v>13644</v>
      </c>
      <c r="J2570" s="37">
        <v>3.9036670000000002E-2</v>
      </c>
      <c r="K2570" s="24" t="s">
        <v>1147</v>
      </c>
      <c r="L2570" s="28" t="s">
        <v>203</v>
      </c>
      <c r="M2570" s="28" t="s">
        <v>203</v>
      </c>
      <c r="N2570" s="28" t="s">
        <v>203</v>
      </c>
      <c r="O2570" s="25" t="s">
        <v>203</v>
      </c>
      <c r="P2570" s="24" t="s">
        <v>203</v>
      </c>
      <c r="Q2570" s="24" t="s">
        <v>203</v>
      </c>
      <c r="R2570" s="28" t="s">
        <v>203</v>
      </c>
      <c r="S2570" s="28" t="s">
        <v>203</v>
      </c>
      <c r="T2570" s="29" t="s">
        <v>203</v>
      </c>
      <c r="U2570" s="28" t="s">
        <v>203</v>
      </c>
      <c r="V2570" s="63"/>
      <c r="W2570" s="61" t="e">
        <f>(Table134[[#This Row],[2042 Future AADT]]-Table134[[#This Row],[AADT 2022]])/20*($W$5-2022)+Table134[[#This Row],[AADT 2022]]</f>
        <v>#VALUE!</v>
      </c>
      <c r="X2570" s="63"/>
    </row>
    <row r="2571" spans="1:24" s="21" customFormat="1" ht="24" customHeight="1" x14ac:dyDescent="0.25">
      <c r="A2571" s="24" t="s">
        <v>13645</v>
      </c>
      <c r="B2571" s="25"/>
      <c r="C2571" s="24" t="s">
        <v>203</v>
      </c>
      <c r="D2571" s="24" t="s">
        <v>17074</v>
      </c>
      <c r="E2571" s="24" t="s">
        <v>13646</v>
      </c>
      <c r="F2571" s="26">
        <f>Table134[[#This Row],[ToMeasure]]-Table134[[#This Row],[FromMeasure]]</f>
        <v>0.12293279</v>
      </c>
      <c r="G2571" s="27" t="s">
        <v>13647</v>
      </c>
      <c r="H2571" s="37">
        <v>0</v>
      </c>
      <c r="I2571" s="24" t="s">
        <v>298</v>
      </c>
      <c r="J2571" s="37">
        <v>0.12293279</v>
      </c>
      <c r="K2571" s="24" t="s">
        <v>1824</v>
      </c>
      <c r="L2571" s="28" t="s">
        <v>203</v>
      </c>
      <c r="M2571" s="28" t="s">
        <v>203</v>
      </c>
      <c r="N2571" s="28" t="s">
        <v>203</v>
      </c>
      <c r="O2571" s="25" t="s">
        <v>203</v>
      </c>
      <c r="P2571" s="24" t="s">
        <v>203</v>
      </c>
      <c r="Q2571" s="24" t="s">
        <v>203</v>
      </c>
      <c r="R2571" s="28" t="s">
        <v>203</v>
      </c>
      <c r="S2571" s="28" t="s">
        <v>203</v>
      </c>
      <c r="T2571" s="29" t="s">
        <v>203</v>
      </c>
      <c r="U2571" s="28" t="s">
        <v>203</v>
      </c>
      <c r="V2571" s="63"/>
      <c r="W2571" s="61" t="e">
        <f>(Table134[[#This Row],[2042 Future AADT]]-Table134[[#This Row],[AADT 2022]])/20*($W$5-2022)+Table134[[#This Row],[AADT 2022]]</f>
        <v>#VALUE!</v>
      </c>
      <c r="X2571" s="63"/>
    </row>
    <row r="2572" spans="1:24" s="21" customFormat="1" ht="24" customHeight="1" x14ac:dyDescent="0.25">
      <c r="A2572" s="24" t="s">
        <v>14182</v>
      </c>
      <c r="B2572" s="25"/>
      <c r="C2572" s="24" t="s">
        <v>203</v>
      </c>
      <c r="D2572" s="24" t="s">
        <v>17074</v>
      </c>
      <c r="E2572" s="24" t="s">
        <v>14183</v>
      </c>
      <c r="F2572" s="26">
        <f>Table134[[#This Row],[ToMeasure]]-Table134[[#This Row],[FromMeasure]]</f>
        <v>9.8900249999999995E-2</v>
      </c>
      <c r="G2572" s="27" t="s">
        <v>14184</v>
      </c>
      <c r="H2572" s="37">
        <v>0</v>
      </c>
      <c r="I2572" s="24" t="s">
        <v>298</v>
      </c>
      <c r="J2572" s="37">
        <v>9.8900249999999995E-2</v>
      </c>
      <c r="K2572" s="24" t="s">
        <v>1824</v>
      </c>
      <c r="L2572" s="28" t="s">
        <v>203</v>
      </c>
      <c r="M2572" s="28" t="s">
        <v>203</v>
      </c>
      <c r="N2572" s="28" t="s">
        <v>203</v>
      </c>
      <c r="O2572" s="25" t="s">
        <v>203</v>
      </c>
      <c r="P2572" s="24" t="s">
        <v>203</v>
      </c>
      <c r="Q2572" s="24" t="s">
        <v>203</v>
      </c>
      <c r="R2572" s="28" t="s">
        <v>203</v>
      </c>
      <c r="S2572" s="28" t="s">
        <v>203</v>
      </c>
      <c r="T2572" s="29" t="s">
        <v>203</v>
      </c>
      <c r="U2572" s="28" t="s">
        <v>203</v>
      </c>
      <c r="V2572" s="63"/>
      <c r="W2572" s="61" t="e">
        <f>(Table134[[#This Row],[2042 Future AADT]]-Table134[[#This Row],[AADT 2022]])/20*($W$5-2022)+Table134[[#This Row],[AADT 2022]]</f>
        <v>#VALUE!</v>
      </c>
      <c r="X2572" s="63"/>
    </row>
    <row r="2573" spans="1:24" s="21" customFormat="1" ht="24" customHeight="1" x14ac:dyDescent="0.25">
      <c r="A2573" s="24" t="s">
        <v>14185</v>
      </c>
      <c r="B2573" s="25"/>
      <c r="C2573" s="24" t="s">
        <v>203</v>
      </c>
      <c r="D2573" s="24" t="s">
        <v>17074</v>
      </c>
      <c r="E2573" s="24" t="s">
        <v>14186</v>
      </c>
      <c r="F2573" s="26">
        <f>Table134[[#This Row],[ToMeasure]]-Table134[[#This Row],[FromMeasure]]</f>
        <v>0.19207903000000001</v>
      </c>
      <c r="G2573" s="27" t="s">
        <v>14187</v>
      </c>
      <c r="H2573" s="37">
        <v>0</v>
      </c>
      <c r="I2573" s="24" t="s">
        <v>1824</v>
      </c>
      <c r="J2573" s="37">
        <v>0.19207903000000001</v>
      </c>
      <c r="K2573" s="24" t="s">
        <v>298</v>
      </c>
      <c r="L2573" s="28" t="s">
        <v>203</v>
      </c>
      <c r="M2573" s="28" t="s">
        <v>203</v>
      </c>
      <c r="N2573" s="28" t="s">
        <v>203</v>
      </c>
      <c r="O2573" s="25" t="s">
        <v>203</v>
      </c>
      <c r="P2573" s="24" t="s">
        <v>203</v>
      </c>
      <c r="Q2573" s="24" t="s">
        <v>203</v>
      </c>
      <c r="R2573" s="28" t="s">
        <v>203</v>
      </c>
      <c r="S2573" s="28" t="s">
        <v>203</v>
      </c>
      <c r="T2573" s="29" t="s">
        <v>203</v>
      </c>
      <c r="U2573" s="28" t="s">
        <v>203</v>
      </c>
      <c r="V2573" s="63"/>
      <c r="W2573" s="61" t="e">
        <f>(Table134[[#This Row],[2042 Future AADT]]-Table134[[#This Row],[AADT 2022]])/20*($W$5-2022)+Table134[[#This Row],[AADT 2022]]</f>
        <v>#VALUE!</v>
      </c>
      <c r="X2573" s="63"/>
    </row>
    <row r="2574" spans="1:24" s="21" customFormat="1" ht="24" customHeight="1" x14ac:dyDescent="0.25">
      <c r="A2574" s="24" t="s">
        <v>16295</v>
      </c>
      <c r="B2574" s="25"/>
      <c r="C2574" s="24" t="s">
        <v>203</v>
      </c>
      <c r="D2574" s="24" t="s">
        <v>17074</v>
      </c>
      <c r="E2574" s="24" t="s">
        <v>16296</v>
      </c>
      <c r="F2574" s="26">
        <f>Table134[[#This Row],[ToMeasure]]-Table134[[#This Row],[FromMeasure]]</f>
        <v>9.1415789999999997E-2</v>
      </c>
      <c r="G2574" s="27" t="s">
        <v>16297</v>
      </c>
      <c r="H2574" s="37">
        <v>0</v>
      </c>
      <c r="I2574" s="24" t="s">
        <v>1824</v>
      </c>
      <c r="J2574" s="37">
        <v>9.1415789999999997E-2</v>
      </c>
      <c r="K2574" s="24" t="s">
        <v>298</v>
      </c>
      <c r="L2574" s="28" t="s">
        <v>203</v>
      </c>
      <c r="M2574" s="28" t="s">
        <v>203</v>
      </c>
      <c r="N2574" s="28" t="s">
        <v>203</v>
      </c>
      <c r="O2574" s="25" t="s">
        <v>203</v>
      </c>
      <c r="P2574" s="24" t="s">
        <v>203</v>
      </c>
      <c r="Q2574" s="24" t="s">
        <v>203</v>
      </c>
      <c r="R2574" s="28" t="s">
        <v>203</v>
      </c>
      <c r="S2574" s="28" t="s">
        <v>203</v>
      </c>
      <c r="T2574" s="29" t="s">
        <v>203</v>
      </c>
      <c r="U2574" s="28" t="s">
        <v>203</v>
      </c>
      <c r="V2574" s="63"/>
      <c r="W2574" s="61" t="e">
        <f>(Table134[[#This Row],[2042 Future AADT]]-Table134[[#This Row],[AADT 2022]])/20*($W$5-2022)+Table134[[#This Row],[AADT 2022]]</f>
        <v>#VALUE!</v>
      </c>
      <c r="X2574" s="63"/>
    </row>
    <row r="2575" spans="1:24" s="21" customFormat="1" ht="24" customHeight="1" x14ac:dyDescent="0.25">
      <c r="A2575" s="24" t="s">
        <v>14188</v>
      </c>
      <c r="B2575" s="25"/>
      <c r="C2575" s="24" t="s">
        <v>203</v>
      </c>
      <c r="D2575" s="24" t="s">
        <v>17074</v>
      </c>
      <c r="E2575" s="24" t="s">
        <v>1837</v>
      </c>
      <c r="F2575" s="26">
        <f>Table134[[#This Row],[ToMeasure]]-Table134[[#This Row],[FromMeasure]]</f>
        <v>1.9103120000000001E-2</v>
      </c>
      <c r="G2575" s="27" t="s">
        <v>1835</v>
      </c>
      <c r="H2575" s="37">
        <v>0</v>
      </c>
      <c r="I2575" s="24" t="s">
        <v>14184</v>
      </c>
      <c r="J2575" s="37">
        <v>1.9103120000000001E-2</v>
      </c>
      <c r="K2575" s="24" t="s">
        <v>1824</v>
      </c>
      <c r="L2575" s="28" t="s">
        <v>203</v>
      </c>
      <c r="M2575" s="28" t="s">
        <v>203</v>
      </c>
      <c r="N2575" s="28" t="s">
        <v>203</v>
      </c>
      <c r="O2575" s="25" t="s">
        <v>203</v>
      </c>
      <c r="P2575" s="24" t="s">
        <v>203</v>
      </c>
      <c r="Q2575" s="24" t="s">
        <v>203</v>
      </c>
      <c r="R2575" s="28" t="s">
        <v>203</v>
      </c>
      <c r="S2575" s="28" t="s">
        <v>203</v>
      </c>
      <c r="T2575" s="29" t="s">
        <v>203</v>
      </c>
      <c r="U2575" s="28" t="s">
        <v>203</v>
      </c>
      <c r="V2575" s="63"/>
      <c r="W2575" s="61" t="e">
        <f>(Table134[[#This Row],[2042 Future AADT]]-Table134[[#This Row],[AADT 2022]])/20*($W$5-2022)+Table134[[#This Row],[AADT 2022]]</f>
        <v>#VALUE!</v>
      </c>
      <c r="X2575" s="63"/>
    </row>
    <row r="2576" spans="1:24" s="21" customFormat="1" ht="24" customHeight="1" x14ac:dyDescent="0.25">
      <c r="A2576" s="24" t="s">
        <v>16427</v>
      </c>
      <c r="B2576" s="25"/>
      <c r="C2576" s="24" t="s">
        <v>203</v>
      </c>
      <c r="D2576" s="24" t="s">
        <v>17074</v>
      </c>
      <c r="E2576" s="24" t="s">
        <v>16428</v>
      </c>
      <c r="F2576" s="26">
        <f>Table134[[#This Row],[ToMeasure]]-Table134[[#This Row],[FromMeasure]]</f>
        <v>0.19557150000000001</v>
      </c>
      <c r="G2576" s="27" t="s">
        <v>16429</v>
      </c>
      <c r="H2576" s="37">
        <v>0</v>
      </c>
      <c r="I2576" s="24" t="s">
        <v>298</v>
      </c>
      <c r="J2576" s="37">
        <v>0.19557150000000001</v>
      </c>
      <c r="K2576" s="24" t="s">
        <v>16430</v>
      </c>
      <c r="L2576" s="28" t="s">
        <v>203</v>
      </c>
      <c r="M2576" s="28" t="s">
        <v>203</v>
      </c>
      <c r="N2576" s="28" t="s">
        <v>203</v>
      </c>
      <c r="O2576" s="25" t="s">
        <v>203</v>
      </c>
      <c r="P2576" s="24" t="s">
        <v>203</v>
      </c>
      <c r="Q2576" s="24" t="s">
        <v>203</v>
      </c>
      <c r="R2576" s="28" t="s">
        <v>203</v>
      </c>
      <c r="S2576" s="28" t="s">
        <v>203</v>
      </c>
      <c r="T2576" s="29" t="s">
        <v>203</v>
      </c>
      <c r="U2576" s="28" t="s">
        <v>203</v>
      </c>
      <c r="V2576" s="63"/>
      <c r="W2576" s="61" t="e">
        <f>(Table134[[#This Row],[2042 Future AADT]]-Table134[[#This Row],[AADT 2022]])/20*($W$5-2022)+Table134[[#This Row],[AADT 2022]]</f>
        <v>#VALUE!</v>
      </c>
      <c r="X2576" s="63"/>
    </row>
    <row r="2577" spans="1:24" s="21" customFormat="1" ht="24" customHeight="1" x14ac:dyDescent="0.25">
      <c r="A2577" s="24" t="s">
        <v>14189</v>
      </c>
      <c r="B2577" s="25"/>
      <c r="C2577" s="24" t="s">
        <v>203</v>
      </c>
      <c r="D2577" s="24" t="s">
        <v>17074</v>
      </c>
      <c r="E2577" s="24" t="s">
        <v>14190</v>
      </c>
      <c r="F2577" s="26">
        <f>Table134[[#This Row],[ToMeasure]]-Table134[[#This Row],[FromMeasure]]</f>
        <v>1.8389289999999999E-2</v>
      </c>
      <c r="G2577" s="27" t="s">
        <v>14191</v>
      </c>
      <c r="H2577" s="37">
        <v>0</v>
      </c>
      <c r="I2577" s="24" t="s">
        <v>3074</v>
      </c>
      <c r="J2577" s="37">
        <v>1.8389289999999999E-2</v>
      </c>
      <c r="K2577" s="24" t="s">
        <v>2525</v>
      </c>
      <c r="L2577" s="28" t="s">
        <v>203</v>
      </c>
      <c r="M2577" s="28" t="s">
        <v>203</v>
      </c>
      <c r="N2577" s="28" t="s">
        <v>203</v>
      </c>
      <c r="O2577" s="25" t="s">
        <v>203</v>
      </c>
      <c r="P2577" s="24" t="s">
        <v>203</v>
      </c>
      <c r="Q2577" s="24" t="s">
        <v>203</v>
      </c>
      <c r="R2577" s="28" t="s">
        <v>203</v>
      </c>
      <c r="S2577" s="28" t="s">
        <v>203</v>
      </c>
      <c r="T2577" s="29" t="s">
        <v>203</v>
      </c>
      <c r="U2577" s="28" t="s">
        <v>203</v>
      </c>
      <c r="V2577" s="63"/>
      <c r="W2577" s="61" t="e">
        <f>(Table134[[#This Row],[2042 Future AADT]]-Table134[[#This Row],[AADT 2022]])/20*($W$5-2022)+Table134[[#This Row],[AADT 2022]]</f>
        <v>#VALUE!</v>
      </c>
      <c r="X2577" s="63"/>
    </row>
    <row r="2578" spans="1:24" s="21" customFormat="1" ht="24" customHeight="1" x14ac:dyDescent="0.25">
      <c r="A2578" s="24" t="s">
        <v>16431</v>
      </c>
      <c r="B2578" s="25"/>
      <c r="C2578" s="24" t="s">
        <v>203</v>
      </c>
      <c r="D2578" s="24" t="s">
        <v>17074</v>
      </c>
      <c r="E2578" s="24" t="s">
        <v>16432</v>
      </c>
      <c r="F2578" s="26">
        <f>Table134[[#This Row],[ToMeasure]]-Table134[[#This Row],[FromMeasure]]</f>
        <v>1.8690399999999999E-2</v>
      </c>
      <c r="G2578" s="27" t="s">
        <v>16433</v>
      </c>
      <c r="H2578" s="37">
        <v>0</v>
      </c>
      <c r="I2578" s="24" t="s">
        <v>16434</v>
      </c>
      <c r="J2578" s="37">
        <v>1.8690399999999999E-2</v>
      </c>
      <c r="K2578" s="24" t="s">
        <v>298</v>
      </c>
      <c r="L2578" s="28" t="s">
        <v>203</v>
      </c>
      <c r="M2578" s="28" t="s">
        <v>203</v>
      </c>
      <c r="N2578" s="28" t="s">
        <v>203</v>
      </c>
      <c r="O2578" s="25" t="s">
        <v>203</v>
      </c>
      <c r="P2578" s="24" t="s">
        <v>203</v>
      </c>
      <c r="Q2578" s="24" t="s">
        <v>203</v>
      </c>
      <c r="R2578" s="28" t="s">
        <v>203</v>
      </c>
      <c r="S2578" s="28" t="s">
        <v>203</v>
      </c>
      <c r="T2578" s="29" t="s">
        <v>203</v>
      </c>
      <c r="U2578" s="28" t="s">
        <v>203</v>
      </c>
      <c r="V2578" s="63"/>
      <c r="W2578" s="61" t="e">
        <f>(Table134[[#This Row],[2042 Future AADT]]-Table134[[#This Row],[AADT 2022]])/20*($W$5-2022)+Table134[[#This Row],[AADT 2022]]</f>
        <v>#VALUE!</v>
      </c>
      <c r="X2578" s="63"/>
    </row>
    <row r="2579" spans="1:24" s="21" customFormat="1" ht="24" customHeight="1" x14ac:dyDescent="0.25">
      <c r="A2579" s="24" t="s">
        <v>16435</v>
      </c>
      <c r="B2579" s="25"/>
      <c r="C2579" s="24" t="s">
        <v>203</v>
      </c>
      <c r="D2579" s="24" t="s">
        <v>17074</v>
      </c>
      <c r="E2579" s="24" t="s">
        <v>16436</v>
      </c>
      <c r="F2579" s="26">
        <f>Table134[[#This Row],[ToMeasure]]-Table134[[#This Row],[FromMeasure]]</f>
        <v>3.4241309999999997E-2</v>
      </c>
      <c r="G2579" s="27" t="s">
        <v>16437</v>
      </c>
      <c r="H2579" s="37">
        <v>0</v>
      </c>
      <c r="I2579" s="24" t="s">
        <v>16438</v>
      </c>
      <c r="J2579" s="37">
        <v>3.4241309999999997E-2</v>
      </c>
      <c r="K2579" s="24" t="s">
        <v>298</v>
      </c>
      <c r="L2579" s="28" t="s">
        <v>203</v>
      </c>
      <c r="M2579" s="28" t="s">
        <v>203</v>
      </c>
      <c r="N2579" s="28" t="s">
        <v>203</v>
      </c>
      <c r="O2579" s="25" t="s">
        <v>203</v>
      </c>
      <c r="P2579" s="24" t="s">
        <v>203</v>
      </c>
      <c r="Q2579" s="24" t="s">
        <v>203</v>
      </c>
      <c r="R2579" s="28" t="s">
        <v>203</v>
      </c>
      <c r="S2579" s="28" t="s">
        <v>203</v>
      </c>
      <c r="T2579" s="29" t="s">
        <v>203</v>
      </c>
      <c r="U2579" s="28" t="s">
        <v>203</v>
      </c>
      <c r="V2579" s="63"/>
      <c r="W2579" s="61" t="e">
        <f>(Table134[[#This Row],[2042 Future AADT]]-Table134[[#This Row],[AADT 2022]])/20*($W$5-2022)+Table134[[#This Row],[AADT 2022]]</f>
        <v>#VALUE!</v>
      </c>
      <c r="X2579" s="63"/>
    </row>
    <row r="2580" spans="1:24" s="21" customFormat="1" ht="24" customHeight="1" x14ac:dyDescent="0.25">
      <c r="A2580" s="24" t="s">
        <v>16439</v>
      </c>
      <c r="B2580" s="25"/>
      <c r="C2580" s="24" t="s">
        <v>203</v>
      </c>
      <c r="D2580" s="24" t="s">
        <v>17074</v>
      </c>
      <c r="E2580" s="24" t="s">
        <v>16440</v>
      </c>
      <c r="F2580" s="26">
        <f>Table134[[#This Row],[ToMeasure]]-Table134[[#This Row],[FromMeasure]]</f>
        <v>3.4885230000000003E-2</v>
      </c>
      <c r="G2580" s="27" t="s">
        <v>16438</v>
      </c>
      <c r="H2580" s="37">
        <v>0</v>
      </c>
      <c r="I2580" s="24" t="s">
        <v>298</v>
      </c>
      <c r="J2580" s="37">
        <v>3.4885230000000003E-2</v>
      </c>
      <c r="K2580" s="24" t="s">
        <v>16437</v>
      </c>
      <c r="L2580" s="28" t="s">
        <v>203</v>
      </c>
      <c r="M2580" s="28" t="s">
        <v>203</v>
      </c>
      <c r="N2580" s="28" t="s">
        <v>203</v>
      </c>
      <c r="O2580" s="25" t="s">
        <v>203</v>
      </c>
      <c r="P2580" s="24" t="s">
        <v>203</v>
      </c>
      <c r="Q2580" s="24" t="s">
        <v>203</v>
      </c>
      <c r="R2580" s="28" t="s">
        <v>203</v>
      </c>
      <c r="S2580" s="28" t="s">
        <v>203</v>
      </c>
      <c r="T2580" s="29" t="s">
        <v>203</v>
      </c>
      <c r="U2580" s="28" t="s">
        <v>203</v>
      </c>
      <c r="V2580" s="63"/>
      <c r="W2580" s="61" t="e">
        <f>(Table134[[#This Row],[2042 Future AADT]]-Table134[[#This Row],[AADT 2022]])/20*($W$5-2022)+Table134[[#This Row],[AADT 2022]]</f>
        <v>#VALUE!</v>
      </c>
      <c r="X2580" s="63"/>
    </row>
    <row r="2581" spans="1:24" s="21" customFormat="1" ht="24" customHeight="1" x14ac:dyDescent="0.25">
      <c r="A2581" s="24" t="s">
        <v>16441</v>
      </c>
      <c r="B2581" s="25"/>
      <c r="C2581" s="24" t="s">
        <v>203</v>
      </c>
      <c r="D2581" s="24" t="s">
        <v>17074</v>
      </c>
      <c r="E2581" s="24" t="s">
        <v>16442</v>
      </c>
      <c r="F2581" s="26">
        <f>Table134[[#This Row],[ToMeasure]]-Table134[[#This Row],[FromMeasure]]</f>
        <v>3.0578270000000001E-2</v>
      </c>
      <c r="G2581" s="27" t="s">
        <v>16443</v>
      </c>
      <c r="H2581" s="37">
        <v>0</v>
      </c>
      <c r="I2581" s="24" t="s">
        <v>3074</v>
      </c>
      <c r="J2581" s="37">
        <v>3.0578270000000001E-2</v>
      </c>
      <c r="K2581" s="24" t="s">
        <v>1475</v>
      </c>
      <c r="L2581" s="28" t="s">
        <v>203</v>
      </c>
      <c r="M2581" s="28" t="s">
        <v>203</v>
      </c>
      <c r="N2581" s="28" t="s">
        <v>203</v>
      </c>
      <c r="O2581" s="25" t="s">
        <v>203</v>
      </c>
      <c r="P2581" s="24" t="s">
        <v>203</v>
      </c>
      <c r="Q2581" s="24" t="s">
        <v>203</v>
      </c>
      <c r="R2581" s="28" t="s">
        <v>203</v>
      </c>
      <c r="S2581" s="28" t="s">
        <v>203</v>
      </c>
      <c r="T2581" s="29" t="s">
        <v>203</v>
      </c>
      <c r="U2581" s="28" t="s">
        <v>203</v>
      </c>
      <c r="V2581" s="63"/>
      <c r="W2581" s="61" t="e">
        <f>(Table134[[#This Row],[2042 Future AADT]]-Table134[[#This Row],[AADT 2022]])/20*($W$5-2022)+Table134[[#This Row],[AADT 2022]]</f>
        <v>#VALUE!</v>
      </c>
      <c r="X2581" s="63"/>
    </row>
    <row r="2582" spans="1:24" s="21" customFormat="1" ht="24" customHeight="1" x14ac:dyDescent="0.25">
      <c r="A2582" s="24" t="s">
        <v>14192</v>
      </c>
      <c r="B2582" s="25"/>
      <c r="C2582" s="24" t="s">
        <v>203</v>
      </c>
      <c r="D2582" s="24" t="s">
        <v>17074</v>
      </c>
      <c r="E2582" s="24" t="s">
        <v>14193</v>
      </c>
      <c r="F2582" s="26">
        <f>Table134[[#This Row],[ToMeasure]]-Table134[[#This Row],[FromMeasure]]</f>
        <v>9.7816280000000005E-2</v>
      </c>
      <c r="G2582" s="27" t="s">
        <v>13651</v>
      </c>
      <c r="H2582" s="37">
        <v>0</v>
      </c>
      <c r="I2582" s="24" t="s">
        <v>13652</v>
      </c>
      <c r="J2582" s="37">
        <v>9.7816280000000005E-2</v>
      </c>
      <c r="K2582" s="24" t="s">
        <v>13650</v>
      </c>
      <c r="L2582" s="28" t="s">
        <v>203</v>
      </c>
      <c r="M2582" s="28" t="s">
        <v>203</v>
      </c>
      <c r="N2582" s="28">
        <v>3380</v>
      </c>
      <c r="O2582" s="25" t="s">
        <v>24348</v>
      </c>
      <c r="P2582" s="24" t="s">
        <v>203</v>
      </c>
      <c r="Q2582" s="24" t="s">
        <v>203</v>
      </c>
      <c r="R2582" s="28" t="s">
        <v>203</v>
      </c>
      <c r="S2582" s="28" t="s">
        <v>203</v>
      </c>
      <c r="T2582" s="29" t="s">
        <v>203</v>
      </c>
      <c r="U2582" s="28">
        <v>4481</v>
      </c>
      <c r="V2582" s="63"/>
      <c r="W2582" s="61">
        <f>(Table134[[#This Row],[2042 Future AADT]]-Table134[[#This Row],[AADT 2022]])/20*($W$5-2022)+Table134[[#This Row],[AADT 2022]]</f>
        <v>4481</v>
      </c>
      <c r="X2582" s="63"/>
    </row>
    <row r="2583" spans="1:24" s="21" customFormat="1" ht="24" customHeight="1" x14ac:dyDescent="0.25">
      <c r="A2583" s="24" t="s">
        <v>13648</v>
      </c>
      <c r="B2583" s="25"/>
      <c r="C2583" s="24" t="s">
        <v>203</v>
      </c>
      <c r="D2583" s="24" t="s">
        <v>17074</v>
      </c>
      <c r="E2583" s="24" t="s">
        <v>13649</v>
      </c>
      <c r="F2583" s="26">
        <f>Table134[[#This Row],[ToMeasure]]-Table134[[#This Row],[FromMeasure]]</f>
        <v>0.16977154</v>
      </c>
      <c r="G2583" s="27" t="s">
        <v>13650</v>
      </c>
      <c r="H2583" s="37">
        <v>0</v>
      </c>
      <c r="I2583" s="24" t="s">
        <v>13651</v>
      </c>
      <c r="J2583" s="37">
        <v>0.16977154</v>
      </c>
      <c r="K2583" s="24" t="s">
        <v>13652</v>
      </c>
      <c r="L2583" s="28" t="s">
        <v>203</v>
      </c>
      <c r="M2583" s="28" t="s">
        <v>203</v>
      </c>
      <c r="N2583" s="28">
        <v>3380</v>
      </c>
      <c r="O2583" s="25" t="s">
        <v>24348</v>
      </c>
      <c r="P2583" s="24" t="s">
        <v>203</v>
      </c>
      <c r="Q2583" s="24" t="s">
        <v>203</v>
      </c>
      <c r="R2583" s="28" t="s">
        <v>203</v>
      </c>
      <c r="S2583" s="28" t="s">
        <v>203</v>
      </c>
      <c r="T2583" s="29" t="s">
        <v>203</v>
      </c>
      <c r="U2583" s="28">
        <v>4481</v>
      </c>
      <c r="V2583" s="63"/>
      <c r="W2583" s="61">
        <f>(Table134[[#This Row],[2042 Future AADT]]-Table134[[#This Row],[AADT 2022]])/20*($W$5-2022)+Table134[[#This Row],[AADT 2022]]</f>
        <v>4481</v>
      </c>
      <c r="X2583" s="63"/>
    </row>
    <row r="2584" spans="1:24" s="21" customFormat="1" ht="24" customHeight="1" x14ac:dyDescent="0.25">
      <c r="A2584" s="24" t="s">
        <v>16444</v>
      </c>
      <c r="B2584" s="25"/>
      <c r="C2584" s="24" t="s">
        <v>203</v>
      </c>
      <c r="D2584" s="24" t="s">
        <v>17074</v>
      </c>
      <c r="E2584" s="24" t="s">
        <v>16445</v>
      </c>
      <c r="F2584" s="26">
        <f>Table134[[#This Row],[ToMeasure]]-Table134[[#This Row],[FromMeasure]]</f>
        <v>7.3586819999999997E-2</v>
      </c>
      <c r="G2584" s="27" t="s">
        <v>16446</v>
      </c>
      <c r="H2584" s="37">
        <v>0</v>
      </c>
      <c r="I2584" s="24" t="s">
        <v>13652</v>
      </c>
      <c r="J2584" s="37">
        <v>7.3586819999999997E-2</v>
      </c>
      <c r="K2584" s="24" t="s">
        <v>16447</v>
      </c>
      <c r="L2584" s="28" t="s">
        <v>203</v>
      </c>
      <c r="M2584" s="28" t="s">
        <v>203</v>
      </c>
      <c r="N2584" s="28">
        <v>3380</v>
      </c>
      <c r="O2584" s="25" t="s">
        <v>24348</v>
      </c>
      <c r="P2584" s="24" t="s">
        <v>203</v>
      </c>
      <c r="Q2584" s="24" t="s">
        <v>203</v>
      </c>
      <c r="R2584" s="28" t="s">
        <v>203</v>
      </c>
      <c r="S2584" s="28" t="s">
        <v>203</v>
      </c>
      <c r="T2584" s="29" t="s">
        <v>203</v>
      </c>
      <c r="U2584" s="28">
        <v>4481</v>
      </c>
      <c r="V2584" s="63"/>
      <c r="W2584" s="61">
        <f>(Table134[[#This Row],[2042 Future AADT]]-Table134[[#This Row],[AADT 2022]])/20*($W$5-2022)+Table134[[#This Row],[AADT 2022]]</f>
        <v>4481</v>
      </c>
      <c r="X2584" s="63"/>
    </row>
    <row r="2585" spans="1:24" s="21" customFormat="1" ht="24" customHeight="1" x14ac:dyDescent="0.25">
      <c r="A2585" s="24" t="s">
        <v>14203</v>
      </c>
      <c r="B2585" s="25"/>
      <c r="C2585" s="24" t="s">
        <v>203</v>
      </c>
      <c r="D2585" s="24" t="s">
        <v>17074</v>
      </c>
      <c r="E2585" s="24" t="s">
        <v>14204</v>
      </c>
      <c r="F2585" s="26">
        <f>Table134[[#This Row],[ToMeasure]]-Table134[[#This Row],[FromMeasure]]</f>
        <v>7.0451079999999999E-2</v>
      </c>
      <c r="G2585" s="27" t="s">
        <v>14205</v>
      </c>
      <c r="H2585" s="37">
        <v>0</v>
      </c>
      <c r="I2585" s="24" t="s">
        <v>1107</v>
      </c>
      <c r="J2585" s="37">
        <v>7.0451079999999999E-2</v>
      </c>
      <c r="K2585" s="24" t="s">
        <v>349</v>
      </c>
      <c r="L2585" s="28" t="s">
        <v>203</v>
      </c>
      <c r="M2585" s="28" t="s">
        <v>203</v>
      </c>
      <c r="N2585" s="28">
        <v>3391</v>
      </c>
      <c r="O2585" s="25" t="s">
        <v>24347</v>
      </c>
      <c r="P2585" s="24" t="s">
        <v>203</v>
      </c>
      <c r="Q2585" s="24" t="s">
        <v>203</v>
      </c>
      <c r="R2585" s="28" t="s">
        <v>203</v>
      </c>
      <c r="S2585" s="28" t="s">
        <v>203</v>
      </c>
      <c r="T2585" s="29" t="s">
        <v>203</v>
      </c>
      <c r="U2585" s="28">
        <v>4495</v>
      </c>
      <c r="V2585" s="63"/>
      <c r="W2585" s="61">
        <f>(Table134[[#This Row],[2042 Future AADT]]-Table134[[#This Row],[AADT 2022]])/20*($W$5-2022)+Table134[[#This Row],[AADT 2022]]</f>
        <v>4495</v>
      </c>
      <c r="X2585" s="63"/>
    </row>
    <row r="2586" spans="1:24" s="21" customFormat="1" ht="24" customHeight="1" x14ac:dyDescent="0.25">
      <c r="A2586" s="24" t="s">
        <v>16459</v>
      </c>
      <c r="B2586" s="25"/>
      <c r="C2586" s="24" t="s">
        <v>203</v>
      </c>
      <c r="D2586" s="24" t="s">
        <v>17074</v>
      </c>
      <c r="E2586" s="24" t="s">
        <v>2773</v>
      </c>
      <c r="F2586" s="26">
        <f>Table134[[#This Row],[ToMeasure]]-Table134[[#This Row],[FromMeasure]]</f>
        <v>0.24866917999999999</v>
      </c>
      <c r="G2586" s="27" t="s">
        <v>2771</v>
      </c>
      <c r="H2586" s="37">
        <v>0</v>
      </c>
      <c r="I2586" s="24" t="s">
        <v>1706</v>
      </c>
      <c r="J2586" s="37">
        <v>0.24866917999999999</v>
      </c>
      <c r="K2586" s="24" t="s">
        <v>16460</v>
      </c>
      <c r="L2586" s="28" t="s">
        <v>203</v>
      </c>
      <c r="M2586" s="28" t="s">
        <v>203</v>
      </c>
      <c r="N2586" s="28" t="s">
        <v>203</v>
      </c>
      <c r="O2586" s="25" t="s">
        <v>203</v>
      </c>
      <c r="P2586" s="24" t="s">
        <v>203</v>
      </c>
      <c r="Q2586" s="24" t="s">
        <v>203</v>
      </c>
      <c r="R2586" s="28" t="s">
        <v>203</v>
      </c>
      <c r="S2586" s="28" t="s">
        <v>203</v>
      </c>
      <c r="T2586" s="29" t="s">
        <v>203</v>
      </c>
      <c r="U2586" s="28" t="s">
        <v>203</v>
      </c>
      <c r="V2586" s="63"/>
      <c r="W2586" s="61" t="e">
        <f>(Table134[[#This Row],[2042 Future AADT]]-Table134[[#This Row],[AADT 2022]])/20*($W$5-2022)+Table134[[#This Row],[AADT 2022]]</f>
        <v>#VALUE!</v>
      </c>
      <c r="X2586" s="63"/>
    </row>
    <row r="2587" spans="1:24" s="21" customFormat="1" ht="24" customHeight="1" x14ac:dyDescent="0.25">
      <c r="A2587" s="24" t="s">
        <v>10273</v>
      </c>
      <c r="B2587" s="25" t="s">
        <v>20132</v>
      </c>
      <c r="C2587" s="24">
        <v>5814</v>
      </c>
      <c r="D2587" s="24" t="s">
        <v>17074</v>
      </c>
      <c r="E2587" s="24" t="s">
        <v>10274</v>
      </c>
      <c r="F2587" s="26">
        <f>Table134[[#This Row],[ToMeasure]]-Table134[[#This Row],[FromMeasure]]</f>
        <v>0.34094482000000426</v>
      </c>
      <c r="G2587" s="27" t="s">
        <v>786</v>
      </c>
      <c r="H2587" s="37">
        <v>94.785973639999995</v>
      </c>
      <c r="I2587" s="24" t="s">
        <v>8156</v>
      </c>
      <c r="J2587" s="37">
        <v>95.126918459999999</v>
      </c>
      <c r="K2587" s="24" t="s">
        <v>2791</v>
      </c>
      <c r="L2587" s="28">
        <v>5487</v>
      </c>
      <c r="M2587" s="28">
        <v>139</v>
      </c>
      <c r="N2587" s="28">
        <v>5626</v>
      </c>
      <c r="O2587" s="25" t="s">
        <v>25068</v>
      </c>
      <c r="P2587" s="24">
        <v>9</v>
      </c>
      <c r="Q2587" s="24">
        <v>98</v>
      </c>
      <c r="R2587" s="28">
        <v>234</v>
      </c>
      <c r="S2587" s="28">
        <v>722</v>
      </c>
      <c r="T2587" s="29">
        <v>0.16992534660504799</v>
      </c>
      <c r="U2587" s="28">
        <v>8232</v>
      </c>
      <c r="V2587" s="63"/>
      <c r="W2587" s="61">
        <f>(Table134[[#This Row],[2042 Future AADT]]-Table134[[#This Row],[AADT 2022]])/20*($W$5-2022)+Table134[[#This Row],[AADT 2022]]</f>
        <v>8232</v>
      </c>
      <c r="X2587" s="63"/>
    </row>
    <row r="2588" spans="1:24" s="21" customFormat="1" ht="24" customHeight="1" x14ac:dyDescent="0.25">
      <c r="A2588" s="24" t="s">
        <v>14210</v>
      </c>
      <c r="B2588" s="25" t="s">
        <v>21436</v>
      </c>
      <c r="C2588" s="24">
        <v>8803</v>
      </c>
      <c r="D2588" s="24" t="s">
        <v>17074</v>
      </c>
      <c r="E2588" s="24" t="s">
        <v>14211</v>
      </c>
      <c r="F2588" s="26">
        <f>Table134[[#This Row],[ToMeasure]]-Table134[[#This Row],[FromMeasure]]</f>
        <v>0.22926150000000001</v>
      </c>
      <c r="G2588" s="27" t="s">
        <v>14212</v>
      </c>
      <c r="H2588" s="37">
        <v>0</v>
      </c>
      <c r="I2588" s="24" t="s">
        <v>773</v>
      </c>
      <c r="J2588" s="37">
        <v>0.22926150000000001</v>
      </c>
      <c r="K2588" s="24" t="s">
        <v>2579</v>
      </c>
      <c r="L2588" s="28">
        <v>545</v>
      </c>
      <c r="M2588" s="28">
        <v>0</v>
      </c>
      <c r="N2588" s="28">
        <v>545</v>
      </c>
      <c r="O2588" s="25" t="s">
        <v>25069</v>
      </c>
      <c r="P2588" s="24">
        <v>15</v>
      </c>
      <c r="Q2588" s="24" t="s">
        <v>203</v>
      </c>
      <c r="R2588" s="28">
        <v>21</v>
      </c>
      <c r="S2588" s="28">
        <v>204</v>
      </c>
      <c r="T2588" s="29">
        <v>0.41284403669724773</v>
      </c>
      <c r="U2588" s="28">
        <v>797</v>
      </c>
      <c r="V2588" s="63"/>
      <c r="W2588" s="61">
        <f>(Table134[[#This Row],[2042 Future AADT]]-Table134[[#This Row],[AADT 2022]])/20*($W$5-2022)+Table134[[#This Row],[AADT 2022]]</f>
        <v>797</v>
      </c>
      <c r="X2588" s="63"/>
    </row>
    <row r="2589" spans="1:24" s="21" customFormat="1" ht="24" customHeight="1" x14ac:dyDescent="0.25">
      <c r="A2589" s="24" t="s">
        <v>16466</v>
      </c>
      <c r="B2589" s="25" t="s">
        <v>21434</v>
      </c>
      <c r="C2589" s="24">
        <v>8801</v>
      </c>
      <c r="D2589" s="24" t="s">
        <v>17074</v>
      </c>
      <c r="E2589" s="24" t="s">
        <v>16467</v>
      </c>
      <c r="F2589" s="26">
        <f>Table134[[#This Row],[ToMeasure]]-Table134[[#This Row],[FromMeasure]]</f>
        <v>0.25970737999999999</v>
      </c>
      <c r="G2589" s="27" t="s">
        <v>10279</v>
      </c>
      <c r="H2589" s="37">
        <v>0</v>
      </c>
      <c r="I2589" s="24" t="s">
        <v>786</v>
      </c>
      <c r="J2589" s="37">
        <v>0.25970737999999999</v>
      </c>
      <c r="K2589" s="24" t="s">
        <v>10278</v>
      </c>
      <c r="L2589" s="28">
        <v>181</v>
      </c>
      <c r="M2589" s="28">
        <v>0</v>
      </c>
      <c r="N2589" s="28">
        <v>181</v>
      </c>
      <c r="O2589" s="25" t="s">
        <v>25070</v>
      </c>
      <c r="P2589" s="24">
        <v>17</v>
      </c>
      <c r="Q2589" s="24" t="s">
        <v>203</v>
      </c>
      <c r="R2589" s="28">
        <v>7</v>
      </c>
      <c r="S2589" s="28">
        <v>67</v>
      </c>
      <c r="T2589" s="29">
        <v>0.40883977900552487</v>
      </c>
      <c r="U2589" s="28">
        <v>265</v>
      </c>
      <c r="V2589" s="63"/>
      <c r="W2589" s="61">
        <f>(Table134[[#This Row],[2042 Future AADT]]-Table134[[#This Row],[AADT 2022]])/20*($W$5-2022)+Table134[[#This Row],[AADT 2022]]</f>
        <v>265</v>
      </c>
      <c r="X2589" s="63"/>
    </row>
    <row r="2590" spans="1:24" s="21" customFormat="1" ht="24" customHeight="1" x14ac:dyDescent="0.25">
      <c r="A2590" s="24" t="s">
        <v>16469</v>
      </c>
      <c r="B2590" s="25" t="s">
        <v>21437</v>
      </c>
      <c r="C2590" s="24">
        <v>8804</v>
      </c>
      <c r="D2590" s="24" t="s">
        <v>17074</v>
      </c>
      <c r="E2590" s="24" t="s">
        <v>16470</v>
      </c>
      <c r="F2590" s="26">
        <f>Table134[[#This Row],[ToMeasure]]-Table134[[#This Row],[FromMeasure]]</f>
        <v>0.24368951999999999</v>
      </c>
      <c r="G2590" s="27" t="s">
        <v>13470</v>
      </c>
      <c r="H2590" s="37">
        <v>0</v>
      </c>
      <c r="I2590" s="24" t="s">
        <v>2579</v>
      </c>
      <c r="J2590" s="37">
        <v>0.24368951999999999</v>
      </c>
      <c r="K2590" s="24" t="s">
        <v>773</v>
      </c>
      <c r="L2590" s="28">
        <v>50</v>
      </c>
      <c r="M2590" s="28">
        <v>0</v>
      </c>
      <c r="N2590" s="28">
        <v>50</v>
      </c>
      <c r="O2590" s="25" t="s">
        <v>25071</v>
      </c>
      <c r="P2590" s="24">
        <v>18</v>
      </c>
      <c r="Q2590" s="24" t="s">
        <v>203</v>
      </c>
      <c r="R2590" s="28">
        <v>1</v>
      </c>
      <c r="S2590" s="28">
        <v>6</v>
      </c>
      <c r="T2590" s="29">
        <v>0.14000000000000001</v>
      </c>
      <c r="U2590" s="28">
        <v>73</v>
      </c>
      <c r="V2590" s="63"/>
      <c r="W2590" s="61">
        <f>(Table134[[#This Row],[2042 Future AADT]]-Table134[[#This Row],[AADT 2022]])/20*($W$5-2022)+Table134[[#This Row],[AADT 2022]]</f>
        <v>73</v>
      </c>
      <c r="X2590" s="63"/>
    </row>
    <row r="2591" spans="1:24" s="21" customFormat="1" ht="24" customHeight="1" x14ac:dyDescent="0.25">
      <c r="A2591" s="24" t="s">
        <v>10276</v>
      </c>
      <c r="B2591" s="25" t="s">
        <v>21435</v>
      </c>
      <c r="C2591" s="24">
        <v>8802</v>
      </c>
      <c r="D2591" s="24" t="s">
        <v>17074</v>
      </c>
      <c r="E2591" s="24" t="s">
        <v>10277</v>
      </c>
      <c r="F2591" s="26">
        <f>Table134[[#This Row],[ToMeasure]]-Table134[[#This Row],[FromMeasure]]</f>
        <v>0.22212867</v>
      </c>
      <c r="G2591" s="27" t="s">
        <v>10278</v>
      </c>
      <c r="H2591" s="37">
        <v>0</v>
      </c>
      <c r="I2591" s="24" t="s">
        <v>10279</v>
      </c>
      <c r="J2591" s="37">
        <v>0.22212867</v>
      </c>
      <c r="K2591" s="24" t="s">
        <v>786</v>
      </c>
      <c r="L2591" s="28">
        <v>626</v>
      </c>
      <c r="M2591" s="28">
        <v>0</v>
      </c>
      <c r="N2591" s="28">
        <v>626</v>
      </c>
      <c r="O2591" s="25" t="s">
        <v>25072</v>
      </c>
      <c r="P2591" s="24">
        <v>13</v>
      </c>
      <c r="Q2591" s="24" t="s">
        <v>203</v>
      </c>
      <c r="R2591" s="28">
        <v>24</v>
      </c>
      <c r="S2591" s="28">
        <v>235</v>
      </c>
      <c r="T2591" s="29">
        <v>0.41373801916932906</v>
      </c>
      <c r="U2591" s="28">
        <v>916</v>
      </c>
      <c r="V2591" s="63"/>
      <c r="W2591" s="61">
        <f>(Table134[[#This Row],[2042 Future AADT]]-Table134[[#This Row],[AADT 2022]])/20*($W$5-2022)+Table134[[#This Row],[AADT 2022]]</f>
        <v>916</v>
      </c>
      <c r="X2591" s="63"/>
    </row>
    <row r="2592" spans="1:24" s="21" customFormat="1" ht="24" customHeight="1" x14ac:dyDescent="0.25">
      <c r="A2592" s="24" t="s">
        <v>16472</v>
      </c>
      <c r="B2592" s="25"/>
      <c r="C2592" s="24" t="s">
        <v>203</v>
      </c>
      <c r="D2592" s="24" t="s">
        <v>17074</v>
      </c>
      <c r="E2592" s="24" t="s">
        <v>16473</v>
      </c>
      <c r="F2592" s="26">
        <f>Table134[[#This Row],[ToMeasure]]-Table134[[#This Row],[FromMeasure]]</f>
        <v>0.38177147</v>
      </c>
      <c r="G2592" s="27" t="s">
        <v>16474</v>
      </c>
      <c r="H2592" s="37">
        <v>0</v>
      </c>
      <c r="I2592" s="24" t="s">
        <v>773</v>
      </c>
      <c r="J2592" s="37">
        <v>0.38177147</v>
      </c>
      <c r="K2592" s="24" t="s">
        <v>998</v>
      </c>
      <c r="L2592" s="28" t="s">
        <v>203</v>
      </c>
      <c r="M2592" s="28" t="s">
        <v>203</v>
      </c>
      <c r="N2592" s="28" t="s">
        <v>203</v>
      </c>
      <c r="O2592" s="25" t="s">
        <v>203</v>
      </c>
      <c r="P2592" s="24" t="s">
        <v>203</v>
      </c>
      <c r="Q2592" s="24" t="s">
        <v>203</v>
      </c>
      <c r="R2592" s="28" t="s">
        <v>203</v>
      </c>
      <c r="S2592" s="28" t="s">
        <v>203</v>
      </c>
      <c r="T2592" s="29" t="s">
        <v>203</v>
      </c>
      <c r="U2592" s="28" t="s">
        <v>203</v>
      </c>
      <c r="V2592" s="63"/>
      <c r="W2592" s="61" t="e">
        <f>(Table134[[#This Row],[2042 Future AADT]]-Table134[[#This Row],[AADT 2022]])/20*($W$5-2022)+Table134[[#This Row],[AADT 2022]]</f>
        <v>#VALUE!</v>
      </c>
      <c r="X2592" s="63"/>
    </row>
    <row r="2593" spans="1:24" s="21" customFormat="1" ht="24" customHeight="1" x14ac:dyDescent="0.25">
      <c r="A2593" s="24" t="s">
        <v>14214</v>
      </c>
      <c r="B2593" s="25"/>
      <c r="C2593" s="24" t="s">
        <v>203</v>
      </c>
      <c r="D2593" s="24" t="s">
        <v>17074</v>
      </c>
      <c r="E2593" s="24" t="s">
        <v>1011</v>
      </c>
      <c r="F2593" s="26">
        <f>Table134[[#This Row],[ToMeasure]]-Table134[[#This Row],[FromMeasure]]</f>
        <v>0.57054260000000001</v>
      </c>
      <c r="G2593" s="27" t="s">
        <v>1009</v>
      </c>
      <c r="H2593" s="37">
        <v>0</v>
      </c>
      <c r="I2593" s="24" t="s">
        <v>786</v>
      </c>
      <c r="J2593" s="37">
        <v>0.57054260000000001</v>
      </c>
      <c r="K2593" s="24" t="s">
        <v>5034</v>
      </c>
      <c r="L2593" s="28" t="s">
        <v>203</v>
      </c>
      <c r="M2593" s="28" t="s">
        <v>203</v>
      </c>
      <c r="N2593" s="28" t="s">
        <v>203</v>
      </c>
      <c r="O2593" s="25" t="s">
        <v>203</v>
      </c>
      <c r="P2593" s="24" t="s">
        <v>203</v>
      </c>
      <c r="Q2593" s="24" t="s">
        <v>203</v>
      </c>
      <c r="R2593" s="28" t="s">
        <v>203</v>
      </c>
      <c r="S2593" s="28" t="s">
        <v>203</v>
      </c>
      <c r="T2593" s="29" t="s">
        <v>203</v>
      </c>
      <c r="U2593" s="28" t="s">
        <v>203</v>
      </c>
      <c r="V2593" s="63"/>
      <c r="W2593" s="61" t="e">
        <f>(Table134[[#This Row],[2042 Future AADT]]-Table134[[#This Row],[AADT 2022]])/20*($W$5-2022)+Table134[[#This Row],[AADT 2022]]</f>
        <v>#VALUE!</v>
      </c>
      <c r="X2593" s="63"/>
    </row>
    <row r="2594" spans="1:24" s="21" customFormat="1" ht="24" customHeight="1" x14ac:dyDescent="0.25">
      <c r="A2594" s="24" t="s">
        <v>14215</v>
      </c>
      <c r="B2594" s="25"/>
      <c r="C2594" s="24" t="s">
        <v>203</v>
      </c>
      <c r="D2594" s="24" t="s">
        <v>17074</v>
      </c>
      <c r="E2594" s="24" t="s">
        <v>14216</v>
      </c>
      <c r="F2594" s="26">
        <f>Table134[[#This Row],[ToMeasure]]-Table134[[#This Row],[FromMeasure]]</f>
        <v>0.18367132999999999</v>
      </c>
      <c r="G2594" s="27" t="s">
        <v>14217</v>
      </c>
      <c r="H2594" s="37">
        <v>0</v>
      </c>
      <c r="I2594" s="24" t="s">
        <v>773</v>
      </c>
      <c r="J2594" s="37">
        <v>0.18367132999999999</v>
      </c>
      <c r="K2594" s="24" t="s">
        <v>14218</v>
      </c>
      <c r="L2594" s="28" t="s">
        <v>203</v>
      </c>
      <c r="M2594" s="28" t="s">
        <v>203</v>
      </c>
      <c r="N2594" s="28" t="s">
        <v>203</v>
      </c>
      <c r="O2594" s="25" t="s">
        <v>203</v>
      </c>
      <c r="P2594" s="24" t="s">
        <v>203</v>
      </c>
      <c r="Q2594" s="24" t="s">
        <v>203</v>
      </c>
      <c r="R2594" s="28" t="s">
        <v>203</v>
      </c>
      <c r="S2594" s="28" t="s">
        <v>203</v>
      </c>
      <c r="T2594" s="29" t="s">
        <v>203</v>
      </c>
      <c r="U2594" s="28" t="s">
        <v>203</v>
      </c>
      <c r="V2594" s="63"/>
      <c r="W2594" s="61" t="e">
        <f>(Table134[[#This Row],[2042 Future AADT]]-Table134[[#This Row],[AADT 2022]])/20*($W$5-2022)+Table134[[#This Row],[AADT 2022]]</f>
        <v>#VALUE!</v>
      </c>
      <c r="X2594" s="63"/>
    </row>
    <row r="2595" spans="1:24" s="21" customFormat="1" ht="24" customHeight="1" x14ac:dyDescent="0.25">
      <c r="A2595" s="24" t="s">
        <v>13675</v>
      </c>
      <c r="B2595" s="25"/>
      <c r="C2595" s="24" t="s">
        <v>203</v>
      </c>
      <c r="D2595" s="24" t="s">
        <v>17074</v>
      </c>
      <c r="E2595" s="24" t="s">
        <v>13676</v>
      </c>
      <c r="F2595" s="26">
        <f>Table134[[#This Row],[ToMeasure]]-Table134[[#This Row],[FromMeasure]]</f>
        <v>0.22115423000000001</v>
      </c>
      <c r="G2595" s="27" t="s">
        <v>10284</v>
      </c>
      <c r="H2595" s="37">
        <v>0</v>
      </c>
      <c r="I2595" s="24" t="s">
        <v>773</v>
      </c>
      <c r="J2595" s="37">
        <v>0.22115423000000001</v>
      </c>
      <c r="K2595" s="24" t="s">
        <v>10283</v>
      </c>
      <c r="L2595" s="28" t="s">
        <v>203</v>
      </c>
      <c r="M2595" s="28" t="s">
        <v>203</v>
      </c>
      <c r="N2595" s="28" t="s">
        <v>203</v>
      </c>
      <c r="O2595" s="25" t="s">
        <v>203</v>
      </c>
      <c r="P2595" s="24" t="s">
        <v>203</v>
      </c>
      <c r="Q2595" s="24" t="s">
        <v>203</v>
      </c>
      <c r="R2595" s="28" t="s">
        <v>203</v>
      </c>
      <c r="S2595" s="28" t="s">
        <v>203</v>
      </c>
      <c r="T2595" s="29" t="s">
        <v>203</v>
      </c>
      <c r="U2595" s="28" t="s">
        <v>203</v>
      </c>
      <c r="V2595" s="63"/>
      <c r="W2595" s="61" t="e">
        <f>(Table134[[#This Row],[2042 Future AADT]]-Table134[[#This Row],[AADT 2022]])/20*($W$5-2022)+Table134[[#This Row],[AADT 2022]]</f>
        <v>#VALUE!</v>
      </c>
      <c r="X2595" s="63"/>
    </row>
    <row r="2596" spans="1:24" s="21" customFormat="1" ht="24" customHeight="1" x14ac:dyDescent="0.25">
      <c r="A2596" s="24" t="s">
        <v>14219</v>
      </c>
      <c r="B2596" s="25"/>
      <c r="C2596" s="24" t="s">
        <v>203</v>
      </c>
      <c r="D2596" s="24" t="s">
        <v>17074</v>
      </c>
      <c r="E2596" s="24" t="s">
        <v>14220</v>
      </c>
      <c r="F2596" s="26">
        <f>Table134[[#This Row],[ToMeasure]]-Table134[[#This Row],[FromMeasure]]</f>
        <v>0.25611647999999998</v>
      </c>
      <c r="G2596" s="27" t="s">
        <v>14218</v>
      </c>
      <c r="H2596" s="37">
        <v>0</v>
      </c>
      <c r="I2596" s="24" t="s">
        <v>14217</v>
      </c>
      <c r="J2596" s="37">
        <v>0.25611647999999998</v>
      </c>
      <c r="K2596" s="24" t="s">
        <v>773</v>
      </c>
      <c r="L2596" s="28" t="s">
        <v>203</v>
      </c>
      <c r="M2596" s="28" t="s">
        <v>203</v>
      </c>
      <c r="N2596" s="28" t="s">
        <v>203</v>
      </c>
      <c r="O2596" s="25" t="s">
        <v>203</v>
      </c>
      <c r="P2596" s="24" t="s">
        <v>203</v>
      </c>
      <c r="Q2596" s="24" t="s">
        <v>203</v>
      </c>
      <c r="R2596" s="28" t="s">
        <v>203</v>
      </c>
      <c r="S2596" s="28" t="s">
        <v>203</v>
      </c>
      <c r="T2596" s="29" t="s">
        <v>203</v>
      </c>
      <c r="U2596" s="28" t="s">
        <v>203</v>
      </c>
      <c r="V2596" s="63"/>
      <c r="W2596" s="61" t="e">
        <f>(Table134[[#This Row],[2042 Future AADT]]-Table134[[#This Row],[AADT 2022]])/20*($W$5-2022)+Table134[[#This Row],[AADT 2022]]</f>
        <v>#VALUE!</v>
      </c>
      <c r="X2596" s="63"/>
    </row>
    <row r="2597" spans="1:24" s="21" customFormat="1" ht="24" customHeight="1" x14ac:dyDescent="0.25">
      <c r="A2597" s="24" t="s">
        <v>10281</v>
      </c>
      <c r="B2597" s="25"/>
      <c r="C2597" s="24" t="s">
        <v>203</v>
      </c>
      <c r="D2597" s="24" t="s">
        <v>17074</v>
      </c>
      <c r="E2597" s="24" t="s">
        <v>10282</v>
      </c>
      <c r="F2597" s="26">
        <f>Table134[[#This Row],[ToMeasure]]-Table134[[#This Row],[FromMeasure]]</f>
        <v>0.22026187999999999</v>
      </c>
      <c r="G2597" s="27" t="s">
        <v>10283</v>
      </c>
      <c r="H2597" s="37">
        <v>0</v>
      </c>
      <c r="I2597" s="24" t="s">
        <v>10284</v>
      </c>
      <c r="J2597" s="37">
        <v>0.22026187999999999</v>
      </c>
      <c r="K2597" s="24" t="s">
        <v>773</v>
      </c>
      <c r="L2597" s="28" t="s">
        <v>203</v>
      </c>
      <c r="M2597" s="28" t="s">
        <v>203</v>
      </c>
      <c r="N2597" s="28" t="s">
        <v>203</v>
      </c>
      <c r="O2597" s="25" t="s">
        <v>203</v>
      </c>
      <c r="P2597" s="24" t="s">
        <v>203</v>
      </c>
      <c r="Q2597" s="24" t="s">
        <v>203</v>
      </c>
      <c r="R2597" s="28" t="s">
        <v>203</v>
      </c>
      <c r="S2597" s="28" t="s">
        <v>203</v>
      </c>
      <c r="T2597" s="29" t="s">
        <v>203</v>
      </c>
      <c r="U2597" s="28" t="s">
        <v>203</v>
      </c>
      <c r="V2597" s="63"/>
      <c r="W2597" s="61" t="e">
        <f>(Table134[[#This Row],[2042 Future AADT]]-Table134[[#This Row],[AADT 2022]])/20*($W$5-2022)+Table134[[#This Row],[AADT 2022]]</f>
        <v>#VALUE!</v>
      </c>
      <c r="X2597" s="63"/>
    </row>
    <row r="2598" spans="1:24" s="21" customFormat="1" ht="24" customHeight="1" x14ac:dyDescent="0.25">
      <c r="A2598" s="24" t="s">
        <v>10285</v>
      </c>
      <c r="B2598" s="25"/>
      <c r="C2598" s="24" t="s">
        <v>203</v>
      </c>
      <c r="D2598" s="24" t="s">
        <v>17074</v>
      </c>
      <c r="E2598" s="24" t="s">
        <v>10286</v>
      </c>
      <c r="F2598" s="26">
        <f>Table134[[#This Row],[ToMeasure]]-Table134[[#This Row],[FromMeasure]]</f>
        <v>6.1447929999999998E-2</v>
      </c>
      <c r="G2598" s="27" t="s">
        <v>10287</v>
      </c>
      <c r="H2598" s="37">
        <v>0</v>
      </c>
      <c r="I2598" s="24" t="s">
        <v>786</v>
      </c>
      <c r="J2598" s="37">
        <v>6.1447929999999998E-2</v>
      </c>
      <c r="K2598" s="24" t="s">
        <v>810</v>
      </c>
      <c r="L2598" s="28" t="s">
        <v>203</v>
      </c>
      <c r="M2598" s="28" t="s">
        <v>203</v>
      </c>
      <c r="N2598" s="28" t="s">
        <v>203</v>
      </c>
      <c r="O2598" s="25" t="s">
        <v>203</v>
      </c>
      <c r="P2598" s="24" t="s">
        <v>203</v>
      </c>
      <c r="Q2598" s="24" t="s">
        <v>203</v>
      </c>
      <c r="R2598" s="28" t="s">
        <v>203</v>
      </c>
      <c r="S2598" s="28" t="s">
        <v>203</v>
      </c>
      <c r="T2598" s="29" t="s">
        <v>203</v>
      </c>
      <c r="U2598" s="28" t="s">
        <v>203</v>
      </c>
      <c r="V2598" s="63"/>
      <c r="W2598" s="61" t="e">
        <f>(Table134[[#This Row],[2042 Future AADT]]-Table134[[#This Row],[AADT 2022]])/20*($W$5-2022)+Table134[[#This Row],[AADT 2022]]</f>
        <v>#VALUE!</v>
      </c>
      <c r="X2598" s="63"/>
    </row>
    <row r="2599" spans="1:24" s="21" customFormat="1" ht="24" customHeight="1" x14ac:dyDescent="0.25">
      <c r="A2599" s="24" t="s">
        <v>10288</v>
      </c>
      <c r="B2599" s="25"/>
      <c r="C2599" s="24" t="s">
        <v>203</v>
      </c>
      <c r="D2599" s="24" t="s">
        <v>17074</v>
      </c>
      <c r="E2599" s="24" t="s">
        <v>10289</v>
      </c>
      <c r="F2599" s="26">
        <f>Table134[[#This Row],[ToMeasure]]-Table134[[#This Row],[FromMeasure]]</f>
        <v>2.8401550000000001E-2</v>
      </c>
      <c r="G2599" s="27" t="s">
        <v>10290</v>
      </c>
      <c r="H2599" s="37">
        <v>0</v>
      </c>
      <c r="I2599" s="24" t="s">
        <v>5131</v>
      </c>
      <c r="J2599" s="37">
        <v>2.8401550000000001E-2</v>
      </c>
      <c r="K2599" s="24" t="s">
        <v>786</v>
      </c>
      <c r="L2599" s="28" t="s">
        <v>203</v>
      </c>
      <c r="M2599" s="28" t="s">
        <v>203</v>
      </c>
      <c r="N2599" s="28" t="s">
        <v>203</v>
      </c>
      <c r="O2599" s="25" t="s">
        <v>203</v>
      </c>
      <c r="P2599" s="24" t="s">
        <v>203</v>
      </c>
      <c r="Q2599" s="24" t="s">
        <v>203</v>
      </c>
      <c r="R2599" s="28" t="s">
        <v>203</v>
      </c>
      <c r="S2599" s="28" t="s">
        <v>203</v>
      </c>
      <c r="T2599" s="29" t="s">
        <v>203</v>
      </c>
      <c r="U2599" s="28" t="s">
        <v>203</v>
      </c>
      <c r="V2599" s="63"/>
      <c r="W2599" s="61" t="e">
        <f>(Table134[[#This Row],[2042 Future AADT]]-Table134[[#This Row],[AADT 2022]])/20*($W$5-2022)+Table134[[#This Row],[AADT 2022]]</f>
        <v>#VALUE!</v>
      </c>
      <c r="X2599" s="63"/>
    </row>
    <row r="2600" spans="1:24" s="21" customFormat="1" ht="24" customHeight="1" x14ac:dyDescent="0.25">
      <c r="A2600" s="24" t="s">
        <v>13677</v>
      </c>
      <c r="B2600" s="25"/>
      <c r="C2600" s="24" t="s">
        <v>203</v>
      </c>
      <c r="D2600" s="24" t="s">
        <v>17074</v>
      </c>
      <c r="E2600" s="24" t="s">
        <v>13678</v>
      </c>
      <c r="F2600" s="26">
        <f>Table134[[#This Row],[ToMeasure]]-Table134[[#This Row],[FromMeasure]]</f>
        <v>4.192709E-2</v>
      </c>
      <c r="G2600" s="27" t="s">
        <v>13679</v>
      </c>
      <c r="H2600" s="37">
        <v>0</v>
      </c>
      <c r="I2600" s="24" t="s">
        <v>786</v>
      </c>
      <c r="J2600" s="37">
        <v>4.192709E-2</v>
      </c>
      <c r="K2600" s="24" t="s">
        <v>13680</v>
      </c>
      <c r="L2600" s="28" t="s">
        <v>203</v>
      </c>
      <c r="M2600" s="28" t="s">
        <v>203</v>
      </c>
      <c r="N2600" s="28" t="s">
        <v>203</v>
      </c>
      <c r="O2600" s="25" t="s">
        <v>203</v>
      </c>
      <c r="P2600" s="24" t="s">
        <v>203</v>
      </c>
      <c r="Q2600" s="24" t="s">
        <v>203</v>
      </c>
      <c r="R2600" s="28" t="s">
        <v>203</v>
      </c>
      <c r="S2600" s="28" t="s">
        <v>203</v>
      </c>
      <c r="T2600" s="29" t="s">
        <v>203</v>
      </c>
      <c r="U2600" s="28" t="s">
        <v>203</v>
      </c>
      <c r="V2600" s="63"/>
      <c r="W2600" s="61" t="e">
        <f>(Table134[[#This Row],[2042 Future AADT]]-Table134[[#This Row],[AADT 2022]])/20*($W$5-2022)+Table134[[#This Row],[AADT 2022]]</f>
        <v>#VALUE!</v>
      </c>
      <c r="X2600" s="63"/>
    </row>
    <row r="2601" spans="1:24" s="21" customFormat="1" ht="24" customHeight="1" x14ac:dyDescent="0.25">
      <c r="A2601" s="24" t="s">
        <v>10302</v>
      </c>
      <c r="B2601" s="25"/>
      <c r="C2601" s="24" t="s">
        <v>203</v>
      </c>
      <c r="D2601" s="24" t="s">
        <v>17074</v>
      </c>
      <c r="E2601" s="24" t="s">
        <v>10303</v>
      </c>
      <c r="F2601" s="26">
        <f>Table134[[#This Row],[ToMeasure]]-Table134[[#This Row],[FromMeasure]]</f>
        <v>4.4230510000000001E-2</v>
      </c>
      <c r="G2601" s="27" t="s">
        <v>10304</v>
      </c>
      <c r="H2601" s="37">
        <v>0</v>
      </c>
      <c r="I2601" s="24" t="s">
        <v>222</v>
      </c>
      <c r="J2601" s="37">
        <v>4.4230510000000001E-2</v>
      </c>
      <c r="K2601" s="24" t="s">
        <v>2874</v>
      </c>
      <c r="L2601" s="28" t="s">
        <v>203</v>
      </c>
      <c r="M2601" s="28" t="s">
        <v>203</v>
      </c>
      <c r="N2601" s="28" t="s">
        <v>203</v>
      </c>
      <c r="O2601" s="25" t="s">
        <v>203</v>
      </c>
      <c r="P2601" s="24" t="s">
        <v>203</v>
      </c>
      <c r="Q2601" s="24" t="s">
        <v>203</v>
      </c>
      <c r="R2601" s="28" t="s">
        <v>203</v>
      </c>
      <c r="S2601" s="28" t="s">
        <v>203</v>
      </c>
      <c r="T2601" s="29" t="s">
        <v>203</v>
      </c>
      <c r="U2601" s="28" t="s">
        <v>203</v>
      </c>
      <c r="V2601" s="63"/>
      <c r="W2601" s="61" t="e">
        <f>(Table134[[#This Row],[2042 Future AADT]]-Table134[[#This Row],[AADT 2022]])/20*($W$5-2022)+Table134[[#This Row],[AADT 2022]]</f>
        <v>#VALUE!</v>
      </c>
      <c r="X2601" s="63"/>
    </row>
    <row r="2602" spans="1:24" s="21" customFormat="1" ht="24" customHeight="1" x14ac:dyDescent="0.25">
      <c r="A2602" s="24" t="s">
        <v>16503</v>
      </c>
      <c r="B2602" s="25"/>
      <c r="C2602" s="24" t="s">
        <v>203</v>
      </c>
      <c r="D2602" s="24" t="s">
        <v>17074</v>
      </c>
      <c r="E2602" s="24" t="s">
        <v>16504</v>
      </c>
      <c r="F2602" s="26">
        <f>Table134[[#This Row],[ToMeasure]]-Table134[[#This Row],[FromMeasure]]</f>
        <v>0.13185393000000001</v>
      </c>
      <c r="G2602" s="27" t="s">
        <v>16505</v>
      </c>
      <c r="H2602" s="37">
        <v>0</v>
      </c>
      <c r="I2602" s="24" t="s">
        <v>442</v>
      </c>
      <c r="J2602" s="37">
        <v>0.13185393000000001</v>
      </c>
      <c r="K2602" s="24" t="s">
        <v>442</v>
      </c>
      <c r="L2602" s="28" t="s">
        <v>203</v>
      </c>
      <c r="M2602" s="28" t="s">
        <v>203</v>
      </c>
      <c r="N2602" s="28" t="s">
        <v>203</v>
      </c>
      <c r="O2602" s="25" t="s">
        <v>203</v>
      </c>
      <c r="P2602" s="24" t="s">
        <v>203</v>
      </c>
      <c r="Q2602" s="24" t="s">
        <v>203</v>
      </c>
      <c r="R2602" s="28" t="s">
        <v>203</v>
      </c>
      <c r="S2602" s="28" t="s">
        <v>203</v>
      </c>
      <c r="T2602" s="29" t="s">
        <v>203</v>
      </c>
      <c r="U2602" s="28" t="s">
        <v>203</v>
      </c>
      <c r="V2602" s="63"/>
      <c r="W2602" s="61" t="e">
        <f>(Table134[[#This Row],[2042 Future AADT]]-Table134[[#This Row],[AADT 2022]])/20*($W$5-2022)+Table134[[#This Row],[AADT 2022]]</f>
        <v>#VALUE!</v>
      </c>
      <c r="X2602" s="63"/>
    </row>
    <row r="2603" spans="1:24" s="21" customFormat="1" ht="24" customHeight="1" x14ac:dyDescent="0.25">
      <c r="A2603" s="24" t="s">
        <v>16506</v>
      </c>
      <c r="B2603" s="25"/>
      <c r="C2603" s="24" t="s">
        <v>203</v>
      </c>
      <c r="D2603" s="24" t="s">
        <v>17074</v>
      </c>
      <c r="E2603" s="24" t="s">
        <v>16507</v>
      </c>
      <c r="F2603" s="26">
        <f>Table134[[#This Row],[ToMeasure]]-Table134[[#This Row],[FromMeasure]]</f>
        <v>0.17418381999999999</v>
      </c>
      <c r="G2603" s="27" t="s">
        <v>16508</v>
      </c>
      <c r="H2603" s="37">
        <v>0</v>
      </c>
      <c r="I2603" s="24" t="s">
        <v>442</v>
      </c>
      <c r="J2603" s="37">
        <v>0.17418381999999999</v>
      </c>
      <c r="K2603" s="24" t="s">
        <v>442</v>
      </c>
      <c r="L2603" s="28" t="s">
        <v>203</v>
      </c>
      <c r="M2603" s="28" t="s">
        <v>203</v>
      </c>
      <c r="N2603" s="28">
        <v>2890</v>
      </c>
      <c r="O2603" s="25" t="s">
        <v>25073</v>
      </c>
      <c r="P2603" s="24" t="s">
        <v>203</v>
      </c>
      <c r="Q2603" s="24" t="s">
        <v>203</v>
      </c>
      <c r="R2603" s="28" t="s">
        <v>203</v>
      </c>
      <c r="S2603" s="28" t="s">
        <v>203</v>
      </c>
      <c r="T2603" s="29" t="s">
        <v>203</v>
      </c>
      <c r="U2603" s="28">
        <v>4841</v>
      </c>
      <c r="V2603" s="63"/>
      <c r="W2603" s="61">
        <f>(Table134[[#This Row],[2042 Future AADT]]-Table134[[#This Row],[AADT 2022]])/20*($W$5-2022)+Table134[[#This Row],[AADT 2022]]</f>
        <v>4841</v>
      </c>
      <c r="X2603" s="63"/>
    </row>
    <row r="2604" spans="1:24" s="21" customFormat="1" ht="24" customHeight="1" x14ac:dyDescent="0.25">
      <c r="A2604" s="24" t="s">
        <v>14518</v>
      </c>
      <c r="B2604" s="25" t="s">
        <v>19427</v>
      </c>
      <c r="C2604" s="24">
        <v>4611</v>
      </c>
      <c r="D2604" s="24" t="s">
        <v>17074</v>
      </c>
      <c r="E2604" s="24" t="s">
        <v>963</v>
      </c>
      <c r="F2604" s="26">
        <f>Table134[[#This Row],[ToMeasure]]-Table134[[#This Row],[FromMeasure]]</f>
        <v>0.34389298000000679</v>
      </c>
      <c r="G2604" s="27" t="s">
        <v>442</v>
      </c>
      <c r="H2604" s="37">
        <v>66.648211459999999</v>
      </c>
      <c r="I2604" s="24" t="s">
        <v>3091</v>
      </c>
      <c r="J2604" s="37">
        <v>66.992104440000006</v>
      </c>
      <c r="K2604" s="24" t="s">
        <v>156</v>
      </c>
      <c r="L2604" s="28">
        <v>706</v>
      </c>
      <c r="M2604" s="28">
        <v>0</v>
      </c>
      <c r="N2604" s="28">
        <v>706</v>
      </c>
      <c r="O2604" s="25" t="s">
        <v>25074</v>
      </c>
      <c r="P2604" s="24">
        <v>11</v>
      </c>
      <c r="Q2604" s="24" t="s">
        <v>203</v>
      </c>
      <c r="R2604" s="28">
        <v>67</v>
      </c>
      <c r="S2604" s="28">
        <v>32</v>
      </c>
      <c r="T2604" s="29">
        <v>0.14022662889518414</v>
      </c>
      <c r="U2604" s="28">
        <v>1150</v>
      </c>
      <c r="V2604" s="63"/>
      <c r="W2604" s="61">
        <f>(Table134[[#This Row],[2042 Future AADT]]-Table134[[#This Row],[AADT 2022]])/20*($W$5-2022)+Table134[[#This Row],[AADT 2022]]</f>
        <v>1150</v>
      </c>
      <c r="X2604" s="63"/>
    </row>
    <row r="2605" spans="1:24" s="21" customFormat="1" ht="24" customHeight="1" x14ac:dyDescent="0.25">
      <c r="A2605" s="24" t="s">
        <v>6025</v>
      </c>
      <c r="B2605" s="25" t="s">
        <v>19451</v>
      </c>
      <c r="C2605" s="24">
        <v>4654</v>
      </c>
      <c r="D2605" s="24" t="s">
        <v>17074</v>
      </c>
      <c r="E2605" s="24" t="s">
        <v>963</v>
      </c>
      <c r="F2605" s="26">
        <f>Table134[[#This Row],[ToMeasure]]-Table134[[#This Row],[FromMeasure]]</f>
        <v>0.10859695999999985</v>
      </c>
      <c r="G2605" s="27" t="s">
        <v>442</v>
      </c>
      <c r="H2605" s="37">
        <v>87.578275529999999</v>
      </c>
      <c r="I2605" s="24" t="s">
        <v>6026</v>
      </c>
      <c r="J2605" s="37">
        <v>87.686872489999999</v>
      </c>
      <c r="K2605" s="24" t="s">
        <v>2968</v>
      </c>
      <c r="L2605" s="28">
        <v>1448</v>
      </c>
      <c r="M2605" s="28">
        <v>0</v>
      </c>
      <c r="N2605" s="28">
        <v>1448</v>
      </c>
      <c r="O2605" s="25" t="s">
        <v>25075</v>
      </c>
      <c r="P2605" s="24">
        <v>10</v>
      </c>
      <c r="Q2605" s="24">
        <v>57</v>
      </c>
      <c r="R2605" s="28">
        <v>342</v>
      </c>
      <c r="S2605" s="28">
        <v>183</v>
      </c>
      <c r="T2605" s="29">
        <v>0.36256906077348067</v>
      </c>
      <c r="U2605" s="28">
        <v>2542</v>
      </c>
      <c r="V2605" s="63"/>
      <c r="W2605" s="61">
        <f>(Table134[[#This Row],[2042 Future AADT]]-Table134[[#This Row],[AADT 2022]])/20*($W$5-2022)+Table134[[#This Row],[AADT 2022]]</f>
        <v>2542</v>
      </c>
      <c r="X2605" s="63"/>
    </row>
    <row r="2606" spans="1:24" s="21" customFormat="1" ht="24" customHeight="1" x14ac:dyDescent="0.25">
      <c r="A2606" s="24" t="s">
        <v>10316</v>
      </c>
      <c r="B2606" s="25" t="s">
        <v>20424</v>
      </c>
      <c r="C2606" s="24">
        <v>6474</v>
      </c>
      <c r="D2606" s="24" t="s">
        <v>17074</v>
      </c>
      <c r="E2606" s="24" t="s">
        <v>963</v>
      </c>
      <c r="F2606" s="26">
        <f>Table134[[#This Row],[ToMeasure]]-Table134[[#This Row],[FromMeasure]]</f>
        <v>6.8236420000005182E-2</v>
      </c>
      <c r="G2606" s="27" t="s">
        <v>442</v>
      </c>
      <c r="H2606" s="37">
        <v>366.41822728</v>
      </c>
      <c r="I2606" s="24" t="s">
        <v>2991</v>
      </c>
      <c r="J2606" s="37">
        <v>366.4864637</v>
      </c>
      <c r="K2606" s="24" t="s">
        <v>9280</v>
      </c>
      <c r="L2606" s="28">
        <v>2749</v>
      </c>
      <c r="M2606" s="28">
        <v>992</v>
      </c>
      <c r="N2606" s="28">
        <v>3741</v>
      </c>
      <c r="O2606" s="25" t="s">
        <v>25076</v>
      </c>
      <c r="P2606" s="24">
        <v>12</v>
      </c>
      <c r="Q2606" s="24">
        <v>60</v>
      </c>
      <c r="R2606" s="28">
        <v>38</v>
      </c>
      <c r="S2606" s="28">
        <v>31</v>
      </c>
      <c r="T2606" s="29">
        <v>1.8444266238973536E-2</v>
      </c>
      <c r="U2606" s="28">
        <v>6370</v>
      </c>
      <c r="V2606" s="63"/>
      <c r="W2606" s="61">
        <f>(Table134[[#This Row],[2042 Future AADT]]-Table134[[#This Row],[AADT 2022]])/20*($W$5-2022)+Table134[[#This Row],[AADT 2022]]</f>
        <v>6370</v>
      </c>
      <c r="X2606" s="63"/>
    </row>
    <row r="2607" spans="1:24" s="21" customFormat="1" ht="24" customHeight="1" x14ac:dyDescent="0.25">
      <c r="A2607" s="24" t="s">
        <v>14529</v>
      </c>
      <c r="B2607" s="25" t="s">
        <v>19430</v>
      </c>
      <c r="C2607" s="24">
        <v>4614</v>
      </c>
      <c r="D2607" s="24" t="s">
        <v>17074</v>
      </c>
      <c r="E2607" s="24" t="s">
        <v>3092</v>
      </c>
      <c r="F2607" s="26">
        <f>Table134[[#This Row],[ToMeasure]]-Table134[[#This Row],[FromMeasure]]</f>
        <v>0.55989136000000883</v>
      </c>
      <c r="G2607" s="27" t="s">
        <v>434</v>
      </c>
      <c r="H2607" s="37">
        <v>66.692424669999994</v>
      </c>
      <c r="I2607" s="24" t="s">
        <v>3011</v>
      </c>
      <c r="J2607" s="37">
        <v>67.252316030000003</v>
      </c>
      <c r="K2607" s="24" t="s">
        <v>3833</v>
      </c>
      <c r="L2607" s="28">
        <v>214</v>
      </c>
      <c r="M2607" s="28">
        <v>586</v>
      </c>
      <c r="N2607" s="28">
        <v>800</v>
      </c>
      <c r="O2607" s="25" t="s">
        <v>25077</v>
      </c>
      <c r="P2607" s="24">
        <v>12</v>
      </c>
      <c r="Q2607" s="24">
        <v>80</v>
      </c>
      <c r="R2607" s="28">
        <v>101</v>
      </c>
      <c r="S2607" s="28">
        <v>52</v>
      </c>
      <c r="T2607" s="29">
        <v>0.19125</v>
      </c>
      <c r="U2607" s="28">
        <v>1303</v>
      </c>
      <c r="V2607" s="63"/>
      <c r="W2607" s="61">
        <f>(Table134[[#This Row],[2042 Future AADT]]-Table134[[#This Row],[AADT 2022]])/20*($W$5-2022)+Table134[[#This Row],[AADT 2022]]</f>
        <v>1303</v>
      </c>
      <c r="X2607" s="63"/>
    </row>
    <row r="2608" spans="1:24" s="21" customFormat="1" ht="24" customHeight="1" x14ac:dyDescent="0.25">
      <c r="A2608" s="24" t="s">
        <v>14531</v>
      </c>
      <c r="B2608" s="25"/>
      <c r="C2608" s="24" t="s">
        <v>203</v>
      </c>
      <c r="D2608" s="24" t="s">
        <v>17074</v>
      </c>
      <c r="E2608" s="24" t="s">
        <v>14532</v>
      </c>
      <c r="F2608" s="26">
        <f>Table134[[#This Row],[ToMeasure]]-Table134[[#This Row],[FromMeasure]]</f>
        <v>6.7057220000000001E-2</v>
      </c>
      <c r="G2608" s="27" t="s">
        <v>14533</v>
      </c>
      <c r="H2608" s="37">
        <v>0</v>
      </c>
      <c r="I2608" s="24" t="s">
        <v>2126</v>
      </c>
      <c r="J2608" s="37">
        <v>6.7057220000000001E-2</v>
      </c>
      <c r="K2608" s="24" t="s">
        <v>442</v>
      </c>
      <c r="L2608" s="28" t="s">
        <v>203</v>
      </c>
      <c r="M2608" s="28" t="s">
        <v>203</v>
      </c>
      <c r="N2608" s="28">
        <v>3391</v>
      </c>
      <c r="O2608" s="25" t="s">
        <v>24347</v>
      </c>
      <c r="P2608" s="24" t="s">
        <v>203</v>
      </c>
      <c r="Q2608" s="24" t="s">
        <v>203</v>
      </c>
      <c r="R2608" s="28" t="s">
        <v>203</v>
      </c>
      <c r="S2608" s="28" t="s">
        <v>203</v>
      </c>
      <c r="T2608" s="29" t="s">
        <v>203</v>
      </c>
      <c r="U2608" s="28">
        <v>4730</v>
      </c>
      <c r="V2608" s="63"/>
      <c r="W2608" s="61">
        <f>(Table134[[#This Row],[2042 Future AADT]]-Table134[[#This Row],[AADT 2022]])/20*($W$5-2022)+Table134[[#This Row],[AADT 2022]]</f>
        <v>4730</v>
      </c>
      <c r="X2608" s="63"/>
    </row>
    <row r="2609" spans="1:24" s="21" customFormat="1" ht="24" customHeight="1" x14ac:dyDescent="0.25">
      <c r="A2609" s="24" t="s">
        <v>14534</v>
      </c>
      <c r="B2609" s="25"/>
      <c r="C2609" s="24" t="s">
        <v>203</v>
      </c>
      <c r="D2609" s="24" t="s">
        <v>17074</v>
      </c>
      <c r="E2609" s="24" t="s">
        <v>14535</v>
      </c>
      <c r="F2609" s="26">
        <f>Table134[[#This Row],[ToMeasure]]-Table134[[#This Row],[FromMeasure]]</f>
        <v>2.2992800000000001E-2</v>
      </c>
      <c r="G2609" s="27" t="s">
        <v>14536</v>
      </c>
      <c r="H2609" s="37">
        <v>7.17748E-3</v>
      </c>
      <c r="I2609" s="24" t="s">
        <v>2345</v>
      </c>
      <c r="J2609" s="37">
        <v>3.0170280000000001E-2</v>
      </c>
      <c r="K2609" s="24" t="s">
        <v>442</v>
      </c>
      <c r="L2609" s="28" t="s">
        <v>203</v>
      </c>
      <c r="M2609" s="28" t="s">
        <v>203</v>
      </c>
      <c r="N2609" s="28">
        <v>3342</v>
      </c>
      <c r="O2609" s="25" t="s">
        <v>24359</v>
      </c>
      <c r="P2609" s="24" t="s">
        <v>203</v>
      </c>
      <c r="Q2609" s="24" t="s">
        <v>203</v>
      </c>
      <c r="R2609" s="28" t="s">
        <v>203</v>
      </c>
      <c r="S2609" s="28" t="s">
        <v>203</v>
      </c>
      <c r="T2609" s="29" t="s">
        <v>203</v>
      </c>
      <c r="U2609" s="28">
        <v>4442</v>
      </c>
      <c r="V2609" s="63"/>
      <c r="W2609" s="61">
        <f>(Table134[[#This Row],[2042 Future AADT]]-Table134[[#This Row],[AADT 2022]])/20*($W$5-2022)+Table134[[#This Row],[AADT 2022]]</f>
        <v>4442</v>
      </c>
      <c r="X2609" s="63"/>
    </row>
    <row r="2610" spans="1:24" s="21" customFormat="1" ht="24" customHeight="1" x14ac:dyDescent="0.25">
      <c r="A2610" s="24" t="s">
        <v>10327</v>
      </c>
      <c r="B2610" s="25"/>
      <c r="C2610" s="24" t="s">
        <v>203</v>
      </c>
      <c r="D2610" s="24" t="s">
        <v>17074</v>
      </c>
      <c r="E2610" s="24" t="s">
        <v>10328</v>
      </c>
      <c r="F2610" s="26">
        <f>Table134[[#This Row],[ToMeasure]]-Table134[[#This Row],[FromMeasure]]</f>
        <v>0.27481137</v>
      </c>
      <c r="G2610" s="27" t="s">
        <v>10329</v>
      </c>
      <c r="H2610" s="37">
        <v>3.9246000000000003E-3</v>
      </c>
      <c r="I2610" s="24" t="s">
        <v>10330</v>
      </c>
      <c r="J2610" s="37">
        <v>0.27873597</v>
      </c>
      <c r="K2610" s="24" t="s">
        <v>10331</v>
      </c>
      <c r="L2610" s="28" t="s">
        <v>203</v>
      </c>
      <c r="M2610" s="28" t="s">
        <v>203</v>
      </c>
      <c r="N2610" s="28">
        <v>1489</v>
      </c>
      <c r="O2610" s="25" t="s">
        <v>25078</v>
      </c>
      <c r="P2610" s="24" t="s">
        <v>203</v>
      </c>
      <c r="Q2610" s="24" t="s">
        <v>203</v>
      </c>
      <c r="R2610" s="28" t="s">
        <v>203</v>
      </c>
      <c r="S2610" s="28" t="s">
        <v>203</v>
      </c>
      <c r="T2610" s="29" t="s">
        <v>203</v>
      </c>
      <c r="U2610" s="28">
        <v>2190</v>
      </c>
      <c r="V2610" s="63"/>
      <c r="W2610" s="61">
        <f>(Table134[[#This Row],[2042 Future AADT]]-Table134[[#This Row],[AADT 2022]])/20*($W$5-2022)+Table134[[#This Row],[AADT 2022]]</f>
        <v>2190</v>
      </c>
      <c r="X2610" s="63"/>
    </row>
    <row r="2611" spans="1:24" s="21" customFormat="1" ht="24" customHeight="1" x14ac:dyDescent="0.25">
      <c r="A2611" s="24" t="s">
        <v>10339</v>
      </c>
      <c r="B2611" s="25" t="s">
        <v>21049</v>
      </c>
      <c r="C2611" s="24">
        <v>7721</v>
      </c>
      <c r="D2611" s="24" t="s">
        <v>17074</v>
      </c>
      <c r="E2611" s="24" t="s">
        <v>10340</v>
      </c>
      <c r="F2611" s="26">
        <f>Table134[[#This Row],[ToMeasure]]-Table134[[#This Row],[FromMeasure]]</f>
        <v>0.17621912000000001</v>
      </c>
      <c r="G2611" s="27" t="s">
        <v>10341</v>
      </c>
      <c r="H2611" s="37">
        <v>0</v>
      </c>
      <c r="I2611" s="24" t="s">
        <v>129</v>
      </c>
      <c r="J2611" s="37">
        <v>0.17621912000000001</v>
      </c>
      <c r="K2611" s="24" t="s">
        <v>2696</v>
      </c>
      <c r="L2611" s="28">
        <v>1956</v>
      </c>
      <c r="M2611" s="28">
        <v>0</v>
      </c>
      <c r="N2611" s="28">
        <v>1956</v>
      </c>
      <c r="O2611" s="25" t="s">
        <v>25079</v>
      </c>
      <c r="P2611" s="24">
        <v>11</v>
      </c>
      <c r="Q2611" s="24" t="s">
        <v>203</v>
      </c>
      <c r="R2611" s="28">
        <v>60</v>
      </c>
      <c r="S2611" s="28">
        <v>234</v>
      </c>
      <c r="T2611" s="29">
        <v>0.15030674846625766</v>
      </c>
      <c r="U2611" s="28">
        <v>3603</v>
      </c>
      <c r="V2611" s="63"/>
      <c r="W2611" s="61">
        <f>(Table134[[#This Row],[2042 Future AADT]]-Table134[[#This Row],[AADT 2022]])/20*($W$5-2022)+Table134[[#This Row],[AADT 2022]]</f>
        <v>3603</v>
      </c>
      <c r="X2611" s="63"/>
    </row>
    <row r="2612" spans="1:24" s="21" customFormat="1" ht="24" customHeight="1" x14ac:dyDescent="0.25">
      <c r="A2612" s="24" t="s">
        <v>6035</v>
      </c>
      <c r="B2612" s="25"/>
      <c r="C2612" s="24" t="s">
        <v>203</v>
      </c>
      <c r="D2612" s="24" t="s">
        <v>17074</v>
      </c>
      <c r="E2612" s="24" t="s">
        <v>6036</v>
      </c>
      <c r="F2612" s="26">
        <f>Table134[[#This Row],[ToMeasure]]-Table134[[#This Row],[FromMeasure]]</f>
        <v>2.3020479999999999E-2</v>
      </c>
      <c r="G2612" s="27" t="s">
        <v>6037</v>
      </c>
      <c r="H2612" s="37">
        <v>0</v>
      </c>
      <c r="I2612" s="24" t="s">
        <v>510</v>
      </c>
      <c r="J2612" s="37">
        <v>2.3020479999999999E-2</v>
      </c>
      <c r="K2612" s="24" t="s">
        <v>6038</v>
      </c>
      <c r="L2612" s="28" t="s">
        <v>203</v>
      </c>
      <c r="M2612" s="28" t="s">
        <v>203</v>
      </c>
      <c r="N2612" s="28">
        <v>21137</v>
      </c>
      <c r="O2612" s="25" t="s">
        <v>23614</v>
      </c>
      <c r="P2612" s="24" t="s">
        <v>203</v>
      </c>
      <c r="Q2612" s="24" t="s">
        <v>203</v>
      </c>
      <c r="R2612" s="28" t="s">
        <v>203</v>
      </c>
      <c r="S2612" s="28" t="s">
        <v>203</v>
      </c>
      <c r="T2612" s="29" t="s">
        <v>203</v>
      </c>
      <c r="U2612" s="28">
        <v>38931</v>
      </c>
      <c r="V2612" s="63"/>
      <c r="W2612" s="61">
        <f>(Table134[[#This Row],[2042 Future AADT]]-Table134[[#This Row],[AADT 2022]])/20*($W$5-2022)+Table134[[#This Row],[AADT 2022]]</f>
        <v>38931</v>
      </c>
      <c r="X2612" s="63"/>
    </row>
    <row r="2613" spans="1:24" s="21" customFormat="1" ht="24" customHeight="1" x14ac:dyDescent="0.25">
      <c r="A2613" s="24" t="s">
        <v>16523</v>
      </c>
      <c r="B2613" s="25"/>
      <c r="C2613" s="24" t="s">
        <v>203</v>
      </c>
      <c r="D2613" s="24" t="s">
        <v>17074</v>
      </c>
      <c r="E2613" s="24" t="s">
        <v>16524</v>
      </c>
      <c r="F2613" s="26">
        <f>Table134[[#This Row],[ToMeasure]]-Table134[[#This Row],[FromMeasure]]</f>
        <v>0.15067056000000001</v>
      </c>
      <c r="G2613" s="27" t="s">
        <v>16525</v>
      </c>
      <c r="H2613" s="37">
        <v>0</v>
      </c>
      <c r="I2613" s="24" t="s">
        <v>442</v>
      </c>
      <c r="J2613" s="37">
        <v>0.15067056000000001</v>
      </c>
      <c r="K2613" s="24" t="s">
        <v>442</v>
      </c>
      <c r="L2613" s="28" t="s">
        <v>203</v>
      </c>
      <c r="M2613" s="28" t="s">
        <v>203</v>
      </c>
      <c r="N2613" s="28">
        <v>25</v>
      </c>
      <c r="O2613" s="25" t="s">
        <v>25080</v>
      </c>
      <c r="P2613" s="24" t="s">
        <v>203</v>
      </c>
      <c r="Q2613" s="24" t="s">
        <v>203</v>
      </c>
      <c r="R2613" s="28" t="s">
        <v>203</v>
      </c>
      <c r="S2613" s="28" t="s">
        <v>203</v>
      </c>
      <c r="T2613" s="29" t="s">
        <v>203</v>
      </c>
      <c r="U2613" s="28">
        <v>33</v>
      </c>
      <c r="V2613" s="63"/>
      <c r="W2613" s="61">
        <f>(Table134[[#This Row],[2042 Future AADT]]-Table134[[#This Row],[AADT 2022]])/20*($W$5-2022)+Table134[[#This Row],[AADT 2022]]</f>
        <v>33</v>
      </c>
      <c r="X2613" s="63"/>
    </row>
    <row r="2614" spans="1:24" s="21" customFormat="1" ht="24" customHeight="1" x14ac:dyDescent="0.25">
      <c r="A2614" s="24" t="s">
        <v>14541</v>
      </c>
      <c r="B2614" s="25" t="s">
        <v>19456</v>
      </c>
      <c r="C2614" s="24">
        <v>4664</v>
      </c>
      <c r="D2614" s="24" t="s">
        <v>17074</v>
      </c>
      <c r="E2614" s="24" t="s">
        <v>445</v>
      </c>
      <c r="F2614" s="26">
        <f>Table134[[#This Row],[ToMeasure]]-Table134[[#This Row],[FromMeasure]]</f>
        <v>0.18413990999999999</v>
      </c>
      <c r="G2614" s="27" t="s">
        <v>2969</v>
      </c>
      <c r="H2614" s="37">
        <v>0</v>
      </c>
      <c r="I2614" s="24" t="s">
        <v>3294</v>
      </c>
      <c r="J2614" s="37">
        <v>0.18413990999999999</v>
      </c>
      <c r="K2614" s="24" t="s">
        <v>3041</v>
      </c>
      <c r="L2614" s="28">
        <v>22</v>
      </c>
      <c r="M2614" s="28">
        <v>135</v>
      </c>
      <c r="N2614" s="28">
        <v>157</v>
      </c>
      <c r="O2614" s="25" t="s">
        <v>25081</v>
      </c>
      <c r="P2614" s="24">
        <v>16</v>
      </c>
      <c r="Q2614" s="24">
        <v>62</v>
      </c>
      <c r="R2614" s="28">
        <v>4</v>
      </c>
      <c r="S2614" s="28">
        <v>32</v>
      </c>
      <c r="T2614" s="29">
        <v>0.22929936305732485</v>
      </c>
      <c r="U2614" s="28">
        <v>276</v>
      </c>
      <c r="V2614" s="63"/>
      <c r="W2614" s="61">
        <f>(Table134[[#This Row],[2042 Future AADT]]-Table134[[#This Row],[AADT 2022]])/20*($W$5-2022)+Table134[[#This Row],[AADT 2022]]</f>
        <v>276</v>
      </c>
      <c r="X2614" s="63"/>
    </row>
    <row r="2615" spans="1:24" s="21" customFormat="1" ht="24" customHeight="1" x14ac:dyDescent="0.25">
      <c r="A2615" s="24" t="s">
        <v>16528</v>
      </c>
      <c r="B2615" s="25"/>
      <c r="C2615" s="24" t="s">
        <v>203</v>
      </c>
      <c r="D2615" s="24" t="s">
        <v>17074</v>
      </c>
      <c r="E2615" s="24" t="s">
        <v>16529</v>
      </c>
      <c r="F2615" s="26">
        <f>Table134[[#This Row],[ToMeasure]]-Table134[[#This Row],[FromMeasure]]</f>
        <v>0.17299803</v>
      </c>
      <c r="G2615" s="27" t="s">
        <v>16530</v>
      </c>
      <c r="H2615" s="37">
        <v>5.6069600000000002E-3</v>
      </c>
      <c r="I2615" s="24" t="s">
        <v>16531</v>
      </c>
      <c r="J2615" s="37">
        <v>0.17860498999999999</v>
      </c>
      <c r="K2615" s="24" t="s">
        <v>16532</v>
      </c>
      <c r="L2615" s="28" t="s">
        <v>203</v>
      </c>
      <c r="M2615" s="28" t="s">
        <v>203</v>
      </c>
      <c r="N2615" s="28">
        <v>151</v>
      </c>
      <c r="O2615" s="25" t="s">
        <v>25082</v>
      </c>
      <c r="P2615" s="24" t="s">
        <v>203</v>
      </c>
      <c r="Q2615" s="24" t="s">
        <v>203</v>
      </c>
      <c r="R2615" s="28" t="s">
        <v>203</v>
      </c>
      <c r="S2615" s="28" t="s">
        <v>203</v>
      </c>
      <c r="T2615" s="29" t="s">
        <v>203</v>
      </c>
      <c r="U2615" s="28">
        <v>265</v>
      </c>
      <c r="V2615" s="63"/>
      <c r="W2615" s="61">
        <f>(Table134[[#This Row],[2042 Future AADT]]-Table134[[#This Row],[AADT 2022]])/20*($W$5-2022)+Table134[[#This Row],[AADT 2022]]</f>
        <v>265</v>
      </c>
      <c r="X2615" s="63"/>
    </row>
    <row r="2616" spans="1:24" s="21" customFormat="1" ht="24" customHeight="1" x14ac:dyDescent="0.25">
      <c r="A2616" s="24" t="s">
        <v>10373</v>
      </c>
      <c r="B2616" s="25" t="s">
        <v>19414</v>
      </c>
      <c r="C2616" s="24">
        <v>4574</v>
      </c>
      <c r="D2616" s="24" t="s">
        <v>17074</v>
      </c>
      <c r="E2616" s="24" t="s">
        <v>10374</v>
      </c>
      <c r="F2616" s="26">
        <f>Table134[[#This Row],[ToMeasure]]-Table134[[#This Row],[FromMeasure]]</f>
        <v>8.1112199999999746E-2</v>
      </c>
      <c r="G2616" s="27" t="s">
        <v>427</v>
      </c>
      <c r="H2616" s="37">
        <v>9.4552180000000003</v>
      </c>
      <c r="I2616" s="24" t="s">
        <v>3805</v>
      </c>
      <c r="J2616" s="37">
        <v>9.5363302000000001</v>
      </c>
      <c r="K2616" s="24" t="s">
        <v>1114</v>
      </c>
      <c r="L2616" s="28">
        <v>86</v>
      </c>
      <c r="M2616" s="28">
        <v>52</v>
      </c>
      <c r="N2616" s="28">
        <v>138</v>
      </c>
      <c r="O2616" s="25" t="s">
        <v>25083</v>
      </c>
      <c r="P2616" s="24">
        <v>24</v>
      </c>
      <c r="Q2616" s="24">
        <v>100</v>
      </c>
      <c r="R2616" s="28">
        <v>8</v>
      </c>
      <c r="S2616" s="28">
        <v>5</v>
      </c>
      <c r="T2616" s="29">
        <v>9.420289855072464E-2</v>
      </c>
      <c r="U2616" s="28">
        <v>242</v>
      </c>
      <c r="V2616" s="63"/>
      <c r="W2616" s="61">
        <f>(Table134[[#This Row],[2042 Future AADT]]-Table134[[#This Row],[AADT 2022]])/20*($W$5-2022)+Table134[[#This Row],[AADT 2022]]</f>
        <v>242</v>
      </c>
      <c r="X2616" s="63"/>
    </row>
    <row r="2617" spans="1:24" s="21" customFormat="1" ht="24" customHeight="1" x14ac:dyDescent="0.25">
      <c r="A2617" s="24" t="s">
        <v>10722</v>
      </c>
      <c r="B2617" s="25" t="s">
        <v>19740</v>
      </c>
      <c r="C2617" s="24">
        <v>5062</v>
      </c>
      <c r="D2617" s="24" t="s">
        <v>17074</v>
      </c>
      <c r="E2617" s="24" t="s">
        <v>10723</v>
      </c>
      <c r="F2617" s="26">
        <f>Table134[[#This Row],[ToMeasure]]-Table134[[#This Row],[FromMeasure]]</f>
        <v>0.32508090000000001</v>
      </c>
      <c r="G2617" s="27" t="s">
        <v>10724</v>
      </c>
      <c r="H2617" s="37">
        <v>0</v>
      </c>
      <c r="I2617" s="24" t="s">
        <v>10725</v>
      </c>
      <c r="J2617" s="37">
        <v>0.32508090000000001</v>
      </c>
      <c r="K2617" s="24" t="s">
        <v>10726</v>
      </c>
      <c r="L2617" s="28">
        <v>2831</v>
      </c>
      <c r="M2617" s="28">
        <v>0</v>
      </c>
      <c r="N2617" s="28">
        <v>2831</v>
      </c>
      <c r="O2617" s="25" t="s">
        <v>25084</v>
      </c>
      <c r="P2617" s="24">
        <v>9</v>
      </c>
      <c r="Q2617" s="24" t="s">
        <v>203</v>
      </c>
      <c r="R2617" s="28">
        <v>100</v>
      </c>
      <c r="S2617" s="28">
        <v>137</v>
      </c>
      <c r="T2617" s="29">
        <v>8.3716001412928287E-2</v>
      </c>
      <c r="U2617" s="28">
        <v>3886</v>
      </c>
      <c r="V2617" s="63"/>
      <c r="W2617" s="61">
        <f>(Table134[[#This Row],[2042 Future AADT]]-Table134[[#This Row],[AADT 2022]])/20*($W$5-2022)+Table134[[#This Row],[AADT 2022]]</f>
        <v>3886</v>
      </c>
      <c r="X2617" s="63"/>
    </row>
    <row r="2618" spans="1:24" s="21" customFormat="1" ht="24" customHeight="1" x14ac:dyDescent="0.25">
      <c r="A2618" s="24" t="s">
        <v>10735</v>
      </c>
      <c r="B2618" s="25" t="s">
        <v>21027</v>
      </c>
      <c r="C2618" s="24">
        <v>7671</v>
      </c>
      <c r="D2618" s="24" t="s">
        <v>17074</v>
      </c>
      <c r="E2618" s="24" t="s">
        <v>10736</v>
      </c>
      <c r="F2618" s="26">
        <f>Table134[[#This Row],[ToMeasure]]-Table134[[#This Row],[FromMeasure]]</f>
        <v>0.32258169999999975</v>
      </c>
      <c r="G2618" s="27" t="s">
        <v>5488</v>
      </c>
      <c r="H2618" s="37">
        <v>3.9603795000000002</v>
      </c>
      <c r="I2618" s="24" t="s">
        <v>10240</v>
      </c>
      <c r="J2618" s="37">
        <v>4.2829611999999999</v>
      </c>
      <c r="K2618" s="24" t="s">
        <v>10239</v>
      </c>
      <c r="L2618" s="28">
        <v>29502</v>
      </c>
      <c r="M2618" s="28">
        <v>0</v>
      </c>
      <c r="N2618" s="28">
        <v>29502</v>
      </c>
      <c r="O2618" s="25" t="s">
        <v>25085</v>
      </c>
      <c r="P2618" s="24">
        <v>9</v>
      </c>
      <c r="Q2618" s="24" t="s">
        <v>203</v>
      </c>
      <c r="R2618" s="28">
        <v>2719</v>
      </c>
      <c r="S2618" s="28">
        <v>442</v>
      </c>
      <c r="T2618" s="29">
        <v>0.10714527828621788</v>
      </c>
      <c r="U2618" s="28">
        <v>54339</v>
      </c>
      <c r="V2618" s="63"/>
      <c r="W2618" s="61">
        <f>(Table134[[#This Row],[2042 Future AADT]]-Table134[[#This Row],[AADT 2022]])/20*($W$5-2022)+Table134[[#This Row],[AADT 2022]]</f>
        <v>54339</v>
      </c>
      <c r="X2618" s="63"/>
    </row>
    <row r="2619" spans="1:24" s="21" customFormat="1" ht="24" customHeight="1" x14ac:dyDescent="0.25">
      <c r="A2619" s="24" t="s">
        <v>10737</v>
      </c>
      <c r="B2619" s="25" t="s">
        <v>21031</v>
      </c>
      <c r="C2619" s="24">
        <v>7682</v>
      </c>
      <c r="D2619" s="24" t="s">
        <v>17074</v>
      </c>
      <c r="E2619" s="24" t="s">
        <v>10738</v>
      </c>
      <c r="F2619" s="26">
        <f>Table134[[#This Row],[ToMeasure]]-Table134[[#This Row],[FromMeasure]]</f>
        <v>0.24616024000000003</v>
      </c>
      <c r="G2619" s="27" t="s">
        <v>6468</v>
      </c>
      <c r="H2619" s="37">
        <v>3.6513470099999998</v>
      </c>
      <c r="I2619" s="24" t="s">
        <v>10240</v>
      </c>
      <c r="J2619" s="37">
        <v>3.8975072499999999</v>
      </c>
      <c r="K2619" s="24" t="s">
        <v>10240</v>
      </c>
      <c r="L2619" s="28">
        <v>4533</v>
      </c>
      <c r="M2619" s="28">
        <v>0</v>
      </c>
      <c r="N2619" s="28">
        <v>4533</v>
      </c>
      <c r="O2619" s="25" t="s">
        <v>24945</v>
      </c>
      <c r="P2619" s="24">
        <v>11</v>
      </c>
      <c r="Q2619" s="24" t="s">
        <v>203</v>
      </c>
      <c r="R2619" s="28">
        <v>417</v>
      </c>
      <c r="S2619" s="28">
        <v>67</v>
      </c>
      <c r="T2619" s="29">
        <v>0.10677255680564747</v>
      </c>
      <c r="U2619" s="28">
        <v>6009</v>
      </c>
      <c r="V2619" s="63"/>
      <c r="W2619" s="61">
        <f>(Table134[[#This Row],[2042 Future AADT]]-Table134[[#This Row],[AADT 2022]])/20*($W$5-2022)+Table134[[#This Row],[AADT 2022]]</f>
        <v>6009</v>
      </c>
      <c r="X2619" s="63"/>
    </row>
    <row r="2620" spans="1:24" s="21" customFormat="1" ht="24" customHeight="1" x14ac:dyDescent="0.25">
      <c r="A2620" s="24" t="s">
        <v>10741</v>
      </c>
      <c r="B2620" s="25" t="s">
        <v>21028</v>
      </c>
      <c r="C2620" s="24">
        <v>7672</v>
      </c>
      <c r="D2620" s="24" t="s">
        <v>17074</v>
      </c>
      <c r="E2620" s="24" t="s">
        <v>3057</v>
      </c>
      <c r="F2620" s="26">
        <f>Table134[[#This Row],[ToMeasure]]-Table134[[#This Row],[FromMeasure]]</f>
        <v>0.66764760000000001</v>
      </c>
      <c r="G2620" s="27" t="s">
        <v>3058</v>
      </c>
      <c r="H2620" s="37">
        <v>3.7659047999999999</v>
      </c>
      <c r="I2620" s="24" t="s">
        <v>3060</v>
      </c>
      <c r="J2620" s="37">
        <v>4.4335523999999999</v>
      </c>
      <c r="K2620" s="24" t="s">
        <v>3059</v>
      </c>
      <c r="L2620" s="28">
        <v>31717</v>
      </c>
      <c r="M2620" s="28">
        <v>0</v>
      </c>
      <c r="N2620" s="28">
        <v>31717</v>
      </c>
      <c r="O2620" s="25" t="s">
        <v>25086</v>
      </c>
      <c r="P2620" s="24">
        <v>9</v>
      </c>
      <c r="Q2620" s="24">
        <v>74</v>
      </c>
      <c r="R2620" s="28">
        <v>1563</v>
      </c>
      <c r="S2620" s="28">
        <v>4060</v>
      </c>
      <c r="T2620" s="29">
        <v>0.17728662862187469</v>
      </c>
      <c r="U2620" s="28">
        <v>58418</v>
      </c>
      <c r="V2620" s="63"/>
      <c r="W2620" s="61">
        <f>(Table134[[#This Row],[2042 Future AADT]]-Table134[[#This Row],[AADT 2022]])/20*($W$5-2022)+Table134[[#This Row],[AADT 2022]]</f>
        <v>58418</v>
      </c>
      <c r="X2620" s="63"/>
    </row>
    <row r="2621" spans="1:24" s="21" customFormat="1" ht="24" customHeight="1" x14ac:dyDescent="0.25">
      <c r="A2621" s="24" t="s">
        <v>14377</v>
      </c>
      <c r="B2621" s="25"/>
      <c r="C2621" s="24">
        <v>35306</v>
      </c>
      <c r="D2621" s="24" t="s">
        <v>17074</v>
      </c>
      <c r="E2621" s="24" t="s">
        <v>14378</v>
      </c>
      <c r="F2621" s="26">
        <f>Table134[[#This Row],[ToMeasure]]-Table134[[#This Row],[FromMeasure]]</f>
        <v>2.6356760000000007E-2</v>
      </c>
      <c r="G2621" s="27" t="s">
        <v>203</v>
      </c>
      <c r="H2621" s="37">
        <v>0.1822703</v>
      </c>
      <c r="I2621" s="24" t="s">
        <v>203</v>
      </c>
      <c r="J2621" s="37">
        <v>0.20862706</v>
      </c>
      <c r="K2621" s="24" t="s">
        <v>203</v>
      </c>
      <c r="L2621" s="28">
        <v>0</v>
      </c>
      <c r="M2621" s="28">
        <v>10000</v>
      </c>
      <c r="N2621" s="28">
        <v>10000</v>
      </c>
      <c r="O2621" s="25" t="s">
        <v>25087</v>
      </c>
      <c r="P2621" s="24">
        <v>9</v>
      </c>
      <c r="Q2621" s="24" t="s">
        <v>203</v>
      </c>
      <c r="R2621" s="28">
        <v>369</v>
      </c>
      <c r="S2621" s="28">
        <v>307</v>
      </c>
      <c r="T2621" s="29">
        <v>6.7599999999999993E-2</v>
      </c>
      <c r="U2621" s="28">
        <v>16814</v>
      </c>
      <c r="V2621" s="63"/>
      <c r="W2621" s="61">
        <f>(Table134[[#This Row],[2042 Future AADT]]-Table134[[#This Row],[AADT 2022]])/20*($W$5-2022)+Table134[[#This Row],[AADT 2022]]</f>
        <v>16814</v>
      </c>
      <c r="X2621" s="63"/>
    </row>
    <row r="2622" spans="1:24" s="21" customFormat="1" ht="24" customHeight="1" x14ac:dyDescent="0.25">
      <c r="A2622" s="24" t="s">
        <v>14380</v>
      </c>
      <c r="B2622" s="25" t="s">
        <v>20587</v>
      </c>
      <c r="C2622" s="24">
        <v>6842</v>
      </c>
      <c r="D2622" s="24" t="s">
        <v>17074</v>
      </c>
      <c r="E2622" s="24" t="s">
        <v>14381</v>
      </c>
      <c r="F2622" s="26">
        <f>Table134[[#This Row],[ToMeasure]]-Table134[[#This Row],[FromMeasure]]</f>
        <v>0.18474786000000001</v>
      </c>
      <c r="G2622" s="27" t="s">
        <v>14109</v>
      </c>
      <c r="H2622" s="37">
        <v>0</v>
      </c>
      <c r="I2622" s="24" t="s">
        <v>13583</v>
      </c>
      <c r="J2622" s="37">
        <v>0.18474786000000001</v>
      </c>
      <c r="K2622" s="24" t="s">
        <v>13584</v>
      </c>
      <c r="L2622" s="28">
        <v>10629</v>
      </c>
      <c r="M2622" s="28">
        <v>0</v>
      </c>
      <c r="N2622" s="28">
        <v>10629</v>
      </c>
      <c r="O2622" s="25" t="s">
        <v>25088</v>
      </c>
      <c r="P2622" s="24">
        <v>8</v>
      </c>
      <c r="Q2622" s="24" t="s">
        <v>203</v>
      </c>
      <c r="R2622" s="28">
        <v>878</v>
      </c>
      <c r="S2622" s="28">
        <v>145</v>
      </c>
      <c r="T2622" s="29">
        <v>9.6246119108100478E-2</v>
      </c>
      <c r="U2622" s="28">
        <v>14089</v>
      </c>
      <c r="V2622" s="63"/>
      <c r="W2622" s="61">
        <f>(Table134[[#This Row],[2042 Future AADT]]-Table134[[#This Row],[AADT 2022]])/20*($W$5-2022)+Table134[[#This Row],[AADT 2022]]</f>
        <v>14089</v>
      </c>
      <c r="X2622" s="63"/>
    </row>
    <row r="2623" spans="1:24" s="21" customFormat="1" ht="24" customHeight="1" x14ac:dyDescent="0.25">
      <c r="A2623" s="24" t="s">
        <v>15072</v>
      </c>
      <c r="B2623" s="25" t="s">
        <v>19266</v>
      </c>
      <c r="C2623" s="24">
        <v>4348</v>
      </c>
      <c r="D2623" s="24" t="s">
        <v>17074</v>
      </c>
      <c r="E2623" s="24" t="s">
        <v>10887</v>
      </c>
      <c r="F2623" s="26">
        <f>Table134[[#This Row],[ToMeasure]]-Table134[[#This Row],[FromMeasure]]</f>
        <v>0.24427693</v>
      </c>
      <c r="G2623" s="27" t="s">
        <v>3309</v>
      </c>
      <c r="H2623" s="37">
        <v>0.15864677999999999</v>
      </c>
      <c r="I2623" s="24" t="s">
        <v>1114</v>
      </c>
      <c r="J2623" s="37">
        <v>0.40292370999999999</v>
      </c>
      <c r="K2623" s="24" t="s">
        <v>747</v>
      </c>
      <c r="L2623" s="28">
        <v>7222</v>
      </c>
      <c r="M2623" s="28">
        <v>0</v>
      </c>
      <c r="N2623" s="28">
        <v>7222</v>
      </c>
      <c r="O2623" s="25" t="s">
        <v>25089</v>
      </c>
      <c r="P2623" s="24">
        <v>12</v>
      </c>
      <c r="Q2623" s="24" t="s">
        <v>203</v>
      </c>
      <c r="R2623" s="28">
        <v>664</v>
      </c>
      <c r="S2623" s="28">
        <v>107</v>
      </c>
      <c r="T2623" s="29">
        <v>0.10675713098864581</v>
      </c>
      <c r="U2623" s="28">
        <v>11009</v>
      </c>
      <c r="V2623" s="63"/>
      <c r="W2623" s="61">
        <f>(Table134[[#This Row],[2042 Future AADT]]-Table134[[#This Row],[AADT 2022]])/20*($W$5-2022)+Table134[[#This Row],[AADT 2022]]</f>
        <v>11009</v>
      </c>
      <c r="X2623" s="63"/>
    </row>
    <row r="2624" spans="1:24" s="21" customFormat="1" ht="24" customHeight="1" x14ac:dyDescent="0.25">
      <c r="A2624" s="24" t="s">
        <v>10886</v>
      </c>
      <c r="B2624" s="25" t="s">
        <v>19267</v>
      </c>
      <c r="C2624" s="24">
        <v>4348</v>
      </c>
      <c r="D2624" s="24" t="s">
        <v>17074</v>
      </c>
      <c r="E2624" s="24" t="s">
        <v>10887</v>
      </c>
      <c r="F2624" s="26">
        <f>Table134[[#This Row],[ToMeasure]]-Table134[[#This Row],[FromMeasure]]</f>
        <v>0.10779246000000003</v>
      </c>
      <c r="G2624" s="27" t="s">
        <v>203</v>
      </c>
      <c r="H2624" s="37">
        <v>0.40292370999999999</v>
      </c>
      <c r="I2624" s="24" t="s">
        <v>203</v>
      </c>
      <c r="J2624" s="37">
        <v>0.51071617000000002</v>
      </c>
      <c r="K2624" s="24" t="s">
        <v>203</v>
      </c>
      <c r="L2624" s="28">
        <v>12754</v>
      </c>
      <c r="M2624" s="28">
        <v>0</v>
      </c>
      <c r="N2624" s="28">
        <v>12754</v>
      </c>
      <c r="O2624" s="25" t="s">
        <v>25090</v>
      </c>
      <c r="P2624" s="24">
        <v>11</v>
      </c>
      <c r="Q2624" s="24" t="s">
        <v>203</v>
      </c>
      <c r="R2624" s="28" t="s">
        <v>203</v>
      </c>
      <c r="S2624" s="28" t="s">
        <v>203</v>
      </c>
      <c r="T2624" s="29" t="s">
        <v>203</v>
      </c>
      <c r="U2624" s="28">
        <v>19441</v>
      </c>
      <c r="V2624" s="63"/>
      <c r="W2624" s="61">
        <f>(Table134[[#This Row],[2042 Future AADT]]-Table134[[#This Row],[AADT 2022]])/20*($W$5-2022)+Table134[[#This Row],[AADT 2022]]</f>
        <v>19441</v>
      </c>
      <c r="X2624" s="63"/>
    </row>
    <row r="2625" spans="1:24" s="21" customFormat="1" ht="30" x14ac:dyDescent="0.25">
      <c r="A2625" s="24" t="s">
        <v>14439</v>
      </c>
      <c r="B2625" s="25" t="s">
        <v>19268</v>
      </c>
      <c r="C2625" s="24">
        <v>4348</v>
      </c>
      <c r="D2625" s="24" t="s">
        <v>17074</v>
      </c>
      <c r="E2625" s="24" t="s">
        <v>10887</v>
      </c>
      <c r="F2625" s="26">
        <f>Table134[[#This Row],[ToMeasure]]-Table134[[#This Row],[FromMeasure]]</f>
        <v>0.10042326999999995</v>
      </c>
      <c r="G2625" s="27" t="s">
        <v>203</v>
      </c>
      <c r="H2625" s="37">
        <v>0.51071617000000002</v>
      </c>
      <c r="I2625" s="24" t="s">
        <v>203</v>
      </c>
      <c r="J2625" s="37">
        <v>0.61113943999999998</v>
      </c>
      <c r="K2625" s="24" t="s">
        <v>203</v>
      </c>
      <c r="L2625" s="28">
        <v>16370</v>
      </c>
      <c r="M2625" s="28">
        <v>0</v>
      </c>
      <c r="N2625" s="28">
        <v>16370</v>
      </c>
      <c r="O2625" s="25" t="s">
        <v>25091</v>
      </c>
      <c r="P2625" s="24">
        <v>11</v>
      </c>
      <c r="Q2625" s="24" t="s">
        <v>203</v>
      </c>
      <c r="R2625" s="28" t="s">
        <v>203</v>
      </c>
      <c r="S2625" s="28" t="s">
        <v>203</v>
      </c>
      <c r="T2625" s="29" t="s">
        <v>203</v>
      </c>
      <c r="U2625" s="28">
        <v>24953</v>
      </c>
      <c r="V2625" s="63"/>
      <c r="W2625" s="61">
        <f>(Table134[[#This Row],[2042 Future AADT]]-Table134[[#This Row],[AADT 2022]])/20*($W$5-2022)+Table134[[#This Row],[AADT 2022]]</f>
        <v>24953</v>
      </c>
      <c r="X2625" s="63"/>
    </row>
    <row r="2626" spans="1:24" s="21" customFormat="1" ht="30" x14ac:dyDescent="0.25">
      <c r="A2626" s="24" t="s">
        <v>14451</v>
      </c>
      <c r="B2626" s="25" t="s">
        <v>19268</v>
      </c>
      <c r="C2626" s="24">
        <v>4348</v>
      </c>
      <c r="D2626" s="24" t="s">
        <v>17074</v>
      </c>
      <c r="E2626" s="24" t="s">
        <v>14452</v>
      </c>
      <c r="F2626" s="26">
        <f>Table134[[#This Row],[ToMeasure]]-Table134[[#This Row],[FromMeasure]]</f>
        <v>3.74115E-2</v>
      </c>
      <c r="G2626" s="27" t="s">
        <v>203</v>
      </c>
      <c r="H2626" s="37">
        <v>0</v>
      </c>
      <c r="I2626" s="24" t="s">
        <v>203</v>
      </c>
      <c r="J2626" s="37">
        <v>3.74115E-2</v>
      </c>
      <c r="K2626" s="24" t="s">
        <v>203</v>
      </c>
      <c r="L2626" s="28">
        <v>16370</v>
      </c>
      <c r="M2626" s="28">
        <v>0</v>
      </c>
      <c r="N2626" s="28">
        <v>16370</v>
      </c>
      <c r="O2626" s="25" t="s">
        <v>25091</v>
      </c>
      <c r="P2626" s="24">
        <v>11</v>
      </c>
      <c r="Q2626" s="24" t="s">
        <v>203</v>
      </c>
      <c r="R2626" s="28" t="s">
        <v>203</v>
      </c>
      <c r="S2626" s="28" t="s">
        <v>203</v>
      </c>
      <c r="T2626" s="29" t="s">
        <v>203</v>
      </c>
      <c r="U2626" s="28">
        <v>24953</v>
      </c>
      <c r="V2626" s="63"/>
      <c r="W2626" s="61">
        <f>(Table134[[#This Row],[2042 Future AADT]]-Table134[[#This Row],[AADT 2022]])/20*($W$5-2022)+Table134[[#This Row],[AADT 2022]]</f>
        <v>24953</v>
      </c>
      <c r="X2626" s="63"/>
    </row>
    <row r="2627" spans="1:24" s="21" customFormat="1" ht="24" customHeight="1" x14ac:dyDescent="0.25">
      <c r="A2627" s="24" t="s">
        <v>15103</v>
      </c>
      <c r="B2627" s="25" t="s">
        <v>19275</v>
      </c>
      <c r="C2627" s="24">
        <v>4354</v>
      </c>
      <c r="D2627" s="24" t="s">
        <v>17074</v>
      </c>
      <c r="E2627" s="24" t="s">
        <v>15104</v>
      </c>
      <c r="F2627" s="26">
        <f>Table134[[#This Row],[ToMeasure]]-Table134[[#This Row],[FromMeasure]]</f>
        <v>0.12416369999999688</v>
      </c>
      <c r="G2627" s="27" t="s">
        <v>10959</v>
      </c>
      <c r="H2627" s="37">
        <v>47.724660440000001</v>
      </c>
      <c r="I2627" s="24" t="s">
        <v>15105</v>
      </c>
      <c r="J2627" s="37">
        <v>47.848824139999998</v>
      </c>
      <c r="K2627" s="24" t="s">
        <v>15106</v>
      </c>
      <c r="L2627" s="28">
        <v>13810</v>
      </c>
      <c r="M2627" s="28">
        <v>17297</v>
      </c>
      <c r="N2627" s="28">
        <v>31107</v>
      </c>
      <c r="O2627" s="25" t="s">
        <v>25092</v>
      </c>
      <c r="P2627" s="24">
        <v>10</v>
      </c>
      <c r="Q2627" s="24" t="s">
        <v>203</v>
      </c>
      <c r="R2627" s="28" t="s">
        <v>203</v>
      </c>
      <c r="S2627" s="28" t="s">
        <v>203</v>
      </c>
      <c r="T2627" s="29" t="s">
        <v>203</v>
      </c>
      <c r="U2627" s="28">
        <v>47016</v>
      </c>
      <c r="V2627" s="63"/>
      <c r="W2627" s="61">
        <f>(Table134[[#This Row],[2042 Future AADT]]-Table134[[#This Row],[AADT 2022]])/20*($W$5-2022)+Table134[[#This Row],[AADT 2022]]</f>
        <v>47016</v>
      </c>
      <c r="X2627" s="63"/>
    </row>
    <row r="2628" spans="1:24" s="21" customFormat="1" ht="24" customHeight="1" x14ac:dyDescent="0.25">
      <c r="A2628" s="24" t="s">
        <v>10958</v>
      </c>
      <c r="B2628" s="25" t="s">
        <v>20017</v>
      </c>
      <c r="C2628" s="24">
        <v>5574</v>
      </c>
      <c r="D2628" s="24" t="s">
        <v>17074</v>
      </c>
      <c r="E2628" s="24" t="s">
        <v>10954</v>
      </c>
      <c r="F2628" s="26">
        <f>Table134[[#This Row],[ToMeasure]]-Table134[[#This Row],[FromMeasure]]</f>
        <v>3.5784200000000155E-2</v>
      </c>
      <c r="G2628" s="27" t="s">
        <v>10959</v>
      </c>
      <c r="H2628" s="37">
        <v>13.2352936</v>
      </c>
      <c r="I2628" s="24" t="s">
        <v>8007</v>
      </c>
      <c r="J2628" s="37">
        <v>13.2710778</v>
      </c>
      <c r="K2628" s="24" t="s">
        <v>4429</v>
      </c>
      <c r="L2628" s="28">
        <v>12187</v>
      </c>
      <c r="M2628" s="28">
        <v>10969</v>
      </c>
      <c r="N2628" s="28">
        <v>23156</v>
      </c>
      <c r="O2628" s="25" t="s">
        <v>25093</v>
      </c>
      <c r="P2628" s="24">
        <v>10</v>
      </c>
      <c r="Q2628" s="24">
        <v>55</v>
      </c>
      <c r="R2628" s="28" t="s">
        <v>203</v>
      </c>
      <c r="S2628" s="28" t="s">
        <v>203</v>
      </c>
      <c r="T2628" s="29" t="s">
        <v>203</v>
      </c>
      <c r="U2628" s="28">
        <v>35298</v>
      </c>
      <c r="V2628" s="63"/>
      <c r="W2628" s="61">
        <f>(Table134[[#This Row],[2042 Future AADT]]-Table134[[#This Row],[AADT 2022]])/20*($W$5-2022)+Table134[[#This Row],[AADT 2022]]</f>
        <v>35298</v>
      </c>
      <c r="X2628" s="63"/>
    </row>
    <row r="2629" spans="1:24" s="21" customFormat="1" ht="24" customHeight="1" x14ac:dyDescent="0.25">
      <c r="A2629" s="24" t="s">
        <v>14472</v>
      </c>
      <c r="B2629" s="25" t="s">
        <v>20017</v>
      </c>
      <c r="C2629" s="24">
        <v>5574</v>
      </c>
      <c r="D2629" s="24" t="s">
        <v>17074</v>
      </c>
      <c r="E2629" s="24" t="s">
        <v>14473</v>
      </c>
      <c r="F2629" s="26">
        <f>Table134[[#This Row],[ToMeasure]]-Table134[[#This Row],[FromMeasure]]</f>
        <v>4.9928749999999411E-2</v>
      </c>
      <c r="G2629" s="27" t="s">
        <v>10959</v>
      </c>
      <c r="H2629" s="37">
        <v>7.6981397200000004</v>
      </c>
      <c r="I2629" s="24" t="s">
        <v>8007</v>
      </c>
      <c r="J2629" s="37">
        <v>7.7480684699999998</v>
      </c>
      <c r="K2629" s="24" t="s">
        <v>4429</v>
      </c>
      <c r="L2629" s="28">
        <v>12187</v>
      </c>
      <c r="M2629" s="28">
        <v>10969</v>
      </c>
      <c r="N2629" s="28">
        <v>23156</v>
      </c>
      <c r="O2629" s="25" t="s">
        <v>25093</v>
      </c>
      <c r="P2629" s="24">
        <v>10</v>
      </c>
      <c r="Q2629" s="24">
        <v>55</v>
      </c>
      <c r="R2629" s="28" t="s">
        <v>203</v>
      </c>
      <c r="S2629" s="28" t="s">
        <v>203</v>
      </c>
      <c r="T2629" s="29" t="s">
        <v>203</v>
      </c>
      <c r="U2629" s="28">
        <v>35298</v>
      </c>
      <c r="V2629" s="63"/>
      <c r="W2629" s="61">
        <f>(Table134[[#This Row],[2042 Future AADT]]-Table134[[#This Row],[AADT 2022]])/20*($W$5-2022)+Table134[[#This Row],[AADT 2022]]</f>
        <v>35298</v>
      </c>
      <c r="X2629" s="63"/>
    </row>
    <row r="2630" spans="1:24" s="21" customFormat="1" ht="24" customHeight="1" x14ac:dyDescent="0.25">
      <c r="A2630" s="24" t="s">
        <v>6976</v>
      </c>
      <c r="B2630" s="25" t="s">
        <v>18707</v>
      </c>
      <c r="C2630" s="24">
        <v>3264</v>
      </c>
      <c r="D2630" s="24" t="s">
        <v>17075</v>
      </c>
      <c r="E2630" s="24" t="s">
        <v>278</v>
      </c>
      <c r="F2630" s="26">
        <f>Table134[[#This Row],[ToMeasure]]-Table134[[#This Row],[FromMeasure]]</f>
        <v>6.4094619999999991E-2</v>
      </c>
      <c r="G2630" s="27" t="s">
        <v>6977</v>
      </c>
      <c r="H2630" s="37">
        <v>0.31647226000000001</v>
      </c>
      <c r="I2630" s="24" t="s">
        <v>6978</v>
      </c>
      <c r="J2630" s="37">
        <v>0.38056688</v>
      </c>
      <c r="K2630" s="24" t="s">
        <v>3208</v>
      </c>
      <c r="L2630" s="28">
        <v>11</v>
      </c>
      <c r="M2630" s="28">
        <v>13</v>
      </c>
      <c r="N2630" s="28">
        <v>24</v>
      </c>
      <c r="O2630" s="25" t="s">
        <v>25094</v>
      </c>
      <c r="P2630" s="24">
        <v>26</v>
      </c>
      <c r="Q2630" s="24">
        <v>50</v>
      </c>
      <c r="R2630" s="28">
        <v>4</v>
      </c>
      <c r="S2630" s="28">
        <v>2</v>
      </c>
      <c r="T2630" s="29">
        <v>0.25</v>
      </c>
      <c r="U2630" s="28">
        <v>41</v>
      </c>
      <c r="V2630" s="63"/>
      <c r="W2630" s="61">
        <f>(Table134[[#This Row],[2042 Future AADT]]-Table134[[#This Row],[AADT 2022]])/20*($W$5-2022)+Table134[[#This Row],[AADT 2022]]</f>
        <v>41</v>
      </c>
      <c r="X2630" s="63"/>
    </row>
    <row r="2631" spans="1:24" s="21" customFormat="1" ht="24" customHeight="1" x14ac:dyDescent="0.25">
      <c r="A2631" s="24" t="s">
        <v>7061</v>
      </c>
      <c r="B2631" s="25" t="s">
        <v>18749</v>
      </c>
      <c r="C2631" s="24">
        <v>3364</v>
      </c>
      <c r="D2631" s="24" t="s">
        <v>17075</v>
      </c>
      <c r="E2631" s="24" t="s">
        <v>7062</v>
      </c>
      <c r="F2631" s="26">
        <f>Table134[[#This Row],[ToMeasure]]-Table134[[#This Row],[FromMeasure]]</f>
        <v>2.4121400000000001E-2</v>
      </c>
      <c r="G2631" s="27" t="s">
        <v>287</v>
      </c>
      <c r="H2631" s="37">
        <v>3.5464799999999998E-2</v>
      </c>
      <c r="I2631" s="24" t="s">
        <v>3294</v>
      </c>
      <c r="J2631" s="37">
        <v>5.9586199999999999E-2</v>
      </c>
      <c r="K2631" s="24" t="s">
        <v>3317</v>
      </c>
      <c r="L2631" s="28">
        <v>6923</v>
      </c>
      <c r="M2631" s="28">
        <v>0</v>
      </c>
      <c r="N2631" s="28">
        <v>6923</v>
      </c>
      <c r="O2631" s="25" t="s">
        <v>25095</v>
      </c>
      <c r="P2631" s="24">
        <v>8</v>
      </c>
      <c r="Q2631" s="24" t="s">
        <v>203</v>
      </c>
      <c r="R2631" s="28">
        <v>323</v>
      </c>
      <c r="S2631" s="28">
        <v>997</v>
      </c>
      <c r="T2631" s="29">
        <v>0.19066878520872454</v>
      </c>
      <c r="U2631" s="28">
        <v>10943</v>
      </c>
      <c r="V2631" s="63"/>
      <c r="W2631" s="61">
        <f>(Table134[[#This Row],[2042 Future AADT]]-Table134[[#This Row],[AADT 2022]])/20*($W$5-2022)+Table134[[#This Row],[AADT 2022]]</f>
        <v>10943</v>
      </c>
      <c r="X2631" s="63"/>
    </row>
    <row r="2632" spans="1:24" s="21" customFormat="1" ht="24" customHeight="1" x14ac:dyDescent="0.25">
      <c r="A2632" s="24" t="s">
        <v>7600</v>
      </c>
      <c r="B2632" s="25" t="s">
        <v>18999</v>
      </c>
      <c r="C2632" s="24">
        <v>3910</v>
      </c>
      <c r="D2632" s="24" t="s">
        <v>17075</v>
      </c>
      <c r="E2632" s="24" t="s">
        <v>537</v>
      </c>
      <c r="F2632" s="26">
        <f>Table134[[#This Row],[ToMeasure]]-Table134[[#This Row],[FromMeasure]]</f>
        <v>0.28031349999999999</v>
      </c>
      <c r="G2632" s="27" t="s">
        <v>535</v>
      </c>
      <c r="H2632" s="37">
        <v>0</v>
      </c>
      <c r="I2632" s="24" t="s">
        <v>156</v>
      </c>
      <c r="J2632" s="37">
        <v>0.28031349999999999</v>
      </c>
      <c r="K2632" s="24" t="s">
        <v>3070</v>
      </c>
      <c r="L2632" s="28">
        <v>14614</v>
      </c>
      <c r="M2632" s="28">
        <v>0</v>
      </c>
      <c r="N2632" s="28">
        <v>14614</v>
      </c>
      <c r="O2632" s="25" t="s">
        <v>25096</v>
      </c>
      <c r="P2632" s="24">
        <v>11</v>
      </c>
      <c r="Q2632" s="24" t="s">
        <v>203</v>
      </c>
      <c r="R2632" s="28">
        <v>515</v>
      </c>
      <c r="S2632" s="28">
        <v>688</v>
      </c>
      <c r="T2632" s="29">
        <v>8.2318324893937325E-2</v>
      </c>
      <c r="U2632" s="28">
        <v>20060</v>
      </c>
      <c r="V2632" s="63"/>
      <c r="W2632" s="61">
        <f>(Table134[[#This Row],[2042 Future AADT]]-Table134[[#This Row],[AADT 2022]])/20*($W$5-2022)+Table134[[#This Row],[AADT 2022]]</f>
        <v>20060</v>
      </c>
      <c r="X2632" s="63"/>
    </row>
    <row r="2633" spans="1:24" s="21" customFormat="1" ht="24" customHeight="1" x14ac:dyDescent="0.25">
      <c r="A2633" s="24" t="s">
        <v>3649</v>
      </c>
      <c r="B2633" s="25" t="s">
        <v>19120</v>
      </c>
      <c r="C2633" s="24">
        <v>4184</v>
      </c>
      <c r="D2633" s="24" t="s">
        <v>17075</v>
      </c>
      <c r="E2633" s="24" t="s">
        <v>327</v>
      </c>
      <c r="F2633" s="26">
        <f>Table134[[#This Row],[ToMeasure]]-Table134[[#This Row],[FromMeasure]]</f>
        <v>1.3861210000000013E-2</v>
      </c>
      <c r="G2633" s="27" t="s">
        <v>3650</v>
      </c>
      <c r="H2633" s="37">
        <v>0.28883236000000001</v>
      </c>
      <c r="I2633" s="24" t="s">
        <v>3651</v>
      </c>
      <c r="J2633" s="37">
        <v>0.30269357000000002</v>
      </c>
      <c r="K2633" s="24" t="s">
        <v>3652</v>
      </c>
      <c r="L2633" s="28">
        <v>1531</v>
      </c>
      <c r="M2633" s="28">
        <v>0</v>
      </c>
      <c r="N2633" s="28">
        <v>1531</v>
      </c>
      <c r="O2633" s="25" t="s">
        <v>25097</v>
      </c>
      <c r="P2633" s="24">
        <v>14</v>
      </c>
      <c r="Q2633" s="24" t="s">
        <v>203</v>
      </c>
      <c r="R2633" s="28">
        <v>40</v>
      </c>
      <c r="S2633" s="28">
        <v>153</v>
      </c>
      <c r="T2633" s="29">
        <v>0.12606139777922926</v>
      </c>
      <c r="U2633" s="28">
        <v>3982</v>
      </c>
      <c r="V2633" s="63"/>
      <c r="W2633" s="61">
        <f>(Table134[[#This Row],[2042 Future AADT]]-Table134[[#This Row],[AADT 2022]])/20*($W$5-2022)+Table134[[#This Row],[AADT 2022]]</f>
        <v>3982</v>
      </c>
      <c r="X2633" s="63"/>
    </row>
    <row r="2634" spans="1:24" s="21" customFormat="1" ht="24" customHeight="1" x14ac:dyDescent="0.25">
      <c r="A2634" s="24" t="s">
        <v>11766</v>
      </c>
      <c r="B2634" s="25" t="s">
        <v>19504</v>
      </c>
      <c r="C2634" s="24">
        <v>4754</v>
      </c>
      <c r="D2634" s="24" t="s">
        <v>17075</v>
      </c>
      <c r="E2634" s="24" t="s">
        <v>569</v>
      </c>
      <c r="F2634" s="26">
        <f>Table134[[#This Row],[ToMeasure]]-Table134[[#This Row],[FromMeasure]]</f>
        <v>7.3212170000000021E-2</v>
      </c>
      <c r="G2634" s="27" t="s">
        <v>11767</v>
      </c>
      <c r="H2634" s="37">
        <v>0.18881092999999999</v>
      </c>
      <c r="I2634" s="24" t="s">
        <v>3915</v>
      </c>
      <c r="J2634" s="37">
        <v>0.26202310000000001</v>
      </c>
      <c r="K2634" s="24" t="s">
        <v>3910</v>
      </c>
      <c r="L2634" s="28">
        <v>29</v>
      </c>
      <c r="M2634" s="28">
        <v>42</v>
      </c>
      <c r="N2634" s="28">
        <v>71</v>
      </c>
      <c r="O2634" s="25" t="s">
        <v>25098</v>
      </c>
      <c r="P2634" s="24">
        <v>14</v>
      </c>
      <c r="Q2634" s="24" t="s">
        <v>203</v>
      </c>
      <c r="R2634" s="28">
        <v>10</v>
      </c>
      <c r="S2634" s="28">
        <v>32</v>
      </c>
      <c r="T2634" s="29">
        <v>0.59154929577464788</v>
      </c>
      <c r="U2634" s="28">
        <v>110</v>
      </c>
      <c r="V2634" s="63"/>
      <c r="W2634" s="61">
        <f>(Table134[[#This Row],[2042 Future AADT]]-Table134[[#This Row],[AADT 2022]])/20*($W$5-2022)+Table134[[#This Row],[AADT 2022]]</f>
        <v>110</v>
      </c>
      <c r="X2634" s="63"/>
    </row>
    <row r="2635" spans="1:24" s="21" customFormat="1" ht="24" customHeight="1" x14ac:dyDescent="0.25">
      <c r="A2635" s="24" t="s">
        <v>11775</v>
      </c>
      <c r="B2635" s="25" t="s">
        <v>19509</v>
      </c>
      <c r="C2635" s="24">
        <v>4764</v>
      </c>
      <c r="D2635" s="24" t="s">
        <v>17075</v>
      </c>
      <c r="E2635" s="24" t="s">
        <v>571</v>
      </c>
      <c r="F2635" s="26">
        <f>Table134[[#This Row],[ToMeasure]]-Table134[[#This Row],[FromMeasure]]</f>
        <v>0.31761911999999998</v>
      </c>
      <c r="G2635" s="27" t="s">
        <v>11776</v>
      </c>
      <c r="H2635" s="37">
        <v>0</v>
      </c>
      <c r="I2635" s="24" t="s">
        <v>11777</v>
      </c>
      <c r="J2635" s="37">
        <v>0.31761911999999998</v>
      </c>
      <c r="K2635" s="24" t="s">
        <v>3926</v>
      </c>
      <c r="L2635" s="28">
        <v>228</v>
      </c>
      <c r="M2635" s="28">
        <v>522</v>
      </c>
      <c r="N2635" s="28">
        <v>750</v>
      </c>
      <c r="O2635" s="25" t="s">
        <v>25099</v>
      </c>
      <c r="P2635" s="24">
        <v>11</v>
      </c>
      <c r="Q2635" s="24">
        <v>60</v>
      </c>
      <c r="R2635" s="28">
        <v>38</v>
      </c>
      <c r="S2635" s="28">
        <v>122</v>
      </c>
      <c r="T2635" s="29">
        <v>0.21333333333333335</v>
      </c>
      <c r="U2635" s="28">
        <v>1160</v>
      </c>
      <c r="V2635" s="63"/>
      <c r="W2635" s="61">
        <f>(Table134[[#This Row],[2042 Future AADT]]-Table134[[#This Row],[AADT 2022]])/20*($W$5-2022)+Table134[[#This Row],[AADT 2022]]</f>
        <v>1160</v>
      </c>
      <c r="X2635" s="63"/>
    </row>
    <row r="2636" spans="1:24" s="21" customFormat="1" ht="24" customHeight="1" x14ac:dyDescent="0.25">
      <c r="A2636" s="24" t="s">
        <v>8447</v>
      </c>
      <c r="B2636" s="25" t="s">
        <v>19815</v>
      </c>
      <c r="C2636" s="24">
        <v>5209</v>
      </c>
      <c r="D2636" s="24" t="s">
        <v>17075</v>
      </c>
      <c r="E2636" s="24" t="s">
        <v>8448</v>
      </c>
      <c r="F2636" s="26">
        <f>Table134[[#This Row],[ToMeasure]]-Table134[[#This Row],[FromMeasure]]</f>
        <v>4.7235100000000002E-2</v>
      </c>
      <c r="G2636" s="27" t="s">
        <v>5049</v>
      </c>
      <c r="H2636" s="37">
        <v>0.1757909</v>
      </c>
      <c r="I2636" s="24" t="s">
        <v>5052</v>
      </c>
      <c r="J2636" s="37">
        <v>0.223026</v>
      </c>
      <c r="K2636" s="24" t="s">
        <v>8449</v>
      </c>
      <c r="L2636" s="28">
        <v>3926</v>
      </c>
      <c r="M2636" s="28">
        <v>4438</v>
      </c>
      <c r="N2636" s="28">
        <v>8364</v>
      </c>
      <c r="O2636" s="25" t="s">
        <v>25100</v>
      </c>
      <c r="P2636" s="24" t="s">
        <v>203</v>
      </c>
      <c r="Q2636" s="24" t="s">
        <v>203</v>
      </c>
      <c r="R2636" s="28" t="s">
        <v>203</v>
      </c>
      <c r="S2636" s="28" t="s">
        <v>203</v>
      </c>
      <c r="T2636" s="29" t="s">
        <v>203</v>
      </c>
      <c r="U2636" s="28">
        <v>13854</v>
      </c>
      <c r="V2636" s="63"/>
      <c r="W2636" s="61">
        <f>(Table134[[#This Row],[2042 Future AADT]]-Table134[[#This Row],[AADT 2022]])/20*($W$5-2022)+Table134[[#This Row],[AADT 2022]]</f>
        <v>13854</v>
      </c>
      <c r="X2636" s="63"/>
    </row>
    <row r="2637" spans="1:24" s="21" customFormat="1" ht="24" customHeight="1" x14ac:dyDescent="0.25">
      <c r="A2637" s="24" t="s">
        <v>12016</v>
      </c>
      <c r="B2637" s="25"/>
      <c r="C2637" s="24" t="s">
        <v>203</v>
      </c>
      <c r="D2637" s="24" t="s">
        <v>17075</v>
      </c>
      <c r="E2637" s="24" t="s">
        <v>12017</v>
      </c>
      <c r="F2637" s="26">
        <f>Table134[[#This Row],[ToMeasure]]-Table134[[#This Row],[FromMeasure]]</f>
        <v>0.82122589999999995</v>
      </c>
      <c r="G2637" s="27" t="s">
        <v>203</v>
      </c>
      <c r="H2637" s="37">
        <v>0</v>
      </c>
      <c r="I2637" s="24" t="s">
        <v>203</v>
      </c>
      <c r="J2637" s="37">
        <v>0.82122589999999995</v>
      </c>
      <c r="K2637" s="24" t="s">
        <v>203</v>
      </c>
      <c r="L2637" s="28" t="s">
        <v>203</v>
      </c>
      <c r="M2637" s="28" t="s">
        <v>203</v>
      </c>
      <c r="N2637" s="28">
        <v>5000</v>
      </c>
      <c r="O2637" s="25" t="s">
        <v>24260</v>
      </c>
      <c r="P2637" s="24" t="s">
        <v>203</v>
      </c>
      <c r="Q2637" s="24" t="s">
        <v>203</v>
      </c>
      <c r="R2637" s="28" t="s">
        <v>203</v>
      </c>
      <c r="S2637" s="28" t="s">
        <v>203</v>
      </c>
      <c r="T2637" s="29" t="s">
        <v>203</v>
      </c>
      <c r="U2637" s="28">
        <v>7350</v>
      </c>
      <c r="V2637" s="63"/>
      <c r="W2637" s="61">
        <f>(Table134[[#This Row],[2042 Future AADT]]-Table134[[#This Row],[AADT 2022]])/20*($W$5-2022)+Table134[[#This Row],[AADT 2022]]</f>
        <v>7350</v>
      </c>
      <c r="X2637" s="63"/>
    </row>
    <row r="2638" spans="1:24" s="21" customFormat="1" ht="24" customHeight="1" x14ac:dyDescent="0.25">
      <c r="A2638" s="24" t="s">
        <v>12018</v>
      </c>
      <c r="B2638" s="25"/>
      <c r="C2638" s="24" t="s">
        <v>203</v>
      </c>
      <c r="D2638" s="24" t="s">
        <v>17075</v>
      </c>
      <c r="E2638" s="24" t="s">
        <v>12019</v>
      </c>
      <c r="F2638" s="26">
        <f>Table134[[#This Row],[ToMeasure]]-Table134[[#This Row],[FromMeasure]]</f>
        <v>0.91739660000000001</v>
      </c>
      <c r="G2638" s="27" t="s">
        <v>203</v>
      </c>
      <c r="H2638" s="37">
        <v>0</v>
      </c>
      <c r="I2638" s="24" t="s">
        <v>203</v>
      </c>
      <c r="J2638" s="37">
        <v>0.91739660000000001</v>
      </c>
      <c r="K2638" s="24" t="s">
        <v>203</v>
      </c>
      <c r="L2638" s="28" t="s">
        <v>203</v>
      </c>
      <c r="M2638" s="28" t="s">
        <v>203</v>
      </c>
      <c r="N2638" s="28">
        <v>5000</v>
      </c>
      <c r="O2638" s="25" t="s">
        <v>24260</v>
      </c>
      <c r="P2638" s="24" t="s">
        <v>203</v>
      </c>
      <c r="Q2638" s="24" t="s">
        <v>203</v>
      </c>
      <c r="R2638" s="28" t="s">
        <v>203</v>
      </c>
      <c r="S2638" s="28" t="s">
        <v>203</v>
      </c>
      <c r="T2638" s="29" t="s">
        <v>203</v>
      </c>
      <c r="U2638" s="28">
        <v>7332</v>
      </c>
      <c r="V2638" s="63"/>
      <c r="W2638" s="61">
        <f>(Table134[[#This Row],[2042 Future AADT]]-Table134[[#This Row],[AADT 2022]])/20*($W$5-2022)+Table134[[#This Row],[AADT 2022]]</f>
        <v>7332</v>
      </c>
      <c r="X2638" s="63"/>
    </row>
    <row r="2639" spans="1:24" s="21" customFormat="1" ht="24" customHeight="1" x14ac:dyDescent="0.25">
      <c r="A2639" s="24" t="s">
        <v>12066</v>
      </c>
      <c r="B2639" s="25" t="s">
        <v>20034</v>
      </c>
      <c r="C2639" s="24">
        <v>5604</v>
      </c>
      <c r="D2639" s="24" t="s">
        <v>17075</v>
      </c>
      <c r="E2639" s="24" t="s">
        <v>737</v>
      </c>
      <c r="F2639" s="26">
        <f>Table134[[#This Row],[ToMeasure]]-Table134[[#This Row],[FromMeasure]]</f>
        <v>0.13298631</v>
      </c>
      <c r="G2639" s="27" t="s">
        <v>12067</v>
      </c>
      <c r="H2639" s="37">
        <v>0</v>
      </c>
      <c r="I2639" s="24" t="s">
        <v>12068</v>
      </c>
      <c r="J2639" s="37">
        <v>0.13298631</v>
      </c>
      <c r="K2639" s="24" t="s">
        <v>12069</v>
      </c>
      <c r="L2639" s="28">
        <v>41</v>
      </c>
      <c r="M2639" s="28">
        <v>26</v>
      </c>
      <c r="N2639" s="28">
        <v>67</v>
      </c>
      <c r="O2639" s="25" t="s">
        <v>25101</v>
      </c>
      <c r="P2639" s="24">
        <v>40</v>
      </c>
      <c r="Q2639" s="24">
        <v>60</v>
      </c>
      <c r="R2639" s="28">
        <v>5</v>
      </c>
      <c r="S2639" s="28">
        <v>1</v>
      </c>
      <c r="T2639" s="29">
        <v>8.9552238805970144E-2</v>
      </c>
      <c r="U2639" s="28">
        <v>95</v>
      </c>
      <c r="V2639" s="63"/>
      <c r="W2639" s="61">
        <f>(Table134[[#This Row],[2042 Future AADT]]-Table134[[#This Row],[AADT 2022]])/20*($W$5-2022)+Table134[[#This Row],[AADT 2022]]</f>
        <v>95</v>
      </c>
      <c r="X2639" s="63"/>
    </row>
    <row r="2640" spans="1:24" s="21" customFormat="1" ht="24" customHeight="1" x14ac:dyDescent="0.25">
      <c r="A2640" s="24" t="s">
        <v>12113</v>
      </c>
      <c r="B2640" s="25" t="s">
        <v>20065</v>
      </c>
      <c r="C2640" s="24">
        <v>5664</v>
      </c>
      <c r="D2640" s="24" t="s">
        <v>17075</v>
      </c>
      <c r="E2640" s="24" t="s">
        <v>755</v>
      </c>
      <c r="F2640" s="26">
        <f>Table134[[#This Row],[ToMeasure]]-Table134[[#This Row],[FromMeasure]]</f>
        <v>7.9050960000000003E-2</v>
      </c>
      <c r="G2640" s="27" t="s">
        <v>12114</v>
      </c>
      <c r="H2640" s="37">
        <v>0</v>
      </c>
      <c r="I2640" s="24" t="s">
        <v>12115</v>
      </c>
      <c r="J2640" s="37">
        <v>7.9050960000000003E-2</v>
      </c>
      <c r="K2640" s="24" t="s">
        <v>4483</v>
      </c>
      <c r="L2640" s="28">
        <v>52</v>
      </c>
      <c r="M2640" s="28">
        <v>71</v>
      </c>
      <c r="N2640" s="28">
        <v>123</v>
      </c>
      <c r="O2640" s="25" t="s">
        <v>25102</v>
      </c>
      <c r="P2640" s="24">
        <v>13</v>
      </c>
      <c r="Q2640" s="24">
        <v>75</v>
      </c>
      <c r="R2640" s="28">
        <v>5</v>
      </c>
      <c r="S2640" s="28">
        <v>19</v>
      </c>
      <c r="T2640" s="29">
        <v>0.1951219512195122</v>
      </c>
      <c r="U2640" s="28">
        <v>190</v>
      </c>
      <c r="V2640" s="63"/>
      <c r="W2640" s="61">
        <f>(Table134[[#This Row],[2042 Future AADT]]-Table134[[#This Row],[AADT 2022]])/20*($W$5-2022)+Table134[[#This Row],[AADT 2022]]</f>
        <v>190</v>
      </c>
      <c r="X2640" s="63"/>
    </row>
    <row r="2641" spans="1:24" s="21" customFormat="1" ht="24" customHeight="1" x14ac:dyDescent="0.25">
      <c r="A2641" s="24" t="s">
        <v>8187</v>
      </c>
      <c r="B2641" s="25" t="s">
        <v>20162</v>
      </c>
      <c r="C2641" s="24">
        <v>5874</v>
      </c>
      <c r="D2641" s="24" t="s">
        <v>17075</v>
      </c>
      <c r="E2641" s="24" t="s">
        <v>800</v>
      </c>
      <c r="F2641" s="26">
        <f>Table134[[#This Row],[ToMeasure]]-Table134[[#This Row],[FromMeasure]]</f>
        <v>2.0651100000000006E-2</v>
      </c>
      <c r="G2641" s="27" t="s">
        <v>8188</v>
      </c>
      <c r="H2641" s="37">
        <v>0.13985238999999999</v>
      </c>
      <c r="I2641" s="24" t="s">
        <v>632</v>
      </c>
      <c r="J2641" s="37">
        <v>0.16050349</v>
      </c>
      <c r="K2641" s="24" t="s">
        <v>4488</v>
      </c>
      <c r="L2641" s="28">
        <v>27</v>
      </c>
      <c r="M2641" s="28">
        <v>208</v>
      </c>
      <c r="N2641" s="28">
        <v>235</v>
      </c>
      <c r="O2641" s="25" t="s">
        <v>25103</v>
      </c>
      <c r="P2641" s="24">
        <v>16</v>
      </c>
      <c r="Q2641" s="24" t="s">
        <v>203</v>
      </c>
      <c r="R2641" s="28">
        <v>5</v>
      </c>
      <c r="S2641" s="28">
        <v>3</v>
      </c>
      <c r="T2641" s="29">
        <v>3.4042553191489362E-2</v>
      </c>
      <c r="U2641" s="28">
        <v>379</v>
      </c>
      <c r="V2641" s="63"/>
      <c r="W2641" s="61">
        <f>(Table134[[#This Row],[2042 Future AADT]]-Table134[[#This Row],[AADT 2022]])/20*($W$5-2022)+Table134[[#This Row],[AADT 2022]]</f>
        <v>379</v>
      </c>
      <c r="X2641" s="63"/>
    </row>
    <row r="2642" spans="1:24" s="21" customFormat="1" ht="24" customHeight="1" x14ac:dyDescent="0.25">
      <c r="A2642" s="24" t="s">
        <v>12386</v>
      </c>
      <c r="B2642" s="25" t="s">
        <v>20429</v>
      </c>
      <c r="C2642" s="24">
        <v>6484</v>
      </c>
      <c r="D2642" s="24" t="s">
        <v>17075</v>
      </c>
      <c r="E2642" s="24" t="s">
        <v>12387</v>
      </c>
      <c r="F2642" s="26">
        <f>Table134[[#This Row],[ToMeasure]]-Table134[[#This Row],[FromMeasure]]</f>
        <v>2.4127179999999998E-2</v>
      </c>
      <c r="G2642" s="27" t="s">
        <v>12388</v>
      </c>
      <c r="H2642" s="37">
        <v>9.5016379999999998E-2</v>
      </c>
      <c r="I2642" s="24" t="s">
        <v>8783</v>
      </c>
      <c r="J2642" s="37">
        <v>0.11914356</v>
      </c>
      <c r="K2642" s="24" t="s">
        <v>4653</v>
      </c>
      <c r="L2642" s="28">
        <v>168</v>
      </c>
      <c r="M2642" s="28">
        <v>216</v>
      </c>
      <c r="N2642" s="28">
        <v>384</v>
      </c>
      <c r="O2642" s="25" t="s">
        <v>25104</v>
      </c>
      <c r="P2642" s="24">
        <v>12</v>
      </c>
      <c r="Q2642" s="24">
        <v>52</v>
      </c>
      <c r="R2642" s="28">
        <v>44</v>
      </c>
      <c r="S2642" s="28">
        <v>22</v>
      </c>
      <c r="T2642" s="29">
        <v>0.171875</v>
      </c>
      <c r="U2642" s="28">
        <v>654</v>
      </c>
      <c r="V2642" s="63"/>
      <c r="W2642" s="61">
        <f>(Table134[[#This Row],[2042 Future AADT]]-Table134[[#This Row],[AADT 2022]])/20*($W$5-2022)+Table134[[#This Row],[AADT 2022]]</f>
        <v>654</v>
      </c>
      <c r="X2642" s="63"/>
    </row>
    <row r="2643" spans="1:24" s="21" customFormat="1" ht="24" customHeight="1" x14ac:dyDescent="0.25">
      <c r="A2643" s="24" t="s">
        <v>8933</v>
      </c>
      <c r="B2643" s="25" t="s">
        <v>20117</v>
      </c>
      <c r="C2643" s="24">
        <v>5784</v>
      </c>
      <c r="D2643" s="24" t="s">
        <v>17075</v>
      </c>
      <c r="E2643" s="24" t="s">
        <v>780</v>
      </c>
      <c r="F2643" s="26">
        <f>Table134[[#This Row],[ToMeasure]]-Table134[[#This Row],[FromMeasure]]</f>
        <v>0.14615360000000002</v>
      </c>
      <c r="G2643" s="27" t="s">
        <v>778</v>
      </c>
      <c r="H2643" s="37">
        <v>0.15213699999999999</v>
      </c>
      <c r="I2643" s="24" t="s">
        <v>8934</v>
      </c>
      <c r="J2643" s="37">
        <v>0.29829060000000002</v>
      </c>
      <c r="K2643" s="24" t="s">
        <v>4558</v>
      </c>
      <c r="L2643" s="28">
        <v>6885</v>
      </c>
      <c r="M2643" s="28">
        <v>7380</v>
      </c>
      <c r="N2643" s="28">
        <v>14265</v>
      </c>
      <c r="O2643" s="25" t="s">
        <v>25105</v>
      </c>
      <c r="P2643" s="24">
        <v>9</v>
      </c>
      <c r="Q2643" s="24">
        <v>55</v>
      </c>
      <c r="R2643" s="28">
        <v>665</v>
      </c>
      <c r="S2643" s="28">
        <v>470</v>
      </c>
      <c r="T2643" s="29">
        <v>7.9565369786189971E-2</v>
      </c>
      <c r="U2643" s="28">
        <v>23227</v>
      </c>
      <c r="V2643" s="63"/>
      <c r="W2643" s="61">
        <f>(Table134[[#This Row],[2042 Future AADT]]-Table134[[#This Row],[AADT 2022]])/20*($W$5-2022)+Table134[[#This Row],[AADT 2022]]</f>
        <v>23227</v>
      </c>
      <c r="X2643" s="63"/>
    </row>
    <row r="2644" spans="1:24" s="21" customFormat="1" ht="24" customHeight="1" x14ac:dyDescent="0.25">
      <c r="A2644" s="24" t="s">
        <v>12624</v>
      </c>
      <c r="B2644" s="25" t="s">
        <v>21277</v>
      </c>
      <c r="C2644" s="24">
        <v>8444</v>
      </c>
      <c r="D2644" s="24" t="s">
        <v>17075</v>
      </c>
      <c r="E2644" s="24" t="s">
        <v>318</v>
      </c>
      <c r="F2644" s="26">
        <f>Table134[[#This Row],[ToMeasure]]-Table134[[#This Row],[FromMeasure]]</f>
        <v>7.8074200000003202E-2</v>
      </c>
      <c r="G2644" s="27" t="s">
        <v>319</v>
      </c>
      <c r="H2644" s="37">
        <v>50.03600368</v>
      </c>
      <c r="I2644" s="24" t="s">
        <v>12625</v>
      </c>
      <c r="J2644" s="37">
        <v>50.114077880000004</v>
      </c>
      <c r="K2644" s="24" t="s">
        <v>12626</v>
      </c>
      <c r="L2644" s="28">
        <v>19465</v>
      </c>
      <c r="M2644" s="28">
        <v>20172</v>
      </c>
      <c r="N2644" s="28">
        <v>39637</v>
      </c>
      <c r="O2644" s="25" t="s">
        <v>25106</v>
      </c>
      <c r="P2644" s="24">
        <v>8</v>
      </c>
      <c r="Q2644" s="24">
        <v>53</v>
      </c>
      <c r="R2644" s="28">
        <v>1486</v>
      </c>
      <c r="S2644" s="28">
        <v>5757</v>
      </c>
      <c r="T2644" s="29">
        <v>0.18273330474052021</v>
      </c>
      <c r="U2644" s="28">
        <v>62390</v>
      </c>
      <c r="V2644" s="63"/>
      <c r="W2644" s="61">
        <f>(Table134[[#This Row],[2042 Future AADT]]-Table134[[#This Row],[AADT 2022]])/20*($W$5-2022)+Table134[[#This Row],[AADT 2022]]</f>
        <v>62390</v>
      </c>
      <c r="X2644" s="63"/>
    </row>
    <row r="2645" spans="1:24" s="21" customFormat="1" ht="24" customHeight="1" x14ac:dyDescent="0.25">
      <c r="A2645" s="24" t="s">
        <v>12655</v>
      </c>
      <c r="B2645" s="25" t="s">
        <v>21405</v>
      </c>
      <c r="C2645" s="24">
        <v>8688</v>
      </c>
      <c r="D2645" s="24" t="s">
        <v>17075</v>
      </c>
      <c r="E2645" s="24" t="s">
        <v>812</v>
      </c>
      <c r="F2645" s="26">
        <f>Table134[[#This Row],[ToMeasure]]-Table134[[#This Row],[FromMeasure]]</f>
        <v>6.9524619999995707E-2</v>
      </c>
      <c r="G2645" s="27" t="s">
        <v>810</v>
      </c>
      <c r="H2645" s="37">
        <v>61.056434420000002</v>
      </c>
      <c r="I2645" s="24" t="s">
        <v>1560</v>
      </c>
      <c r="J2645" s="37">
        <v>61.125959039999998</v>
      </c>
      <c r="K2645" s="24" t="s">
        <v>1528</v>
      </c>
      <c r="L2645" s="28">
        <v>4847</v>
      </c>
      <c r="M2645" s="28">
        <v>15435</v>
      </c>
      <c r="N2645" s="28">
        <v>20282</v>
      </c>
      <c r="O2645" s="25" t="s">
        <v>25107</v>
      </c>
      <c r="P2645" s="24">
        <v>8</v>
      </c>
      <c r="Q2645" s="24">
        <v>68</v>
      </c>
      <c r="R2645" s="28">
        <v>2249</v>
      </c>
      <c r="S2645" s="28">
        <v>697</v>
      </c>
      <c r="T2645" s="29">
        <v>0.14525194753969037</v>
      </c>
      <c r="U2645" s="28">
        <v>34839</v>
      </c>
      <c r="V2645" s="63"/>
      <c r="W2645" s="61">
        <f>(Table134[[#This Row],[2042 Future AADT]]-Table134[[#This Row],[AADT 2022]])/20*($W$5-2022)+Table134[[#This Row],[AADT 2022]]</f>
        <v>34839</v>
      </c>
      <c r="X2645" s="63"/>
    </row>
    <row r="2646" spans="1:24" s="21" customFormat="1" ht="24" customHeight="1" x14ac:dyDescent="0.25">
      <c r="A2646" s="24" t="s">
        <v>5479</v>
      </c>
      <c r="B2646" s="25"/>
      <c r="C2646" s="24">
        <v>7590</v>
      </c>
      <c r="D2646" s="24" t="s">
        <v>17075</v>
      </c>
      <c r="E2646" s="24" t="s">
        <v>5480</v>
      </c>
      <c r="F2646" s="26">
        <f>Table134[[#This Row],[ToMeasure]]-Table134[[#This Row],[FromMeasure]]</f>
        <v>0.13819180999999997</v>
      </c>
      <c r="G2646" s="27" t="s">
        <v>5481</v>
      </c>
      <c r="H2646" s="37">
        <v>0.30635137000000001</v>
      </c>
      <c r="I2646" s="24" t="s">
        <v>5482</v>
      </c>
      <c r="J2646" s="37">
        <v>0.44454317999999998</v>
      </c>
      <c r="K2646" s="24" t="s">
        <v>5483</v>
      </c>
      <c r="L2646" s="28">
        <v>63</v>
      </c>
      <c r="M2646" s="28">
        <v>0</v>
      </c>
      <c r="N2646" s="28">
        <v>63</v>
      </c>
      <c r="O2646" s="25" t="s">
        <v>25108</v>
      </c>
      <c r="P2646" s="24" t="s">
        <v>203</v>
      </c>
      <c r="Q2646" s="24" t="s">
        <v>203</v>
      </c>
      <c r="R2646" s="28">
        <v>2</v>
      </c>
      <c r="S2646" s="28">
        <v>2</v>
      </c>
      <c r="T2646" s="29">
        <v>6.3492063492063489E-2</v>
      </c>
      <c r="U2646" s="28">
        <v>99</v>
      </c>
      <c r="V2646" s="63"/>
      <c r="W2646" s="61">
        <f>(Table134[[#This Row],[2042 Future AADT]]-Table134[[#This Row],[AADT 2022]])/20*($W$5-2022)+Table134[[#This Row],[AADT 2022]]</f>
        <v>99</v>
      </c>
      <c r="X2646" s="63"/>
    </row>
    <row r="2647" spans="1:24" s="21" customFormat="1" ht="24" customHeight="1" x14ac:dyDescent="0.25">
      <c r="A2647" s="24" t="s">
        <v>16044</v>
      </c>
      <c r="B2647" s="25"/>
      <c r="C2647" s="24" t="s">
        <v>203</v>
      </c>
      <c r="D2647" s="24" t="s">
        <v>17075</v>
      </c>
      <c r="E2647" s="24" t="s">
        <v>16045</v>
      </c>
      <c r="F2647" s="26">
        <f>Table134[[#This Row],[ToMeasure]]-Table134[[#This Row],[FromMeasure]]</f>
        <v>0.15134629999999999</v>
      </c>
      <c r="G2647" s="27" t="s">
        <v>203</v>
      </c>
      <c r="H2647" s="37">
        <v>0</v>
      </c>
      <c r="I2647" s="24" t="s">
        <v>203</v>
      </c>
      <c r="J2647" s="37">
        <v>0.15134629999999999</v>
      </c>
      <c r="K2647" s="24" t="s">
        <v>203</v>
      </c>
      <c r="L2647" s="28" t="s">
        <v>203</v>
      </c>
      <c r="M2647" s="28" t="s">
        <v>203</v>
      </c>
      <c r="N2647" s="28">
        <v>210</v>
      </c>
      <c r="O2647" s="25" t="s">
        <v>25109</v>
      </c>
      <c r="P2647" s="24" t="s">
        <v>203</v>
      </c>
      <c r="Q2647" s="24" t="s">
        <v>203</v>
      </c>
      <c r="R2647" s="28" t="s">
        <v>203</v>
      </c>
      <c r="S2647" s="28" t="s">
        <v>203</v>
      </c>
      <c r="T2647" s="29" t="s">
        <v>203</v>
      </c>
      <c r="U2647" s="28">
        <v>387</v>
      </c>
      <c r="V2647" s="63"/>
      <c r="W2647" s="61">
        <f>(Table134[[#This Row],[2042 Future AADT]]-Table134[[#This Row],[AADT 2022]])/20*($W$5-2022)+Table134[[#This Row],[AADT 2022]]</f>
        <v>387</v>
      </c>
      <c r="X2647" s="63"/>
    </row>
    <row r="2648" spans="1:24" s="21" customFormat="1" ht="24" customHeight="1" x14ac:dyDescent="0.25">
      <c r="A2648" s="24" t="s">
        <v>5833</v>
      </c>
      <c r="B2648" s="25" t="s">
        <v>19830</v>
      </c>
      <c r="C2648" s="24">
        <v>5234</v>
      </c>
      <c r="D2648" s="24" t="s">
        <v>17075</v>
      </c>
      <c r="E2648" s="24" t="s">
        <v>600</v>
      </c>
      <c r="F2648" s="26">
        <f>Table134[[#This Row],[ToMeasure]]-Table134[[#This Row],[FromMeasure]]</f>
        <v>0.17277658000000073</v>
      </c>
      <c r="G2648" s="27" t="s">
        <v>598</v>
      </c>
      <c r="H2648" s="37">
        <v>12.230014949999999</v>
      </c>
      <c r="I2648" s="24" t="s">
        <v>2021</v>
      </c>
      <c r="J2648" s="37">
        <v>12.40279153</v>
      </c>
      <c r="K2648" s="24" t="s">
        <v>2024</v>
      </c>
      <c r="L2648" s="28">
        <v>10846</v>
      </c>
      <c r="M2648" s="28">
        <v>0</v>
      </c>
      <c r="N2648" s="28">
        <v>10846</v>
      </c>
      <c r="O2648" s="25" t="s">
        <v>25110</v>
      </c>
      <c r="P2648" s="24">
        <v>8</v>
      </c>
      <c r="Q2648" s="24">
        <v>62</v>
      </c>
      <c r="R2648" s="28">
        <v>6145</v>
      </c>
      <c r="S2648" s="28">
        <v>411</v>
      </c>
      <c r="T2648" s="29">
        <v>0.60446247464503045</v>
      </c>
      <c r="U2648" s="28">
        <v>18630</v>
      </c>
      <c r="V2648" s="63"/>
      <c r="W2648" s="61">
        <f>(Table134[[#This Row],[2042 Future AADT]]-Table134[[#This Row],[AADT 2022]])/20*($W$5-2022)+Table134[[#This Row],[AADT 2022]]</f>
        <v>18630</v>
      </c>
      <c r="X2648" s="63"/>
    </row>
    <row r="2649" spans="1:24" s="21" customFormat="1" ht="24" customHeight="1" x14ac:dyDescent="0.25">
      <c r="A2649" s="24" t="s">
        <v>13447</v>
      </c>
      <c r="B2649" s="25" t="s">
        <v>20265</v>
      </c>
      <c r="C2649" s="24">
        <v>6124</v>
      </c>
      <c r="D2649" s="24" t="s">
        <v>17075</v>
      </c>
      <c r="E2649" s="24" t="s">
        <v>2439</v>
      </c>
      <c r="F2649" s="26">
        <f>Table134[[#This Row],[ToMeasure]]-Table134[[#This Row],[FromMeasure]]</f>
        <v>0.20448880000000003</v>
      </c>
      <c r="G2649" s="27" t="s">
        <v>2440</v>
      </c>
      <c r="H2649" s="37">
        <v>9.6449154999999998</v>
      </c>
      <c r="I2649" s="24" t="s">
        <v>8626</v>
      </c>
      <c r="J2649" s="37">
        <v>9.8494042999999998</v>
      </c>
      <c r="K2649" s="24" t="s">
        <v>8621</v>
      </c>
      <c r="L2649" s="28">
        <v>7080</v>
      </c>
      <c r="M2649" s="28">
        <v>5983</v>
      </c>
      <c r="N2649" s="28">
        <v>13063</v>
      </c>
      <c r="O2649" s="25" t="s">
        <v>25111</v>
      </c>
      <c r="P2649" s="24">
        <v>9</v>
      </c>
      <c r="Q2649" s="24">
        <v>52</v>
      </c>
      <c r="R2649" s="28">
        <v>666</v>
      </c>
      <c r="S2649" s="28">
        <v>651</v>
      </c>
      <c r="T2649" s="29">
        <v>0.10081910740258745</v>
      </c>
      <c r="U2649" s="28">
        <v>22463</v>
      </c>
      <c r="V2649" s="63"/>
      <c r="W2649" s="61">
        <f>(Table134[[#This Row],[2042 Future AADT]]-Table134[[#This Row],[AADT 2022]])/20*($W$5-2022)+Table134[[#This Row],[AADT 2022]]</f>
        <v>22463</v>
      </c>
      <c r="X2649" s="63"/>
    </row>
    <row r="2650" spans="1:24" s="21" customFormat="1" ht="24" customHeight="1" x14ac:dyDescent="0.25">
      <c r="A2650" s="24" t="s">
        <v>13669</v>
      </c>
      <c r="B2650" s="25" t="s">
        <v>20108</v>
      </c>
      <c r="C2650" s="24">
        <v>5764</v>
      </c>
      <c r="D2650" s="24" t="s">
        <v>17075</v>
      </c>
      <c r="E2650" s="24" t="s">
        <v>1058</v>
      </c>
      <c r="F2650" s="26">
        <f>Table134[[#This Row],[ToMeasure]]-Table134[[#This Row],[FromMeasure]]</f>
        <v>8.5762660000000324E-2</v>
      </c>
      <c r="G2650" s="27" t="s">
        <v>773</v>
      </c>
      <c r="H2650" s="37">
        <v>72.168360500000006</v>
      </c>
      <c r="I2650" s="24" t="s">
        <v>2788</v>
      </c>
      <c r="J2650" s="37">
        <v>72.254123160000006</v>
      </c>
      <c r="K2650" s="24" t="s">
        <v>9052</v>
      </c>
      <c r="L2650" s="28">
        <v>15224</v>
      </c>
      <c r="M2650" s="28">
        <v>4303</v>
      </c>
      <c r="N2650" s="28">
        <v>19527</v>
      </c>
      <c r="O2650" s="25" t="s">
        <v>25112</v>
      </c>
      <c r="P2650" s="24">
        <v>8</v>
      </c>
      <c r="Q2650" s="24">
        <v>53</v>
      </c>
      <c r="R2650" s="28">
        <v>1087</v>
      </c>
      <c r="S2650" s="28">
        <v>8158</v>
      </c>
      <c r="T2650" s="29">
        <v>0.47344702207200284</v>
      </c>
      <c r="U2650" s="28">
        <v>26652</v>
      </c>
      <c r="V2650" s="63"/>
      <c r="W2650" s="61">
        <f>(Table134[[#This Row],[2042 Future AADT]]-Table134[[#This Row],[AADT 2022]])/20*($W$5-2022)+Table134[[#This Row],[AADT 2022]]</f>
        <v>26652</v>
      </c>
      <c r="X2650" s="63"/>
    </row>
    <row r="2651" spans="1:24" s="21" customFormat="1" ht="24" customHeight="1" x14ac:dyDescent="0.25">
      <c r="A2651" s="24" t="s">
        <v>16481</v>
      </c>
      <c r="B2651" s="25" t="s">
        <v>18597</v>
      </c>
      <c r="C2651" s="24">
        <v>3014</v>
      </c>
      <c r="D2651" s="24" t="s">
        <v>17075</v>
      </c>
      <c r="E2651" s="24" t="s">
        <v>2348</v>
      </c>
      <c r="F2651" s="26">
        <f>Table134[[#This Row],[ToMeasure]]-Table134[[#This Row],[FromMeasure]]</f>
        <v>0.12601245999999833</v>
      </c>
      <c r="G2651" s="27" t="s">
        <v>222</v>
      </c>
      <c r="H2651" s="37">
        <v>24.027190090000001</v>
      </c>
      <c r="I2651" s="24" t="s">
        <v>16482</v>
      </c>
      <c r="J2651" s="37">
        <v>24.15320255</v>
      </c>
      <c r="K2651" s="24" t="s">
        <v>2848</v>
      </c>
      <c r="L2651" s="28">
        <v>20480</v>
      </c>
      <c r="M2651" s="28">
        <v>15291</v>
      </c>
      <c r="N2651" s="28">
        <v>35771</v>
      </c>
      <c r="O2651" s="25" t="s">
        <v>25113</v>
      </c>
      <c r="P2651" s="24">
        <v>11</v>
      </c>
      <c r="Q2651" s="24">
        <v>56</v>
      </c>
      <c r="R2651" s="28">
        <v>1337</v>
      </c>
      <c r="S2651" s="28">
        <v>5179</v>
      </c>
      <c r="T2651" s="29">
        <v>0.18215873193368931</v>
      </c>
      <c r="U2651" s="28">
        <v>38202</v>
      </c>
      <c r="V2651" s="63"/>
      <c r="W2651" s="61">
        <f>(Table134[[#This Row],[2042 Future AADT]]-Table134[[#This Row],[AADT 2022]])/20*($W$5-2022)+Table134[[#This Row],[AADT 2022]]</f>
        <v>38202</v>
      </c>
      <c r="X2651" s="63"/>
    </row>
    <row r="2652" spans="1:24" s="21" customFormat="1" ht="24" customHeight="1" x14ac:dyDescent="0.25">
      <c r="A2652" s="24" t="s">
        <v>16519</v>
      </c>
      <c r="B2652" s="25" t="s">
        <v>20419</v>
      </c>
      <c r="C2652" s="24">
        <v>6464</v>
      </c>
      <c r="D2652" s="24" t="s">
        <v>17075</v>
      </c>
      <c r="E2652" s="24" t="s">
        <v>3092</v>
      </c>
      <c r="F2652" s="26">
        <f>Table134[[#This Row],[ToMeasure]]-Table134[[#This Row],[FromMeasure]]</f>
        <v>7.5153209999996307E-2</v>
      </c>
      <c r="G2652" s="27" t="s">
        <v>434</v>
      </c>
      <c r="H2652" s="37">
        <v>372.68845733000001</v>
      </c>
      <c r="I2652" s="24" t="s">
        <v>4483</v>
      </c>
      <c r="J2652" s="37">
        <v>372.76361054</v>
      </c>
      <c r="K2652" s="24" t="s">
        <v>9266</v>
      </c>
      <c r="L2652" s="28">
        <v>604</v>
      </c>
      <c r="M2652" s="28">
        <v>1026</v>
      </c>
      <c r="N2652" s="28">
        <v>1630</v>
      </c>
      <c r="O2652" s="25" t="s">
        <v>25114</v>
      </c>
      <c r="P2652" s="24">
        <v>11</v>
      </c>
      <c r="Q2652" s="24">
        <v>71</v>
      </c>
      <c r="R2652" s="28">
        <v>46</v>
      </c>
      <c r="S2652" s="28">
        <v>34</v>
      </c>
      <c r="T2652" s="29">
        <v>4.9079754601226995E-2</v>
      </c>
      <c r="U2652" s="28">
        <v>2775</v>
      </c>
      <c r="V2652" s="63"/>
      <c r="W2652" s="61">
        <f>(Table134[[#This Row],[2042 Future AADT]]-Table134[[#This Row],[AADT 2022]])/20*($W$5-2022)+Table134[[#This Row],[AADT 2022]]</f>
        <v>2775</v>
      </c>
      <c r="X2652" s="63"/>
    </row>
    <row r="2653" spans="1:24" s="21" customFormat="1" ht="24" customHeight="1" x14ac:dyDescent="0.25">
      <c r="A2653" s="24" t="s">
        <v>16521</v>
      </c>
      <c r="B2653" s="25"/>
      <c r="C2653" s="24" t="s">
        <v>203</v>
      </c>
      <c r="D2653" s="24" t="s">
        <v>17075</v>
      </c>
      <c r="E2653" s="24" t="s">
        <v>10323</v>
      </c>
      <c r="F2653" s="26">
        <f>Table134[[#This Row],[ToMeasure]]-Table134[[#This Row],[FromMeasure]]</f>
        <v>0.42555738999999981</v>
      </c>
      <c r="G2653" s="27" t="s">
        <v>10324</v>
      </c>
      <c r="H2653" s="37">
        <v>6.9232045900000001</v>
      </c>
      <c r="I2653" s="24" t="s">
        <v>442</v>
      </c>
      <c r="J2653" s="37">
        <v>7.3487619799999999</v>
      </c>
      <c r="K2653" s="24" t="s">
        <v>16522</v>
      </c>
      <c r="L2653" s="28" t="s">
        <v>203</v>
      </c>
      <c r="M2653" s="28" t="s">
        <v>203</v>
      </c>
      <c r="N2653" s="28">
        <v>1814</v>
      </c>
      <c r="O2653" s="25" t="s">
        <v>25115</v>
      </c>
      <c r="P2653" s="24" t="s">
        <v>203</v>
      </c>
      <c r="Q2653" s="24" t="s">
        <v>203</v>
      </c>
      <c r="R2653" s="28" t="s">
        <v>203</v>
      </c>
      <c r="S2653" s="28" t="s">
        <v>203</v>
      </c>
      <c r="T2653" s="29" t="s">
        <v>203</v>
      </c>
      <c r="U2653" s="28">
        <v>2347</v>
      </c>
      <c r="V2653" s="63"/>
      <c r="W2653" s="61">
        <f>(Table134[[#This Row],[2042 Future AADT]]-Table134[[#This Row],[AADT 2022]])/20*($W$5-2022)+Table134[[#This Row],[AADT 2022]]</f>
        <v>2347</v>
      </c>
      <c r="X2653" s="63"/>
    </row>
    <row r="2654" spans="1:24" s="21" customFormat="1" ht="24" customHeight="1" x14ac:dyDescent="0.25">
      <c r="A2654" s="24" t="s">
        <v>10322</v>
      </c>
      <c r="B2654" s="25"/>
      <c r="C2654" s="24" t="s">
        <v>203</v>
      </c>
      <c r="D2654" s="24" t="s">
        <v>17075</v>
      </c>
      <c r="E2654" s="24" t="s">
        <v>10323</v>
      </c>
      <c r="F2654" s="26">
        <f>Table134[[#This Row],[ToMeasure]]-Table134[[#This Row],[FromMeasure]]</f>
        <v>6.1306220000000522E-2</v>
      </c>
      <c r="G2654" s="27" t="s">
        <v>10324</v>
      </c>
      <c r="H2654" s="37">
        <v>7.6007619799999997</v>
      </c>
      <c r="I2654" s="24" t="s">
        <v>10325</v>
      </c>
      <c r="J2654" s="37">
        <v>7.6620682000000002</v>
      </c>
      <c r="K2654" s="24" t="s">
        <v>442</v>
      </c>
      <c r="L2654" s="28" t="s">
        <v>203</v>
      </c>
      <c r="M2654" s="28" t="s">
        <v>203</v>
      </c>
      <c r="N2654" s="28">
        <v>1814</v>
      </c>
      <c r="O2654" s="25" t="s">
        <v>25115</v>
      </c>
      <c r="P2654" s="24" t="s">
        <v>203</v>
      </c>
      <c r="Q2654" s="24" t="s">
        <v>203</v>
      </c>
      <c r="R2654" s="28" t="s">
        <v>203</v>
      </c>
      <c r="S2654" s="28" t="s">
        <v>203</v>
      </c>
      <c r="T2654" s="29" t="s">
        <v>203</v>
      </c>
      <c r="U2654" s="28">
        <v>2347</v>
      </c>
      <c r="V2654" s="63"/>
      <c r="W2654" s="61">
        <f>(Table134[[#This Row],[2042 Future AADT]]-Table134[[#This Row],[AADT 2022]])/20*($W$5-2022)+Table134[[#This Row],[AADT 2022]]</f>
        <v>2347</v>
      </c>
      <c r="X2654" s="63"/>
    </row>
    <row r="2655" spans="1:24" s="21" customFormat="1" ht="24" customHeight="1" x14ac:dyDescent="0.25">
      <c r="A2655" s="24" t="s">
        <v>14547</v>
      </c>
      <c r="B2655" s="25" t="s">
        <v>20394</v>
      </c>
      <c r="C2655" s="24">
        <v>6404</v>
      </c>
      <c r="D2655" s="24" t="s">
        <v>17075</v>
      </c>
      <c r="E2655" s="24" t="s">
        <v>14548</v>
      </c>
      <c r="F2655" s="26">
        <f>Table134[[#This Row],[ToMeasure]]-Table134[[#This Row],[FromMeasure]]</f>
        <v>6.0875549999999994E-2</v>
      </c>
      <c r="G2655" s="27" t="s">
        <v>896</v>
      </c>
      <c r="H2655" s="37">
        <v>4.8315770000000001E-2</v>
      </c>
      <c r="I2655" s="24" t="s">
        <v>4831</v>
      </c>
      <c r="J2655" s="37">
        <v>0.10919131999999999</v>
      </c>
      <c r="K2655" s="24" t="s">
        <v>4826</v>
      </c>
      <c r="L2655" s="28">
        <v>131</v>
      </c>
      <c r="M2655" s="28">
        <v>36</v>
      </c>
      <c r="N2655" s="28">
        <v>167</v>
      </c>
      <c r="O2655" s="25" t="s">
        <v>25116</v>
      </c>
      <c r="P2655" s="24">
        <v>13</v>
      </c>
      <c r="Q2655" s="24">
        <v>78</v>
      </c>
      <c r="R2655" s="28">
        <v>9</v>
      </c>
      <c r="S2655" s="28">
        <v>4</v>
      </c>
      <c r="T2655" s="29">
        <v>7.7844311377245512E-2</v>
      </c>
      <c r="U2655" s="28">
        <v>262</v>
      </c>
      <c r="V2655" s="63"/>
      <c r="W2655" s="61">
        <f>(Table134[[#This Row],[2042 Future AADT]]-Table134[[#This Row],[AADT 2022]])/20*($W$5-2022)+Table134[[#This Row],[AADT 2022]]</f>
        <v>262</v>
      </c>
      <c r="X2655" s="63"/>
    </row>
    <row r="2656" spans="1:24" s="21" customFormat="1" ht="24" customHeight="1" x14ac:dyDescent="0.25">
      <c r="A2656" s="24" t="s">
        <v>6040</v>
      </c>
      <c r="B2656" s="25" t="s">
        <v>20404</v>
      </c>
      <c r="C2656" s="24">
        <v>6434</v>
      </c>
      <c r="D2656" s="24" t="s">
        <v>17075</v>
      </c>
      <c r="E2656" s="24" t="s">
        <v>6041</v>
      </c>
      <c r="F2656" s="26">
        <f>Table134[[#This Row],[ToMeasure]]-Table134[[#This Row],[FromMeasure]]</f>
        <v>6.4222409999999994E-2</v>
      </c>
      <c r="G2656" s="27" t="s">
        <v>900</v>
      </c>
      <c r="H2656" s="37">
        <v>0</v>
      </c>
      <c r="I2656" s="24" t="s">
        <v>4483</v>
      </c>
      <c r="J2656" s="37">
        <v>6.4222409999999994E-2</v>
      </c>
      <c r="K2656" s="24" t="s">
        <v>4653</v>
      </c>
      <c r="L2656" s="28">
        <v>18</v>
      </c>
      <c r="M2656" s="28">
        <v>28</v>
      </c>
      <c r="N2656" s="28">
        <v>46</v>
      </c>
      <c r="O2656" s="25" t="s">
        <v>25117</v>
      </c>
      <c r="P2656" s="24">
        <v>23</v>
      </c>
      <c r="Q2656" s="24">
        <v>50</v>
      </c>
      <c r="R2656" s="28">
        <v>1</v>
      </c>
      <c r="S2656" s="28">
        <v>0</v>
      </c>
      <c r="T2656" s="29">
        <v>2.1739130434782608E-2</v>
      </c>
      <c r="U2656" s="28">
        <v>78</v>
      </c>
      <c r="V2656" s="63"/>
      <c r="W2656" s="61">
        <f>(Table134[[#This Row],[2042 Future AADT]]-Table134[[#This Row],[AADT 2022]])/20*($W$5-2022)+Table134[[#This Row],[AADT 2022]]</f>
        <v>78</v>
      </c>
      <c r="X2656" s="63"/>
    </row>
    <row r="2657" spans="1:24" s="21" customFormat="1" ht="24" customHeight="1" x14ac:dyDescent="0.25">
      <c r="A2657" s="24" t="s">
        <v>6043</v>
      </c>
      <c r="B2657" s="25" t="s">
        <v>20409</v>
      </c>
      <c r="C2657" s="24">
        <v>6444</v>
      </c>
      <c r="D2657" s="24" t="s">
        <v>17075</v>
      </c>
      <c r="E2657" s="24" t="s">
        <v>6044</v>
      </c>
      <c r="F2657" s="26">
        <f>Table134[[#This Row],[ToMeasure]]-Table134[[#This Row],[FromMeasure]]</f>
        <v>6.9219210000000003E-2</v>
      </c>
      <c r="G2657" s="27" t="s">
        <v>902</v>
      </c>
      <c r="H2657" s="37">
        <v>0</v>
      </c>
      <c r="I2657" s="24" t="s">
        <v>4483</v>
      </c>
      <c r="J2657" s="37">
        <v>6.9219210000000003E-2</v>
      </c>
      <c r="K2657" s="24" t="s">
        <v>4653</v>
      </c>
      <c r="L2657" s="28">
        <v>1046</v>
      </c>
      <c r="M2657" s="28">
        <v>685</v>
      </c>
      <c r="N2657" s="28">
        <v>1731</v>
      </c>
      <c r="O2657" s="25" t="s">
        <v>25118</v>
      </c>
      <c r="P2657" s="24">
        <v>11</v>
      </c>
      <c r="Q2657" s="24">
        <v>57</v>
      </c>
      <c r="R2657" s="28">
        <v>48</v>
      </c>
      <c r="S2657" s="28">
        <v>24</v>
      </c>
      <c r="T2657" s="29">
        <v>4.1594454072790298E-2</v>
      </c>
      <c r="U2657" s="28">
        <v>3384</v>
      </c>
      <c r="V2657" s="63"/>
      <c r="W2657" s="61">
        <f>(Table134[[#This Row],[2042 Future AADT]]-Table134[[#This Row],[AADT 2022]])/20*($W$5-2022)+Table134[[#This Row],[AADT 2022]]</f>
        <v>3384</v>
      </c>
      <c r="X2657" s="63"/>
    </row>
    <row r="2658" spans="1:24" s="21" customFormat="1" ht="24" customHeight="1" x14ac:dyDescent="0.25">
      <c r="A2658" s="24" t="s">
        <v>10345</v>
      </c>
      <c r="B2658" s="25" t="s">
        <v>20414</v>
      </c>
      <c r="C2658" s="24">
        <v>6454</v>
      </c>
      <c r="D2658" s="24" t="s">
        <v>17075</v>
      </c>
      <c r="E2658" s="24" t="s">
        <v>10346</v>
      </c>
      <c r="F2658" s="26">
        <f>Table134[[#This Row],[ToMeasure]]-Table134[[#This Row],[FromMeasure]]</f>
        <v>6.9667010000000751E-2</v>
      </c>
      <c r="G2658" s="27" t="s">
        <v>904</v>
      </c>
      <c r="H2658" s="37">
        <v>4.0823681599999997</v>
      </c>
      <c r="I2658" s="24" t="s">
        <v>4483</v>
      </c>
      <c r="J2658" s="37">
        <v>4.1520351700000004</v>
      </c>
      <c r="K2658" s="24" t="s">
        <v>4653</v>
      </c>
      <c r="L2658" s="28">
        <v>39</v>
      </c>
      <c r="M2658" s="28">
        <v>29</v>
      </c>
      <c r="N2658" s="28">
        <v>68</v>
      </c>
      <c r="O2658" s="25" t="s">
        <v>25119</v>
      </c>
      <c r="P2658" s="24">
        <v>21</v>
      </c>
      <c r="Q2658" s="24" t="s">
        <v>203</v>
      </c>
      <c r="R2658" s="28">
        <v>0</v>
      </c>
      <c r="S2658" s="28">
        <v>0</v>
      </c>
      <c r="T2658" s="29">
        <v>0</v>
      </c>
      <c r="U2658" s="28">
        <v>116</v>
      </c>
      <c r="V2658" s="63"/>
      <c r="W2658" s="61">
        <f>(Table134[[#This Row],[2042 Future AADT]]-Table134[[#This Row],[AADT 2022]])/20*($W$5-2022)+Table134[[#This Row],[AADT 2022]]</f>
        <v>116</v>
      </c>
      <c r="X2658" s="63"/>
    </row>
    <row r="2659" spans="1:24" s="21" customFormat="1" ht="24" customHeight="1" x14ac:dyDescent="0.25">
      <c r="A2659" s="24" t="s">
        <v>10348</v>
      </c>
      <c r="B2659" s="25" t="s">
        <v>20399</v>
      </c>
      <c r="C2659" s="24">
        <v>6420</v>
      </c>
      <c r="D2659" s="24" t="s">
        <v>17075</v>
      </c>
      <c r="E2659" s="24" t="s">
        <v>10349</v>
      </c>
      <c r="F2659" s="26">
        <f>Table134[[#This Row],[ToMeasure]]-Table134[[#This Row],[FromMeasure]]</f>
        <v>0.14733241000000064</v>
      </c>
      <c r="G2659" s="27" t="s">
        <v>898</v>
      </c>
      <c r="H2659" s="37">
        <v>25.297745490000001</v>
      </c>
      <c r="I2659" s="24" t="s">
        <v>4839</v>
      </c>
      <c r="J2659" s="37">
        <v>25.445077900000001</v>
      </c>
      <c r="K2659" s="24" t="s">
        <v>4844</v>
      </c>
      <c r="L2659" s="28">
        <v>285</v>
      </c>
      <c r="M2659" s="28">
        <v>230</v>
      </c>
      <c r="N2659" s="28">
        <v>515</v>
      </c>
      <c r="O2659" s="25" t="s">
        <v>25120</v>
      </c>
      <c r="P2659" s="24">
        <v>16</v>
      </c>
      <c r="Q2659" s="24">
        <v>50</v>
      </c>
      <c r="R2659" s="28">
        <v>40</v>
      </c>
      <c r="S2659" s="28">
        <v>20</v>
      </c>
      <c r="T2659" s="29">
        <v>0.11650485436893204</v>
      </c>
      <c r="U2659" s="28">
        <v>877</v>
      </c>
      <c r="V2659" s="63"/>
      <c r="W2659" s="61">
        <f>(Table134[[#This Row],[2042 Future AADT]]-Table134[[#This Row],[AADT 2022]])/20*($W$5-2022)+Table134[[#This Row],[AADT 2022]]</f>
        <v>877</v>
      </c>
      <c r="X2659" s="63"/>
    </row>
    <row r="2660" spans="1:24" s="21" customFormat="1" ht="24" customHeight="1" x14ac:dyDescent="0.25">
      <c r="A2660" s="24" t="s">
        <v>14550</v>
      </c>
      <c r="B2660" s="25" t="s">
        <v>20429</v>
      </c>
      <c r="C2660" s="24">
        <v>6484</v>
      </c>
      <c r="D2660" s="24" t="s">
        <v>17075</v>
      </c>
      <c r="E2660" s="24" t="s">
        <v>913</v>
      </c>
      <c r="F2660" s="26">
        <f>Table134[[#This Row],[ToMeasure]]-Table134[[#This Row],[FromMeasure]]</f>
        <v>9.5016419999979007E-2</v>
      </c>
      <c r="G2660" s="27" t="s">
        <v>911</v>
      </c>
      <c r="H2660" s="37">
        <v>566.65721302999998</v>
      </c>
      <c r="I2660" s="24" t="s">
        <v>4483</v>
      </c>
      <c r="J2660" s="37">
        <v>566.75222944999996</v>
      </c>
      <c r="K2660" s="24" t="s">
        <v>8783</v>
      </c>
      <c r="L2660" s="28">
        <v>168</v>
      </c>
      <c r="M2660" s="28">
        <v>216</v>
      </c>
      <c r="N2660" s="28">
        <v>384</v>
      </c>
      <c r="O2660" s="25" t="s">
        <v>25104</v>
      </c>
      <c r="P2660" s="24">
        <v>12</v>
      </c>
      <c r="Q2660" s="24">
        <v>52</v>
      </c>
      <c r="R2660" s="28">
        <v>42</v>
      </c>
      <c r="S2660" s="28">
        <v>21</v>
      </c>
      <c r="T2660" s="29">
        <v>0.1640625</v>
      </c>
      <c r="U2660" s="28">
        <v>654</v>
      </c>
      <c r="V2660" s="63"/>
      <c r="W2660" s="61">
        <f>(Table134[[#This Row],[2042 Future AADT]]-Table134[[#This Row],[AADT 2022]])/20*($W$5-2022)+Table134[[#This Row],[AADT 2022]]</f>
        <v>654</v>
      </c>
      <c r="X2660" s="63"/>
    </row>
    <row r="2661" spans="1:24" s="21" customFormat="1" ht="24" customHeight="1" x14ac:dyDescent="0.25">
      <c r="A2661" s="24" t="s">
        <v>16534</v>
      </c>
      <c r="B2661" s="25" t="s">
        <v>20434</v>
      </c>
      <c r="C2661" s="24">
        <v>6494</v>
      </c>
      <c r="D2661" s="24" t="s">
        <v>17075</v>
      </c>
      <c r="E2661" s="24" t="s">
        <v>913</v>
      </c>
      <c r="F2661" s="26">
        <f>Table134[[#This Row],[ToMeasure]]-Table134[[#This Row],[FromMeasure]]</f>
        <v>0.14289800000005926</v>
      </c>
      <c r="G2661" s="27" t="s">
        <v>911</v>
      </c>
      <c r="H2661" s="37">
        <v>571.21511285999998</v>
      </c>
      <c r="I2661" s="24" t="s">
        <v>9298</v>
      </c>
      <c r="J2661" s="37">
        <v>571.35801086000004</v>
      </c>
      <c r="K2661" s="24" t="s">
        <v>12393</v>
      </c>
      <c r="L2661" s="28">
        <v>72</v>
      </c>
      <c r="M2661" s="28">
        <v>87</v>
      </c>
      <c r="N2661" s="28">
        <v>159</v>
      </c>
      <c r="O2661" s="25" t="s">
        <v>25121</v>
      </c>
      <c r="P2661" s="24">
        <v>14</v>
      </c>
      <c r="Q2661" s="24">
        <v>86</v>
      </c>
      <c r="R2661" s="28">
        <v>17</v>
      </c>
      <c r="S2661" s="28">
        <v>6</v>
      </c>
      <c r="T2661" s="29">
        <v>0.14465408805031446</v>
      </c>
      <c r="U2661" s="28">
        <v>271</v>
      </c>
      <c r="V2661" s="63"/>
      <c r="W2661" s="61">
        <f>(Table134[[#This Row],[2042 Future AADT]]-Table134[[#This Row],[AADT 2022]])/20*($W$5-2022)+Table134[[#This Row],[AADT 2022]]</f>
        <v>271</v>
      </c>
      <c r="X2661" s="63"/>
    </row>
    <row r="2662" spans="1:24" s="21" customFormat="1" ht="24" customHeight="1" x14ac:dyDescent="0.25">
      <c r="A2662" s="24" t="s">
        <v>10351</v>
      </c>
      <c r="B2662" s="25" t="s">
        <v>20439</v>
      </c>
      <c r="C2662" s="24">
        <v>6504</v>
      </c>
      <c r="D2662" s="24" t="s">
        <v>17075</v>
      </c>
      <c r="E2662" s="24" t="s">
        <v>913</v>
      </c>
      <c r="F2662" s="26">
        <f>Table134[[#This Row],[ToMeasure]]-Table134[[#This Row],[FromMeasure]]</f>
        <v>0.10701718000007077</v>
      </c>
      <c r="G2662" s="27" t="s">
        <v>911</v>
      </c>
      <c r="H2662" s="37">
        <v>574.95029195999996</v>
      </c>
      <c r="I2662" s="24" t="s">
        <v>8787</v>
      </c>
      <c r="J2662" s="37">
        <v>575.05730914000003</v>
      </c>
      <c r="K2662" s="24" t="s">
        <v>4855</v>
      </c>
      <c r="L2662" s="28">
        <v>93</v>
      </c>
      <c r="M2662" s="28">
        <v>126</v>
      </c>
      <c r="N2662" s="28">
        <v>219</v>
      </c>
      <c r="O2662" s="25" t="s">
        <v>25122</v>
      </c>
      <c r="P2662" s="24">
        <v>11</v>
      </c>
      <c r="Q2662" s="24">
        <v>68</v>
      </c>
      <c r="R2662" s="28">
        <v>21</v>
      </c>
      <c r="S2662" s="28">
        <v>9</v>
      </c>
      <c r="T2662" s="29">
        <v>0.13698630136986301</v>
      </c>
      <c r="U2662" s="28">
        <v>353</v>
      </c>
      <c r="V2662" s="63"/>
      <c r="W2662" s="61">
        <f>(Table134[[#This Row],[2042 Future AADT]]-Table134[[#This Row],[AADT 2022]])/20*($W$5-2022)+Table134[[#This Row],[AADT 2022]]</f>
        <v>353</v>
      </c>
      <c r="X2662" s="63"/>
    </row>
    <row r="2663" spans="1:24" s="21" customFormat="1" ht="24" customHeight="1" x14ac:dyDescent="0.25">
      <c r="A2663" s="24" t="s">
        <v>10353</v>
      </c>
      <c r="B2663" s="25" t="s">
        <v>20444</v>
      </c>
      <c r="C2663" s="24">
        <v>6514</v>
      </c>
      <c r="D2663" s="24" t="s">
        <v>17075</v>
      </c>
      <c r="E2663" s="24" t="s">
        <v>913</v>
      </c>
      <c r="F2663" s="26">
        <f>Table134[[#This Row],[ToMeasure]]-Table134[[#This Row],[FromMeasure]]</f>
        <v>0.11850147000006928</v>
      </c>
      <c r="G2663" s="27" t="s">
        <v>911</v>
      </c>
      <c r="H2663" s="37">
        <v>576.99859834999995</v>
      </c>
      <c r="I2663" s="24" t="s">
        <v>4864</v>
      </c>
      <c r="J2663" s="37">
        <v>577.11709982000002</v>
      </c>
      <c r="K2663" s="24" t="s">
        <v>4859</v>
      </c>
      <c r="L2663" s="28">
        <v>193</v>
      </c>
      <c r="M2663" s="28">
        <v>81</v>
      </c>
      <c r="N2663" s="28">
        <v>274</v>
      </c>
      <c r="O2663" s="25" t="s">
        <v>25123</v>
      </c>
      <c r="P2663" s="24">
        <v>9</v>
      </c>
      <c r="Q2663" s="24">
        <v>64</v>
      </c>
      <c r="R2663" s="28">
        <v>31</v>
      </c>
      <c r="S2663" s="28">
        <v>15</v>
      </c>
      <c r="T2663" s="29">
        <v>0.16788321167883211</v>
      </c>
      <c r="U2663" s="28">
        <v>467</v>
      </c>
      <c r="V2663" s="63"/>
      <c r="W2663" s="61">
        <f>(Table134[[#This Row],[2042 Future AADT]]-Table134[[#This Row],[AADT 2022]])/20*($W$5-2022)+Table134[[#This Row],[AADT 2022]]</f>
        <v>467</v>
      </c>
      <c r="X2663" s="63"/>
    </row>
    <row r="2664" spans="1:24" s="21" customFormat="1" ht="24" customHeight="1" x14ac:dyDescent="0.25">
      <c r="A2664" s="24" t="s">
        <v>16536</v>
      </c>
      <c r="B2664" s="25" t="s">
        <v>20449</v>
      </c>
      <c r="C2664" s="24">
        <v>6524</v>
      </c>
      <c r="D2664" s="24" t="s">
        <v>17075</v>
      </c>
      <c r="E2664" s="24" t="s">
        <v>913</v>
      </c>
      <c r="F2664" s="26">
        <f>Table134[[#This Row],[ToMeasure]]-Table134[[#This Row],[FromMeasure]]</f>
        <v>8.3591039999987515E-2</v>
      </c>
      <c r="G2664" s="27" t="s">
        <v>911</v>
      </c>
      <c r="H2664" s="37">
        <v>581.61821300999998</v>
      </c>
      <c r="I2664" s="24" t="s">
        <v>4872</v>
      </c>
      <c r="J2664" s="37">
        <v>581.70180404999996</v>
      </c>
      <c r="K2664" s="24" t="s">
        <v>4653</v>
      </c>
      <c r="L2664" s="28">
        <v>604</v>
      </c>
      <c r="M2664" s="28">
        <v>0</v>
      </c>
      <c r="N2664" s="28">
        <v>604</v>
      </c>
      <c r="O2664" s="25" t="s">
        <v>25124</v>
      </c>
      <c r="P2664" s="24">
        <v>15</v>
      </c>
      <c r="Q2664" s="24" t="s">
        <v>203</v>
      </c>
      <c r="R2664" s="28">
        <v>2</v>
      </c>
      <c r="S2664" s="28">
        <v>3</v>
      </c>
      <c r="T2664" s="29">
        <v>8.2781456953642391E-3</v>
      </c>
      <c r="U2664" s="28">
        <v>1028</v>
      </c>
      <c r="V2664" s="63"/>
      <c r="W2664" s="61">
        <f>(Table134[[#This Row],[2042 Future AADT]]-Table134[[#This Row],[AADT 2022]])/20*($W$5-2022)+Table134[[#This Row],[AADT 2022]]</f>
        <v>1028</v>
      </c>
      <c r="X2664" s="63"/>
    </row>
    <row r="2665" spans="1:24" s="21" customFormat="1" ht="24" customHeight="1" x14ac:dyDescent="0.25">
      <c r="A2665" s="24" t="s">
        <v>14551</v>
      </c>
      <c r="B2665" s="25" t="s">
        <v>20454</v>
      </c>
      <c r="C2665" s="24">
        <v>6534</v>
      </c>
      <c r="D2665" s="24" t="s">
        <v>17075</v>
      </c>
      <c r="E2665" s="24" t="s">
        <v>913</v>
      </c>
      <c r="F2665" s="26">
        <f>Table134[[#This Row],[ToMeasure]]-Table134[[#This Row],[FromMeasure]]</f>
        <v>6.0644150000030095E-2</v>
      </c>
      <c r="G2665" s="27" t="s">
        <v>911</v>
      </c>
      <c r="H2665" s="37">
        <v>584.95912585999997</v>
      </c>
      <c r="I2665" s="24" t="s">
        <v>4881</v>
      </c>
      <c r="J2665" s="37">
        <v>585.01977001</v>
      </c>
      <c r="K2665" s="24" t="s">
        <v>4887</v>
      </c>
      <c r="L2665" s="28">
        <v>40</v>
      </c>
      <c r="M2665" s="28">
        <v>88</v>
      </c>
      <c r="N2665" s="28">
        <v>128</v>
      </c>
      <c r="O2665" s="25" t="s">
        <v>25125</v>
      </c>
      <c r="P2665" s="24">
        <v>14</v>
      </c>
      <c r="Q2665" s="24" t="s">
        <v>203</v>
      </c>
      <c r="R2665" s="28">
        <v>15</v>
      </c>
      <c r="S2665" s="28">
        <v>5</v>
      </c>
      <c r="T2665" s="29">
        <v>0.15625</v>
      </c>
      <c r="U2665" s="28">
        <v>218</v>
      </c>
      <c r="V2665" s="63"/>
      <c r="W2665" s="61">
        <f>(Table134[[#This Row],[2042 Future AADT]]-Table134[[#This Row],[AADT 2022]])/20*($W$5-2022)+Table134[[#This Row],[AADT 2022]]</f>
        <v>218</v>
      </c>
      <c r="X2665" s="63"/>
    </row>
    <row r="2666" spans="1:24" s="21" customFormat="1" ht="24" customHeight="1" x14ac:dyDescent="0.25">
      <c r="A2666" s="24" t="s">
        <v>6051</v>
      </c>
      <c r="B2666" s="25" t="s">
        <v>20459</v>
      </c>
      <c r="C2666" s="24">
        <v>6544</v>
      </c>
      <c r="D2666" s="24" t="s">
        <v>17075</v>
      </c>
      <c r="E2666" s="24" t="s">
        <v>913</v>
      </c>
      <c r="F2666" s="26">
        <f>Table134[[#This Row],[ToMeasure]]-Table134[[#This Row],[FromMeasure]]</f>
        <v>6.3998989999959122E-2</v>
      </c>
      <c r="G2666" s="27" t="s">
        <v>911</v>
      </c>
      <c r="H2666" s="37">
        <v>587.94949254000005</v>
      </c>
      <c r="I2666" s="24" t="s">
        <v>6052</v>
      </c>
      <c r="J2666" s="37">
        <v>588.01349153000001</v>
      </c>
      <c r="K2666" s="24" t="s">
        <v>4891</v>
      </c>
      <c r="L2666" s="28">
        <v>847</v>
      </c>
      <c r="M2666" s="28">
        <v>247</v>
      </c>
      <c r="N2666" s="28">
        <v>1094</v>
      </c>
      <c r="O2666" s="25" t="s">
        <v>25126</v>
      </c>
      <c r="P2666" s="24">
        <v>10</v>
      </c>
      <c r="Q2666" s="24">
        <v>93</v>
      </c>
      <c r="R2666" s="28">
        <v>77</v>
      </c>
      <c r="S2666" s="28">
        <v>38</v>
      </c>
      <c r="T2666" s="29">
        <v>0.10511882998171847</v>
      </c>
      <c r="U2666" s="28">
        <v>2139</v>
      </c>
      <c r="V2666" s="63"/>
      <c r="W2666" s="61">
        <f>(Table134[[#This Row],[2042 Future AADT]]-Table134[[#This Row],[AADT 2022]])/20*($W$5-2022)+Table134[[#This Row],[AADT 2022]]</f>
        <v>2139</v>
      </c>
      <c r="X2666" s="63"/>
    </row>
    <row r="2667" spans="1:24" s="21" customFormat="1" ht="24" customHeight="1" x14ac:dyDescent="0.25">
      <c r="A2667" s="24" t="s">
        <v>6054</v>
      </c>
      <c r="B2667" s="25" t="s">
        <v>20464</v>
      </c>
      <c r="C2667" s="24">
        <v>6564</v>
      </c>
      <c r="D2667" s="24" t="s">
        <v>17075</v>
      </c>
      <c r="E2667" s="24" t="s">
        <v>913</v>
      </c>
      <c r="F2667" s="26">
        <f>Table134[[#This Row],[ToMeasure]]-Table134[[#This Row],[FromMeasure]]</f>
        <v>6.188124000004791E-2</v>
      </c>
      <c r="G2667" s="27" t="s">
        <v>911</v>
      </c>
      <c r="H2667" s="37">
        <v>590.22774091999997</v>
      </c>
      <c r="I2667" s="24" t="s">
        <v>4896</v>
      </c>
      <c r="J2667" s="37">
        <v>590.28962216000002</v>
      </c>
      <c r="K2667" s="24" t="s">
        <v>6055</v>
      </c>
      <c r="L2667" s="28">
        <v>943</v>
      </c>
      <c r="M2667" s="28">
        <v>839</v>
      </c>
      <c r="N2667" s="28">
        <v>1782</v>
      </c>
      <c r="O2667" s="25" t="s">
        <v>25127</v>
      </c>
      <c r="P2667" s="24">
        <v>9</v>
      </c>
      <c r="Q2667" s="24">
        <v>57</v>
      </c>
      <c r="R2667" s="28">
        <v>198</v>
      </c>
      <c r="S2667" s="28">
        <v>99</v>
      </c>
      <c r="T2667" s="29">
        <v>0.16666666666666666</v>
      </c>
      <c r="U2667" s="28">
        <v>3034</v>
      </c>
      <c r="V2667" s="63"/>
      <c r="W2667" s="61">
        <f>(Table134[[#This Row],[2042 Future AADT]]-Table134[[#This Row],[AADT 2022]])/20*($W$5-2022)+Table134[[#This Row],[AADT 2022]]</f>
        <v>3034</v>
      </c>
      <c r="X2667" s="63"/>
    </row>
    <row r="2668" spans="1:24" s="21" customFormat="1" ht="24" customHeight="1" x14ac:dyDescent="0.25">
      <c r="A2668" s="24" t="s">
        <v>16543</v>
      </c>
      <c r="B2668" s="25" t="s">
        <v>19420</v>
      </c>
      <c r="C2668" s="24">
        <v>4584</v>
      </c>
      <c r="D2668" s="24" t="s">
        <v>17075</v>
      </c>
      <c r="E2668" s="24" t="s">
        <v>431</v>
      </c>
      <c r="F2668" s="26">
        <f>Table134[[#This Row],[ToMeasure]]-Table134[[#This Row],[FromMeasure]]</f>
        <v>9.7511550000000002E-2</v>
      </c>
      <c r="G2668" s="27" t="s">
        <v>429</v>
      </c>
      <c r="H2668" s="37">
        <v>8.6277350000000003E-2</v>
      </c>
      <c r="I2668" s="24" t="s">
        <v>16544</v>
      </c>
      <c r="J2668" s="37">
        <v>0.18378890000000001</v>
      </c>
      <c r="K2668" s="24" t="s">
        <v>3815</v>
      </c>
      <c r="L2668" s="28">
        <v>774</v>
      </c>
      <c r="M2668" s="28">
        <v>56</v>
      </c>
      <c r="N2668" s="28">
        <v>830</v>
      </c>
      <c r="O2668" s="25" t="s">
        <v>25128</v>
      </c>
      <c r="P2668" s="24">
        <v>13</v>
      </c>
      <c r="Q2668" s="24">
        <v>95</v>
      </c>
      <c r="R2668" s="28">
        <v>79</v>
      </c>
      <c r="S2668" s="28">
        <v>37</v>
      </c>
      <c r="T2668" s="29">
        <v>0.13975903614457832</v>
      </c>
      <c r="U2668" s="28">
        <v>2490</v>
      </c>
      <c r="V2668" s="63"/>
      <c r="W2668" s="61">
        <f>(Table134[[#This Row],[2042 Future AADT]]-Table134[[#This Row],[AADT 2022]])/20*($W$5-2022)+Table134[[#This Row],[AADT 2022]]</f>
        <v>2490</v>
      </c>
      <c r="X2668" s="63"/>
    </row>
    <row r="2669" spans="1:24" s="21" customFormat="1" ht="24" customHeight="1" x14ac:dyDescent="0.25">
      <c r="A2669" s="24" t="s">
        <v>14553</v>
      </c>
      <c r="B2669" s="25" t="s">
        <v>19490</v>
      </c>
      <c r="C2669" s="24">
        <v>4724</v>
      </c>
      <c r="D2669" s="24" t="s">
        <v>17075</v>
      </c>
      <c r="E2669" s="24" t="s">
        <v>14554</v>
      </c>
      <c r="F2669" s="26">
        <f>Table134[[#This Row],[ToMeasure]]-Table134[[#This Row],[FromMeasure]]</f>
        <v>8.5804599999999898E-2</v>
      </c>
      <c r="G2669" s="27" t="s">
        <v>453</v>
      </c>
      <c r="H2669" s="37">
        <v>2.3412026400000001</v>
      </c>
      <c r="I2669" s="24" t="s">
        <v>7203</v>
      </c>
      <c r="J2669" s="37">
        <v>2.42700724</v>
      </c>
      <c r="K2669" s="24" t="s">
        <v>7207</v>
      </c>
      <c r="L2669" s="28">
        <v>18</v>
      </c>
      <c r="M2669" s="28">
        <v>23</v>
      </c>
      <c r="N2669" s="28">
        <v>41</v>
      </c>
      <c r="O2669" s="25" t="s">
        <v>25129</v>
      </c>
      <c r="P2669" s="24">
        <v>32</v>
      </c>
      <c r="Q2669" s="24">
        <v>50</v>
      </c>
      <c r="R2669" s="28">
        <v>2</v>
      </c>
      <c r="S2669" s="28">
        <v>1</v>
      </c>
      <c r="T2669" s="29">
        <v>7.3170731707317069E-2</v>
      </c>
      <c r="U2669" s="28">
        <v>72</v>
      </c>
      <c r="V2669" s="63"/>
      <c r="W2669" s="61">
        <f>(Table134[[#This Row],[2042 Future AADT]]-Table134[[#This Row],[AADT 2022]])/20*($W$5-2022)+Table134[[#This Row],[AADT 2022]]</f>
        <v>72</v>
      </c>
      <c r="X2669" s="63"/>
    </row>
    <row r="2670" spans="1:24" s="21" customFormat="1" ht="24" customHeight="1" x14ac:dyDescent="0.25">
      <c r="A2670" s="24" t="s">
        <v>6065</v>
      </c>
      <c r="B2670" s="25" t="s">
        <v>19425</v>
      </c>
      <c r="C2670" s="24">
        <v>4604</v>
      </c>
      <c r="D2670" s="24" t="s">
        <v>17075</v>
      </c>
      <c r="E2670" s="24" t="s">
        <v>6066</v>
      </c>
      <c r="F2670" s="26">
        <f>Table134[[#This Row],[ToMeasure]]-Table134[[#This Row],[FromMeasure]]</f>
        <v>8.0969660000000054E-2</v>
      </c>
      <c r="G2670" s="27" t="s">
        <v>432</v>
      </c>
      <c r="H2670" s="37">
        <v>4.0316556800000001</v>
      </c>
      <c r="I2670" s="24" t="s">
        <v>6067</v>
      </c>
      <c r="J2670" s="37">
        <v>4.1126253400000001</v>
      </c>
      <c r="K2670" s="24" t="s">
        <v>3829</v>
      </c>
      <c r="L2670" s="28">
        <v>646</v>
      </c>
      <c r="M2670" s="28">
        <v>381</v>
      </c>
      <c r="N2670" s="28">
        <v>1027</v>
      </c>
      <c r="O2670" s="25" t="s">
        <v>25130</v>
      </c>
      <c r="P2670" s="24">
        <v>16</v>
      </c>
      <c r="Q2670" s="24">
        <v>59</v>
      </c>
      <c r="R2670" s="28">
        <v>93</v>
      </c>
      <c r="S2670" s="28">
        <v>15</v>
      </c>
      <c r="T2670" s="29">
        <v>0.10516066212268745</v>
      </c>
      <c r="U2670" s="28">
        <v>1803</v>
      </c>
      <c r="V2670" s="63"/>
      <c r="W2670" s="61">
        <f>(Table134[[#This Row],[2042 Future AADT]]-Table134[[#This Row],[AADT 2022]])/20*($W$5-2022)+Table134[[#This Row],[AADT 2022]]</f>
        <v>1803</v>
      </c>
      <c r="X2670" s="63"/>
    </row>
    <row r="2671" spans="1:24" s="21" customFormat="1" ht="24" customHeight="1" x14ac:dyDescent="0.25">
      <c r="A2671" s="24" t="s">
        <v>14560</v>
      </c>
      <c r="B2671" s="25" t="s">
        <v>21112</v>
      </c>
      <c r="C2671" s="24">
        <v>7892</v>
      </c>
      <c r="D2671" s="24" t="s">
        <v>17075</v>
      </c>
      <c r="E2671" s="24" t="s">
        <v>14561</v>
      </c>
      <c r="F2671" s="26">
        <f>Table134[[#This Row],[ToMeasure]]-Table134[[#This Row],[FromMeasure]]</f>
        <v>2.7154399999999999E-2</v>
      </c>
      <c r="G2671" s="27" t="s">
        <v>14562</v>
      </c>
      <c r="H2671" s="37">
        <v>0</v>
      </c>
      <c r="I2671" s="24" t="s">
        <v>1212</v>
      </c>
      <c r="J2671" s="37">
        <v>2.7154399999999999E-2</v>
      </c>
      <c r="K2671" s="24" t="s">
        <v>1261</v>
      </c>
      <c r="L2671" s="28">
        <v>137</v>
      </c>
      <c r="M2671" s="28">
        <v>0</v>
      </c>
      <c r="N2671" s="28">
        <v>137</v>
      </c>
      <c r="O2671" s="25" t="s">
        <v>25131</v>
      </c>
      <c r="P2671" s="24">
        <v>16</v>
      </c>
      <c r="Q2671" s="24" t="s">
        <v>203</v>
      </c>
      <c r="R2671" s="28">
        <v>15</v>
      </c>
      <c r="S2671" s="28">
        <v>2</v>
      </c>
      <c r="T2671" s="29">
        <v>0.12408759124087591</v>
      </c>
      <c r="U2671" s="28">
        <v>269</v>
      </c>
      <c r="V2671" s="63"/>
      <c r="W2671" s="61">
        <f>(Table134[[#This Row],[2042 Future AADT]]-Table134[[#This Row],[AADT 2022]])/20*($W$5-2022)+Table134[[#This Row],[AADT 2022]]</f>
        <v>269</v>
      </c>
      <c r="X2671" s="63"/>
    </row>
    <row r="2672" spans="1:24" s="21" customFormat="1" ht="24" customHeight="1" x14ac:dyDescent="0.25">
      <c r="A2672" s="24" t="s">
        <v>14564</v>
      </c>
      <c r="B2672" s="25" t="s">
        <v>19379</v>
      </c>
      <c r="C2672" s="24">
        <v>4504</v>
      </c>
      <c r="D2672" s="24" t="s">
        <v>17075</v>
      </c>
      <c r="E2672" s="24" t="s">
        <v>14565</v>
      </c>
      <c r="F2672" s="26">
        <f>Table134[[#This Row],[ToMeasure]]-Table134[[#This Row],[FromMeasure]]</f>
        <v>3.2768700000000095E-2</v>
      </c>
      <c r="G2672" s="27" t="s">
        <v>414</v>
      </c>
      <c r="H2672" s="37">
        <v>2.4092731000000001</v>
      </c>
      <c r="I2672" s="24" t="s">
        <v>3784</v>
      </c>
      <c r="J2672" s="37">
        <v>2.4420418000000002</v>
      </c>
      <c r="K2672" s="24" t="s">
        <v>6079</v>
      </c>
      <c r="L2672" s="28">
        <v>1148</v>
      </c>
      <c r="M2672" s="28">
        <v>1766</v>
      </c>
      <c r="N2672" s="28">
        <v>2914</v>
      </c>
      <c r="O2672" s="25" t="s">
        <v>25132</v>
      </c>
      <c r="P2672" s="24">
        <v>10</v>
      </c>
      <c r="Q2672" s="24">
        <v>60</v>
      </c>
      <c r="R2672" s="28">
        <v>282</v>
      </c>
      <c r="S2672" s="28">
        <v>131</v>
      </c>
      <c r="T2672" s="29">
        <v>0.1417295813315031</v>
      </c>
      <c r="U2672" s="28">
        <v>8742</v>
      </c>
      <c r="V2672" s="63"/>
      <c r="W2672" s="61">
        <f>(Table134[[#This Row],[2042 Future AADT]]-Table134[[#This Row],[AADT 2022]])/20*($W$5-2022)+Table134[[#This Row],[AADT 2022]]</f>
        <v>8742</v>
      </c>
      <c r="X2672" s="63"/>
    </row>
    <row r="2673" spans="1:24" s="21" customFormat="1" ht="24" customHeight="1" x14ac:dyDescent="0.25">
      <c r="A2673" s="24" t="s">
        <v>10380</v>
      </c>
      <c r="B2673" s="25" t="s">
        <v>19386</v>
      </c>
      <c r="C2673" s="24">
        <v>4514</v>
      </c>
      <c r="D2673" s="24" t="s">
        <v>17075</v>
      </c>
      <c r="E2673" s="24" t="s">
        <v>10381</v>
      </c>
      <c r="F2673" s="26">
        <f>Table134[[#This Row],[ToMeasure]]-Table134[[#This Row],[FromMeasure]]</f>
        <v>8.4873599999999993E-2</v>
      </c>
      <c r="G2673" s="27" t="s">
        <v>416</v>
      </c>
      <c r="H2673" s="37">
        <v>0</v>
      </c>
      <c r="I2673" s="24" t="s">
        <v>3294</v>
      </c>
      <c r="J2673" s="37">
        <v>8.4873599999999993E-2</v>
      </c>
      <c r="K2673" s="24" t="s">
        <v>10382</v>
      </c>
      <c r="L2673" s="28">
        <v>111</v>
      </c>
      <c r="M2673" s="28">
        <v>207</v>
      </c>
      <c r="N2673" s="28">
        <v>318</v>
      </c>
      <c r="O2673" s="25" t="s">
        <v>25133</v>
      </c>
      <c r="P2673" s="24">
        <v>13</v>
      </c>
      <c r="Q2673" s="24">
        <v>68</v>
      </c>
      <c r="R2673" s="28">
        <v>21</v>
      </c>
      <c r="S2673" s="28">
        <v>11</v>
      </c>
      <c r="T2673" s="29">
        <v>0.10062893081761007</v>
      </c>
      <c r="U2673" s="28">
        <v>558</v>
      </c>
      <c r="V2673" s="63"/>
      <c r="W2673" s="61">
        <f>(Table134[[#This Row],[2042 Future AADT]]-Table134[[#This Row],[AADT 2022]])/20*($W$5-2022)+Table134[[#This Row],[AADT 2022]]</f>
        <v>558</v>
      </c>
      <c r="X2673" s="63"/>
    </row>
    <row r="2674" spans="1:24" s="21" customFormat="1" ht="24" customHeight="1" x14ac:dyDescent="0.25">
      <c r="A2674" s="24" t="s">
        <v>10384</v>
      </c>
      <c r="B2674" s="25" t="s">
        <v>20247</v>
      </c>
      <c r="C2674" s="24">
        <v>6064</v>
      </c>
      <c r="D2674" s="24" t="s">
        <v>17075</v>
      </c>
      <c r="E2674" s="24" t="s">
        <v>10385</v>
      </c>
      <c r="F2674" s="26">
        <f>Table134[[#This Row],[ToMeasure]]-Table134[[#This Row],[FromMeasure]]</f>
        <v>0.101419</v>
      </c>
      <c r="G2674" s="27" t="s">
        <v>836</v>
      </c>
      <c r="H2674" s="37">
        <v>0</v>
      </c>
      <c r="I2674" s="24" t="s">
        <v>8589</v>
      </c>
      <c r="J2674" s="37">
        <v>0.101419</v>
      </c>
      <c r="K2674" s="24" t="s">
        <v>10386</v>
      </c>
      <c r="L2674" s="28">
        <v>83</v>
      </c>
      <c r="M2674" s="28">
        <v>193</v>
      </c>
      <c r="N2674" s="28">
        <v>276</v>
      </c>
      <c r="O2674" s="25" t="s">
        <v>25134</v>
      </c>
      <c r="P2674" s="24">
        <v>12</v>
      </c>
      <c r="Q2674" s="24">
        <v>70</v>
      </c>
      <c r="R2674" s="28">
        <v>17</v>
      </c>
      <c r="S2674" s="28">
        <v>6</v>
      </c>
      <c r="T2674" s="29">
        <v>8.3333333333333329E-2</v>
      </c>
      <c r="U2674" s="28">
        <v>290</v>
      </c>
      <c r="V2674" s="63"/>
      <c r="W2674" s="61">
        <f>(Table134[[#This Row],[2042 Future AADT]]-Table134[[#This Row],[AADT 2022]])/20*($W$5-2022)+Table134[[#This Row],[AADT 2022]]</f>
        <v>290</v>
      </c>
      <c r="X2674" s="63"/>
    </row>
    <row r="2675" spans="1:24" s="21" customFormat="1" ht="24" customHeight="1" x14ac:dyDescent="0.25">
      <c r="A2675" s="24" t="s">
        <v>6090</v>
      </c>
      <c r="B2675" s="25" t="s">
        <v>20290</v>
      </c>
      <c r="C2675" s="24">
        <v>6184</v>
      </c>
      <c r="D2675" s="24" t="s">
        <v>17075</v>
      </c>
      <c r="E2675" s="24" t="s">
        <v>6091</v>
      </c>
      <c r="F2675" s="26">
        <f>Table134[[#This Row],[ToMeasure]]-Table134[[#This Row],[FromMeasure]]</f>
        <v>0.15891829999999985</v>
      </c>
      <c r="G2675" s="27" t="s">
        <v>856</v>
      </c>
      <c r="H2675" s="37">
        <v>11.494619500000001</v>
      </c>
      <c r="I2675" s="24" t="s">
        <v>6092</v>
      </c>
      <c r="J2675" s="37">
        <v>11.653537800000001</v>
      </c>
      <c r="K2675" s="24" t="s">
        <v>6093</v>
      </c>
      <c r="L2675" s="28">
        <v>24</v>
      </c>
      <c r="M2675" s="28">
        <v>8</v>
      </c>
      <c r="N2675" s="28">
        <v>32</v>
      </c>
      <c r="O2675" s="25" t="s">
        <v>25135</v>
      </c>
      <c r="P2675" s="24">
        <v>35</v>
      </c>
      <c r="Q2675" s="24">
        <v>71</v>
      </c>
      <c r="R2675" s="28">
        <v>3</v>
      </c>
      <c r="S2675" s="28">
        <v>1</v>
      </c>
      <c r="T2675" s="29">
        <v>0.125</v>
      </c>
      <c r="U2675" s="28">
        <v>49</v>
      </c>
      <c r="V2675" s="63"/>
      <c r="W2675" s="61">
        <f>(Table134[[#This Row],[2042 Future AADT]]-Table134[[#This Row],[AADT 2022]])/20*($W$5-2022)+Table134[[#This Row],[AADT 2022]]</f>
        <v>49</v>
      </c>
      <c r="X2675" s="63"/>
    </row>
    <row r="2676" spans="1:24" s="21" customFormat="1" ht="24" customHeight="1" x14ac:dyDescent="0.25">
      <c r="A2676" s="24" t="s">
        <v>14578</v>
      </c>
      <c r="B2676" s="25" t="s">
        <v>20295</v>
      </c>
      <c r="C2676" s="24">
        <v>6194</v>
      </c>
      <c r="D2676" s="24" t="s">
        <v>17075</v>
      </c>
      <c r="E2676" s="24" t="s">
        <v>14579</v>
      </c>
      <c r="F2676" s="26">
        <f>Table134[[#This Row],[ToMeasure]]-Table134[[#This Row],[FromMeasure]]</f>
        <v>0.21541138000000001</v>
      </c>
      <c r="G2676" s="27" t="s">
        <v>858</v>
      </c>
      <c r="H2676" s="37">
        <v>3.3176770000000001E-2</v>
      </c>
      <c r="I2676" s="24" t="s">
        <v>9165</v>
      </c>
      <c r="J2676" s="37">
        <v>0.24858815000000001</v>
      </c>
      <c r="K2676" s="24" t="s">
        <v>4733</v>
      </c>
      <c r="L2676" s="28">
        <v>29</v>
      </c>
      <c r="M2676" s="28">
        <v>14</v>
      </c>
      <c r="N2676" s="28">
        <v>43</v>
      </c>
      <c r="O2676" s="25" t="s">
        <v>25136</v>
      </c>
      <c r="P2676" s="24">
        <v>28</v>
      </c>
      <c r="Q2676" s="24">
        <v>89</v>
      </c>
      <c r="R2676" s="28">
        <v>4</v>
      </c>
      <c r="S2676" s="28">
        <v>1</v>
      </c>
      <c r="T2676" s="29">
        <v>0.11627906976744186</v>
      </c>
      <c r="U2676" s="28">
        <v>66</v>
      </c>
      <c r="V2676" s="63"/>
      <c r="W2676" s="61">
        <f>(Table134[[#This Row],[2042 Future AADT]]-Table134[[#This Row],[AADT 2022]])/20*($W$5-2022)+Table134[[#This Row],[AADT 2022]]</f>
        <v>66</v>
      </c>
      <c r="X2676" s="63"/>
    </row>
    <row r="2677" spans="1:24" s="21" customFormat="1" ht="24" customHeight="1" x14ac:dyDescent="0.25">
      <c r="A2677" s="24" t="s">
        <v>10388</v>
      </c>
      <c r="B2677" s="25" t="s">
        <v>20227</v>
      </c>
      <c r="C2677" s="24">
        <v>6014</v>
      </c>
      <c r="D2677" s="24" t="s">
        <v>17075</v>
      </c>
      <c r="E2677" s="24" t="s">
        <v>10389</v>
      </c>
      <c r="F2677" s="26">
        <f>Table134[[#This Row],[ToMeasure]]-Table134[[#This Row],[FromMeasure]]</f>
        <v>7.42419E-2</v>
      </c>
      <c r="G2677" s="27" t="s">
        <v>828</v>
      </c>
      <c r="H2677" s="37">
        <v>0</v>
      </c>
      <c r="I2677" s="24" t="s">
        <v>4657</v>
      </c>
      <c r="J2677" s="37">
        <v>7.42419E-2</v>
      </c>
      <c r="K2677" s="24" t="s">
        <v>4653</v>
      </c>
      <c r="L2677" s="28">
        <v>879</v>
      </c>
      <c r="M2677" s="28">
        <v>548</v>
      </c>
      <c r="N2677" s="28">
        <v>1427</v>
      </c>
      <c r="O2677" s="25" t="s">
        <v>25137</v>
      </c>
      <c r="P2677" s="24">
        <v>13</v>
      </c>
      <c r="Q2677" s="24">
        <v>58</v>
      </c>
      <c r="R2677" s="28">
        <v>62</v>
      </c>
      <c r="S2677" s="28">
        <v>30</v>
      </c>
      <c r="T2677" s="29">
        <v>6.4470918009810793E-2</v>
      </c>
      <c r="U2677" s="28">
        <v>2181</v>
      </c>
      <c r="V2677" s="63"/>
      <c r="W2677" s="61">
        <f>(Table134[[#This Row],[2042 Future AADT]]-Table134[[#This Row],[AADT 2022]])/20*($W$5-2022)+Table134[[#This Row],[AADT 2022]]</f>
        <v>2181</v>
      </c>
      <c r="X2677" s="63"/>
    </row>
    <row r="2678" spans="1:24" s="21" customFormat="1" ht="24" customHeight="1" x14ac:dyDescent="0.25">
      <c r="A2678" s="24" t="s">
        <v>10391</v>
      </c>
      <c r="B2678" s="25" t="s">
        <v>20202</v>
      </c>
      <c r="C2678" s="24">
        <v>5964</v>
      </c>
      <c r="D2678" s="24" t="s">
        <v>17075</v>
      </c>
      <c r="E2678" s="24" t="s">
        <v>10392</v>
      </c>
      <c r="F2678" s="26">
        <f>Table134[[#This Row],[ToMeasure]]-Table134[[#This Row],[FromMeasure]]</f>
        <v>0.25339345000000002</v>
      </c>
      <c r="G2678" s="27" t="s">
        <v>817</v>
      </c>
      <c r="H2678" s="37">
        <v>0</v>
      </c>
      <c r="I2678" s="24" t="s">
        <v>4637</v>
      </c>
      <c r="J2678" s="37">
        <v>0.25339345000000002</v>
      </c>
      <c r="K2678" s="24" t="s">
        <v>8213</v>
      </c>
      <c r="L2678" s="28">
        <v>16</v>
      </c>
      <c r="M2678" s="28">
        <v>21</v>
      </c>
      <c r="N2678" s="28">
        <v>37</v>
      </c>
      <c r="O2678" s="25" t="s">
        <v>25138</v>
      </c>
      <c r="P2678" s="24">
        <v>20</v>
      </c>
      <c r="Q2678" s="24">
        <v>86</v>
      </c>
      <c r="R2678" s="28">
        <v>2</v>
      </c>
      <c r="S2678" s="28">
        <v>1</v>
      </c>
      <c r="T2678" s="29">
        <v>8.1081081081081086E-2</v>
      </c>
      <c r="U2678" s="28">
        <v>57</v>
      </c>
      <c r="V2678" s="63"/>
      <c r="W2678" s="61">
        <f>(Table134[[#This Row],[2042 Future AADT]]-Table134[[#This Row],[AADT 2022]])/20*($W$5-2022)+Table134[[#This Row],[AADT 2022]]</f>
        <v>57</v>
      </c>
      <c r="X2678" s="63"/>
    </row>
    <row r="2679" spans="1:24" s="21" customFormat="1" ht="24" customHeight="1" x14ac:dyDescent="0.25">
      <c r="A2679" s="24" t="s">
        <v>14581</v>
      </c>
      <c r="B2679" s="25" t="s">
        <v>20192</v>
      </c>
      <c r="C2679" s="24">
        <v>5944</v>
      </c>
      <c r="D2679" s="24" t="s">
        <v>17075</v>
      </c>
      <c r="E2679" s="24" t="s">
        <v>14582</v>
      </c>
      <c r="F2679" s="26">
        <f>Table134[[#This Row],[ToMeasure]]-Table134[[#This Row],[FromMeasure]]</f>
        <v>0.14661689999999999</v>
      </c>
      <c r="G2679" s="27" t="s">
        <v>813</v>
      </c>
      <c r="H2679" s="37">
        <v>0.18944420000000001</v>
      </c>
      <c r="I2679" s="24" t="s">
        <v>4483</v>
      </c>
      <c r="J2679" s="37">
        <v>0.3360611</v>
      </c>
      <c r="K2679" s="24" t="s">
        <v>4653</v>
      </c>
      <c r="L2679" s="28">
        <v>39</v>
      </c>
      <c r="M2679" s="28">
        <v>12</v>
      </c>
      <c r="N2679" s="28">
        <v>51</v>
      </c>
      <c r="O2679" s="25" t="s">
        <v>25139</v>
      </c>
      <c r="P2679" s="24">
        <v>23</v>
      </c>
      <c r="Q2679" s="24">
        <v>86</v>
      </c>
      <c r="R2679" s="28">
        <v>1</v>
      </c>
      <c r="S2679" s="28">
        <v>1</v>
      </c>
      <c r="T2679" s="29">
        <v>3.9215686274509803E-2</v>
      </c>
      <c r="U2679" s="28">
        <v>78</v>
      </c>
      <c r="V2679" s="63"/>
      <c r="W2679" s="61">
        <f>(Table134[[#This Row],[2042 Future AADT]]-Table134[[#This Row],[AADT 2022]])/20*($W$5-2022)+Table134[[#This Row],[AADT 2022]]</f>
        <v>78</v>
      </c>
      <c r="X2679" s="63"/>
    </row>
    <row r="2680" spans="1:24" s="21" customFormat="1" ht="24" customHeight="1" x14ac:dyDescent="0.25">
      <c r="A2680" s="24" t="s">
        <v>16558</v>
      </c>
      <c r="B2680" s="25" t="s">
        <v>19861</v>
      </c>
      <c r="C2680" s="24">
        <v>5304</v>
      </c>
      <c r="D2680" s="24" t="s">
        <v>17075</v>
      </c>
      <c r="E2680" s="24" t="s">
        <v>16559</v>
      </c>
      <c r="F2680" s="26">
        <f>Table134[[#This Row],[ToMeasure]]-Table134[[#This Row],[FromMeasure]]</f>
        <v>7.391317E-2</v>
      </c>
      <c r="G2680" s="27" t="s">
        <v>612</v>
      </c>
      <c r="H2680" s="37">
        <v>0</v>
      </c>
      <c r="I2680" s="24" t="s">
        <v>2205</v>
      </c>
      <c r="J2680" s="37">
        <v>7.391317E-2</v>
      </c>
      <c r="K2680" s="24" t="s">
        <v>3958</v>
      </c>
      <c r="L2680" s="28">
        <v>89</v>
      </c>
      <c r="M2680" s="28">
        <v>47</v>
      </c>
      <c r="N2680" s="28">
        <v>136</v>
      </c>
      <c r="O2680" s="25" t="s">
        <v>25140</v>
      </c>
      <c r="P2680" s="24">
        <v>25</v>
      </c>
      <c r="Q2680" s="24">
        <v>75</v>
      </c>
      <c r="R2680" s="28">
        <v>3</v>
      </c>
      <c r="S2680" s="28">
        <v>1</v>
      </c>
      <c r="T2680" s="29">
        <v>2.9411764705882353E-2</v>
      </c>
      <c r="U2680" s="28">
        <v>208</v>
      </c>
      <c r="V2680" s="63"/>
      <c r="W2680" s="61">
        <f>(Table134[[#This Row],[2042 Future AADT]]-Table134[[#This Row],[AADT 2022]])/20*($W$5-2022)+Table134[[#This Row],[AADT 2022]]</f>
        <v>208</v>
      </c>
      <c r="X2680" s="63"/>
    </row>
    <row r="2681" spans="1:24" s="21" customFormat="1" ht="24" customHeight="1" x14ac:dyDescent="0.25">
      <c r="A2681" s="24" t="s">
        <v>14584</v>
      </c>
      <c r="B2681" s="25" t="s">
        <v>19881</v>
      </c>
      <c r="C2681" s="24">
        <v>5354</v>
      </c>
      <c r="D2681" s="24" t="s">
        <v>17075</v>
      </c>
      <c r="E2681" s="24" t="s">
        <v>14585</v>
      </c>
      <c r="F2681" s="26">
        <f>Table134[[#This Row],[ToMeasure]]-Table134[[#This Row],[FromMeasure]]</f>
        <v>5.839982999999993E-2</v>
      </c>
      <c r="G2681" s="27" t="s">
        <v>6097</v>
      </c>
      <c r="H2681" s="37">
        <v>4.6483206099999999</v>
      </c>
      <c r="I2681" s="24" t="s">
        <v>14586</v>
      </c>
      <c r="J2681" s="37">
        <v>4.7067204399999998</v>
      </c>
      <c r="K2681" s="24" t="s">
        <v>620</v>
      </c>
      <c r="L2681" s="28">
        <v>66</v>
      </c>
      <c r="M2681" s="28">
        <v>24</v>
      </c>
      <c r="N2681" s="28">
        <v>90</v>
      </c>
      <c r="O2681" s="25" t="s">
        <v>25141</v>
      </c>
      <c r="P2681" s="24">
        <v>15</v>
      </c>
      <c r="Q2681" s="24">
        <v>67</v>
      </c>
      <c r="R2681" s="28">
        <v>3</v>
      </c>
      <c r="S2681" s="28">
        <v>2</v>
      </c>
      <c r="T2681" s="29">
        <v>5.5555555555555552E-2</v>
      </c>
      <c r="U2681" s="28">
        <v>138</v>
      </c>
      <c r="V2681" s="63"/>
      <c r="W2681" s="61">
        <f>(Table134[[#This Row],[2042 Future AADT]]-Table134[[#This Row],[AADT 2022]])/20*($W$5-2022)+Table134[[#This Row],[AADT 2022]]</f>
        <v>138</v>
      </c>
      <c r="X2681" s="63"/>
    </row>
    <row r="2682" spans="1:24" s="21" customFormat="1" ht="24" customHeight="1" x14ac:dyDescent="0.25">
      <c r="A2682" s="24" t="s">
        <v>6095</v>
      </c>
      <c r="B2682" s="25" t="s">
        <v>19881</v>
      </c>
      <c r="C2682" s="24">
        <v>5354</v>
      </c>
      <c r="D2682" s="24" t="s">
        <v>17075</v>
      </c>
      <c r="E2682" s="24" t="s">
        <v>6096</v>
      </c>
      <c r="F2682" s="26">
        <f>Table134[[#This Row],[ToMeasure]]-Table134[[#This Row],[FromMeasure]]</f>
        <v>3.7050299999999758E-2</v>
      </c>
      <c r="G2682" s="27" t="s">
        <v>620</v>
      </c>
      <c r="H2682" s="37">
        <v>2.5994858700000001</v>
      </c>
      <c r="I2682" s="24" t="s">
        <v>4310</v>
      </c>
      <c r="J2682" s="37">
        <v>2.6365361699999998</v>
      </c>
      <c r="K2682" s="24" t="s">
        <v>6097</v>
      </c>
      <c r="L2682" s="28">
        <v>66</v>
      </c>
      <c r="M2682" s="28">
        <v>24</v>
      </c>
      <c r="N2682" s="28">
        <v>90</v>
      </c>
      <c r="O2682" s="25" t="s">
        <v>25141</v>
      </c>
      <c r="P2682" s="24">
        <v>15</v>
      </c>
      <c r="Q2682" s="24">
        <v>67</v>
      </c>
      <c r="R2682" s="28">
        <v>3</v>
      </c>
      <c r="S2682" s="28">
        <v>2</v>
      </c>
      <c r="T2682" s="29">
        <v>5.5555555555555552E-2</v>
      </c>
      <c r="U2682" s="28">
        <v>138</v>
      </c>
      <c r="V2682" s="63"/>
      <c r="W2682" s="61">
        <f>(Table134[[#This Row],[2042 Future AADT]]-Table134[[#This Row],[AADT 2022]])/20*($W$5-2022)+Table134[[#This Row],[AADT 2022]]</f>
        <v>138</v>
      </c>
      <c r="X2682" s="63"/>
    </row>
    <row r="2683" spans="1:24" s="21" customFormat="1" ht="24" customHeight="1" x14ac:dyDescent="0.25">
      <c r="A2683" s="24" t="s">
        <v>6100</v>
      </c>
      <c r="B2683" s="25" t="s">
        <v>20242</v>
      </c>
      <c r="C2683" s="24">
        <v>6054</v>
      </c>
      <c r="D2683" s="24" t="s">
        <v>17075</v>
      </c>
      <c r="E2683" s="24" t="s">
        <v>6101</v>
      </c>
      <c r="F2683" s="26">
        <f>Table134[[#This Row],[ToMeasure]]-Table134[[#This Row],[FromMeasure]]</f>
        <v>0.11130300000000004</v>
      </c>
      <c r="G2683" s="27" t="s">
        <v>834</v>
      </c>
      <c r="H2683" s="37">
        <v>0.82501150000000001</v>
      </c>
      <c r="I2683" s="24" t="s">
        <v>6102</v>
      </c>
      <c r="J2683" s="37">
        <v>0.93631450000000005</v>
      </c>
      <c r="K2683" s="24" t="s">
        <v>6103</v>
      </c>
      <c r="L2683" s="28">
        <v>2972</v>
      </c>
      <c r="M2683" s="28">
        <v>4284</v>
      </c>
      <c r="N2683" s="28">
        <v>7256</v>
      </c>
      <c r="O2683" s="25" t="s">
        <v>25142</v>
      </c>
      <c r="P2683" s="24">
        <v>9</v>
      </c>
      <c r="Q2683" s="24">
        <v>58</v>
      </c>
      <c r="R2683" s="28">
        <v>416</v>
      </c>
      <c r="S2683" s="28">
        <v>207</v>
      </c>
      <c r="T2683" s="29">
        <v>8.585997794928335E-2</v>
      </c>
      <c r="U2683" s="28">
        <v>7637</v>
      </c>
      <c r="V2683" s="63"/>
      <c r="W2683" s="61">
        <f>(Table134[[#This Row],[2042 Future AADT]]-Table134[[#This Row],[AADT 2022]])/20*($W$5-2022)+Table134[[#This Row],[AADT 2022]]</f>
        <v>7637</v>
      </c>
      <c r="X2683" s="63"/>
    </row>
    <row r="2684" spans="1:24" s="21" customFormat="1" ht="24" customHeight="1" x14ac:dyDescent="0.25">
      <c r="A2684" s="24" t="s">
        <v>16561</v>
      </c>
      <c r="B2684" s="25" t="s">
        <v>20300</v>
      </c>
      <c r="C2684" s="24">
        <v>6204</v>
      </c>
      <c r="D2684" s="24" t="s">
        <v>17075</v>
      </c>
      <c r="E2684" s="24" t="s">
        <v>16562</v>
      </c>
      <c r="F2684" s="26">
        <f>Table134[[#This Row],[ToMeasure]]-Table134[[#This Row],[FromMeasure]]</f>
        <v>0.20834003000000001</v>
      </c>
      <c r="G2684" s="27" t="s">
        <v>860</v>
      </c>
      <c r="H2684" s="37">
        <v>0</v>
      </c>
      <c r="I2684" s="24" t="s">
        <v>8647</v>
      </c>
      <c r="J2684" s="37">
        <v>0.20834003000000001</v>
      </c>
      <c r="K2684" s="24" t="s">
        <v>9173</v>
      </c>
      <c r="L2684" s="28">
        <v>233</v>
      </c>
      <c r="M2684" s="28">
        <v>213</v>
      </c>
      <c r="N2684" s="28">
        <v>446</v>
      </c>
      <c r="O2684" s="25" t="s">
        <v>25143</v>
      </c>
      <c r="P2684" s="24">
        <v>13</v>
      </c>
      <c r="Q2684" s="24">
        <v>59</v>
      </c>
      <c r="R2684" s="28">
        <v>46</v>
      </c>
      <c r="S2684" s="28">
        <v>23</v>
      </c>
      <c r="T2684" s="29">
        <v>0.1547085201793722</v>
      </c>
      <c r="U2684" s="28">
        <v>469</v>
      </c>
      <c r="V2684" s="63"/>
      <c r="W2684" s="61">
        <f>(Table134[[#This Row],[2042 Future AADT]]-Table134[[#This Row],[AADT 2022]])/20*($W$5-2022)+Table134[[#This Row],[AADT 2022]]</f>
        <v>469</v>
      </c>
      <c r="X2684" s="63"/>
    </row>
    <row r="2685" spans="1:24" s="21" customFormat="1" ht="24" customHeight="1" x14ac:dyDescent="0.25">
      <c r="A2685" s="24" t="s">
        <v>10394</v>
      </c>
      <c r="B2685" s="25" t="s">
        <v>19891</v>
      </c>
      <c r="C2685" s="24">
        <v>5374</v>
      </c>
      <c r="D2685" s="24" t="s">
        <v>17075</v>
      </c>
      <c r="E2685" s="24" t="s">
        <v>10395</v>
      </c>
      <c r="F2685" s="26">
        <f>Table134[[#This Row],[ToMeasure]]-Table134[[#This Row],[FromMeasure]]</f>
        <v>6.9067480000000001E-2</v>
      </c>
      <c r="G2685" s="27" t="s">
        <v>625</v>
      </c>
      <c r="H2685" s="37">
        <v>0</v>
      </c>
      <c r="I2685" s="24" t="s">
        <v>8513</v>
      </c>
      <c r="J2685" s="37">
        <v>6.9067480000000001E-2</v>
      </c>
      <c r="K2685" s="24" t="s">
        <v>8507</v>
      </c>
      <c r="L2685" s="28">
        <v>3677</v>
      </c>
      <c r="M2685" s="28">
        <v>630</v>
      </c>
      <c r="N2685" s="28">
        <v>4307</v>
      </c>
      <c r="O2685" s="25" t="s">
        <v>25144</v>
      </c>
      <c r="P2685" s="24">
        <v>11</v>
      </c>
      <c r="Q2685" s="24">
        <v>88</v>
      </c>
      <c r="R2685" s="28">
        <v>271</v>
      </c>
      <c r="S2685" s="28">
        <v>135</v>
      </c>
      <c r="T2685" s="29">
        <v>9.4265149756210823E-2</v>
      </c>
      <c r="U2685" s="28">
        <v>7367</v>
      </c>
      <c r="V2685" s="63"/>
      <c r="W2685" s="61">
        <f>(Table134[[#This Row],[2042 Future AADT]]-Table134[[#This Row],[AADT 2022]])/20*($W$5-2022)+Table134[[#This Row],[AADT 2022]]</f>
        <v>7367</v>
      </c>
      <c r="X2685" s="63"/>
    </row>
    <row r="2686" spans="1:24" s="21" customFormat="1" ht="24" customHeight="1" x14ac:dyDescent="0.25">
      <c r="A2686" s="24" t="s">
        <v>14589</v>
      </c>
      <c r="B2686" s="25" t="s">
        <v>19886</v>
      </c>
      <c r="C2686" s="24">
        <v>5364</v>
      </c>
      <c r="D2686" s="24" t="s">
        <v>17075</v>
      </c>
      <c r="E2686" s="24" t="s">
        <v>624</v>
      </c>
      <c r="F2686" s="26">
        <f>Table134[[#This Row],[ToMeasure]]-Table134[[#This Row],[FromMeasure]]</f>
        <v>7.1699319999999997E-2</v>
      </c>
      <c r="G2686" s="27" t="s">
        <v>622</v>
      </c>
      <c r="H2686" s="37">
        <v>1.504613E-2</v>
      </c>
      <c r="I2686" s="24" t="s">
        <v>4315</v>
      </c>
      <c r="J2686" s="37">
        <v>8.6745450000000002E-2</v>
      </c>
      <c r="K2686" s="24" t="s">
        <v>4320</v>
      </c>
      <c r="L2686" s="28">
        <v>169</v>
      </c>
      <c r="M2686" s="28">
        <v>58</v>
      </c>
      <c r="N2686" s="28">
        <v>227</v>
      </c>
      <c r="O2686" s="25" t="s">
        <v>25145</v>
      </c>
      <c r="P2686" s="24">
        <v>28</v>
      </c>
      <c r="Q2686" s="24">
        <v>71</v>
      </c>
      <c r="R2686" s="28">
        <v>3</v>
      </c>
      <c r="S2686" s="28">
        <v>1</v>
      </c>
      <c r="T2686" s="29">
        <v>1.7621145374449341E-2</v>
      </c>
      <c r="U2686" s="28">
        <v>347</v>
      </c>
      <c r="V2686" s="63"/>
      <c r="W2686" s="61">
        <f>(Table134[[#This Row],[2042 Future AADT]]-Table134[[#This Row],[AADT 2022]])/20*($W$5-2022)+Table134[[#This Row],[AADT 2022]]</f>
        <v>347</v>
      </c>
      <c r="X2686" s="63"/>
    </row>
    <row r="2687" spans="1:24" s="21" customFormat="1" ht="24" customHeight="1" x14ac:dyDescent="0.25">
      <c r="A2687" s="24" t="s">
        <v>16564</v>
      </c>
      <c r="B2687" s="25" t="s">
        <v>20207</v>
      </c>
      <c r="C2687" s="24">
        <v>5974</v>
      </c>
      <c r="D2687" s="24" t="s">
        <v>17075</v>
      </c>
      <c r="E2687" s="24" t="s">
        <v>16565</v>
      </c>
      <c r="F2687" s="26">
        <f>Table134[[#This Row],[ToMeasure]]-Table134[[#This Row],[FromMeasure]]</f>
        <v>0.25840311999999999</v>
      </c>
      <c r="G2687" s="27" t="s">
        <v>819</v>
      </c>
      <c r="H2687" s="37">
        <v>0</v>
      </c>
      <c r="I2687" s="24" t="s">
        <v>6108</v>
      </c>
      <c r="J2687" s="37">
        <v>0.25840311999999999</v>
      </c>
      <c r="K2687" s="24" t="s">
        <v>6106</v>
      </c>
      <c r="L2687" s="28">
        <v>30</v>
      </c>
      <c r="M2687" s="28">
        <v>44</v>
      </c>
      <c r="N2687" s="28">
        <v>74</v>
      </c>
      <c r="O2687" s="25" t="s">
        <v>25146</v>
      </c>
      <c r="P2687" s="24">
        <v>16</v>
      </c>
      <c r="Q2687" s="24">
        <v>78</v>
      </c>
      <c r="R2687" s="28">
        <v>3</v>
      </c>
      <c r="S2687" s="28">
        <v>1</v>
      </c>
      <c r="T2687" s="29">
        <v>5.4054054054054057E-2</v>
      </c>
      <c r="U2687" s="28">
        <v>113</v>
      </c>
      <c r="V2687" s="63"/>
      <c r="W2687" s="61">
        <f>(Table134[[#This Row],[2042 Future AADT]]-Table134[[#This Row],[AADT 2022]])/20*($W$5-2022)+Table134[[#This Row],[AADT 2022]]</f>
        <v>113</v>
      </c>
      <c r="X2687" s="63"/>
    </row>
    <row r="2688" spans="1:24" s="21" customFormat="1" ht="24" customHeight="1" x14ac:dyDescent="0.25">
      <c r="A2688" s="24" t="s">
        <v>14591</v>
      </c>
      <c r="B2688" s="25" t="s">
        <v>20305</v>
      </c>
      <c r="C2688" s="24">
        <v>6224</v>
      </c>
      <c r="D2688" s="24" t="s">
        <v>17075</v>
      </c>
      <c r="E2688" s="24" t="s">
        <v>14592</v>
      </c>
      <c r="F2688" s="26">
        <f>Table134[[#This Row],[ToMeasure]]-Table134[[#This Row],[FromMeasure]]</f>
        <v>0.196469</v>
      </c>
      <c r="G2688" s="27" t="s">
        <v>862</v>
      </c>
      <c r="H2688" s="37">
        <v>0</v>
      </c>
      <c r="I2688" s="24" t="s">
        <v>4483</v>
      </c>
      <c r="J2688" s="37">
        <v>0.196469</v>
      </c>
      <c r="K2688" s="24" t="s">
        <v>4653</v>
      </c>
      <c r="L2688" s="28">
        <v>19</v>
      </c>
      <c r="M2688" s="28">
        <v>18</v>
      </c>
      <c r="N2688" s="28">
        <v>37</v>
      </c>
      <c r="O2688" s="25" t="s">
        <v>25147</v>
      </c>
      <c r="P2688" s="24">
        <v>28</v>
      </c>
      <c r="Q2688" s="24">
        <v>57</v>
      </c>
      <c r="R2688" s="28">
        <v>3</v>
      </c>
      <c r="S2688" s="28">
        <v>1</v>
      </c>
      <c r="T2688" s="29">
        <v>0.10810810810810811</v>
      </c>
      <c r="U2688" s="28">
        <v>57</v>
      </c>
      <c r="V2688" s="63"/>
      <c r="W2688" s="61">
        <f>(Table134[[#This Row],[2042 Future AADT]]-Table134[[#This Row],[AADT 2022]])/20*($W$5-2022)+Table134[[#This Row],[AADT 2022]]</f>
        <v>57</v>
      </c>
      <c r="X2688" s="63"/>
    </row>
    <row r="2689" spans="1:24" s="21" customFormat="1" ht="24" customHeight="1" x14ac:dyDescent="0.25">
      <c r="A2689" s="24" t="s">
        <v>16566</v>
      </c>
      <c r="B2689" s="25" t="s">
        <v>20197</v>
      </c>
      <c r="C2689" s="24">
        <v>5954</v>
      </c>
      <c r="D2689" s="24" t="s">
        <v>17075</v>
      </c>
      <c r="E2689" s="24" t="s">
        <v>16567</v>
      </c>
      <c r="F2689" s="26">
        <f>Table134[[#This Row],[ToMeasure]]-Table134[[#This Row],[FromMeasure]]</f>
        <v>0.19479490999999999</v>
      </c>
      <c r="G2689" s="27" t="s">
        <v>815</v>
      </c>
      <c r="H2689" s="37">
        <v>0</v>
      </c>
      <c r="I2689" s="24" t="s">
        <v>9106</v>
      </c>
      <c r="J2689" s="37">
        <v>0.19479490999999999</v>
      </c>
      <c r="K2689" s="24" t="s">
        <v>4630</v>
      </c>
      <c r="L2689" s="28">
        <v>30</v>
      </c>
      <c r="M2689" s="28">
        <v>9</v>
      </c>
      <c r="N2689" s="28">
        <v>39</v>
      </c>
      <c r="O2689" s="25" t="s">
        <v>25148</v>
      </c>
      <c r="P2689" s="24">
        <v>40</v>
      </c>
      <c r="Q2689" s="24">
        <v>75</v>
      </c>
      <c r="R2689" s="28">
        <v>1</v>
      </c>
      <c r="S2689" s="28">
        <v>0</v>
      </c>
      <c r="T2689" s="29">
        <v>2.564102564102564E-2</v>
      </c>
      <c r="U2689" s="28">
        <v>60</v>
      </c>
      <c r="V2689" s="63"/>
      <c r="W2689" s="61">
        <f>(Table134[[#This Row],[2042 Future AADT]]-Table134[[#This Row],[AADT 2022]])/20*($W$5-2022)+Table134[[#This Row],[AADT 2022]]</f>
        <v>60</v>
      </c>
      <c r="X2689" s="63"/>
    </row>
    <row r="2690" spans="1:24" s="21" customFormat="1" ht="24" customHeight="1" x14ac:dyDescent="0.25">
      <c r="A2690" s="24" t="s">
        <v>16569</v>
      </c>
      <c r="B2690" s="25" t="s">
        <v>20285</v>
      </c>
      <c r="C2690" s="24">
        <v>6174</v>
      </c>
      <c r="D2690" s="24" t="s">
        <v>17075</v>
      </c>
      <c r="E2690" s="24" t="s">
        <v>16570</v>
      </c>
      <c r="F2690" s="26">
        <f>Table134[[#This Row],[ToMeasure]]-Table134[[#This Row],[FromMeasure]]</f>
        <v>2.7099239999998304E-2</v>
      </c>
      <c r="G2690" s="27" t="s">
        <v>16571</v>
      </c>
      <c r="H2690" s="37">
        <v>16.07917338</v>
      </c>
      <c r="I2690" s="24" t="s">
        <v>4483</v>
      </c>
      <c r="J2690" s="37">
        <v>16.106272619999999</v>
      </c>
      <c r="K2690" s="24" t="s">
        <v>4483</v>
      </c>
      <c r="L2690" s="28">
        <v>1300</v>
      </c>
      <c r="M2690" s="28">
        <v>647</v>
      </c>
      <c r="N2690" s="28">
        <v>1947</v>
      </c>
      <c r="O2690" s="25" t="s">
        <v>25149</v>
      </c>
      <c r="P2690" s="24">
        <v>10</v>
      </c>
      <c r="Q2690" s="24">
        <v>63</v>
      </c>
      <c r="R2690" s="28">
        <v>155</v>
      </c>
      <c r="S2690" s="28">
        <v>77</v>
      </c>
      <c r="T2690" s="29">
        <v>0.11915767847971238</v>
      </c>
      <c r="U2690" s="28">
        <v>2049</v>
      </c>
      <c r="V2690" s="63"/>
      <c r="W2690" s="61">
        <f>(Table134[[#This Row],[2042 Future AADT]]-Table134[[#This Row],[AADT 2022]])/20*($W$5-2022)+Table134[[#This Row],[AADT 2022]]</f>
        <v>2049</v>
      </c>
      <c r="X2690" s="63"/>
    </row>
    <row r="2691" spans="1:24" s="21" customFormat="1" ht="24" customHeight="1" x14ac:dyDescent="0.25">
      <c r="A2691" s="24" t="s">
        <v>6110</v>
      </c>
      <c r="B2691" s="25" t="s">
        <v>19856</v>
      </c>
      <c r="C2691" s="24">
        <v>5294</v>
      </c>
      <c r="D2691" s="24" t="s">
        <v>17075</v>
      </c>
      <c r="E2691" s="24" t="s">
        <v>6111</v>
      </c>
      <c r="F2691" s="26">
        <f>Table134[[#This Row],[ToMeasure]]-Table134[[#This Row],[FromMeasure]]</f>
        <v>6.4079300000000006E-2</v>
      </c>
      <c r="G2691" s="27" t="s">
        <v>610</v>
      </c>
      <c r="H2691" s="37">
        <v>0</v>
      </c>
      <c r="I2691" s="24" t="s">
        <v>6112</v>
      </c>
      <c r="J2691" s="37">
        <v>6.4079300000000006E-2</v>
      </c>
      <c r="K2691" s="24" t="s">
        <v>6113</v>
      </c>
      <c r="L2691" s="28">
        <v>24</v>
      </c>
      <c r="M2691" s="28">
        <v>31</v>
      </c>
      <c r="N2691" s="28">
        <v>55</v>
      </c>
      <c r="O2691" s="25" t="s">
        <v>25150</v>
      </c>
      <c r="P2691" s="24">
        <v>30</v>
      </c>
      <c r="Q2691" s="24">
        <v>63</v>
      </c>
      <c r="R2691" s="28">
        <v>1</v>
      </c>
      <c r="S2691" s="28">
        <v>0</v>
      </c>
      <c r="T2691" s="29">
        <v>1.8181818181818181E-2</v>
      </c>
      <c r="U2691" s="28">
        <v>84</v>
      </c>
      <c r="V2691" s="63"/>
      <c r="W2691" s="61">
        <f>(Table134[[#This Row],[2042 Future AADT]]-Table134[[#This Row],[AADT 2022]])/20*($W$5-2022)+Table134[[#This Row],[AADT 2022]]</f>
        <v>84</v>
      </c>
      <c r="X2691" s="63"/>
    </row>
    <row r="2692" spans="1:24" s="21" customFormat="1" ht="24" customHeight="1" x14ac:dyDescent="0.25">
      <c r="A2692" s="24" t="s">
        <v>14594</v>
      </c>
      <c r="B2692" s="25" t="s">
        <v>19866</v>
      </c>
      <c r="C2692" s="24">
        <v>5314</v>
      </c>
      <c r="D2692" s="24" t="s">
        <v>17075</v>
      </c>
      <c r="E2692" s="24" t="s">
        <v>1853</v>
      </c>
      <c r="F2692" s="26">
        <f>Table134[[#This Row],[ToMeasure]]-Table134[[#This Row],[FromMeasure]]</f>
        <v>8.267649999999982E-2</v>
      </c>
      <c r="G2692" s="27" t="s">
        <v>121</v>
      </c>
      <c r="H2692" s="37">
        <v>11.981528900000001</v>
      </c>
      <c r="I2692" s="24" t="s">
        <v>7893</v>
      </c>
      <c r="J2692" s="37">
        <v>12.064205400000001</v>
      </c>
      <c r="K2692" s="24" t="s">
        <v>7491</v>
      </c>
      <c r="L2692" s="28">
        <v>164</v>
      </c>
      <c r="M2692" s="28">
        <v>78</v>
      </c>
      <c r="N2692" s="28">
        <v>242</v>
      </c>
      <c r="O2692" s="25" t="s">
        <v>25151</v>
      </c>
      <c r="P2692" s="24">
        <v>15</v>
      </c>
      <c r="Q2692" s="24" t="s">
        <v>203</v>
      </c>
      <c r="R2692" s="28">
        <v>4</v>
      </c>
      <c r="S2692" s="28">
        <v>3</v>
      </c>
      <c r="T2692" s="29">
        <v>2.8925619834710745E-2</v>
      </c>
      <c r="U2692" s="28">
        <v>370</v>
      </c>
      <c r="V2692" s="63"/>
      <c r="W2692" s="61">
        <f>(Table134[[#This Row],[2042 Future AADT]]-Table134[[#This Row],[AADT 2022]])/20*($W$5-2022)+Table134[[#This Row],[AADT 2022]]</f>
        <v>370</v>
      </c>
      <c r="X2692" s="63"/>
    </row>
    <row r="2693" spans="1:24" s="21" customFormat="1" ht="24" customHeight="1" x14ac:dyDescent="0.25">
      <c r="A2693" s="24" t="s">
        <v>10397</v>
      </c>
      <c r="B2693" s="25" t="s">
        <v>20285</v>
      </c>
      <c r="C2693" s="24">
        <v>6174</v>
      </c>
      <c r="D2693" s="24" t="s">
        <v>17075</v>
      </c>
      <c r="E2693" s="24" t="s">
        <v>10398</v>
      </c>
      <c r="F2693" s="26">
        <f>Table134[[#This Row],[ToMeasure]]-Table134[[#This Row],[FromMeasure]]</f>
        <v>3.0280600000000001E-2</v>
      </c>
      <c r="G2693" s="27" t="s">
        <v>203</v>
      </c>
      <c r="H2693" s="37">
        <v>0</v>
      </c>
      <c r="I2693" s="24" t="s">
        <v>203</v>
      </c>
      <c r="J2693" s="37">
        <v>3.0280600000000001E-2</v>
      </c>
      <c r="K2693" s="24" t="s">
        <v>203</v>
      </c>
      <c r="L2693" s="28">
        <v>1300</v>
      </c>
      <c r="M2693" s="28">
        <v>647</v>
      </c>
      <c r="N2693" s="28">
        <v>1947</v>
      </c>
      <c r="O2693" s="25" t="s">
        <v>25149</v>
      </c>
      <c r="P2693" s="24" t="s">
        <v>203</v>
      </c>
      <c r="Q2693" s="24" t="s">
        <v>203</v>
      </c>
      <c r="R2693" s="28" t="s">
        <v>203</v>
      </c>
      <c r="S2693" s="28" t="s">
        <v>203</v>
      </c>
      <c r="T2693" s="29" t="s">
        <v>203</v>
      </c>
      <c r="U2693" s="28">
        <v>2049</v>
      </c>
      <c r="V2693" s="63"/>
      <c r="W2693" s="61">
        <f>(Table134[[#This Row],[2042 Future AADT]]-Table134[[#This Row],[AADT 2022]])/20*($W$5-2022)+Table134[[#This Row],[AADT 2022]]</f>
        <v>2049</v>
      </c>
      <c r="X2693" s="63"/>
    </row>
    <row r="2694" spans="1:24" s="21" customFormat="1" ht="24" customHeight="1" x14ac:dyDescent="0.25">
      <c r="A2694" s="24" t="s">
        <v>16572</v>
      </c>
      <c r="B2694" s="25" t="s">
        <v>20285</v>
      </c>
      <c r="C2694" s="24">
        <v>6174</v>
      </c>
      <c r="D2694" s="24" t="s">
        <v>17075</v>
      </c>
      <c r="E2694" s="24" t="s">
        <v>16573</v>
      </c>
      <c r="F2694" s="26">
        <f>Table134[[#This Row],[ToMeasure]]-Table134[[#This Row],[FromMeasure]]</f>
        <v>0.30141372999999999</v>
      </c>
      <c r="G2694" s="27" t="s">
        <v>854</v>
      </c>
      <c r="H2694" s="37">
        <v>0</v>
      </c>
      <c r="I2694" s="24" t="s">
        <v>4483</v>
      </c>
      <c r="J2694" s="37">
        <v>0.30141372999999999</v>
      </c>
      <c r="K2694" s="24" t="s">
        <v>4722</v>
      </c>
      <c r="L2694" s="28">
        <v>1300</v>
      </c>
      <c r="M2694" s="28">
        <v>647</v>
      </c>
      <c r="N2694" s="28">
        <v>1947</v>
      </c>
      <c r="O2694" s="25" t="s">
        <v>25149</v>
      </c>
      <c r="P2694" s="24">
        <v>10</v>
      </c>
      <c r="Q2694" s="24">
        <v>63</v>
      </c>
      <c r="R2694" s="28">
        <v>152</v>
      </c>
      <c r="S2694" s="28">
        <v>76</v>
      </c>
      <c r="T2694" s="29">
        <v>0.11710323574730354</v>
      </c>
      <c r="U2694" s="28">
        <v>2049</v>
      </c>
      <c r="V2694" s="63"/>
      <c r="W2694" s="61">
        <f>(Table134[[#This Row],[2042 Future AADT]]-Table134[[#This Row],[AADT 2022]])/20*($W$5-2022)+Table134[[#This Row],[AADT 2022]]</f>
        <v>2049</v>
      </c>
      <c r="X2694" s="63"/>
    </row>
    <row r="2695" spans="1:24" s="21" customFormat="1" ht="24" customHeight="1" x14ac:dyDescent="0.25">
      <c r="A2695" s="24" t="s">
        <v>14596</v>
      </c>
      <c r="B2695" s="25" t="s">
        <v>19876</v>
      </c>
      <c r="C2695" s="24">
        <v>5344</v>
      </c>
      <c r="D2695" s="24" t="s">
        <v>17075</v>
      </c>
      <c r="E2695" s="24" t="s">
        <v>14597</v>
      </c>
      <c r="F2695" s="26">
        <f>Table134[[#This Row],[ToMeasure]]-Table134[[#This Row],[FromMeasure]]</f>
        <v>8.2164589999999996E-2</v>
      </c>
      <c r="G2695" s="27" t="s">
        <v>618</v>
      </c>
      <c r="H2695" s="37">
        <v>0</v>
      </c>
      <c r="I2695" s="24" t="s">
        <v>4302</v>
      </c>
      <c r="J2695" s="37">
        <v>8.2164589999999996E-2</v>
      </c>
      <c r="K2695" s="24" t="s">
        <v>14587</v>
      </c>
      <c r="L2695" s="28">
        <v>194</v>
      </c>
      <c r="M2695" s="28">
        <v>175</v>
      </c>
      <c r="N2695" s="28">
        <v>369</v>
      </c>
      <c r="O2695" s="25" t="s">
        <v>25152</v>
      </c>
      <c r="P2695" s="24">
        <v>23</v>
      </c>
      <c r="Q2695" s="24">
        <v>75</v>
      </c>
      <c r="R2695" s="28">
        <v>4</v>
      </c>
      <c r="S2695" s="28">
        <v>2</v>
      </c>
      <c r="T2695" s="29">
        <v>1.6260162601626018E-2</v>
      </c>
      <c r="U2695" s="28">
        <v>388</v>
      </c>
      <c r="V2695" s="63"/>
      <c r="W2695" s="61">
        <f>(Table134[[#This Row],[2042 Future AADT]]-Table134[[#This Row],[AADT 2022]])/20*($W$5-2022)+Table134[[#This Row],[AADT 2022]]</f>
        <v>388</v>
      </c>
      <c r="X2695" s="63"/>
    </row>
    <row r="2696" spans="1:24" s="21" customFormat="1" ht="24" customHeight="1" x14ac:dyDescent="0.25">
      <c r="A2696" s="24" t="s">
        <v>6115</v>
      </c>
      <c r="B2696" s="25" t="s">
        <v>20280</v>
      </c>
      <c r="C2696" s="24">
        <v>6164</v>
      </c>
      <c r="D2696" s="24" t="s">
        <v>17075</v>
      </c>
      <c r="E2696" s="24" t="s">
        <v>6116</v>
      </c>
      <c r="F2696" s="26">
        <f>Table134[[#This Row],[ToMeasure]]-Table134[[#This Row],[FromMeasure]]</f>
        <v>8.7981669999999998E-2</v>
      </c>
      <c r="G2696" s="27" t="s">
        <v>852</v>
      </c>
      <c r="H2696" s="37">
        <v>0</v>
      </c>
      <c r="I2696" s="24" t="s">
        <v>4711</v>
      </c>
      <c r="J2696" s="37">
        <v>8.7981669999999998E-2</v>
      </c>
      <c r="K2696" s="24" t="s">
        <v>4706</v>
      </c>
      <c r="L2696" s="28">
        <v>414</v>
      </c>
      <c r="M2696" s="28">
        <v>2457</v>
      </c>
      <c r="N2696" s="28">
        <v>2871</v>
      </c>
      <c r="O2696" s="25" t="s">
        <v>25153</v>
      </c>
      <c r="P2696" s="24">
        <v>12</v>
      </c>
      <c r="Q2696" s="24">
        <v>91</v>
      </c>
      <c r="R2696" s="28">
        <v>124</v>
      </c>
      <c r="S2696" s="28">
        <v>62</v>
      </c>
      <c r="T2696" s="29">
        <v>6.4785788923719959E-2</v>
      </c>
      <c r="U2696" s="28">
        <v>3809</v>
      </c>
      <c r="V2696" s="63"/>
      <c r="W2696" s="61">
        <f>(Table134[[#This Row],[2042 Future AADT]]-Table134[[#This Row],[AADT 2022]])/20*($W$5-2022)+Table134[[#This Row],[AADT 2022]]</f>
        <v>3809</v>
      </c>
      <c r="X2696" s="63"/>
    </row>
    <row r="2697" spans="1:24" s="21" customFormat="1" ht="24" customHeight="1" x14ac:dyDescent="0.25">
      <c r="A2697" s="24" t="s">
        <v>14598</v>
      </c>
      <c r="B2697" s="25" t="s">
        <v>20232</v>
      </c>
      <c r="C2697" s="24">
        <v>6024</v>
      </c>
      <c r="D2697" s="24" t="s">
        <v>17075</v>
      </c>
      <c r="E2697" s="24" t="s">
        <v>14599</v>
      </c>
      <c r="F2697" s="26">
        <f>Table134[[#This Row],[ToMeasure]]-Table134[[#This Row],[FromMeasure]]</f>
        <v>8.3013299999999957E-2</v>
      </c>
      <c r="G2697" s="27" t="s">
        <v>830</v>
      </c>
      <c r="H2697" s="37">
        <v>0.49197869999999999</v>
      </c>
      <c r="I2697" s="24" t="s">
        <v>4667</v>
      </c>
      <c r="J2697" s="37">
        <v>0.57499199999999995</v>
      </c>
      <c r="K2697" s="24" t="s">
        <v>4662</v>
      </c>
      <c r="L2697" s="28">
        <v>478</v>
      </c>
      <c r="M2697" s="28">
        <v>261</v>
      </c>
      <c r="N2697" s="28">
        <v>739</v>
      </c>
      <c r="O2697" s="25" t="s">
        <v>25154</v>
      </c>
      <c r="P2697" s="24">
        <v>10</v>
      </c>
      <c r="Q2697" s="24">
        <v>64</v>
      </c>
      <c r="R2697" s="28">
        <v>54</v>
      </c>
      <c r="S2697" s="28">
        <v>20</v>
      </c>
      <c r="T2697" s="29">
        <v>0.10013531799729364</v>
      </c>
      <c r="U2697" s="28">
        <v>1144</v>
      </c>
      <c r="V2697" s="63"/>
      <c r="W2697" s="61">
        <f>(Table134[[#This Row],[2042 Future AADT]]-Table134[[#This Row],[AADT 2022]])/20*($W$5-2022)+Table134[[#This Row],[AADT 2022]]</f>
        <v>1144</v>
      </c>
      <c r="X2697" s="63"/>
    </row>
    <row r="2698" spans="1:24" s="21" customFormat="1" ht="24" customHeight="1" x14ac:dyDescent="0.25">
      <c r="A2698" s="24" t="s">
        <v>10400</v>
      </c>
      <c r="B2698" s="25" t="s">
        <v>20275</v>
      </c>
      <c r="C2698" s="24">
        <v>6144</v>
      </c>
      <c r="D2698" s="24" t="s">
        <v>17075</v>
      </c>
      <c r="E2698" s="24" t="s">
        <v>10401</v>
      </c>
      <c r="F2698" s="26">
        <f>Table134[[#This Row],[ToMeasure]]-Table134[[#This Row],[FromMeasure]]</f>
        <v>0.12202565999999999</v>
      </c>
      <c r="G2698" s="27" t="s">
        <v>850</v>
      </c>
      <c r="H2698" s="37">
        <v>0</v>
      </c>
      <c r="I2698" s="24" t="s">
        <v>4702</v>
      </c>
      <c r="J2698" s="37">
        <v>0.12202565999999999</v>
      </c>
      <c r="K2698" s="24" t="s">
        <v>8639</v>
      </c>
      <c r="L2698" s="28">
        <v>866</v>
      </c>
      <c r="M2698" s="28">
        <v>48</v>
      </c>
      <c r="N2698" s="28">
        <v>914</v>
      </c>
      <c r="O2698" s="25" t="s">
        <v>25155</v>
      </c>
      <c r="P2698" s="24">
        <v>13</v>
      </c>
      <c r="Q2698" s="24">
        <v>98</v>
      </c>
      <c r="R2698" s="28">
        <v>76</v>
      </c>
      <c r="S2698" s="28">
        <v>37</v>
      </c>
      <c r="T2698" s="29">
        <v>0.12363238512035012</v>
      </c>
      <c r="U2698" s="28">
        <v>962</v>
      </c>
      <c r="V2698" s="63"/>
      <c r="W2698" s="61">
        <f>(Table134[[#This Row],[2042 Future AADT]]-Table134[[#This Row],[AADT 2022]])/20*($W$5-2022)+Table134[[#This Row],[AADT 2022]]</f>
        <v>962</v>
      </c>
      <c r="X2698" s="63"/>
    </row>
    <row r="2699" spans="1:24" s="21" customFormat="1" ht="24" customHeight="1" x14ac:dyDescent="0.25">
      <c r="A2699" s="24" t="s">
        <v>10403</v>
      </c>
      <c r="B2699" s="25" t="s">
        <v>20217</v>
      </c>
      <c r="C2699" s="24">
        <v>5994</v>
      </c>
      <c r="D2699" s="24" t="s">
        <v>17075</v>
      </c>
      <c r="E2699" s="24" t="s">
        <v>10404</v>
      </c>
      <c r="F2699" s="26">
        <f>Table134[[#This Row],[ToMeasure]]-Table134[[#This Row],[FromMeasure]]</f>
        <v>8.5954599999999992E-2</v>
      </c>
      <c r="G2699" s="27" t="s">
        <v>823</v>
      </c>
      <c r="H2699" s="37">
        <v>0.60915779999999997</v>
      </c>
      <c r="I2699" s="24" t="s">
        <v>9121</v>
      </c>
      <c r="J2699" s="37">
        <v>0.69511239999999996</v>
      </c>
      <c r="K2699" s="24" t="s">
        <v>8229</v>
      </c>
      <c r="L2699" s="28">
        <v>2991</v>
      </c>
      <c r="M2699" s="28">
        <v>3693</v>
      </c>
      <c r="N2699" s="28">
        <v>6684</v>
      </c>
      <c r="O2699" s="25" t="s">
        <v>25156</v>
      </c>
      <c r="P2699" s="24">
        <v>7</v>
      </c>
      <c r="Q2699" s="24">
        <v>50</v>
      </c>
      <c r="R2699" s="28">
        <v>607</v>
      </c>
      <c r="S2699" s="28">
        <v>152</v>
      </c>
      <c r="T2699" s="29">
        <v>0.11355475763016158</v>
      </c>
      <c r="U2699" s="28">
        <v>10343</v>
      </c>
      <c r="V2699" s="63"/>
      <c r="W2699" s="61">
        <f>(Table134[[#This Row],[2042 Future AADT]]-Table134[[#This Row],[AADT 2022]])/20*($W$5-2022)+Table134[[#This Row],[AADT 2022]]</f>
        <v>10343</v>
      </c>
      <c r="X2699" s="63"/>
    </row>
    <row r="2700" spans="1:24" s="21" customFormat="1" ht="24" customHeight="1" x14ac:dyDescent="0.25">
      <c r="A2700" s="24" t="s">
        <v>6118</v>
      </c>
      <c r="B2700" s="25" t="s">
        <v>20237</v>
      </c>
      <c r="C2700" s="24">
        <v>6034</v>
      </c>
      <c r="D2700" s="24" t="s">
        <v>17075</v>
      </c>
      <c r="E2700" s="24" t="s">
        <v>6119</v>
      </c>
      <c r="F2700" s="26">
        <f>Table134[[#This Row],[ToMeasure]]-Table134[[#This Row],[FromMeasure]]</f>
        <v>7.4863059999999995E-2</v>
      </c>
      <c r="G2700" s="27" t="s">
        <v>832</v>
      </c>
      <c r="H2700" s="37">
        <v>0</v>
      </c>
      <c r="I2700" s="24" t="s">
        <v>4672</v>
      </c>
      <c r="J2700" s="37">
        <v>7.4863059999999995E-2</v>
      </c>
      <c r="K2700" s="24" t="s">
        <v>6120</v>
      </c>
      <c r="L2700" s="28">
        <v>751</v>
      </c>
      <c r="M2700" s="28">
        <v>629</v>
      </c>
      <c r="N2700" s="28">
        <v>1380</v>
      </c>
      <c r="O2700" s="25" t="s">
        <v>25157</v>
      </c>
      <c r="P2700" s="24">
        <v>13</v>
      </c>
      <c r="Q2700" s="24">
        <v>54</v>
      </c>
      <c r="R2700" s="28">
        <v>58</v>
      </c>
      <c r="S2700" s="28">
        <v>29</v>
      </c>
      <c r="T2700" s="29">
        <v>6.3043478260869562E-2</v>
      </c>
      <c r="U2700" s="28">
        <v>2135</v>
      </c>
      <c r="V2700" s="63"/>
      <c r="W2700" s="61">
        <f>(Table134[[#This Row],[2042 Future AADT]]-Table134[[#This Row],[AADT 2022]])/20*($W$5-2022)+Table134[[#This Row],[AADT 2022]]</f>
        <v>2135</v>
      </c>
      <c r="X2700" s="63"/>
    </row>
    <row r="2701" spans="1:24" s="21" customFormat="1" ht="24" customHeight="1" x14ac:dyDescent="0.25">
      <c r="A2701" s="24" t="s">
        <v>10406</v>
      </c>
      <c r="B2701" s="25" t="s">
        <v>20256</v>
      </c>
      <c r="C2701" s="24">
        <v>6084</v>
      </c>
      <c r="D2701" s="24" t="s">
        <v>17075</v>
      </c>
      <c r="E2701" s="24" t="s">
        <v>10407</v>
      </c>
      <c r="F2701" s="26">
        <f>Table134[[#This Row],[ToMeasure]]-Table134[[#This Row],[FromMeasure]]</f>
        <v>0.16548910000000006</v>
      </c>
      <c r="G2701" s="27" t="s">
        <v>841</v>
      </c>
      <c r="H2701" s="37">
        <v>1.6568092999999999</v>
      </c>
      <c r="I2701" s="24" t="s">
        <v>10408</v>
      </c>
      <c r="J2701" s="37">
        <v>1.8222984</v>
      </c>
      <c r="K2701" s="24" t="s">
        <v>10409</v>
      </c>
      <c r="L2701" s="28">
        <v>1546</v>
      </c>
      <c r="M2701" s="28">
        <v>2418</v>
      </c>
      <c r="N2701" s="28">
        <v>3964</v>
      </c>
      <c r="O2701" s="25" t="s">
        <v>25158</v>
      </c>
      <c r="P2701" s="24">
        <v>10</v>
      </c>
      <c r="Q2701" s="24">
        <v>82</v>
      </c>
      <c r="R2701" s="28">
        <v>238</v>
      </c>
      <c r="S2701" s="28">
        <v>39</v>
      </c>
      <c r="T2701" s="29">
        <v>6.9878910191725527E-2</v>
      </c>
      <c r="U2701" s="28">
        <v>6781</v>
      </c>
      <c r="V2701" s="63"/>
      <c r="W2701" s="61">
        <f>(Table134[[#This Row],[2042 Future AADT]]-Table134[[#This Row],[AADT 2022]])/20*($W$5-2022)+Table134[[#This Row],[AADT 2022]]</f>
        <v>6781</v>
      </c>
      <c r="X2701" s="63"/>
    </row>
    <row r="2702" spans="1:24" s="21" customFormat="1" ht="24" customHeight="1" x14ac:dyDescent="0.25">
      <c r="A2702" s="24" t="s">
        <v>6122</v>
      </c>
      <c r="B2702" s="25" t="s">
        <v>19898</v>
      </c>
      <c r="C2702" s="24">
        <v>5394</v>
      </c>
      <c r="D2702" s="24" t="s">
        <v>17075</v>
      </c>
      <c r="E2702" s="24" t="s">
        <v>631</v>
      </c>
      <c r="F2702" s="26">
        <f>Table134[[#This Row],[ToMeasure]]-Table134[[#This Row],[FromMeasure]]</f>
        <v>5.5871719999999986E-2</v>
      </c>
      <c r="G2702" s="27" t="s">
        <v>629</v>
      </c>
      <c r="H2702" s="37">
        <v>9.9856730000000005E-2</v>
      </c>
      <c r="I2702" s="24" t="s">
        <v>4688</v>
      </c>
      <c r="J2702" s="37">
        <v>0.15572844999999999</v>
      </c>
      <c r="K2702" s="24" t="s">
        <v>6123</v>
      </c>
      <c r="L2702" s="28">
        <v>6965</v>
      </c>
      <c r="M2702" s="28">
        <v>8878</v>
      </c>
      <c r="N2702" s="28">
        <v>15843</v>
      </c>
      <c r="O2702" s="25" t="s">
        <v>25159</v>
      </c>
      <c r="P2702" s="24">
        <v>10</v>
      </c>
      <c r="Q2702" s="24">
        <v>54</v>
      </c>
      <c r="R2702" s="28">
        <v>827</v>
      </c>
      <c r="S2702" s="28">
        <v>1058</v>
      </c>
      <c r="T2702" s="29">
        <v>0.11897999116328978</v>
      </c>
      <c r="U2702" s="28">
        <v>27243</v>
      </c>
      <c r="V2702" s="63"/>
      <c r="W2702" s="61">
        <f>(Table134[[#This Row],[2042 Future AADT]]-Table134[[#This Row],[AADT 2022]])/20*($W$5-2022)+Table134[[#This Row],[AADT 2022]]</f>
        <v>27243</v>
      </c>
      <c r="X2702" s="63"/>
    </row>
    <row r="2703" spans="1:24" s="21" customFormat="1" ht="24" customHeight="1" x14ac:dyDescent="0.25">
      <c r="A2703" s="24" t="s">
        <v>6125</v>
      </c>
      <c r="B2703" s="25" t="s">
        <v>19871</v>
      </c>
      <c r="C2703" s="24">
        <v>5324</v>
      </c>
      <c r="D2703" s="24" t="s">
        <v>17075</v>
      </c>
      <c r="E2703" s="24" t="s">
        <v>617</v>
      </c>
      <c r="F2703" s="26">
        <f>Table134[[#This Row],[ToMeasure]]-Table134[[#This Row],[FromMeasure]]</f>
        <v>9.3651819999999997E-2</v>
      </c>
      <c r="G2703" s="27" t="s">
        <v>615</v>
      </c>
      <c r="H2703" s="37">
        <v>0.40657289000000002</v>
      </c>
      <c r="I2703" s="24" t="s">
        <v>4292</v>
      </c>
      <c r="J2703" s="37">
        <v>0.50022471000000002</v>
      </c>
      <c r="K2703" s="24" t="s">
        <v>6126</v>
      </c>
      <c r="L2703" s="28">
        <v>2596</v>
      </c>
      <c r="M2703" s="28">
        <v>1333</v>
      </c>
      <c r="N2703" s="28">
        <v>3929</v>
      </c>
      <c r="O2703" s="25" t="s">
        <v>25160</v>
      </c>
      <c r="P2703" s="24">
        <v>10</v>
      </c>
      <c r="Q2703" s="24">
        <v>69</v>
      </c>
      <c r="R2703" s="28">
        <v>145</v>
      </c>
      <c r="S2703" s="28">
        <v>73</v>
      </c>
      <c r="T2703" s="29">
        <v>5.5484856197505726E-2</v>
      </c>
      <c r="U2703" s="28">
        <v>6080</v>
      </c>
      <c r="V2703" s="63"/>
      <c r="W2703" s="61">
        <f>(Table134[[#This Row],[2042 Future AADT]]-Table134[[#This Row],[AADT 2022]])/20*($W$5-2022)+Table134[[#This Row],[AADT 2022]]</f>
        <v>6080</v>
      </c>
      <c r="X2703" s="63"/>
    </row>
    <row r="2704" spans="1:24" s="21" customFormat="1" ht="24" customHeight="1" x14ac:dyDescent="0.25">
      <c r="A2704" s="24" t="s">
        <v>10411</v>
      </c>
      <c r="B2704" s="25" t="s">
        <v>20207</v>
      </c>
      <c r="C2704" s="24">
        <v>5974</v>
      </c>
      <c r="D2704" s="24" t="s">
        <v>17075</v>
      </c>
      <c r="E2704" s="24" t="s">
        <v>10412</v>
      </c>
      <c r="F2704" s="26">
        <f>Table134[[#This Row],[ToMeasure]]-Table134[[#This Row],[FromMeasure]]</f>
        <v>2.9062349999999793E-2</v>
      </c>
      <c r="G2704" s="27" t="s">
        <v>10413</v>
      </c>
      <c r="H2704" s="37">
        <v>3.1924805200000002</v>
      </c>
      <c r="I2704" s="24" t="s">
        <v>6107</v>
      </c>
      <c r="J2704" s="37">
        <v>3.2215428699999999</v>
      </c>
      <c r="K2704" s="24" t="s">
        <v>6108</v>
      </c>
      <c r="L2704" s="28">
        <v>30</v>
      </c>
      <c r="M2704" s="28">
        <v>44</v>
      </c>
      <c r="N2704" s="28">
        <v>74</v>
      </c>
      <c r="O2704" s="25" t="s">
        <v>25146</v>
      </c>
      <c r="P2704" s="24">
        <v>16</v>
      </c>
      <c r="Q2704" s="24">
        <v>78</v>
      </c>
      <c r="R2704" s="28">
        <v>4</v>
      </c>
      <c r="S2704" s="28">
        <v>2</v>
      </c>
      <c r="T2704" s="29">
        <v>8.1081081081081086E-2</v>
      </c>
      <c r="U2704" s="28">
        <v>113</v>
      </c>
      <c r="V2704" s="63"/>
      <c r="W2704" s="61">
        <f>(Table134[[#This Row],[2042 Future AADT]]-Table134[[#This Row],[AADT 2022]])/20*($W$5-2022)+Table134[[#This Row],[AADT 2022]]</f>
        <v>113</v>
      </c>
      <c r="X2704" s="63"/>
    </row>
    <row r="2705" spans="1:24" s="21" customFormat="1" ht="24" customHeight="1" x14ac:dyDescent="0.25">
      <c r="A2705" s="24" t="s">
        <v>16574</v>
      </c>
      <c r="B2705" s="25" t="s">
        <v>19115</v>
      </c>
      <c r="C2705" s="24">
        <v>4171</v>
      </c>
      <c r="D2705" s="24" t="s">
        <v>17075</v>
      </c>
      <c r="E2705" s="24" t="s">
        <v>1398</v>
      </c>
      <c r="F2705" s="26">
        <f>Table134[[#This Row],[ToMeasure]]-Table134[[#This Row],[FromMeasure]]</f>
        <v>3.7985119999999997E-2</v>
      </c>
      <c r="G2705" s="27" t="s">
        <v>1395</v>
      </c>
      <c r="H2705" s="37">
        <v>0</v>
      </c>
      <c r="I2705" s="24" t="s">
        <v>16575</v>
      </c>
      <c r="J2705" s="37">
        <v>3.7985119999999997E-2</v>
      </c>
      <c r="K2705" s="24" t="s">
        <v>1394</v>
      </c>
      <c r="L2705" s="28">
        <v>278</v>
      </c>
      <c r="M2705" s="28">
        <v>253</v>
      </c>
      <c r="N2705" s="28">
        <v>531</v>
      </c>
      <c r="O2705" s="25" t="s">
        <v>25161</v>
      </c>
      <c r="P2705" s="24">
        <v>11</v>
      </c>
      <c r="Q2705" s="24">
        <v>58</v>
      </c>
      <c r="R2705" s="28">
        <v>104</v>
      </c>
      <c r="S2705" s="28">
        <v>4</v>
      </c>
      <c r="T2705" s="29">
        <v>0.20338983050847459</v>
      </c>
      <c r="U2705" s="28">
        <v>804</v>
      </c>
      <c r="V2705" s="63"/>
      <c r="W2705" s="61">
        <f>(Table134[[#This Row],[2042 Future AADT]]-Table134[[#This Row],[AADT 2022]])/20*($W$5-2022)+Table134[[#This Row],[AADT 2022]]</f>
        <v>804</v>
      </c>
      <c r="X2705" s="63"/>
    </row>
    <row r="2706" spans="1:24" s="21" customFormat="1" ht="24" customHeight="1" x14ac:dyDescent="0.25">
      <c r="A2706" s="24" t="s">
        <v>10414</v>
      </c>
      <c r="B2706" s="25" t="s">
        <v>21291</v>
      </c>
      <c r="C2706" s="24">
        <v>8511</v>
      </c>
      <c r="D2706" s="24" t="s">
        <v>17075</v>
      </c>
      <c r="E2706" s="24" t="s">
        <v>2617</v>
      </c>
      <c r="F2706" s="26">
        <f>Table134[[#This Row],[ToMeasure]]-Table134[[#This Row],[FromMeasure]]</f>
        <v>7.6305490000000198E-2</v>
      </c>
      <c r="G2706" s="27" t="s">
        <v>2615</v>
      </c>
      <c r="H2706" s="37">
        <v>5.1073780299999996</v>
      </c>
      <c r="I2706" s="24" t="s">
        <v>3294</v>
      </c>
      <c r="J2706" s="37">
        <v>5.1836835199999998</v>
      </c>
      <c r="K2706" s="24" t="s">
        <v>1114</v>
      </c>
      <c r="L2706" s="28">
        <v>15462</v>
      </c>
      <c r="M2706" s="28">
        <v>11285</v>
      </c>
      <c r="N2706" s="28">
        <v>26747</v>
      </c>
      <c r="O2706" s="25" t="s">
        <v>25162</v>
      </c>
      <c r="P2706" s="24">
        <v>9</v>
      </c>
      <c r="Q2706" s="24">
        <v>59</v>
      </c>
      <c r="R2706" s="28">
        <v>737</v>
      </c>
      <c r="S2706" s="28">
        <v>2855</v>
      </c>
      <c r="T2706" s="29">
        <v>0.13429543500205632</v>
      </c>
      <c r="U2706" s="28">
        <v>42101</v>
      </c>
      <c r="V2706" s="63"/>
      <c r="W2706" s="61">
        <f>(Table134[[#This Row],[2042 Future AADT]]-Table134[[#This Row],[AADT 2022]])/20*($W$5-2022)+Table134[[#This Row],[AADT 2022]]</f>
        <v>42101</v>
      </c>
      <c r="X2706" s="63"/>
    </row>
    <row r="2707" spans="1:24" s="21" customFormat="1" ht="24" customHeight="1" x14ac:dyDescent="0.25">
      <c r="A2707" s="24" t="s">
        <v>16577</v>
      </c>
      <c r="B2707" s="25" t="s">
        <v>19512</v>
      </c>
      <c r="C2707" s="24">
        <v>4774</v>
      </c>
      <c r="D2707" s="24" t="s">
        <v>17075</v>
      </c>
      <c r="E2707" s="24" t="s">
        <v>10417</v>
      </c>
      <c r="F2707" s="26">
        <f>Table134[[#This Row],[ToMeasure]]-Table134[[#This Row],[FromMeasure]]</f>
        <v>7.1686890000000503E-2</v>
      </c>
      <c r="G2707" s="27" t="s">
        <v>524</v>
      </c>
      <c r="H2707" s="37">
        <v>14.34918356</v>
      </c>
      <c r="I2707" s="24" t="s">
        <v>16578</v>
      </c>
      <c r="J2707" s="37">
        <v>14.420870450000001</v>
      </c>
      <c r="K2707" s="24" t="s">
        <v>16579</v>
      </c>
      <c r="L2707" s="28">
        <v>19684</v>
      </c>
      <c r="M2707" s="28">
        <v>8189</v>
      </c>
      <c r="N2707" s="28">
        <v>27873</v>
      </c>
      <c r="O2707" s="25" t="s">
        <v>25163</v>
      </c>
      <c r="P2707" s="24">
        <v>9</v>
      </c>
      <c r="Q2707" s="24">
        <v>62</v>
      </c>
      <c r="R2707" s="28">
        <v>860</v>
      </c>
      <c r="S2707" s="28">
        <v>3329</v>
      </c>
      <c r="T2707" s="29">
        <v>0.15028880995945898</v>
      </c>
      <c r="U2707" s="28">
        <v>51338</v>
      </c>
      <c r="V2707" s="63"/>
      <c r="W2707" s="61">
        <f>(Table134[[#This Row],[2042 Future AADT]]-Table134[[#This Row],[AADT 2022]])/20*($W$5-2022)+Table134[[#This Row],[AADT 2022]]</f>
        <v>51338</v>
      </c>
      <c r="X2707" s="63"/>
    </row>
    <row r="2708" spans="1:24" s="21" customFormat="1" ht="24" customHeight="1" x14ac:dyDescent="0.25">
      <c r="A2708" s="24" t="s">
        <v>14601</v>
      </c>
      <c r="B2708" s="25" t="s">
        <v>18963</v>
      </c>
      <c r="C2708" s="24">
        <v>3804</v>
      </c>
      <c r="D2708" s="24" t="s">
        <v>17075</v>
      </c>
      <c r="E2708" s="24" t="s">
        <v>10417</v>
      </c>
      <c r="F2708" s="26">
        <f>Table134[[#This Row],[ToMeasure]]-Table134[[#This Row],[FromMeasure]]</f>
        <v>7.1408389999998434E-2</v>
      </c>
      <c r="G2708" s="27" t="s">
        <v>524</v>
      </c>
      <c r="H2708" s="37">
        <v>16.7456198</v>
      </c>
      <c r="I2708" s="24" t="s">
        <v>3527</v>
      </c>
      <c r="J2708" s="37">
        <v>16.817028189999998</v>
      </c>
      <c r="K2708" s="24" t="s">
        <v>7584</v>
      </c>
      <c r="L2708" s="28">
        <v>18114</v>
      </c>
      <c r="M2708" s="28">
        <v>10265</v>
      </c>
      <c r="N2708" s="28">
        <v>28379</v>
      </c>
      <c r="O2708" s="25" t="s">
        <v>25164</v>
      </c>
      <c r="P2708" s="24">
        <v>11</v>
      </c>
      <c r="Q2708" s="24">
        <v>65</v>
      </c>
      <c r="R2708" s="28">
        <v>875</v>
      </c>
      <c r="S2708" s="28">
        <v>3389</v>
      </c>
      <c r="T2708" s="29">
        <v>0.15025194686211635</v>
      </c>
      <c r="U2708" s="28">
        <v>52270</v>
      </c>
      <c r="V2708" s="63"/>
      <c r="W2708" s="61">
        <f>(Table134[[#This Row],[2042 Future AADT]]-Table134[[#This Row],[AADT 2022]])/20*($W$5-2022)+Table134[[#This Row],[AADT 2022]]</f>
        <v>52270</v>
      </c>
      <c r="X2708" s="63"/>
    </row>
    <row r="2709" spans="1:24" s="21" customFormat="1" ht="24" customHeight="1" x14ac:dyDescent="0.25">
      <c r="A2709" s="24" t="s">
        <v>10416</v>
      </c>
      <c r="B2709" s="25" t="s">
        <v>20802</v>
      </c>
      <c r="C2709" s="24">
        <v>7234</v>
      </c>
      <c r="D2709" s="24" t="s">
        <v>17075</v>
      </c>
      <c r="E2709" s="24" t="s">
        <v>10417</v>
      </c>
      <c r="F2709" s="26">
        <f>Table134[[#This Row],[ToMeasure]]-Table134[[#This Row],[FromMeasure]]</f>
        <v>6.4094310000001542E-2</v>
      </c>
      <c r="G2709" s="27" t="s">
        <v>524</v>
      </c>
      <c r="H2709" s="37">
        <v>31.25123893</v>
      </c>
      <c r="I2709" s="24" t="s">
        <v>5275</v>
      </c>
      <c r="J2709" s="37">
        <v>31.315333240000001</v>
      </c>
      <c r="K2709" s="24" t="s">
        <v>5195</v>
      </c>
      <c r="L2709" s="28">
        <v>2113</v>
      </c>
      <c r="M2709" s="28">
        <v>2553</v>
      </c>
      <c r="N2709" s="28">
        <v>4666</v>
      </c>
      <c r="O2709" s="25" t="s">
        <v>25165</v>
      </c>
      <c r="P2709" s="24">
        <v>12</v>
      </c>
      <c r="Q2709" s="24">
        <v>55</v>
      </c>
      <c r="R2709" s="28">
        <v>143</v>
      </c>
      <c r="S2709" s="28">
        <v>555</v>
      </c>
      <c r="T2709" s="29">
        <v>0.14959279897128161</v>
      </c>
      <c r="U2709" s="28">
        <v>8594</v>
      </c>
      <c r="V2709" s="63"/>
      <c r="W2709" s="61">
        <f>(Table134[[#This Row],[2042 Future AADT]]-Table134[[#This Row],[AADT 2022]])/20*($W$5-2022)+Table134[[#This Row],[AADT 2022]]</f>
        <v>8594</v>
      </c>
      <c r="X2709" s="63"/>
    </row>
    <row r="2710" spans="1:24" s="21" customFormat="1" ht="24" customHeight="1" x14ac:dyDescent="0.25">
      <c r="A2710" s="24" t="s">
        <v>10419</v>
      </c>
      <c r="B2710" s="25" t="s">
        <v>19536</v>
      </c>
      <c r="C2710" s="24">
        <v>4804</v>
      </c>
      <c r="D2710" s="24" t="s">
        <v>17075</v>
      </c>
      <c r="E2710" s="24" t="s">
        <v>10420</v>
      </c>
      <c r="F2710" s="26">
        <f>Table134[[#This Row],[ToMeasure]]-Table134[[#This Row],[FromMeasure]]</f>
        <v>8.994190000000124E-2</v>
      </c>
      <c r="G2710" s="27" t="s">
        <v>515</v>
      </c>
      <c r="H2710" s="37">
        <v>8.6358476999999993</v>
      </c>
      <c r="I2710" s="24" t="s">
        <v>10421</v>
      </c>
      <c r="J2710" s="37">
        <v>8.7257896000000006</v>
      </c>
      <c r="K2710" s="24" t="s">
        <v>10422</v>
      </c>
      <c r="L2710" s="28">
        <v>14830</v>
      </c>
      <c r="M2710" s="28">
        <v>18803</v>
      </c>
      <c r="N2710" s="28">
        <v>33633</v>
      </c>
      <c r="O2710" s="25" t="s">
        <v>25166</v>
      </c>
      <c r="P2710" s="24">
        <v>9</v>
      </c>
      <c r="Q2710" s="24">
        <v>51</v>
      </c>
      <c r="R2710" s="28">
        <v>1044</v>
      </c>
      <c r="S2710" s="28">
        <v>4051</v>
      </c>
      <c r="T2710" s="29">
        <v>0.15148812178515147</v>
      </c>
      <c r="U2710" s="28">
        <v>52940</v>
      </c>
      <c r="V2710" s="63"/>
      <c r="W2710" s="61">
        <f>(Table134[[#This Row],[2042 Future AADT]]-Table134[[#This Row],[AADT 2022]])/20*($W$5-2022)+Table134[[#This Row],[AADT 2022]]</f>
        <v>52940</v>
      </c>
      <c r="X2710" s="63"/>
    </row>
    <row r="2711" spans="1:24" s="21" customFormat="1" ht="24" customHeight="1" x14ac:dyDescent="0.25">
      <c r="A2711" s="24" t="s">
        <v>16581</v>
      </c>
      <c r="B2711" s="25" t="s">
        <v>18941</v>
      </c>
      <c r="C2711" s="24">
        <v>3754</v>
      </c>
      <c r="D2711" s="24" t="s">
        <v>17075</v>
      </c>
      <c r="E2711" s="24" t="s">
        <v>10420</v>
      </c>
      <c r="F2711" s="26">
        <f>Table134[[#This Row],[ToMeasure]]-Table134[[#This Row],[FromMeasure]]</f>
        <v>7.5394199999999856E-2</v>
      </c>
      <c r="G2711" s="27" t="s">
        <v>515</v>
      </c>
      <c r="H2711" s="37">
        <v>10.9030822</v>
      </c>
      <c r="I2711" s="24" t="s">
        <v>6433</v>
      </c>
      <c r="J2711" s="37">
        <v>10.9784764</v>
      </c>
      <c r="K2711" s="24" t="s">
        <v>3499</v>
      </c>
      <c r="L2711" s="28">
        <v>7465</v>
      </c>
      <c r="M2711" s="28">
        <v>19915</v>
      </c>
      <c r="N2711" s="28">
        <v>27380</v>
      </c>
      <c r="O2711" s="25" t="s">
        <v>25167</v>
      </c>
      <c r="P2711" s="24">
        <v>10</v>
      </c>
      <c r="Q2711" s="24">
        <v>85</v>
      </c>
      <c r="R2711" s="28">
        <v>847</v>
      </c>
      <c r="S2711" s="28">
        <v>3282</v>
      </c>
      <c r="T2711" s="29">
        <v>0.15080350620891161</v>
      </c>
      <c r="U2711" s="28">
        <v>43097</v>
      </c>
      <c r="V2711" s="63"/>
      <c r="W2711" s="61">
        <f>(Table134[[#This Row],[2042 Future AADT]]-Table134[[#This Row],[AADT 2022]])/20*($W$5-2022)+Table134[[#This Row],[AADT 2022]]</f>
        <v>43097</v>
      </c>
      <c r="X2711" s="63"/>
    </row>
    <row r="2712" spans="1:24" s="21" customFormat="1" ht="24" customHeight="1" x14ac:dyDescent="0.25">
      <c r="A2712" s="24" t="s">
        <v>16583</v>
      </c>
      <c r="B2712" s="25" t="s">
        <v>20776</v>
      </c>
      <c r="C2712" s="24">
        <v>7204</v>
      </c>
      <c r="D2712" s="24" t="s">
        <v>17075</v>
      </c>
      <c r="E2712" s="24" t="s">
        <v>10420</v>
      </c>
      <c r="F2712" s="26">
        <f>Table134[[#This Row],[ToMeasure]]-Table134[[#This Row],[FromMeasure]]</f>
        <v>0.10457900000000109</v>
      </c>
      <c r="G2712" s="27" t="s">
        <v>515</v>
      </c>
      <c r="H2712" s="37">
        <v>25.208940999999999</v>
      </c>
      <c r="I2712" s="24" t="s">
        <v>16584</v>
      </c>
      <c r="J2712" s="37">
        <v>25.31352</v>
      </c>
      <c r="K2712" s="24" t="s">
        <v>5195</v>
      </c>
      <c r="L2712" s="28">
        <v>11325</v>
      </c>
      <c r="M2712" s="28">
        <v>15850</v>
      </c>
      <c r="N2712" s="28">
        <v>27175</v>
      </c>
      <c r="O2712" s="25" t="s">
        <v>25168</v>
      </c>
      <c r="P2712" s="24">
        <v>10</v>
      </c>
      <c r="Q2712" s="24">
        <v>64</v>
      </c>
      <c r="R2712" s="28">
        <v>842</v>
      </c>
      <c r="S2712" s="28">
        <v>3263</v>
      </c>
      <c r="T2712" s="29">
        <v>0.15105795768169272</v>
      </c>
      <c r="U2712" s="28">
        <v>42774</v>
      </c>
      <c r="V2712" s="63"/>
      <c r="W2712" s="61">
        <f>(Table134[[#This Row],[2042 Future AADT]]-Table134[[#This Row],[AADT 2022]])/20*($W$5-2022)+Table134[[#This Row],[AADT 2022]]</f>
        <v>42774</v>
      </c>
      <c r="X2712" s="63"/>
    </row>
    <row r="2713" spans="1:24" s="21" customFormat="1" ht="24" customHeight="1" x14ac:dyDescent="0.25">
      <c r="A2713" s="24" t="s">
        <v>14606</v>
      </c>
      <c r="B2713" s="25" t="s">
        <v>18987</v>
      </c>
      <c r="C2713" s="24">
        <v>3884</v>
      </c>
      <c r="D2713" s="24" t="s">
        <v>17075</v>
      </c>
      <c r="E2713" s="24" t="s">
        <v>10429</v>
      </c>
      <c r="F2713" s="26">
        <f>Table134[[#This Row],[ToMeasure]]-Table134[[#This Row],[FromMeasure]]</f>
        <v>6.4339750000000251E-2</v>
      </c>
      <c r="G2713" s="27" t="s">
        <v>153</v>
      </c>
      <c r="H2713" s="37">
        <v>9.4729242199999995</v>
      </c>
      <c r="I2713" s="24" t="s">
        <v>11517</v>
      </c>
      <c r="J2713" s="37">
        <v>9.5372639699999997</v>
      </c>
      <c r="K2713" s="24" t="s">
        <v>11513</v>
      </c>
      <c r="L2713" s="28">
        <v>8514</v>
      </c>
      <c r="M2713" s="28">
        <v>17373</v>
      </c>
      <c r="N2713" s="28">
        <v>25887</v>
      </c>
      <c r="O2713" s="25" t="s">
        <v>25169</v>
      </c>
      <c r="P2713" s="24">
        <v>11</v>
      </c>
      <c r="Q2713" s="24">
        <v>70</v>
      </c>
      <c r="R2713" s="28">
        <v>799</v>
      </c>
      <c r="S2713" s="28">
        <v>3091</v>
      </c>
      <c r="T2713" s="29">
        <v>0.1502684745238923</v>
      </c>
      <c r="U2713" s="28">
        <v>40747</v>
      </c>
      <c r="V2713" s="63"/>
      <c r="W2713" s="61">
        <f>(Table134[[#This Row],[2042 Future AADT]]-Table134[[#This Row],[AADT 2022]])/20*($W$5-2022)+Table134[[#This Row],[AADT 2022]]</f>
        <v>40747</v>
      </c>
      <c r="X2713" s="63"/>
    </row>
    <row r="2714" spans="1:24" s="21" customFormat="1" ht="24" customHeight="1" x14ac:dyDescent="0.25">
      <c r="A2714" s="24" t="s">
        <v>10428</v>
      </c>
      <c r="B2714" s="25"/>
      <c r="C2714" s="24">
        <v>6574</v>
      </c>
      <c r="D2714" s="24" t="s">
        <v>17075</v>
      </c>
      <c r="E2714" s="24" t="s">
        <v>10429</v>
      </c>
      <c r="F2714" s="26">
        <f>Table134[[#This Row],[ToMeasure]]-Table134[[#This Row],[FromMeasure]]</f>
        <v>7.4131610000000236E-2</v>
      </c>
      <c r="G2714" s="27" t="s">
        <v>153</v>
      </c>
      <c r="H2714" s="37">
        <v>12.152609350000001</v>
      </c>
      <c r="I2714" s="24" t="s">
        <v>10430</v>
      </c>
      <c r="J2714" s="37">
        <v>12.226740960000001</v>
      </c>
      <c r="K2714" s="24" t="s">
        <v>5565</v>
      </c>
      <c r="L2714" s="28">
        <v>28844</v>
      </c>
      <c r="M2714" s="28">
        <v>0</v>
      </c>
      <c r="N2714" s="28">
        <v>28844</v>
      </c>
      <c r="O2714" s="25" t="s">
        <v>25170</v>
      </c>
      <c r="P2714" s="24">
        <v>11</v>
      </c>
      <c r="Q2714" s="24">
        <v>56</v>
      </c>
      <c r="R2714" s="28">
        <v>893</v>
      </c>
      <c r="S2714" s="28">
        <v>3461</v>
      </c>
      <c r="T2714" s="29">
        <v>0.15094993759534045</v>
      </c>
      <c r="U2714" s="28">
        <v>45401</v>
      </c>
      <c r="V2714" s="63"/>
      <c r="W2714" s="61">
        <f>(Table134[[#This Row],[2042 Future AADT]]-Table134[[#This Row],[AADT 2022]])/20*($W$5-2022)+Table134[[#This Row],[AADT 2022]]</f>
        <v>45401</v>
      </c>
      <c r="X2714" s="63"/>
    </row>
    <row r="2715" spans="1:24" s="21" customFormat="1" ht="24" customHeight="1" x14ac:dyDescent="0.25">
      <c r="A2715" s="24" t="s">
        <v>16592</v>
      </c>
      <c r="B2715" s="25" t="s">
        <v>18934</v>
      </c>
      <c r="C2715" s="24">
        <v>3734</v>
      </c>
      <c r="D2715" s="24" t="s">
        <v>17075</v>
      </c>
      <c r="E2715" s="24" t="s">
        <v>10433</v>
      </c>
      <c r="F2715" s="26">
        <f>Table134[[#This Row],[ToMeasure]]-Table134[[#This Row],[FromMeasure]]</f>
        <v>8.4890899999999547E-2</v>
      </c>
      <c r="G2715" s="27" t="s">
        <v>510</v>
      </c>
      <c r="H2715" s="37">
        <v>11.7442548</v>
      </c>
      <c r="I2715" s="24" t="s">
        <v>7555</v>
      </c>
      <c r="J2715" s="37">
        <v>11.8291457</v>
      </c>
      <c r="K2715" s="24" t="s">
        <v>3491</v>
      </c>
      <c r="L2715" s="28">
        <v>16739</v>
      </c>
      <c r="M2715" s="28">
        <v>8181</v>
      </c>
      <c r="N2715" s="28">
        <v>24920</v>
      </c>
      <c r="O2715" s="25" t="s">
        <v>25171</v>
      </c>
      <c r="P2715" s="24">
        <v>11</v>
      </c>
      <c r="Q2715" s="24">
        <v>74</v>
      </c>
      <c r="R2715" s="28">
        <v>778</v>
      </c>
      <c r="S2715" s="28">
        <v>3009</v>
      </c>
      <c r="T2715" s="29">
        <v>0.15196629213483145</v>
      </c>
      <c r="U2715" s="28">
        <v>45899</v>
      </c>
      <c r="V2715" s="63"/>
      <c r="W2715" s="61">
        <f>(Table134[[#This Row],[2042 Future AADT]]-Table134[[#This Row],[AADT 2022]])/20*($W$5-2022)+Table134[[#This Row],[AADT 2022]]</f>
        <v>45899</v>
      </c>
      <c r="X2715" s="63"/>
    </row>
    <row r="2716" spans="1:24" s="21" customFormat="1" ht="24" customHeight="1" x14ac:dyDescent="0.25">
      <c r="A2716" s="24" t="s">
        <v>10432</v>
      </c>
      <c r="B2716" s="25" t="s">
        <v>20767</v>
      </c>
      <c r="C2716" s="24">
        <v>7184</v>
      </c>
      <c r="D2716" s="24" t="s">
        <v>17075</v>
      </c>
      <c r="E2716" s="24" t="s">
        <v>10433</v>
      </c>
      <c r="F2716" s="26">
        <f>Table134[[#This Row],[ToMeasure]]-Table134[[#This Row],[FromMeasure]]</f>
        <v>0.12794229999999729</v>
      </c>
      <c r="G2716" s="27" t="s">
        <v>510</v>
      </c>
      <c r="H2716" s="37">
        <v>26.029945900000001</v>
      </c>
      <c r="I2716" s="24" t="s">
        <v>5275</v>
      </c>
      <c r="J2716" s="37">
        <v>26.157888199999999</v>
      </c>
      <c r="K2716" s="24" t="s">
        <v>5195</v>
      </c>
      <c r="L2716" s="28">
        <v>10809</v>
      </c>
      <c r="M2716" s="28">
        <v>10568</v>
      </c>
      <c r="N2716" s="28">
        <v>21377</v>
      </c>
      <c r="O2716" s="25" t="s">
        <v>25172</v>
      </c>
      <c r="P2716" s="24">
        <v>9</v>
      </c>
      <c r="Q2716" s="24">
        <v>54</v>
      </c>
      <c r="R2716" s="28">
        <v>662</v>
      </c>
      <c r="S2716" s="28">
        <v>2566</v>
      </c>
      <c r="T2716" s="29">
        <v>0.15100341488515695</v>
      </c>
      <c r="U2716" s="28">
        <v>38273</v>
      </c>
      <c r="V2716" s="63"/>
      <c r="W2716" s="61">
        <f>(Table134[[#This Row],[2042 Future AADT]]-Table134[[#This Row],[AADT 2022]])/20*($W$5-2022)+Table134[[#This Row],[AADT 2022]]</f>
        <v>38273</v>
      </c>
      <c r="X2716" s="63"/>
    </row>
    <row r="2717" spans="1:24" s="21" customFormat="1" ht="24" customHeight="1" x14ac:dyDescent="0.25">
      <c r="A2717" s="24" t="s">
        <v>16594</v>
      </c>
      <c r="B2717" s="25" t="s">
        <v>20474</v>
      </c>
      <c r="C2717" s="24">
        <v>6584</v>
      </c>
      <c r="D2717" s="24" t="s">
        <v>17075</v>
      </c>
      <c r="E2717" s="24" t="s">
        <v>14609</v>
      </c>
      <c r="F2717" s="26">
        <f>Table134[[#This Row],[ToMeasure]]-Table134[[#This Row],[FromMeasure]]</f>
        <v>0.13826989999999917</v>
      </c>
      <c r="G2717" s="27" t="s">
        <v>942</v>
      </c>
      <c r="H2717" s="37">
        <v>11.7536047</v>
      </c>
      <c r="I2717" s="24" t="s">
        <v>5559</v>
      </c>
      <c r="J2717" s="37">
        <v>11.8918746</v>
      </c>
      <c r="K2717" s="24" t="s">
        <v>13077</v>
      </c>
      <c r="L2717" s="28">
        <v>32823</v>
      </c>
      <c r="M2717" s="28">
        <v>0</v>
      </c>
      <c r="N2717" s="28">
        <v>32823</v>
      </c>
      <c r="O2717" s="25" t="s">
        <v>25173</v>
      </c>
      <c r="P2717" s="24">
        <v>10</v>
      </c>
      <c r="Q2717" s="24" t="s">
        <v>203</v>
      </c>
      <c r="R2717" s="28">
        <v>3020</v>
      </c>
      <c r="S2717" s="28">
        <v>490</v>
      </c>
      <c r="T2717" s="29">
        <v>0.10693720866465588</v>
      </c>
      <c r="U2717" s="28">
        <v>60455</v>
      </c>
      <c r="V2717" s="63"/>
      <c r="W2717" s="61">
        <f>(Table134[[#This Row],[2042 Future AADT]]-Table134[[#This Row],[AADT 2022]])/20*($W$5-2022)+Table134[[#This Row],[AADT 2022]]</f>
        <v>60455</v>
      </c>
      <c r="X2717" s="63"/>
    </row>
    <row r="2718" spans="1:24" s="21" customFormat="1" ht="24" customHeight="1" x14ac:dyDescent="0.25">
      <c r="A2718" s="24" t="s">
        <v>14608</v>
      </c>
      <c r="B2718" s="25" t="s">
        <v>20508</v>
      </c>
      <c r="C2718" s="24">
        <v>6664</v>
      </c>
      <c r="D2718" s="24" t="s">
        <v>17075</v>
      </c>
      <c r="E2718" s="24" t="s">
        <v>14609</v>
      </c>
      <c r="F2718" s="26">
        <f>Table134[[#This Row],[ToMeasure]]-Table134[[#This Row],[FromMeasure]]</f>
        <v>8.3724799999998822E-2</v>
      </c>
      <c r="G2718" s="27" t="s">
        <v>942</v>
      </c>
      <c r="H2718" s="37">
        <v>19.767902500000002</v>
      </c>
      <c r="I2718" s="24" t="s">
        <v>12467</v>
      </c>
      <c r="J2718" s="37">
        <v>19.851627300000001</v>
      </c>
      <c r="K2718" s="24" t="s">
        <v>8887</v>
      </c>
      <c r="L2718" s="28">
        <v>8403</v>
      </c>
      <c r="M2718" s="28">
        <v>2083</v>
      </c>
      <c r="N2718" s="28">
        <v>10486</v>
      </c>
      <c r="O2718" s="25" t="s">
        <v>25174</v>
      </c>
      <c r="P2718" s="24">
        <v>12</v>
      </c>
      <c r="Q2718" s="24">
        <v>80</v>
      </c>
      <c r="R2718" s="28">
        <v>324</v>
      </c>
      <c r="S2718" s="28">
        <v>1254</v>
      </c>
      <c r="T2718" s="29">
        <v>0.15048636276940683</v>
      </c>
      <c r="U2718" s="28">
        <v>19314</v>
      </c>
      <c r="V2718" s="63"/>
      <c r="W2718" s="61">
        <f>(Table134[[#This Row],[2042 Future AADT]]-Table134[[#This Row],[AADT 2022]])/20*($W$5-2022)+Table134[[#This Row],[AADT 2022]]</f>
        <v>19314</v>
      </c>
      <c r="X2718" s="63"/>
    </row>
    <row r="2719" spans="1:24" s="21" customFormat="1" ht="24" customHeight="1" x14ac:dyDescent="0.25">
      <c r="A2719" s="24" t="s">
        <v>14611</v>
      </c>
      <c r="B2719" s="25" t="s">
        <v>18827</v>
      </c>
      <c r="C2719" s="24">
        <v>3524</v>
      </c>
      <c r="D2719" s="24" t="s">
        <v>17075</v>
      </c>
      <c r="E2719" s="24" t="s">
        <v>14612</v>
      </c>
      <c r="F2719" s="26">
        <f>Table134[[#This Row],[ToMeasure]]-Table134[[#This Row],[FromMeasure]]</f>
        <v>0.11307778000000113</v>
      </c>
      <c r="G2719" s="27" t="s">
        <v>464</v>
      </c>
      <c r="H2719" s="37">
        <v>9.8418231699999996</v>
      </c>
      <c r="I2719" s="24" t="s">
        <v>3405</v>
      </c>
      <c r="J2719" s="37">
        <v>9.9549009500000007</v>
      </c>
      <c r="K2719" s="24" t="s">
        <v>3409</v>
      </c>
      <c r="L2719" s="28">
        <v>2374</v>
      </c>
      <c r="M2719" s="28">
        <v>4353</v>
      </c>
      <c r="N2719" s="28">
        <v>6727</v>
      </c>
      <c r="O2719" s="25" t="s">
        <v>25175</v>
      </c>
      <c r="P2719" s="24">
        <v>7</v>
      </c>
      <c r="Q2719" s="24">
        <v>65</v>
      </c>
      <c r="R2719" s="28">
        <v>550</v>
      </c>
      <c r="S2719" s="28">
        <v>516</v>
      </c>
      <c r="T2719" s="29">
        <v>0.15846588375204401</v>
      </c>
      <c r="U2719" s="28">
        <v>12288</v>
      </c>
      <c r="V2719" s="63"/>
      <c r="W2719" s="61">
        <f>(Table134[[#This Row],[2042 Future AADT]]-Table134[[#This Row],[AADT 2022]])/20*($W$5-2022)+Table134[[#This Row],[AADT 2022]]</f>
        <v>12288</v>
      </c>
      <c r="X2719" s="63"/>
    </row>
    <row r="2720" spans="1:24" s="21" customFormat="1" ht="24" customHeight="1" x14ac:dyDescent="0.25">
      <c r="A2720" s="24" t="s">
        <v>6128</v>
      </c>
      <c r="B2720" s="25" t="s">
        <v>21459</v>
      </c>
      <c r="C2720" s="24" t="s">
        <v>203</v>
      </c>
      <c r="D2720" s="24" t="s">
        <v>17075</v>
      </c>
      <c r="E2720" s="24" t="s">
        <v>6129</v>
      </c>
      <c r="F2720" s="26">
        <f>Table134[[#This Row],[ToMeasure]]-Table134[[#This Row],[FromMeasure]]</f>
        <v>0.50268900000000016</v>
      </c>
      <c r="G2720" s="27" t="s">
        <v>508</v>
      </c>
      <c r="H2720" s="37">
        <v>11.531563999999999</v>
      </c>
      <c r="I2720" s="24" t="s">
        <v>6130</v>
      </c>
      <c r="J2720" s="37">
        <v>12.034253</v>
      </c>
      <c r="K2720" s="24" t="s">
        <v>6131</v>
      </c>
      <c r="L2720" s="28" t="s">
        <v>203</v>
      </c>
      <c r="M2720" s="28" t="s">
        <v>203</v>
      </c>
      <c r="N2720" s="28">
        <v>48393</v>
      </c>
      <c r="O2720" s="25" t="s">
        <v>25176</v>
      </c>
      <c r="P2720" s="24">
        <v>11</v>
      </c>
      <c r="Q2720" s="24">
        <v>64</v>
      </c>
      <c r="R2720" s="28" t="s">
        <v>203</v>
      </c>
      <c r="S2720" s="28" t="s">
        <v>203</v>
      </c>
      <c r="T2720" s="29" t="s">
        <v>203</v>
      </c>
      <c r="U2720" s="28">
        <v>40544</v>
      </c>
      <c r="V2720" s="63"/>
      <c r="W2720" s="61">
        <f>(Table134[[#This Row],[2042 Future AADT]]-Table134[[#This Row],[AADT 2022]])/20*($W$5-2022)+Table134[[#This Row],[AADT 2022]]</f>
        <v>40544</v>
      </c>
      <c r="X2720" s="63"/>
    </row>
    <row r="2721" spans="1:24" s="21" customFormat="1" ht="24" customHeight="1" x14ac:dyDescent="0.25">
      <c r="A2721" s="24" t="s">
        <v>10435</v>
      </c>
      <c r="B2721" s="25" t="s">
        <v>20758</v>
      </c>
      <c r="C2721" s="24">
        <v>7174</v>
      </c>
      <c r="D2721" s="24" t="s">
        <v>17075</v>
      </c>
      <c r="E2721" s="24" t="s">
        <v>6129</v>
      </c>
      <c r="F2721" s="26">
        <f>Table134[[#This Row],[ToMeasure]]-Table134[[#This Row],[FromMeasure]]</f>
        <v>0.99384799999999984</v>
      </c>
      <c r="G2721" s="27" t="s">
        <v>508</v>
      </c>
      <c r="H2721" s="37">
        <v>22.019037000000001</v>
      </c>
      <c r="I2721" s="24" t="s">
        <v>5275</v>
      </c>
      <c r="J2721" s="37">
        <v>23.012885000000001</v>
      </c>
      <c r="K2721" s="24" t="s">
        <v>5195</v>
      </c>
      <c r="L2721" s="28">
        <v>15380</v>
      </c>
      <c r="M2721" s="28">
        <v>10581</v>
      </c>
      <c r="N2721" s="28">
        <v>25961</v>
      </c>
      <c r="O2721" s="25" t="s">
        <v>25177</v>
      </c>
      <c r="P2721" s="24">
        <v>10</v>
      </c>
      <c r="Q2721" s="24">
        <v>62</v>
      </c>
      <c r="R2721" s="28">
        <v>966</v>
      </c>
      <c r="S2721" s="28">
        <v>378</v>
      </c>
      <c r="T2721" s="29">
        <v>5.1769962636262087E-2</v>
      </c>
      <c r="U2721" s="28">
        <v>40864</v>
      </c>
      <c r="V2721" s="63"/>
      <c r="W2721" s="61">
        <f>(Table134[[#This Row],[2042 Future AADT]]-Table134[[#This Row],[AADT 2022]])/20*($W$5-2022)+Table134[[#This Row],[AADT 2022]]</f>
        <v>40864</v>
      </c>
      <c r="X2721" s="63"/>
    </row>
    <row r="2722" spans="1:24" s="21" customFormat="1" ht="24" customHeight="1" x14ac:dyDescent="0.25">
      <c r="A2722" s="24" t="s">
        <v>16596</v>
      </c>
      <c r="B2722" s="25" t="s">
        <v>21460</v>
      </c>
      <c r="C2722" s="24" t="s">
        <v>203</v>
      </c>
      <c r="D2722" s="24" t="s">
        <v>17075</v>
      </c>
      <c r="E2722" s="24" t="s">
        <v>6129</v>
      </c>
      <c r="F2722" s="26">
        <f>Table134[[#This Row],[ToMeasure]]-Table134[[#This Row],[FromMeasure]]</f>
        <v>0.50086900000000156</v>
      </c>
      <c r="G2722" s="27" t="s">
        <v>203</v>
      </c>
      <c r="H2722" s="37">
        <v>25.797981</v>
      </c>
      <c r="I2722" s="24" t="s">
        <v>5275</v>
      </c>
      <c r="J2722" s="37">
        <v>26.298850000000002</v>
      </c>
      <c r="K2722" s="24" t="s">
        <v>5195</v>
      </c>
      <c r="L2722" s="28" t="s">
        <v>203</v>
      </c>
      <c r="M2722" s="28" t="s">
        <v>203</v>
      </c>
      <c r="N2722" s="28">
        <v>23496</v>
      </c>
      <c r="O2722" s="25" t="s">
        <v>25178</v>
      </c>
      <c r="P2722" s="24" t="s">
        <v>203</v>
      </c>
      <c r="Q2722" s="24" t="s">
        <v>203</v>
      </c>
      <c r="R2722" s="28" t="s">
        <v>203</v>
      </c>
      <c r="S2722" s="28" t="s">
        <v>203</v>
      </c>
      <c r="T2722" s="29" t="s">
        <v>203</v>
      </c>
      <c r="U2722" s="28" t="s">
        <v>203</v>
      </c>
      <c r="V2722" s="63"/>
      <c r="W2722" s="61" t="e">
        <f>(Table134[[#This Row],[2042 Future AADT]]-Table134[[#This Row],[AADT 2022]])/20*($W$5-2022)+Table134[[#This Row],[AADT 2022]]</f>
        <v>#VALUE!</v>
      </c>
      <c r="X2722" s="63"/>
    </row>
    <row r="2723" spans="1:24" s="21" customFormat="1" ht="24" customHeight="1" x14ac:dyDescent="0.25">
      <c r="A2723" s="24" t="s">
        <v>10436</v>
      </c>
      <c r="B2723" s="25" t="s">
        <v>18951</v>
      </c>
      <c r="C2723" s="24">
        <v>3774</v>
      </c>
      <c r="D2723" s="24" t="s">
        <v>17075</v>
      </c>
      <c r="E2723" s="24" t="s">
        <v>520</v>
      </c>
      <c r="F2723" s="26">
        <f>Table134[[#This Row],[ToMeasure]]-Table134[[#This Row],[FromMeasure]]</f>
        <v>0.13553061</v>
      </c>
      <c r="G2723" s="27" t="s">
        <v>68</v>
      </c>
      <c r="H2723" s="37">
        <v>10.290219820000001</v>
      </c>
      <c r="I2723" s="24" t="s">
        <v>6149</v>
      </c>
      <c r="J2723" s="37">
        <v>10.425750430000001</v>
      </c>
      <c r="K2723" s="24" t="s">
        <v>10437</v>
      </c>
      <c r="L2723" s="28">
        <v>5939</v>
      </c>
      <c r="M2723" s="28">
        <v>0</v>
      </c>
      <c r="N2723" s="28">
        <v>5939</v>
      </c>
      <c r="O2723" s="25" t="s">
        <v>25179</v>
      </c>
      <c r="P2723" s="24">
        <v>18</v>
      </c>
      <c r="Q2723" s="24" t="s">
        <v>203</v>
      </c>
      <c r="R2723" s="28">
        <v>184</v>
      </c>
      <c r="S2723" s="28">
        <v>714</v>
      </c>
      <c r="T2723" s="29">
        <v>0.15120390638154571</v>
      </c>
      <c r="U2723" s="28">
        <v>10633</v>
      </c>
      <c r="V2723" s="63"/>
      <c r="W2723" s="61">
        <f>(Table134[[#This Row],[2042 Future AADT]]-Table134[[#This Row],[AADT 2022]])/20*($W$5-2022)+Table134[[#This Row],[AADT 2022]]</f>
        <v>10633</v>
      </c>
      <c r="X2723" s="63"/>
    </row>
    <row r="2724" spans="1:24" s="21" customFormat="1" ht="24" customHeight="1" x14ac:dyDescent="0.25">
      <c r="A2724" s="24" t="s">
        <v>6133</v>
      </c>
      <c r="B2724" s="25" t="s">
        <v>18955</v>
      </c>
      <c r="C2724" s="24">
        <v>3785</v>
      </c>
      <c r="D2724" s="24" t="s">
        <v>17075</v>
      </c>
      <c r="E2724" s="24" t="s">
        <v>6134</v>
      </c>
      <c r="F2724" s="26">
        <f>Table134[[#This Row],[ToMeasure]]-Table134[[#This Row],[FromMeasure]]</f>
        <v>4.305022000000136E-2</v>
      </c>
      <c r="G2724" s="27" t="s">
        <v>3523</v>
      </c>
      <c r="H2724" s="37">
        <v>11.673100079999999</v>
      </c>
      <c r="I2724" s="24" t="s">
        <v>3515</v>
      </c>
      <c r="J2724" s="37">
        <v>11.716150300000001</v>
      </c>
      <c r="K2724" s="24" t="s">
        <v>6135</v>
      </c>
      <c r="L2724" s="28">
        <v>8262</v>
      </c>
      <c r="M2724" s="28">
        <v>8504</v>
      </c>
      <c r="N2724" s="28">
        <v>16766</v>
      </c>
      <c r="O2724" s="25" t="s">
        <v>25180</v>
      </c>
      <c r="P2724" s="24">
        <v>10</v>
      </c>
      <c r="Q2724" s="24">
        <v>57</v>
      </c>
      <c r="R2724" s="28">
        <v>518</v>
      </c>
      <c r="S2724" s="28">
        <v>2012</v>
      </c>
      <c r="T2724" s="29">
        <v>0.1509006322318979</v>
      </c>
      <c r="U2724" s="28">
        <v>30018</v>
      </c>
      <c r="V2724" s="63"/>
      <c r="W2724" s="61">
        <f>(Table134[[#This Row],[2042 Future AADT]]-Table134[[#This Row],[AADT 2022]])/20*($W$5-2022)+Table134[[#This Row],[AADT 2022]]</f>
        <v>30018</v>
      </c>
      <c r="X2724" s="63"/>
    </row>
    <row r="2725" spans="1:24" s="21" customFormat="1" ht="24" customHeight="1" x14ac:dyDescent="0.25">
      <c r="A2725" s="24" t="s">
        <v>14614</v>
      </c>
      <c r="B2725" s="25" t="s">
        <v>18997</v>
      </c>
      <c r="C2725" s="24">
        <v>3904</v>
      </c>
      <c r="D2725" s="24" t="s">
        <v>17075</v>
      </c>
      <c r="E2725" s="24" t="s">
        <v>1986</v>
      </c>
      <c r="F2725" s="26">
        <f>Table134[[#This Row],[ToMeasure]]-Table134[[#This Row],[FromMeasure]]</f>
        <v>0.14229086000000102</v>
      </c>
      <c r="G2725" s="27" t="s">
        <v>206</v>
      </c>
      <c r="H2725" s="37">
        <v>9.0260802499999997</v>
      </c>
      <c r="I2725" s="24" t="s">
        <v>7591</v>
      </c>
      <c r="J2725" s="37">
        <v>9.1683711100000007</v>
      </c>
      <c r="K2725" s="24" t="s">
        <v>3546</v>
      </c>
      <c r="L2725" s="28">
        <v>16338</v>
      </c>
      <c r="M2725" s="28">
        <v>13021</v>
      </c>
      <c r="N2725" s="28">
        <v>29359</v>
      </c>
      <c r="O2725" s="25" t="s">
        <v>25181</v>
      </c>
      <c r="P2725" s="24">
        <v>9</v>
      </c>
      <c r="Q2725" s="24">
        <v>61</v>
      </c>
      <c r="R2725" s="28">
        <v>906</v>
      </c>
      <c r="S2725" s="28">
        <v>3507</v>
      </c>
      <c r="T2725" s="29">
        <v>0.15031165911645492</v>
      </c>
      <c r="U2725" s="28">
        <v>54075</v>
      </c>
      <c r="V2725" s="63"/>
      <c r="W2725" s="61">
        <f>(Table134[[#This Row],[2042 Future AADT]]-Table134[[#This Row],[AADT 2022]])/20*($W$5-2022)+Table134[[#This Row],[AADT 2022]]</f>
        <v>54075</v>
      </c>
      <c r="X2725" s="63"/>
    </row>
    <row r="2726" spans="1:24" s="21" customFormat="1" ht="24" customHeight="1" x14ac:dyDescent="0.25">
      <c r="A2726" s="24" t="s">
        <v>14616</v>
      </c>
      <c r="B2726" s="25" t="s">
        <v>21016</v>
      </c>
      <c r="C2726" s="24">
        <v>7654</v>
      </c>
      <c r="D2726" s="24" t="s">
        <v>17075</v>
      </c>
      <c r="E2726" s="24" t="s">
        <v>1986</v>
      </c>
      <c r="F2726" s="26">
        <f>Table134[[#This Row],[ToMeasure]]-Table134[[#This Row],[FromMeasure]]</f>
        <v>0.14530090000000051</v>
      </c>
      <c r="G2726" s="27" t="s">
        <v>206</v>
      </c>
      <c r="H2726" s="37">
        <v>12.38113424</v>
      </c>
      <c r="I2726" s="24" t="s">
        <v>10701</v>
      </c>
      <c r="J2726" s="37">
        <v>12.52643514</v>
      </c>
      <c r="K2726" s="24" t="s">
        <v>14617</v>
      </c>
      <c r="L2726" s="28">
        <v>11622</v>
      </c>
      <c r="M2726" s="28">
        <v>5601</v>
      </c>
      <c r="N2726" s="28">
        <v>17223</v>
      </c>
      <c r="O2726" s="25" t="s">
        <v>25182</v>
      </c>
      <c r="P2726" s="24">
        <v>9</v>
      </c>
      <c r="Q2726" s="24">
        <v>65</v>
      </c>
      <c r="R2726" s="28">
        <v>532</v>
      </c>
      <c r="S2726" s="28">
        <v>2060</v>
      </c>
      <c r="T2726" s="29">
        <v>0.1504964291935203</v>
      </c>
      <c r="U2726" s="28">
        <v>31722</v>
      </c>
      <c r="V2726" s="63"/>
      <c r="W2726" s="61">
        <f>(Table134[[#This Row],[2042 Future AADT]]-Table134[[#This Row],[AADT 2022]])/20*($W$5-2022)+Table134[[#This Row],[AADT 2022]]</f>
        <v>31722</v>
      </c>
      <c r="X2726" s="63"/>
    </row>
    <row r="2727" spans="1:24" s="21" customFormat="1" ht="24" customHeight="1" x14ac:dyDescent="0.25">
      <c r="A2727" s="24" t="s">
        <v>10439</v>
      </c>
      <c r="B2727" s="25" t="s">
        <v>18816</v>
      </c>
      <c r="C2727" s="24">
        <v>3504</v>
      </c>
      <c r="D2727" s="24" t="s">
        <v>17075</v>
      </c>
      <c r="E2727" s="24" t="s">
        <v>10440</v>
      </c>
      <c r="F2727" s="26">
        <f>Table134[[#This Row],[ToMeasure]]-Table134[[#This Row],[FromMeasure]]</f>
        <v>0.28257226999999929</v>
      </c>
      <c r="G2727" s="27" t="s">
        <v>460</v>
      </c>
      <c r="H2727" s="37">
        <v>11.898619780000001</v>
      </c>
      <c r="I2727" s="24" t="s">
        <v>7107</v>
      </c>
      <c r="J2727" s="37">
        <v>12.18119205</v>
      </c>
      <c r="K2727" s="24" t="s">
        <v>7111</v>
      </c>
      <c r="L2727" s="28">
        <v>1059</v>
      </c>
      <c r="M2727" s="28">
        <v>1392</v>
      </c>
      <c r="N2727" s="28">
        <v>2451</v>
      </c>
      <c r="O2727" s="25" t="s">
        <v>25183</v>
      </c>
      <c r="P2727" s="24">
        <v>8</v>
      </c>
      <c r="Q2727" s="24">
        <v>54</v>
      </c>
      <c r="R2727" s="28">
        <v>202</v>
      </c>
      <c r="S2727" s="28">
        <v>187</v>
      </c>
      <c r="T2727" s="29">
        <v>0.1587107303141575</v>
      </c>
      <c r="U2727" s="28">
        <v>4136</v>
      </c>
      <c r="V2727" s="63"/>
      <c r="W2727" s="61">
        <f>(Table134[[#This Row],[2042 Future AADT]]-Table134[[#This Row],[AADT 2022]])/20*($W$5-2022)+Table134[[#This Row],[AADT 2022]]</f>
        <v>4136</v>
      </c>
      <c r="X2727" s="63"/>
    </row>
    <row r="2728" spans="1:24" s="21" customFormat="1" ht="24" customHeight="1" x14ac:dyDescent="0.25">
      <c r="A2728" s="24" t="s">
        <v>16598</v>
      </c>
      <c r="B2728" s="25" t="s">
        <v>18927</v>
      </c>
      <c r="C2728" s="24">
        <v>3714</v>
      </c>
      <c r="D2728" s="24" t="s">
        <v>17075</v>
      </c>
      <c r="E2728" s="24" t="s">
        <v>2638</v>
      </c>
      <c r="F2728" s="26">
        <f>Table134[[#This Row],[ToMeasure]]-Table134[[#This Row],[FromMeasure]]</f>
        <v>8.4320400000001072E-2</v>
      </c>
      <c r="G2728" s="27" t="s">
        <v>506</v>
      </c>
      <c r="H2728" s="37">
        <v>10.425588899999999</v>
      </c>
      <c r="I2728" s="24" t="s">
        <v>6413</v>
      </c>
      <c r="J2728" s="37">
        <v>10.5099093</v>
      </c>
      <c r="K2728" s="24" t="s">
        <v>3487</v>
      </c>
      <c r="L2728" s="28">
        <v>29277</v>
      </c>
      <c r="M2728" s="28">
        <v>28531</v>
      </c>
      <c r="N2728" s="28">
        <v>57808</v>
      </c>
      <c r="O2728" s="25" t="s">
        <v>25184</v>
      </c>
      <c r="P2728" s="24">
        <v>9</v>
      </c>
      <c r="Q2728" s="24">
        <v>51</v>
      </c>
      <c r="R2728" s="28">
        <v>2248</v>
      </c>
      <c r="S2728" s="28">
        <v>8709</v>
      </c>
      <c r="T2728" s="29">
        <v>0.1895412399667866</v>
      </c>
      <c r="U2728" s="28">
        <v>106474</v>
      </c>
      <c r="V2728" s="63"/>
      <c r="W2728" s="61">
        <f>(Table134[[#This Row],[2042 Future AADT]]-Table134[[#This Row],[AADT 2022]])/20*($W$5-2022)+Table134[[#This Row],[AADT 2022]]</f>
        <v>106474</v>
      </c>
      <c r="X2728" s="63"/>
    </row>
    <row r="2729" spans="1:24" s="21" customFormat="1" ht="24" customHeight="1" x14ac:dyDescent="0.25">
      <c r="A2729" s="24" t="s">
        <v>6137</v>
      </c>
      <c r="B2729" s="25" t="s">
        <v>21005</v>
      </c>
      <c r="C2729" s="24">
        <v>7634</v>
      </c>
      <c r="D2729" s="24" t="s">
        <v>17075</v>
      </c>
      <c r="E2729" s="24" t="s">
        <v>6138</v>
      </c>
      <c r="F2729" s="26">
        <f>Table134[[#This Row],[ToMeasure]]-Table134[[#This Row],[FromMeasure]]</f>
        <v>8.5673299999999841E-2</v>
      </c>
      <c r="G2729" s="27" t="s">
        <v>5578</v>
      </c>
      <c r="H2729" s="37">
        <v>12.480910700000001</v>
      </c>
      <c r="I2729" s="24" t="s">
        <v>5577</v>
      </c>
      <c r="J2729" s="37">
        <v>12.566584000000001</v>
      </c>
      <c r="K2729" s="24" t="s">
        <v>6139</v>
      </c>
      <c r="L2729" s="28">
        <v>30634</v>
      </c>
      <c r="M2729" s="28">
        <v>0</v>
      </c>
      <c r="N2729" s="28">
        <v>30634</v>
      </c>
      <c r="O2729" s="25" t="s">
        <v>25185</v>
      </c>
      <c r="P2729" s="24">
        <v>9</v>
      </c>
      <c r="Q2729" s="24">
        <v>52</v>
      </c>
      <c r="R2729" s="28">
        <v>2817</v>
      </c>
      <c r="S2729" s="28">
        <v>459</v>
      </c>
      <c r="T2729" s="29">
        <v>0.10694000130573872</v>
      </c>
      <c r="U2729" s="28">
        <v>48219</v>
      </c>
      <c r="V2729" s="63"/>
      <c r="W2729" s="61">
        <f>(Table134[[#This Row],[2042 Future AADT]]-Table134[[#This Row],[AADT 2022]])/20*($W$5-2022)+Table134[[#This Row],[AADT 2022]]</f>
        <v>48219</v>
      </c>
      <c r="X2729" s="63"/>
    </row>
    <row r="2730" spans="1:24" s="21" customFormat="1" ht="24" customHeight="1" x14ac:dyDescent="0.25">
      <c r="A2730" s="24" t="s">
        <v>14619</v>
      </c>
      <c r="B2730" s="25" t="s">
        <v>18922</v>
      </c>
      <c r="C2730" s="24">
        <v>3704</v>
      </c>
      <c r="D2730" s="24" t="s">
        <v>17075</v>
      </c>
      <c r="E2730" s="24" t="s">
        <v>14620</v>
      </c>
      <c r="F2730" s="26">
        <f>Table134[[#This Row],[ToMeasure]]-Table134[[#This Row],[FromMeasure]]</f>
        <v>9.4983919999998889E-2</v>
      </c>
      <c r="G2730" s="27" t="s">
        <v>504</v>
      </c>
      <c r="H2730" s="37">
        <v>13.35566408</v>
      </c>
      <c r="I2730" s="24" t="s">
        <v>3294</v>
      </c>
      <c r="J2730" s="37">
        <v>13.450647999999999</v>
      </c>
      <c r="K2730" s="24" t="s">
        <v>1114</v>
      </c>
      <c r="L2730" s="28">
        <v>60898</v>
      </c>
      <c r="M2730" s="28">
        <v>0</v>
      </c>
      <c r="N2730" s="28">
        <v>60898</v>
      </c>
      <c r="O2730" s="25" t="s">
        <v>25186</v>
      </c>
      <c r="P2730" s="24">
        <v>7</v>
      </c>
      <c r="Q2730" s="24" t="s">
        <v>203</v>
      </c>
      <c r="R2730" s="28">
        <v>5159</v>
      </c>
      <c r="S2730" s="28">
        <v>839</v>
      </c>
      <c r="T2730" s="29">
        <v>9.8492561332063452E-2</v>
      </c>
      <c r="U2730" s="28">
        <v>77305</v>
      </c>
      <c r="V2730" s="63"/>
      <c r="W2730" s="61">
        <f>(Table134[[#This Row],[2042 Future AADT]]-Table134[[#This Row],[AADT 2022]])/20*($W$5-2022)+Table134[[#This Row],[AADT 2022]]</f>
        <v>77305</v>
      </c>
      <c r="X2730" s="63"/>
    </row>
    <row r="2731" spans="1:24" s="21" customFormat="1" ht="24" customHeight="1" x14ac:dyDescent="0.25">
      <c r="A2731" s="24" t="s">
        <v>14622</v>
      </c>
      <c r="B2731" s="25" t="s">
        <v>20751</v>
      </c>
      <c r="C2731" s="24">
        <v>7164</v>
      </c>
      <c r="D2731" s="24" t="s">
        <v>17075</v>
      </c>
      <c r="E2731" s="24" t="s">
        <v>14620</v>
      </c>
      <c r="F2731" s="26">
        <f>Table134[[#This Row],[ToMeasure]]-Table134[[#This Row],[FromMeasure]]</f>
        <v>0.12047873999999936</v>
      </c>
      <c r="G2731" s="27" t="s">
        <v>504</v>
      </c>
      <c r="H2731" s="37">
        <v>27.534565650000001</v>
      </c>
      <c r="I2731" s="24" t="s">
        <v>5275</v>
      </c>
      <c r="J2731" s="37">
        <v>27.65504439</v>
      </c>
      <c r="K2731" s="24" t="s">
        <v>14623</v>
      </c>
      <c r="L2731" s="28">
        <v>8003</v>
      </c>
      <c r="M2731" s="28">
        <v>10450</v>
      </c>
      <c r="N2731" s="28">
        <v>18453</v>
      </c>
      <c r="O2731" s="25" t="s">
        <v>25187</v>
      </c>
      <c r="P2731" s="24">
        <v>9</v>
      </c>
      <c r="Q2731" s="24">
        <v>58</v>
      </c>
      <c r="R2731" s="28">
        <v>1697</v>
      </c>
      <c r="S2731" s="28">
        <v>275</v>
      </c>
      <c r="T2731" s="29">
        <v>0.10686609223432504</v>
      </c>
      <c r="U2731" s="28">
        <v>23424</v>
      </c>
      <c r="V2731" s="63"/>
      <c r="W2731" s="61">
        <f>(Table134[[#This Row],[2042 Future AADT]]-Table134[[#This Row],[AADT 2022]])/20*($W$5-2022)+Table134[[#This Row],[AADT 2022]]</f>
        <v>23424</v>
      </c>
      <c r="X2731" s="63"/>
    </row>
    <row r="2732" spans="1:24" s="21" customFormat="1" ht="24" customHeight="1" x14ac:dyDescent="0.25">
      <c r="A2732" s="24" t="s">
        <v>6141</v>
      </c>
      <c r="B2732" s="25" t="s">
        <v>21023</v>
      </c>
      <c r="C2732" s="24">
        <v>7664</v>
      </c>
      <c r="D2732" s="24" t="s">
        <v>17075</v>
      </c>
      <c r="E2732" s="24" t="s">
        <v>6142</v>
      </c>
      <c r="F2732" s="26">
        <f>Table134[[#This Row],[ToMeasure]]-Table134[[#This Row],[FromMeasure]]</f>
        <v>9.540986000000018E-2</v>
      </c>
      <c r="G2732" s="27" t="s">
        <v>5591</v>
      </c>
      <c r="H2732" s="37">
        <v>8.4736297199999999</v>
      </c>
      <c r="I2732" s="24" t="s">
        <v>6143</v>
      </c>
      <c r="J2732" s="37">
        <v>8.5690395800000001</v>
      </c>
      <c r="K2732" s="24" t="s">
        <v>6144</v>
      </c>
      <c r="L2732" s="28">
        <v>15317</v>
      </c>
      <c r="M2732" s="28">
        <v>0</v>
      </c>
      <c r="N2732" s="28">
        <v>15317</v>
      </c>
      <c r="O2732" s="25" t="s">
        <v>25188</v>
      </c>
      <c r="P2732" s="24">
        <v>9</v>
      </c>
      <c r="Q2732" s="24" t="s">
        <v>203</v>
      </c>
      <c r="R2732" s="28">
        <v>1301</v>
      </c>
      <c r="S2732" s="28">
        <v>213</v>
      </c>
      <c r="T2732" s="29">
        <v>9.8844421231311611E-2</v>
      </c>
      <c r="U2732" s="28">
        <v>24109</v>
      </c>
      <c r="V2732" s="63"/>
      <c r="W2732" s="61">
        <f>(Table134[[#This Row],[2042 Future AADT]]-Table134[[#This Row],[AADT 2022]])/20*($W$5-2022)+Table134[[#This Row],[AADT 2022]]</f>
        <v>24109</v>
      </c>
      <c r="X2732" s="63"/>
    </row>
    <row r="2733" spans="1:24" s="21" customFormat="1" ht="24" customHeight="1" x14ac:dyDescent="0.25">
      <c r="A2733" s="24" t="s">
        <v>10442</v>
      </c>
      <c r="B2733" s="25" t="s">
        <v>20826</v>
      </c>
      <c r="C2733" s="24">
        <v>7274</v>
      </c>
      <c r="D2733" s="24" t="s">
        <v>17075</v>
      </c>
      <c r="E2733" s="24" t="s">
        <v>10443</v>
      </c>
      <c r="F2733" s="26">
        <f>Table134[[#This Row],[ToMeasure]]-Table134[[#This Row],[FromMeasure]]</f>
        <v>0.10945869999999758</v>
      </c>
      <c r="G2733" s="27" t="s">
        <v>112</v>
      </c>
      <c r="H2733" s="37">
        <v>27.260577000000001</v>
      </c>
      <c r="I2733" s="24" t="s">
        <v>9694</v>
      </c>
      <c r="J2733" s="37">
        <v>27.370035699999999</v>
      </c>
      <c r="K2733" s="24" t="s">
        <v>9690</v>
      </c>
      <c r="L2733" s="28">
        <v>9690</v>
      </c>
      <c r="M2733" s="28">
        <v>12669</v>
      </c>
      <c r="N2733" s="28">
        <v>22359</v>
      </c>
      <c r="O2733" s="25" t="s">
        <v>25189</v>
      </c>
      <c r="P2733" s="24">
        <v>12</v>
      </c>
      <c r="Q2733" s="24">
        <v>77</v>
      </c>
      <c r="R2733" s="28">
        <v>684</v>
      </c>
      <c r="S2733" s="28">
        <v>2651</v>
      </c>
      <c r="T2733" s="29">
        <v>0.14915693904020752</v>
      </c>
      <c r="U2733" s="28">
        <v>41182</v>
      </c>
      <c r="V2733" s="63"/>
      <c r="W2733" s="61">
        <f>(Table134[[#This Row],[2042 Future AADT]]-Table134[[#This Row],[AADT 2022]])/20*($W$5-2022)+Table134[[#This Row],[AADT 2022]]</f>
        <v>41182</v>
      </c>
      <c r="X2733" s="63"/>
    </row>
    <row r="2734" spans="1:24" s="21" customFormat="1" ht="24" customHeight="1" x14ac:dyDescent="0.25">
      <c r="A2734" s="24" t="s">
        <v>10445</v>
      </c>
      <c r="B2734" s="25" t="s">
        <v>18919</v>
      </c>
      <c r="C2734" s="24">
        <v>3694</v>
      </c>
      <c r="D2734" s="24" t="s">
        <v>17075</v>
      </c>
      <c r="E2734" s="24" t="s">
        <v>10446</v>
      </c>
      <c r="F2734" s="26">
        <f>Table134[[#This Row],[ToMeasure]]-Table134[[#This Row],[FromMeasure]]</f>
        <v>8.2167999999999353E-2</v>
      </c>
      <c r="G2734" s="27" t="s">
        <v>502</v>
      </c>
      <c r="H2734" s="37">
        <v>8.1253834000000005</v>
      </c>
      <c r="I2734" s="24" t="s">
        <v>10447</v>
      </c>
      <c r="J2734" s="37">
        <v>8.2075513999999998</v>
      </c>
      <c r="K2734" s="24" t="s">
        <v>1114</v>
      </c>
      <c r="L2734" s="28">
        <v>21762</v>
      </c>
      <c r="M2734" s="28">
        <v>20846</v>
      </c>
      <c r="N2734" s="28">
        <v>42608</v>
      </c>
      <c r="O2734" s="25" t="s">
        <v>25190</v>
      </c>
      <c r="P2734" s="24">
        <v>7</v>
      </c>
      <c r="Q2734" s="24">
        <v>55</v>
      </c>
      <c r="R2734" s="28">
        <v>1790</v>
      </c>
      <c r="S2734" s="28">
        <v>6925</v>
      </c>
      <c r="T2734" s="29">
        <v>0.2045390536988359</v>
      </c>
      <c r="U2734" s="28">
        <v>78478</v>
      </c>
      <c r="V2734" s="63"/>
      <c r="W2734" s="61">
        <f>(Table134[[#This Row],[2042 Future AADT]]-Table134[[#This Row],[AADT 2022]])/20*($W$5-2022)+Table134[[#This Row],[AADT 2022]]</f>
        <v>78478</v>
      </c>
      <c r="X2734" s="63"/>
    </row>
    <row r="2735" spans="1:24" s="21" customFormat="1" ht="24" customHeight="1" x14ac:dyDescent="0.25">
      <c r="A2735" s="24" t="s">
        <v>16600</v>
      </c>
      <c r="B2735" s="25" t="s">
        <v>20742</v>
      </c>
      <c r="C2735" s="24">
        <v>7154</v>
      </c>
      <c r="D2735" s="24" t="s">
        <v>17075</v>
      </c>
      <c r="E2735" s="24" t="s">
        <v>10446</v>
      </c>
      <c r="F2735" s="26">
        <f>Table134[[#This Row],[ToMeasure]]-Table134[[#This Row],[FromMeasure]]</f>
        <v>8.1818800000000635E-2</v>
      </c>
      <c r="G2735" s="27" t="s">
        <v>502</v>
      </c>
      <c r="H2735" s="37">
        <v>22.274715799999999</v>
      </c>
      <c r="I2735" s="24" t="s">
        <v>5275</v>
      </c>
      <c r="J2735" s="37">
        <v>22.3565346</v>
      </c>
      <c r="K2735" s="24" t="s">
        <v>5195</v>
      </c>
      <c r="L2735" s="28">
        <v>19007</v>
      </c>
      <c r="M2735" s="28">
        <v>19019</v>
      </c>
      <c r="N2735" s="28">
        <v>38026</v>
      </c>
      <c r="O2735" s="25" t="s">
        <v>25191</v>
      </c>
      <c r="P2735" s="24">
        <v>10</v>
      </c>
      <c r="Q2735" s="24">
        <v>57</v>
      </c>
      <c r="R2735" s="28">
        <v>1173</v>
      </c>
      <c r="S2735" s="28">
        <v>4544</v>
      </c>
      <c r="T2735" s="29">
        <v>0.15034450113080525</v>
      </c>
      <c r="U2735" s="28">
        <v>70039</v>
      </c>
      <c r="V2735" s="63"/>
      <c r="W2735" s="61">
        <f>(Table134[[#This Row],[2042 Future AADT]]-Table134[[#This Row],[AADT 2022]])/20*($W$5-2022)+Table134[[#This Row],[AADT 2022]]</f>
        <v>70039</v>
      </c>
      <c r="X2735" s="63"/>
    </row>
    <row r="2736" spans="1:24" s="21" customFormat="1" ht="24" customHeight="1" x14ac:dyDescent="0.25">
      <c r="A2736" s="24" t="s">
        <v>6146</v>
      </c>
      <c r="B2736" s="25" t="s">
        <v>18952</v>
      </c>
      <c r="C2736" s="24">
        <v>3775</v>
      </c>
      <c r="D2736" s="24" t="s">
        <v>17075</v>
      </c>
      <c r="E2736" s="24" t="s">
        <v>6147</v>
      </c>
      <c r="F2736" s="26">
        <f>Table134[[#This Row],[ToMeasure]]-Table134[[#This Row],[FromMeasure]]</f>
        <v>0.15678935000000038</v>
      </c>
      <c r="G2736" s="27" t="s">
        <v>6148</v>
      </c>
      <c r="H2736" s="37">
        <v>10.4874478</v>
      </c>
      <c r="I2736" s="24" t="s">
        <v>6149</v>
      </c>
      <c r="J2736" s="37">
        <v>10.64423715</v>
      </c>
      <c r="K2736" s="24" t="s">
        <v>6150</v>
      </c>
      <c r="L2736" s="28">
        <v>4600</v>
      </c>
      <c r="M2736" s="28">
        <v>0</v>
      </c>
      <c r="N2736" s="28">
        <v>4600</v>
      </c>
      <c r="O2736" s="25" t="s">
        <v>25192</v>
      </c>
      <c r="P2736" s="24">
        <v>13</v>
      </c>
      <c r="Q2736" s="24" t="s">
        <v>203</v>
      </c>
      <c r="R2736" s="28">
        <v>142</v>
      </c>
      <c r="S2736" s="28">
        <v>547</v>
      </c>
      <c r="T2736" s="29">
        <v>0.14978260869565219</v>
      </c>
      <c r="U2736" s="28">
        <v>8236</v>
      </c>
      <c r="V2736" s="63"/>
      <c r="W2736" s="61">
        <f>(Table134[[#This Row],[2042 Future AADT]]-Table134[[#This Row],[AADT 2022]])/20*($W$5-2022)+Table134[[#This Row],[AADT 2022]]</f>
        <v>8236</v>
      </c>
      <c r="X2736" s="63"/>
    </row>
    <row r="2737" spans="1:24" s="21" customFormat="1" ht="24" customHeight="1" x14ac:dyDescent="0.25">
      <c r="A2737" s="24" t="s">
        <v>10449</v>
      </c>
      <c r="B2737" s="25" t="s">
        <v>18914</v>
      </c>
      <c r="C2737" s="24">
        <v>3684</v>
      </c>
      <c r="D2737" s="24" t="s">
        <v>17075</v>
      </c>
      <c r="E2737" s="24" t="s">
        <v>10450</v>
      </c>
      <c r="F2737" s="26">
        <f>Table134[[#This Row],[ToMeasure]]-Table134[[#This Row],[FromMeasure]]</f>
        <v>9.4839500000000854E-2</v>
      </c>
      <c r="G2737" s="27" t="s">
        <v>500</v>
      </c>
      <c r="H2737" s="37">
        <v>10.0098287</v>
      </c>
      <c r="I2737" s="24" t="s">
        <v>3294</v>
      </c>
      <c r="J2737" s="37">
        <v>10.104668200000001</v>
      </c>
      <c r="K2737" s="24" t="s">
        <v>1114</v>
      </c>
      <c r="L2737" s="28">
        <v>28616</v>
      </c>
      <c r="M2737" s="28">
        <v>23028</v>
      </c>
      <c r="N2737" s="28">
        <v>51644</v>
      </c>
      <c r="O2737" s="25" t="s">
        <v>25193</v>
      </c>
      <c r="P2737" s="24">
        <v>8</v>
      </c>
      <c r="Q2737" s="24">
        <v>52</v>
      </c>
      <c r="R2737" s="28">
        <v>1958</v>
      </c>
      <c r="S2737" s="28">
        <v>7584</v>
      </c>
      <c r="T2737" s="29">
        <v>0.18476492913019907</v>
      </c>
      <c r="U2737" s="28">
        <v>95121</v>
      </c>
      <c r="V2737" s="63"/>
      <c r="W2737" s="61">
        <f>(Table134[[#This Row],[2042 Future AADT]]-Table134[[#This Row],[AADT 2022]])/20*($W$5-2022)+Table134[[#This Row],[AADT 2022]]</f>
        <v>95121</v>
      </c>
      <c r="X2737" s="63"/>
    </row>
    <row r="2738" spans="1:24" s="21" customFormat="1" ht="24" customHeight="1" x14ac:dyDescent="0.25">
      <c r="A2738" s="24" t="s">
        <v>14625</v>
      </c>
      <c r="B2738" s="25"/>
      <c r="C2738" s="24">
        <v>7144</v>
      </c>
      <c r="D2738" s="24" t="s">
        <v>17075</v>
      </c>
      <c r="E2738" s="24" t="s">
        <v>10450</v>
      </c>
      <c r="F2738" s="26">
        <f>Table134[[#This Row],[ToMeasure]]-Table134[[#This Row],[FromMeasure]]</f>
        <v>0.15507320000000036</v>
      </c>
      <c r="G2738" s="27" t="s">
        <v>500</v>
      </c>
      <c r="H2738" s="37">
        <v>24.126003900000001</v>
      </c>
      <c r="I2738" s="24" t="s">
        <v>14626</v>
      </c>
      <c r="J2738" s="37">
        <v>24.281077100000001</v>
      </c>
      <c r="K2738" s="24" t="s">
        <v>14627</v>
      </c>
      <c r="L2738" s="28">
        <v>34995</v>
      </c>
      <c r="M2738" s="28">
        <v>0</v>
      </c>
      <c r="N2738" s="28">
        <v>34995</v>
      </c>
      <c r="O2738" s="25" t="s">
        <v>25194</v>
      </c>
      <c r="P2738" s="24">
        <v>9</v>
      </c>
      <c r="Q2738" s="24">
        <v>55</v>
      </c>
      <c r="R2738" s="28">
        <v>1085</v>
      </c>
      <c r="S2738" s="28">
        <v>4199</v>
      </c>
      <c r="T2738" s="29">
        <v>0.15099299899985713</v>
      </c>
      <c r="U2738" s="28">
        <v>64456</v>
      </c>
      <c r="V2738" s="63"/>
      <c r="W2738" s="61">
        <f>(Table134[[#This Row],[2042 Future AADT]]-Table134[[#This Row],[AADT 2022]])/20*($W$5-2022)+Table134[[#This Row],[AADT 2022]]</f>
        <v>64456</v>
      </c>
      <c r="X2738" s="63"/>
    </row>
    <row r="2739" spans="1:24" s="21" customFormat="1" ht="24" customHeight="1" x14ac:dyDescent="0.25">
      <c r="A2739" s="24" t="s">
        <v>6158</v>
      </c>
      <c r="B2739" s="25" t="s">
        <v>18909</v>
      </c>
      <c r="C2739" s="24">
        <v>3674</v>
      </c>
      <c r="D2739" s="24" t="s">
        <v>17075</v>
      </c>
      <c r="E2739" s="24" t="s">
        <v>6159</v>
      </c>
      <c r="F2739" s="26">
        <f>Table134[[#This Row],[ToMeasure]]-Table134[[#This Row],[FromMeasure]]</f>
        <v>9.5182999999998685E-2</v>
      </c>
      <c r="G2739" s="27" t="s">
        <v>498</v>
      </c>
      <c r="H2739" s="37">
        <v>28.125251420000001</v>
      </c>
      <c r="I2739" s="24" t="s">
        <v>3474</v>
      </c>
      <c r="J2739" s="37">
        <v>28.22043442</v>
      </c>
      <c r="K2739" s="24" t="s">
        <v>6160</v>
      </c>
      <c r="L2739" s="28">
        <v>22517</v>
      </c>
      <c r="M2739" s="28">
        <v>23766</v>
      </c>
      <c r="N2739" s="28">
        <v>46283</v>
      </c>
      <c r="O2739" s="25" t="s">
        <v>25195</v>
      </c>
      <c r="P2739" s="24">
        <v>7</v>
      </c>
      <c r="Q2739" s="24">
        <v>50</v>
      </c>
      <c r="R2739" s="28">
        <v>1434</v>
      </c>
      <c r="S2739" s="28">
        <v>5554</v>
      </c>
      <c r="T2739" s="29">
        <v>0.15098416265151351</v>
      </c>
      <c r="U2739" s="28">
        <v>72851</v>
      </c>
      <c r="V2739" s="63"/>
      <c r="W2739" s="61">
        <f>(Table134[[#This Row],[2042 Future AADT]]-Table134[[#This Row],[AADT 2022]])/20*($W$5-2022)+Table134[[#This Row],[AADT 2022]]</f>
        <v>72851</v>
      </c>
      <c r="X2739" s="63"/>
    </row>
    <row r="2740" spans="1:24" s="21" customFormat="1" ht="24" customHeight="1" x14ac:dyDescent="0.25">
      <c r="A2740" s="24" t="s">
        <v>16602</v>
      </c>
      <c r="B2740" s="25" t="s">
        <v>20726</v>
      </c>
      <c r="C2740" s="24">
        <v>7134</v>
      </c>
      <c r="D2740" s="24" t="s">
        <v>17075</v>
      </c>
      <c r="E2740" s="24" t="s">
        <v>6159</v>
      </c>
      <c r="F2740" s="26">
        <f>Table134[[#This Row],[ToMeasure]]-Table134[[#This Row],[FromMeasure]]</f>
        <v>7.7391259999998852E-2</v>
      </c>
      <c r="G2740" s="27" t="s">
        <v>498</v>
      </c>
      <c r="H2740" s="37">
        <v>42.280684340000001</v>
      </c>
      <c r="I2740" s="24" t="s">
        <v>5275</v>
      </c>
      <c r="J2740" s="37">
        <v>42.358075599999999</v>
      </c>
      <c r="K2740" s="24" t="s">
        <v>5195</v>
      </c>
      <c r="L2740" s="28">
        <v>11640</v>
      </c>
      <c r="M2740" s="28">
        <v>25040</v>
      </c>
      <c r="N2740" s="28">
        <v>36680</v>
      </c>
      <c r="O2740" s="25" t="s">
        <v>25196</v>
      </c>
      <c r="P2740" s="24">
        <v>10</v>
      </c>
      <c r="Q2740" s="24">
        <v>59</v>
      </c>
      <c r="R2740" s="28">
        <v>1131</v>
      </c>
      <c r="S2740" s="28">
        <v>4384</v>
      </c>
      <c r="T2740" s="29">
        <v>0.15035441657579063</v>
      </c>
      <c r="U2740" s="28">
        <v>67559</v>
      </c>
      <c r="V2740" s="63"/>
      <c r="W2740" s="61">
        <f>(Table134[[#This Row],[2042 Future AADT]]-Table134[[#This Row],[AADT 2022]])/20*($W$5-2022)+Table134[[#This Row],[AADT 2022]]</f>
        <v>67559</v>
      </c>
      <c r="X2740" s="63"/>
    </row>
    <row r="2741" spans="1:24" s="21" customFormat="1" ht="24" customHeight="1" x14ac:dyDescent="0.25">
      <c r="A2741" s="24" t="s">
        <v>6162</v>
      </c>
      <c r="B2741" s="25" t="s">
        <v>19529</v>
      </c>
      <c r="C2741" s="24">
        <v>4794</v>
      </c>
      <c r="D2741" s="24" t="s">
        <v>17075</v>
      </c>
      <c r="E2741" s="24" t="s">
        <v>6163</v>
      </c>
      <c r="F2741" s="26">
        <f>Table134[[#This Row],[ToMeasure]]-Table134[[#This Row],[FromMeasure]]</f>
        <v>9.3179520000000515E-2</v>
      </c>
      <c r="G2741" s="27" t="s">
        <v>517</v>
      </c>
      <c r="H2741" s="37">
        <v>5.0839023799999996</v>
      </c>
      <c r="I2741" s="24" t="s">
        <v>2205</v>
      </c>
      <c r="J2741" s="37">
        <v>5.1770819000000001</v>
      </c>
      <c r="K2741" s="24" t="s">
        <v>6164</v>
      </c>
      <c r="L2741" s="28">
        <v>9256</v>
      </c>
      <c r="M2741" s="28">
        <v>14354</v>
      </c>
      <c r="N2741" s="28">
        <v>23610</v>
      </c>
      <c r="O2741" s="25" t="s">
        <v>25197</v>
      </c>
      <c r="P2741" s="24">
        <v>9</v>
      </c>
      <c r="Q2741" s="24">
        <v>59</v>
      </c>
      <c r="R2741" s="28">
        <v>731</v>
      </c>
      <c r="S2741" s="28">
        <v>2833</v>
      </c>
      <c r="T2741" s="29">
        <v>0.15095298602287166</v>
      </c>
      <c r="U2741" s="28">
        <v>37163</v>
      </c>
      <c r="V2741" s="63"/>
      <c r="W2741" s="61">
        <f>(Table134[[#This Row],[2042 Future AADT]]-Table134[[#This Row],[AADT 2022]])/20*($W$5-2022)+Table134[[#This Row],[AADT 2022]]</f>
        <v>37163</v>
      </c>
      <c r="X2741" s="63"/>
    </row>
    <row r="2742" spans="1:24" s="21" customFormat="1" ht="24" customHeight="1" x14ac:dyDescent="0.25">
      <c r="A2742" s="24" t="s">
        <v>10452</v>
      </c>
      <c r="B2742" s="25" t="s">
        <v>18946</v>
      </c>
      <c r="C2742" s="24">
        <v>3764</v>
      </c>
      <c r="D2742" s="24" t="s">
        <v>17075</v>
      </c>
      <c r="E2742" s="24" t="s">
        <v>6163</v>
      </c>
      <c r="F2742" s="26">
        <f>Table134[[#This Row],[ToMeasure]]-Table134[[#This Row],[FromMeasure]]</f>
        <v>0.10376697999999962</v>
      </c>
      <c r="G2742" s="27" t="s">
        <v>517</v>
      </c>
      <c r="H2742" s="37">
        <v>7.2588937400000004</v>
      </c>
      <c r="I2742" s="24" t="s">
        <v>3508</v>
      </c>
      <c r="J2742" s="37">
        <v>7.36266072</v>
      </c>
      <c r="K2742" s="24" t="s">
        <v>3511</v>
      </c>
      <c r="L2742" s="28">
        <v>26123</v>
      </c>
      <c r="M2742" s="28">
        <v>24853</v>
      </c>
      <c r="N2742" s="28">
        <v>50976</v>
      </c>
      <c r="O2742" s="25" t="s">
        <v>25198</v>
      </c>
      <c r="P2742" s="24">
        <v>14</v>
      </c>
      <c r="Q2742" s="24">
        <v>63</v>
      </c>
      <c r="R2742" s="28">
        <v>1579</v>
      </c>
      <c r="S2742" s="28">
        <v>6116</v>
      </c>
      <c r="T2742" s="29">
        <v>0.15095338983050846</v>
      </c>
      <c r="U2742" s="28">
        <v>80238</v>
      </c>
      <c r="V2742" s="63"/>
      <c r="W2742" s="61">
        <f>(Table134[[#This Row],[2042 Future AADT]]-Table134[[#This Row],[AADT 2022]])/20*($W$5-2022)+Table134[[#This Row],[AADT 2022]]</f>
        <v>80238</v>
      </c>
      <c r="X2742" s="63"/>
    </row>
    <row r="2743" spans="1:24" s="21" customFormat="1" ht="24" customHeight="1" x14ac:dyDescent="0.25">
      <c r="A2743" s="24" t="s">
        <v>16604</v>
      </c>
      <c r="B2743" s="25" t="s">
        <v>20784</v>
      </c>
      <c r="C2743" s="24">
        <v>7214</v>
      </c>
      <c r="D2743" s="24" t="s">
        <v>17075</v>
      </c>
      <c r="E2743" s="24" t="s">
        <v>6163</v>
      </c>
      <c r="F2743" s="26">
        <f>Table134[[#This Row],[ToMeasure]]-Table134[[#This Row],[FromMeasure]]</f>
        <v>0.14237535999999906</v>
      </c>
      <c r="G2743" s="27" t="s">
        <v>517</v>
      </c>
      <c r="H2743" s="37">
        <v>21.66864313</v>
      </c>
      <c r="I2743" s="24" t="s">
        <v>16605</v>
      </c>
      <c r="J2743" s="37">
        <v>21.811018489999999</v>
      </c>
      <c r="K2743" s="24" t="s">
        <v>16606</v>
      </c>
      <c r="L2743" s="28">
        <v>12086</v>
      </c>
      <c r="M2743" s="28">
        <v>9793</v>
      </c>
      <c r="N2743" s="28">
        <v>21879</v>
      </c>
      <c r="O2743" s="25" t="s">
        <v>25199</v>
      </c>
      <c r="P2743" s="24">
        <v>10</v>
      </c>
      <c r="Q2743" s="24">
        <v>51</v>
      </c>
      <c r="R2743" s="28">
        <v>674</v>
      </c>
      <c r="S2743" s="28">
        <v>2613</v>
      </c>
      <c r="T2743" s="29">
        <v>0.15023538552950319</v>
      </c>
      <c r="U2743" s="28">
        <v>40298</v>
      </c>
      <c r="V2743" s="63"/>
      <c r="W2743" s="61">
        <f>(Table134[[#This Row],[2042 Future AADT]]-Table134[[#This Row],[AADT 2022]])/20*($W$5-2022)+Table134[[#This Row],[AADT 2022]]</f>
        <v>40298</v>
      </c>
      <c r="X2743" s="63"/>
    </row>
    <row r="2744" spans="1:24" s="21" customFormat="1" ht="24" customHeight="1" x14ac:dyDescent="0.25">
      <c r="A2744" s="24" t="s">
        <v>6166</v>
      </c>
      <c r="B2744" s="25" t="s">
        <v>19520</v>
      </c>
      <c r="C2744" s="24">
        <v>4784</v>
      </c>
      <c r="D2744" s="24" t="s">
        <v>17075</v>
      </c>
      <c r="E2744" s="24" t="s">
        <v>6167</v>
      </c>
      <c r="F2744" s="26">
        <f>Table134[[#This Row],[ToMeasure]]-Table134[[#This Row],[FromMeasure]]</f>
        <v>5.8574800000000593E-2</v>
      </c>
      <c r="G2744" s="27" t="s">
        <v>92</v>
      </c>
      <c r="H2744" s="37">
        <v>8.7966053500000001</v>
      </c>
      <c r="I2744" s="24" t="s">
        <v>6168</v>
      </c>
      <c r="J2744" s="37">
        <v>8.8551801500000007</v>
      </c>
      <c r="K2744" s="24" t="s">
        <v>3958</v>
      </c>
      <c r="L2744" s="28">
        <v>12346</v>
      </c>
      <c r="M2744" s="28">
        <v>13624</v>
      </c>
      <c r="N2744" s="28">
        <v>25970</v>
      </c>
      <c r="O2744" s="25" t="s">
        <v>25200</v>
      </c>
      <c r="P2744" s="24">
        <v>9</v>
      </c>
      <c r="Q2744" s="24">
        <v>53</v>
      </c>
      <c r="R2744" s="28">
        <v>800</v>
      </c>
      <c r="S2744" s="28">
        <v>3101</v>
      </c>
      <c r="T2744" s="29">
        <v>0.15021178282633807</v>
      </c>
      <c r="U2744" s="28">
        <v>40878</v>
      </c>
      <c r="V2744" s="63"/>
      <c r="W2744" s="61">
        <f>(Table134[[#This Row],[2042 Future AADT]]-Table134[[#This Row],[AADT 2022]])/20*($W$5-2022)+Table134[[#This Row],[AADT 2022]]</f>
        <v>40878</v>
      </c>
      <c r="X2744" s="63"/>
    </row>
    <row r="2745" spans="1:24" s="21" customFormat="1" ht="24" customHeight="1" x14ac:dyDescent="0.25">
      <c r="A2745" s="24" t="s">
        <v>16608</v>
      </c>
      <c r="B2745" s="25" t="s">
        <v>18960</v>
      </c>
      <c r="C2745" s="24">
        <v>3794</v>
      </c>
      <c r="D2745" s="24" t="s">
        <v>17075</v>
      </c>
      <c r="E2745" s="24" t="s">
        <v>6167</v>
      </c>
      <c r="F2745" s="26">
        <f>Table134[[#This Row],[ToMeasure]]-Table134[[#This Row],[FromMeasure]]</f>
        <v>0.13001762000000028</v>
      </c>
      <c r="G2745" s="27" t="s">
        <v>92</v>
      </c>
      <c r="H2745" s="37">
        <v>11.06511152</v>
      </c>
      <c r="I2745" s="24" t="s">
        <v>3519</v>
      </c>
      <c r="J2745" s="37">
        <v>11.195129140000001</v>
      </c>
      <c r="K2745" s="24" t="s">
        <v>7581</v>
      </c>
      <c r="L2745" s="28">
        <v>31892</v>
      </c>
      <c r="M2745" s="28">
        <v>29834</v>
      </c>
      <c r="N2745" s="28">
        <v>61726</v>
      </c>
      <c r="O2745" s="25" t="s">
        <v>25201</v>
      </c>
      <c r="P2745" s="24">
        <v>9</v>
      </c>
      <c r="Q2745" s="24">
        <v>61</v>
      </c>
      <c r="R2745" s="28">
        <v>1913</v>
      </c>
      <c r="S2745" s="28">
        <v>7406</v>
      </c>
      <c r="T2745" s="29">
        <v>0.15097365777792179</v>
      </c>
      <c r="U2745" s="28">
        <v>78356</v>
      </c>
      <c r="V2745" s="63"/>
      <c r="W2745" s="61">
        <f>(Table134[[#This Row],[2042 Future AADT]]-Table134[[#This Row],[AADT 2022]])/20*($W$5-2022)+Table134[[#This Row],[AADT 2022]]</f>
        <v>78356</v>
      </c>
      <c r="X2745" s="63"/>
    </row>
    <row r="2746" spans="1:24" s="21" customFormat="1" ht="24" customHeight="1" x14ac:dyDescent="0.25">
      <c r="A2746" s="24" t="s">
        <v>6170</v>
      </c>
      <c r="B2746" s="25" t="s">
        <v>20793</v>
      </c>
      <c r="C2746" s="24">
        <v>7224</v>
      </c>
      <c r="D2746" s="24" t="s">
        <v>17075</v>
      </c>
      <c r="E2746" s="24" t="s">
        <v>6167</v>
      </c>
      <c r="F2746" s="26">
        <f>Table134[[#This Row],[ToMeasure]]-Table134[[#This Row],[FromMeasure]]</f>
        <v>7.6314740000000825E-2</v>
      </c>
      <c r="G2746" s="27" t="s">
        <v>92</v>
      </c>
      <c r="H2746" s="37">
        <v>25.380967989999998</v>
      </c>
      <c r="I2746" s="24" t="s">
        <v>5275</v>
      </c>
      <c r="J2746" s="37">
        <v>25.457282729999999</v>
      </c>
      <c r="K2746" s="24" t="s">
        <v>5195</v>
      </c>
      <c r="L2746" s="28">
        <v>16052</v>
      </c>
      <c r="M2746" s="28">
        <v>15665</v>
      </c>
      <c r="N2746" s="28">
        <v>31717</v>
      </c>
      <c r="O2746" s="25" t="s">
        <v>25202</v>
      </c>
      <c r="P2746" s="24">
        <v>9</v>
      </c>
      <c r="Q2746" s="24">
        <v>53</v>
      </c>
      <c r="R2746" s="28">
        <v>977</v>
      </c>
      <c r="S2746" s="28">
        <v>3788</v>
      </c>
      <c r="T2746" s="29">
        <v>0.15023488980672825</v>
      </c>
      <c r="U2746" s="28">
        <v>40262</v>
      </c>
      <c r="V2746" s="63"/>
      <c r="W2746" s="61">
        <f>(Table134[[#This Row],[2042 Future AADT]]-Table134[[#This Row],[AADT 2022]])/20*($W$5-2022)+Table134[[#This Row],[AADT 2022]]</f>
        <v>40262</v>
      </c>
      <c r="X2746" s="63"/>
    </row>
    <row r="2747" spans="1:24" s="21" customFormat="1" ht="24" customHeight="1" x14ac:dyDescent="0.25">
      <c r="A2747" s="24" t="s">
        <v>6172</v>
      </c>
      <c r="B2747" s="25" t="s">
        <v>18902</v>
      </c>
      <c r="C2747" s="24">
        <v>3654</v>
      </c>
      <c r="D2747" s="24" t="s">
        <v>17075</v>
      </c>
      <c r="E2747" s="24" t="s">
        <v>6173</v>
      </c>
      <c r="F2747" s="26">
        <f>Table134[[#This Row],[ToMeasure]]-Table134[[#This Row],[FromMeasure]]</f>
        <v>9.2256730000002563E-2</v>
      </c>
      <c r="G2747" s="27" t="s">
        <v>494</v>
      </c>
      <c r="H2747" s="37">
        <v>30.891827299999999</v>
      </c>
      <c r="I2747" s="24" t="s">
        <v>3468</v>
      </c>
      <c r="J2747" s="37">
        <v>30.984084030000002</v>
      </c>
      <c r="K2747" s="24" t="s">
        <v>6174</v>
      </c>
      <c r="L2747" s="28">
        <v>15855</v>
      </c>
      <c r="M2747" s="28">
        <v>22886</v>
      </c>
      <c r="N2747" s="28">
        <v>38741</v>
      </c>
      <c r="O2747" s="25" t="s">
        <v>25203</v>
      </c>
      <c r="P2747" s="24">
        <v>10</v>
      </c>
      <c r="Q2747" s="24">
        <v>58</v>
      </c>
      <c r="R2747" s="28">
        <v>1200</v>
      </c>
      <c r="S2747" s="28">
        <v>4647</v>
      </c>
      <c r="T2747" s="29">
        <v>0.15092537621641156</v>
      </c>
      <c r="U2747" s="28">
        <v>71355</v>
      </c>
      <c r="V2747" s="63"/>
      <c r="W2747" s="61">
        <f>(Table134[[#This Row],[2042 Future AADT]]-Table134[[#This Row],[AADT 2022]])/20*($W$5-2022)+Table134[[#This Row],[AADT 2022]]</f>
        <v>71355</v>
      </c>
      <c r="X2747" s="63"/>
    </row>
    <row r="2748" spans="1:24" s="21" customFormat="1" ht="24" customHeight="1" x14ac:dyDescent="0.25">
      <c r="A2748" s="24" t="s">
        <v>6176</v>
      </c>
      <c r="B2748" s="25" t="s">
        <v>21189</v>
      </c>
      <c r="C2748" s="24">
        <v>8075</v>
      </c>
      <c r="D2748" s="24" t="s">
        <v>17075</v>
      </c>
      <c r="E2748" s="24" t="s">
        <v>6177</v>
      </c>
      <c r="F2748" s="26">
        <f>Table134[[#This Row],[ToMeasure]]-Table134[[#This Row],[FromMeasure]]</f>
        <v>0.4450142200000009</v>
      </c>
      <c r="G2748" s="27" t="s">
        <v>6178</v>
      </c>
      <c r="H2748" s="37">
        <v>8.3529828699999999</v>
      </c>
      <c r="I2748" s="24" t="s">
        <v>6179</v>
      </c>
      <c r="J2748" s="37">
        <v>8.7979970900000009</v>
      </c>
      <c r="K2748" s="24" t="s">
        <v>6180</v>
      </c>
      <c r="L2748" s="28">
        <v>437</v>
      </c>
      <c r="M2748" s="28">
        <v>0</v>
      </c>
      <c r="N2748" s="28">
        <v>437</v>
      </c>
      <c r="O2748" s="25" t="s">
        <v>25204</v>
      </c>
      <c r="P2748" s="24">
        <v>14</v>
      </c>
      <c r="Q2748" s="24" t="s">
        <v>203</v>
      </c>
      <c r="R2748" s="28">
        <v>14</v>
      </c>
      <c r="S2748" s="28">
        <v>11</v>
      </c>
      <c r="T2748" s="29">
        <v>5.7208237986270026E-2</v>
      </c>
      <c r="U2748" s="28">
        <v>688</v>
      </c>
      <c r="V2748" s="63"/>
      <c r="W2748" s="61">
        <f>(Table134[[#This Row],[2042 Future AADT]]-Table134[[#This Row],[AADT 2022]])/20*($W$5-2022)+Table134[[#This Row],[AADT 2022]]</f>
        <v>688</v>
      </c>
      <c r="X2748" s="63"/>
    </row>
    <row r="2749" spans="1:24" s="21" customFormat="1" ht="24" customHeight="1" x14ac:dyDescent="0.25">
      <c r="A2749" s="24" t="s">
        <v>6182</v>
      </c>
      <c r="B2749" s="25" t="s">
        <v>18896</v>
      </c>
      <c r="C2749" s="24">
        <v>3644</v>
      </c>
      <c r="D2749" s="24" t="s">
        <v>17075</v>
      </c>
      <c r="E2749" s="24" t="s">
        <v>2627</v>
      </c>
      <c r="F2749" s="26">
        <f>Table134[[#This Row],[ToMeasure]]-Table134[[#This Row],[FromMeasure]]</f>
        <v>9.5812200000004566E-2</v>
      </c>
      <c r="G2749" s="27" t="s">
        <v>492</v>
      </c>
      <c r="H2749" s="37">
        <v>40.398789639999997</v>
      </c>
      <c r="I2749" s="24" t="s">
        <v>3464</v>
      </c>
      <c r="J2749" s="37">
        <v>40.494601840000001</v>
      </c>
      <c r="K2749" s="24" t="s">
        <v>1114</v>
      </c>
      <c r="L2749" s="28">
        <v>11184</v>
      </c>
      <c r="M2749" s="28">
        <v>15068</v>
      </c>
      <c r="N2749" s="28">
        <v>26252</v>
      </c>
      <c r="O2749" s="25" t="s">
        <v>25205</v>
      </c>
      <c r="P2749" s="24">
        <v>10</v>
      </c>
      <c r="Q2749" s="24">
        <v>59</v>
      </c>
      <c r="R2749" s="28">
        <v>820</v>
      </c>
      <c r="S2749" s="28">
        <v>3177</v>
      </c>
      <c r="T2749" s="29">
        <v>0.15225506628066432</v>
      </c>
      <c r="U2749" s="28">
        <v>48352</v>
      </c>
      <c r="V2749" s="63"/>
      <c r="W2749" s="61">
        <f>(Table134[[#This Row],[2042 Future AADT]]-Table134[[#This Row],[AADT 2022]])/20*($W$5-2022)+Table134[[#This Row],[AADT 2022]]</f>
        <v>48352</v>
      </c>
      <c r="X2749" s="63"/>
    </row>
    <row r="2750" spans="1:24" s="21" customFormat="1" ht="24" customHeight="1" x14ac:dyDescent="0.25">
      <c r="A2750" s="24" t="s">
        <v>14629</v>
      </c>
      <c r="B2750" s="25" t="s">
        <v>18891</v>
      </c>
      <c r="C2750" s="24">
        <v>3633</v>
      </c>
      <c r="D2750" s="24" t="s">
        <v>17075</v>
      </c>
      <c r="E2750" s="24" t="s">
        <v>2620</v>
      </c>
      <c r="F2750" s="26">
        <f>Table134[[#This Row],[ToMeasure]]-Table134[[#This Row],[FromMeasure]]</f>
        <v>0.10225207999999952</v>
      </c>
      <c r="G2750" s="27" t="s">
        <v>169</v>
      </c>
      <c r="H2750" s="37">
        <v>38.620895930000003</v>
      </c>
      <c r="I2750" s="24" t="s">
        <v>9542</v>
      </c>
      <c r="J2750" s="37">
        <v>38.723148010000003</v>
      </c>
      <c r="K2750" s="24" t="s">
        <v>1114</v>
      </c>
      <c r="L2750" s="28">
        <v>17767</v>
      </c>
      <c r="M2750" s="28">
        <v>22312</v>
      </c>
      <c r="N2750" s="28">
        <v>40079</v>
      </c>
      <c r="O2750" s="25" t="s">
        <v>25206</v>
      </c>
      <c r="P2750" s="24">
        <v>8</v>
      </c>
      <c r="Q2750" s="24">
        <v>57</v>
      </c>
      <c r="R2750" s="28">
        <v>3685</v>
      </c>
      <c r="S2750" s="28">
        <v>601</v>
      </c>
      <c r="T2750" s="29">
        <v>0.10693879587814067</v>
      </c>
      <c r="U2750" s="28">
        <v>63086</v>
      </c>
      <c r="V2750" s="63"/>
      <c r="W2750" s="61">
        <f>(Table134[[#This Row],[2042 Future AADT]]-Table134[[#This Row],[AADT 2022]])/20*($W$5-2022)+Table134[[#This Row],[AADT 2022]]</f>
        <v>63086</v>
      </c>
      <c r="X2750" s="63"/>
    </row>
    <row r="2751" spans="1:24" s="21" customFormat="1" ht="24" customHeight="1" x14ac:dyDescent="0.25">
      <c r="A2751" s="24" t="s">
        <v>10454</v>
      </c>
      <c r="B2751" s="25" t="s">
        <v>19560</v>
      </c>
      <c r="C2751" s="24">
        <v>4844</v>
      </c>
      <c r="D2751" s="24" t="s">
        <v>17075</v>
      </c>
      <c r="E2751" s="24" t="s">
        <v>10455</v>
      </c>
      <c r="F2751" s="26">
        <f>Table134[[#This Row],[ToMeasure]]-Table134[[#This Row],[FromMeasure]]</f>
        <v>5.7765899999999704E-2</v>
      </c>
      <c r="G2751" s="27" t="s">
        <v>645</v>
      </c>
      <c r="H2751" s="37">
        <v>28.200160180000001</v>
      </c>
      <c r="I2751" s="24" t="s">
        <v>2205</v>
      </c>
      <c r="J2751" s="37">
        <v>28.257926080000001</v>
      </c>
      <c r="K2751" s="24" t="s">
        <v>3958</v>
      </c>
      <c r="L2751" s="28">
        <v>0</v>
      </c>
      <c r="M2751" s="28">
        <v>6602</v>
      </c>
      <c r="N2751" s="28">
        <v>6602</v>
      </c>
      <c r="O2751" s="25" t="s">
        <v>25207</v>
      </c>
      <c r="P2751" s="24">
        <v>26</v>
      </c>
      <c r="Q2751" s="24" t="s">
        <v>203</v>
      </c>
      <c r="R2751" s="28">
        <v>349</v>
      </c>
      <c r="S2751" s="28">
        <v>1353</v>
      </c>
      <c r="T2751" s="29">
        <v>0.25780066646470767</v>
      </c>
      <c r="U2751" s="28">
        <v>10392</v>
      </c>
      <c r="V2751" s="63"/>
      <c r="W2751" s="61">
        <f>(Table134[[#This Row],[2042 Future AADT]]-Table134[[#This Row],[AADT 2022]])/20*($W$5-2022)+Table134[[#This Row],[AADT 2022]]</f>
        <v>10392</v>
      </c>
      <c r="X2751" s="63"/>
    </row>
    <row r="2752" spans="1:24" s="21" customFormat="1" ht="24" customHeight="1" x14ac:dyDescent="0.25">
      <c r="A2752" s="24" t="s">
        <v>14631</v>
      </c>
      <c r="B2752" s="25" t="s">
        <v>18677</v>
      </c>
      <c r="C2752" s="24">
        <v>3184</v>
      </c>
      <c r="D2752" s="24" t="s">
        <v>17075</v>
      </c>
      <c r="E2752" s="24" t="s">
        <v>14632</v>
      </c>
      <c r="F2752" s="26">
        <f>Table134[[#This Row],[ToMeasure]]-Table134[[#This Row],[FromMeasure]]</f>
        <v>2.0832759999999999E-2</v>
      </c>
      <c r="G2752" s="27" t="s">
        <v>14633</v>
      </c>
      <c r="H2752" s="37">
        <v>0</v>
      </c>
      <c r="I2752" s="24" t="s">
        <v>3119</v>
      </c>
      <c r="J2752" s="37">
        <v>2.0832759999999999E-2</v>
      </c>
      <c r="K2752" s="24" t="s">
        <v>3181</v>
      </c>
      <c r="L2752" s="28">
        <v>75</v>
      </c>
      <c r="M2752" s="28">
        <v>210</v>
      </c>
      <c r="N2752" s="28">
        <v>285</v>
      </c>
      <c r="O2752" s="25" t="s">
        <v>25208</v>
      </c>
      <c r="P2752" s="24">
        <v>14</v>
      </c>
      <c r="Q2752" s="24">
        <v>69</v>
      </c>
      <c r="R2752" s="28">
        <v>11</v>
      </c>
      <c r="S2752" s="28">
        <v>5</v>
      </c>
      <c r="T2752" s="29">
        <v>5.6140350877192984E-2</v>
      </c>
      <c r="U2752" s="28">
        <v>481</v>
      </c>
      <c r="V2752" s="63"/>
      <c r="W2752" s="61">
        <f>(Table134[[#This Row],[2042 Future AADT]]-Table134[[#This Row],[AADT 2022]])/20*($W$5-2022)+Table134[[#This Row],[AADT 2022]]</f>
        <v>481</v>
      </c>
      <c r="X2752" s="63"/>
    </row>
    <row r="2753" spans="1:24" s="21" customFormat="1" ht="30" x14ac:dyDescent="0.25">
      <c r="A2753" s="24" t="s">
        <v>6184</v>
      </c>
      <c r="B2753" s="25" t="s">
        <v>25957</v>
      </c>
      <c r="C2753" s="24">
        <v>8464</v>
      </c>
      <c r="D2753" s="24" t="s">
        <v>17075</v>
      </c>
      <c r="E2753" s="24" t="s">
        <v>6185</v>
      </c>
      <c r="F2753" s="26">
        <f>Table134[[#This Row],[ToMeasure]]-Table134[[#This Row],[FromMeasure]]</f>
        <v>7.485276999999968E-2</v>
      </c>
      <c r="G2753" s="27" t="s">
        <v>1935</v>
      </c>
      <c r="H2753" s="37">
        <v>6.6676695500000003</v>
      </c>
      <c r="I2753" s="24" t="s">
        <v>6186</v>
      </c>
      <c r="J2753" s="37">
        <v>6.74252232</v>
      </c>
      <c r="K2753" s="24" t="s">
        <v>6187</v>
      </c>
      <c r="L2753" s="28">
        <v>21301</v>
      </c>
      <c r="M2753" s="28">
        <v>12641</v>
      </c>
      <c r="N2753" s="28">
        <v>33942</v>
      </c>
      <c r="O2753" s="25" t="s">
        <v>25209</v>
      </c>
      <c r="P2753" s="24">
        <v>9</v>
      </c>
      <c r="Q2753" s="24">
        <v>58</v>
      </c>
      <c r="R2753" s="28">
        <v>1322</v>
      </c>
      <c r="S2753" s="28">
        <v>5126</v>
      </c>
      <c r="T2753" s="29">
        <v>0.18997112721701725</v>
      </c>
      <c r="U2753" s="28">
        <v>53426</v>
      </c>
      <c r="V2753" s="63"/>
      <c r="W2753" s="61">
        <f>(Table134[[#This Row],[2042 Future AADT]]-Table134[[#This Row],[AADT 2022]])/20*($W$5-2022)+Table134[[#This Row],[AADT 2022]]</f>
        <v>53426</v>
      </c>
      <c r="X2753" s="63"/>
    </row>
    <row r="2754" spans="1:24" s="21" customFormat="1" ht="24" customHeight="1" x14ac:dyDescent="0.25">
      <c r="A2754" s="24" t="s">
        <v>10462</v>
      </c>
      <c r="B2754" s="25" t="s">
        <v>20574</v>
      </c>
      <c r="C2754" s="24">
        <v>6814</v>
      </c>
      <c r="D2754" s="24" t="s">
        <v>17075</v>
      </c>
      <c r="E2754" s="24" t="s">
        <v>6185</v>
      </c>
      <c r="F2754" s="26">
        <f>Table134[[#This Row],[ToMeasure]]-Table134[[#This Row],[FromMeasure]]</f>
        <v>8.1251209999999574E-2</v>
      </c>
      <c r="G2754" s="27" t="s">
        <v>1935</v>
      </c>
      <c r="H2754" s="37">
        <v>13.48693681</v>
      </c>
      <c r="I2754" s="24" t="s">
        <v>10463</v>
      </c>
      <c r="J2754" s="37">
        <v>13.568188019999999</v>
      </c>
      <c r="K2754" s="24" t="s">
        <v>10464</v>
      </c>
      <c r="L2754" s="28">
        <v>22343</v>
      </c>
      <c r="M2754" s="28">
        <v>21264</v>
      </c>
      <c r="N2754" s="28">
        <v>43607</v>
      </c>
      <c r="O2754" s="25" t="s">
        <v>25210</v>
      </c>
      <c r="P2754" s="24">
        <v>9</v>
      </c>
      <c r="Q2754" s="24">
        <v>58</v>
      </c>
      <c r="R2754" s="28">
        <v>1388</v>
      </c>
      <c r="S2754" s="28">
        <v>5379</v>
      </c>
      <c r="T2754" s="29">
        <v>0.15518150755612631</v>
      </c>
      <c r="U2754" s="28">
        <v>68639</v>
      </c>
      <c r="V2754" s="63"/>
      <c r="W2754" s="61">
        <f>(Table134[[#This Row],[2042 Future AADT]]-Table134[[#This Row],[AADT 2022]])/20*($W$5-2022)+Table134[[#This Row],[AADT 2022]]</f>
        <v>68639</v>
      </c>
      <c r="X2754" s="63"/>
    </row>
    <row r="2755" spans="1:24" s="21" customFormat="1" ht="24" customHeight="1" x14ac:dyDescent="0.25">
      <c r="A2755" s="24" t="s">
        <v>16612</v>
      </c>
      <c r="B2755" s="25" t="s">
        <v>21076</v>
      </c>
      <c r="C2755" s="24">
        <v>7794</v>
      </c>
      <c r="D2755" s="24" t="s">
        <v>17075</v>
      </c>
      <c r="E2755" s="24" t="s">
        <v>6185</v>
      </c>
      <c r="F2755" s="26">
        <f>Table134[[#This Row],[ToMeasure]]-Table134[[#This Row],[FromMeasure]]</f>
        <v>6.4867050000000148E-2</v>
      </c>
      <c r="G2755" s="27" t="s">
        <v>1935</v>
      </c>
      <c r="H2755" s="37">
        <v>17.600351010000001</v>
      </c>
      <c r="I2755" s="24" t="s">
        <v>16613</v>
      </c>
      <c r="J2755" s="37">
        <v>17.665218060000001</v>
      </c>
      <c r="K2755" s="24" t="s">
        <v>13111</v>
      </c>
      <c r="L2755" s="28">
        <v>11434</v>
      </c>
      <c r="M2755" s="28">
        <v>8896</v>
      </c>
      <c r="N2755" s="28">
        <v>20330</v>
      </c>
      <c r="O2755" s="25" t="s">
        <v>25211</v>
      </c>
      <c r="P2755" s="24">
        <v>9</v>
      </c>
      <c r="Q2755" s="24">
        <v>67</v>
      </c>
      <c r="R2755" s="28">
        <v>527</v>
      </c>
      <c r="S2755" s="28">
        <v>2047</v>
      </c>
      <c r="T2755" s="29">
        <v>0.1266109198229218</v>
      </c>
      <c r="U2755" s="28">
        <v>34307</v>
      </c>
      <c r="V2755" s="63"/>
      <c r="W2755" s="61">
        <f>(Table134[[#This Row],[2042 Future AADT]]-Table134[[#This Row],[AADT 2022]])/20*($W$5-2022)+Table134[[#This Row],[AADT 2022]]</f>
        <v>34307</v>
      </c>
      <c r="X2755" s="63"/>
    </row>
    <row r="2756" spans="1:24" s="21" customFormat="1" ht="24" customHeight="1" x14ac:dyDescent="0.25">
      <c r="A2756" s="24" t="s">
        <v>14640</v>
      </c>
      <c r="B2756" s="25" t="s">
        <v>18887</v>
      </c>
      <c r="C2756" s="24">
        <v>3614</v>
      </c>
      <c r="D2756" s="24" t="s">
        <v>17075</v>
      </c>
      <c r="E2756" s="24" t="s">
        <v>14641</v>
      </c>
      <c r="F2756" s="26">
        <f>Table134[[#This Row],[ToMeasure]]-Table134[[#This Row],[FromMeasure]]</f>
        <v>9.5141739999999864E-2</v>
      </c>
      <c r="G2756" s="27" t="s">
        <v>489</v>
      </c>
      <c r="H2756" s="37">
        <v>5.6679665200000002</v>
      </c>
      <c r="I2756" s="24" t="s">
        <v>7524</v>
      </c>
      <c r="J2756" s="37">
        <v>5.7631082600000001</v>
      </c>
      <c r="K2756" s="24" t="s">
        <v>6372</v>
      </c>
      <c r="L2756" s="28">
        <v>20653</v>
      </c>
      <c r="M2756" s="28">
        <v>11398</v>
      </c>
      <c r="N2756" s="28">
        <v>32051</v>
      </c>
      <c r="O2756" s="25" t="s">
        <v>25212</v>
      </c>
      <c r="P2756" s="24">
        <v>8</v>
      </c>
      <c r="Q2756" s="24">
        <v>59</v>
      </c>
      <c r="R2756" s="28">
        <v>2947</v>
      </c>
      <c r="S2756" s="28">
        <v>480</v>
      </c>
      <c r="T2756" s="29">
        <v>0.10692334092540014</v>
      </c>
      <c r="U2756" s="28">
        <v>59033</v>
      </c>
      <c r="V2756" s="63"/>
      <c r="W2756" s="61">
        <f>(Table134[[#This Row],[2042 Future AADT]]-Table134[[#This Row],[AADT 2022]])/20*($W$5-2022)+Table134[[#This Row],[AADT 2022]]</f>
        <v>59033</v>
      </c>
      <c r="X2756" s="63"/>
    </row>
    <row r="2757" spans="1:24" s="21" customFormat="1" ht="24" customHeight="1" x14ac:dyDescent="0.25">
      <c r="A2757" s="24" t="s">
        <v>16616</v>
      </c>
      <c r="B2757" s="25" t="s">
        <v>19015</v>
      </c>
      <c r="C2757" s="24">
        <v>3944</v>
      </c>
      <c r="D2757" s="24" t="s">
        <v>17075</v>
      </c>
      <c r="E2757" s="24" t="s">
        <v>16617</v>
      </c>
      <c r="F2757" s="26">
        <f>Table134[[#This Row],[ToMeasure]]-Table134[[#This Row],[FromMeasure]]</f>
        <v>0.1411717699999997</v>
      </c>
      <c r="G2757" s="27" t="s">
        <v>72</v>
      </c>
      <c r="H2757" s="37">
        <v>72.921527429999998</v>
      </c>
      <c r="I2757" s="24" t="s">
        <v>1447</v>
      </c>
      <c r="J2757" s="37">
        <v>73.062699199999997</v>
      </c>
      <c r="K2757" s="24" t="s">
        <v>1447</v>
      </c>
      <c r="L2757" s="28">
        <v>46627</v>
      </c>
      <c r="M2757" s="28">
        <v>18598</v>
      </c>
      <c r="N2757" s="28">
        <v>65225</v>
      </c>
      <c r="O2757" s="25" t="s">
        <v>25213</v>
      </c>
      <c r="P2757" s="24">
        <v>8</v>
      </c>
      <c r="Q2757" s="24">
        <v>51</v>
      </c>
      <c r="R2757" s="28">
        <v>2088</v>
      </c>
      <c r="S2757" s="28">
        <v>8083</v>
      </c>
      <c r="T2757" s="29">
        <v>0.15593714066692219</v>
      </c>
      <c r="U2757" s="28">
        <v>82797</v>
      </c>
      <c r="V2757" s="63"/>
      <c r="W2757" s="61">
        <f>(Table134[[#This Row],[2042 Future AADT]]-Table134[[#This Row],[AADT 2022]])/20*($W$5-2022)+Table134[[#This Row],[AADT 2022]]</f>
        <v>82797</v>
      </c>
      <c r="X2757" s="63"/>
    </row>
    <row r="2758" spans="1:24" s="21" customFormat="1" ht="24" customHeight="1" x14ac:dyDescent="0.25">
      <c r="A2758" s="24" t="s">
        <v>16619</v>
      </c>
      <c r="B2758" s="25" t="s">
        <v>20943</v>
      </c>
      <c r="C2758" s="24">
        <v>7494</v>
      </c>
      <c r="D2758" s="24" t="s">
        <v>17075</v>
      </c>
      <c r="E2758" s="24" t="s">
        <v>16617</v>
      </c>
      <c r="F2758" s="26">
        <f>Table134[[#This Row],[ToMeasure]]-Table134[[#This Row],[FromMeasure]]</f>
        <v>6.410984999999414E-2</v>
      </c>
      <c r="G2758" s="27" t="s">
        <v>72</v>
      </c>
      <c r="H2758" s="37">
        <v>77.29375675</v>
      </c>
      <c r="I2758" s="24" t="s">
        <v>5275</v>
      </c>
      <c r="J2758" s="37">
        <v>77.357866599999994</v>
      </c>
      <c r="K2758" s="24" t="s">
        <v>5195</v>
      </c>
      <c r="L2758" s="28">
        <v>13875</v>
      </c>
      <c r="M2758" s="28">
        <v>10100</v>
      </c>
      <c r="N2758" s="28">
        <v>23975</v>
      </c>
      <c r="O2758" s="25" t="s">
        <v>25214</v>
      </c>
      <c r="P2758" s="24">
        <v>11</v>
      </c>
      <c r="Q2758" s="24">
        <v>77</v>
      </c>
      <c r="R2758" s="28">
        <v>741</v>
      </c>
      <c r="S2758" s="28">
        <v>2873</v>
      </c>
      <c r="T2758" s="29">
        <v>0.15074035453597498</v>
      </c>
      <c r="U2758" s="28">
        <v>37737</v>
      </c>
      <c r="V2758" s="63"/>
      <c r="W2758" s="61">
        <f>(Table134[[#This Row],[2042 Future AADT]]-Table134[[#This Row],[AADT 2022]])/20*($W$5-2022)+Table134[[#This Row],[AADT 2022]]</f>
        <v>37737</v>
      </c>
      <c r="X2758" s="63"/>
    </row>
    <row r="2759" spans="1:24" s="21" customFormat="1" ht="24" customHeight="1" x14ac:dyDescent="0.25">
      <c r="A2759" s="24" t="s">
        <v>14754</v>
      </c>
      <c r="B2759" s="25" t="s">
        <v>21377</v>
      </c>
      <c r="C2759" s="24">
        <v>8656</v>
      </c>
      <c r="D2759" s="24" t="s">
        <v>17075</v>
      </c>
      <c r="E2759" s="24" t="s">
        <v>6200</v>
      </c>
      <c r="F2759" s="26">
        <f>Table134[[#This Row],[ToMeasure]]-Table134[[#This Row],[FromMeasure]]</f>
        <v>0.11296523999999941</v>
      </c>
      <c r="G2759" s="27" t="s">
        <v>139</v>
      </c>
      <c r="H2759" s="37">
        <v>15.800241590000001</v>
      </c>
      <c r="I2759" s="24" t="s">
        <v>5913</v>
      </c>
      <c r="J2759" s="37">
        <v>15.91320683</v>
      </c>
      <c r="K2759" s="24" t="s">
        <v>10107</v>
      </c>
      <c r="L2759" s="28">
        <v>23297</v>
      </c>
      <c r="M2759" s="28">
        <v>22408</v>
      </c>
      <c r="N2759" s="28">
        <v>45705</v>
      </c>
      <c r="O2759" s="25" t="s">
        <v>25215</v>
      </c>
      <c r="P2759" s="24">
        <v>10</v>
      </c>
      <c r="Q2759" s="24">
        <v>59</v>
      </c>
      <c r="R2759" s="28">
        <v>1895</v>
      </c>
      <c r="S2759" s="28">
        <v>2792</v>
      </c>
      <c r="T2759" s="29">
        <v>0.10254895525653648</v>
      </c>
      <c r="U2759" s="28">
        <v>58018</v>
      </c>
      <c r="V2759" s="63"/>
      <c r="W2759" s="61">
        <f>(Table134[[#This Row],[2042 Future AADT]]-Table134[[#This Row],[AADT 2022]])/20*($W$5-2022)+Table134[[#This Row],[AADT 2022]]</f>
        <v>58018</v>
      </c>
      <c r="X2759" s="63"/>
    </row>
    <row r="2760" spans="1:24" s="21" customFormat="1" ht="24" customHeight="1" x14ac:dyDescent="0.25">
      <c r="A2760" s="24" t="s">
        <v>6199</v>
      </c>
      <c r="B2760" s="25" t="s">
        <v>20716</v>
      </c>
      <c r="C2760" s="24">
        <v>7114</v>
      </c>
      <c r="D2760" s="24" t="s">
        <v>17075</v>
      </c>
      <c r="E2760" s="24" t="s">
        <v>6200</v>
      </c>
      <c r="F2760" s="26">
        <f>Table134[[#This Row],[ToMeasure]]-Table134[[#This Row],[FromMeasure]]</f>
        <v>0.1166318199999985</v>
      </c>
      <c r="G2760" s="27" t="s">
        <v>139</v>
      </c>
      <c r="H2760" s="37">
        <v>26.20104087</v>
      </c>
      <c r="I2760" s="24" t="s">
        <v>6201</v>
      </c>
      <c r="J2760" s="37">
        <v>26.317672689999998</v>
      </c>
      <c r="K2760" s="24" t="s">
        <v>6202</v>
      </c>
      <c r="L2760" s="28">
        <v>47199</v>
      </c>
      <c r="M2760" s="28">
        <v>0</v>
      </c>
      <c r="N2760" s="28">
        <v>47199</v>
      </c>
      <c r="O2760" s="25" t="s">
        <v>25216</v>
      </c>
      <c r="P2760" s="24">
        <v>12</v>
      </c>
      <c r="Q2760" s="24">
        <v>54</v>
      </c>
      <c r="R2760" s="28">
        <v>3675</v>
      </c>
      <c r="S2760" s="28">
        <v>5505</v>
      </c>
      <c r="T2760" s="29">
        <v>0.19449564609419692</v>
      </c>
      <c r="U2760" s="28">
        <v>59915</v>
      </c>
      <c r="V2760" s="63"/>
      <c r="W2760" s="61">
        <f>(Table134[[#This Row],[2042 Future AADT]]-Table134[[#This Row],[AADT 2022]])/20*($W$5-2022)+Table134[[#This Row],[AADT 2022]]</f>
        <v>59915</v>
      </c>
      <c r="X2760" s="63"/>
    </row>
    <row r="2761" spans="1:24" s="21" customFormat="1" ht="24" customHeight="1" x14ac:dyDescent="0.25">
      <c r="A2761" s="24" t="s">
        <v>14756</v>
      </c>
      <c r="B2761" s="25" t="s">
        <v>19681</v>
      </c>
      <c r="C2761" s="24">
        <v>4984</v>
      </c>
      <c r="D2761" s="24" t="s">
        <v>17075</v>
      </c>
      <c r="E2761" s="24" t="s">
        <v>6200</v>
      </c>
      <c r="F2761" s="26">
        <f>Table134[[#This Row],[ToMeasure]]-Table134[[#This Row],[FromMeasure]]</f>
        <v>0.19334546999999702</v>
      </c>
      <c r="G2761" s="27" t="s">
        <v>139</v>
      </c>
      <c r="H2761" s="37">
        <v>33.192557290000003</v>
      </c>
      <c r="I2761" s="24" t="s">
        <v>2205</v>
      </c>
      <c r="J2761" s="37">
        <v>33.38590276</v>
      </c>
      <c r="K2761" s="24" t="s">
        <v>3958</v>
      </c>
      <c r="L2761" s="28">
        <v>21728</v>
      </c>
      <c r="M2761" s="28">
        <v>25502</v>
      </c>
      <c r="N2761" s="28">
        <v>47230</v>
      </c>
      <c r="O2761" s="25" t="s">
        <v>25217</v>
      </c>
      <c r="P2761" s="24">
        <v>9</v>
      </c>
      <c r="Q2761" s="24">
        <v>65</v>
      </c>
      <c r="R2761" s="28">
        <v>4376</v>
      </c>
      <c r="S2761" s="28">
        <v>712</v>
      </c>
      <c r="T2761" s="29">
        <v>0.10772813889477027</v>
      </c>
      <c r="U2761" s="28">
        <v>59954</v>
      </c>
      <c r="V2761" s="63"/>
      <c r="W2761" s="61">
        <f>(Table134[[#This Row],[2042 Future AADT]]-Table134[[#This Row],[AADT 2022]])/20*($W$5-2022)+Table134[[#This Row],[AADT 2022]]</f>
        <v>59954</v>
      </c>
      <c r="X2761" s="63"/>
    </row>
    <row r="2762" spans="1:24" s="21" customFormat="1" ht="24" customHeight="1" x14ac:dyDescent="0.25">
      <c r="A2762" s="24" t="s">
        <v>16623</v>
      </c>
      <c r="B2762" s="25" t="s">
        <v>20531</v>
      </c>
      <c r="C2762" s="24">
        <v>6714</v>
      </c>
      <c r="D2762" s="24" t="s">
        <v>17075</v>
      </c>
      <c r="E2762" s="24" t="s">
        <v>6200</v>
      </c>
      <c r="F2762" s="26">
        <f>Table134[[#This Row],[ToMeasure]]-Table134[[#This Row],[FromMeasure]]</f>
        <v>0.11703056999999717</v>
      </c>
      <c r="G2762" s="27" t="s">
        <v>139</v>
      </c>
      <c r="H2762" s="37">
        <v>39.732119650000001</v>
      </c>
      <c r="I2762" s="24" t="s">
        <v>4992</v>
      </c>
      <c r="J2762" s="37">
        <v>39.849150219999999</v>
      </c>
      <c r="K2762" s="24" t="s">
        <v>4997</v>
      </c>
      <c r="L2762" s="28">
        <v>43763</v>
      </c>
      <c r="M2762" s="28">
        <v>0</v>
      </c>
      <c r="N2762" s="28">
        <v>43763</v>
      </c>
      <c r="O2762" s="25" t="s">
        <v>25218</v>
      </c>
      <c r="P2762" s="24">
        <v>12</v>
      </c>
      <c r="Q2762" s="24" t="s">
        <v>203</v>
      </c>
      <c r="R2762" s="28">
        <v>1646</v>
      </c>
      <c r="S2762" s="28">
        <v>1364</v>
      </c>
      <c r="T2762" s="29">
        <v>6.8779562644242856E-2</v>
      </c>
      <c r="U2762" s="28">
        <v>55553</v>
      </c>
      <c r="V2762" s="63"/>
      <c r="W2762" s="61">
        <f>(Table134[[#This Row],[2042 Future AADT]]-Table134[[#This Row],[AADT 2022]])/20*($W$5-2022)+Table134[[#This Row],[AADT 2022]]</f>
        <v>55553</v>
      </c>
      <c r="X2762" s="63"/>
    </row>
    <row r="2763" spans="1:24" s="21" customFormat="1" ht="24" customHeight="1" x14ac:dyDescent="0.25">
      <c r="A2763" s="24" t="s">
        <v>10473</v>
      </c>
      <c r="B2763" s="25" t="s">
        <v>20843</v>
      </c>
      <c r="C2763" s="24">
        <v>7315</v>
      </c>
      <c r="D2763" s="24" t="s">
        <v>17075</v>
      </c>
      <c r="E2763" s="24" t="s">
        <v>6200</v>
      </c>
      <c r="F2763" s="26">
        <f>Table134[[#This Row],[ToMeasure]]-Table134[[#This Row],[FromMeasure]]</f>
        <v>7.8354810000000441E-2</v>
      </c>
      <c r="G2763" s="27" t="s">
        <v>139</v>
      </c>
      <c r="H2763" s="37">
        <v>46.263311539999997</v>
      </c>
      <c r="I2763" s="24" t="s">
        <v>5275</v>
      </c>
      <c r="J2763" s="37">
        <v>46.341666349999997</v>
      </c>
      <c r="K2763" s="24" t="s">
        <v>5195</v>
      </c>
      <c r="L2763" s="28">
        <v>7091</v>
      </c>
      <c r="M2763" s="28">
        <v>11771</v>
      </c>
      <c r="N2763" s="28">
        <v>18862</v>
      </c>
      <c r="O2763" s="25" t="s">
        <v>25219</v>
      </c>
      <c r="P2763" s="24">
        <v>10</v>
      </c>
      <c r="Q2763" s="24">
        <v>63</v>
      </c>
      <c r="R2763" s="28">
        <v>1716</v>
      </c>
      <c r="S2763" s="28">
        <v>279</v>
      </c>
      <c r="T2763" s="29">
        <v>0.10576821121832256</v>
      </c>
      <c r="U2763" s="28">
        <v>29689</v>
      </c>
      <c r="V2763" s="63"/>
      <c r="W2763" s="61">
        <f>(Table134[[#This Row],[2042 Future AADT]]-Table134[[#This Row],[AADT 2022]])/20*($W$5-2022)+Table134[[#This Row],[AADT 2022]]</f>
        <v>29689</v>
      </c>
      <c r="X2763" s="63"/>
    </row>
    <row r="2764" spans="1:24" s="21" customFormat="1" ht="24" customHeight="1" x14ac:dyDescent="0.25">
      <c r="A2764" s="24" t="s">
        <v>16625</v>
      </c>
      <c r="B2764" s="25" t="s">
        <v>21341</v>
      </c>
      <c r="C2764" s="24">
        <v>8618</v>
      </c>
      <c r="D2764" s="24" t="s">
        <v>17075</v>
      </c>
      <c r="E2764" s="24" t="s">
        <v>6205</v>
      </c>
      <c r="F2764" s="26">
        <f>Table134[[#This Row],[ToMeasure]]-Table134[[#This Row],[FromMeasure]]</f>
        <v>7.8272999999995818E-2</v>
      </c>
      <c r="G2764" s="27" t="s">
        <v>132</v>
      </c>
      <c r="H2764" s="37">
        <v>32.945341200000001</v>
      </c>
      <c r="I2764" s="24" t="s">
        <v>9942</v>
      </c>
      <c r="J2764" s="37">
        <v>33.023614199999997</v>
      </c>
      <c r="K2764" s="24" t="s">
        <v>10074</v>
      </c>
      <c r="L2764" s="28">
        <v>675</v>
      </c>
      <c r="M2764" s="28">
        <v>737</v>
      </c>
      <c r="N2764" s="28">
        <v>1412</v>
      </c>
      <c r="O2764" s="25" t="s">
        <v>25220</v>
      </c>
      <c r="P2764" s="24">
        <v>11</v>
      </c>
      <c r="Q2764" s="24">
        <v>74</v>
      </c>
      <c r="R2764" s="28">
        <v>42</v>
      </c>
      <c r="S2764" s="28">
        <v>170</v>
      </c>
      <c r="T2764" s="29">
        <v>0.1501416430594901</v>
      </c>
      <c r="U2764" s="28">
        <v>2528</v>
      </c>
      <c r="V2764" s="63"/>
      <c r="W2764" s="61">
        <f>(Table134[[#This Row],[2042 Future AADT]]-Table134[[#This Row],[AADT 2022]])/20*($W$5-2022)+Table134[[#This Row],[AADT 2022]]</f>
        <v>2528</v>
      </c>
      <c r="X2764" s="63"/>
    </row>
    <row r="2765" spans="1:24" s="21" customFormat="1" ht="24" customHeight="1" x14ac:dyDescent="0.25">
      <c r="A2765" s="24" t="s">
        <v>16627</v>
      </c>
      <c r="B2765" s="25" t="s">
        <v>19608</v>
      </c>
      <c r="C2765" s="24">
        <v>4904</v>
      </c>
      <c r="D2765" s="24" t="s">
        <v>17075</v>
      </c>
      <c r="E2765" s="24" t="s">
        <v>6205</v>
      </c>
      <c r="F2765" s="26">
        <f>Table134[[#This Row],[ToMeasure]]-Table134[[#This Row],[FromMeasure]]</f>
        <v>0.16841409999999968</v>
      </c>
      <c r="G2765" s="27" t="s">
        <v>132</v>
      </c>
      <c r="H2765" s="37">
        <v>50.631683000000002</v>
      </c>
      <c r="I2765" s="24" t="s">
        <v>16628</v>
      </c>
      <c r="J2765" s="37">
        <v>50.800097100000002</v>
      </c>
      <c r="K2765" s="24" t="s">
        <v>16629</v>
      </c>
      <c r="L2765" s="28">
        <v>22242</v>
      </c>
      <c r="M2765" s="28">
        <v>24912</v>
      </c>
      <c r="N2765" s="28">
        <v>47154</v>
      </c>
      <c r="O2765" s="25" t="s">
        <v>25221</v>
      </c>
      <c r="P2765" s="24">
        <v>8</v>
      </c>
      <c r="Q2765" s="24">
        <v>60</v>
      </c>
      <c r="R2765" s="28">
        <v>1508</v>
      </c>
      <c r="S2765" s="28">
        <v>5845</v>
      </c>
      <c r="T2765" s="29">
        <v>0.15593586970352463</v>
      </c>
      <c r="U2765" s="28">
        <v>86851</v>
      </c>
      <c r="V2765" s="63"/>
      <c r="W2765" s="61">
        <f>(Table134[[#This Row],[2042 Future AADT]]-Table134[[#This Row],[AADT 2022]])/20*($W$5-2022)+Table134[[#This Row],[AADT 2022]]</f>
        <v>86851</v>
      </c>
      <c r="X2765" s="63"/>
    </row>
    <row r="2766" spans="1:24" s="21" customFormat="1" ht="24" customHeight="1" x14ac:dyDescent="0.25">
      <c r="A2766" s="24" t="s">
        <v>6204</v>
      </c>
      <c r="B2766" s="25"/>
      <c r="C2766" s="24">
        <v>6634</v>
      </c>
      <c r="D2766" s="24" t="s">
        <v>17075</v>
      </c>
      <c r="E2766" s="24" t="s">
        <v>6205</v>
      </c>
      <c r="F2766" s="26">
        <f>Table134[[#This Row],[ToMeasure]]-Table134[[#This Row],[FromMeasure]]</f>
        <v>8.9071099999998182E-2</v>
      </c>
      <c r="G2766" s="27" t="s">
        <v>132</v>
      </c>
      <c r="H2766" s="37">
        <v>54.614229999999999</v>
      </c>
      <c r="I2766" s="24" t="s">
        <v>6206</v>
      </c>
      <c r="J2766" s="37">
        <v>54.703301099999997</v>
      </c>
      <c r="K2766" s="24" t="s">
        <v>6207</v>
      </c>
      <c r="L2766" s="28">
        <v>39660</v>
      </c>
      <c r="M2766" s="28">
        <v>0</v>
      </c>
      <c r="N2766" s="28">
        <v>39660</v>
      </c>
      <c r="O2766" s="25" t="s">
        <v>25222</v>
      </c>
      <c r="P2766" s="24">
        <v>9</v>
      </c>
      <c r="Q2766" s="24">
        <v>50</v>
      </c>
      <c r="R2766" s="28">
        <v>1228</v>
      </c>
      <c r="S2766" s="28">
        <v>4759</v>
      </c>
      <c r="T2766" s="29">
        <v>0.15095814422592033</v>
      </c>
      <c r="U2766" s="28">
        <v>62426</v>
      </c>
      <c r="V2766" s="63"/>
      <c r="W2766" s="61">
        <f>(Table134[[#This Row],[2042 Future AADT]]-Table134[[#This Row],[AADT 2022]])/20*($W$5-2022)+Table134[[#This Row],[AADT 2022]]</f>
        <v>62426</v>
      </c>
      <c r="X2766" s="63"/>
    </row>
    <row r="2767" spans="1:24" s="21" customFormat="1" ht="24" customHeight="1" x14ac:dyDescent="0.25">
      <c r="A2767" s="24" t="s">
        <v>14797</v>
      </c>
      <c r="B2767" s="25" t="s">
        <v>19008</v>
      </c>
      <c r="C2767" s="24">
        <v>3924</v>
      </c>
      <c r="D2767" s="24" t="s">
        <v>17075</v>
      </c>
      <c r="E2767" s="24" t="s">
        <v>6270</v>
      </c>
      <c r="F2767" s="26">
        <f>Table134[[#This Row],[ToMeasure]]-Table134[[#This Row],[FromMeasure]]</f>
        <v>0.17084181000000598</v>
      </c>
      <c r="G2767" s="27" t="s">
        <v>74</v>
      </c>
      <c r="H2767" s="37">
        <v>53.111614609999997</v>
      </c>
      <c r="I2767" s="24" t="s">
        <v>3294</v>
      </c>
      <c r="J2767" s="37">
        <v>53.282456420000003</v>
      </c>
      <c r="K2767" s="24" t="s">
        <v>1802</v>
      </c>
      <c r="L2767" s="28">
        <v>17259</v>
      </c>
      <c r="M2767" s="28">
        <v>19845</v>
      </c>
      <c r="N2767" s="28">
        <v>37104</v>
      </c>
      <c r="O2767" s="25" t="s">
        <v>25223</v>
      </c>
      <c r="P2767" s="24">
        <v>9</v>
      </c>
      <c r="Q2767" s="24">
        <v>57</v>
      </c>
      <c r="R2767" s="28">
        <v>1144</v>
      </c>
      <c r="S2767" s="28">
        <v>4435</v>
      </c>
      <c r="T2767" s="29">
        <v>0.15036114704614056</v>
      </c>
      <c r="U2767" s="28">
        <v>58403</v>
      </c>
      <c r="V2767" s="63"/>
      <c r="W2767" s="61">
        <f>(Table134[[#This Row],[2042 Future AADT]]-Table134[[#This Row],[AADT 2022]])/20*($W$5-2022)+Table134[[#This Row],[AADT 2022]]</f>
        <v>58403</v>
      </c>
      <c r="X2767" s="63"/>
    </row>
    <row r="2768" spans="1:24" s="21" customFormat="1" ht="24" customHeight="1" x14ac:dyDescent="0.25">
      <c r="A2768" s="24" t="s">
        <v>10526</v>
      </c>
      <c r="B2768" s="25" t="s">
        <v>20925</v>
      </c>
      <c r="C2768" s="24">
        <v>7464</v>
      </c>
      <c r="D2768" s="24" t="s">
        <v>17075</v>
      </c>
      <c r="E2768" s="24" t="s">
        <v>6270</v>
      </c>
      <c r="F2768" s="26">
        <f>Table134[[#This Row],[ToMeasure]]-Table134[[#This Row],[FromMeasure]]</f>
        <v>0.16289778000000155</v>
      </c>
      <c r="G2768" s="27" t="s">
        <v>74</v>
      </c>
      <c r="H2768" s="37">
        <v>57.836178279999999</v>
      </c>
      <c r="I2768" s="24" t="s">
        <v>10527</v>
      </c>
      <c r="J2768" s="37">
        <v>57.99907606</v>
      </c>
      <c r="K2768" s="24" t="s">
        <v>10528</v>
      </c>
      <c r="L2768" s="28">
        <v>25188</v>
      </c>
      <c r="M2768" s="28">
        <v>22234</v>
      </c>
      <c r="N2768" s="28">
        <v>47422</v>
      </c>
      <c r="O2768" s="25" t="s">
        <v>25224</v>
      </c>
      <c r="P2768" s="24">
        <v>9</v>
      </c>
      <c r="Q2768" s="24">
        <v>58</v>
      </c>
      <c r="R2768" s="28">
        <v>1465</v>
      </c>
      <c r="S2768" s="28">
        <v>5683</v>
      </c>
      <c r="T2768" s="29">
        <v>0.15073172789000885</v>
      </c>
      <c r="U2768" s="28">
        <v>74644</v>
      </c>
      <c r="V2768" s="63"/>
      <c r="W2768" s="61">
        <f>(Table134[[#This Row],[2042 Future AADT]]-Table134[[#This Row],[AADT 2022]])/20*($W$5-2022)+Table134[[#This Row],[AADT 2022]]</f>
        <v>74644</v>
      </c>
      <c r="X2768" s="63"/>
    </row>
    <row r="2769" spans="1:24" s="21" customFormat="1" ht="24" customHeight="1" x14ac:dyDescent="0.25">
      <c r="A2769" s="24" t="s">
        <v>6269</v>
      </c>
      <c r="B2769" s="25" t="s">
        <v>21188</v>
      </c>
      <c r="C2769" s="24">
        <v>8074</v>
      </c>
      <c r="D2769" s="24" t="s">
        <v>17075</v>
      </c>
      <c r="E2769" s="24" t="s">
        <v>6270</v>
      </c>
      <c r="F2769" s="26">
        <f>Table134[[#This Row],[ToMeasure]]-Table134[[#This Row],[FromMeasure]]</f>
        <v>8.0416079999992007E-2</v>
      </c>
      <c r="G2769" s="27" t="s">
        <v>74</v>
      </c>
      <c r="H2769" s="37">
        <v>72.385355070000003</v>
      </c>
      <c r="I2769" s="24" t="s">
        <v>5697</v>
      </c>
      <c r="J2769" s="37">
        <v>72.465771149999995</v>
      </c>
      <c r="K2769" s="24" t="s">
        <v>5530</v>
      </c>
      <c r="L2769" s="28">
        <v>1236</v>
      </c>
      <c r="M2769" s="28">
        <v>10151</v>
      </c>
      <c r="N2769" s="28">
        <v>11387</v>
      </c>
      <c r="O2769" s="25" t="s">
        <v>25225</v>
      </c>
      <c r="P2769" s="24">
        <v>10</v>
      </c>
      <c r="Q2769" s="24">
        <v>89</v>
      </c>
      <c r="R2769" s="28">
        <v>1043</v>
      </c>
      <c r="S2769" s="28">
        <v>169</v>
      </c>
      <c r="T2769" s="29">
        <v>0.10643716518837271</v>
      </c>
      <c r="U2769" s="28">
        <v>20973</v>
      </c>
      <c r="V2769" s="63"/>
      <c r="W2769" s="61">
        <f>(Table134[[#This Row],[2042 Future AADT]]-Table134[[#This Row],[AADT 2022]])/20*($W$5-2022)+Table134[[#This Row],[AADT 2022]]</f>
        <v>20973</v>
      </c>
      <c r="X2769" s="63"/>
    </row>
    <row r="2770" spans="1:24" s="21" customFormat="1" ht="24" customHeight="1" x14ac:dyDescent="0.25">
      <c r="A2770" s="24" t="s">
        <v>14799</v>
      </c>
      <c r="B2770" s="25" t="s">
        <v>21165</v>
      </c>
      <c r="C2770" s="24">
        <v>8034</v>
      </c>
      <c r="D2770" s="24" t="s">
        <v>17075</v>
      </c>
      <c r="E2770" s="24" t="s">
        <v>14800</v>
      </c>
      <c r="F2770" s="26">
        <f>Table134[[#This Row],[ToMeasure]]-Table134[[#This Row],[FromMeasure]]</f>
        <v>0.22971767999999848</v>
      </c>
      <c r="G2770" s="27" t="s">
        <v>1988</v>
      </c>
      <c r="H2770" s="37">
        <v>11.130102900000001</v>
      </c>
      <c r="I2770" s="24" t="s">
        <v>5688</v>
      </c>
      <c r="J2770" s="37">
        <v>11.359820579999999</v>
      </c>
      <c r="K2770" s="24" t="s">
        <v>9800</v>
      </c>
      <c r="L2770" s="28">
        <v>7368</v>
      </c>
      <c r="M2770" s="28">
        <v>6718</v>
      </c>
      <c r="N2770" s="28">
        <v>14086</v>
      </c>
      <c r="O2770" s="25" t="s">
        <v>25226</v>
      </c>
      <c r="P2770" s="24">
        <v>10</v>
      </c>
      <c r="Q2770" s="24">
        <v>60</v>
      </c>
      <c r="R2770" s="28">
        <v>444</v>
      </c>
      <c r="S2770" s="28">
        <v>1721</v>
      </c>
      <c r="T2770" s="29">
        <v>0.1536987079369587</v>
      </c>
      <c r="U2770" s="28">
        <v>25944</v>
      </c>
      <c r="V2770" s="63"/>
      <c r="W2770" s="61">
        <f>(Table134[[#This Row],[2042 Future AADT]]-Table134[[#This Row],[AADT 2022]])/20*($W$5-2022)+Table134[[#This Row],[AADT 2022]]</f>
        <v>25944</v>
      </c>
      <c r="X2770" s="63"/>
    </row>
    <row r="2771" spans="1:24" s="21" customFormat="1" ht="24" customHeight="1" x14ac:dyDescent="0.25">
      <c r="A2771" s="24" t="s">
        <v>14802</v>
      </c>
      <c r="B2771" s="25" t="s">
        <v>19542</v>
      </c>
      <c r="C2771" s="24">
        <v>4814</v>
      </c>
      <c r="D2771" s="24" t="s">
        <v>17075</v>
      </c>
      <c r="E2771" s="24" t="s">
        <v>14803</v>
      </c>
      <c r="F2771" s="26">
        <f>Table134[[#This Row],[ToMeasure]]-Table134[[#This Row],[FromMeasure]]</f>
        <v>5.712341000000265E-2</v>
      </c>
      <c r="G2771" s="27" t="s">
        <v>529</v>
      </c>
      <c r="H2771" s="37">
        <v>65.365000749999993</v>
      </c>
      <c r="I2771" s="24" t="s">
        <v>2205</v>
      </c>
      <c r="J2771" s="37">
        <v>65.422124159999996</v>
      </c>
      <c r="K2771" s="24" t="s">
        <v>3958</v>
      </c>
      <c r="L2771" s="28">
        <v>14166</v>
      </c>
      <c r="M2771" s="28">
        <v>15081</v>
      </c>
      <c r="N2771" s="28">
        <v>29247</v>
      </c>
      <c r="O2771" s="25" t="s">
        <v>25227</v>
      </c>
      <c r="P2771" s="24">
        <v>9</v>
      </c>
      <c r="Q2771" s="24">
        <v>67</v>
      </c>
      <c r="R2771" s="28">
        <v>912</v>
      </c>
      <c r="S2771" s="28">
        <v>3534</v>
      </c>
      <c r="T2771" s="29">
        <v>0.15201559134270182</v>
      </c>
      <c r="U2771" s="28">
        <v>46036</v>
      </c>
      <c r="V2771" s="63"/>
      <c r="W2771" s="61">
        <f>(Table134[[#This Row],[2042 Future AADT]]-Table134[[#This Row],[AADT 2022]])/20*($W$5-2022)+Table134[[#This Row],[AADT 2022]]</f>
        <v>46036</v>
      </c>
      <c r="X2771" s="63"/>
    </row>
    <row r="2772" spans="1:24" s="21" customFormat="1" ht="24" customHeight="1" x14ac:dyDescent="0.25">
      <c r="A2772" s="24" t="s">
        <v>16677</v>
      </c>
      <c r="B2772" s="25" t="s">
        <v>18982</v>
      </c>
      <c r="C2772" s="24">
        <v>3854</v>
      </c>
      <c r="D2772" s="24" t="s">
        <v>17075</v>
      </c>
      <c r="E2772" s="24" t="s">
        <v>14803</v>
      </c>
      <c r="F2772" s="26">
        <f>Table134[[#This Row],[ToMeasure]]-Table134[[#This Row],[FromMeasure]]</f>
        <v>8.1472410000003492E-2</v>
      </c>
      <c r="G2772" s="27" t="s">
        <v>529</v>
      </c>
      <c r="H2772" s="37">
        <v>69.429956349999998</v>
      </c>
      <c r="I2772" s="24" t="s">
        <v>11509</v>
      </c>
      <c r="J2772" s="37">
        <v>69.511428760000001</v>
      </c>
      <c r="K2772" s="24" t="s">
        <v>11505</v>
      </c>
      <c r="L2772" s="28">
        <v>6711</v>
      </c>
      <c r="M2772" s="28">
        <v>11781</v>
      </c>
      <c r="N2772" s="28">
        <v>18492</v>
      </c>
      <c r="O2772" s="25" t="s">
        <v>25228</v>
      </c>
      <c r="P2772" s="24">
        <v>11</v>
      </c>
      <c r="Q2772" s="24">
        <v>50</v>
      </c>
      <c r="R2772" s="28">
        <v>571</v>
      </c>
      <c r="S2772" s="28">
        <v>2208</v>
      </c>
      <c r="T2772" s="29">
        <v>0.15028120268224096</v>
      </c>
      <c r="U2772" s="28">
        <v>34060</v>
      </c>
      <c r="V2772" s="63"/>
      <c r="W2772" s="61">
        <f>(Table134[[#This Row],[2042 Future AADT]]-Table134[[#This Row],[AADT 2022]])/20*($W$5-2022)+Table134[[#This Row],[AADT 2022]]</f>
        <v>34060</v>
      </c>
      <c r="X2772" s="63"/>
    </row>
    <row r="2773" spans="1:24" s="21" customFormat="1" ht="24" customHeight="1" x14ac:dyDescent="0.25">
      <c r="A2773" s="24" t="s">
        <v>6272</v>
      </c>
      <c r="B2773" s="25" t="s">
        <v>21056</v>
      </c>
      <c r="C2773" s="24">
        <v>7734</v>
      </c>
      <c r="D2773" s="24" t="s">
        <v>17075</v>
      </c>
      <c r="E2773" s="24" t="s">
        <v>6273</v>
      </c>
      <c r="F2773" s="26">
        <f>Table134[[#This Row],[ToMeasure]]-Table134[[#This Row],[FromMeasure]]</f>
        <v>9.4978399999998686E-2</v>
      </c>
      <c r="G2773" s="27" t="s">
        <v>483</v>
      </c>
      <c r="H2773" s="37">
        <v>25.214646500000001</v>
      </c>
      <c r="I2773" s="24" t="s">
        <v>3447</v>
      </c>
      <c r="J2773" s="37">
        <v>25.309624899999999</v>
      </c>
      <c r="K2773" s="24" t="s">
        <v>6274</v>
      </c>
      <c r="L2773" s="28">
        <v>6952</v>
      </c>
      <c r="M2773" s="28">
        <v>10449</v>
      </c>
      <c r="N2773" s="28">
        <v>17401</v>
      </c>
      <c r="O2773" s="25" t="s">
        <v>25229</v>
      </c>
      <c r="P2773" s="24">
        <v>8</v>
      </c>
      <c r="Q2773" s="24">
        <v>55</v>
      </c>
      <c r="R2773" s="28">
        <v>1600</v>
      </c>
      <c r="S2773" s="28">
        <v>260</v>
      </c>
      <c r="T2773" s="29">
        <v>0.10689040859720705</v>
      </c>
      <c r="U2773" s="28">
        <v>32050</v>
      </c>
      <c r="V2773" s="63"/>
      <c r="W2773" s="61">
        <f>(Table134[[#This Row],[2042 Future AADT]]-Table134[[#This Row],[AADT 2022]])/20*($W$5-2022)+Table134[[#This Row],[AADT 2022]]</f>
        <v>32050</v>
      </c>
      <c r="X2773" s="63"/>
    </row>
    <row r="2774" spans="1:24" s="21" customFormat="1" ht="24" customHeight="1" x14ac:dyDescent="0.25">
      <c r="A2774" s="24" t="s">
        <v>10530</v>
      </c>
      <c r="B2774" s="25" t="s">
        <v>21362</v>
      </c>
      <c r="C2774" s="24">
        <v>8641</v>
      </c>
      <c r="D2774" s="24" t="s">
        <v>17075</v>
      </c>
      <c r="E2774" s="24" t="s">
        <v>10531</v>
      </c>
      <c r="F2774" s="26">
        <f>Table134[[#This Row],[ToMeasure]]-Table134[[#This Row],[FromMeasure]]</f>
        <v>0.32500800000000041</v>
      </c>
      <c r="G2774" s="27" t="s">
        <v>136</v>
      </c>
      <c r="H2774" s="37">
        <v>2.6999749999999998</v>
      </c>
      <c r="I2774" s="24" t="s">
        <v>10532</v>
      </c>
      <c r="J2774" s="37">
        <v>3.0249830000000002</v>
      </c>
      <c r="K2774" s="24" t="s">
        <v>10533</v>
      </c>
      <c r="L2774" s="28">
        <v>10941</v>
      </c>
      <c r="M2774" s="28">
        <v>0</v>
      </c>
      <c r="N2774" s="28">
        <v>10941</v>
      </c>
      <c r="O2774" s="25" t="s">
        <v>25230</v>
      </c>
      <c r="P2774" s="24">
        <v>10</v>
      </c>
      <c r="Q2774" s="24">
        <v>50</v>
      </c>
      <c r="R2774" s="28">
        <v>1519</v>
      </c>
      <c r="S2774" s="28">
        <v>1259</v>
      </c>
      <c r="T2774" s="29">
        <v>0.25390732108582398</v>
      </c>
      <c r="U2774" s="28">
        <v>20152</v>
      </c>
      <c r="V2774" s="63"/>
      <c r="W2774" s="61">
        <f>(Table134[[#This Row],[2042 Future AADT]]-Table134[[#This Row],[AADT 2022]])/20*($W$5-2022)+Table134[[#This Row],[AADT 2022]]</f>
        <v>20152</v>
      </c>
      <c r="X2774" s="63"/>
    </row>
    <row r="2775" spans="1:24" s="21" customFormat="1" ht="24" customHeight="1" x14ac:dyDescent="0.25">
      <c r="A2775" s="24" t="s">
        <v>10535</v>
      </c>
      <c r="B2775" s="25" t="s">
        <v>19653</v>
      </c>
      <c r="C2775" s="24">
        <v>4954</v>
      </c>
      <c r="D2775" s="24" t="s">
        <v>17075</v>
      </c>
      <c r="E2775" s="24" t="s">
        <v>10531</v>
      </c>
      <c r="F2775" s="26">
        <f>Table134[[#This Row],[ToMeasure]]-Table134[[#This Row],[FromMeasure]]</f>
        <v>7.8554050000001041E-2</v>
      </c>
      <c r="G2775" s="27" t="s">
        <v>136</v>
      </c>
      <c r="H2775" s="37">
        <v>20.208230619999998</v>
      </c>
      <c r="I2775" s="24" t="s">
        <v>2205</v>
      </c>
      <c r="J2775" s="37">
        <v>20.286784669999999</v>
      </c>
      <c r="K2775" s="24" t="s">
        <v>10536</v>
      </c>
      <c r="L2775" s="28">
        <v>18043</v>
      </c>
      <c r="M2775" s="28">
        <v>17964</v>
      </c>
      <c r="N2775" s="28">
        <v>36007</v>
      </c>
      <c r="O2775" s="25" t="s">
        <v>25231</v>
      </c>
      <c r="P2775" s="24">
        <v>10</v>
      </c>
      <c r="Q2775" s="24">
        <v>71</v>
      </c>
      <c r="R2775" s="28">
        <v>1327</v>
      </c>
      <c r="S2775" s="28">
        <v>5139</v>
      </c>
      <c r="T2775" s="29">
        <v>0.17957619351792706</v>
      </c>
      <c r="U2775" s="28">
        <v>66320</v>
      </c>
      <c r="V2775" s="63"/>
      <c r="W2775" s="61">
        <f>(Table134[[#This Row],[2042 Future AADT]]-Table134[[#This Row],[AADT 2022]])/20*($W$5-2022)+Table134[[#This Row],[AADT 2022]]</f>
        <v>66320</v>
      </c>
      <c r="X2775" s="63"/>
    </row>
    <row r="2776" spans="1:24" s="21" customFormat="1" ht="24" customHeight="1" x14ac:dyDescent="0.25">
      <c r="A2776" s="24" t="s">
        <v>16679</v>
      </c>
      <c r="B2776" s="25" t="s">
        <v>20519</v>
      </c>
      <c r="C2776" s="24">
        <v>6684</v>
      </c>
      <c r="D2776" s="24" t="s">
        <v>17075</v>
      </c>
      <c r="E2776" s="24" t="s">
        <v>10531</v>
      </c>
      <c r="F2776" s="26">
        <f>Table134[[#This Row],[ToMeasure]]-Table134[[#This Row],[FromMeasure]]</f>
        <v>8.8667690000001187E-2</v>
      </c>
      <c r="G2776" s="27" t="s">
        <v>136</v>
      </c>
      <c r="H2776" s="37">
        <v>26.389749989999999</v>
      </c>
      <c r="I2776" s="24" t="s">
        <v>8905</v>
      </c>
      <c r="J2776" s="37">
        <v>26.47841768</v>
      </c>
      <c r="K2776" s="24" t="s">
        <v>12489</v>
      </c>
      <c r="L2776" s="28">
        <v>49233</v>
      </c>
      <c r="M2776" s="28">
        <v>0</v>
      </c>
      <c r="N2776" s="28">
        <v>49233</v>
      </c>
      <c r="O2776" s="25" t="s">
        <v>25232</v>
      </c>
      <c r="P2776" s="24">
        <v>11</v>
      </c>
      <c r="Q2776" s="24">
        <v>66</v>
      </c>
      <c r="R2776" s="28">
        <v>4184</v>
      </c>
      <c r="S2776" s="28">
        <v>687</v>
      </c>
      <c r="T2776" s="29">
        <v>9.8937704385270039E-2</v>
      </c>
      <c r="U2776" s="28">
        <v>62497</v>
      </c>
      <c r="V2776" s="63"/>
      <c r="W2776" s="61">
        <f>(Table134[[#This Row],[2042 Future AADT]]-Table134[[#This Row],[AADT 2022]])/20*($W$5-2022)+Table134[[#This Row],[AADT 2022]]</f>
        <v>62497</v>
      </c>
      <c r="X2776" s="63"/>
    </row>
    <row r="2777" spans="1:24" s="21" customFormat="1" ht="24" customHeight="1" x14ac:dyDescent="0.25">
      <c r="A2777" s="24" t="s">
        <v>10538</v>
      </c>
      <c r="B2777" s="25" t="s">
        <v>20867</v>
      </c>
      <c r="C2777" s="24">
        <v>7344</v>
      </c>
      <c r="D2777" s="24" t="s">
        <v>17075</v>
      </c>
      <c r="E2777" s="24" t="s">
        <v>10531</v>
      </c>
      <c r="F2777" s="26">
        <f>Table134[[#This Row],[ToMeasure]]-Table134[[#This Row],[FromMeasure]]</f>
        <v>0.12304169000000087</v>
      </c>
      <c r="G2777" s="27" t="s">
        <v>136</v>
      </c>
      <c r="H2777" s="37">
        <v>33.24777881</v>
      </c>
      <c r="I2777" s="24" t="s">
        <v>5378</v>
      </c>
      <c r="J2777" s="37">
        <v>33.370820500000001</v>
      </c>
      <c r="K2777" s="24" t="s">
        <v>5383</v>
      </c>
      <c r="L2777" s="28">
        <v>19694</v>
      </c>
      <c r="M2777" s="28">
        <v>0</v>
      </c>
      <c r="N2777" s="28">
        <v>19694</v>
      </c>
      <c r="O2777" s="25" t="s">
        <v>25233</v>
      </c>
      <c r="P2777" s="24">
        <v>12</v>
      </c>
      <c r="Q2777" s="24" t="s">
        <v>203</v>
      </c>
      <c r="R2777" s="28">
        <v>706</v>
      </c>
      <c r="S2777" s="28">
        <v>585</v>
      </c>
      <c r="T2777" s="29">
        <v>6.5552960292474871E-2</v>
      </c>
      <c r="U2777" s="28">
        <v>36274</v>
      </c>
      <c r="V2777" s="63"/>
      <c r="W2777" s="61">
        <f>(Table134[[#This Row],[2042 Future AADT]]-Table134[[#This Row],[AADT 2022]])/20*($W$5-2022)+Table134[[#This Row],[AADT 2022]]</f>
        <v>36274</v>
      </c>
      <c r="X2777" s="63"/>
    </row>
    <row r="2778" spans="1:24" s="21" customFormat="1" ht="24" customHeight="1" x14ac:dyDescent="0.25">
      <c r="A2778" s="24" t="s">
        <v>14805</v>
      </c>
      <c r="B2778" s="25" t="s">
        <v>21336</v>
      </c>
      <c r="C2778" s="24">
        <v>8612</v>
      </c>
      <c r="D2778" s="24" t="s">
        <v>17075</v>
      </c>
      <c r="E2778" s="24" t="s">
        <v>6277</v>
      </c>
      <c r="F2778" s="26">
        <f>Table134[[#This Row],[ToMeasure]]-Table134[[#This Row],[FromMeasure]]</f>
        <v>7.7979600000006144E-2</v>
      </c>
      <c r="G2778" s="27" t="s">
        <v>131</v>
      </c>
      <c r="H2778" s="37">
        <v>42.911345599999997</v>
      </c>
      <c r="I2778" s="24" t="s">
        <v>5881</v>
      </c>
      <c r="J2778" s="37">
        <v>42.989325200000003</v>
      </c>
      <c r="K2778" s="24" t="s">
        <v>9937</v>
      </c>
      <c r="L2778" s="28">
        <v>2879</v>
      </c>
      <c r="M2778" s="28">
        <v>3010</v>
      </c>
      <c r="N2778" s="28">
        <v>5889</v>
      </c>
      <c r="O2778" s="25" t="s">
        <v>25234</v>
      </c>
      <c r="P2778" s="24">
        <v>11</v>
      </c>
      <c r="Q2778" s="24">
        <v>57</v>
      </c>
      <c r="R2778" s="28">
        <v>310</v>
      </c>
      <c r="S2778" s="28">
        <v>1202</v>
      </c>
      <c r="T2778" s="29">
        <v>0.25674987264391236</v>
      </c>
      <c r="U2778" s="28">
        <v>10847</v>
      </c>
      <c r="V2778" s="63"/>
      <c r="W2778" s="61">
        <f>(Table134[[#This Row],[2042 Future AADT]]-Table134[[#This Row],[AADT 2022]])/20*($W$5-2022)+Table134[[#This Row],[AADT 2022]]</f>
        <v>10847</v>
      </c>
      <c r="X2778" s="63"/>
    </row>
    <row r="2779" spans="1:24" s="21" customFormat="1" ht="24" customHeight="1" x14ac:dyDescent="0.25">
      <c r="A2779" s="24" t="s">
        <v>6276</v>
      </c>
      <c r="B2779" s="25" t="s">
        <v>20681</v>
      </c>
      <c r="C2779" s="24">
        <v>7044</v>
      </c>
      <c r="D2779" s="24" t="s">
        <v>17075</v>
      </c>
      <c r="E2779" s="24" t="s">
        <v>6277</v>
      </c>
      <c r="F2779" s="26">
        <f>Table134[[#This Row],[ToMeasure]]-Table134[[#This Row],[FromMeasure]]</f>
        <v>0.10759930000000395</v>
      </c>
      <c r="G2779" s="27" t="s">
        <v>131</v>
      </c>
      <c r="H2779" s="37">
        <v>51.526318799999999</v>
      </c>
      <c r="I2779" s="24" t="s">
        <v>5225</v>
      </c>
      <c r="J2779" s="37">
        <v>51.633918100000002</v>
      </c>
      <c r="K2779" s="24" t="s">
        <v>5229</v>
      </c>
      <c r="L2779" s="28">
        <v>26258</v>
      </c>
      <c r="M2779" s="28">
        <v>0</v>
      </c>
      <c r="N2779" s="28">
        <v>26258</v>
      </c>
      <c r="O2779" s="25" t="s">
        <v>25235</v>
      </c>
      <c r="P2779" s="24">
        <v>13</v>
      </c>
      <c r="Q2779" s="24" t="s">
        <v>203</v>
      </c>
      <c r="R2779" s="28">
        <v>2231</v>
      </c>
      <c r="S2779" s="28">
        <v>366</v>
      </c>
      <c r="T2779" s="29">
        <v>9.8903191408332702E-2</v>
      </c>
      <c r="U2779" s="28">
        <v>41331</v>
      </c>
      <c r="V2779" s="63"/>
      <c r="W2779" s="61">
        <f>(Table134[[#This Row],[2042 Future AADT]]-Table134[[#This Row],[AADT 2022]])/20*($W$5-2022)+Table134[[#This Row],[AADT 2022]]</f>
        <v>41331</v>
      </c>
      <c r="X2779" s="63"/>
    </row>
    <row r="2780" spans="1:24" s="21" customFormat="1" ht="24" customHeight="1" x14ac:dyDescent="0.25">
      <c r="A2780" s="24" t="s">
        <v>14807</v>
      </c>
      <c r="B2780" s="25" t="s">
        <v>19599</v>
      </c>
      <c r="C2780" s="24">
        <v>4894</v>
      </c>
      <c r="D2780" s="24" t="s">
        <v>17075</v>
      </c>
      <c r="E2780" s="24" t="s">
        <v>6277</v>
      </c>
      <c r="F2780" s="26">
        <f>Table134[[#This Row],[ToMeasure]]-Table134[[#This Row],[FromMeasure]]</f>
        <v>0.16179819999999978</v>
      </c>
      <c r="G2780" s="27" t="s">
        <v>131</v>
      </c>
      <c r="H2780" s="37">
        <v>60.5508247</v>
      </c>
      <c r="I2780" s="24" t="s">
        <v>14808</v>
      </c>
      <c r="J2780" s="37">
        <v>60.7126229</v>
      </c>
      <c r="K2780" s="24" t="s">
        <v>14809</v>
      </c>
      <c r="L2780" s="28">
        <v>21972</v>
      </c>
      <c r="M2780" s="28">
        <v>22694</v>
      </c>
      <c r="N2780" s="28">
        <v>44666</v>
      </c>
      <c r="O2780" s="25" t="s">
        <v>25236</v>
      </c>
      <c r="P2780" s="24">
        <v>7</v>
      </c>
      <c r="Q2780" s="24">
        <v>62</v>
      </c>
      <c r="R2780" s="28">
        <v>1429</v>
      </c>
      <c r="S2780" s="28">
        <v>5533</v>
      </c>
      <c r="T2780" s="29">
        <v>0.15586799802982135</v>
      </c>
      <c r="U2780" s="28">
        <v>70306</v>
      </c>
      <c r="V2780" s="63"/>
      <c r="W2780" s="61">
        <f>(Table134[[#This Row],[2042 Future AADT]]-Table134[[#This Row],[AADT 2022]])/20*($W$5-2022)+Table134[[#This Row],[AADT 2022]]</f>
        <v>70306</v>
      </c>
      <c r="X2780" s="63"/>
    </row>
    <row r="2781" spans="1:24" s="21" customFormat="1" ht="24" customHeight="1" x14ac:dyDescent="0.25">
      <c r="A2781" s="24" t="s">
        <v>10540</v>
      </c>
      <c r="B2781" s="25" t="s">
        <v>20807</v>
      </c>
      <c r="C2781" s="24">
        <v>7244</v>
      </c>
      <c r="D2781" s="24" t="s">
        <v>17075</v>
      </c>
      <c r="E2781" s="24" t="s">
        <v>10541</v>
      </c>
      <c r="F2781" s="26">
        <f>Table134[[#This Row],[ToMeasure]]-Table134[[#This Row],[FromMeasure]]</f>
        <v>5.6745179999999174E-2</v>
      </c>
      <c r="G2781" s="27" t="s">
        <v>1747</v>
      </c>
      <c r="H2781" s="37">
        <v>7.8817879700000004</v>
      </c>
      <c r="I2781" s="24" t="s">
        <v>5275</v>
      </c>
      <c r="J2781" s="37">
        <v>7.9385331499999996</v>
      </c>
      <c r="K2781" s="24" t="s">
        <v>5195</v>
      </c>
      <c r="L2781" s="28">
        <v>29540</v>
      </c>
      <c r="M2781" s="28">
        <v>0</v>
      </c>
      <c r="N2781" s="28">
        <v>29540</v>
      </c>
      <c r="O2781" s="25" t="s">
        <v>25237</v>
      </c>
      <c r="P2781" s="24">
        <v>16</v>
      </c>
      <c r="Q2781" s="24" t="s">
        <v>203</v>
      </c>
      <c r="R2781" s="28">
        <v>2716</v>
      </c>
      <c r="S2781" s="28">
        <v>442</v>
      </c>
      <c r="T2781" s="29">
        <v>0.1069058903182126</v>
      </c>
      <c r="U2781" s="28">
        <v>37498</v>
      </c>
      <c r="V2781" s="63"/>
      <c r="W2781" s="61">
        <f>(Table134[[#This Row],[2042 Future AADT]]-Table134[[#This Row],[AADT 2022]])/20*($W$5-2022)+Table134[[#This Row],[AADT 2022]]</f>
        <v>37498</v>
      </c>
      <c r="X2781" s="63"/>
    </row>
    <row r="2782" spans="1:24" s="21" customFormat="1" ht="24" customHeight="1" x14ac:dyDescent="0.25">
      <c r="A2782" s="24" t="s">
        <v>16681</v>
      </c>
      <c r="B2782" s="25" t="s">
        <v>21037</v>
      </c>
      <c r="C2782" s="24">
        <v>7694</v>
      </c>
      <c r="D2782" s="24" t="s">
        <v>17075</v>
      </c>
      <c r="E2782" s="24" t="s">
        <v>16682</v>
      </c>
      <c r="F2782" s="26">
        <f>Table134[[#This Row],[ToMeasure]]-Table134[[#This Row],[FromMeasure]]</f>
        <v>0.16610055000000001</v>
      </c>
      <c r="G2782" s="27" t="s">
        <v>1923</v>
      </c>
      <c r="H2782" s="37">
        <v>0</v>
      </c>
      <c r="I2782" s="24" t="s">
        <v>5697</v>
      </c>
      <c r="J2782" s="37">
        <v>0.16610055000000001</v>
      </c>
      <c r="K2782" s="24" t="s">
        <v>16683</v>
      </c>
      <c r="L2782" s="28">
        <v>6565</v>
      </c>
      <c r="M2782" s="28">
        <v>0</v>
      </c>
      <c r="N2782" s="28">
        <v>6565</v>
      </c>
      <c r="O2782" s="25" t="s">
        <v>25238</v>
      </c>
      <c r="P2782" s="24">
        <v>13</v>
      </c>
      <c r="Q2782" s="24" t="s">
        <v>203</v>
      </c>
      <c r="R2782" s="28">
        <v>557</v>
      </c>
      <c r="S2782" s="28">
        <v>90</v>
      </c>
      <c r="T2782" s="29">
        <v>9.8552932216298558E-2</v>
      </c>
      <c r="U2782" s="28">
        <v>10334</v>
      </c>
      <c r="V2782" s="63"/>
      <c r="W2782" s="61">
        <f>(Table134[[#This Row],[2042 Future AADT]]-Table134[[#This Row],[AADT 2022]])/20*($W$5-2022)+Table134[[#This Row],[AADT 2022]]</f>
        <v>10334</v>
      </c>
      <c r="X2782" s="63"/>
    </row>
    <row r="2783" spans="1:24" s="21" customFormat="1" ht="24" customHeight="1" x14ac:dyDescent="0.25">
      <c r="A2783" s="24" t="s">
        <v>10543</v>
      </c>
      <c r="B2783" s="25" t="s">
        <v>19039</v>
      </c>
      <c r="C2783" s="24">
        <v>3984</v>
      </c>
      <c r="D2783" s="24" t="s">
        <v>17075</v>
      </c>
      <c r="E2783" s="24" t="s">
        <v>10544</v>
      </c>
      <c r="F2783" s="26">
        <f>Table134[[#This Row],[ToMeasure]]-Table134[[#This Row],[FromMeasure]]</f>
        <v>0.13602779999999903</v>
      </c>
      <c r="G2783" s="27" t="s">
        <v>550</v>
      </c>
      <c r="H2783" s="37">
        <v>8.9963002000000003</v>
      </c>
      <c r="I2783" s="24" t="s">
        <v>10545</v>
      </c>
      <c r="J2783" s="37">
        <v>9.1323279999999993</v>
      </c>
      <c r="K2783" s="24" t="s">
        <v>10546</v>
      </c>
      <c r="L2783" s="28">
        <v>27893</v>
      </c>
      <c r="M2783" s="28">
        <v>17238</v>
      </c>
      <c r="N2783" s="28">
        <v>45131</v>
      </c>
      <c r="O2783" s="25" t="s">
        <v>25239</v>
      </c>
      <c r="P2783" s="24">
        <v>9</v>
      </c>
      <c r="Q2783" s="24">
        <v>53</v>
      </c>
      <c r="R2783" s="28">
        <v>1408</v>
      </c>
      <c r="S2783" s="28">
        <v>5458</v>
      </c>
      <c r="T2783" s="29">
        <v>0.15213489619108816</v>
      </c>
      <c r="U2783" s="28">
        <v>76159</v>
      </c>
      <c r="V2783" s="63"/>
      <c r="W2783" s="61">
        <f>(Table134[[#This Row],[2042 Future AADT]]-Table134[[#This Row],[AADT 2022]])/20*($W$5-2022)+Table134[[#This Row],[AADT 2022]]</f>
        <v>76159</v>
      </c>
      <c r="X2783" s="63"/>
    </row>
    <row r="2784" spans="1:24" s="21" customFormat="1" ht="30" x14ac:dyDescent="0.25">
      <c r="A2784" s="24" t="s">
        <v>16685</v>
      </c>
      <c r="B2784" s="25" t="s">
        <v>25956</v>
      </c>
      <c r="C2784" s="24">
        <v>8214</v>
      </c>
      <c r="D2784" s="24" t="s">
        <v>17075</v>
      </c>
      <c r="E2784" s="24" t="s">
        <v>10544</v>
      </c>
      <c r="F2784" s="26">
        <f>Table134[[#This Row],[ToMeasure]]-Table134[[#This Row],[FromMeasure]]</f>
        <v>7.6524299999999101E-2</v>
      </c>
      <c r="G2784" s="27" t="s">
        <v>550</v>
      </c>
      <c r="H2784" s="37">
        <v>13.5506323</v>
      </c>
      <c r="I2784" s="24" t="s">
        <v>5275</v>
      </c>
      <c r="J2784" s="37">
        <v>13.627156599999999</v>
      </c>
      <c r="K2784" s="24" t="s">
        <v>5195</v>
      </c>
      <c r="L2784" s="28">
        <v>22010</v>
      </c>
      <c r="M2784" s="28">
        <v>14694</v>
      </c>
      <c r="N2784" s="28">
        <v>36704</v>
      </c>
      <c r="O2784" s="25" t="s">
        <v>25240</v>
      </c>
      <c r="P2784" s="24">
        <v>9</v>
      </c>
      <c r="Q2784" s="24">
        <v>61</v>
      </c>
      <c r="R2784" s="28">
        <v>1707</v>
      </c>
      <c r="S2784" s="28">
        <v>6610</v>
      </c>
      <c r="T2784" s="29">
        <v>0.22659655623365302</v>
      </c>
      <c r="U2784" s="28">
        <v>57773</v>
      </c>
      <c r="V2784" s="63"/>
      <c r="W2784" s="61">
        <f>(Table134[[#This Row],[2042 Future AADT]]-Table134[[#This Row],[AADT 2022]])/20*($W$5-2022)+Table134[[#This Row],[AADT 2022]]</f>
        <v>57773</v>
      </c>
      <c r="X2784" s="63"/>
    </row>
    <row r="2785" spans="1:24" s="21" customFormat="1" ht="24" customHeight="1" x14ac:dyDescent="0.25">
      <c r="A2785" s="24" t="s">
        <v>6279</v>
      </c>
      <c r="B2785" s="25" t="s">
        <v>20891</v>
      </c>
      <c r="C2785" s="24">
        <v>7394</v>
      </c>
      <c r="D2785" s="24" t="s">
        <v>17075</v>
      </c>
      <c r="E2785" s="24" t="s">
        <v>6280</v>
      </c>
      <c r="F2785" s="26">
        <f>Table134[[#This Row],[ToMeasure]]-Table134[[#This Row],[FromMeasure]]</f>
        <v>0.10866590000000009</v>
      </c>
      <c r="G2785" s="27" t="s">
        <v>1774</v>
      </c>
      <c r="H2785" s="37">
        <v>3.1271724999999999</v>
      </c>
      <c r="I2785" s="24" t="s">
        <v>6281</v>
      </c>
      <c r="J2785" s="37">
        <v>3.2358384</v>
      </c>
      <c r="K2785" s="24" t="s">
        <v>6282</v>
      </c>
      <c r="L2785" s="28">
        <v>14484</v>
      </c>
      <c r="M2785" s="28">
        <v>13035</v>
      </c>
      <c r="N2785" s="28">
        <v>27519</v>
      </c>
      <c r="O2785" s="25" t="s">
        <v>25241</v>
      </c>
      <c r="P2785" s="24">
        <v>9</v>
      </c>
      <c r="Q2785" s="24">
        <v>61</v>
      </c>
      <c r="R2785" s="28">
        <v>2530</v>
      </c>
      <c r="S2785" s="28">
        <v>411</v>
      </c>
      <c r="T2785" s="29">
        <v>0.10687161597441767</v>
      </c>
      <c r="U2785" s="28">
        <v>50686</v>
      </c>
      <c r="V2785" s="63"/>
      <c r="W2785" s="61">
        <f>(Table134[[#This Row],[2042 Future AADT]]-Table134[[#This Row],[AADT 2022]])/20*($W$5-2022)+Table134[[#This Row],[AADT 2022]]</f>
        <v>50686</v>
      </c>
      <c r="X2785" s="63"/>
    </row>
    <row r="2786" spans="1:24" s="21" customFormat="1" ht="24" customHeight="1" x14ac:dyDescent="0.25">
      <c r="A2786" s="24" t="s">
        <v>10548</v>
      </c>
      <c r="B2786" s="25" t="s">
        <v>18862</v>
      </c>
      <c r="C2786" s="24">
        <v>3579</v>
      </c>
      <c r="D2786" s="24" t="s">
        <v>17075</v>
      </c>
      <c r="E2786" s="24" t="s">
        <v>10549</v>
      </c>
      <c r="F2786" s="26">
        <f>Table134[[#This Row],[ToMeasure]]-Table134[[#This Row],[FromMeasure]]</f>
        <v>9.8897900000000316E-2</v>
      </c>
      <c r="G2786" s="27" t="s">
        <v>10550</v>
      </c>
      <c r="H2786" s="37">
        <v>3.9645066999999998</v>
      </c>
      <c r="I2786" s="24" t="s">
        <v>3294</v>
      </c>
      <c r="J2786" s="37">
        <v>4.0634046000000001</v>
      </c>
      <c r="K2786" s="24" t="s">
        <v>1114</v>
      </c>
      <c r="L2786" s="28">
        <v>1185</v>
      </c>
      <c r="M2786" s="28">
        <v>1320</v>
      </c>
      <c r="N2786" s="28">
        <v>2505</v>
      </c>
      <c r="O2786" s="25" t="s">
        <v>25242</v>
      </c>
      <c r="P2786" s="24">
        <v>9</v>
      </c>
      <c r="Q2786" s="24">
        <v>58</v>
      </c>
      <c r="R2786" s="28">
        <v>229</v>
      </c>
      <c r="S2786" s="28">
        <v>35</v>
      </c>
      <c r="T2786" s="29">
        <v>0.10538922155688622</v>
      </c>
      <c r="U2786" s="28">
        <v>4614</v>
      </c>
      <c r="V2786" s="63"/>
      <c r="W2786" s="61">
        <f>(Table134[[#This Row],[2042 Future AADT]]-Table134[[#This Row],[AADT 2022]])/20*($W$5-2022)+Table134[[#This Row],[AADT 2022]]</f>
        <v>4614</v>
      </c>
      <c r="X2786" s="63"/>
    </row>
    <row r="2787" spans="1:24" s="21" customFormat="1" ht="24" customHeight="1" x14ac:dyDescent="0.25">
      <c r="A2787" s="24" t="s">
        <v>6284</v>
      </c>
      <c r="B2787" s="25" t="s">
        <v>18694</v>
      </c>
      <c r="C2787" s="24">
        <v>3214</v>
      </c>
      <c r="D2787" s="24" t="s">
        <v>17075</v>
      </c>
      <c r="E2787" s="24" t="s">
        <v>269</v>
      </c>
      <c r="F2787" s="26">
        <f>Table134[[#This Row],[ToMeasure]]-Table134[[#This Row],[FromMeasure]]</f>
        <v>9.332849E-2</v>
      </c>
      <c r="G2787" s="27" t="s">
        <v>267</v>
      </c>
      <c r="H2787" s="37">
        <v>0</v>
      </c>
      <c r="I2787" s="24" t="s">
        <v>6285</v>
      </c>
      <c r="J2787" s="37">
        <v>9.332849E-2</v>
      </c>
      <c r="K2787" s="24" t="s">
        <v>6286</v>
      </c>
      <c r="L2787" s="28">
        <v>46</v>
      </c>
      <c r="M2787" s="28">
        <v>370</v>
      </c>
      <c r="N2787" s="28">
        <v>416</v>
      </c>
      <c r="O2787" s="25" t="s">
        <v>25243</v>
      </c>
      <c r="P2787" s="24">
        <v>10</v>
      </c>
      <c r="Q2787" s="24">
        <v>69</v>
      </c>
      <c r="R2787" s="28">
        <v>28</v>
      </c>
      <c r="S2787" s="28">
        <v>24</v>
      </c>
      <c r="T2787" s="29">
        <v>0.125</v>
      </c>
      <c r="U2787" s="28">
        <v>702</v>
      </c>
      <c r="V2787" s="63"/>
      <c r="W2787" s="61">
        <f>(Table134[[#This Row],[2042 Future AADT]]-Table134[[#This Row],[AADT 2022]])/20*($W$5-2022)+Table134[[#This Row],[AADT 2022]]</f>
        <v>702</v>
      </c>
      <c r="X2787" s="63"/>
    </row>
    <row r="2788" spans="1:24" s="21" customFormat="1" ht="24" customHeight="1" x14ac:dyDescent="0.25">
      <c r="A2788" s="24" t="s">
        <v>16687</v>
      </c>
      <c r="B2788" s="25" t="s">
        <v>20489</v>
      </c>
      <c r="C2788" s="24">
        <v>6624</v>
      </c>
      <c r="D2788" s="24" t="s">
        <v>17075</v>
      </c>
      <c r="E2788" s="24" t="s">
        <v>938</v>
      </c>
      <c r="F2788" s="26">
        <f>Table134[[#This Row],[ToMeasure]]-Table134[[#This Row],[FromMeasure]]</f>
        <v>3.8745499999997435E-2</v>
      </c>
      <c r="G2788" s="27" t="s">
        <v>936</v>
      </c>
      <c r="H2788" s="37">
        <v>54.7146446</v>
      </c>
      <c r="I2788" s="24" t="s">
        <v>4965</v>
      </c>
      <c r="J2788" s="37">
        <v>54.753390099999997</v>
      </c>
      <c r="K2788" s="24" t="s">
        <v>16688</v>
      </c>
      <c r="L2788" s="28">
        <v>12766</v>
      </c>
      <c r="M2788" s="28">
        <v>684</v>
      </c>
      <c r="N2788" s="28">
        <v>13450</v>
      </c>
      <c r="O2788" s="25" t="s">
        <v>25244</v>
      </c>
      <c r="P2788" s="24">
        <v>10</v>
      </c>
      <c r="Q2788" s="24">
        <v>98</v>
      </c>
      <c r="R2788" s="28">
        <v>422</v>
      </c>
      <c r="S2788" s="28">
        <v>1632</v>
      </c>
      <c r="T2788" s="29">
        <v>0.15271375464684014</v>
      </c>
      <c r="U2788" s="28">
        <v>24773</v>
      </c>
      <c r="V2788" s="63"/>
      <c r="W2788" s="61">
        <f>(Table134[[#This Row],[2042 Future AADT]]-Table134[[#This Row],[AADT 2022]])/20*($W$5-2022)+Table134[[#This Row],[AADT 2022]]</f>
        <v>24773</v>
      </c>
      <c r="X2788" s="63"/>
    </row>
    <row r="2789" spans="1:24" s="21" customFormat="1" ht="30" x14ac:dyDescent="0.25">
      <c r="A2789" s="24" t="s">
        <v>14811</v>
      </c>
      <c r="B2789" s="25" t="s">
        <v>25955</v>
      </c>
      <c r="C2789" s="24">
        <v>8404</v>
      </c>
      <c r="D2789" s="24" t="s">
        <v>17075</v>
      </c>
      <c r="E2789" s="24" t="s">
        <v>14812</v>
      </c>
      <c r="F2789" s="26">
        <f>Table134[[#This Row],[ToMeasure]]-Table134[[#This Row],[FromMeasure]]</f>
        <v>7.5725300000000217E-2</v>
      </c>
      <c r="G2789" s="27" t="s">
        <v>1968</v>
      </c>
      <c r="H2789" s="37">
        <v>5.34490249</v>
      </c>
      <c r="I2789" s="24" t="s">
        <v>14813</v>
      </c>
      <c r="J2789" s="37">
        <v>5.4206277900000002</v>
      </c>
      <c r="K2789" s="24" t="s">
        <v>14814</v>
      </c>
      <c r="L2789" s="28">
        <v>13439</v>
      </c>
      <c r="M2789" s="28">
        <v>8611</v>
      </c>
      <c r="N2789" s="28">
        <v>22050</v>
      </c>
      <c r="O2789" s="25" t="s">
        <v>25245</v>
      </c>
      <c r="P2789" s="24">
        <v>11</v>
      </c>
      <c r="Q2789" s="24">
        <v>66</v>
      </c>
      <c r="R2789" s="28">
        <v>716</v>
      </c>
      <c r="S2789" s="28">
        <v>2772</v>
      </c>
      <c r="T2789" s="29">
        <v>0.15818594104308389</v>
      </c>
      <c r="U2789" s="28">
        <v>34707</v>
      </c>
      <c r="V2789" s="63"/>
      <c r="W2789" s="61">
        <f>(Table134[[#This Row],[2042 Future AADT]]-Table134[[#This Row],[AADT 2022]])/20*($W$5-2022)+Table134[[#This Row],[AADT 2022]]</f>
        <v>34707</v>
      </c>
      <c r="X2789" s="63"/>
    </row>
    <row r="2790" spans="1:24" s="21" customFormat="1" ht="24" customHeight="1" x14ac:dyDescent="0.25">
      <c r="A2790" s="24" t="s">
        <v>16693</v>
      </c>
      <c r="B2790" s="25" t="s">
        <v>20633</v>
      </c>
      <c r="C2790" s="24">
        <v>6934</v>
      </c>
      <c r="D2790" s="24" t="s">
        <v>17075</v>
      </c>
      <c r="E2790" s="24" t="s">
        <v>3052</v>
      </c>
      <c r="F2790" s="26">
        <f>Table134[[#This Row],[ToMeasure]]-Table134[[#This Row],[FromMeasure]]</f>
        <v>0.13791153999999928</v>
      </c>
      <c r="G2790" s="27" t="s">
        <v>199</v>
      </c>
      <c r="H2790" s="37">
        <v>12.507817620000001</v>
      </c>
      <c r="I2790" s="24" t="s">
        <v>16694</v>
      </c>
      <c r="J2790" s="37">
        <v>12.64572916</v>
      </c>
      <c r="K2790" s="24" t="s">
        <v>14157</v>
      </c>
      <c r="L2790" s="28">
        <v>13769</v>
      </c>
      <c r="M2790" s="28">
        <v>6552</v>
      </c>
      <c r="N2790" s="28">
        <v>20321</v>
      </c>
      <c r="O2790" s="25" t="s">
        <v>25246</v>
      </c>
      <c r="P2790" s="24">
        <v>10</v>
      </c>
      <c r="Q2790" s="24">
        <v>72</v>
      </c>
      <c r="R2790" s="28">
        <v>628</v>
      </c>
      <c r="S2790" s="28">
        <v>2431</v>
      </c>
      <c r="T2790" s="29">
        <v>0.15053393041681021</v>
      </c>
      <c r="U2790" s="28">
        <v>37428</v>
      </c>
      <c r="V2790" s="63"/>
      <c r="W2790" s="61">
        <f>(Table134[[#This Row],[2042 Future AADT]]-Table134[[#This Row],[AADT 2022]])/20*($W$5-2022)+Table134[[#This Row],[AADT 2022]]</f>
        <v>37428</v>
      </c>
      <c r="X2790" s="63"/>
    </row>
    <row r="2791" spans="1:24" s="21" customFormat="1" ht="24" customHeight="1" x14ac:dyDescent="0.25">
      <c r="A2791" s="24" t="s">
        <v>6288</v>
      </c>
      <c r="B2791" s="25" t="s">
        <v>19712</v>
      </c>
      <c r="C2791" s="24">
        <v>5034</v>
      </c>
      <c r="D2791" s="24" t="s">
        <v>17075</v>
      </c>
      <c r="E2791" s="24" t="s">
        <v>2600</v>
      </c>
      <c r="F2791" s="26">
        <f>Table134[[#This Row],[ToMeasure]]-Table134[[#This Row],[FromMeasure]]</f>
        <v>0.33707368999999687</v>
      </c>
      <c r="G2791" s="27" t="s">
        <v>165</v>
      </c>
      <c r="H2791" s="37">
        <v>26.707109160000002</v>
      </c>
      <c r="I2791" s="24" t="s">
        <v>6289</v>
      </c>
      <c r="J2791" s="37">
        <v>27.044182849999999</v>
      </c>
      <c r="K2791" s="24" t="s">
        <v>6290</v>
      </c>
      <c r="L2791" s="28">
        <v>12063</v>
      </c>
      <c r="M2791" s="28">
        <v>14511</v>
      </c>
      <c r="N2791" s="28">
        <v>26574</v>
      </c>
      <c r="O2791" s="25" t="s">
        <v>25247</v>
      </c>
      <c r="P2791" s="24">
        <v>11</v>
      </c>
      <c r="Q2791" s="24">
        <v>72</v>
      </c>
      <c r="R2791" s="28">
        <v>824</v>
      </c>
      <c r="S2791" s="28">
        <v>3199</v>
      </c>
      <c r="T2791" s="29">
        <v>0.15138857529916461</v>
      </c>
      <c r="U2791" s="28">
        <v>48946</v>
      </c>
      <c r="V2791" s="63"/>
      <c r="W2791" s="61">
        <f>(Table134[[#This Row],[2042 Future AADT]]-Table134[[#This Row],[AADT 2022]])/20*($W$5-2022)+Table134[[#This Row],[AADT 2022]]</f>
        <v>48946</v>
      </c>
      <c r="X2791" s="63"/>
    </row>
    <row r="2792" spans="1:24" s="21" customFormat="1" ht="30" x14ac:dyDescent="0.25">
      <c r="A2792" s="24" t="s">
        <v>14816</v>
      </c>
      <c r="B2792" s="25" t="s">
        <v>25954</v>
      </c>
      <c r="C2792" s="24">
        <v>8484</v>
      </c>
      <c r="D2792" s="24" t="s">
        <v>17075</v>
      </c>
      <c r="E2792" s="24" t="s">
        <v>6293</v>
      </c>
      <c r="F2792" s="26">
        <f>Table134[[#This Row],[ToMeasure]]-Table134[[#This Row],[FromMeasure]]</f>
        <v>6.9282699999999586E-2</v>
      </c>
      <c r="G2792" s="27" t="s">
        <v>1933</v>
      </c>
      <c r="H2792" s="37">
        <v>6.0769099000000004</v>
      </c>
      <c r="I2792" s="24" t="s">
        <v>14817</v>
      </c>
      <c r="J2792" s="37">
        <v>6.1461926</v>
      </c>
      <c r="K2792" s="24" t="s">
        <v>14818</v>
      </c>
      <c r="L2792" s="28">
        <v>7896</v>
      </c>
      <c r="M2792" s="28">
        <v>16587</v>
      </c>
      <c r="N2792" s="28">
        <v>24483</v>
      </c>
      <c r="O2792" s="25" t="s">
        <v>25248</v>
      </c>
      <c r="P2792" s="24">
        <v>10</v>
      </c>
      <c r="Q2792" s="24">
        <v>73</v>
      </c>
      <c r="R2792" s="28">
        <v>940</v>
      </c>
      <c r="S2792" s="28">
        <v>3638</v>
      </c>
      <c r="T2792" s="29">
        <v>0.18698688886165912</v>
      </c>
      <c r="U2792" s="28">
        <v>38537</v>
      </c>
      <c r="V2792" s="63"/>
      <c r="W2792" s="61">
        <f>(Table134[[#This Row],[2042 Future AADT]]-Table134[[#This Row],[AADT 2022]])/20*($W$5-2022)+Table134[[#This Row],[AADT 2022]]</f>
        <v>38537</v>
      </c>
      <c r="X2792" s="63"/>
    </row>
    <row r="2793" spans="1:24" s="21" customFormat="1" ht="24" customHeight="1" x14ac:dyDescent="0.25">
      <c r="A2793" s="24" t="s">
        <v>6292</v>
      </c>
      <c r="B2793" s="25" t="s">
        <v>20569</v>
      </c>
      <c r="C2793" s="24">
        <v>6804</v>
      </c>
      <c r="D2793" s="24" t="s">
        <v>17075</v>
      </c>
      <c r="E2793" s="24" t="s">
        <v>6293</v>
      </c>
      <c r="F2793" s="26">
        <f>Table134[[#This Row],[ToMeasure]]-Table134[[#This Row],[FromMeasure]]</f>
        <v>7.5558600000000808E-2</v>
      </c>
      <c r="G2793" s="27" t="s">
        <v>1933</v>
      </c>
      <c r="H2793" s="37">
        <v>12.9980701</v>
      </c>
      <c r="I2793" s="24" t="s">
        <v>6294</v>
      </c>
      <c r="J2793" s="37">
        <v>13.0736287</v>
      </c>
      <c r="K2793" s="24" t="s">
        <v>6295</v>
      </c>
      <c r="L2793" s="28">
        <v>16587</v>
      </c>
      <c r="M2793" s="28">
        <v>21041</v>
      </c>
      <c r="N2793" s="28">
        <v>37628</v>
      </c>
      <c r="O2793" s="25" t="s">
        <v>25249</v>
      </c>
      <c r="P2793" s="24">
        <v>10</v>
      </c>
      <c r="Q2793" s="24">
        <v>64</v>
      </c>
      <c r="R2793" s="28">
        <v>1198</v>
      </c>
      <c r="S2793" s="28">
        <v>4640</v>
      </c>
      <c r="T2793" s="29">
        <v>0.15515041990007442</v>
      </c>
      <c r="U2793" s="28">
        <v>59228</v>
      </c>
      <c r="V2793" s="63"/>
      <c r="W2793" s="61">
        <f>(Table134[[#This Row],[2042 Future AADT]]-Table134[[#This Row],[AADT 2022]])/20*($W$5-2022)+Table134[[#This Row],[AADT 2022]]</f>
        <v>59228</v>
      </c>
      <c r="X2793" s="63"/>
    </row>
    <row r="2794" spans="1:24" s="21" customFormat="1" ht="24" customHeight="1" x14ac:dyDescent="0.25">
      <c r="A2794" s="24" t="s">
        <v>10552</v>
      </c>
      <c r="B2794" s="25" t="s">
        <v>21071</v>
      </c>
      <c r="C2794" s="24">
        <v>7784</v>
      </c>
      <c r="D2794" s="24" t="s">
        <v>17075</v>
      </c>
      <c r="E2794" s="24" t="s">
        <v>6293</v>
      </c>
      <c r="F2794" s="26">
        <f>Table134[[#This Row],[ToMeasure]]-Table134[[#This Row],[FromMeasure]]</f>
        <v>8.8008399999999654E-2</v>
      </c>
      <c r="G2794" s="27" t="s">
        <v>1933</v>
      </c>
      <c r="H2794" s="37">
        <v>16.689787800000001</v>
      </c>
      <c r="I2794" s="24" t="s">
        <v>5617</v>
      </c>
      <c r="J2794" s="37">
        <v>16.777796200000001</v>
      </c>
      <c r="K2794" s="24" t="s">
        <v>5622</v>
      </c>
      <c r="L2794" s="28">
        <v>7323</v>
      </c>
      <c r="M2794" s="28">
        <v>5459</v>
      </c>
      <c r="N2794" s="28">
        <v>12782</v>
      </c>
      <c r="O2794" s="25" t="s">
        <v>25250</v>
      </c>
      <c r="P2794" s="24">
        <v>9</v>
      </c>
      <c r="Q2794" s="24">
        <v>72</v>
      </c>
      <c r="R2794" s="28">
        <v>393</v>
      </c>
      <c r="S2794" s="28">
        <v>1527</v>
      </c>
      <c r="T2794" s="29">
        <v>0.15021123454858396</v>
      </c>
      <c r="U2794" s="28">
        <v>21570</v>
      </c>
      <c r="V2794" s="63"/>
      <c r="W2794" s="61">
        <f>(Table134[[#This Row],[2042 Future AADT]]-Table134[[#This Row],[AADT 2022]])/20*($W$5-2022)+Table134[[#This Row],[AADT 2022]]</f>
        <v>21570</v>
      </c>
      <c r="X2794" s="63"/>
    </row>
    <row r="2795" spans="1:24" s="21" customFormat="1" ht="24" customHeight="1" x14ac:dyDescent="0.25">
      <c r="A2795" s="24" t="s">
        <v>10554</v>
      </c>
      <c r="B2795" s="25" t="s">
        <v>19635</v>
      </c>
      <c r="C2795" s="24">
        <v>4934</v>
      </c>
      <c r="D2795" s="24" t="s">
        <v>17075</v>
      </c>
      <c r="E2795" s="24" t="s">
        <v>10555</v>
      </c>
      <c r="F2795" s="26">
        <f>Table134[[#This Row],[ToMeasure]]-Table134[[#This Row],[FromMeasure]]</f>
        <v>0.16140482</v>
      </c>
      <c r="G2795" s="27" t="s">
        <v>656</v>
      </c>
      <c r="H2795" s="37">
        <v>1.8982076800000001</v>
      </c>
      <c r="I2795" s="24" t="s">
        <v>10556</v>
      </c>
      <c r="J2795" s="37">
        <v>2.0596125000000001</v>
      </c>
      <c r="K2795" s="24" t="s">
        <v>10557</v>
      </c>
      <c r="L2795" s="28">
        <v>23691</v>
      </c>
      <c r="M2795" s="28">
        <v>25426</v>
      </c>
      <c r="N2795" s="28">
        <v>49117</v>
      </c>
      <c r="O2795" s="25" t="s">
        <v>25251</v>
      </c>
      <c r="P2795" s="24">
        <v>9</v>
      </c>
      <c r="Q2795" s="24">
        <v>59</v>
      </c>
      <c r="R2795" s="28">
        <v>1571</v>
      </c>
      <c r="S2795" s="28">
        <v>6087</v>
      </c>
      <c r="T2795" s="29">
        <v>0.15591343119490197</v>
      </c>
      <c r="U2795" s="28">
        <v>77312</v>
      </c>
      <c r="V2795" s="63"/>
      <c r="W2795" s="61">
        <f>(Table134[[#This Row],[2042 Future AADT]]-Table134[[#This Row],[AADT 2022]])/20*($W$5-2022)+Table134[[#This Row],[AADT 2022]]</f>
        <v>77312</v>
      </c>
      <c r="X2795" s="63"/>
    </row>
    <row r="2796" spans="1:24" s="21" customFormat="1" ht="24" customHeight="1" x14ac:dyDescent="0.25">
      <c r="A2796" s="24" t="s">
        <v>16696</v>
      </c>
      <c r="B2796" s="25" t="s">
        <v>18882</v>
      </c>
      <c r="C2796" s="24">
        <v>3604</v>
      </c>
      <c r="D2796" s="24" t="s">
        <v>17075</v>
      </c>
      <c r="E2796" s="24" t="s">
        <v>2610</v>
      </c>
      <c r="F2796" s="26">
        <f>Table134[[#This Row],[ToMeasure]]-Table134[[#This Row],[FromMeasure]]</f>
        <v>9.5084640000000498E-2</v>
      </c>
      <c r="G2796" s="27" t="s">
        <v>487</v>
      </c>
      <c r="H2796" s="37">
        <v>6.5067107499999999</v>
      </c>
      <c r="I2796" s="24" t="s">
        <v>3454</v>
      </c>
      <c r="J2796" s="37">
        <v>6.6017953900000004</v>
      </c>
      <c r="K2796" s="24" t="s">
        <v>13968</v>
      </c>
      <c r="L2796" s="28">
        <v>22988</v>
      </c>
      <c r="M2796" s="28">
        <v>35679</v>
      </c>
      <c r="N2796" s="28">
        <v>58667</v>
      </c>
      <c r="O2796" s="25" t="s">
        <v>25252</v>
      </c>
      <c r="P2796" s="24">
        <v>8</v>
      </c>
      <c r="Q2796" s="24">
        <v>61</v>
      </c>
      <c r="R2796" s="28">
        <v>1658</v>
      </c>
      <c r="S2796" s="28">
        <v>2524</v>
      </c>
      <c r="T2796" s="29">
        <v>7.128368588814836E-2</v>
      </c>
      <c r="U2796" s="28">
        <v>92344</v>
      </c>
      <c r="V2796" s="63"/>
      <c r="W2796" s="61">
        <f>(Table134[[#This Row],[2042 Future AADT]]-Table134[[#This Row],[AADT 2022]])/20*($W$5-2022)+Table134[[#This Row],[AADT 2022]]</f>
        <v>92344</v>
      </c>
      <c r="X2796" s="63"/>
    </row>
    <row r="2797" spans="1:24" s="21" customFormat="1" ht="24" customHeight="1" x14ac:dyDescent="0.25">
      <c r="A2797" s="24" t="s">
        <v>14820</v>
      </c>
      <c r="B2797" s="25" t="s">
        <v>21386</v>
      </c>
      <c r="C2797" s="24">
        <v>8667</v>
      </c>
      <c r="D2797" s="24" t="s">
        <v>17075</v>
      </c>
      <c r="E2797" s="24" t="s">
        <v>2198</v>
      </c>
      <c r="F2797" s="26">
        <f>Table134[[#This Row],[ToMeasure]]-Table134[[#This Row],[FromMeasure]]</f>
        <v>8.2315179999998378E-2</v>
      </c>
      <c r="G2797" s="27" t="s">
        <v>140</v>
      </c>
      <c r="H2797" s="37">
        <v>22.971138310000001</v>
      </c>
      <c r="I2797" s="24" t="s">
        <v>10117</v>
      </c>
      <c r="J2797" s="37">
        <v>23.053453489999999</v>
      </c>
      <c r="K2797" s="24" t="s">
        <v>5922</v>
      </c>
      <c r="L2797" s="28">
        <v>4837</v>
      </c>
      <c r="M2797" s="28">
        <v>0</v>
      </c>
      <c r="N2797" s="28">
        <v>4837</v>
      </c>
      <c r="O2797" s="25" t="s">
        <v>25253</v>
      </c>
      <c r="P2797" s="24" t="s">
        <v>203</v>
      </c>
      <c r="Q2797" s="24" t="s">
        <v>203</v>
      </c>
      <c r="R2797" s="28">
        <v>436</v>
      </c>
      <c r="S2797" s="28">
        <v>70</v>
      </c>
      <c r="T2797" s="29">
        <v>0.10461029563779202</v>
      </c>
      <c r="U2797" s="28">
        <v>8162</v>
      </c>
      <c r="V2797" s="63"/>
      <c r="W2797" s="61">
        <f>(Table134[[#This Row],[2042 Future AADT]]-Table134[[#This Row],[AADT 2022]])/20*($W$5-2022)+Table134[[#This Row],[AADT 2022]]</f>
        <v>8162</v>
      </c>
      <c r="X2797" s="63"/>
    </row>
    <row r="2798" spans="1:24" s="21" customFormat="1" ht="24" customHeight="1" x14ac:dyDescent="0.25">
      <c r="A2798" s="24" t="s">
        <v>10559</v>
      </c>
      <c r="B2798" s="25" t="s">
        <v>19024</v>
      </c>
      <c r="C2798" s="24">
        <v>3954</v>
      </c>
      <c r="D2798" s="24" t="s">
        <v>17075</v>
      </c>
      <c r="E2798" s="24" t="s">
        <v>6302</v>
      </c>
      <c r="F2798" s="26">
        <f>Table134[[#This Row],[ToMeasure]]-Table134[[#This Row],[FromMeasure]]</f>
        <v>0.17660335000000771</v>
      </c>
      <c r="G2798" s="27" t="s">
        <v>544</v>
      </c>
      <c r="H2798" s="37">
        <v>70.236156269999995</v>
      </c>
      <c r="I2798" s="24" t="s">
        <v>10560</v>
      </c>
      <c r="J2798" s="37">
        <v>70.412759620000003</v>
      </c>
      <c r="K2798" s="24" t="s">
        <v>10560</v>
      </c>
      <c r="L2798" s="28">
        <v>25318</v>
      </c>
      <c r="M2798" s="28">
        <v>15703</v>
      </c>
      <c r="N2798" s="28">
        <v>41021</v>
      </c>
      <c r="O2798" s="25" t="s">
        <v>25254</v>
      </c>
      <c r="P2798" s="24">
        <v>9</v>
      </c>
      <c r="Q2798" s="24">
        <v>70</v>
      </c>
      <c r="R2798" s="28">
        <v>3799</v>
      </c>
      <c r="S2798" s="28">
        <v>619</v>
      </c>
      <c r="T2798" s="29">
        <v>0.10770093366812121</v>
      </c>
      <c r="U2798" s="28">
        <v>52072</v>
      </c>
      <c r="V2798" s="63"/>
      <c r="W2798" s="61">
        <f>(Table134[[#This Row],[2042 Future AADT]]-Table134[[#This Row],[AADT 2022]])/20*($W$5-2022)+Table134[[#This Row],[AADT 2022]]</f>
        <v>52072</v>
      </c>
      <c r="X2798" s="63"/>
    </row>
    <row r="2799" spans="1:24" s="21" customFormat="1" ht="30" x14ac:dyDescent="0.25">
      <c r="A2799" s="24" t="s">
        <v>6301</v>
      </c>
      <c r="B2799" s="25" t="s">
        <v>25952</v>
      </c>
      <c r="C2799" s="24">
        <v>7514</v>
      </c>
      <c r="D2799" s="24" t="s">
        <v>17075</v>
      </c>
      <c r="E2799" s="24" t="s">
        <v>6302</v>
      </c>
      <c r="F2799" s="26">
        <f>Table134[[#This Row],[ToMeasure]]-Table134[[#This Row],[FromMeasure]]</f>
        <v>6.9696829999998045E-2</v>
      </c>
      <c r="G2799" s="27" t="s">
        <v>544</v>
      </c>
      <c r="H2799" s="37">
        <v>74.808586329999997</v>
      </c>
      <c r="I2799" s="24" t="s">
        <v>5275</v>
      </c>
      <c r="J2799" s="37">
        <v>74.878283159999995</v>
      </c>
      <c r="K2799" s="24" t="s">
        <v>5195</v>
      </c>
      <c r="L2799" s="28">
        <v>13732</v>
      </c>
      <c r="M2799" s="28">
        <v>13575</v>
      </c>
      <c r="N2799" s="28">
        <v>27307</v>
      </c>
      <c r="O2799" s="25" t="s">
        <v>25255</v>
      </c>
      <c r="P2799" s="24">
        <v>10</v>
      </c>
      <c r="Q2799" s="24">
        <v>59</v>
      </c>
      <c r="R2799" s="28">
        <v>1880</v>
      </c>
      <c r="S2799" s="28">
        <v>7284</v>
      </c>
      <c r="T2799" s="29">
        <v>0.33559160654777165</v>
      </c>
      <c r="U2799" s="28">
        <v>34664</v>
      </c>
      <c r="V2799" s="63"/>
      <c r="W2799" s="61">
        <f>(Table134[[#This Row],[2042 Future AADT]]-Table134[[#This Row],[AADT 2022]])/20*($W$5-2022)+Table134[[#This Row],[AADT 2022]]</f>
        <v>34664</v>
      </c>
      <c r="X2799" s="63"/>
    </row>
    <row r="2800" spans="1:24" s="21" customFormat="1" ht="24" customHeight="1" x14ac:dyDescent="0.25">
      <c r="A2800" s="24" t="s">
        <v>10562</v>
      </c>
      <c r="B2800" s="25"/>
      <c r="C2800" s="24">
        <v>8154</v>
      </c>
      <c r="D2800" s="24" t="s">
        <v>17075</v>
      </c>
      <c r="E2800" s="24" t="s">
        <v>6302</v>
      </c>
      <c r="F2800" s="26">
        <f>Table134[[#This Row],[ToMeasure]]-Table134[[#This Row],[FromMeasure]]</f>
        <v>7.913245999999674E-2</v>
      </c>
      <c r="G2800" s="27" t="s">
        <v>544</v>
      </c>
      <c r="H2800" s="37">
        <v>89.254265380000007</v>
      </c>
      <c r="I2800" s="24" t="s">
        <v>5720</v>
      </c>
      <c r="J2800" s="37">
        <v>89.333397840000003</v>
      </c>
      <c r="K2800" s="24" t="s">
        <v>5727</v>
      </c>
      <c r="L2800" s="28">
        <v>15597</v>
      </c>
      <c r="M2800" s="28">
        <v>0</v>
      </c>
      <c r="N2800" s="28">
        <v>15597</v>
      </c>
      <c r="O2800" s="25" t="s">
        <v>25256</v>
      </c>
      <c r="P2800" s="24">
        <v>10</v>
      </c>
      <c r="Q2800" s="24">
        <v>59</v>
      </c>
      <c r="R2800" s="28">
        <v>570</v>
      </c>
      <c r="S2800" s="28">
        <v>91</v>
      </c>
      <c r="T2800" s="29">
        <v>4.2379944861191253E-2</v>
      </c>
      <c r="U2800" s="28">
        <v>26320</v>
      </c>
      <c r="V2800" s="63"/>
      <c r="W2800" s="61">
        <f>(Table134[[#This Row],[2042 Future AADT]]-Table134[[#This Row],[AADT 2022]])/20*($W$5-2022)+Table134[[#This Row],[AADT 2022]]</f>
        <v>26320</v>
      </c>
      <c r="X2800" s="63"/>
    </row>
    <row r="2801" spans="1:24" s="21" customFormat="1" ht="24" customHeight="1" x14ac:dyDescent="0.25">
      <c r="A2801" s="24" t="s">
        <v>16706</v>
      </c>
      <c r="B2801" s="25" t="s">
        <v>20628</v>
      </c>
      <c r="C2801" s="24">
        <v>6924</v>
      </c>
      <c r="D2801" s="24" t="s">
        <v>17075</v>
      </c>
      <c r="E2801" s="24" t="s">
        <v>3050</v>
      </c>
      <c r="F2801" s="26">
        <f>Table134[[#This Row],[ToMeasure]]-Table134[[#This Row],[FromMeasure]]</f>
        <v>0.14910333999999992</v>
      </c>
      <c r="G2801" s="27" t="s">
        <v>198</v>
      </c>
      <c r="H2801" s="37">
        <v>12.528086740000001</v>
      </c>
      <c r="I2801" s="24" t="s">
        <v>16707</v>
      </c>
      <c r="J2801" s="37">
        <v>12.677190080000001</v>
      </c>
      <c r="K2801" s="24" t="s">
        <v>16708</v>
      </c>
      <c r="L2801" s="28">
        <v>10357</v>
      </c>
      <c r="M2801" s="28">
        <v>7378</v>
      </c>
      <c r="N2801" s="28">
        <v>17735</v>
      </c>
      <c r="O2801" s="25" t="s">
        <v>25257</v>
      </c>
      <c r="P2801" s="24">
        <v>8</v>
      </c>
      <c r="Q2801" s="24">
        <v>56</v>
      </c>
      <c r="R2801" s="28">
        <v>564</v>
      </c>
      <c r="S2801" s="28">
        <v>2184</v>
      </c>
      <c r="T2801" s="29">
        <v>0.15494784324781505</v>
      </c>
      <c r="U2801" s="28">
        <v>32665</v>
      </c>
      <c r="V2801" s="63"/>
      <c r="W2801" s="61">
        <f>(Table134[[#This Row],[2042 Future AADT]]-Table134[[#This Row],[AADT 2022]])/20*($W$5-2022)+Table134[[#This Row],[AADT 2022]]</f>
        <v>32665</v>
      </c>
      <c r="X2801" s="63"/>
    </row>
    <row r="2802" spans="1:24" s="21" customFormat="1" ht="24" customHeight="1" x14ac:dyDescent="0.25">
      <c r="A2802" s="24" t="s">
        <v>10564</v>
      </c>
      <c r="B2802" s="25" t="s">
        <v>18867</v>
      </c>
      <c r="C2802" s="24">
        <v>3584</v>
      </c>
      <c r="D2802" s="24" t="s">
        <v>17075</v>
      </c>
      <c r="E2802" s="24" t="s">
        <v>10565</v>
      </c>
      <c r="F2802" s="26">
        <f>Table134[[#This Row],[ToMeasure]]-Table134[[#This Row],[FromMeasure]]</f>
        <v>9.4616499999998993E-2</v>
      </c>
      <c r="G2802" s="27" t="s">
        <v>481</v>
      </c>
      <c r="H2802" s="37">
        <v>13.19288268</v>
      </c>
      <c r="I2802" s="24" t="s">
        <v>7514</v>
      </c>
      <c r="J2802" s="37">
        <v>13.287499179999999</v>
      </c>
      <c r="K2802" s="24" t="s">
        <v>3438</v>
      </c>
      <c r="L2802" s="28">
        <v>21083</v>
      </c>
      <c r="M2802" s="28">
        <v>13123</v>
      </c>
      <c r="N2802" s="28">
        <v>34206</v>
      </c>
      <c r="O2802" s="25" t="s">
        <v>25258</v>
      </c>
      <c r="P2802" s="24">
        <v>8</v>
      </c>
      <c r="Q2802" s="24">
        <v>61</v>
      </c>
      <c r="R2802" s="28">
        <v>3146</v>
      </c>
      <c r="S2802" s="28">
        <v>511</v>
      </c>
      <c r="T2802" s="29">
        <v>0.10691106823364321</v>
      </c>
      <c r="U2802" s="28">
        <v>53841</v>
      </c>
      <c r="V2802" s="63"/>
      <c r="W2802" s="61">
        <f>(Table134[[#This Row],[2042 Future AADT]]-Table134[[#This Row],[AADT 2022]])/20*($W$5-2022)+Table134[[#This Row],[AADT 2022]]</f>
        <v>53841</v>
      </c>
      <c r="X2802" s="63"/>
    </row>
    <row r="2803" spans="1:24" s="21" customFormat="1" x14ac:dyDescent="0.25">
      <c r="A2803" s="24" t="s">
        <v>14822</v>
      </c>
      <c r="B2803" s="25" t="s">
        <v>20850</v>
      </c>
      <c r="C2803" s="24">
        <v>7324</v>
      </c>
      <c r="D2803" s="24" t="s">
        <v>17075</v>
      </c>
      <c r="E2803" s="24" t="s">
        <v>14823</v>
      </c>
      <c r="F2803" s="26">
        <f>Table134[[#This Row],[ToMeasure]]-Table134[[#This Row],[FromMeasure]]</f>
        <v>7.0190510000000206E-2</v>
      </c>
      <c r="G2803" s="27" t="s">
        <v>1760</v>
      </c>
      <c r="H2803" s="37">
        <v>2.0761987899999998</v>
      </c>
      <c r="I2803" s="24" t="s">
        <v>5275</v>
      </c>
      <c r="J2803" s="37">
        <v>2.1463893000000001</v>
      </c>
      <c r="K2803" s="24" t="s">
        <v>5195</v>
      </c>
      <c r="L2803" s="28">
        <v>21881</v>
      </c>
      <c r="M2803" s="28">
        <v>0</v>
      </c>
      <c r="N2803" s="28">
        <v>21881</v>
      </c>
      <c r="O2803" s="25" t="s">
        <v>25259</v>
      </c>
      <c r="P2803" s="24">
        <v>10</v>
      </c>
      <c r="Q2803" s="24">
        <v>59</v>
      </c>
      <c r="R2803" s="28">
        <v>1860</v>
      </c>
      <c r="S2803" s="28">
        <v>305</v>
      </c>
      <c r="T2803" s="29">
        <v>9.8944289566290394E-2</v>
      </c>
      <c r="U2803" s="28">
        <v>34441</v>
      </c>
      <c r="V2803" s="63"/>
      <c r="W2803" s="61">
        <f>(Table134[[#This Row],[2042 Future AADT]]-Table134[[#This Row],[AADT 2022]])/20*($W$5-2022)+Table134[[#This Row],[AADT 2022]]</f>
        <v>34441</v>
      </c>
      <c r="X2803" s="63"/>
    </row>
    <row r="2804" spans="1:24" s="21" customFormat="1" ht="30" x14ac:dyDescent="0.25">
      <c r="A2804" s="24" t="s">
        <v>10567</v>
      </c>
      <c r="B2804" s="25" t="s">
        <v>25953</v>
      </c>
      <c r="C2804" s="24">
        <v>8384</v>
      </c>
      <c r="D2804" s="24" t="s">
        <v>17075</v>
      </c>
      <c r="E2804" s="24" t="s">
        <v>1467</v>
      </c>
      <c r="F2804" s="26">
        <f>Table134[[#This Row],[ToMeasure]]-Table134[[#This Row],[FromMeasure]]</f>
        <v>7.5710899999999803E-2</v>
      </c>
      <c r="G2804" s="27" t="s">
        <v>1939</v>
      </c>
      <c r="H2804" s="37">
        <v>7.8475381000000004</v>
      </c>
      <c r="I2804" s="24" t="s">
        <v>9833</v>
      </c>
      <c r="J2804" s="37">
        <v>7.9232490000000002</v>
      </c>
      <c r="K2804" s="24" t="s">
        <v>10568</v>
      </c>
      <c r="L2804" s="28">
        <v>28495</v>
      </c>
      <c r="M2804" s="28">
        <v>16589</v>
      </c>
      <c r="N2804" s="28">
        <v>45084</v>
      </c>
      <c r="O2804" s="25" t="s">
        <v>25260</v>
      </c>
      <c r="P2804" s="24">
        <v>9</v>
      </c>
      <c r="Q2804" s="24">
        <v>60</v>
      </c>
      <c r="R2804" s="28">
        <v>1742</v>
      </c>
      <c r="S2804" s="28">
        <v>6744</v>
      </c>
      <c r="T2804" s="29">
        <v>0.18822642179043564</v>
      </c>
      <c r="U2804" s="28">
        <v>70964</v>
      </c>
      <c r="V2804" s="63"/>
      <c r="W2804" s="61">
        <f>(Table134[[#This Row],[2042 Future AADT]]-Table134[[#This Row],[AADT 2022]])/20*($W$5-2022)+Table134[[#This Row],[AADT 2022]]</f>
        <v>70964</v>
      </c>
      <c r="X2804" s="63"/>
    </row>
    <row r="2805" spans="1:24" s="21" customFormat="1" ht="24" customHeight="1" x14ac:dyDescent="0.25">
      <c r="A2805" s="24" t="s">
        <v>14825</v>
      </c>
      <c r="B2805" s="25" t="s">
        <v>20594</v>
      </c>
      <c r="C2805" s="24">
        <v>6854</v>
      </c>
      <c r="D2805" s="24" t="s">
        <v>17075</v>
      </c>
      <c r="E2805" s="24" t="s">
        <v>1467</v>
      </c>
      <c r="F2805" s="26">
        <f>Table134[[#This Row],[ToMeasure]]-Table134[[#This Row],[FromMeasure]]</f>
        <v>0.17699240000000138</v>
      </c>
      <c r="G2805" s="27" t="s">
        <v>1939</v>
      </c>
      <c r="H2805" s="37">
        <v>14.900972899999999</v>
      </c>
      <c r="I2805" s="24" t="s">
        <v>14826</v>
      </c>
      <c r="J2805" s="37">
        <v>15.077965300000001</v>
      </c>
      <c r="K2805" s="24" t="s">
        <v>14827</v>
      </c>
      <c r="L2805" s="28">
        <v>27598</v>
      </c>
      <c r="M2805" s="28">
        <v>17012</v>
      </c>
      <c r="N2805" s="28">
        <v>44610</v>
      </c>
      <c r="O2805" s="25" t="s">
        <v>25261</v>
      </c>
      <c r="P2805" s="24">
        <v>8</v>
      </c>
      <c r="Q2805" s="24">
        <v>56</v>
      </c>
      <c r="R2805" s="28">
        <v>1421</v>
      </c>
      <c r="S2805" s="28">
        <v>5504</v>
      </c>
      <c r="T2805" s="29">
        <v>0.15523425240977359</v>
      </c>
      <c r="U2805" s="28">
        <v>70218</v>
      </c>
      <c r="V2805" s="63"/>
      <c r="W2805" s="61">
        <f>(Table134[[#This Row],[2042 Future AADT]]-Table134[[#This Row],[AADT 2022]])/20*($W$5-2022)+Table134[[#This Row],[AADT 2022]]</f>
        <v>70218</v>
      </c>
      <c r="X2805" s="63"/>
    </row>
    <row r="2806" spans="1:24" s="21" customFormat="1" ht="24" customHeight="1" x14ac:dyDescent="0.25">
      <c r="A2806" s="24" t="s">
        <v>10570</v>
      </c>
      <c r="B2806" s="25" t="s">
        <v>21108</v>
      </c>
      <c r="C2806" s="24">
        <v>7874</v>
      </c>
      <c r="D2806" s="24" t="s">
        <v>17075</v>
      </c>
      <c r="E2806" s="24" t="s">
        <v>1467</v>
      </c>
      <c r="F2806" s="26">
        <f>Table134[[#This Row],[ToMeasure]]-Table134[[#This Row],[FromMeasure]]</f>
        <v>8.6098899999999645E-2</v>
      </c>
      <c r="G2806" s="27" t="s">
        <v>1939</v>
      </c>
      <c r="H2806" s="37">
        <v>20.524426399999999</v>
      </c>
      <c r="I2806" s="24" t="s">
        <v>10571</v>
      </c>
      <c r="J2806" s="37">
        <v>20.610525299999999</v>
      </c>
      <c r="K2806" s="24" t="s">
        <v>10572</v>
      </c>
      <c r="L2806" s="28">
        <v>8169</v>
      </c>
      <c r="M2806" s="28">
        <v>9581</v>
      </c>
      <c r="N2806" s="28">
        <v>17750</v>
      </c>
      <c r="O2806" s="25" t="s">
        <v>25262</v>
      </c>
      <c r="P2806" s="24">
        <v>9</v>
      </c>
      <c r="Q2806" s="24">
        <v>54</v>
      </c>
      <c r="R2806" s="28">
        <v>561</v>
      </c>
      <c r="S2806" s="28">
        <v>2171</v>
      </c>
      <c r="T2806" s="29">
        <v>0.15391549295774648</v>
      </c>
      <c r="U2806" s="28">
        <v>27939</v>
      </c>
      <c r="V2806" s="63"/>
      <c r="W2806" s="61">
        <f>(Table134[[#This Row],[2042 Future AADT]]-Table134[[#This Row],[AADT 2022]])/20*($W$5-2022)+Table134[[#This Row],[AADT 2022]]</f>
        <v>27939</v>
      </c>
      <c r="X2806" s="63"/>
    </row>
    <row r="2807" spans="1:24" s="21" customFormat="1" ht="24" customHeight="1" x14ac:dyDescent="0.25">
      <c r="A2807" s="24" t="s">
        <v>6307</v>
      </c>
      <c r="B2807" s="25" t="s">
        <v>21346</v>
      </c>
      <c r="C2807" s="24">
        <v>8623</v>
      </c>
      <c r="D2807" s="24" t="s">
        <v>17075</v>
      </c>
      <c r="E2807" s="24" t="s">
        <v>2635</v>
      </c>
      <c r="F2807" s="26">
        <f>Table134[[#This Row],[ToMeasure]]-Table134[[#This Row],[FromMeasure]]</f>
        <v>8.0986690000003136E-2</v>
      </c>
      <c r="G2807" s="27" t="s">
        <v>133</v>
      </c>
      <c r="H2807" s="37">
        <v>30.893076189999999</v>
      </c>
      <c r="I2807" s="24" t="s">
        <v>6308</v>
      </c>
      <c r="J2807" s="37">
        <v>30.974062880000002</v>
      </c>
      <c r="K2807" s="24" t="s">
        <v>5885</v>
      </c>
      <c r="L2807" s="28">
        <v>1424</v>
      </c>
      <c r="M2807" s="28">
        <v>1397</v>
      </c>
      <c r="N2807" s="28">
        <v>2821</v>
      </c>
      <c r="O2807" s="25" t="s">
        <v>25263</v>
      </c>
      <c r="P2807" s="24">
        <v>10</v>
      </c>
      <c r="Q2807" s="24">
        <v>63</v>
      </c>
      <c r="R2807" s="28">
        <v>133</v>
      </c>
      <c r="S2807" s="28">
        <v>518</v>
      </c>
      <c r="T2807" s="29">
        <v>0.23076923076923078</v>
      </c>
      <c r="U2807" s="28">
        <v>5051</v>
      </c>
      <c r="V2807" s="63"/>
      <c r="W2807" s="61">
        <f>(Table134[[#This Row],[2042 Future AADT]]-Table134[[#This Row],[AADT 2022]])/20*($W$5-2022)+Table134[[#This Row],[AADT 2022]]</f>
        <v>5051</v>
      </c>
      <c r="X2807" s="63"/>
    </row>
    <row r="2808" spans="1:24" s="21" customFormat="1" ht="24" customHeight="1" x14ac:dyDescent="0.25">
      <c r="A2808" s="24" t="s">
        <v>14829</v>
      </c>
      <c r="B2808" s="25" t="s">
        <v>20686</v>
      </c>
      <c r="C2808" s="24">
        <v>7054</v>
      </c>
      <c r="D2808" s="24" t="s">
        <v>17075</v>
      </c>
      <c r="E2808" s="24" t="s">
        <v>2635</v>
      </c>
      <c r="F2808" s="26">
        <f>Table134[[#This Row],[ToMeasure]]-Table134[[#This Row],[FromMeasure]]</f>
        <v>0.11474665000000073</v>
      </c>
      <c r="G2808" s="27" t="s">
        <v>133</v>
      </c>
      <c r="H2808" s="37">
        <v>39.454764519999998</v>
      </c>
      <c r="I2808" s="24" t="s">
        <v>5251</v>
      </c>
      <c r="J2808" s="37">
        <v>39.569511169999998</v>
      </c>
      <c r="K2808" s="24" t="s">
        <v>14830</v>
      </c>
      <c r="L2808" s="28">
        <v>41575</v>
      </c>
      <c r="M2808" s="28">
        <v>0</v>
      </c>
      <c r="N2808" s="28">
        <v>41575</v>
      </c>
      <c r="O2808" s="25" t="s">
        <v>25264</v>
      </c>
      <c r="P2808" s="24">
        <v>9</v>
      </c>
      <c r="Q2808" s="24">
        <v>56</v>
      </c>
      <c r="R2808" s="28">
        <v>2312</v>
      </c>
      <c r="S2808" s="28">
        <v>8953</v>
      </c>
      <c r="T2808" s="29">
        <v>0.27095610342754056</v>
      </c>
      <c r="U2808" s="28">
        <v>65440</v>
      </c>
      <c r="V2808" s="63"/>
      <c r="W2808" s="61">
        <f>(Table134[[#This Row],[2042 Future AADT]]-Table134[[#This Row],[AADT 2022]])/20*($W$5-2022)+Table134[[#This Row],[AADT 2022]]</f>
        <v>65440</v>
      </c>
      <c r="X2808" s="63"/>
    </row>
    <row r="2809" spans="1:24" s="21" customFormat="1" ht="24" customHeight="1" x14ac:dyDescent="0.25">
      <c r="A2809" s="24" t="s">
        <v>16710</v>
      </c>
      <c r="B2809" s="25" t="s">
        <v>19617</v>
      </c>
      <c r="C2809" s="24">
        <v>4914</v>
      </c>
      <c r="D2809" s="24" t="s">
        <v>17075</v>
      </c>
      <c r="E2809" s="24" t="s">
        <v>2635</v>
      </c>
      <c r="F2809" s="26">
        <f>Table134[[#This Row],[ToMeasure]]-Table134[[#This Row],[FromMeasure]]</f>
        <v>0.15269750000000215</v>
      </c>
      <c r="G2809" s="27" t="s">
        <v>133</v>
      </c>
      <c r="H2809" s="37">
        <v>48.52440197</v>
      </c>
      <c r="I2809" s="24" t="s">
        <v>16711</v>
      </c>
      <c r="J2809" s="37">
        <v>48.677099470000002</v>
      </c>
      <c r="K2809" s="24" t="s">
        <v>16712</v>
      </c>
      <c r="L2809" s="28">
        <v>24729</v>
      </c>
      <c r="M2809" s="28">
        <v>21856</v>
      </c>
      <c r="N2809" s="28">
        <v>46585</v>
      </c>
      <c r="O2809" s="25" t="s">
        <v>25265</v>
      </c>
      <c r="P2809" s="24">
        <v>9</v>
      </c>
      <c r="Q2809" s="24">
        <v>66</v>
      </c>
      <c r="R2809" s="28">
        <v>1489</v>
      </c>
      <c r="S2809" s="28">
        <v>5773</v>
      </c>
      <c r="T2809" s="29">
        <v>0.15588708811849308</v>
      </c>
      <c r="U2809" s="28">
        <v>73326</v>
      </c>
      <c r="V2809" s="63"/>
      <c r="W2809" s="61">
        <f>(Table134[[#This Row],[2042 Future AADT]]-Table134[[#This Row],[AADT 2022]])/20*($W$5-2022)+Table134[[#This Row],[AADT 2022]]</f>
        <v>73326</v>
      </c>
      <c r="X2809" s="63"/>
    </row>
    <row r="2810" spans="1:24" s="21" customFormat="1" ht="24" customHeight="1" x14ac:dyDescent="0.25">
      <c r="A2810" s="24" t="s">
        <v>16714</v>
      </c>
      <c r="B2810" s="25" t="s">
        <v>20498</v>
      </c>
      <c r="C2810" s="24">
        <v>6644</v>
      </c>
      <c r="D2810" s="24" t="s">
        <v>17075</v>
      </c>
      <c r="E2810" s="24" t="s">
        <v>2635</v>
      </c>
      <c r="F2810" s="26">
        <f>Table134[[#This Row],[ToMeasure]]-Table134[[#This Row],[FromMeasure]]</f>
        <v>7.4392590000002201E-2</v>
      </c>
      <c r="G2810" s="27" t="s">
        <v>133</v>
      </c>
      <c r="H2810" s="37">
        <v>52.645870240000001</v>
      </c>
      <c r="I2810" s="24" t="s">
        <v>12463</v>
      </c>
      <c r="J2810" s="37">
        <v>52.720262830000003</v>
      </c>
      <c r="K2810" s="24" t="s">
        <v>4974</v>
      </c>
      <c r="L2810" s="28">
        <v>27352</v>
      </c>
      <c r="M2810" s="28">
        <v>0</v>
      </c>
      <c r="N2810" s="28">
        <v>27352</v>
      </c>
      <c r="O2810" s="25" t="s">
        <v>25266</v>
      </c>
      <c r="P2810" s="24">
        <v>10</v>
      </c>
      <c r="Q2810" s="24" t="s">
        <v>203</v>
      </c>
      <c r="R2810" s="28">
        <v>2515</v>
      </c>
      <c r="S2810" s="28">
        <v>408</v>
      </c>
      <c r="T2810" s="29">
        <v>0.1068660427025446</v>
      </c>
      <c r="U2810" s="28">
        <v>43053</v>
      </c>
      <c r="V2810" s="63"/>
      <c r="W2810" s="61">
        <f>(Table134[[#This Row],[2042 Future AADT]]-Table134[[#This Row],[AADT 2022]])/20*($W$5-2022)+Table134[[#This Row],[AADT 2022]]</f>
        <v>43053</v>
      </c>
      <c r="X2810" s="63"/>
    </row>
    <row r="2811" spans="1:24" s="21" customFormat="1" ht="24" customHeight="1" x14ac:dyDescent="0.25">
      <c r="A2811" s="24" t="s">
        <v>16716</v>
      </c>
      <c r="B2811" s="25" t="s">
        <v>19551</v>
      </c>
      <c r="C2811" s="24">
        <v>4824</v>
      </c>
      <c r="D2811" s="24" t="s">
        <v>17075</v>
      </c>
      <c r="E2811" s="24" t="s">
        <v>16717</v>
      </c>
      <c r="F2811" s="26">
        <f>Table134[[#This Row],[ToMeasure]]-Table134[[#This Row],[FromMeasure]]</f>
        <v>5.7031879999996704E-2</v>
      </c>
      <c r="G2811" s="27" t="s">
        <v>643</v>
      </c>
      <c r="H2811" s="37">
        <v>36.579426470000001</v>
      </c>
      <c r="I2811" s="24" t="s">
        <v>2205</v>
      </c>
      <c r="J2811" s="37">
        <v>36.636458349999998</v>
      </c>
      <c r="K2811" s="24" t="s">
        <v>3958</v>
      </c>
      <c r="L2811" s="28">
        <v>4524</v>
      </c>
      <c r="M2811" s="28">
        <v>1614</v>
      </c>
      <c r="N2811" s="28">
        <v>6138</v>
      </c>
      <c r="O2811" s="25" t="s">
        <v>25267</v>
      </c>
      <c r="P2811" s="24">
        <v>10</v>
      </c>
      <c r="Q2811" s="24">
        <v>87</v>
      </c>
      <c r="R2811" s="28">
        <v>190</v>
      </c>
      <c r="S2811" s="28">
        <v>740</v>
      </c>
      <c r="T2811" s="29">
        <v>0.15151515151515152</v>
      </c>
      <c r="U2811" s="28">
        <v>10989</v>
      </c>
      <c r="V2811" s="63"/>
      <c r="W2811" s="61">
        <f>(Table134[[#This Row],[2042 Future AADT]]-Table134[[#This Row],[AADT 2022]])/20*($W$5-2022)+Table134[[#This Row],[AADT 2022]]</f>
        <v>10989</v>
      </c>
      <c r="X2811" s="63"/>
    </row>
    <row r="2812" spans="1:24" s="21" customFormat="1" ht="24" customHeight="1" x14ac:dyDescent="0.25">
      <c r="A2812" s="24" t="s">
        <v>6310</v>
      </c>
      <c r="B2812" s="25" t="s">
        <v>20604</v>
      </c>
      <c r="C2812" s="24">
        <v>6874</v>
      </c>
      <c r="D2812" s="24" t="s">
        <v>17075</v>
      </c>
      <c r="E2812" s="24" t="s">
        <v>6311</v>
      </c>
      <c r="F2812" s="26">
        <f>Table134[[#This Row],[ToMeasure]]-Table134[[#This Row],[FromMeasure]]</f>
        <v>0.24571478000000013</v>
      </c>
      <c r="G2812" s="27" t="s">
        <v>1944</v>
      </c>
      <c r="H2812" s="37">
        <v>10.54968695</v>
      </c>
      <c r="I2812" s="24" t="s">
        <v>6312</v>
      </c>
      <c r="J2812" s="37">
        <v>10.79540173</v>
      </c>
      <c r="K2812" s="24" t="s">
        <v>6313</v>
      </c>
      <c r="L2812" s="28">
        <v>21403</v>
      </c>
      <c r="M2812" s="28">
        <v>16258</v>
      </c>
      <c r="N2812" s="28">
        <v>37661</v>
      </c>
      <c r="O2812" s="25" t="s">
        <v>25268</v>
      </c>
      <c r="P2812" s="24">
        <v>8</v>
      </c>
      <c r="Q2812" s="24">
        <v>52</v>
      </c>
      <c r="R2812" s="28">
        <v>1199</v>
      </c>
      <c r="S2812" s="28">
        <v>4644</v>
      </c>
      <c r="T2812" s="29">
        <v>0.15514723453970952</v>
      </c>
      <c r="U2812" s="28">
        <v>59280</v>
      </c>
      <c r="V2812" s="63"/>
      <c r="W2812" s="61">
        <f>(Table134[[#This Row],[2042 Future AADT]]-Table134[[#This Row],[AADT 2022]])/20*($W$5-2022)+Table134[[#This Row],[AADT 2022]]</f>
        <v>59280</v>
      </c>
      <c r="X2812" s="63"/>
    </row>
    <row r="2813" spans="1:24" s="21" customFormat="1" ht="24" customHeight="1" x14ac:dyDescent="0.25">
      <c r="A2813" s="24" t="s">
        <v>10578</v>
      </c>
      <c r="B2813" s="25" t="s">
        <v>21124</v>
      </c>
      <c r="C2813" s="24">
        <v>7924</v>
      </c>
      <c r="D2813" s="24" t="s">
        <v>17075</v>
      </c>
      <c r="E2813" s="24" t="s">
        <v>6311</v>
      </c>
      <c r="F2813" s="26">
        <f>Table134[[#This Row],[ToMeasure]]-Table134[[#This Row],[FromMeasure]]</f>
        <v>0.29385381000000166</v>
      </c>
      <c r="G2813" s="27" t="s">
        <v>1944</v>
      </c>
      <c r="H2813" s="37">
        <v>16.984114259999998</v>
      </c>
      <c r="I2813" s="24" t="s">
        <v>10579</v>
      </c>
      <c r="J2813" s="37">
        <v>17.27796807</v>
      </c>
      <c r="K2813" s="24" t="s">
        <v>10580</v>
      </c>
      <c r="L2813" s="28">
        <v>4485</v>
      </c>
      <c r="M2813" s="28">
        <v>1895</v>
      </c>
      <c r="N2813" s="28">
        <v>6380</v>
      </c>
      <c r="O2813" s="25" t="s">
        <v>25269</v>
      </c>
      <c r="P2813" s="24">
        <v>12</v>
      </c>
      <c r="Q2813" s="24">
        <v>62</v>
      </c>
      <c r="R2813" s="28">
        <v>201</v>
      </c>
      <c r="S2813" s="28">
        <v>781</v>
      </c>
      <c r="T2813" s="29">
        <v>0.15391849529780563</v>
      </c>
      <c r="U2813" s="28">
        <v>10042</v>
      </c>
      <c r="V2813" s="63"/>
      <c r="W2813" s="61">
        <f>(Table134[[#This Row],[2042 Future AADT]]-Table134[[#This Row],[AADT 2022]])/20*($W$5-2022)+Table134[[#This Row],[AADT 2022]]</f>
        <v>10042</v>
      </c>
      <c r="X2813" s="63"/>
    </row>
    <row r="2814" spans="1:24" s="21" customFormat="1" ht="24" customHeight="1" x14ac:dyDescent="0.25">
      <c r="A2814" s="24" t="s">
        <v>16719</v>
      </c>
      <c r="B2814" s="25" t="s">
        <v>21372</v>
      </c>
      <c r="C2814" s="24">
        <v>8651</v>
      </c>
      <c r="D2814" s="24" t="s">
        <v>17075</v>
      </c>
      <c r="E2814" s="24" t="s">
        <v>2612</v>
      </c>
      <c r="F2814" s="26">
        <f>Table134[[#This Row],[ToMeasure]]-Table134[[#This Row],[FromMeasure]]</f>
        <v>7.8812639999999767E-2</v>
      </c>
      <c r="G2814" s="27" t="s">
        <v>138</v>
      </c>
      <c r="H2814" s="37">
        <v>2.9674520800000002</v>
      </c>
      <c r="I2814" s="24" t="s">
        <v>5909</v>
      </c>
      <c r="J2814" s="37">
        <v>3.0462647199999999</v>
      </c>
      <c r="K2814" s="24" t="s">
        <v>9981</v>
      </c>
      <c r="L2814" s="28">
        <v>11262</v>
      </c>
      <c r="M2814" s="28">
        <v>17883</v>
      </c>
      <c r="N2814" s="28">
        <v>29145</v>
      </c>
      <c r="O2814" s="25" t="s">
        <v>25270</v>
      </c>
      <c r="P2814" s="24">
        <v>10</v>
      </c>
      <c r="Q2814" s="24">
        <v>54</v>
      </c>
      <c r="R2814" s="28">
        <v>1144</v>
      </c>
      <c r="S2814" s="28">
        <v>1527</v>
      </c>
      <c r="T2814" s="29">
        <v>9.1645222165036885E-2</v>
      </c>
      <c r="U2814" s="28">
        <v>45875</v>
      </c>
      <c r="V2814" s="63"/>
      <c r="W2814" s="61">
        <f>(Table134[[#This Row],[2042 Future AADT]]-Table134[[#This Row],[AADT 2022]])/20*($W$5-2022)+Table134[[#This Row],[AADT 2022]]</f>
        <v>45875</v>
      </c>
      <c r="X2814" s="63"/>
    </row>
    <row r="2815" spans="1:24" s="21" customFormat="1" ht="24" customHeight="1" x14ac:dyDescent="0.25">
      <c r="A2815" s="24" t="s">
        <v>10582</v>
      </c>
      <c r="B2815" s="25" t="s">
        <v>19672</v>
      </c>
      <c r="C2815" s="24">
        <v>4974</v>
      </c>
      <c r="D2815" s="24" t="s">
        <v>17075</v>
      </c>
      <c r="E2815" s="24" t="s">
        <v>2612</v>
      </c>
      <c r="F2815" s="26">
        <f>Table134[[#This Row],[ToMeasure]]-Table134[[#This Row],[FromMeasure]]</f>
        <v>7.5734080000000148E-2</v>
      </c>
      <c r="G2815" s="27" t="s">
        <v>138</v>
      </c>
      <c r="H2815" s="37">
        <v>20.39082565</v>
      </c>
      <c r="I2815" s="24" t="s">
        <v>2205</v>
      </c>
      <c r="J2815" s="37">
        <v>20.46655973</v>
      </c>
      <c r="K2815" s="24" t="s">
        <v>10536</v>
      </c>
      <c r="L2815" s="28">
        <v>13543</v>
      </c>
      <c r="M2815" s="28">
        <v>19948</v>
      </c>
      <c r="N2815" s="28">
        <v>33491</v>
      </c>
      <c r="O2815" s="25" t="s">
        <v>25271</v>
      </c>
      <c r="P2815" s="24">
        <v>10</v>
      </c>
      <c r="Q2815" s="24">
        <v>62</v>
      </c>
      <c r="R2815" s="28">
        <v>3106</v>
      </c>
      <c r="S2815" s="28">
        <v>505</v>
      </c>
      <c r="T2815" s="29">
        <v>0.10782001134633185</v>
      </c>
      <c r="U2815" s="28">
        <v>52716</v>
      </c>
      <c r="V2815" s="63"/>
      <c r="W2815" s="61">
        <f>(Table134[[#This Row],[2042 Future AADT]]-Table134[[#This Row],[AADT 2022]])/20*($W$5-2022)+Table134[[#This Row],[AADT 2022]]</f>
        <v>52716</v>
      </c>
      <c r="X2815" s="63"/>
    </row>
    <row r="2816" spans="1:24" s="21" customFormat="1" ht="24" customHeight="1" x14ac:dyDescent="0.25">
      <c r="A2816" s="24" t="s">
        <v>6315</v>
      </c>
      <c r="B2816" s="25"/>
      <c r="C2816" s="24">
        <v>6704</v>
      </c>
      <c r="D2816" s="24" t="s">
        <v>17075</v>
      </c>
      <c r="E2816" s="24" t="s">
        <v>2612</v>
      </c>
      <c r="F2816" s="26">
        <f>Table134[[#This Row],[ToMeasure]]-Table134[[#This Row],[FromMeasure]]</f>
        <v>0.16964121000000176</v>
      </c>
      <c r="G2816" s="27" t="s">
        <v>138</v>
      </c>
      <c r="H2816" s="37">
        <v>26.700903289999999</v>
      </c>
      <c r="I2816" s="24" t="s">
        <v>6316</v>
      </c>
      <c r="J2816" s="37">
        <v>26.870544500000001</v>
      </c>
      <c r="K2816" s="24" t="s">
        <v>6317</v>
      </c>
      <c r="L2816" s="28">
        <v>38059</v>
      </c>
      <c r="M2816" s="28">
        <v>0</v>
      </c>
      <c r="N2816" s="28">
        <v>38059</v>
      </c>
      <c r="O2816" s="25" t="s">
        <v>25272</v>
      </c>
      <c r="P2816" s="24">
        <v>11</v>
      </c>
      <c r="Q2816" s="24">
        <v>60</v>
      </c>
      <c r="R2816" s="28">
        <v>1179</v>
      </c>
      <c r="S2816" s="28">
        <v>4566</v>
      </c>
      <c r="T2816" s="29">
        <v>0.15094984103628575</v>
      </c>
      <c r="U2816" s="28">
        <v>59906</v>
      </c>
      <c r="V2816" s="63"/>
      <c r="W2816" s="61">
        <f>(Table134[[#This Row],[2042 Future AADT]]-Table134[[#This Row],[AADT 2022]])/20*($W$5-2022)+Table134[[#This Row],[AADT 2022]]</f>
        <v>59906</v>
      </c>
      <c r="X2816" s="63"/>
    </row>
    <row r="2817" spans="1:24" s="21" customFormat="1" ht="24" customHeight="1" x14ac:dyDescent="0.25">
      <c r="A2817" s="24" t="s">
        <v>16721</v>
      </c>
      <c r="B2817" s="25" t="s">
        <v>20952</v>
      </c>
      <c r="C2817" s="24">
        <v>7504</v>
      </c>
      <c r="D2817" s="24" t="s">
        <v>17075</v>
      </c>
      <c r="E2817" s="24" t="s">
        <v>14833</v>
      </c>
      <c r="F2817" s="26">
        <f>Table134[[#This Row],[ToMeasure]]-Table134[[#This Row],[FromMeasure]]</f>
        <v>6.8471240000000044E-2</v>
      </c>
      <c r="G2817" s="27" t="s">
        <v>1789</v>
      </c>
      <c r="H2817" s="37">
        <v>4.4133661599999998</v>
      </c>
      <c r="I2817" s="24" t="s">
        <v>5275</v>
      </c>
      <c r="J2817" s="37">
        <v>4.4818373999999999</v>
      </c>
      <c r="K2817" s="24" t="s">
        <v>5195</v>
      </c>
      <c r="L2817" s="28">
        <v>16489</v>
      </c>
      <c r="M2817" s="28">
        <v>0</v>
      </c>
      <c r="N2817" s="28">
        <v>16489</v>
      </c>
      <c r="O2817" s="25" t="s">
        <v>25273</v>
      </c>
      <c r="P2817" s="24">
        <v>16</v>
      </c>
      <c r="Q2817" s="24">
        <v>63</v>
      </c>
      <c r="R2817" s="28">
        <v>1491</v>
      </c>
      <c r="S2817" s="28">
        <v>243</v>
      </c>
      <c r="T2817" s="29">
        <v>0.10516101643519922</v>
      </c>
      <c r="U2817" s="28">
        <v>30370</v>
      </c>
      <c r="V2817" s="63"/>
      <c r="W2817" s="61">
        <f>(Table134[[#This Row],[2042 Future AADT]]-Table134[[#This Row],[AADT 2022]])/20*($W$5-2022)+Table134[[#This Row],[AADT 2022]]</f>
        <v>30370</v>
      </c>
      <c r="X2817" s="63"/>
    </row>
    <row r="2818" spans="1:24" s="21" customFormat="1" ht="24" customHeight="1" x14ac:dyDescent="0.25">
      <c r="A2818" s="24" t="s">
        <v>14832</v>
      </c>
      <c r="B2818" s="25" t="s">
        <v>21206</v>
      </c>
      <c r="C2818" s="24">
        <v>8134</v>
      </c>
      <c r="D2818" s="24" t="s">
        <v>17075</v>
      </c>
      <c r="E2818" s="24" t="s">
        <v>14833</v>
      </c>
      <c r="F2818" s="26">
        <f>Table134[[#This Row],[ToMeasure]]-Table134[[#This Row],[FromMeasure]]</f>
        <v>0.14741156999999916</v>
      </c>
      <c r="G2818" s="27" t="s">
        <v>1789</v>
      </c>
      <c r="H2818" s="37">
        <v>18.854619700000001</v>
      </c>
      <c r="I2818" s="24" t="s">
        <v>14834</v>
      </c>
      <c r="J2818" s="37">
        <v>19.00203127</v>
      </c>
      <c r="K2818" s="24" t="s">
        <v>14835</v>
      </c>
      <c r="L2818" s="28">
        <v>15471</v>
      </c>
      <c r="M2818" s="28">
        <v>8249</v>
      </c>
      <c r="N2818" s="28">
        <v>23720</v>
      </c>
      <c r="O2818" s="25" t="s">
        <v>25274</v>
      </c>
      <c r="P2818" s="24">
        <v>12</v>
      </c>
      <c r="Q2818" s="24">
        <v>72</v>
      </c>
      <c r="R2818" s="28">
        <v>731</v>
      </c>
      <c r="S2818" s="28">
        <v>2834</v>
      </c>
      <c r="T2818" s="29">
        <v>0.15029510961214165</v>
      </c>
      <c r="U2818" s="28">
        <v>43689</v>
      </c>
      <c r="V2818" s="63"/>
      <c r="W2818" s="61">
        <f>(Table134[[#This Row],[2042 Future AADT]]-Table134[[#This Row],[AADT 2022]])/20*($W$5-2022)+Table134[[#This Row],[AADT 2022]]</f>
        <v>43689</v>
      </c>
      <c r="X2818" s="63"/>
    </row>
    <row r="2819" spans="1:24" s="21" customFormat="1" ht="24" customHeight="1" x14ac:dyDescent="0.25">
      <c r="A2819" s="24" t="s">
        <v>10584</v>
      </c>
      <c r="B2819" s="25" t="s">
        <v>21391</v>
      </c>
      <c r="C2819" s="24">
        <v>8672</v>
      </c>
      <c r="D2819" s="24" t="s">
        <v>17075</v>
      </c>
      <c r="E2819" s="24" t="s">
        <v>10585</v>
      </c>
      <c r="F2819" s="26">
        <f>Table134[[#This Row],[ToMeasure]]-Table134[[#This Row],[FromMeasure]]</f>
        <v>6.4201649999999999E-2</v>
      </c>
      <c r="G2819" s="27" t="s">
        <v>2199</v>
      </c>
      <c r="H2819" s="37">
        <v>0</v>
      </c>
      <c r="I2819" s="24" t="s">
        <v>2602</v>
      </c>
      <c r="J2819" s="37">
        <v>6.4201649999999999E-2</v>
      </c>
      <c r="K2819" s="24" t="s">
        <v>10126</v>
      </c>
      <c r="L2819" s="28">
        <v>0</v>
      </c>
      <c r="M2819" s="28">
        <v>24800</v>
      </c>
      <c r="N2819" s="28">
        <v>24800</v>
      </c>
      <c r="O2819" s="25" t="s">
        <v>25275</v>
      </c>
      <c r="P2819" s="24">
        <v>9</v>
      </c>
      <c r="Q2819" s="24">
        <v>58</v>
      </c>
      <c r="R2819" s="28" t="s">
        <v>203</v>
      </c>
      <c r="S2819" s="28" t="s">
        <v>203</v>
      </c>
      <c r="T2819" s="29" t="s">
        <v>203</v>
      </c>
      <c r="U2819" s="28">
        <v>41850</v>
      </c>
      <c r="V2819" s="63"/>
      <c r="W2819" s="61">
        <f>(Table134[[#This Row],[2042 Future AADT]]-Table134[[#This Row],[AADT 2022]])/20*($W$5-2022)+Table134[[#This Row],[AADT 2022]]</f>
        <v>41850</v>
      </c>
      <c r="X2819" s="63"/>
    </row>
    <row r="2820" spans="1:24" s="21" customFormat="1" ht="24" customHeight="1" x14ac:dyDescent="0.25">
      <c r="A2820" s="24" t="s">
        <v>14837</v>
      </c>
      <c r="B2820" s="25" t="s">
        <v>17120</v>
      </c>
      <c r="C2820" s="24" t="s">
        <v>26011</v>
      </c>
      <c r="D2820" s="24" t="s">
        <v>17075</v>
      </c>
      <c r="E2820" s="24" t="s">
        <v>2598</v>
      </c>
      <c r="F2820" s="26">
        <f>Table134[[#This Row],[ToMeasure]]-Table134[[#This Row],[FromMeasure]]</f>
        <v>2.2842100000001864E-2</v>
      </c>
      <c r="G2820" s="27" t="s">
        <v>164</v>
      </c>
      <c r="H2820" s="37">
        <v>22.786978999999999</v>
      </c>
      <c r="I2820" s="24" t="s">
        <v>682</v>
      </c>
      <c r="J2820" s="37">
        <v>22.809821100000001</v>
      </c>
      <c r="K2820" s="24" t="s">
        <v>14838</v>
      </c>
      <c r="L2820" s="28">
        <v>21889</v>
      </c>
      <c r="M2820" s="28">
        <v>19888</v>
      </c>
      <c r="N2820" s="28">
        <v>41777</v>
      </c>
      <c r="O2820" s="25" t="s">
        <v>25276</v>
      </c>
      <c r="P2820" s="24">
        <v>9</v>
      </c>
      <c r="Q2820" s="24">
        <v>65</v>
      </c>
      <c r="R2820" s="28" t="s">
        <v>203</v>
      </c>
      <c r="S2820" s="28" t="s">
        <v>203</v>
      </c>
      <c r="T2820" s="29" t="s">
        <v>203</v>
      </c>
      <c r="U2820" s="28">
        <v>65758</v>
      </c>
      <c r="V2820" s="63"/>
      <c r="W2820" s="61">
        <f>(Table134[[#This Row],[2042 Future AADT]]-Table134[[#This Row],[AADT 2022]])/20*($W$5-2022)+Table134[[#This Row],[AADT 2022]]</f>
        <v>65758</v>
      </c>
      <c r="X2820" s="63"/>
    </row>
    <row r="2821" spans="1:24" s="21" customFormat="1" ht="24" customHeight="1" x14ac:dyDescent="0.25">
      <c r="A2821" s="24" t="s">
        <v>14840</v>
      </c>
      <c r="B2821" s="25" t="s">
        <v>17120</v>
      </c>
      <c r="C2821" s="24">
        <v>35473</v>
      </c>
      <c r="D2821" s="24" t="s">
        <v>17075</v>
      </c>
      <c r="E2821" s="24" t="s">
        <v>2598</v>
      </c>
      <c r="F2821" s="26">
        <f>Table134[[#This Row],[ToMeasure]]-Table134[[#This Row],[FromMeasure]]</f>
        <v>5.9507700000001051E-2</v>
      </c>
      <c r="G2821" s="27" t="s">
        <v>164</v>
      </c>
      <c r="H2821" s="37">
        <v>22.809821100000001</v>
      </c>
      <c r="I2821" s="24" t="s">
        <v>14838</v>
      </c>
      <c r="J2821" s="37">
        <v>22.869328800000002</v>
      </c>
      <c r="K2821" s="24" t="s">
        <v>2205</v>
      </c>
      <c r="L2821" s="28">
        <v>21812</v>
      </c>
      <c r="M2821" s="28">
        <v>19965</v>
      </c>
      <c r="N2821" s="28">
        <v>41777</v>
      </c>
      <c r="O2821" s="25" t="s">
        <v>25276</v>
      </c>
      <c r="P2821" s="24">
        <v>9</v>
      </c>
      <c r="Q2821" s="24">
        <v>65</v>
      </c>
      <c r="R2821" s="28" t="s">
        <v>203</v>
      </c>
      <c r="S2821" s="28" t="s">
        <v>203</v>
      </c>
      <c r="T2821" s="29" t="s">
        <v>203</v>
      </c>
      <c r="U2821" s="28">
        <v>65758</v>
      </c>
      <c r="V2821" s="63"/>
      <c r="W2821" s="61">
        <f>(Table134[[#This Row],[2042 Future AADT]]-Table134[[#This Row],[AADT 2022]])/20*($W$5-2022)+Table134[[#This Row],[AADT 2022]]</f>
        <v>65758</v>
      </c>
      <c r="X2821" s="63"/>
    </row>
    <row r="2822" spans="1:24" s="21" customFormat="1" ht="24" customHeight="1" x14ac:dyDescent="0.25">
      <c r="A2822" s="24" t="s">
        <v>6319</v>
      </c>
      <c r="B2822" s="25" t="s">
        <v>19730</v>
      </c>
      <c r="C2822" s="24">
        <v>5054</v>
      </c>
      <c r="D2822" s="24" t="s">
        <v>17075</v>
      </c>
      <c r="E2822" s="24" t="s">
        <v>2598</v>
      </c>
      <c r="F2822" s="26">
        <f>Table134[[#This Row],[ToMeasure]]-Table134[[#This Row],[FromMeasure]]</f>
        <v>0.32462089999999932</v>
      </c>
      <c r="G2822" s="27" t="s">
        <v>164</v>
      </c>
      <c r="H2822" s="37">
        <v>22.869328800000002</v>
      </c>
      <c r="I2822" s="24" t="s">
        <v>2205</v>
      </c>
      <c r="J2822" s="37">
        <v>23.193949700000001</v>
      </c>
      <c r="K2822" s="24" t="s">
        <v>3958</v>
      </c>
      <c r="L2822" s="28">
        <v>11561</v>
      </c>
      <c r="M2822" s="28">
        <v>20336</v>
      </c>
      <c r="N2822" s="28">
        <v>31897</v>
      </c>
      <c r="O2822" s="25" t="s">
        <v>25277</v>
      </c>
      <c r="P2822" s="24">
        <v>10</v>
      </c>
      <c r="Q2822" s="24">
        <v>75</v>
      </c>
      <c r="R2822" s="28" t="s">
        <v>203</v>
      </c>
      <c r="S2822" s="28" t="s">
        <v>203</v>
      </c>
      <c r="T2822" s="29" t="s">
        <v>203</v>
      </c>
      <c r="U2822" s="28">
        <v>40490</v>
      </c>
      <c r="V2822" s="63"/>
      <c r="W2822" s="61">
        <f>(Table134[[#This Row],[2042 Future AADT]]-Table134[[#This Row],[AADT 2022]])/20*($W$5-2022)+Table134[[#This Row],[AADT 2022]]</f>
        <v>40490</v>
      </c>
      <c r="X2822" s="63"/>
    </row>
    <row r="2823" spans="1:24" s="21" customFormat="1" ht="24" customHeight="1" x14ac:dyDescent="0.25">
      <c r="A2823" s="24" t="s">
        <v>16723</v>
      </c>
      <c r="B2823" s="25" t="s">
        <v>17120</v>
      </c>
      <c r="C2823" s="24">
        <v>35473</v>
      </c>
      <c r="D2823" s="24" t="s">
        <v>17075</v>
      </c>
      <c r="E2823" s="24" t="s">
        <v>2598</v>
      </c>
      <c r="F2823" s="26">
        <f>Table134[[#This Row],[ToMeasure]]-Table134[[#This Row],[FromMeasure]]</f>
        <v>0.17348949999999874</v>
      </c>
      <c r="G2823" s="27" t="s">
        <v>164</v>
      </c>
      <c r="H2823" s="37">
        <v>23.193949700000001</v>
      </c>
      <c r="I2823" s="24" t="s">
        <v>3958</v>
      </c>
      <c r="J2823" s="37">
        <v>23.3674392</v>
      </c>
      <c r="K2823" s="24" t="s">
        <v>16724</v>
      </c>
      <c r="L2823" s="28">
        <v>21812</v>
      </c>
      <c r="M2823" s="28">
        <v>19965</v>
      </c>
      <c r="N2823" s="28">
        <v>41777</v>
      </c>
      <c r="O2823" s="25" t="s">
        <v>25276</v>
      </c>
      <c r="P2823" s="24">
        <v>9</v>
      </c>
      <c r="Q2823" s="24">
        <v>65</v>
      </c>
      <c r="R2823" s="28" t="s">
        <v>203</v>
      </c>
      <c r="S2823" s="28" t="s">
        <v>203</v>
      </c>
      <c r="T2823" s="29" t="s">
        <v>203</v>
      </c>
      <c r="U2823" s="28">
        <v>76947</v>
      </c>
      <c r="V2823" s="63"/>
      <c r="W2823" s="61">
        <f>(Table134[[#This Row],[2042 Future AADT]]-Table134[[#This Row],[AADT 2022]])/20*($W$5-2022)+Table134[[#This Row],[AADT 2022]]</f>
        <v>76947</v>
      </c>
      <c r="X2823" s="63"/>
    </row>
    <row r="2824" spans="1:24" s="21" customFormat="1" ht="24" customHeight="1" x14ac:dyDescent="0.25">
      <c r="A2824" s="24" t="s">
        <v>16725</v>
      </c>
      <c r="B2824" s="25" t="s">
        <v>21219</v>
      </c>
      <c r="C2824" s="24">
        <v>8184</v>
      </c>
      <c r="D2824" s="24" t="s">
        <v>17075</v>
      </c>
      <c r="E2824" s="24" t="s">
        <v>3048</v>
      </c>
      <c r="F2824" s="26">
        <f>Table134[[#This Row],[ToMeasure]]-Table134[[#This Row],[FromMeasure]]</f>
        <v>0.19789349000000023</v>
      </c>
      <c r="G2824" s="27" t="s">
        <v>197</v>
      </c>
      <c r="H2824" s="37">
        <v>8.6150757799999997</v>
      </c>
      <c r="I2824" s="24" t="s">
        <v>16726</v>
      </c>
      <c r="J2824" s="37">
        <v>8.81296927</v>
      </c>
      <c r="K2824" s="24" t="s">
        <v>16727</v>
      </c>
      <c r="L2824" s="28">
        <v>318</v>
      </c>
      <c r="M2824" s="28">
        <v>1727</v>
      </c>
      <c r="N2824" s="28">
        <v>2045</v>
      </c>
      <c r="O2824" s="25" t="s">
        <v>25278</v>
      </c>
      <c r="P2824" s="24">
        <v>14</v>
      </c>
      <c r="Q2824" s="24">
        <v>94</v>
      </c>
      <c r="R2824" s="28">
        <v>192</v>
      </c>
      <c r="S2824" s="28">
        <v>31</v>
      </c>
      <c r="T2824" s="29">
        <v>0.10904645476772616</v>
      </c>
      <c r="U2824" s="28">
        <v>3219</v>
      </c>
      <c r="V2824" s="63"/>
      <c r="W2824" s="61">
        <f>(Table134[[#This Row],[2042 Future AADT]]-Table134[[#This Row],[AADT 2022]])/20*($W$5-2022)+Table134[[#This Row],[AADT 2022]]</f>
        <v>3219</v>
      </c>
      <c r="X2824" s="63"/>
    </row>
    <row r="2825" spans="1:24" s="21" customFormat="1" ht="24" customHeight="1" x14ac:dyDescent="0.25">
      <c r="A2825" s="24" t="s">
        <v>6321</v>
      </c>
      <c r="B2825" s="25"/>
      <c r="C2825" s="24">
        <v>34388</v>
      </c>
      <c r="D2825" s="24" t="s">
        <v>17075</v>
      </c>
      <c r="E2825" s="24" t="s">
        <v>6322</v>
      </c>
      <c r="F2825" s="26">
        <f>Table134[[#This Row],[ToMeasure]]-Table134[[#This Row],[FromMeasure]]</f>
        <v>4.1705529999999769E-2</v>
      </c>
      <c r="G2825" s="27" t="s">
        <v>203</v>
      </c>
      <c r="H2825" s="37">
        <v>15.2903108</v>
      </c>
      <c r="I2825" s="24" t="s">
        <v>203</v>
      </c>
      <c r="J2825" s="37">
        <v>15.33201633</v>
      </c>
      <c r="K2825" s="24" t="s">
        <v>203</v>
      </c>
      <c r="L2825" s="28">
        <v>9664</v>
      </c>
      <c r="M2825" s="28">
        <v>9333</v>
      </c>
      <c r="N2825" s="28">
        <v>18997</v>
      </c>
      <c r="O2825" s="25" t="s">
        <v>25279</v>
      </c>
      <c r="P2825" s="24">
        <v>10</v>
      </c>
      <c r="Q2825" s="24">
        <v>70</v>
      </c>
      <c r="R2825" s="28" t="s">
        <v>203</v>
      </c>
      <c r="S2825" s="28" t="s">
        <v>203</v>
      </c>
      <c r="T2825" s="29" t="s">
        <v>203</v>
      </c>
      <c r="U2825" s="28">
        <v>31465</v>
      </c>
      <c r="V2825" s="63"/>
      <c r="W2825" s="61">
        <f>(Table134[[#This Row],[2042 Future AADT]]-Table134[[#This Row],[AADT 2022]])/20*($W$5-2022)+Table134[[#This Row],[AADT 2022]]</f>
        <v>31465</v>
      </c>
      <c r="X2825" s="63"/>
    </row>
    <row r="2826" spans="1:24" s="21" customFormat="1" ht="24" customHeight="1" x14ac:dyDescent="0.25">
      <c r="A2826" s="24" t="s">
        <v>14841</v>
      </c>
      <c r="B2826" s="25" t="s">
        <v>20836</v>
      </c>
      <c r="C2826" s="24">
        <v>7304</v>
      </c>
      <c r="D2826" s="24" t="s">
        <v>17075</v>
      </c>
      <c r="E2826" s="24" t="s">
        <v>6322</v>
      </c>
      <c r="F2826" s="26">
        <f>Table134[[#This Row],[ToMeasure]]-Table134[[#This Row],[FromMeasure]]</f>
        <v>8.0766099999999952E-2</v>
      </c>
      <c r="G2826" s="27" t="s">
        <v>1756</v>
      </c>
      <c r="H2826" s="37">
        <v>15.33201633</v>
      </c>
      <c r="I2826" s="24" t="s">
        <v>5339</v>
      </c>
      <c r="J2826" s="37">
        <v>15.41278243</v>
      </c>
      <c r="K2826" s="24" t="s">
        <v>6324</v>
      </c>
      <c r="L2826" s="28">
        <v>8588</v>
      </c>
      <c r="M2826" s="28">
        <v>9537</v>
      </c>
      <c r="N2826" s="28">
        <v>18125</v>
      </c>
      <c r="O2826" s="25" t="s">
        <v>25280</v>
      </c>
      <c r="P2826" s="24">
        <v>12</v>
      </c>
      <c r="Q2826" s="24">
        <v>61</v>
      </c>
      <c r="R2826" s="28" t="s">
        <v>203</v>
      </c>
      <c r="S2826" s="28" t="s">
        <v>203</v>
      </c>
      <c r="T2826" s="29" t="s">
        <v>203</v>
      </c>
      <c r="U2826" s="28">
        <v>33384</v>
      </c>
      <c r="V2826" s="63"/>
      <c r="W2826" s="61">
        <f>(Table134[[#This Row],[2042 Future AADT]]-Table134[[#This Row],[AADT 2022]])/20*($W$5-2022)+Table134[[#This Row],[AADT 2022]]</f>
        <v>33384</v>
      </c>
      <c r="X2826" s="63"/>
    </row>
    <row r="2827" spans="1:24" s="21" customFormat="1" ht="24" customHeight="1" x14ac:dyDescent="0.25">
      <c r="A2827" s="24" t="s">
        <v>6323</v>
      </c>
      <c r="B2827" s="25"/>
      <c r="C2827" s="24">
        <v>32831</v>
      </c>
      <c r="D2827" s="24" t="s">
        <v>17075</v>
      </c>
      <c r="E2827" s="24" t="s">
        <v>6322</v>
      </c>
      <c r="F2827" s="26">
        <f>Table134[[#This Row],[ToMeasure]]-Table134[[#This Row],[FromMeasure]]</f>
        <v>4.1526069999999748E-2</v>
      </c>
      <c r="G2827" s="27" t="s">
        <v>1756</v>
      </c>
      <c r="H2827" s="37">
        <v>15.41278243</v>
      </c>
      <c r="I2827" s="24" t="s">
        <v>6324</v>
      </c>
      <c r="J2827" s="37">
        <v>15.4543085</v>
      </c>
      <c r="K2827" s="24" t="s">
        <v>203</v>
      </c>
      <c r="L2827" s="28">
        <v>13186</v>
      </c>
      <c r="M2827" s="28">
        <v>12026</v>
      </c>
      <c r="N2827" s="28">
        <v>25212</v>
      </c>
      <c r="O2827" s="25" t="s">
        <v>25281</v>
      </c>
      <c r="P2827" s="24">
        <v>10</v>
      </c>
      <c r="Q2827" s="24">
        <v>65</v>
      </c>
      <c r="R2827" s="28" t="s">
        <v>203</v>
      </c>
      <c r="S2827" s="28" t="s">
        <v>203</v>
      </c>
      <c r="T2827" s="29" t="s">
        <v>203</v>
      </c>
      <c r="U2827" s="28">
        <v>41759</v>
      </c>
      <c r="V2827" s="63"/>
      <c r="W2827" s="61">
        <f>(Table134[[#This Row],[2042 Future AADT]]-Table134[[#This Row],[AADT 2022]])/20*($W$5-2022)+Table134[[#This Row],[AADT 2022]]</f>
        <v>41759</v>
      </c>
      <c r="X2827" s="63"/>
    </row>
    <row r="2828" spans="1:24" s="21" customFormat="1" ht="24" customHeight="1" x14ac:dyDescent="0.25">
      <c r="A2828" s="24" t="s">
        <v>6325</v>
      </c>
      <c r="B2828" s="25" t="s">
        <v>20486</v>
      </c>
      <c r="C2828" s="24">
        <v>6614</v>
      </c>
      <c r="D2828" s="24" t="s">
        <v>17075</v>
      </c>
      <c r="E2828" s="24" t="s">
        <v>6326</v>
      </c>
      <c r="F2828" s="26">
        <f>Table134[[#This Row],[ToMeasure]]-Table134[[#This Row],[FromMeasure]]</f>
        <v>6.6156700000000512E-2</v>
      </c>
      <c r="G2828" s="27" t="s">
        <v>934</v>
      </c>
      <c r="H2828" s="37">
        <v>62.455672079999999</v>
      </c>
      <c r="I2828" s="24" t="s">
        <v>6327</v>
      </c>
      <c r="J2828" s="37">
        <v>62.52182878</v>
      </c>
      <c r="K2828" s="24" t="s">
        <v>6328</v>
      </c>
      <c r="L2828" s="28">
        <v>6090</v>
      </c>
      <c r="M2828" s="28">
        <v>24645</v>
      </c>
      <c r="N2828" s="28">
        <v>30735</v>
      </c>
      <c r="O2828" s="25" t="s">
        <v>25282</v>
      </c>
      <c r="P2828" s="24">
        <v>9</v>
      </c>
      <c r="Q2828" s="24">
        <v>76</v>
      </c>
      <c r="R2828" s="28">
        <v>948</v>
      </c>
      <c r="S2828" s="28">
        <v>3677</v>
      </c>
      <c r="T2828" s="29">
        <v>0.15047990889864976</v>
      </c>
      <c r="U2828" s="28">
        <v>56610</v>
      </c>
      <c r="V2828" s="63"/>
      <c r="W2828" s="61">
        <f>(Table134[[#This Row],[2042 Future AADT]]-Table134[[#This Row],[AADT 2022]])/20*($W$5-2022)+Table134[[#This Row],[AADT 2022]]</f>
        <v>56610</v>
      </c>
      <c r="X2828" s="63"/>
    </row>
    <row r="2829" spans="1:24" s="21" customFormat="1" ht="24" customHeight="1" x14ac:dyDescent="0.25">
      <c r="A2829" s="24" t="s">
        <v>14842</v>
      </c>
      <c r="B2829" s="25" t="s">
        <v>21240</v>
      </c>
      <c r="C2829" s="24">
        <v>8274</v>
      </c>
      <c r="D2829" s="24" t="s">
        <v>17075</v>
      </c>
      <c r="E2829" s="24" t="s">
        <v>6331</v>
      </c>
      <c r="F2829" s="26">
        <f>Table134[[#This Row],[ToMeasure]]-Table134[[#This Row],[FromMeasure]]</f>
        <v>0.11359489999999894</v>
      </c>
      <c r="G2829" s="27" t="s">
        <v>1946</v>
      </c>
      <c r="H2829" s="37">
        <v>8.3328044000000006</v>
      </c>
      <c r="I2829" s="24" t="s">
        <v>9825</v>
      </c>
      <c r="J2829" s="37">
        <v>8.4463992999999995</v>
      </c>
      <c r="K2829" s="24" t="s">
        <v>14843</v>
      </c>
      <c r="L2829" s="28">
        <v>17733</v>
      </c>
      <c r="M2829" s="28">
        <v>13935</v>
      </c>
      <c r="N2829" s="28">
        <v>31668</v>
      </c>
      <c r="O2829" s="25" t="s">
        <v>25283</v>
      </c>
      <c r="P2829" s="24">
        <v>9</v>
      </c>
      <c r="Q2829" s="24">
        <v>52</v>
      </c>
      <c r="R2829" s="28">
        <v>1009</v>
      </c>
      <c r="S2829" s="28">
        <v>3907</v>
      </c>
      <c r="T2829" s="29">
        <v>0.15523556902867247</v>
      </c>
      <c r="U2829" s="28">
        <v>49847</v>
      </c>
      <c r="V2829" s="63"/>
      <c r="W2829" s="61">
        <f>(Table134[[#This Row],[2042 Future AADT]]-Table134[[#This Row],[AADT 2022]])/20*($W$5-2022)+Table134[[#This Row],[AADT 2022]]</f>
        <v>49847</v>
      </c>
      <c r="X2829" s="63"/>
    </row>
    <row r="2830" spans="1:24" s="21" customFormat="1" ht="24" customHeight="1" x14ac:dyDescent="0.25">
      <c r="A2830" s="24" t="s">
        <v>10587</v>
      </c>
      <c r="B2830" s="25" t="s">
        <v>20609</v>
      </c>
      <c r="C2830" s="24">
        <v>6884</v>
      </c>
      <c r="D2830" s="24" t="s">
        <v>17075</v>
      </c>
      <c r="E2830" s="24" t="s">
        <v>6331</v>
      </c>
      <c r="F2830" s="26">
        <f>Table134[[#This Row],[ToMeasure]]-Table134[[#This Row],[FromMeasure]]</f>
        <v>7.8238499999999433E-2</v>
      </c>
      <c r="G2830" s="27" t="s">
        <v>1946</v>
      </c>
      <c r="H2830" s="37">
        <v>12.4358331</v>
      </c>
      <c r="I2830" s="24" t="s">
        <v>10588</v>
      </c>
      <c r="J2830" s="37">
        <v>12.514071599999999</v>
      </c>
      <c r="K2830" s="24" t="s">
        <v>10589</v>
      </c>
      <c r="L2830" s="28">
        <v>26450</v>
      </c>
      <c r="M2830" s="28">
        <v>15505</v>
      </c>
      <c r="N2830" s="28">
        <v>41955</v>
      </c>
      <c r="O2830" s="25" t="s">
        <v>25284</v>
      </c>
      <c r="P2830" s="24">
        <v>8</v>
      </c>
      <c r="Q2830" s="24">
        <v>60</v>
      </c>
      <c r="R2830" s="28">
        <v>1336</v>
      </c>
      <c r="S2830" s="28">
        <v>5173</v>
      </c>
      <c r="T2830" s="29">
        <v>0.15514241449171731</v>
      </c>
      <c r="U2830" s="28">
        <v>66039</v>
      </c>
      <c r="V2830" s="63"/>
      <c r="W2830" s="61">
        <f>(Table134[[#This Row],[2042 Future AADT]]-Table134[[#This Row],[AADT 2022]])/20*($W$5-2022)+Table134[[#This Row],[AADT 2022]]</f>
        <v>66039</v>
      </c>
      <c r="X2830" s="63"/>
    </row>
    <row r="2831" spans="1:24" s="21" customFormat="1" ht="24" customHeight="1" x14ac:dyDescent="0.25">
      <c r="A2831" s="24" t="s">
        <v>6330</v>
      </c>
      <c r="B2831" s="25" t="s">
        <v>21131</v>
      </c>
      <c r="C2831" s="24">
        <v>7944</v>
      </c>
      <c r="D2831" s="24" t="s">
        <v>17075</v>
      </c>
      <c r="E2831" s="24" t="s">
        <v>6331</v>
      </c>
      <c r="F2831" s="26">
        <f>Table134[[#This Row],[ToMeasure]]-Table134[[#This Row],[FromMeasure]]</f>
        <v>0.15828919999999869</v>
      </c>
      <c r="G2831" s="27" t="s">
        <v>1946</v>
      </c>
      <c r="H2831" s="37">
        <v>18.935969400000001</v>
      </c>
      <c r="I2831" s="24" t="s">
        <v>6332</v>
      </c>
      <c r="J2831" s="37">
        <v>19.0942586</v>
      </c>
      <c r="K2831" s="24" t="s">
        <v>6333</v>
      </c>
      <c r="L2831" s="28">
        <v>5317</v>
      </c>
      <c r="M2831" s="28">
        <v>1851</v>
      </c>
      <c r="N2831" s="28">
        <v>7168</v>
      </c>
      <c r="O2831" s="25" t="s">
        <v>25285</v>
      </c>
      <c r="P2831" s="24">
        <v>13</v>
      </c>
      <c r="Q2831" s="24">
        <v>74</v>
      </c>
      <c r="R2831" s="28">
        <v>226</v>
      </c>
      <c r="S2831" s="28">
        <v>875</v>
      </c>
      <c r="T2831" s="29">
        <v>0.15359933035714285</v>
      </c>
      <c r="U2831" s="28">
        <v>11283</v>
      </c>
      <c r="V2831" s="63"/>
      <c r="W2831" s="61">
        <f>(Table134[[#This Row],[2042 Future AADT]]-Table134[[#This Row],[AADT 2022]])/20*($W$5-2022)+Table134[[#This Row],[AADT 2022]]</f>
        <v>11283</v>
      </c>
      <c r="X2831" s="63"/>
    </row>
    <row r="2832" spans="1:24" s="21" customFormat="1" ht="24" customHeight="1" x14ac:dyDescent="0.25">
      <c r="A2832" s="24" t="s">
        <v>16736</v>
      </c>
      <c r="B2832" s="25" t="s">
        <v>20881</v>
      </c>
      <c r="C2832" s="24">
        <v>7374</v>
      </c>
      <c r="D2832" s="24" t="s">
        <v>17075</v>
      </c>
      <c r="E2832" s="24" t="s">
        <v>16737</v>
      </c>
      <c r="F2832" s="26">
        <f>Table134[[#This Row],[ToMeasure]]-Table134[[#This Row],[FromMeasure]]</f>
        <v>0.15340810000000005</v>
      </c>
      <c r="G2832" s="27" t="s">
        <v>1770</v>
      </c>
      <c r="H2832" s="37">
        <v>5.9867622999999996</v>
      </c>
      <c r="I2832" s="24" t="s">
        <v>5410</v>
      </c>
      <c r="J2832" s="37">
        <v>6.1401703999999997</v>
      </c>
      <c r="K2832" s="24" t="s">
        <v>5410</v>
      </c>
      <c r="L2832" s="28">
        <v>7302</v>
      </c>
      <c r="M2832" s="28">
        <v>11025</v>
      </c>
      <c r="N2832" s="28">
        <v>18327</v>
      </c>
      <c r="O2832" s="25" t="s">
        <v>25286</v>
      </c>
      <c r="P2832" s="24">
        <v>8</v>
      </c>
      <c r="Q2832" s="24">
        <v>54</v>
      </c>
      <c r="R2832" s="28">
        <v>578</v>
      </c>
      <c r="S2832" s="28">
        <v>2239</v>
      </c>
      <c r="T2832" s="29">
        <v>0.15370764445899493</v>
      </c>
      <c r="U2832" s="28">
        <v>33756</v>
      </c>
      <c r="V2832" s="63"/>
      <c r="W2832" s="61">
        <f>(Table134[[#This Row],[2042 Future AADT]]-Table134[[#This Row],[AADT 2022]])/20*($W$5-2022)+Table134[[#This Row],[AADT 2022]]</f>
        <v>33756</v>
      </c>
      <c r="X2832" s="63"/>
    </row>
    <row r="2833" spans="1:24" s="21" customFormat="1" ht="24" customHeight="1" x14ac:dyDescent="0.25">
      <c r="A2833" s="24" t="s">
        <v>14856</v>
      </c>
      <c r="B2833" s="25" t="s">
        <v>21331</v>
      </c>
      <c r="C2833" s="24">
        <v>8607</v>
      </c>
      <c r="D2833" s="24" t="s">
        <v>17075</v>
      </c>
      <c r="E2833" s="24" t="s">
        <v>10613</v>
      </c>
      <c r="F2833" s="26">
        <f>Table134[[#This Row],[ToMeasure]]-Table134[[#This Row],[FromMeasure]]</f>
        <v>0.10200367000000199</v>
      </c>
      <c r="G2833" s="27" t="s">
        <v>130</v>
      </c>
      <c r="H2833" s="37">
        <v>43.708756950000001</v>
      </c>
      <c r="I2833" s="24" t="s">
        <v>14857</v>
      </c>
      <c r="J2833" s="37">
        <v>43.810760620000003</v>
      </c>
      <c r="K2833" s="24" t="s">
        <v>13289</v>
      </c>
      <c r="L2833" s="28">
        <v>2926</v>
      </c>
      <c r="M2833" s="28">
        <v>4331</v>
      </c>
      <c r="N2833" s="28">
        <v>7257</v>
      </c>
      <c r="O2833" s="25" t="s">
        <v>25287</v>
      </c>
      <c r="P2833" s="24">
        <v>12</v>
      </c>
      <c r="Q2833" s="24">
        <v>57</v>
      </c>
      <c r="R2833" s="28">
        <v>222</v>
      </c>
      <c r="S2833" s="28">
        <v>861</v>
      </c>
      <c r="T2833" s="29">
        <v>0.14923522116577098</v>
      </c>
      <c r="U2833" s="28">
        <v>11423</v>
      </c>
      <c r="V2833" s="63"/>
      <c r="W2833" s="61">
        <f>(Table134[[#This Row],[2042 Future AADT]]-Table134[[#This Row],[AADT 2022]])/20*($W$5-2022)+Table134[[#This Row],[AADT 2022]]</f>
        <v>11423</v>
      </c>
      <c r="X2833" s="63"/>
    </row>
    <row r="2834" spans="1:24" s="21" customFormat="1" ht="24" customHeight="1" x14ac:dyDescent="0.25">
      <c r="A2834" s="24" t="s">
        <v>14859</v>
      </c>
      <c r="B2834" s="25" t="s">
        <v>20676</v>
      </c>
      <c r="C2834" s="24">
        <v>7034</v>
      </c>
      <c r="D2834" s="24" t="s">
        <v>17075</v>
      </c>
      <c r="E2834" s="24" t="s">
        <v>10613</v>
      </c>
      <c r="F2834" s="26">
        <f>Table134[[#This Row],[ToMeasure]]-Table134[[#This Row],[FromMeasure]]</f>
        <v>0.15451798999999511</v>
      </c>
      <c r="G2834" s="27" t="s">
        <v>130</v>
      </c>
      <c r="H2834" s="37">
        <v>53.042141970000003</v>
      </c>
      <c r="I2834" s="24" t="s">
        <v>10615</v>
      </c>
      <c r="J2834" s="37">
        <v>53.196659959999998</v>
      </c>
      <c r="K2834" s="24" t="s">
        <v>10615</v>
      </c>
      <c r="L2834" s="28">
        <v>15919</v>
      </c>
      <c r="M2834" s="28">
        <v>15181</v>
      </c>
      <c r="N2834" s="28">
        <v>31100</v>
      </c>
      <c r="O2834" s="25" t="s">
        <v>25288</v>
      </c>
      <c r="P2834" s="24">
        <v>9</v>
      </c>
      <c r="Q2834" s="24">
        <v>53</v>
      </c>
      <c r="R2834" s="28">
        <v>964</v>
      </c>
      <c r="S2834" s="28">
        <v>3732</v>
      </c>
      <c r="T2834" s="29">
        <v>0.15099678456591639</v>
      </c>
      <c r="U2834" s="28">
        <v>48952</v>
      </c>
      <c r="V2834" s="63"/>
      <c r="W2834" s="61">
        <f>(Table134[[#This Row],[2042 Future AADT]]-Table134[[#This Row],[AADT 2022]])/20*($W$5-2022)+Table134[[#This Row],[AADT 2022]]</f>
        <v>48952</v>
      </c>
      <c r="X2834" s="63"/>
    </row>
    <row r="2835" spans="1:24" s="21" customFormat="1" ht="24" customHeight="1" x14ac:dyDescent="0.25">
      <c r="A2835" s="24" t="s">
        <v>14861</v>
      </c>
      <c r="B2835" s="25" t="s">
        <v>19590</v>
      </c>
      <c r="C2835" s="24">
        <v>4884</v>
      </c>
      <c r="D2835" s="24" t="s">
        <v>17075</v>
      </c>
      <c r="E2835" s="24" t="s">
        <v>10613</v>
      </c>
      <c r="F2835" s="26">
        <f>Table134[[#This Row],[ToMeasure]]-Table134[[#This Row],[FromMeasure]]</f>
        <v>4.8655880000005425E-2</v>
      </c>
      <c r="G2835" s="27" t="s">
        <v>130</v>
      </c>
      <c r="H2835" s="37">
        <v>61.815256079999997</v>
      </c>
      <c r="I2835" s="24" t="s">
        <v>2205</v>
      </c>
      <c r="J2835" s="37">
        <v>61.863911960000003</v>
      </c>
      <c r="K2835" s="24" t="s">
        <v>3958</v>
      </c>
      <c r="L2835" s="28">
        <v>28813</v>
      </c>
      <c r="M2835" s="28">
        <v>27655</v>
      </c>
      <c r="N2835" s="28">
        <v>56468</v>
      </c>
      <c r="O2835" s="25" t="s">
        <v>25289</v>
      </c>
      <c r="P2835" s="24">
        <v>9</v>
      </c>
      <c r="Q2835" s="24">
        <v>61</v>
      </c>
      <c r="R2835" s="28">
        <v>5237</v>
      </c>
      <c r="S2835" s="28">
        <v>853</v>
      </c>
      <c r="T2835" s="29">
        <v>0.10784869306509881</v>
      </c>
      <c r="U2835" s="28">
        <v>88883</v>
      </c>
      <c r="V2835" s="63"/>
      <c r="W2835" s="61">
        <f>(Table134[[#This Row],[2042 Future AADT]]-Table134[[#This Row],[AADT 2022]])/20*($W$5-2022)+Table134[[#This Row],[AADT 2022]]</f>
        <v>88883</v>
      </c>
      <c r="X2835" s="63"/>
    </row>
    <row r="2836" spans="1:24" s="21" customFormat="1" ht="24" customHeight="1" x14ac:dyDescent="0.25">
      <c r="A2836" s="24" t="s">
        <v>14863</v>
      </c>
      <c r="B2836" s="25" t="s">
        <v>20483</v>
      </c>
      <c r="C2836" s="24">
        <v>6604</v>
      </c>
      <c r="D2836" s="24" t="s">
        <v>17075</v>
      </c>
      <c r="E2836" s="24" t="s">
        <v>10613</v>
      </c>
      <c r="F2836" s="26">
        <f>Table134[[#This Row],[ToMeasure]]-Table134[[#This Row],[FromMeasure]]</f>
        <v>0.10162539000000947</v>
      </c>
      <c r="G2836" s="27" t="s">
        <v>130</v>
      </c>
      <c r="H2836" s="37">
        <v>65.768915359999994</v>
      </c>
      <c r="I2836" s="24" t="s">
        <v>14864</v>
      </c>
      <c r="J2836" s="37">
        <v>65.870540750000004</v>
      </c>
      <c r="K2836" s="24" t="s">
        <v>8854</v>
      </c>
      <c r="L2836" s="28">
        <v>26258</v>
      </c>
      <c r="M2836" s="28">
        <v>0</v>
      </c>
      <c r="N2836" s="28">
        <v>26258</v>
      </c>
      <c r="O2836" s="25" t="s">
        <v>25290</v>
      </c>
      <c r="P2836" s="24">
        <v>10</v>
      </c>
      <c r="Q2836" s="24" t="s">
        <v>203</v>
      </c>
      <c r="R2836" s="28">
        <v>813</v>
      </c>
      <c r="S2836" s="28">
        <v>3150</v>
      </c>
      <c r="T2836" s="29">
        <v>0.15092543224921928</v>
      </c>
      <c r="U2836" s="28">
        <v>33332</v>
      </c>
      <c r="V2836" s="63"/>
      <c r="W2836" s="61">
        <f>(Table134[[#This Row],[2042 Future AADT]]-Table134[[#This Row],[AADT 2022]])/20*($W$5-2022)+Table134[[#This Row],[AADT 2022]]</f>
        <v>33332</v>
      </c>
      <c r="X2836" s="63"/>
    </row>
    <row r="2837" spans="1:24" s="21" customFormat="1" ht="24" customHeight="1" x14ac:dyDescent="0.25">
      <c r="A2837" s="24" t="s">
        <v>10612</v>
      </c>
      <c r="B2837" s="25" t="s">
        <v>20896</v>
      </c>
      <c r="C2837" s="24">
        <v>7404</v>
      </c>
      <c r="D2837" s="24" t="s">
        <v>17075</v>
      </c>
      <c r="E2837" s="24" t="s">
        <v>10613</v>
      </c>
      <c r="F2837" s="26">
        <f>Table134[[#This Row],[ToMeasure]]-Table134[[#This Row],[FromMeasure]]</f>
        <v>0.1382905999999906</v>
      </c>
      <c r="G2837" s="27" t="s">
        <v>130</v>
      </c>
      <c r="H2837" s="37">
        <v>74.997522900000007</v>
      </c>
      <c r="I2837" s="24" t="s">
        <v>10614</v>
      </c>
      <c r="J2837" s="37">
        <v>75.135813499999998</v>
      </c>
      <c r="K2837" s="24" t="s">
        <v>10615</v>
      </c>
      <c r="L2837" s="28">
        <v>8740</v>
      </c>
      <c r="M2837" s="28">
        <v>11080</v>
      </c>
      <c r="N2837" s="28">
        <v>19820</v>
      </c>
      <c r="O2837" s="25" t="s">
        <v>25291</v>
      </c>
      <c r="P2837" s="24">
        <v>10</v>
      </c>
      <c r="Q2837" s="24">
        <v>51</v>
      </c>
      <c r="R2837" s="28">
        <v>614</v>
      </c>
      <c r="S2837" s="28">
        <v>2377</v>
      </c>
      <c r="T2837" s="29">
        <v>0.15090817356205852</v>
      </c>
      <c r="U2837" s="28">
        <v>25160</v>
      </c>
      <c r="V2837" s="63"/>
      <c r="W2837" s="61">
        <f>(Table134[[#This Row],[2042 Future AADT]]-Table134[[#This Row],[AADT 2022]])/20*($W$5-2022)+Table134[[#This Row],[AADT 2022]]</f>
        <v>25160</v>
      </c>
      <c r="X2837" s="63"/>
    </row>
    <row r="2838" spans="1:24" s="21" customFormat="1" ht="24" customHeight="1" x14ac:dyDescent="0.25">
      <c r="A2838" s="24" t="s">
        <v>14866</v>
      </c>
      <c r="B2838" s="25" t="s">
        <v>18848</v>
      </c>
      <c r="C2838" s="24">
        <v>3564</v>
      </c>
      <c r="D2838" s="24" t="s">
        <v>17075</v>
      </c>
      <c r="E2838" s="24" t="s">
        <v>14867</v>
      </c>
      <c r="F2838" s="26">
        <f>Table134[[#This Row],[ToMeasure]]-Table134[[#This Row],[FromMeasure]]</f>
        <v>8.9396370000000225E-2</v>
      </c>
      <c r="G2838" s="27" t="s">
        <v>476</v>
      </c>
      <c r="H2838" s="37">
        <v>6.8648051299999997</v>
      </c>
      <c r="I2838" s="24" t="s">
        <v>7138</v>
      </c>
      <c r="J2838" s="37">
        <v>6.9542014999999999</v>
      </c>
      <c r="K2838" s="24" t="s">
        <v>7497</v>
      </c>
      <c r="L2838" s="28">
        <v>2763</v>
      </c>
      <c r="M2838" s="28">
        <v>7827</v>
      </c>
      <c r="N2838" s="28">
        <v>10590</v>
      </c>
      <c r="O2838" s="25" t="s">
        <v>25292</v>
      </c>
      <c r="P2838" s="24">
        <v>8</v>
      </c>
      <c r="Q2838" s="24">
        <v>76</v>
      </c>
      <c r="R2838" s="28">
        <v>974</v>
      </c>
      <c r="S2838" s="28">
        <v>159</v>
      </c>
      <c r="T2838" s="29">
        <v>0.10698772426817753</v>
      </c>
      <c r="U2838" s="28">
        <v>16669</v>
      </c>
      <c r="V2838" s="63"/>
      <c r="W2838" s="61">
        <f>(Table134[[#This Row],[2042 Future AADT]]-Table134[[#This Row],[AADT 2022]])/20*($W$5-2022)+Table134[[#This Row],[AADT 2022]]</f>
        <v>16669</v>
      </c>
      <c r="X2838" s="63"/>
    </row>
    <row r="2839" spans="1:24" s="21" customFormat="1" ht="24" customHeight="1" x14ac:dyDescent="0.25">
      <c r="A2839" s="24" t="s">
        <v>10617</v>
      </c>
      <c r="B2839" s="25" t="s">
        <v>19556</v>
      </c>
      <c r="C2839" s="24">
        <v>4834</v>
      </c>
      <c r="D2839" s="24" t="s">
        <v>17075</v>
      </c>
      <c r="E2839" s="24" t="s">
        <v>10618</v>
      </c>
      <c r="F2839" s="26">
        <f>Table134[[#This Row],[ToMeasure]]-Table134[[#This Row],[FromMeasure]]</f>
        <v>5.8154999999999291E-2</v>
      </c>
      <c r="G2839" s="27" t="s">
        <v>187</v>
      </c>
      <c r="H2839" s="37">
        <v>43.908278899999999</v>
      </c>
      <c r="I2839" s="24" t="s">
        <v>2205</v>
      </c>
      <c r="J2839" s="37">
        <v>43.966433899999998</v>
      </c>
      <c r="K2839" s="24" t="s">
        <v>3958</v>
      </c>
      <c r="L2839" s="28">
        <v>10351</v>
      </c>
      <c r="M2839" s="28">
        <v>0</v>
      </c>
      <c r="N2839" s="28">
        <v>10351</v>
      </c>
      <c r="O2839" s="25" t="s">
        <v>25293</v>
      </c>
      <c r="P2839" s="24">
        <v>23</v>
      </c>
      <c r="Q2839" s="24" t="s">
        <v>203</v>
      </c>
      <c r="R2839" s="28">
        <v>322</v>
      </c>
      <c r="S2839" s="28">
        <v>1249</v>
      </c>
      <c r="T2839" s="29">
        <v>0.15177277557723892</v>
      </c>
      <c r="U2839" s="28">
        <v>19065</v>
      </c>
      <c r="V2839" s="63"/>
      <c r="W2839" s="61">
        <f>(Table134[[#This Row],[2042 Future AADT]]-Table134[[#This Row],[AADT 2022]])/20*($W$5-2022)+Table134[[#This Row],[AADT 2022]]</f>
        <v>19065</v>
      </c>
      <c r="X2839" s="63"/>
    </row>
    <row r="2840" spans="1:24" s="21" customFormat="1" ht="24" customHeight="1" x14ac:dyDescent="0.25">
      <c r="A2840" s="24" t="s">
        <v>10620</v>
      </c>
      <c r="B2840" s="25" t="s">
        <v>18967</v>
      </c>
      <c r="C2840" s="24">
        <v>3839</v>
      </c>
      <c r="D2840" s="24" t="s">
        <v>17075</v>
      </c>
      <c r="E2840" s="24" t="s">
        <v>10618</v>
      </c>
      <c r="F2840" s="26">
        <f>Table134[[#This Row],[ToMeasure]]-Table134[[#This Row],[FromMeasure]]</f>
        <v>8.9394400000003316E-2</v>
      </c>
      <c r="G2840" s="27" t="s">
        <v>187</v>
      </c>
      <c r="H2840" s="37">
        <v>48.011636799999998</v>
      </c>
      <c r="I2840" s="24" t="s">
        <v>3294</v>
      </c>
      <c r="J2840" s="37">
        <v>48.101031200000001</v>
      </c>
      <c r="K2840" s="24" t="s">
        <v>1114</v>
      </c>
      <c r="L2840" s="28">
        <v>11400</v>
      </c>
      <c r="M2840" s="28">
        <v>0</v>
      </c>
      <c r="N2840" s="28">
        <v>11400</v>
      </c>
      <c r="O2840" s="25" t="s">
        <v>25294</v>
      </c>
      <c r="P2840" s="24">
        <v>13</v>
      </c>
      <c r="Q2840" s="24" t="s">
        <v>203</v>
      </c>
      <c r="R2840" s="28">
        <v>353</v>
      </c>
      <c r="S2840" s="28">
        <v>1376</v>
      </c>
      <c r="T2840" s="29">
        <v>0.15166666666666667</v>
      </c>
      <c r="U2840" s="28">
        <v>20997</v>
      </c>
      <c r="V2840" s="63"/>
      <c r="W2840" s="61">
        <f>(Table134[[#This Row],[2042 Future AADT]]-Table134[[#This Row],[AADT 2022]])/20*($W$5-2022)+Table134[[#This Row],[AADT 2022]]</f>
        <v>20997</v>
      </c>
      <c r="X2840" s="63"/>
    </row>
    <row r="2841" spans="1:24" s="21" customFormat="1" ht="24" customHeight="1" x14ac:dyDescent="0.25">
      <c r="A2841" s="24" t="s">
        <v>16739</v>
      </c>
      <c r="B2841" s="25" t="s">
        <v>17094</v>
      </c>
      <c r="C2841" s="24">
        <v>35042</v>
      </c>
      <c r="D2841" s="24" t="s">
        <v>17075</v>
      </c>
      <c r="E2841" s="24" t="s">
        <v>14870</v>
      </c>
      <c r="F2841" s="26">
        <f>Table134[[#This Row],[ToMeasure]]-Table134[[#This Row],[FromMeasure]]</f>
        <v>6.1520409999999998E-2</v>
      </c>
      <c r="G2841" s="27" t="s">
        <v>1982</v>
      </c>
      <c r="H2841" s="37">
        <v>0.17346117</v>
      </c>
      <c r="I2841" s="24" t="s">
        <v>16740</v>
      </c>
      <c r="J2841" s="37">
        <v>0.23498158</v>
      </c>
      <c r="K2841" s="24" t="s">
        <v>14875</v>
      </c>
      <c r="L2841" s="28">
        <v>11534</v>
      </c>
      <c r="M2841" s="28">
        <v>0</v>
      </c>
      <c r="N2841" s="28">
        <v>11534</v>
      </c>
      <c r="O2841" s="25" t="s">
        <v>25295</v>
      </c>
      <c r="P2841" s="24">
        <v>14</v>
      </c>
      <c r="Q2841" s="24">
        <v>82</v>
      </c>
      <c r="R2841" s="28">
        <v>759</v>
      </c>
      <c r="S2841" s="28">
        <v>2938</v>
      </c>
      <c r="T2841" s="29">
        <v>0.32053060516733139</v>
      </c>
      <c r="U2841" s="28">
        <v>18155</v>
      </c>
      <c r="V2841" s="63"/>
      <c r="W2841" s="61">
        <f>(Table134[[#This Row],[2042 Future AADT]]-Table134[[#This Row],[AADT 2022]])/20*($W$5-2022)+Table134[[#This Row],[AADT 2022]]</f>
        <v>18155</v>
      </c>
      <c r="X2841" s="63"/>
    </row>
    <row r="2842" spans="1:24" s="21" customFormat="1" ht="30" x14ac:dyDescent="0.25">
      <c r="A2842" s="24" t="s">
        <v>14869</v>
      </c>
      <c r="B2842" s="25" t="s">
        <v>25951</v>
      </c>
      <c r="C2842" s="24">
        <v>8554</v>
      </c>
      <c r="D2842" s="24" t="s">
        <v>17075</v>
      </c>
      <c r="E2842" s="24" t="s">
        <v>14870</v>
      </c>
      <c r="F2842" s="26">
        <f>Table134[[#This Row],[ToMeasure]]-Table134[[#This Row],[FromMeasure]]</f>
        <v>7.9582699999999978E-2</v>
      </c>
      <c r="G2842" s="27" t="s">
        <v>1982</v>
      </c>
      <c r="H2842" s="37">
        <v>0.23498158</v>
      </c>
      <c r="I2842" s="24" t="s">
        <v>14871</v>
      </c>
      <c r="J2842" s="37">
        <v>0.31456427999999997</v>
      </c>
      <c r="K2842" s="24" t="s">
        <v>14872</v>
      </c>
      <c r="L2842" s="28">
        <v>5569</v>
      </c>
      <c r="M2842" s="28">
        <v>12990</v>
      </c>
      <c r="N2842" s="28">
        <v>18559</v>
      </c>
      <c r="O2842" s="25" t="s">
        <v>25296</v>
      </c>
      <c r="P2842" s="24">
        <v>9</v>
      </c>
      <c r="Q2842" s="24">
        <v>82</v>
      </c>
      <c r="R2842" s="28">
        <v>759</v>
      </c>
      <c r="S2842" s="28">
        <v>2938</v>
      </c>
      <c r="T2842" s="29">
        <v>0.19920254324047632</v>
      </c>
      <c r="U2842" s="28">
        <v>34183</v>
      </c>
      <c r="V2842" s="63"/>
      <c r="W2842" s="61">
        <f>(Table134[[#This Row],[2042 Future AADT]]-Table134[[#This Row],[AADT 2022]])/20*($W$5-2022)+Table134[[#This Row],[AADT 2022]]</f>
        <v>34183</v>
      </c>
      <c r="X2842" s="63"/>
    </row>
    <row r="2843" spans="1:24" s="21" customFormat="1" ht="24" customHeight="1" x14ac:dyDescent="0.25">
      <c r="A2843" s="24" t="s">
        <v>14874</v>
      </c>
      <c r="B2843" s="25" t="s">
        <v>17093</v>
      </c>
      <c r="C2843" s="24">
        <v>35041</v>
      </c>
      <c r="D2843" s="24" t="s">
        <v>17075</v>
      </c>
      <c r="E2843" s="24" t="s">
        <v>14870</v>
      </c>
      <c r="F2843" s="26">
        <f>Table134[[#This Row],[ToMeasure]]-Table134[[#This Row],[FromMeasure]]</f>
        <v>5.6519070000000005E-2</v>
      </c>
      <c r="G2843" s="27" t="s">
        <v>1982</v>
      </c>
      <c r="H2843" s="37">
        <v>0.31456427999999997</v>
      </c>
      <c r="I2843" s="24" t="s">
        <v>14875</v>
      </c>
      <c r="J2843" s="37">
        <v>0.37108334999999998</v>
      </c>
      <c r="K2843" s="24" t="s">
        <v>14876</v>
      </c>
      <c r="L2843" s="28">
        <v>0</v>
      </c>
      <c r="M2843" s="28">
        <v>25348</v>
      </c>
      <c r="N2843" s="28">
        <v>25348</v>
      </c>
      <c r="O2843" s="25" t="s">
        <v>25297</v>
      </c>
      <c r="P2843" s="24">
        <v>11</v>
      </c>
      <c r="Q2843" s="24">
        <v>82</v>
      </c>
      <c r="R2843" s="28">
        <v>759</v>
      </c>
      <c r="S2843" s="28">
        <v>2938</v>
      </c>
      <c r="T2843" s="29">
        <v>0.14584977118510337</v>
      </c>
      <c r="U2843" s="28">
        <v>39899</v>
      </c>
      <c r="V2843" s="63"/>
      <c r="W2843" s="61">
        <f>(Table134[[#This Row],[2042 Future AADT]]-Table134[[#This Row],[AADT 2022]])/20*($W$5-2022)+Table134[[#This Row],[AADT 2022]]</f>
        <v>39899</v>
      </c>
      <c r="X2843" s="63"/>
    </row>
    <row r="2844" spans="1:24" s="21" customFormat="1" ht="24" customHeight="1" x14ac:dyDescent="0.25">
      <c r="A2844" s="24" t="s">
        <v>6340</v>
      </c>
      <c r="B2844" s="25" t="s">
        <v>21400</v>
      </c>
      <c r="C2844" s="24">
        <v>8683</v>
      </c>
      <c r="D2844" s="24" t="s">
        <v>17075</v>
      </c>
      <c r="E2844" s="24" t="s">
        <v>6341</v>
      </c>
      <c r="F2844" s="26">
        <f>Table134[[#This Row],[ToMeasure]]-Table134[[#This Row],[FromMeasure]]</f>
        <v>0.10620300000000071</v>
      </c>
      <c r="G2844" s="27" t="s">
        <v>2203</v>
      </c>
      <c r="H2844" s="37">
        <v>9.3030706999999992</v>
      </c>
      <c r="I2844" s="24" t="s">
        <v>5941</v>
      </c>
      <c r="J2844" s="37">
        <v>9.4092737</v>
      </c>
      <c r="K2844" s="24" t="s">
        <v>6342</v>
      </c>
      <c r="L2844" s="28">
        <v>1471</v>
      </c>
      <c r="M2844" s="28">
        <v>2502</v>
      </c>
      <c r="N2844" s="28">
        <v>3973</v>
      </c>
      <c r="O2844" s="25" t="s">
        <v>25298</v>
      </c>
      <c r="P2844" s="24">
        <v>10</v>
      </c>
      <c r="Q2844" s="24">
        <v>68</v>
      </c>
      <c r="R2844" s="28">
        <v>602</v>
      </c>
      <c r="S2844" s="28">
        <v>276</v>
      </c>
      <c r="T2844" s="29">
        <v>0.22099169393405488</v>
      </c>
      <c r="U2844" s="28">
        <v>6254</v>
      </c>
      <c r="V2844" s="63"/>
      <c r="W2844" s="61">
        <f>(Table134[[#This Row],[2042 Future AADT]]-Table134[[#This Row],[AADT 2022]])/20*($W$5-2022)+Table134[[#This Row],[AADT 2022]]</f>
        <v>6254</v>
      </c>
      <c r="X2844" s="63"/>
    </row>
    <row r="2845" spans="1:24" s="21" customFormat="1" ht="24" customHeight="1" x14ac:dyDescent="0.25">
      <c r="A2845" s="24" t="s">
        <v>6344</v>
      </c>
      <c r="B2845" s="25" t="s">
        <v>18877</v>
      </c>
      <c r="C2845" s="24">
        <v>3594</v>
      </c>
      <c r="D2845" s="24" t="s">
        <v>17075</v>
      </c>
      <c r="E2845" s="24" t="s">
        <v>6345</v>
      </c>
      <c r="F2845" s="26">
        <f>Table134[[#This Row],[ToMeasure]]-Table134[[#This Row],[FromMeasure]]</f>
        <v>9.467689999999962E-2</v>
      </c>
      <c r="G2845" s="27" t="s">
        <v>485</v>
      </c>
      <c r="H2845" s="37">
        <v>6.2646969700000001</v>
      </c>
      <c r="I2845" s="24" t="s">
        <v>6346</v>
      </c>
      <c r="J2845" s="37">
        <v>6.3593738699999998</v>
      </c>
      <c r="K2845" s="24" t="s">
        <v>6347</v>
      </c>
      <c r="L2845" s="28">
        <v>13807</v>
      </c>
      <c r="M2845" s="28">
        <v>17392</v>
      </c>
      <c r="N2845" s="28">
        <v>31199</v>
      </c>
      <c r="O2845" s="25" t="s">
        <v>25299</v>
      </c>
      <c r="P2845" s="24">
        <v>9</v>
      </c>
      <c r="Q2845" s="24">
        <v>53</v>
      </c>
      <c r="R2845" s="28">
        <v>2869</v>
      </c>
      <c r="S2845" s="28">
        <v>467</v>
      </c>
      <c r="T2845" s="29">
        <v>0.10692650405461714</v>
      </c>
      <c r="U2845" s="28">
        <v>57464</v>
      </c>
      <c r="V2845" s="63"/>
      <c r="W2845" s="61">
        <f>(Table134[[#This Row],[2042 Future AADT]]-Table134[[#This Row],[AADT 2022]])/20*($W$5-2022)+Table134[[#This Row],[AADT 2022]]</f>
        <v>57464</v>
      </c>
      <c r="X2845" s="63"/>
    </row>
    <row r="2846" spans="1:24" s="21" customFormat="1" ht="24" customHeight="1" x14ac:dyDescent="0.25">
      <c r="A2846" s="24" t="s">
        <v>6349</v>
      </c>
      <c r="B2846" s="25" t="s">
        <v>17121</v>
      </c>
      <c r="C2846" s="24">
        <v>35548</v>
      </c>
      <c r="D2846" s="24" t="s">
        <v>17075</v>
      </c>
      <c r="E2846" s="24" t="s">
        <v>6350</v>
      </c>
      <c r="F2846" s="26">
        <f>Table134[[#This Row],[ToMeasure]]-Table134[[#This Row],[FromMeasure]]</f>
        <v>0.16270335999999963</v>
      </c>
      <c r="G2846" s="27" t="s">
        <v>2201</v>
      </c>
      <c r="H2846" s="37">
        <v>2.7636372100000002</v>
      </c>
      <c r="I2846" s="24" t="s">
        <v>6351</v>
      </c>
      <c r="J2846" s="37">
        <v>2.9263405699999998</v>
      </c>
      <c r="K2846" s="24" t="s">
        <v>6351</v>
      </c>
      <c r="L2846" s="28">
        <v>5332</v>
      </c>
      <c r="M2846" s="28">
        <v>5403</v>
      </c>
      <c r="N2846" s="28">
        <v>10735</v>
      </c>
      <c r="O2846" s="25" t="s">
        <v>25300</v>
      </c>
      <c r="P2846" s="24">
        <v>11</v>
      </c>
      <c r="Q2846" s="24">
        <v>68</v>
      </c>
      <c r="R2846" s="28" t="s">
        <v>203</v>
      </c>
      <c r="S2846" s="28" t="s">
        <v>203</v>
      </c>
      <c r="T2846" s="29" t="s">
        <v>203</v>
      </c>
      <c r="U2846" s="28">
        <v>16897</v>
      </c>
      <c r="V2846" s="63"/>
      <c r="W2846" s="61">
        <f>(Table134[[#This Row],[2042 Future AADT]]-Table134[[#This Row],[AADT 2022]])/20*($W$5-2022)+Table134[[#This Row],[AADT 2022]]</f>
        <v>16897</v>
      </c>
      <c r="X2846" s="63"/>
    </row>
    <row r="2847" spans="1:24" s="21" customFormat="1" ht="24" customHeight="1" x14ac:dyDescent="0.25">
      <c r="A2847" s="24" t="s">
        <v>6358</v>
      </c>
      <c r="B2847" s="25" t="s">
        <v>17123</v>
      </c>
      <c r="C2847" s="24">
        <v>36483</v>
      </c>
      <c r="D2847" s="24" t="s">
        <v>17075</v>
      </c>
      <c r="E2847" s="24" t="s">
        <v>6359</v>
      </c>
      <c r="F2847" s="26">
        <f>Table134[[#This Row],[ToMeasure]]-Table134[[#This Row],[FromMeasure]]</f>
        <v>7.8130340000000006E-2</v>
      </c>
      <c r="G2847" s="27" t="s">
        <v>1928</v>
      </c>
      <c r="H2847" s="37">
        <v>0</v>
      </c>
      <c r="I2847" s="24" t="s">
        <v>5530</v>
      </c>
      <c r="J2847" s="37">
        <v>7.8130340000000006E-2</v>
      </c>
      <c r="K2847" s="24" t="s">
        <v>6360</v>
      </c>
      <c r="L2847" s="28">
        <v>5874</v>
      </c>
      <c r="M2847" s="28">
        <v>0</v>
      </c>
      <c r="N2847" s="28">
        <v>5874</v>
      </c>
      <c r="O2847" s="25" t="s">
        <v>25301</v>
      </c>
      <c r="P2847" s="24">
        <v>10</v>
      </c>
      <c r="Q2847" s="24">
        <v>63</v>
      </c>
      <c r="R2847" s="28">
        <v>116</v>
      </c>
      <c r="S2847" s="28">
        <v>452</v>
      </c>
      <c r="T2847" s="29">
        <v>9.6697310180456242E-2</v>
      </c>
      <c r="U2847" s="28">
        <v>10819</v>
      </c>
      <c r="V2847" s="63"/>
      <c r="W2847" s="61">
        <f>(Table134[[#This Row],[2042 Future AADT]]-Table134[[#This Row],[AADT 2022]])/20*($W$5-2022)+Table134[[#This Row],[AADT 2022]]</f>
        <v>10819</v>
      </c>
      <c r="X2847" s="63"/>
    </row>
    <row r="2848" spans="1:24" s="21" customFormat="1" ht="24" customHeight="1" x14ac:dyDescent="0.25">
      <c r="A2848" s="24" t="s">
        <v>6362</v>
      </c>
      <c r="B2848" s="25" t="s">
        <v>20559</v>
      </c>
      <c r="C2848" s="24">
        <v>6774</v>
      </c>
      <c r="D2848" s="24" t="s">
        <v>17075</v>
      </c>
      <c r="E2848" s="24" t="s">
        <v>6359</v>
      </c>
      <c r="F2848" s="26">
        <f>Table134[[#This Row],[ToMeasure]]-Table134[[#This Row],[FromMeasure]]</f>
        <v>7.5196519999999545E-2</v>
      </c>
      <c r="G2848" s="27" t="s">
        <v>1928</v>
      </c>
      <c r="H2848" s="37">
        <v>6.4996713100000001</v>
      </c>
      <c r="I2848" s="24" t="s">
        <v>6363</v>
      </c>
      <c r="J2848" s="37">
        <v>6.5748678299999996</v>
      </c>
      <c r="K2848" s="24" t="s">
        <v>6364</v>
      </c>
      <c r="L2848" s="28">
        <v>17952</v>
      </c>
      <c r="M2848" s="28">
        <v>20646</v>
      </c>
      <c r="N2848" s="28">
        <v>38598</v>
      </c>
      <c r="O2848" s="25" t="s">
        <v>25302</v>
      </c>
      <c r="P2848" s="24">
        <v>10</v>
      </c>
      <c r="Q2848" s="24">
        <v>63</v>
      </c>
      <c r="R2848" s="28">
        <v>1228</v>
      </c>
      <c r="S2848" s="28">
        <v>4761</v>
      </c>
      <c r="T2848" s="29">
        <v>0.1551634799730556</v>
      </c>
      <c r="U2848" s="28">
        <v>60755</v>
      </c>
      <c r="V2848" s="63"/>
      <c r="W2848" s="61">
        <f>(Table134[[#This Row],[2042 Future AADT]]-Table134[[#This Row],[AADT 2022]])/20*($W$5-2022)+Table134[[#This Row],[AADT 2022]]</f>
        <v>60755</v>
      </c>
      <c r="X2848" s="63"/>
    </row>
    <row r="2849" spans="1:24" s="21" customFormat="1" ht="24" customHeight="1" x14ac:dyDescent="0.25">
      <c r="A2849" s="24" t="s">
        <v>10634</v>
      </c>
      <c r="B2849" s="25" t="s">
        <v>21060</v>
      </c>
      <c r="C2849" s="24">
        <v>7754</v>
      </c>
      <c r="D2849" s="24" t="s">
        <v>17075</v>
      </c>
      <c r="E2849" s="24" t="s">
        <v>6359</v>
      </c>
      <c r="F2849" s="26">
        <f>Table134[[#This Row],[ToMeasure]]-Table134[[#This Row],[FromMeasure]]</f>
        <v>2.0241809999999916E-2</v>
      </c>
      <c r="G2849" s="27" t="s">
        <v>1928</v>
      </c>
      <c r="H2849" s="37">
        <v>10.04779737</v>
      </c>
      <c r="I2849" s="24" t="s">
        <v>9763</v>
      </c>
      <c r="J2849" s="37">
        <v>10.06803918</v>
      </c>
      <c r="K2849" s="24" t="s">
        <v>10635</v>
      </c>
      <c r="L2849" s="28">
        <v>16373</v>
      </c>
      <c r="M2849" s="28">
        <v>15908</v>
      </c>
      <c r="N2849" s="28">
        <v>32281</v>
      </c>
      <c r="O2849" s="25" t="s">
        <v>25303</v>
      </c>
      <c r="P2849" s="24">
        <v>12</v>
      </c>
      <c r="Q2849" s="24">
        <v>68</v>
      </c>
      <c r="R2849" s="28">
        <v>955</v>
      </c>
      <c r="S2849" s="28">
        <v>3699</v>
      </c>
      <c r="T2849" s="29">
        <v>0.14417149406771784</v>
      </c>
      <c r="U2849" s="28">
        <v>54474</v>
      </c>
      <c r="V2849" s="63"/>
      <c r="W2849" s="61">
        <f>(Table134[[#This Row],[2042 Future AADT]]-Table134[[#This Row],[AADT 2022]])/20*($W$5-2022)+Table134[[#This Row],[AADT 2022]]</f>
        <v>54474</v>
      </c>
      <c r="X2849" s="63"/>
    </row>
    <row r="2850" spans="1:24" s="21" customFormat="1" ht="24" customHeight="1" x14ac:dyDescent="0.25">
      <c r="A2850" s="24" t="s">
        <v>14884</v>
      </c>
      <c r="B2850" s="25" t="s">
        <v>20886</v>
      </c>
      <c r="C2850" s="24">
        <v>7384</v>
      </c>
      <c r="D2850" s="24" t="s">
        <v>17075</v>
      </c>
      <c r="E2850" s="24" t="s">
        <v>14885</v>
      </c>
      <c r="F2850" s="26">
        <f>Table134[[#This Row],[ToMeasure]]-Table134[[#This Row],[FromMeasure]]</f>
        <v>7.4421200000000631E-2</v>
      </c>
      <c r="G2850" s="27" t="s">
        <v>1772</v>
      </c>
      <c r="H2850" s="37">
        <v>6.2770685999999998</v>
      </c>
      <c r="I2850" s="24" t="s">
        <v>5419</v>
      </c>
      <c r="J2850" s="37">
        <v>6.3514898000000004</v>
      </c>
      <c r="K2850" s="24" t="s">
        <v>12917</v>
      </c>
      <c r="L2850" s="28">
        <v>5480</v>
      </c>
      <c r="M2850" s="28">
        <v>5948</v>
      </c>
      <c r="N2850" s="28">
        <v>11428</v>
      </c>
      <c r="O2850" s="25" t="s">
        <v>25304</v>
      </c>
      <c r="P2850" s="24">
        <v>9</v>
      </c>
      <c r="Q2850" s="24">
        <v>54</v>
      </c>
      <c r="R2850" s="28">
        <v>351</v>
      </c>
      <c r="S2850" s="28">
        <v>1365</v>
      </c>
      <c r="T2850" s="29">
        <v>0.15015750787539378</v>
      </c>
      <c r="U2850" s="28">
        <v>21049</v>
      </c>
      <c r="V2850" s="63"/>
      <c r="W2850" s="61">
        <f>(Table134[[#This Row],[2042 Future AADT]]-Table134[[#This Row],[AADT 2022]])/20*($W$5-2022)+Table134[[#This Row],[AADT 2022]]</f>
        <v>21049</v>
      </c>
      <c r="X2850" s="63"/>
    </row>
    <row r="2851" spans="1:24" s="21" customFormat="1" ht="24" customHeight="1" x14ac:dyDescent="0.25">
      <c r="A2851" s="24" t="s">
        <v>14887</v>
      </c>
      <c r="B2851" s="25" t="s">
        <v>20664</v>
      </c>
      <c r="C2851" s="24">
        <v>7014</v>
      </c>
      <c r="D2851" s="24" t="s">
        <v>17075</v>
      </c>
      <c r="E2851" s="24" t="s">
        <v>1459</v>
      </c>
      <c r="F2851" s="26">
        <f>Table134[[#This Row],[ToMeasure]]-Table134[[#This Row],[FromMeasure]]</f>
        <v>0.21775834999999688</v>
      </c>
      <c r="G2851" s="27" t="s">
        <v>114</v>
      </c>
      <c r="H2851" s="37">
        <v>38.658467250000001</v>
      </c>
      <c r="I2851" s="24" t="s">
        <v>14888</v>
      </c>
      <c r="J2851" s="37">
        <v>38.876225599999998</v>
      </c>
      <c r="K2851" s="24" t="s">
        <v>14889</v>
      </c>
      <c r="L2851" s="28">
        <v>24306</v>
      </c>
      <c r="M2851" s="28">
        <v>8657</v>
      </c>
      <c r="N2851" s="28">
        <v>32963</v>
      </c>
      <c r="O2851" s="25" t="s">
        <v>25305</v>
      </c>
      <c r="P2851" s="24">
        <v>11</v>
      </c>
      <c r="Q2851" s="24">
        <v>72</v>
      </c>
      <c r="R2851" s="28">
        <v>1022</v>
      </c>
      <c r="S2851" s="28">
        <v>3956</v>
      </c>
      <c r="T2851" s="29">
        <v>0.15101780784515972</v>
      </c>
      <c r="U2851" s="28">
        <v>60713</v>
      </c>
      <c r="V2851" s="63"/>
      <c r="W2851" s="61">
        <f>(Table134[[#This Row],[2042 Future AADT]]-Table134[[#This Row],[AADT 2022]])/20*($W$5-2022)+Table134[[#This Row],[AADT 2022]]</f>
        <v>60713</v>
      </c>
      <c r="X2851" s="63"/>
    </row>
    <row r="2852" spans="1:24" s="21" customFormat="1" ht="24" customHeight="1" x14ac:dyDescent="0.25">
      <c r="A2852" s="24" t="s">
        <v>14891</v>
      </c>
      <c r="B2852" s="25" t="s">
        <v>19571</v>
      </c>
      <c r="C2852" s="24">
        <v>4864</v>
      </c>
      <c r="D2852" s="24" t="s">
        <v>17075</v>
      </c>
      <c r="E2852" s="24" t="s">
        <v>1459</v>
      </c>
      <c r="F2852" s="26">
        <f>Table134[[#This Row],[ToMeasure]]-Table134[[#This Row],[FromMeasure]]</f>
        <v>0.24478192000000121</v>
      </c>
      <c r="G2852" s="27" t="s">
        <v>114</v>
      </c>
      <c r="H2852" s="37">
        <v>47.768234450000001</v>
      </c>
      <c r="I2852" s="24" t="s">
        <v>14892</v>
      </c>
      <c r="J2852" s="37">
        <v>48.013016370000003</v>
      </c>
      <c r="K2852" s="24" t="s">
        <v>14893</v>
      </c>
      <c r="L2852" s="28">
        <v>13991</v>
      </c>
      <c r="M2852" s="28">
        <v>15684</v>
      </c>
      <c r="N2852" s="28">
        <v>29675</v>
      </c>
      <c r="O2852" s="25" t="s">
        <v>25306</v>
      </c>
      <c r="P2852" s="24">
        <v>10</v>
      </c>
      <c r="Q2852" s="24">
        <v>73</v>
      </c>
      <c r="R2852" s="28">
        <v>918</v>
      </c>
      <c r="S2852" s="28">
        <v>3554</v>
      </c>
      <c r="T2852" s="29">
        <v>0.15069924178601515</v>
      </c>
      <c r="U2852" s="28">
        <v>46709</v>
      </c>
      <c r="V2852" s="63"/>
      <c r="W2852" s="61">
        <f>(Table134[[#This Row],[2042 Future AADT]]-Table134[[#This Row],[AADT 2022]])/20*($W$5-2022)+Table134[[#This Row],[AADT 2022]]</f>
        <v>46709</v>
      </c>
      <c r="X2852" s="63"/>
    </row>
    <row r="2853" spans="1:24" s="21" customFormat="1" ht="24" customHeight="1" x14ac:dyDescent="0.25">
      <c r="A2853" s="24" t="s">
        <v>6366</v>
      </c>
      <c r="B2853" s="25" t="s">
        <v>21066</v>
      </c>
      <c r="C2853" s="24">
        <v>7774</v>
      </c>
      <c r="D2853" s="24" t="s">
        <v>17075</v>
      </c>
      <c r="E2853" s="24" t="s">
        <v>1459</v>
      </c>
      <c r="F2853" s="26">
        <f>Table134[[#This Row],[ToMeasure]]-Table134[[#This Row],[FromMeasure]]</f>
        <v>0.1076084700000024</v>
      </c>
      <c r="G2853" s="27" t="s">
        <v>114</v>
      </c>
      <c r="H2853" s="37">
        <v>52.01006357</v>
      </c>
      <c r="I2853" s="24" t="s">
        <v>6367</v>
      </c>
      <c r="J2853" s="37">
        <v>52.117672040000002</v>
      </c>
      <c r="K2853" s="24" t="s">
        <v>6368</v>
      </c>
      <c r="L2853" s="28">
        <v>24069</v>
      </c>
      <c r="M2853" s="28">
        <v>0</v>
      </c>
      <c r="N2853" s="28">
        <v>24069</v>
      </c>
      <c r="O2853" s="25" t="s">
        <v>25307</v>
      </c>
      <c r="P2853" s="24">
        <v>10</v>
      </c>
      <c r="Q2853" s="24" t="s">
        <v>203</v>
      </c>
      <c r="R2853" s="28">
        <v>2213</v>
      </c>
      <c r="S2853" s="28">
        <v>360</v>
      </c>
      <c r="T2853" s="29">
        <v>0.10690099297852008</v>
      </c>
      <c r="U2853" s="28">
        <v>37885</v>
      </c>
      <c r="V2853" s="63"/>
      <c r="W2853" s="61">
        <f>(Table134[[#This Row],[2042 Future AADT]]-Table134[[#This Row],[AADT 2022]])/20*($W$5-2022)+Table134[[#This Row],[AADT 2022]]</f>
        <v>37885</v>
      </c>
      <c r="X2853" s="63"/>
    </row>
    <row r="2854" spans="1:24" s="21" customFormat="1" ht="24" customHeight="1" x14ac:dyDescent="0.25">
      <c r="A2854" s="24" t="s">
        <v>10637</v>
      </c>
      <c r="B2854" s="25"/>
      <c r="C2854" s="24">
        <v>7424</v>
      </c>
      <c r="D2854" s="24" t="s">
        <v>17075</v>
      </c>
      <c r="E2854" s="24" t="s">
        <v>1459</v>
      </c>
      <c r="F2854" s="26">
        <f>Table134[[#This Row],[ToMeasure]]-Table134[[#This Row],[FromMeasure]]</f>
        <v>0.10500772999999697</v>
      </c>
      <c r="G2854" s="27" t="s">
        <v>114</v>
      </c>
      <c r="H2854" s="37">
        <v>60.662118100000001</v>
      </c>
      <c r="I2854" s="24" t="s">
        <v>10638</v>
      </c>
      <c r="J2854" s="37">
        <v>60.767125829999998</v>
      </c>
      <c r="K2854" s="24" t="s">
        <v>114</v>
      </c>
      <c r="L2854" s="28">
        <v>21182</v>
      </c>
      <c r="M2854" s="28">
        <v>0</v>
      </c>
      <c r="N2854" s="28">
        <v>21182</v>
      </c>
      <c r="O2854" s="25" t="s">
        <v>25308</v>
      </c>
      <c r="P2854" s="24">
        <v>14</v>
      </c>
      <c r="Q2854" s="24">
        <v>90</v>
      </c>
      <c r="R2854" s="28">
        <v>657</v>
      </c>
      <c r="S2854" s="28">
        <v>2541</v>
      </c>
      <c r="T2854" s="29">
        <v>0.15097724483051647</v>
      </c>
      <c r="U2854" s="28">
        <v>35745</v>
      </c>
      <c r="V2854" s="63"/>
      <c r="W2854" s="61">
        <f>(Table134[[#This Row],[2042 Future AADT]]-Table134[[#This Row],[AADT 2022]])/20*($W$5-2022)+Table134[[#This Row],[AADT 2022]]</f>
        <v>35745</v>
      </c>
      <c r="X2854" s="63"/>
    </row>
    <row r="2855" spans="1:24" s="21" customFormat="1" ht="24" customHeight="1" x14ac:dyDescent="0.25">
      <c r="A2855" s="24" t="s">
        <v>14895</v>
      </c>
      <c r="B2855" s="25" t="s">
        <v>21111</v>
      </c>
      <c r="C2855" s="24">
        <v>7884</v>
      </c>
      <c r="D2855" s="24" t="s">
        <v>17075</v>
      </c>
      <c r="E2855" s="24" t="s">
        <v>1459</v>
      </c>
      <c r="F2855" s="26">
        <f>Table134[[#This Row],[ToMeasure]]-Table134[[#This Row],[FromMeasure]]</f>
        <v>0.35956879999999103</v>
      </c>
      <c r="G2855" s="27" t="s">
        <v>114</v>
      </c>
      <c r="H2855" s="37">
        <v>66.579652600000003</v>
      </c>
      <c r="I2855" s="24" t="s">
        <v>1939</v>
      </c>
      <c r="J2855" s="37">
        <v>66.939221399999994</v>
      </c>
      <c r="K2855" s="24" t="s">
        <v>5635</v>
      </c>
      <c r="L2855" s="28">
        <v>7224</v>
      </c>
      <c r="M2855" s="28">
        <v>9088</v>
      </c>
      <c r="N2855" s="28">
        <v>16312</v>
      </c>
      <c r="O2855" s="25" t="s">
        <v>25309</v>
      </c>
      <c r="P2855" s="24">
        <v>10</v>
      </c>
      <c r="Q2855" s="24">
        <v>76</v>
      </c>
      <c r="R2855" s="28">
        <v>327</v>
      </c>
      <c r="S2855" s="28">
        <v>77</v>
      </c>
      <c r="T2855" s="29">
        <v>2.4767042667974498E-2</v>
      </c>
      <c r="U2855" s="28">
        <v>30044</v>
      </c>
      <c r="V2855" s="63"/>
      <c r="W2855" s="61">
        <f>(Table134[[#This Row],[2042 Future AADT]]-Table134[[#This Row],[AADT 2022]])/20*($W$5-2022)+Table134[[#This Row],[AADT 2022]]</f>
        <v>30044</v>
      </c>
      <c r="X2855" s="63"/>
    </row>
    <row r="2856" spans="1:24" s="21" customFormat="1" ht="24" customHeight="1" x14ac:dyDescent="0.25">
      <c r="A2856" s="24" t="s">
        <v>14897</v>
      </c>
      <c r="B2856" s="25" t="s">
        <v>21150</v>
      </c>
      <c r="C2856" s="24">
        <v>7995</v>
      </c>
      <c r="D2856" s="24" t="s">
        <v>17075</v>
      </c>
      <c r="E2856" s="24" t="s">
        <v>1459</v>
      </c>
      <c r="F2856" s="26">
        <f>Table134[[#This Row],[ToMeasure]]-Table134[[#This Row],[FromMeasure]]</f>
        <v>6.5390100000001894E-2</v>
      </c>
      <c r="G2856" s="27" t="s">
        <v>114</v>
      </c>
      <c r="H2856" s="37">
        <v>72.8155182</v>
      </c>
      <c r="I2856" s="24" t="s">
        <v>5667</v>
      </c>
      <c r="J2856" s="37">
        <v>72.880908300000002</v>
      </c>
      <c r="K2856" s="24" t="s">
        <v>9786</v>
      </c>
      <c r="L2856" s="28">
        <v>6750</v>
      </c>
      <c r="M2856" s="28">
        <v>11381</v>
      </c>
      <c r="N2856" s="28">
        <v>18131</v>
      </c>
      <c r="O2856" s="25" t="s">
        <v>25310</v>
      </c>
      <c r="P2856" s="24">
        <v>8</v>
      </c>
      <c r="Q2856" s="24">
        <v>50</v>
      </c>
      <c r="R2856" s="28">
        <v>572</v>
      </c>
      <c r="S2856" s="28">
        <v>2217</v>
      </c>
      <c r="T2856" s="29">
        <v>0.15382494070928243</v>
      </c>
      <c r="U2856" s="28">
        <v>33395</v>
      </c>
      <c r="V2856" s="63"/>
      <c r="W2856" s="61">
        <f>(Table134[[#This Row],[2042 Future AADT]]-Table134[[#This Row],[AADT 2022]])/20*($W$5-2022)+Table134[[#This Row],[AADT 2022]]</f>
        <v>33395</v>
      </c>
      <c r="X2856" s="63"/>
    </row>
    <row r="2857" spans="1:24" s="21" customFormat="1" ht="24" customHeight="1" x14ac:dyDescent="0.25">
      <c r="A2857" s="24" t="s">
        <v>14226</v>
      </c>
      <c r="B2857" s="25" t="s">
        <v>20910</v>
      </c>
      <c r="C2857" s="24">
        <v>7434</v>
      </c>
      <c r="D2857" s="24" t="s">
        <v>17075</v>
      </c>
      <c r="E2857" s="24" t="s">
        <v>1454</v>
      </c>
      <c r="F2857" s="26">
        <f>Table134[[#This Row],[ToMeasure]]-Table134[[#This Row],[FromMeasure]]</f>
        <v>7.3271999999999782E-2</v>
      </c>
      <c r="G2857" s="27" t="s">
        <v>80</v>
      </c>
      <c r="H2857" s="37">
        <v>2.7519504000000001</v>
      </c>
      <c r="I2857" s="24" t="s">
        <v>12950</v>
      </c>
      <c r="J2857" s="37">
        <v>2.8252223999999999</v>
      </c>
      <c r="K2857" s="24" t="s">
        <v>12950</v>
      </c>
      <c r="L2857" s="28">
        <v>10306</v>
      </c>
      <c r="M2857" s="28">
        <v>11458</v>
      </c>
      <c r="N2857" s="28">
        <v>21764</v>
      </c>
      <c r="O2857" s="25" t="s">
        <v>25311</v>
      </c>
      <c r="P2857" s="24">
        <v>11</v>
      </c>
      <c r="Q2857" s="24">
        <v>73</v>
      </c>
      <c r="R2857" s="28">
        <v>673</v>
      </c>
      <c r="S2857" s="28">
        <v>2610</v>
      </c>
      <c r="T2857" s="29">
        <v>0.15084543282484839</v>
      </c>
      <c r="U2857" s="28">
        <v>36727</v>
      </c>
      <c r="V2857" s="63"/>
      <c r="W2857" s="61">
        <f>(Table134[[#This Row],[2042 Future AADT]]-Table134[[#This Row],[AADT 2022]])/20*($W$5-2022)+Table134[[#This Row],[AADT 2022]]</f>
        <v>36727</v>
      </c>
      <c r="X2857" s="63"/>
    </row>
    <row r="2858" spans="1:24" s="21" customFormat="1" ht="24" customHeight="1" x14ac:dyDescent="0.25">
      <c r="A2858" s="24" t="s">
        <v>14228</v>
      </c>
      <c r="B2858" s="25" t="s">
        <v>21079</v>
      </c>
      <c r="C2858" s="24">
        <v>7804</v>
      </c>
      <c r="D2858" s="24" t="s">
        <v>17075</v>
      </c>
      <c r="E2858" s="24" t="s">
        <v>1454</v>
      </c>
      <c r="F2858" s="26">
        <f>Table134[[#This Row],[ToMeasure]]-Table134[[#This Row],[FromMeasure]]</f>
        <v>5.5210900000000507E-2</v>
      </c>
      <c r="G2858" s="27" t="s">
        <v>80</v>
      </c>
      <c r="H2858" s="37">
        <v>5.3746245999999998</v>
      </c>
      <c r="I2858" s="24" t="s">
        <v>13123</v>
      </c>
      <c r="J2858" s="37">
        <v>5.4298355000000003</v>
      </c>
      <c r="K2858" s="24" t="s">
        <v>14229</v>
      </c>
      <c r="L2858" s="28">
        <v>5333</v>
      </c>
      <c r="M2858" s="28">
        <v>17261</v>
      </c>
      <c r="N2858" s="28">
        <v>22594</v>
      </c>
      <c r="O2858" s="25" t="s">
        <v>25312</v>
      </c>
      <c r="P2858" s="24">
        <v>10</v>
      </c>
      <c r="Q2858" s="24">
        <v>93</v>
      </c>
      <c r="R2858" s="28">
        <v>712</v>
      </c>
      <c r="S2858" s="28">
        <v>2763</v>
      </c>
      <c r="T2858" s="29">
        <v>0.15380189430822341</v>
      </c>
      <c r="U2858" s="28">
        <v>35564</v>
      </c>
      <c r="V2858" s="63"/>
      <c r="W2858" s="61">
        <f>(Table134[[#This Row],[2042 Future AADT]]-Table134[[#This Row],[AADT 2022]])/20*($W$5-2022)+Table134[[#This Row],[AADT 2022]]</f>
        <v>35564</v>
      </c>
      <c r="X2858" s="63"/>
    </row>
    <row r="2859" spans="1:24" s="21" customFormat="1" ht="24" customHeight="1" x14ac:dyDescent="0.25">
      <c r="A2859" s="24" t="s">
        <v>14231</v>
      </c>
      <c r="B2859" s="25" t="s">
        <v>21159</v>
      </c>
      <c r="C2859" s="24">
        <v>8014</v>
      </c>
      <c r="D2859" s="24" t="s">
        <v>17075</v>
      </c>
      <c r="E2859" s="24" t="s">
        <v>1454</v>
      </c>
      <c r="F2859" s="26">
        <f>Table134[[#This Row],[ToMeasure]]-Table134[[#This Row],[FromMeasure]]</f>
        <v>0.17145280000000085</v>
      </c>
      <c r="G2859" s="27" t="s">
        <v>80</v>
      </c>
      <c r="H2859" s="37">
        <v>15.5969824</v>
      </c>
      <c r="I2859" s="24" t="s">
        <v>13159</v>
      </c>
      <c r="J2859" s="37">
        <v>15.768435200000001</v>
      </c>
      <c r="K2859" s="24" t="s">
        <v>5678</v>
      </c>
      <c r="L2859" s="28">
        <v>5195</v>
      </c>
      <c r="M2859" s="28">
        <v>9672</v>
      </c>
      <c r="N2859" s="28">
        <v>14867</v>
      </c>
      <c r="O2859" s="25" t="s">
        <v>25313</v>
      </c>
      <c r="P2859" s="24">
        <v>11</v>
      </c>
      <c r="Q2859" s="24">
        <v>80</v>
      </c>
      <c r="R2859" s="28">
        <v>459</v>
      </c>
      <c r="S2859" s="28">
        <v>1777</v>
      </c>
      <c r="T2859" s="29">
        <v>0.15040021524181071</v>
      </c>
      <c r="U2859" s="28">
        <v>23401</v>
      </c>
      <c r="V2859" s="63"/>
      <c r="W2859" s="61">
        <f>(Table134[[#This Row],[2042 Future AADT]]-Table134[[#This Row],[AADT 2022]])/20*($W$5-2022)+Table134[[#This Row],[AADT 2022]]</f>
        <v>23401</v>
      </c>
      <c r="X2859" s="63"/>
    </row>
    <row r="2860" spans="1:24" s="21" customFormat="1" ht="30" x14ac:dyDescent="0.25">
      <c r="A2860" s="24" t="s">
        <v>16750</v>
      </c>
      <c r="B2860" s="25" t="s">
        <v>25950</v>
      </c>
      <c r="C2860" s="24">
        <v>8424</v>
      </c>
      <c r="D2860" s="24" t="s">
        <v>17075</v>
      </c>
      <c r="E2860" s="24" t="s">
        <v>16751</v>
      </c>
      <c r="F2860" s="26">
        <f>Table134[[#This Row],[ToMeasure]]-Table134[[#This Row],[FromMeasure]]</f>
        <v>7.5721640000000257E-2</v>
      </c>
      <c r="G2860" s="27" t="s">
        <v>16752</v>
      </c>
      <c r="H2860" s="37">
        <v>5.3607594699999996</v>
      </c>
      <c r="I2860" s="24" t="s">
        <v>16753</v>
      </c>
      <c r="J2860" s="37">
        <v>5.4364811099999999</v>
      </c>
      <c r="K2860" s="24" t="s">
        <v>16754</v>
      </c>
      <c r="L2860" s="28">
        <v>18676</v>
      </c>
      <c r="M2860" s="28">
        <v>16726</v>
      </c>
      <c r="N2860" s="28">
        <v>35402</v>
      </c>
      <c r="O2860" s="25" t="s">
        <v>25314</v>
      </c>
      <c r="P2860" s="24">
        <v>10</v>
      </c>
      <c r="Q2860" s="24">
        <v>59</v>
      </c>
      <c r="R2860" s="28">
        <v>1005</v>
      </c>
      <c r="S2860" s="28">
        <v>3897</v>
      </c>
      <c r="T2860" s="29">
        <v>0.13846675329077454</v>
      </c>
      <c r="U2860" s="28">
        <v>59741</v>
      </c>
      <c r="V2860" s="63"/>
      <c r="W2860" s="61">
        <f>(Table134[[#This Row],[2042 Future AADT]]-Table134[[#This Row],[AADT 2022]])/20*($W$5-2022)+Table134[[#This Row],[AADT 2022]]</f>
        <v>59741</v>
      </c>
      <c r="X2860" s="63"/>
    </row>
    <row r="2861" spans="1:24" s="21" customFormat="1" ht="24" customHeight="1" x14ac:dyDescent="0.25">
      <c r="A2861" s="24" t="s">
        <v>10640</v>
      </c>
      <c r="B2861" s="25" t="s">
        <v>20641</v>
      </c>
      <c r="C2861" s="24">
        <v>6947</v>
      </c>
      <c r="D2861" s="24" t="s">
        <v>17075</v>
      </c>
      <c r="E2861" s="24" t="s">
        <v>10641</v>
      </c>
      <c r="F2861" s="26">
        <f>Table134[[#This Row],[ToMeasure]]-Table134[[#This Row],[FromMeasure]]</f>
        <v>0.18326039999999999</v>
      </c>
      <c r="G2861" s="27" t="s">
        <v>201</v>
      </c>
      <c r="H2861" s="37">
        <v>12.4925429</v>
      </c>
      <c r="I2861" s="24" t="s">
        <v>10642</v>
      </c>
      <c r="J2861" s="37">
        <v>12.6758033</v>
      </c>
      <c r="K2861" s="24" t="s">
        <v>10643</v>
      </c>
      <c r="L2861" s="28">
        <v>6609</v>
      </c>
      <c r="M2861" s="28">
        <v>1457</v>
      </c>
      <c r="N2861" s="28">
        <v>8066</v>
      </c>
      <c r="O2861" s="25" t="s">
        <v>25315</v>
      </c>
      <c r="P2861" s="24">
        <v>10</v>
      </c>
      <c r="Q2861" s="24">
        <v>89</v>
      </c>
      <c r="R2861" s="28">
        <v>733</v>
      </c>
      <c r="S2861" s="28">
        <v>117</v>
      </c>
      <c r="T2861" s="29">
        <v>0.10538060996776594</v>
      </c>
      <c r="U2861" s="28">
        <v>22988</v>
      </c>
      <c r="V2861" s="63"/>
      <c r="W2861" s="61">
        <f>(Table134[[#This Row],[2042 Future AADT]]-Table134[[#This Row],[AADT 2022]])/20*($W$5-2022)+Table134[[#This Row],[AADT 2022]]</f>
        <v>22988</v>
      </c>
      <c r="X2861" s="63"/>
    </row>
    <row r="2862" spans="1:24" s="21" customFormat="1" ht="24" customHeight="1" x14ac:dyDescent="0.25">
      <c r="A2862" s="24" t="s">
        <v>14233</v>
      </c>
      <c r="B2862" s="25" t="s">
        <v>20584</v>
      </c>
      <c r="C2862" s="24">
        <v>6834</v>
      </c>
      <c r="D2862" s="24" t="s">
        <v>17075</v>
      </c>
      <c r="E2862" s="24" t="s">
        <v>1464</v>
      </c>
      <c r="F2862" s="26">
        <f>Table134[[#This Row],[ToMeasure]]-Table134[[#This Row],[FromMeasure]]</f>
        <v>7.6141929999999969E-2</v>
      </c>
      <c r="G2862" s="27" t="s">
        <v>1462</v>
      </c>
      <c r="H2862" s="37">
        <v>0.49089160999999998</v>
      </c>
      <c r="I2862" s="24" t="s">
        <v>14234</v>
      </c>
      <c r="J2862" s="37">
        <v>0.56703353999999995</v>
      </c>
      <c r="K2862" s="24" t="s">
        <v>14235</v>
      </c>
      <c r="L2862" s="28">
        <v>27218</v>
      </c>
      <c r="M2862" s="28">
        <v>19347</v>
      </c>
      <c r="N2862" s="28">
        <v>46565</v>
      </c>
      <c r="O2862" s="25" t="s">
        <v>25316</v>
      </c>
      <c r="P2862" s="24">
        <v>8</v>
      </c>
      <c r="Q2862" s="24">
        <v>56</v>
      </c>
      <c r="R2862" s="28">
        <v>1471</v>
      </c>
      <c r="S2862" s="28">
        <v>5695</v>
      </c>
      <c r="T2862" s="29">
        <v>0.15389240846129068</v>
      </c>
      <c r="U2862" s="28">
        <v>73295</v>
      </c>
      <c r="V2862" s="63"/>
      <c r="W2862" s="61">
        <f>(Table134[[#This Row],[2042 Future AADT]]-Table134[[#This Row],[AADT 2022]])/20*($W$5-2022)+Table134[[#This Row],[AADT 2022]]</f>
        <v>73295</v>
      </c>
      <c r="X2862" s="63"/>
    </row>
    <row r="2863" spans="1:24" s="21" customFormat="1" ht="24" customHeight="1" x14ac:dyDescent="0.25">
      <c r="A2863" s="24" t="s">
        <v>14899</v>
      </c>
      <c r="B2863" s="25" t="s">
        <v>20549</v>
      </c>
      <c r="C2863" s="24">
        <v>6754</v>
      </c>
      <c r="D2863" s="24" t="s">
        <v>17075</v>
      </c>
      <c r="E2863" s="24" t="s">
        <v>14900</v>
      </c>
      <c r="F2863" s="26">
        <f>Table134[[#This Row],[ToMeasure]]-Table134[[#This Row],[FromMeasure]]</f>
        <v>6.4596059999999511E-2</v>
      </c>
      <c r="G2863" s="27" t="s">
        <v>2645</v>
      </c>
      <c r="H2863" s="37">
        <v>4.8025499800000002</v>
      </c>
      <c r="I2863" s="24" t="s">
        <v>13539</v>
      </c>
      <c r="J2863" s="37">
        <v>4.8671460399999997</v>
      </c>
      <c r="K2863" s="24" t="s">
        <v>13534</v>
      </c>
      <c r="L2863" s="28">
        <v>12548</v>
      </c>
      <c r="M2863" s="28">
        <v>22500</v>
      </c>
      <c r="N2863" s="28">
        <v>35048</v>
      </c>
      <c r="O2863" s="25" t="s">
        <v>25317</v>
      </c>
      <c r="P2863" s="24">
        <v>11</v>
      </c>
      <c r="Q2863" s="24">
        <v>72</v>
      </c>
      <c r="R2863" s="28">
        <v>1089</v>
      </c>
      <c r="S2863" s="28">
        <v>4220</v>
      </c>
      <c r="T2863" s="29">
        <v>0.15147797306551017</v>
      </c>
      <c r="U2863" s="28">
        <v>64553</v>
      </c>
      <c r="V2863" s="63"/>
      <c r="W2863" s="61">
        <f>(Table134[[#This Row],[2042 Future AADT]]-Table134[[#This Row],[AADT 2022]])/20*($W$5-2022)+Table134[[#This Row],[AADT 2022]]</f>
        <v>64553</v>
      </c>
      <c r="X2863" s="63"/>
    </row>
    <row r="2864" spans="1:24" s="21" customFormat="1" ht="24" customHeight="1" x14ac:dyDescent="0.25">
      <c r="A2864" s="24" t="s">
        <v>14237</v>
      </c>
      <c r="B2864" s="25" t="s">
        <v>18841</v>
      </c>
      <c r="C2864" s="24">
        <v>3554</v>
      </c>
      <c r="D2864" s="24" t="s">
        <v>17075</v>
      </c>
      <c r="E2864" s="24" t="s">
        <v>14238</v>
      </c>
      <c r="F2864" s="26">
        <f>Table134[[#This Row],[ToMeasure]]-Table134[[#This Row],[FromMeasure]]</f>
        <v>9.9436889999999778E-2</v>
      </c>
      <c r="G2864" s="27" t="s">
        <v>470</v>
      </c>
      <c r="H2864" s="37">
        <v>5.7862162599999998</v>
      </c>
      <c r="I2864" s="24" t="s">
        <v>3414</v>
      </c>
      <c r="J2864" s="37">
        <v>5.8856531499999996</v>
      </c>
      <c r="K2864" s="24" t="s">
        <v>7130</v>
      </c>
      <c r="L2864" s="28">
        <v>10268</v>
      </c>
      <c r="M2864" s="28">
        <v>10268</v>
      </c>
      <c r="N2864" s="28">
        <v>20536</v>
      </c>
      <c r="O2864" s="25" t="s">
        <v>25318</v>
      </c>
      <c r="P2864" s="24">
        <v>8</v>
      </c>
      <c r="Q2864" s="24">
        <v>50</v>
      </c>
      <c r="R2864" s="28">
        <v>1889</v>
      </c>
      <c r="S2864" s="28">
        <v>308</v>
      </c>
      <c r="T2864" s="29">
        <v>0.10698285936891312</v>
      </c>
      <c r="U2864" s="28">
        <v>37824</v>
      </c>
      <c r="V2864" s="63"/>
      <c r="W2864" s="61">
        <f>(Table134[[#This Row],[2042 Future AADT]]-Table134[[#This Row],[AADT 2022]])/20*($W$5-2022)+Table134[[#This Row],[AADT 2022]]</f>
        <v>37824</v>
      </c>
      <c r="X2864" s="63"/>
    </row>
    <row r="2865" spans="1:24" s="21" customFormat="1" ht="24" customHeight="1" x14ac:dyDescent="0.25">
      <c r="A2865" s="24" t="s">
        <v>14240</v>
      </c>
      <c r="B2865" s="25" t="s">
        <v>21326</v>
      </c>
      <c r="C2865" s="24">
        <v>8602</v>
      </c>
      <c r="D2865" s="24" t="s">
        <v>17075</v>
      </c>
      <c r="E2865" s="24" t="s">
        <v>14241</v>
      </c>
      <c r="F2865" s="26">
        <f>Table134[[#This Row],[ToMeasure]]-Table134[[#This Row],[FromMeasure]]</f>
        <v>3.6146659999999997E-2</v>
      </c>
      <c r="G2865" s="27" t="s">
        <v>2182</v>
      </c>
      <c r="H2865" s="37">
        <v>0</v>
      </c>
      <c r="I2865" s="24" t="s">
        <v>129</v>
      </c>
      <c r="J2865" s="37">
        <v>3.6146659999999997E-2</v>
      </c>
      <c r="K2865" s="24" t="s">
        <v>14242</v>
      </c>
      <c r="L2865" s="28">
        <v>2204</v>
      </c>
      <c r="M2865" s="28">
        <v>0</v>
      </c>
      <c r="N2865" s="28">
        <v>2204</v>
      </c>
      <c r="O2865" s="25" t="s">
        <v>25319</v>
      </c>
      <c r="P2865" s="24">
        <v>12</v>
      </c>
      <c r="Q2865" s="24" t="s">
        <v>203</v>
      </c>
      <c r="R2865" s="28">
        <v>196</v>
      </c>
      <c r="S2865" s="28">
        <v>31</v>
      </c>
      <c r="T2865" s="29">
        <v>0.10299455535390199</v>
      </c>
      <c r="U2865" s="28">
        <v>3469</v>
      </c>
      <c r="V2865" s="63"/>
      <c r="W2865" s="61">
        <f>(Table134[[#This Row],[2042 Future AADT]]-Table134[[#This Row],[AADT 2022]])/20*($W$5-2022)+Table134[[#This Row],[AADT 2022]]</f>
        <v>3469</v>
      </c>
      <c r="X2865" s="63"/>
    </row>
    <row r="2866" spans="1:24" s="21" customFormat="1" ht="24" customHeight="1" x14ac:dyDescent="0.25">
      <c r="A2866" s="24" t="s">
        <v>16760</v>
      </c>
      <c r="B2866" s="25" t="s">
        <v>21326</v>
      </c>
      <c r="C2866" s="24">
        <v>8602</v>
      </c>
      <c r="D2866" s="24" t="s">
        <v>17075</v>
      </c>
      <c r="E2866" s="24" t="s">
        <v>14241</v>
      </c>
      <c r="F2866" s="26">
        <f>Table134[[#This Row],[ToMeasure]]-Table134[[#This Row],[FromMeasure]]</f>
        <v>2.2031620000000002E-2</v>
      </c>
      <c r="G2866" s="27" t="s">
        <v>16761</v>
      </c>
      <c r="H2866" s="37">
        <v>3.6146659999999997E-2</v>
      </c>
      <c r="I2866" s="24" t="s">
        <v>10763</v>
      </c>
      <c r="J2866" s="37">
        <v>5.8178279999999999E-2</v>
      </c>
      <c r="K2866" s="24" t="s">
        <v>9930</v>
      </c>
      <c r="L2866" s="28">
        <v>2204</v>
      </c>
      <c r="M2866" s="28">
        <v>0</v>
      </c>
      <c r="N2866" s="28">
        <v>2204</v>
      </c>
      <c r="O2866" s="25" t="s">
        <v>25319</v>
      </c>
      <c r="P2866" s="24">
        <v>12</v>
      </c>
      <c r="Q2866" s="24" t="s">
        <v>203</v>
      </c>
      <c r="R2866" s="28" t="s">
        <v>203</v>
      </c>
      <c r="S2866" s="28" t="s">
        <v>203</v>
      </c>
      <c r="T2866" s="29" t="s">
        <v>203</v>
      </c>
      <c r="U2866" s="28">
        <v>3469</v>
      </c>
      <c r="V2866" s="63"/>
      <c r="W2866" s="61">
        <f>(Table134[[#This Row],[2042 Future AADT]]-Table134[[#This Row],[AADT 2022]])/20*($W$5-2022)+Table134[[#This Row],[AADT 2022]]</f>
        <v>3469</v>
      </c>
      <c r="X2866" s="63"/>
    </row>
    <row r="2867" spans="1:24" s="21" customFormat="1" ht="24" customHeight="1" x14ac:dyDescent="0.25">
      <c r="A2867" s="24" t="s">
        <v>14903</v>
      </c>
      <c r="B2867" s="25" t="s">
        <v>20489</v>
      </c>
      <c r="C2867" s="24">
        <v>6624</v>
      </c>
      <c r="D2867" s="24" t="s">
        <v>17075</v>
      </c>
      <c r="E2867" s="24" t="s">
        <v>14904</v>
      </c>
      <c r="F2867" s="26">
        <f>Table134[[#This Row],[ToMeasure]]-Table134[[#This Row],[FromMeasure]]</f>
        <v>2.3316900000000002E-2</v>
      </c>
      <c r="G2867" s="27" t="s">
        <v>4970</v>
      </c>
      <c r="H2867" s="37">
        <v>0</v>
      </c>
      <c r="I2867" s="24" t="s">
        <v>936</v>
      </c>
      <c r="J2867" s="37">
        <v>2.3316900000000002E-2</v>
      </c>
      <c r="K2867" s="24" t="s">
        <v>4969</v>
      </c>
      <c r="L2867" s="28">
        <v>12766</v>
      </c>
      <c r="M2867" s="28">
        <v>684</v>
      </c>
      <c r="N2867" s="28">
        <v>13450</v>
      </c>
      <c r="O2867" s="25" t="s">
        <v>25244</v>
      </c>
      <c r="P2867" s="24">
        <v>10</v>
      </c>
      <c r="Q2867" s="24">
        <v>98</v>
      </c>
      <c r="R2867" s="28">
        <v>1187</v>
      </c>
      <c r="S2867" s="28">
        <v>192</v>
      </c>
      <c r="T2867" s="29">
        <v>0.10252788104089219</v>
      </c>
      <c r="U2867" s="28">
        <v>24773</v>
      </c>
      <c r="V2867" s="63"/>
      <c r="W2867" s="61">
        <f>(Table134[[#This Row],[2042 Future AADT]]-Table134[[#This Row],[AADT 2022]])/20*($W$5-2022)+Table134[[#This Row],[AADT 2022]]</f>
        <v>24773</v>
      </c>
      <c r="X2867" s="63"/>
    </row>
    <row r="2868" spans="1:24" s="21" customFormat="1" ht="24" customHeight="1" x14ac:dyDescent="0.25">
      <c r="A2868" s="24" t="s">
        <v>14905</v>
      </c>
      <c r="B2868" s="25" t="s">
        <v>19763</v>
      </c>
      <c r="C2868" s="24">
        <v>5104</v>
      </c>
      <c r="D2868" s="24" t="s">
        <v>17075</v>
      </c>
      <c r="E2868" s="24" t="s">
        <v>1099</v>
      </c>
      <c r="F2868" s="26">
        <f>Table134[[#This Row],[ToMeasure]]-Table134[[#This Row],[FromMeasure]]</f>
        <v>0.11571238999999878</v>
      </c>
      <c r="G2868" s="27" t="s">
        <v>61</v>
      </c>
      <c r="H2868" s="37">
        <v>63.704311009999998</v>
      </c>
      <c r="I2868" s="24" t="s">
        <v>14906</v>
      </c>
      <c r="J2868" s="37">
        <v>63.820023399999997</v>
      </c>
      <c r="K2868" s="24" t="s">
        <v>14907</v>
      </c>
      <c r="L2868" s="28">
        <v>1610</v>
      </c>
      <c r="M2868" s="28">
        <v>4483</v>
      </c>
      <c r="N2868" s="28">
        <v>6093</v>
      </c>
      <c r="O2868" s="25" t="s">
        <v>25320</v>
      </c>
      <c r="P2868" s="24">
        <v>17</v>
      </c>
      <c r="Q2868" s="24" t="s">
        <v>203</v>
      </c>
      <c r="R2868" s="28" t="s">
        <v>203</v>
      </c>
      <c r="S2868" s="28" t="s">
        <v>203</v>
      </c>
      <c r="T2868" s="29" t="s">
        <v>203</v>
      </c>
      <c r="U2868" s="28">
        <v>10282</v>
      </c>
      <c r="V2868" s="63"/>
      <c r="W2868" s="61">
        <f>(Table134[[#This Row],[2042 Future AADT]]-Table134[[#This Row],[AADT 2022]])/20*($W$5-2022)+Table134[[#This Row],[AADT 2022]]</f>
        <v>10282</v>
      </c>
      <c r="X2868" s="63"/>
    </row>
    <row r="2869" spans="1:24" s="21" customFormat="1" ht="24" customHeight="1" x14ac:dyDescent="0.25">
      <c r="A2869" s="24" t="s">
        <v>14909</v>
      </c>
      <c r="B2869" s="25" t="s">
        <v>21348</v>
      </c>
      <c r="C2869" s="24">
        <v>8627</v>
      </c>
      <c r="D2869" s="24" t="s">
        <v>17075</v>
      </c>
      <c r="E2869" s="24" t="s">
        <v>10653</v>
      </c>
      <c r="F2869" s="26">
        <f>Table134[[#This Row],[ToMeasure]]-Table134[[#This Row],[FromMeasure]]</f>
        <v>8.1818079999997906E-2</v>
      </c>
      <c r="G2869" s="27" t="s">
        <v>134</v>
      </c>
      <c r="H2869" s="37">
        <v>32.102004370000003</v>
      </c>
      <c r="I2869" s="24" t="s">
        <v>9950</v>
      </c>
      <c r="J2869" s="37">
        <v>32.183822450000001</v>
      </c>
      <c r="K2869" s="24" t="s">
        <v>10085</v>
      </c>
      <c r="L2869" s="28">
        <v>2669</v>
      </c>
      <c r="M2869" s="28">
        <v>0</v>
      </c>
      <c r="N2869" s="28">
        <v>2669</v>
      </c>
      <c r="O2869" s="25" t="s">
        <v>25321</v>
      </c>
      <c r="P2869" s="24">
        <v>11</v>
      </c>
      <c r="Q2869" s="24">
        <v>57</v>
      </c>
      <c r="R2869" s="28">
        <v>71</v>
      </c>
      <c r="S2869" s="28">
        <v>276</v>
      </c>
      <c r="T2869" s="29">
        <v>0.13001124016485574</v>
      </c>
      <c r="U2869" s="28">
        <v>4504</v>
      </c>
      <c r="V2869" s="63"/>
      <c r="W2869" s="61">
        <f>(Table134[[#This Row],[2042 Future AADT]]-Table134[[#This Row],[AADT 2022]])/20*($W$5-2022)+Table134[[#This Row],[AADT 2022]]</f>
        <v>4504</v>
      </c>
      <c r="X2869" s="63"/>
    </row>
    <row r="2870" spans="1:24" s="21" customFormat="1" ht="24" customHeight="1" x14ac:dyDescent="0.25">
      <c r="A2870" s="24" t="s">
        <v>16762</v>
      </c>
      <c r="B2870" s="25" t="s">
        <v>20691</v>
      </c>
      <c r="C2870" s="24">
        <v>7064</v>
      </c>
      <c r="D2870" s="24" t="s">
        <v>17075</v>
      </c>
      <c r="E2870" s="24" t="s">
        <v>10653</v>
      </c>
      <c r="F2870" s="26">
        <f>Table134[[#This Row],[ToMeasure]]-Table134[[#This Row],[FromMeasure]]</f>
        <v>0.16179573000000147</v>
      </c>
      <c r="G2870" s="27" t="s">
        <v>134</v>
      </c>
      <c r="H2870" s="37">
        <v>40.826834869999999</v>
      </c>
      <c r="I2870" s="24" t="s">
        <v>9584</v>
      </c>
      <c r="J2870" s="37">
        <v>40.9886306</v>
      </c>
      <c r="K2870" s="24" t="s">
        <v>9589</v>
      </c>
      <c r="L2870" s="28">
        <v>18202</v>
      </c>
      <c r="M2870" s="28">
        <v>17873</v>
      </c>
      <c r="N2870" s="28">
        <v>36075</v>
      </c>
      <c r="O2870" s="25" t="s">
        <v>25322</v>
      </c>
      <c r="P2870" s="24">
        <v>8</v>
      </c>
      <c r="Q2870" s="24">
        <v>54</v>
      </c>
      <c r="R2870" s="28">
        <v>1117</v>
      </c>
      <c r="S2870" s="28">
        <v>4326</v>
      </c>
      <c r="T2870" s="29">
        <v>0.15088011088011088</v>
      </c>
      <c r="U2870" s="28">
        <v>45794</v>
      </c>
      <c r="V2870" s="63"/>
      <c r="W2870" s="61">
        <f>(Table134[[#This Row],[2042 Future AADT]]-Table134[[#This Row],[AADT 2022]])/20*($W$5-2022)+Table134[[#This Row],[AADT 2022]]</f>
        <v>45794</v>
      </c>
      <c r="X2870" s="63"/>
    </row>
    <row r="2871" spans="1:24" s="21" customFormat="1" ht="24" customHeight="1" x14ac:dyDescent="0.25">
      <c r="A2871" s="24" t="s">
        <v>10652</v>
      </c>
      <c r="B2871" s="25" t="s">
        <v>19626</v>
      </c>
      <c r="C2871" s="24">
        <v>4924</v>
      </c>
      <c r="D2871" s="24" t="s">
        <v>17075</v>
      </c>
      <c r="E2871" s="24" t="s">
        <v>10653</v>
      </c>
      <c r="F2871" s="26">
        <f>Table134[[#This Row],[ToMeasure]]-Table134[[#This Row],[FromMeasure]]</f>
        <v>0.15171069999999531</v>
      </c>
      <c r="G2871" s="27" t="s">
        <v>134</v>
      </c>
      <c r="H2871" s="37">
        <v>49.715213550000001</v>
      </c>
      <c r="I2871" s="24" t="s">
        <v>8879</v>
      </c>
      <c r="J2871" s="37">
        <v>49.866924249999997</v>
      </c>
      <c r="K2871" s="24" t="s">
        <v>8879</v>
      </c>
      <c r="L2871" s="28">
        <v>12437</v>
      </c>
      <c r="M2871" s="28">
        <v>26569</v>
      </c>
      <c r="N2871" s="28">
        <v>39006</v>
      </c>
      <c r="O2871" s="25" t="s">
        <v>25323</v>
      </c>
      <c r="P2871" s="24">
        <v>8</v>
      </c>
      <c r="Q2871" s="24">
        <v>60</v>
      </c>
      <c r="R2871" s="28">
        <v>1247</v>
      </c>
      <c r="S2871" s="28">
        <v>4833</v>
      </c>
      <c r="T2871" s="29">
        <v>0.15587345536584116</v>
      </c>
      <c r="U2871" s="28">
        <v>61397</v>
      </c>
      <c r="V2871" s="63"/>
      <c r="W2871" s="61">
        <f>(Table134[[#This Row],[2042 Future AADT]]-Table134[[#This Row],[AADT 2022]])/20*($W$5-2022)+Table134[[#This Row],[AADT 2022]]</f>
        <v>61397</v>
      </c>
      <c r="X2871" s="63"/>
    </row>
    <row r="2872" spans="1:24" s="21" customFormat="1" ht="24" customHeight="1" x14ac:dyDescent="0.25">
      <c r="A2872" s="24" t="s">
        <v>10655</v>
      </c>
      <c r="B2872" s="25" t="s">
        <v>20503</v>
      </c>
      <c r="C2872" s="24">
        <v>6654</v>
      </c>
      <c r="D2872" s="24" t="s">
        <v>17075</v>
      </c>
      <c r="E2872" s="24" t="s">
        <v>10653</v>
      </c>
      <c r="F2872" s="26">
        <f>Table134[[#This Row],[ToMeasure]]-Table134[[#This Row],[FromMeasure]]</f>
        <v>0.16426577000000009</v>
      </c>
      <c r="G2872" s="27" t="s">
        <v>134</v>
      </c>
      <c r="H2872" s="37">
        <v>54.086376100000003</v>
      </c>
      <c r="I2872" s="24" t="s">
        <v>4978</v>
      </c>
      <c r="J2872" s="37">
        <v>54.250641870000003</v>
      </c>
      <c r="K2872" s="24" t="s">
        <v>8878</v>
      </c>
      <c r="L2872" s="28">
        <v>11522</v>
      </c>
      <c r="M2872" s="28">
        <v>10651</v>
      </c>
      <c r="N2872" s="28">
        <v>22173</v>
      </c>
      <c r="O2872" s="25" t="s">
        <v>25324</v>
      </c>
      <c r="P2872" s="24">
        <v>10</v>
      </c>
      <c r="Q2872" s="24">
        <v>51</v>
      </c>
      <c r="R2872" s="28">
        <v>685</v>
      </c>
      <c r="S2872" s="28">
        <v>2651</v>
      </c>
      <c r="T2872" s="29">
        <v>0.15045325395751591</v>
      </c>
      <c r="U2872" s="28">
        <v>34901</v>
      </c>
      <c r="V2872" s="63"/>
      <c r="W2872" s="61">
        <f>(Table134[[#This Row],[2042 Future AADT]]-Table134[[#This Row],[AADT 2022]])/20*($W$5-2022)+Table134[[#This Row],[AADT 2022]]</f>
        <v>34901</v>
      </c>
      <c r="X2872" s="63"/>
    </row>
    <row r="2873" spans="1:24" s="21" customFormat="1" ht="24" customHeight="1" x14ac:dyDescent="0.25">
      <c r="A2873" s="24" t="s">
        <v>10657</v>
      </c>
      <c r="B2873" s="25" t="s">
        <v>20696</v>
      </c>
      <c r="C2873" s="24">
        <v>7074</v>
      </c>
      <c r="D2873" s="24" t="s">
        <v>17075</v>
      </c>
      <c r="E2873" s="24" t="s">
        <v>10658</v>
      </c>
      <c r="F2873" s="26">
        <f>Table134[[#This Row],[ToMeasure]]-Table134[[#This Row],[FromMeasure]]</f>
        <v>7.9589659999996343E-2</v>
      </c>
      <c r="G2873" s="27" t="s">
        <v>1730</v>
      </c>
      <c r="H2873" s="37">
        <v>41.175135160000004</v>
      </c>
      <c r="I2873" s="24" t="s">
        <v>5256</v>
      </c>
      <c r="J2873" s="37">
        <v>41.25472482</v>
      </c>
      <c r="K2873" s="24" t="s">
        <v>9592</v>
      </c>
      <c r="L2873" s="28">
        <v>19531</v>
      </c>
      <c r="M2873" s="28">
        <v>23160</v>
      </c>
      <c r="N2873" s="28">
        <v>42691</v>
      </c>
      <c r="O2873" s="25" t="s">
        <v>25325</v>
      </c>
      <c r="P2873" s="24">
        <v>8</v>
      </c>
      <c r="Q2873" s="24">
        <v>61</v>
      </c>
      <c r="R2873" s="28">
        <v>1321</v>
      </c>
      <c r="S2873" s="28">
        <v>5120</v>
      </c>
      <c r="T2873" s="29">
        <v>0.15087489166334825</v>
      </c>
      <c r="U2873" s="28">
        <v>78631</v>
      </c>
      <c r="V2873" s="63"/>
      <c r="W2873" s="61">
        <f>(Table134[[#This Row],[2042 Future AADT]]-Table134[[#This Row],[AADT 2022]])/20*($W$5-2022)+Table134[[#This Row],[AADT 2022]]</f>
        <v>78631</v>
      </c>
      <c r="X2873" s="63"/>
    </row>
    <row r="2874" spans="1:24" s="21" customFormat="1" ht="24" customHeight="1" x14ac:dyDescent="0.25">
      <c r="A2874" s="24" t="s">
        <v>16764</v>
      </c>
      <c r="B2874" s="25" t="s">
        <v>18682</v>
      </c>
      <c r="C2874" s="24">
        <v>3194</v>
      </c>
      <c r="D2874" s="24" t="s">
        <v>17075</v>
      </c>
      <c r="E2874" s="24" t="s">
        <v>16765</v>
      </c>
      <c r="F2874" s="26">
        <f>Table134[[#This Row],[ToMeasure]]-Table134[[#This Row],[FromMeasure]]</f>
        <v>9.9291160000000003E-2</v>
      </c>
      <c r="G2874" s="27" t="s">
        <v>263</v>
      </c>
      <c r="H2874" s="37">
        <v>0</v>
      </c>
      <c r="I2874" s="24" t="s">
        <v>6285</v>
      </c>
      <c r="J2874" s="37">
        <v>9.9291160000000003E-2</v>
      </c>
      <c r="K2874" s="24" t="s">
        <v>16766</v>
      </c>
      <c r="L2874" s="28">
        <v>167</v>
      </c>
      <c r="M2874" s="28">
        <v>205</v>
      </c>
      <c r="N2874" s="28">
        <v>372</v>
      </c>
      <c r="O2874" s="25" t="s">
        <v>25326</v>
      </c>
      <c r="P2874" s="24">
        <v>18</v>
      </c>
      <c r="Q2874" s="24">
        <v>57</v>
      </c>
      <c r="R2874" s="28">
        <v>49</v>
      </c>
      <c r="S2874" s="28">
        <v>48</v>
      </c>
      <c r="T2874" s="29">
        <v>0.260752688172043</v>
      </c>
      <c r="U2874" s="28">
        <v>628</v>
      </c>
      <c r="V2874" s="63"/>
      <c r="W2874" s="61">
        <f>(Table134[[#This Row],[2042 Future AADT]]-Table134[[#This Row],[AADT 2022]])/20*($W$5-2022)+Table134[[#This Row],[AADT 2022]]</f>
        <v>628</v>
      </c>
      <c r="X2874" s="63"/>
    </row>
    <row r="2875" spans="1:24" s="21" customFormat="1" ht="24" customHeight="1" x14ac:dyDescent="0.25">
      <c r="A2875" s="24" t="s">
        <v>10660</v>
      </c>
      <c r="B2875" s="25" t="s">
        <v>18832</v>
      </c>
      <c r="C2875" s="24">
        <v>3534</v>
      </c>
      <c r="D2875" s="24" t="s">
        <v>17075</v>
      </c>
      <c r="E2875" s="24" t="s">
        <v>10661</v>
      </c>
      <c r="F2875" s="26">
        <f>Table134[[#This Row],[ToMeasure]]-Table134[[#This Row],[FromMeasure]]</f>
        <v>7.5267529999999638E-2</v>
      </c>
      <c r="G2875" s="27" t="s">
        <v>466</v>
      </c>
      <c r="H2875" s="37">
        <v>7.30821728</v>
      </c>
      <c r="I2875" s="24" t="s">
        <v>10662</v>
      </c>
      <c r="J2875" s="37">
        <v>7.3834848099999997</v>
      </c>
      <c r="K2875" s="24" t="s">
        <v>647</v>
      </c>
      <c r="L2875" s="28">
        <v>671</v>
      </c>
      <c r="M2875" s="28">
        <v>4609</v>
      </c>
      <c r="N2875" s="28">
        <v>5280</v>
      </c>
      <c r="O2875" s="25" t="s">
        <v>25327</v>
      </c>
      <c r="P2875" s="24">
        <v>9</v>
      </c>
      <c r="Q2875" s="24" t="s">
        <v>203</v>
      </c>
      <c r="R2875" s="28">
        <v>433</v>
      </c>
      <c r="S2875" s="28">
        <v>405</v>
      </c>
      <c r="T2875" s="29">
        <v>0.15871212121212122</v>
      </c>
      <c r="U2875" s="28">
        <v>7515</v>
      </c>
      <c r="V2875" s="63"/>
      <c r="W2875" s="61">
        <f>(Table134[[#This Row],[2042 Future AADT]]-Table134[[#This Row],[AADT 2022]])/20*($W$5-2022)+Table134[[#This Row],[AADT 2022]]</f>
        <v>7515</v>
      </c>
      <c r="X2875" s="63"/>
    </row>
    <row r="2876" spans="1:24" s="21" customFormat="1" ht="24" customHeight="1" x14ac:dyDescent="0.25">
      <c r="A2876" s="24" t="s">
        <v>10664</v>
      </c>
      <c r="B2876" s="25" t="s">
        <v>18689</v>
      </c>
      <c r="C2876" s="24">
        <v>3204</v>
      </c>
      <c r="D2876" s="24" t="s">
        <v>17075</v>
      </c>
      <c r="E2876" s="24" t="s">
        <v>10665</v>
      </c>
      <c r="F2876" s="26">
        <f>Table134[[#This Row],[ToMeasure]]-Table134[[#This Row],[FromMeasure]]</f>
        <v>8.7996389999999994E-2</v>
      </c>
      <c r="G2876" s="27" t="s">
        <v>265</v>
      </c>
      <c r="H2876" s="37">
        <v>0</v>
      </c>
      <c r="I2876" s="24" t="s">
        <v>6285</v>
      </c>
      <c r="J2876" s="37">
        <v>8.7996389999999994E-2</v>
      </c>
      <c r="K2876" s="24" t="s">
        <v>10666</v>
      </c>
      <c r="L2876" s="28">
        <v>101</v>
      </c>
      <c r="M2876" s="28">
        <v>262</v>
      </c>
      <c r="N2876" s="28">
        <v>363</v>
      </c>
      <c r="O2876" s="25" t="s">
        <v>25328</v>
      </c>
      <c r="P2876" s="24">
        <v>12</v>
      </c>
      <c r="Q2876" s="24">
        <v>77</v>
      </c>
      <c r="R2876" s="28">
        <v>39</v>
      </c>
      <c r="S2876" s="28">
        <v>36</v>
      </c>
      <c r="T2876" s="29">
        <v>0.20661157024793389</v>
      </c>
      <c r="U2876" s="28">
        <v>613</v>
      </c>
      <c r="V2876" s="63"/>
      <c r="W2876" s="61">
        <f>(Table134[[#This Row],[2042 Future AADT]]-Table134[[#This Row],[AADT 2022]])/20*($W$5-2022)+Table134[[#This Row],[AADT 2022]]</f>
        <v>613</v>
      </c>
      <c r="X2876" s="63"/>
    </row>
    <row r="2877" spans="1:24" s="21" customFormat="1" ht="24" customHeight="1" x14ac:dyDescent="0.25">
      <c r="A2877" s="24" t="s">
        <v>10668</v>
      </c>
      <c r="B2877" s="25" t="s">
        <v>21357</v>
      </c>
      <c r="C2877" s="24">
        <v>8636</v>
      </c>
      <c r="D2877" s="24" t="s">
        <v>17075</v>
      </c>
      <c r="E2877" s="24" t="s">
        <v>1733</v>
      </c>
      <c r="F2877" s="26">
        <f>Table134[[#This Row],[ToMeasure]]-Table134[[#This Row],[FromMeasure]]</f>
        <v>8.4764610000000573E-2</v>
      </c>
      <c r="G2877" s="27" t="s">
        <v>135</v>
      </c>
      <c r="H2877" s="37">
        <v>29.881288510000001</v>
      </c>
      <c r="I2877" s="24" t="s">
        <v>9955</v>
      </c>
      <c r="J2877" s="37">
        <v>29.966053120000002</v>
      </c>
      <c r="K2877" s="24" t="s">
        <v>9959</v>
      </c>
      <c r="L2877" s="28">
        <v>2860</v>
      </c>
      <c r="M2877" s="28">
        <v>2113</v>
      </c>
      <c r="N2877" s="28">
        <v>4973</v>
      </c>
      <c r="O2877" s="25" t="s">
        <v>25329</v>
      </c>
      <c r="P2877" s="24">
        <v>11</v>
      </c>
      <c r="Q2877" s="24">
        <v>59</v>
      </c>
      <c r="R2877" s="28">
        <v>151</v>
      </c>
      <c r="S2877" s="28">
        <v>586</v>
      </c>
      <c r="T2877" s="29">
        <v>0.14820028152020914</v>
      </c>
      <c r="U2877" s="28">
        <v>9160</v>
      </c>
      <c r="V2877" s="63"/>
      <c r="W2877" s="61">
        <f>(Table134[[#This Row],[2042 Future AADT]]-Table134[[#This Row],[AADT 2022]])/20*($W$5-2022)+Table134[[#This Row],[AADT 2022]]</f>
        <v>9160</v>
      </c>
      <c r="X2877" s="63"/>
    </row>
    <row r="2878" spans="1:24" s="21" customFormat="1" ht="24" customHeight="1" x14ac:dyDescent="0.25">
      <c r="A2878" s="24" t="s">
        <v>14911</v>
      </c>
      <c r="B2878" s="25" t="s">
        <v>20701</v>
      </c>
      <c r="C2878" s="24">
        <v>7084</v>
      </c>
      <c r="D2878" s="24" t="s">
        <v>17075</v>
      </c>
      <c r="E2878" s="24" t="s">
        <v>1733</v>
      </c>
      <c r="F2878" s="26">
        <f>Table134[[#This Row],[ToMeasure]]-Table134[[#This Row],[FromMeasure]]</f>
        <v>7.8317659999996181E-2</v>
      </c>
      <c r="G2878" s="27" t="s">
        <v>135</v>
      </c>
      <c r="H2878" s="37">
        <v>39.060924280000002</v>
      </c>
      <c r="I2878" s="24" t="s">
        <v>12739</v>
      </c>
      <c r="J2878" s="37">
        <v>39.139241939999998</v>
      </c>
      <c r="K2878" s="24" t="s">
        <v>9597</v>
      </c>
      <c r="L2878" s="28">
        <v>10910</v>
      </c>
      <c r="M2878" s="28">
        <v>10376</v>
      </c>
      <c r="N2878" s="28">
        <v>21286</v>
      </c>
      <c r="O2878" s="25" t="s">
        <v>25330</v>
      </c>
      <c r="P2878" s="24">
        <v>8</v>
      </c>
      <c r="Q2878" s="24">
        <v>51</v>
      </c>
      <c r="R2878" s="28">
        <v>659</v>
      </c>
      <c r="S2878" s="28">
        <v>2552</v>
      </c>
      <c r="T2878" s="29">
        <v>0.15085032415672273</v>
      </c>
      <c r="U2878" s="28">
        <v>39206</v>
      </c>
      <c r="V2878" s="63"/>
      <c r="W2878" s="61">
        <f>(Table134[[#This Row],[2042 Future AADT]]-Table134[[#This Row],[AADT 2022]])/20*($W$5-2022)+Table134[[#This Row],[AADT 2022]]</f>
        <v>39206</v>
      </c>
      <c r="X2878" s="63"/>
    </row>
    <row r="2879" spans="1:24" s="21" customFormat="1" ht="24" customHeight="1" x14ac:dyDescent="0.25">
      <c r="A2879" s="24" t="s">
        <v>14913</v>
      </c>
      <c r="B2879" s="25" t="s">
        <v>19644</v>
      </c>
      <c r="C2879" s="24">
        <v>4944</v>
      </c>
      <c r="D2879" s="24" t="s">
        <v>17075</v>
      </c>
      <c r="E2879" s="24" t="s">
        <v>1733</v>
      </c>
      <c r="F2879" s="26">
        <f>Table134[[#This Row],[ToMeasure]]-Table134[[#This Row],[FromMeasure]]</f>
        <v>0.21432204999999982</v>
      </c>
      <c r="G2879" s="27" t="s">
        <v>135</v>
      </c>
      <c r="H2879" s="37">
        <v>47.298164290000003</v>
      </c>
      <c r="I2879" s="24" t="s">
        <v>14914</v>
      </c>
      <c r="J2879" s="37">
        <v>47.512486340000002</v>
      </c>
      <c r="K2879" s="24" t="s">
        <v>14915</v>
      </c>
      <c r="L2879" s="28">
        <v>24593</v>
      </c>
      <c r="M2879" s="28">
        <v>26738</v>
      </c>
      <c r="N2879" s="28">
        <v>51331</v>
      </c>
      <c r="O2879" s="25" t="s">
        <v>25331</v>
      </c>
      <c r="P2879" s="24">
        <v>9</v>
      </c>
      <c r="Q2879" s="24">
        <v>53</v>
      </c>
      <c r="R2879" s="28">
        <v>1598</v>
      </c>
      <c r="S2879" s="28">
        <v>6188</v>
      </c>
      <c r="T2879" s="29">
        <v>0.15168221932165749</v>
      </c>
      <c r="U2879" s="28">
        <v>80797</v>
      </c>
      <c r="V2879" s="63"/>
      <c r="W2879" s="61">
        <f>(Table134[[#This Row],[2042 Future AADT]]-Table134[[#This Row],[AADT 2022]])/20*($W$5-2022)+Table134[[#This Row],[AADT 2022]]</f>
        <v>80797</v>
      </c>
      <c r="X2879" s="63"/>
    </row>
    <row r="2880" spans="1:24" s="21" customFormat="1" ht="24" customHeight="1" x14ac:dyDescent="0.25">
      <c r="A2880" s="24" t="s">
        <v>14243</v>
      </c>
      <c r="B2880" s="25" t="s">
        <v>18853</v>
      </c>
      <c r="C2880" s="24">
        <v>3569</v>
      </c>
      <c r="D2880" s="24" t="s">
        <v>17075</v>
      </c>
      <c r="E2880" s="24" t="s">
        <v>14244</v>
      </c>
      <c r="F2880" s="26">
        <f>Table134[[#This Row],[ToMeasure]]-Table134[[#This Row],[FromMeasure]]</f>
        <v>7.972080000000048E-2</v>
      </c>
      <c r="G2880" s="27" t="s">
        <v>14245</v>
      </c>
      <c r="H2880" s="37">
        <v>5.7720089999999997</v>
      </c>
      <c r="I2880" s="24" t="s">
        <v>11429</v>
      </c>
      <c r="J2880" s="37">
        <v>5.8517298000000002</v>
      </c>
      <c r="K2880" s="24" t="s">
        <v>7501</v>
      </c>
      <c r="L2880" s="28">
        <v>2884</v>
      </c>
      <c r="M2880" s="28">
        <v>2885</v>
      </c>
      <c r="N2880" s="28">
        <v>5769</v>
      </c>
      <c r="O2880" s="25" t="s">
        <v>25332</v>
      </c>
      <c r="P2880" s="24">
        <v>10</v>
      </c>
      <c r="Q2880" s="24">
        <v>55</v>
      </c>
      <c r="R2880" s="28">
        <v>530</v>
      </c>
      <c r="S2880" s="28">
        <v>86</v>
      </c>
      <c r="T2880" s="29">
        <v>0.10677760443751083</v>
      </c>
      <c r="U2880" s="28">
        <v>9081</v>
      </c>
      <c r="V2880" s="63"/>
      <c r="W2880" s="61">
        <f>(Table134[[#This Row],[2042 Future AADT]]-Table134[[#This Row],[AADT 2022]])/20*($W$5-2022)+Table134[[#This Row],[AADT 2022]]</f>
        <v>9081</v>
      </c>
      <c r="X2880" s="63"/>
    </row>
    <row r="2881" spans="1:24" s="21" customFormat="1" ht="24" customHeight="1" x14ac:dyDescent="0.25">
      <c r="A2881" s="24" t="s">
        <v>14252</v>
      </c>
      <c r="B2881" s="25" t="s">
        <v>19721</v>
      </c>
      <c r="C2881" s="24">
        <v>5044</v>
      </c>
      <c r="D2881" s="24" t="s">
        <v>17075</v>
      </c>
      <c r="E2881" s="24" t="s">
        <v>14253</v>
      </c>
      <c r="F2881" s="26">
        <f>Table134[[#This Row],[ToMeasure]]-Table134[[#This Row],[FromMeasure]]</f>
        <v>9.1307170000000326E-2</v>
      </c>
      <c r="G2881" s="27" t="s">
        <v>675</v>
      </c>
      <c r="H2881" s="37">
        <v>28.34123241</v>
      </c>
      <c r="I2881" s="24" t="s">
        <v>2205</v>
      </c>
      <c r="J2881" s="37">
        <v>28.43253958</v>
      </c>
      <c r="K2881" s="24" t="s">
        <v>3958</v>
      </c>
      <c r="L2881" s="28">
        <v>6068</v>
      </c>
      <c r="M2881" s="28">
        <v>14129</v>
      </c>
      <c r="N2881" s="28">
        <v>20197</v>
      </c>
      <c r="O2881" s="25" t="s">
        <v>25333</v>
      </c>
      <c r="P2881" s="24">
        <v>10</v>
      </c>
      <c r="Q2881" s="24">
        <v>77</v>
      </c>
      <c r="R2881" s="28" t="s">
        <v>203</v>
      </c>
      <c r="S2881" s="28" t="s">
        <v>203</v>
      </c>
      <c r="T2881" s="29" t="s">
        <v>203</v>
      </c>
      <c r="U2881" s="28">
        <v>37200</v>
      </c>
      <c r="V2881" s="63"/>
      <c r="W2881" s="61">
        <f>(Table134[[#This Row],[2042 Future AADT]]-Table134[[#This Row],[AADT 2022]])/20*($W$5-2022)+Table134[[#This Row],[AADT 2022]]</f>
        <v>37200</v>
      </c>
      <c r="X2881" s="63"/>
    </row>
    <row r="2882" spans="1:24" s="21" customFormat="1" ht="24" customHeight="1" x14ac:dyDescent="0.25">
      <c r="A2882" s="24" t="s">
        <v>16770</v>
      </c>
      <c r="B2882" s="25" t="s">
        <v>21235</v>
      </c>
      <c r="C2882" s="24">
        <v>8234</v>
      </c>
      <c r="D2882" s="24" t="s">
        <v>17075</v>
      </c>
      <c r="E2882" s="24" t="s">
        <v>10678</v>
      </c>
      <c r="F2882" s="26">
        <f>Table134[[#This Row],[ToMeasure]]-Table134[[#This Row],[FromMeasure]]</f>
        <v>7.829223999999968E-2</v>
      </c>
      <c r="G2882" s="27" t="s">
        <v>1959</v>
      </c>
      <c r="H2882" s="37">
        <v>8.49069349</v>
      </c>
      <c r="I2882" s="24" t="s">
        <v>5744</v>
      </c>
      <c r="J2882" s="37">
        <v>8.5689857299999996</v>
      </c>
      <c r="K2882" s="24" t="s">
        <v>5740</v>
      </c>
      <c r="L2882" s="28">
        <v>17908</v>
      </c>
      <c r="M2882" s="28">
        <v>17121</v>
      </c>
      <c r="N2882" s="28">
        <v>35029</v>
      </c>
      <c r="O2882" s="25" t="s">
        <v>25334</v>
      </c>
      <c r="P2882" s="24">
        <v>10</v>
      </c>
      <c r="Q2882" s="24">
        <v>61</v>
      </c>
      <c r="R2882" s="28">
        <v>1128</v>
      </c>
      <c r="S2882" s="28">
        <v>4372</v>
      </c>
      <c r="T2882" s="29">
        <v>0.15701276085529134</v>
      </c>
      <c r="U2882" s="28">
        <v>59111</v>
      </c>
      <c r="V2882" s="63"/>
      <c r="W2882" s="61">
        <f>(Table134[[#This Row],[2042 Future AADT]]-Table134[[#This Row],[AADT 2022]])/20*($W$5-2022)+Table134[[#This Row],[AADT 2022]]</f>
        <v>59111</v>
      </c>
      <c r="X2882" s="63"/>
    </row>
    <row r="2883" spans="1:24" s="21" customFormat="1" ht="24" customHeight="1" x14ac:dyDescent="0.25">
      <c r="A2883" s="24" t="s">
        <v>14255</v>
      </c>
      <c r="B2883" s="25" t="s">
        <v>20618</v>
      </c>
      <c r="C2883" s="24">
        <v>6904</v>
      </c>
      <c r="D2883" s="24" t="s">
        <v>17075</v>
      </c>
      <c r="E2883" s="24" t="s">
        <v>10678</v>
      </c>
      <c r="F2883" s="26">
        <f>Table134[[#This Row],[ToMeasure]]-Table134[[#This Row],[FromMeasure]]</f>
        <v>7.8221779999999796E-2</v>
      </c>
      <c r="G2883" s="27" t="s">
        <v>1959</v>
      </c>
      <c r="H2883" s="37">
        <v>12.56331848</v>
      </c>
      <c r="I2883" s="24" t="s">
        <v>13607</v>
      </c>
      <c r="J2883" s="37">
        <v>12.641540259999999</v>
      </c>
      <c r="K2883" s="24" t="s">
        <v>13613</v>
      </c>
      <c r="L2883" s="28">
        <v>22182</v>
      </c>
      <c r="M2883" s="28">
        <v>18422</v>
      </c>
      <c r="N2883" s="28">
        <v>40604</v>
      </c>
      <c r="O2883" s="25" t="s">
        <v>25335</v>
      </c>
      <c r="P2883" s="24">
        <v>8</v>
      </c>
      <c r="Q2883" s="24">
        <v>52</v>
      </c>
      <c r="R2883" s="28">
        <v>1293</v>
      </c>
      <c r="S2883" s="28">
        <v>5005</v>
      </c>
      <c r="T2883" s="29">
        <v>0.15510787114569993</v>
      </c>
      <c r="U2883" s="28">
        <v>51543</v>
      </c>
      <c r="V2883" s="63"/>
      <c r="W2883" s="61">
        <f>(Table134[[#This Row],[2042 Future AADT]]-Table134[[#This Row],[AADT 2022]])/20*($W$5-2022)+Table134[[#This Row],[AADT 2022]]</f>
        <v>51543</v>
      </c>
      <c r="X2883" s="63"/>
    </row>
    <row r="2884" spans="1:24" s="21" customFormat="1" ht="24" customHeight="1" x14ac:dyDescent="0.25">
      <c r="A2884" s="24" t="s">
        <v>10677</v>
      </c>
      <c r="B2884" s="25" t="s">
        <v>21149</v>
      </c>
      <c r="C2884" s="24">
        <v>7984</v>
      </c>
      <c r="D2884" s="24" t="s">
        <v>17075</v>
      </c>
      <c r="E2884" s="24" t="s">
        <v>10678</v>
      </c>
      <c r="F2884" s="26">
        <f>Table134[[#This Row],[ToMeasure]]-Table134[[#This Row],[FromMeasure]]</f>
        <v>8.8359690000000768E-2</v>
      </c>
      <c r="G2884" s="27" t="s">
        <v>1959</v>
      </c>
      <c r="H2884" s="37">
        <v>18.62746752</v>
      </c>
      <c r="I2884" s="24" t="s">
        <v>10679</v>
      </c>
      <c r="J2884" s="37">
        <v>18.71582721</v>
      </c>
      <c r="K2884" s="24" t="s">
        <v>10680</v>
      </c>
      <c r="L2884" s="28">
        <v>21881</v>
      </c>
      <c r="M2884" s="28">
        <v>0</v>
      </c>
      <c r="N2884" s="28">
        <v>21881</v>
      </c>
      <c r="O2884" s="25" t="s">
        <v>25336</v>
      </c>
      <c r="P2884" s="24">
        <v>17</v>
      </c>
      <c r="Q2884" s="24">
        <v>60</v>
      </c>
      <c r="R2884" s="28">
        <v>693</v>
      </c>
      <c r="S2884" s="28">
        <v>2687</v>
      </c>
      <c r="T2884" s="29">
        <v>0.1544719162743933</v>
      </c>
      <c r="U2884" s="28">
        <v>34441</v>
      </c>
      <c r="V2884" s="63"/>
      <c r="W2884" s="61">
        <f>(Table134[[#This Row],[2042 Future AADT]]-Table134[[#This Row],[AADT 2022]])/20*($W$5-2022)+Table134[[#This Row],[AADT 2022]]</f>
        <v>34441</v>
      </c>
      <c r="X2884" s="63"/>
    </row>
    <row r="2885" spans="1:24" s="21" customFormat="1" ht="30" x14ac:dyDescent="0.25">
      <c r="A2885" s="24" t="s">
        <v>14922</v>
      </c>
      <c r="B2885" s="25" t="s">
        <v>25948</v>
      </c>
      <c r="C2885" s="24">
        <v>8524</v>
      </c>
      <c r="D2885" s="24" t="s">
        <v>17075</v>
      </c>
      <c r="E2885" s="24" t="s">
        <v>1799</v>
      </c>
      <c r="F2885" s="26">
        <f>Table134[[#This Row],[ToMeasure]]-Table134[[#This Row],[FromMeasure]]</f>
        <v>7.4129060000000635E-2</v>
      </c>
      <c r="G2885" s="27" t="s">
        <v>1797</v>
      </c>
      <c r="H2885" s="37">
        <v>5.6942185299999997</v>
      </c>
      <c r="I2885" s="24" t="s">
        <v>5794</v>
      </c>
      <c r="J2885" s="37">
        <v>5.7683475900000003</v>
      </c>
      <c r="K2885" s="24" t="s">
        <v>5195</v>
      </c>
      <c r="L2885" s="28">
        <v>21202</v>
      </c>
      <c r="M2885" s="28">
        <v>20902</v>
      </c>
      <c r="N2885" s="28">
        <v>42104</v>
      </c>
      <c r="O2885" s="25" t="s">
        <v>25337</v>
      </c>
      <c r="P2885" s="24">
        <v>8</v>
      </c>
      <c r="Q2885" s="24">
        <v>52</v>
      </c>
      <c r="R2885" s="28">
        <v>2190</v>
      </c>
      <c r="S2885" s="28">
        <v>1816</v>
      </c>
      <c r="T2885" s="29">
        <v>9.5145354360630818E-2</v>
      </c>
      <c r="U2885" s="28">
        <v>66273</v>
      </c>
      <c r="V2885" s="63"/>
      <c r="W2885" s="61">
        <f>(Table134[[#This Row],[2042 Future AADT]]-Table134[[#This Row],[AADT 2022]])/20*($W$5-2022)+Table134[[#This Row],[AADT 2022]]</f>
        <v>66273</v>
      </c>
      <c r="X2885" s="63"/>
    </row>
    <row r="2886" spans="1:24" s="21" customFormat="1" ht="24" customHeight="1" x14ac:dyDescent="0.25">
      <c r="A2886" s="24" t="s">
        <v>16784</v>
      </c>
      <c r="B2886" s="25" t="s">
        <v>20544</v>
      </c>
      <c r="C2886" s="24">
        <v>6744</v>
      </c>
      <c r="D2886" s="24" t="s">
        <v>17075</v>
      </c>
      <c r="E2886" s="24" t="s">
        <v>10700</v>
      </c>
      <c r="F2886" s="26">
        <f>Table134[[#This Row],[ToMeasure]]-Table134[[#This Row],[FromMeasure]]</f>
        <v>8.8230000000000253E-2</v>
      </c>
      <c r="G2886" s="27" t="s">
        <v>1921</v>
      </c>
      <c r="H2886" s="37">
        <v>4.66920001</v>
      </c>
      <c r="I2886" s="24" t="s">
        <v>16331</v>
      </c>
      <c r="J2886" s="37">
        <v>4.7574300100000002</v>
      </c>
      <c r="K2886" s="24" t="s">
        <v>14075</v>
      </c>
      <c r="L2886" s="28">
        <v>9094</v>
      </c>
      <c r="M2886" s="28">
        <v>21587</v>
      </c>
      <c r="N2886" s="28">
        <v>30681</v>
      </c>
      <c r="O2886" s="25" t="s">
        <v>25338</v>
      </c>
      <c r="P2886" s="24">
        <v>10</v>
      </c>
      <c r="Q2886" s="24">
        <v>80</v>
      </c>
      <c r="R2886" s="28">
        <v>958</v>
      </c>
      <c r="S2886" s="28">
        <v>3711</v>
      </c>
      <c r="T2886" s="29">
        <v>0.15217887291809262</v>
      </c>
      <c r="U2886" s="28">
        <v>48293</v>
      </c>
      <c r="V2886" s="63"/>
      <c r="W2886" s="61">
        <f>(Table134[[#This Row],[2042 Future AADT]]-Table134[[#This Row],[AADT 2022]])/20*($W$5-2022)+Table134[[#This Row],[AADT 2022]]</f>
        <v>48293</v>
      </c>
      <c r="X2886" s="63"/>
    </row>
    <row r="2887" spans="1:24" s="21" customFormat="1" ht="24" customHeight="1" x14ac:dyDescent="0.25">
      <c r="A2887" s="24" t="s">
        <v>10699</v>
      </c>
      <c r="B2887" s="25" t="s">
        <v>21033</v>
      </c>
      <c r="C2887" s="24">
        <v>7684</v>
      </c>
      <c r="D2887" s="24" t="s">
        <v>17075</v>
      </c>
      <c r="E2887" s="24" t="s">
        <v>10700</v>
      </c>
      <c r="F2887" s="26">
        <f>Table134[[#This Row],[ToMeasure]]-Table134[[#This Row],[FromMeasure]]</f>
        <v>0.1551081700000001</v>
      </c>
      <c r="G2887" s="27" t="s">
        <v>1921</v>
      </c>
      <c r="H2887" s="37">
        <v>8.1080890399999994</v>
      </c>
      <c r="I2887" s="24" t="s">
        <v>10701</v>
      </c>
      <c r="J2887" s="37">
        <v>8.2631972099999995</v>
      </c>
      <c r="K2887" s="24" t="s">
        <v>10702</v>
      </c>
      <c r="L2887" s="28">
        <v>18743</v>
      </c>
      <c r="M2887" s="28">
        <v>16140</v>
      </c>
      <c r="N2887" s="28">
        <v>34883</v>
      </c>
      <c r="O2887" s="25" t="s">
        <v>25339</v>
      </c>
      <c r="P2887" s="24">
        <v>11</v>
      </c>
      <c r="Q2887" s="24">
        <v>52</v>
      </c>
      <c r="R2887" s="28">
        <v>1077</v>
      </c>
      <c r="S2887" s="28">
        <v>4170</v>
      </c>
      <c r="T2887" s="29">
        <v>0.15041710862024482</v>
      </c>
      <c r="U2887" s="28">
        <v>54907</v>
      </c>
      <c r="V2887" s="63"/>
      <c r="W2887" s="61">
        <f>(Table134[[#This Row],[2042 Future AADT]]-Table134[[#This Row],[AADT 2022]])/20*($W$5-2022)+Table134[[#This Row],[AADT 2022]]</f>
        <v>54907</v>
      </c>
      <c r="X2887" s="63"/>
    </row>
    <row r="2888" spans="1:24" s="21" customFormat="1" ht="24" customHeight="1" x14ac:dyDescent="0.25">
      <c r="A2888" s="24" t="s">
        <v>10704</v>
      </c>
      <c r="B2888" s="25" t="s">
        <v>20842</v>
      </c>
      <c r="C2888" s="24">
        <v>7314</v>
      </c>
      <c r="D2888" s="24" t="s">
        <v>17075</v>
      </c>
      <c r="E2888" s="24" t="s">
        <v>10705</v>
      </c>
      <c r="F2888" s="26">
        <f>Table134[[#This Row],[ToMeasure]]-Table134[[#This Row],[FromMeasure]]</f>
        <v>8.489553999999977E-2</v>
      </c>
      <c r="G2888" s="27" t="s">
        <v>1758</v>
      </c>
      <c r="H2888" s="37">
        <v>2.5723999200000001</v>
      </c>
      <c r="I2888" s="24" t="s">
        <v>5275</v>
      </c>
      <c r="J2888" s="37">
        <v>2.6572954599999998</v>
      </c>
      <c r="K2888" s="24" t="s">
        <v>5195</v>
      </c>
      <c r="L2888" s="28">
        <v>8134</v>
      </c>
      <c r="M2888" s="28">
        <v>19475</v>
      </c>
      <c r="N2888" s="28">
        <v>27609</v>
      </c>
      <c r="O2888" s="25" t="s">
        <v>25340</v>
      </c>
      <c r="P2888" s="24">
        <v>10</v>
      </c>
      <c r="Q2888" s="24">
        <v>77</v>
      </c>
      <c r="R2888" s="28">
        <v>852</v>
      </c>
      <c r="S2888" s="28">
        <v>3299</v>
      </c>
      <c r="T2888" s="29">
        <v>0.15034952370603788</v>
      </c>
      <c r="U2888" s="28">
        <v>50852</v>
      </c>
      <c r="V2888" s="63"/>
      <c r="W2888" s="61">
        <f>(Table134[[#This Row],[2042 Future AADT]]-Table134[[#This Row],[AADT 2022]])/20*($W$5-2022)+Table134[[#This Row],[AADT 2022]]</f>
        <v>50852</v>
      </c>
      <c r="X2888" s="63"/>
    </row>
    <row r="2889" spans="1:24" s="21" customFormat="1" ht="24" customHeight="1" x14ac:dyDescent="0.25">
      <c r="A2889" s="24" t="s">
        <v>10707</v>
      </c>
      <c r="B2889" s="25" t="s">
        <v>20860</v>
      </c>
      <c r="C2889" s="24">
        <v>7334</v>
      </c>
      <c r="D2889" s="24" t="s">
        <v>17075</v>
      </c>
      <c r="E2889" s="24" t="s">
        <v>10708</v>
      </c>
      <c r="F2889" s="26">
        <f>Table134[[#This Row],[ToMeasure]]-Table134[[#This Row],[FromMeasure]]</f>
        <v>7.5517140000002314E-2</v>
      </c>
      <c r="G2889" s="27" t="s">
        <v>1762</v>
      </c>
      <c r="H2889" s="37">
        <v>21.969520899999999</v>
      </c>
      <c r="I2889" s="24" t="s">
        <v>5275</v>
      </c>
      <c r="J2889" s="37">
        <v>22.045038040000001</v>
      </c>
      <c r="K2889" s="24" t="s">
        <v>5195</v>
      </c>
      <c r="L2889" s="28">
        <v>19786</v>
      </c>
      <c r="M2889" s="28">
        <v>0</v>
      </c>
      <c r="N2889" s="28">
        <v>19786</v>
      </c>
      <c r="O2889" s="25" t="s">
        <v>25341</v>
      </c>
      <c r="P2889" s="24">
        <v>13</v>
      </c>
      <c r="Q2889" s="24" t="s">
        <v>203</v>
      </c>
      <c r="R2889" s="28">
        <v>1787</v>
      </c>
      <c r="S2889" s="28">
        <v>294</v>
      </c>
      <c r="T2889" s="29">
        <v>0.10517537652885879</v>
      </c>
      <c r="U2889" s="28">
        <v>36443</v>
      </c>
      <c r="V2889" s="63"/>
      <c r="W2889" s="61">
        <f>(Table134[[#This Row],[2042 Future AADT]]-Table134[[#This Row],[AADT 2022]])/20*($W$5-2022)+Table134[[#This Row],[AADT 2022]]</f>
        <v>36443</v>
      </c>
      <c r="X2889" s="63"/>
    </row>
    <row r="2890" spans="1:24" s="21" customFormat="1" ht="24" customHeight="1" x14ac:dyDescent="0.25">
      <c r="A2890" s="24" t="s">
        <v>14958</v>
      </c>
      <c r="B2890" s="25" t="s">
        <v>19034</v>
      </c>
      <c r="C2890" s="24">
        <v>3974</v>
      </c>
      <c r="D2890" s="24" t="s">
        <v>17075</v>
      </c>
      <c r="E2890" s="24" t="s">
        <v>14959</v>
      </c>
      <c r="F2890" s="26">
        <f>Table134[[#This Row],[ToMeasure]]-Table134[[#This Row],[FromMeasure]]</f>
        <v>0.12688130000000086</v>
      </c>
      <c r="G2890" s="27" t="s">
        <v>548</v>
      </c>
      <c r="H2890" s="37">
        <v>47.391262099999999</v>
      </c>
      <c r="I2890" s="24" t="s">
        <v>6500</v>
      </c>
      <c r="J2890" s="37">
        <v>47.5181434</v>
      </c>
      <c r="K2890" s="24" t="s">
        <v>6505</v>
      </c>
      <c r="L2890" s="28">
        <v>18085</v>
      </c>
      <c r="M2890" s="28">
        <v>17621</v>
      </c>
      <c r="N2890" s="28">
        <v>35706</v>
      </c>
      <c r="O2890" s="25" t="s">
        <v>25342</v>
      </c>
      <c r="P2890" s="24">
        <v>9</v>
      </c>
      <c r="Q2890" s="24">
        <v>56</v>
      </c>
      <c r="R2890" s="28">
        <v>1113</v>
      </c>
      <c r="S2890" s="28">
        <v>4314</v>
      </c>
      <c r="T2890" s="29">
        <v>0.15199126197277768</v>
      </c>
      <c r="U2890" s="28">
        <v>60254</v>
      </c>
      <c r="V2890" s="63"/>
      <c r="W2890" s="61">
        <f>(Table134[[#This Row],[2042 Future AADT]]-Table134[[#This Row],[AADT 2022]])/20*($W$5-2022)+Table134[[#This Row],[AADT 2022]]</f>
        <v>60254</v>
      </c>
      <c r="X2890" s="63"/>
    </row>
    <row r="2891" spans="1:24" s="21" customFormat="1" ht="30" x14ac:dyDescent="0.25">
      <c r="A2891" s="24" t="s">
        <v>14961</v>
      </c>
      <c r="B2891" s="25" t="s">
        <v>25949</v>
      </c>
      <c r="C2891" s="24">
        <v>8414</v>
      </c>
      <c r="D2891" s="24" t="s">
        <v>17075</v>
      </c>
      <c r="E2891" s="24" t="s">
        <v>14959</v>
      </c>
      <c r="F2891" s="26">
        <f>Table134[[#This Row],[ToMeasure]]-Table134[[#This Row],[FromMeasure]]</f>
        <v>7.4212899999999138E-2</v>
      </c>
      <c r="G2891" s="27" t="s">
        <v>548</v>
      </c>
      <c r="H2891" s="37">
        <v>51.947729199999998</v>
      </c>
      <c r="I2891" s="24" t="s">
        <v>14962</v>
      </c>
      <c r="J2891" s="37">
        <v>52.021942099999997</v>
      </c>
      <c r="K2891" s="24" t="s">
        <v>14963</v>
      </c>
      <c r="L2891" s="28">
        <v>22226</v>
      </c>
      <c r="M2891" s="28">
        <v>16689</v>
      </c>
      <c r="N2891" s="28">
        <v>38915</v>
      </c>
      <c r="O2891" s="25" t="s">
        <v>25343</v>
      </c>
      <c r="P2891" s="24">
        <v>10</v>
      </c>
      <c r="Q2891" s="24">
        <v>64</v>
      </c>
      <c r="R2891" s="28">
        <v>1565</v>
      </c>
      <c r="S2891" s="28">
        <v>6063</v>
      </c>
      <c r="T2891" s="29">
        <v>0.19601696004111524</v>
      </c>
      <c r="U2891" s="28">
        <v>61254</v>
      </c>
      <c r="V2891" s="63"/>
      <c r="W2891" s="61">
        <f>(Table134[[#This Row],[2042 Future AADT]]-Table134[[#This Row],[AADT 2022]])/20*($W$5-2022)+Table134[[#This Row],[AADT 2022]]</f>
        <v>61254</v>
      </c>
      <c r="X2891" s="63"/>
    </row>
    <row r="2892" spans="1:24" s="21" customFormat="1" ht="24" customHeight="1" x14ac:dyDescent="0.25">
      <c r="A2892" s="24" t="s">
        <v>16791</v>
      </c>
      <c r="B2892" s="25" t="s">
        <v>21140</v>
      </c>
      <c r="C2892" s="24">
        <v>7964</v>
      </c>
      <c r="D2892" s="24" t="s">
        <v>17075</v>
      </c>
      <c r="E2892" s="24" t="s">
        <v>16792</v>
      </c>
      <c r="F2892" s="26">
        <f>Table134[[#This Row],[ToMeasure]]-Table134[[#This Row],[FromMeasure]]</f>
        <v>6.8638599999999883E-2</v>
      </c>
      <c r="G2892" s="27" t="s">
        <v>1948</v>
      </c>
      <c r="H2892" s="37">
        <v>18.820353399999998</v>
      </c>
      <c r="I2892" s="24" t="s">
        <v>5657</v>
      </c>
      <c r="J2892" s="37">
        <v>18.888991999999998</v>
      </c>
      <c r="K2892" s="24" t="s">
        <v>5662</v>
      </c>
      <c r="L2892" s="28">
        <v>7829</v>
      </c>
      <c r="M2892" s="28">
        <v>3022</v>
      </c>
      <c r="N2892" s="28">
        <v>10851</v>
      </c>
      <c r="O2892" s="25" t="s">
        <v>25344</v>
      </c>
      <c r="P2892" s="24">
        <v>10</v>
      </c>
      <c r="Q2892" s="24">
        <v>81</v>
      </c>
      <c r="R2892" s="28">
        <v>342</v>
      </c>
      <c r="S2892" s="28">
        <v>1325</v>
      </c>
      <c r="T2892" s="29">
        <v>0.15362639388074831</v>
      </c>
      <c r="U2892" s="28">
        <v>19986</v>
      </c>
      <c r="V2892" s="63"/>
      <c r="W2892" s="61">
        <f>(Table134[[#This Row],[2042 Future AADT]]-Table134[[#This Row],[AADT 2022]])/20*($W$5-2022)+Table134[[#This Row],[AADT 2022]]</f>
        <v>19986</v>
      </c>
      <c r="X2892" s="63"/>
    </row>
    <row r="2893" spans="1:24" s="21" customFormat="1" ht="24" customHeight="1" x14ac:dyDescent="0.25">
      <c r="A2893" s="24" t="s">
        <v>10710</v>
      </c>
      <c r="B2893" s="25" t="s">
        <v>17124</v>
      </c>
      <c r="C2893" s="24" t="s">
        <v>26012</v>
      </c>
      <c r="D2893" s="24" t="s">
        <v>17075</v>
      </c>
      <c r="E2893" s="24" t="s">
        <v>1443</v>
      </c>
      <c r="F2893" s="26">
        <f>Table134[[#This Row],[ToMeasure]]-Table134[[#This Row],[FromMeasure]]</f>
        <v>3.828623450000002</v>
      </c>
      <c r="G2893" s="27" t="s">
        <v>77</v>
      </c>
      <c r="H2893" s="37">
        <v>39.297921049999999</v>
      </c>
      <c r="I2893" s="24" t="s">
        <v>10711</v>
      </c>
      <c r="J2893" s="37">
        <v>43.126544500000001</v>
      </c>
      <c r="K2893" s="24" t="s">
        <v>10712</v>
      </c>
      <c r="L2893" s="28" t="s">
        <v>203</v>
      </c>
      <c r="M2893" s="28" t="s">
        <v>203</v>
      </c>
      <c r="N2893" s="28">
        <v>4264</v>
      </c>
      <c r="O2893" s="25" t="s">
        <v>25345</v>
      </c>
      <c r="P2893" s="24">
        <v>8</v>
      </c>
      <c r="Q2893" s="24">
        <v>70</v>
      </c>
      <c r="R2893" s="28">
        <v>883</v>
      </c>
      <c r="S2893" s="28">
        <v>1133</v>
      </c>
      <c r="T2893" s="29">
        <v>0.4727954971857411</v>
      </c>
      <c r="U2893" s="28">
        <v>7789</v>
      </c>
      <c r="V2893" s="63"/>
      <c r="W2893" s="61">
        <f>(Table134[[#This Row],[2042 Future AADT]]-Table134[[#This Row],[AADT 2022]])/20*($W$5-2022)+Table134[[#This Row],[AADT 2022]]</f>
        <v>7789</v>
      </c>
      <c r="X2893" s="63"/>
    </row>
    <row r="2894" spans="1:24" s="21" customFormat="1" ht="24" customHeight="1" x14ac:dyDescent="0.25">
      <c r="A2894" s="24" t="s">
        <v>14965</v>
      </c>
      <c r="B2894" s="25" t="s">
        <v>17125</v>
      </c>
      <c r="C2894" s="24" t="s">
        <v>26013</v>
      </c>
      <c r="D2894" s="24" t="s">
        <v>17075</v>
      </c>
      <c r="E2894" s="24" t="s">
        <v>1443</v>
      </c>
      <c r="F2894" s="26">
        <f>Table134[[#This Row],[ToMeasure]]-Table134[[#This Row],[FromMeasure]]</f>
        <v>0.30355824000000098</v>
      </c>
      <c r="G2894" s="27" t="s">
        <v>77</v>
      </c>
      <c r="H2894" s="37">
        <v>43.126544500000001</v>
      </c>
      <c r="I2894" s="24" t="s">
        <v>10715</v>
      </c>
      <c r="J2894" s="37">
        <v>43.430102740000002</v>
      </c>
      <c r="K2894" s="24" t="s">
        <v>10715</v>
      </c>
      <c r="L2894" s="28" t="s">
        <v>203</v>
      </c>
      <c r="M2894" s="28" t="s">
        <v>203</v>
      </c>
      <c r="N2894" s="28">
        <v>14292</v>
      </c>
      <c r="O2894" s="25" t="s">
        <v>25346</v>
      </c>
      <c r="P2894" s="24">
        <v>9</v>
      </c>
      <c r="Q2894" s="24">
        <v>70</v>
      </c>
      <c r="R2894" s="28">
        <v>902</v>
      </c>
      <c r="S2894" s="28">
        <v>1157</v>
      </c>
      <c r="T2894" s="29">
        <v>0.14406661069129584</v>
      </c>
      <c r="U2894" s="28">
        <v>18142</v>
      </c>
      <c r="V2894" s="63"/>
      <c r="W2894" s="61">
        <f>(Table134[[#This Row],[2042 Future AADT]]-Table134[[#This Row],[AADT 2022]])/20*($W$5-2022)+Table134[[#This Row],[AADT 2022]]</f>
        <v>18142</v>
      </c>
      <c r="X2894" s="63"/>
    </row>
    <row r="2895" spans="1:24" s="21" customFormat="1" ht="24" customHeight="1" x14ac:dyDescent="0.25">
      <c r="A2895" s="24" t="s">
        <v>10714</v>
      </c>
      <c r="B2895" s="25" t="s">
        <v>17091</v>
      </c>
      <c r="C2895" s="24">
        <v>34476</v>
      </c>
      <c r="D2895" s="24" t="s">
        <v>17075</v>
      </c>
      <c r="E2895" s="24" t="s">
        <v>1443</v>
      </c>
      <c r="F2895" s="26">
        <f>Table134[[#This Row],[ToMeasure]]-Table134[[#This Row],[FromMeasure]]</f>
        <v>1.4203386099999946</v>
      </c>
      <c r="G2895" s="27" t="s">
        <v>77</v>
      </c>
      <c r="H2895" s="37">
        <v>43.430102740000002</v>
      </c>
      <c r="I2895" s="24" t="s">
        <v>10715</v>
      </c>
      <c r="J2895" s="37">
        <v>44.850441349999997</v>
      </c>
      <c r="K2895" s="24" t="s">
        <v>10716</v>
      </c>
      <c r="L2895" s="28">
        <v>7371</v>
      </c>
      <c r="M2895" s="28">
        <v>7737</v>
      </c>
      <c r="N2895" s="28">
        <v>15108</v>
      </c>
      <c r="O2895" s="25" t="s">
        <v>25347</v>
      </c>
      <c r="P2895" s="24">
        <v>8</v>
      </c>
      <c r="Q2895" s="24">
        <v>73</v>
      </c>
      <c r="R2895" s="28">
        <v>897</v>
      </c>
      <c r="S2895" s="28">
        <v>1150</v>
      </c>
      <c r="T2895" s="29">
        <v>0.13549113052687317</v>
      </c>
      <c r="U2895" s="28">
        <v>25495</v>
      </c>
      <c r="V2895" s="63"/>
      <c r="W2895" s="61">
        <f>(Table134[[#This Row],[2042 Future AADT]]-Table134[[#This Row],[AADT 2022]])/20*($W$5-2022)+Table134[[#This Row],[AADT 2022]]</f>
        <v>25495</v>
      </c>
      <c r="X2895" s="63"/>
    </row>
    <row r="2896" spans="1:24" s="21" customFormat="1" ht="24" customHeight="1" x14ac:dyDescent="0.25">
      <c r="A2896" s="24" t="s">
        <v>14967</v>
      </c>
      <c r="B2896" s="25" t="s">
        <v>21063</v>
      </c>
      <c r="C2896" s="24">
        <v>7764</v>
      </c>
      <c r="D2896" s="24" t="s">
        <v>17075</v>
      </c>
      <c r="E2896" s="24" t="s">
        <v>14968</v>
      </c>
      <c r="F2896" s="26">
        <f>Table134[[#This Row],[ToMeasure]]-Table134[[#This Row],[FromMeasure]]</f>
        <v>0.29005337999999981</v>
      </c>
      <c r="G2896" s="27" t="s">
        <v>672</v>
      </c>
      <c r="H2896" s="37">
        <v>28.825592830000001</v>
      </c>
      <c r="I2896" s="24" t="s">
        <v>14969</v>
      </c>
      <c r="J2896" s="37">
        <v>29.115646210000001</v>
      </c>
      <c r="K2896" s="24" t="s">
        <v>14970</v>
      </c>
      <c r="L2896" s="28">
        <v>3689</v>
      </c>
      <c r="M2896" s="28">
        <v>8039</v>
      </c>
      <c r="N2896" s="28">
        <v>11728</v>
      </c>
      <c r="O2896" s="25" t="s">
        <v>25348</v>
      </c>
      <c r="P2896" s="24">
        <v>12</v>
      </c>
      <c r="Q2896" s="24">
        <v>79</v>
      </c>
      <c r="R2896" s="28">
        <v>363</v>
      </c>
      <c r="S2896" s="28">
        <v>1404</v>
      </c>
      <c r="T2896" s="29">
        <v>0.15066507503410642</v>
      </c>
      <c r="U2896" s="28">
        <v>20998</v>
      </c>
      <c r="V2896" s="63"/>
      <c r="W2896" s="61">
        <f>(Table134[[#This Row],[2042 Future AADT]]-Table134[[#This Row],[AADT 2022]])/20*($W$5-2022)+Table134[[#This Row],[AADT 2022]]</f>
        <v>20998</v>
      </c>
      <c r="X2896" s="63"/>
    </row>
    <row r="2897" spans="1:24" s="21" customFormat="1" ht="24" customHeight="1" x14ac:dyDescent="0.25">
      <c r="A2897" s="24" t="s">
        <v>14285</v>
      </c>
      <c r="B2897" s="25" t="s">
        <v>20554</v>
      </c>
      <c r="C2897" s="24">
        <v>6764</v>
      </c>
      <c r="D2897" s="24" t="s">
        <v>17075</v>
      </c>
      <c r="E2897" s="24" t="s">
        <v>14286</v>
      </c>
      <c r="F2897" s="26">
        <f>Table134[[#This Row],[ToMeasure]]-Table134[[#This Row],[FromMeasure]]</f>
        <v>7.9945949999999932E-2</v>
      </c>
      <c r="G2897" s="27" t="s">
        <v>2647</v>
      </c>
      <c r="H2897" s="37">
        <v>5.66811913</v>
      </c>
      <c r="I2897" s="24" t="s">
        <v>14082</v>
      </c>
      <c r="J2897" s="37">
        <v>5.7480650799999999</v>
      </c>
      <c r="K2897" s="24" t="s">
        <v>13547</v>
      </c>
      <c r="L2897" s="28">
        <v>17389</v>
      </c>
      <c r="M2897" s="28">
        <v>23984</v>
      </c>
      <c r="N2897" s="28">
        <v>41373</v>
      </c>
      <c r="O2897" s="25" t="s">
        <v>25349</v>
      </c>
      <c r="P2897" s="24">
        <v>9</v>
      </c>
      <c r="Q2897" s="24">
        <v>68</v>
      </c>
      <c r="R2897" s="28">
        <v>3912</v>
      </c>
      <c r="S2897" s="28">
        <v>638</v>
      </c>
      <c r="T2897" s="29">
        <v>0.1099751045367752</v>
      </c>
      <c r="U2897" s="28">
        <v>52519</v>
      </c>
      <c r="V2897" s="63"/>
      <c r="W2897" s="61">
        <f>(Table134[[#This Row],[2042 Future AADT]]-Table134[[#This Row],[AADT 2022]])/20*($W$5-2022)+Table134[[#This Row],[AADT 2022]]</f>
        <v>52519</v>
      </c>
      <c r="X2897" s="63"/>
    </row>
    <row r="2898" spans="1:24" s="21" customFormat="1" ht="24" customHeight="1" x14ac:dyDescent="0.25">
      <c r="A2898" s="24" t="s">
        <v>14972</v>
      </c>
      <c r="B2898" s="25" t="s">
        <v>18810</v>
      </c>
      <c r="C2898" s="24">
        <v>3484</v>
      </c>
      <c r="D2898" s="24" t="s">
        <v>17075</v>
      </c>
      <c r="E2898" s="24" t="s">
        <v>14973</v>
      </c>
      <c r="F2898" s="26">
        <f>Table134[[#This Row],[ToMeasure]]-Table134[[#This Row],[FromMeasure]]</f>
        <v>0.31323184000000026</v>
      </c>
      <c r="G2898" s="27" t="s">
        <v>458</v>
      </c>
      <c r="H2898" s="37">
        <v>11.882536679999999</v>
      </c>
      <c r="I2898" s="24" t="s">
        <v>3385</v>
      </c>
      <c r="J2898" s="37">
        <v>12.19576852</v>
      </c>
      <c r="K2898" s="24" t="s">
        <v>3389</v>
      </c>
      <c r="L2898" s="28">
        <v>164</v>
      </c>
      <c r="M2898" s="28">
        <v>272</v>
      </c>
      <c r="N2898" s="28">
        <v>436</v>
      </c>
      <c r="O2898" s="25" t="s">
        <v>25350</v>
      </c>
      <c r="P2898" s="24">
        <v>13</v>
      </c>
      <c r="Q2898" s="24">
        <v>64</v>
      </c>
      <c r="R2898" s="28">
        <v>79</v>
      </c>
      <c r="S2898" s="28">
        <v>74</v>
      </c>
      <c r="T2898" s="29">
        <v>0.35091743119266056</v>
      </c>
      <c r="U2898" s="28">
        <v>796</v>
      </c>
      <c r="V2898" s="63"/>
      <c r="W2898" s="61">
        <f>(Table134[[#This Row],[2042 Future AADT]]-Table134[[#This Row],[AADT 2022]])/20*($W$5-2022)+Table134[[#This Row],[AADT 2022]]</f>
        <v>796</v>
      </c>
      <c r="X2898" s="63"/>
    </row>
    <row r="2899" spans="1:24" s="21" customFormat="1" ht="24" customHeight="1" x14ac:dyDescent="0.25">
      <c r="A2899" s="24" t="s">
        <v>14975</v>
      </c>
      <c r="B2899" s="25" t="s">
        <v>21248</v>
      </c>
      <c r="C2899" s="24">
        <v>8324</v>
      </c>
      <c r="D2899" s="24" t="s">
        <v>17075</v>
      </c>
      <c r="E2899" s="24" t="s">
        <v>14976</v>
      </c>
      <c r="F2899" s="26">
        <f>Table134[[#This Row],[ToMeasure]]-Table134[[#This Row],[FromMeasure]]</f>
        <v>0.15099533000000004</v>
      </c>
      <c r="G2899" s="27" t="s">
        <v>1964</v>
      </c>
      <c r="H2899" s="37">
        <v>0.35241572999999998</v>
      </c>
      <c r="I2899" s="24" t="s">
        <v>14977</v>
      </c>
      <c r="J2899" s="37">
        <v>0.50341106000000002</v>
      </c>
      <c r="K2899" s="24" t="s">
        <v>14978</v>
      </c>
      <c r="L2899" s="28">
        <v>23368</v>
      </c>
      <c r="M2899" s="28">
        <v>7848</v>
      </c>
      <c r="N2899" s="28">
        <v>31216</v>
      </c>
      <c r="O2899" s="25" t="s">
        <v>25351</v>
      </c>
      <c r="P2899" s="24">
        <v>8</v>
      </c>
      <c r="Q2899" s="24">
        <v>90</v>
      </c>
      <c r="R2899" s="28">
        <v>971</v>
      </c>
      <c r="S2899" s="28">
        <v>3761</v>
      </c>
      <c r="T2899" s="29">
        <v>0.15158892875448488</v>
      </c>
      <c r="U2899" s="28">
        <v>57495</v>
      </c>
      <c r="V2899" s="63"/>
      <c r="W2899" s="61">
        <f>(Table134[[#This Row],[2042 Future AADT]]-Table134[[#This Row],[AADT 2022]])/20*($W$5-2022)+Table134[[#This Row],[AADT 2022]]</f>
        <v>57495</v>
      </c>
      <c r="X2899" s="63"/>
    </row>
    <row r="2900" spans="1:24" s="21" customFormat="1" ht="24" customHeight="1" x14ac:dyDescent="0.25">
      <c r="A2900" s="24" t="s">
        <v>10718</v>
      </c>
      <c r="B2900" s="25" t="s">
        <v>18872</v>
      </c>
      <c r="C2900" s="24">
        <v>3589</v>
      </c>
      <c r="D2900" s="24" t="s">
        <v>17075</v>
      </c>
      <c r="E2900" s="24" t="s">
        <v>10719</v>
      </c>
      <c r="F2900" s="26">
        <f>Table134[[#This Row],[ToMeasure]]-Table134[[#This Row],[FromMeasure]]</f>
        <v>8.8946400000001091E-2</v>
      </c>
      <c r="G2900" s="27" t="s">
        <v>10720</v>
      </c>
      <c r="H2900" s="37">
        <v>17.758417999999999</v>
      </c>
      <c r="I2900" s="24" t="s">
        <v>3294</v>
      </c>
      <c r="J2900" s="37">
        <v>17.8473644</v>
      </c>
      <c r="K2900" s="24" t="s">
        <v>1114</v>
      </c>
      <c r="L2900" s="28">
        <v>9393</v>
      </c>
      <c r="M2900" s="28">
        <v>3171</v>
      </c>
      <c r="N2900" s="28">
        <v>12564</v>
      </c>
      <c r="O2900" s="25" t="s">
        <v>25352</v>
      </c>
      <c r="P2900" s="24">
        <v>8</v>
      </c>
      <c r="Q2900" s="24">
        <v>88</v>
      </c>
      <c r="R2900" s="28">
        <v>1154</v>
      </c>
      <c r="S2900" s="28">
        <v>187</v>
      </c>
      <c r="T2900" s="29">
        <v>0.10673352435530085</v>
      </c>
      <c r="U2900" s="28">
        <v>23141</v>
      </c>
      <c r="V2900" s="63"/>
      <c r="W2900" s="61">
        <f>(Table134[[#This Row],[2042 Future AADT]]-Table134[[#This Row],[AADT 2022]])/20*($W$5-2022)+Table134[[#This Row],[AADT 2022]]</f>
        <v>23141</v>
      </c>
      <c r="X2900" s="63"/>
    </row>
    <row r="2901" spans="1:24" s="21" customFormat="1" ht="24" customHeight="1" x14ac:dyDescent="0.25">
      <c r="A2901" s="24" t="s">
        <v>14288</v>
      </c>
      <c r="B2901" s="25" t="s">
        <v>19772</v>
      </c>
      <c r="C2901" s="24">
        <v>5124</v>
      </c>
      <c r="D2901" s="24" t="s">
        <v>17075</v>
      </c>
      <c r="E2901" s="24" t="s">
        <v>14289</v>
      </c>
      <c r="F2901" s="26">
        <f>Table134[[#This Row],[ToMeasure]]-Table134[[#This Row],[FromMeasure]]</f>
        <v>2.7928900000000006E-2</v>
      </c>
      <c r="G2901" s="27" t="s">
        <v>14290</v>
      </c>
      <c r="H2901" s="37">
        <v>0.24957019999999999</v>
      </c>
      <c r="I2901" s="24" t="s">
        <v>4144</v>
      </c>
      <c r="J2901" s="37">
        <v>0.2774991</v>
      </c>
      <c r="K2901" s="24" t="s">
        <v>7422</v>
      </c>
      <c r="L2901" s="28">
        <v>618</v>
      </c>
      <c r="M2901" s="28">
        <v>2457</v>
      </c>
      <c r="N2901" s="28">
        <v>3075</v>
      </c>
      <c r="O2901" s="25" t="s">
        <v>25353</v>
      </c>
      <c r="P2901" s="24">
        <v>8</v>
      </c>
      <c r="Q2901" s="24" t="s">
        <v>203</v>
      </c>
      <c r="R2901" s="28">
        <v>215</v>
      </c>
      <c r="S2901" s="28">
        <v>116</v>
      </c>
      <c r="T2901" s="29">
        <v>0.10764227642276422</v>
      </c>
      <c r="U2901" s="28">
        <v>5189</v>
      </c>
      <c r="V2901" s="63"/>
      <c r="W2901" s="61">
        <f>(Table134[[#This Row],[2042 Future AADT]]-Table134[[#This Row],[AADT 2022]])/20*($W$5-2022)+Table134[[#This Row],[AADT 2022]]</f>
        <v>5189</v>
      </c>
      <c r="X2901" s="63"/>
    </row>
    <row r="2902" spans="1:24" s="21" customFormat="1" ht="24" customHeight="1" x14ac:dyDescent="0.25">
      <c r="A2902" s="24" t="s">
        <v>16794</v>
      </c>
      <c r="B2902" s="25"/>
      <c r="C2902" s="24">
        <v>7704</v>
      </c>
      <c r="D2902" s="24" t="s">
        <v>17075</v>
      </c>
      <c r="E2902" s="24" t="s">
        <v>16795</v>
      </c>
      <c r="F2902" s="26">
        <f>Table134[[#This Row],[ToMeasure]]-Table134[[#This Row],[FromMeasure]]</f>
        <v>8.3969139999999998E-2</v>
      </c>
      <c r="G2902" s="27" t="s">
        <v>113</v>
      </c>
      <c r="H2902" s="37">
        <v>0.45439675000000002</v>
      </c>
      <c r="I2902" s="24" t="s">
        <v>5599</v>
      </c>
      <c r="J2902" s="37">
        <v>0.53836589000000001</v>
      </c>
      <c r="K2902" s="24" t="s">
        <v>5603</v>
      </c>
      <c r="L2902" s="28">
        <v>42064</v>
      </c>
      <c r="M2902" s="28">
        <v>0</v>
      </c>
      <c r="N2902" s="28">
        <v>42064</v>
      </c>
      <c r="O2902" s="25" t="s">
        <v>25354</v>
      </c>
      <c r="P2902" s="24">
        <v>12</v>
      </c>
      <c r="Q2902" s="24" t="s">
        <v>203</v>
      </c>
      <c r="R2902" s="28">
        <v>1303</v>
      </c>
      <c r="S2902" s="28">
        <v>5048</v>
      </c>
      <c r="T2902" s="29">
        <v>0.15098421453023964</v>
      </c>
      <c r="U2902" s="28">
        <v>53396</v>
      </c>
      <c r="V2902" s="63"/>
      <c r="W2902" s="61">
        <f>(Table134[[#This Row],[2042 Future AADT]]-Table134[[#This Row],[AADT 2022]])/20*($W$5-2022)+Table134[[#This Row],[AADT 2022]]</f>
        <v>53396</v>
      </c>
      <c r="X2902" s="63"/>
    </row>
    <row r="2903" spans="1:24" s="21" customFormat="1" ht="24" customHeight="1" x14ac:dyDescent="0.25">
      <c r="A2903" s="24" t="s">
        <v>16797</v>
      </c>
      <c r="B2903" s="25" t="s">
        <v>20831</v>
      </c>
      <c r="C2903" s="24">
        <v>7294</v>
      </c>
      <c r="D2903" s="24" t="s">
        <v>17075</v>
      </c>
      <c r="E2903" s="24" t="s">
        <v>16795</v>
      </c>
      <c r="F2903" s="26">
        <f>Table134[[#This Row],[ToMeasure]]-Table134[[#This Row],[FromMeasure]]</f>
        <v>8.0553899999999956E-2</v>
      </c>
      <c r="G2903" s="27" t="s">
        <v>113</v>
      </c>
      <c r="H2903" s="37">
        <v>15.7663949</v>
      </c>
      <c r="I2903" s="24" t="s">
        <v>5331</v>
      </c>
      <c r="J2903" s="37">
        <v>15.8469488</v>
      </c>
      <c r="K2903" s="24" t="s">
        <v>5336</v>
      </c>
      <c r="L2903" s="28">
        <v>19665</v>
      </c>
      <c r="M2903" s="28">
        <v>16621</v>
      </c>
      <c r="N2903" s="28">
        <v>36286</v>
      </c>
      <c r="O2903" s="25" t="s">
        <v>25355</v>
      </c>
      <c r="P2903" s="24">
        <v>9</v>
      </c>
      <c r="Q2903" s="24">
        <v>56</v>
      </c>
      <c r="R2903" s="28" t="s">
        <v>203</v>
      </c>
      <c r="S2903" s="28" t="s">
        <v>203</v>
      </c>
      <c r="T2903" s="29" t="s">
        <v>203</v>
      </c>
      <c r="U2903" s="28">
        <v>46062</v>
      </c>
      <c r="V2903" s="63"/>
      <c r="W2903" s="61">
        <f>(Table134[[#This Row],[2042 Future AADT]]-Table134[[#This Row],[AADT 2022]])/20*($W$5-2022)+Table134[[#This Row],[AADT 2022]]</f>
        <v>46062</v>
      </c>
      <c r="X2903" s="63"/>
    </row>
    <row r="2904" spans="1:24" s="21" customFormat="1" ht="24" customHeight="1" x14ac:dyDescent="0.25">
      <c r="A2904" s="24" t="s">
        <v>10728</v>
      </c>
      <c r="B2904" s="25" t="s">
        <v>18677</v>
      </c>
      <c r="C2904" s="24">
        <v>3184</v>
      </c>
      <c r="D2904" s="24" t="s">
        <v>17075</v>
      </c>
      <c r="E2904" s="24" t="s">
        <v>10729</v>
      </c>
      <c r="F2904" s="26">
        <f>Table134[[#This Row],[ToMeasure]]-Table134[[#This Row],[FromMeasure]]</f>
        <v>3.8785040000000048E-2</v>
      </c>
      <c r="G2904" s="27" t="s">
        <v>261</v>
      </c>
      <c r="H2904" s="37">
        <v>1.1782120899999999</v>
      </c>
      <c r="I2904" s="24" t="s">
        <v>3175</v>
      </c>
      <c r="J2904" s="37">
        <v>1.21699713</v>
      </c>
      <c r="K2904" s="24" t="s">
        <v>3119</v>
      </c>
      <c r="L2904" s="28">
        <v>75</v>
      </c>
      <c r="M2904" s="28">
        <v>210</v>
      </c>
      <c r="N2904" s="28">
        <v>285</v>
      </c>
      <c r="O2904" s="25" t="s">
        <v>25208</v>
      </c>
      <c r="P2904" s="24">
        <v>14</v>
      </c>
      <c r="Q2904" s="24">
        <v>69</v>
      </c>
      <c r="R2904" s="28">
        <v>11</v>
      </c>
      <c r="S2904" s="28">
        <v>5</v>
      </c>
      <c r="T2904" s="29">
        <v>5.6140350877192984E-2</v>
      </c>
      <c r="U2904" s="28">
        <v>481</v>
      </c>
      <c r="V2904" s="63"/>
      <c r="W2904" s="61">
        <f>(Table134[[#This Row],[2042 Future AADT]]-Table134[[#This Row],[AADT 2022]])/20*($W$5-2022)+Table134[[#This Row],[AADT 2022]]</f>
        <v>481</v>
      </c>
      <c r="X2904" s="63"/>
    </row>
    <row r="2905" spans="1:24" s="21" customFormat="1" ht="24" customHeight="1" x14ac:dyDescent="0.25">
      <c r="A2905" s="24" t="s">
        <v>10731</v>
      </c>
      <c r="B2905" s="25"/>
      <c r="C2905" s="24">
        <v>6674</v>
      </c>
      <c r="D2905" s="24" t="s">
        <v>17075</v>
      </c>
      <c r="E2905" s="24" t="s">
        <v>1470</v>
      </c>
      <c r="F2905" s="26">
        <f>Table134[[#This Row],[ToMeasure]]-Table134[[#This Row],[FromMeasure]]</f>
        <v>0.1174022600000002</v>
      </c>
      <c r="G2905" s="27" t="s">
        <v>81</v>
      </c>
      <c r="H2905" s="37">
        <v>1.5824262899999999</v>
      </c>
      <c r="I2905" s="24" t="s">
        <v>10732</v>
      </c>
      <c r="J2905" s="37">
        <v>1.6998285500000001</v>
      </c>
      <c r="K2905" s="24" t="s">
        <v>10733</v>
      </c>
      <c r="L2905" s="28">
        <v>26439</v>
      </c>
      <c r="M2905" s="28">
        <v>0</v>
      </c>
      <c r="N2905" s="28">
        <v>26439</v>
      </c>
      <c r="O2905" s="25" t="s">
        <v>25356</v>
      </c>
      <c r="P2905" s="24">
        <v>9</v>
      </c>
      <c r="Q2905" s="24" t="s">
        <v>203</v>
      </c>
      <c r="R2905" s="28">
        <v>819</v>
      </c>
      <c r="S2905" s="28">
        <v>3173</v>
      </c>
      <c r="T2905" s="29">
        <v>0.15098906917810809</v>
      </c>
      <c r="U2905" s="28">
        <v>33562</v>
      </c>
      <c r="V2905" s="63"/>
      <c r="W2905" s="61">
        <f>(Table134[[#This Row],[2042 Future AADT]]-Table134[[#This Row],[AADT 2022]])/20*($W$5-2022)+Table134[[#This Row],[AADT 2022]]</f>
        <v>33562</v>
      </c>
      <c r="X2905" s="63"/>
    </row>
    <row r="2906" spans="1:24" s="21" customFormat="1" ht="24" customHeight="1" x14ac:dyDescent="0.25">
      <c r="A2906" s="24" t="s">
        <v>16799</v>
      </c>
      <c r="B2906" s="25"/>
      <c r="C2906" s="24">
        <v>7354</v>
      </c>
      <c r="D2906" s="24" t="s">
        <v>17075</v>
      </c>
      <c r="E2906" s="24" t="s">
        <v>1470</v>
      </c>
      <c r="F2906" s="26">
        <f>Table134[[#This Row],[ToMeasure]]-Table134[[#This Row],[FromMeasure]]</f>
        <v>6.9465609999999955E-2</v>
      </c>
      <c r="G2906" s="27" t="s">
        <v>81</v>
      </c>
      <c r="H2906" s="37">
        <v>8.4535923000000004</v>
      </c>
      <c r="I2906" s="24" t="s">
        <v>12899</v>
      </c>
      <c r="J2906" s="37">
        <v>8.5230579100000003</v>
      </c>
      <c r="K2906" s="24" t="s">
        <v>5386</v>
      </c>
      <c r="L2906" s="28">
        <v>46752</v>
      </c>
      <c r="M2906" s="28">
        <v>0</v>
      </c>
      <c r="N2906" s="28">
        <v>46752</v>
      </c>
      <c r="O2906" s="25" t="s">
        <v>25357</v>
      </c>
      <c r="P2906" s="24">
        <v>10</v>
      </c>
      <c r="Q2906" s="24">
        <v>59</v>
      </c>
      <c r="R2906" s="28">
        <v>1448</v>
      </c>
      <c r="S2906" s="28">
        <v>5609</v>
      </c>
      <c r="T2906" s="29">
        <v>0.15094541409993156</v>
      </c>
      <c r="U2906" s="28">
        <v>59347</v>
      </c>
      <c r="V2906" s="63"/>
      <c r="W2906" s="61">
        <f>(Table134[[#This Row],[2042 Future AADT]]-Table134[[#This Row],[AADT 2022]])/20*($W$5-2022)+Table134[[#This Row],[AADT 2022]]</f>
        <v>59347</v>
      </c>
      <c r="X2906" s="63"/>
    </row>
    <row r="2907" spans="1:24" s="21" customFormat="1" ht="24" customHeight="1" x14ac:dyDescent="0.25">
      <c r="A2907" s="24" t="s">
        <v>14296</v>
      </c>
      <c r="B2907" s="25" t="s">
        <v>20638</v>
      </c>
      <c r="C2907" s="24">
        <v>6944</v>
      </c>
      <c r="D2907" s="24" t="s">
        <v>17075</v>
      </c>
      <c r="E2907" s="24" t="s">
        <v>3054</v>
      </c>
      <c r="F2907" s="26">
        <f>Table134[[#This Row],[ToMeasure]]-Table134[[#This Row],[FromMeasure]]</f>
        <v>0.16645270000000068</v>
      </c>
      <c r="G2907" s="27" t="s">
        <v>200</v>
      </c>
      <c r="H2907" s="37">
        <v>12.5017058</v>
      </c>
      <c r="I2907" s="24" t="s">
        <v>14297</v>
      </c>
      <c r="J2907" s="37">
        <v>12.668158500000001</v>
      </c>
      <c r="K2907" s="24" t="s">
        <v>14298</v>
      </c>
      <c r="L2907" s="28">
        <v>14836</v>
      </c>
      <c r="M2907" s="28">
        <v>10615</v>
      </c>
      <c r="N2907" s="28">
        <v>25451</v>
      </c>
      <c r="O2907" s="25" t="s">
        <v>25358</v>
      </c>
      <c r="P2907" s="24">
        <v>9</v>
      </c>
      <c r="Q2907" s="24">
        <v>59</v>
      </c>
      <c r="R2907" s="28">
        <v>786</v>
      </c>
      <c r="S2907" s="28">
        <v>3044</v>
      </c>
      <c r="T2907" s="29">
        <v>0.15048524615928646</v>
      </c>
      <c r="U2907" s="28">
        <v>46877</v>
      </c>
      <c r="V2907" s="63"/>
      <c r="W2907" s="61">
        <f>(Table134[[#This Row],[2042 Future AADT]]-Table134[[#This Row],[AADT 2022]])/20*($W$5-2022)+Table134[[#This Row],[AADT 2022]]</f>
        <v>46877</v>
      </c>
      <c r="X2907" s="63"/>
    </row>
    <row r="2908" spans="1:24" s="21" customFormat="1" ht="24" customHeight="1" x14ac:dyDescent="0.25">
      <c r="A2908" s="24" t="s">
        <v>3061</v>
      </c>
      <c r="B2908" s="25" t="s">
        <v>18228</v>
      </c>
      <c r="C2908" s="24">
        <v>101812</v>
      </c>
      <c r="D2908" s="24" t="s">
        <v>17075</v>
      </c>
      <c r="E2908" s="24" t="s">
        <v>3057</v>
      </c>
      <c r="F2908" s="26">
        <f>Table134[[#This Row],[ToMeasure]]-Table134[[#This Row],[FromMeasure]]</f>
        <v>0.53786630000000013</v>
      </c>
      <c r="G2908" s="27" t="s">
        <v>3058</v>
      </c>
      <c r="H2908" s="37">
        <v>3.2280384999999998</v>
      </c>
      <c r="I2908" s="24" t="s">
        <v>3059</v>
      </c>
      <c r="J2908" s="37">
        <v>3.7659047999999999</v>
      </c>
      <c r="K2908" s="24" t="s">
        <v>3060</v>
      </c>
      <c r="L2908" s="28">
        <v>25798</v>
      </c>
      <c r="M2908" s="28">
        <v>25382</v>
      </c>
      <c r="N2908" s="28">
        <v>51180</v>
      </c>
      <c r="O2908" s="25" t="s">
        <v>25359</v>
      </c>
      <c r="P2908" s="24">
        <v>8</v>
      </c>
      <c r="Q2908" s="24">
        <v>75</v>
      </c>
      <c r="R2908" s="28">
        <v>1563</v>
      </c>
      <c r="S2908" s="28">
        <v>4060</v>
      </c>
      <c r="T2908" s="29">
        <v>0.10986713559984369</v>
      </c>
      <c r="U2908" s="28">
        <v>80559</v>
      </c>
      <c r="V2908" s="63"/>
      <c r="W2908" s="61">
        <f>(Table134[[#This Row],[2042 Future AADT]]-Table134[[#This Row],[AADT 2022]])/20*($W$5-2022)+Table134[[#This Row],[AADT 2022]]</f>
        <v>80559</v>
      </c>
      <c r="X2908" s="63"/>
    </row>
    <row r="2909" spans="1:24" s="21" customFormat="1" ht="24" customHeight="1" x14ac:dyDescent="0.25">
      <c r="A2909" s="24" t="s">
        <v>14300</v>
      </c>
      <c r="B2909" s="25" t="s">
        <v>20623</v>
      </c>
      <c r="C2909" s="24">
        <v>6914</v>
      </c>
      <c r="D2909" s="24" t="s">
        <v>17075</v>
      </c>
      <c r="E2909" s="24" t="s">
        <v>3047</v>
      </c>
      <c r="F2909" s="26">
        <f>Table134[[#This Row],[ToMeasure]]-Table134[[#This Row],[FromMeasure]]</f>
        <v>9.8340870000001246E-2</v>
      </c>
      <c r="G2909" s="27" t="s">
        <v>196</v>
      </c>
      <c r="H2909" s="37">
        <v>13.212728179999999</v>
      </c>
      <c r="I2909" s="24" t="s">
        <v>14301</v>
      </c>
      <c r="J2909" s="37">
        <v>13.31106905</v>
      </c>
      <c r="K2909" s="24" t="s">
        <v>13620</v>
      </c>
      <c r="L2909" s="28">
        <v>13578</v>
      </c>
      <c r="M2909" s="28">
        <v>6151</v>
      </c>
      <c r="N2909" s="28">
        <v>19729</v>
      </c>
      <c r="O2909" s="25" t="s">
        <v>25360</v>
      </c>
      <c r="P2909" s="24">
        <v>9</v>
      </c>
      <c r="Q2909" s="24">
        <v>58</v>
      </c>
      <c r="R2909" s="28">
        <v>628</v>
      </c>
      <c r="S2909" s="28">
        <v>2433</v>
      </c>
      <c r="T2909" s="29">
        <v>0.15515231385270414</v>
      </c>
      <c r="U2909" s="28">
        <v>36338</v>
      </c>
      <c r="V2909" s="63"/>
      <c r="W2909" s="61">
        <f>(Table134[[#This Row],[2042 Future AADT]]-Table134[[#This Row],[AADT 2022]])/20*($W$5-2022)+Table134[[#This Row],[AADT 2022]]</f>
        <v>36338</v>
      </c>
      <c r="X2909" s="63"/>
    </row>
    <row r="2910" spans="1:24" s="21" customFormat="1" ht="24" customHeight="1" x14ac:dyDescent="0.25">
      <c r="A2910" s="24" t="s">
        <v>14980</v>
      </c>
      <c r="B2910" s="25" t="s">
        <v>20932</v>
      </c>
      <c r="C2910" s="24">
        <v>7474</v>
      </c>
      <c r="D2910" s="24" t="s">
        <v>17075</v>
      </c>
      <c r="E2910" s="24" t="s">
        <v>14981</v>
      </c>
      <c r="F2910" s="26">
        <f>Table134[[#This Row],[ToMeasure]]-Table134[[#This Row],[FromMeasure]]</f>
        <v>0.15792035999999143</v>
      </c>
      <c r="G2910" s="27" t="s">
        <v>73</v>
      </c>
      <c r="H2910" s="37">
        <v>76.423825590000007</v>
      </c>
      <c r="I2910" s="24" t="s">
        <v>10527</v>
      </c>
      <c r="J2910" s="37">
        <v>76.581745949999998</v>
      </c>
      <c r="K2910" s="24" t="s">
        <v>10802</v>
      </c>
      <c r="L2910" s="28">
        <v>16221</v>
      </c>
      <c r="M2910" s="28">
        <v>13188</v>
      </c>
      <c r="N2910" s="28">
        <v>29409</v>
      </c>
      <c r="O2910" s="25" t="s">
        <v>25361</v>
      </c>
      <c r="P2910" s="24">
        <v>10</v>
      </c>
      <c r="Q2910" s="24">
        <v>61</v>
      </c>
      <c r="R2910" s="28">
        <v>909</v>
      </c>
      <c r="S2910" s="28">
        <v>3524</v>
      </c>
      <c r="T2910" s="29">
        <v>0.15073616919990479</v>
      </c>
      <c r="U2910" s="28">
        <v>46291</v>
      </c>
      <c r="V2910" s="63"/>
      <c r="W2910" s="61">
        <f>(Table134[[#This Row],[2042 Future AADT]]-Table134[[#This Row],[AADT 2022]])/20*($W$5-2022)+Table134[[#This Row],[AADT 2022]]</f>
        <v>46291</v>
      </c>
      <c r="X2910" s="63"/>
    </row>
    <row r="2911" spans="1:24" s="21" customFormat="1" ht="24" customHeight="1" x14ac:dyDescent="0.25">
      <c r="A2911" s="24" t="s">
        <v>16815</v>
      </c>
      <c r="B2911" s="25" t="s">
        <v>20589</v>
      </c>
      <c r="C2911" s="24">
        <v>6844</v>
      </c>
      <c r="D2911" s="24" t="s">
        <v>17075</v>
      </c>
      <c r="E2911" s="24" t="s">
        <v>16816</v>
      </c>
      <c r="F2911" s="26">
        <f>Table134[[#This Row],[ToMeasure]]-Table134[[#This Row],[FromMeasure]]</f>
        <v>7.8798279999999998E-2</v>
      </c>
      <c r="G2911" s="27" t="s">
        <v>2657</v>
      </c>
      <c r="H2911" s="37">
        <v>0.47989722000000001</v>
      </c>
      <c r="I2911" s="24" t="s">
        <v>13579</v>
      </c>
      <c r="J2911" s="37">
        <v>0.55869550000000001</v>
      </c>
      <c r="K2911" s="24" t="s">
        <v>13584</v>
      </c>
      <c r="L2911" s="28">
        <v>18537</v>
      </c>
      <c r="M2911" s="28">
        <v>18171</v>
      </c>
      <c r="N2911" s="28">
        <v>36708</v>
      </c>
      <c r="O2911" s="25" t="s">
        <v>25362</v>
      </c>
      <c r="P2911" s="24">
        <v>8</v>
      </c>
      <c r="Q2911" s="24">
        <v>54</v>
      </c>
      <c r="R2911" s="28">
        <v>1168</v>
      </c>
      <c r="S2911" s="28">
        <v>4526</v>
      </c>
      <c r="T2911" s="29">
        <v>0.15511605099705786</v>
      </c>
      <c r="U2911" s="28">
        <v>57780</v>
      </c>
      <c r="V2911" s="63"/>
      <c r="W2911" s="61">
        <f>(Table134[[#This Row],[2042 Future AADT]]-Table134[[#This Row],[AADT 2022]])/20*($W$5-2022)+Table134[[#This Row],[AADT 2022]]</f>
        <v>57780</v>
      </c>
      <c r="X2911" s="63"/>
    </row>
    <row r="2912" spans="1:24" s="21" customFormat="1" ht="24" customHeight="1" x14ac:dyDescent="0.25">
      <c r="A2912" s="24" t="s">
        <v>15001</v>
      </c>
      <c r="B2912" s="25" t="s">
        <v>18832</v>
      </c>
      <c r="C2912" s="24">
        <v>3534</v>
      </c>
      <c r="D2912" s="24" t="s">
        <v>17075</v>
      </c>
      <c r="E2912" s="24" t="s">
        <v>15002</v>
      </c>
      <c r="F2912" s="26">
        <f>Table134[[#This Row],[ToMeasure]]-Table134[[#This Row],[FromMeasure]]</f>
        <v>5.504788E-2</v>
      </c>
      <c r="G2912" s="27" t="s">
        <v>15003</v>
      </c>
      <c r="H2912" s="37">
        <v>0</v>
      </c>
      <c r="I2912" s="24" t="s">
        <v>647</v>
      </c>
      <c r="J2912" s="37">
        <v>5.504788E-2</v>
      </c>
      <c r="K2912" s="24" t="s">
        <v>7122</v>
      </c>
      <c r="L2912" s="28">
        <v>671</v>
      </c>
      <c r="M2912" s="28">
        <v>4609</v>
      </c>
      <c r="N2912" s="28">
        <v>5280</v>
      </c>
      <c r="O2912" s="25" t="s">
        <v>25327</v>
      </c>
      <c r="P2912" s="24">
        <v>9</v>
      </c>
      <c r="Q2912" s="24" t="s">
        <v>203</v>
      </c>
      <c r="R2912" s="28" t="s">
        <v>203</v>
      </c>
      <c r="S2912" s="28" t="s">
        <v>203</v>
      </c>
      <c r="T2912" s="29" t="s">
        <v>203</v>
      </c>
      <c r="U2912" s="28">
        <v>9645</v>
      </c>
      <c r="V2912" s="63"/>
      <c r="W2912" s="61">
        <f>(Table134[[#This Row],[2042 Future AADT]]-Table134[[#This Row],[AADT 2022]])/20*($W$5-2022)+Table134[[#This Row],[AADT 2022]]</f>
        <v>9645</v>
      </c>
      <c r="X2912" s="63"/>
    </row>
    <row r="2913" spans="1:24" s="21" customFormat="1" ht="24" customHeight="1" x14ac:dyDescent="0.25">
      <c r="A2913" s="24" t="s">
        <v>10751</v>
      </c>
      <c r="B2913" s="25" t="s">
        <v>20613</v>
      </c>
      <c r="C2913" s="24">
        <v>6894</v>
      </c>
      <c r="D2913" s="24" t="s">
        <v>17075</v>
      </c>
      <c r="E2913" s="24" t="s">
        <v>10752</v>
      </c>
      <c r="F2913" s="26">
        <f>Table134[[#This Row],[ToMeasure]]-Table134[[#This Row],[FromMeasure]]</f>
        <v>7.5740589999999997E-2</v>
      </c>
      <c r="G2913" s="27" t="s">
        <v>2663</v>
      </c>
      <c r="H2913" s="37">
        <v>0.56978335000000002</v>
      </c>
      <c r="I2913" s="24" t="s">
        <v>10753</v>
      </c>
      <c r="J2913" s="37">
        <v>0.64552394000000002</v>
      </c>
      <c r="K2913" s="24" t="s">
        <v>10754</v>
      </c>
      <c r="L2913" s="28">
        <v>10721</v>
      </c>
      <c r="M2913" s="28">
        <v>3712</v>
      </c>
      <c r="N2913" s="28">
        <v>14433</v>
      </c>
      <c r="O2913" s="25" t="s">
        <v>25363</v>
      </c>
      <c r="P2913" s="24">
        <v>9</v>
      </c>
      <c r="Q2913" s="24">
        <v>69</v>
      </c>
      <c r="R2913" s="28">
        <v>1364</v>
      </c>
      <c r="S2913" s="28">
        <v>222</v>
      </c>
      <c r="T2913" s="29">
        <v>0.1098870643663826</v>
      </c>
      <c r="U2913" s="28">
        <v>22718</v>
      </c>
      <c r="V2913" s="63"/>
      <c r="W2913" s="61">
        <f>(Table134[[#This Row],[2042 Future AADT]]-Table134[[#This Row],[AADT 2022]])/20*($W$5-2022)+Table134[[#This Row],[AADT 2022]]</f>
        <v>22718</v>
      </c>
      <c r="X2913" s="63"/>
    </row>
    <row r="2914" spans="1:24" s="21" customFormat="1" ht="24" customHeight="1" x14ac:dyDescent="0.25">
      <c r="A2914" s="24" t="s">
        <v>14343</v>
      </c>
      <c r="B2914" s="25" t="s">
        <v>21461</v>
      </c>
      <c r="C2914" s="24" t="s">
        <v>203</v>
      </c>
      <c r="D2914" s="24" t="s">
        <v>17075</v>
      </c>
      <c r="E2914" s="24" t="s">
        <v>14344</v>
      </c>
      <c r="F2914" s="26">
        <f>Table134[[#This Row],[ToMeasure]]-Table134[[#This Row],[FromMeasure]]</f>
        <v>0.11627111999999951</v>
      </c>
      <c r="G2914" s="27" t="s">
        <v>678</v>
      </c>
      <c r="H2914" s="37">
        <v>4.8600910700000002</v>
      </c>
      <c r="I2914" s="24" t="s">
        <v>2205</v>
      </c>
      <c r="J2914" s="37">
        <v>4.9763621899999997</v>
      </c>
      <c r="K2914" s="24" t="s">
        <v>11912</v>
      </c>
      <c r="L2914" s="28" t="s">
        <v>203</v>
      </c>
      <c r="M2914" s="28" t="s">
        <v>203</v>
      </c>
      <c r="N2914" s="28">
        <v>481</v>
      </c>
      <c r="O2914" s="25" t="s">
        <v>25364</v>
      </c>
      <c r="P2914" s="24">
        <v>8</v>
      </c>
      <c r="Q2914" s="24">
        <v>100</v>
      </c>
      <c r="R2914" s="28">
        <v>13</v>
      </c>
      <c r="S2914" s="28">
        <v>63</v>
      </c>
      <c r="T2914" s="29">
        <v>0.15800415800415801</v>
      </c>
      <c r="U2914" s="28">
        <v>812</v>
      </c>
      <c r="V2914" s="63"/>
      <c r="W2914" s="61">
        <f>(Table134[[#This Row],[2042 Future AADT]]-Table134[[#This Row],[AADT 2022]])/20*($W$5-2022)+Table134[[#This Row],[AADT 2022]]</f>
        <v>812</v>
      </c>
      <c r="X2914" s="63"/>
    </row>
    <row r="2915" spans="1:24" s="21" customFormat="1" ht="24" customHeight="1" x14ac:dyDescent="0.25">
      <c r="A2915" s="24" t="s">
        <v>10756</v>
      </c>
      <c r="B2915" s="25" t="s">
        <v>19772</v>
      </c>
      <c r="C2915" s="24">
        <v>5124</v>
      </c>
      <c r="D2915" s="24" t="s">
        <v>17075</v>
      </c>
      <c r="E2915" s="24" t="s">
        <v>10757</v>
      </c>
      <c r="F2915" s="26">
        <f>Table134[[#This Row],[ToMeasure]]-Table134[[#This Row],[FromMeasure]]</f>
        <v>9.1814499999999993E-2</v>
      </c>
      <c r="G2915" s="27" t="s">
        <v>7421</v>
      </c>
      <c r="H2915" s="37">
        <v>0</v>
      </c>
      <c r="I2915" s="24" t="s">
        <v>7422</v>
      </c>
      <c r="J2915" s="37">
        <v>9.1814499999999993E-2</v>
      </c>
      <c r="K2915" s="24" t="s">
        <v>2205</v>
      </c>
      <c r="L2915" s="28">
        <v>618</v>
      </c>
      <c r="M2915" s="28">
        <v>2457</v>
      </c>
      <c r="N2915" s="28">
        <v>3075</v>
      </c>
      <c r="O2915" s="25" t="s">
        <v>25353</v>
      </c>
      <c r="P2915" s="24">
        <v>8</v>
      </c>
      <c r="Q2915" s="24" t="s">
        <v>203</v>
      </c>
      <c r="R2915" s="28">
        <v>211</v>
      </c>
      <c r="S2915" s="28">
        <v>114</v>
      </c>
      <c r="T2915" s="29">
        <v>0.10569105691056911</v>
      </c>
      <c r="U2915" s="28">
        <v>5189</v>
      </c>
      <c r="V2915" s="63"/>
      <c r="W2915" s="61">
        <f>(Table134[[#This Row],[2042 Future AADT]]-Table134[[#This Row],[AADT 2022]])/20*($W$5-2022)+Table134[[#This Row],[AADT 2022]]</f>
        <v>5189</v>
      </c>
      <c r="X2915" s="63"/>
    </row>
    <row r="2916" spans="1:24" s="21" customFormat="1" ht="24" customHeight="1" x14ac:dyDescent="0.25">
      <c r="A2916" s="24" t="s">
        <v>10758</v>
      </c>
      <c r="B2916" s="25" t="s">
        <v>20821</v>
      </c>
      <c r="C2916" s="24">
        <v>7264</v>
      </c>
      <c r="D2916" s="24" t="s">
        <v>17075</v>
      </c>
      <c r="E2916" s="24" t="s">
        <v>10759</v>
      </c>
      <c r="F2916" s="26">
        <f>Table134[[#This Row],[ToMeasure]]-Table134[[#This Row],[FromMeasure]]</f>
        <v>8.7947400000000897E-2</v>
      </c>
      <c r="G2916" s="27" t="s">
        <v>1752</v>
      </c>
      <c r="H2916" s="37">
        <v>10.32610201</v>
      </c>
      <c r="I2916" s="24" t="s">
        <v>5316</v>
      </c>
      <c r="J2916" s="37">
        <v>10.414049410000001</v>
      </c>
      <c r="K2916" s="24" t="s">
        <v>10760</v>
      </c>
      <c r="L2916" s="28">
        <v>41575</v>
      </c>
      <c r="M2916" s="28">
        <v>0</v>
      </c>
      <c r="N2916" s="28">
        <v>41575</v>
      </c>
      <c r="O2916" s="25" t="s">
        <v>25365</v>
      </c>
      <c r="P2916" s="24">
        <v>11</v>
      </c>
      <c r="Q2916" s="24" t="s">
        <v>203</v>
      </c>
      <c r="R2916" s="28">
        <v>1814</v>
      </c>
      <c r="S2916" s="28">
        <v>1501</v>
      </c>
      <c r="T2916" s="29">
        <v>7.9735417919422735E-2</v>
      </c>
      <c r="U2916" s="28">
        <v>65440</v>
      </c>
      <c r="V2916" s="63"/>
      <c r="W2916" s="61">
        <f>(Table134[[#This Row],[2042 Future AADT]]-Table134[[#This Row],[AADT 2022]])/20*($W$5-2022)+Table134[[#This Row],[AADT 2022]]</f>
        <v>65440</v>
      </c>
      <c r="X2916" s="63"/>
    </row>
    <row r="2917" spans="1:24" s="21" customFormat="1" ht="24" customHeight="1" x14ac:dyDescent="0.25">
      <c r="A2917" s="24" t="s">
        <v>10762</v>
      </c>
      <c r="B2917" s="25" t="s">
        <v>21326</v>
      </c>
      <c r="C2917" s="24">
        <v>8602</v>
      </c>
      <c r="D2917" s="24" t="s">
        <v>17075</v>
      </c>
      <c r="E2917" s="24" t="s">
        <v>2698</v>
      </c>
      <c r="F2917" s="26">
        <f>Table134[[#This Row],[ToMeasure]]-Table134[[#This Row],[FromMeasure]]</f>
        <v>3.1574849999998378E-2</v>
      </c>
      <c r="G2917" s="27" t="s">
        <v>129</v>
      </c>
      <c r="H2917" s="37">
        <v>48.316328040000002</v>
      </c>
      <c r="I2917" s="24" t="s">
        <v>10070</v>
      </c>
      <c r="J2917" s="37">
        <v>48.34790289</v>
      </c>
      <c r="K2917" s="24" t="s">
        <v>2182</v>
      </c>
      <c r="L2917" s="28">
        <v>2204</v>
      </c>
      <c r="M2917" s="28">
        <v>0</v>
      </c>
      <c r="N2917" s="28">
        <v>2204</v>
      </c>
      <c r="O2917" s="25" t="s">
        <v>25319</v>
      </c>
      <c r="P2917" s="24">
        <v>12</v>
      </c>
      <c r="Q2917" s="24" t="s">
        <v>203</v>
      </c>
      <c r="R2917" s="28">
        <v>65</v>
      </c>
      <c r="S2917" s="28">
        <v>256</v>
      </c>
      <c r="T2917" s="29">
        <v>0.14564428312159711</v>
      </c>
      <c r="U2917" s="28">
        <v>3469</v>
      </c>
      <c r="V2917" s="63"/>
      <c r="W2917" s="61">
        <f>(Table134[[#This Row],[2042 Future AADT]]-Table134[[#This Row],[AADT 2022]])/20*($W$5-2022)+Table134[[#This Row],[AADT 2022]]</f>
        <v>3469</v>
      </c>
      <c r="X2917" s="63"/>
    </row>
    <row r="2918" spans="1:24" s="21" customFormat="1" ht="24" customHeight="1" x14ac:dyDescent="0.25">
      <c r="A2918" s="24" t="s">
        <v>16818</v>
      </c>
      <c r="B2918" s="25" t="s">
        <v>20671</v>
      </c>
      <c r="C2918" s="24">
        <v>7024</v>
      </c>
      <c r="D2918" s="24" t="s">
        <v>17075</v>
      </c>
      <c r="E2918" s="24" t="s">
        <v>2698</v>
      </c>
      <c r="F2918" s="26">
        <f>Table134[[#This Row],[ToMeasure]]-Table134[[#This Row],[FromMeasure]]</f>
        <v>8.0834269999996877E-2</v>
      </c>
      <c r="G2918" s="27" t="s">
        <v>129</v>
      </c>
      <c r="H2918" s="37">
        <v>57.585543610000002</v>
      </c>
      <c r="I2918" s="24" t="s">
        <v>9568</v>
      </c>
      <c r="J2918" s="37">
        <v>57.666377879999999</v>
      </c>
      <c r="K2918" s="24" t="s">
        <v>5209</v>
      </c>
      <c r="L2918" s="28">
        <v>13646</v>
      </c>
      <c r="M2918" s="28">
        <v>11144</v>
      </c>
      <c r="N2918" s="28">
        <v>24790</v>
      </c>
      <c r="O2918" s="25" t="s">
        <v>25366</v>
      </c>
      <c r="P2918" s="24">
        <v>8</v>
      </c>
      <c r="Q2918" s="24">
        <v>51</v>
      </c>
      <c r="R2918" s="28">
        <v>768</v>
      </c>
      <c r="S2918" s="28">
        <v>2975</v>
      </c>
      <c r="T2918" s="29">
        <v>0.1509883017345704</v>
      </c>
      <c r="U2918" s="28">
        <v>39020</v>
      </c>
      <c r="V2918" s="63"/>
      <c r="W2918" s="61">
        <f>(Table134[[#This Row],[2042 Future AADT]]-Table134[[#This Row],[AADT 2022]])/20*($W$5-2022)+Table134[[#This Row],[AADT 2022]]</f>
        <v>39020</v>
      </c>
      <c r="X2918" s="63"/>
    </row>
    <row r="2919" spans="1:24" s="21" customFormat="1" ht="24" customHeight="1" x14ac:dyDescent="0.25">
      <c r="A2919" s="24" t="s">
        <v>10765</v>
      </c>
      <c r="B2919" s="25" t="s">
        <v>19581</v>
      </c>
      <c r="C2919" s="24">
        <v>4874</v>
      </c>
      <c r="D2919" s="24" t="s">
        <v>17075</v>
      </c>
      <c r="E2919" s="24" t="s">
        <v>2698</v>
      </c>
      <c r="F2919" s="26">
        <f>Table134[[#This Row],[ToMeasure]]-Table134[[#This Row],[FromMeasure]]</f>
        <v>7.5801499999997191E-2</v>
      </c>
      <c r="G2919" s="27" t="s">
        <v>129</v>
      </c>
      <c r="H2919" s="37">
        <v>66.297533000000001</v>
      </c>
      <c r="I2919" s="24" t="s">
        <v>10766</v>
      </c>
      <c r="J2919" s="37">
        <v>66.373334499999999</v>
      </c>
      <c r="K2919" s="24" t="s">
        <v>10767</v>
      </c>
      <c r="L2919" s="28">
        <v>20617</v>
      </c>
      <c r="M2919" s="28">
        <v>20299</v>
      </c>
      <c r="N2919" s="28">
        <v>40916</v>
      </c>
      <c r="O2919" s="25" t="s">
        <v>25367</v>
      </c>
      <c r="P2919" s="24">
        <v>8</v>
      </c>
      <c r="Q2919" s="24">
        <v>58</v>
      </c>
      <c r="R2919" s="28">
        <v>1278</v>
      </c>
      <c r="S2919" s="28">
        <v>4950</v>
      </c>
      <c r="T2919" s="29">
        <v>0.15221429269723336</v>
      </c>
      <c r="U2919" s="28">
        <v>64403</v>
      </c>
      <c r="V2919" s="63"/>
      <c r="W2919" s="61">
        <f>(Table134[[#This Row],[2042 Future AADT]]-Table134[[#This Row],[AADT 2022]])/20*($W$5-2022)+Table134[[#This Row],[AADT 2022]]</f>
        <v>64403</v>
      </c>
      <c r="X2919" s="63"/>
    </row>
    <row r="2920" spans="1:24" s="21" customFormat="1" ht="24" customHeight="1" x14ac:dyDescent="0.25">
      <c r="A2920" s="24" t="s">
        <v>14346</v>
      </c>
      <c r="B2920" s="25"/>
      <c r="C2920" s="24">
        <v>6594</v>
      </c>
      <c r="D2920" s="24" t="s">
        <v>17075</v>
      </c>
      <c r="E2920" s="24" t="s">
        <v>2698</v>
      </c>
      <c r="F2920" s="26">
        <f>Table134[[#This Row],[ToMeasure]]-Table134[[#This Row],[FromMeasure]]</f>
        <v>0.17460299999999052</v>
      </c>
      <c r="G2920" s="27" t="s">
        <v>129</v>
      </c>
      <c r="H2920" s="37">
        <v>70.555196100000003</v>
      </c>
      <c r="I2920" s="24" t="s">
        <v>14347</v>
      </c>
      <c r="J2920" s="37">
        <v>70.729799099999994</v>
      </c>
      <c r="K2920" s="24" t="s">
        <v>14348</v>
      </c>
      <c r="L2920" s="28">
        <v>51833</v>
      </c>
      <c r="M2920" s="28">
        <v>0</v>
      </c>
      <c r="N2920" s="28">
        <v>51833</v>
      </c>
      <c r="O2920" s="25" t="s">
        <v>25368</v>
      </c>
      <c r="P2920" s="24">
        <v>8</v>
      </c>
      <c r="Q2920" s="24">
        <v>57</v>
      </c>
      <c r="R2920" s="28">
        <v>1605</v>
      </c>
      <c r="S2920" s="28">
        <v>6220</v>
      </c>
      <c r="T2920" s="29">
        <v>0.15096560106495863</v>
      </c>
      <c r="U2920" s="28">
        <v>81587</v>
      </c>
      <c r="V2920" s="63"/>
      <c r="W2920" s="61">
        <f>(Table134[[#This Row],[2042 Future AADT]]-Table134[[#This Row],[AADT 2022]])/20*($W$5-2022)+Table134[[#This Row],[AADT 2022]]</f>
        <v>81587</v>
      </c>
      <c r="X2920" s="63"/>
    </row>
    <row r="2921" spans="1:24" s="21" customFormat="1" ht="24" customHeight="1" x14ac:dyDescent="0.25">
      <c r="A2921" s="24" t="s">
        <v>14350</v>
      </c>
      <c r="B2921" s="25" t="s">
        <v>20901</v>
      </c>
      <c r="C2921" s="24">
        <v>7414</v>
      </c>
      <c r="D2921" s="24" t="s">
        <v>17075</v>
      </c>
      <c r="E2921" s="24" t="s">
        <v>2698</v>
      </c>
      <c r="F2921" s="26">
        <f>Table134[[#This Row],[ToMeasure]]-Table134[[#This Row],[FromMeasure]]</f>
        <v>0.14488440000000935</v>
      </c>
      <c r="G2921" s="27" t="s">
        <v>129</v>
      </c>
      <c r="H2921" s="37">
        <v>79.146001799999993</v>
      </c>
      <c r="I2921" s="24" t="s">
        <v>14351</v>
      </c>
      <c r="J2921" s="37">
        <v>79.290886200000003</v>
      </c>
      <c r="K2921" s="24" t="s">
        <v>14352</v>
      </c>
      <c r="L2921" s="28">
        <v>6450</v>
      </c>
      <c r="M2921" s="28">
        <v>7891</v>
      </c>
      <c r="N2921" s="28">
        <v>14341</v>
      </c>
      <c r="O2921" s="25" t="s">
        <v>25369</v>
      </c>
      <c r="P2921" s="24">
        <v>9</v>
      </c>
      <c r="Q2921" s="24">
        <v>51</v>
      </c>
      <c r="R2921" s="28">
        <v>451</v>
      </c>
      <c r="S2921" s="28">
        <v>1754</v>
      </c>
      <c r="T2921" s="29">
        <v>0.15375496827278431</v>
      </c>
      <c r="U2921" s="28">
        <v>24200</v>
      </c>
      <c r="V2921" s="63"/>
      <c r="W2921" s="61">
        <f>(Table134[[#This Row],[2042 Future AADT]]-Table134[[#This Row],[AADT 2022]])/20*($W$5-2022)+Table134[[#This Row],[AADT 2022]]</f>
        <v>24200</v>
      </c>
      <c r="X2921" s="63"/>
    </row>
    <row r="2922" spans="1:24" s="21" customFormat="1" ht="24" customHeight="1" x14ac:dyDescent="0.25">
      <c r="A2922" s="24" t="s">
        <v>10769</v>
      </c>
      <c r="B2922" s="25" t="s">
        <v>21094</v>
      </c>
      <c r="C2922" s="24">
        <v>7839</v>
      </c>
      <c r="D2922" s="24" t="s">
        <v>17075</v>
      </c>
      <c r="E2922" s="24" t="s">
        <v>2698</v>
      </c>
      <c r="F2922" s="26">
        <f>Table134[[#This Row],[ToMeasure]]-Table134[[#This Row],[FromMeasure]]</f>
        <v>0.15607660000000578</v>
      </c>
      <c r="G2922" s="27" t="s">
        <v>129</v>
      </c>
      <c r="H2922" s="37">
        <v>86.125590799999998</v>
      </c>
      <c r="I2922" s="24" t="s">
        <v>10770</v>
      </c>
      <c r="J2922" s="37">
        <v>86.281667400000003</v>
      </c>
      <c r="K2922" s="24" t="s">
        <v>10771</v>
      </c>
      <c r="L2922" s="28">
        <v>51</v>
      </c>
      <c r="M2922" s="28">
        <v>96</v>
      </c>
      <c r="N2922" s="28">
        <v>147</v>
      </c>
      <c r="O2922" s="25" t="s">
        <v>25370</v>
      </c>
      <c r="P2922" s="24">
        <v>29</v>
      </c>
      <c r="Q2922" s="24">
        <v>68</v>
      </c>
      <c r="R2922" s="28">
        <v>12</v>
      </c>
      <c r="S2922" s="28">
        <v>2</v>
      </c>
      <c r="T2922" s="29">
        <v>9.5238095238095233E-2</v>
      </c>
      <c r="U2922" s="28">
        <v>231</v>
      </c>
      <c r="V2922" s="63"/>
      <c r="W2922" s="61">
        <f>(Table134[[#This Row],[2042 Future AADT]]-Table134[[#This Row],[AADT 2022]])/20*($W$5-2022)+Table134[[#This Row],[AADT 2022]]</f>
        <v>231</v>
      </c>
      <c r="X2922" s="63"/>
    </row>
    <row r="2923" spans="1:24" s="21" customFormat="1" ht="24" customHeight="1" x14ac:dyDescent="0.25">
      <c r="A2923" s="24" t="s">
        <v>15004</v>
      </c>
      <c r="B2923" s="25" t="s">
        <v>20711</v>
      </c>
      <c r="C2923" s="24">
        <v>7104</v>
      </c>
      <c r="D2923" s="24" t="s">
        <v>17075</v>
      </c>
      <c r="E2923" s="24" t="s">
        <v>10774</v>
      </c>
      <c r="F2923" s="26">
        <f>Table134[[#This Row],[ToMeasure]]-Table134[[#This Row],[FromMeasure]]</f>
        <v>0.16377690000000023</v>
      </c>
      <c r="G2923" s="27" t="s">
        <v>660</v>
      </c>
      <c r="H2923" s="37">
        <v>5.5930764999999996</v>
      </c>
      <c r="I2923" s="24" t="s">
        <v>12752</v>
      </c>
      <c r="J2923" s="37">
        <v>5.7568533999999998</v>
      </c>
      <c r="K2923" s="24" t="s">
        <v>9603</v>
      </c>
      <c r="L2923" s="28">
        <v>19942</v>
      </c>
      <c r="M2923" s="28">
        <v>26230</v>
      </c>
      <c r="N2923" s="28">
        <v>46172</v>
      </c>
      <c r="O2923" s="25" t="s">
        <v>25371</v>
      </c>
      <c r="P2923" s="24">
        <v>9</v>
      </c>
      <c r="Q2923" s="24">
        <v>56</v>
      </c>
      <c r="R2923" s="28">
        <v>1431</v>
      </c>
      <c r="S2923" s="28">
        <v>5537</v>
      </c>
      <c r="T2923" s="29">
        <v>0.15091397383695745</v>
      </c>
      <c r="U2923" s="28">
        <v>72676</v>
      </c>
      <c r="V2923" s="63"/>
      <c r="W2923" s="61">
        <f>(Table134[[#This Row],[2042 Future AADT]]-Table134[[#This Row],[AADT 2022]])/20*($W$5-2022)+Table134[[#This Row],[AADT 2022]]</f>
        <v>72676</v>
      </c>
      <c r="X2923" s="63"/>
    </row>
    <row r="2924" spans="1:24" s="21" customFormat="1" ht="24" customHeight="1" x14ac:dyDescent="0.25">
      <c r="A2924" s="24" t="s">
        <v>10773</v>
      </c>
      <c r="B2924" s="25" t="s">
        <v>19662</v>
      </c>
      <c r="C2924" s="24">
        <v>4964</v>
      </c>
      <c r="D2924" s="24" t="s">
        <v>17075</v>
      </c>
      <c r="E2924" s="24" t="s">
        <v>10774</v>
      </c>
      <c r="F2924" s="26">
        <f>Table134[[#This Row],[ToMeasure]]-Table134[[#This Row],[FromMeasure]]</f>
        <v>0.13287530000000025</v>
      </c>
      <c r="G2924" s="27" t="s">
        <v>660</v>
      </c>
      <c r="H2924" s="37">
        <v>12.998393800000001</v>
      </c>
      <c r="I2924" s="24" t="s">
        <v>2205</v>
      </c>
      <c r="J2924" s="37">
        <v>13.131269100000001</v>
      </c>
      <c r="K2924" s="24" t="s">
        <v>3958</v>
      </c>
      <c r="L2924" s="28">
        <v>19006</v>
      </c>
      <c r="M2924" s="28">
        <v>26332</v>
      </c>
      <c r="N2924" s="28">
        <v>45338</v>
      </c>
      <c r="O2924" s="25" t="s">
        <v>25372</v>
      </c>
      <c r="P2924" s="24">
        <v>11</v>
      </c>
      <c r="Q2924" s="24">
        <v>71</v>
      </c>
      <c r="R2924" s="28">
        <v>4199</v>
      </c>
      <c r="S2924" s="28">
        <v>684</v>
      </c>
      <c r="T2924" s="29">
        <v>0.10770214830826239</v>
      </c>
      <c r="U2924" s="28">
        <v>57553</v>
      </c>
      <c r="V2924" s="63"/>
      <c r="W2924" s="61">
        <f>(Table134[[#This Row],[2042 Future AADT]]-Table134[[#This Row],[AADT 2022]])/20*($W$5-2022)+Table134[[#This Row],[AADT 2022]]</f>
        <v>57553</v>
      </c>
      <c r="X2924" s="63"/>
    </row>
    <row r="2925" spans="1:24" s="21" customFormat="1" ht="24" customHeight="1" x14ac:dyDescent="0.25">
      <c r="A2925" s="24" t="s">
        <v>14354</v>
      </c>
      <c r="B2925" s="25" t="s">
        <v>20522</v>
      </c>
      <c r="C2925" s="24">
        <v>6694</v>
      </c>
      <c r="D2925" s="24" t="s">
        <v>17075</v>
      </c>
      <c r="E2925" s="24" t="s">
        <v>10774</v>
      </c>
      <c r="F2925" s="26">
        <f>Table134[[#This Row],[ToMeasure]]-Table134[[#This Row],[FromMeasure]]</f>
        <v>0.12050500000000142</v>
      </c>
      <c r="G2925" s="27" t="s">
        <v>660</v>
      </c>
      <c r="H2925" s="37">
        <v>19.8782727</v>
      </c>
      <c r="I2925" s="24" t="s">
        <v>14355</v>
      </c>
      <c r="J2925" s="37">
        <v>19.998777700000002</v>
      </c>
      <c r="K2925" s="24" t="s">
        <v>14355</v>
      </c>
      <c r="L2925" s="28">
        <v>12495</v>
      </c>
      <c r="M2925" s="28">
        <v>13203</v>
      </c>
      <c r="N2925" s="28">
        <v>25698</v>
      </c>
      <c r="O2925" s="25" t="s">
        <v>25373</v>
      </c>
      <c r="P2925" s="24">
        <v>11</v>
      </c>
      <c r="Q2925" s="24">
        <v>59</v>
      </c>
      <c r="R2925" s="28">
        <v>1293</v>
      </c>
      <c r="S2925" s="28">
        <v>334</v>
      </c>
      <c r="T2925" s="29">
        <v>6.3312320024904667E-2</v>
      </c>
      <c r="U2925" s="28">
        <v>47332</v>
      </c>
      <c r="V2925" s="63"/>
      <c r="W2925" s="61">
        <f>(Table134[[#This Row],[2042 Future AADT]]-Table134[[#This Row],[AADT 2022]])/20*($W$5-2022)+Table134[[#This Row],[AADT 2022]]</f>
        <v>47332</v>
      </c>
      <c r="X2925" s="63"/>
    </row>
    <row r="2926" spans="1:24" s="21" customFormat="1" ht="24" customHeight="1" x14ac:dyDescent="0.25">
      <c r="A2926" s="24" t="s">
        <v>10776</v>
      </c>
      <c r="B2926" s="25" t="s">
        <v>17092</v>
      </c>
      <c r="C2926" s="24">
        <v>34822</v>
      </c>
      <c r="D2926" s="24" t="s">
        <v>17075</v>
      </c>
      <c r="E2926" s="24" t="s">
        <v>10777</v>
      </c>
      <c r="F2926" s="26">
        <f>Table134[[#This Row],[ToMeasure]]-Table134[[#This Row],[FromMeasure]]</f>
        <v>0.15517456999999979</v>
      </c>
      <c r="G2926" s="27" t="s">
        <v>664</v>
      </c>
      <c r="H2926" s="37">
        <v>15.161864680000001</v>
      </c>
      <c r="I2926" s="24" t="s">
        <v>5195</v>
      </c>
      <c r="J2926" s="37">
        <v>15.317039250000001</v>
      </c>
      <c r="K2926" s="24" t="s">
        <v>10778</v>
      </c>
      <c r="L2926" s="28">
        <v>8937</v>
      </c>
      <c r="M2926" s="28">
        <v>10267</v>
      </c>
      <c r="N2926" s="28">
        <v>19204</v>
      </c>
      <c r="O2926" s="25" t="s">
        <v>25374</v>
      </c>
      <c r="P2926" s="24">
        <v>9</v>
      </c>
      <c r="Q2926" s="24">
        <v>60</v>
      </c>
      <c r="R2926" s="28">
        <v>1804</v>
      </c>
      <c r="S2926" s="28">
        <v>6984</v>
      </c>
      <c r="T2926" s="29">
        <v>0.45761299729223076</v>
      </c>
      <c r="U2926" s="28">
        <v>30228</v>
      </c>
      <c r="V2926" s="63"/>
      <c r="W2926" s="61">
        <f>(Table134[[#This Row],[2042 Future AADT]]-Table134[[#This Row],[AADT 2022]])/20*($W$5-2022)+Table134[[#This Row],[AADT 2022]]</f>
        <v>30228</v>
      </c>
      <c r="X2926" s="63"/>
    </row>
    <row r="2927" spans="1:24" s="21" customFormat="1" ht="24" customHeight="1" x14ac:dyDescent="0.25">
      <c r="A2927" s="24" t="s">
        <v>14357</v>
      </c>
      <c r="B2927" s="25" t="s">
        <v>19689</v>
      </c>
      <c r="C2927" s="24">
        <v>5004</v>
      </c>
      <c r="D2927" s="24" t="s">
        <v>17075</v>
      </c>
      <c r="E2927" s="24" t="s">
        <v>10777</v>
      </c>
      <c r="F2927" s="26">
        <f>Table134[[#This Row],[ToMeasure]]-Table134[[#This Row],[FromMeasure]]</f>
        <v>6.4929680000002321E-2</v>
      </c>
      <c r="G2927" s="27" t="s">
        <v>664</v>
      </c>
      <c r="H2927" s="37">
        <v>21.977735719999998</v>
      </c>
      <c r="I2927" s="24" t="s">
        <v>2205</v>
      </c>
      <c r="J2927" s="37">
        <v>22.042665400000001</v>
      </c>
      <c r="K2927" s="24" t="s">
        <v>3958</v>
      </c>
      <c r="L2927" s="28">
        <v>13894</v>
      </c>
      <c r="M2927" s="28">
        <v>16067</v>
      </c>
      <c r="N2927" s="28">
        <v>29961</v>
      </c>
      <c r="O2927" s="25" t="s">
        <v>25375</v>
      </c>
      <c r="P2927" s="24">
        <v>11</v>
      </c>
      <c r="Q2927" s="24">
        <v>70</v>
      </c>
      <c r="R2927" s="28">
        <v>2777</v>
      </c>
      <c r="S2927" s="28">
        <v>452</v>
      </c>
      <c r="T2927" s="29">
        <v>0.10777343880377825</v>
      </c>
      <c r="U2927" s="28">
        <v>55184</v>
      </c>
      <c r="V2927" s="63"/>
      <c r="W2927" s="61">
        <f>(Table134[[#This Row],[2042 Future AADT]]-Table134[[#This Row],[AADT 2022]])/20*($W$5-2022)+Table134[[#This Row],[AADT 2022]]</f>
        <v>55184</v>
      </c>
      <c r="X2927" s="63"/>
    </row>
    <row r="2928" spans="1:24" s="21" customFormat="1" ht="24" customHeight="1" x14ac:dyDescent="0.25">
      <c r="A2928" s="24" t="s">
        <v>16820</v>
      </c>
      <c r="B2928" s="25"/>
      <c r="C2928" s="24">
        <v>6724</v>
      </c>
      <c r="D2928" s="24" t="s">
        <v>17075</v>
      </c>
      <c r="E2928" s="24" t="s">
        <v>10777</v>
      </c>
      <c r="F2928" s="26">
        <f>Table134[[#This Row],[ToMeasure]]-Table134[[#This Row],[FromMeasure]]</f>
        <v>8.5704939999999397E-2</v>
      </c>
      <c r="G2928" s="27" t="s">
        <v>664</v>
      </c>
      <c r="H2928" s="37">
        <v>28.558301660000001</v>
      </c>
      <c r="I2928" s="24" t="s">
        <v>5010</v>
      </c>
      <c r="J2928" s="37">
        <v>28.644006600000001</v>
      </c>
      <c r="K2928" s="24" t="s">
        <v>5007</v>
      </c>
      <c r="L2928" s="28">
        <v>26117</v>
      </c>
      <c r="M2928" s="28">
        <v>0</v>
      </c>
      <c r="N2928" s="28">
        <v>26117</v>
      </c>
      <c r="O2928" s="25" t="s">
        <v>25376</v>
      </c>
      <c r="P2928" s="24">
        <v>11</v>
      </c>
      <c r="Q2928" s="24" t="s">
        <v>203</v>
      </c>
      <c r="R2928" s="28">
        <v>818</v>
      </c>
      <c r="S2928" s="28">
        <v>3170</v>
      </c>
      <c r="T2928" s="29">
        <v>0.15269747673928857</v>
      </c>
      <c r="U2928" s="28">
        <v>48104</v>
      </c>
      <c r="V2928" s="63"/>
      <c r="W2928" s="61">
        <f>(Table134[[#This Row],[2042 Future AADT]]-Table134[[#This Row],[AADT 2022]])/20*($W$5-2022)+Table134[[#This Row],[AADT 2022]]</f>
        <v>48104</v>
      </c>
      <c r="X2928" s="63"/>
    </row>
    <row r="2929" spans="1:24" s="21" customFormat="1" ht="24" customHeight="1" x14ac:dyDescent="0.25">
      <c r="A2929" s="24" t="s">
        <v>10780</v>
      </c>
      <c r="B2929" s="25" t="s">
        <v>18992</v>
      </c>
      <c r="C2929" s="24">
        <v>3894</v>
      </c>
      <c r="D2929" s="24" t="s">
        <v>17075</v>
      </c>
      <c r="E2929" s="24" t="s">
        <v>10781</v>
      </c>
      <c r="F2929" s="26">
        <f>Table134[[#This Row],[ToMeasure]]-Table134[[#This Row],[FromMeasure]]</f>
        <v>8.7581129999999993E-2</v>
      </c>
      <c r="G2929" s="27" t="s">
        <v>532</v>
      </c>
      <c r="H2929" s="37">
        <v>0</v>
      </c>
      <c r="I2929" s="24" t="s">
        <v>3540</v>
      </c>
      <c r="J2929" s="37">
        <v>8.7581129999999993E-2</v>
      </c>
      <c r="K2929" s="24" t="s">
        <v>6476</v>
      </c>
      <c r="L2929" s="28">
        <v>17874</v>
      </c>
      <c r="M2929" s="28">
        <v>13093</v>
      </c>
      <c r="N2929" s="28">
        <v>30967</v>
      </c>
      <c r="O2929" s="25" t="s">
        <v>25377</v>
      </c>
      <c r="P2929" s="24">
        <v>8</v>
      </c>
      <c r="Q2929" s="24">
        <v>51</v>
      </c>
      <c r="R2929" s="28">
        <v>956</v>
      </c>
      <c r="S2929" s="28">
        <v>3701</v>
      </c>
      <c r="T2929" s="29">
        <v>0.15038589466205962</v>
      </c>
      <c r="U2929" s="28">
        <v>57037</v>
      </c>
      <c r="V2929" s="63"/>
      <c r="W2929" s="61">
        <f>(Table134[[#This Row],[2042 Future AADT]]-Table134[[#This Row],[AADT 2022]])/20*($W$5-2022)+Table134[[#This Row],[AADT 2022]]</f>
        <v>57037</v>
      </c>
      <c r="X2929" s="63"/>
    </row>
    <row r="2930" spans="1:24" s="21" customFormat="1" ht="24" customHeight="1" x14ac:dyDescent="0.25">
      <c r="A2930" s="24" t="s">
        <v>10783</v>
      </c>
      <c r="B2930" s="25" t="s">
        <v>20966</v>
      </c>
      <c r="C2930" s="24">
        <v>7524</v>
      </c>
      <c r="D2930" s="24" t="s">
        <v>17075</v>
      </c>
      <c r="E2930" s="24" t="s">
        <v>10781</v>
      </c>
      <c r="F2930" s="26">
        <f>Table134[[#This Row],[ToMeasure]]-Table134[[#This Row],[FromMeasure]]</f>
        <v>7.0346779999999942E-2</v>
      </c>
      <c r="G2930" s="27" t="s">
        <v>532</v>
      </c>
      <c r="H2930" s="37">
        <v>2.22952767</v>
      </c>
      <c r="I2930" s="24" t="s">
        <v>5469</v>
      </c>
      <c r="J2930" s="37">
        <v>2.2998744499999999</v>
      </c>
      <c r="K2930" s="24" t="s">
        <v>10784</v>
      </c>
      <c r="L2930" s="28">
        <v>34076</v>
      </c>
      <c r="M2930" s="28">
        <v>0</v>
      </c>
      <c r="N2930" s="28">
        <v>34076</v>
      </c>
      <c r="O2930" s="25" t="s">
        <v>25378</v>
      </c>
      <c r="P2930" s="24">
        <v>14</v>
      </c>
      <c r="Q2930" s="24" t="s">
        <v>203</v>
      </c>
      <c r="R2930" s="28">
        <v>1799</v>
      </c>
      <c r="S2930" s="28">
        <v>1491</v>
      </c>
      <c r="T2930" s="29">
        <v>9.6548890714872632E-2</v>
      </c>
      <c r="U2930" s="28">
        <v>53637</v>
      </c>
      <c r="V2930" s="63"/>
      <c r="W2930" s="61">
        <f>(Table134[[#This Row],[2042 Future AADT]]-Table134[[#This Row],[AADT 2022]])/20*($W$5-2022)+Table134[[#This Row],[AADT 2022]]</f>
        <v>53637</v>
      </c>
      <c r="X2930" s="63"/>
    </row>
    <row r="2931" spans="1:24" s="21" customFormat="1" ht="24" customHeight="1" x14ac:dyDescent="0.25">
      <c r="A2931" s="24" t="s">
        <v>14359</v>
      </c>
      <c r="B2931" s="25" t="s">
        <v>20916</v>
      </c>
      <c r="C2931" s="24">
        <v>7454</v>
      </c>
      <c r="D2931" s="24" t="s">
        <v>17075</v>
      </c>
      <c r="E2931" s="24" t="s">
        <v>10781</v>
      </c>
      <c r="F2931" s="26">
        <f>Table134[[#This Row],[ToMeasure]]-Table134[[#This Row],[FromMeasure]]</f>
        <v>9.5187600000000039E-2</v>
      </c>
      <c r="G2931" s="27" t="s">
        <v>532</v>
      </c>
      <c r="H2931" s="37">
        <v>7.2461967300000003</v>
      </c>
      <c r="I2931" s="24" t="s">
        <v>5275</v>
      </c>
      <c r="J2931" s="37">
        <v>7.3413843300000003</v>
      </c>
      <c r="K2931" s="24" t="s">
        <v>5195</v>
      </c>
      <c r="L2931" s="28">
        <v>11557</v>
      </c>
      <c r="M2931" s="28">
        <v>26269</v>
      </c>
      <c r="N2931" s="28">
        <v>37826</v>
      </c>
      <c r="O2931" s="25" t="s">
        <v>25379</v>
      </c>
      <c r="P2931" s="24">
        <v>9</v>
      </c>
      <c r="Q2931" s="24">
        <v>85</v>
      </c>
      <c r="R2931" s="28">
        <v>1170</v>
      </c>
      <c r="S2931" s="28">
        <v>4533</v>
      </c>
      <c r="T2931" s="29">
        <v>0.15076931211336117</v>
      </c>
      <c r="U2931" s="28">
        <v>59539</v>
      </c>
      <c r="V2931" s="63"/>
      <c r="W2931" s="61">
        <f>(Table134[[#This Row],[2042 Future AADT]]-Table134[[#This Row],[AADT 2022]])/20*($W$5-2022)+Table134[[#This Row],[AADT 2022]]</f>
        <v>59539</v>
      </c>
      <c r="X2931" s="63"/>
    </row>
    <row r="2932" spans="1:24" s="21" customFormat="1" ht="24" customHeight="1" x14ac:dyDescent="0.25">
      <c r="A2932" s="24" t="s">
        <v>10786</v>
      </c>
      <c r="B2932" s="25" t="s">
        <v>21172</v>
      </c>
      <c r="C2932" s="24">
        <v>8054</v>
      </c>
      <c r="D2932" s="24" t="s">
        <v>17075</v>
      </c>
      <c r="E2932" s="24" t="s">
        <v>10781</v>
      </c>
      <c r="F2932" s="26">
        <f>Table134[[#This Row],[ToMeasure]]-Table134[[#This Row],[FromMeasure]]</f>
        <v>8.0207919999999433E-2</v>
      </c>
      <c r="G2932" s="27" t="s">
        <v>532</v>
      </c>
      <c r="H2932" s="37">
        <v>21.989954149999999</v>
      </c>
      <c r="I2932" s="24" t="s">
        <v>5697</v>
      </c>
      <c r="J2932" s="37">
        <v>22.070162069999999</v>
      </c>
      <c r="K2932" s="24" t="s">
        <v>5530</v>
      </c>
      <c r="L2932" s="28">
        <v>8599</v>
      </c>
      <c r="M2932" s="28">
        <v>12737</v>
      </c>
      <c r="N2932" s="28">
        <v>21336</v>
      </c>
      <c r="O2932" s="25" t="s">
        <v>25380</v>
      </c>
      <c r="P2932" s="24">
        <v>9</v>
      </c>
      <c r="Q2932" s="24">
        <v>51</v>
      </c>
      <c r="R2932" s="28">
        <v>673</v>
      </c>
      <c r="S2932" s="28">
        <v>2608</v>
      </c>
      <c r="T2932" s="29">
        <v>0.15377765279340083</v>
      </c>
      <c r="U2932" s="28">
        <v>39298</v>
      </c>
      <c r="V2932" s="63"/>
      <c r="W2932" s="61">
        <f>(Table134[[#This Row],[2042 Future AADT]]-Table134[[#This Row],[AADT 2022]])/20*($W$5-2022)+Table134[[#This Row],[AADT 2022]]</f>
        <v>39298</v>
      </c>
      <c r="X2932" s="63"/>
    </row>
    <row r="2933" spans="1:24" s="21" customFormat="1" ht="24" customHeight="1" x14ac:dyDescent="0.25">
      <c r="A2933" s="24" t="s">
        <v>16822</v>
      </c>
      <c r="B2933" s="25" t="s">
        <v>19697</v>
      </c>
      <c r="C2933" s="24">
        <v>5014</v>
      </c>
      <c r="D2933" s="24" t="s">
        <v>17075</v>
      </c>
      <c r="E2933" s="24" t="s">
        <v>16823</v>
      </c>
      <c r="F2933" s="26">
        <f>Table134[[#This Row],[ToMeasure]]-Table134[[#This Row],[FromMeasure]]</f>
        <v>2.9355569999999886E-2</v>
      </c>
      <c r="G2933" s="27" t="s">
        <v>14383</v>
      </c>
      <c r="H2933" s="37">
        <v>30.353438950000001</v>
      </c>
      <c r="I2933" s="24" t="s">
        <v>512</v>
      </c>
      <c r="J2933" s="37">
        <v>30.382794520000001</v>
      </c>
      <c r="K2933" s="24" t="s">
        <v>3958</v>
      </c>
      <c r="L2933" s="28">
        <v>4252</v>
      </c>
      <c r="M2933" s="28">
        <v>10959</v>
      </c>
      <c r="N2933" s="28">
        <v>15211</v>
      </c>
      <c r="O2933" s="25" t="s">
        <v>25381</v>
      </c>
      <c r="P2933" s="24">
        <v>11</v>
      </c>
      <c r="Q2933" s="24">
        <v>72</v>
      </c>
      <c r="R2933" s="28">
        <v>1363</v>
      </c>
      <c r="S2933" s="28">
        <v>221</v>
      </c>
      <c r="T2933" s="29">
        <v>0.10413516534087174</v>
      </c>
      <c r="U2933" s="28">
        <v>23943</v>
      </c>
      <c r="V2933" s="63"/>
      <c r="W2933" s="61">
        <f>(Table134[[#This Row],[2042 Future AADT]]-Table134[[#This Row],[AADT 2022]])/20*($W$5-2022)+Table134[[#This Row],[AADT 2022]]</f>
        <v>23943</v>
      </c>
      <c r="X2933" s="63"/>
    </row>
    <row r="2934" spans="1:24" s="21" customFormat="1" ht="24" customHeight="1" x14ac:dyDescent="0.25">
      <c r="A2934" s="24" t="s">
        <v>15006</v>
      </c>
      <c r="B2934" s="25" t="s">
        <v>21253</v>
      </c>
      <c r="C2934" s="24">
        <v>8344</v>
      </c>
      <c r="D2934" s="24" t="s">
        <v>17075</v>
      </c>
      <c r="E2934" s="24" t="s">
        <v>14362</v>
      </c>
      <c r="F2934" s="26">
        <f>Table134[[#This Row],[ToMeasure]]-Table134[[#This Row],[FromMeasure]]</f>
        <v>0.20493855999999955</v>
      </c>
      <c r="G2934" s="27" t="s">
        <v>1942</v>
      </c>
      <c r="H2934" s="37">
        <v>5.6596795200000001</v>
      </c>
      <c r="I2934" s="24" t="s">
        <v>15007</v>
      </c>
      <c r="J2934" s="37">
        <v>5.8646180799999996</v>
      </c>
      <c r="K2934" s="24" t="s">
        <v>15008</v>
      </c>
      <c r="L2934" s="28">
        <v>31288</v>
      </c>
      <c r="M2934" s="28">
        <v>14922</v>
      </c>
      <c r="N2934" s="28">
        <v>46210</v>
      </c>
      <c r="O2934" s="25" t="s">
        <v>25382</v>
      </c>
      <c r="P2934" s="24">
        <v>9</v>
      </c>
      <c r="Q2934" s="24">
        <v>65</v>
      </c>
      <c r="R2934" s="28">
        <v>1437</v>
      </c>
      <c r="S2934" s="28">
        <v>5571</v>
      </c>
      <c r="T2934" s="29">
        <v>0.15165548582557889</v>
      </c>
      <c r="U2934" s="28">
        <v>72736</v>
      </c>
      <c r="V2934" s="63"/>
      <c r="W2934" s="61">
        <f>(Table134[[#This Row],[2042 Future AADT]]-Table134[[#This Row],[AADT 2022]])/20*($W$5-2022)+Table134[[#This Row],[AADT 2022]]</f>
        <v>72736</v>
      </c>
      <c r="X2934" s="63"/>
    </row>
    <row r="2935" spans="1:24" s="21" customFormat="1" ht="24" customHeight="1" x14ac:dyDescent="0.25">
      <c r="A2935" s="24" t="s">
        <v>14361</v>
      </c>
      <c r="B2935" s="25" t="s">
        <v>20599</v>
      </c>
      <c r="C2935" s="24">
        <v>6864</v>
      </c>
      <c r="D2935" s="24" t="s">
        <v>17075</v>
      </c>
      <c r="E2935" s="24" t="s">
        <v>14362</v>
      </c>
      <c r="F2935" s="26">
        <f>Table134[[#This Row],[ToMeasure]]-Table134[[#This Row],[FromMeasure]]</f>
        <v>7.8219599999998835E-2</v>
      </c>
      <c r="G2935" s="27" t="s">
        <v>1942</v>
      </c>
      <c r="H2935" s="37">
        <v>12.55794481</v>
      </c>
      <c r="I2935" s="24" t="s">
        <v>13593</v>
      </c>
      <c r="J2935" s="37">
        <v>12.636164409999999</v>
      </c>
      <c r="K2935" s="24" t="s">
        <v>13599</v>
      </c>
      <c r="L2935" s="28">
        <v>25654</v>
      </c>
      <c r="M2935" s="28">
        <v>16990</v>
      </c>
      <c r="N2935" s="28">
        <v>42644</v>
      </c>
      <c r="O2935" s="25" t="s">
        <v>25383</v>
      </c>
      <c r="P2935" s="24">
        <v>9</v>
      </c>
      <c r="Q2935" s="24">
        <v>56</v>
      </c>
      <c r="R2935" s="28">
        <v>1327</v>
      </c>
      <c r="S2935" s="28">
        <v>5139</v>
      </c>
      <c r="T2935" s="29">
        <v>0.15162742707063126</v>
      </c>
      <c r="U2935" s="28">
        <v>67123</v>
      </c>
      <c r="V2935" s="63"/>
      <c r="W2935" s="61">
        <f>(Table134[[#This Row],[2042 Future AADT]]-Table134[[#This Row],[AADT 2022]])/20*($W$5-2022)+Table134[[#This Row],[AADT 2022]]</f>
        <v>67123</v>
      </c>
      <c r="X2935" s="63"/>
    </row>
    <row r="2936" spans="1:24" s="21" customFormat="1" ht="24" customHeight="1" x14ac:dyDescent="0.25">
      <c r="A2936" s="24" t="s">
        <v>16824</v>
      </c>
      <c r="B2936" s="25" t="s">
        <v>21117</v>
      </c>
      <c r="C2936" s="24">
        <v>7904</v>
      </c>
      <c r="D2936" s="24" t="s">
        <v>17075</v>
      </c>
      <c r="E2936" s="24" t="s">
        <v>14362</v>
      </c>
      <c r="F2936" s="26">
        <f>Table134[[#This Row],[ToMeasure]]-Table134[[#This Row],[FromMeasure]]</f>
        <v>6.805443000000011E-2</v>
      </c>
      <c r="G2936" s="27" t="s">
        <v>1942</v>
      </c>
      <c r="H2936" s="37">
        <v>19.196338050000001</v>
      </c>
      <c r="I2936" s="24" t="s">
        <v>5639</v>
      </c>
      <c r="J2936" s="37">
        <v>19.264392480000001</v>
      </c>
      <c r="K2936" s="24" t="s">
        <v>5645</v>
      </c>
      <c r="L2936" s="28">
        <v>3206</v>
      </c>
      <c r="M2936" s="28">
        <v>1492</v>
      </c>
      <c r="N2936" s="28">
        <v>4698</v>
      </c>
      <c r="O2936" s="25" t="s">
        <v>25384</v>
      </c>
      <c r="P2936" s="24">
        <v>14</v>
      </c>
      <c r="Q2936" s="24">
        <v>74</v>
      </c>
      <c r="R2936" s="28">
        <v>147</v>
      </c>
      <c r="S2936" s="28">
        <v>573</v>
      </c>
      <c r="T2936" s="29">
        <v>0.1532567049808429</v>
      </c>
      <c r="U2936" s="28">
        <v>7395</v>
      </c>
      <c r="V2936" s="63"/>
      <c r="W2936" s="61">
        <f>(Table134[[#This Row],[2042 Future AADT]]-Table134[[#This Row],[AADT 2022]])/20*($W$5-2022)+Table134[[#This Row],[AADT 2022]]</f>
        <v>7395</v>
      </c>
      <c r="X2936" s="63"/>
    </row>
    <row r="2937" spans="1:24" s="21" customFormat="1" ht="24" customHeight="1" x14ac:dyDescent="0.25">
      <c r="A2937" s="24" t="s">
        <v>15010</v>
      </c>
      <c r="B2937" s="25" t="s">
        <v>19567</v>
      </c>
      <c r="C2937" s="24">
        <v>4854</v>
      </c>
      <c r="D2937" s="24" t="s">
        <v>17075</v>
      </c>
      <c r="E2937" s="24" t="s">
        <v>14365</v>
      </c>
      <c r="F2937" s="26">
        <f>Table134[[#This Row],[ToMeasure]]-Table134[[#This Row],[FromMeasure]]</f>
        <v>4.5270800000011491E-2</v>
      </c>
      <c r="G2937" s="27" t="s">
        <v>1919</v>
      </c>
      <c r="H2937" s="37">
        <v>66.445767399999994</v>
      </c>
      <c r="I2937" s="24" t="s">
        <v>2205</v>
      </c>
      <c r="J2937" s="37">
        <v>66.491038200000006</v>
      </c>
      <c r="K2937" s="24" t="s">
        <v>3958</v>
      </c>
      <c r="L2937" s="28">
        <v>11476</v>
      </c>
      <c r="M2937" s="28">
        <v>9660</v>
      </c>
      <c r="N2937" s="28">
        <v>21136</v>
      </c>
      <c r="O2937" s="25" t="s">
        <v>25385</v>
      </c>
      <c r="P2937" s="24">
        <v>9</v>
      </c>
      <c r="Q2937" s="24">
        <v>80</v>
      </c>
      <c r="R2937" s="28">
        <v>1957</v>
      </c>
      <c r="S2937" s="28">
        <v>319</v>
      </c>
      <c r="T2937" s="29">
        <v>0.10768357305071916</v>
      </c>
      <c r="U2937" s="28">
        <v>33269</v>
      </c>
      <c r="V2937" s="63"/>
      <c r="W2937" s="61">
        <f>(Table134[[#This Row],[2042 Future AADT]]-Table134[[#This Row],[AADT 2022]])/20*($W$5-2022)+Table134[[#This Row],[AADT 2022]]</f>
        <v>33269</v>
      </c>
      <c r="X2937" s="63"/>
    </row>
    <row r="2938" spans="1:24" s="21" customFormat="1" ht="24" customHeight="1" x14ac:dyDescent="0.25">
      <c r="A2938" s="24" t="s">
        <v>14364</v>
      </c>
      <c r="B2938" s="25" t="s">
        <v>21024</v>
      </c>
      <c r="C2938" s="24">
        <v>7665</v>
      </c>
      <c r="D2938" s="24" t="s">
        <v>17075</v>
      </c>
      <c r="E2938" s="24" t="s">
        <v>14365</v>
      </c>
      <c r="F2938" s="26">
        <f>Table134[[#This Row],[ToMeasure]]-Table134[[#This Row],[FromMeasure]]</f>
        <v>8.5260699999992084E-2</v>
      </c>
      <c r="G2938" s="27" t="s">
        <v>1919</v>
      </c>
      <c r="H2938" s="37">
        <v>74.465380600000003</v>
      </c>
      <c r="I2938" s="24" t="s">
        <v>13086</v>
      </c>
      <c r="J2938" s="37">
        <v>74.550641299999995</v>
      </c>
      <c r="K2938" s="24" t="s">
        <v>5530</v>
      </c>
      <c r="L2938" s="28">
        <v>8762</v>
      </c>
      <c r="M2938" s="28">
        <v>8503</v>
      </c>
      <c r="N2938" s="28">
        <v>17265</v>
      </c>
      <c r="O2938" s="25" t="s">
        <v>25386</v>
      </c>
      <c r="P2938" s="24">
        <v>11</v>
      </c>
      <c r="Q2938" s="24">
        <v>59</v>
      </c>
      <c r="R2938" s="28">
        <v>532</v>
      </c>
      <c r="S2938" s="28">
        <v>2065</v>
      </c>
      <c r="T2938" s="29">
        <v>0.15041992470315668</v>
      </c>
      <c r="U2938" s="28">
        <v>27176</v>
      </c>
      <c r="V2938" s="63"/>
      <c r="W2938" s="61">
        <f>(Table134[[#This Row],[2042 Future AADT]]-Table134[[#This Row],[AADT 2022]])/20*($W$5-2022)+Table134[[#This Row],[AADT 2022]]</f>
        <v>27176</v>
      </c>
      <c r="X2938" s="63"/>
    </row>
    <row r="2939" spans="1:24" s="21" customFormat="1" ht="24" customHeight="1" x14ac:dyDescent="0.25">
      <c r="A2939" s="24" t="s">
        <v>10788</v>
      </c>
      <c r="B2939" s="25" t="s">
        <v>18712</v>
      </c>
      <c r="C2939" s="24">
        <v>3274</v>
      </c>
      <c r="D2939" s="24" t="s">
        <v>17075</v>
      </c>
      <c r="E2939" s="24" t="s">
        <v>10789</v>
      </c>
      <c r="F2939" s="26">
        <f>Table134[[#This Row],[ToMeasure]]-Table134[[#This Row],[FromMeasure]]</f>
        <v>0.34717355000000083</v>
      </c>
      <c r="G2939" s="27" t="s">
        <v>279</v>
      </c>
      <c r="H2939" s="37">
        <v>11.017671419999999</v>
      </c>
      <c r="I2939" s="24" t="s">
        <v>3212</v>
      </c>
      <c r="J2939" s="37">
        <v>11.36484497</v>
      </c>
      <c r="K2939" s="24" t="s">
        <v>10790</v>
      </c>
      <c r="L2939" s="28">
        <v>12</v>
      </c>
      <c r="M2939" s="28">
        <v>32</v>
      </c>
      <c r="N2939" s="28">
        <v>44</v>
      </c>
      <c r="O2939" s="25" t="s">
        <v>25387</v>
      </c>
      <c r="P2939" s="24">
        <v>32</v>
      </c>
      <c r="Q2939" s="24" t="s">
        <v>203</v>
      </c>
      <c r="R2939" s="28">
        <v>2</v>
      </c>
      <c r="S2939" s="28">
        <v>1</v>
      </c>
      <c r="T2939" s="29">
        <v>6.8181818181818177E-2</v>
      </c>
      <c r="U2939" s="28">
        <v>74</v>
      </c>
      <c r="V2939" s="63"/>
      <c r="W2939" s="61">
        <f>(Table134[[#This Row],[2042 Future AADT]]-Table134[[#This Row],[AADT 2022]])/20*($W$5-2022)+Table134[[#This Row],[AADT 2022]]</f>
        <v>74</v>
      </c>
      <c r="X2939" s="63"/>
    </row>
    <row r="2940" spans="1:24" s="21" customFormat="1" ht="24" customHeight="1" x14ac:dyDescent="0.25">
      <c r="A2940" s="24" t="s">
        <v>10792</v>
      </c>
      <c r="B2940" s="25" t="s">
        <v>21323</v>
      </c>
      <c r="C2940" s="24">
        <v>8594</v>
      </c>
      <c r="D2940" s="24" t="s">
        <v>17075</v>
      </c>
      <c r="E2940" s="24" t="s">
        <v>10793</v>
      </c>
      <c r="F2940" s="26">
        <f>Table134[[#This Row],[ToMeasure]]-Table134[[#This Row],[FromMeasure]]</f>
        <v>0.11144194999999968</v>
      </c>
      <c r="G2940" s="27" t="s">
        <v>474</v>
      </c>
      <c r="H2940" s="37">
        <v>6.7226847200000002</v>
      </c>
      <c r="I2940" s="24" t="s">
        <v>3430</v>
      </c>
      <c r="J2940" s="37">
        <v>6.8341266699999998</v>
      </c>
      <c r="K2940" s="24" t="s">
        <v>10794</v>
      </c>
      <c r="L2940" s="28">
        <v>8612</v>
      </c>
      <c r="M2940" s="28">
        <v>11514</v>
      </c>
      <c r="N2940" s="28">
        <v>20126</v>
      </c>
      <c r="O2940" s="25" t="s">
        <v>25388</v>
      </c>
      <c r="P2940" s="24">
        <v>9</v>
      </c>
      <c r="Q2940" s="24">
        <v>56</v>
      </c>
      <c r="R2940" s="28">
        <v>1851</v>
      </c>
      <c r="S2940" s="28">
        <v>300</v>
      </c>
      <c r="T2940" s="29">
        <v>0.10687667693530756</v>
      </c>
      <c r="U2940" s="28">
        <v>37069</v>
      </c>
      <c r="V2940" s="63"/>
      <c r="W2940" s="61">
        <f>(Table134[[#This Row],[2042 Future AADT]]-Table134[[#This Row],[AADT 2022]])/20*($W$5-2022)+Table134[[#This Row],[AADT 2022]]</f>
        <v>37069</v>
      </c>
      <c r="X2940" s="63"/>
    </row>
    <row r="2941" spans="1:24" s="21" customFormat="1" ht="24" customHeight="1" x14ac:dyDescent="0.25">
      <c r="A2941" s="24" t="s">
        <v>10796</v>
      </c>
      <c r="B2941" s="25" t="s">
        <v>20876</v>
      </c>
      <c r="C2941" s="24">
        <v>7364</v>
      </c>
      <c r="D2941" s="24" t="s">
        <v>17075</v>
      </c>
      <c r="E2941" s="24" t="s">
        <v>10797</v>
      </c>
      <c r="F2941" s="26">
        <f>Table134[[#This Row],[ToMeasure]]-Table134[[#This Row],[FromMeasure]]</f>
        <v>6.9814599999999949E-2</v>
      </c>
      <c r="G2941" s="27" t="s">
        <v>1768</v>
      </c>
      <c r="H2941" s="37">
        <v>2.3691951000000002</v>
      </c>
      <c r="I2941" s="24" t="s">
        <v>1768</v>
      </c>
      <c r="J2941" s="37">
        <v>2.4390097000000002</v>
      </c>
      <c r="K2941" s="24" t="s">
        <v>5405</v>
      </c>
      <c r="L2941" s="28">
        <v>6231</v>
      </c>
      <c r="M2941" s="28">
        <v>14151</v>
      </c>
      <c r="N2941" s="28">
        <v>20382</v>
      </c>
      <c r="O2941" s="25" t="s">
        <v>25389</v>
      </c>
      <c r="P2941" s="24">
        <v>13</v>
      </c>
      <c r="Q2941" s="24">
        <v>81</v>
      </c>
      <c r="R2941" s="28">
        <v>630</v>
      </c>
      <c r="S2941" s="28">
        <v>2442</v>
      </c>
      <c r="T2941" s="29">
        <v>0.15072122460994997</v>
      </c>
      <c r="U2941" s="28">
        <v>37541</v>
      </c>
      <c r="V2941" s="63"/>
      <c r="W2941" s="61">
        <f>(Table134[[#This Row],[2042 Future AADT]]-Table134[[#This Row],[AADT 2022]])/20*($W$5-2022)+Table134[[#This Row],[AADT 2022]]</f>
        <v>37541</v>
      </c>
      <c r="X2941" s="63"/>
    </row>
    <row r="2942" spans="1:24" s="21" customFormat="1" ht="24" customHeight="1" x14ac:dyDescent="0.25">
      <c r="A2942" s="24" t="s">
        <v>16826</v>
      </c>
      <c r="B2942" s="25" t="s">
        <v>21391</v>
      </c>
      <c r="C2942" s="24">
        <v>8672</v>
      </c>
      <c r="D2942" s="24" t="s">
        <v>17075</v>
      </c>
      <c r="E2942" s="24" t="s">
        <v>16827</v>
      </c>
      <c r="F2942" s="26">
        <f>Table134[[#This Row],[ToMeasure]]-Table134[[#This Row],[FromMeasure]]</f>
        <v>3.8564920000000003E-2</v>
      </c>
      <c r="G2942" s="27" t="s">
        <v>10132</v>
      </c>
      <c r="H2942" s="37">
        <v>0</v>
      </c>
      <c r="I2942" s="24" t="s">
        <v>2602</v>
      </c>
      <c r="J2942" s="37">
        <v>3.8564920000000003E-2</v>
      </c>
      <c r="K2942" s="24" t="s">
        <v>10121</v>
      </c>
      <c r="L2942" s="28">
        <v>0</v>
      </c>
      <c r="M2942" s="28">
        <v>24800</v>
      </c>
      <c r="N2942" s="28">
        <v>24800</v>
      </c>
      <c r="O2942" s="25" t="s">
        <v>25275</v>
      </c>
      <c r="P2942" s="24">
        <v>11</v>
      </c>
      <c r="Q2942" s="24" t="s">
        <v>203</v>
      </c>
      <c r="R2942" s="28">
        <v>898</v>
      </c>
      <c r="S2942" s="28">
        <v>746</v>
      </c>
      <c r="T2942" s="29">
        <v>6.6290322580645156E-2</v>
      </c>
      <c r="U2942" s="28">
        <v>31481</v>
      </c>
      <c r="V2942" s="63"/>
      <c r="W2942" s="61">
        <f>(Table134[[#This Row],[2042 Future AADT]]-Table134[[#This Row],[AADT 2022]])/20*($W$5-2022)+Table134[[#This Row],[AADT 2022]]</f>
        <v>31481</v>
      </c>
      <c r="X2942" s="63"/>
    </row>
    <row r="2943" spans="1:24" s="21" customFormat="1" ht="24" customHeight="1" x14ac:dyDescent="0.25">
      <c r="A2943" s="24" t="s">
        <v>14367</v>
      </c>
      <c r="B2943" s="25" t="s">
        <v>21367</v>
      </c>
      <c r="C2943" s="24">
        <v>8646</v>
      </c>
      <c r="D2943" s="24" t="s">
        <v>17075</v>
      </c>
      <c r="E2943" s="24" t="s">
        <v>14368</v>
      </c>
      <c r="F2943" s="26">
        <f>Table134[[#This Row],[ToMeasure]]-Table134[[#This Row],[FromMeasure]]</f>
        <v>8.6694899999999908E-2</v>
      </c>
      <c r="G2943" s="27" t="s">
        <v>137</v>
      </c>
      <c r="H2943" s="37">
        <v>2.3276040199999999</v>
      </c>
      <c r="I2943" s="24" t="s">
        <v>5903</v>
      </c>
      <c r="J2943" s="37">
        <v>2.4142989199999998</v>
      </c>
      <c r="K2943" s="24" t="s">
        <v>9976</v>
      </c>
      <c r="L2943" s="28">
        <v>12927</v>
      </c>
      <c r="M2943" s="28">
        <v>7876</v>
      </c>
      <c r="N2943" s="28">
        <v>20803</v>
      </c>
      <c r="O2943" s="25" t="s">
        <v>25390</v>
      </c>
      <c r="P2943" s="24">
        <v>10</v>
      </c>
      <c r="Q2943" s="24">
        <v>60</v>
      </c>
      <c r="R2943" s="28">
        <v>817</v>
      </c>
      <c r="S2943" s="28">
        <v>1090</v>
      </c>
      <c r="T2943" s="29">
        <v>9.1669470749411147E-2</v>
      </c>
      <c r="U2943" s="28">
        <v>38316</v>
      </c>
      <c r="V2943" s="63"/>
      <c r="W2943" s="61">
        <f>(Table134[[#This Row],[2042 Future AADT]]-Table134[[#This Row],[AADT 2022]])/20*($W$5-2022)+Table134[[#This Row],[AADT 2022]]</f>
        <v>38316</v>
      </c>
      <c r="X2943" s="63"/>
    </row>
    <row r="2944" spans="1:24" s="21" customFormat="1" ht="24" customHeight="1" x14ac:dyDescent="0.25">
      <c r="A2944" s="24" t="s">
        <v>16828</v>
      </c>
      <c r="B2944" s="25" t="s">
        <v>19029</v>
      </c>
      <c r="C2944" s="24">
        <v>3964</v>
      </c>
      <c r="D2944" s="24" t="s">
        <v>17075</v>
      </c>
      <c r="E2944" s="24" t="s">
        <v>10800</v>
      </c>
      <c r="F2944" s="26">
        <f>Table134[[#This Row],[ToMeasure]]-Table134[[#This Row],[FromMeasure]]</f>
        <v>0.12262282000000002</v>
      </c>
      <c r="G2944" s="27" t="s">
        <v>546</v>
      </c>
      <c r="H2944" s="37">
        <v>0.72463303000000001</v>
      </c>
      <c r="I2944" s="24" t="s">
        <v>16829</v>
      </c>
      <c r="J2944" s="37">
        <v>0.84725585000000003</v>
      </c>
      <c r="K2944" s="24" t="s">
        <v>16830</v>
      </c>
      <c r="L2944" s="28">
        <v>6881</v>
      </c>
      <c r="M2944" s="28">
        <v>13628</v>
      </c>
      <c r="N2944" s="28">
        <v>20509</v>
      </c>
      <c r="O2944" s="25" t="s">
        <v>25391</v>
      </c>
      <c r="P2944" s="24">
        <v>10</v>
      </c>
      <c r="Q2944" s="24">
        <v>76</v>
      </c>
      <c r="R2944" s="28">
        <v>642</v>
      </c>
      <c r="S2944" s="28">
        <v>2482</v>
      </c>
      <c r="T2944" s="29">
        <v>0.1523233702277049</v>
      </c>
      <c r="U2944" s="28">
        <v>32282</v>
      </c>
      <c r="V2944" s="63"/>
      <c r="W2944" s="61">
        <f>(Table134[[#This Row],[2042 Future AADT]]-Table134[[#This Row],[AADT 2022]])/20*($W$5-2022)+Table134[[#This Row],[AADT 2022]]</f>
        <v>32282</v>
      </c>
      <c r="X2944" s="63"/>
    </row>
    <row r="2945" spans="1:24" s="21" customFormat="1" ht="30" x14ac:dyDescent="0.25">
      <c r="A2945" s="24" t="s">
        <v>10799</v>
      </c>
      <c r="B2945" s="25" t="s">
        <v>25946</v>
      </c>
      <c r="C2945" s="24">
        <v>8204</v>
      </c>
      <c r="D2945" s="24" t="s">
        <v>17075</v>
      </c>
      <c r="E2945" s="24" t="s">
        <v>10800</v>
      </c>
      <c r="F2945" s="26">
        <f>Table134[[#This Row],[ToMeasure]]-Table134[[#This Row],[FromMeasure]]</f>
        <v>9.1051209999999827E-2</v>
      </c>
      <c r="G2945" s="27" t="s">
        <v>546</v>
      </c>
      <c r="H2945" s="37">
        <v>5.3055789000000004</v>
      </c>
      <c r="I2945" s="24" t="s">
        <v>10801</v>
      </c>
      <c r="J2945" s="37">
        <v>5.3966301100000003</v>
      </c>
      <c r="K2945" s="24" t="s">
        <v>10802</v>
      </c>
      <c r="L2945" s="28">
        <v>17622</v>
      </c>
      <c r="M2945" s="28">
        <v>12000</v>
      </c>
      <c r="N2945" s="28">
        <v>29622</v>
      </c>
      <c r="O2945" s="25" t="s">
        <v>25392</v>
      </c>
      <c r="P2945" s="24">
        <v>10</v>
      </c>
      <c r="Q2945" s="24">
        <v>63</v>
      </c>
      <c r="R2945" s="28">
        <v>1675</v>
      </c>
      <c r="S2945" s="28">
        <v>6481</v>
      </c>
      <c r="T2945" s="29">
        <v>0.27533589899399097</v>
      </c>
      <c r="U2945" s="28">
        <v>49987</v>
      </c>
      <c r="V2945" s="63"/>
      <c r="W2945" s="61">
        <f>(Table134[[#This Row],[2042 Future AADT]]-Table134[[#This Row],[AADT 2022]])/20*($W$5-2022)+Table134[[#This Row],[AADT 2022]]</f>
        <v>49987</v>
      </c>
      <c r="X2945" s="63"/>
    </row>
    <row r="2946" spans="1:24" s="21" customFormat="1" ht="24" customHeight="1" x14ac:dyDescent="0.25">
      <c r="A2946" s="24" t="s">
        <v>15012</v>
      </c>
      <c r="B2946" s="25" t="s">
        <v>18972</v>
      </c>
      <c r="C2946" s="24">
        <v>3844</v>
      </c>
      <c r="D2946" s="24" t="s">
        <v>17075</v>
      </c>
      <c r="E2946" s="24" t="s">
        <v>14371</v>
      </c>
      <c r="F2946" s="26">
        <f>Table134[[#This Row],[ToMeasure]]-Table134[[#This Row],[FromMeasure]]</f>
        <v>8.732230000000385E-2</v>
      </c>
      <c r="G2946" s="27" t="s">
        <v>1808</v>
      </c>
      <c r="H2946" s="37">
        <v>50.752901199999997</v>
      </c>
      <c r="I2946" s="24" t="s">
        <v>3294</v>
      </c>
      <c r="J2946" s="37">
        <v>50.8402235</v>
      </c>
      <c r="K2946" s="24" t="s">
        <v>1114</v>
      </c>
      <c r="L2946" s="28">
        <v>13406</v>
      </c>
      <c r="M2946" s="28">
        <v>0</v>
      </c>
      <c r="N2946" s="28">
        <v>13406</v>
      </c>
      <c r="O2946" s="25" t="s">
        <v>25393</v>
      </c>
      <c r="P2946" s="24">
        <v>16</v>
      </c>
      <c r="Q2946" s="24" t="s">
        <v>203</v>
      </c>
      <c r="R2946" s="28">
        <v>414</v>
      </c>
      <c r="S2946" s="28">
        <v>1610</v>
      </c>
      <c r="T2946" s="29">
        <v>0.1509771743995226</v>
      </c>
      <c r="U2946" s="28">
        <v>21102</v>
      </c>
      <c r="V2946" s="63"/>
      <c r="W2946" s="61">
        <f>(Table134[[#This Row],[2042 Future AADT]]-Table134[[#This Row],[AADT 2022]])/20*($W$5-2022)+Table134[[#This Row],[AADT 2022]]</f>
        <v>21102</v>
      </c>
      <c r="X2946" s="63"/>
    </row>
    <row r="2947" spans="1:24" s="21" customFormat="1" ht="24" customHeight="1" x14ac:dyDescent="0.25">
      <c r="A2947" s="24" t="s">
        <v>14370</v>
      </c>
      <c r="B2947" s="25"/>
      <c r="C2947" s="24">
        <v>7544</v>
      </c>
      <c r="D2947" s="24" t="s">
        <v>17075</v>
      </c>
      <c r="E2947" s="24" t="s">
        <v>14371</v>
      </c>
      <c r="F2947" s="26">
        <f>Table134[[#This Row],[ToMeasure]]-Table134[[#This Row],[FromMeasure]]</f>
        <v>0.13418109999999928</v>
      </c>
      <c r="G2947" s="27" t="s">
        <v>1808</v>
      </c>
      <c r="H2947" s="37">
        <v>53.948997599999998</v>
      </c>
      <c r="I2947" s="24" t="s">
        <v>13015</v>
      </c>
      <c r="J2947" s="37">
        <v>54.083178699999998</v>
      </c>
      <c r="K2947" s="24" t="s">
        <v>13012</v>
      </c>
      <c r="L2947" s="28">
        <v>28945</v>
      </c>
      <c r="M2947" s="28">
        <v>0</v>
      </c>
      <c r="N2947" s="28">
        <v>28945</v>
      </c>
      <c r="O2947" s="25" t="s">
        <v>25394</v>
      </c>
      <c r="P2947" s="24">
        <v>11</v>
      </c>
      <c r="Q2947" s="24">
        <v>53</v>
      </c>
      <c r="R2947" s="28">
        <v>897</v>
      </c>
      <c r="S2947" s="28">
        <v>3472</v>
      </c>
      <c r="T2947" s="29">
        <v>0.15094144066332699</v>
      </c>
      <c r="U2947" s="28">
        <v>45560</v>
      </c>
      <c r="V2947" s="63"/>
      <c r="W2947" s="61">
        <f>(Table134[[#This Row],[2042 Future AADT]]-Table134[[#This Row],[AADT 2022]])/20*($W$5-2022)+Table134[[#This Row],[AADT 2022]]</f>
        <v>45560</v>
      </c>
      <c r="X2947" s="63"/>
    </row>
    <row r="2948" spans="1:24" s="21" customFormat="1" ht="45" x14ac:dyDescent="0.25">
      <c r="A2948" s="24" t="s">
        <v>10804</v>
      </c>
      <c r="B2948" s="25" t="s">
        <v>25947</v>
      </c>
      <c r="C2948" s="24">
        <v>7505</v>
      </c>
      <c r="D2948" s="24" t="s">
        <v>17075</v>
      </c>
      <c r="E2948" s="24" t="s">
        <v>10805</v>
      </c>
      <c r="F2948" s="26">
        <f>Table134[[#This Row],[ToMeasure]]-Table134[[#This Row],[FromMeasure]]</f>
        <v>0.10748608000000015</v>
      </c>
      <c r="G2948" s="27" t="s">
        <v>472</v>
      </c>
      <c r="H2948" s="37">
        <v>6.3171929200000001</v>
      </c>
      <c r="I2948" s="24" t="s">
        <v>3419</v>
      </c>
      <c r="J2948" s="37">
        <v>6.4246790000000003</v>
      </c>
      <c r="K2948" s="24" t="s">
        <v>3425</v>
      </c>
      <c r="L2948" s="28">
        <v>14081</v>
      </c>
      <c r="M2948" s="28">
        <v>14113</v>
      </c>
      <c r="N2948" s="28">
        <v>28194</v>
      </c>
      <c r="O2948" s="25" t="s">
        <v>25395</v>
      </c>
      <c r="P2948" s="24">
        <v>8</v>
      </c>
      <c r="Q2948" s="24">
        <v>82</v>
      </c>
      <c r="R2948" s="28">
        <v>175</v>
      </c>
      <c r="S2948" s="28">
        <v>12</v>
      </c>
      <c r="T2948" s="29">
        <v>6.6326168688373415E-3</v>
      </c>
      <c r="U2948" s="28">
        <v>51929</v>
      </c>
      <c r="V2948" s="63"/>
      <c r="W2948" s="61">
        <f>(Table134[[#This Row],[2042 Future AADT]]-Table134[[#This Row],[AADT 2022]])/20*($W$5-2022)+Table134[[#This Row],[AADT 2022]]</f>
        <v>51929</v>
      </c>
      <c r="X2948" s="63"/>
    </row>
    <row r="2949" spans="1:24" s="21" customFormat="1" ht="24" customHeight="1" x14ac:dyDescent="0.25">
      <c r="A2949" s="24" t="s">
        <v>10810</v>
      </c>
      <c r="B2949" s="25" t="s">
        <v>21245</v>
      </c>
      <c r="C2949" s="24">
        <v>8314</v>
      </c>
      <c r="D2949" s="24" t="s">
        <v>17075</v>
      </c>
      <c r="E2949" s="24" t="s">
        <v>10811</v>
      </c>
      <c r="F2949" s="26">
        <f>Table134[[#This Row],[ToMeasure]]-Table134[[#This Row],[FromMeasure]]</f>
        <v>0.11404934000000022</v>
      </c>
      <c r="G2949" s="27" t="s">
        <v>1962</v>
      </c>
      <c r="H2949" s="37">
        <v>2.8437249599999999</v>
      </c>
      <c r="I2949" s="24" t="s">
        <v>10812</v>
      </c>
      <c r="J2949" s="37">
        <v>2.9577743000000001</v>
      </c>
      <c r="K2949" s="24" t="s">
        <v>5760</v>
      </c>
      <c r="L2949" s="28">
        <v>14835</v>
      </c>
      <c r="M2949" s="28">
        <v>15481</v>
      </c>
      <c r="N2949" s="28">
        <v>30316</v>
      </c>
      <c r="O2949" s="25" t="s">
        <v>25396</v>
      </c>
      <c r="P2949" s="24">
        <v>10</v>
      </c>
      <c r="Q2949" s="24">
        <v>60</v>
      </c>
      <c r="R2949" s="28">
        <v>2866</v>
      </c>
      <c r="S2949" s="28">
        <v>467</v>
      </c>
      <c r="T2949" s="29">
        <v>0.10994194484760522</v>
      </c>
      <c r="U2949" s="28">
        <v>55838</v>
      </c>
      <c r="V2949" s="63"/>
      <c r="W2949" s="61">
        <f>(Table134[[#This Row],[2042 Future AADT]]-Table134[[#This Row],[AADT 2022]])/20*($W$5-2022)+Table134[[#This Row],[AADT 2022]]</f>
        <v>55838</v>
      </c>
      <c r="X2949" s="63"/>
    </row>
    <row r="2950" spans="1:24" s="21" customFormat="1" ht="24" customHeight="1" x14ac:dyDescent="0.25">
      <c r="A2950" s="24" t="s">
        <v>10814</v>
      </c>
      <c r="B2950" s="25" t="s">
        <v>18822</v>
      </c>
      <c r="C2950" s="24">
        <v>3514</v>
      </c>
      <c r="D2950" s="24" t="s">
        <v>17075</v>
      </c>
      <c r="E2950" s="24" t="s">
        <v>10815</v>
      </c>
      <c r="F2950" s="26">
        <f>Table134[[#This Row],[ToMeasure]]-Table134[[#This Row],[FromMeasure]]</f>
        <v>0.28677199000000009</v>
      </c>
      <c r="G2950" s="27" t="s">
        <v>462</v>
      </c>
      <c r="H2950" s="37">
        <v>9.2657565000000002</v>
      </c>
      <c r="I2950" s="24" t="s">
        <v>7117</v>
      </c>
      <c r="J2950" s="37">
        <v>9.5525284900000003</v>
      </c>
      <c r="K2950" s="24" t="s">
        <v>3399</v>
      </c>
      <c r="L2950" s="28">
        <v>250</v>
      </c>
      <c r="M2950" s="28">
        <v>1699</v>
      </c>
      <c r="N2950" s="28">
        <v>1949</v>
      </c>
      <c r="O2950" s="25" t="s">
        <v>25397</v>
      </c>
      <c r="P2950" s="24">
        <v>16</v>
      </c>
      <c r="Q2950" s="24">
        <v>97</v>
      </c>
      <c r="R2950" s="28">
        <v>276</v>
      </c>
      <c r="S2950" s="28">
        <v>258</v>
      </c>
      <c r="T2950" s="29">
        <v>0.27398665982555154</v>
      </c>
      <c r="U2950" s="28">
        <v>3289</v>
      </c>
      <c r="V2950" s="63"/>
      <c r="W2950" s="61">
        <f>(Table134[[#This Row],[2042 Future AADT]]-Table134[[#This Row],[AADT 2022]])/20*($W$5-2022)+Table134[[#This Row],[AADT 2022]]</f>
        <v>3289</v>
      </c>
      <c r="X2950" s="63"/>
    </row>
    <row r="2951" spans="1:24" s="21" customFormat="1" ht="24" customHeight="1" x14ac:dyDescent="0.25">
      <c r="A2951" s="24" t="s">
        <v>10817</v>
      </c>
      <c r="B2951" s="25"/>
      <c r="C2951" s="24" t="s">
        <v>203</v>
      </c>
      <c r="D2951" s="24" t="s">
        <v>17075</v>
      </c>
      <c r="E2951" s="24" t="s">
        <v>668</v>
      </c>
      <c r="F2951" s="26">
        <f>Table134[[#This Row],[ToMeasure]]-Table134[[#This Row],[FromMeasure]]</f>
        <v>7.0394139999997662E-2</v>
      </c>
      <c r="G2951" s="27" t="s">
        <v>203</v>
      </c>
      <c r="H2951" s="37">
        <v>21.951800850000001</v>
      </c>
      <c r="I2951" s="24" t="s">
        <v>203</v>
      </c>
      <c r="J2951" s="37">
        <v>22.022194989999999</v>
      </c>
      <c r="K2951" s="24" t="s">
        <v>203</v>
      </c>
      <c r="L2951" s="28" t="s">
        <v>203</v>
      </c>
      <c r="M2951" s="28" t="s">
        <v>203</v>
      </c>
      <c r="N2951" s="28">
        <v>3458</v>
      </c>
      <c r="O2951" s="25" t="s">
        <v>25398</v>
      </c>
      <c r="P2951" s="24" t="s">
        <v>203</v>
      </c>
      <c r="Q2951" s="24" t="s">
        <v>203</v>
      </c>
      <c r="R2951" s="28" t="s">
        <v>203</v>
      </c>
      <c r="S2951" s="28" t="s">
        <v>203</v>
      </c>
      <c r="T2951" s="29" t="s">
        <v>203</v>
      </c>
      <c r="U2951" s="28">
        <v>6191</v>
      </c>
      <c r="V2951" s="63"/>
      <c r="W2951" s="61">
        <f>(Table134[[#This Row],[2042 Future AADT]]-Table134[[#This Row],[AADT 2022]])/20*($W$5-2022)+Table134[[#This Row],[AADT 2022]]</f>
        <v>6191</v>
      </c>
      <c r="X2951" s="63"/>
    </row>
    <row r="2952" spans="1:24" s="21" customFormat="1" ht="24" customHeight="1" x14ac:dyDescent="0.25">
      <c r="A2952" s="24" t="s">
        <v>14382</v>
      </c>
      <c r="B2952" s="25" t="s">
        <v>19697</v>
      </c>
      <c r="C2952" s="24">
        <v>5014</v>
      </c>
      <c r="D2952" s="24" t="s">
        <v>17075</v>
      </c>
      <c r="E2952" s="24" t="s">
        <v>668</v>
      </c>
      <c r="F2952" s="26">
        <f>Table134[[#This Row],[ToMeasure]]-Table134[[#This Row],[FromMeasure]]</f>
        <v>4.6760450000000731E-2</v>
      </c>
      <c r="G2952" s="27" t="s">
        <v>666</v>
      </c>
      <c r="H2952" s="37">
        <v>22.022194989999999</v>
      </c>
      <c r="I2952" s="24" t="s">
        <v>2205</v>
      </c>
      <c r="J2952" s="37">
        <v>22.06895544</v>
      </c>
      <c r="K2952" s="24" t="s">
        <v>512</v>
      </c>
      <c r="L2952" s="28">
        <v>4252</v>
      </c>
      <c r="M2952" s="28">
        <v>10959</v>
      </c>
      <c r="N2952" s="28">
        <v>15211</v>
      </c>
      <c r="O2952" s="25" t="s">
        <v>25381</v>
      </c>
      <c r="P2952" s="24">
        <v>11</v>
      </c>
      <c r="Q2952" s="24">
        <v>72</v>
      </c>
      <c r="R2952" s="28">
        <v>1363</v>
      </c>
      <c r="S2952" s="28">
        <v>221</v>
      </c>
      <c r="T2952" s="29">
        <v>0.10413516534087174</v>
      </c>
      <c r="U2952" s="28">
        <v>23943</v>
      </c>
      <c r="V2952" s="63"/>
      <c r="W2952" s="61">
        <f>(Table134[[#This Row],[2042 Future AADT]]-Table134[[#This Row],[AADT 2022]])/20*($W$5-2022)+Table134[[#This Row],[AADT 2022]]</f>
        <v>23943</v>
      </c>
      <c r="X2952" s="63"/>
    </row>
    <row r="2953" spans="1:24" s="21" customFormat="1" ht="24" customHeight="1" x14ac:dyDescent="0.25">
      <c r="A2953" s="24" t="s">
        <v>14385</v>
      </c>
      <c r="B2953" s="25" t="s">
        <v>20074</v>
      </c>
      <c r="C2953" s="24">
        <v>5684</v>
      </c>
      <c r="D2953" s="24" t="s">
        <v>17075</v>
      </c>
      <c r="E2953" s="24" t="s">
        <v>14386</v>
      </c>
      <c r="F2953" s="26">
        <f>Table134[[#This Row],[ToMeasure]]-Table134[[#This Row],[FromMeasure]]</f>
        <v>3.3008200000000001E-2</v>
      </c>
      <c r="G2953" s="27" t="s">
        <v>759</v>
      </c>
      <c r="H2953" s="37">
        <v>0</v>
      </c>
      <c r="I2953" s="24" t="s">
        <v>4483</v>
      </c>
      <c r="J2953" s="37">
        <v>3.3008200000000001E-2</v>
      </c>
      <c r="K2953" s="24" t="s">
        <v>14387</v>
      </c>
      <c r="L2953" s="28">
        <v>13</v>
      </c>
      <c r="M2953" s="28">
        <v>29</v>
      </c>
      <c r="N2953" s="28">
        <v>42</v>
      </c>
      <c r="O2953" s="25" t="s">
        <v>25399</v>
      </c>
      <c r="P2953" s="24">
        <v>22</v>
      </c>
      <c r="Q2953" s="24">
        <v>67</v>
      </c>
      <c r="R2953" s="28">
        <v>1</v>
      </c>
      <c r="S2953" s="28">
        <v>4</v>
      </c>
      <c r="T2953" s="29">
        <v>0.11904761904761904</v>
      </c>
      <c r="U2953" s="28">
        <v>65</v>
      </c>
      <c r="V2953" s="63"/>
      <c r="W2953" s="61">
        <f>(Table134[[#This Row],[2042 Future AADT]]-Table134[[#This Row],[AADT 2022]])/20*($W$5-2022)+Table134[[#This Row],[AADT 2022]]</f>
        <v>65</v>
      </c>
      <c r="X2953" s="63"/>
    </row>
    <row r="2954" spans="1:24" s="21" customFormat="1" ht="24" customHeight="1" x14ac:dyDescent="0.25">
      <c r="A2954" s="24" t="s">
        <v>15014</v>
      </c>
      <c r="B2954" s="25" t="s">
        <v>20147</v>
      </c>
      <c r="C2954" s="24">
        <v>5844</v>
      </c>
      <c r="D2954" s="24" t="s">
        <v>17075</v>
      </c>
      <c r="E2954" s="24" t="s">
        <v>15015</v>
      </c>
      <c r="F2954" s="26">
        <f>Table134[[#This Row],[ToMeasure]]-Table134[[#This Row],[FromMeasure]]</f>
        <v>0.11100618999999989</v>
      </c>
      <c r="G2954" s="27" t="s">
        <v>791</v>
      </c>
      <c r="H2954" s="37">
        <v>3.0618947200000002</v>
      </c>
      <c r="I2954" s="24" t="s">
        <v>9078</v>
      </c>
      <c r="J2954" s="37">
        <v>3.1729009100000001</v>
      </c>
      <c r="K2954" s="24" t="s">
        <v>8163</v>
      </c>
      <c r="L2954" s="28">
        <v>76</v>
      </c>
      <c r="M2954" s="28">
        <v>18</v>
      </c>
      <c r="N2954" s="28">
        <v>94</v>
      </c>
      <c r="O2954" s="25" t="s">
        <v>25400</v>
      </c>
      <c r="P2954" s="24">
        <v>17</v>
      </c>
      <c r="Q2954" s="24">
        <v>78</v>
      </c>
      <c r="R2954" s="28">
        <v>4</v>
      </c>
      <c r="S2954" s="28">
        <v>18</v>
      </c>
      <c r="T2954" s="29">
        <v>0.23404255319148937</v>
      </c>
      <c r="U2954" s="28">
        <v>145</v>
      </c>
      <c r="V2954" s="63"/>
      <c r="W2954" s="61">
        <f>(Table134[[#This Row],[2042 Future AADT]]-Table134[[#This Row],[AADT 2022]])/20*($W$5-2022)+Table134[[#This Row],[AADT 2022]]</f>
        <v>145</v>
      </c>
      <c r="X2954" s="63"/>
    </row>
    <row r="2955" spans="1:24" s="21" customFormat="1" ht="24" customHeight="1" x14ac:dyDescent="0.25">
      <c r="A2955" s="24" t="s">
        <v>16832</v>
      </c>
      <c r="B2955" s="25" t="s">
        <v>20065</v>
      </c>
      <c r="C2955" s="24">
        <v>5664</v>
      </c>
      <c r="D2955" s="24" t="s">
        <v>17075</v>
      </c>
      <c r="E2955" s="24" t="s">
        <v>16833</v>
      </c>
      <c r="F2955" s="26">
        <f>Table134[[#This Row],[ToMeasure]]-Table134[[#This Row],[FromMeasure]]</f>
        <v>0.27941141999999974</v>
      </c>
      <c r="G2955" s="27" t="s">
        <v>753</v>
      </c>
      <c r="H2955" s="37">
        <v>3.1931715500000002</v>
      </c>
      <c r="I2955" s="24" t="s">
        <v>12116</v>
      </c>
      <c r="J2955" s="37">
        <v>3.4725829699999999</v>
      </c>
      <c r="K2955" s="24" t="s">
        <v>4483</v>
      </c>
      <c r="L2955" s="28">
        <v>52</v>
      </c>
      <c r="M2955" s="28">
        <v>71</v>
      </c>
      <c r="N2955" s="28">
        <v>123</v>
      </c>
      <c r="O2955" s="25" t="s">
        <v>25102</v>
      </c>
      <c r="P2955" s="24">
        <v>13</v>
      </c>
      <c r="Q2955" s="24">
        <v>75</v>
      </c>
      <c r="R2955" s="28">
        <v>4</v>
      </c>
      <c r="S2955" s="28">
        <v>18</v>
      </c>
      <c r="T2955" s="29">
        <v>0.17886178861788618</v>
      </c>
      <c r="U2955" s="28">
        <v>190</v>
      </c>
      <c r="V2955" s="63"/>
      <c r="W2955" s="61">
        <f>(Table134[[#This Row],[2042 Future AADT]]-Table134[[#This Row],[AADT 2022]])/20*($W$5-2022)+Table134[[#This Row],[AADT 2022]]</f>
        <v>190</v>
      </c>
      <c r="X2955" s="63"/>
    </row>
    <row r="2956" spans="1:24" s="21" customFormat="1" ht="24" customHeight="1" x14ac:dyDescent="0.25">
      <c r="A2956" s="24" t="s">
        <v>15017</v>
      </c>
      <c r="B2956" s="25" t="s">
        <v>20088</v>
      </c>
      <c r="C2956" s="24">
        <v>5724</v>
      </c>
      <c r="D2956" s="24" t="s">
        <v>17075</v>
      </c>
      <c r="E2956" s="24" t="s">
        <v>15018</v>
      </c>
      <c r="F2956" s="26">
        <f>Table134[[#This Row],[ToMeasure]]-Table134[[#This Row],[FromMeasure]]</f>
        <v>0.2151526</v>
      </c>
      <c r="G2956" s="27" t="s">
        <v>765</v>
      </c>
      <c r="H2956" s="37">
        <v>0</v>
      </c>
      <c r="I2956" s="24" t="s">
        <v>4653</v>
      </c>
      <c r="J2956" s="37">
        <v>0.2151526</v>
      </c>
      <c r="K2956" s="24" t="s">
        <v>4483</v>
      </c>
      <c r="L2956" s="28">
        <v>275</v>
      </c>
      <c r="M2956" s="28">
        <v>54</v>
      </c>
      <c r="N2956" s="28">
        <v>329</v>
      </c>
      <c r="O2956" s="25" t="s">
        <v>25401</v>
      </c>
      <c r="P2956" s="24">
        <v>16</v>
      </c>
      <c r="Q2956" s="24">
        <v>98</v>
      </c>
      <c r="R2956" s="28">
        <v>17</v>
      </c>
      <c r="S2956" s="28">
        <v>53</v>
      </c>
      <c r="T2956" s="29">
        <v>0.21276595744680851</v>
      </c>
      <c r="U2956" s="28">
        <v>509</v>
      </c>
      <c r="V2956" s="63"/>
      <c r="W2956" s="61">
        <f>(Table134[[#This Row],[2042 Future AADT]]-Table134[[#This Row],[AADT 2022]])/20*($W$5-2022)+Table134[[#This Row],[AADT 2022]]</f>
        <v>509</v>
      </c>
      <c r="X2956" s="63"/>
    </row>
    <row r="2957" spans="1:24" s="21" customFormat="1" ht="24" customHeight="1" x14ac:dyDescent="0.25">
      <c r="A2957" s="24" t="s">
        <v>14389</v>
      </c>
      <c r="B2957" s="25" t="s">
        <v>20074</v>
      </c>
      <c r="C2957" s="24">
        <v>5684</v>
      </c>
      <c r="D2957" s="24" t="s">
        <v>17075</v>
      </c>
      <c r="E2957" s="24" t="s">
        <v>14390</v>
      </c>
      <c r="F2957" s="26">
        <f>Table134[[#This Row],[ToMeasure]]-Table134[[#This Row],[FromMeasure]]</f>
        <v>5.4280900000000187E-2</v>
      </c>
      <c r="G2957" s="27" t="s">
        <v>759</v>
      </c>
      <c r="H2957" s="37">
        <v>11.0636773</v>
      </c>
      <c r="I2957" s="24" t="s">
        <v>4483</v>
      </c>
      <c r="J2957" s="37">
        <v>11.1179582</v>
      </c>
      <c r="K2957" s="24" t="s">
        <v>14387</v>
      </c>
      <c r="L2957" s="28">
        <v>13</v>
      </c>
      <c r="M2957" s="28">
        <v>29</v>
      </c>
      <c r="N2957" s="28">
        <v>42</v>
      </c>
      <c r="O2957" s="25" t="s">
        <v>25399</v>
      </c>
      <c r="P2957" s="24">
        <v>22</v>
      </c>
      <c r="Q2957" s="24">
        <v>67</v>
      </c>
      <c r="R2957" s="28">
        <v>2</v>
      </c>
      <c r="S2957" s="28">
        <v>5</v>
      </c>
      <c r="T2957" s="29">
        <v>0.16666666666666666</v>
      </c>
      <c r="U2957" s="28">
        <v>65</v>
      </c>
      <c r="V2957" s="63"/>
      <c r="W2957" s="61">
        <f>(Table134[[#This Row],[2042 Future AADT]]-Table134[[#This Row],[AADT 2022]])/20*($W$5-2022)+Table134[[#This Row],[AADT 2022]]</f>
        <v>65</v>
      </c>
      <c r="X2957" s="63"/>
    </row>
    <row r="2958" spans="1:24" s="21" customFormat="1" ht="24" customHeight="1" x14ac:dyDescent="0.25">
      <c r="A2958" s="24" t="s">
        <v>14391</v>
      </c>
      <c r="B2958" s="25" t="s">
        <v>20074</v>
      </c>
      <c r="C2958" s="24">
        <v>5684</v>
      </c>
      <c r="D2958" s="24" t="s">
        <v>17075</v>
      </c>
      <c r="E2958" s="24" t="s">
        <v>14390</v>
      </c>
      <c r="F2958" s="26">
        <f>Table134[[#This Row],[ToMeasure]]-Table134[[#This Row],[FromMeasure]]</f>
        <v>0.12392119999999984</v>
      </c>
      <c r="G2958" s="27" t="s">
        <v>759</v>
      </c>
      <c r="H2958" s="37">
        <v>11.1509664</v>
      </c>
      <c r="I2958" s="24" t="s">
        <v>4483</v>
      </c>
      <c r="J2958" s="37">
        <v>11.2748876</v>
      </c>
      <c r="K2958" s="24" t="s">
        <v>14387</v>
      </c>
      <c r="L2958" s="28">
        <v>13</v>
      </c>
      <c r="M2958" s="28">
        <v>29</v>
      </c>
      <c r="N2958" s="28">
        <v>42</v>
      </c>
      <c r="O2958" s="25" t="s">
        <v>25399</v>
      </c>
      <c r="P2958" s="24">
        <v>22</v>
      </c>
      <c r="Q2958" s="24">
        <v>67</v>
      </c>
      <c r="R2958" s="28">
        <v>2</v>
      </c>
      <c r="S2958" s="28">
        <v>5</v>
      </c>
      <c r="T2958" s="29">
        <v>0.16666666666666666</v>
      </c>
      <c r="U2958" s="28">
        <v>65</v>
      </c>
      <c r="V2958" s="63"/>
      <c r="W2958" s="61">
        <f>(Table134[[#This Row],[2042 Future AADT]]-Table134[[#This Row],[AADT 2022]])/20*($W$5-2022)+Table134[[#This Row],[AADT 2022]]</f>
        <v>65</v>
      </c>
      <c r="X2958" s="63"/>
    </row>
    <row r="2959" spans="1:24" s="21" customFormat="1" ht="24" customHeight="1" x14ac:dyDescent="0.25">
      <c r="A2959" s="24" t="s">
        <v>15020</v>
      </c>
      <c r="B2959" s="25" t="s">
        <v>20074</v>
      </c>
      <c r="C2959" s="24">
        <v>5684</v>
      </c>
      <c r="D2959" s="24" t="s">
        <v>17075</v>
      </c>
      <c r="E2959" s="24" t="s">
        <v>15021</v>
      </c>
      <c r="F2959" s="26">
        <f>Table134[[#This Row],[ToMeasure]]-Table134[[#This Row],[FromMeasure]]</f>
        <v>5.4485400000000003E-2</v>
      </c>
      <c r="G2959" s="27" t="s">
        <v>759</v>
      </c>
      <c r="H2959" s="37">
        <v>0</v>
      </c>
      <c r="I2959" s="24" t="s">
        <v>4483</v>
      </c>
      <c r="J2959" s="37">
        <v>5.4485400000000003E-2</v>
      </c>
      <c r="K2959" s="24" t="s">
        <v>14387</v>
      </c>
      <c r="L2959" s="28">
        <v>13</v>
      </c>
      <c r="M2959" s="28">
        <v>29</v>
      </c>
      <c r="N2959" s="28">
        <v>42</v>
      </c>
      <c r="O2959" s="25" t="s">
        <v>25399</v>
      </c>
      <c r="P2959" s="24">
        <v>22</v>
      </c>
      <c r="Q2959" s="24">
        <v>67</v>
      </c>
      <c r="R2959" s="28">
        <v>2</v>
      </c>
      <c r="S2959" s="28">
        <v>5</v>
      </c>
      <c r="T2959" s="29">
        <v>0.16666666666666666</v>
      </c>
      <c r="U2959" s="28">
        <v>65</v>
      </c>
      <c r="V2959" s="63"/>
      <c r="W2959" s="61">
        <f>(Table134[[#This Row],[2042 Future AADT]]-Table134[[#This Row],[AADT 2022]])/20*($W$5-2022)+Table134[[#This Row],[AADT 2022]]</f>
        <v>65</v>
      </c>
      <c r="X2959" s="63"/>
    </row>
    <row r="2960" spans="1:24" s="21" customFormat="1" ht="24" customHeight="1" x14ac:dyDescent="0.25">
      <c r="A2960" s="24" t="s">
        <v>15022</v>
      </c>
      <c r="B2960" s="25" t="s">
        <v>19495</v>
      </c>
      <c r="C2960" s="24">
        <v>4734</v>
      </c>
      <c r="D2960" s="24" t="s">
        <v>17075</v>
      </c>
      <c r="E2960" s="24" t="s">
        <v>567</v>
      </c>
      <c r="F2960" s="26">
        <f>Table134[[#This Row],[ToMeasure]]-Table134[[#This Row],[FromMeasure]]</f>
        <v>0.28264450000000002</v>
      </c>
      <c r="G2960" s="27" t="s">
        <v>565</v>
      </c>
      <c r="H2960" s="37">
        <v>6.0757579999999999E-2</v>
      </c>
      <c r="I2960" s="24" t="s">
        <v>15023</v>
      </c>
      <c r="J2960" s="37">
        <v>0.34340208</v>
      </c>
      <c r="K2960" s="24" t="s">
        <v>15024</v>
      </c>
      <c r="L2960" s="28">
        <v>1475</v>
      </c>
      <c r="M2960" s="28">
        <v>879</v>
      </c>
      <c r="N2960" s="28">
        <v>2354</v>
      </c>
      <c r="O2960" s="25" t="s">
        <v>25402</v>
      </c>
      <c r="P2960" s="24">
        <v>8</v>
      </c>
      <c r="Q2960" s="24">
        <v>66</v>
      </c>
      <c r="R2960" s="28">
        <v>93</v>
      </c>
      <c r="S2960" s="28">
        <v>886</v>
      </c>
      <c r="T2960" s="29">
        <v>0.41588785046728971</v>
      </c>
      <c r="U2960" s="28">
        <v>3523</v>
      </c>
      <c r="V2960" s="63"/>
      <c r="W2960" s="61">
        <f>(Table134[[#This Row],[2042 Future AADT]]-Table134[[#This Row],[AADT 2022]])/20*($W$5-2022)+Table134[[#This Row],[AADT 2022]]</f>
        <v>3523</v>
      </c>
      <c r="X2960" s="63"/>
    </row>
    <row r="2961" spans="1:24" s="21" customFormat="1" ht="24" customHeight="1" x14ac:dyDescent="0.25">
      <c r="A2961" s="24" t="s">
        <v>14392</v>
      </c>
      <c r="B2961" s="25" t="s">
        <v>20113</v>
      </c>
      <c r="C2961" s="24">
        <v>5774</v>
      </c>
      <c r="D2961" s="24" t="s">
        <v>17075</v>
      </c>
      <c r="E2961" s="24" t="s">
        <v>14393</v>
      </c>
      <c r="F2961" s="26">
        <f>Table134[[#This Row],[ToMeasure]]-Table134[[#This Row],[FromMeasure]]</f>
        <v>0.19090213999999994</v>
      </c>
      <c r="G2961" s="27" t="s">
        <v>776</v>
      </c>
      <c r="H2961" s="37">
        <v>1.50192624</v>
      </c>
      <c r="I2961" s="24" t="s">
        <v>14394</v>
      </c>
      <c r="J2961" s="37">
        <v>1.6928283799999999</v>
      </c>
      <c r="K2961" s="24" t="s">
        <v>4653</v>
      </c>
      <c r="L2961" s="28">
        <v>16574</v>
      </c>
      <c r="M2961" s="28">
        <v>11845</v>
      </c>
      <c r="N2961" s="28">
        <v>28419</v>
      </c>
      <c r="O2961" s="25" t="s">
        <v>25403</v>
      </c>
      <c r="P2961" s="24">
        <v>9</v>
      </c>
      <c r="Q2961" s="24">
        <v>57</v>
      </c>
      <c r="R2961" s="28">
        <v>2518</v>
      </c>
      <c r="S2961" s="28">
        <v>415</v>
      </c>
      <c r="T2961" s="29">
        <v>0.10320560188606215</v>
      </c>
      <c r="U2961" s="28">
        <v>40814</v>
      </c>
      <c r="V2961" s="63"/>
      <c r="W2961" s="61">
        <f>(Table134[[#This Row],[2042 Future AADT]]-Table134[[#This Row],[AADT 2022]])/20*($W$5-2022)+Table134[[#This Row],[AADT 2022]]</f>
        <v>40814</v>
      </c>
      <c r="X2961" s="63"/>
    </row>
    <row r="2962" spans="1:24" s="21" customFormat="1" ht="24" customHeight="1" x14ac:dyDescent="0.25">
      <c r="A2962" s="24" t="s">
        <v>10822</v>
      </c>
      <c r="B2962" s="25" t="s">
        <v>20142</v>
      </c>
      <c r="C2962" s="24">
        <v>5834</v>
      </c>
      <c r="D2962" s="24" t="s">
        <v>17075</v>
      </c>
      <c r="E2962" s="24" t="s">
        <v>10823</v>
      </c>
      <c r="F2962" s="26">
        <f>Table134[[#This Row],[ToMeasure]]-Table134[[#This Row],[FromMeasure]]</f>
        <v>0.1717178199999998</v>
      </c>
      <c r="G2962" s="27" t="s">
        <v>789</v>
      </c>
      <c r="H2962" s="37">
        <v>1.6705561900000001</v>
      </c>
      <c r="I2962" s="24" t="s">
        <v>4590</v>
      </c>
      <c r="J2962" s="37">
        <v>1.8422740099999999</v>
      </c>
      <c r="K2962" s="24" t="s">
        <v>4599</v>
      </c>
      <c r="L2962" s="28">
        <v>61</v>
      </c>
      <c r="M2962" s="28">
        <v>18</v>
      </c>
      <c r="N2962" s="28">
        <v>79</v>
      </c>
      <c r="O2962" s="25" t="s">
        <v>25404</v>
      </c>
      <c r="P2962" s="24">
        <v>17</v>
      </c>
      <c r="Q2962" s="24">
        <v>82</v>
      </c>
      <c r="R2962" s="28">
        <v>2</v>
      </c>
      <c r="S2962" s="28">
        <v>38</v>
      </c>
      <c r="T2962" s="29">
        <v>0.50632911392405067</v>
      </c>
      <c r="U2962" s="28">
        <v>122</v>
      </c>
      <c r="V2962" s="63"/>
      <c r="W2962" s="61">
        <f>(Table134[[#This Row],[2042 Future AADT]]-Table134[[#This Row],[AADT 2022]])/20*($W$5-2022)+Table134[[#This Row],[AADT 2022]]</f>
        <v>122</v>
      </c>
      <c r="X2962" s="63"/>
    </row>
    <row r="2963" spans="1:24" s="21" customFormat="1" ht="24" customHeight="1" x14ac:dyDescent="0.25">
      <c r="A2963" s="24" t="s">
        <v>10825</v>
      </c>
      <c r="B2963" s="25" t="s">
        <v>20127</v>
      </c>
      <c r="C2963" s="24">
        <v>5804</v>
      </c>
      <c r="D2963" s="24" t="s">
        <v>17075</v>
      </c>
      <c r="E2963" s="24" t="s">
        <v>10826</v>
      </c>
      <c r="F2963" s="26">
        <f>Table134[[#This Row],[ToMeasure]]-Table134[[#This Row],[FromMeasure]]</f>
        <v>9.3339000000000283E-2</v>
      </c>
      <c r="G2963" s="27" t="s">
        <v>783</v>
      </c>
      <c r="H2963" s="37">
        <v>21.939806699999998</v>
      </c>
      <c r="I2963" s="24" t="s">
        <v>4571</v>
      </c>
      <c r="J2963" s="37">
        <v>22.033145699999999</v>
      </c>
      <c r="K2963" s="24" t="s">
        <v>8151</v>
      </c>
      <c r="L2963" s="28">
        <v>2692</v>
      </c>
      <c r="M2963" s="28">
        <v>2244</v>
      </c>
      <c r="N2963" s="28">
        <v>4936</v>
      </c>
      <c r="O2963" s="25" t="s">
        <v>25405</v>
      </c>
      <c r="P2963" s="24">
        <v>10</v>
      </c>
      <c r="Q2963" s="24">
        <v>62</v>
      </c>
      <c r="R2963" s="28">
        <v>282</v>
      </c>
      <c r="S2963" s="28">
        <v>869</v>
      </c>
      <c r="T2963" s="29">
        <v>0.23318476499189628</v>
      </c>
      <c r="U2963" s="28">
        <v>7636</v>
      </c>
      <c r="V2963" s="63"/>
      <c r="W2963" s="61">
        <f>(Table134[[#This Row],[2042 Future AADT]]-Table134[[#This Row],[AADT 2022]])/20*($W$5-2022)+Table134[[#This Row],[AADT 2022]]</f>
        <v>7636</v>
      </c>
      <c r="X2963" s="63"/>
    </row>
    <row r="2964" spans="1:24" s="21" customFormat="1" ht="24" customHeight="1" x14ac:dyDescent="0.25">
      <c r="A2964" s="24" t="s">
        <v>16834</v>
      </c>
      <c r="B2964" s="25" t="s">
        <v>20122</v>
      </c>
      <c r="C2964" s="24">
        <v>5794</v>
      </c>
      <c r="D2964" s="24" t="s">
        <v>17075</v>
      </c>
      <c r="E2964" s="24" t="s">
        <v>16835</v>
      </c>
      <c r="F2964" s="26">
        <f>Table134[[#This Row],[ToMeasure]]-Table134[[#This Row],[FromMeasure]]</f>
        <v>0.12475194999999939</v>
      </c>
      <c r="G2964" s="27" t="s">
        <v>781</v>
      </c>
      <c r="H2964" s="37">
        <v>5.4294742300000003</v>
      </c>
      <c r="I2964" s="24" t="s">
        <v>4566</v>
      </c>
      <c r="J2964" s="37">
        <v>5.5542261799999997</v>
      </c>
      <c r="K2964" s="24" t="s">
        <v>4653</v>
      </c>
      <c r="L2964" s="28">
        <v>2240</v>
      </c>
      <c r="M2964" s="28">
        <v>955</v>
      </c>
      <c r="N2964" s="28">
        <v>3195</v>
      </c>
      <c r="O2964" s="25" t="s">
        <v>25406</v>
      </c>
      <c r="P2964" s="24">
        <v>8</v>
      </c>
      <c r="Q2964" s="24">
        <v>55</v>
      </c>
      <c r="R2964" s="28">
        <v>129</v>
      </c>
      <c r="S2964" s="28">
        <v>1227</v>
      </c>
      <c r="T2964" s="29">
        <v>0.42441314553990611</v>
      </c>
      <c r="U2964" s="28">
        <v>4942</v>
      </c>
      <c r="V2964" s="63"/>
      <c r="W2964" s="61">
        <f>(Table134[[#This Row],[2042 Future AADT]]-Table134[[#This Row],[AADT 2022]])/20*($W$5-2022)+Table134[[#This Row],[AADT 2022]]</f>
        <v>4942</v>
      </c>
      <c r="X2964" s="63"/>
    </row>
    <row r="2965" spans="1:24" s="21" customFormat="1" ht="24" customHeight="1" x14ac:dyDescent="0.25">
      <c r="A2965" s="24" t="s">
        <v>14396</v>
      </c>
      <c r="B2965" s="25" t="s">
        <v>20060</v>
      </c>
      <c r="C2965" s="24">
        <v>5654</v>
      </c>
      <c r="D2965" s="24" t="s">
        <v>17075</v>
      </c>
      <c r="E2965" s="24" t="s">
        <v>14397</v>
      </c>
      <c r="F2965" s="26">
        <f>Table134[[#This Row],[ToMeasure]]-Table134[[#This Row],[FromMeasure]]</f>
        <v>4.5944660000000082E-2</v>
      </c>
      <c r="G2965" s="27" t="s">
        <v>751</v>
      </c>
      <c r="H2965" s="37">
        <v>0.50953512999999995</v>
      </c>
      <c r="I2965" s="24" t="s">
        <v>4489</v>
      </c>
      <c r="J2965" s="37">
        <v>0.55547979000000003</v>
      </c>
      <c r="K2965" s="24" t="s">
        <v>4483</v>
      </c>
      <c r="L2965" s="28">
        <v>117</v>
      </c>
      <c r="M2965" s="28">
        <v>542</v>
      </c>
      <c r="N2965" s="28">
        <v>659</v>
      </c>
      <c r="O2965" s="25" t="s">
        <v>25407</v>
      </c>
      <c r="P2965" s="24">
        <v>11</v>
      </c>
      <c r="Q2965" s="24">
        <v>82</v>
      </c>
      <c r="R2965" s="28">
        <v>34</v>
      </c>
      <c r="S2965" s="28">
        <v>107</v>
      </c>
      <c r="T2965" s="29">
        <v>0.21396054628224584</v>
      </c>
      <c r="U2965" s="28">
        <v>838</v>
      </c>
      <c r="V2965" s="63"/>
      <c r="W2965" s="61">
        <f>(Table134[[#This Row],[2042 Future AADT]]-Table134[[#This Row],[AADT 2022]])/20*($W$5-2022)+Table134[[#This Row],[AADT 2022]]</f>
        <v>838</v>
      </c>
      <c r="X2965" s="63"/>
    </row>
    <row r="2966" spans="1:24" s="21" customFormat="1" ht="24" customHeight="1" x14ac:dyDescent="0.25">
      <c r="A2966" s="24" t="s">
        <v>16837</v>
      </c>
      <c r="B2966" s="25" t="s">
        <v>20137</v>
      </c>
      <c r="C2966" s="24">
        <v>5824</v>
      </c>
      <c r="D2966" s="24" t="s">
        <v>17075</v>
      </c>
      <c r="E2966" s="24" t="s">
        <v>16838</v>
      </c>
      <c r="F2966" s="26">
        <f>Table134[[#This Row],[ToMeasure]]-Table134[[#This Row],[FromMeasure]]</f>
        <v>0.10926109999999989</v>
      </c>
      <c r="G2966" s="27" t="s">
        <v>787</v>
      </c>
      <c r="H2966" s="37">
        <v>1.4139419600000001</v>
      </c>
      <c r="I2966" s="24" t="s">
        <v>16839</v>
      </c>
      <c r="J2966" s="37">
        <v>1.5232030599999999</v>
      </c>
      <c r="K2966" s="24" t="s">
        <v>16840</v>
      </c>
      <c r="L2966" s="28">
        <v>120</v>
      </c>
      <c r="M2966" s="28">
        <v>10</v>
      </c>
      <c r="N2966" s="28">
        <v>130</v>
      </c>
      <c r="O2966" s="25" t="s">
        <v>25408</v>
      </c>
      <c r="P2966" s="24">
        <v>17</v>
      </c>
      <c r="Q2966" s="24">
        <v>95</v>
      </c>
      <c r="R2966" s="28">
        <v>18</v>
      </c>
      <c r="S2966" s="28">
        <v>60</v>
      </c>
      <c r="T2966" s="29">
        <v>0.6</v>
      </c>
      <c r="U2966" s="28">
        <v>201</v>
      </c>
      <c r="V2966" s="63"/>
      <c r="W2966" s="61">
        <f>(Table134[[#This Row],[2042 Future AADT]]-Table134[[#This Row],[AADT 2022]])/20*($W$5-2022)+Table134[[#This Row],[AADT 2022]]</f>
        <v>201</v>
      </c>
      <c r="X2966" s="63"/>
    </row>
    <row r="2967" spans="1:24" s="21" customFormat="1" ht="24" customHeight="1" x14ac:dyDescent="0.25">
      <c r="A2967" s="24" t="s">
        <v>10828</v>
      </c>
      <c r="B2967" s="25" t="s">
        <v>20093</v>
      </c>
      <c r="C2967" s="24">
        <v>5734</v>
      </c>
      <c r="D2967" s="24" t="s">
        <v>17075</v>
      </c>
      <c r="E2967" s="24" t="s">
        <v>10829</v>
      </c>
      <c r="F2967" s="26">
        <f>Table134[[#This Row],[ToMeasure]]-Table134[[#This Row],[FromMeasure]]</f>
        <v>0.21759368999999998</v>
      </c>
      <c r="G2967" s="27" t="s">
        <v>767</v>
      </c>
      <c r="H2967" s="37">
        <v>0.13036811000000001</v>
      </c>
      <c r="I2967" s="24" t="s">
        <v>8126</v>
      </c>
      <c r="J2967" s="37">
        <v>0.34796179999999999</v>
      </c>
      <c r="K2967" s="24" t="s">
        <v>4532</v>
      </c>
      <c r="L2967" s="28">
        <v>41</v>
      </c>
      <c r="M2967" s="28">
        <v>36</v>
      </c>
      <c r="N2967" s="28">
        <v>77</v>
      </c>
      <c r="O2967" s="25" t="s">
        <v>25409</v>
      </c>
      <c r="P2967" s="24">
        <v>17</v>
      </c>
      <c r="Q2967" s="24">
        <v>69</v>
      </c>
      <c r="R2967" s="28">
        <v>2</v>
      </c>
      <c r="S2967" s="28">
        <v>10</v>
      </c>
      <c r="T2967" s="29">
        <v>0.15584415584415584</v>
      </c>
      <c r="U2967" s="28">
        <v>119</v>
      </c>
      <c r="V2967" s="63"/>
      <c r="W2967" s="61">
        <f>(Table134[[#This Row],[2042 Future AADT]]-Table134[[#This Row],[AADT 2022]])/20*($W$5-2022)+Table134[[#This Row],[AADT 2022]]</f>
        <v>119</v>
      </c>
      <c r="X2967" s="63"/>
    </row>
    <row r="2968" spans="1:24" s="21" customFormat="1" ht="24" customHeight="1" x14ac:dyDescent="0.25">
      <c r="A2968" s="24" t="s">
        <v>10831</v>
      </c>
      <c r="B2968" s="25" t="s">
        <v>20098</v>
      </c>
      <c r="C2968" s="24">
        <v>5744</v>
      </c>
      <c r="D2968" s="24" t="s">
        <v>17075</v>
      </c>
      <c r="E2968" s="24" t="s">
        <v>10832</v>
      </c>
      <c r="F2968" s="26">
        <f>Table134[[#This Row],[ToMeasure]]-Table134[[#This Row],[FromMeasure]]</f>
        <v>0.22634350000000003</v>
      </c>
      <c r="G2968" s="27" t="s">
        <v>769</v>
      </c>
      <c r="H2968" s="37">
        <v>1.2249592</v>
      </c>
      <c r="I2968" s="24" t="s">
        <v>4537</v>
      </c>
      <c r="J2968" s="37">
        <v>1.4513027000000001</v>
      </c>
      <c r="K2968" s="24" t="s">
        <v>4542</v>
      </c>
      <c r="L2968" s="28">
        <v>521</v>
      </c>
      <c r="M2968" s="28">
        <v>106</v>
      </c>
      <c r="N2968" s="28">
        <v>627</v>
      </c>
      <c r="O2968" s="25" t="s">
        <v>25410</v>
      </c>
      <c r="P2968" s="24">
        <v>26</v>
      </c>
      <c r="Q2968" s="24">
        <v>92</v>
      </c>
      <c r="R2968" s="28">
        <v>32</v>
      </c>
      <c r="S2968" s="28">
        <v>101</v>
      </c>
      <c r="T2968" s="29">
        <v>0.21212121212121213</v>
      </c>
      <c r="U2968" s="28">
        <v>970</v>
      </c>
      <c r="V2968" s="63"/>
      <c r="W2968" s="61">
        <f>(Table134[[#This Row],[2042 Future AADT]]-Table134[[#This Row],[AADT 2022]])/20*($W$5-2022)+Table134[[#This Row],[AADT 2022]]</f>
        <v>970</v>
      </c>
      <c r="X2968" s="63"/>
    </row>
    <row r="2969" spans="1:24" s="21" customFormat="1" ht="24" customHeight="1" x14ac:dyDescent="0.25">
      <c r="A2969" s="24" t="s">
        <v>16846</v>
      </c>
      <c r="B2969" s="25" t="s">
        <v>20084</v>
      </c>
      <c r="C2969" s="24">
        <v>5714</v>
      </c>
      <c r="D2969" s="24" t="s">
        <v>17075</v>
      </c>
      <c r="E2969" s="24" t="s">
        <v>16847</v>
      </c>
      <c r="F2969" s="26">
        <f>Table134[[#This Row],[ToMeasure]]-Table134[[#This Row],[FromMeasure]]</f>
        <v>0.11550829</v>
      </c>
      <c r="G2969" s="27" t="s">
        <v>763</v>
      </c>
      <c r="H2969" s="37">
        <v>0</v>
      </c>
      <c r="I2969" s="24" t="s">
        <v>4526</v>
      </c>
      <c r="J2969" s="37">
        <v>0.11550829</v>
      </c>
      <c r="K2969" s="24" t="s">
        <v>632</v>
      </c>
      <c r="L2969" s="28">
        <v>186</v>
      </c>
      <c r="M2969" s="28">
        <v>288</v>
      </c>
      <c r="N2969" s="28">
        <v>474</v>
      </c>
      <c r="O2969" s="25" t="s">
        <v>25411</v>
      </c>
      <c r="P2969" s="24">
        <v>12</v>
      </c>
      <c r="Q2969" s="24">
        <v>61</v>
      </c>
      <c r="R2969" s="28">
        <v>23</v>
      </c>
      <c r="S2969" s="28">
        <v>76</v>
      </c>
      <c r="T2969" s="29">
        <v>0.20886075949367089</v>
      </c>
      <c r="U2969" s="28">
        <v>733</v>
      </c>
      <c r="V2969" s="63"/>
      <c r="W2969" s="61">
        <f>(Table134[[#This Row],[2042 Future AADT]]-Table134[[#This Row],[AADT 2022]])/20*($W$5-2022)+Table134[[#This Row],[AADT 2022]]</f>
        <v>733</v>
      </c>
      <c r="X2969" s="63"/>
    </row>
    <row r="2970" spans="1:24" s="21" customFormat="1" ht="24" customHeight="1" x14ac:dyDescent="0.25">
      <c r="A2970" s="24" t="s">
        <v>14399</v>
      </c>
      <c r="B2970" s="25" t="s">
        <v>20084</v>
      </c>
      <c r="C2970" s="24">
        <v>5714</v>
      </c>
      <c r="D2970" s="24" t="s">
        <v>17075</v>
      </c>
      <c r="E2970" s="24" t="s">
        <v>14400</v>
      </c>
      <c r="F2970" s="26">
        <f>Table134[[#This Row],[ToMeasure]]-Table134[[#This Row],[FromMeasure]]</f>
        <v>8.6584949999999994E-2</v>
      </c>
      <c r="G2970" s="27" t="s">
        <v>12143</v>
      </c>
      <c r="H2970" s="37">
        <v>0</v>
      </c>
      <c r="I2970" s="24" t="s">
        <v>632</v>
      </c>
      <c r="J2970" s="37">
        <v>8.6584949999999994E-2</v>
      </c>
      <c r="K2970" s="24" t="s">
        <v>12142</v>
      </c>
      <c r="L2970" s="28">
        <v>186</v>
      </c>
      <c r="M2970" s="28">
        <v>288</v>
      </c>
      <c r="N2970" s="28">
        <v>474</v>
      </c>
      <c r="O2970" s="25" t="s">
        <v>25411</v>
      </c>
      <c r="P2970" s="24">
        <v>12</v>
      </c>
      <c r="Q2970" s="24">
        <v>61</v>
      </c>
      <c r="R2970" s="28">
        <v>24</v>
      </c>
      <c r="S2970" s="28">
        <v>77</v>
      </c>
      <c r="T2970" s="29">
        <v>0.21308016877637131</v>
      </c>
      <c r="U2970" s="28">
        <v>733</v>
      </c>
      <c r="V2970" s="63"/>
      <c r="W2970" s="61">
        <f>(Table134[[#This Row],[2042 Future AADT]]-Table134[[#This Row],[AADT 2022]])/20*($W$5-2022)+Table134[[#This Row],[AADT 2022]]</f>
        <v>733</v>
      </c>
      <c r="X2970" s="63"/>
    </row>
    <row r="2971" spans="1:24" s="21" customFormat="1" ht="24" customHeight="1" x14ac:dyDescent="0.25">
      <c r="A2971" s="24" t="s">
        <v>15026</v>
      </c>
      <c r="B2971" s="25" t="s">
        <v>20079</v>
      </c>
      <c r="C2971" s="24">
        <v>5694</v>
      </c>
      <c r="D2971" s="24" t="s">
        <v>17075</v>
      </c>
      <c r="E2971" s="24" t="s">
        <v>15027</v>
      </c>
      <c r="F2971" s="26">
        <f>Table134[[#This Row],[ToMeasure]]-Table134[[#This Row],[FromMeasure]]</f>
        <v>0.22712781000000001</v>
      </c>
      <c r="G2971" s="27" t="s">
        <v>761</v>
      </c>
      <c r="H2971" s="37">
        <v>2.6938839999999999E-2</v>
      </c>
      <c r="I2971" s="24" t="s">
        <v>12138</v>
      </c>
      <c r="J2971" s="37">
        <v>0.25406665</v>
      </c>
      <c r="K2971" s="24" t="s">
        <v>9035</v>
      </c>
      <c r="L2971" s="28">
        <v>63</v>
      </c>
      <c r="M2971" s="28">
        <v>131</v>
      </c>
      <c r="N2971" s="28">
        <v>194</v>
      </c>
      <c r="O2971" s="25" t="s">
        <v>25412</v>
      </c>
      <c r="P2971" s="24">
        <v>12</v>
      </c>
      <c r="Q2971" s="24">
        <v>74</v>
      </c>
      <c r="R2971" s="28">
        <v>10</v>
      </c>
      <c r="S2971" s="28">
        <v>30</v>
      </c>
      <c r="T2971" s="29">
        <v>0.20618556701030927</v>
      </c>
      <c r="U2971" s="28">
        <v>300</v>
      </c>
      <c r="V2971" s="63"/>
      <c r="W2971" s="61">
        <f>(Table134[[#This Row],[2042 Future AADT]]-Table134[[#This Row],[AADT 2022]])/20*($W$5-2022)+Table134[[#This Row],[AADT 2022]]</f>
        <v>300</v>
      </c>
      <c r="X2971" s="63"/>
    </row>
    <row r="2972" spans="1:24" s="21" customFormat="1" ht="24" customHeight="1" x14ac:dyDescent="0.25">
      <c r="A2972" s="24" t="s">
        <v>15029</v>
      </c>
      <c r="B2972" s="25" t="s">
        <v>17079</v>
      </c>
      <c r="C2972" s="24" t="s">
        <v>26020</v>
      </c>
      <c r="D2972" s="24" t="s">
        <v>17075</v>
      </c>
      <c r="E2972" s="24" t="s">
        <v>15030</v>
      </c>
      <c r="F2972" s="26">
        <f>Table134[[#This Row],[ToMeasure]]-Table134[[#This Row],[FromMeasure]]</f>
        <v>0.30595851999999901</v>
      </c>
      <c r="G2972" s="27" t="s">
        <v>771</v>
      </c>
      <c r="H2972" s="37">
        <v>12.7333148</v>
      </c>
      <c r="I2972" s="24" t="s">
        <v>4653</v>
      </c>
      <c r="J2972" s="37">
        <v>13.03927332</v>
      </c>
      <c r="K2972" s="24" t="s">
        <v>15031</v>
      </c>
      <c r="L2972" s="28" t="s">
        <v>203</v>
      </c>
      <c r="M2972" s="28" t="s">
        <v>203</v>
      </c>
      <c r="N2972" s="28">
        <v>3418</v>
      </c>
      <c r="O2972" s="25" t="s">
        <v>25413</v>
      </c>
      <c r="P2972" s="24">
        <v>10</v>
      </c>
      <c r="Q2972" s="24">
        <v>51</v>
      </c>
      <c r="R2972" s="28">
        <v>149</v>
      </c>
      <c r="S2972" s="28">
        <v>465</v>
      </c>
      <c r="T2972" s="29">
        <v>0.17963721474546518</v>
      </c>
      <c r="U2972" s="28">
        <v>5287</v>
      </c>
      <c r="V2972" s="63"/>
      <c r="W2972" s="61">
        <f>(Table134[[#This Row],[2042 Future AADT]]-Table134[[#This Row],[AADT 2022]])/20*($W$5-2022)+Table134[[#This Row],[AADT 2022]]</f>
        <v>5287</v>
      </c>
      <c r="X2972" s="63"/>
    </row>
    <row r="2973" spans="1:24" s="21" customFormat="1" ht="24" customHeight="1" x14ac:dyDescent="0.25">
      <c r="A2973" s="24" t="s">
        <v>16848</v>
      </c>
      <c r="B2973" s="25" t="s">
        <v>20103</v>
      </c>
      <c r="C2973" s="24">
        <v>5754</v>
      </c>
      <c r="D2973" s="24" t="s">
        <v>17075</v>
      </c>
      <c r="E2973" s="24" t="s">
        <v>15030</v>
      </c>
      <c r="F2973" s="26">
        <f>Table134[[#This Row],[ToMeasure]]-Table134[[#This Row],[FromMeasure]]</f>
        <v>0.14071718000000111</v>
      </c>
      <c r="G2973" s="27" t="s">
        <v>771</v>
      </c>
      <c r="H2973" s="37">
        <v>13.03927332</v>
      </c>
      <c r="I2973" s="24" t="s">
        <v>4653</v>
      </c>
      <c r="J2973" s="37">
        <v>13.179990500000001</v>
      </c>
      <c r="K2973" s="24" t="s">
        <v>4483</v>
      </c>
      <c r="L2973" s="28">
        <v>1508</v>
      </c>
      <c r="M2973" s="28">
        <v>1337</v>
      </c>
      <c r="N2973" s="28">
        <v>2845</v>
      </c>
      <c r="O2973" s="25" t="s">
        <v>25414</v>
      </c>
      <c r="P2973" s="24">
        <v>10</v>
      </c>
      <c r="Q2973" s="24">
        <v>51</v>
      </c>
      <c r="R2973" s="28">
        <v>149</v>
      </c>
      <c r="S2973" s="28">
        <v>465</v>
      </c>
      <c r="T2973" s="29">
        <v>0.21581722319859403</v>
      </c>
      <c r="U2973" s="28">
        <v>4401</v>
      </c>
      <c r="V2973" s="63"/>
      <c r="W2973" s="61">
        <f>(Table134[[#This Row],[2042 Future AADT]]-Table134[[#This Row],[AADT 2022]])/20*($W$5-2022)+Table134[[#This Row],[AADT 2022]]</f>
        <v>4401</v>
      </c>
      <c r="X2973" s="63"/>
    </row>
    <row r="2974" spans="1:24" s="21" customFormat="1" ht="24" customHeight="1" x14ac:dyDescent="0.25">
      <c r="A2974" s="24" t="s">
        <v>14402</v>
      </c>
      <c r="B2974" s="25" t="s">
        <v>20385</v>
      </c>
      <c r="C2974" s="24">
        <v>6384</v>
      </c>
      <c r="D2974" s="24" t="s">
        <v>17075</v>
      </c>
      <c r="E2974" s="24" t="s">
        <v>14403</v>
      </c>
      <c r="F2974" s="26">
        <f>Table134[[#This Row],[ToMeasure]]-Table134[[#This Row],[FromMeasure]]</f>
        <v>3.6597289999999998E-2</v>
      </c>
      <c r="G2974" s="27" t="s">
        <v>10841</v>
      </c>
      <c r="H2974" s="37">
        <v>0</v>
      </c>
      <c r="I2974" s="24" t="s">
        <v>891</v>
      </c>
      <c r="J2974" s="37">
        <v>3.6597289999999998E-2</v>
      </c>
      <c r="K2974" s="24" t="s">
        <v>8745</v>
      </c>
      <c r="L2974" s="28">
        <v>434</v>
      </c>
      <c r="M2974" s="28">
        <v>116</v>
      </c>
      <c r="N2974" s="28">
        <v>550</v>
      </c>
      <c r="O2974" s="25" t="s">
        <v>25415</v>
      </c>
      <c r="P2974" s="24">
        <v>15</v>
      </c>
      <c r="Q2974" s="24">
        <v>55</v>
      </c>
      <c r="R2974" s="28">
        <v>55</v>
      </c>
      <c r="S2974" s="28">
        <v>29</v>
      </c>
      <c r="T2974" s="29">
        <v>0.15272727272727274</v>
      </c>
      <c r="U2974" s="28">
        <v>864</v>
      </c>
      <c r="V2974" s="63"/>
      <c r="W2974" s="61">
        <f>(Table134[[#This Row],[2042 Future AADT]]-Table134[[#This Row],[AADT 2022]])/20*($W$5-2022)+Table134[[#This Row],[AADT 2022]]</f>
        <v>864</v>
      </c>
      <c r="X2974" s="63"/>
    </row>
    <row r="2975" spans="1:24" s="21" customFormat="1" ht="24" customHeight="1" x14ac:dyDescent="0.25">
      <c r="A2975" s="24" t="s">
        <v>16850</v>
      </c>
      <c r="B2975" s="25" t="s">
        <v>20335</v>
      </c>
      <c r="C2975" s="24">
        <v>6284</v>
      </c>
      <c r="D2975" s="24" t="s">
        <v>17075</v>
      </c>
      <c r="E2975" s="24" t="s">
        <v>16851</v>
      </c>
      <c r="F2975" s="26">
        <f>Table134[[#This Row],[ToMeasure]]-Table134[[#This Row],[FromMeasure]]</f>
        <v>0.11060133</v>
      </c>
      <c r="G2975" s="27" t="s">
        <v>874</v>
      </c>
      <c r="H2975" s="37">
        <v>0</v>
      </c>
      <c r="I2975" s="24" t="s">
        <v>8701</v>
      </c>
      <c r="J2975" s="37">
        <v>0.11060133</v>
      </c>
      <c r="K2975" s="24" t="s">
        <v>16852</v>
      </c>
      <c r="L2975" s="28">
        <v>18</v>
      </c>
      <c r="M2975" s="28">
        <v>9</v>
      </c>
      <c r="N2975" s="28">
        <v>27</v>
      </c>
      <c r="O2975" s="25" t="s">
        <v>25416</v>
      </c>
      <c r="P2975" s="24">
        <v>57</v>
      </c>
      <c r="Q2975" s="24" t="s">
        <v>203</v>
      </c>
      <c r="R2975" s="28">
        <v>1</v>
      </c>
      <c r="S2975" s="28">
        <v>0</v>
      </c>
      <c r="T2975" s="29">
        <v>3.7037037037037035E-2</v>
      </c>
      <c r="U2975" s="28">
        <v>42</v>
      </c>
      <c r="V2975" s="63"/>
      <c r="W2975" s="61">
        <f>(Table134[[#This Row],[2042 Future AADT]]-Table134[[#This Row],[AADT 2022]])/20*($W$5-2022)+Table134[[#This Row],[AADT 2022]]</f>
        <v>42</v>
      </c>
      <c r="X2975" s="63"/>
    </row>
    <row r="2976" spans="1:24" s="21" customFormat="1" ht="24" customHeight="1" x14ac:dyDescent="0.25">
      <c r="A2976" s="24" t="s">
        <v>10834</v>
      </c>
      <c r="B2976" s="25" t="s">
        <v>20355</v>
      </c>
      <c r="C2976" s="24">
        <v>6324</v>
      </c>
      <c r="D2976" s="24" t="s">
        <v>17075</v>
      </c>
      <c r="E2976" s="24" t="s">
        <v>10835</v>
      </c>
      <c r="F2976" s="26">
        <f>Table134[[#This Row],[ToMeasure]]-Table134[[#This Row],[FromMeasure]]</f>
        <v>9.8080200000000006E-2</v>
      </c>
      <c r="G2976" s="27" t="s">
        <v>880</v>
      </c>
      <c r="H2976" s="37">
        <v>0.49881320000000001</v>
      </c>
      <c r="I2976" s="24" t="s">
        <v>9222</v>
      </c>
      <c r="J2976" s="37">
        <v>0.59689340000000002</v>
      </c>
      <c r="K2976" s="24" t="s">
        <v>8720</v>
      </c>
      <c r="L2976" s="28">
        <v>51</v>
      </c>
      <c r="M2976" s="28">
        <v>48</v>
      </c>
      <c r="N2976" s="28">
        <v>99</v>
      </c>
      <c r="O2976" s="25" t="s">
        <v>25417</v>
      </c>
      <c r="P2976" s="24">
        <v>15</v>
      </c>
      <c r="Q2976" s="24">
        <v>50</v>
      </c>
      <c r="R2976" s="28">
        <v>4</v>
      </c>
      <c r="S2976" s="28">
        <v>2</v>
      </c>
      <c r="T2976" s="29">
        <v>6.0606060606060608E-2</v>
      </c>
      <c r="U2976" s="28">
        <v>156</v>
      </c>
      <c r="V2976" s="63"/>
      <c r="W2976" s="61">
        <f>(Table134[[#This Row],[2042 Future AADT]]-Table134[[#This Row],[AADT 2022]])/20*($W$5-2022)+Table134[[#This Row],[AADT 2022]]</f>
        <v>156</v>
      </c>
      <c r="X2976" s="63"/>
    </row>
    <row r="2977" spans="1:24" s="21" customFormat="1" ht="24" customHeight="1" x14ac:dyDescent="0.25">
      <c r="A2977" s="24" t="s">
        <v>10837</v>
      </c>
      <c r="B2977" s="25" t="s">
        <v>20320</v>
      </c>
      <c r="C2977" s="24">
        <v>6254</v>
      </c>
      <c r="D2977" s="24" t="s">
        <v>17075</v>
      </c>
      <c r="E2977" s="24" t="s">
        <v>871</v>
      </c>
      <c r="F2977" s="26">
        <f>Table134[[#This Row],[ToMeasure]]-Table134[[#This Row],[FromMeasure]]</f>
        <v>0.10357572000000004</v>
      </c>
      <c r="G2977" s="27" t="s">
        <v>869</v>
      </c>
      <c r="H2977" s="37">
        <v>0.55425159000000002</v>
      </c>
      <c r="I2977" s="24" t="s">
        <v>4757</v>
      </c>
      <c r="J2977" s="37">
        <v>0.65782731000000005</v>
      </c>
      <c r="K2977" s="24" t="s">
        <v>9196</v>
      </c>
      <c r="L2977" s="28">
        <v>3190</v>
      </c>
      <c r="M2977" s="28">
        <v>1302</v>
      </c>
      <c r="N2977" s="28">
        <v>4492</v>
      </c>
      <c r="O2977" s="25" t="s">
        <v>25418</v>
      </c>
      <c r="P2977" s="24">
        <v>9</v>
      </c>
      <c r="Q2977" s="24">
        <v>55</v>
      </c>
      <c r="R2977" s="28">
        <v>359</v>
      </c>
      <c r="S2977" s="28">
        <v>58</v>
      </c>
      <c r="T2977" s="29">
        <v>9.2831700801424749E-2</v>
      </c>
      <c r="U2977" s="28">
        <v>9901</v>
      </c>
      <c r="V2977" s="63"/>
      <c r="W2977" s="61">
        <f>(Table134[[#This Row],[2042 Future AADT]]-Table134[[#This Row],[AADT 2022]])/20*($W$5-2022)+Table134[[#This Row],[AADT 2022]]</f>
        <v>9901</v>
      </c>
      <c r="X2977" s="63"/>
    </row>
    <row r="2978" spans="1:24" s="21" customFormat="1" ht="24" customHeight="1" x14ac:dyDescent="0.25">
      <c r="A2978" s="24" t="s">
        <v>15033</v>
      </c>
      <c r="B2978" s="25" t="s">
        <v>20340</v>
      </c>
      <c r="C2978" s="24">
        <v>6294</v>
      </c>
      <c r="D2978" s="24" t="s">
        <v>17075</v>
      </c>
      <c r="E2978" s="24" t="s">
        <v>15034</v>
      </c>
      <c r="F2978" s="26">
        <f>Table134[[#This Row],[ToMeasure]]-Table134[[#This Row],[FromMeasure]]</f>
        <v>0.12546127000000001</v>
      </c>
      <c r="G2978" s="27" t="s">
        <v>15035</v>
      </c>
      <c r="H2978" s="37">
        <v>0</v>
      </c>
      <c r="I2978" s="24" t="s">
        <v>4483</v>
      </c>
      <c r="J2978" s="37">
        <v>0.12546127000000001</v>
      </c>
      <c r="K2978" s="24" t="s">
        <v>4653</v>
      </c>
      <c r="L2978" s="28">
        <v>57</v>
      </c>
      <c r="M2978" s="28">
        <v>52</v>
      </c>
      <c r="N2978" s="28">
        <v>109</v>
      </c>
      <c r="O2978" s="25" t="s">
        <v>25419</v>
      </c>
      <c r="P2978" s="24">
        <v>14</v>
      </c>
      <c r="Q2978" s="24">
        <v>57</v>
      </c>
      <c r="R2978" s="28">
        <v>6</v>
      </c>
      <c r="S2978" s="28">
        <v>3</v>
      </c>
      <c r="T2978" s="29">
        <v>8.2568807339449546E-2</v>
      </c>
      <c r="U2978" s="28">
        <v>171</v>
      </c>
      <c r="V2978" s="63"/>
      <c r="W2978" s="61">
        <f>(Table134[[#This Row],[2042 Future AADT]]-Table134[[#This Row],[AADT 2022]])/20*($W$5-2022)+Table134[[#This Row],[AADT 2022]]</f>
        <v>171</v>
      </c>
      <c r="X2978" s="63"/>
    </row>
    <row r="2979" spans="1:24" s="21" customFormat="1" ht="24" customHeight="1" x14ac:dyDescent="0.25">
      <c r="A2979" s="24" t="s">
        <v>15037</v>
      </c>
      <c r="B2979" s="25" t="s">
        <v>20360</v>
      </c>
      <c r="C2979" s="24">
        <v>6334</v>
      </c>
      <c r="D2979" s="24" t="s">
        <v>17075</v>
      </c>
      <c r="E2979" s="24" t="s">
        <v>15034</v>
      </c>
      <c r="F2979" s="26">
        <f>Table134[[#This Row],[ToMeasure]]-Table134[[#This Row],[FromMeasure]]</f>
        <v>8.9387239999998869E-2</v>
      </c>
      <c r="G2979" s="27" t="s">
        <v>15035</v>
      </c>
      <c r="H2979" s="37">
        <v>13.42218708</v>
      </c>
      <c r="I2979" s="24" t="s">
        <v>8724</v>
      </c>
      <c r="J2979" s="37">
        <v>13.511574319999999</v>
      </c>
      <c r="K2979" s="24" t="s">
        <v>4792</v>
      </c>
      <c r="L2979" s="28">
        <v>1159</v>
      </c>
      <c r="M2979" s="28">
        <v>852</v>
      </c>
      <c r="N2979" s="28">
        <v>2011</v>
      </c>
      <c r="O2979" s="25" t="s">
        <v>25420</v>
      </c>
      <c r="P2979" s="24">
        <v>9</v>
      </c>
      <c r="Q2979" s="24">
        <v>56</v>
      </c>
      <c r="R2979" s="28">
        <v>254</v>
      </c>
      <c r="S2979" s="28">
        <v>94</v>
      </c>
      <c r="T2979" s="29">
        <v>0.17304823470909994</v>
      </c>
      <c r="U2979" s="28">
        <v>2952</v>
      </c>
      <c r="V2979" s="63"/>
      <c r="W2979" s="61">
        <f>(Table134[[#This Row],[2042 Future AADT]]-Table134[[#This Row],[AADT 2022]])/20*($W$5-2022)+Table134[[#This Row],[AADT 2022]]</f>
        <v>2952</v>
      </c>
      <c r="X2979" s="63"/>
    </row>
    <row r="2980" spans="1:24" s="21" customFormat="1" ht="24" customHeight="1" x14ac:dyDescent="0.25">
      <c r="A2980" s="24" t="s">
        <v>10839</v>
      </c>
      <c r="B2980" s="25" t="s">
        <v>20385</v>
      </c>
      <c r="C2980" s="24">
        <v>6384</v>
      </c>
      <c r="D2980" s="24" t="s">
        <v>17075</v>
      </c>
      <c r="E2980" s="24" t="s">
        <v>10840</v>
      </c>
      <c r="F2980" s="26">
        <f>Table134[[#This Row],[ToMeasure]]-Table134[[#This Row],[FromMeasure]]</f>
        <v>3.639891999999989E-2</v>
      </c>
      <c r="G2980" s="27" t="s">
        <v>891</v>
      </c>
      <c r="H2980" s="37">
        <v>3.3460837300000001</v>
      </c>
      <c r="I2980" s="24" t="s">
        <v>8739</v>
      </c>
      <c r="J2980" s="37">
        <v>3.38248265</v>
      </c>
      <c r="K2980" s="24" t="s">
        <v>10841</v>
      </c>
      <c r="L2980" s="28">
        <v>434</v>
      </c>
      <c r="M2980" s="28">
        <v>116</v>
      </c>
      <c r="N2980" s="28">
        <v>550</v>
      </c>
      <c r="O2980" s="25" t="s">
        <v>25415</v>
      </c>
      <c r="P2980" s="24">
        <v>15</v>
      </c>
      <c r="Q2980" s="24">
        <v>55</v>
      </c>
      <c r="R2980" s="28">
        <v>57</v>
      </c>
      <c r="S2980" s="28">
        <v>30</v>
      </c>
      <c r="T2980" s="29">
        <v>0.15818181818181817</v>
      </c>
      <c r="U2980" s="28">
        <v>864</v>
      </c>
      <c r="V2980" s="63"/>
      <c r="W2980" s="61">
        <f>(Table134[[#This Row],[2042 Future AADT]]-Table134[[#This Row],[AADT 2022]])/20*($W$5-2022)+Table134[[#This Row],[AADT 2022]]</f>
        <v>864</v>
      </c>
      <c r="X2980" s="63"/>
    </row>
    <row r="2981" spans="1:24" s="21" customFormat="1" ht="24" customHeight="1" x14ac:dyDescent="0.25">
      <c r="A2981" s="24" t="s">
        <v>14404</v>
      </c>
      <c r="B2981" s="25" t="s">
        <v>19295</v>
      </c>
      <c r="C2981" s="24">
        <v>4379</v>
      </c>
      <c r="D2981" s="24" t="s">
        <v>17075</v>
      </c>
      <c r="E2981" s="24" t="s">
        <v>14405</v>
      </c>
      <c r="F2981" s="26">
        <f>Table134[[#This Row],[ToMeasure]]-Table134[[#This Row],[FromMeasure]]</f>
        <v>0.33232313000000002</v>
      </c>
      <c r="G2981" s="27" t="s">
        <v>14406</v>
      </c>
      <c r="H2981" s="37">
        <v>1.24300948</v>
      </c>
      <c r="I2981" s="24" t="s">
        <v>379</v>
      </c>
      <c r="J2981" s="37">
        <v>1.57533261</v>
      </c>
      <c r="K2981" s="24" t="s">
        <v>11661</v>
      </c>
      <c r="L2981" s="28">
        <v>10870</v>
      </c>
      <c r="M2981" s="28">
        <v>16002</v>
      </c>
      <c r="N2981" s="28">
        <v>26872</v>
      </c>
      <c r="O2981" s="25" t="s">
        <v>25421</v>
      </c>
      <c r="P2981" s="24">
        <v>9</v>
      </c>
      <c r="Q2981" s="24">
        <v>53</v>
      </c>
      <c r="R2981" s="28">
        <v>831</v>
      </c>
      <c r="S2981" s="28">
        <v>3221</v>
      </c>
      <c r="T2981" s="29">
        <v>0.15078892527537957</v>
      </c>
      <c r="U2981" s="28">
        <v>36064</v>
      </c>
      <c r="V2981" s="63"/>
      <c r="W2981" s="61">
        <f>(Table134[[#This Row],[2042 Future AADT]]-Table134[[#This Row],[AADT 2022]])/20*($W$5-2022)+Table134[[#This Row],[AADT 2022]]</f>
        <v>36064</v>
      </c>
      <c r="X2981" s="63"/>
    </row>
    <row r="2982" spans="1:24" s="21" customFormat="1" ht="24" customHeight="1" x14ac:dyDescent="0.25">
      <c r="A2982" s="24" t="s">
        <v>15039</v>
      </c>
      <c r="B2982" s="25" t="s">
        <v>21287</v>
      </c>
      <c r="C2982" s="24">
        <v>8490</v>
      </c>
      <c r="D2982" s="24" t="s">
        <v>17075</v>
      </c>
      <c r="E2982" s="24" t="s">
        <v>15040</v>
      </c>
      <c r="F2982" s="26">
        <f>Table134[[#This Row],[ToMeasure]]-Table134[[#This Row],[FromMeasure]]</f>
        <v>0.25696149000000001</v>
      </c>
      <c r="G2982" s="27" t="s">
        <v>15041</v>
      </c>
      <c r="H2982" s="37">
        <v>0</v>
      </c>
      <c r="I2982" s="24" t="s">
        <v>15042</v>
      </c>
      <c r="J2982" s="37">
        <v>0.25696149000000001</v>
      </c>
      <c r="K2982" s="24" t="s">
        <v>15043</v>
      </c>
      <c r="L2982" s="28">
        <v>2800</v>
      </c>
      <c r="M2982" s="28">
        <v>0</v>
      </c>
      <c r="N2982" s="28">
        <v>2800</v>
      </c>
      <c r="O2982" s="25" t="s">
        <v>25422</v>
      </c>
      <c r="P2982" s="24">
        <v>10</v>
      </c>
      <c r="Q2982" s="24" t="s">
        <v>203</v>
      </c>
      <c r="R2982" s="28">
        <v>89</v>
      </c>
      <c r="S2982" s="28">
        <v>74</v>
      </c>
      <c r="T2982" s="29">
        <v>5.8214285714285711E-2</v>
      </c>
      <c r="U2982" s="28">
        <v>3968</v>
      </c>
      <c r="V2982" s="63"/>
      <c r="W2982" s="61">
        <f>(Table134[[#This Row],[2042 Future AADT]]-Table134[[#This Row],[AADT 2022]])/20*($W$5-2022)+Table134[[#This Row],[AADT 2022]]</f>
        <v>3968</v>
      </c>
      <c r="X2982" s="63"/>
    </row>
    <row r="2983" spans="1:24" s="21" customFormat="1" ht="24" customHeight="1" x14ac:dyDescent="0.25">
      <c r="A2983" s="24" t="s">
        <v>15045</v>
      </c>
      <c r="B2983" s="25" t="s">
        <v>21287</v>
      </c>
      <c r="C2983" s="24">
        <v>8490</v>
      </c>
      <c r="D2983" s="24" t="s">
        <v>17075</v>
      </c>
      <c r="E2983" s="24" t="s">
        <v>15046</v>
      </c>
      <c r="F2983" s="26">
        <f>Table134[[#This Row],[ToMeasure]]-Table134[[#This Row],[FromMeasure]]</f>
        <v>0.26083709999999999</v>
      </c>
      <c r="G2983" s="27" t="s">
        <v>15041</v>
      </c>
      <c r="H2983" s="37">
        <v>0</v>
      </c>
      <c r="I2983" s="24" t="s">
        <v>15042</v>
      </c>
      <c r="J2983" s="37">
        <v>0.26083709999999999</v>
      </c>
      <c r="K2983" s="24" t="s">
        <v>15043</v>
      </c>
      <c r="L2983" s="28">
        <v>2800</v>
      </c>
      <c r="M2983" s="28">
        <v>0</v>
      </c>
      <c r="N2983" s="28">
        <v>2800</v>
      </c>
      <c r="O2983" s="25" t="s">
        <v>25422</v>
      </c>
      <c r="P2983" s="24">
        <v>10</v>
      </c>
      <c r="Q2983" s="24" t="s">
        <v>203</v>
      </c>
      <c r="R2983" s="28">
        <v>89</v>
      </c>
      <c r="S2983" s="28">
        <v>74</v>
      </c>
      <c r="T2983" s="29">
        <v>5.8214285714285711E-2</v>
      </c>
      <c r="U2983" s="28">
        <v>4268</v>
      </c>
      <c r="V2983" s="63"/>
      <c r="W2983" s="61">
        <f>(Table134[[#This Row],[2042 Future AADT]]-Table134[[#This Row],[AADT 2022]])/20*($W$5-2022)+Table134[[#This Row],[AADT 2022]]</f>
        <v>4268</v>
      </c>
      <c r="X2983" s="63"/>
    </row>
    <row r="2984" spans="1:24" s="21" customFormat="1" ht="24" customHeight="1" x14ac:dyDescent="0.25">
      <c r="A2984" s="24" t="s">
        <v>15053</v>
      </c>
      <c r="B2984" s="25" t="s">
        <v>19355</v>
      </c>
      <c r="C2984" s="24">
        <v>4464</v>
      </c>
      <c r="D2984" s="24" t="s">
        <v>17075</v>
      </c>
      <c r="E2984" s="24" t="s">
        <v>15054</v>
      </c>
      <c r="F2984" s="26">
        <f>Table134[[#This Row],[ToMeasure]]-Table134[[#This Row],[FromMeasure]]</f>
        <v>4.0748230000000003E-2</v>
      </c>
      <c r="G2984" s="27" t="s">
        <v>15055</v>
      </c>
      <c r="H2984" s="37">
        <v>0</v>
      </c>
      <c r="I2984" s="24" t="s">
        <v>647</v>
      </c>
      <c r="J2984" s="37">
        <v>4.0748230000000003E-2</v>
      </c>
      <c r="K2984" s="24" t="s">
        <v>6772</v>
      </c>
      <c r="L2984" s="28">
        <v>5466</v>
      </c>
      <c r="M2984" s="28">
        <v>1834</v>
      </c>
      <c r="N2984" s="28">
        <v>7300</v>
      </c>
      <c r="O2984" s="25" t="s">
        <v>25423</v>
      </c>
      <c r="P2984" s="24">
        <v>10</v>
      </c>
      <c r="Q2984" s="24">
        <v>79</v>
      </c>
      <c r="R2984" s="28">
        <v>228</v>
      </c>
      <c r="S2984" s="28">
        <v>882</v>
      </c>
      <c r="T2984" s="29">
        <v>0.15205479452054796</v>
      </c>
      <c r="U2984" s="28">
        <v>10345</v>
      </c>
      <c r="V2984" s="63"/>
      <c r="W2984" s="61">
        <f>(Table134[[#This Row],[2042 Future AADT]]-Table134[[#This Row],[AADT 2022]])/20*($W$5-2022)+Table134[[#This Row],[AADT 2022]]</f>
        <v>10345</v>
      </c>
      <c r="X2984" s="63"/>
    </row>
    <row r="2985" spans="1:24" s="21" customFormat="1" ht="24" customHeight="1" x14ac:dyDescent="0.25">
      <c r="A2985" s="24" t="s">
        <v>16856</v>
      </c>
      <c r="B2985" s="25" t="s">
        <v>20004</v>
      </c>
      <c r="C2985" s="24">
        <v>5554</v>
      </c>
      <c r="D2985" s="24" t="s">
        <v>17075</v>
      </c>
      <c r="E2985" s="24" t="s">
        <v>16857</v>
      </c>
      <c r="F2985" s="26">
        <f>Table134[[#This Row],[ToMeasure]]-Table134[[#This Row],[FromMeasure]]</f>
        <v>9.3382049999999994E-2</v>
      </c>
      <c r="G2985" s="27" t="s">
        <v>726</v>
      </c>
      <c r="H2985" s="37">
        <v>0</v>
      </c>
      <c r="I2985" s="24" t="s">
        <v>4417</v>
      </c>
      <c r="J2985" s="37">
        <v>9.3382049999999994E-2</v>
      </c>
      <c r="K2985" s="24" t="s">
        <v>2414</v>
      </c>
      <c r="L2985" s="28">
        <v>8315</v>
      </c>
      <c r="M2985" s="28">
        <v>4848</v>
      </c>
      <c r="N2985" s="28">
        <v>13163</v>
      </c>
      <c r="O2985" s="25" t="s">
        <v>25424</v>
      </c>
      <c r="P2985" s="24">
        <v>11</v>
      </c>
      <c r="Q2985" s="24" t="s">
        <v>203</v>
      </c>
      <c r="R2985" s="28">
        <v>403</v>
      </c>
      <c r="S2985" s="28">
        <v>1560</v>
      </c>
      <c r="T2985" s="29">
        <v>0.14913013750664741</v>
      </c>
      <c r="U2985" s="28">
        <v>19895</v>
      </c>
      <c r="V2985" s="63"/>
      <c r="W2985" s="61">
        <f>(Table134[[#This Row],[2042 Future AADT]]-Table134[[#This Row],[AADT 2022]])/20*($W$5-2022)+Table134[[#This Row],[AADT 2022]]</f>
        <v>19895</v>
      </c>
      <c r="X2985" s="63"/>
    </row>
    <row r="2986" spans="1:24" s="21" customFormat="1" ht="24" customHeight="1" x14ac:dyDescent="0.25">
      <c r="A2986" s="24" t="s">
        <v>10858</v>
      </c>
      <c r="B2986" s="25" t="s">
        <v>19339</v>
      </c>
      <c r="C2986" s="24">
        <v>4438</v>
      </c>
      <c r="D2986" s="24" t="s">
        <v>17075</v>
      </c>
      <c r="E2986" s="24" t="s">
        <v>10859</v>
      </c>
      <c r="F2986" s="26">
        <f>Table134[[#This Row],[ToMeasure]]-Table134[[#This Row],[FromMeasure]]</f>
        <v>0.21657940000000001</v>
      </c>
      <c r="G2986" s="27" t="s">
        <v>10860</v>
      </c>
      <c r="H2986" s="37">
        <v>0</v>
      </c>
      <c r="I2986" s="24" t="s">
        <v>398</v>
      </c>
      <c r="J2986" s="37">
        <v>0.21657940000000001</v>
      </c>
      <c r="K2986" s="24" t="s">
        <v>3294</v>
      </c>
      <c r="L2986" s="28">
        <v>907</v>
      </c>
      <c r="M2986" s="28">
        <v>0</v>
      </c>
      <c r="N2986" s="28">
        <v>907</v>
      </c>
      <c r="O2986" s="25" t="s">
        <v>25425</v>
      </c>
      <c r="P2986" s="24">
        <v>11</v>
      </c>
      <c r="Q2986" s="24" t="s">
        <v>203</v>
      </c>
      <c r="R2986" s="28">
        <v>27</v>
      </c>
      <c r="S2986" s="28">
        <v>109</v>
      </c>
      <c r="T2986" s="29">
        <v>0.14994487320837926</v>
      </c>
      <c r="U2986" s="28">
        <v>1660</v>
      </c>
      <c r="V2986" s="63"/>
      <c r="W2986" s="61">
        <f>(Table134[[#This Row],[2042 Future AADT]]-Table134[[#This Row],[AADT 2022]])/20*($W$5-2022)+Table134[[#This Row],[AADT 2022]]</f>
        <v>1660</v>
      </c>
      <c r="X2986" s="63"/>
    </row>
    <row r="2987" spans="1:24" s="21" customFormat="1" ht="24" customHeight="1" x14ac:dyDescent="0.25">
      <c r="A2987" s="24" t="s">
        <v>10884</v>
      </c>
      <c r="B2987" s="25" t="s">
        <v>19368</v>
      </c>
      <c r="C2987" s="24">
        <v>4484</v>
      </c>
      <c r="D2987" s="24" t="s">
        <v>17075</v>
      </c>
      <c r="E2987" s="24" t="s">
        <v>10881</v>
      </c>
      <c r="F2987" s="26">
        <f>Table134[[#This Row],[ToMeasure]]-Table134[[#This Row],[FromMeasure]]</f>
        <v>9.2219699999999349E-2</v>
      </c>
      <c r="G2987" s="27" t="s">
        <v>409</v>
      </c>
      <c r="H2987" s="37">
        <v>10.988122600000001</v>
      </c>
      <c r="I2987" s="24" t="s">
        <v>3773</v>
      </c>
      <c r="J2987" s="37">
        <v>11.0803423</v>
      </c>
      <c r="K2987" s="24" t="s">
        <v>6779</v>
      </c>
      <c r="L2987" s="28">
        <v>161</v>
      </c>
      <c r="M2987" s="28">
        <v>24</v>
      </c>
      <c r="N2987" s="28">
        <v>185</v>
      </c>
      <c r="O2987" s="25" t="s">
        <v>25426</v>
      </c>
      <c r="P2987" s="24">
        <v>12</v>
      </c>
      <c r="Q2987" s="24">
        <v>90</v>
      </c>
      <c r="R2987" s="28">
        <v>16</v>
      </c>
      <c r="S2987" s="28">
        <v>2</v>
      </c>
      <c r="T2987" s="29">
        <v>9.7297297297297303E-2</v>
      </c>
      <c r="U2987" s="28">
        <v>262</v>
      </c>
      <c r="V2987" s="63"/>
      <c r="W2987" s="61">
        <f>(Table134[[#This Row],[2042 Future AADT]]-Table134[[#This Row],[AADT 2022]])/20*($W$5-2022)+Table134[[#This Row],[AADT 2022]]</f>
        <v>262</v>
      </c>
      <c r="X2987" s="63"/>
    </row>
    <row r="2988" spans="1:24" s="21" customFormat="1" ht="24" customHeight="1" x14ac:dyDescent="0.25">
      <c r="A2988" s="24" t="s">
        <v>15091</v>
      </c>
      <c r="B2988" s="25" t="s">
        <v>19152</v>
      </c>
      <c r="C2988" s="24">
        <v>4224</v>
      </c>
      <c r="D2988" s="24" t="s">
        <v>17075</v>
      </c>
      <c r="E2988" s="24" t="s">
        <v>15092</v>
      </c>
      <c r="F2988" s="26">
        <f>Table134[[#This Row],[ToMeasure]]-Table134[[#This Row],[FromMeasure]]</f>
        <v>8.6785250000000147E-2</v>
      </c>
      <c r="G2988" s="27" t="s">
        <v>336</v>
      </c>
      <c r="H2988" s="37">
        <v>1.7611527899999999</v>
      </c>
      <c r="I2988" s="24" t="s">
        <v>3294</v>
      </c>
      <c r="J2988" s="37">
        <v>1.8479380400000001</v>
      </c>
      <c r="K2988" s="24" t="s">
        <v>1114</v>
      </c>
      <c r="L2988" s="28">
        <v>16698</v>
      </c>
      <c r="M2988" s="28">
        <v>13139</v>
      </c>
      <c r="N2988" s="28">
        <v>29837</v>
      </c>
      <c r="O2988" s="25" t="s">
        <v>25427</v>
      </c>
      <c r="P2988" s="24">
        <v>9</v>
      </c>
      <c r="Q2988" s="24">
        <v>56</v>
      </c>
      <c r="R2988" s="28">
        <v>918</v>
      </c>
      <c r="S2988" s="28">
        <v>3558</v>
      </c>
      <c r="T2988" s="29">
        <v>0.15001508194523577</v>
      </c>
      <c r="U2988" s="28">
        <v>45097</v>
      </c>
      <c r="V2988" s="63"/>
      <c r="W2988" s="61">
        <f>(Table134[[#This Row],[2042 Future AADT]]-Table134[[#This Row],[AADT 2022]])/20*($W$5-2022)+Table134[[#This Row],[AADT 2022]]</f>
        <v>45097</v>
      </c>
      <c r="X2988" s="63"/>
    </row>
    <row r="2989" spans="1:24" s="21" customFormat="1" ht="24" customHeight="1" x14ac:dyDescent="0.25">
      <c r="A2989" s="24" t="s">
        <v>10918</v>
      </c>
      <c r="B2989" s="25" t="s">
        <v>19125</v>
      </c>
      <c r="C2989" s="24">
        <v>4194</v>
      </c>
      <c r="D2989" s="24" t="s">
        <v>17075</v>
      </c>
      <c r="E2989" s="24" t="s">
        <v>10919</v>
      </c>
      <c r="F2989" s="26">
        <f>Table134[[#This Row],[ToMeasure]]-Table134[[#This Row],[FromMeasure]]</f>
        <v>0.1345971999999982</v>
      </c>
      <c r="G2989" s="27" t="s">
        <v>328</v>
      </c>
      <c r="H2989" s="37">
        <v>16.657338200000002</v>
      </c>
      <c r="I2989" s="24" t="s">
        <v>10920</v>
      </c>
      <c r="J2989" s="37">
        <v>16.7919354</v>
      </c>
      <c r="K2989" s="24" t="s">
        <v>3661</v>
      </c>
      <c r="L2989" s="28">
        <v>10877</v>
      </c>
      <c r="M2989" s="28">
        <v>0</v>
      </c>
      <c r="N2989" s="28">
        <v>10877</v>
      </c>
      <c r="O2989" s="25" t="s">
        <v>25428</v>
      </c>
      <c r="P2989" s="24">
        <v>11</v>
      </c>
      <c r="Q2989" s="24">
        <v>72</v>
      </c>
      <c r="R2989" s="28">
        <v>657</v>
      </c>
      <c r="S2989" s="28">
        <v>1263</v>
      </c>
      <c r="T2989" s="29">
        <v>0.1765192608255953</v>
      </c>
      <c r="U2989" s="28">
        <v>16580</v>
      </c>
      <c r="V2989" s="63"/>
      <c r="W2989" s="61">
        <f>(Table134[[#This Row],[2042 Future AADT]]-Table134[[#This Row],[AADT 2022]])/20*($W$5-2022)+Table134[[#This Row],[AADT 2022]]</f>
        <v>16580</v>
      </c>
      <c r="X2989" s="63"/>
    </row>
    <row r="2990" spans="1:24" s="21" customFormat="1" ht="24" customHeight="1" x14ac:dyDescent="0.25">
      <c r="A2990" s="24" t="s">
        <v>16902</v>
      </c>
      <c r="B2990" s="25" t="s">
        <v>19307</v>
      </c>
      <c r="C2990" s="24">
        <v>4394</v>
      </c>
      <c r="D2990" s="24" t="s">
        <v>17075</v>
      </c>
      <c r="E2990" s="24" t="s">
        <v>16903</v>
      </c>
      <c r="F2990" s="26">
        <f>Table134[[#This Row],[ToMeasure]]-Table134[[#This Row],[FromMeasure]]</f>
        <v>0.28469151999999909</v>
      </c>
      <c r="G2990" s="27" t="s">
        <v>390</v>
      </c>
      <c r="H2990" s="37">
        <v>15.281532950000001</v>
      </c>
      <c r="I2990" s="24" t="s">
        <v>3294</v>
      </c>
      <c r="J2990" s="37">
        <v>15.56622447</v>
      </c>
      <c r="K2990" s="24" t="s">
        <v>6726</v>
      </c>
      <c r="L2990" s="28">
        <v>10778</v>
      </c>
      <c r="M2990" s="28">
        <v>13865</v>
      </c>
      <c r="N2990" s="28">
        <v>24643</v>
      </c>
      <c r="O2990" s="25" t="s">
        <v>25429</v>
      </c>
      <c r="P2990" s="24">
        <v>11</v>
      </c>
      <c r="Q2990" s="24">
        <v>60</v>
      </c>
      <c r="R2990" s="28">
        <v>1274</v>
      </c>
      <c r="S2990" s="28">
        <v>0</v>
      </c>
      <c r="T2990" s="29">
        <v>5.1698251024631742E-2</v>
      </c>
      <c r="U2990" s="28">
        <v>33072</v>
      </c>
      <c r="V2990" s="63"/>
      <c r="W2990" s="61">
        <f>(Table134[[#This Row],[2042 Future AADT]]-Table134[[#This Row],[AADT 2022]])/20*($W$5-2022)+Table134[[#This Row],[AADT 2022]]</f>
        <v>33072</v>
      </c>
      <c r="X2990" s="63"/>
    </row>
    <row r="2991" spans="1:24" s="21" customFormat="1" ht="24" customHeight="1" x14ac:dyDescent="0.25">
      <c r="A2991" s="24" t="s">
        <v>10922</v>
      </c>
      <c r="B2991" s="25" t="s">
        <v>19374</v>
      </c>
      <c r="C2991" s="24">
        <v>4494</v>
      </c>
      <c r="D2991" s="24" t="s">
        <v>17075</v>
      </c>
      <c r="E2991" s="24" t="s">
        <v>413</v>
      </c>
      <c r="F2991" s="26">
        <f>Table134[[#This Row],[ToMeasure]]-Table134[[#This Row],[FromMeasure]]</f>
        <v>0.12353533999999999</v>
      </c>
      <c r="G2991" s="27" t="s">
        <v>411</v>
      </c>
      <c r="H2991" s="37">
        <v>0</v>
      </c>
      <c r="I2991" s="24" t="s">
        <v>156</v>
      </c>
      <c r="J2991" s="37">
        <v>0.12353533999999999</v>
      </c>
      <c r="K2991" s="24" t="s">
        <v>6785</v>
      </c>
      <c r="L2991" s="28">
        <v>17</v>
      </c>
      <c r="M2991" s="28">
        <v>31</v>
      </c>
      <c r="N2991" s="28">
        <v>48</v>
      </c>
      <c r="O2991" s="25" t="s">
        <v>25430</v>
      </c>
      <c r="P2991" s="24">
        <v>47</v>
      </c>
      <c r="Q2991" s="24">
        <v>75</v>
      </c>
      <c r="R2991" s="28">
        <v>3</v>
      </c>
      <c r="S2991" s="28">
        <v>2</v>
      </c>
      <c r="T2991" s="29">
        <v>0.10416666666666667</v>
      </c>
      <c r="U2991" s="28">
        <v>68</v>
      </c>
      <c r="V2991" s="63"/>
      <c r="W2991" s="61">
        <f>(Table134[[#This Row],[2042 Future AADT]]-Table134[[#This Row],[AADT 2022]])/20*($W$5-2022)+Table134[[#This Row],[AADT 2022]]</f>
        <v>68</v>
      </c>
      <c r="X2991" s="63"/>
    </row>
    <row r="2992" spans="1:24" s="21" customFormat="1" ht="24" customHeight="1" x14ac:dyDescent="0.25">
      <c r="A2992" s="24" t="s">
        <v>16905</v>
      </c>
      <c r="B2992" s="25" t="s">
        <v>19320</v>
      </c>
      <c r="C2992" s="24">
        <v>4414</v>
      </c>
      <c r="D2992" s="24" t="s">
        <v>17075</v>
      </c>
      <c r="E2992" s="24" t="s">
        <v>16906</v>
      </c>
      <c r="F2992" s="26">
        <f>Table134[[#This Row],[ToMeasure]]-Table134[[#This Row],[FromMeasure]]</f>
        <v>7.7198199999999773E-2</v>
      </c>
      <c r="G2992" s="27" t="s">
        <v>394</v>
      </c>
      <c r="H2992" s="37">
        <v>2.1704158100000002</v>
      </c>
      <c r="I2992" s="24" t="s">
        <v>3294</v>
      </c>
      <c r="J2992" s="37">
        <v>2.2476140099999999</v>
      </c>
      <c r="K2992" s="24" t="s">
        <v>1114</v>
      </c>
      <c r="L2992" s="28">
        <v>3801</v>
      </c>
      <c r="M2992" s="28">
        <v>5222</v>
      </c>
      <c r="N2992" s="28">
        <v>9023</v>
      </c>
      <c r="O2992" s="25" t="s">
        <v>25431</v>
      </c>
      <c r="P2992" s="24">
        <v>9</v>
      </c>
      <c r="Q2992" s="24">
        <v>62</v>
      </c>
      <c r="R2992" s="28">
        <v>358</v>
      </c>
      <c r="S2992" s="28">
        <v>1390</v>
      </c>
      <c r="T2992" s="29">
        <v>0.19372714174886402</v>
      </c>
      <c r="U2992" s="28">
        <v>13754</v>
      </c>
      <c r="V2992" s="63"/>
      <c r="W2992" s="61">
        <f>(Table134[[#This Row],[2042 Future AADT]]-Table134[[#This Row],[AADT 2022]])/20*($W$5-2022)+Table134[[#This Row],[AADT 2022]]</f>
        <v>13754</v>
      </c>
      <c r="X2992" s="63"/>
    </row>
    <row r="2993" spans="1:24" s="21" customFormat="1" ht="24" customHeight="1" x14ac:dyDescent="0.25">
      <c r="A2993" s="24" t="s">
        <v>10924</v>
      </c>
      <c r="B2993" s="25" t="s">
        <v>19374</v>
      </c>
      <c r="C2993" s="24">
        <v>4494</v>
      </c>
      <c r="D2993" s="24" t="s">
        <v>17075</v>
      </c>
      <c r="E2993" s="24" t="s">
        <v>10925</v>
      </c>
      <c r="F2993" s="26">
        <f>Table134[[#This Row],[ToMeasure]]-Table134[[#This Row],[FromMeasure]]</f>
        <v>0.13413339000000013</v>
      </c>
      <c r="G2993" s="27" t="s">
        <v>6789</v>
      </c>
      <c r="H2993" s="37">
        <v>2.5032346699999999</v>
      </c>
      <c r="I2993" s="24" t="s">
        <v>3779</v>
      </c>
      <c r="J2993" s="37">
        <v>2.63736806</v>
      </c>
      <c r="K2993" s="24" t="s">
        <v>156</v>
      </c>
      <c r="L2993" s="28">
        <v>17</v>
      </c>
      <c r="M2993" s="28">
        <v>31</v>
      </c>
      <c r="N2993" s="28">
        <v>48</v>
      </c>
      <c r="O2993" s="25" t="s">
        <v>25430</v>
      </c>
      <c r="P2993" s="24">
        <v>47</v>
      </c>
      <c r="Q2993" s="24">
        <v>75</v>
      </c>
      <c r="R2993" s="28">
        <v>3</v>
      </c>
      <c r="S2993" s="28">
        <v>2</v>
      </c>
      <c r="T2993" s="29">
        <v>0.10416666666666667</v>
      </c>
      <c r="U2993" s="28">
        <v>68</v>
      </c>
      <c r="V2993" s="63"/>
      <c r="W2993" s="61">
        <f>(Table134[[#This Row],[2042 Future AADT]]-Table134[[#This Row],[AADT 2022]])/20*($W$5-2022)+Table134[[#This Row],[AADT 2022]]</f>
        <v>68</v>
      </c>
      <c r="X2993" s="63"/>
    </row>
    <row r="2994" spans="1:24" s="21" customFormat="1" ht="24" customHeight="1" x14ac:dyDescent="0.25">
      <c r="A2994" s="24" t="s">
        <v>16910</v>
      </c>
      <c r="B2994" s="25" t="s">
        <v>19350</v>
      </c>
      <c r="C2994" s="24">
        <v>4454</v>
      </c>
      <c r="D2994" s="24" t="s">
        <v>17075</v>
      </c>
      <c r="E2994" s="24" t="s">
        <v>16911</v>
      </c>
      <c r="F2994" s="26">
        <f>Table134[[#This Row],[ToMeasure]]-Table134[[#This Row],[FromMeasure]]</f>
        <v>0.13619190000000003</v>
      </c>
      <c r="G2994" s="27" t="s">
        <v>402</v>
      </c>
      <c r="H2994" s="37">
        <v>10.239122099999999</v>
      </c>
      <c r="I2994" s="24" t="s">
        <v>6756</v>
      </c>
      <c r="J2994" s="37">
        <v>10.375313999999999</v>
      </c>
      <c r="K2994" s="24" t="s">
        <v>16912</v>
      </c>
      <c r="L2994" s="28">
        <v>4520</v>
      </c>
      <c r="M2994" s="28">
        <v>7387</v>
      </c>
      <c r="N2994" s="28">
        <v>11907</v>
      </c>
      <c r="O2994" s="25" t="s">
        <v>25432</v>
      </c>
      <c r="P2994" s="24">
        <v>11</v>
      </c>
      <c r="Q2994" s="24">
        <v>57</v>
      </c>
      <c r="R2994" s="28" t="s">
        <v>203</v>
      </c>
      <c r="S2994" s="28" t="s">
        <v>203</v>
      </c>
      <c r="T2994" s="29" t="s">
        <v>203</v>
      </c>
      <c r="U2994" s="28">
        <v>18150</v>
      </c>
      <c r="V2994" s="63"/>
      <c r="W2994" s="61">
        <f>(Table134[[#This Row],[2042 Future AADT]]-Table134[[#This Row],[AADT 2022]])/20*($W$5-2022)+Table134[[#This Row],[AADT 2022]]</f>
        <v>18150</v>
      </c>
      <c r="X2994" s="63"/>
    </row>
    <row r="2995" spans="1:24" s="21" customFormat="1" ht="24" customHeight="1" x14ac:dyDescent="0.25">
      <c r="A2995" s="24" t="s">
        <v>10945</v>
      </c>
      <c r="B2995" s="25" t="s">
        <v>19291</v>
      </c>
      <c r="C2995" s="24">
        <v>4374</v>
      </c>
      <c r="D2995" s="24" t="s">
        <v>17075</v>
      </c>
      <c r="E2995" s="24" t="s">
        <v>10946</v>
      </c>
      <c r="F2995" s="26">
        <f>Table134[[#This Row],[ToMeasure]]-Table134[[#This Row],[FromMeasure]]</f>
        <v>0.46309696</v>
      </c>
      <c r="G2995" s="27" t="s">
        <v>1996</v>
      </c>
      <c r="H2995" s="37">
        <v>0.23318966999999999</v>
      </c>
      <c r="I2995" s="24" t="s">
        <v>3740</v>
      </c>
      <c r="J2995" s="37">
        <v>0.69628663000000002</v>
      </c>
      <c r="K2995" s="24" t="s">
        <v>10947</v>
      </c>
      <c r="L2995" s="28">
        <v>15137</v>
      </c>
      <c r="M2995" s="28">
        <v>18638</v>
      </c>
      <c r="N2995" s="28">
        <v>33775</v>
      </c>
      <c r="O2995" s="25" t="s">
        <v>25433</v>
      </c>
      <c r="P2995" s="24">
        <v>9</v>
      </c>
      <c r="Q2995" s="24">
        <v>54</v>
      </c>
      <c r="R2995" s="28">
        <v>1118</v>
      </c>
      <c r="S2995" s="28">
        <v>4329</v>
      </c>
      <c r="T2995" s="29">
        <v>0.16127313101406365</v>
      </c>
      <c r="U2995" s="28">
        <v>45328</v>
      </c>
      <c r="V2995" s="63"/>
      <c r="W2995" s="61">
        <f>(Table134[[#This Row],[2042 Future AADT]]-Table134[[#This Row],[AADT 2022]])/20*($W$5-2022)+Table134[[#This Row],[AADT 2022]]</f>
        <v>45328</v>
      </c>
      <c r="X2995" s="63"/>
    </row>
    <row r="2996" spans="1:24" s="21" customFormat="1" ht="24" customHeight="1" x14ac:dyDescent="0.25">
      <c r="A2996" s="24" t="s">
        <v>10949</v>
      </c>
      <c r="B2996" s="25" t="s">
        <v>19337</v>
      </c>
      <c r="C2996" s="24">
        <v>4434</v>
      </c>
      <c r="D2996" s="24" t="s">
        <v>17075</v>
      </c>
      <c r="E2996" s="24" t="s">
        <v>10950</v>
      </c>
      <c r="F2996" s="26">
        <f>Table134[[#This Row],[ToMeasure]]-Table134[[#This Row],[FromMeasure]]</f>
        <v>0.2737466700000013</v>
      </c>
      <c r="G2996" s="27" t="s">
        <v>398</v>
      </c>
      <c r="H2996" s="37">
        <v>12.522670379999999</v>
      </c>
      <c r="I2996" s="24" t="s">
        <v>3294</v>
      </c>
      <c r="J2996" s="37">
        <v>12.796417050000001</v>
      </c>
      <c r="K2996" s="24" t="s">
        <v>10951</v>
      </c>
      <c r="L2996" s="28">
        <v>4974</v>
      </c>
      <c r="M2996" s="28">
        <v>4841</v>
      </c>
      <c r="N2996" s="28">
        <v>9815</v>
      </c>
      <c r="O2996" s="25" t="s">
        <v>25434</v>
      </c>
      <c r="P2996" s="24">
        <v>9</v>
      </c>
      <c r="Q2996" s="24">
        <v>68</v>
      </c>
      <c r="R2996" s="28">
        <v>303</v>
      </c>
      <c r="S2996" s="28">
        <v>1177</v>
      </c>
      <c r="T2996" s="29">
        <v>0.15078960774325012</v>
      </c>
      <c r="U2996" s="28">
        <v>13909</v>
      </c>
      <c r="V2996" s="63"/>
      <c r="W2996" s="61">
        <f>(Table134[[#This Row],[2042 Future AADT]]-Table134[[#This Row],[AADT 2022]])/20*($W$5-2022)+Table134[[#This Row],[AADT 2022]]</f>
        <v>13909</v>
      </c>
      <c r="X2996" s="63"/>
    </row>
    <row r="2997" spans="1:24" s="21" customFormat="1" ht="24" customHeight="1" x14ac:dyDescent="0.25">
      <c r="A2997" s="24" t="s">
        <v>16918</v>
      </c>
      <c r="B2997" s="25" t="s">
        <v>19300</v>
      </c>
      <c r="C2997" s="24">
        <v>4384</v>
      </c>
      <c r="D2997" s="24" t="s">
        <v>17075</v>
      </c>
      <c r="E2997" s="24" t="s">
        <v>16919</v>
      </c>
      <c r="F2997" s="26">
        <f>Table134[[#This Row],[ToMeasure]]-Table134[[#This Row],[FromMeasure]]</f>
        <v>0.11345737000000078</v>
      </c>
      <c r="G2997" s="27" t="s">
        <v>6712</v>
      </c>
      <c r="H2997" s="37">
        <v>15.558331389999999</v>
      </c>
      <c r="I2997" s="24" t="s">
        <v>6718</v>
      </c>
      <c r="J2997" s="37">
        <v>15.67178876</v>
      </c>
      <c r="K2997" s="24" t="s">
        <v>385</v>
      </c>
      <c r="L2997" s="28">
        <v>9964</v>
      </c>
      <c r="M2997" s="28">
        <v>12805</v>
      </c>
      <c r="N2997" s="28">
        <v>22769</v>
      </c>
      <c r="O2997" s="25" t="s">
        <v>25435</v>
      </c>
      <c r="P2997" s="24">
        <v>11</v>
      </c>
      <c r="Q2997" s="24">
        <v>53</v>
      </c>
      <c r="R2997" s="28">
        <v>706</v>
      </c>
      <c r="S2997" s="28">
        <v>2730</v>
      </c>
      <c r="T2997" s="29">
        <v>0.15090693486758311</v>
      </c>
      <c r="U2997" s="28">
        <v>32265</v>
      </c>
      <c r="V2997" s="63"/>
      <c r="W2997" s="61">
        <f>(Table134[[#This Row],[2042 Future AADT]]-Table134[[#This Row],[AADT 2022]])/20*($W$5-2022)+Table134[[#This Row],[AADT 2022]]</f>
        <v>32265</v>
      </c>
      <c r="X2997" s="63"/>
    </row>
    <row r="2998" spans="1:24" s="21" customFormat="1" ht="24" customHeight="1" x14ac:dyDescent="0.25">
      <c r="A2998" s="24" t="s">
        <v>14458</v>
      </c>
      <c r="B2998" s="25" t="s">
        <v>19286</v>
      </c>
      <c r="C2998" s="24">
        <v>4364</v>
      </c>
      <c r="D2998" s="24" t="s">
        <v>17075</v>
      </c>
      <c r="E2998" s="24" t="s">
        <v>14459</v>
      </c>
      <c r="F2998" s="26">
        <f>Table134[[#This Row],[ToMeasure]]-Table134[[#This Row],[FromMeasure]]</f>
        <v>0.12855309999999953</v>
      </c>
      <c r="G2998" s="27" t="s">
        <v>3733</v>
      </c>
      <c r="H2998" s="37">
        <v>4.0990764000000004</v>
      </c>
      <c r="I2998" s="24" t="s">
        <v>376</v>
      </c>
      <c r="J2998" s="37">
        <v>4.2276294999999999</v>
      </c>
      <c r="K2998" s="24" t="s">
        <v>1114</v>
      </c>
      <c r="L2998" s="28">
        <v>20228</v>
      </c>
      <c r="M2998" s="28">
        <v>13586</v>
      </c>
      <c r="N2998" s="28">
        <v>33814</v>
      </c>
      <c r="O2998" s="25" t="s">
        <v>25436</v>
      </c>
      <c r="P2998" s="24">
        <v>9</v>
      </c>
      <c r="Q2998" s="24">
        <v>53</v>
      </c>
      <c r="R2998" s="28">
        <v>1048</v>
      </c>
      <c r="S2998" s="28">
        <v>4061</v>
      </c>
      <c r="T2998" s="29">
        <v>0.15109126397350209</v>
      </c>
      <c r="U2998" s="28">
        <v>51544</v>
      </c>
      <c r="V2998" s="63"/>
      <c r="W2998" s="61">
        <f>(Table134[[#This Row],[2042 Future AADT]]-Table134[[#This Row],[AADT 2022]])/20*($W$5-2022)+Table134[[#This Row],[AADT 2022]]</f>
        <v>51544</v>
      </c>
      <c r="X2998" s="63"/>
    </row>
    <row r="2999" spans="1:24" s="21" customFormat="1" ht="24" customHeight="1" x14ac:dyDescent="0.25">
      <c r="A2999" s="24" t="s">
        <v>16921</v>
      </c>
      <c r="B2999" s="25" t="s">
        <v>19345</v>
      </c>
      <c r="C2999" s="24">
        <v>4444</v>
      </c>
      <c r="D2999" s="24" t="s">
        <v>17075</v>
      </c>
      <c r="E2999" s="24" t="s">
        <v>16922</v>
      </c>
      <c r="F2999" s="26">
        <f>Table134[[#This Row],[ToMeasure]]-Table134[[#This Row],[FromMeasure]]</f>
        <v>0.20248290999999996</v>
      </c>
      <c r="G2999" s="27" t="s">
        <v>400</v>
      </c>
      <c r="H2999" s="37">
        <v>0.88653773999999996</v>
      </c>
      <c r="I2999" s="24" t="s">
        <v>11677</v>
      </c>
      <c r="J2999" s="37">
        <v>1.0890206499999999</v>
      </c>
      <c r="K2999" s="24" t="s">
        <v>6750</v>
      </c>
      <c r="L2999" s="28">
        <v>5540</v>
      </c>
      <c r="M2999" s="28">
        <v>2033</v>
      </c>
      <c r="N2999" s="28">
        <v>7573</v>
      </c>
      <c r="O2999" s="25" t="s">
        <v>25437</v>
      </c>
      <c r="P2999" s="24">
        <v>12</v>
      </c>
      <c r="Q2999" s="24">
        <v>95</v>
      </c>
      <c r="R2999" s="28">
        <v>233</v>
      </c>
      <c r="S2999" s="28">
        <v>905</v>
      </c>
      <c r="T2999" s="29">
        <v>0.15027069853426647</v>
      </c>
      <c r="U2999" s="28">
        <v>11544</v>
      </c>
      <c r="V2999" s="63"/>
      <c r="W2999" s="61">
        <f>(Table134[[#This Row],[2042 Future AADT]]-Table134[[#This Row],[AADT 2022]])/20*($W$5-2022)+Table134[[#This Row],[AADT 2022]]</f>
        <v>11544</v>
      </c>
      <c r="X2999" s="63"/>
    </row>
    <row r="3000" spans="1:24" s="21" customFormat="1" ht="24" customHeight="1" x14ac:dyDescent="0.25">
      <c r="A3000" s="24" t="s">
        <v>10961</v>
      </c>
      <c r="B3000" s="25" t="s">
        <v>19355</v>
      </c>
      <c r="C3000" s="24">
        <v>4464</v>
      </c>
      <c r="D3000" s="24" t="s">
        <v>17075</v>
      </c>
      <c r="E3000" s="24" t="s">
        <v>10962</v>
      </c>
      <c r="F3000" s="26">
        <f>Table134[[#This Row],[ToMeasure]]-Table134[[#This Row],[FromMeasure]]</f>
        <v>0.17051622000000055</v>
      </c>
      <c r="G3000" s="27" t="s">
        <v>404</v>
      </c>
      <c r="H3000" s="37">
        <v>5.4218997299999998</v>
      </c>
      <c r="I3000" s="24" t="s">
        <v>6767</v>
      </c>
      <c r="J3000" s="37">
        <v>5.5924159500000004</v>
      </c>
      <c r="K3000" s="24" t="s">
        <v>647</v>
      </c>
      <c r="L3000" s="28">
        <v>5466</v>
      </c>
      <c r="M3000" s="28">
        <v>1834</v>
      </c>
      <c r="N3000" s="28">
        <v>7300</v>
      </c>
      <c r="O3000" s="25" t="s">
        <v>25423</v>
      </c>
      <c r="P3000" s="24">
        <v>10</v>
      </c>
      <c r="Q3000" s="24">
        <v>79</v>
      </c>
      <c r="R3000" s="28">
        <v>230</v>
      </c>
      <c r="S3000" s="28">
        <v>892</v>
      </c>
      <c r="T3000" s="29">
        <v>0.15369863013698631</v>
      </c>
      <c r="U3000" s="28">
        <v>13357</v>
      </c>
      <c r="V3000" s="63"/>
      <c r="W3000" s="61">
        <f>(Table134[[#This Row],[2042 Future AADT]]-Table134[[#This Row],[AADT 2022]])/20*($W$5-2022)+Table134[[#This Row],[AADT 2022]]</f>
        <v>13357</v>
      </c>
      <c r="X3000" s="63"/>
    </row>
    <row r="3001" spans="1:24" s="21" customFormat="1" ht="24" customHeight="1" x14ac:dyDescent="0.25">
      <c r="A3001" s="24" t="s">
        <v>14461</v>
      </c>
      <c r="B3001" s="25" t="s">
        <v>19328</v>
      </c>
      <c r="C3001" s="24">
        <v>4424</v>
      </c>
      <c r="D3001" s="24" t="s">
        <v>17075</v>
      </c>
      <c r="E3001" s="24" t="s">
        <v>14462</v>
      </c>
      <c r="F3001" s="26">
        <f>Table134[[#This Row],[ToMeasure]]-Table134[[#This Row],[FromMeasure]]</f>
        <v>8.0879010000000306E-2</v>
      </c>
      <c r="G3001" s="27" t="s">
        <v>396</v>
      </c>
      <c r="H3001" s="37">
        <v>13.39207742</v>
      </c>
      <c r="I3001" s="24" t="s">
        <v>3294</v>
      </c>
      <c r="J3001" s="37">
        <v>13.47295643</v>
      </c>
      <c r="K3001" s="24" t="s">
        <v>1114</v>
      </c>
      <c r="L3001" s="28">
        <v>6678</v>
      </c>
      <c r="M3001" s="28">
        <v>3595</v>
      </c>
      <c r="N3001" s="28">
        <v>10273</v>
      </c>
      <c r="O3001" s="25" t="s">
        <v>25438</v>
      </c>
      <c r="P3001" s="24">
        <v>10</v>
      </c>
      <c r="Q3001" s="24">
        <v>73</v>
      </c>
      <c r="R3001" s="28">
        <v>317</v>
      </c>
      <c r="S3001" s="28">
        <v>1232</v>
      </c>
      <c r="T3001" s="29">
        <v>0.15078360751484474</v>
      </c>
      <c r="U3001" s="28">
        <v>15660</v>
      </c>
      <c r="V3001" s="63"/>
      <c r="W3001" s="61">
        <f>(Table134[[#This Row],[2042 Future AADT]]-Table134[[#This Row],[AADT 2022]])/20*($W$5-2022)+Table134[[#This Row],[AADT 2022]]</f>
        <v>15660</v>
      </c>
      <c r="X3001" s="63"/>
    </row>
    <row r="3002" spans="1:24" s="21" customFormat="1" ht="24" customHeight="1" x14ac:dyDescent="0.25">
      <c r="A3002" s="24" t="s">
        <v>16924</v>
      </c>
      <c r="B3002" s="25" t="s">
        <v>19253</v>
      </c>
      <c r="C3002" s="24">
        <v>4334</v>
      </c>
      <c r="D3002" s="24" t="s">
        <v>17075</v>
      </c>
      <c r="E3002" s="24" t="s">
        <v>363</v>
      </c>
      <c r="F3002" s="26">
        <f>Table134[[#This Row],[ToMeasure]]-Table134[[#This Row],[FromMeasure]]</f>
        <v>3.9520840000000002E-2</v>
      </c>
      <c r="G3002" s="27" t="s">
        <v>361</v>
      </c>
      <c r="H3002" s="37">
        <v>0</v>
      </c>
      <c r="I3002" s="24" t="s">
        <v>156</v>
      </c>
      <c r="J3002" s="37">
        <v>3.9520840000000002E-2</v>
      </c>
      <c r="K3002" s="24" t="s">
        <v>1114</v>
      </c>
      <c r="L3002" s="28">
        <v>14978</v>
      </c>
      <c r="M3002" s="28">
        <v>14936</v>
      </c>
      <c r="N3002" s="28">
        <v>29914</v>
      </c>
      <c r="O3002" s="25" t="s">
        <v>25439</v>
      </c>
      <c r="P3002" s="24">
        <v>10</v>
      </c>
      <c r="Q3002" s="24">
        <v>55</v>
      </c>
      <c r="R3002" s="28">
        <v>920</v>
      </c>
      <c r="S3002" s="28">
        <v>3563</v>
      </c>
      <c r="T3002" s="29">
        <v>0.14986294042923046</v>
      </c>
      <c r="U3002" s="28">
        <v>45599</v>
      </c>
      <c r="V3002" s="63"/>
      <c r="W3002" s="61">
        <f>(Table134[[#This Row],[2042 Future AADT]]-Table134[[#This Row],[AADT 2022]])/20*($W$5-2022)+Table134[[#This Row],[AADT 2022]]</f>
        <v>45599</v>
      </c>
      <c r="X3002" s="63"/>
    </row>
    <row r="3003" spans="1:24" s="21" customFormat="1" ht="24" customHeight="1" x14ac:dyDescent="0.25">
      <c r="A3003" s="24" t="s">
        <v>14464</v>
      </c>
      <c r="B3003" s="25" t="s">
        <v>19984</v>
      </c>
      <c r="C3003" s="24">
        <v>5524</v>
      </c>
      <c r="D3003" s="24" t="s">
        <v>17075</v>
      </c>
      <c r="E3003" s="24" t="s">
        <v>14465</v>
      </c>
      <c r="F3003" s="26">
        <f>Table134[[#This Row],[ToMeasure]]-Table134[[#This Row],[FromMeasure]]</f>
        <v>0.28607344000000268</v>
      </c>
      <c r="G3003" s="27" t="s">
        <v>10955</v>
      </c>
      <c r="H3003" s="37">
        <v>23.018652419999999</v>
      </c>
      <c r="I3003" s="24" t="s">
        <v>2172</v>
      </c>
      <c r="J3003" s="37">
        <v>23.304725860000001</v>
      </c>
      <c r="K3003" s="24" t="s">
        <v>2414</v>
      </c>
      <c r="L3003" s="28">
        <v>2478</v>
      </c>
      <c r="M3003" s="28">
        <v>0</v>
      </c>
      <c r="N3003" s="28">
        <v>2478</v>
      </c>
      <c r="O3003" s="25" t="s">
        <v>25440</v>
      </c>
      <c r="P3003" s="24">
        <v>10</v>
      </c>
      <c r="Q3003" s="24" t="s">
        <v>203</v>
      </c>
      <c r="R3003" s="28">
        <v>240</v>
      </c>
      <c r="S3003" s="28">
        <v>110</v>
      </c>
      <c r="T3003" s="29">
        <v>0.14124293785310735</v>
      </c>
      <c r="U3003" s="28">
        <v>3491</v>
      </c>
      <c r="V3003" s="63"/>
      <c r="W3003" s="61">
        <f>(Table134[[#This Row],[2042 Future AADT]]-Table134[[#This Row],[AADT 2022]])/20*($W$5-2022)+Table134[[#This Row],[AADT 2022]]</f>
        <v>3491</v>
      </c>
      <c r="X3003" s="63"/>
    </row>
    <row r="3004" spans="1:24" s="21" customFormat="1" ht="24" customHeight="1" x14ac:dyDescent="0.25">
      <c r="A3004" s="24" t="s">
        <v>14467</v>
      </c>
      <c r="B3004" s="25" t="s">
        <v>19143</v>
      </c>
      <c r="C3004" s="24">
        <v>4214</v>
      </c>
      <c r="D3004" s="24" t="s">
        <v>17075</v>
      </c>
      <c r="E3004" s="24" t="s">
        <v>14468</v>
      </c>
      <c r="F3004" s="26">
        <f>Table134[[#This Row],[ToMeasure]]-Table134[[#This Row],[FromMeasure]]</f>
        <v>1.3032925900000016</v>
      </c>
      <c r="G3004" s="27" t="s">
        <v>332</v>
      </c>
      <c r="H3004" s="37">
        <v>21.430997829999999</v>
      </c>
      <c r="I3004" s="24" t="s">
        <v>10892</v>
      </c>
      <c r="J3004" s="37">
        <v>22.734290420000001</v>
      </c>
      <c r="K3004" s="24" t="s">
        <v>1114</v>
      </c>
      <c r="L3004" s="28">
        <v>4807</v>
      </c>
      <c r="M3004" s="28">
        <v>0</v>
      </c>
      <c r="N3004" s="28">
        <v>4807</v>
      </c>
      <c r="O3004" s="25" t="s">
        <v>25441</v>
      </c>
      <c r="P3004" s="24">
        <v>10</v>
      </c>
      <c r="Q3004" s="24">
        <v>59</v>
      </c>
      <c r="R3004" s="28">
        <v>403</v>
      </c>
      <c r="S3004" s="28">
        <v>65</v>
      </c>
      <c r="T3004" s="29">
        <v>9.7358019554815892E-2</v>
      </c>
      <c r="U3004" s="28">
        <v>6812</v>
      </c>
      <c r="V3004" s="63"/>
      <c r="W3004" s="61">
        <f>(Table134[[#This Row],[2042 Future AADT]]-Table134[[#This Row],[AADT 2022]])/20*($W$5-2022)+Table134[[#This Row],[AADT 2022]]</f>
        <v>6812</v>
      </c>
      <c r="X3004" s="63"/>
    </row>
    <row r="3005" spans="1:24" s="21" customFormat="1" ht="24" customHeight="1" x14ac:dyDescent="0.25">
      <c r="A3005" s="24" t="s">
        <v>10964</v>
      </c>
      <c r="B3005" s="25" t="s">
        <v>19995</v>
      </c>
      <c r="C3005" s="24">
        <v>5544</v>
      </c>
      <c r="D3005" s="24" t="s">
        <v>17075</v>
      </c>
      <c r="E3005" s="24" t="s">
        <v>10965</v>
      </c>
      <c r="F3005" s="26">
        <f>Table134[[#This Row],[ToMeasure]]-Table134[[#This Row],[FromMeasure]]</f>
        <v>0.10138509000000007</v>
      </c>
      <c r="G3005" s="27" t="s">
        <v>724</v>
      </c>
      <c r="H3005" s="37">
        <v>0.59198768999999996</v>
      </c>
      <c r="I3005" s="24" t="s">
        <v>2172</v>
      </c>
      <c r="J3005" s="37">
        <v>0.69337278000000002</v>
      </c>
      <c r="K3005" s="24" t="s">
        <v>2414</v>
      </c>
      <c r="L3005" s="28">
        <v>1700</v>
      </c>
      <c r="M3005" s="28">
        <v>730</v>
      </c>
      <c r="N3005" s="28">
        <v>2430</v>
      </c>
      <c r="O3005" s="25" t="s">
        <v>25442</v>
      </c>
      <c r="P3005" s="24">
        <v>11</v>
      </c>
      <c r="Q3005" s="24">
        <v>78</v>
      </c>
      <c r="R3005" s="28">
        <v>74</v>
      </c>
      <c r="S3005" s="28">
        <v>291</v>
      </c>
      <c r="T3005" s="29">
        <v>0.15020576131687244</v>
      </c>
      <c r="U3005" s="28">
        <v>4446</v>
      </c>
      <c r="V3005" s="63"/>
      <c r="W3005" s="61">
        <f>(Table134[[#This Row],[2042 Future AADT]]-Table134[[#This Row],[AADT 2022]])/20*($W$5-2022)+Table134[[#This Row],[AADT 2022]]</f>
        <v>4446</v>
      </c>
      <c r="X3005" s="63"/>
    </row>
    <row r="3006" spans="1:24" s="21" customFormat="1" ht="24" customHeight="1" x14ac:dyDescent="0.25">
      <c r="A3006" s="24" t="s">
        <v>14470</v>
      </c>
      <c r="B3006" s="25" t="s">
        <v>19244</v>
      </c>
      <c r="C3006" s="24">
        <v>4324</v>
      </c>
      <c r="D3006" s="24" t="s">
        <v>17075</v>
      </c>
      <c r="E3006" s="24" t="s">
        <v>360</v>
      </c>
      <c r="F3006" s="26">
        <f>Table134[[#This Row],[ToMeasure]]-Table134[[#This Row],[FromMeasure]]</f>
        <v>6.1952000000000007E-2</v>
      </c>
      <c r="G3006" s="27" t="s">
        <v>358</v>
      </c>
      <c r="H3006" s="37">
        <v>0.75737109999999996</v>
      </c>
      <c r="I3006" s="24" t="s">
        <v>3294</v>
      </c>
      <c r="J3006" s="37">
        <v>0.81932309999999997</v>
      </c>
      <c r="K3006" s="24" t="s">
        <v>1114</v>
      </c>
      <c r="L3006" s="28">
        <v>8025</v>
      </c>
      <c r="M3006" s="28">
        <v>17284</v>
      </c>
      <c r="N3006" s="28">
        <v>25309</v>
      </c>
      <c r="O3006" s="25" t="s">
        <v>25443</v>
      </c>
      <c r="P3006" s="24">
        <v>12</v>
      </c>
      <c r="Q3006" s="24">
        <v>63</v>
      </c>
      <c r="R3006" s="28">
        <v>1319</v>
      </c>
      <c r="S3006" s="28">
        <v>1248</v>
      </c>
      <c r="T3006" s="29">
        <v>0.10142637006598443</v>
      </c>
      <c r="U3006" s="28">
        <v>38579</v>
      </c>
      <c r="V3006" s="63"/>
      <c r="W3006" s="61">
        <f>(Table134[[#This Row],[2042 Future AADT]]-Table134[[#This Row],[AADT 2022]])/20*($W$5-2022)+Table134[[#This Row],[AADT 2022]]</f>
        <v>38579</v>
      </c>
      <c r="X3006" s="63"/>
    </row>
    <row r="3007" spans="1:24" s="21" customFormat="1" ht="24" customHeight="1" x14ac:dyDescent="0.25">
      <c r="A3007" s="24" t="s">
        <v>16925</v>
      </c>
      <c r="B3007" s="25"/>
      <c r="C3007" s="24">
        <v>4264</v>
      </c>
      <c r="D3007" s="24" t="s">
        <v>17075</v>
      </c>
      <c r="E3007" s="24" t="s">
        <v>346</v>
      </c>
      <c r="F3007" s="26">
        <f>Table134[[#This Row],[ToMeasure]]-Table134[[#This Row],[FromMeasure]]</f>
        <v>0.34985290000000013</v>
      </c>
      <c r="G3007" s="27" t="s">
        <v>344</v>
      </c>
      <c r="H3007" s="37">
        <v>5.3427050999999999</v>
      </c>
      <c r="I3007" s="24" t="s">
        <v>203</v>
      </c>
      <c r="J3007" s="37">
        <v>5.692558</v>
      </c>
      <c r="K3007" s="24" t="s">
        <v>15149</v>
      </c>
      <c r="L3007" s="28">
        <v>11270</v>
      </c>
      <c r="M3007" s="28">
        <v>0</v>
      </c>
      <c r="N3007" s="28">
        <v>11270</v>
      </c>
      <c r="O3007" s="25" t="s">
        <v>25444</v>
      </c>
      <c r="P3007" s="24">
        <v>11</v>
      </c>
      <c r="Q3007" s="24">
        <v>52</v>
      </c>
      <c r="R3007" s="28">
        <v>130</v>
      </c>
      <c r="S3007" s="28">
        <v>0</v>
      </c>
      <c r="T3007" s="29">
        <v>1.1535048802129548E-2</v>
      </c>
      <c r="U3007" s="28">
        <v>17179</v>
      </c>
      <c r="V3007" s="63"/>
      <c r="W3007" s="61">
        <f>(Table134[[#This Row],[2042 Future AADT]]-Table134[[#This Row],[AADT 2022]])/20*($W$5-2022)+Table134[[#This Row],[AADT 2022]]</f>
        <v>17179</v>
      </c>
      <c r="X3007" s="63"/>
    </row>
    <row r="3008" spans="1:24" s="21" customFormat="1" ht="24" customHeight="1" x14ac:dyDescent="0.25">
      <c r="A3008" s="24" t="s">
        <v>16927</v>
      </c>
      <c r="B3008" s="25" t="s">
        <v>19193</v>
      </c>
      <c r="C3008" s="24">
        <v>4264</v>
      </c>
      <c r="D3008" s="24" t="s">
        <v>17075</v>
      </c>
      <c r="E3008" s="24" t="s">
        <v>346</v>
      </c>
      <c r="F3008" s="26">
        <f>Table134[[#This Row],[ToMeasure]]-Table134[[#This Row],[FromMeasure]]</f>
        <v>4.2233999999999661E-2</v>
      </c>
      <c r="G3008" s="27" t="s">
        <v>344</v>
      </c>
      <c r="H3008" s="37">
        <v>5.692558</v>
      </c>
      <c r="I3008" s="24" t="s">
        <v>15149</v>
      </c>
      <c r="J3008" s="37">
        <v>5.7347919999999997</v>
      </c>
      <c r="K3008" s="24" t="s">
        <v>15147</v>
      </c>
      <c r="L3008" s="28">
        <v>24687</v>
      </c>
      <c r="M3008" s="28">
        <v>0</v>
      </c>
      <c r="N3008" s="28">
        <v>24687</v>
      </c>
      <c r="O3008" s="25" t="s">
        <v>25445</v>
      </c>
      <c r="P3008" s="24">
        <v>11</v>
      </c>
      <c r="Q3008" s="24">
        <v>52</v>
      </c>
      <c r="R3008" s="28">
        <v>640</v>
      </c>
      <c r="S3008" s="28">
        <v>2475</v>
      </c>
      <c r="T3008" s="29">
        <v>0.12617977072953376</v>
      </c>
      <c r="U3008" s="28">
        <v>18466</v>
      </c>
      <c r="V3008" s="63"/>
      <c r="W3008" s="61">
        <f>(Table134[[#This Row],[2042 Future AADT]]-Table134[[#This Row],[AADT 2022]])/20*($W$5-2022)+Table134[[#This Row],[AADT 2022]]</f>
        <v>18466</v>
      </c>
      <c r="X3008" s="63"/>
    </row>
    <row r="3009" spans="1:24" s="21" customFormat="1" ht="36" customHeight="1" x14ac:dyDescent="0.25">
      <c r="A3009" s="24" t="s">
        <v>15125</v>
      </c>
      <c r="B3009" s="25" t="s">
        <v>25945</v>
      </c>
      <c r="C3009" s="24">
        <v>5564</v>
      </c>
      <c r="D3009" s="24" t="s">
        <v>17075</v>
      </c>
      <c r="E3009" s="24" t="s">
        <v>15126</v>
      </c>
      <c r="F3009" s="26">
        <f>Table134[[#This Row],[ToMeasure]]-Table134[[#This Row],[FromMeasure]]</f>
        <v>9.1229800000000028E-2</v>
      </c>
      <c r="G3009" s="27" t="s">
        <v>728</v>
      </c>
      <c r="H3009" s="37">
        <v>1.2483253999999999</v>
      </c>
      <c r="I3009" s="24" t="s">
        <v>8002</v>
      </c>
      <c r="J3009" s="37">
        <v>1.3395551999999999</v>
      </c>
      <c r="K3009" s="24" t="s">
        <v>4425</v>
      </c>
      <c r="L3009" s="28">
        <v>3495</v>
      </c>
      <c r="M3009" s="28">
        <v>2995</v>
      </c>
      <c r="N3009" s="28">
        <v>6490</v>
      </c>
      <c r="O3009" s="25" t="s">
        <v>25446</v>
      </c>
      <c r="P3009" s="24">
        <v>14</v>
      </c>
      <c r="Q3009" s="24">
        <v>51</v>
      </c>
      <c r="R3009" s="28">
        <v>234</v>
      </c>
      <c r="S3009" s="28">
        <v>913</v>
      </c>
      <c r="T3009" s="29">
        <v>0.17673343605546996</v>
      </c>
      <c r="U3009" s="28">
        <v>9809</v>
      </c>
      <c r="V3009" s="63"/>
      <c r="W3009" s="61">
        <f>(Table134[[#This Row],[2042 Future AADT]]-Table134[[#This Row],[AADT 2022]])/20*($W$5-2022)+Table134[[#This Row],[AADT 2022]]</f>
        <v>9809</v>
      </c>
      <c r="X3009" s="63"/>
    </row>
    <row r="3010" spans="1:24" s="21" customFormat="1" ht="24" customHeight="1" x14ac:dyDescent="0.25">
      <c r="A3010" s="24" t="s">
        <v>10966</v>
      </c>
      <c r="B3010" s="25" t="s">
        <v>19221</v>
      </c>
      <c r="C3010" s="24">
        <v>4294</v>
      </c>
      <c r="D3010" s="24" t="s">
        <v>17075</v>
      </c>
      <c r="E3010" s="24" t="s">
        <v>10967</v>
      </c>
      <c r="F3010" s="26">
        <f>Table134[[#This Row],[ToMeasure]]-Table134[[#This Row],[FromMeasure]]</f>
        <v>8.419307999999992E-2</v>
      </c>
      <c r="G3010" s="27" t="s">
        <v>352</v>
      </c>
      <c r="H3010" s="37">
        <v>1.16247652</v>
      </c>
      <c r="I3010" s="24" t="s">
        <v>3294</v>
      </c>
      <c r="J3010" s="37">
        <v>1.2466695999999999</v>
      </c>
      <c r="K3010" s="24" t="s">
        <v>1114</v>
      </c>
      <c r="L3010" s="28">
        <v>7920</v>
      </c>
      <c r="M3010" s="28">
        <v>17755</v>
      </c>
      <c r="N3010" s="28">
        <v>25675</v>
      </c>
      <c r="O3010" s="25" t="s">
        <v>25447</v>
      </c>
      <c r="P3010" s="24">
        <v>9</v>
      </c>
      <c r="Q3010" s="24">
        <v>57</v>
      </c>
      <c r="R3010" s="28">
        <v>788</v>
      </c>
      <c r="S3010" s="28">
        <v>3055</v>
      </c>
      <c r="T3010" s="29">
        <v>0.14967867575462512</v>
      </c>
      <c r="U3010" s="28">
        <v>39137</v>
      </c>
      <c r="V3010" s="63"/>
      <c r="W3010" s="61">
        <f>(Table134[[#This Row],[2042 Future AADT]]-Table134[[#This Row],[AADT 2022]])/20*($W$5-2022)+Table134[[#This Row],[AADT 2022]]</f>
        <v>39137</v>
      </c>
      <c r="X3010" s="63"/>
    </row>
    <row r="3011" spans="1:24" s="21" customFormat="1" ht="24" customHeight="1" x14ac:dyDescent="0.25">
      <c r="A3011" s="24" t="s">
        <v>14494</v>
      </c>
      <c r="B3011" s="25" t="s">
        <v>19161</v>
      </c>
      <c r="C3011" s="24">
        <v>4234</v>
      </c>
      <c r="D3011" s="24" t="s">
        <v>17075</v>
      </c>
      <c r="E3011" s="24" t="s">
        <v>1129</v>
      </c>
      <c r="F3011" s="26">
        <f>Table134[[#This Row],[ToMeasure]]-Table134[[#This Row],[FromMeasure]]</f>
        <v>0.35942670000000021</v>
      </c>
      <c r="G3011" s="27" t="s">
        <v>337</v>
      </c>
      <c r="H3011" s="37">
        <v>9.5022144999999991</v>
      </c>
      <c r="I3011" s="24" t="s">
        <v>14495</v>
      </c>
      <c r="J3011" s="37">
        <v>9.8616411999999993</v>
      </c>
      <c r="K3011" s="24" t="s">
        <v>14496</v>
      </c>
      <c r="L3011" s="28">
        <v>11505</v>
      </c>
      <c r="M3011" s="28">
        <v>0</v>
      </c>
      <c r="N3011" s="28">
        <v>11505</v>
      </c>
      <c r="O3011" s="25" t="s">
        <v>25448</v>
      </c>
      <c r="P3011" s="24">
        <v>8</v>
      </c>
      <c r="Q3011" s="24">
        <v>56</v>
      </c>
      <c r="R3011" s="28">
        <v>1167</v>
      </c>
      <c r="S3011" s="28">
        <v>190</v>
      </c>
      <c r="T3011" s="29">
        <v>0.11794871794871795</v>
      </c>
      <c r="U3011" s="28">
        <v>17538</v>
      </c>
      <c r="V3011" s="63"/>
      <c r="W3011" s="61">
        <f>(Table134[[#This Row],[2042 Future AADT]]-Table134[[#This Row],[AADT 2022]])/20*($W$5-2022)+Table134[[#This Row],[AADT 2022]]</f>
        <v>17538</v>
      </c>
      <c r="X3011" s="63"/>
    </row>
    <row r="3012" spans="1:24" s="21" customFormat="1" ht="24" customHeight="1" x14ac:dyDescent="0.25">
      <c r="A3012" s="24" t="s">
        <v>15137</v>
      </c>
      <c r="B3012" s="25" t="s">
        <v>20050</v>
      </c>
      <c r="C3012" s="24">
        <v>5634</v>
      </c>
      <c r="D3012" s="24" t="s">
        <v>17075</v>
      </c>
      <c r="E3012" s="24" t="s">
        <v>15138</v>
      </c>
      <c r="F3012" s="26">
        <f>Table134[[#This Row],[ToMeasure]]-Table134[[#This Row],[FromMeasure]]</f>
        <v>0.15038119999999999</v>
      </c>
      <c r="G3012" s="27" t="s">
        <v>743</v>
      </c>
      <c r="H3012" s="37">
        <v>7.8917076000000002</v>
      </c>
      <c r="I3012" s="24" t="s">
        <v>8066</v>
      </c>
      <c r="J3012" s="37">
        <v>8.0420888000000001</v>
      </c>
      <c r="K3012" s="24" t="s">
        <v>8058</v>
      </c>
      <c r="L3012" s="28">
        <v>10608</v>
      </c>
      <c r="M3012" s="28">
        <v>14838</v>
      </c>
      <c r="N3012" s="28">
        <v>25446</v>
      </c>
      <c r="O3012" s="25" t="s">
        <v>25449</v>
      </c>
      <c r="P3012" s="24">
        <v>12</v>
      </c>
      <c r="Q3012" s="24">
        <v>57</v>
      </c>
      <c r="R3012" s="28">
        <v>785</v>
      </c>
      <c r="S3012" s="28">
        <v>3040</v>
      </c>
      <c r="T3012" s="29">
        <v>0.15031832115067201</v>
      </c>
      <c r="U3012" s="28">
        <v>38788</v>
      </c>
      <c r="V3012" s="63"/>
      <c r="W3012" s="61">
        <f>(Table134[[#This Row],[2042 Future AADT]]-Table134[[#This Row],[AADT 2022]])/20*($W$5-2022)+Table134[[#This Row],[AADT 2022]]</f>
        <v>38788</v>
      </c>
      <c r="X3012" s="63"/>
    </row>
    <row r="3013" spans="1:24" s="21" customFormat="1" ht="24" customHeight="1" x14ac:dyDescent="0.25">
      <c r="A3013" s="24" t="s">
        <v>10992</v>
      </c>
      <c r="B3013" s="25" t="s">
        <v>19173</v>
      </c>
      <c r="C3013" s="24">
        <v>4244</v>
      </c>
      <c r="D3013" s="24" t="s">
        <v>17075</v>
      </c>
      <c r="E3013" s="24" t="s">
        <v>1127</v>
      </c>
      <c r="F3013" s="26">
        <f>Table134[[#This Row],[ToMeasure]]-Table134[[#This Row],[FromMeasure]]</f>
        <v>9.1297300000000803E-2</v>
      </c>
      <c r="G3013" s="27" t="s">
        <v>339</v>
      </c>
      <c r="H3013" s="37">
        <v>15.1794011</v>
      </c>
      <c r="I3013" s="24" t="s">
        <v>3294</v>
      </c>
      <c r="J3013" s="37">
        <v>15.270698400000001</v>
      </c>
      <c r="K3013" s="24" t="s">
        <v>1114</v>
      </c>
      <c r="L3013" s="28">
        <v>941</v>
      </c>
      <c r="M3013" s="28">
        <v>20133</v>
      </c>
      <c r="N3013" s="28">
        <v>21074</v>
      </c>
      <c r="O3013" s="25" t="s">
        <v>25450</v>
      </c>
      <c r="P3013" s="24">
        <v>9</v>
      </c>
      <c r="Q3013" s="24">
        <v>51</v>
      </c>
      <c r="R3013" s="28">
        <v>647</v>
      </c>
      <c r="S3013" s="28">
        <v>2509</v>
      </c>
      <c r="T3013" s="29">
        <v>0.14975799563443104</v>
      </c>
      <c r="U3013" s="28">
        <v>32124</v>
      </c>
      <c r="V3013" s="63"/>
      <c r="W3013" s="61">
        <f>(Table134[[#This Row],[2042 Future AADT]]-Table134[[#This Row],[AADT 2022]])/20*($W$5-2022)+Table134[[#This Row],[AADT 2022]]</f>
        <v>32124</v>
      </c>
      <c r="X3013" s="63"/>
    </row>
    <row r="3014" spans="1:24" s="21" customFormat="1" ht="24" customHeight="1" x14ac:dyDescent="0.25">
      <c r="A3014" s="24" t="s">
        <v>15140</v>
      </c>
      <c r="B3014" s="25" t="s">
        <v>20029</v>
      </c>
      <c r="C3014" s="24">
        <v>5594</v>
      </c>
      <c r="D3014" s="24" t="s">
        <v>17075</v>
      </c>
      <c r="E3014" s="24" t="s">
        <v>15141</v>
      </c>
      <c r="F3014" s="26">
        <f>Table134[[#This Row],[ToMeasure]]-Table134[[#This Row],[FromMeasure]]</f>
        <v>0.21398744000000036</v>
      </c>
      <c r="G3014" s="27" t="s">
        <v>734</v>
      </c>
      <c r="H3014" s="37">
        <v>8.0612505500000005</v>
      </c>
      <c r="I3014" s="24" t="s">
        <v>15142</v>
      </c>
      <c r="J3014" s="37">
        <v>8.2752379900000008</v>
      </c>
      <c r="K3014" s="24" t="s">
        <v>15143</v>
      </c>
      <c r="L3014" s="28">
        <v>4567</v>
      </c>
      <c r="M3014" s="28">
        <v>0</v>
      </c>
      <c r="N3014" s="28">
        <v>4567</v>
      </c>
      <c r="O3014" s="25" t="s">
        <v>25451</v>
      </c>
      <c r="P3014" s="24">
        <v>12</v>
      </c>
      <c r="Q3014" s="24">
        <v>85</v>
      </c>
      <c r="R3014" s="28">
        <v>138</v>
      </c>
      <c r="S3014" s="28">
        <v>542</v>
      </c>
      <c r="T3014" s="29">
        <v>0.14889424129625575</v>
      </c>
      <c r="U3014" s="28">
        <v>6903</v>
      </c>
      <c r="V3014" s="63"/>
      <c r="W3014" s="61">
        <f>(Table134[[#This Row],[2042 Future AADT]]-Table134[[#This Row],[AADT 2022]])/20*($W$5-2022)+Table134[[#This Row],[AADT 2022]]</f>
        <v>6903</v>
      </c>
      <c r="X3014" s="63"/>
    </row>
    <row r="3015" spans="1:24" s="21" customFormat="1" ht="24" customHeight="1" x14ac:dyDescent="0.25">
      <c r="A3015" s="24" t="s">
        <v>16947</v>
      </c>
      <c r="B3015" s="25" t="s">
        <v>19202</v>
      </c>
      <c r="C3015" s="24">
        <v>4274</v>
      </c>
      <c r="D3015" s="24" t="s">
        <v>17075</v>
      </c>
      <c r="E3015" s="24" t="s">
        <v>1119</v>
      </c>
      <c r="F3015" s="26">
        <f>Table134[[#This Row],[ToMeasure]]-Table134[[#This Row],[FromMeasure]]</f>
        <v>6.7563910000000005E-2</v>
      </c>
      <c r="G3015" s="27" t="s">
        <v>347</v>
      </c>
      <c r="H3015" s="37">
        <v>0.18247141</v>
      </c>
      <c r="I3015" s="24" t="s">
        <v>3294</v>
      </c>
      <c r="J3015" s="37">
        <v>0.25003532000000001</v>
      </c>
      <c r="K3015" s="24" t="s">
        <v>1114</v>
      </c>
      <c r="L3015" s="28">
        <v>7490</v>
      </c>
      <c r="M3015" s="28">
        <v>7227</v>
      </c>
      <c r="N3015" s="28">
        <v>14717</v>
      </c>
      <c r="O3015" s="25" t="s">
        <v>25452</v>
      </c>
      <c r="P3015" s="24">
        <v>10</v>
      </c>
      <c r="Q3015" s="24">
        <v>51</v>
      </c>
      <c r="R3015" s="28">
        <v>1332</v>
      </c>
      <c r="S3015" s="28">
        <v>216</v>
      </c>
      <c r="T3015" s="29">
        <v>0.10518448053271727</v>
      </c>
      <c r="U3015" s="28">
        <v>22434</v>
      </c>
      <c r="V3015" s="63"/>
      <c r="W3015" s="61">
        <f>(Table134[[#This Row],[2042 Future AADT]]-Table134[[#This Row],[AADT 2022]])/20*($W$5-2022)+Table134[[#This Row],[AADT 2022]]</f>
        <v>22434</v>
      </c>
      <c r="X3015" s="63"/>
    </row>
    <row r="3016" spans="1:24" s="21" customFormat="1" ht="24" customHeight="1" x14ac:dyDescent="0.25">
      <c r="A3016" s="24" t="s">
        <v>16949</v>
      </c>
      <c r="B3016" s="25" t="s">
        <v>19193</v>
      </c>
      <c r="C3016" s="24">
        <v>4264</v>
      </c>
      <c r="D3016" s="24" t="s">
        <v>17075</v>
      </c>
      <c r="E3016" s="24" t="s">
        <v>15146</v>
      </c>
      <c r="F3016" s="26">
        <f>Table134[[#This Row],[ToMeasure]]-Table134[[#This Row],[FromMeasure]]</f>
        <v>4.1329999999999999E-2</v>
      </c>
      <c r="G3016" s="27" t="s">
        <v>16950</v>
      </c>
      <c r="H3016" s="37">
        <v>0</v>
      </c>
      <c r="I3016" s="24" t="s">
        <v>15149</v>
      </c>
      <c r="J3016" s="37">
        <v>4.1329999999999999E-2</v>
      </c>
      <c r="K3016" s="24" t="s">
        <v>15147</v>
      </c>
      <c r="L3016" s="28">
        <v>24687</v>
      </c>
      <c r="M3016" s="28">
        <v>0</v>
      </c>
      <c r="N3016" s="28">
        <v>24687</v>
      </c>
      <c r="O3016" s="25" t="s">
        <v>25453</v>
      </c>
      <c r="P3016" s="24">
        <v>11</v>
      </c>
      <c r="Q3016" s="24">
        <v>52</v>
      </c>
      <c r="R3016" s="28">
        <v>647</v>
      </c>
      <c r="S3016" s="28">
        <v>2502</v>
      </c>
      <c r="T3016" s="29">
        <v>0.12755701381293799</v>
      </c>
      <c r="U3016" s="28">
        <v>18746</v>
      </c>
      <c r="V3016" s="63"/>
      <c r="W3016" s="61">
        <f>(Table134[[#This Row],[2042 Future AADT]]-Table134[[#This Row],[AADT 2022]])/20*($W$5-2022)+Table134[[#This Row],[AADT 2022]]</f>
        <v>18746</v>
      </c>
      <c r="X3016" s="63"/>
    </row>
    <row r="3017" spans="1:24" s="21" customFormat="1" ht="24" customHeight="1" x14ac:dyDescent="0.25">
      <c r="A3017" s="24" t="s">
        <v>15145</v>
      </c>
      <c r="B3017" s="25" t="s">
        <v>19193</v>
      </c>
      <c r="C3017" s="24">
        <v>4264</v>
      </c>
      <c r="D3017" s="24" t="s">
        <v>17075</v>
      </c>
      <c r="E3017" s="24" t="s">
        <v>15146</v>
      </c>
      <c r="F3017" s="26">
        <f>Table134[[#This Row],[ToMeasure]]-Table134[[#This Row],[FromMeasure]]</f>
        <v>0.34046280000000001</v>
      </c>
      <c r="G3017" s="27" t="s">
        <v>10975</v>
      </c>
      <c r="H3017" s="37">
        <v>4.1329999999999999E-2</v>
      </c>
      <c r="I3017" s="24" t="s">
        <v>15147</v>
      </c>
      <c r="J3017" s="37">
        <v>0.38179279999999999</v>
      </c>
      <c r="K3017" s="24" t="s">
        <v>15148</v>
      </c>
      <c r="L3017" s="28">
        <v>24687</v>
      </c>
      <c r="M3017" s="28">
        <v>0</v>
      </c>
      <c r="N3017" s="28">
        <v>24687</v>
      </c>
      <c r="O3017" s="25" t="s">
        <v>25453</v>
      </c>
      <c r="P3017" s="24">
        <v>11</v>
      </c>
      <c r="Q3017" s="24">
        <v>52</v>
      </c>
      <c r="R3017" s="28">
        <v>640</v>
      </c>
      <c r="S3017" s="28">
        <v>2475</v>
      </c>
      <c r="T3017" s="29">
        <v>0.12617977072953376</v>
      </c>
      <c r="U3017" s="28">
        <v>37313</v>
      </c>
      <c r="V3017" s="63"/>
      <c r="W3017" s="61">
        <f>(Table134[[#This Row],[2042 Future AADT]]-Table134[[#This Row],[AADT 2022]])/20*($W$5-2022)+Table134[[#This Row],[AADT 2022]]</f>
        <v>37313</v>
      </c>
      <c r="X3017" s="63"/>
    </row>
    <row r="3018" spans="1:24" s="21" customFormat="1" ht="24" customHeight="1" x14ac:dyDescent="0.25">
      <c r="A3018" s="24" t="s">
        <v>16952</v>
      </c>
      <c r="B3018" s="25" t="s">
        <v>20024</v>
      </c>
      <c r="C3018" s="24">
        <v>5584</v>
      </c>
      <c r="D3018" s="24" t="s">
        <v>17075</v>
      </c>
      <c r="E3018" s="24" t="s">
        <v>16953</v>
      </c>
      <c r="F3018" s="26">
        <f>Table134[[#This Row],[ToMeasure]]-Table134[[#This Row],[FromMeasure]]</f>
        <v>0.26425272999999999</v>
      </c>
      <c r="G3018" s="27" t="s">
        <v>732</v>
      </c>
      <c r="H3018" s="37">
        <v>0.31130277000000001</v>
      </c>
      <c r="I3018" s="24" t="s">
        <v>8014</v>
      </c>
      <c r="J3018" s="37">
        <v>0.5755555</v>
      </c>
      <c r="K3018" s="24" t="s">
        <v>4434</v>
      </c>
      <c r="L3018" s="28">
        <v>13862</v>
      </c>
      <c r="M3018" s="28">
        <v>0</v>
      </c>
      <c r="N3018" s="28">
        <v>13862</v>
      </c>
      <c r="O3018" s="25" t="s">
        <v>25454</v>
      </c>
      <c r="P3018" s="24">
        <v>9</v>
      </c>
      <c r="Q3018" s="24">
        <v>65</v>
      </c>
      <c r="R3018" s="28">
        <v>230</v>
      </c>
      <c r="S3018" s="28">
        <v>895</v>
      </c>
      <c r="T3018" s="29">
        <v>8.1157120184677536E-2</v>
      </c>
      <c r="U3018" s="28">
        <v>18604</v>
      </c>
      <c r="V3018" s="63"/>
      <c r="W3018" s="61">
        <f>(Table134[[#This Row],[2042 Future AADT]]-Table134[[#This Row],[AADT 2022]])/20*($W$5-2022)+Table134[[#This Row],[AADT 2022]]</f>
        <v>18604</v>
      </c>
      <c r="X3018" s="63"/>
    </row>
    <row r="3019" spans="1:24" s="21" customFormat="1" ht="24" customHeight="1" x14ac:dyDescent="0.25">
      <c r="A3019" s="24" t="s">
        <v>14498</v>
      </c>
      <c r="B3019" s="25" t="s">
        <v>19237</v>
      </c>
      <c r="C3019" s="24">
        <v>4314</v>
      </c>
      <c r="D3019" s="24" t="s">
        <v>17075</v>
      </c>
      <c r="E3019" s="24" t="s">
        <v>14499</v>
      </c>
      <c r="F3019" s="26">
        <f>Table134[[#This Row],[ToMeasure]]-Table134[[#This Row],[FromMeasure]]</f>
        <v>5.9078110000000184E-2</v>
      </c>
      <c r="G3019" s="27" t="s">
        <v>356</v>
      </c>
      <c r="H3019" s="37">
        <v>1.3963948399999999</v>
      </c>
      <c r="I3019" s="24" t="s">
        <v>3294</v>
      </c>
      <c r="J3019" s="37">
        <v>1.4554729500000001</v>
      </c>
      <c r="K3019" s="24" t="s">
        <v>1114</v>
      </c>
      <c r="L3019" s="28">
        <v>29440</v>
      </c>
      <c r="M3019" s="28">
        <v>0</v>
      </c>
      <c r="N3019" s="28">
        <v>29440</v>
      </c>
      <c r="O3019" s="25" t="s">
        <v>25455</v>
      </c>
      <c r="P3019" s="24">
        <v>9</v>
      </c>
      <c r="Q3019" s="24">
        <v>54</v>
      </c>
      <c r="R3019" s="28">
        <v>912</v>
      </c>
      <c r="S3019" s="28">
        <v>3531</v>
      </c>
      <c r="T3019" s="29">
        <v>0.15091711956521739</v>
      </c>
      <c r="U3019" s="28">
        <v>44877</v>
      </c>
      <c r="V3019" s="63"/>
      <c r="W3019" s="61">
        <f>(Table134[[#This Row],[2042 Future AADT]]-Table134[[#This Row],[AADT 2022]])/20*($W$5-2022)+Table134[[#This Row],[AADT 2022]]</f>
        <v>44877</v>
      </c>
      <c r="X3019" s="63"/>
    </row>
    <row r="3020" spans="1:24" s="21" customFormat="1" ht="24" customHeight="1" x14ac:dyDescent="0.25">
      <c r="A3020" s="24" t="s">
        <v>15150</v>
      </c>
      <c r="B3020" s="25" t="s">
        <v>20039</v>
      </c>
      <c r="C3020" s="24">
        <v>5614</v>
      </c>
      <c r="D3020" s="24" t="s">
        <v>17075</v>
      </c>
      <c r="E3020" s="24" t="s">
        <v>15151</v>
      </c>
      <c r="F3020" s="26">
        <f>Table134[[#This Row],[ToMeasure]]-Table134[[#This Row],[FromMeasure]]</f>
        <v>0.21461609000000001</v>
      </c>
      <c r="G3020" s="27" t="s">
        <v>739</v>
      </c>
      <c r="H3020" s="37">
        <v>0.17912868000000001</v>
      </c>
      <c r="I3020" s="24" t="s">
        <v>4440</v>
      </c>
      <c r="J3020" s="37">
        <v>0.39374477000000002</v>
      </c>
      <c r="K3020" s="24" t="s">
        <v>4440</v>
      </c>
      <c r="L3020" s="28">
        <v>5312</v>
      </c>
      <c r="M3020" s="28">
        <v>0</v>
      </c>
      <c r="N3020" s="28">
        <v>5312</v>
      </c>
      <c r="O3020" s="25" t="s">
        <v>25456</v>
      </c>
      <c r="P3020" s="24">
        <v>15</v>
      </c>
      <c r="Q3020" s="24">
        <v>82</v>
      </c>
      <c r="R3020" s="28">
        <v>162</v>
      </c>
      <c r="S3020" s="28">
        <v>629</v>
      </c>
      <c r="T3020" s="29">
        <v>0.14890813253012047</v>
      </c>
      <c r="U3020" s="28">
        <v>8029</v>
      </c>
      <c r="V3020" s="63"/>
      <c r="W3020" s="61">
        <f>(Table134[[#This Row],[2042 Future AADT]]-Table134[[#This Row],[AADT 2022]])/20*($W$5-2022)+Table134[[#This Row],[AADT 2022]]</f>
        <v>8029</v>
      </c>
      <c r="X3020" s="63"/>
    </row>
    <row r="3021" spans="1:24" s="21" customFormat="1" ht="24" customHeight="1" x14ac:dyDescent="0.25">
      <c r="A3021" s="24" t="s">
        <v>14643</v>
      </c>
      <c r="B3021" s="25" t="s">
        <v>19230</v>
      </c>
      <c r="C3021" s="24">
        <v>4304</v>
      </c>
      <c r="D3021" s="24" t="s">
        <v>17075</v>
      </c>
      <c r="E3021" s="24" t="s">
        <v>14644</v>
      </c>
      <c r="F3021" s="26">
        <f>Table134[[#This Row],[ToMeasure]]-Table134[[#This Row],[FromMeasure]]</f>
        <v>5.778850000000002E-2</v>
      </c>
      <c r="G3021" s="27" t="s">
        <v>354</v>
      </c>
      <c r="H3021" s="37">
        <v>4.7206542000000002</v>
      </c>
      <c r="I3021" s="24" t="s">
        <v>3294</v>
      </c>
      <c r="J3021" s="37">
        <v>4.7784427000000003</v>
      </c>
      <c r="K3021" s="24" t="s">
        <v>1114</v>
      </c>
      <c r="L3021" s="28">
        <v>13483</v>
      </c>
      <c r="M3021" s="28">
        <v>18945</v>
      </c>
      <c r="N3021" s="28">
        <v>32428</v>
      </c>
      <c r="O3021" s="25" t="s">
        <v>25457</v>
      </c>
      <c r="P3021" s="24">
        <v>10</v>
      </c>
      <c r="Q3021" s="24">
        <v>61</v>
      </c>
      <c r="R3021" s="28">
        <v>1004</v>
      </c>
      <c r="S3021" s="28">
        <v>3889</v>
      </c>
      <c r="T3021" s="29">
        <v>0.15088812137658814</v>
      </c>
      <c r="U3021" s="28">
        <v>49431</v>
      </c>
      <c r="V3021" s="63"/>
      <c r="W3021" s="61">
        <f>(Table134[[#This Row],[2042 Future AADT]]-Table134[[#This Row],[AADT 2022]])/20*($W$5-2022)+Table134[[#This Row],[AADT 2022]]</f>
        <v>49431</v>
      </c>
      <c r="X3021" s="63"/>
    </row>
    <row r="3022" spans="1:24" s="21" customFormat="1" ht="24" customHeight="1" x14ac:dyDescent="0.25">
      <c r="A3022" s="24" t="s">
        <v>14646</v>
      </c>
      <c r="B3022" s="25" t="s">
        <v>19253</v>
      </c>
      <c r="C3022" s="24">
        <v>4334</v>
      </c>
      <c r="D3022" s="24" t="s">
        <v>17075</v>
      </c>
      <c r="E3022" s="24" t="s">
        <v>14647</v>
      </c>
      <c r="F3022" s="26">
        <f>Table134[[#This Row],[ToMeasure]]-Table134[[#This Row],[FromMeasure]]</f>
        <v>2.2056899999999935E-2</v>
      </c>
      <c r="G3022" s="27" t="s">
        <v>10930</v>
      </c>
      <c r="H3022" s="37">
        <v>5.0136092999999997</v>
      </c>
      <c r="I3022" s="24" t="s">
        <v>3294</v>
      </c>
      <c r="J3022" s="37">
        <v>5.0356661999999996</v>
      </c>
      <c r="K3022" s="24" t="s">
        <v>156</v>
      </c>
      <c r="L3022" s="28">
        <v>14978</v>
      </c>
      <c r="M3022" s="28">
        <v>14936</v>
      </c>
      <c r="N3022" s="28">
        <v>29914</v>
      </c>
      <c r="O3022" s="25" t="s">
        <v>25439</v>
      </c>
      <c r="P3022" s="24">
        <v>10</v>
      </c>
      <c r="Q3022" s="24">
        <v>55</v>
      </c>
      <c r="R3022" s="28">
        <v>910</v>
      </c>
      <c r="S3022" s="28">
        <v>3525</v>
      </c>
      <c r="T3022" s="29">
        <v>0.14825834057631879</v>
      </c>
      <c r="U3022" s="28">
        <v>45599</v>
      </c>
      <c r="V3022" s="63"/>
      <c r="W3022" s="61">
        <f>(Table134[[#This Row],[2042 Future AADT]]-Table134[[#This Row],[AADT 2022]])/20*($W$5-2022)+Table134[[#This Row],[AADT 2022]]</f>
        <v>45599</v>
      </c>
      <c r="X3022" s="63"/>
    </row>
    <row r="3023" spans="1:24" s="21" customFormat="1" ht="24" customHeight="1" x14ac:dyDescent="0.25">
      <c r="A3023" s="24" t="s">
        <v>14649</v>
      </c>
      <c r="B3023" s="25" t="s">
        <v>19183</v>
      </c>
      <c r="C3023" s="24">
        <v>4254</v>
      </c>
      <c r="D3023" s="24" t="s">
        <v>17075</v>
      </c>
      <c r="E3023" s="24" t="s">
        <v>343</v>
      </c>
      <c r="F3023" s="26">
        <f>Table134[[#This Row],[ToMeasure]]-Table134[[#This Row],[FromMeasure]]</f>
        <v>6.780109999999695E-2</v>
      </c>
      <c r="G3023" s="27" t="s">
        <v>341</v>
      </c>
      <c r="H3023" s="37">
        <v>18.666840700000002</v>
      </c>
      <c r="I3023" s="24" t="s">
        <v>3294</v>
      </c>
      <c r="J3023" s="37">
        <v>18.734641799999999</v>
      </c>
      <c r="K3023" s="24" t="s">
        <v>1114</v>
      </c>
      <c r="L3023" s="28">
        <v>695</v>
      </c>
      <c r="M3023" s="28">
        <v>0</v>
      </c>
      <c r="N3023" s="28">
        <v>695</v>
      </c>
      <c r="O3023" s="25" t="s">
        <v>25458</v>
      </c>
      <c r="P3023" s="24">
        <v>12</v>
      </c>
      <c r="Q3023" s="24">
        <v>53</v>
      </c>
      <c r="R3023" s="28">
        <v>63</v>
      </c>
      <c r="S3023" s="28">
        <v>9</v>
      </c>
      <c r="T3023" s="29">
        <v>0.10359712230215827</v>
      </c>
      <c r="U3023" s="28">
        <v>1059</v>
      </c>
      <c r="V3023" s="63"/>
      <c r="W3023" s="61">
        <f>(Table134[[#This Row],[2042 Future AADT]]-Table134[[#This Row],[AADT 2022]])/20*($W$5-2022)+Table134[[#This Row],[AADT 2022]]</f>
        <v>1059</v>
      </c>
      <c r="X3023" s="63"/>
    </row>
    <row r="3024" spans="1:24" s="21" customFormat="1" ht="24" customHeight="1" x14ac:dyDescent="0.25">
      <c r="A3024" s="24" t="s">
        <v>16955</v>
      </c>
      <c r="B3024" s="25" t="s">
        <v>19134</v>
      </c>
      <c r="C3024" s="24">
        <v>4204</v>
      </c>
      <c r="D3024" s="24" t="s">
        <v>17075</v>
      </c>
      <c r="E3024" s="24" t="s">
        <v>16956</v>
      </c>
      <c r="F3024" s="26">
        <f>Table134[[#This Row],[ToMeasure]]-Table134[[#This Row],[FromMeasure]]</f>
        <v>0.28229510000000024</v>
      </c>
      <c r="G3024" s="27" t="s">
        <v>330</v>
      </c>
      <c r="H3024" s="37">
        <v>2.5967414999999998</v>
      </c>
      <c r="I3024" s="24" t="s">
        <v>11321</v>
      </c>
      <c r="J3024" s="37">
        <v>2.8790366000000001</v>
      </c>
      <c r="K3024" s="24" t="s">
        <v>16957</v>
      </c>
      <c r="L3024" s="28">
        <v>4607</v>
      </c>
      <c r="M3024" s="28">
        <v>3028</v>
      </c>
      <c r="N3024" s="28">
        <v>7635</v>
      </c>
      <c r="O3024" s="25" t="s">
        <v>25459</v>
      </c>
      <c r="P3024" s="24">
        <v>13</v>
      </c>
      <c r="Q3024" s="24">
        <v>72</v>
      </c>
      <c r="R3024" s="28">
        <v>637</v>
      </c>
      <c r="S3024" s="28">
        <v>104</v>
      </c>
      <c r="T3024" s="29">
        <v>9.7053045186640471E-2</v>
      </c>
      <c r="U3024" s="28">
        <v>13969</v>
      </c>
      <c r="V3024" s="63"/>
      <c r="W3024" s="61">
        <f>(Table134[[#This Row],[2042 Future AADT]]-Table134[[#This Row],[AADT 2022]])/20*($W$5-2022)+Table134[[#This Row],[AADT 2022]]</f>
        <v>13969</v>
      </c>
      <c r="X3024" s="63"/>
    </row>
    <row r="3025" spans="1:24" s="21" customFormat="1" ht="24" customHeight="1" x14ac:dyDescent="0.25">
      <c r="A3025" s="24" t="s">
        <v>14651</v>
      </c>
      <c r="B3025" s="25" t="s">
        <v>21179</v>
      </c>
      <c r="C3025" s="24">
        <v>8064</v>
      </c>
      <c r="D3025" s="24" t="s">
        <v>17075</v>
      </c>
      <c r="E3025" s="24" t="s">
        <v>14652</v>
      </c>
      <c r="F3025" s="26">
        <f>Table134[[#This Row],[ToMeasure]]-Table134[[#This Row],[FromMeasure]]</f>
        <v>0.51714577000000084</v>
      </c>
      <c r="G3025" s="27" t="s">
        <v>334</v>
      </c>
      <c r="H3025" s="37">
        <v>8.4820746499999995</v>
      </c>
      <c r="I3025" s="24" t="s">
        <v>14653</v>
      </c>
      <c r="J3025" s="37">
        <v>8.9992204200000003</v>
      </c>
      <c r="K3025" s="24" t="s">
        <v>14654</v>
      </c>
      <c r="L3025" s="28">
        <v>8463</v>
      </c>
      <c r="M3025" s="28">
        <v>11247</v>
      </c>
      <c r="N3025" s="28">
        <v>19710</v>
      </c>
      <c r="O3025" s="25" t="s">
        <v>25460</v>
      </c>
      <c r="P3025" s="24">
        <v>13</v>
      </c>
      <c r="Q3025" s="24">
        <v>54</v>
      </c>
      <c r="R3025" s="28">
        <v>801</v>
      </c>
      <c r="S3025" s="28">
        <v>0</v>
      </c>
      <c r="T3025" s="29">
        <v>4.0639269406392696E-2</v>
      </c>
      <c r="U3025" s="28">
        <v>29790</v>
      </c>
      <c r="V3025" s="63"/>
      <c r="W3025" s="61">
        <f>(Table134[[#This Row],[2042 Future AADT]]-Table134[[#This Row],[AADT 2022]])/20*($W$5-2022)+Table134[[#This Row],[AADT 2022]]</f>
        <v>29790</v>
      </c>
      <c r="X3025" s="63"/>
    </row>
    <row r="3026" spans="1:24" s="21" customFormat="1" ht="24" customHeight="1" x14ac:dyDescent="0.25">
      <c r="A3026" s="24" t="s">
        <v>14656</v>
      </c>
      <c r="B3026" s="25" t="s">
        <v>20044</v>
      </c>
      <c r="C3026" s="24">
        <v>5624</v>
      </c>
      <c r="D3026" s="24" t="s">
        <v>17075</v>
      </c>
      <c r="E3026" s="24" t="s">
        <v>14657</v>
      </c>
      <c r="F3026" s="26">
        <f>Table134[[#This Row],[ToMeasure]]-Table134[[#This Row],[FromMeasure]]</f>
        <v>0.11722126000000088</v>
      </c>
      <c r="G3026" s="27" t="s">
        <v>1350</v>
      </c>
      <c r="H3026" s="37">
        <v>16.41542368</v>
      </c>
      <c r="I3026" s="24" t="s">
        <v>8991</v>
      </c>
      <c r="J3026" s="37">
        <v>16.532644940000001</v>
      </c>
      <c r="K3026" s="24" t="s">
        <v>8053</v>
      </c>
      <c r="L3026" s="28">
        <v>30596</v>
      </c>
      <c r="M3026" s="28">
        <v>27734</v>
      </c>
      <c r="N3026" s="28">
        <v>58330</v>
      </c>
      <c r="O3026" s="25" t="s">
        <v>25461</v>
      </c>
      <c r="P3026" s="24">
        <v>8</v>
      </c>
      <c r="Q3026" s="24">
        <v>60</v>
      </c>
      <c r="R3026" s="28">
        <v>2484</v>
      </c>
      <c r="S3026" s="28">
        <v>0</v>
      </c>
      <c r="T3026" s="29">
        <v>4.2585290588033599E-2</v>
      </c>
      <c r="U3026" s="28">
        <v>88915</v>
      </c>
      <c r="V3026" s="63"/>
      <c r="W3026" s="61">
        <f>(Table134[[#This Row],[2042 Future AADT]]-Table134[[#This Row],[AADT 2022]])/20*($W$5-2022)+Table134[[#This Row],[AADT 2022]]</f>
        <v>88915</v>
      </c>
      <c r="X3026" s="63"/>
    </row>
    <row r="3027" spans="1:24" s="21" customFormat="1" ht="24" customHeight="1" x14ac:dyDescent="0.25">
      <c r="A3027" s="24" t="s">
        <v>16965</v>
      </c>
      <c r="B3027" s="25"/>
      <c r="C3027" s="24" t="s">
        <v>203</v>
      </c>
      <c r="D3027" s="24" t="s">
        <v>17075</v>
      </c>
      <c r="E3027" s="24" t="s">
        <v>16966</v>
      </c>
      <c r="F3027" s="26">
        <f>Table134[[#This Row],[ToMeasure]]-Table134[[#This Row],[FromMeasure]]</f>
        <v>6.3035960000000002E-2</v>
      </c>
      <c r="G3027" s="27" t="s">
        <v>16967</v>
      </c>
      <c r="H3027" s="37">
        <v>0</v>
      </c>
      <c r="I3027" s="24" t="s">
        <v>16968</v>
      </c>
      <c r="J3027" s="37">
        <v>6.3035960000000002E-2</v>
      </c>
      <c r="K3027" s="24" t="s">
        <v>1147</v>
      </c>
      <c r="L3027" s="28" t="s">
        <v>203</v>
      </c>
      <c r="M3027" s="28" t="s">
        <v>203</v>
      </c>
      <c r="N3027" s="28">
        <v>50</v>
      </c>
      <c r="O3027" s="25" t="s">
        <v>24260</v>
      </c>
      <c r="P3027" s="24" t="s">
        <v>203</v>
      </c>
      <c r="Q3027" s="24" t="s">
        <v>203</v>
      </c>
      <c r="R3027" s="28" t="s">
        <v>203</v>
      </c>
      <c r="S3027" s="28" t="s">
        <v>203</v>
      </c>
      <c r="T3027" s="29" t="s">
        <v>203</v>
      </c>
      <c r="U3027" s="28" t="s">
        <v>203</v>
      </c>
      <c r="V3027" s="63"/>
      <c r="W3027" s="61" t="e">
        <f>(Table134[[#This Row],[2042 Future AADT]]-Table134[[#This Row],[AADT 2022]])/20*($W$5-2022)+Table134[[#This Row],[AADT 2022]]</f>
        <v>#VALUE!</v>
      </c>
      <c r="X3027" s="63"/>
    </row>
    <row r="3028" spans="1:24" s="21" customFormat="1" ht="24" customHeight="1" x14ac:dyDescent="0.25">
      <c r="A3028" s="24" t="s">
        <v>15155</v>
      </c>
      <c r="B3028" s="25" t="s">
        <v>19110</v>
      </c>
      <c r="C3028" s="24">
        <v>4164</v>
      </c>
      <c r="D3028" s="24" t="s">
        <v>17075</v>
      </c>
      <c r="E3028" s="24" t="s">
        <v>15156</v>
      </c>
      <c r="F3028" s="26">
        <f>Table134[[#This Row],[ToMeasure]]-Table134[[#This Row],[FromMeasure]]</f>
        <v>0.22708937000000001</v>
      </c>
      <c r="G3028" s="27" t="s">
        <v>323</v>
      </c>
      <c r="H3028" s="37">
        <v>0</v>
      </c>
      <c r="I3028" s="24" t="s">
        <v>3294</v>
      </c>
      <c r="J3028" s="37">
        <v>0.22708937000000001</v>
      </c>
      <c r="K3028" s="24" t="s">
        <v>3643</v>
      </c>
      <c r="L3028" s="28">
        <v>165</v>
      </c>
      <c r="M3028" s="28">
        <v>610</v>
      </c>
      <c r="N3028" s="28">
        <v>775</v>
      </c>
      <c r="O3028" s="25" t="s">
        <v>25462</v>
      </c>
      <c r="P3028" s="24">
        <v>11</v>
      </c>
      <c r="Q3028" s="24">
        <v>95</v>
      </c>
      <c r="R3028" s="28">
        <v>120</v>
      </c>
      <c r="S3028" s="28">
        <v>25</v>
      </c>
      <c r="T3028" s="29">
        <v>0.18709677419354839</v>
      </c>
      <c r="U3028" s="28">
        <v>1349</v>
      </c>
      <c r="V3028" s="63"/>
      <c r="W3028" s="61">
        <f>(Table134[[#This Row],[2042 Future AADT]]-Table134[[#This Row],[AADT 2022]])/20*($W$5-2022)+Table134[[#This Row],[AADT 2022]]</f>
        <v>1349</v>
      </c>
      <c r="X3028" s="63"/>
    </row>
    <row r="3029" spans="1:24" s="21" customFormat="1" ht="24" customHeight="1" x14ac:dyDescent="0.25">
      <c r="A3029" s="24" t="s">
        <v>15158</v>
      </c>
      <c r="B3029" s="25" t="s">
        <v>17088</v>
      </c>
      <c r="C3029" s="24" t="s">
        <v>26015</v>
      </c>
      <c r="D3029" s="24" t="s">
        <v>17075</v>
      </c>
      <c r="E3029" s="24" t="s">
        <v>15159</v>
      </c>
      <c r="F3029" s="26">
        <f>Table134[[#This Row],[ToMeasure]]-Table134[[#This Row],[FromMeasure]]</f>
        <v>0.30303690999999988</v>
      </c>
      <c r="G3029" s="27" t="s">
        <v>15160</v>
      </c>
      <c r="H3029" s="37">
        <v>2.5519113600000001</v>
      </c>
      <c r="I3029" s="24" t="s">
        <v>15161</v>
      </c>
      <c r="J3029" s="37">
        <v>2.85494827</v>
      </c>
      <c r="K3029" s="24" t="s">
        <v>6555</v>
      </c>
      <c r="L3029" s="28">
        <v>5898</v>
      </c>
      <c r="M3029" s="28">
        <v>5776</v>
      </c>
      <c r="N3029" s="28">
        <v>11674</v>
      </c>
      <c r="O3029" s="25" t="s">
        <v>25463</v>
      </c>
      <c r="P3029" s="24">
        <v>9</v>
      </c>
      <c r="Q3029" s="24">
        <v>55</v>
      </c>
      <c r="R3029" s="28">
        <v>596</v>
      </c>
      <c r="S3029" s="28">
        <v>61</v>
      </c>
      <c r="T3029" s="29">
        <v>5.6278910399177658E-2</v>
      </c>
      <c r="U3029" s="28">
        <v>33271</v>
      </c>
      <c r="V3029" s="63"/>
      <c r="W3029" s="61">
        <f>(Table134[[#This Row],[2042 Future AADT]]-Table134[[#This Row],[AADT 2022]])/20*($W$5-2022)+Table134[[#This Row],[AADT 2022]]</f>
        <v>33271</v>
      </c>
      <c r="X3029" s="63"/>
    </row>
    <row r="3030" spans="1:24" s="21" customFormat="1" ht="24" customHeight="1" x14ac:dyDescent="0.25">
      <c r="A3030" s="24" t="s">
        <v>14659</v>
      </c>
      <c r="B3030" s="25" t="s">
        <v>19101</v>
      </c>
      <c r="C3030" s="24">
        <v>4154</v>
      </c>
      <c r="D3030" s="24" t="s">
        <v>17075</v>
      </c>
      <c r="E3030" s="24" t="s">
        <v>14660</v>
      </c>
      <c r="F3030" s="26">
        <f>Table134[[#This Row],[ToMeasure]]-Table134[[#This Row],[FromMeasure]]</f>
        <v>0.17884449999999985</v>
      </c>
      <c r="G3030" s="27" t="s">
        <v>321</v>
      </c>
      <c r="H3030" s="37">
        <v>2.5421938800000001</v>
      </c>
      <c r="I3030" s="24" t="s">
        <v>3294</v>
      </c>
      <c r="J3030" s="37">
        <v>2.72103838</v>
      </c>
      <c r="K3030" s="24" t="s">
        <v>3643</v>
      </c>
      <c r="L3030" s="28">
        <v>948</v>
      </c>
      <c r="M3030" s="28">
        <v>618</v>
      </c>
      <c r="N3030" s="28">
        <v>1566</v>
      </c>
      <c r="O3030" s="25" t="s">
        <v>25464</v>
      </c>
      <c r="P3030" s="24">
        <v>9</v>
      </c>
      <c r="Q3030" s="24">
        <v>57</v>
      </c>
      <c r="R3030" s="28">
        <v>143</v>
      </c>
      <c r="S3030" s="28">
        <v>23</v>
      </c>
      <c r="T3030" s="29">
        <v>0.10600255427841634</v>
      </c>
      <c r="U3030" s="28">
        <v>2725</v>
      </c>
      <c r="V3030" s="63"/>
      <c r="W3030" s="61">
        <f>(Table134[[#This Row],[2042 Future AADT]]-Table134[[#This Row],[AADT 2022]])/20*($W$5-2022)+Table134[[#This Row],[AADT 2022]]</f>
        <v>2725</v>
      </c>
      <c r="X3030" s="63"/>
    </row>
    <row r="3031" spans="1:24" s="21" customFormat="1" ht="24" customHeight="1" x14ac:dyDescent="0.25">
      <c r="A3031" s="24" t="s">
        <v>14662</v>
      </c>
      <c r="B3031" s="25" t="s">
        <v>17087</v>
      </c>
      <c r="C3031" s="24" t="s">
        <v>26016</v>
      </c>
      <c r="D3031" s="24" t="s">
        <v>17075</v>
      </c>
      <c r="E3031" s="24" t="s">
        <v>14663</v>
      </c>
      <c r="F3031" s="26">
        <f>Table134[[#This Row],[ToMeasure]]-Table134[[#This Row],[FromMeasure]]</f>
        <v>1.1584140000000001</v>
      </c>
      <c r="G3031" s="27" t="s">
        <v>325</v>
      </c>
      <c r="H3031" s="37">
        <v>2.6786486200000001</v>
      </c>
      <c r="I3031" s="24" t="s">
        <v>14664</v>
      </c>
      <c r="J3031" s="37">
        <v>3.8370626200000002</v>
      </c>
      <c r="K3031" s="24" t="s">
        <v>3651</v>
      </c>
      <c r="L3031" s="28">
        <v>396</v>
      </c>
      <c r="M3031" s="28">
        <v>1067</v>
      </c>
      <c r="N3031" s="28">
        <v>1463</v>
      </c>
      <c r="O3031" s="25" t="s">
        <v>25465</v>
      </c>
      <c r="P3031" s="24">
        <v>21</v>
      </c>
      <c r="Q3031" s="24">
        <v>95</v>
      </c>
      <c r="R3031" s="28">
        <v>116</v>
      </c>
      <c r="S3031" s="28">
        <v>77</v>
      </c>
      <c r="T3031" s="29">
        <v>0.1319207108680793</v>
      </c>
      <c r="U3031" s="28">
        <v>3805</v>
      </c>
      <c r="V3031" s="63"/>
      <c r="W3031" s="61">
        <f>(Table134[[#This Row],[2042 Future AADT]]-Table134[[#This Row],[AADT 2022]])/20*($W$5-2022)+Table134[[#This Row],[AADT 2022]]</f>
        <v>3805</v>
      </c>
      <c r="X3031" s="63"/>
    </row>
    <row r="3032" spans="1:24" s="21" customFormat="1" ht="24" customHeight="1" x14ac:dyDescent="0.25">
      <c r="A3032" s="24" t="s">
        <v>15164</v>
      </c>
      <c r="B3032" s="25" t="s">
        <v>19081</v>
      </c>
      <c r="C3032" s="24">
        <v>4084</v>
      </c>
      <c r="D3032" s="24" t="s">
        <v>17075</v>
      </c>
      <c r="E3032" s="24" t="s">
        <v>15165</v>
      </c>
      <c r="F3032" s="26">
        <f>Table134[[#This Row],[ToMeasure]]-Table134[[#This Row],[FromMeasure]]</f>
        <v>0.26989430000000025</v>
      </c>
      <c r="G3032" s="27" t="s">
        <v>311</v>
      </c>
      <c r="H3032" s="37">
        <v>2.0455198999999999</v>
      </c>
      <c r="I3032" s="24" t="s">
        <v>3611</v>
      </c>
      <c r="J3032" s="37">
        <v>2.3154142000000002</v>
      </c>
      <c r="K3032" s="24" t="s">
        <v>3615</v>
      </c>
      <c r="L3032" s="28">
        <v>7912</v>
      </c>
      <c r="M3032" s="28">
        <v>5568</v>
      </c>
      <c r="N3032" s="28">
        <v>13480</v>
      </c>
      <c r="O3032" s="25" t="s">
        <v>25466</v>
      </c>
      <c r="P3032" s="24">
        <v>7</v>
      </c>
      <c r="Q3032" s="24">
        <v>76</v>
      </c>
      <c r="R3032" s="28">
        <v>862</v>
      </c>
      <c r="S3032" s="28">
        <v>1103</v>
      </c>
      <c r="T3032" s="29">
        <v>0.14577151335311572</v>
      </c>
      <c r="U3032" s="28">
        <v>31213</v>
      </c>
      <c r="V3032" s="63"/>
      <c r="W3032" s="61">
        <f>(Table134[[#This Row],[2042 Future AADT]]-Table134[[#This Row],[AADT 2022]])/20*($W$5-2022)+Table134[[#This Row],[AADT 2022]]</f>
        <v>31213</v>
      </c>
      <c r="X3032" s="63"/>
    </row>
    <row r="3033" spans="1:24" s="21" customFormat="1" ht="24" customHeight="1" x14ac:dyDescent="0.25">
      <c r="A3033" s="24" t="s">
        <v>15167</v>
      </c>
      <c r="B3033" s="25" t="s">
        <v>19086</v>
      </c>
      <c r="C3033" s="24">
        <v>4094</v>
      </c>
      <c r="D3033" s="24" t="s">
        <v>17075</v>
      </c>
      <c r="E3033" s="24" t="s">
        <v>15168</v>
      </c>
      <c r="F3033" s="26">
        <f>Table134[[#This Row],[ToMeasure]]-Table134[[#This Row],[FromMeasure]]</f>
        <v>0.13434590000000013</v>
      </c>
      <c r="G3033" s="27" t="s">
        <v>15169</v>
      </c>
      <c r="H3033" s="37">
        <v>0.91501555999999995</v>
      </c>
      <c r="I3033" s="24" t="s">
        <v>3628</v>
      </c>
      <c r="J3033" s="37">
        <v>1.0493614600000001</v>
      </c>
      <c r="K3033" s="24" t="s">
        <v>3624</v>
      </c>
      <c r="L3033" s="28">
        <v>1503</v>
      </c>
      <c r="M3033" s="28">
        <v>2097</v>
      </c>
      <c r="N3033" s="28">
        <v>3600</v>
      </c>
      <c r="O3033" s="25" t="s">
        <v>25467</v>
      </c>
      <c r="P3033" s="24">
        <v>10</v>
      </c>
      <c r="Q3033" s="24" t="s">
        <v>203</v>
      </c>
      <c r="R3033" s="28">
        <v>229</v>
      </c>
      <c r="S3033" s="28">
        <v>296</v>
      </c>
      <c r="T3033" s="29">
        <v>0.14583333333333334</v>
      </c>
      <c r="U3033" s="28">
        <v>9969</v>
      </c>
      <c r="V3033" s="63"/>
      <c r="W3033" s="61">
        <f>(Table134[[#This Row],[2042 Future AADT]]-Table134[[#This Row],[AADT 2022]])/20*($W$5-2022)+Table134[[#This Row],[AADT 2022]]</f>
        <v>9969</v>
      </c>
      <c r="X3033" s="63"/>
    </row>
    <row r="3034" spans="1:24" s="21" customFormat="1" ht="24" customHeight="1" x14ac:dyDescent="0.25">
      <c r="A3034" s="24" t="s">
        <v>15171</v>
      </c>
      <c r="B3034" s="25" t="s">
        <v>18732</v>
      </c>
      <c r="C3034" s="24">
        <v>3324</v>
      </c>
      <c r="D3034" s="24" t="s">
        <v>17075</v>
      </c>
      <c r="E3034" s="24" t="s">
        <v>15172</v>
      </c>
      <c r="F3034" s="26">
        <f>Table134[[#This Row],[ToMeasure]]-Table134[[#This Row],[FromMeasure]]</f>
        <v>0.39290614000000001</v>
      </c>
      <c r="G3034" s="27" t="s">
        <v>252</v>
      </c>
      <c r="H3034" s="37">
        <v>1.8861858499999999</v>
      </c>
      <c r="I3034" s="24" t="s">
        <v>15173</v>
      </c>
      <c r="J3034" s="37">
        <v>2.27909199</v>
      </c>
      <c r="K3034" s="24" t="s">
        <v>15174</v>
      </c>
      <c r="L3034" s="28">
        <v>64</v>
      </c>
      <c r="M3034" s="28">
        <v>21</v>
      </c>
      <c r="N3034" s="28">
        <v>85</v>
      </c>
      <c r="O3034" s="25" t="s">
        <v>25468</v>
      </c>
      <c r="P3034" s="24">
        <v>20</v>
      </c>
      <c r="Q3034" s="24">
        <v>65</v>
      </c>
      <c r="R3034" s="28">
        <v>12</v>
      </c>
      <c r="S3034" s="28">
        <v>6</v>
      </c>
      <c r="T3034" s="29">
        <v>0.21176470588235294</v>
      </c>
      <c r="U3034" s="28">
        <v>195</v>
      </c>
      <c r="V3034" s="63"/>
      <c r="W3034" s="61">
        <f>(Table134[[#This Row],[2042 Future AADT]]-Table134[[#This Row],[AADT 2022]])/20*($W$5-2022)+Table134[[#This Row],[AADT 2022]]</f>
        <v>195</v>
      </c>
      <c r="X3034" s="63"/>
    </row>
    <row r="3035" spans="1:24" s="21" customFormat="1" ht="24" customHeight="1" x14ac:dyDescent="0.25">
      <c r="A3035" s="24" t="s">
        <v>11011</v>
      </c>
      <c r="B3035" s="25" t="s">
        <v>20661</v>
      </c>
      <c r="C3035" s="24">
        <v>6984</v>
      </c>
      <c r="D3035" s="24" t="s">
        <v>17075</v>
      </c>
      <c r="E3035" s="24" t="s">
        <v>11012</v>
      </c>
      <c r="F3035" s="26">
        <f>Table134[[#This Row],[ToMeasure]]-Table134[[#This Row],[FromMeasure]]</f>
        <v>0.16867516000000005</v>
      </c>
      <c r="G3035" s="27" t="s">
        <v>2676</v>
      </c>
      <c r="H3035" s="37">
        <v>0.49743377</v>
      </c>
      <c r="I3035" s="24" t="s">
        <v>11013</v>
      </c>
      <c r="J3035" s="37">
        <v>0.66610893000000004</v>
      </c>
      <c r="K3035" s="24" t="s">
        <v>11014</v>
      </c>
      <c r="L3035" s="28">
        <v>1410</v>
      </c>
      <c r="M3035" s="28">
        <v>2419</v>
      </c>
      <c r="N3035" s="28">
        <v>3829</v>
      </c>
      <c r="O3035" s="25" t="s">
        <v>25469</v>
      </c>
      <c r="P3035" s="24">
        <v>10</v>
      </c>
      <c r="Q3035" s="24">
        <v>62</v>
      </c>
      <c r="R3035" s="28">
        <v>116</v>
      </c>
      <c r="S3035" s="28">
        <v>455</v>
      </c>
      <c r="T3035" s="29">
        <v>0.14912509793679812</v>
      </c>
      <c r="U3035" s="28">
        <v>10913</v>
      </c>
      <c r="V3035" s="63"/>
      <c r="W3035" s="61">
        <f>(Table134[[#This Row],[2042 Future AADT]]-Table134[[#This Row],[AADT 2022]])/20*($W$5-2022)+Table134[[#This Row],[AADT 2022]]</f>
        <v>10913</v>
      </c>
      <c r="X3035" s="63"/>
    </row>
    <row r="3036" spans="1:24" s="21" customFormat="1" ht="24" customHeight="1" x14ac:dyDescent="0.25">
      <c r="A3036" s="24" t="s">
        <v>15176</v>
      </c>
      <c r="B3036" s="25" t="s">
        <v>20646</v>
      </c>
      <c r="C3036" s="24">
        <v>6954</v>
      </c>
      <c r="D3036" s="24" t="s">
        <v>17075</v>
      </c>
      <c r="E3036" s="24" t="s">
        <v>15177</v>
      </c>
      <c r="F3036" s="26">
        <f>Table134[[#This Row],[ToMeasure]]-Table134[[#This Row],[FromMeasure]]</f>
        <v>0.16856238000000001</v>
      </c>
      <c r="G3036" s="27" t="s">
        <v>2671</v>
      </c>
      <c r="H3036" s="37">
        <v>3.38038214</v>
      </c>
      <c r="I3036" s="24" t="s">
        <v>15178</v>
      </c>
      <c r="J3036" s="37">
        <v>3.54894452</v>
      </c>
      <c r="K3036" s="24" t="s">
        <v>15179</v>
      </c>
      <c r="L3036" s="28">
        <v>18704</v>
      </c>
      <c r="M3036" s="28">
        <v>3949</v>
      </c>
      <c r="N3036" s="28">
        <v>22653</v>
      </c>
      <c r="O3036" s="25" t="s">
        <v>25470</v>
      </c>
      <c r="P3036" s="24">
        <v>9</v>
      </c>
      <c r="Q3036" s="24">
        <v>92</v>
      </c>
      <c r="R3036" s="28">
        <v>699</v>
      </c>
      <c r="S3036" s="28">
        <v>2712</v>
      </c>
      <c r="T3036" s="29">
        <v>0.15057608263806119</v>
      </c>
      <c r="U3036" s="28">
        <v>64562</v>
      </c>
      <c r="V3036" s="63"/>
      <c r="W3036" s="61">
        <f>(Table134[[#This Row],[2042 Future AADT]]-Table134[[#This Row],[AADT 2022]])/20*($W$5-2022)+Table134[[#This Row],[AADT 2022]]</f>
        <v>64562</v>
      </c>
      <c r="X3036" s="63"/>
    </row>
    <row r="3037" spans="1:24" s="21" customFormat="1" ht="24" customHeight="1" x14ac:dyDescent="0.25">
      <c r="A3037" s="24" t="s">
        <v>16974</v>
      </c>
      <c r="B3037" s="25" t="s">
        <v>18727</v>
      </c>
      <c r="C3037" s="24">
        <v>3314</v>
      </c>
      <c r="D3037" s="24" t="s">
        <v>17075</v>
      </c>
      <c r="E3037" s="24" t="s">
        <v>16975</v>
      </c>
      <c r="F3037" s="26">
        <f>Table134[[#This Row],[ToMeasure]]-Table134[[#This Row],[FromMeasure]]</f>
        <v>0.39942847000000015</v>
      </c>
      <c r="G3037" s="27" t="s">
        <v>250</v>
      </c>
      <c r="H3037" s="37">
        <v>2.2611786399999998</v>
      </c>
      <c r="I3037" s="24" t="s">
        <v>16976</v>
      </c>
      <c r="J3037" s="37">
        <v>2.6606071099999999</v>
      </c>
      <c r="K3037" s="24" t="s">
        <v>16977</v>
      </c>
      <c r="L3037" s="28">
        <v>177</v>
      </c>
      <c r="M3037" s="28">
        <v>607</v>
      </c>
      <c r="N3037" s="28">
        <v>784</v>
      </c>
      <c r="O3037" s="25" t="s">
        <v>25471</v>
      </c>
      <c r="P3037" s="24">
        <v>13</v>
      </c>
      <c r="Q3037" s="24">
        <v>79</v>
      </c>
      <c r="R3037" s="28">
        <v>21</v>
      </c>
      <c r="S3037" s="28">
        <v>9</v>
      </c>
      <c r="T3037" s="29">
        <v>3.826530612244898E-2</v>
      </c>
      <c r="U3037" s="28">
        <v>2039</v>
      </c>
      <c r="V3037" s="63"/>
      <c r="W3037" s="61">
        <f>(Table134[[#This Row],[2042 Future AADT]]-Table134[[#This Row],[AADT 2022]])/20*($W$5-2022)+Table134[[#This Row],[AADT 2022]]</f>
        <v>2039</v>
      </c>
      <c r="X3037" s="63"/>
    </row>
    <row r="3038" spans="1:24" s="21" customFormat="1" ht="24" customHeight="1" x14ac:dyDescent="0.25">
      <c r="A3038" s="24" t="s">
        <v>14666</v>
      </c>
      <c r="B3038" s="25" t="s">
        <v>18722</v>
      </c>
      <c r="C3038" s="24">
        <v>3304</v>
      </c>
      <c r="D3038" s="24" t="s">
        <v>17075</v>
      </c>
      <c r="E3038" s="24" t="s">
        <v>1289</v>
      </c>
      <c r="F3038" s="26">
        <f>Table134[[#This Row],[ToMeasure]]-Table134[[#This Row],[FromMeasure]]</f>
        <v>0.35918432999999972</v>
      </c>
      <c r="G3038" s="27" t="s">
        <v>249</v>
      </c>
      <c r="H3038" s="37">
        <v>4.0862365</v>
      </c>
      <c r="I3038" s="24" t="s">
        <v>14667</v>
      </c>
      <c r="J3038" s="37">
        <v>4.4454208299999998</v>
      </c>
      <c r="K3038" s="24" t="s">
        <v>14668</v>
      </c>
      <c r="L3038" s="28">
        <v>96</v>
      </c>
      <c r="M3038" s="28">
        <v>500</v>
      </c>
      <c r="N3038" s="28">
        <v>596</v>
      </c>
      <c r="O3038" s="25" t="s">
        <v>25472</v>
      </c>
      <c r="P3038" s="24">
        <v>11</v>
      </c>
      <c r="Q3038" s="24">
        <v>76</v>
      </c>
      <c r="R3038" s="28">
        <v>65</v>
      </c>
      <c r="S3038" s="28">
        <v>30</v>
      </c>
      <c r="T3038" s="29">
        <v>0.15939597315436241</v>
      </c>
      <c r="U3038" s="28">
        <v>1550</v>
      </c>
      <c r="V3038" s="63"/>
      <c r="W3038" s="61">
        <f>(Table134[[#This Row],[2042 Future AADT]]-Table134[[#This Row],[AADT 2022]])/20*($W$5-2022)+Table134[[#This Row],[AADT 2022]]</f>
        <v>1550</v>
      </c>
      <c r="X3038" s="63"/>
    </row>
    <row r="3039" spans="1:24" s="21" customFormat="1" ht="24" customHeight="1" x14ac:dyDescent="0.25">
      <c r="A3039" s="24" t="s">
        <v>16979</v>
      </c>
      <c r="B3039" s="25" t="s">
        <v>19092</v>
      </c>
      <c r="C3039" s="24">
        <v>4104</v>
      </c>
      <c r="D3039" s="24" t="s">
        <v>17075</v>
      </c>
      <c r="E3039" s="24" t="s">
        <v>16980</v>
      </c>
      <c r="F3039" s="26">
        <f>Table134[[#This Row],[ToMeasure]]-Table134[[#This Row],[FromMeasure]]</f>
        <v>0.1874037400000006</v>
      </c>
      <c r="G3039" s="27" t="s">
        <v>315</v>
      </c>
      <c r="H3039" s="37">
        <v>9.0436273099999998</v>
      </c>
      <c r="I3039" s="24" t="s">
        <v>6588</v>
      </c>
      <c r="J3039" s="37">
        <v>9.2310310500000003</v>
      </c>
      <c r="K3039" s="24" t="s">
        <v>3633</v>
      </c>
      <c r="L3039" s="28">
        <v>4422</v>
      </c>
      <c r="M3039" s="28">
        <v>0</v>
      </c>
      <c r="N3039" s="28">
        <v>4422</v>
      </c>
      <c r="O3039" s="25" t="s">
        <v>25473</v>
      </c>
      <c r="P3039" s="24">
        <v>9</v>
      </c>
      <c r="Q3039" s="24">
        <v>51</v>
      </c>
      <c r="R3039" s="28" t="s">
        <v>203</v>
      </c>
      <c r="S3039" s="28" t="s">
        <v>203</v>
      </c>
      <c r="T3039" s="29" t="s">
        <v>203</v>
      </c>
      <c r="U3039" s="28">
        <v>11117</v>
      </c>
      <c r="V3039" s="63"/>
      <c r="W3039" s="61">
        <f>(Table134[[#This Row],[2042 Future AADT]]-Table134[[#This Row],[AADT 2022]])/20*($W$5-2022)+Table134[[#This Row],[AADT 2022]]</f>
        <v>11117</v>
      </c>
      <c r="X3039" s="63"/>
    </row>
    <row r="3040" spans="1:24" s="21" customFormat="1" ht="24" customHeight="1" x14ac:dyDescent="0.25">
      <c r="A3040" s="24" t="s">
        <v>14670</v>
      </c>
      <c r="B3040" s="25" t="s">
        <v>18737</v>
      </c>
      <c r="C3040" s="24">
        <v>3334</v>
      </c>
      <c r="D3040" s="24" t="s">
        <v>17075</v>
      </c>
      <c r="E3040" s="24" t="s">
        <v>14671</v>
      </c>
      <c r="F3040" s="26">
        <f>Table134[[#This Row],[ToMeasure]]-Table134[[#This Row],[FromMeasure]]</f>
        <v>0.37596373999999955</v>
      </c>
      <c r="G3040" s="27" t="s">
        <v>254</v>
      </c>
      <c r="H3040" s="37">
        <v>10.95645796</v>
      </c>
      <c r="I3040" s="24" t="s">
        <v>14672</v>
      </c>
      <c r="J3040" s="37">
        <v>11.332421699999999</v>
      </c>
      <c r="K3040" s="24" t="s">
        <v>14673</v>
      </c>
      <c r="L3040" s="28">
        <v>902</v>
      </c>
      <c r="M3040" s="28">
        <v>1885</v>
      </c>
      <c r="N3040" s="28">
        <v>2787</v>
      </c>
      <c r="O3040" s="25" t="s">
        <v>25474</v>
      </c>
      <c r="P3040" s="24">
        <v>8</v>
      </c>
      <c r="Q3040" s="24">
        <v>57</v>
      </c>
      <c r="R3040" s="28">
        <v>247</v>
      </c>
      <c r="S3040" s="28">
        <v>113</v>
      </c>
      <c r="T3040" s="29">
        <v>0.12917115177610333</v>
      </c>
      <c r="U3040" s="28">
        <v>6453</v>
      </c>
      <c r="V3040" s="63"/>
      <c r="W3040" s="61">
        <f>(Table134[[#This Row],[2042 Future AADT]]-Table134[[#This Row],[AADT 2022]])/20*($W$5-2022)+Table134[[#This Row],[AADT 2022]]</f>
        <v>6453</v>
      </c>
      <c r="X3040" s="63"/>
    </row>
    <row r="3041" spans="1:24" s="21" customFormat="1" ht="24" customHeight="1" x14ac:dyDescent="0.25">
      <c r="A3041" s="24" t="s">
        <v>11016</v>
      </c>
      <c r="B3041" s="25" t="s">
        <v>20656</v>
      </c>
      <c r="C3041" s="24">
        <v>6974</v>
      </c>
      <c r="D3041" s="24" t="s">
        <v>17075</v>
      </c>
      <c r="E3041" s="24" t="s">
        <v>11017</v>
      </c>
      <c r="F3041" s="26">
        <f>Table134[[#This Row],[ToMeasure]]-Table134[[#This Row],[FromMeasure]]</f>
        <v>0.25393084999999993</v>
      </c>
      <c r="G3041" s="27" t="s">
        <v>2674</v>
      </c>
      <c r="H3041" s="37">
        <v>1.0089845900000001</v>
      </c>
      <c r="I3041" s="24" t="s">
        <v>11018</v>
      </c>
      <c r="J3041" s="37">
        <v>1.26291544</v>
      </c>
      <c r="K3041" s="24" t="s">
        <v>11019</v>
      </c>
      <c r="L3041" s="28">
        <v>6051</v>
      </c>
      <c r="M3041" s="28">
        <v>2430</v>
      </c>
      <c r="N3041" s="28">
        <v>8481</v>
      </c>
      <c r="O3041" s="25" t="s">
        <v>25475</v>
      </c>
      <c r="P3041" s="24">
        <v>9</v>
      </c>
      <c r="Q3041" s="24">
        <v>74</v>
      </c>
      <c r="R3041" s="28">
        <v>262</v>
      </c>
      <c r="S3041" s="28">
        <v>1014</v>
      </c>
      <c r="T3041" s="29">
        <v>0.15045395590142671</v>
      </c>
      <c r="U3041" s="28">
        <v>21321</v>
      </c>
      <c r="V3041" s="63"/>
      <c r="W3041" s="61">
        <f>(Table134[[#This Row],[2042 Future AADT]]-Table134[[#This Row],[AADT 2022]])/20*($W$5-2022)+Table134[[#This Row],[AADT 2022]]</f>
        <v>21321</v>
      </c>
      <c r="X3041" s="63"/>
    </row>
    <row r="3042" spans="1:24" s="21" customFormat="1" ht="24" customHeight="1" x14ac:dyDescent="0.25">
      <c r="A3042" s="24" t="s">
        <v>15181</v>
      </c>
      <c r="B3042" s="25" t="s">
        <v>18742</v>
      </c>
      <c r="C3042" s="24">
        <v>3344</v>
      </c>
      <c r="D3042" s="24" t="s">
        <v>17075</v>
      </c>
      <c r="E3042" s="24" t="s">
        <v>15182</v>
      </c>
      <c r="F3042" s="26">
        <f>Table134[[#This Row],[ToMeasure]]-Table134[[#This Row],[FromMeasure]]</f>
        <v>0.37881781999999831</v>
      </c>
      <c r="G3042" s="27" t="s">
        <v>256</v>
      </c>
      <c r="H3042" s="37">
        <v>22.095748660000002</v>
      </c>
      <c r="I3042" s="24" t="s">
        <v>15183</v>
      </c>
      <c r="J3042" s="37">
        <v>22.47456648</v>
      </c>
      <c r="K3042" s="24" t="s">
        <v>15184</v>
      </c>
      <c r="L3042" s="28">
        <v>1183</v>
      </c>
      <c r="M3042" s="28">
        <v>2463</v>
      </c>
      <c r="N3042" s="28">
        <v>3646</v>
      </c>
      <c r="O3042" s="25" t="s">
        <v>25476</v>
      </c>
      <c r="P3042" s="24">
        <v>9</v>
      </c>
      <c r="Q3042" s="24">
        <v>57</v>
      </c>
      <c r="R3042" s="28">
        <v>278</v>
      </c>
      <c r="S3042" s="28">
        <v>129</v>
      </c>
      <c r="T3042" s="29">
        <v>0.11162918266593527</v>
      </c>
      <c r="U3042" s="28">
        <v>8442</v>
      </c>
      <c r="V3042" s="63"/>
      <c r="W3042" s="61">
        <f>(Table134[[#This Row],[2042 Future AADT]]-Table134[[#This Row],[AADT 2022]])/20*($W$5-2022)+Table134[[#This Row],[AADT 2022]]</f>
        <v>8442</v>
      </c>
      <c r="X3042" s="63"/>
    </row>
    <row r="3043" spans="1:24" s="21" customFormat="1" ht="24" customHeight="1" x14ac:dyDescent="0.25">
      <c r="A3043" s="24" t="s">
        <v>11026</v>
      </c>
      <c r="B3043" s="25" t="s">
        <v>19066</v>
      </c>
      <c r="C3043" s="24">
        <v>4054</v>
      </c>
      <c r="D3043" s="24" t="s">
        <v>17075</v>
      </c>
      <c r="E3043" s="24" t="s">
        <v>11027</v>
      </c>
      <c r="F3043" s="26">
        <f>Table134[[#This Row],[ToMeasure]]-Table134[[#This Row],[FromMeasure]]</f>
        <v>0.92342714000000026</v>
      </c>
      <c r="G3043" s="27" t="s">
        <v>305</v>
      </c>
      <c r="H3043" s="37">
        <v>6.0864897500000001</v>
      </c>
      <c r="I3043" s="24" t="s">
        <v>6555</v>
      </c>
      <c r="J3043" s="37">
        <v>7.0099168900000004</v>
      </c>
      <c r="K3043" s="24" t="s">
        <v>11028</v>
      </c>
      <c r="L3043" s="28">
        <v>4500</v>
      </c>
      <c r="M3043" s="28">
        <v>4057</v>
      </c>
      <c r="N3043" s="28">
        <v>8557</v>
      </c>
      <c r="O3043" s="25" t="s">
        <v>25477</v>
      </c>
      <c r="P3043" s="24">
        <v>8</v>
      </c>
      <c r="Q3043" s="24">
        <v>55</v>
      </c>
      <c r="R3043" s="28">
        <v>546</v>
      </c>
      <c r="S3043" s="28">
        <v>702</v>
      </c>
      <c r="T3043" s="29">
        <v>0.14584550660278134</v>
      </c>
      <c r="U3043" s="28">
        <v>24388</v>
      </c>
      <c r="V3043" s="63"/>
      <c r="W3043" s="61">
        <f>(Table134[[#This Row],[2042 Future AADT]]-Table134[[#This Row],[AADT 2022]])/20*($W$5-2022)+Table134[[#This Row],[AADT 2022]]</f>
        <v>24388</v>
      </c>
      <c r="X3043" s="63"/>
    </row>
    <row r="3044" spans="1:24" s="21" customFormat="1" ht="24" customHeight="1" x14ac:dyDescent="0.25">
      <c r="A3044" s="24" t="s">
        <v>15189</v>
      </c>
      <c r="B3044" s="25" t="s">
        <v>19975</v>
      </c>
      <c r="C3044" s="24">
        <v>5514</v>
      </c>
      <c r="D3044" s="24" t="s">
        <v>17075</v>
      </c>
      <c r="E3044" s="24" t="s">
        <v>15190</v>
      </c>
      <c r="F3044" s="26">
        <f>Table134[[#This Row],[ToMeasure]]-Table134[[#This Row],[FromMeasure]]</f>
        <v>0.16720699000000006</v>
      </c>
      <c r="G3044" s="27" t="s">
        <v>720</v>
      </c>
      <c r="H3044" s="37">
        <v>0.7637195</v>
      </c>
      <c r="I3044" s="24" t="s">
        <v>2172</v>
      </c>
      <c r="J3044" s="37">
        <v>0.93092649000000005</v>
      </c>
      <c r="K3044" s="24" t="s">
        <v>2414</v>
      </c>
      <c r="L3044" s="28">
        <v>356</v>
      </c>
      <c r="M3044" s="28">
        <v>0</v>
      </c>
      <c r="N3044" s="28">
        <v>356</v>
      </c>
      <c r="O3044" s="25" t="s">
        <v>25478</v>
      </c>
      <c r="P3044" s="24">
        <v>14</v>
      </c>
      <c r="Q3044" s="24" t="s">
        <v>203</v>
      </c>
      <c r="R3044" s="28">
        <v>33</v>
      </c>
      <c r="S3044" s="28">
        <v>14</v>
      </c>
      <c r="T3044" s="29">
        <v>0.13202247191011235</v>
      </c>
      <c r="U3044" s="28">
        <v>513</v>
      </c>
      <c r="V3044" s="63"/>
      <c r="W3044" s="61">
        <f>(Table134[[#This Row],[2042 Future AADT]]-Table134[[#This Row],[AADT 2022]])/20*($W$5-2022)+Table134[[#This Row],[AADT 2022]]</f>
        <v>513</v>
      </c>
      <c r="X3044" s="63"/>
    </row>
    <row r="3045" spans="1:24" s="21" customFormat="1" ht="24" customHeight="1" x14ac:dyDescent="0.25">
      <c r="A3045" s="24" t="s">
        <v>11030</v>
      </c>
      <c r="B3045" s="25" t="s">
        <v>19966</v>
      </c>
      <c r="C3045" s="24">
        <v>5504</v>
      </c>
      <c r="D3045" s="24" t="s">
        <v>17075</v>
      </c>
      <c r="E3045" s="24" t="s">
        <v>11031</v>
      </c>
      <c r="F3045" s="26">
        <f>Table134[[#This Row],[ToMeasure]]-Table134[[#This Row],[FromMeasure]]</f>
        <v>0.26391168999999998</v>
      </c>
      <c r="G3045" s="27" t="s">
        <v>718</v>
      </c>
      <c r="H3045" s="37">
        <v>0</v>
      </c>
      <c r="I3045" s="24" t="s">
        <v>2172</v>
      </c>
      <c r="J3045" s="37">
        <v>0.26391168999999998</v>
      </c>
      <c r="K3045" s="24" t="s">
        <v>2414</v>
      </c>
      <c r="L3045" s="28">
        <v>1510</v>
      </c>
      <c r="M3045" s="28">
        <v>0</v>
      </c>
      <c r="N3045" s="28">
        <v>1510</v>
      </c>
      <c r="O3045" s="25" t="s">
        <v>25479</v>
      </c>
      <c r="P3045" s="24">
        <v>11</v>
      </c>
      <c r="Q3045" s="24" t="s">
        <v>203</v>
      </c>
      <c r="R3045" s="28">
        <v>145</v>
      </c>
      <c r="S3045" s="28">
        <v>66</v>
      </c>
      <c r="T3045" s="29">
        <v>0.13973509933774833</v>
      </c>
      <c r="U3045" s="28">
        <v>2174</v>
      </c>
      <c r="V3045" s="63"/>
      <c r="W3045" s="61">
        <f>(Table134[[#This Row],[2042 Future AADT]]-Table134[[#This Row],[AADT 2022]])/20*($W$5-2022)+Table134[[#This Row],[AADT 2022]]</f>
        <v>2174</v>
      </c>
      <c r="X3045" s="63"/>
    </row>
    <row r="3046" spans="1:24" s="21" customFormat="1" ht="24" customHeight="1" x14ac:dyDescent="0.25">
      <c r="A3046" s="24" t="s">
        <v>15192</v>
      </c>
      <c r="B3046" s="25" t="s">
        <v>19957</v>
      </c>
      <c r="C3046" s="24">
        <v>5494</v>
      </c>
      <c r="D3046" s="24" t="s">
        <v>17075</v>
      </c>
      <c r="E3046" s="24" t="s">
        <v>15193</v>
      </c>
      <c r="F3046" s="26">
        <f>Table134[[#This Row],[ToMeasure]]-Table134[[#This Row],[FromMeasure]]</f>
        <v>8.9680899999999994E-2</v>
      </c>
      <c r="G3046" s="27" t="s">
        <v>716</v>
      </c>
      <c r="H3046" s="37">
        <v>8.8174199999999994E-2</v>
      </c>
      <c r="I3046" s="24" t="s">
        <v>4374</v>
      </c>
      <c r="J3046" s="37">
        <v>0.17785509999999999</v>
      </c>
      <c r="K3046" s="24" t="s">
        <v>7957</v>
      </c>
      <c r="L3046" s="28">
        <v>705</v>
      </c>
      <c r="M3046" s="28">
        <v>1120</v>
      </c>
      <c r="N3046" s="28">
        <v>1825</v>
      </c>
      <c r="O3046" s="25" t="s">
        <v>25480</v>
      </c>
      <c r="P3046" s="24">
        <v>10</v>
      </c>
      <c r="Q3046" s="24">
        <v>60</v>
      </c>
      <c r="R3046" s="28">
        <v>175</v>
      </c>
      <c r="S3046" s="28">
        <v>81</v>
      </c>
      <c r="T3046" s="29">
        <v>0.14027397260273972</v>
      </c>
      <c r="U3046" s="28">
        <v>3452</v>
      </c>
      <c r="V3046" s="63"/>
      <c r="W3046" s="61">
        <f>(Table134[[#This Row],[2042 Future AADT]]-Table134[[#This Row],[AADT 2022]])/20*($W$5-2022)+Table134[[#This Row],[AADT 2022]]</f>
        <v>3452</v>
      </c>
      <c r="X3046" s="63"/>
    </row>
    <row r="3047" spans="1:24" s="21" customFormat="1" ht="24" customHeight="1" x14ac:dyDescent="0.25">
      <c r="A3047" s="24" t="s">
        <v>15195</v>
      </c>
      <c r="B3047" s="25" t="s">
        <v>19942</v>
      </c>
      <c r="C3047" s="24">
        <v>5474</v>
      </c>
      <c r="D3047" s="24" t="s">
        <v>17075</v>
      </c>
      <c r="E3047" s="24" t="s">
        <v>15196</v>
      </c>
      <c r="F3047" s="26">
        <f>Table134[[#This Row],[ToMeasure]]-Table134[[#This Row],[FromMeasure]]</f>
        <v>0.20441970000000001</v>
      </c>
      <c r="G3047" s="27" t="s">
        <v>712</v>
      </c>
      <c r="H3047" s="37">
        <v>0</v>
      </c>
      <c r="I3047" s="24" t="s">
        <v>2172</v>
      </c>
      <c r="J3047" s="37">
        <v>0.20441970000000001</v>
      </c>
      <c r="K3047" s="24" t="s">
        <v>8570</v>
      </c>
      <c r="L3047" s="28">
        <v>488</v>
      </c>
      <c r="M3047" s="28">
        <v>1183</v>
      </c>
      <c r="N3047" s="28">
        <v>1671</v>
      </c>
      <c r="O3047" s="25" t="s">
        <v>25481</v>
      </c>
      <c r="P3047" s="24">
        <v>10</v>
      </c>
      <c r="Q3047" s="24">
        <v>87</v>
      </c>
      <c r="R3047" s="28">
        <v>52</v>
      </c>
      <c r="S3047" s="28">
        <v>200</v>
      </c>
      <c r="T3047" s="29">
        <v>0.15080789946140036</v>
      </c>
      <c r="U3047" s="28">
        <v>3255</v>
      </c>
      <c r="V3047" s="63"/>
      <c r="W3047" s="61">
        <f>(Table134[[#This Row],[2042 Future AADT]]-Table134[[#This Row],[AADT 2022]])/20*($W$5-2022)+Table134[[#This Row],[AADT 2022]]</f>
        <v>3255</v>
      </c>
      <c r="X3047" s="63"/>
    </row>
    <row r="3048" spans="1:24" s="21" customFormat="1" ht="24" customHeight="1" x14ac:dyDescent="0.25">
      <c r="A3048" s="24" t="s">
        <v>15198</v>
      </c>
      <c r="B3048" s="25" t="s">
        <v>19934</v>
      </c>
      <c r="C3048" s="24">
        <v>5464</v>
      </c>
      <c r="D3048" s="24" t="s">
        <v>17075</v>
      </c>
      <c r="E3048" s="24" t="s">
        <v>15199</v>
      </c>
      <c r="F3048" s="26">
        <f>Table134[[#This Row],[ToMeasure]]-Table134[[#This Row],[FromMeasure]]</f>
        <v>0.11447420000000008</v>
      </c>
      <c r="G3048" s="27" t="s">
        <v>710</v>
      </c>
      <c r="H3048" s="37">
        <v>2.6915247999999998</v>
      </c>
      <c r="I3048" s="24" t="s">
        <v>8561</v>
      </c>
      <c r="J3048" s="37">
        <v>2.8059989999999999</v>
      </c>
      <c r="K3048" s="24" t="s">
        <v>2414</v>
      </c>
      <c r="L3048" s="28">
        <v>1204</v>
      </c>
      <c r="M3048" s="28">
        <v>993</v>
      </c>
      <c r="N3048" s="28">
        <v>2197</v>
      </c>
      <c r="O3048" s="25" t="s">
        <v>25482</v>
      </c>
      <c r="P3048" s="24">
        <v>9</v>
      </c>
      <c r="Q3048" s="24">
        <v>63</v>
      </c>
      <c r="R3048" s="28">
        <v>68</v>
      </c>
      <c r="S3048" s="28">
        <v>262</v>
      </c>
      <c r="T3048" s="29">
        <v>0.15020482476103778</v>
      </c>
      <c r="U3048" s="28">
        <v>4280</v>
      </c>
      <c r="V3048" s="63"/>
      <c r="W3048" s="61">
        <f>(Table134[[#This Row],[2042 Future AADT]]-Table134[[#This Row],[AADT 2022]])/20*($W$5-2022)+Table134[[#This Row],[AADT 2022]]</f>
        <v>4280</v>
      </c>
      <c r="X3048" s="63"/>
    </row>
    <row r="3049" spans="1:24" s="21" customFormat="1" ht="24" customHeight="1" x14ac:dyDescent="0.25">
      <c r="A3049" s="24" t="s">
        <v>16982</v>
      </c>
      <c r="B3049" s="25" t="s">
        <v>19926</v>
      </c>
      <c r="C3049" s="24">
        <v>5454</v>
      </c>
      <c r="D3049" s="24" t="s">
        <v>17075</v>
      </c>
      <c r="E3049" s="24" t="s">
        <v>16983</v>
      </c>
      <c r="F3049" s="26">
        <f>Table134[[#This Row],[ToMeasure]]-Table134[[#This Row],[FromMeasure]]</f>
        <v>0.12994249999999999</v>
      </c>
      <c r="G3049" s="27" t="s">
        <v>708</v>
      </c>
      <c r="H3049" s="37">
        <v>0</v>
      </c>
      <c r="I3049" s="24" t="s">
        <v>4349</v>
      </c>
      <c r="J3049" s="37">
        <v>0.12994249999999999</v>
      </c>
      <c r="K3049" s="24" t="s">
        <v>4343</v>
      </c>
      <c r="L3049" s="28">
        <v>3352</v>
      </c>
      <c r="M3049" s="28">
        <v>6005</v>
      </c>
      <c r="N3049" s="28">
        <v>9357</v>
      </c>
      <c r="O3049" s="25" t="s">
        <v>25483</v>
      </c>
      <c r="P3049" s="24">
        <v>9</v>
      </c>
      <c r="Q3049" s="24">
        <v>62</v>
      </c>
      <c r="R3049" s="28">
        <v>290</v>
      </c>
      <c r="S3049" s="28">
        <v>1122</v>
      </c>
      <c r="T3049" s="29">
        <v>0.15090306722240035</v>
      </c>
      <c r="U3049" s="28">
        <v>28071</v>
      </c>
      <c r="V3049" s="63"/>
      <c r="W3049" s="61">
        <f>(Table134[[#This Row],[2042 Future AADT]]-Table134[[#This Row],[AADT 2022]])/20*($W$5-2022)+Table134[[#This Row],[AADT 2022]]</f>
        <v>28071</v>
      </c>
      <c r="X3049" s="63"/>
    </row>
    <row r="3050" spans="1:24" s="21" customFormat="1" ht="24" customHeight="1" x14ac:dyDescent="0.25">
      <c r="A3050" s="24" t="s">
        <v>16985</v>
      </c>
      <c r="B3050" s="25" t="s">
        <v>19950</v>
      </c>
      <c r="C3050" s="24">
        <v>5484</v>
      </c>
      <c r="D3050" s="24" t="s">
        <v>17075</v>
      </c>
      <c r="E3050" s="24" t="s">
        <v>16986</v>
      </c>
      <c r="F3050" s="26">
        <f>Table134[[#This Row],[ToMeasure]]-Table134[[#This Row],[FromMeasure]]</f>
        <v>9.6884719999999994E-2</v>
      </c>
      <c r="G3050" s="27" t="s">
        <v>714</v>
      </c>
      <c r="H3050" s="37">
        <v>0</v>
      </c>
      <c r="I3050" s="24" t="s">
        <v>2172</v>
      </c>
      <c r="J3050" s="37">
        <v>9.6884719999999994E-2</v>
      </c>
      <c r="K3050" s="24" t="s">
        <v>4369</v>
      </c>
      <c r="L3050" s="28">
        <v>49</v>
      </c>
      <c r="M3050" s="28">
        <v>167</v>
      </c>
      <c r="N3050" s="28">
        <v>216</v>
      </c>
      <c r="O3050" s="25" t="s">
        <v>25484</v>
      </c>
      <c r="P3050" s="24">
        <v>14</v>
      </c>
      <c r="Q3050" s="24">
        <v>74</v>
      </c>
      <c r="R3050" s="28">
        <v>14</v>
      </c>
      <c r="S3050" s="28">
        <v>6</v>
      </c>
      <c r="T3050" s="29">
        <v>9.2592592592592587E-2</v>
      </c>
      <c r="U3050" s="28">
        <v>366</v>
      </c>
      <c r="V3050" s="63"/>
      <c r="W3050" s="61">
        <f>(Table134[[#This Row],[2042 Future AADT]]-Table134[[#This Row],[AADT 2022]])/20*($W$5-2022)+Table134[[#This Row],[AADT 2022]]</f>
        <v>366</v>
      </c>
      <c r="X3050" s="63"/>
    </row>
    <row r="3051" spans="1:24" s="21" customFormat="1" ht="24" customHeight="1" x14ac:dyDescent="0.25">
      <c r="A3051" s="24" t="s">
        <v>14685</v>
      </c>
      <c r="B3051" s="25" t="s">
        <v>19903</v>
      </c>
      <c r="C3051" s="24">
        <v>5414</v>
      </c>
      <c r="D3051" s="24" t="s">
        <v>17075</v>
      </c>
      <c r="E3051" s="24" t="s">
        <v>14686</v>
      </c>
      <c r="F3051" s="26">
        <f>Table134[[#This Row],[ToMeasure]]-Table134[[#This Row],[FromMeasure]]</f>
        <v>9.2810019999999993E-2</v>
      </c>
      <c r="G3051" s="27" t="s">
        <v>699</v>
      </c>
      <c r="H3051" s="37">
        <v>0</v>
      </c>
      <c r="I3051" s="24" t="s">
        <v>4334</v>
      </c>
      <c r="J3051" s="37">
        <v>9.2810019999999993E-2</v>
      </c>
      <c r="K3051" s="24" t="s">
        <v>7939</v>
      </c>
      <c r="L3051" s="28">
        <v>6317</v>
      </c>
      <c r="M3051" s="28">
        <v>2167</v>
      </c>
      <c r="N3051" s="28">
        <v>8484</v>
      </c>
      <c r="O3051" s="25" t="s">
        <v>25485</v>
      </c>
      <c r="P3051" s="24">
        <v>9</v>
      </c>
      <c r="Q3051" s="24">
        <v>67</v>
      </c>
      <c r="R3051" s="28">
        <v>266</v>
      </c>
      <c r="S3051" s="28">
        <v>1037</v>
      </c>
      <c r="T3051" s="29">
        <v>0.15358321546440359</v>
      </c>
      <c r="U3051" s="28">
        <v>25452</v>
      </c>
      <c r="V3051" s="63"/>
      <c r="W3051" s="61">
        <f>(Table134[[#This Row],[2042 Future AADT]]-Table134[[#This Row],[AADT 2022]])/20*($W$5-2022)+Table134[[#This Row],[AADT 2022]]</f>
        <v>25452</v>
      </c>
      <c r="X3051" s="63"/>
    </row>
    <row r="3052" spans="1:24" s="21" customFormat="1" ht="24" customHeight="1" x14ac:dyDescent="0.25">
      <c r="A3052" s="24" t="s">
        <v>11071</v>
      </c>
      <c r="B3052" s="25" t="s">
        <v>19794</v>
      </c>
      <c r="C3052" s="24">
        <v>5174</v>
      </c>
      <c r="D3052" s="24" t="s">
        <v>17075</v>
      </c>
      <c r="E3052" s="24" t="s">
        <v>11072</v>
      </c>
      <c r="F3052" s="26">
        <f>Table134[[#This Row],[ToMeasure]]-Table134[[#This Row],[FromMeasure]]</f>
        <v>0.52566794999999999</v>
      </c>
      <c r="G3052" s="27" t="s">
        <v>581</v>
      </c>
      <c r="H3052" s="37">
        <v>0</v>
      </c>
      <c r="I3052" s="24" t="s">
        <v>4178</v>
      </c>
      <c r="J3052" s="37">
        <v>0.52566794999999999</v>
      </c>
      <c r="K3052" s="24" t="s">
        <v>11073</v>
      </c>
      <c r="L3052" s="28">
        <v>48</v>
      </c>
      <c r="M3052" s="28">
        <v>0</v>
      </c>
      <c r="N3052" s="28">
        <v>48</v>
      </c>
      <c r="O3052" s="25" t="s">
        <v>25486</v>
      </c>
      <c r="P3052" s="24" t="s">
        <v>203</v>
      </c>
      <c r="Q3052" s="24" t="s">
        <v>203</v>
      </c>
      <c r="R3052" s="28">
        <v>1</v>
      </c>
      <c r="S3052" s="28">
        <v>1</v>
      </c>
      <c r="T3052" s="29">
        <v>4.1666666666666664E-2</v>
      </c>
      <c r="U3052" s="28">
        <v>77</v>
      </c>
      <c r="V3052" s="63"/>
      <c r="W3052" s="61">
        <f>(Table134[[#This Row],[2042 Future AADT]]-Table134[[#This Row],[AADT 2022]])/20*($W$5-2022)+Table134[[#This Row],[AADT 2022]]</f>
        <v>77</v>
      </c>
      <c r="X3052" s="63"/>
    </row>
    <row r="3053" spans="1:24" s="21" customFormat="1" ht="24" customHeight="1" x14ac:dyDescent="0.25">
      <c r="A3053" s="24" t="s">
        <v>17005</v>
      </c>
      <c r="B3053" s="25" t="s">
        <v>19782</v>
      </c>
      <c r="C3053" s="24">
        <v>5144</v>
      </c>
      <c r="D3053" s="24" t="s">
        <v>17075</v>
      </c>
      <c r="E3053" s="24" t="s">
        <v>17006</v>
      </c>
      <c r="F3053" s="26">
        <f>Table134[[#This Row],[ToMeasure]]-Table134[[#This Row],[FromMeasure]]</f>
        <v>0.36309587999999998</v>
      </c>
      <c r="G3053" s="27" t="s">
        <v>577</v>
      </c>
      <c r="H3053" s="37">
        <v>0</v>
      </c>
      <c r="I3053" s="24" t="s">
        <v>4165</v>
      </c>
      <c r="J3053" s="37">
        <v>0.36309587999999998</v>
      </c>
      <c r="K3053" s="24" t="s">
        <v>2205</v>
      </c>
      <c r="L3053" s="28">
        <v>229</v>
      </c>
      <c r="M3053" s="28">
        <v>0</v>
      </c>
      <c r="N3053" s="28">
        <v>229</v>
      </c>
      <c r="O3053" s="25" t="s">
        <v>25487</v>
      </c>
      <c r="P3053" s="24">
        <v>16</v>
      </c>
      <c r="Q3053" s="24" t="s">
        <v>203</v>
      </c>
      <c r="R3053" s="28">
        <v>9</v>
      </c>
      <c r="S3053" s="28">
        <v>3</v>
      </c>
      <c r="T3053" s="29">
        <v>5.2401746724890827E-2</v>
      </c>
      <c r="U3053" s="28">
        <v>353</v>
      </c>
      <c r="V3053" s="63"/>
      <c r="W3053" s="61">
        <f>(Table134[[#This Row],[2042 Future AADT]]-Table134[[#This Row],[AADT 2022]])/20*($W$5-2022)+Table134[[#This Row],[AADT 2022]]</f>
        <v>353</v>
      </c>
      <c r="X3053" s="63"/>
    </row>
    <row r="3054" spans="1:24" s="21" customFormat="1" ht="24" customHeight="1" x14ac:dyDescent="0.25">
      <c r="A3054" s="24" t="s">
        <v>11075</v>
      </c>
      <c r="B3054" s="25" t="s">
        <v>20152</v>
      </c>
      <c r="C3054" s="24">
        <v>5854</v>
      </c>
      <c r="D3054" s="24" t="s">
        <v>17075</v>
      </c>
      <c r="E3054" s="24" t="s">
        <v>795</v>
      </c>
      <c r="F3054" s="26">
        <f>Table134[[#This Row],[ToMeasure]]-Table134[[#This Row],[FromMeasure]]</f>
        <v>8.8109699999999957E-2</v>
      </c>
      <c r="G3054" s="27" t="s">
        <v>793</v>
      </c>
      <c r="H3054" s="37">
        <v>3.6915781000000001</v>
      </c>
      <c r="I3054" s="24" t="s">
        <v>8171</v>
      </c>
      <c r="J3054" s="37">
        <v>3.7796878</v>
      </c>
      <c r="K3054" s="24" t="s">
        <v>8180</v>
      </c>
      <c r="L3054" s="28">
        <v>12</v>
      </c>
      <c r="M3054" s="28">
        <v>8</v>
      </c>
      <c r="N3054" s="28">
        <v>20</v>
      </c>
      <c r="O3054" s="25" t="s">
        <v>25488</v>
      </c>
      <c r="P3054" s="24">
        <v>40</v>
      </c>
      <c r="Q3054" s="24">
        <v>67</v>
      </c>
      <c r="R3054" s="28">
        <v>0</v>
      </c>
      <c r="S3054" s="28">
        <v>0</v>
      </c>
      <c r="T3054" s="29">
        <v>0</v>
      </c>
      <c r="U3054" s="28">
        <v>32</v>
      </c>
      <c r="V3054" s="63"/>
      <c r="W3054" s="61">
        <f>(Table134[[#This Row],[2042 Future AADT]]-Table134[[#This Row],[AADT 2022]])/20*($W$5-2022)+Table134[[#This Row],[AADT 2022]]</f>
        <v>32</v>
      </c>
      <c r="X3054" s="63"/>
    </row>
    <row r="3055" spans="1:24" s="21" customFormat="1" ht="24" customHeight="1" x14ac:dyDescent="0.25">
      <c r="A3055" s="24" t="s">
        <v>17008</v>
      </c>
      <c r="B3055" s="25" t="s">
        <v>19825</v>
      </c>
      <c r="C3055" s="24">
        <v>5224</v>
      </c>
      <c r="D3055" s="24" t="s">
        <v>17075</v>
      </c>
      <c r="E3055" s="24" t="s">
        <v>597</v>
      </c>
      <c r="F3055" s="26">
        <f>Table134[[#This Row],[ToMeasure]]-Table134[[#This Row],[FromMeasure]]</f>
        <v>0.18932129999999997</v>
      </c>
      <c r="G3055" s="27" t="s">
        <v>595</v>
      </c>
      <c r="H3055" s="37">
        <v>0.15855214000000001</v>
      </c>
      <c r="I3055" s="24" t="s">
        <v>4217</v>
      </c>
      <c r="J3055" s="37">
        <v>0.34787343999999998</v>
      </c>
      <c r="K3055" s="24" t="s">
        <v>512</v>
      </c>
      <c r="L3055" s="28">
        <v>82</v>
      </c>
      <c r="M3055" s="28">
        <v>1053</v>
      </c>
      <c r="N3055" s="28">
        <v>1135</v>
      </c>
      <c r="O3055" s="25" t="s">
        <v>25489</v>
      </c>
      <c r="P3055" s="24">
        <v>11</v>
      </c>
      <c r="Q3055" s="24">
        <v>98</v>
      </c>
      <c r="R3055" s="28">
        <v>74</v>
      </c>
      <c r="S3055" s="28">
        <v>29</v>
      </c>
      <c r="T3055" s="29">
        <v>9.0748898678414097E-2</v>
      </c>
      <c r="U3055" s="28">
        <v>2088</v>
      </c>
      <c r="V3055" s="63"/>
      <c r="W3055" s="61">
        <f>(Table134[[#This Row],[2042 Future AADT]]-Table134[[#This Row],[AADT 2022]])/20*($W$5-2022)+Table134[[#This Row],[AADT 2022]]</f>
        <v>2088</v>
      </c>
      <c r="X3055" s="63"/>
    </row>
    <row r="3056" spans="1:24" s="21" customFormat="1" ht="24" customHeight="1" x14ac:dyDescent="0.25">
      <c r="A3056" s="24" t="s">
        <v>15214</v>
      </c>
      <c r="B3056" s="25" t="s">
        <v>21410</v>
      </c>
      <c r="C3056" s="24">
        <v>8695</v>
      </c>
      <c r="D3056" s="24" t="s">
        <v>17075</v>
      </c>
      <c r="E3056" s="24" t="s">
        <v>15215</v>
      </c>
      <c r="F3056" s="26">
        <f>Table134[[#This Row],[ToMeasure]]-Table134[[#This Row],[FromMeasure]]</f>
        <v>7.3093100000000022E-2</v>
      </c>
      <c r="G3056" s="27" t="s">
        <v>2281</v>
      </c>
      <c r="H3056" s="37">
        <v>0.76041760000000003</v>
      </c>
      <c r="I3056" s="24" t="s">
        <v>1560</v>
      </c>
      <c r="J3056" s="37">
        <v>0.83351070000000005</v>
      </c>
      <c r="K3056" s="24" t="s">
        <v>1528</v>
      </c>
      <c r="L3056" s="28">
        <v>4008</v>
      </c>
      <c r="M3056" s="28">
        <v>3026</v>
      </c>
      <c r="N3056" s="28">
        <v>7034</v>
      </c>
      <c r="O3056" s="25" t="s">
        <v>25490</v>
      </c>
      <c r="P3056" s="24">
        <v>11</v>
      </c>
      <c r="Q3056" s="24">
        <v>71</v>
      </c>
      <c r="R3056" s="28">
        <v>126</v>
      </c>
      <c r="S3056" s="28">
        <v>104</v>
      </c>
      <c r="T3056" s="29">
        <v>3.2698322433892521E-2</v>
      </c>
      <c r="U3056" s="28">
        <v>11827</v>
      </c>
      <c r="V3056" s="63"/>
      <c r="W3056" s="61">
        <f>(Table134[[#This Row],[2042 Future AADT]]-Table134[[#This Row],[AADT 2022]])/20*($W$5-2022)+Table134[[#This Row],[AADT 2022]]</f>
        <v>11827</v>
      </c>
      <c r="X3056" s="63"/>
    </row>
    <row r="3057" spans="1:24" s="21" customFormat="1" ht="24" customHeight="1" x14ac:dyDescent="0.25">
      <c r="A3057" s="24" t="s">
        <v>11081</v>
      </c>
      <c r="B3057" s="25" t="s">
        <v>19789</v>
      </c>
      <c r="C3057" s="24">
        <v>5164</v>
      </c>
      <c r="D3057" s="24" t="s">
        <v>17075</v>
      </c>
      <c r="E3057" s="24" t="s">
        <v>11082</v>
      </c>
      <c r="F3057" s="26">
        <f>Table134[[#This Row],[ToMeasure]]-Table134[[#This Row],[FromMeasure]]</f>
        <v>0.11362911999999997</v>
      </c>
      <c r="G3057" s="27" t="s">
        <v>579</v>
      </c>
      <c r="H3057" s="37">
        <v>0.32994853000000002</v>
      </c>
      <c r="I3057" s="24" t="s">
        <v>2205</v>
      </c>
      <c r="J3057" s="37">
        <v>0.44357764999999999</v>
      </c>
      <c r="K3057" s="24" t="s">
        <v>3958</v>
      </c>
      <c r="L3057" s="28">
        <v>1196</v>
      </c>
      <c r="M3057" s="28">
        <v>0</v>
      </c>
      <c r="N3057" s="28">
        <v>1196</v>
      </c>
      <c r="O3057" s="25" t="s">
        <v>25491</v>
      </c>
      <c r="P3057" s="24">
        <v>15</v>
      </c>
      <c r="Q3057" s="24" t="s">
        <v>203</v>
      </c>
      <c r="R3057" s="28">
        <v>103</v>
      </c>
      <c r="S3057" s="28">
        <v>51</v>
      </c>
      <c r="T3057" s="29">
        <v>0.12876254180602006</v>
      </c>
      <c r="U3057" s="28">
        <v>1930</v>
      </c>
      <c r="V3057" s="63"/>
      <c r="W3057" s="61">
        <f>(Table134[[#This Row],[2042 Future AADT]]-Table134[[#This Row],[AADT 2022]])/20*($W$5-2022)+Table134[[#This Row],[AADT 2022]]</f>
        <v>1930</v>
      </c>
      <c r="X3057" s="63"/>
    </row>
    <row r="3058" spans="1:24" s="21" customFormat="1" ht="24" customHeight="1" x14ac:dyDescent="0.25">
      <c r="A3058" s="24" t="s">
        <v>14708</v>
      </c>
      <c r="B3058" s="25" t="s">
        <v>19851</v>
      </c>
      <c r="C3058" s="24">
        <v>5284</v>
      </c>
      <c r="D3058" s="24" t="s">
        <v>17075</v>
      </c>
      <c r="E3058" s="24" t="s">
        <v>14709</v>
      </c>
      <c r="F3058" s="26">
        <f>Table134[[#This Row],[ToMeasure]]-Table134[[#This Row],[FromMeasure]]</f>
        <v>8.2027479999993602E-2</v>
      </c>
      <c r="G3058" s="27" t="s">
        <v>608</v>
      </c>
      <c r="H3058" s="37">
        <v>179.33536321</v>
      </c>
      <c r="I3058" s="24" t="s">
        <v>4274</v>
      </c>
      <c r="J3058" s="37">
        <v>179.41739068999999</v>
      </c>
      <c r="K3058" s="24" t="s">
        <v>4267</v>
      </c>
      <c r="L3058" s="28">
        <v>15</v>
      </c>
      <c r="M3058" s="28">
        <v>90</v>
      </c>
      <c r="N3058" s="28">
        <v>105</v>
      </c>
      <c r="O3058" s="25" t="s">
        <v>25492</v>
      </c>
      <c r="P3058" s="24">
        <v>13</v>
      </c>
      <c r="Q3058" s="24">
        <v>92</v>
      </c>
      <c r="R3058" s="28">
        <v>5</v>
      </c>
      <c r="S3058" s="28">
        <v>3</v>
      </c>
      <c r="T3058" s="29">
        <v>7.6190476190476197E-2</v>
      </c>
      <c r="U3058" s="28">
        <v>174</v>
      </c>
      <c r="V3058" s="63"/>
      <c r="W3058" s="61">
        <f>(Table134[[#This Row],[2042 Future AADT]]-Table134[[#This Row],[AADT 2022]])/20*($W$5-2022)+Table134[[#This Row],[AADT 2022]]</f>
        <v>174</v>
      </c>
      <c r="X3058" s="63"/>
    </row>
    <row r="3059" spans="1:24" s="21" customFormat="1" ht="24" customHeight="1" x14ac:dyDescent="0.25">
      <c r="A3059" s="24" t="s">
        <v>14711</v>
      </c>
      <c r="B3059" s="25" t="s">
        <v>20162</v>
      </c>
      <c r="C3059" s="24">
        <v>5874</v>
      </c>
      <c r="D3059" s="24" t="s">
        <v>17075</v>
      </c>
      <c r="E3059" s="24" t="s">
        <v>14712</v>
      </c>
      <c r="F3059" s="26">
        <f>Table134[[#This Row],[ToMeasure]]-Table134[[#This Row],[FromMeasure]]</f>
        <v>6.009132000000017E-2</v>
      </c>
      <c r="G3059" s="27" t="s">
        <v>798</v>
      </c>
      <c r="H3059" s="37">
        <v>1.2669347099999999</v>
      </c>
      <c r="I3059" s="24" t="s">
        <v>632</v>
      </c>
      <c r="J3059" s="37">
        <v>1.3270260300000001</v>
      </c>
      <c r="K3059" s="24" t="s">
        <v>4612</v>
      </c>
      <c r="L3059" s="28">
        <v>27</v>
      </c>
      <c r="M3059" s="28">
        <v>208</v>
      </c>
      <c r="N3059" s="28">
        <v>235</v>
      </c>
      <c r="O3059" s="25" t="s">
        <v>25103</v>
      </c>
      <c r="P3059" s="24">
        <v>16</v>
      </c>
      <c r="Q3059" s="24" t="s">
        <v>203</v>
      </c>
      <c r="R3059" s="28">
        <v>6</v>
      </c>
      <c r="S3059" s="28">
        <v>4</v>
      </c>
      <c r="T3059" s="29">
        <v>4.2553191489361701E-2</v>
      </c>
      <c r="U3059" s="28">
        <v>379</v>
      </c>
      <c r="V3059" s="63"/>
      <c r="W3059" s="61">
        <f>(Table134[[#This Row],[2042 Future AADT]]-Table134[[#This Row],[AADT 2022]])/20*($W$5-2022)+Table134[[#This Row],[AADT 2022]]</f>
        <v>379</v>
      </c>
      <c r="X3059" s="63"/>
    </row>
    <row r="3060" spans="1:24" s="21" customFormat="1" ht="24" customHeight="1" x14ac:dyDescent="0.25">
      <c r="A3060" s="24" t="s">
        <v>14713</v>
      </c>
      <c r="B3060" s="25" t="s">
        <v>21432</v>
      </c>
      <c r="C3060" s="24">
        <v>8718</v>
      </c>
      <c r="D3060" s="24" t="s">
        <v>17075</v>
      </c>
      <c r="E3060" s="24" t="s">
        <v>14714</v>
      </c>
      <c r="F3060" s="26">
        <f>Table134[[#This Row],[ToMeasure]]-Table134[[#This Row],[FromMeasure]]</f>
        <v>9.1207410000000017E-2</v>
      </c>
      <c r="G3060" s="27" t="s">
        <v>5049</v>
      </c>
      <c r="H3060" s="37">
        <v>8.4583519999999995E-2</v>
      </c>
      <c r="I3060" s="24" t="s">
        <v>5048</v>
      </c>
      <c r="J3060" s="37">
        <v>0.17579093000000001</v>
      </c>
      <c r="K3060" s="24" t="s">
        <v>5052</v>
      </c>
      <c r="L3060" s="28">
        <v>1154</v>
      </c>
      <c r="M3060" s="28">
        <v>1086</v>
      </c>
      <c r="N3060" s="28">
        <v>2240</v>
      </c>
      <c r="O3060" s="25" t="s">
        <v>25493</v>
      </c>
      <c r="P3060" s="24">
        <v>8</v>
      </c>
      <c r="Q3060" s="24">
        <v>54</v>
      </c>
      <c r="R3060" s="28">
        <v>1028</v>
      </c>
      <c r="S3060" s="28">
        <v>382</v>
      </c>
      <c r="T3060" s="29">
        <v>0.6294642857142857</v>
      </c>
      <c r="U3060" s="28">
        <v>4122</v>
      </c>
      <c r="V3060" s="63"/>
      <c r="W3060" s="61">
        <f>(Table134[[#This Row],[2042 Future AADT]]-Table134[[#This Row],[AADT 2022]])/20*($W$5-2022)+Table134[[#This Row],[AADT 2022]]</f>
        <v>4122</v>
      </c>
      <c r="X3060" s="63"/>
    </row>
    <row r="3061" spans="1:24" s="21" customFormat="1" ht="24" customHeight="1" x14ac:dyDescent="0.25">
      <c r="A3061" s="24" t="s">
        <v>14716</v>
      </c>
      <c r="B3061" s="25" t="s">
        <v>19815</v>
      </c>
      <c r="C3061" s="24">
        <v>5209</v>
      </c>
      <c r="D3061" s="24" t="s">
        <v>17075</v>
      </c>
      <c r="E3061" s="24" t="s">
        <v>14714</v>
      </c>
      <c r="F3061" s="26">
        <f>Table134[[#This Row],[ToMeasure]]-Table134[[#This Row],[FromMeasure]]</f>
        <v>0.22254640000000001</v>
      </c>
      <c r="G3061" s="27" t="s">
        <v>5049</v>
      </c>
      <c r="H3061" s="37">
        <v>0.24099770000000001</v>
      </c>
      <c r="I3061" s="24" t="s">
        <v>5052</v>
      </c>
      <c r="J3061" s="37">
        <v>0.46354410000000001</v>
      </c>
      <c r="K3061" s="24" t="s">
        <v>8449</v>
      </c>
      <c r="L3061" s="28">
        <v>3926</v>
      </c>
      <c r="M3061" s="28">
        <v>4438</v>
      </c>
      <c r="N3061" s="28">
        <v>8364</v>
      </c>
      <c r="O3061" s="25" t="s">
        <v>25100</v>
      </c>
      <c r="P3061" s="24" t="s">
        <v>203</v>
      </c>
      <c r="Q3061" s="24" t="s">
        <v>203</v>
      </c>
      <c r="R3061" s="28" t="s">
        <v>203</v>
      </c>
      <c r="S3061" s="28" t="s">
        <v>203</v>
      </c>
      <c r="T3061" s="29" t="s">
        <v>203</v>
      </c>
      <c r="U3061" s="28">
        <v>13497</v>
      </c>
      <c r="V3061" s="63"/>
      <c r="W3061" s="61">
        <f>(Table134[[#This Row],[2042 Future AADT]]-Table134[[#This Row],[AADT 2022]])/20*($W$5-2022)+Table134[[#This Row],[AADT 2022]]</f>
        <v>13497</v>
      </c>
      <c r="X3061" s="63"/>
    </row>
    <row r="3062" spans="1:24" s="21" customFormat="1" ht="24" customHeight="1" x14ac:dyDescent="0.25">
      <c r="A3062" s="24" t="s">
        <v>17011</v>
      </c>
      <c r="B3062" s="25" t="s">
        <v>19815</v>
      </c>
      <c r="C3062" s="24">
        <v>5209</v>
      </c>
      <c r="D3062" s="24" t="s">
        <v>17075</v>
      </c>
      <c r="E3062" s="24" t="s">
        <v>14714</v>
      </c>
      <c r="F3062" s="26">
        <f>Table134[[#This Row],[ToMeasure]]-Table134[[#This Row],[FromMeasure]]</f>
        <v>0.23237509999999995</v>
      </c>
      <c r="G3062" s="27" t="s">
        <v>5049</v>
      </c>
      <c r="H3062" s="37">
        <v>0.46354410000000001</v>
      </c>
      <c r="I3062" s="24" t="s">
        <v>8449</v>
      </c>
      <c r="J3062" s="37">
        <v>0.69591919999999996</v>
      </c>
      <c r="K3062" s="24" t="s">
        <v>3958</v>
      </c>
      <c r="L3062" s="28">
        <v>3926</v>
      </c>
      <c r="M3062" s="28">
        <v>4438</v>
      </c>
      <c r="N3062" s="28">
        <v>8364</v>
      </c>
      <c r="O3062" s="25" t="s">
        <v>25100</v>
      </c>
      <c r="P3062" s="24">
        <v>9</v>
      </c>
      <c r="Q3062" s="24">
        <v>51</v>
      </c>
      <c r="R3062" s="28">
        <v>223</v>
      </c>
      <c r="S3062" s="28">
        <v>81</v>
      </c>
      <c r="T3062" s="29">
        <v>3.6346245815399331E-2</v>
      </c>
      <c r="U3062" s="28">
        <v>15390</v>
      </c>
      <c r="V3062" s="63"/>
      <c r="W3062" s="61">
        <f>(Table134[[#This Row],[2042 Future AADT]]-Table134[[#This Row],[AADT 2022]])/20*($W$5-2022)+Table134[[#This Row],[AADT 2022]]</f>
        <v>15390</v>
      </c>
      <c r="X3062" s="63"/>
    </row>
    <row r="3063" spans="1:24" s="21" customFormat="1" ht="24" customHeight="1" x14ac:dyDescent="0.25">
      <c r="A3063" s="24" t="s">
        <v>11084</v>
      </c>
      <c r="B3063" s="25" t="s">
        <v>19799</v>
      </c>
      <c r="C3063" s="24">
        <v>5184</v>
      </c>
      <c r="D3063" s="24" t="s">
        <v>17075</v>
      </c>
      <c r="E3063" s="24" t="s">
        <v>11085</v>
      </c>
      <c r="F3063" s="26">
        <f>Table134[[#This Row],[ToMeasure]]-Table134[[#This Row],[FromMeasure]]</f>
        <v>5.6134559999999833E-2</v>
      </c>
      <c r="G3063" s="27" t="s">
        <v>583</v>
      </c>
      <c r="H3063" s="37">
        <v>3.3387002400000001</v>
      </c>
      <c r="I3063" s="24" t="s">
        <v>7434</v>
      </c>
      <c r="J3063" s="37">
        <v>3.3948347999999999</v>
      </c>
      <c r="K3063" s="24" t="s">
        <v>4183</v>
      </c>
      <c r="L3063" s="28">
        <v>0</v>
      </c>
      <c r="M3063" s="28">
        <v>155</v>
      </c>
      <c r="N3063" s="28">
        <v>155</v>
      </c>
      <c r="O3063" s="25" t="s">
        <v>25494</v>
      </c>
      <c r="P3063" s="24">
        <v>16</v>
      </c>
      <c r="Q3063" s="24" t="s">
        <v>203</v>
      </c>
      <c r="R3063" s="28">
        <v>4</v>
      </c>
      <c r="S3063" s="28">
        <v>1</v>
      </c>
      <c r="T3063" s="29">
        <v>3.2258064516129031E-2</v>
      </c>
      <c r="U3063" s="28">
        <v>250</v>
      </c>
      <c r="V3063" s="63"/>
      <c r="W3063" s="61">
        <f>(Table134[[#This Row],[2042 Future AADT]]-Table134[[#This Row],[AADT 2022]])/20*($W$5-2022)+Table134[[#This Row],[AADT 2022]]</f>
        <v>250</v>
      </c>
      <c r="X3063" s="63"/>
    </row>
    <row r="3064" spans="1:24" s="21" customFormat="1" ht="24" customHeight="1" x14ac:dyDescent="0.25">
      <c r="A3064" s="24" t="s">
        <v>14717</v>
      </c>
      <c r="B3064" s="25" t="s">
        <v>19839</v>
      </c>
      <c r="C3064" s="24">
        <v>5254</v>
      </c>
      <c r="D3064" s="24" t="s">
        <v>17075</v>
      </c>
      <c r="E3064" s="24" t="s">
        <v>2311</v>
      </c>
      <c r="F3064" s="26">
        <f>Table134[[#This Row],[ToMeasure]]-Table134[[#This Row],[FromMeasure]]</f>
        <v>0.16815532000000033</v>
      </c>
      <c r="G3064" s="27" t="s">
        <v>14718</v>
      </c>
      <c r="H3064" s="37">
        <v>12.493967939999999</v>
      </c>
      <c r="I3064" s="24" t="s">
        <v>7461</v>
      </c>
      <c r="J3064" s="37">
        <v>12.66212326</v>
      </c>
      <c r="K3064" s="24" t="s">
        <v>7465</v>
      </c>
      <c r="L3064" s="28">
        <v>2408</v>
      </c>
      <c r="M3064" s="28">
        <v>4291</v>
      </c>
      <c r="N3064" s="28">
        <v>6699</v>
      </c>
      <c r="O3064" s="25" t="s">
        <v>25495</v>
      </c>
      <c r="P3064" s="24">
        <v>9</v>
      </c>
      <c r="Q3064" s="24">
        <v>52</v>
      </c>
      <c r="R3064" s="28">
        <v>402</v>
      </c>
      <c r="S3064" s="28">
        <v>200</v>
      </c>
      <c r="T3064" s="29">
        <v>8.9864158829676077E-2</v>
      </c>
      <c r="U3064" s="28">
        <v>12326</v>
      </c>
      <c r="V3064" s="63"/>
      <c r="W3064" s="61">
        <f>(Table134[[#This Row],[2042 Future AADT]]-Table134[[#This Row],[AADT 2022]])/20*($W$5-2022)+Table134[[#This Row],[AADT 2022]]</f>
        <v>12326</v>
      </c>
      <c r="X3064" s="63"/>
    </row>
    <row r="3065" spans="1:24" s="21" customFormat="1" ht="24" customHeight="1" x14ac:dyDescent="0.25">
      <c r="A3065" s="24" t="s">
        <v>11089</v>
      </c>
      <c r="B3065" s="25" t="s">
        <v>19810</v>
      </c>
      <c r="C3065" s="24">
        <v>5204</v>
      </c>
      <c r="D3065" s="24" t="s">
        <v>17075</v>
      </c>
      <c r="E3065" s="24" t="s">
        <v>11090</v>
      </c>
      <c r="F3065" s="26">
        <f>Table134[[#This Row],[ToMeasure]]-Table134[[#This Row],[FromMeasure]]</f>
        <v>9.7542619999999997E-2</v>
      </c>
      <c r="G3065" s="27" t="s">
        <v>11091</v>
      </c>
      <c r="H3065" s="37">
        <v>0</v>
      </c>
      <c r="I3065" s="24" t="s">
        <v>8459</v>
      </c>
      <c r="J3065" s="37">
        <v>9.7542619999999997E-2</v>
      </c>
      <c r="K3065" s="24" t="s">
        <v>11092</v>
      </c>
      <c r="L3065" s="28">
        <v>0</v>
      </c>
      <c r="M3065" s="28">
        <v>132</v>
      </c>
      <c r="N3065" s="28">
        <v>132</v>
      </c>
      <c r="O3065" s="25" t="s">
        <v>25496</v>
      </c>
      <c r="P3065" s="24">
        <v>16</v>
      </c>
      <c r="Q3065" s="24" t="s">
        <v>203</v>
      </c>
      <c r="R3065" s="28">
        <v>4</v>
      </c>
      <c r="S3065" s="28">
        <v>2</v>
      </c>
      <c r="T3065" s="29">
        <v>4.5454545454545456E-2</v>
      </c>
      <c r="U3065" s="28">
        <v>213</v>
      </c>
      <c r="V3065" s="63"/>
      <c r="W3065" s="61">
        <f>(Table134[[#This Row],[2042 Future AADT]]-Table134[[#This Row],[AADT 2022]])/20*($W$5-2022)+Table134[[#This Row],[AADT 2022]]</f>
        <v>213</v>
      </c>
      <c r="X3065" s="63"/>
    </row>
    <row r="3066" spans="1:24" s="21" customFormat="1" ht="24" customHeight="1" x14ac:dyDescent="0.25">
      <c r="A3066" s="24" t="s">
        <v>17014</v>
      </c>
      <c r="B3066" s="25" t="s">
        <v>21429</v>
      </c>
      <c r="C3066" s="24">
        <v>8715</v>
      </c>
      <c r="D3066" s="24" t="s">
        <v>17075</v>
      </c>
      <c r="E3066" s="24" t="s">
        <v>17015</v>
      </c>
      <c r="F3066" s="26">
        <f>Table134[[#This Row],[ToMeasure]]-Table134[[#This Row],[FromMeasure]]</f>
        <v>0.11106292000000018</v>
      </c>
      <c r="G3066" s="27" t="s">
        <v>2487</v>
      </c>
      <c r="H3066" s="37">
        <v>4.3277579099999999</v>
      </c>
      <c r="I3066" s="24" t="s">
        <v>17016</v>
      </c>
      <c r="J3066" s="37">
        <v>4.4388208300000001</v>
      </c>
      <c r="K3066" s="24" t="s">
        <v>10234</v>
      </c>
      <c r="L3066" s="28">
        <v>409</v>
      </c>
      <c r="M3066" s="28">
        <v>491</v>
      </c>
      <c r="N3066" s="28">
        <v>900</v>
      </c>
      <c r="O3066" s="25" t="s">
        <v>25497</v>
      </c>
      <c r="P3066" s="24">
        <v>13</v>
      </c>
      <c r="Q3066" s="24">
        <v>70</v>
      </c>
      <c r="R3066" s="28">
        <v>102</v>
      </c>
      <c r="S3066" s="28">
        <v>9</v>
      </c>
      <c r="T3066" s="29">
        <v>0.12333333333333334</v>
      </c>
      <c r="U3066" s="28">
        <v>1959</v>
      </c>
      <c r="V3066" s="63"/>
      <c r="W3066" s="61">
        <f>(Table134[[#This Row],[2042 Future AADT]]-Table134[[#This Row],[AADT 2022]])/20*($W$5-2022)+Table134[[#This Row],[AADT 2022]]</f>
        <v>1959</v>
      </c>
      <c r="X3066" s="63"/>
    </row>
    <row r="3067" spans="1:24" s="21" customFormat="1" ht="24" customHeight="1" x14ac:dyDescent="0.25">
      <c r="A3067" s="24" t="s">
        <v>11094</v>
      </c>
      <c r="B3067" s="25" t="s">
        <v>21419</v>
      </c>
      <c r="C3067" s="24">
        <v>8705</v>
      </c>
      <c r="D3067" s="24" t="s">
        <v>17075</v>
      </c>
      <c r="E3067" s="24" t="s">
        <v>11095</v>
      </c>
      <c r="F3067" s="26">
        <f>Table134[[#This Row],[ToMeasure]]-Table134[[#This Row],[FromMeasure]]</f>
        <v>7.8484800000000021E-2</v>
      </c>
      <c r="G3067" s="27" t="s">
        <v>2283</v>
      </c>
      <c r="H3067" s="37">
        <v>3.8827243600000001</v>
      </c>
      <c r="I3067" s="24" t="s">
        <v>5986</v>
      </c>
      <c r="J3067" s="37">
        <v>3.9612091600000001</v>
      </c>
      <c r="K3067" s="24" t="s">
        <v>5991</v>
      </c>
      <c r="L3067" s="28">
        <v>8260</v>
      </c>
      <c r="M3067" s="28">
        <v>4222</v>
      </c>
      <c r="N3067" s="28">
        <v>12482</v>
      </c>
      <c r="O3067" s="25" t="s">
        <v>25498</v>
      </c>
      <c r="P3067" s="24">
        <v>13</v>
      </c>
      <c r="Q3067" s="24">
        <v>63</v>
      </c>
      <c r="R3067" s="28">
        <v>422</v>
      </c>
      <c r="S3067" s="28">
        <v>350</v>
      </c>
      <c r="T3067" s="29">
        <v>6.1849062650216315E-2</v>
      </c>
      <c r="U3067" s="28">
        <v>17326</v>
      </c>
      <c r="V3067" s="63"/>
      <c r="W3067" s="61">
        <f>(Table134[[#This Row],[2042 Future AADT]]-Table134[[#This Row],[AADT 2022]])/20*($W$5-2022)+Table134[[#This Row],[AADT 2022]]</f>
        <v>17326</v>
      </c>
      <c r="X3067" s="63"/>
    </row>
    <row r="3068" spans="1:24" s="21" customFormat="1" ht="24" customHeight="1" x14ac:dyDescent="0.25">
      <c r="A3068" s="24" t="s">
        <v>11097</v>
      </c>
      <c r="B3068" s="25" t="s">
        <v>21424</v>
      </c>
      <c r="C3068" s="24">
        <v>8710</v>
      </c>
      <c r="D3068" s="24" t="s">
        <v>17075</v>
      </c>
      <c r="E3068" s="24" t="s">
        <v>11098</v>
      </c>
      <c r="F3068" s="26">
        <f>Table134[[#This Row],[ToMeasure]]-Table134[[#This Row],[FromMeasure]]</f>
        <v>7.5960900000000109E-2</v>
      </c>
      <c r="G3068" s="27" t="s">
        <v>11099</v>
      </c>
      <c r="H3068" s="37">
        <v>2.3013783999999999</v>
      </c>
      <c r="I3068" s="24" t="s">
        <v>6002</v>
      </c>
      <c r="J3068" s="37">
        <v>2.3773393</v>
      </c>
      <c r="K3068" s="24" t="s">
        <v>6006</v>
      </c>
      <c r="L3068" s="28">
        <v>9111</v>
      </c>
      <c r="M3068" s="28">
        <v>3402</v>
      </c>
      <c r="N3068" s="28">
        <v>12513</v>
      </c>
      <c r="O3068" s="25" t="s">
        <v>25499</v>
      </c>
      <c r="P3068" s="24">
        <v>10</v>
      </c>
      <c r="Q3068" s="24">
        <v>85</v>
      </c>
      <c r="R3068" s="28">
        <v>938</v>
      </c>
      <c r="S3068" s="28">
        <v>153</v>
      </c>
      <c r="T3068" s="29">
        <v>8.7189323103971872E-2</v>
      </c>
      <c r="U3068" s="28">
        <v>21040</v>
      </c>
      <c r="V3068" s="63"/>
      <c r="W3068" s="61">
        <f>(Table134[[#This Row],[2042 Future AADT]]-Table134[[#This Row],[AADT 2022]])/20*($W$5-2022)+Table134[[#This Row],[AADT 2022]]</f>
        <v>21040</v>
      </c>
      <c r="X3068" s="63"/>
    </row>
    <row r="3069" spans="1:24" s="21" customFormat="1" ht="24" customHeight="1" x14ac:dyDescent="0.25">
      <c r="A3069" s="24" t="s">
        <v>14720</v>
      </c>
      <c r="B3069" s="25" t="s">
        <v>17080</v>
      </c>
      <c r="C3069" s="24" t="s">
        <v>26018</v>
      </c>
      <c r="D3069" s="24" t="s">
        <v>17075</v>
      </c>
      <c r="E3069" s="24" t="s">
        <v>14721</v>
      </c>
      <c r="F3069" s="26">
        <f>Table134[[#This Row],[ToMeasure]]-Table134[[#This Row],[FromMeasure]]</f>
        <v>3.6354740000000052E-2</v>
      </c>
      <c r="G3069" s="27" t="s">
        <v>14722</v>
      </c>
      <c r="H3069" s="37">
        <v>0.68447208999999998</v>
      </c>
      <c r="I3069" s="24" t="s">
        <v>14723</v>
      </c>
      <c r="J3069" s="37">
        <v>0.72082683000000003</v>
      </c>
      <c r="K3069" s="24" t="s">
        <v>4152</v>
      </c>
      <c r="L3069" s="28">
        <v>326</v>
      </c>
      <c r="M3069" s="28">
        <v>542</v>
      </c>
      <c r="N3069" s="28">
        <v>868</v>
      </c>
      <c r="O3069" s="25" t="s">
        <v>25500</v>
      </c>
      <c r="P3069" s="24">
        <v>12</v>
      </c>
      <c r="Q3069" s="24">
        <v>59</v>
      </c>
      <c r="R3069" s="28">
        <v>88</v>
      </c>
      <c r="S3069" s="28">
        <v>22</v>
      </c>
      <c r="T3069" s="29">
        <v>0.12672811059907835</v>
      </c>
      <c r="U3069" s="28">
        <v>1401</v>
      </c>
      <c r="V3069" s="63"/>
      <c r="W3069" s="61">
        <f>(Table134[[#This Row],[2042 Future AADT]]-Table134[[#This Row],[AADT 2022]])/20*($W$5-2022)+Table134[[#This Row],[AADT 2022]]</f>
        <v>1401</v>
      </c>
      <c r="X3069" s="63"/>
    </row>
    <row r="3070" spans="1:24" s="21" customFormat="1" ht="24" customHeight="1" x14ac:dyDescent="0.25">
      <c r="A3070" s="24" t="s">
        <v>15218</v>
      </c>
      <c r="B3070" s="25" t="s">
        <v>19777</v>
      </c>
      <c r="C3070" s="24">
        <v>5134</v>
      </c>
      <c r="D3070" s="24" t="s">
        <v>17075</v>
      </c>
      <c r="E3070" s="24" t="s">
        <v>15219</v>
      </c>
      <c r="F3070" s="26">
        <f>Table134[[#This Row],[ToMeasure]]-Table134[[#This Row],[FromMeasure]]</f>
        <v>0.22138869999999988</v>
      </c>
      <c r="G3070" s="27" t="s">
        <v>575</v>
      </c>
      <c r="H3070" s="37">
        <v>2.5161880600000002</v>
      </c>
      <c r="I3070" s="24" t="s">
        <v>8435</v>
      </c>
      <c r="J3070" s="37">
        <v>2.7375767600000001</v>
      </c>
      <c r="K3070" s="24" t="s">
        <v>4153</v>
      </c>
      <c r="L3070" s="28">
        <v>1490</v>
      </c>
      <c r="M3070" s="28">
        <v>0</v>
      </c>
      <c r="N3070" s="28">
        <v>1490</v>
      </c>
      <c r="O3070" s="25" t="s">
        <v>25501</v>
      </c>
      <c r="P3070" s="24">
        <v>9</v>
      </c>
      <c r="Q3070" s="24">
        <v>100</v>
      </c>
      <c r="R3070" s="28">
        <v>108</v>
      </c>
      <c r="S3070" s="28">
        <v>53</v>
      </c>
      <c r="T3070" s="29">
        <v>0.10805369127516778</v>
      </c>
      <c r="U3070" s="28">
        <v>2742</v>
      </c>
      <c r="V3070" s="63"/>
      <c r="W3070" s="61">
        <f>(Table134[[#This Row],[2042 Future AADT]]-Table134[[#This Row],[AADT 2022]])/20*($W$5-2022)+Table134[[#This Row],[AADT 2022]]</f>
        <v>2742</v>
      </c>
      <c r="X3070" s="63"/>
    </row>
    <row r="3071" spans="1:24" s="21" customFormat="1" ht="24" customHeight="1" x14ac:dyDescent="0.25">
      <c r="A3071" s="24" t="s">
        <v>14725</v>
      </c>
      <c r="B3071" s="25" t="s">
        <v>19810</v>
      </c>
      <c r="C3071" s="24">
        <v>5204</v>
      </c>
      <c r="D3071" s="24" t="s">
        <v>17075</v>
      </c>
      <c r="E3071" s="24" t="s">
        <v>14726</v>
      </c>
      <c r="F3071" s="26">
        <f>Table134[[#This Row],[ToMeasure]]-Table134[[#This Row],[FromMeasure]]</f>
        <v>0.11314522</v>
      </c>
      <c r="G3071" s="27" t="s">
        <v>589</v>
      </c>
      <c r="H3071" s="37">
        <v>0</v>
      </c>
      <c r="I3071" s="24" t="s">
        <v>8458</v>
      </c>
      <c r="J3071" s="37">
        <v>0.11314522</v>
      </c>
      <c r="K3071" s="24" t="s">
        <v>14727</v>
      </c>
      <c r="L3071" s="28">
        <v>0</v>
      </c>
      <c r="M3071" s="28">
        <v>132</v>
      </c>
      <c r="N3071" s="28">
        <v>132</v>
      </c>
      <c r="O3071" s="25" t="s">
        <v>25496</v>
      </c>
      <c r="P3071" s="24">
        <v>16</v>
      </c>
      <c r="Q3071" s="24" t="s">
        <v>203</v>
      </c>
      <c r="R3071" s="28">
        <v>3</v>
      </c>
      <c r="S3071" s="28">
        <v>1</v>
      </c>
      <c r="T3071" s="29">
        <v>3.0303030303030304E-2</v>
      </c>
      <c r="U3071" s="28">
        <v>213</v>
      </c>
      <c r="V3071" s="63"/>
      <c r="W3071" s="61">
        <f>(Table134[[#This Row],[2042 Future AADT]]-Table134[[#This Row],[AADT 2022]])/20*($W$5-2022)+Table134[[#This Row],[AADT 2022]]</f>
        <v>213</v>
      </c>
      <c r="X3071" s="63"/>
    </row>
    <row r="3072" spans="1:24" s="21" customFormat="1" ht="24" customHeight="1" x14ac:dyDescent="0.25">
      <c r="A3072" s="24" t="s">
        <v>14728</v>
      </c>
      <c r="B3072" s="25" t="s">
        <v>20157</v>
      </c>
      <c r="C3072" s="24">
        <v>5864</v>
      </c>
      <c r="D3072" s="24" t="s">
        <v>17075</v>
      </c>
      <c r="E3072" s="24" t="s">
        <v>14729</v>
      </c>
      <c r="F3072" s="26">
        <f>Table134[[#This Row],[ToMeasure]]-Table134[[#This Row],[FromMeasure]]</f>
        <v>0.1357016200000003</v>
      </c>
      <c r="G3072" s="27" t="s">
        <v>796</v>
      </c>
      <c r="H3072" s="37">
        <v>3.3111506099999999</v>
      </c>
      <c r="I3072" s="24" t="s">
        <v>14730</v>
      </c>
      <c r="J3072" s="37">
        <v>3.4468522300000002</v>
      </c>
      <c r="K3072" s="24" t="s">
        <v>4483</v>
      </c>
      <c r="L3072" s="28">
        <v>142</v>
      </c>
      <c r="M3072" s="28">
        <v>185</v>
      </c>
      <c r="N3072" s="28">
        <v>327</v>
      </c>
      <c r="O3072" s="25" t="s">
        <v>25502</v>
      </c>
      <c r="P3072" s="24">
        <v>19</v>
      </c>
      <c r="Q3072" s="24">
        <v>60</v>
      </c>
      <c r="R3072" s="28">
        <v>3</v>
      </c>
      <c r="S3072" s="28">
        <v>1</v>
      </c>
      <c r="T3072" s="29">
        <v>1.2232415902140673E-2</v>
      </c>
      <c r="U3072" s="28">
        <v>528</v>
      </c>
      <c r="V3072" s="63"/>
      <c r="W3072" s="61">
        <f>(Table134[[#This Row],[2042 Future AADT]]-Table134[[#This Row],[AADT 2022]])/20*($W$5-2022)+Table134[[#This Row],[AADT 2022]]</f>
        <v>528</v>
      </c>
      <c r="X3072" s="63"/>
    </row>
    <row r="3073" spans="1:24" s="21" customFormat="1" ht="24" customHeight="1" x14ac:dyDescent="0.25">
      <c r="A3073" s="24" t="s">
        <v>17022</v>
      </c>
      <c r="B3073" s="25" t="s">
        <v>19825</v>
      </c>
      <c r="C3073" s="24">
        <v>5224</v>
      </c>
      <c r="D3073" s="24" t="s">
        <v>17075</v>
      </c>
      <c r="E3073" s="24" t="s">
        <v>2029</v>
      </c>
      <c r="F3073" s="26">
        <f>Table134[[#This Row],[ToMeasure]]-Table134[[#This Row],[FromMeasure]]</f>
        <v>6.1609549999999999E-2</v>
      </c>
      <c r="G3073" s="27" t="s">
        <v>2027</v>
      </c>
      <c r="H3073" s="37">
        <v>0</v>
      </c>
      <c r="I3073" s="24" t="s">
        <v>512</v>
      </c>
      <c r="J3073" s="37">
        <v>6.1609549999999999E-2</v>
      </c>
      <c r="K3073" s="24" t="s">
        <v>7450</v>
      </c>
      <c r="L3073" s="28">
        <v>82</v>
      </c>
      <c r="M3073" s="28">
        <v>1053</v>
      </c>
      <c r="N3073" s="28">
        <v>1135</v>
      </c>
      <c r="O3073" s="25" t="s">
        <v>25489</v>
      </c>
      <c r="P3073" s="24">
        <v>11</v>
      </c>
      <c r="Q3073" s="24">
        <v>98</v>
      </c>
      <c r="R3073" s="28">
        <v>74</v>
      </c>
      <c r="S3073" s="28">
        <v>29</v>
      </c>
      <c r="T3073" s="29">
        <v>9.0748898678414097E-2</v>
      </c>
      <c r="U3073" s="28">
        <v>1950</v>
      </c>
      <c r="V3073" s="63"/>
      <c r="W3073" s="61">
        <f>(Table134[[#This Row],[2042 Future AADT]]-Table134[[#This Row],[AADT 2022]])/20*($W$5-2022)+Table134[[#This Row],[AADT 2022]]</f>
        <v>1950</v>
      </c>
      <c r="X3073" s="63"/>
    </row>
    <row r="3074" spans="1:24" s="21" customFormat="1" ht="24" customHeight="1" x14ac:dyDescent="0.25">
      <c r="A3074" s="24" t="s">
        <v>15221</v>
      </c>
      <c r="B3074" s="25" t="s">
        <v>19835</v>
      </c>
      <c r="C3074" s="24">
        <v>5244</v>
      </c>
      <c r="D3074" s="24" t="s">
        <v>17075</v>
      </c>
      <c r="E3074" s="24" t="s">
        <v>15222</v>
      </c>
      <c r="F3074" s="26">
        <f>Table134[[#This Row],[ToMeasure]]-Table134[[#This Row],[FromMeasure]]</f>
        <v>0.10668689999999992</v>
      </c>
      <c r="G3074" s="27" t="s">
        <v>601</v>
      </c>
      <c r="H3074" s="37">
        <v>0.54216450000000005</v>
      </c>
      <c r="I3074" s="24" t="s">
        <v>4229</v>
      </c>
      <c r="J3074" s="37">
        <v>0.64885139999999997</v>
      </c>
      <c r="K3074" s="24" t="s">
        <v>4233</v>
      </c>
      <c r="L3074" s="28">
        <v>3409</v>
      </c>
      <c r="M3074" s="28">
        <v>3656</v>
      </c>
      <c r="N3074" s="28">
        <v>7065</v>
      </c>
      <c r="O3074" s="25" t="s">
        <v>25503</v>
      </c>
      <c r="P3074" s="24">
        <v>10</v>
      </c>
      <c r="Q3074" s="24">
        <v>53</v>
      </c>
      <c r="R3074" s="28" t="s">
        <v>203</v>
      </c>
      <c r="S3074" s="28" t="s">
        <v>203</v>
      </c>
      <c r="T3074" s="29" t="s">
        <v>203</v>
      </c>
      <c r="U3074" s="28">
        <v>15378</v>
      </c>
      <c r="V3074" s="63"/>
      <c r="W3074" s="61">
        <f>(Table134[[#This Row],[2042 Future AADT]]-Table134[[#This Row],[AADT 2022]])/20*($W$5-2022)+Table134[[#This Row],[AADT 2022]]</f>
        <v>15378</v>
      </c>
      <c r="X3074" s="63"/>
    </row>
    <row r="3075" spans="1:24" s="21" customFormat="1" ht="24" customHeight="1" x14ac:dyDescent="0.25">
      <c r="A3075" s="24" t="s">
        <v>15224</v>
      </c>
      <c r="B3075" s="25" t="s">
        <v>20177</v>
      </c>
      <c r="C3075" s="24">
        <v>5914</v>
      </c>
      <c r="D3075" s="24" t="s">
        <v>17075</v>
      </c>
      <c r="E3075" s="24" t="s">
        <v>806</v>
      </c>
      <c r="F3075" s="26">
        <f>Table134[[#This Row],[ToMeasure]]-Table134[[#This Row],[FromMeasure]]</f>
        <v>8.3839900000000966E-2</v>
      </c>
      <c r="G3075" s="27" t="s">
        <v>804</v>
      </c>
      <c r="H3075" s="37">
        <v>40.263739399999999</v>
      </c>
      <c r="I3075" s="24" t="s">
        <v>4653</v>
      </c>
      <c r="J3075" s="37">
        <v>40.3475793</v>
      </c>
      <c r="K3075" s="24" t="s">
        <v>4483</v>
      </c>
      <c r="L3075" s="28">
        <v>143</v>
      </c>
      <c r="M3075" s="28">
        <v>331</v>
      </c>
      <c r="N3075" s="28">
        <v>474</v>
      </c>
      <c r="O3075" s="25" t="s">
        <v>25504</v>
      </c>
      <c r="P3075" s="24">
        <v>12</v>
      </c>
      <c r="Q3075" s="24">
        <v>63</v>
      </c>
      <c r="R3075" s="28">
        <v>38</v>
      </c>
      <c r="S3075" s="28">
        <v>13</v>
      </c>
      <c r="T3075" s="29">
        <v>0.10759493670886076</v>
      </c>
      <c r="U3075" s="28">
        <v>785</v>
      </c>
      <c r="V3075" s="63"/>
      <c r="W3075" s="61">
        <f>(Table134[[#This Row],[2042 Future AADT]]-Table134[[#This Row],[AADT 2022]])/20*($W$5-2022)+Table134[[#This Row],[AADT 2022]]</f>
        <v>785</v>
      </c>
      <c r="X3075" s="63"/>
    </row>
    <row r="3076" spans="1:24" s="21" customFormat="1" ht="24" customHeight="1" x14ac:dyDescent="0.25">
      <c r="A3076" s="24" t="s">
        <v>11105</v>
      </c>
      <c r="B3076" s="25" t="s">
        <v>18665</v>
      </c>
      <c r="C3076" s="24">
        <v>3154</v>
      </c>
      <c r="D3076" s="24" t="s">
        <v>17075</v>
      </c>
      <c r="E3076" s="24" t="s">
        <v>11106</v>
      </c>
      <c r="F3076" s="26">
        <f>Table134[[#This Row],[ToMeasure]]-Table134[[#This Row],[FromMeasure]]</f>
        <v>6.2292279999999978E-2</v>
      </c>
      <c r="G3076" s="27" t="s">
        <v>245</v>
      </c>
      <c r="H3076" s="37">
        <v>0.81332371000000003</v>
      </c>
      <c r="I3076" s="24" t="s">
        <v>6928</v>
      </c>
      <c r="J3076" s="37">
        <v>0.87561599000000001</v>
      </c>
      <c r="K3076" s="24" t="s">
        <v>6923</v>
      </c>
      <c r="L3076" s="28">
        <v>108</v>
      </c>
      <c r="M3076" s="28">
        <v>35</v>
      </c>
      <c r="N3076" s="28">
        <v>143</v>
      </c>
      <c r="O3076" s="25" t="s">
        <v>25505</v>
      </c>
      <c r="P3076" s="24">
        <v>21</v>
      </c>
      <c r="Q3076" s="24">
        <v>67</v>
      </c>
      <c r="R3076" s="28">
        <v>5</v>
      </c>
      <c r="S3076" s="28">
        <v>19</v>
      </c>
      <c r="T3076" s="29">
        <v>0.16783216783216784</v>
      </c>
      <c r="U3076" s="28">
        <v>214</v>
      </c>
      <c r="V3076" s="63"/>
      <c r="W3076" s="61">
        <f>(Table134[[#This Row],[2042 Future AADT]]-Table134[[#This Row],[AADT 2022]])/20*($W$5-2022)+Table134[[#This Row],[AADT 2022]]</f>
        <v>214</v>
      </c>
      <c r="X3076" s="63"/>
    </row>
    <row r="3077" spans="1:24" s="21" customFormat="1" ht="24" customHeight="1" x14ac:dyDescent="0.25">
      <c r="A3077" s="24" t="s">
        <v>17023</v>
      </c>
      <c r="B3077" s="25" t="s">
        <v>18652</v>
      </c>
      <c r="C3077" s="24">
        <v>3124</v>
      </c>
      <c r="D3077" s="24" t="s">
        <v>17075</v>
      </c>
      <c r="E3077" s="24" t="s">
        <v>17024</v>
      </c>
      <c r="F3077" s="26">
        <f>Table134[[#This Row],[ToMeasure]]-Table134[[#This Row],[FromMeasure]]</f>
        <v>0.15941647</v>
      </c>
      <c r="G3077" s="27" t="s">
        <v>241</v>
      </c>
      <c r="H3077" s="37">
        <v>0</v>
      </c>
      <c r="I3077" s="24" t="s">
        <v>3143</v>
      </c>
      <c r="J3077" s="37">
        <v>0.15941647</v>
      </c>
      <c r="K3077" s="24" t="s">
        <v>11198</v>
      </c>
      <c r="L3077" s="28">
        <v>40</v>
      </c>
      <c r="M3077" s="28">
        <v>87</v>
      </c>
      <c r="N3077" s="28">
        <v>127</v>
      </c>
      <c r="O3077" s="25" t="s">
        <v>25506</v>
      </c>
      <c r="P3077" s="24">
        <v>16</v>
      </c>
      <c r="Q3077" s="24">
        <v>53</v>
      </c>
      <c r="R3077" s="28">
        <v>3</v>
      </c>
      <c r="S3077" s="28">
        <v>41</v>
      </c>
      <c r="T3077" s="29">
        <v>0.34645669291338582</v>
      </c>
      <c r="U3077" s="28">
        <v>230</v>
      </c>
      <c r="V3077" s="63"/>
      <c r="W3077" s="61">
        <f>(Table134[[#This Row],[2042 Future AADT]]-Table134[[#This Row],[AADT 2022]])/20*($W$5-2022)+Table134[[#This Row],[AADT 2022]]</f>
        <v>230</v>
      </c>
      <c r="X3077" s="63"/>
    </row>
    <row r="3078" spans="1:24" s="21" customFormat="1" ht="24" customHeight="1" x14ac:dyDescent="0.25">
      <c r="A3078" s="24" t="s">
        <v>14741</v>
      </c>
      <c r="B3078" s="25" t="s">
        <v>18670</v>
      </c>
      <c r="C3078" s="24">
        <v>3164</v>
      </c>
      <c r="D3078" s="24" t="s">
        <v>17075</v>
      </c>
      <c r="E3078" s="24" t="s">
        <v>14742</v>
      </c>
      <c r="F3078" s="26">
        <f>Table134[[#This Row],[ToMeasure]]-Table134[[#This Row],[FromMeasure]]</f>
        <v>9.6636069999988194E-2</v>
      </c>
      <c r="G3078" s="27" t="s">
        <v>247</v>
      </c>
      <c r="H3078" s="37">
        <v>210.61478692</v>
      </c>
      <c r="I3078" s="24" t="s">
        <v>6285</v>
      </c>
      <c r="J3078" s="37">
        <v>210.71142298999999</v>
      </c>
      <c r="K3078" s="24" t="s">
        <v>3143</v>
      </c>
      <c r="L3078" s="28">
        <v>33</v>
      </c>
      <c r="M3078" s="28">
        <v>46</v>
      </c>
      <c r="N3078" s="28">
        <v>79</v>
      </c>
      <c r="O3078" s="25" t="s">
        <v>25507</v>
      </c>
      <c r="P3078" s="24">
        <v>20</v>
      </c>
      <c r="Q3078" s="24">
        <v>56</v>
      </c>
      <c r="R3078" s="28">
        <v>6</v>
      </c>
      <c r="S3078" s="28">
        <v>24</v>
      </c>
      <c r="T3078" s="29">
        <v>0.379746835443038</v>
      </c>
      <c r="U3078" s="28">
        <v>118</v>
      </c>
      <c r="V3078" s="63"/>
      <c r="W3078" s="61">
        <f>(Table134[[#This Row],[2042 Future AADT]]-Table134[[#This Row],[AADT 2022]])/20*($W$5-2022)+Table134[[#This Row],[AADT 2022]]</f>
        <v>118</v>
      </c>
      <c r="X3078" s="63"/>
    </row>
    <row r="3079" spans="1:24" s="21" customFormat="1" ht="24" customHeight="1" x14ac:dyDescent="0.25">
      <c r="A3079" s="24" t="s">
        <v>11108</v>
      </c>
      <c r="B3079" s="25" t="s">
        <v>18592</v>
      </c>
      <c r="C3079" s="24">
        <v>3004</v>
      </c>
      <c r="D3079" s="24" t="s">
        <v>17075</v>
      </c>
      <c r="E3079" s="24" t="s">
        <v>11109</v>
      </c>
      <c r="F3079" s="26">
        <f>Table134[[#This Row],[ToMeasure]]-Table134[[#This Row],[FromMeasure]]</f>
        <v>0.14775980000000002</v>
      </c>
      <c r="G3079" s="27" t="s">
        <v>220</v>
      </c>
      <c r="H3079" s="37">
        <v>0.19007209999999999</v>
      </c>
      <c r="I3079" s="24" t="s">
        <v>6285</v>
      </c>
      <c r="J3079" s="37">
        <v>0.33783190000000002</v>
      </c>
      <c r="K3079" s="24" t="s">
        <v>6856</v>
      </c>
      <c r="L3079" s="28">
        <v>6646</v>
      </c>
      <c r="M3079" s="28">
        <v>6933</v>
      </c>
      <c r="N3079" s="28">
        <v>13579</v>
      </c>
      <c r="O3079" s="25" t="s">
        <v>25508</v>
      </c>
      <c r="P3079" s="24">
        <v>10</v>
      </c>
      <c r="Q3079" s="24">
        <v>60</v>
      </c>
      <c r="R3079" s="28">
        <v>393</v>
      </c>
      <c r="S3079" s="28">
        <v>1524</v>
      </c>
      <c r="T3079" s="29">
        <v>0.14117387141910304</v>
      </c>
      <c r="U3079" s="28">
        <v>19931</v>
      </c>
      <c r="V3079" s="63"/>
      <c r="W3079" s="61">
        <f>(Table134[[#This Row],[2042 Future AADT]]-Table134[[#This Row],[AADT 2022]])/20*($W$5-2022)+Table134[[#This Row],[AADT 2022]]</f>
        <v>19931</v>
      </c>
      <c r="X3079" s="63"/>
    </row>
    <row r="3080" spans="1:24" s="21" customFormat="1" ht="24" customHeight="1" x14ac:dyDescent="0.25">
      <c r="A3080" s="24" t="s">
        <v>14744</v>
      </c>
      <c r="B3080" s="25" t="s">
        <v>18632</v>
      </c>
      <c r="C3080" s="24">
        <v>3074</v>
      </c>
      <c r="D3080" s="24" t="s">
        <v>17075</v>
      </c>
      <c r="E3080" s="24" t="s">
        <v>14745</v>
      </c>
      <c r="F3080" s="26">
        <f>Table134[[#This Row],[ToMeasure]]-Table134[[#This Row],[FromMeasure]]</f>
        <v>0.43168810000000002</v>
      </c>
      <c r="G3080" s="27" t="s">
        <v>233</v>
      </c>
      <c r="H3080" s="37">
        <v>0</v>
      </c>
      <c r="I3080" s="24" t="s">
        <v>6877</v>
      </c>
      <c r="J3080" s="37">
        <v>0.43168810000000002</v>
      </c>
      <c r="K3080" s="24" t="s">
        <v>6883</v>
      </c>
      <c r="L3080" s="28">
        <v>1137</v>
      </c>
      <c r="M3080" s="28">
        <v>49</v>
      </c>
      <c r="N3080" s="28">
        <v>1186</v>
      </c>
      <c r="O3080" s="25" t="s">
        <v>25509</v>
      </c>
      <c r="P3080" s="24">
        <v>10</v>
      </c>
      <c r="Q3080" s="24">
        <v>57</v>
      </c>
      <c r="R3080" s="28">
        <v>300</v>
      </c>
      <c r="S3080" s="28">
        <v>76</v>
      </c>
      <c r="T3080" s="29">
        <v>0.31703204047217537</v>
      </c>
      <c r="U3080" s="28">
        <v>2146</v>
      </c>
      <c r="V3080" s="63"/>
      <c r="W3080" s="61">
        <f>(Table134[[#This Row],[2042 Future AADT]]-Table134[[#This Row],[AADT 2022]])/20*($W$5-2022)+Table134[[#This Row],[AADT 2022]]</f>
        <v>2146</v>
      </c>
      <c r="X3080" s="63"/>
    </row>
    <row r="3081" spans="1:24" s="21" customFormat="1" ht="24" customHeight="1" x14ac:dyDescent="0.25">
      <c r="A3081" s="24" t="s">
        <v>11121</v>
      </c>
      <c r="B3081" s="25" t="s">
        <v>18602</v>
      </c>
      <c r="C3081" s="24">
        <v>3024</v>
      </c>
      <c r="D3081" s="24" t="s">
        <v>17075</v>
      </c>
      <c r="E3081" s="24" t="s">
        <v>11122</v>
      </c>
      <c r="F3081" s="26">
        <f>Table134[[#This Row],[ToMeasure]]-Table134[[#This Row],[FromMeasure]]</f>
        <v>7.8457700000001296E-2</v>
      </c>
      <c r="G3081" s="27" t="s">
        <v>2851</v>
      </c>
      <c r="H3081" s="37">
        <v>14.182503199999999</v>
      </c>
      <c r="I3081" s="24" t="s">
        <v>3127</v>
      </c>
      <c r="J3081" s="37">
        <v>14.260960900000001</v>
      </c>
      <c r="K3081" s="24" t="s">
        <v>6860</v>
      </c>
      <c r="L3081" s="28">
        <v>4329</v>
      </c>
      <c r="M3081" s="28">
        <v>8212</v>
      </c>
      <c r="N3081" s="28">
        <v>12541</v>
      </c>
      <c r="O3081" s="25" t="s">
        <v>25510</v>
      </c>
      <c r="P3081" s="24">
        <v>10</v>
      </c>
      <c r="Q3081" s="24">
        <v>60</v>
      </c>
      <c r="R3081" s="28">
        <v>349</v>
      </c>
      <c r="S3081" s="28">
        <v>234</v>
      </c>
      <c r="T3081" s="29">
        <v>4.6487520931345186E-2</v>
      </c>
      <c r="U3081" s="28">
        <v>13393</v>
      </c>
      <c r="V3081" s="63"/>
      <c r="W3081" s="61">
        <f>(Table134[[#This Row],[2042 Future AADT]]-Table134[[#This Row],[AADT 2022]])/20*($W$5-2022)+Table134[[#This Row],[AADT 2022]]</f>
        <v>13393</v>
      </c>
      <c r="X3081" s="63"/>
    </row>
    <row r="3082" spans="1:24" s="21" customFormat="1" ht="24" customHeight="1" x14ac:dyDescent="0.25">
      <c r="A3082" s="24" t="s">
        <v>15236</v>
      </c>
      <c r="B3082" s="25" t="s">
        <v>18642</v>
      </c>
      <c r="C3082" s="24">
        <v>3104</v>
      </c>
      <c r="D3082" s="24" t="s">
        <v>17075</v>
      </c>
      <c r="E3082" s="24" t="s">
        <v>15237</v>
      </c>
      <c r="F3082" s="26">
        <f>Table134[[#This Row],[ToMeasure]]-Table134[[#This Row],[FromMeasure]]</f>
        <v>0.24613520000000033</v>
      </c>
      <c r="G3082" s="27" t="s">
        <v>237</v>
      </c>
      <c r="H3082" s="37">
        <v>2.1018656999999998</v>
      </c>
      <c r="I3082" s="24" t="s">
        <v>11189</v>
      </c>
      <c r="J3082" s="37">
        <v>2.3480009000000002</v>
      </c>
      <c r="K3082" s="24" t="s">
        <v>3152</v>
      </c>
      <c r="L3082" s="28">
        <v>911</v>
      </c>
      <c r="M3082" s="28">
        <v>235</v>
      </c>
      <c r="N3082" s="28">
        <v>1146</v>
      </c>
      <c r="O3082" s="25" t="s">
        <v>25511</v>
      </c>
      <c r="P3082" s="24">
        <v>13</v>
      </c>
      <c r="Q3082" s="24">
        <v>62</v>
      </c>
      <c r="R3082" s="28">
        <v>198</v>
      </c>
      <c r="S3082" s="28">
        <v>35</v>
      </c>
      <c r="T3082" s="29">
        <v>0.20331588132635253</v>
      </c>
      <c r="U3082" s="28">
        <v>1717</v>
      </c>
      <c r="V3082" s="63"/>
      <c r="W3082" s="61">
        <f>(Table134[[#This Row],[2042 Future AADT]]-Table134[[#This Row],[AADT 2022]])/20*($W$5-2022)+Table134[[#This Row],[AADT 2022]]</f>
        <v>1717</v>
      </c>
      <c r="X3082" s="63"/>
    </row>
    <row r="3083" spans="1:24" s="21" customFormat="1" ht="24" customHeight="1" x14ac:dyDescent="0.25">
      <c r="A3083" s="24" t="s">
        <v>11124</v>
      </c>
      <c r="B3083" s="25" t="s">
        <v>18647</v>
      </c>
      <c r="C3083" s="24">
        <v>3114</v>
      </c>
      <c r="D3083" s="24" t="s">
        <v>17075</v>
      </c>
      <c r="E3083" s="24" t="s">
        <v>11125</v>
      </c>
      <c r="F3083" s="26">
        <f>Table134[[#This Row],[ToMeasure]]-Table134[[#This Row],[FromMeasure]]</f>
        <v>0.26470019999999983</v>
      </c>
      <c r="G3083" s="27" t="s">
        <v>239</v>
      </c>
      <c r="H3083" s="37">
        <v>1.8679702</v>
      </c>
      <c r="I3083" s="24" t="s">
        <v>11126</v>
      </c>
      <c r="J3083" s="37">
        <v>2.1326703999999999</v>
      </c>
      <c r="K3083" s="24" t="s">
        <v>6905</v>
      </c>
      <c r="L3083" s="28">
        <v>1404</v>
      </c>
      <c r="M3083" s="28">
        <v>550</v>
      </c>
      <c r="N3083" s="28">
        <v>1954</v>
      </c>
      <c r="O3083" s="25" t="s">
        <v>25512</v>
      </c>
      <c r="P3083" s="24">
        <v>8</v>
      </c>
      <c r="Q3083" s="24">
        <v>58</v>
      </c>
      <c r="R3083" s="28">
        <v>346</v>
      </c>
      <c r="S3083" s="28">
        <v>204</v>
      </c>
      <c r="T3083" s="29">
        <v>0.28147389969293757</v>
      </c>
      <c r="U3083" s="28">
        <v>3536</v>
      </c>
      <c r="V3083" s="63"/>
      <c r="W3083" s="61">
        <f>(Table134[[#This Row],[2042 Future AADT]]-Table134[[#This Row],[AADT 2022]])/20*($W$5-2022)+Table134[[#This Row],[AADT 2022]]</f>
        <v>3536</v>
      </c>
      <c r="X3083" s="63"/>
    </row>
    <row r="3084" spans="1:24" s="21" customFormat="1" ht="24" customHeight="1" x14ac:dyDescent="0.25">
      <c r="A3084" s="24" t="s">
        <v>11128</v>
      </c>
      <c r="B3084" s="25" t="s">
        <v>18658</v>
      </c>
      <c r="C3084" s="24">
        <v>3144</v>
      </c>
      <c r="D3084" s="24" t="s">
        <v>17075</v>
      </c>
      <c r="E3084" s="24" t="s">
        <v>11129</v>
      </c>
      <c r="F3084" s="26">
        <f>Table134[[#This Row],[ToMeasure]]-Table134[[#This Row],[FromMeasure]]</f>
        <v>7.8241300000000014E-2</v>
      </c>
      <c r="G3084" s="27" t="s">
        <v>243</v>
      </c>
      <c r="H3084" s="37">
        <v>0.25808629999999999</v>
      </c>
      <c r="I3084" s="24" t="s">
        <v>11130</v>
      </c>
      <c r="J3084" s="37">
        <v>0.3363276</v>
      </c>
      <c r="K3084" s="24" t="s">
        <v>6917</v>
      </c>
      <c r="L3084" s="28">
        <v>776</v>
      </c>
      <c r="M3084" s="28">
        <v>662</v>
      </c>
      <c r="N3084" s="28">
        <v>1438</v>
      </c>
      <c r="O3084" s="25" t="s">
        <v>25513</v>
      </c>
      <c r="P3084" s="24">
        <v>9</v>
      </c>
      <c r="Q3084" s="24">
        <v>56</v>
      </c>
      <c r="R3084" s="28">
        <v>43</v>
      </c>
      <c r="S3084" s="28">
        <v>422</v>
      </c>
      <c r="T3084" s="29">
        <v>0.32336578581363007</v>
      </c>
      <c r="U3084" s="28">
        <v>2155</v>
      </c>
      <c r="V3084" s="63"/>
      <c r="W3084" s="61">
        <f>(Table134[[#This Row],[2042 Future AADT]]-Table134[[#This Row],[AADT 2022]])/20*($W$5-2022)+Table134[[#This Row],[AADT 2022]]</f>
        <v>2155</v>
      </c>
      <c r="X3084" s="63"/>
    </row>
    <row r="3085" spans="1:24" s="21" customFormat="1" ht="24" customHeight="1" x14ac:dyDescent="0.25">
      <c r="A3085" s="24" t="s">
        <v>15239</v>
      </c>
      <c r="B3085" s="25" t="s">
        <v>18623</v>
      </c>
      <c r="C3085" s="24">
        <v>3064</v>
      </c>
      <c r="D3085" s="24" t="s">
        <v>17075</v>
      </c>
      <c r="E3085" s="24" t="s">
        <v>15240</v>
      </c>
      <c r="F3085" s="26">
        <f>Table134[[#This Row],[ToMeasure]]-Table134[[#This Row],[FromMeasure]]</f>
        <v>0.21608618000000002</v>
      </c>
      <c r="G3085" s="27" t="s">
        <v>231</v>
      </c>
      <c r="H3085" s="37">
        <v>2.8745829999999999</v>
      </c>
      <c r="I3085" s="24" t="s">
        <v>11118</v>
      </c>
      <c r="J3085" s="37">
        <v>3.0906691799999999</v>
      </c>
      <c r="K3085" s="24" t="s">
        <v>11113</v>
      </c>
      <c r="L3085" s="28">
        <v>5017</v>
      </c>
      <c r="M3085" s="28">
        <v>4901</v>
      </c>
      <c r="N3085" s="28">
        <v>9918</v>
      </c>
      <c r="O3085" s="25" t="s">
        <v>25514</v>
      </c>
      <c r="P3085" s="24">
        <v>10</v>
      </c>
      <c r="Q3085" s="24">
        <v>52</v>
      </c>
      <c r="R3085" s="28">
        <v>306</v>
      </c>
      <c r="S3085" s="28">
        <v>1188</v>
      </c>
      <c r="T3085" s="29">
        <v>0.15063520871143377</v>
      </c>
      <c r="U3085" s="28">
        <v>14557</v>
      </c>
      <c r="V3085" s="63"/>
      <c r="W3085" s="61">
        <f>(Table134[[#This Row],[2042 Future AADT]]-Table134[[#This Row],[AADT 2022]])/20*($W$5-2022)+Table134[[#This Row],[AADT 2022]]</f>
        <v>14557</v>
      </c>
      <c r="X3085" s="63"/>
    </row>
    <row r="3086" spans="1:24" s="21" customFormat="1" ht="24" customHeight="1" x14ac:dyDescent="0.25">
      <c r="A3086" s="24" t="s">
        <v>15242</v>
      </c>
      <c r="B3086" s="25" t="s">
        <v>17085</v>
      </c>
      <c r="C3086" s="24">
        <v>19</v>
      </c>
      <c r="D3086" s="24" t="s">
        <v>17075</v>
      </c>
      <c r="E3086" s="24" t="s">
        <v>2865</v>
      </c>
      <c r="F3086" s="26">
        <f>Table134[[#This Row],[ToMeasure]]-Table134[[#This Row],[FromMeasure]]</f>
        <v>0.32640540000000007</v>
      </c>
      <c r="G3086" s="27" t="s">
        <v>2863</v>
      </c>
      <c r="H3086" s="37">
        <v>1.8579702</v>
      </c>
      <c r="I3086" s="24" t="s">
        <v>11118</v>
      </c>
      <c r="J3086" s="37">
        <v>2.1843756000000001</v>
      </c>
      <c r="K3086" s="24" t="s">
        <v>11113</v>
      </c>
      <c r="L3086" s="28">
        <v>8434</v>
      </c>
      <c r="M3086" s="28">
        <v>8906</v>
      </c>
      <c r="N3086" s="28">
        <v>17340</v>
      </c>
      <c r="O3086" s="25" t="s">
        <v>25515</v>
      </c>
      <c r="P3086" s="24">
        <v>10</v>
      </c>
      <c r="Q3086" s="24">
        <v>52</v>
      </c>
      <c r="R3086" s="28">
        <v>599</v>
      </c>
      <c r="S3086" s="28">
        <v>77</v>
      </c>
      <c r="T3086" s="29">
        <v>3.8985005767012686E-2</v>
      </c>
      <c r="U3086" s="28">
        <v>25451</v>
      </c>
      <c r="V3086" s="63"/>
      <c r="W3086" s="61">
        <f>(Table134[[#This Row],[2042 Future AADT]]-Table134[[#This Row],[AADT 2022]])/20*($W$5-2022)+Table134[[#This Row],[AADT 2022]]</f>
        <v>25451</v>
      </c>
      <c r="X3086" s="63"/>
    </row>
    <row r="3087" spans="1:24" s="21" customFormat="1" ht="24" customHeight="1" x14ac:dyDescent="0.25">
      <c r="A3087" s="24" t="s">
        <v>17031</v>
      </c>
      <c r="B3087" s="25" t="s">
        <v>18637</v>
      </c>
      <c r="C3087" s="24">
        <v>3094</v>
      </c>
      <c r="D3087" s="24" t="s">
        <v>17075</v>
      </c>
      <c r="E3087" s="24" t="s">
        <v>17032</v>
      </c>
      <c r="F3087" s="26">
        <f>Table134[[#This Row],[ToMeasure]]-Table134[[#This Row],[FromMeasure]]</f>
        <v>0.25015089999999995</v>
      </c>
      <c r="G3087" s="27" t="s">
        <v>235</v>
      </c>
      <c r="H3087" s="37">
        <v>1.5686783</v>
      </c>
      <c r="I3087" s="24" t="s">
        <v>17033</v>
      </c>
      <c r="J3087" s="37">
        <v>1.8188291999999999</v>
      </c>
      <c r="K3087" s="24" t="s">
        <v>17034</v>
      </c>
      <c r="L3087" s="28">
        <v>3034</v>
      </c>
      <c r="M3087" s="28">
        <v>1815</v>
      </c>
      <c r="N3087" s="28">
        <v>4849</v>
      </c>
      <c r="O3087" s="25" t="s">
        <v>25516</v>
      </c>
      <c r="P3087" s="24">
        <v>8</v>
      </c>
      <c r="Q3087" s="24">
        <v>64</v>
      </c>
      <c r="R3087" s="28">
        <v>108</v>
      </c>
      <c r="S3087" s="28">
        <v>1037</v>
      </c>
      <c r="T3087" s="29">
        <v>0.23613116106413692</v>
      </c>
      <c r="U3087" s="28">
        <v>7266</v>
      </c>
      <c r="V3087" s="63"/>
      <c r="W3087" s="61">
        <f>(Table134[[#This Row],[2042 Future AADT]]-Table134[[#This Row],[AADT 2022]])/20*($W$5-2022)+Table134[[#This Row],[AADT 2022]]</f>
        <v>7266</v>
      </c>
      <c r="X3087" s="63"/>
    </row>
    <row r="3088" spans="1:24" s="21" customFormat="1" ht="24" customHeight="1" x14ac:dyDescent="0.25">
      <c r="A3088" s="24" t="s">
        <v>15244</v>
      </c>
      <c r="B3088" s="25" t="s">
        <v>18805</v>
      </c>
      <c r="C3088" s="24">
        <v>3474</v>
      </c>
      <c r="D3088" s="24" t="s">
        <v>17075</v>
      </c>
      <c r="E3088" s="24" t="s">
        <v>15245</v>
      </c>
      <c r="F3088" s="26">
        <f>Table134[[#This Row],[ToMeasure]]-Table134[[#This Row],[FromMeasure]]</f>
        <v>0.33820954999999997</v>
      </c>
      <c r="G3088" s="27" t="s">
        <v>303</v>
      </c>
      <c r="H3088" s="37">
        <v>0.50364989000000004</v>
      </c>
      <c r="I3088" s="24" t="s">
        <v>15246</v>
      </c>
      <c r="J3088" s="37">
        <v>0.84185944000000001</v>
      </c>
      <c r="K3088" s="24" t="s">
        <v>11375</v>
      </c>
      <c r="L3088" s="28">
        <v>105</v>
      </c>
      <c r="M3088" s="28">
        <v>0</v>
      </c>
      <c r="N3088" s="28">
        <v>105</v>
      </c>
      <c r="O3088" s="25" t="s">
        <v>25517</v>
      </c>
      <c r="P3088" s="24">
        <v>43</v>
      </c>
      <c r="Q3088" s="24" t="s">
        <v>203</v>
      </c>
      <c r="R3088" s="28">
        <v>3</v>
      </c>
      <c r="S3088" s="28">
        <v>40</v>
      </c>
      <c r="T3088" s="29">
        <v>0.40952380952380951</v>
      </c>
      <c r="U3088" s="28">
        <v>134</v>
      </c>
      <c r="V3088" s="63"/>
      <c r="W3088" s="61">
        <f>(Table134[[#This Row],[2042 Future AADT]]-Table134[[#This Row],[AADT 2022]])/20*($W$5-2022)+Table134[[#This Row],[AADT 2022]]</f>
        <v>134</v>
      </c>
      <c r="X3088" s="63"/>
    </row>
    <row r="3089" spans="1:24" s="21" customFormat="1" ht="24" customHeight="1" x14ac:dyDescent="0.25">
      <c r="A3089" s="24" t="s">
        <v>11136</v>
      </c>
      <c r="B3089" s="25" t="s">
        <v>18785</v>
      </c>
      <c r="C3089" s="24">
        <v>3424</v>
      </c>
      <c r="D3089" s="24" t="s">
        <v>17075</v>
      </c>
      <c r="E3089" s="24" t="s">
        <v>11137</v>
      </c>
      <c r="F3089" s="26">
        <f>Table134[[#This Row],[ToMeasure]]-Table134[[#This Row],[FromMeasure]]</f>
        <v>6.3302939999999808E-2</v>
      </c>
      <c r="G3089" s="27" t="s">
        <v>296</v>
      </c>
      <c r="H3089" s="37">
        <v>3.8632414900000001</v>
      </c>
      <c r="I3089" s="24" t="s">
        <v>3351</v>
      </c>
      <c r="J3089" s="37">
        <v>3.9265444299999999</v>
      </c>
      <c r="K3089" s="24" t="s">
        <v>1114</v>
      </c>
      <c r="L3089" s="28">
        <v>68</v>
      </c>
      <c r="M3089" s="28">
        <v>0</v>
      </c>
      <c r="N3089" s="28">
        <v>68</v>
      </c>
      <c r="O3089" s="25" t="s">
        <v>25518</v>
      </c>
      <c r="P3089" s="24">
        <v>16</v>
      </c>
      <c r="Q3089" s="24" t="s">
        <v>203</v>
      </c>
      <c r="R3089" s="28">
        <v>3</v>
      </c>
      <c r="S3089" s="28">
        <v>11</v>
      </c>
      <c r="T3089" s="29">
        <v>0.20588235294117646</v>
      </c>
      <c r="U3089" s="28">
        <v>107</v>
      </c>
      <c r="V3089" s="63"/>
      <c r="W3089" s="61">
        <f>(Table134[[#This Row],[2042 Future AADT]]-Table134[[#This Row],[AADT 2022]])/20*($W$5-2022)+Table134[[#This Row],[AADT 2022]]</f>
        <v>107</v>
      </c>
      <c r="X3089" s="63"/>
    </row>
    <row r="3090" spans="1:24" s="21" customFormat="1" ht="24" customHeight="1" x14ac:dyDescent="0.25">
      <c r="A3090" s="24" t="s">
        <v>17037</v>
      </c>
      <c r="B3090" s="25" t="s">
        <v>18800</v>
      </c>
      <c r="C3090" s="24">
        <v>3464</v>
      </c>
      <c r="D3090" s="24" t="s">
        <v>17075</v>
      </c>
      <c r="E3090" s="24" t="s">
        <v>17038</v>
      </c>
      <c r="F3090" s="26">
        <f>Table134[[#This Row],[ToMeasure]]-Table134[[#This Row],[FromMeasure]]</f>
        <v>0.30096786000000009</v>
      </c>
      <c r="G3090" s="27" t="s">
        <v>301</v>
      </c>
      <c r="H3090" s="37">
        <v>18.98419067</v>
      </c>
      <c r="I3090" s="24" t="s">
        <v>7086</v>
      </c>
      <c r="J3090" s="37">
        <v>19.28515853</v>
      </c>
      <c r="K3090" s="24" t="s">
        <v>3380</v>
      </c>
      <c r="L3090" s="28">
        <v>60</v>
      </c>
      <c r="M3090" s="28">
        <v>0</v>
      </c>
      <c r="N3090" s="28">
        <v>60</v>
      </c>
      <c r="O3090" s="25" t="s">
        <v>25519</v>
      </c>
      <c r="P3090" s="24">
        <v>25</v>
      </c>
      <c r="Q3090" s="24" t="s">
        <v>203</v>
      </c>
      <c r="R3090" s="28">
        <v>3</v>
      </c>
      <c r="S3090" s="28">
        <v>8</v>
      </c>
      <c r="T3090" s="29">
        <v>0.18333333333333332</v>
      </c>
      <c r="U3090" s="28">
        <v>95</v>
      </c>
      <c r="V3090" s="63"/>
      <c r="W3090" s="61">
        <f>(Table134[[#This Row],[2042 Future AADT]]-Table134[[#This Row],[AADT 2022]])/20*($W$5-2022)+Table134[[#This Row],[AADT 2022]]</f>
        <v>95</v>
      </c>
      <c r="X3090" s="63"/>
    </row>
    <row r="3091" spans="1:24" s="21" customFormat="1" ht="24" customHeight="1" x14ac:dyDescent="0.25">
      <c r="A3091" s="24" t="s">
        <v>15256</v>
      </c>
      <c r="B3091" s="25" t="s">
        <v>18749</v>
      </c>
      <c r="C3091" s="24">
        <v>3364</v>
      </c>
      <c r="D3091" s="24" t="s">
        <v>17075</v>
      </c>
      <c r="E3091" s="24" t="s">
        <v>15257</v>
      </c>
      <c r="F3091" s="26">
        <f>Table134[[#This Row],[ToMeasure]]-Table134[[#This Row],[FromMeasure]]</f>
        <v>9.3135700000000002E-2</v>
      </c>
      <c r="G3091" s="27" t="s">
        <v>287</v>
      </c>
      <c r="H3091" s="37">
        <v>0</v>
      </c>
      <c r="I3091" s="24" t="s">
        <v>3294</v>
      </c>
      <c r="J3091" s="37">
        <v>9.3135700000000002E-2</v>
      </c>
      <c r="K3091" s="24" t="s">
        <v>3317</v>
      </c>
      <c r="L3091" s="28">
        <v>6923</v>
      </c>
      <c r="M3091" s="28">
        <v>0</v>
      </c>
      <c r="N3091" s="28">
        <v>6923</v>
      </c>
      <c r="O3091" s="25" t="s">
        <v>25095</v>
      </c>
      <c r="P3091" s="24">
        <v>8</v>
      </c>
      <c r="Q3091" s="24" t="s">
        <v>203</v>
      </c>
      <c r="R3091" s="28">
        <v>370</v>
      </c>
      <c r="S3091" s="28">
        <v>1144</v>
      </c>
      <c r="T3091" s="29">
        <v>0.21869131879243103</v>
      </c>
      <c r="U3091" s="28">
        <v>10943</v>
      </c>
      <c r="V3091" s="63"/>
      <c r="W3091" s="61">
        <f>(Table134[[#This Row],[2042 Future AADT]]-Table134[[#This Row],[AADT 2022]])/20*($W$5-2022)+Table134[[#This Row],[AADT 2022]]</f>
        <v>10943</v>
      </c>
      <c r="X3091" s="63"/>
    </row>
    <row r="3092" spans="1:24" s="21" customFormat="1" ht="24" customHeight="1" x14ac:dyDescent="0.25">
      <c r="A3092" s="24" t="s">
        <v>17044</v>
      </c>
      <c r="B3092" s="25" t="s">
        <v>18759</v>
      </c>
      <c r="C3092" s="24">
        <v>3384</v>
      </c>
      <c r="D3092" s="24" t="s">
        <v>17075</v>
      </c>
      <c r="E3092" s="24" t="s">
        <v>15259</v>
      </c>
      <c r="F3092" s="26">
        <f>Table134[[#This Row],[ToMeasure]]-Table134[[#This Row],[FromMeasure]]</f>
        <v>7.5502419999999848E-2</v>
      </c>
      <c r="G3092" s="27" t="s">
        <v>288</v>
      </c>
      <c r="H3092" s="37">
        <v>2.3528435000000001</v>
      </c>
      <c r="I3092" s="24" t="s">
        <v>3294</v>
      </c>
      <c r="J3092" s="37">
        <v>2.4283459199999999</v>
      </c>
      <c r="K3092" s="24" t="s">
        <v>1114</v>
      </c>
      <c r="L3092" s="28">
        <v>1984</v>
      </c>
      <c r="M3092" s="28">
        <v>0</v>
      </c>
      <c r="N3092" s="28">
        <v>1984</v>
      </c>
      <c r="O3092" s="25" t="s">
        <v>25520</v>
      </c>
      <c r="P3092" s="24">
        <v>9</v>
      </c>
      <c r="Q3092" s="24" t="s">
        <v>203</v>
      </c>
      <c r="R3092" s="28">
        <v>107</v>
      </c>
      <c r="S3092" s="28">
        <v>335</v>
      </c>
      <c r="T3092" s="29">
        <v>0.22278225806451613</v>
      </c>
      <c r="U3092" s="28">
        <v>3136</v>
      </c>
      <c r="V3092" s="63"/>
      <c r="W3092" s="61">
        <f>(Table134[[#This Row],[2042 Future AADT]]-Table134[[#This Row],[AADT 2022]])/20*($W$5-2022)+Table134[[#This Row],[AADT 2022]]</f>
        <v>3136</v>
      </c>
      <c r="X3092" s="63"/>
    </row>
    <row r="3093" spans="1:24" s="21" customFormat="1" ht="24" customHeight="1" x14ac:dyDescent="0.25">
      <c r="A3093" s="24" t="s">
        <v>14750</v>
      </c>
      <c r="B3093" s="25" t="s">
        <v>18794</v>
      </c>
      <c r="C3093" s="24">
        <v>3444</v>
      </c>
      <c r="D3093" s="24" t="s">
        <v>17075</v>
      </c>
      <c r="E3093" s="24" t="s">
        <v>1068</v>
      </c>
      <c r="F3093" s="26">
        <f>Table134[[#This Row],[ToMeasure]]-Table134[[#This Row],[FromMeasure]]</f>
        <v>0.30825311999999983</v>
      </c>
      <c r="G3093" s="27" t="s">
        <v>59</v>
      </c>
      <c r="H3093" s="37">
        <v>9.1322242800000009</v>
      </c>
      <c r="I3093" s="24" t="s">
        <v>3356</v>
      </c>
      <c r="J3093" s="37">
        <v>9.4404774000000007</v>
      </c>
      <c r="K3093" s="24" t="s">
        <v>13914</v>
      </c>
      <c r="L3093" s="28">
        <v>4078</v>
      </c>
      <c r="M3093" s="28">
        <v>0</v>
      </c>
      <c r="N3093" s="28">
        <v>4078</v>
      </c>
      <c r="O3093" s="25" t="s">
        <v>25521</v>
      </c>
      <c r="P3093" s="24">
        <v>8</v>
      </c>
      <c r="Q3093" s="24">
        <v>54</v>
      </c>
      <c r="R3093" s="28">
        <v>167</v>
      </c>
      <c r="S3093" s="28">
        <v>1577</v>
      </c>
      <c r="T3093" s="29">
        <v>0.42766061794997545</v>
      </c>
      <c r="U3093" s="28">
        <v>7540</v>
      </c>
      <c r="V3093" s="63"/>
      <c r="W3093" s="61">
        <f>(Table134[[#This Row],[2042 Future AADT]]-Table134[[#This Row],[AADT 2022]])/20*($W$5-2022)+Table134[[#This Row],[AADT 2022]]</f>
        <v>7540</v>
      </c>
      <c r="X3093" s="63"/>
    </row>
    <row r="3094" spans="1:24" s="21" customFormat="1" ht="24" customHeight="1" x14ac:dyDescent="0.25">
      <c r="A3094" s="24" t="s">
        <v>11139</v>
      </c>
      <c r="B3094" s="25" t="s">
        <v>18766</v>
      </c>
      <c r="C3094" s="24">
        <v>3394</v>
      </c>
      <c r="D3094" s="24" t="s">
        <v>17075</v>
      </c>
      <c r="E3094" s="24" t="s">
        <v>11140</v>
      </c>
      <c r="F3094" s="26">
        <f>Table134[[#This Row],[ToMeasure]]-Table134[[#This Row],[FromMeasure]]</f>
        <v>5.233057E-2</v>
      </c>
      <c r="G3094" s="27" t="s">
        <v>290</v>
      </c>
      <c r="H3094" s="37">
        <v>0</v>
      </c>
      <c r="I3094" s="24" t="s">
        <v>1114</v>
      </c>
      <c r="J3094" s="37">
        <v>5.233057E-2</v>
      </c>
      <c r="K3094" s="24" t="s">
        <v>3294</v>
      </c>
      <c r="L3094" s="28">
        <v>85</v>
      </c>
      <c r="M3094" s="28">
        <v>0</v>
      </c>
      <c r="N3094" s="28">
        <v>85</v>
      </c>
      <c r="O3094" s="25" t="s">
        <v>25522</v>
      </c>
      <c r="P3094" s="24">
        <v>21</v>
      </c>
      <c r="Q3094" s="24" t="s">
        <v>203</v>
      </c>
      <c r="R3094" s="28">
        <v>3</v>
      </c>
      <c r="S3094" s="28">
        <v>12</v>
      </c>
      <c r="T3094" s="29">
        <v>0.17647058823529413</v>
      </c>
      <c r="U3094" s="28">
        <v>134</v>
      </c>
      <c r="V3094" s="63"/>
      <c r="W3094" s="61">
        <f>(Table134[[#This Row],[2042 Future AADT]]-Table134[[#This Row],[AADT 2022]])/20*($W$5-2022)+Table134[[#This Row],[AADT 2022]]</f>
        <v>134</v>
      </c>
      <c r="X3094" s="63"/>
    </row>
    <row r="3095" spans="1:24" s="21" customFormat="1" ht="24" customHeight="1" x14ac:dyDescent="0.25">
      <c r="A3095" s="24" t="s">
        <v>11316</v>
      </c>
      <c r="B3095" s="25" t="s">
        <v>18843</v>
      </c>
      <c r="C3095" s="24">
        <v>3559</v>
      </c>
      <c r="D3095" s="24" t="s">
        <v>17076</v>
      </c>
      <c r="E3095" s="24" t="s">
        <v>3293</v>
      </c>
      <c r="F3095" s="26">
        <f>Table134[[#This Row],[ToMeasure]]-Table134[[#This Row],[FromMeasure]]</f>
        <v>9.0257139999991409E-2</v>
      </c>
      <c r="G3095" s="27" t="s">
        <v>3294</v>
      </c>
      <c r="H3095" s="37">
        <v>114.06102923</v>
      </c>
      <c r="I3095" s="24" t="s">
        <v>11317</v>
      </c>
      <c r="J3095" s="37">
        <v>114.15128636999999</v>
      </c>
      <c r="K3095" s="24" t="s">
        <v>3295</v>
      </c>
      <c r="L3095" s="28">
        <v>141</v>
      </c>
      <c r="M3095" s="28">
        <v>141</v>
      </c>
      <c r="N3095" s="28">
        <v>282</v>
      </c>
      <c r="O3095" s="25" t="s">
        <v>25523</v>
      </c>
      <c r="P3095" s="24">
        <v>9</v>
      </c>
      <c r="Q3095" s="24">
        <v>52</v>
      </c>
      <c r="R3095" s="28">
        <v>22</v>
      </c>
      <c r="S3095" s="28">
        <v>4</v>
      </c>
      <c r="T3095" s="29">
        <v>9.2198581560283682E-2</v>
      </c>
      <c r="U3095" s="28">
        <v>444</v>
      </c>
      <c r="V3095" s="63"/>
      <c r="W3095" s="61">
        <f>(Table134[[#This Row],[2042 Future AADT]]-Table134[[#This Row],[AADT 2022]])/20*($W$5-2022)+Table134[[#This Row],[AADT 2022]]</f>
        <v>444</v>
      </c>
      <c r="X3095" s="63"/>
    </row>
    <row r="3096" spans="1:24" s="21" customFormat="1" ht="24" customHeight="1" x14ac:dyDescent="0.25">
      <c r="A3096" s="24" t="s">
        <v>3292</v>
      </c>
      <c r="B3096" s="25" t="s">
        <v>18842</v>
      </c>
      <c r="C3096" s="24">
        <v>3558</v>
      </c>
      <c r="D3096" s="24" t="s">
        <v>17076</v>
      </c>
      <c r="E3096" s="24" t="s">
        <v>3293</v>
      </c>
      <c r="F3096" s="26">
        <f>Table134[[#This Row],[ToMeasure]]-Table134[[#This Row],[FromMeasure]]</f>
        <v>0.34383120999999051</v>
      </c>
      <c r="G3096" s="27" t="s">
        <v>3294</v>
      </c>
      <c r="H3096" s="37">
        <v>114.32267973</v>
      </c>
      <c r="I3096" s="24" t="s">
        <v>470</v>
      </c>
      <c r="J3096" s="37">
        <v>114.66651093999999</v>
      </c>
      <c r="K3096" s="24" t="s">
        <v>3295</v>
      </c>
      <c r="L3096" s="28">
        <v>3582</v>
      </c>
      <c r="M3096" s="28">
        <v>0</v>
      </c>
      <c r="N3096" s="28">
        <v>3582</v>
      </c>
      <c r="O3096" s="25" t="s">
        <v>25524</v>
      </c>
      <c r="P3096" s="24" t="s">
        <v>203</v>
      </c>
      <c r="Q3096" s="24" t="s">
        <v>203</v>
      </c>
      <c r="R3096" s="28" t="s">
        <v>203</v>
      </c>
      <c r="S3096" s="28" t="s">
        <v>203</v>
      </c>
      <c r="T3096" s="29" t="s">
        <v>203</v>
      </c>
      <c r="U3096" s="28">
        <v>5638</v>
      </c>
      <c r="V3096" s="63"/>
      <c r="W3096" s="61">
        <f>(Table134[[#This Row],[2042 Future AADT]]-Table134[[#This Row],[AADT 2022]])/20*($W$5-2022)+Table134[[#This Row],[AADT 2022]]</f>
        <v>5638</v>
      </c>
      <c r="X3096" s="63"/>
    </row>
    <row r="3097" spans="1:24" s="21" customFormat="1" ht="24" customHeight="1" x14ac:dyDescent="0.25">
      <c r="A3097" s="24" t="s">
        <v>13854</v>
      </c>
      <c r="B3097" s="25" t="s">
        <v>18911</v>
      </c>
      <c r="C3097" s="24">
        <v>3681</v>
      </c>
      <c r="D3097" s="24" t="s">
        <v>17076</v>
      </c>
      <c r="E3097" s="24" t="s">
        <v>3293</v>
      </c>
      <c r="F3097" s="26">
        <f>Table134[[#This Row],[ToMeasure]]-Table134[[#This Row],[FromMeasure]]</f>
        <v>0.73356474999999932</v>
      </c>
      <c r="G3097" s="27" t="s">
        <v>3294</v>
      </c>
      <c r="H3097" s="37">
        <v>136.84687331000001</v>
      </c>
      <c r="I3097" s="24" t="s">
        <v>500</v>
      </c>
      <c r="J3097" s="37">
        <v>137.58043806000001</v>
      </c>
      <c r="K3097" s="24" t="s">
        <v>3298</v>
      </c>
      <c r="L3097" s="28">
        <v>7795</v>
      </c>
      <c r="M3097" s="28">
        <v>0</v>
      </c>
      <c r="N3097" s="28">
        <v>7795</v>
      </c>
      <c r="O3097" s="25" t="s">
        <v>25525</v>
      </c>
      <c r="P3097" s="24" t="s">
        <v>203</v>
      </c>
      <c r="Q3097" s="24" t="s">
        <v>203</v>
      </c>
      <c r="R3097" s="28" t="s">
        <v>203</v>
      </c>
      <c r="S3097" s="28" t="s">
        <v>203</v>
      </c>
      <c r="T3097" s="29" t="s">
        <v>203</v>
      </c>
      <c r="U3097" s="28">
        <v>12270</v>
      </c>
      <c r="V3097" s="63"/>
      <c r="W3097" s="61">
        <f>(Table134[[#This Row],[2042 Future AADT]]-Table134[[#This Row],[AADT 2022]])/20*($W$5-2022)+Table134[[#This Row],[AADT 2022]]</f>
        <v>12270</v>
      </c>
      <c r="X3097" s="63"/>
    </row>
    <row r="3098" spans="1:24" s="21" customFormat="1" ht="24" customHeight="1" x14ac:dyDescent="0.25">
      <c r="A3098" s="24" t="s">
        <v>3297</v>
      </c>
      <c r="B3098" s="25" t="s">
        <v>18915</v>
      </c>
      <c r="C3098" s="24">
        <v>3690</v>
      </c>
      <c r="D3098" s="24" t="s">
        <v>17076</v>
      </c>
      <c r="E3098" s="24" t="s">
        <v>3293</v>
      </c>
      <c r="F3098" s="26">
        <f>Table134[[#This Row],[ToMeasure]]-Table134[[#This Row],[FromMeasure]]</f>
        <v>0.24873349999998595</v>
      </c>
      <c r="G3098" s="27" t="s">
        <v>3294</v>
      </c>
      <c r="H3098" s="37">
        <v>137.58043806000001</v>
      </c>
      <c r="I3098" s="24" t="s">
        <v>3298</v>
      </c>
      <c r="J3098" s="37">
        <v>137.82917155999999</v>
      </c>
      <c r="K3098" s="24" t="s">
        <v>502</v>
      </c>
      <c r="L3098" s="28">
        <v>8097</v>
      </c>
      <c r="M3098" s="28">
        <v>0</v>
      </c>
      <c r="N3098" s="28">
        <v>8097</v>
      </c>
      <c r="O3098" s="25" t="s">
        <v>25526</v>
      </c>
      <c r="P3098" s="24" t="s">
        <v>203</v>
      </c>
      <c r="Q3098" s="24" t="s">
        <v>203</v>
      </c>
      <c r="R3098" s="28" t="s">
        <v>203</v>
      </c>
      <c r="S3098" s="28" t="s">
        <v>203</v>
      </c>
      <c r="T3098" s="29" t="s">
        <v>203</v>
      </c>
      <c r="U3098" s="28">
        <v>12745</v>
      </c>
      <c r="V3098" s="63"/>
      <c r="W3098" s="61">
        <f>(Table134[[#This Row],[2042 Future AADT]]-Table134[[#This Row],[AADT 2022]])/20*($W$5-2022)+Table134[[#This Row],[AADT 2022]]</f>
        <v>12745</v>
      </c>
      <c r="X3098" s="63"/>
    </row>
    <row r="3099" spans="1:24" s="21" customFormat="1" ht="24" customHeight="1" x14ac:dyDescent="0.25">
      <c r="A3099" s="24" t="s">
        <v>11318</v>
      </c>
      <c r="B3099" s="25" t="s">
        <v>18916</v>
      </c>
      <c r="C3099" s="24">
        <v>3691</v>
      </c>
      <c r="D3099" s="24" t="s">
        <v>17076</v>
      </c>
      <c r="E3099" s="24" t="s">
        <v>3293</v>
      </c>
      <c r="F3099" s="26">
        <f>Table134[[#This Row],[ToMeasure]]-Table134[[#This Row],[FromMeasure]]</f>
        <v>1.0027665400000103</v>
      </c>
      <c r="G3099" s="27" t="s">
        <v>3294</v>
      </c>
      <c r="H3099" s="37">
        <v>137.82917155999999</v>
      </c>
      <c r="I3099" s="24" t="s">
        <v>502</v>
      </c>
      <c r="J3099" s="37">
        <v>138.8319381</v>
      </c>
      <c r="K3099" s="24" t="s">
        <v>504</v>
      </c>
      <c r="L3099" s="28">
        <v>7030</v>
      </c>
      <c r="M3099" s="28">
        <v>0</v>
      </c>
      <c r="N3099" s="28">
        <v>7030</v>
      </c>
      <c r="O3099" s="25" t="s">
        <v>25527</v>
      </c>
      <c r="P3099" s="24" t="s">
        <v>203</v>
      </c>
      <c r="Q3099" s="24" t="s">
        <v>203</v>
      </c>
      <c r="R3099" s="28" t="s">
        <v>203</v>
      </c>
      <c r="S3099" s="28" t="s">
        <v>203</v>
      </c>
      <c r="T3099" s="29" t="s">
        <v>203</v>
      </c>
      <c r="U3099" s="28">
        <v>11065</v>
      </c>
      <c r="V3099" s="63"/>
      <c r="W3099" s="61">
        <f>(Table134[[#This Row],[2042 Future AADT]]-Table134[[#This Row],[AADT 2022]])/20*($W$5-2022)+Table134[[#This Row],[AADT 2022]]</f>
        <v>11065</v>
      </c>
      <c r="X3099" s="63"/>
    </row>
    <row r="3100" spans="1:24" s="21" customFormat="1" ht="24" customHeight="1" x14ac:dyDescent="0.25">
      <c r="A3100" s="24" t="s">
        <v>13856</v>
      </c>
      <c r="B3100" s="25" t="s">
        <v>19138</v>
      </c>
      <c r="C3100" s="24">
        <v>4209</v>
      </c>
      <c r="D3100" s="24" t="s">
        <v>17076</v>
      </c>
      <c r="E3100" s="24" t="s">
        <v>3293</v>
      </c>
      <c r="F3100" s="26">
        <f>Table134[[#This Row],[ToMeasure]]-Table134[[#This Row],[FromMeasure]]</f>
        <v>0.44390423999999484</v>
      </c>
      <c r="G3100" s="27" t="s">
        <v>3294</v>
      </c>
      <c r="H3100" s="37">
        <v>235.77444843000001</v>
      </c>
      <c r="I3100" s="24" t="s">
        <v>13857</v>
      </c>
      <c r="J3100" s="37">
        <v>236.21835267</v>
      </c>
      <c r="K3100" s="24" t="s">
        <v>330</v>
      </c>
      <c r="L3100" s="28">
        <v>1069</v>
      </c>
      <c r="M3100" s="28">
        <v>949</v>
      </c>
      <c r="N3100" s="28">
        <v>2018</v>
      </c>
      <c r="O3100" s="25" t="s">
        <v>25528</v>
      </c>
      <c r="P3100" s="24">
        <v>11</v>
      </c>
      <c r="Q3100" s="24">
        <v>60</v>
      </c>
      <c r="R3100" s="28">
        <v>186</v>
      </c>
      <c r="S3100" s="28">
        <v>29</v>
      </c>
      <c r="T3100" s="29">
        <v>0.10654112983151635</v>
      </c>
      <c r="U3100" s="28">
        <v>3076</v>
      </c>
      <c r="V3100" s="63"/>
      <c r="W3100" s="61">
        <f>(Table134[[#This Row],[2042 Future AADT]]-Table134[[#This Row],[AADT 2022]])/20*($W$5-2022)+Table134[[#This Row],[AADT 2022]]</f>
        <v>3076</v>
      </c>
      <c r="X3100" s="63"/>
    </row>
    <row r="3101" spans="1:24" s="21" customFormat="1" ht="24" customHeight="1" x14ac:dyDescent="0.25">
      <c r="A3101" s="24" t="s">
        <v>11320</v>
      </c>
      <c r="B3101" s="25" t="s">
        <v>19137</v>
      </c>
      <c r="C3101" s="24">
        <v>4208</v>
      </c>
      <c r="D3101" s="24" t="s">
        <v>17076</v>
      </c>
      <c r="E3101" s="24" t="s">
        <v>3293</v>
      </c>
      <c r="F3101" s="26">
        <f>Table134[[#This Row],[ToMeasure]]-Table134[[#This Row],[FromMeasure]]</f>
        <v>0.50141881999999782</v>
      </c>
      <c r="G3101" s="27" t="s">
        <v>3294</v>
      </c>
      <c r="H3101" s="37">
        <v>236.21835267</v>
      </c>
      <c r="I3101" s="24" t="s">
        <v>330</v>
      </c>
      <c r="J3101" s="37">
        <v>236.71977149</v>
      </c>
      <c r="K3101" s="24" t="s">
        <v>11321</v>
      </c>
      <c r="L3101" s="28">
        <v>1071</v>
      </c>
      <c r="M3101" s="28">
        <v>1060</v>
      </c>
      <c r="N3101" s="28">
        <v>2131</v>
      </c>
      <c r="O3101" s="25" t="s">
        <v>25529</v>
      </c>
      <c r="P3101" s="24">
        <v>11</v>
      </c>
      <c r="Q3101" s="24">
        <v>54</v>
      </c>
      <c r="R3101" s="28">
        <v>194</v>
      </c>
      <c r="S3101" s="28">
        <v>31</v>
      </c>
      <c r="T3101" s="29">
        <v>0.10558423275457532</v>
      </c>
      <c r="U3101" s="28">
        <v>3248</v>
      </c>
      <c r="V3101" s="63"/>
      <c r="W3101" s="61">
        <f>(Table134[[#This Row],[2042 Future AADT]]-Table134[[#This Row],[AADT 2022]])/20*($W$5-2022)+Table134[[#This Row],[AADT 2022]]</f>
        <v>3248</v>
      </c>
      <c r="X3101" s="63"/>
    </row>
    <row r="3102" spans="1:24" s="21" customFormat="1" ht="24" customHeight="1" x14ac:dyDescent="0.25">
      <c r="A3102" s="24" t="s">
        <v>3300</v>
      </c>
      <c r="B3102" s="25" t="s">
        <v>19251</v>
      </c>
      <c r="C3102" s="24">
        <v>4332</v>
      </c>
      <c r="D3102" s="24" t="s">
        <v>17076</v>
      </c>
      <c r="E3102" s="24" t="s">
        <v>3293</v>
      </c>
      <c r="F3102" s="26">
        <f>Table134[[#This Row],[ToMeasure]]-Table134[[#This Row],[FromMeasure]]</f>
        <v>0.16085699999999292</v>
      </c>
      <c r="G3102" s="27" t="s">
        <v>3294</v>
      </c>
      <c r="H3102" s="37">
        <v>255.64052100000001</v>
      </c>
      <c r="I3102" s="24" t="s">
        <v>203</v>
      </c>
      <c r="J3102" s="37">
        <v>255.801378</v>
      </c>
      <c r="K3102" s="24" t="s">
        <v>203</v>
      </c>
      <c r="L3102" s="28">
        <v>7875</v>
      </c>
      <c r="M3102" s="28">
        <v>0</v>
      </c>
      <c r="N3102" s="28">
        <v>7875</v>
      </c>
      <c r="O3102" s="25" t="s">
        <v>25530</v>
      </c>
      <c r="P3102" s="24">
        <v>11</v>
      </c>
      <c r="Q3102" s="24">
        <v>54</v>
      </c>
      <c r="R3102" s="28">
        <v>768</v>
      </c>
      <c r="S3102" s="28">
        <v>124</v>
      </c>
      <c r="T3102" s="29">
        <v>0.11326984126984127</v>
      </c>
      <c r="U3102" s="28">
        <v>13241</v>
      </c>
      <c r="V3102" s="63"/>
      <c r="W3102" s="61">
        <f>(Table134[[#This Row],[2042 Future AADT]]-Table134[[#This Row],[AADT 2022]])/20*($W$5-2022)+Table134[[#This Row],[AADT 2022]]</f>
        <v>13241</v>
      </c>
      <c r="X3102" s="63"/>
    </row>
    <row r="3103" spans="1:24" s="21" customFormat="1" ht="24" customHeight="1" x14ac:dyDescent="0.25">
      <c r="A3103" s="24" t="s">
        <v>3302</v>
      </c>
      <c r="B3103" s="25" t="s">
        <v>19281</v>
      </c>
      <c r="C3103" s="24">
        <v>4359</v>
      </c>
      <c r="D3103" s="24" t="s">
        <v>17076</v>
      </c>
      <c r="E3103" s="24" t="s">
        <v>3293</v>
      </c>
      <c r="F3103" s="26">
        <f>Table134[[#This Row],[ToMeasure]]-Table134[[#This Row],[FromMeasure]]</f>
        <v>6.5545000000042819E-2</v>
      </c>
      <c r="G3103" s="27" t="s">
        <v>3303</v>
      </c>
      <c r="H3103" s="37">
        <v>257.11170099999998</v>
      </c>
      <c r="I3103" s="24" t="s">
        <v>370</v>
      </c>
      <c r="J3103" s="37">
        <v>257.17724600000003</v>
      </c>
      <c r="K3103" s="24" t="s">
        <v>3294</v>
      </c>
      <c r="L3103" s="28">
        <v>409</v>
      </c>
      <c r="M3103" s="28">
        <v>0</v>
      </c>
      <c r="N3103" s="28">
        <v>409</v>
      </c>
      <c r="O3103" s="25" t="s">
        <v>25531</v>
      </c>
      <c r="P3103" s="24">
        <v>13</v>
      </c>
      <c r="Q3103" s="24">
        <v>52</v>
      </c>
      <c r="R3103" s="28">
        <v>16</v>
      </c>
      <c r="S3103" s="28">
        <v>17</v>
      </c>
      <c r="T3103" s="29">
        <v>8.0684596577017112E-2</v>
      </c>
      <c r="U3103" s="28">
        <v>688</v>
      </c>
      <c r="V3103" s="63"/>
      <c r="W3103" s="61">
        <f>(Table134[[#This Row],[2042 Future AADT]]-Table134[[#This Row],[AADT 2022]])/20*($W$5-2022)+Table134[[#This Row],[AADT 2022]]</f>
        <v>688</v>
      </c>
      <c r="X3103" s="63"/>
    </row>
    <row r="3104" spans="1:24" s="21" customFormat="1" ht="24" customHeight="1" x14ac:dyDescent="0.25">
      <c r="A3104" s="24" t="s">
        <v>13859</v>
      </c>
      <c r="B3104" s="25" t="s">
        <v>19280</v>
      </c>
      <c r="C3104" s="24">
        <v>4358</v>
      </c>
      <c r="D3104" s="24" t="s">
        <v>17076</v>
      </c>
      <c r="E3104" s="24" t="s">
        <v>3293</v>
      </c>
      <c r="F3104" s="26">
        <f>Table134[[#This Row],[ToMeasure]]-Table134[[#This Row],[FromMeasure]]</f>
        <v>0.11314889999999878</v>
      </c>
      <c r="G3104" s="27" t="s">
        <v>3294</v>
      </c>
      <c r="H3104" s="37">
        <v>257.2724106</v>
      </c>
      <c r="I3104" s="24" t="s">
        <v>13421</v>
      </c>
      <c r="J3104" s="37">
        <v>257.3855595</v>
      </c>
      <c r="K3104" s="24" t="s">
        <v>373</v>
      </c>
      <c r="L3104" s="28">
        <v>9280</v>
      </c>
      <c r="M3104" s="28">
        <v>0</v>
      </c>
      <c r="N3104" s="28">
        <v>9280</v>
      </c>
      <c r="O3104" s="25" t="s">
        <v>25532</v>
      </c>
      <c r="P3104" s="24">
        <v>9</v>
      </c>
      <c r="Q3104" s="24">
        <v>52</v>
      </c>
      <c r="R3104" s="28">
        <v>607</v>
      </c>
      <c r="S3104" s="28">
        <v>145</v>
      </c>
      <c r="T3104" s="29">
        <v>8.1034482758620685E-2</v>
      </c>
      <c r="U3104" s="28">
        <v>14146</v>
      </c>
      <c r="V3104" s="63"/>
      <c r="W3104" s="61">
        <f>(Table134[[#This Row],[2042 Future AADT]]-Table134[[#This Row],[AADT 2022]])/20*($W$5-2022)+Table134[[#This Row],[AADT 2022]]</f>
        <v>14146</v>
      </c>
      <c r="X3104" s="63"/>
    </row>
    <row r="3105" spans="1:24" s="21" customFormat="1" ht="24" customHeight="1" x14ac:dyDescent="0.25">
      <c r="A3105" s="24" t="s">
        <v>11323</v>
      </c>
      <c r="B3105" s="25" t="s">
        <v>19282</v>
      </c>
      <c r="C3105" s="24">
        <v>4360</v>
      </c>
      <c r="D3105" s="24" t="s">
        <v>17076</v>
      </c>
      <c r="E3105" s="24" t="s">
        <v>3293</v>
      </c>
      <c r="F3105" s="26">
        <f>Table134[[#This Row],[ToMeasure]]-Table134[[#This Row],[FromMeasure]]</f>
        <v>0.29133309999997437</v>
      </c>
      <c r="G3105" s="27" t="s">
        <v>3294</v>
      </c>
      <c r="H3105" s="37">
        <v>257.3855595</v>
      </c>
      <c r="I3105" s="24" t="s">
        <v>373</v>
      </c>
      <c r="J3105" s="37">
        <v>257.67689259999997</v>
      </c>
      <c r="K3105" s="24" t="s">
        <v>3733</v>
      </c>
      <c r="L3105" s="28">
        <v>7068</v>
      </c>
      <c r="M3105" s="28">
        <v>0</v>
      </c>
      <c r="N3105" s="28">
        <v>7068</v>
      </c>
      <c r="O3105" s="25" t="s">
        <v>25533</v>
      </c>
      <c r="P3105" s="24">
        <v>10</v>
      </c>
      <c r="Q3105" s="24">
        <v>52</v>
      </c>
      <c r="R3105" s="28">
        <v>607</v>
      </c>
      <c r="S3105" s="28">
        <v>145</v>
      </c>
      <c r="T3105" s="29">
        <v>0.10639501980758348</v>
      </c>
      <c r="U3105" s="28">
        <v>10683</v>
      </c>
      <c r="V3105" s="63"/>
      <c r="W3105" s="61">
        <f>(Table134[[#This Row],[2042 Future AADT]]-Table134[[#This Row],[AADT 2022]])/20*($W$5-2022)+Table134[[#This Row],[AADT 2022]]</f>
        <v>10683</v>
      </c>
      <c r="X3105" s="63"/>
    </row>
    <row r="3106" spans="1:24" s="21" customFormat="1" ht="24" customHeight="1" x14ac:dyDescent="0.25">
      <c r="A3106" s="24" t="s">
        <v>7044</v>
      </c>
      <c r="B3106" s="25" t="s">
        <v>18767</v>
      </c>
      <c r="C3106" s="24">
        <v>3396</v>
      </c>
      <c r="D3106" s="24" t="s">
        <v>17076</v>
      </c>
      <c r="E3106" s="24" t="s">
        <v>3306</v>
      </c>
      <c r="F3106" s="26">
        <f>Table134[[#This Row],[ToMeasure]]-Table134[[#This Row],[FromMeasure]]</f>
        <v>0.40882601999999935</v>
      </c>
      <c r="G3106" s="27" t="s">
        <v>1114</v>
      </c>
      <c r="H3106" s="37">
        <v>11.780176900000001</v>
      </c>
      <c r="I3106" s="24" t="s">
        <v>7045</v>
      </c>
      <c r="J3106" s="37">
        <v>12.18900292</v>
      </c>
      <c r="K3106" s="24" t="s">
        <v>7046</v>
      </c>
      <c r="L3106" s="28">
        <v>25</v>
      </c>
      <c r="M3106" s="28">
        <v>0</v>
      </c>
      <c r="N3106" s="28">
        <v>25</v>
      </c>
      <c r="O3106" s="25" t="s">
        <v>25534</v>
      </c>
      <c r="P3106" s="24">
        <v>26</v>
      </c>
      <c r="Q3106" s="24" t="s">
        <v>203</v>
      </c>
      <c r="R3106" s="28" t="s">
        <v>203</v>
      </c>
      <c r="S3106" s="28" t="s">
        <v>203</v>
      </c>
      <c r="T3106" s="29" t="s">
        <v>203</v>
      </c>
      <c r="U3106" s="28">
        <v>40</v>
      </c>
      <c r="V3106" s="63"/>
      <c r="W3106" s="61">
        <f>(Table134[[#This Row],[2042 Future AADT]]-Table134[[#This Row],[AADT 2022]])/20*($W$5-2022)+Table134[[#This Row],[AADT 2022]]</f>
        <v>40</v>
      </c>
      <c r="X3106" s="63"/>
    </row>
    <row r="3107" spans="1:24" s="21" customFormat="1" ht="24" customHeight="1" x14ac:dyDescent="0.25">
      <c r="A3107" s="24" t="s">
        <v>3305</v>
      </c>
      <c r="B3107" s="25" t="s">
        <v>18912</v>
      </c>
      <c r="C3107" s="24">
        <v>3682</v>
      </c>
      <c r="D3107" s="24" t="s">
        <v>17076</v>
      </c>
      <c r="E3107" s="24" t="s">
        <v>3306</v>
      </c>
      <c r="F3107" s="26">
        <f>Table134[[#This Row],[ToMeasure]]-Table134[[#This Row],[FromMeasure]]</f>
        <v>0.79541456999999127</v>
      </c>
      <c r="G3107" s="27" t="s">
        <v>1114</v>
      </c>
      <c r="H3107" s="37">
        <v>136.28620418</v>
      </c>
      <c r="I3107" s="24" t="s">
        <v>500</v>
      </c>
      <c r="J3107" s="37">
        <v>137.08161874999999</v>
      </c>
      <c r="K3107" s="24" t="s">
        <v>3307</v>
      </c>
      <c r="L3107" s="28">
        <v>9056</v>
      </c>
      <c r="M3107" s="28">
        <v>0</v>
      </c>
      <c r="N3107" s="28">
        <v>9056</v>
      </c>
      <c r="O3107" s="25" t="s">
        <v>25535</v>
      </c>
      <c r="P3107" s="24" t="s">
        <v>203</v>
      </c>
      <c r="Q3107" s="24" t="s">
        <v>203</v>
      </c>
      <c r="R3107" s="28" t="s">
        <v>203</v>
      </c>
      <c r="S3107" s="28" t="s">
        <v>203</v>
      </c>
      <c r="T3107" s="29" t="s">
        <v>203</v>
      </c>
      <c r="U3107" s="28">
        <v>14254</v>
      </c>
      <c r="V3107" s="63"/>
      <c r="W3107" s="61">
        <f>(Table134[[#This Row],[2042 Future AADT]]-Table134[[#This Row],[AADT 2022]])/20*($W$5-2022)+Table134[[#This Row],[AADT 2022]]</f>
        <v>14254</v>
      </c>
      <c r="X3107" s="63"/>
    </row>
    <row r="3108" spans="1:24" s="21" customFormat="1" ht="24" customHeight="1" x14ac:dyDescent="0.25">
      <c r="A3108" s="24" t="s">
        <v>7049</v>
      </c>
      <c r="B3108" s="25" t="s">
        <v>18918</v>
      </c>
      <c r="C3108" s="24">
        <v>3693</v>
      </c>
      <c r="D3108" s="24" t="s">
        <v>17076</v>
      </c>
      <c r="E3108" s="24" t="s">
        <v>3306</v>
      </c>
      <c r="F3108" s="26">
        <f>Table134[[#This Row],[ToMeasure]]-Table134[[#This Row],[FromMeasure]]</f>
        <v>0.18651667000000316</v>
      </c>
      <c r="G3108" s="27" t="s">
        <v>1114</v>
      </c>
      <c r="H3108" s="37">
        <v>137.08161874999999</v>
      </c>
      <c r="I3108" s="24" t="s">
        <v>3307</v>
      </c>
      <c r="J3108" s="37">
        <v>137.26813541999999</v>
      </c>
      <c r="K3108" s="24" t="s">
        <v>502</v>
      </c>
      <c r="L3108" s="28">
        <v>11789</v>
      </c>
      <c r="M3108" s="28">
        <v>0</v>
      </c>
      <c r="N3108" s="28">
        <v>11789</v>
      </c>
      <c r="O3108" s="25" t="s">
        <v>25536</v>
      </c>
      <c r="P3108" s="24" t="s">
        <v>203</v>
      </c>
      <c r="Q3108" s="24" t="s">
        <v>203</v>
      </c>
      <c r="R3108" s="28" t="s">
        <v>203</v>
      </c>
      <c r="S3108" s="28" t="s">
        <v>203</v>
      </c>
      <c r="T3108" s="29" t="s">
        <v>203</v>
      </c>
      <c r="U3108" s="28">
        <v>18556</v>
      </c>
      <c r="V3108" s="63"/>
      <c r="W3108" s="61">
        <f>(Table134[[#This Row],[2042 Future AADT]]-Table134[[#This Row],[AADT 2022]])/20*($W$5-2022)+Table134[[#This Row],[AADT 2022]]</f>
        <v>18556</v>
      </c>
      <c r="X3108" s="63"/>
    </row>
    <row r="3109" spans="1:24" s="21" customFormat="1" ht="24" customHeight="1" x14ac:dyDescent="0.25">
      <c r="A3109" s="24" t="s">
        <v>7051</v>
      </c>
      <c r="B3109" s="25" t="s">
        <v>18917</v>
      </c>
      <c r="C3109" s="24">
        <v>3692</v>
      </c>
      <c r="D3109" s="24" t="s">
        <v>17076</v>
      </c>
      <c r="E3109" s="24" t="s">
        <v>3306</v>
      </c>
      <c r="F3109" s="26">
        <f>Table134[[#This Row],[ToMeasure]]-Table134[[#This Row],[FromMeasure]]</f>
        <v>0.99972447000001807</v>
      </c>
      <c r="G3109" s="27" t="s">
        <v>1114</v>
      </c>
      <c r="H3109" s="37">
        <v>137.26813541999999</v>
      </c>
      <c r="I3109" s="24" t="s">
        <v>502</v>
      </c>
      <c r="J3109" s="37">
        <v>138.26785989000001</v>
      </c>
      <c r="K3109" s="24" t="s">
        <v>504</v>
      </c>
      <c r="L3109" s="28">
        <v>13186</v>
      </c>
      <c r="M3109" s="28">
        <v>0</v>
      </c>
      <c r="N3109" s="28">
        <v>13186</v>
      </c>
      <c r="O3109" s="25" t="s">
        <v>25537</v>
      </c>
      <c r="P3109" s="24" t="s">
        <v>203</v>
      </c>
      <c r="Q3109" s="24" t="s">
        <v>203</v>
      </c>
      <c r="R3109" s="28" t="s">
        <v>203</v>
      </c>
      <c r="S3109" s="28" t="s">
        <v>203</v>
      </c>
      <c r="T3109" s="29" t="s">
        <v>203</v>
      </c>
      <c r="U3109" s="28">
        <v>20755</v>
      </c>
      <c r="V3109" s="63"/>
      <c r="W3109" s="61">
        <f>(Table134[[#This Row],[2042 Future AADT]]-Table134[[#This Row],[AADT 2022]])/20*($W$5-2022)+Table134[[#This Row],[AADT 2022]]</f>
        <v>20755</v>
      </c>
      <c r="X3109" s="63"/>
    </row>
    <row r="3110" spans="1:24" s="21" customFormat="1" ht="24" customHeight="1" x14ac:dyDescent="0.25">
      <c r="A3110" s="24" t="s">
        <v>11325</v>
      </c>
      <c r="B3110" s="25" t="s">
        <v>19356</v>
      </c>
      <c r="C3110" s="24">
        <v>4466</v>
      </c>
      <c r="D3110" s="24" t="s">
        <v>17076</v>
      </c>
      <c r="E3110" s="24" t="s">
        <v>3306</v>
      </c>
      <c r="F3110" s="26">
        <f>Table134[[#This Row],[ToMeasure]]-Table134[[#This Row],[FromMeasure]]</f>
        <v>0.13134089999999787</v>
      </c>
      <c r="G3110" s="27" t="s">
        <v>10845</v>
      </c>
      <c r="H3110" s="37">
        <v>273.48450129999998</v>
      </c>
      <c r="I3110" s="24" t="s">
        <v>1114</v>
      </c>
      <c r="J3110" s="37">
        <v>273.61584219999997</v>
      </c>
      <c r="K3110" s="24" t="s">
        <v>1114</v>
      </c>
      <c r="L3110" s="28">
        <v>639</v>
      </c>
      <c r="M3110" s="28">
        <v>706</v>
      </c>
      <c r="N3110" s="28">
        <v>1345</v>
      </c>
      <c r="O3110" s="25" t="s">
        <v>25538</v>
      </c>
      <c r="P3110" s="24">
        <v>15</v>
      </c>
      <c r="Q3110" s="24">
        <v>80</v>
      </c>
      <c r="R3110" s="28">
        <v>42</v>
      </c>
      <c r="S3110" s="28">
        <v>163</v>
      </c>
      <c r="T3110" s="29">
        <v>0.15241635687732341</v>
      </c>
      <c r="U3110" s="28">
        <v>2050</v>
      </c>
      <c r="V3110" s="63"/>
      <c r="W3110" s="61">
        <f>(Table134[[#This Row],[2042 Future AADT]]-Table134[[#This Row],[AADT 2022]])/20*($W$5-2022)+Table134[[#This Row],[AADT 2022]]</f>
        <v>2050</v>
      </c>
      <c r="X3110" s="63"/>
    </row>
    <row r="3111" spans="1:24" s="21" customFormat="1" ht="24" customHeight="1" x14ac:dyDescent="0.25">
      <c r="A3111" s="24" t="s">
        <v>13861</v>
      </c>
      <c r="B3111" s="25"/>
      <c r="C3111" s="24" t="s">
        <v>203</v>
      </c>
      <c r="D3111" s="24" t="s">
        <v>17076</v>
      </c>
      <c r="E3111" s="24" t="s">
        <v>3306</v>
      </c>
      <c r="F3111" s="26">
        <f>Table134[[#This Row],[ToMeasure]]-Table134[[#This Row],[FromMeasure]]</f>
        <v>0.1727130000000443</v>
      </c>
      <c r="G3111" s="27" t="s">
        <v>1114</v>
      </c>
      <c r="H3111" s="37">
        <v>285.15679799999998</v>
      </c>
      <c r="I3111" s="24" t="s">
        <v>13862</v>
      </c>
      <c r="J3111" s="37">
        <v>285.32951100000002</v>
      </c>
      <c r="K3111" s="24" t="s">
        <v>13863</v>
      </c>
      <c r="L3111" s="28" t="s">
        <v>203</v>
      </c>
      <c r="M3111" s="28" t="s">
        <v>203</v>
      </c>
      <c r="N3111" s="28">
        <v>370</v>
      </c>
      <c r="O3111" s="25" t="s">
        <v>25539</v>
      </c>
      <c r="P3111" s="24" t="s">
        <v>203</v>
      </c>
      <c r="Q3111" s="24" t="s">
        <v>203</v>
      </c>
      <c r="R3111" s="28" t="s">
        <v>203</v>
      </c>
      <c r="S3111" s="28" t="s">
        <v>203</v>
      </c>
      <c r="T3111" s="29" t="s">
        <v>203</v>
      </c>
      <c r="U3111" s="28">
        <v>524</v>
      </c>
      <c r="V3111" s="63"/>
      <c r="W3111" s="61">
        <f>(Table134[[#This Row],[2042 Future AADT]]-Table134[[#This Row],[AADT 2022]])/20*($W$5-2022)+Table134[[#This Row],[AADT 2022]]</f>
        <v>524</v>
      </c>
      <c r="X3111" s="63"/>
    </row>
    <row r="3112" spans="1:24" s="21" customFormat="1" ht="24" customHeight="1" x14ac:dyDescent="0.25">
      <c r="A3112" s="24" t="s">
        <v>13865</v>
      </c>
      <c r="B3112" s="25"/>
      <c r="C3112" s="24">
        <v>4536</v>
      </c>
      <c r="D3112" s="24" t="s">
        <v>17076</v>
      </c>
      <c r="E3112" s="24" t="s">
        <v>3306</v>
      </c>
      <c r="F3112" s="26">
        <f>Table134[[#This Row],[ToMeasure]]-Table134[[#This Row],[FromMeasure]]</f>
        <v>6.8991900000014539E-2</v>
      </c>
      <c r="G3112" s="27" t="s">
        <v>1114</v>
      </c>
      <c r="H3112" s="37">
        <v>299.0529871</v>
      </c>
      <c r="I3112" s="24" t="s">
        <v>13866</v>
      </c>
      <c r="J3112" s="37">
        <v>299.12197900000001</v>
      </c>
      <c r="K3112" s="24" t="s">
        <v>13867</v>
      </c>
      <c r="L3112" s="28">
        <v>19</v>
      </c>
      <c r="M3112" s="28">
        <v>0</v>
      </c>
      <c r="N3112" s="28">
        <v>19</v>
      </c>
      <c r="O3112" s="25" t="s">
        <v>25540</v>
      </c>
      <c r="P3112" s="24">
        <v>11</v>
      </c>
      <c r="Q3112" s="24" t="s">
        <v>203</v>
      </c>
      <c r="R3112" s="28">
        <v>1</v>
      </c>
      <c r="S3112" s="28">
        <v>1</v>
      </c>
      <c r="T3112" s="29">
        <v>0.10526315789473684</v>
      </c>
      <c r="U3112" s="28">
        <v>33</v>
      </c>
      <c r="V3112" s="63"/>
      <c r="W3112" s="61">
        <f>(Table134[[#This Row],[2042 Future AADT]]-Table134[[#This Row],[AADT 2022]])/20*($W$5-2022)+Table134[[#This Row],[AADT 2022]]</f>
        <v>33</v>
      </c>
      <c r="X3112" s="63"/>
    </row>
    <row r="3113" spans="1:24" s="21" customFormat="1" ht="24" customHeight="1" x14ac:dyDescent="0.25">
      <c r="A3113" s="24" t="s">
        <v>3311</v>
      </c>
      <c r="B3113" s="25" t="s">
        <v>19436</v>
      </c>
      <c r="C3113" s="24">
        <v>4626</v>
      </c>
      <c r="D3113" s="24" t="s">
        <v>17076</v>
      </c>
      <c r="E3113" s="24" t="s">
        <v>3306</v>
      </c>
      <c r="F3113" s="26">
        <f>Table134[[#This Row],[ToMeasure]]-Table134[[#This Row],[FromMeasure]]</f>
        <v>0.4207698000000164</v>
      </c>
      <c r="G3113" s="27" t="s">
        <v>3312</v>
      </c>
      <c r="H3113" s="37">
        <v>333.13826420999999</v>
      </c>
      <c r="I3113" s="24" t="s">
        <v>1114</v>
      </c>
      <c r="J3113" s="37">
        <v>333.55903401</v>
      </c>
      <c r="K3113" s="24" t="s">
        <v>1114</v>
      </c>
      <c r="L3113" s="28">
        <v>436</v>
      </c>
      <c r="M3113" s="28">
        <v>0</v>
      </c>
      <c r="N3113" s="28">
        <v>436</v>
      </c>
      <c r="O3113" s="25" t="s">
        <v>25541</v>
      </c>
      <c r="P3113" s="24">
        <v>13</v>
      </c>
      <c r="Q3113" s="24" t="s">
        <v>203</v>
      </c>
      <c r="R3113" s="28">
        <v>42</v>
      </c>
      <c r="S3113" s="28">
        <v>18</v>
      </c>
      <c r="T3113" s="29">
        <v>0.13761467889908258</v>
      </c>
      <c r="U3113" s="28">
        <v>765</v>
      </c>
      <c r="V3113" s="63"/>
      <c r="W3113" s="61">
        <f>(Table134[[#This Row],[2042 Future AADT]]-Table134[[#This Row],[AADT 2022]])/20*($W$5-2022)+Table134[[#This Row],[AADT 2022]]</f>
        <v>765</v>
      </c>
      <c r="X3113" s="63"/>
    </row>
    <row r="3114" spans="1:24" s="21" customFormat="1" ht="24" customHeight="1" x14ac:dyDescent="0.25">
      <c r="A3114" s="24" t="s">
        <v>11873</v>
      </c>
      <c r="B3114" s="25" t="s">
        <v>19725</v>
      </c>
      <c r="C3114" s="24">
        <v>5049</v>
      </c>
      <c r="D3114" s="24" t="s">
        <v>17076</v>
      </c>
      <c r="E3114" s="24" t="s">
        <v>11870</v>
      </c>
      <c r="F3114" s="26">
        <f>Table134[[#This Row],[ToMeasure]]-Table134[[#This Row],[FromMeasure]]</f>
        <v>0.13678757</v>
      </c>
      <c r="G3114" s="27" t="s">
        <v>6211</v>
      </c>
      <c r="H3114" s="37">
        <v>0.14712652000000001</v>
      </c>
      <c r="I3114" s="24" t="s">
        <v>10523</v>
      </c>
      <c r="J3114" s="37">
        <v>0.28391409000000001</v>
      </c>
      <c r="K3114" s="24" t="s">
        <v>675</v>
      </c>
      <c r="L3114" s="28">
        <v>2174</v>
      </c>
      <c r="M3114" s="28">
        <v>0</v>
      </c>
      <c r="N3114" s="28">
        <v>2174</v>
      </c>
      <c r="O3114" s="25" t="s">
        <v>25542</v>
      </c>
      <c r="P3114" s="24">
        <v>13</v>
      </c>
      <c r="Q3114" s="24" t="s">
        <v>203</v>
      </c>
      <c r="R3114" s="28" t="s">
        <v>203</v>
      </c>
      <c r="S3114" s="28" t="s">
        <v>203</v>
      </c>
      <c r="T3114" s="29" t="s">
        <v>203</v>
      </c>
      <c r="U3114" s="28">
        <v>3422</v>
      </c>
      <c r="V3114" s="63"/>
      <c r="W3114" s="61">
        <f>(Table134[[#This Row],[2042 Future AADT]]-Table134[[#This Row],[AADT 2022]])/20*($W$5-2022)+Table134[[#This Row],[AADT 2022]]</f>
        <v>3422</v>
      </c>
      <c r="X3114" s="63"/>
    </row>
    <row r="3115" spans="1:24" s="21" customFormat="1" ht="24" customHeight="1" x14ac:dyDescent="0.25">
      <c r="A3115" s="24" t="s">
        <v>7340</v>
      </c>
      <c r="B3115" s="25" t="s">
        <v>19724</v>
      </c>
      <c r="C3115" s="24">
        <v>5048</v>
      </c>
      <c r="D3115" s="24" t="s">
        <v>17076</v>
      </c>
      <c r="E3115" s="24" t="s">
        <v>7341</v>
      </c>
      <c r="F3115" s="26">
        <f>Table134[[#This Row],[ToMeasure]]-Table134[[#This Row],[FromMeasure]]</f>
        <v>0.11663018</v>
      </c>
      <c r="G3115" s="27" t="s">
        <v>6211</v>
      </c>
      <c r="H3115" s="37">
        <v>0</v>
      </c>
      <c r="I3115" s="24" t="s">
        <v>675</v>
      </c>
      <c r="J3115" s="37">
        <v>0.11663018</v>
      </c>
      <c r="K3115" s="24" t="s">
        <v>7342</v>
      </c>
      <c r="L3115" s="28">
        <v>2547</v>
      </c>
      <c r="M3115" s="28">
        <v>0</v>
      </c>
      <c r="N3115" s="28">
        <v>2547</v>
      </c>
      <c r="O3115" s="25" t="s">
        <v>25543</v>
      </c>
      <c r="P3115" s="24">
        <v>9</v>
      </c>
      <c r="Q3115" s="24" t="s">
        <v>203</v>
      </c>
      <c r="R3115" s="28" t="s">
        <v>203</v>
      </c>
      <c r="S3115" s="28" t="s">
        <v>203</v>
      </c>
      <c r="T3115" s="29" t="s">
        <v>203</v>
      </c>
      <c r="U3115" s="28">
        <v>4009</v>
      </c>
      <c r="V3115" s="63"/>
      <c r="W3115" s="61">
        <f>(Table134[[#This Row],[2042 Future AADT]]-Table134[[#This Row],[AADT 2022]])/20*($W$5-2022)+Table134[[#This Row],[AADT 2022]]</f>
        <v>4009</v>
      </c>
      <c r="X3115" s="63"/>
    </row>
    <row r="3116" spans="1:24" s="21" customFormat="1" ht="24" customHeight="1" x14ac:dyDescent="0.25">
      <c r="A3116" s="24" t="s">
        <v>11878</v>
      </c>
      <c r="B3116" s="25" t="s">
        <v>19722</v>
      </c>
      <c r="C3116" s="24">
        <v>5047</v>
      </c>
      <c r="D3116" s="24" t="s">
        <v>17076</v>
      </c>
      <c r="E3116" s="24" t="s">
        <v>8389</v>
      </c>
      <c r="F3116" s="26">
        <f>Table134[[#This Row],[ToMeasure]]-Table134[[#This Row],[FromMeasure]]</f>
        <v>0.1780544</v>
      </c>
      <c r="G3116" s="27" t="s">
        <v>682</v>
      </c>
      <c r="H3116" s="37">
        <v>0</v>
      </c>
      <c r="I3116" s="24" t="s">
        <v>10523</v>
      </c>
      <c r="J3116" s="37">
        <v>0.1780544</v>
      </c>
      <c r="K3116" s="24" t="s">
        <v>10524</v>
      </c>
      <c r="L3116" s="28">
        <v>12219</v>
      </c>
      <c r="M3116" s="28">
        <v>0</v>
      </c>
      <c r="N3116" s="28">
        <v>12219</v>
      </c>
      <c r="O3116" s="25" t="s">
        <v>25544</v>
      </c>
      <c r="P3116" s="24">
        <v>14</v>
      </c>
      <c r="Q3116" s="24" t="s">
        <v>203</v>
      </c>
      <c r="R3116" s="28" t="s">
        <v>203</v>
      </c>
      <c r="S3116" s="28" t="s">
        <v>203</v>
      </c>
      <c r="T3116" s="29" t="s">
        <v>203</v>
      </c>
      <c r="U3116" s="28">
        <v>19233</v>
      </c>
      <c r="V3116" s="63"/>
      <c r="W3116" s="61">
        <f>(Table134[[#This Row],[2042 Future AADT]]-Table134[[#This Row],[AADT 2022]])/20*($W$5-2022)+Table134[[#This Row],[AADT 2022]]</f>
        <v>19233</v>
      </c>
      <c r="X3116" s="63"/>
    </row>
    <row r="3117" spans="1:24" s="21" customFormat="1" ht="24" customHeight="1" x14ac:dyDescent="0.25">
      <c r="A3117" s="24" t="s">
        <v>7934</v>
      </c>
      <c r="B3117" s="25" t="s">
        <v>20019</v>
      </c>
      <c r="C3117" s="24">
        <v>5578</v>
      </c>
      <c r="D3117" s="24" t="s">
        <v>17076</v>
      </c>
      <c r="E3117" s="24" t="s">
        <v>2416</v>
      </c>
      <c r="F3117" s="26">
        <f>Table134[[#This Row],[ToMeasure]]-Table134[[#This Row],[FromMeasure]]</f>
        <v>2.8093680000004895E-2</v>
      </c>
      <c r="G3117" s="27" t="s">
        <v>2414</v>
      </c>
      <c r="H3117" s="37">
        <v>38.864238319999998</v>
      </c>
      <c r="I3117" s="24" t="s">
        <v>730</v>
      </c>
      <c r="J3117" s="37">
        <v>38.892332000000003</v>
      </c>
      <c r="K3117" s="24" t="s">
        <v>7935</v>
      </c>
      <c r="L3117" s="28" t="s">
        <v>203</v>
      </c>
      <c r="M3117" s="28" t="s">
        <v>203</v>
      </c>
      <c r="N3117" s="32">
        <v>1873</v>
      </c>
      <c r="O3117" s="25" t="s">
        <v>25545</v>
      </c>
      <c r="P3117" s="24">
        <v>11</v>
      </c>
      <c r="Q3117" s="24" t="s">
        <v>203</v>
      </c>
      <c r="R3117" s="28">
        <v>168</v>
      </c>
      <c r="S3117" s="28">
        <v>27</v>
      </c>
      <c r="T3117" s="29">
        <v>0.10411105178857448</v>
      </c>
      <c r="U3117" s="28">
        <v>3427</v>
      </c>
      <c r="V3117" s="63"/>
      <c r="W3117" s="61">
        <f>(Table134[[#This Row],[2042 Future AADT]]-Table134[[#This Row],[AADT 2022]])/20*($W$5-2022)+Table134[[#This Row],[AADT 2022]]</f>
        <v>3427</v>
      </c>
      <c r="X3117" s="63"/>
    </row>
    <row r="3118" spans="1:24" s="21" customFormat="1" ht="24" customHeight="1" x14ac:dyDescent="0.25">
      <c r="A3118" s="24" t="s">
        <v>12001</v>
      </c>
      <c r="B3118" s="25" t="s">
        <v>20045</v>
      </c>
      <c r="C3118" s="24">
        <v>5627</v>
      </c>
      <c r="D3118" s="24" t="s">
        <v>17076</v>
      </c>
      <c r="E3118" s="24" t="s">
        <v>2175</v>
      </c>
      <c r="F3118" s="26">
        <f>Table134[[#This Row],[ToMeasure]]-Table134[[#This Row],[FromMeasure]]</f>
        <v>3.760636999999889E-2</v>
      </c>
      <c r="G3118" s="27" t="s">
        <v>2172</v>
      </c>
      <c r="H3118" s="37">
        <v>54.297693770000002</v>
      </c>
      <c r="I3118" s="24" t="s">
        <v>12002</v>
      </c>
      <c r="J3118" s="37">
        <v>54.335300140000001</v>
      </c>
      <c r="K3118" s="24" t="s">
        <v>10938</v>
      </c>
      <c r="L3118" s="28">
        <v>463</v>
      </c>
      <c r="M3118" s="28">
        <v>0</v>
      </c>
      <c r="N3118" s="28">
        <v>463</v>
      </c>
      <c r="O3118" s="25" t="s">
        <v>25546</v>
      </c>
      <c r="P3118" s="24">
        <v>11</v>
      </c>
      <c r="Q3118" s="24" t="s">
        <v>203</v>
      </c>
      <c r="R3118" s="28">
        <v>42</v>
      </c>
      <c r="S3118" s="28">
        <v>6</v>
      </c>
      <c r="T3118" s="29">
        <v>0.10367170626349892</v>
      </c>
      <c r="U3118" s="28">
        <v>706</v>
      </c>
      <c r="V3118" s="63"/>
      <c r="W3118" s="61">
        <f>(Table134[[#This Row],[2042 Future AADT]]-Table134[[#This Row],[AADT 2022]])/20*($W$5-2022)+Table134[[#This Row],[AADT 2022]]</f>
        <v>706</v>
      </c>
      <c r="X3118" s="63"/>
    </row>
    <row r="3119" spans="1:24" s="21" customFormat="1" ht="24" customHeight="1" x14ac:dyDescent="0.25">
      <c r="A3119" s="24" t="s">
        <v>8949</v>
      </c>
      <c r="B3119" s="25" t="s">
        <v>19803</v>
      </c>
      <c r="C3119" s="24">
        <v>5195</v>
      </c>
      <c r="D3119" s="24" t="s">
        <v>17076</v>
      </c>
      <c r="E3119" s="24" t="s">
        <v>8950</v>
      </c>
      <c r="F3119" s="26">
        <f>Table134[[#This Row],[ToMeasure]]-Table134[[#This Row],[FromMeasure]]</f>
        <v>0.1051984</v>
      </c>
      <c r="G3119" s="27" t="s">
        <v>8951</v>
      </c>
      <c r="H3119" s="37">
        <v>6.1433500000000002E-2</v>
      </c>
      <c r="I3119" s="24" t="s">
        <v>5052</v>
      </c>
      <c r="J3119" s="37">
        <v>0.1666319</v>
      </c>
      <c r="K3119" s="24" t="s">
        <v>5052</v>
      </c>
      <c r="L3119" s="28" t="s">
        <v>203</v>
      </c>
      <c r="M3119" s="28" t="s">
        <v>203</v>
      </c>
      <c r="N3119" s="32">
        <v>3483</v>
      </c>
      <c r="O3119" s="25" t="s">
        <v>24340</v>
      </c>
      <c r="P3119" s="24">
        <v>11</v>
      </c>
      <c r="Q3119" s="24" t="s">
        <v>203</v>
      </c>
      <c r="R3119" s="28">
        <v>186</v>
      </c>
      <c r="S3119" s="28">
        <v>68</v>
      </c>
      <c r="T3119" s="29">
        <v>7.2925638817111685E-2</v>
      </c>
      <c r="U3119" s="28">
        <v>5856</v>
      </c>
      <c r="V3119" s="63"/>
      <c r="W3119" s="61">
        <f>(Table134[[#This Row],[2042 Future AADT]]-Table134[[#This Row],[AADT 2022]])/20*($W$5-2022)+Table134[[#This Row],[AADT 2022]]</f>
        <v>5856</v>
      </c>
      <c r="X3119" s="63"/>
    </row>
    <row r="3120" spans="1:24" s="21" customFormat="1" ht="24" customHeight="1" x14ac:dyDescent="0.25">
      <c r="A3120" s="24" t="s">
        <v>12602</v>
      </c>
      <c r="B3120" s="25" t="s">
        <v>18697</v>
      </c>
      <c r="C3120" s="24">
        <v>3234</v>
      </c>
      <c r="D3120" s="24" t="s">
        <v>17076</v>
      </c>
      <c r="E3120" s="24" t="s">
        <v>1299</v>
      </c>
      <c r="F3120" s="26">
        <f>Table134[[#This Row],[ToMeasure]]-Table134[[#This Row],[FromMeasure]]</f>
        <v>0.13118542999999994</v>
      </c>
      <c r="G3120" s="27" t="s">
        <v>1300</v>
      </c>
      <c r="H3120" s="37">
        <v>0.51546033000000002</v>
      </c>
      <c r="I3120" s="24" t="s">
        <v>1313</v>
      </c>
      <c r="J3120" s="37">
        <v>0.64664575999999996</v>
      </c>
      <c r="K3120" s="24" t="s">
        <v>1317</v>
      </c>
      <c r="L3120" s="28">
        <v>1286</v>
      </c>
      <c r="M3120" s="28">
        <v>1742</v>
      </c>
      <c r="N3120" s="28">
        <v>3028</v>
      </c>
      <c r="O3120" s="25" t="s">
        <v>25547</v>
      </c>
      <c r="P3120" s="24">
        <v>9</v>
      </c>
      <c r="Q3120" s="24">
        <v>53</v>
      </c>
      <c r="R3120" s="28">
        <v>315</v>
      </c>
      <c r="S3120" s="28">
        <v>170</v>
      </c>
      <c r="T3120" s="29">
        <v>0.16017173051519154</v>
      </c>
      <c r="U3120" s="28">
        <v>4766</v>
      </c>
      <c r="V3120" s="63"/>
      <c r="W3120" s="61">
        <f>(Table134[[#This Row],[2042 Future AADT]]-Table134[[#This Row],[AADT 2022]])/20*($W$5-2022)+Table134[[#This Row],[AADT 2022]]</f>
        <v>4766</v>
      </c>
      <c r="X3120" s="63"/>
    </row>
    <row r="3121" spans="1:24" s="21" customFormat="1" ht="24" customHeight="1" x14ac:dyDescent="0.25">
      <c r="A3121" s="24" t="s">
        <v>15483</v>
      </c>
      <c r="B3121" s="25" t="s">
        <v>18836</v>
      </c>
      <c r="C3121" s="24">
        <v>3543</v>
      </c>
      <c r="D3121" s="24" t="s">
        <v>17076</v>
      </c>
      <c r="E3121" s="24" t="s">
        <v>1322</v>
      </c>
      <c r="F3121" s="26">
        <f>Table134[[#This Row],[ToMeasure]]-Table134[[#This Row],[FromMeasure]]</f>
        <v>0.7412379900000019</v>
      </c>
      <c r="G3121" s="27" t="s">
        <v>1323</v>
      </c>
      <c r="H3121" s="37">
        <v>33.934477479999998</v>
      </c>
      <c r="I3121" s="24" t="s">
        <v>15484</v>
      </c>
      <c r="J3121" s="37">
        <v>34.67571547</v>
      </c>
      <c r="K3121" s="24" t="s">
        <v>647</v>
      </c>
      <c r="L3121" s="28">
        <v>3256</v>
      </c>
      <c r="M3121" s="28">
        <v>0</v>
      </c>
      <c r="N3121" s="28">
        <v>3256</v>
      </c>
      <c r="O3121" s="25" t="s">
        <v>25548</v>
      </c>
      <c r="P3121" s="24">
        <v>11</v>
      </c>
      <c r="Q3121" s="24">
        <v>53</v>
      </c>
      <c r="R3121" s="28" t="s">
        <v>203</v>
      </c>
      <c r="S3121" s="28" t="s">
        <v>203</v>
      </c>
      <c r="T3121" s="29" t="s">
        <v>203</v>
      </c>
      <c r="U3121" s="28">
        <v>4133</v>
      </c>
      <c r="V3121" s="63"/>
      <c r="W3121" s="61">
        <f>(Table134[[#This Row],[2042 Future AADT]]-Table134[[#This Row],[AADT 2022]])/20*($W$5-2022)+Table134[[#This Row],[AADT 2022]]</f>
        <v>4133</v>
      </c>
      <c r="X3121" s="63"/>
    </row>
    <row r="3122" spans="1:24" s="21" customFormat="1" ht="24" customHeight="1" x14ac:dyDescent="0.25">
      <c r="A3122" s="24" t="s">
        <v>13060</v>
      </c>
      <c r="B3122" s="25" t="s">
        <v>17118</v>
      </c>
      <c r="C3122" s="24" t="s">
        <v>203</v>
      </c>
      <c r="D3122" s="24" t="s">
        <v>17076</v>
      </c>
      <c r="E3122" s="24" t="s">
        <v>13061</v>
      </c>
      <c r="F3122" s="26">
        <f>Table134[[#This Row],[ToMeasure]]-Table134[[#This Row],[FromMeasure]]</f>
        <v>0.60151300000000418</v>
      </c>
      <c r="G3122" s="27" t="s">
        <v>203</v>
      </c>
      <c r="H3122" s="37">
        <v>34.027391999999999</v>
      </c>
      <c r="I3122" s="24" t="s">
        <v>203</v>
      </c>
      <c r="J3122" s="37">
        <v>34.628905000000003</v>
      </c>
      <c r="K3122" s="24" t="s">
        <v>203</v>
      </c>
      <c r="L3122" s="28" t="s">
        <v>203</v>
      </c>
      <c r="M3122" s="28" t="s">
        <v>203</v>
      </c>
      <c r="N3122" s="32">
        <v>10000</v>
      </c>
      <c r="O3122" s="25" t="s">
        <v>24768</v>
      </c>
      <c r="P3122" s="24" t="s">
        <v>203</v>
      </c>
      <c r="Q3122" s="24" t="s">
        <v>203</v>
      </c>
      <c r="R3122" s="28" t="s">
        <v>203</v>
      </c>
      <c r="S3122" s="28" t="s">
        <v>203</v>
      </c>
      <c r="T3122" s="29" t="s">
        <v>203</v>
      </c>
      <c r="U3122" s="28">
        <v>16814</v>
      </c>
      <c r="V3122" s="63"/>
      <c r="W3122" s="61">
        <f>(Table134[[#This Row],[2042 Future AADT]]-Table134[[#This Row],[AADT 2022]])/20*($W$5-2022)+Table134[[#This Row],[AADT 2022]]</f>
        <v>16814</v>
      </c>
      <c r="X3122" s="63"/>
    </row>
    <row r="3123" spans="1:24" s="21" customFormat="1" ht="24" customHeight="1" x14ac:dyDescent="0.25">
      <c r="A3123" s="24" t="s">
        <v>13062</v>
      </c>
      <c r="B3123" s="25" t="s">
        <v>21301</v>
      </c>
      <c r="C3123" s="24">
        <v>8546</v>
      </c>
      <c r="D3123" s="24" t="s">
        <v>17076</v>
      </c>
      <c r="E3123" s="24" t="s">
        <v>13061</v>
      </c>
      <c r="F3123" s="26">
        <f>Table134[[#This Row],[ToMeasure]]-Table134[[#This Row],[FromMeasure]]</f>
        <v>0.51396280000000161</v>
      </c>
      <c r="G3123" s="27" t="s">
        <v>5697</v>
      </c>
      <c r="H3123" s="37">
        <v>41.360463500000002</v>
      </c>
      <c r="I3123" s="24" t="s">
        <v>13063</v>
      </c>
      <c r="J3123" s="37">
        <v>41.874426300000003</v>
      </c>
      <c r="K3123" s="24" t="s">
        <v>9866</v>
      </c>
      <c r="L3123" s="28">
        <v>3393</v>
      </c>
      <c r="M3123" s="28">
        <v>0</v>
      </c>
      <c r="N3123" s="28">
        <v>3393</v>
      </c>
      <c r="O3123" s="25" t="s">
        <v>25549</v>
      </c>
      <c r="P3123" s="24">
        <v>11</v>
      </c>
      <c r="Q3123" s="24" t="s">
        <v>203</v>
      </c>
      <c r="R3123" s="28">
        <v>313</v>
      </c>
      <c r="S3123" s="28">
        <v>50</v>
      </c>
      <c r="T3123" s="29">
        <v>0.10698496905393456</v>
      </c>
      <c r="U3123" s="28">
        <v>5341</v>
      </c>
      <c r="V3123" s="63"/>
      <c r="W3123" s="61">
        <f>(Table134[[#This Row],[2042 Future AADT]]-Table134[[#This Row],[AADT 2022]])/20*($W$5-2022)+Table134[[#This Row],[AADT 2022]]</f>
        <v>5341</v>
      </c>
      <c r="X3123" s="63"/>
    </row>
    <row r="3124" spans="1:24" s="21" customFormat="1" ht="24" customHeight="1" x14ac:dyDescent="0.25">
      <c r="A3124" s="24" t="s">
        <v>5528</v>
      </c>
      <c r="B3124" s="25" t="s">
        <v>21025</v>
      </c>
      <c r="C3124" s="24">
        <v>7666</v>
      </c>
      <c r="D3124" s="24" t="s">
        <v>17076</v>
      </c>
      <c r="E3124" s="24" t="s">
        <v>5529</v>
      </c>
      <c r="F3124" s="26">
        <f>Table134[[#This Row],[ToMeasure]]-Table134[[#This Row],[FromMeasure]]</f>
        <v>7.6032700000001618E-3</v>
      </c>
      <c r="G3124" s="27" t="s">
        <v>5530</v>
      </c>
      <c r="H3124" s="37">
        <v>1.5108530499999999</v>
      </c>
      <c r="I3124" s="24" t="s">
        <v>5531</v>
      </c>
      <c r="J3124" s="37">
        <v>1.5184563200000001</v>
      </c>
      <c r="K3124" s="24" t="s">
        <v>5532</v>
      </c>
      <c r="L3124" s="28">
        <v>8814</v>
      </c>
      <c r="M3124" s="28">
        <v>0</v>
      </c>
      <c r="N3124" s="28">
        <v>8814</v>
      </c>
      <c r="O3124" s="25" t="s">
        <v>25550</v>
      </c>
      <c r="P3124" s="24">
        <v>12</v>
      </c>
      <c r="Q3124" s="24" t="s">
        <v>203</v>
      </c>
      <c r="R3124" s="28">
        <v>782</v>
      </c>
      <c r="S3124" s="28">
        <v>127</v>
      </c>
      <c r="T3124" s="29">
        <v>0.10313138189244384</v>
      </c>
      <c r="U3124" s="28">
        <v>13874</v>
      </c>
      <c r="V3124" s="63"/>
      <c r="W3124" s="61">
        <f>(Table134[[#This Row],[2042 Future AADT]]-Table134[[#This Row],[AADT 2022]])/20*($W$5-2022)+Table134[[#This Row],[AADT 2022]]</f>
        <v>13874</v>
      </c>
      <c r="X3124" s="63"/>
    </row>
    <row r="3125" spans="1:24" s="21" customFormat="1" ht="24" customHeight="1" x14ac:dyDescent="0.25">
      <c r="A3125" s="24" t="s">
        <v>5535</v>
      </c>
      <c r="B3125" s="25" t="s">
        <v>21038</v>
      </c>
      <c r="C3125" s="24">
        <v>7697</v>
      </c>
      <c r="D3125" s="24" t="s">
        <v>17076</v>
      </c>
      <c r="E3125" s="24" t="s">
        <v>5529</v>
      </c>
      <c r="F3125" s="26">
        <f>Table134[[#This Row],[ToMeasure]]-Table134[[#This Row],[FromMeasure]]</f>
        <v>0.20045687000000001</v>
      </c>
      <c r="G3125" s="27" t="s">
        <v>5530</v>
      </c>
      <c r="H3125" s="37">
        <v>3.25037157</v>
      </c>
      <c r="I3125" s="24" t="s">
        <v>5536</v>
      </c>
      <c r="J3125" s="37">
        <v>3.45082844</v>
      </c>
      <c r="K3125" s="24" t="s">
        <v>5537</v>
      </c>
      <c r="L3125" s="28">
        <v>1127</v>
      </c>
      <c r="M3125" s="28">
        <v>0</v>
      </c>
      <c r="N3125" s="28">
        <v>1127</v>
      </c>
      <c r="O3125" s="25" t="s">
        <v>25551</v>
      </c>
      <c r="P3125" s="24">
        <v>13</v>
      </c>
      <c r="Q3125" s="24" t="s">
        <v>203</v>
      </c>
      <c r="R3125" s="28">
        <v>33</v>
      </c>
      <c r="S3125" s="28">
        <v>134</v>
      </c>
      <c r="T3125" s="29">
        <v>0.14818101153504881</v>
      </c>
      <c r="U3125" s="28">
        <v>1774</v>
      </c>
      <c r="V3125" s="63"/>
      <c r="W3125" s="61">
        <f>(Table134[[#This Row],[2042 Future AADT]]-Table134[[#This Row],[AADT 2022]])/20*($W$5-2022)+Table134[[#This Row],[AADT 2022]]</f>
        <v>1774</v>
      </c>
      <c r="X3125" s="63"/>
    </row>
    <row r="3126" spans="1:24" s="21" customFormat="1" ht="24" customHeight="1" x14ac:dyDescent="0.25">
      <c r="A3126" s="24" t="s">
        <v>15763</v>
      </c>
      <c r="B3126" s="25" t="s">
        <v>21302</v>
      </c>
      <c r="C3126" s="24">
        <v>8548</v>
      </c>
      <c r="D3126" s="24" t="s">
        <v>17076</v>
      </c>
      <c r="E3126" s="24" t="s">
        <v>5529</v>
      </c>
      <c r="F3126" s="26">
        <f>Table134[[#This Row],[ToMeasure]]-Table134[[#This Row],[FromMeasure]]</f>
        <v>0.50613372999999484</v>
      </c>
      <c r="G3126" s="27" t="s">
        <v>5530</v>
      </c>
      <c r="H3126" s="37">
        <v>39.874019850000003</v>
      </c>
      <c r="I3126" s="24" t="s">
        <v>13063</v>
      </c>
      <c r="J3126" s="37">
        <v>40.380153579999998</v>
      </c>
      <c r="K3126" s="24" t="s">
        <v>13240</v>
      </c>
      <c r="L3126" s="28">
        <v>3613</v>
      </c>
      <c r="M3126" s="28">
        <v>0</v>
      </c>
      <c r="N3126" s="28">
        <v>3613</v>
      </c>
      <c r="O3126" s="25" t="s">
        <v>25552</v>
      </c>
      <c r="P3126" s="24">
        <v>11</v>
      </c>
      <c r="Q3126" s="24" t="s">
        <v>203</v>
      </c>
      <c r="R3126" s="28">
        <v>333</v>
      </c>
      <c r="S3126" s="28">
        <v>52</v>
      </c>
      <c r="T3126" s="29">
        <v>0.10655964572377526</v>
      </c>
      <c r="U3126" s="28">
        <v>5687</v>
      </c>
      <c r="V3126" s="63"/>
      <c r="W3126" s="61">
        <f>(Table134[[#This Row],[2042 Future AADT]]-Table134[[#This Row],[AADT 2022]])/20*($W$5-2022)+Table134[[#This Row],[AADT 2022]]</f>
        <v>5687</v>
      </c>
      <c r="X3126" s="63"/>
    </row>
    <row r="3127" spans="1:24" s="21" customFormat="1" ht="24" customHeight="1" x14ac:dyDescent="0.25">
      <c r="A3127" s="24" t="s">
        <v>13419</v>
      </c>
      <c r="B3127" s="25" t="s">
        <v>19280</v>
      </c>
      <c r="C3127" s="24">
        <v>4358</v>
      </c>
      <c r="D3127" s="24" t="s">
        <v>17076</v>
      </c>
      <c r="E3127" s="24" t="s">
        <v>13420</v>
      </c>
      <c r="F3127" s="26">
        <f>Table134[[#This Row],[ToMeasure]]-Table134[[#This Row],[FromMeasure]]</f>
        <v>9.516485999999999E-2</v>
      </c>
      <c r="G3127" s="27" t="s">
        <v>3294</v>
      </c>
      <c r="H3127" s="37">
        <v>7.3636279999999998E-2</v>
      </c>
      <c r="I3127" s="24" t="s">
        <v>13421</v>
      </c>
      <c r="J3127" s="37">
        <v>0.16880113999999999</v>
      </c>
      <c r="K3127" s="24" t="s">
        <v>373</v>
      </c>
      <c r="L3127" s="28">
        <v>9280</v>
      </c>
      <c r="M3127" s="28">
        <v>0</v>
      </c>
      <c r="N3127" s="28">
        <v>9280</v>
      </c>
      <c r="O3127" s="25" t="s">
        <v>25532</v>
      </c>
      <c r="P3127" s="24">
        <v>9</v>
      </c>
      <c r="Q3127" s="24" t="s">
        <v>203</v>
      </c>
      <c r="R3127" s="28">
        <v>290</v>
      </c>
      <c r="S3127" s="28">
        <v>1127</v>
      </c>
      <c r="T3127" s="29">
        <v>0.15269396551724138</v>
      </c>
      <c r="U3127" s="28">
        <v>16979</v>
      </c>
      <c r="V3127" s="63"/>
      <c r="W3127" s="61">
        <f>(Table134[[#This Row],[2042 Future AADT]]-Table134[[#This Row],[AADT 2022]])/20*($W$5-2022)+Table134[[#This Row],[AADT 2022]]</f>
        <v>16979</v>
      </c>
      <c r="X3127" s="63"/>
    </row>
    <row r="3128" spans="1:24" s="21" customFormat="1" ht="24" customHeight="1" x14ac:dyDescent="0.25">
      <c r="A3128" s="24" t="s">
        <v>14543</v>
      </c>
      <c r="B3128" s="25" t="s">
        <v>20005</v>
      </c>
      <c r="C3128" s="24">
        <v>5557</v>
      </c>
      <c r="D3128" s="24" t="s">
        <v>17076</v>
      </c>
      <c r="E3128" s="24" t="s">
        <v>14544</v>
      </c>
      <c r="F3128" s="26">
        <f>Table134[[#This Row],[ToMeasure]]-Table134[[#This Row],[FromMeasure]]</f>
        <v>0.15667908999999999</v>
      </c>
      <c r="G3128" s="27" t="s">
        <v>11056</v>
      </c>
      <c r="H3128" s="37">
        <v>0</v>
      </c>
      <c r="I3128" s="24" t="s">
        <v>2172</v>
      </c>
      <c r="J3128" s="37">
        <v>0.15667908999999999</v>
      </c>
      <c r="K3128" s="24" t="s">
        <v>14545</v>
      </c>
      <c r="L3128" s="28">
        <v>2166</v>
      </c>
      <c r="M3128" s="28">
        <v>2197</v>
      </c>
      <c r="N3128" s="28">
        <v>4363</v>
      </c>
      <c r="O3128" s="25" t="s">
        <v>25553</v>
      </c>
      <c r="P3128" s="24">
        <v>11</v>
      </c>
      <c r="Q3128" s="24" t="s">
        <v>203</v>
      </c>
      <c r="R3128" s="28">
        <v>132</v>
      </c>
      <c r="S3128" s="28">
        <v>517</v>
      </c>
      <c r="T3128" s="29">
        <v>0.14875085950034381</v>
      </c>
      <c r="U3128" s="28">
        <v>7983</v>
      </c>
      <c r="V3128" s="63"/>
      <c r="W3128" s="61">
        <f>(Table134[[#This Row],[2042 Future AADT]]-Table134[[#This Row],[AADT 2022]])/20*($W$5-2022)+Table134[[#This Row],[AADT 2022]]</f>
        <v>7983</v>
      </c>
      <c r="X3128" s="63"/>
    </row>
    <row r="3129" spans="1:24" s="21" customFormat="1" ht="24" customHeight="1" x14ac:dyDescent="0.25">
      <c r="A3129" s="24" t="s">
        <v>6046</v>
      </c>
      <c r="B3129" s="25"/>
      <c r="C3129" s="24">
        <v>900006</v>
      </c>
      <c r="D3129" s="24" t="s">
        <v>17076</v>
      </c>
      <c r="E3129" s="24" t="s">
        <v>6047</v>
      </c>
      <c r="F3129" s="26">
        <f>Table134[[#This Row],[ToMeasure]]-Table134[[#This Row],[FromMeasure]]</f>
        <v>7.1212230000000432E-2</v>
      </c>
      <c r="G3129" s="27" t="s">
        <v>6048</v>
      </c>
      <c r="H3129" s="37">
        <v>33.37997352</v>
      </c>
      <c r="I3129" s="24" t="s">
        <v>6049</v>
      </c>
      <c r="J3129" s="37">
        <v>33.45118575</v>
      </c>
      <c r="K3129" s="24" t="s">
        <v>4653</v>
      </c>
      <c r="L3129" s="28" t="s">
        <v>203</v>
      </c>
      <c r="M3129" s="28" t="s">
        <v>203</v>
      </c>
      <c r="N3129" s="28">
        <v>501</v>
      </c>
      <c r="O3129" s="25" t="s">
        <v>25554</v>
      </c>
      <c r="P3129" s="24" t="s">
        <v>203</v>
      </c>
      <c r="Q3129" s="24" t="s">
        <v>203</v>
      </c>
      <c r="R3129" s="28" t="s">
        <v>203</v>
      </c>
      <c r="S3129" s="28" t="s">
        <v>203</v>
      </c>
      <c r="T3129" s="29" t="s">
        <v>203</v>
      </c>
      <c r="U3129" s="28">
        <v>853</v>
      </c>
      <c r="V3129" s="63"/>
      <c r="W3129" s="61">
        <f>(Table134[[#This Row],[2042 Future AADT]]-Table134[[#This Row],[AADT 2022]])/20*($W$5-2022)+Table134[[#This Row],[AADT 2022]]</f>
        <v>853</v>
      </c>
      <c r="X3129" s="63"/>
    </row>
    <row r="3130" spans="1:24" s="21" customFormat="1" ht="24" customHeight="1" x14ac:dyDescent="0.25">
      <c r="A3130" s="24" t="s">
        <v>16538</v>
      </c>
      <c r="B3130" s="25" t="s">
        <v>19409</v>
      </c>
      <c r="C3130" s="24">
        <v>4568</v>
      </c>
      <c r="D3130" s="24" t="s">
        <v>17076</v>
      </c>
      <c r="E3130" s="24" t="s">
        <v>16539</v>
      </c>
      <c r="F3130" s="26">
        <f>Table134[[#This Row],[ToMeasure]]-Table134[[#This Row],[FromMeasure]]</f>
        <v>3.0717104000000002</v>
      </c>
      <c r="G3130" s="27" t="s">
        <v>16540</v>
      </c>
      <c r="H3130" s="37">
        <v>1.4235338</v>
      </c>
      <c r="I3130" s="24" t="s">
        <v>3294</v>
      </c>
      <c r="J3130" s="37">
        <v>4.4952442000000001</v>
      </c>
      <c r="K3130" s="24" t="s">
        <v>16541</v>
      </c>
      <c r="L3130" s="28">
        <v>755</v>
      </c>
      <c r="M3130" s="28">
        <v>0</v>
      </c>
      <c r="N3130" s="28">
        <v>755</v>
      </c>
      <c r="O3130" s="25" t="s">
        <v>25555</v>
      </c>
      <c r="P3130" s="24">
        <v>10</v>
      </c>
      <c r="Q3130" s="24" t="s">
        <v>203</v>
      </c>
      <c r="R3130" s="28">
        <v>45</v>
      </c>
      <c r="S3130" s="28">
        <v>25</v>
      </c>
      <c r="T3130" s="29">
        <v>9.2715231788079472E-2</v>
      </c>
      <c r="U3130" s="28">
        <v>1251</v>
      </c>
      <c r="V3130" s="63"/>
      <c r="W3130" s="61">
        <f>(Table134[[#This Row],[2042 Future AADT]]-Table134[[#This Row],[AADT 2022]])/20*($W$5-2022)+Table134[[#This Row],[AADT 2022]]</f>
        <v>1251</v>
      </c>
      <c r="X3130" s="63"/>
    </row>
    <row r="3131" spans="1:24" s="21" customFormat="1" ht="24" customHeight="1" x14ac:dyDescent="0.25">
      <c r="A3131" s="24" t="s">
        <v>10355</v>
      </c>
      <c r="B3131" s="25" t="s">
        <v>19470</v>
      </c>
      <c r="C3131" s="24">
        <v>4688</v>
      </c>
      <c r="D3131" s="24" t="s">
        <v>17076</v>
      </c>
      <c r="E3131" s="24" t="s">
        <v>10356</v>
      </c>
      <c r="F3131" s="26">
        <f>Table134[[#This Row],[ToMeasure]]-Table134[[#This Row],[FromMeasure]]</f>
        <v>2.02664768</v>
      </c>
      <c r="G3131" s="27" t="s">
        <v>10357</v>
      </c>
      <c r="H3131" s="37">
        <v>6.1064229999999997E-2</v>
      </c>
      <c r="I3131" s="24" t="s">
        <v>3294</v>
      </c>
      <c r="J3131" s="37">
        <v>2.0877119099999999</v>
      </c>
      <c r="K3131" s="24" t="s">
        <v>10358</v>
      </c>
      <c r="L3131" s="28">
        <v>63</v>
      </c>
      <c r="M3131" s="28">
        <v>0</v>
      </c>
      <c r="N3131" s="28">
        <v>63</v>
      </c>
      <c r="O3131" s="25" t="s">
        <v>25556</v>
      </c>
      <c r="P3131" s="24">
        <v>9</v>
      </c>
      <c r="Q3131" s="24" t="s">
        <v>203</v>
      </c>
      <c r="R3131" s="28">
        <v>5</v>
      </c>
      <c r="S3131" s="28">
        <v>7</v>
      </c>
      <c r="T3131" s="29">
        <v>0.19047619047619047</v>
      </c>
      <c r="U3131" s="28">
        <v>111</v>
      </c>
      <c r="V3131" s="63"/>
      <c r="W3131" s="61">
        <f>(Table134[[#This Row],[2042 Future AADT]]-Table134[[#This Row],[AADT 2022]])/20*($W$5-2022)+Table134[[#This Row],[AADT 2022]]</f>
        <v>111</v>
      </c>
      <c r="X3131" s="63"/>
    </row>
    <row r="3132" spans="1:24" s="21" customFormat="1" ht="24" customHeight="1" x14ac:dyDescent="0.25">
      <c r="A3132" s="24" t="s">
        <v>6057</v>
      </c>
      <c r="B3132" s="25" t="s">
        <v>19469</v>
      </c>
      <c r="C3132" s="24">
        <v>4687</v>
      </c>
      <c r="D3132" s="24" t="s">
        <v>17076</v>
      </c>
      <c r="E3132" s="24" t="s">
        <v>6058</v>
      </c>
      <c r="F3132" s="26">
        <f>Table134[[#This Row],[ToMeasure]]-Table134[[#This Row],[FromMeasure]]</f>
        <v>3.3902708399999999</v>
      </c>
      <c r="G3132" s="27" t="s">
        <v>6059</v>
      </c>
      <c r="H3132" s="37">
        <v>0</v>
      </c>
      <c r="I3132" s="24" t="s">
        <v>3864</v>
      </c>
      <c r="J3132" s="37">
        <v>3.3902708399999999</v>
      </c>
      <c r="K3132" s="24" t="s">
        <v>6060</v>
      </c>
      <c r="L3132" s="28">
        <v>169</v>
      </c>
      <c r="M3132" s="28">
        <v>0</v>
      </c>
      <c r="N3132" s="28">
        <v>169</v>
      </c>
      <c r="O3132" s="25" t="s">
        <v>25557</v>
      </c>
      <c r="P3132" s="24">
        <v>9</v>
      </c>
      <c r="Q3132" s="24" t="s">
        <v>203</v>
      </c>
      <c r="R3132" s="28">
        <v>14</v>
      </c>
      <c r="S3132" s="28">
        <v>2</v>
      </c>
      <c r="T3132" s="29">
        <v>9.4674556213017749E-2</v>
      </c>
      <c r="U3132" s="28">
        <v>297</v>
      </c>
      <c r="V3132" s="63"/>
      <c r="W3132" s="61">
        <f>(Table134[[#This Row],[2042 Future AADT]]-Table134[[#This Row],[AADT 2022]])/20*($W$5-2022)+Table134[[#This Row],[AADT 2022]]</f>
        <v>297</v>
      </c>
      <c r="X3132" s="63"/>
    </row>
    <row r="3133" spans="1:24" s="21" customFormat="1" ht="24" customHeight="1" x14ac:dyDescent="0.25">
      <c r="A3133" s="24" t="s">
        <v>16546</v>
      </c>
      <c r="B3133" s="25" t="s">
        <v>19476</v>
      </c>
      <c r="C3133" s="24">
        <v>4696</v>
      </c>
      <c r="D3133" s="24" t="s">
        <v>17076</v>
      </c>
      <c r="E3133" s="24" t="s">
        <v>6058</v>
      </c>
      <c r="F3133" s="26">
        <f>Table134[[#This Row],[ToMeasure]]-Table134[[#This Row],[FromMeasure]]</f>
        <v>6.048260560000001</v>
      </c>
      <c r="G3133" s="27" t="s">
        <v>6059</v>
      </c>
      <c r="H3133" s="37">
        <v>3.3902708399999999</v>
      </c>
      <c r="I3133" s="24" t="s">
        <v>6060</v>
      </c>
      <c r="J3133" s="37">
        <v>9.4385314000000005</v>
      </c>
      <c r="K3133" s="24" t="s">
        <v>1114</v>
      </c>
      <c r="L3133" s="28">
        <v>101</v>
      </c>
      <c r="M3133" s="28">
        <v>0</v>
      </c>
      <c r="N3133" s="28">
        <v>101</v>
      </c>
      <c r="O3133" s="25" t="s">
        <v>25558</v>
      </c>
      <c r="P3133" s="24">
        <v>11</v>
      </c>
      <c r="Q3133" s="24" t="s">
        <v>203</v>
      </c>
      <c r="R3133" s="28">
        <v>9</v>
      </c>
      <c r="S3133" s="28">
        <v>2</v>
      </c>
      <c r="T3133" s="29">
        <v>0.10891089108910891</v>
      </c>
      <c r="U3133" s="28">
        <v>177</v>
      </c>
      <c r="V3133" s="63"/>
      <c r="W3133" s="61">
        <f>(Table134[[#This Row],[2042 Future AADT]]-Table134[[#This Row],[AADT 2022]])/20*($W$5-2022)+Table134[[#This Row],[AADT 2022]]</f>
        <v>177</v>
      </c>
      <c r="X3133" s="63"/>
    </row>
    <row r="3134" spans="1:24" s="21" customFormat="1" ht="24" customHeight="1" x14ac:dyDescent="0.25">
      <c r="A3134" s="24" t="s">
        <v>6062</v>
      </c>
      <c r="B3134" s="25" t="s">
        <v>19408</v>
      </c>
      <c r="C3134" s="24">
        <v>4566</v>
      </c>
      <c r="D3134" s="24" t="s">
        <v>17076</v>
      </c>
      <c r="E3134" s="24" t="s">
        <v>1595</v>
      </c>
      <c r="F3134" s="26">
        <f>Table134[[#This Row],[ToMeasure]]-Table134[[#This Row],[FromMeasure]]</f>
        <v>2.8642444199999986</v>
      </c>
      <c r="G3134" s="27" t="s">
        <v>1593</v>
      </c>
      <c r="H3134" s="37">
        <v>42.343918989999999</v>
      </c>
      <c r="I3134" s="24" t="s">
        <v>1154</v>
      </c>
      <c r="J3134" s="37">
        <v>45.208163409999997</v>
      </c>
      <c r="K3134" s="24" t="s">
        <v>6063</v>
      </c>
      <c r="L3134" s="28">
        <v>165</v>
      </c>
      <c r="M3134" s="28">
        <v>0</v>
      </c>
      <c r="N3134" s="28">
        <v>165</v>
      </c>
      <c r="O3134" s="25" t="s">
        <v>25559</v>
      </c>
      <c r="P3134" s="24">
        <v>19</v>
      </c>
      <c r="Q3134" s="24" t="s">
        <v>203</v>
      </c>
      <c r="R3134" s="28">
        <v>10</v>
      </c>
      <c r="S3134" s="28">
        <v>5</v>
      </c>
      <c r="T3134" s="29">
        <v>9.0909090909090912E-2</v>
      </c>
      <c r="U3134" s="28">
        <v>290</v>
      </c>
      <c r="V3134" s="63"/>
      <c r="W3134" s="61">
        <f>(Table134[[#This Row],[2042 Future AADT]]-Table134[[#This Row],[AADT 2022]])/20*($W$5-2022)+Table134[[#This Row],[AADT 2022]]</f>
        <v>290</v>
      </c>
      <c r="X3134" s="63"/>
    </row>
    <row r="3135" spans="1:24" s="21" customFormat="1" ht="24" customHeight="1" x14ac:dyDescent="0.25">
      <c r="A3135" s="24" t="s">
        <v>10361</v>
      </c>
      <c r="B3135" s="25" t="s">
        <v>19442</v>
      </c>
      <c r="C3135" s="24">
        <v>4636</v>
      </c>
      <c r="D3135" s="24" t="s">
        <v>17076</v>
      </c>
      <c r="E3135" s="24" t="s">
        <v>10362</v>
      </c>
      <c r="F3135" s="26">
        <f>Table134[[#This Row],[ToMeasure]]-Table134[[#This Row],[FromMeasure]]</f>
        <v>0.56980770999999997</v>
      </c>
      <c r="G3135" s="27" t="s">
        <v>10363</v>
      </c>
      <c r="H3135" s="37">
        <v>0</v>
      </c>
      <c r="I3135" s="24" t="s">
        <v>1114</v>
      </c>
      <c r="J3135" s="37">
        <v>0.56980770999999997</v>
      </c>
      <c r="K3135" s="24" t="s">
        <v>1114</v>
      </c>
      <c r="L3135" s="28">
        <v>1533</v>
      </c>
      <c r="M3135" s="28">
        <v>0</v>
      </c>
      <c r="N3135" s="28">
        <v>1533</v>
      </c>
      <c r="O3135" s="25" t="s">
        <v>25560</v>
      </c>
      <c r="P3135" s="24">
        <v>13</v>
      </c>
      <c r="Q3135" s="24" t="s">
        <v>203</v>
      </c>
      <c r="R3135" s="28">
        <v>47</v>
      </c>
      <c r="S3135" s="28">
        <v>182</v>
      </c>
      <c r="T3135" s="29">
        <v>0.14938030006523156</v>
      </c>
      <c r="U3135" s="28">
        <v>2691</v>
      </c>
      <c r="V3135" s="63"/>
      <c r="W3135" s="61">
        <f>(Table134[[#This Row],[2042 Future AADT]]-Table134[[#This Row],[AADT 2022]])/20*($W$5-2022)+Table134[[#This Row],[AADT 2022]]</f>
        <v>2691</v>
      </c>
      <c r="X3135" s="63"/>
    </row>
    <row r="3136" spans="1:24" s="21" customFormat="1" ht="24" customHeight="1" x14ac:dyDescent="0.25">
      <c r="A3136" s="24" t="s">
        <v>10365</v>
      </c>
      <c r="B3136" s="25" t="s">
        <v>19444</v>
      </c>
      <c r="C3136" s="24">
        <v>4641</v>
      </c>
      <c r="D3136" s="24" t="s">
        <v>17076</v>
      </c>
      <c r="E3136" s="24" t="s">
        <v>10366</v>
      </c>
      <c r="F3136" s="26">
        <f>Table134[[#This Row],[ToMeasure]]-Table134[[#This Row],[FromMeasure]]</f>
        <v>0.58262429999999998</v>
      </c>
      <c r="G3136" s="27" t="s">
        <v>10367</v>
      </c>
      <c r="H3136" s="37">
        <v>4.4826312100000001</v>
      </c>
      <c r="I3136" s="24" t="s">
        <v>7161</v>
      </c>
      <c r="J3136" s="37">
        <v>5.0652555100000001</v>
      </c>
      <c r="K3136" s="24" t="s">
        <v>3294</v>
      </c>
      <c r="L3136" s="28">
        <v>420</v>
      </c>
      <c r="M3136" s="28">
        <v>0</v>
      </c>
      <c r="N3136" s="28">
        <v>420</v>
      </c>
      <c r="O3136" s="25" t="s">
        <v>23537</v>
      </c>
      <c r="P3136" s="24">
        <v>12</v>
      </c>
      <c r="Q3136" s="24" t="s">
        <v>203</v>
      </c>
      <c r="R3136" s="28">
        <v>27</v>
      </c>
      <c r="S3136" s="28">
        <v>14</v>
      </c>
      <c r="T3136" s="29">
        <v>9.7619047619047619E-2</v>
      </c>
      <c r="U3136" s="28">
        <v>737</v>
      </c>
      <c r="V3136" s="63"/>
      <c r="W3136" s="61">
        <f>(Table134[[#This Row],[2042 Future AADT]]-Table134[[#This Row],[AADT 2022]])/20*($W$5-2022)+Table134[[#This Row],[AADT 2022]]</f>
        <v>737</v>
      </c>
      <c r="X3136" s="63"/>
    </row>
    <row r="3137" spans="1:24" s="21" customFormat="1" ht="24" customHeight="1" x14ac:dyDescent="0.25">
      <c r="A3137" s="24" t="s">
        <v>16547</v>
      </c>
      <c r="B3137" s="25" t="s">
        <v>19379</v>
      </c>
      <c r="C3137" s="24">
        <v>4504</v>
      </c>
      <c r="D3137" s="24" t="s">
        <v>17076</v>
      </c>
      <c r="E3137" s="24" t="s">
        <v>16548</v>
      </c>
      <c r="F3137" s="26">
        <f>Table134[[#This Row],[ToMeasure]]-Table134[[#This Row],[FromMeasure]]</f>
        <v>3.6681110000000003E-2</v>
      </c>
      <c r="G3137" s="27" t="s">
        <v>6079</v>
      </c>
      <c r="H3137" s="37">
        <v>0</v>
      </c>
      <c r="I3137" s="24" t="s">
        <v>414</v>
      </c>
      <c r="J3137" s="37">
        <v>3.6681110000000003E-2</v>
      </c>
      <c r="K3137" s="24" t="s">
        <v>3788</v>
      </c>
      <c r="L3137" s="28">
        <v>1148</v>
      </c>
      <c r="M3137" s="28">
        <v>1766</v>
      </c>
      <c r="N3137" s="28">
        <v>2914</v>
      </c>
      <c r="O3137" s="25" t="s">
        <v>25132</v>
      </c>
      <c r="P3137" s="24">
        <v>10</v>
      </c>
      <c r="Q3137" s="24">
        <v>60</v>
      </c>
      <c r="R3137" s="28">
        <v>281</v>
      </c>
      <c r="S3137" s="28">
        <v>131</v>
      </c>
      <c r="T3137" s="29">
        <v>0.14138641043239533</v>
      </c>
      <c r="U3137" s="28">
        <v>8742</v>
      </c>
      <c r="V3137" s="63"/>
      <c r="W3137" s="61">
        <f>(Table134[[#This Row],[2042 Future AADT]]-Table134[[#This Row],[AADT 2022]])/20*($W$5-2022)+Table134[[#This Row],[AADT 2022]]</f>
        <v>8742</v>
      </c>
      <c r="X3137" s="63"/>
    </row>
    <row r="3138" spans="1:24" s="21" customFormat="1" ht="24" customHeight="1" x14ac:dyDescent="0.25">
      <c r="A3138" s="24" t="s">
        <v>10368</v>
      </c>
      <c r="B3138" s="25" t="s">
        <v>19457</v>
      </c>
      <c r="C3138" s="24">
        <v>4668</v>
      </c>
      <c r="D3138" s="24" t="s">
        <v>17076</v>
      </c>
      <c r="E3138" s="24" t="s">
        <v>10369</v>
      </c>
      <c r="F3138" s="26">
        <f>Table134[[#This Row],[ToMeasure]]-Table134[[#This Row],[FromMeasure]]</f>
        <v>1.0774147000000003</v>
      </c>
      <c r="G3138" s="27" t="s">
        <v>10370</v>
      </c>
      <c r="H3138" s="37">
        <v>5.9441601999999998</v>
      </c>
      <c r="I3138" s="24" t="s">
        <v>10371</v>
      </c>
      <c r="J3138" s="37">
        <v>7.0215749000000001</v>
      </c>
      <c r="K3138" s="24" t="s">
        <v>3294</v>
      </c>
      <c r="L3138" s="28">
        <v>60</v>
      </c>
      <c r="M3138" s="28">
        <v>0</v>
      </c>
      <c r="N3138" s="28">
        <v>60</v>
      </c>
      <c r="O3138" s="25" t="s">
        <v>25561</v>
      </c>
      <c r="P3138" s="24">
        <v>13</v>
      </c>
      <c r="Q3138" s="24" t="s">
        <v>203</v>
      </c>
      <c r="R3138" s="28">
        <v>7</v>
      </c>
      <c r="S3138" s="28">
        <v>3</v>
      </c>
      <c r="T3138" s="29">
        <v>0.16666666666666666</v>
      </c>
      <c r="U3138" s="28">
        <v>105</v>
      </c>
      <c r="V3138" s="63"/>
      <c r="W3138" s="61">
        <f>(Table134[[#This Row],[2042 Future AADT]]-Table134[[#This Row],[AADT 2022]])/20*($W$5-2022)+Table134[[#This Row],[AADT 2022]]</f>
        <v>105</v>
      </c>
      <c r="X3138" s="63"/>
    </row>
    <row r="3139" spans="1:24" s="21" customFormat="1" ht="24" customHeight="1" x14ac:dyDescent="0.25">
      <c r="A3139" s="24" t="s">
        <v>16549</v>
      </c>
      <c r="B3139" s="25" t="s">
        <v>19442</v>
      </c>
      <c r="C3139" s="24">
        <v>4636</v>
      </c>
      <c r="D3139" s="24" t="s">
        <v>17076</v>
      </c>
      <c r="E3139" s="24" t="s">
        <v>16550</v>
      </c>
      <c r="F3139" s="26">
        <f>Table134[[#This Row],[ToMeasure]]-Table134[[#This Row],[FromMeasure]]</f>
        <v>0.21783564999999999</v>
      </c>
      <c r="G3139" s="27" t="s">
        <v>16551</v>
      </c>
      <c r="H3139" s="37">
        <v>0.18856096</v>
      </c>
      <c r="I3139" s="24" t="s">
        <v>1114</v>
      </c>
      <c r="J3139" s="37">
        <v>0.40639660999999999</v>
      </c>
      <c r="K3139" s="24" t="s">
        <v>1114</v>
      </c>
      <c r="L3139" s="28">
        <v>1533</v>
      </c>
      <c r="M3139" s="28">
        <v>0</v>
      </c>
      <c r="N3139" s="28">
        <v>1533</v>
      </c>
      <c r="O3139" s="25" t="s">
        <v>25560</v>
      </c>
      <c r="P3139" s="24">
        <v>14</v>
      </c>
      <c r="Q3139" s="24">
        <v>61</v>
      </c>
      <c r="R3139" s="28">
        <v>30</v>
      </c>
      <c r="S3139" s="28">
        <v>23</v>
      </c>
      <c r="T3139" s="29">
        <v>3.4572733202870187E-2</v>
      </c>
      <c r="U3139" s="28">
        <v>2691</v>
      </c>
      <c r="V3139" s="63"/>
      <c r="W3139" s="61">
        <f>(Table134[[#This Row],[2042 Future AADT]]-Table134[[#This Row],[AADT 2022]])/20*($W$5-2022)+Table134[[#This Row],[AADT 2022]]</f>
        <v>2691</v>
      </c>
      <c r="X3139" s="63"/>
    </row>
    <row r="3140" spans="1:24" s="21" customFormat="1" ht="24" customHeight="1" x14ac:dyDescent="0.25">
      <c r="A3140" s="24" t="s">
        <v>14556</v>
      </c>
      <c r="B3140" s="25" t="s">
        <v>19415</v>
      </c>
      <c r="C3140" s="24">
        <v>4576</v>
      </c>
      <c r="D3140" s="24" t="s">
        <v>17076</v>
      </c>
      <c r="E3140" s="24" t="s">
        <v>14557</v>
      </c>
      <c r="F3140" s="26">
        <f>Table134[[#This Row],[ToMeasure]]-Table134[[#This Row],[FromMeasure]]</f>
        <v>0.94084380000000001</v>
      </c>
      <c r="G3140" s="27" t="s">
        <v>14558</v>
      </c>
      <c r="H3140" s="37">
        <v>0</v>
      </c>
      <c r="I3140" s="24" t="s">
        <v>1114</v>
      </c>
      <c r="J3140" s="37">
        <v>0.94084380000000001</v>
      </c>
      <c r="K3140" s="24" t="s">
        <v>1114</v>
      </c>
      <c r="L3140" s="28">
        <v>29</v>
      </c>
      <c r="M3140" s="28">
        <v>0</v>
      </c>
      <c r="N3140" s="28">
        <v>29</v>
      </c>
      <c r="O3140" s="25" t="s">
        <v>25562</v>
      </c>
      <c r="P3140" s="24">
        <v>27</v>
      </c>
      <c r="Q3140" s="24" t="s">
        <v>203</v>
      </c>
      <c r="R3140" s="28">
        <v>2</v>
      </c>
      <c r="S3140" s="28">
        <v>1</v>
      </c>
      <c r="T3140" s="29">
        <v>0.10344827586206896</v>
      </c>
      <c r="U3140" s="28">
        <v>51</v>
      </c>
      <c r="V3140" s="63"/>
      <c r="W3140" s="61">
        <f>(Table134[[#This Row],[2042 Future AADT]]-Table134[[#This Row],[AADT 2022]])/20*($W$5-2022)+Table134[[#This Row],[AADT 2022]]</f>
        <v>51</v>
      </c>
      <c r="X3140" s="63"/>
    </row>
    <row r="3141" spans="1:24" s="21" customFormat="1" ht="24" customHeight="1" x14ac:dyDescent="0.25">
      <c r="A3141" s="24" t="s">
        <v>6069</v>
      </c>
      <c r="B3141" s="25" t="s">
        <v>19463</v>
      </c>
      <c r="C3141" s="24">
        <v>4678</v>
      </c>
      <c r="D3141" s="24" t="s">
        <v>17076</v>
      </c>
      <c r="E3141" s="24" t="s">
        <v>6070</v>
      </c>
      <c r="F3141" s="26">
        <f>Table134[[#This Row],[ToMeasure]]-Table134[[#This Row],[FromMeasure]]</f>
        <v>1.0030574999999999</v>
      </c>
      <c r="G3141" s="27" t="s">
        <v>6071</v>
      </c>
      <c r="H3141" s="37">
        <v>0</v>
      </c>
      <c r="I3141" s="24" t="s">
        <v>6072</v>
      </c>
      <c r="J3141" s="37">
        <v>1.0030574999999999</v>
      </c>
      <c r="K3141" s="24" t="s">
        <v>6073</v>
      </c>
      <c r="L3141" s="28">
        <v>329</v>
      </c>
      <c r="M3141" s="28">
        <v>17</v>
      </c>
      <c r="N3141" s="28">
        <v>346</v>
      </c>
      <c r="O3141" s="25" t="s">
        <v>25563</v>
      </c>
      <c r="P3141" s="24">
        <v>12</v>
      </c>
      <c r="Q3141" s="24">
        <v>100</v>
      </c>
      <c r="R3141" s="28">
        <v>23</v>
      </c>
      <c r="S3141" s="28">
        <v>11</v>
      </c>
      <c r="T3141" s="29">
        <v>9.8265895953757232E-2</v>
      </c>
      <c r="U3141" s="28">
        <v>607</v>
      </c>
      <c r="V3141" s="63"/>
      <c r="W3141" s="61">
        <f>(Table134[[#This Row],[2042 Future AADT]]-Table134[[#This Row],[AADT 2022]])/20*($W$5-2022)+Table134[[#This Row],[AADT 2022]]</f>
        <v>607</v>
      </c>
      <c r="X3141" s="63"/>
    </row>
    <row r="3142" spans="1:24" s="21" customFormat="1" ht="24" customHeight="1" x14ac:dyDescent="0.25">
      <c r="A3142" s="24" t="s">
        <v>14567</v>
      </c>
      <c r="B3142" s="25"/>
      <c r="C3142" s="24">
        <v>4537</v>
      </c>
      <c r="D3142" s="24" t="s">
        <v>17076</v>
      </c>
      <c r="E3142" s="24" t="s">
        <v>14568</v>
      </c>
      <c r="F3142" s="26">
        <f>Table134[[#This Row],[ToMeasure]]-Table134[[#This Row],[FromMeasure]]</f>
        <v>0.87172873000000006</v>
      </c>
      <c r="G3142" s="27" t="s">
        <v>13866</v>
      </c>
      <c r="H3142" s="37">
        <v>0.13408222</v>
      </c>
      <c r="I3142" s="24" t="s">
        <v>14569</v>
      </c>
      <c r="J3142" s="37">
        <v>1.0058109500000001</v>
      </c>
      <c r="K3142" s="24" t="s">
        <v>1114</v>
      </c>
      <c r="L3142" s="28">
        <v>192</v>
      </c>
      <c r="M3142" s="28">
        <v>0</v>
      </c>
      <c r="N3142" s="28">
        <v>192</v>
      </c>
      <c r="O3142" s="25" t="s">
        <v>25564</v>
      </c>
      <c r="P3142" s="24">
        <v>11</v>
      </c>
      <c r="Q3142" s="24" t="s">
        <v>203</v>
      </c>
      <c r="R3142" s="28">
        <v>19</v>
      </c>
      <c r="S3142" s="28">
        <v>7</v>
      </c>
      <c r="T3142" s="29">
        <v>0.13541666666666666</v>
      </c>
      <c r="U3142" s="28">
        <v>337</v>
      </c>
      <c r="V3142" s="63"/>
      <c r="W3142" s="61">
        <f>(Table134[[#This Row],[2042 Future AADT]]-Table134[[#This Row],[AADT 2022]])/20*($W$5-2022)+Table134[[#This Row],[AADT 2022]]</f>
        <v>337</v>
      </c>
      <c r="X3142" s="63"/>
    </row>
    <row r="3143" spans="1:24" s="21" customFormat="1" ht="24" customHeight="1" x14ac:dyDescent="0.25">
      <c r="A3143" s="24" t="s">
        <v>14571</v>
      </c>
      <c r="B3143" s="25" t="s">
        <v>19482</v>
      </c>
      <c r="C3143" s="24">
        <v>4707</v>
      </c>
      <c r="D3143" s="24" t="s">
        <v>17076</v>
      </c>
      <c r="E3143" s="24" t="s">
        <v>2404</v>
      </c>
      <c r="F3143" s="26">
        <f>Table134[[#This Row],[ToMeasure]]-Table134[[#This Row],[FromMeasure]]</f>
        <v>1.07931267</v>
      </c>
      <c r="G3143" s="27" t="s">
        <v>11056</v>
      </c>
      <c r="H3143" s="37">
        <v>0</v>
      </c>
      <c r="I3143" s="24" t="s">
        <v>3873</v>
      </c>
      <c r="J3143" s="37">
        <v>1.07931267</v>
      </c>
      <c r="K3143" s="24" t="s">
        <v>14572</v>
      </c>
      <c r="L3143" s="28">
        <v>85</v>
      </c>
      <c r="M3143" s="28">
        <v>0</v>
      </c>
      <c r="N3143" s="28">
        <v>85</v>
      </c>
      <c r="O3143" s="25" t="s">
        <v>25565</v>
      </c>
      <c r="P3143" s="24">
        <v>8</v>
      </c>
      <c r="Q3143" s="24" t="s">
        <v>203</v>
      </c>
      <c r="R3143" s="28">
        <v>7</v>
      </c>
      <c r="S3143" s="28">
        <v>1</v>
      </c>
      <c r="T3143" s="29">
        <v>9.4117647058823528E-2</v>
      </c>
      <c r="U3143" s="28">
        <v>149</v>
      </c>
      <c r="V3143" s="63"/>
      <c r="W3143" s="61">
        <f>(Table134[[#This Row],[2042 Future AADT]]-Table134[[#This Row],[AADT 2022]])/20*($W$5-2022)+Table134[[#This Row],[AADT 2022]]</f>
        <v>149</v>
      </c>
      <c r="X3143" s="63"/>
    </row>
    <row r="3144" spans="1:24" s="21" customFormat="1" ht="24" customHeight="1" x14ac:dyDescent="0.25">
      <c r="A3144" s="24" t="s">
        <v>16552</v>
      </c>
      <c r="B3144" s="25" t="s">
        <v>19402</v>
      </c>
      <c r="C3144" s="24">
        <v>4558</v>
      </c>
      <c r="D3144" s="24" t="s">
        <v>17076</v>
      </c>
      <c r="E3144" s="24" t="s">
        <v>16553</v>
      </c>
      <c r="F3144" s="26">
        <f>Table134[[#This Row],[ToMeasure]]-Table134[[#This Row],[FromMeasure]]</f>
        <v>0.50409090000000001</v>
      </c>
      <c r="G3144" s="27" t="s">
        <v>16554</v>
      </c>
      <c r="H3144" s="37">
        <v>0</v>
      </c>
      <c r="I3144" s="24" t="s">
        <v>423</v>
      </c>
      <c r="J3144" s="37">
        <v>0.50409090000000001</v>
      </c>
      <c r="K3144" s="24" t="s">
        <v>16555</v>
      </c>
      <c r="L3144" s="28">
        <v>518</v>
      </c>
      <c r="M3144" s="28">
        <v>0</v>
      </c>
      <c r="N3144" s="28">
        <v>518</v>
      </c>
      <c r="O3144" s="25" t="s">
        <v>25566</v>
      </c>
      <c r="P3144" s="24">
        <v>12</v>
      </c>
      <c r="Q3144" s="24">
        <v>73</v>
      </c>
      <c r="R3144" s="28">
        <v>33</v>
      </c>
      <c r="S3144" s="28">
        <v>6</v>
      </c>
      <c r="T3144" s="29">
        <v>7.5289575289575292E-2</v>
      </c>
      <c r="U3144" s="28">
        <v>909</v>
      </c>
      <c r="V3144" s="63"/>
      <c r="W3144" s="61">
        <f>(Table134[[#This Row],[2042 Future AADT]]-Table134[[#This Row],[AADT 2022]])/20*($W$5-2022)+Table134[[#This Row],[AADT 2022]]</f>
        <v>909</v>
      </c>
      <c r="X3144" s="63"/>
    </row>
    <row r="3145" spans="1:24" s="21" customFormat="1" ht="24" customHeight="1" x14ac:dyDescent="0.25">
      <c r="A3145" s="24" t="s">
        <v>6075</v>
      </c>
      <c r="B3145" s="25" t="s">
        <v>19381</v>
      </c>
      <c r="C3145" s="24">
        <v>4507</v>
      </c>
      <c r="D3145" s="24" t="s">
        <v>17076</v>
      </c>
      <c r="E3145" s="24" t="s">
        <v>6076</v>
      </c>
      <c r="F3145" s="26">
        <f>Table134[[#This Row],[ToMeasure]]-Table134[[#This Row],[FromMeasure]]</f>
        <v>0.98808980000000002</v>
      </c>
      <c r="G3145" s="27" t="s">
        <v>6077</v>
      </c>
      <c r="H3145" s="37">
        <v>0</v>
      </c>
      <c r="I3145" s="24" t="s">
        <v>6078</v>
      </c>
      <c r="J3145" s="37">
        <v>0.98808980000000002</v>
      </c>
      <c r="K3145" s="24" t="s">
        <v>6079</v>
      </c>
      <c r="L3145" s="28">
        <v>467</v>
      </c>
      <c r="M3145" s="28">
        <v>0</v>
      </c>
      <c r="N3145" s="28">
        <v>467</v>
      </c>
      <c r="O3145" s="25" t="s">
        <v>25567</v>
      </c>
      <c r="P3145" s="24">
        <v>8</v>
      </c>
      <c r="Q3145" s="24" t="s">
        <v>203</v>
      </c>
      <c r="R3145" s="28">
        <v>13</v>
      </c>
      <c r="S3145" s="28">
        <v>55</v>
      </c>
      <c r="T3145" s="29">
        <v>0.145610278372591</v>
      </c>
      <c r="U3145" s="28">
        <v>820</v>
      </c>
      <c r="V3145" s="63"/>
      <c r="W3145" s="61">
        <f>(Table134[[#This Row],[2042 Future AADT]]-Table134[[#This Row],[AADT 2022]])/20*($W$5-2022)+Table134[[#This Row],[AADT 2022]]</f>
        <v>820</v>
      </c>
      <c r="X3145" s="63"/>
    </row>
    <row r="3146" spans="1:24" s="21" customFormat="1" ht="24" customHeight="1" x14ac:dyDescent="0.25">
      <c r="A3146" s="24" t="s">
        <v>6081</v>
      </c>
      <c r="B3146" s="25" t="s">
        <v>19380</v>
      </c>
      <c r="C3146" s="24">
        <v>4506</v>
      </c>
      <c r="D3146" s="24" t="s">
        <v>17076</v>
      </c>
      <c r="E3146" s="24" t="s">
        <v>6076</v>
      </c>
      <c r="F3146" s="26">
        <f>Table134[[#This Row],[ToMeasure]]-Table134[[#This Row],[FromMeasure]]</f>
        <v>0.12681249999999999</v>
      </c>
      <c r="G3146" s="27" t="s">
        <v>6077</v>
      </c>
      <c r="H3146" s="37">
        <v>0.98808980000000002</v>
      </c>
      <c r="I3146" s="24" t="s">
        <v>6079</v>
      </c>
      <c r="J3146" s="37">
        <v>1.1149023</v>
      </c>
      <c r="K3146" s="24" t="s">
        <v>6082</v>
      </c>
      <c r="L3146" s="28">
        <v>1856</v>
      </c>
      <c r="M3146" s="28">
        <v>0</v>
      </c>
      <c r="N3146" s="28">
        <v>1856</v>
      </c>
      <c r="O3146" s="25" t="s">
        <v>25568</v>
      </c>
      <c r="P3146" s="24">
        <v>8</v>
      </c>
      <c r="Q3146" s="24" t="s">
        <v>203</v>
      </c>
      <c r="R3146" s="28">
        <v>57</v>
      </c>
      <c r="S3146" s="28">
        <v>223</v>
      </c>
      <c r="T3146" s="29">
        <v>0.15086206896551724</v>
      </c>
      <c r="U3146" s="28">
        <v>3258</v>
      </c>
      <c r="V3146" s="63"/>
      <c r="W3146" s="61">
        <f>(Table134[[#This Row],[2042 Future AADT]]-Table134[[#This Row],[AADT 2022]])/20*($W$5-2022)+Table134[[#This Row],[AADT 2022]]</f>
        <v>3258</v>
      </c>
      <c r="X3146" s="63"/>
    </row>
    <row r="3147" spans="1:24" s="21" customFormat="1" ht="24" customHeight="1" x14ac:dyDescent="0.25">
      <c r="A3147" s="24" t="s">
        <v>10376</v>
      </c>
      <c r="B3147" s="25" t="s">
        <v>19476</v>
      </c>
      <c r="C3147" s="24">
        <v>4696</v>
      </c>
      <c r="D3147" s="24" t="s">
        <v>17076</v>
      </c>
      <c r="E3147" s="24" t="s">
        <v>10377</v>
      </c>
      <c r="F3147" s="26">
        <f>Table134[[#This Row],[ToMeasure]]-Table134[[#This Row],[FromMeasure]]</f>
        <v>3.20686604</v>
      </c>
      <c r="G3147" s="27" t="s">
        <v>10378</v>
      </c>
      <c r="H3147" s="37">
        <v>0</v>
      </c>
      <c r="I3147" s="24" t="s">
        <v>1114</v>
      </c>
      <c r="J3147" s="37">
        <v>3.20686604</v>
      </c>
      <c r="K3147" s="24" t="s">
        <v>3873</v>
      </c>
      <c r="L3147" s="28">
        <v>101</v>
      </c>
      <c r="M3147" s="28">
        <v>0</v>
      </c>
      <c r="N3147" s="28">
        <v>101</v>
      </c>
      <c r="O3147" s="25" t="s">
        <v>25558</v>
      </c>
      <c r="P3147" s="24">
        <v>11</v>
      </c>
      <c r="Q3147" s="24" t="s">
        <v>203</v>
      </c>
      <c r="R3147" s="28">
        <v>9</v>
      </c>
      <c r="S3147" s="28">
        <v>2</v>
      </c>
      <c r="T3147" s="29">
        <v>0.10891089108910891</v>
      </c>
      <c r="U3147" s="28">
        <v>177</v>
      </c>
      <c r="V3147" s="63"/>
      <c r="W3147" s="61">
        <f>(Table134[[#This Row],[2042 Future AADT]]-Table134[[#This Row],[AADT 2022]])/20*($W$5-2022)+Table134[[#This Row],[AADT 2022]]</f>
        <v>177</v>
      </c>
      <c r="X3147" s="63"/>
    </row>
    <row r="3148" spans="1:24" s="21" customFormat="1" ht="24" customHeight="1" x14ac:dyDescent="0.25">
      <c r="A3148" s="24" t="s">
        <v>14574</v>
      </c>
      <c r="B3148" s="25" t="s">
        <v>19483</v>
      </c>
      <c r="C3148" s="24">
        <v>4708</v>
      </c>
      <c r="D3148" s="24" t="s">
        <v>17076</v>
      </c>
      <c r="E3148" s="24" t="s">
        <v>14575</v>
      </c>
      <c r="F3148" s="26">
        <f>Table134[[#This Row],[ToMeasure]]-Table134[[#This Row],[FromMeasure]]</f>
        <v>0.94510453000000005</v>
      </c>
      <c r="G3148" s="27" t="s">
        <v>14576</v>
      </c>
      <c r="H3148" s="37">
        <v>0</v>
      </c>
      <c r="I3148" s="24" t="s">
        <v>3873</v>
      </c>
      <c r="J3148" s="37">
        <v>0.94510453000000005</v>
      </c>
      <c r="K3148" s="24" t="s">
        <v>3294</v>
      </c>
      <c r="L3148" s="28">
        <v>611</v>
      </c>
      <c r="M3148" s="28">
        <v>0</v>
      </c>
      <c r="N3148" s="28">
        <v>611</v>
      </c>
      <c r="O3148" s="25" t="s">
        <v>25569</v>
      </c>
      <c r="P3148" s="24">
        <v>10</v>
      </c>
      <c r="Q3148" s="24" t="s">
        <v>203</v>
      </c>
      <c r="R3148" s="28">
        <v>19</v>
      </c>
      <c r="S3148" s="28">
        <v>72</v>
      </c>
      <c r="T3148" s="29">
        <v>0.14893617021276595</v>
      </c>
      <c r="U3148" s="28">
        <v>1073</v>
      </c>
      <c r="V3148" s="63"/>
      <c r="W3148" s="61">
        <f>(Table134[[#This Row],[2042 Future AADT]]-Table134[[#This Row],[AADT 2022]])/20*($W$5-2022)+Table134[[#This Row],[AADT 2022]]</f>
        <v>1073</v>
      </c>
      <c r="X3148" s="63"/>
    </row>
    <row r="3149" spans="1:24" s="21" customFormat="1" ht="24" customHeight="1" x14ac:dyDescent="0.25">
      <c r="A3149" s="24" t="s">
        <v>16557</v>
      </c>
      <c r="B3149" s="25" t="s">
        <v>19483</v>
      </c>
      <c r="C3149" s="24">
        <v>4708</v>
      </c>
      <c r="D3149" s="24" t="s">
        <v>17076</v>
      </c>
      <c r="E3149" s="24" t="s">
        <v>14575</v>
      </c>
      <c r="F3149" s="26">
        <f>Table134[[#This Row],[ToMeasure]]-Table134[[#This Row],[FromMeasure]]</f>
        <v>0.76481804999999992</v>
      </c>
      <c r="G3149" s="27" t="s">
        <v>14576</v>
      </c>
      <c r="H3149" s="37">
        <v>0.94510453000000005</v>
      </c>
      <c r="I3149" s="24" t="s">
        <v>3873</v>
      </c>
      <c r="J3149" s="37">
        <v>1.70992258</v>
      </c>
      <c r="K3149" s="24" t="s">
        <v>3294</v>
      </c>
      <c r="L3149" s="28">
        <v>611</v>
      </c>
      <c r="M3149" s="28">
        <v>0</v>
      </c>
      <c r="N3149" s="28">
        <v>611</v>
      </c>
      <c r="O3149" s="25" t="s">
        <v>25569</v>
      </c>
      <c r="P3149" s="24">
        <v>10</v>
      </c>
      <c r="Q3149" s="24" t="s">
        <v>203</v>
      </c>
      <c r="R3149" s="28">
        <v>55</v>
      </c>
      <c r="S3149" s="28">
        <v>9</v>
      </c>
      <c r="T3149" s="29">
        <v>0.10474631751227496</v>
      </c>
      <c r="U3149" s="28">
        <v>1073</v>
      </c>
      <c r="V3149" s="63"/>
      <c r="W3149" s="61">
        <f>(Table134[[#This Row],[2042 Future AADT]]-Table134[[#This Row],[AADT 2022]])/20*($W$5-2022)+Table134[[#This Row],[AADT 2022]]</f>
        <v>1073</v>
      </c>
      <c r="X3149" s="63"/>
    </row>
    <row r="3150" spans="1:24" s="21" customFormat="1" ht="24" customHeight="1" x14ac:dyDescent="0.25">
      <c r="A3150" s="24" t="s">
        <v>6084</v>
      </c>
      <c r="B3150" s="25" t="s">
        <v>19392</v>
      </c>
      <c r="C3150" s="24">
        <v>4539</v>
      </c>
      <c r="D3150" s="24" t="s">
        <v>17076</v>
      </c>
      <c r="E3150" s="24" t="s">
        <v>6085</v>
      </c>
      <c r="F3150" s="26">
        <f>Table134[[#This Row],[ToMeasure]]-Table134[[#This Row],[FromMeasure]]</f>
        <v>1.4029735699999999</v>
      </c>
      <c r="G3150" s="27" t="s">
        <v>6086</v>
      </c>
      <c r="H3150" s="37">
        <v>0.32909171999999998</v>
      </c>
      <c r="I3150" s="24" t="s">
        <v>6087</v>
      </c>
      <c r="J3150" s="37">
        <v>1.73206529</v>
      </c>
      <c r="K3150" s="24" t="s">
        <v>6088</v>
      </c>
      <c r="L3150" s="28">
        <v>92</v>
      </c>
      <c r="M3150" s="28">
        <v>0</v>
      </c>
      <c r="N3150" s="28">
        <v>92</v>
      </c>
      <c r="O3150" s="25" t="s">
        <v>25570</v>
      </c>
      <c r="P3150" s="24">
        <v>15</v>
      </c>
      <c r="Q3150" s="24" t="s">
        <v>203</v>
      </c>
      <c r="R3150" s="28">
        <v>7</v>
      </c>
      <c r="S3150" s="28">
        <v>3</v>
      </c>
      <c r="T3150" s="29">
        <v>0.10869565217391304</v>
      </c>
      <c r="U3150" s="28">
        <v>162</v>
      </c>
      <c r="V3150" s="63"/>
      <c r="W3150" s="61">
        <f>(Table134[[#This Row],[2042 Future AADT]]-Table134[[#This Row],[AADT 2022]])/20*($W$5-2022)+Table134[[#This Row],[AADT 2022]]</f>
        <v>162</v>
      </c>
      <c r="X3150" s="63"/>
    </row>
    <row r="3151" spans="1:24" s="21" customFormat="1" ht="24" customHeight="1" x14ac:dyDescent="0.25">
      <c r="A3151" s="24" t="s">
        <v>10424</v>
      </c>
      <c r="B3151" s="25" t="s">
        <v>19546</v>
      </c>
      <c r="C3151" s="24">
        <v>4819</v>
      </c>
      <c r="D3151" s="24" t="s">
        <v>17076</v>
      </c>
      <c r="E3151" s="24" t="s">
        <v>3032</v>
      </c>
      <c r="F3151" s="26">
        <f>Table134[[#This Row],[ToMeasure]]-Table134[[#This Row],[FromMeasure]]</f>
        <v>0.31927319999999959</v>
      </c>
      <c r="G3151" s="27" t="s">
        <v>3030</v>
      </c>
      <c r="H3151" s="37">
        <v>5.6050993</v>
      </c>
      <c r="I3151" s="24" t="s">
        <v>8286</v>
      </c>
      <c r="J3151" s="37">
        <v>5.9243724999999996</v>
      </c>
      <c r="K3151" s="24" t="s">
        <v>529</v>
      </c>
      <c r="L3151" s="28">
        <v>4094</v>
      </c>
      <c r="M3151" s="28">
        <v>0</v>
      </c>
      <c r="N3151" s="28">
        <v>4094</v>
      </c>
      <c r="O3151" s="25" t="s">
        <v>25571</v>
      </c>
      <c r="P3151" s="24">
        <v>10</v>
      </c>
      <c r="Q3151" s="24" t="s">
        <v>203</v>
      </c>
      <c r="R3151" s="28">
        <v>128</v>
      </c>
      <c r="S3151" s="28">
        <v>501</v>
      </c>
      <c r="T3151" s="29">
        <v>0.15363947239863215</v>
      </c>
      <c r="U3151" s="28">
        <v>6444</v>
      </c>
      <c r="V3151" s="63"/>
      <c r="W3151" s="61">
        <f>(Table134[[#This Row],[2042 Future AADT]]-Table134[[#This Row],[AADT 2022]])/20*($W$5-2022)+Table134[[#This Row],[AADT 2022]]</f>
        <v>6444</v>
      </c>
      <c r="X3151" s="63"/>
    </row>
    <row r="3152" spans="1:24" s="21" customFormat="1" ht="24" customHeight="1" x14ac:dyDescent="0.25">
      <c r="A3152" s="24" t="s">
        <v>16586</v>
      </c>
      <c r="B3152" s="25" t="s">
        <v>19545</v>
      </c>
      <c r="C3152" s="24">
        <v>4817</v>
      </c>
      <c r="D3152" s="24" t="s">
        <v>17076</v>
      </c>
      <c r="E3152" s="24" t="s">
        <v>3032</v>
      </c>
      <c r="F3152" s="26">
        <f>Table134[[#This Row],[ToMeasure]]-Table134[[#This Row],[FromMeasure]]</f>
        <v>0.12384660000000025</v>
      </c>
      <c r="G3152" s="27" t="s">
        <v>3030</v>
      </c>
      <c r="H3152" s="37">
        <v>5.9243724999999996</v>
      </c>
      <c r="I3152" s="24" t="s">
        <v>529</v>
      </c>
      <c r="J3152" s="37">
        <v>6.0482190999999998</v>
      </c>
      <c r="K3152" s="24" t="s">
        <v>14604</v>
      </c>
      <c r="L3152" s="28">
        <v>6212</v>
      </c>
      <c r="M3152" s="28">
        <v>0</v>
      </c>
      <c r="N3152" s="28">
        <v>6212</v>
      </c>
      <c r="O3152" s="25" t="s">
        <v>25572</v>
      </c>
      <c r="P3152" s="24">
        <v>9</v>
      </c>
      <c r="Q3152" s="24" t="s">
        <v>203</v>
      </c>
      <c r="R3152" s="28">
        <v>196</v>
      </c>
      <c r="S3152" s="28">
        <v>759</v>
      </c>
      <c r="T3152" s="29">
        <v>0.15373470701867353</v>
      </c>
      <c r="U3152" s="28">
        <v>9778</v>
      </c>
      <c r="V3152" s="63"/>
      <c r="W3152" s="61">
        <f>(Table134[[#This Row],[2042 Future AADT]]-Table134[[#This Row],[AADT 2022]])/20*($W$5-2022)+Table134[[#This Row],[AADT 2022]]</f>
        <v>9778</v>
      </c>
      <c r="X3152" s="63"/>
    </row>
    <row r="3153" spans="1:24" s="21" customFormat="1" ht="24" customHeight="1" x14ac:dyDescent="0.25">
      <c r="A3153" s="24" t="s">
        <v>14603</v>
      </c>
      <c r="B3153" s="25" t="s">
        <v>19553</v>
      </c>
      <c r="C3153" s="24">
        <v>4827</v>
      </c>
      <c r="D3153" s="24" t="s">
        <v>17076</v>
      </c>
      <c r="E3153" s="24" t="s">
        <v>3032</v>
      </c>
      <c r="F3153" s="26">
        <f>Table134[[#This Row],[ToMeasure]]-Table134[[#This Row],[FromMeasure]]</f>
        <v>0.1888772000000003</v>
      </c>
      <c r="G3153" s="27" t="s">
        <v>3030</v>
      </c>
      <c r="H3153" s="37">
        <v>6.0482190999999998</v>
      </c>
      <c r="I3153" s="24" t="s">
        <v>14604</v>
      </c>
      <c r="J3153" s="37">
        <v>6.2370963000000001</v>
      </c>
      <c r="K3153" s="24" t="s">
        <v>643</v>
      </c>
      <c r="L3153" s="28">
        <v>10434</v>
      </c>
      <c r="M3153" s="28">
        <v>0</v>
      </c>
      <c r="N3153" s="28">
        <v>10434</v>
      </c>
      <c r="O3153" s="25" t="s">
        <v>25573</v>
      </c>
      <c r="P3153" s="24">
        <v>8</v>
      </c>
      <c r="Q3153" s="24" t="s">
        <v>203</v>
      </c>
      <c r="R3153" s="28">
        <v>329</v>
      </c>
      <c r="S3153" s="28">
        <v>1275</v>
      </c>
      <c r="T3153" s="29">
        <v>0.15372819628138776</v>
      </c>
      <c r="U3153" s="28">
        <v>16423</v>
      </c>
      <c r="V3153" s="63"/>
      <c r="W3153" s="61">
        <f>(Table134[[#This Row],[2042 Future AADT]]-Table134[[#This Row],[AADT 2022]])/20*($W$5-2022)+Table134[[#This Row],[AADT 2022]]</f>
        <v>16423</v>
      </c>
      <c r="X3153" s="63"/>
    </row>
    <row r="3154" spans="1:24" s="21" customFormat="1" ht="24" customHeight="1" x14ac:dyDescent="0.25">
      <c r="A3154" s="24" t="s">
        <v>16588</v>
      </c>
      <c r="B3154" s="25" t="s">
        <v>19552</v>
      </c>
      <c r="C3154" s="24">
        <v>4826</v>
      </c>
      <c r="D3154" s="24" t="s">
        <v>17076</v>
      </c>
      <c r="E3154" s="24" t="s">
        <v>3032</v>
      </c>
      <c r="F3154" s="26">
        <f>Table134[[#This Row],[ToMeasure]]-Table134[[#This Row],[FromMeasure]]</f>
        <v>6.8877299999999586E-2</v>
      </c>
      <c r="G3154" s="27" t="s">
        <v>3030</v>
      </c>
      <c r="H3154" s="37">
        <v>6.2370963000000001</v>
      </c>
      <c r="I3154" s="24" t="s">
        <v>643</v>
      </c>
      <c r="J3154" s="37">
        <v>6.3059735999999997</v>
      </c>
      <c r="K3154" s="24" t="s">
        <v>8302</v>
      </c>
      <c r="L3154" s="28">
        <v>5813</v>
      </c>
      <c r="M3154" s="28">
        <v>0</v>
      </c>
      <c r="N3154" s="28">
        <v>5813</v>
      </c>
      <c r="O3154" s="25" t="s">
        <v>25574</v>
      </c>
      <c r="P3154" s="24">
        <v>10</v>
      </c>
      <c r="Q3154" s="24" t="s">
        <v>203</v>
      </c>
      <c r="R3154" s="28">
        <v>183</v>
      </c>
      <c r="S3154" s="28">
        <v>710</v>
      </c>
      <c r="T3154" s="29">
        <v>0.15362119387579562</v>
      </c>
      <c r="U3154" s="28">
        <v>9150</v>
      </c>
      <c r="V3154" s="63"/>
      <c r="W3154" s="61">
        <f>(Table134[[#This Row],[2042 Future AADT]]-Table134[[#This Row],[AADT 2022]])/20*($W$5-2022)+Table134[[#This Row],[AADT 2022]]</f>
        <v>9150</v>
      </c>
      <c r="X3154" s="63"/>
    </row>
    <row r="3155" spans="1:24" s="21" customFormat="1" ht="24" customHeight="1" x14ac:dyDescent="0.25">
      <c r="A3155" s="24" t="s">
        <v>10426</v>
      </c>
      <c r="B3155" s="25" t="s">
        <v>19564</v>
      </c>
      <c r="C3155" s="24">
        <v>4847</v>
      </c>
      <c r="D3155" s="24" t="s">
        <v>17076</v>
      </c>
      <c r="E3155" s="24" t="s">
        <v>3032</v>
      </c>
      <c r="F3155" s="26">
        <f>Table134[[#This Row],[ToMeasure]]-Table134[[#This Row],[FromMeasure]]</f>
        <v>0.15128119999999967</v>
      </c>
      <c r="G3155" s="27" t="s">
        <v>3030</v>
      </c>
      <c r="H3155" s="37">
        <v>6.6265406000000002</v>
      </c>
      <c r="I3155" s="24" t="s">
        <v>187</v>
      </c>
      <c r="J3155" s="37">
        <v>6.7778217999999999</v>
      </c>
      <c r="K3155" s="24" t="s">
        <v>645</v>
      </c>
      <c r="L3155" s="28">
        <v>3115</v>
      </c>
      <c r="M3155" s="28">
        <v>0</v>
      </c>
      <c r="N3155" s="28">
        <v>3115</v>
      </c>
      <c r="O3155" s="25" t="s">
        <v>25575</v>
      </c>
      <c r="P3155" s="24">
        <v>13</v>
      </c>
      <c r="Q3155" s="24" t="s">
        <v>203</v>
      </c>
      <c r="R3155" s="28">
        <v>97</v>
      </c>
      <c r="S3155" s="28">
        <v>380</v>
      </c>
      <c r="T3155" s="29">
        <v>0.15313001605136436</v>
      </c>
      <c r="U3155" s="28">
        <v>4903</v>
      </c>
      <c r="V3155" s="63"/>
      <c r="W3155" s="61">
        <f>(Table134[[#This Row],[2042 Future AADT]]-Table134[[#This Row],[AADT 2022]])/20*($W$5-2022)+Table134[[#This Row],[AADT 2022]]</f>
        <v>4903</v>
      </c>
      <c r="X3155" s="63"/>
    </row>
    <row r="3156" spans="1:24" s="21" customFormat="1" ht="24" customHeight="1" x14ac:dyDescent="0.25">
      <c r="A3156" s="24" t="s">
        <v>16590</v>
      </c>
      <c r="B3156" s="25" t="s">
        <v>19562</v>
      </c>
      <c r="C3156" s="24">
        <v>4846</v>
      </c>
      <c r="D3156" s="24" t="s">
        <v>17076</v>
      </c>
      <c r="E3156" s="24" t="s">
        <v>3032</v>
      </c>
      <c r="F3156" s="26">
        <f>Table134[[#This Row],[ToMeasure]]-Table134[[#This Row],[FromMeasure]]</f>
        <v>6.9380200000000336E-2</v>
      </c>
      <c r="G3156" s="27" t="s">
        <v>3030</v>
      </c>
      <c r="H3156" s="37">
        <v>6.7778217999999999</v>
      </c>
      <c r="I3156" s="24" t="s">
        <v>645</v>
      </c>
      <c r="J3156" s="37">
        <v>6.8472020000000002</v>
      </c>
      <c r="K3156" s="24" t="s">
        <v>2205</v>
      </c>
      <c r="L3156" s="28">
        <v>5274</v>
      </c>
      <c r="M3156" s="28">
        <v>0</v>
      </c>
      <c r="N3156" s="28">
        <v>5274</v>
      </c>
      <c r="O3156" s="25" t="s">
        <v>25576</v>
      </c>
      <c r="P3156" s="24">
        <v>12</v>
      </c>
      <c r="Q3156" s="24" t="s">
        <v>203</v>
      </c>
      <c r="R3156" s="28">
        <v>102</v>
      </c>
      <c r="S3156" s="28">
        <v>137</v>
      </c>
      <c r="T3156" s="29">
        <v>4.5316647705726201E-2</v>
      </c>
      <c r="U3156" s="28">
        <v>8301</v>
      </c>
      <c r="V3156" s="63"/>
      <c r="W3156" s="61">
        <f>(Table134[[#This Row],[2042 Future AADT]]-Table134[[#This Row],[AADT 2022]])/20*($W$5-2022)+Table134[[#This Row],[AADT 2022]]</f>
        <v>8301</v>
      </c>
      <c r="X3156" s="63"/>
    </row>
    <row r="3157" spans="1:24" s="21" customFormat="1" ht="24" customHeight="1" x14ac:dyDescent="0.25">
      <c r="A3157" s="24" t="s">
        <v>6152</v>
      </c>
      <c r="B3157" s="25" t="s">
        <v>21105</v>
      </c>
      <c r="C3157" s="24">
        <v>7856</v>
      </c>
      <c r="D3157" s="24" t="s">
        <v>17076</v>
      </c>
      <c r="E3157" s="24" t="s">
        <v>6153</v>
      </c>
      <c r="F3157" s="26">
        <f>Table134[[#This Row],[ToMeasure]]-Table134[[#This Row],[FromMeasure]]</f>
        <v>0.15604669999999998</v>
      </c>
      <c r="G3157" s="27" t="s">
        <v>6154</v>
      </c>
      <c r="H3157" s="37">
        <v>0.22656599999999999</v>
      </c>
      <c r="I3157" s="24" t="s">
        <v>6155</v>
      </c>
      <c r="J3157" s="37">
        <v>0.38261269999999997</v>
      </c>
      <c r="K3157" s="24" t="s">
        <v>6156</v>
      </c>
      <c r="L3157" s="28">
        <v>103</v>
      </c>
      <c r="M3157" s="28">
        <v>97</v>
      </c>
      <c r="N3157" s="28">
        <v>200</v>
      </c>
      <c r="O3157" s="25" t="s">
        <v>25577</v>
      </c>
      <c r="P3157" s="24">
        <v>20</v>
      </c>
      <c r="Q3157" s="24">
        <v>69</v>
      </c>
      <c r="R3157" s="28">
        <v>18</v>
      </c>
      <c r="S3157" s="28">
        <v>2</v>
      </c>
      <c r="T3157" s="29">
        <v>0.1</v>
      </c>
      <c r="U3157" s="28">
        <v>315</v>
      </c>
      <c r="V3157" s="63"/>
      <c r="W3157" s="61">
        <f>(Table134[[#This Row],[2042 Future AADT]]-Table134[[#This Row],[AADT 2022]])/20*($W$5-2022)+Table134[[#This Row],[AADT 2022]]</f>
        <v>315</v>
      </c>
      <c r="X3157" s="63"/>
    </row>
    <row r="3158" spans="1:24" s="21" customFormat="1" ht="24" customHeight="1" x14ac:dyDescent="0.25">
      <c r="A3158" s="24" t="s">
        <v>16610</v>
      </c>
      <c r="B3158" s="25" t="s">
        <v>20772</v>
      </c>
      <c r="C3158" s="24">
        <v>7189</v>
      </c>
      <c r="D3158" s="24" t="s">
        <v>17076</v>
      </c>
      <c r="E3158" s="24" t="s">
        <v>10458</v>
      </c>
      <c r="F3158" s="26">
        <f>Table134[[#This Row],[ToMeasure]]-Table134[[#This Row],[FromMeasure]]</f>
        <v>0.50035600000000002</v>
      </c>
      <c r="G3158" s="27" t="s">
        <v>10459</v>
      </c>
      <c r="H3158" s="37">
        <v>0</v>
      </c>
      <c r="I3158" s="24" t="s">
        <v>5275</v>
      </c>
      <c r="J3158" s="37">
        <v>0.50035600000000002</v>
      </c>
      <c r="K3158" s="24" t="s">
        <v>510</v>
      </c>
      <c r="L3158" s="28">
        <v>11952</v>
      </c>
      <c r="M3158" s="28">
        <v>0</v>
      </c>
      <c r="N3158" s="28">
        <v>11952</v>
      </c>
      <c r="O3158" s="25" t="s">
        <v>25578</v>
      </c>
      <c r="P3158" s="24">
        <v>9</v>
      </c>
      <c r="Q3158" s="24" t="s">
        <v>203</v>
      </c>
      <c r="R3158" s="28">
        <v>1108</v>
      </c>
      <c r="S3158" s="28">
        <v>180</v>
      </c>
      <c r="T3158" s="29">
        <v>0.10776439089692101</v>
      </c>
      <c r="U3158" s="28">
        <v>18813</v>
      </c>
      <c r="V3158" s="63"/>
      <c r="W3158" s="61">
        <f>(Table134[[#This Row],[2042 Future AADT]]-Table134[[#This Row],[AADT 2022]])/20*($W$5-2022)+Table134[[#This Row],[AADT 2022]]</f>
        <v>18813</v>
      </c>
      <c r="X3158" s="63"/>
    </row>
    <row r="3159" spans="1:24" s="21" customFormat="1" ht="24" customHeight="1" x14ac:dyDescent="0.25">
      <c r="A3159" s="24" t="s">
        <v>10457</v>
      </c>
      <c r="B3159" s="25" t="s">
        <v>20771</v>
      </c>
      <c r="C3159" s="24">
        <v>7188</v>
      </c>
      <c r="D3159" s="24" t="s">
        <v>17076</v>
      </c>
      <c r="E3159" s="24" t="s">
        <v>10458</v>
      </c>
      <c r="F3159" s="26">
        <f>Table134[[#This Row],[ToMeasure]]-Table134[[#This Row],[FromMeasure]]</f>
        <v>0.10564279999999993</v>
      </c>
      <c r="G3159" s="27" t="s">
        <v>10459</v>
      </c>
      <c r="H3159" s="37">
        <v>0.50035600000000002</v>
      </c>
      <c r="I3159" s="24" t="s">
        <v>510</v>
      </c>
      <c r="J3159" s="37">
        <v>0.60599879999999995</v>
      </c>
      <c r="K3159" s="24" t="s">
        <v>5275</v>
      </c>
      <c r="L3159" s="28">
        <v>7591</v>
      </c>
      <c r="M3159" s="28">
        <v>0</v>
      </c>
      <c r="N3159" s="28">
        <v>7591</v>
      </c>
      <c r="O3159" s="25" t="s">
        <v>25579</v>
      </c>
      <c r="P3159" s="24">
        <v>15</v>
      </c>
      <c r="Q3159" s="24" t="s">
        <v>203</v>
      </c>
      <c r="R3159" s="28">
        <v>676</v>
      </c>
      <c r="S3159" s="28">
        <v>110</v>
      </c>
      <c r="T3159" s="29">
        <v>0.10354367013568699</v>
      </c>
      <c r="U3159" s="28">
        <v>11948</v>
      </c>
      <c r="V3159" s="63"/>
      <c r="W3159" s="61">
        <f>(Table134[[#This Row],[2042 Future AADT]]-Table134[[#This Row],[AADT 2022]])/20*($W$5-2022)+Table134[[#This Row],[AADT 2022]]</f>
        <v>11948</v>
      </c>
      <c r="X3159" s="63"/>
    </row>
    <row r="3160" spans="1:24" s="21" customFormat="1" ht="24" customHeight="1" x14ac:dyDescent="0.25">
      <c r="A3160" s="24" t="s">
        <v>14634</v>
      </c>
      <c r="B3160" s="25" t="s">
        <v>20770</v>
      </c>
      <c r="C3160" s="24">
        <v>7187</v>
      </c>
      <c r="D3160" s="24" t="s">
        <v>17076</v>
      </c>
      <c r="E3160" s="24" t="s">
        <v>14635</v>
      </c>
      <c r="F3160" s="26">
        <f>Table134[[#This Row],[ToMeasure]]-Table134[[#This Row],[FromMeasure]]</f>
        <v>0.34368219999999999</v>
      </c>
      <c r="G3160" s="27" t="s">
        <v>14636</v>
      </c>
      <c r="H3160" s="37">
        <v>0</v>
      </c>
      <c r="I3160" s="24" t="s">
        <v>5195</v>
      </c>
      <c r="J3160" s="37">
        <v>0.34368219999999999</v>
      </c>
      <c r="K3160" s="24" t="s">
        <v>12805</v>
      </c>
      <c r="L3160" s="28">
        <v>7716</v>
      </c>
      <c r="M3160" s="28">
        <v>0</v>
      </c>
      <c r="N3160" s="28">
        <v>7716</v>
      </c>
      <c r="O3160" s="25" t="s">
        <v>25580</v>
      </c>
      <c r="P3160" s="24">
        <v>15</v>
      </c>
      <c r="Q3160" s="24" t="s">
        <v>203</v>
      </c>
      <c r="R3160" s="28">
        <v>241</v>
      </c>
      <c r="S3160" s="28">
        <v>932</v>
      </c>
      <c r="T3160" s="29">
        <v>0.15202177293934682</v>
      </c>
      <c r="U3160" s="28">
        <v>12145</v>
      </c>
      <c r="V3160" s="63"/>
      <c r="W3160" s="61">
        <f>(Table134[[#This Row],[2042 Future AADT]]-Table134[[#This Row],[AADT 2022]])/20*($W$5-2022)+Table134[[#This Row],[AADT 2022]]</f>
        <v>12145</v>
      </c>
      <c r="X3160" s="63"/>
    </row>
    <row r="3161" spans="1:24" s="21" customFormat="1" ht="24" customHeight="1" x14ac:dyDescent="0.25">
      <c r="A3161" s="24" t="s">
        <v>16621</v>
      </c>
      <c r="B3161" s="25" t="s">
        <v>20778</v>
      </c>
      <c r="C3161" s="24">
        <v>7208</v>
      </c>
      <c r="D3161" s="24" t="s">
        <v>17076</v>
      </c>
      <c r="E3161" s="24" t="s">
        <v>10468</v>
      </c>
      <c r="F3161" s="26">
        <f>Table134[[#This Row],[ToMeasure]]-Table134[[#This Row],[FromMeasure]]</f>
        <v>0.35643491999999999</v>
      </c>
      <c r="G3161" s="27" t="s">
        <v>10469</v>
      </c>
      <c r="H3161" s="37">
        <v>0.12483950000000001</v>
      </c>
      <c r="I3161" s="24" t="s">
        <v>12809</v>
      </c>
      <c r="J3161" s="37">
        <v>0.48127441999999998</v>
      </c>
      <c r="K3161" s="24" t="s">
        <v>6194</v>
      </c>
      <c r="L3161" s="28">
        <v>2488</v>
      </c>
      <c r="M3161" s="28">
        <v>0</v>
      </c>
      <c r="N3161" s="28">
        <v>2488</v>
      </c>
      <c r="O3161" s="25" t="s">
        <v>25581</v>
      </c>
      <c r="P3161" s="24">
        <v>22</v>
      </c>
      <c r="Q3161" s="24" t="s">
        <v>203</v>
      </c>
      <c r="R3161" s="28" t="s">
        <v>203</v>
      </c>
      <c r="S3161" s="28" t="s">
        <v>203</v>
      </c>
      <c r="T3161" s="29" t="s">
        <v>203</v>
      </c>
      <c r="U3161" s="28">
        <v>3916</v>
      </c>
      <c r="V3161" s="63"/>
      <c r="W3161" s="61">
        <f>(Table134[[#This Row],[2042 Future AADT]]-Table134[[#This Row],[AADT 2022]])/20*($W$5-2022)+Table134[[#This Row],[AADT 2022]]</f>
        <v>3916</v>
      </c>
      <c r="X3161" s="63"/>
    </row>
    <row r="3162" spans="1:24" s="21" customFormat="1" ht="24" customHeight="1" x14ac:dyDescent="0.25">
      <c r="A3162" s="24" t="s">
        <v>10467</v>
      </c>
      <c r="B3162" s="25" t="s">
        <v>20788</v>
      </c>
      <c r="C3162" s="24">
        <v>7219</v>
      </c>
      <c r="D3162" s="24" t="s">
        <v>17076</v>
      </c>
      <c r="E3162" s="24" t="s">
        <v>10468</v>
      </c>
      <c r="F3162" s="26">
        <f>Table134[[#This Row],[ToMeasure]]-Table134[[#This Row],[FromMeasure]]</f>
        <v>0.34579771000000004</v>
      </c>
      <c r="G3162" s="27" t="s">
        <v>10469</v>
      </c>
      <c r="H3162" s="37">
        <v>0.48127441999999998</v>
      </c>
      <c r="I3162" s="24" t="s">
        <v>6194</v>
      </c>
      <c r="J3162" s="37">
        <v>0.82707213000000002</v>
      </c>
      <c r="K3162" s="24" t="s">
        <v>9659</v>
      </c>
      <c r="L3162" s="28">
        <v>2810</v>
      </c>
      <c r="M3162" s="28">
        <v>0</v>
      </c>
      <c r="N3162" s="28">
        <v>2810</v>
      </c>
      <c r="O3162" s="25" t="s">
        <v>25582</v>
      </c>
      <c r="P3162" s="24">
        <v>19</v>
      </c>
      <c r="Q3162" s="24" t="s">
        <v>203</v>
      </c>
      <c r="R3162" s="28" t="s">
        <v>203</v>
      </c>
      <c r="S3162" s="28" t="s">
        <v>203</v>
      </c>
      <c r="T3162" s="29" t="s">
        <v>203</v>
      </c>
      <c r="U3162" s="28">
        <v>4423</v>
      </c>
      <c r="V3162" s="63"/>
      <c r="W3162" s="61">
        <f>(Table134[[#This Row],[2042 Future AADT]]-Table134[[#This Row],[AADT 2022]])/20*($W$5-2022)+Table134[[#This Row],[AADT 2022]]</f>
        <v>4423</v>
      </c>
      <c r="X3162" s="63"/>
    </row>
    <row r="3163" spans="1:24" s="21" customFormat="1" ht="24" customHeight="1" x14ac:dyDescent="0.25">
      <c r="A3163" s="24" t="s">
        <v>5193</v>
      </c>
      <c r="B3163" s="25" t="s">
        <v>20760</v>
      </c>
      <c r="C3163" s="24">
        <v>7177</v>
      </c>
      <c r="D3163" s="24" t="s">
        <v>17076</v>
      </c>
      <c r="E3163" s="24" t="s">
        <v>6191</v>
      </c>
      <c r="F3163" s="26">
        <f>Table134[[#This Row],[ToMeasure]]-Table134[[#This Row],[FromMeasure]]</f>
        <v>0.30887710000000002</v>
      </c>
      <c r="G3163" s="27" t="s">
        <v>5194</v>
      </c>
      <c r="H3163" s="37">
        <v>0</v>
      </c>
      <c r="I3163" s="24" t="s">
        <v>5195</v>
      </c>
      <c r="J3163" s="37">
        <v>0.30887710000000002</v>
      </c>
      <c r="K3163" s="24" t="s">
        <v>5196</v>
      </c>
      <c r="L3163" s="28">
        <v>3600</v>
      </c>
      <c r="M3163" s="28">
        <v>0</v>
      </c>
      <c r="N3163" s="28">
        <v>3600</v>
      </c>
      <c r="O3163" s="25" t="s">
        <v>25583</v>
      </c>
      <c r="P3163" s="24">
        <v>29</v>
      </c>
      <c r="Q3163" s="24" t="s">
        <v>203</v>
      </c>
      <c r="R3163" s="28">
        <v>112</v>
      </c>
      <c r="S3163" s="28">
        <v>435</v>
      </c>
      <c r="T3163" s="29">
        <v>0.15194444444444444</v>
      </c>
      <c r="U3163" s="28">
        <v>5667</v>
      </c>
      <c r="V3163" s="63"/>
      <c r="W3163" s="61">
        <f>(Table134[[#This Row],[2042 Future AADT]]-Table134[[#This Row],[AADT 2022]])/20*($W$5-2022)+Table134[[#This Row],[AADT 2022]]</f>
        <v>5667</v>
      </c>
      <c r="X3163" s="63"/>
    </row>
    <row r="3164" spans="1:24" s="21" customFormat="1" ht="24" customHeight="1" x14ac:dyDescent="0.25">
      <c r="A3164" s="24" t="s">
        <v>6190</v>
      </c>
      <c r="B3164" s="25" t="s">
        <v>20759</v>
      </c>
      <c r="C3164" s="24">
        <v>7176</v>
      </c>
      <c r="D3164" s="24" t="s">
        <v>17076</v>
      </c>
      <c r="E3164" s="24" t="s">
        <v>6191</v>
      </c>
      <c r="F3164" s="26">
        <f>Table134[[#This Row],[ToMeasure]]-Table134[[#This Row],[FromMeasure]]</f>
        <v>0.50478190000000001</v>
      </c>
      <c r="G3164" s="27" t="s">
        <v>5194</v>
      </c>
      <c r="H3164" s="37">
        <v>0.46393469999999998</v>
      </c>
      <c r="I3164" s="24" t="s">
        <v>508</v>
      </c>
      <c r="J3164" s="37">
        <v>0.96871660000000004</v>
      </c>
      <c r="K3164" s="24" t="s">
        <v>5195</v>
      </c>
      <c r="L3164" s="28">
        <v>9171</v>
      </c>
      <c r="M3164" s="28">
        <v>0</v>
      </c>
      <c r="N3164" s="28">
        <v>9171</v>
      </c>
      <c r="O3164" s="25" t="s">
        <v>25584</v>
      </c>
      <c r="P3164" s="24">
        <v>19</v>
      </c>
      <c r="Q3164" s="24" t="s">
        <v>203</v>
      </c>
      <c r="R3164" s="28">
        <v>285</v>
      </c>
      <c r="S3164" s="28">
        <v>1109</v>
      </c>
      <c r="T3164" s="29">
        <v>0.15200087231490569</v>
      </c>
      <c r="U3164" s="28">
        <v>14435</v>
      </c>
      <c r="V3164" s="63"/>
      <c r="W3164" s="61">
        <f>(Table134[[#This Row],[2042 Future AADT]]-Table134[[#This Row],[AADT 2022]])/20*($W$5-2022)+Table134[[#This Row],[AADT 2022]]</f>
        <v>14435</v>
      </c>
      <c r="X3164" s="63"/>
    </row>
    <row r="3165" spans="1:24" s="21" customFormat="1" ht="24" customHeight="1" x14ac:dyDescent="0.25">
      <c r="A3165" s="24" t="s">
        <v>6193</v>
      </c>
      <c r="B3165" s="25" t="s">
        <v>20777</v>
      </c>
      <c r="C3165" s="24">
        <v>7206</v>
      </c>
      <c r="D3165" s="24" t="s">
        <v>17076</v>
      </c>
      <c r="E3165" s="24" t="s">
        <v>6191</v>
      </c>
      <c r="F3165" s="26">
        <f>Table134[[#This Row],[ToMeasure]]-Table134[[#This Row],[FromMeasure]]</f>
        <v>0.48144110000000007</v>
      </c>
      <c r="G3165" s="27" t="s">
        <v>5194</v>
      </c>
      <c r="H3165" s="37">
        <v>2.47171363</v>
      </c>
      <c r="I3165" s="24" t="s">
        <v>5195</v>
      </c>
      <c r="J3165" s="37">
        <v>2.9531547300000001</v>
      </c>
      <c r="K3165" s="24" t="s">
        <v>6194</v>
      </c>
      <c r="L3165" s="28">
        <v>3250</v>
      </c>
      <c r="M3165" s="28">
        <v>0</v>
      </c>
      <c r="N3165" s="28">
        <v>3250</v>
      </c>
      <c r="O3165" s="25" t="s">
        <v>25585</v>
      </c>
      <c r="P3165" s="24">
        <v>22</v>
      </c>
      <c r="Q3165" s="24" t="s">
        <v>203</v>
      </c>
      <c r="R3165" s="28">
        <v>301</v>
      </c>
      <c r="S3165" s="28">
        <v>48</v>
      </c>
      <c r="T3165" s="29">
        <v>0.10738461538461538</v>
      </c>
      <c r="U3165" s="28">
        <v>5116</v>
      </c>
      <c r="V3165" s="63"/>
      <c r="W3165" s="61">
        <f>(Table134[[#This Row],[2042 Future AADT]]-Table134[[#This Row],[AADT 2022]])/20*($W$5-2022)+Table134[[#This Row],[AADT 2022]]</f>
        <v>5116</v>
      </c>
      <c r="X3165" s="63"/>
    </row>
    <row r="3166" spans="1:24" s="21" customFormat="1" ht="24" customHeight="1" x14ac:dyDescent="0.25">
      <c r="A3166" s="24" t="s">
        <v>14752</v>
      </c>
      <c r="B3166" s="25" t="s">
        <v>20786</v>
      </c>
      <c r="C3166" s="24">
        <v>7217</v>
      </c>
      <c r="D3166" s="24" t="s">
        <v>17076</v>
      </c>
      <c r="E3166" s="24" t="s">
        <v>6191</v>
      </c>
      <c r="F3166" s="26">
        <f>Table134[[#This Row],[ToMeasure]]-Table134[[#This Row],[FromMeasure]]</f>
        <v>0.36007819999999979</v>
      </c>
      <c r="G3166" s="27" t="s">
        <v>5194</v>
      </c>
      <c r="H3166" s="37">
        <v>2.9531548000000001</v>
      </c>
      <c r="I3166" s="24" t="s">
        <v>6194</v>
      </c>
      <c r="J3166" s="37">
        <v>3.3132329999999999</v>
      </c>
      <c r="K3166" s="24" t="s">
        <v>5287</v>
      </c>
      <c r="L3166" s="28">
        <v>2350</v>
      </c>
      <c r="M3166" s="28">
        <v>0</v>
      </c>
      <c r="N3166" s="28">
        <v>2350</v>
      </c>
      <c r="O3166" s="25" t="s">
        <v>25586</v>
      </c>
      <c r="P3166" s="24">
        <v>18</v>
      </c>
      <c r="Q3166" s="24">
        <v>90</v>
      </c>
      <c r="R3166" s="28">
        <v>373</v>
      </c>
      <c r="S3166" s="28">
        <v>61</v>
      </c>
      <c r="T3166" s="29">
        <v>0.18468085106382978</v>
      </c>
      <c r="U3166" s="28">
        <v>3699</v>
      </c>
      <c r="V3166" s="63"/>
      <c r="W3166" s="61">
        <f>(Table134[[#This Row],[2042 Future AADT]]-Table134[[#This Row],[AADT 2022]])/20*($W$5-2022)+Table134[[#This Row],[AADT 2022]]</f>
        <v>3699</v>
      </c>
      <c r="X3166" s="63"/>
    </row>
    <row r="3167" spans="1:24" s="21" customFormat="1" ht="24" customHeight="1" x14ac:dyDescent="0.25">
      <c r="A3167" s="24" t="s">
        <v>6196</v>
      </c>
      <c r="B3167" s="25" t="s">
        <v>20785</v>
      </c>
      <c r="C3167" s="24">
        <v>7216</v>
      </c>
      <c r="D3167" s="24" t="s">
        <v>17076</v>
      </c>
      <c r="E3167" s="24" t="s">
        <v>6191</v>
      </c>
      <c r="F3167" s="26">
        <f>Table134[[#This Row],[ToMeasure]]-Table134[[#This Row],[FromMeasure]]</f>
        <v>0.19468630000000031</v>
      </c>
      <c r="G3167" s="27" t="s">
        <v>5194</v>
      </c>
      <c r="H3167" s="37">
        <v>3.4551615999999998</v>
      </c>
      <c r="I3167" s="24" t="s">
        <v>517</v>
      </c>
      <c r="J3167" s="37">
        <v>3.6498479000000001</v>
      </c>
      <c r="K3167" s="24" t="s">
        <v>6197</v>
      </c>
      <c r="L3167" s="28">
        <v>4231</v>
      </c>
      <c r="M3167" s="28">
        <v>0</v>
      </c>
      <c r="N3167" s="28">
        <v>4231</v>
      </c>
      <c r="O3167" s="25" t="s">
        <v>25587</v>
      </c>
      <c r="P3167" s="24">
        <v>21</v>
      </c>
      <c r="Q3167" s="24" t="s">
        <v>203</v>
      </c>
      <c r="R3167" s="28">
        <v>390</v>
      </c>
      <c r="S3167" s="28">
        <v>62</v>
      </c>
      <c r="T3167" s="29">
        <v>0.10683053651619002</v>
      </c>
      <c r="U3167" s="28">
        <v>6660</v>
      </c>
      <c r="V3167" s="63"/>
      <c r="W3167" s="61">
        <f>(Table134[[#This Row],[2042 Future AADT]]-Table134[[#This Row],[AADT 2022]])/20*($W$5-2022)+Table134[[#This Row],[AADT 2022]]</f>
        <v>6660</v>
      </c>
      <c r="X3167" s="63"/>
    </row>
    <row r="3168" spans="1:24" s="21" customFormat="1" ht="24" customHeight="1" x14ac:dyDescent="0.25">
      <c r="A3168" s="24" t="s">
        <v>10471</v>
      </c>
      <c r="B3168" s="25" t="s">
        <v>20795</v>
      </c>
      <c r="C3168" s="24">
        <v>7227</v>
      </c>
      <c r="D3168" s="24" t="s">
        <v>17076</v>
      </c>
      <c r="E3168" s="24" t="s">
        <v>6191</v>
      </c>
      <c r="F3168" s="26">
        <f>Table134[[#This Row],[ToMeasure]]-Table134[[#This Row],[FromMeasure]]</f>
        <v>0.79929709999999954</v>
      </c>
      <c r="G3168" s="27" t="s">
        <v>5194</v>
      </c>
      <c r="H3168" s="37">
        <v>3.6498479000000001</v>
      </c>
      <c r="I3168" s="24" t="s">
        <v>6197</v>
      </c>
      <c r="J3168" s="37">
        <v>4.4491449999999997</v>
      </c>
      <c r="K3168" s="24" t="s">
        <v>5195</v>
      </c>
      <c r="L3168" s="28">
        <v>4241</v>
      </c>
      <c r="M3168" s="28">
        <v>0</v>
      </c>
      <c r="N3168" s="28">
        <v>4241</v>
      </c>
      <c r="O3168" s="25" t="s">
        <v>25588</v>
      </c>
      <c r="P3168" s="24">
        <v>22</v>
      </c>
      <c r="Q3168" s="24" t="s">
        <v>203</v>
      </c>
      <c r="R3168" s="28">
        <v>392</v>
      </c>
      <c r="S3168" s="28">
        <v>62</v>
      </c>
      <c r="T3168" s="29">
        <v>0.10705022400377269</v>
      </c>
      <c r="U3168" s="28">
        <v>6675</v>
      </c>
      <c r="V3168" s="63"/>
      <c r="W3168" s="61">
        <f>(Table134[[#This Row],[2042 Future AADT]]-Table134[[#This Row],[AADT 2022]])/20*($W$5-2022)+Table134[[#This Row],[AADT 2022]]</f>
        <v>6675</v>
      </c>
      <c r="X3168" s="63"/>
    </row>
    <row r="3169" spans="1:24" s="21" customFormat="1" ht="24" customHeight="1" x14ac:dyDescent="0.25">
      <c r="A3169" s="24" t="s">
        <v>6209</v>
      </c>
      <c r="B3169" s="25" t="s">
        <v>19538</v>
      </c>
      <c r="C3169" s="24">
        <v>4807</v>
      </c>
      <c r="D3169" s="24" t="s">
        <v>17076</v>
      </c>
      <c r="E3169" s="24" t="s">
        <v>6210</v>
      </c>
      <c r="F3169" s="26">
        <f>Table134[[#This Row],[ToMeasure]]-Table134[[#This Row],[FromMeasure]]</f>
        <v>0.60432885000000003</v>
      </c>
      <c r="G3169" s="27" t="s">
        <v>6211</v>
      </c>
      <c r="H3169" s="37">
        <v>0</v>
      </c>
      <c r="I3169" s="24" t="s">
        <v>3958</v>
      </c>
      <c r="J3169" s="37">
        <v>0.60432885000000003</v>
      </c>
      <c r="K3169" s="24" t="s">
        <v>6212</v>
      </c>
      <c r="L3169" s="28">
        <v>5478</v>
      </c>
      <c r="M3169" s="28">
        <v>0</v>
      </c>
      <c r="N3169" s="28">
        <v>5478</v>
      </c>
      <c r="O3169" s="25" t="s">
        <v>25589</v>
      </c>
      <c r="P3169" s="24">
        <v>9</v>
      </c>
      <c r="Q3169" s="24" t="s">
        <v>203</v>
      </c>
      <c r="R3169" s="28" t="s">
        <v>203</v>
      </c>
      <c r="S3169" s="28" t="s">
        <v>203</v>
      </c>
      <c r="T3169" s="29" t="s">
        <v>203</v>
      </c>
      <c r="U3169" s="28">
        <v>8623</v>
      </c>
      <c r="V3169" s="63"/>
      <c r="W3169" s="61">
        <f>(Table134[[#This Row],[2042 Future AADT]]-Table134[[#This Row],[AADT 2022]])/20*($W$5-2022)+Table134[[#This Row],[AADT 2022]]</f>
        <v>8623</v>
      </c>
      <c r="X3169" s="63"/>
    </row>
    <row r="3170" spans="1:24" s="21" customFormat="1" ht="24" customHeight="1" x14ac:dyDescent="0.25">
      <c r="A3170" s="24" t="s">
        <v>14758</v>
      </c>
      <c r="B3170" s="25" t="s">
        <v>19544</v>
      </c>
      <c r="C3170" s="24">
        <v>4816</v>
      </c>
      <c r="D3170" s="24" t="s">
        <v>17076</v>
      </c>
      <c r="E3170" s="24" t="s">
        <v>6210</v>
      </c>
      <c r="F3170" s="26">
        <f>Table134[[#This Row],[ToMeasure]]-Table134[[#This Row],[FromMeasure]]</f>
        <v>0.22523243999999987</v>
      </c>
      <c r="G3170" s="27" t="s">
        <v>6211</v>
      </c>
      <c r="H3170" s="37">
        <v>0.83191634000000003</v>
      </c>
      <c r="I3170" s="24" t="s">
        <v>529</v>
      </c>
      <c r="J3170" s="37">
        <v>1.0571487799999999</v>
      </c>
      <c r="K3170" s="24" t="s">
        <v>10476</v>
      </c>
      <c r="L3170" s="28">
        <v>11827</v>
      </c>
      <c r="M3170" s="28">
        <v>0</v>
      </c>
      <c r="N3170" s="28">
        <v>11827</v>
      </c>
      <c r="O3170" s="25" t="s">
        <v>25590</v>
      </c>
      <c r="P3170" s="24">
        <v>9</v>
      </c>
      <c r="Q3170" s="24" t="s">
        <v>203</v>
      </c>
      <c r="R3170" s="28">
        <v>367</v>
      </c>
      <c r="S3170" s="28">
        <v>1427</v>
      </c>
      <c r="T3170" s="29">
        <v>0.15168681829711678</v>
      </c>
      <c r="U3170" s="28">
        <v>18616</v>
      </c>
      <c r="V3170" s="63"/>
      <c r="W3170" s="61">
        <f>(Table134[[#This Row],[2042 Future AADT]]-Table134[[#This Row],[AADT 2022]])/20*($W$5-2022)+Table134[[#This Row],[AADT 2022]]</f>
        <v>18616</v>
      </c>
      <c r="X3170" s="63"/>
    </row>
    <row r="3171" spans="1:24" s="21" customFormat="1" ht="24" customHeight="1" x14ac:dyDescent="0.25">
      <c r="A3171" s="24" t="s">
        <v>10475</v>
      </c>
      <c r="B3171" s="25" t="s">
        <v>19555</v>
      </c>
      <c r="C3171" s="24">
        <v>4829</v>
      </c>
      <c r="D3171" s="24" t="s">
        <v>17076</v>
      </c>
      <c r="E3171" s="24" t="s">
        <v>6210</v>
      </c>
      <c r="F3171" s="26">
        <f>Table134[[#This Row],[ToMeasure]]-Table134[[#This Row],[FromMeasure]]</f>
        <v>8.8723050000000026E-2</v>
      </c>
      <c r="G3171" s="27" t="s">
        <v>6211</v>
      </c>
      <c r="H3171" s="37">
        <v>1.0571487799999999</v>
      </c>
      <c r="I3171" s="24" t="s">
        <v>10476</v>
      </c>
      <c r="J3171" s="37">
        <v>1.1458718299999999</v>
      </c>
      <c r="K3171" s="24" t="s">
        <v>643</v>
      </c>
      <c r="L3171" s="28">
        <v>13632</v>
      </c>
      <c r="M3171" s="28">
        <v>0</v>
      </c>
      <c r="N3171" s="28">
        <v>13632</v>
      </c>
      <c r="O3171" s="25" t="s">
        <v>25591</v>
      </c>
      <c r="P3171" s="24">
        <v>11</v>
      </c>
      <c r="Q3171" s="24" t="s">
        <v>203</v>
      </c>
      <c r="R3171" s="28">
        <v>423</v>
      </c>
      <c r="S3171" s="28">
        <v>1642</v>
      </c>
      <c r="T3171" s="29">
        <v>0.15148180751173709</v>
      </c>
      <c r="U3171" s="28">
        <v>21457</v>
      </c>
      <c r="V3171" s="63"/>
      <c r="W3171" s="61">
        <f>(Table134[[#This Row],[2042 Future AADT]]-Table134[[#This Row],[AADT 2022]])/20*($W$5-2022)+Table134[[#This Row],[AADT 2022]]</f>
        <v>21457</v>
      </c>
      <c r="X3171" s="63"/>
    </row>
    <row r="3172" spans="1:24" s="21" customFormat="1" ht="24" customHeight="1" x14ac:dyDescent="0.25">
      <c r="A3172" s="24" t="s">
        <v>6214</v>
      </c>
      <c r="B3172" s="25" t="s">
        <v>19554</v>
      </c>
      <c r="C3172" s="24">
        <v>4828</v>
      </c>
      <c r="D3172" s="24" t="s">
        <v>17076</v>
      </c>
      <c r="E3172" s="24" t="s">
        <v>6210</v>
      </c>
      <c r="F3172" s="26">
        <f>Table134[[#This Row],[ToMeasure]]-Table134[[#This Row],[FromMeasure]]</f>
        <v>0.38887606000000008</v>
      </c>
      <c r="G3172" s="27" t="s">
        <v>6211</v>
      </c>
      <c r="H3172" s="37">
        <v>1.1458718299999999</v>
      </c>
      <c r="I3172" s="24" t="s">
        <v>643</v>
      </c>
      <c r="J3172" s="37">
        <v>1.53474789</v>
      </c>
      <c r="K3172" s="24" t="s">
        <v>187</v>
      </c>
      <c r="L3172" s="28">
        <v>2598</v>
      </c>
      <c r="M3172" s="28">
        <v>0</v>
      </c>
      <c r="N3172" s="28">
        <v>2598</v>
      </c>
      <c r="O3172" s="25" t="s">
        <v>25592</v>
      </c>
      <c r="P3172" s="24">
        <v>22</v>
      </c>
      <c r="Q3172" s="24" t="s">
        <v>203</v>
      </c>
      <c r="R3172" s="28">
        <v>80</v>
      </c>
      <c r="S3172" s="28">
        <v>312</v>
      </c>
      <c r="T3172" s="29">
        <v>0.15088529638183218</v>
      </c>
      <c r="U3172" s="28">
        <v>4089</v>
      </c>
      <c r="V3172" s="63"/>
      <c r="W3172" s="61">
        <f>(Table134[[#This Row],[2042 Future AADT]]-Table134[[#This Row],[AADT 2022]])/20*($W$5-2022)+Table134[[#This Row],[AADT 2022]]</f>
        <v>4089</v>
      </c>
      <c r="X3172" s="63"/>
    </row>
    <row r="3173" spans="1:24" s="21" customFormat="1" ht="24" customHeight="1" x14ac:dyDescent="0.25">
      <c r="A3173" s="24" t="s">
        <v>6216</v>
      </c>
      <c r="B3173" s="25" t="s">
        <v>19566</v>
      </c>
      <c r="C3173" s="24">
        <v>4849</v>
      </c>
      <c r="D3173" s="24" t="s">
        <v>17076</v>
      </c>
      <c r="E3173" s="24" t="s">
        <v>6210</v>
      </c>
      <c r="F3173" s="26">
        <f>Table134[[#This Row],[ToMeasure]]-Table134[[#This Row],[FromMeasure]]</f>
        <v>0.15085744000000001</v>
      </c>
      <c r="G3173" s="27" t="s">
        <v>6211</v>
      </c>
      <c r="H3173" s="37">
        <v>1.53474789</v>
      </c>
      <c r="I3173" s="24" t="s">
        <v>187</v>
      </c>
      <c r="J3173" s="37">
        <v>1.68560533</v>
      </c>
      <c r="K3173" s="24" t="s">
        <v>645</v>
      </c>
      <c r="L3173" s="28">
        <v>5587</v>
      </c>
      <c r="M3173" s="28">
        <v>0</v>
      </c>
      <c r="N3173" s="28">
        <v>5587</v>
      </c>
      <c r="O3173" s="25" t="s">
        <v>25593</v>
      </c>
      <c r="P3173" s="24">
        <v>16</v>
      </c>
      <c r="Q3173" s="24" t="s">
        <v>203</v>
      </c>
      <c r="R3173" s="28">
        <v>173</v>
      </c>
      <c r="S3173" s="28">
        <v>673</v>
      </c>
      <c r="T3173" s="29">
        <v>0.15142294612493287</v>
      </c>
      <c r="U3173" s="28">
        <v>8794</v>
      </c>
      <c r="V3173" s="63"/>
      <c r="W3173" s="61">
        <f>(Table134[[#This Row],[2042 Future AADT]]-Table134[[#This Row],[AADT 2022]])/20*($W$5-2022)+Table134[[#This Row],[AADT 2022]]</f>
        <v>8794</v>
      </c>
      <c r="X3173" s="63"/>
    </row>
    <row r="3174" spans="1:24" s="21" customFormat="1" ht="24" customHeight="1" x14ac:dyDescent="0.25">
      <c r="A3174" s="24" t="s">
        <v>6218</v>
      </c>
      <c r="B3174" s="25" t="s">
        <v>19565</v>
      </c>
      <c r="C3174" s="24">
        <v>4848</v>
      </c>
      <c r="D3174" s="24" t="s">
        <v>17076</v>
      </c>
      <c r="E3174" s="24" t="s">
        <v>6210</v>
      </c>
      <c r="F3174" s="26">
        <f>Table134[[#This Row],[ToMeasure]]-Table134[[#This Row],[FromMeasure]]</f>
        <v>0.14106272000000009</v>
      </c>
      <c r="G3174" s="27" t="s">
        <v>6211</v>
      </c>
      <c r="H3174" s="37">
        <v>1.68560533</v>
      </c>
      <c r="I3174" s="24" t="s">
        <v>645</v>
      </c>
      <c r="J3174" s="37">
        <v>1.8266680500000001</v>
      </c>
      <c r="K3174" s="24" t="s">
        <v>1919</v>
      </c>
      <c r="L3174" s="28">
        <v>3842</v>
      </c>
      <c r="M3174" s="28">
        <v>0</v>
      </c>
      <c r="N3174" s="28">
        <v>3842</v>
      </c>
      <c r="O3174" s="25" t="s">
        <v>25594</v>
      </c>
      <c r="P3174" s="24">
        <v>17</v>
      </c>
      <c r="Q3174" s="24" t="s">
        <v>203</v>
      </c>
      <c r="R3174" s="28">
        <v>118</v>
      </c>
      <c r="S3174" s="28">
        <v>463</v>
      </c>
      <c r="T3174" s="29">
        <v>0.15122332118688184</v>
      </c>
      <c r="U3174" s="28">
        <v>6047</v>
      </c>
      <c r="V3174" s="63"/>
      <c r="W3174" s="61">
        <f>(Table134[[#This Row],[2042 Future AADT]]-Table134[[#This Row],[AADT 2022]])/20*($W$5-2022)+Table134[[#This Row],[AADT 2022]]</f>
        <v>6047</v>
      </c>
      <c r="X3174" s="63"/>
    </row>
    <row r="3175" spans="1:24" s="21" customFormat="1" ht="24" customHeight="1" x14ac:dyDescent="0.25">
      <c r="A3175" s="24" t="s">
        <v>6220</v>
      </c>
      <c r="B3175" s="25" t="s">
        <v>19576</v>
      </c>
      <c r="C3175" s="24">
        <v>4869</v>
      </c>
      <c r="D3175" s="24" t="s">
        <v>17076</v>
      </c>
      <c r="E3175" s="24" t="s">
        <v>6210</v>
      </c>
      <c r="F3175" s="26">
        <f>Table134[[#This Row],[ToMeasure]]-Table134[[#This Row],[FromMeasure]]</f>
        <v>0.89738440999999969</v>
      </c>
      <c r="G3175" s="27" t="s">
        <v>6211</v>
      </c>
      <c r="H3175" s="37">
        <v>1.8266680500000001</v>
      </c>
      <c r="I3175" s="24" t="s">
        <v>1919</v>
      </c>
      <c r="J3175" s="37">
        <v>2.7240524599999998</v>
      </c>
      <c r="K3175" s="24" t="s">
        <v>6221</v>
      </c>
      <c r="L3175" s="28">
        <v>4281</v>
      </c>
      <c r="M3175" s="28">
        <v>0</v>
      </c>
      <c r="N3175" s="28">
        <v>4281</v>
      </c>
      <c r="O3175" s="25" t="s">
        <v>25595</v>
      </c>
      <c r="P3175" s="24">
        <v>14</v>
      </c>
      <c r="Q3175" s="24" t="s">
        <v>203</v>
      </c>
      <c r="R3175" s="28">
        <v>168</v>
      </c>
      <c r="S3175" s="28">
        <v>247</v>
      </c>
      <c r="T3175" s="29">
        <v>9.693996729736043E-2</v>
      </c>
      <c r="U3175" s="28">
        <v>6738</v>
      </c>
      <c r="V3175" s="63"/>
      <c r="W3175" s="61">
        <f>(Table134[[#This Row],[2042 Future AADT]]-Table134[[#This Row],[AADT 2022]])/20*($W$5-2022)+Table134[[#This Row],[AADT 2022]]</f>
        <v>6738</v>
      </c>
      <c r="X3175" s="63"/>
    </row>
    <row r="3176" spans="1:24" s="21" customFormat="1" ht="24" customHeight="1" x14ac:dyDescent="0.25">
      <c r="A3176" s="24" t="s">
        <v>10478</v>
      </c>
      <c r="B3176" s="25" t="s">
        <v>19575</v>
      </c>
      <c r="C3176" s="24">
        <v>4868</v>
      </c>
      <c r="D3176" s="24" t="s">
        <v>17076</v>
      </c>
      <c r="E3176" s="24" t="s">
        <v>6210</v>
      </c>
      <c r="F3176" s="26">
        <f>Table134[[#This Row],[ToMeasure]]-Table134[[#This Row],[FromMeasure]]</f>
        <v>0.2849572100000004</v>
      </c>
      <c r="G3176" s="27" t="s">
        <v>6211</v>
      </c>
      <c r="H3176" s="37">
        <v>3.1356694799999998</v>
      </c>
      <c r="I3176" s="24" t="s">
        <v>3993</v>
      </c>
      <c r="J3176" s="37">
        <v>3.4206266900000002</v>
      </c>
      <c r="K3176" s="24" t="s">
        <v>194</v>
      </c>
      <c r="L3176" s="28">
        <v>4018</v>
      </c>
      <c r="M3176" s="28">
        <v>0</v>
      </c>
      <c r="N3176" s="28">
        <v>4018</v>
      </c>
      <c r="O3176" s="25" t="s">
        <v>25596</v>
      </c>
      <c r="P3176" s="24">
        <v>17</v>
      </c>
      <c r="Q3176" s="24" t="s">
        <v>203</v>
      </c>
      <c r="R3176" s="28">
        <v>125</v>
      </c>
      <c r="S3176" s="28">
        <v>484</v>
      </c>
      <c r="T3176" s="29">
        <v>0.15156794425087108</v>
      </c>
      <c r="U3176" s="28">
        <v>6324</v>
      </c>
      <c r="V3176" s="63"/>
      <c r="W3176" s="61">
        <f>(Table134[[#This Row],[2042 Future AADT]]-Table134[[#This Row],[AADT 2022]])/20*($W$5-2022)+Table134[[#This Row],[AADT 2022]]</f>
        <v>6324</v>
      </c>
      <c r="X3176" s="63"/>
    </row>
    <row r="3177" spans="1:24" s="21" customFormat="1" ht="24" customHeight="1" x14ac:dyDescent="0.25">
      <c r="A3177" s="24" t="s">
        <v>16631</v>
      </c>
      <c r="B3177" s="25" t="s">
        <v>19585</v>
      </c>
      <c r="C3177" s="24">
        <v>4879</v>
      </c>
      <c r="D3177" s="24" t="s">
        <v>17076</v>
      </c>
      <c r="E3177" s="24" t="s">
        <v>6210</v>
      </c>
      <c r="F3177" s="26">
        <f>Table134[[#This Row],[ToMeasure]]-Table134[[#This Row],[FromMeasure]]</f>
        <v>0.18491869999999988</v>
      </c>
      <c r="G3177" s="27" t="s">
        <v>6211</v>
      </c>
      <c r="H3177" s="37">
        <v>3.4206266900000002</v>
      </c>
      <c r="I3177" s="24" t="s">
        <v>194</v>
      </c>
      <c r="J3177" s="37">
        <v>3.6055453900000001</v>
      </c>
      <c r="K3177" s="24" t="s">
        <v>11809</v>
      </c>
      <c r="L3177" s="28">
        <v>4027</v>
      </c>
      <c r="M3177" s="28">
        <v>0</v>
      </c>
      <c r="N3177" s="28">
        <v>4027</v>
      </c>
      <c r="O3177" s="25" t="s">
        <v>25597</v>
      </c>
      <c r="P3177" s="24">
        <v>19</v>
      </c>
      <c r="Q3177" s="24" t="s">
        <v>203</v>
      </c>
      <c r="R3177" s="28">
        <v>125</v>
      </c>
      <c r="S3177" s="28">
        <v>486</v>
      </c>
      <c r="T3177" s="29">
        <v>0.15172585050906381</v>
      </c>
      <c r="U3177" s="28">
        <v>6339</v>
      </c>
      <c r="V3177" s="63"/>
      <c r="W3177" s="61">
        <f>(Table134[[#This Row],[2042 Future AADT]]-Table134[[#This Row],[AADT 2022]])/20*($W$5-2022)+Table134[[#This Row],[AADT 2022]]</f>
        <v>6339</v>
      </c>
      <c r="X3177" s="63"/>
    </row>
    <row r="3178" spans="1:24" s="21" customFormat="1" ht="24" customHeight="1" x14ac:dyDescent="0.25">
      <c r="A3178" s="24" t="s">
        <v>14760</v>
      </c>
      <c r="B3178" s="25" t="s">
        <v>19584</v>
      </c>
      <c r="C3178" s="24">
        <v>4878</v>
      </c>
      <c r="D3178" s="24" t="s">
        <v>17076</v>
      </c>
      <c r="E3178" s="24" t="s">
        <v>6210</v>
      </c>
      <c r="F3178" s="26">
        <f>Table134[[#This Row],[ToMeasure]]-Table134[[#This Row],[FromMeasure]]</f>
        <v>0.34571979999999947</v>
      </c>
      <c r="G3178" s="27" t="s">
        <v>6211</v>
      </c>
      <c r="H3178" s="37">
        <v>4.0724318400000001</v>
      </c>
      <c r="I3178" s="24" t="s">
        <v>4005</v>
      </c>
      <c r="J3178" s="37">
        <v>4.4181516399999996</v>
      </c>
      <c r="K3178" s="24" t="s">
        <v>10498</v>
      </c>
      <c r="L3178" s="28">
        <v>4052</v>
      </c>
      <c r="M3178" s="28">
        <v>0</v>
      </c>
      <c r="N3178" s="28">
        <v>4052</v>
      </c>
      <c r="O3178" s="25" t="s">
        <v>25598</v>
      </c>
      <c r="P3178" s="24">
        <v>14</v>
      </c>
      <c r="Q3178" s="24" t="s">
        <v>203</v>
      </c>
      <c r="R3178" s="28">
        <v>126</v>
      </c>
      <c r="S3178" s="28">
        <v>487</v>
      </c>
      <c r="T3178" s="29">
        <v>0.15128331688055283</v>
      </c>
      <c r="U3178" s="28">
        <v>6378</v>
      </c>
      <c r="V3178" s="63"/>
      <c r="W3178" s="61">
        <f>(Table134[[#This Row],[2042 Future AADT]]-Table134[[#This Row],[AADT 2022]])/20*($W$5-2022)+Table134[[#This Row],[AADT 2022]]</f>
        <v>6378</v>
      </c>
      <c r="X3178" s="63"/>
    </row>
    <row r="3179" spans="1:24" s="21" customFormat="1" ht="24" customHeight="1" x14ac:dyDescent="0.25">
      <c r="A3179" s="24" t="s">
        <v>16633</v>
      </c>
      <c r="B3179" s="25" t="s">
        <v>19594</v>
      </c>
      <c r="C3179" s="24">
        <v>4889</v>
      </c>
      <c r="D3179" s="24" t="s">
        <v>17076</v>
      </c>
      <c r="E3179" s="24" t="s">
        <v>6210</v>
      </c>
      <c r="F3179" s="26">
        <f>Table134[[#This Row],[ToMeasure]]-Table134[[#This Row],[FromMeasure]]</f>
        <v>0.34486156000000001</v>
      </c>
      <c r="G3179" s="27" t="s">
        <v>6211</v>
      </c>
      <c r="H3179" s="37">
        <v>4.4181516399999996</v>
      </c>
      <c r="I3179" s="24" t="s">
        <v>10498</v>
      </c>
      <c r="J3179" s="37">
        <v>4.7630131999999996</v>
      </c>
      <c r="K3179" s="24" t="s">
        <v>11813</v>
      </c>
      <c r="L3179" s="28">
        <v>7355</v>
      </c>
      <c r="M3179" s="28">
        <v>0</v>
      </c>
      <c r="N3179" s="28">
        <v>7355</v>
      </c>
      <c r="O3179" s="25" t="s">
        <v>25599</v>
      </c>
      <c r="P3179" s="24">
        <v>18</v>
      </c>
      <c r="Q3179" s="24" t="s">
        <v>203</v>
      </c>
      <c r="R3179" s="28">
        <v>228</v>
      </c>
      <c r="S3179" s="28">
        <v>890</v>
      </c>
      <c r="T3179" s="29">
        <v>0.15200543847722639</v>
      </c>
      <c r="U3179" s="28">
        <v>11577</v>
      </c>
      <c r="V3179" s="63"/>
      <c r="W3179" s="61">
        <f>(Table134[[#This Row],[2042 Future AADT]]-Table134[[#This Row],[AADT 2022]])/20*($W$5-2022)+Table134[[#This Row],[AADT 2022]]</f>
        <v>11577</v>
      </c>
      <c r="X3179" s="63"/>
    </row>
    <row r="3180" spans="1:24" s="21" customFormat="1" ht="24" customHeight="1" x14ac:dyDescent="0.25">
      <c r="A3180" s="24" t="s">
        <v>10480</v>
      </c>
      <c r="B3180" s="25" t="s">
        <v>19593</v>
      </c>
      <c r="C3180" s="24">
        <v>4888</v>
      </c>
      <c r="D3180" s="24" t="s">
        <v>17076</v>
      </c>
      <c r="E3180" s="24" t="s">
        <v>6210</v>
      </c>
      <c r="F3180" s="26">
        <f>Table134[[#This Row],[ToMeasure]]-Table134[[#This Row],[FromMeasure]]</f>
        <v>0.39019652999999987</v>
      </c>
      <c r="G3180" s="27" t="s">
        <v>6211</v>
      </c>
      <c r="H3180" s="37">
        <v>5.0268734799999999</v>
      </c>
      <c r="I3180" s="24" t="s">
        <v>4009</v>
      </c>
      <c r="J3180" s="37">
        <v>5.4170700099999998</v>
      </c>
      <c r="K3180" s="24" t="s">
        <v>10481</v>
      </c>
      <c r="L3180" s="28">
        <v>4792</v>
      </c>
      <c r="M3180" s="28">
        <v>0</v>
      </c>
      <c r="N3180" s="28">
        <v>4792</v>
      </c>
      <c r="O3180" s="25" t="s">
        <v>25600</v>
      </c>
      <c r="P3180" s="24">
        <v>17</v>
      </c>
      <c r="Q3180" s="24" t="s">
        <v>203</v>
      </c>
      <c r="R3180" s="28">
        <v>149</v>
      </c>
      <c r="S3180" s="28">
        <v>577</v>
      </c>
      <c r="T3180" s="29">
        <v>0.15150250417362271</v>
      </c>
      <c r="U3180" s="28">
        <v>7543</v>
      </c>
      <c r="V3180" s="63"/>
      <c r="W3180" s="61">
        <f>(Table134[[#This Row],[2042 Future AADT]]-Table134[[#This Row],[AADT 2022]])/20*($W$5-2022)+Table134[[#This Row],[AADT 2022]]</f>
        <v>7543</v>
      </c>
      <c r="X3180" s="63"/>
    </row>
    <row r="3181" spans="1:24" s="21" customFormat="1" ht="24" customHeight="1" x14ac:dyDescent="0.25">
      <c r="A3181" s="24" t="s">
        <v>6223</v>
      </c>
      <c r="B3181" s="25" t="s">
        <v>19603</v>
      </c>
      <c r="C3181" s="24">
        <v>4899</v>
      </c>
      <c r="D3181" s="24" t="s">
        <v>17076</v>
      </c>
      <c r="E3181" s="24" t="s">
        <v>6210</v>
      </c>
      <c r="F3181" s="26">
        <f>Table134[[#This Row],[ToMeasure]]-Table134[[#This Row],[FromMeasure]]</f>
        <v>0.1997123399999996</v>
      </c>
      <c r="G3181" s="27" t="s">
        <v>6211</v>
      </c>
      <c r="H3181" s="37">
        <v>5.5427676200000002</v>
      </c>
      <c r="I3181" s="24" t="s">
        <v>6224</v>
      </c>
      <c r="J3181" s="37">
        <v>5.7424799599999998</v>
      </c>
      <c r="K3181" s="24" t="s">
        <v>6225</v>
      </c>
      <c r="L3181" s="28">
        <v>5767</v>
      </c>
      <c r="M3181" s="28">
        <v>0</v>
      </c>
      <c r="N3181" s="28">
        <v>5767</v>
      </c>
      <c r="O3181" s="25" t="s">
        <v>25601</v>
      </c>
      <c r="P3181" s="24">
        <v>17</v>
      </c>
      <c r="Q3181" s="24" t="s">
        <v>203</v>
      </c>
      <c r="R3181" s="28">
        <v>180</v>
      </c>
      <c r="S3181" s="28">
        <v>698</v>
      </c>
      <c r="T3181" s="29">
        <v>0.15224553494017687</v>
      </c>
      <c r="U3181" s="28">
        <v>9077</v>
      </c>
      <c r="V3181" s="63"/>
      <c r="W3181" s="61">
        <f>(Table134[[#This Row],[2042 Future AADT]]-Table134[[#This Row],[AADT 2022]])/20*($W$5-2022)+Table134[[#This Row],[AADT 2022]]</f>
        <v>9077</v>
      </c>
      <c r="X3181" s="63"/>
    </row>
    <row r="3182" spans="1:24" s="21" customFormat="1" ht="24" customHeight="1" x14ac:dyDescent="0.25">
      <c r="A3182" s="24" t="s">
        <v>6227</v>
      </c>
      <c r="B3182" s="25" t="s">
        <v>19602</v>
      </c>
      <c r="C3182" s="24">
        <v>4898</v>
      </c>
      <c r="D3182" s="24" t="s">
        <v>17076</v>
      </c>
      <c r="E3182" s="24" t="s">
        <v>6210</v>
      </c>
      <c r="F3182" s="26">
        <f>Table134[[#This Row],[ToMeasure]]-Table134[[#This Row],[FromMeasure]]</f>
        <v>0.17947376000000048</v>
      </c>
      <c r="G3182" s="27" t="s">
        <v>6211</v>
      </c>
      <c r="H3182" s="37">
        <v>6.2421486399999999</v>
      </c>
      <c r="I3182" s="24" t="s">
        <v>6228</v>
      </c>
      <c r="J3182" s="37">
        <v>6.4216224000000004</v>
      </c>
      <c r="K3182" s="24" t="s">
        <v>6229</v>
      </c>
      <c r="L3182" s="28">
        <v>4566</v>
      </c>
      <c r="M3182" s="28">
        <v>0</v>
      </c>
      <c r="N3182" s="28">
        <v>4566</v>
      </c>
      <c r="O3182" s="25" t="s">
        <v>25602</v>
      </c>
      <c r="P3182" s="24">
        <v>16</v>
      </c>
      <c r="Q3182" s="24" t="s">
        <v>203</v>
      </c>
      <c r="R3182" s="28">
        <v>142</v>
      </c>
      <c r="S3182" s="28">
        <v>549</v>
      </c>
      <c r="T3182" s="29">
        <v>0.1513359614542269</v>
      </c>
      <c r="U3182" s="28">
        <v>7187</v>
      </c>
      <c r="V3182" s="63"/>
      <c r="W3182" s="61">
        <f>(Table134[[#This Row],[2042 Future AADT]]-Table134[[#This Row],[AADT 2022]])/20*($W$5-2022)+Table134[[#This Row],[AADT 2022]]</f>
        <v>7187</v>
      </c>
      <c r="X3182" s="63"/>
    </row>
    <row r="3183" spans="1:24" s="21" customFormat="1" ht="24" customHeight="1" x14ac:dyDescent="0.25">
      <c r="A3183" s="24" t="s">
        <v>14762</v>
      </c>
      <c r="B3183" s="25" t="s">
        <v>19612</v>
      </c>
      <c r="C3183" s="24">
        <v>4909</v>
      </c>
      <c r="D3183" s="24" t="s">
        <v>17076</v>
      </c>
      <c r="E3183" s="24" t="s">
        <v>6210</v>
      </c>
      <c r="F3183" s="26">
        <f>Table134[[#This Row],[ToMeasure]]-Table134[[#This Row],[FromMeasure]]</f>
        <v>0.34402588999999928</v>
      </c>
      <c r="G3183" s="27" t="s">
        <v>6211</v>
      </c>
      <c r="H3183" s="37">
        <v>6.4216224000000004</v>
      </c>
      <c r="I3183" s="24" t="s">
        <v>6229</v>
      </c>
      <c r="J3183" s="37">
        <v>6.7656482899999997</v>
      </c>
      <c r="K3183" s="24" t="s">
        <v>11824</v>
      </c>
      <c r="L3183" s="28">
        <v>5754</v>
      </c>
      <c r="M3183" s="28">
        <v>0</v>
      </c>
      <c r="N3183" s="28">
        <v>5754</v>
      </c>
      <c r="O3183" s="25" t="s">
        <v>25603</v>
      </c>
      <c r="P3183" s="24">
        <v>22</v>
      </c>
      <c r="Q3183" s="24" t="s">
        <v>203</v>
      </c>
      <c r="R3183" s="28">
        <v>179</v>
      </c>
      <c r="S3183" s="28">
        <v>696</v>
      </c>
      <c r="T3183" s="29">
        <v>0.15206812652068127</v>
      </c>
      <c r="U3183" s="28">
        <v>9057</v>
      </c>
      <c r="V3183" s="63"/>
      <c r="W3183" s="61">
        <f>(Table134[[#This Row],[2042 Future AADT]]-Table134[[#This Row],[AADT 2022]])/20*($W$5-2022)+Table134[[#This Row],[AADT 2022]]</f>
        <v>9057</v>
      </c>
      <c r="X3183" s="63"/>
    </row>
    <row r="3184" spans="1:24" s="21" customFormat="1" ht="24" customHeight="1" x14ac:dyDescent="0.25">
      <c r="A3184" s="24" t="s">
        <v>16635</v>
      </c>
      <c r="B3184" s="25" t="s">
        <v>19611</v>
      </c>
      <c r="C3184" s="24">
        <v>4908</v>
      </c>
      <c r="D3184" s="24" t="s">
        <v>17076</v>
      </c>
      <c r="E3184" s="24" t="s">
        <v>6210</v>
      </c>
      <c r="F3184" s="26">
        <f>Table134[[#This Row],[ToMeasure]]-Table134[[#This Row],[FromMeasure]]</f>
        <v>0.35740845000000032</v>
      </c>
      <c r="G3184" s="27" t="s">
        <v>6211</v>
      </c>
      <c r="H3184" s="37">
        <v>7.0675784699999999</v>
      </c>
      <c r="I3184" s="24" t="s">
        <v>7281</v>
      </c>
      <c r="J3184" s="37">
        <v>7.4249869200000003</v>
      </c>
      <c r="K3184" s="24" t="s">
        <v>10484</v>
      </c>
      <c r="L3184" s="28">
        <v>3091</v>
      </c>
      <c r="M3184" s="28">
        <v>0</v>
      </c>
      <c r="N3184" s="28">
        <v>3091</v>
      </c>
      <c r="O3184" s="25" t="s">
        <v>25604</v>
      </c>
      <c r="P3184" s="24">
        <v>21</v>
      </c>
      <c r="Q3184" s="24" t="s">
        <v>203</v>
      </c>
      <c r="R3184" s="28">
        <v>95</v>
      </c>
      <c r="S3184" s="28">
        <v>374</v>
      </c>
      <c r="T3184" s="29">
        <v>0.15173083144613395</v>
      </c>
      <c r="U3184" s="28">
        <v>4865</v>
      </c>
      <c r="V3184" s="63"/>
      <c r="W3184" s="61">
        <f>(Table134[[#This Row],[2042 Future AADT]]-Table134[[#This Row],[AADT 2022]])/20*($W$5-2022)+Table134[[#This Row],[AADT 2022]]</f>
        <v>4865</v>
      </c>
      <c r="X3184" s="63"/>
    </row>
    <row r="3185" spans="1:24" s="21" customFormat="1" ht="24" customHeight="1" x14ac:dyDescent="0.25">
      <c r="A3185" s="24" t="s">
        <v>10483</v>
      </c>
      <c r="B3185" s="25" t="s">
        <v>19621</v>
      </c>
      <c r="C3185" s="24">
        <v>4919</v>
      </c>
      <c r="D3185" s="24" t="s">
        <v>17076</v>
      </c>
      <c r="E3185" s="24" t="s">
        <v>6210</v>
      </c>
      <c r="F3185" s="26">
        <f>Table134[[#This Row],[ToMeasure]]-Table134[[#This Row],[FromMeasure]]</f>
        <v>0.35809450999999992</v>
      </c>
      <c r="G3185" s="27" t="s">
        <v>6211</v>
      </c>
      <c r="H3185" s="37">
        <v>7.4249869200000003</v>
      </c>
      <c r="I3185" s="24" t="s">
        <v>10484</v>
      </c>
      <c r="J3185" s="37">
        <v>7.7830814300000002</v>
      </c>
      <c r="K3185" s="24" t="s">
        <v>8328</v>
      </c>
      <c r="L3185" s="28">
        <v>3895</v>
      </c>
      <c r="M3185" s="28">
        <v>0</v>
      </c>
      <c r="N3185" s="28">
        <v>3895</v>
      </c>
      <c r="O3185" s="25" t="s">
        <v>25605</v>
      </c>
      <c r="P3185" s="24">
        <v>23</v>
      </c>
      <c r="Q3185" s="24" t="s">
        <v>203</v>
      </c>
      <c r="R3185" s="28">
        <v>120</v>
      </c>
      <c r="S3185" s="28">
        <v>470</v>
      </c>
      <c r="T3185" s="29">
        <v>0.1514762516046213</v>
      </c>
      <c r="U3185" s="28">
        <v>6131</v>
      </c>
      <c r="V3185" s="63"/>
      <c r="W3185" s="61">
        <f>(Table134[[#This Row],[2042 Future AADT]]-Table134[[#This Row],[AADT 2022]])/20*($W$5-2022)+Table134[[#This Row],[AADT 2022]]</f>
        <v>6131</v>
      </c>
      <c r="X3185" s="63"/>
    </row>
    <row r="3186" spans="1:24" s="21" customFormat="1" ht="24" customHeight="1" x14ac:dyDescent="0.25">
      <c r="A3186" s="24" t="s">
        <v>6231</v>
      </c>
      <c r="B3186" s="25" t="s">
        <v>19620</v>
      </c>
      <c r="C3186" s="24">
        <v>4918</v>
      </c>
      <c r="D3186" s="24" t="s">
        <v>17076</v>
      </c>
      <c r="E3186" s="24" t="s">
        <v>6210</v>
      </c>
      <c r="F3186" s="26">
        <f>Table134[[#This Row],[ToMeasure]]-Table134[[#This Row],[FromMeasure]]</f>
        <v>0.41233451000000088</v>
      </c>
      <c r="G3186" s="27" t="s">
        <v>6211</v>
      </c>
      <c r="H3186" s="37">
        <v>8.0940857899999994</v>
      </c>
      <c r="I3186" s="24" t="s">
        <v>6232</v>
      </c>
      <c r="J3186" s="37">
        <v>8.5064203000000003</v>
      </c>
      <c r="K3186" s="24" t="s">
        <v>6233</v>
      </c>
      <c r="L3186" s="28">
        <v>3709</v>
      </c>
      <c r="M3186" s="28">
        <v>0</v>
      </c>
      <c r="N3186" s="28">
        <v>3709</v>
      </c>
      <c r="O3186" s="25" t="s">
        <v>25606</v>
      </c>
      <c r="P3186" s="24">
        <v>17</v>
      </c>
      <c r="Q3186" s="24" t="s">
        <v>203</v>
      </c>
      <c r="R3186" s="28">
        <v>115</v>
      </c>
      <c r="S3186" s="28">
        <v>448</v>
      </c>
      <c r="T3186" s="29">
        <v>0.15179293610137504</v>
      </c>
      <c r="U3186" s="28">
        <v>5838</v>
      </c>
      <c r="V3186" s="63"/>
      <c r="W3186" s="61">
        <f>(Table134[[#This Row],[2042 Future AADT]]-Table134[[#This Row],[AADT 2022]])/20*($W$5-2022)+Table134[[#This Row],[AADT 2022]]</f>
        <v>5838</v>
      </c>
      <c r="X3186" s="63"/>
    </row>
    <row r="3187" spans="1:24" s="21" customFormat="1" ht="24" customHeight="1" x14ac:dyDescent="0.25">
      <c r="A3187" s="24" t="s">
        <v>6235</v>
      </c>
      <c r="B3187" s="25" t="s">
        <v>19630</v>
      </c>
      <c r="C3187" s="24">
        <v>4929</v>
      </c>
      <c r="D3187" s="24" t="s">
        <v>17076</v>
      </c>
      <c r="E3187" s="24" t="s">
        <v>6210</v>
      </c>
      <c r="F3187" s="26">
        <f>Table134[[#This Row],[ToMeasure]]-Table134[[#This Row],[FromMeasure]]</f>
        <v>0.24995028999999924</v>
      </c>
      <c r="G3187" s="27" t="s">
        <v>6211</v>
      </c>
      <c r="H3187" s="37">
        <v>8.5064203000000003</v>
      </c>
      <c r="I3187" s="24" t="s">
        <v>6233</v>
      </c>
      <c r="J3187" s="37">
        <v>8.7563705899999995</v>
      </c>
      <c r="K3187" s="24" t="s">
        <v>6236</v>
      </c>
      <c r="L3187" s="28">
        <v>4136</v>
      </c>
      <c r="M3187" s="28">
        <v>0</v>
      </c>
      <c r="N3187" s="28">
        <v>4136</v>
      </c>
      <c r="O3187" s="25" t="s">
        <v>25607</v>
      </c>
      <c r="P3187" s="24">
        <v>20</v>
      </c>
      <c r="Q3187" s="24" t="s">
        <v>203</v>
      </c>
      <c r="R3187" s="28">
        <v>128</v>
      </c>
      <c r="S3187" s="28">
        <v>499</v>
      </c>
      <c r="T3187" s="29">
        <v>0.15159574468085107</v>
      </c>
      <c r="U3187" s="28">
        <v>6510</v>
      </c>
      <c r="V3187" s="63"/>
      <c r="W3187" s="61">
        <f>(Table134[[#This Row],[2042 Future AADT]]-Table134[[#This Row],[AADT 2022]])/20*($W$5-2022)+Table134[[#This Row],[AADT 2022]]</f>
        <v>6510</v>
      </c>
      <c r="X3187" s="63"/>
    </row>
    <row r="3188" spans="1:24" s="21" customFormat="1" ht="24" customHeight="1" x14ac:dyDescent="0.25">
      <c r="A3188" s="24" t="s">
        <v>16637</v>
      </c>
      <c r="B3188" s="25" t="s">
        <v>19629</v>
      </c>
      <c r="C3188" s="24">
        <v>4928</v>
      </c>
      <c r="D3188" s="24" t="s">
        <v>17076</v>
      </c>
      <c r="E3188" s="24" t="s">
        <v>6210</v>
      </c>
      <c r="F3188" s="26">
        <f>Table134[[#This Row],[ToMeasure]]-Table134[[#This Row],[FromMeasure]]</f>
        <v>0.26869484000000021</v>
      </c>
      <c r="G3188" s="27" t="s">
        <v>6211</v>
      </c>
      <c r="H3188" s="37">
        <v>9.1847607399999998</v>
      </c>
      <c r="I3188" s="24" t="s">
        <v>8334</v>
      </c>
      <c r="J3188" s="37">
        <v>9.45345558</v>
      </c>
      <c r="K3188" s="24" t="s">
        <v>10515</v>
      </c>
      <c r="L3188" s="28">
        <v>4569</v>
      </c>
      <c r="M3188" s="28">
        <v>0</v>
      </c>
      <c r="N3188" s="28">
        <v>4569</v>
      </c>
      <c r="O3188" s="25" t="s">
        <v>25608</v>
      </c>
      <c r="P3188" s="24">
        <v>17</v>
      </c>
      <c r="Q3188" s="24" t="s">
        <v>203</v>
      </c>
      <c r="R3188" s="28">
        <v>142</v>
      </c>
      <c r="S3188" s="28">
        <v>548</v>
      </c>
      <c r="T3188" s="29">
        <v>0.15101772816808931</v>
      </c>
      <c r="U3188" s="28">
        <v>7192</v>
      </c>
      <c r="V3188" s="63"/>
      <c r="W3188" s="61">
        <f>(Table134[[#This Row],[2042 Future AADT]]-Table134[[#This Row],[AADT 2022]])/20*($W$5-2022)+Table134[[#This Row],[AADT 2022]]</f>
        <v>7192</v>
      </c>
      <c r="X3188" s="63"/>
    </row>
    <row r="3189" spans="1:24" s="21" customFormat="1" ht="24" customHeight="1" x14ac:dyDescent="0.25">
      <c r="A3189" s="24" t="s">
        <v>14764</v>
      </c>
      <c r="B3189" s="25" t="s">
        <v>19639</v>
      </c>
      <c r="C3189" s="24">
        <v>4939</v>
      </c>
      <c r="D3189" s="24" t="s">
        <v>17076</v>
      </c>
      <c r="E3189" s="24" t="s">
        <v>6210</v>
      </c>
      <c r="F3189" s="26">
        <f>Table134[[#This Row],[ToMeasure]]-Table134[[#This Row],[FromMeasure]]</f>
        <v>0.52426436999999915</v>
      </c>
      <c r="G3189" s="27" t="s">
        <v>6211</v>
      </c>
      <c r="H3189" s="37">
        <v>9.45345558</v>
      </c>
      <c r="I3189" s="24" t="s">
        <v>10515</v>
      </c>
      <c r="J3189" s="37">
        <v>9.9777199499999991</v>
      </c>
      <c r="K3189" s="24" t="s">
        <v>656</v>
      </c>
      <c r="L3189" s="28">
        <v>4804</v>
      </c>
      <c r="M3189" s="28">
        <v>0</v>
      </c>
      <c r="N3189" s="28">
        <v>4804</v>
      </c>
      <c r="O3189" s="25" t="s">
        <v>25609</v>
      </c>
      <c r="P3189" s="24">
        <v>17</v>
      </c>
      <c r="Q3189" s="24" t="s">
        <v>203</v>
      </c>
      <c r="R3189" s="28">
        <v>149</v>
      </c>
      <c r="S3189" s="28">
        <v>578</v>
      </c>
      <c r="T3189" s="29">
        <v>0.15133222314737718</v>
      </c>
      <c r="U3189" s="28">
        <v>7562</v>
      </c>
      <c r="V3189" s="63"/>
      <c r="W3189" s="61">
        <f>(Table134[[#This Row],[2042 Future AADT]]-Table134[[#This Row],[AADT 2022]])/20*($W$5-2022)+Table134[[#This Row],[AADT 2022]]</f>
        <v>7562</v>
      </c>
      <c r="X3189" s="63"/>
    </row>
    <row r="3190" spans="1:24" s="21" customFormat="1" ht="24" customHeight="1" x14ac:dyDescent="0.25">
      <c r="A3190" s="24" t="s">
        <v>6238</v>
      </c>
      <c r="B3190" s="25" t="s">
        <v>19638</v>
      </c>
      <c r="C3190" s="24">
        <v>4938</v>
      </c>
      <c r="D3190" s="24" t="s">
        <v>17076</v>
      </c>
      <c r="E3190" s="24" t="s">
        <v>6210</v>
      </c>
      <c r="F3190" s="26">
        <f>Table134[[#This Row],[ToMeasure]]-Table134[[#This Row],[FromMeasure]]</f>
        <v>0.49594139000000048</v>
      </c>
      <c r="G3190" s="27" t="s">
        <v>6211</v>
      </c>
      <c r="H3190" s="37">
        <v>9.9777199499999991</v>
      </c>
      <c r="I3190" s="24" t="s">
        <v>656</v>
      </c>
      <c r="J3190" s="37">
        <v>10.47366134</v>
      </c>
      <c r="K3190" s="24" t="s">
        <v>86</v>
      </c>
      <c r="L3190" s="28">
        <v>3113</v>
      </c>
      <c r="M3190" s="28">
        <v>0</v>
      </c>
      <c r="N3190" s="28">
        <v>3113</v>
      </c>
      <c r="O3190" s="25" t="s">
        <v>25610</v>
      </c>
      <c r="P3190" s="24">
        <v>13</v>
      </c>
      <c r="Q3190" s="24" t="s">
        <v>203</v>
      </c>
      <c r="R3190" s="28">
        <v>287</v>
      </c>
      <c r="S3190" s="28">
        <v>47</v>
      </c>
      <c r="T3190" s="29">
        <v>0.10729200128493414</v>
      </c>
      <c r="U3190" s="28">
        <v>4900</v>
      </c>
      <c r="V3190" s="63"/>
      <c r="W3190" s="61">
        <f>(Table134[[#This Row],[2042 Future AADT]]-Table134[[#This Row],[AADT 2022]])/20*($W$5-2022)+Table134[[#This Row],[AADT 2022]]</f>
        <v>4900</v>
      </c>
      <c r="X3190" s="63"/>
    </row>
    <row r="3191" spans="1:24" s="21" customFormat="1" ht="24" customHeight="1" x14ac:dyDescent="0.25">
      <c r="A3191" s="24" t="s">
        <v>14766</v>
      </c>
      <c r="B3191" s="25" t="s">
        <v>19648</v>
      </c>
      <c r="C3191" s="24">
        <v>4949</v>
      </c>
      <c r="D3191" s="24" t="s">
        <v>17076</v>
      </c>
      <c r="E3191" s="24" t="s">
        <v>6210</v>
      </c>
      <c r="F3191" s="26">
        <f>Table134[[#This Row],[ToMeasure]]-Table134[[#This Row],[FromMeasure]]</f>
        <v>0.49679440999999969</v>
      </c>
      <c r="G3191" s="27" t="s">
        <v>6211</v>
      </c>
      <c r="H3191" s="37">
        <v>10.47366134</v>
      </c>
      <c r="I3191" s="24" t="s">
        <v>86</v>
      </c>
      <c r="J3191" s="37">
        <v>10.970455749999999</v>
      </c>
      <c r="K3191" s="24" t="s">
        <v>135</v>
      </c>
      <c r="L3191" s="28">
        <v>3988</v>
      </c>
      <c r="M3191" s="28">
        <v>0</v>
      </c>
      <c r="N3191" s="28">
        <v>3988</v>
      </c>
      <c r="O3191" s="25" t="s">
        <v>25611</v>
      </c>
      <c r="P3191" s="24">
        <v>17</v>
      </c>
      <c r="Q3191" s="24" t="s">
        <v>203</v>
      </c>
      <c r="R3191" s="28">
        <v>123</v>
      </c>
      <c r="S3191" s="28">
        <v>479</v>
      </c>
      <c r="T3191" s="29">
        <v>0.15095285857572718</v>
      </c>
      <c r="U3191" s="28">
        <v>6277</v>
      </c>
      <c r="V3191" s="63"/>
      <c r="W3191" s="61">
        <f>(Table134[[#This Row],[2042 Future AADT]]-Table134[[#This Row],[AADT 2022]])/20*($W$5-2022)+Table134[[#This Row],[AADT 2022]]</f>
        <v>6277</v>
      </c>
      <c r="X3191" s="63"/>
    </row>
    <row r="3192" spans="1:24" s="21" customFormat="1" ht="24" customHeight="1" x14ac:dyDescent="0.25">
      <c r="A3192" s="24" t="s">
        <v>6240</v>
      </c>
      <c r="B3192" s="25" t="s">
        <v>19647</v>
      </c>
      <c r="C3192" s="24">
        <v>4948</v>
      </c>
      <c r="D3192" s="24" t="s">
        <v>17076</v>
      </c>
      <c r="E3192" s="24" t="s">
        <v>6210</v>
      </c>
      <c r="F3192" s="26">
        <f>Table134[[#This Row],[ToMeasure]]-Table134[[#This Row],[FromMeasure]]</f>
        <v>0.36003430000000058</v>
      </c>
      <c r="G3192" s="27" t="s">
        <v>6211</v>
      </c>
      <c r="H3192" s="37">
        <v>10.970455749999999</v>
      </c>
      <c r="I3192" s="24" t="s">
        <v>135</v>
      </c>
      <c r="J3192" s="37">
        <v>11.33049005</v>
      </c>
      <c r="K3192" s="24" t="s">
        <v>6241</v>
      </c>
      <c r="L3192" s="28">
        <v>3536</v>
      </c>
      <c r="M3192" s="28">
        <v>0</v>
      </c>
      <c r="N3192" s="28">
        <v>3536</v>
      </c>
      <c r="O3192" s="25" t="s">
        <v>25612</v>
      </c>
      <c r="P3192" s="24">
        <v>13</v>
      </c>
      <c r="Q3192" s="24" t="s">
        <v>203</v>
      </c>
      <c r="R3192" s="28">
        <v>327</v>
      </c>
      <c r="S3192" s="28">
        <v>52</v>
      </c>
      <c r="T3192" s="29">
        <v>0.10718325791855203</v>
      </c>
      <c r="U3192" s="28">
        <v>5566</v>
      </c>
      <c r="V3192" s="63"/>
      <c r="W3192" s="61">
        <f>(Table134[[#This Row],[2042 Future AADT]]-Table134[[#This Row],[AADT 2022]])/20*($W$5-2022)+Table134[[#This Row],[AADT 2022]]</f>
        <v>5566</v>
      </c>
      <c r="X3192" s="63"/>
    </row>
    <row r="3193" spans="1:24" s="21" customFormat="1" ht="24" customHeight="1" x14ac:dyDescent="0.25">
      <c r="A3193" s="24" t="s">
        <v>16639</v>
      </c>
      <c r="B3193" s="25" t="s">
        <v>19657</v>
      </c>
      <c r="C3193" s="24">
        <v>4959</v>
      </c>
      <c r="D3193" s="24" t="s">
        <v>17076</v>
      </c>
      <c r="E3193" s="24" t="s">
        <v>6210</v>
      </c>
      <c r="F3193" s="26">
        <f>Table134[[#This Row],[ToMeasure]]-Table134[[#This Row],[FromMeasure]]</f>
        <v>0.63574118000000013</v>
      </c>
      <c r="G3193" s="27" t="s">
        <v>6211</v>
      </c>
      <c r="H3193" s="37">
        <v>11.33049005</v>
      </c>
      <c r="I3193" s="24" t="s">
        <v>6241</v>
      </c>
      <c r="J3193" s="37">
        <v>11.96623123</v>
      </c>
      <c r="K3193" s="24" t="s">
        <v>136</v>
      </c>
      <c r="L3193" s="28">
        <v>4164</v>
      </c>
      <c r="M3193" s="28">
        <v>0</v>
      </c>
      <c r="N3193" s="28">
        <v>4164</v>
      </c>
      <c r="O3193" s="25" t="s">
        <v>25613</v>
      </c>
      <c r="P3193" s="24">
        <v>20</v>
      </c>
      <c r="Q3193" s="24" t="s">
        <v>203</v>
      </c>
      <c r="R3193" s="28">
        <v>131</v>
      </c>
      <c r="S3193" s="28">
        <v>507</v>
      </c>
      <c r="T3193" s="29">
        <v>0.15321805955811718</v>
      </c>
      <c r="U3193" s="28">
        <v>6554</v>
      </c>
      <c r="V3193" s="63"/>
      <c r="W3193" s="61">
        <f>(Table134[[#This Row],[2042 Future AADT]]-Table134[[#This Row],[AADT 2022]])/20*($W$5-2022)+Table134[[#This Row],[AADT 2022]]</f>
        <v>6554</v>
      </c>
      <c r="X3193" s="63"/>
    </row>
    <row r="3194" spans="1:24" s="21" customFormat="1" ht="24" customHeight="1" x14ac:dyDescent="0.25">
      <c r="A3194" s="24" t="s">
        <v>14768</v>
      </c>
      <c r="B3194" s="25" t="s">
        <v>19656</v>
      </c>
      <c r="C3194" s="24">
        <v>4958</v>
      </c>
      <c r="D3194" s="24" t="s">
        <v>17076</v>
      </c>
      <c r="E3194" s="24" t="s">
        <v>6210</v>
      </c>
      <c r="F3194" s="26">
        <f>Table134[[#This Row],[ToMeasure]]-Table134[[#This Row],[FromMeasure]]</f>
        <v>0.49771782999999914</v>
      </c>
      <c r="G3194" s="27" t="s">
        <v>6211</v>
      </c>
      <c r="H3194" s="37">
        <v>11.96623123</v>
      </c>
      <c r="I3194" s="24" t="s">
        <v>136</v>
      </c>
      <c r="J3194" s="37">
        <v>12.463949059999999</v>
      </c>
      <c r="K3194" s="24" t="s">
        <v>14769</v>
      </c>
      <c r="L3194" s="28">
        <v>2286</v>
      </c>
      <c r="M3194" s="28">
        <v>0</v>
      </c>
      <c r="N3194" s="28">
        <v>2286</v>
      </c>
      <c r="O3194" s="25" t="s">
        <v>25614</v>
      </c>
      <c r="P3194" s="24">
        <v>16</v>
      </c>
      <c r="Q3194" s="24" t="s">
        <v>203</v>
      </c>
      <c r="R3194" s="28">
        <v>71</v>
      </c>
      <c r="S3194" s="28">
        <v>275</v>
      </c>
      <c r="T3194" s="29">
        <v>0.15135608048993876</v>
      </c>
      <c r="U3194" s="28">
        <v>3598</v>
      </c>
      <c r="V3194" s="63"/>
      <c r="W3194" s="61">
        <f>(Table134[[#This Row],[2042 Future AADT]]-Table134[[#This Row],[AADT 2022]])/20*($W$5-2022)+Table134[[#This Row],[AADT 2022]]</f>
        <v>3598</v>
      </c>
      <c r="X3194" s="63"/>
    </row>
    <row r="3195" spans="1:24" s="21" customFormat="1" ht="24" customHeight="1" x14ac:dyDescent="0.25">
      <c r="A3195" s="24" t="s">
        <v>16641</v>
      </c>
      <c r="B3195" s="25" t="s">
        <v>19667</v>
      </c>
      <c r="C3195" s="24">
        <v>4969</v>
      </c>
      <c r="D3195" s="24" t="s">
        <v>17076</v>
      </c>
      <c r="E3195" s="24" t="s">
        <v>6210</v>
      </c>
      <c r="F3195" s="26">
        <f>Table134[[#This Row],[ToMeasure]]-Table134[[#This Row],[FromMeasure]]</f>
        <v>0.30457467000000094</v>
      </c>
      <c r="G3195" s="27" t="s">
        <v>6211</v>
      </c>
      <c r="H3195" s="37">
        <v>12.463949059999999</v>
      </c>
      <c r="I3195" s="24" t="s">
        <v>14769</v>
      </c>
      <c r="J3195" s="37">
        <v>12.76852373</v>
      </c>
      <c r="K3195" s="24" t="s">
        <v>7318</v>
      </c>
      <c r="L3195" s="28">
        <v>2716</v>
      </c>
      <c r="M3195" s="28">
        <v>0</v>
      </c>
      <c r="N3195" s="28">
        <v>2716</v>
      </c>
      <c r="O3195" s="25" t="s">
        <v>25615</v>
      </c>
      <c r="P3195" s="24">
        <v>15</v>
      </c>
      <c r="Q3195" s="24" t="s">
        <v>203</v>
      </c>
      <c r="R3195" s="28">
        <v>85</v>
      </c>
      <c r="S3195" s="28">
        <v>329</v>
      </c>
      <c r="T3195" s="29">
        <v>0.15243004418262152</v>
      </c>
      <c r="U3195" s="28">
        <v>4275</v>
      </c>
      <c r="V3195" s="63"/>
      <c r="W3195" s="61">
        <f>(Table134[[#This Row],[2042 Future AADT]]-Table134[[#This Row],[AADT 2022]])/20*($W$5-2022)+Table134[[#This Row],[AADT 2022]]</f>
        <v>4275</v>
      </c>
      <c r="X3195" s="63"/>
    </row>
    <row r="3196" spans="1:24" s="21" customFormat="1" ht="24" customHeight="1" x14ac:dyDescent="0.25">
      <c r="A3196" s="24" t="s">
        <v>6243</v>
      </c>
      <c r="B3196" s="25" t="s">
        <v>19663</v>
      </c>
      <c r="C3196" s="24">
        <v>4965</v>
      </c>
      <c r="D3196" s="24" t="s">
        <v>17076</v>
      </c>
      <c r="E3196" s="24" t="s">
        <v>6210</v>
      </c>
      <c r="F3196" s="26">
        <f>Table134[[#This Row],[ToMeasure]]-Table134[[#This Row],[FromMeasure]]</f>
        <v>0.20670201000000077</v>
      </c>
      <c r="G3196" s="27" t="s">
        <v>6211</v>
      </c>
      <c r="H3196" s="37">
        <v>12.98334586</v>
      </c>
      <c r="I3196" s="24" t="s">
        <v>660</v>
      </c>
      <c r="J3196" s="37">
        <v>13.190047870000001</v>
      </c>
      <c r="K3196" s="24" t="s">
        <v>4074</v>
      </c>
      <c r="L3196" s="28">
        <v>14011</v>
      </c>
      <c r="M3196" s="28">
        <v>0</v>
      </c>
      <c r="N3196" s="28">
        <v>14011</v>
      </c>
      <c r="O3196" s="25" t="s">
        <v>25616</v>
      </c>
      <c r="P3196" s="24">
        <v>10</v>
      </c>
      <c r="Q3196" s="24" t="s">
        <v>203</v>
      </c>
      <c r="R3196" s="28">
        <v>444</v>
      </c>
      <c r="S3196" s="28">
        <v>1721</v>
      </c>
      <c r="T3196" s="29">
        <v>0.15452144743415888</v>
      </c>
      <c r="U3196" s="28">
        <v>22054</v>
      </c>
      <c r="V3196" s="63"/>
      <c r="W3196" s="61">
        <f>(Table134[[#This Row],[2042 Future AADT]]-Table134[[#This Row],[AADT 2022]])/20*($W$5-2022)+Table134[[#This Row],[AADT 2022]]</f>
        <v>22054</v>
      </c>
      <c r="X3196" s="63"/>
    </row>
    <row r="3197" spans="1:24" s="21" customFormat="1" ht="24" customHeight="1" x14ac:dyDescent="0.25">
      <c r="A3197" s="24" t="s">
        <v>16643</v>
      </c>
      <c r="B3197" s="25" t="s">
        <v>19666</v>
      </c>
      <c r="C3197" s="24">
        <v>4968</v>
      </c>
      <c r="D3197" s="24" t="s">
        <v>17076</v>
      </c>
      <c r="E3197" s="24" t="s">
        <v>6210</v>
      </c>
      <c r="F3197" s="26">
        <f>Table134[[#This Row],[ToMeasure]]-Table134[[#This Row],[FromMeasure]]</f>
        <v>0.30874299999999977</v>
      </c>
      <c r="G3197" s="27" t="s">
        <v>6211</v>
      </c>
      <c r="H3197" s="37">
        <v>13.190047870000001</v>
      </c>
      <c r="I3197" s="24" t="s">
        <v>4074</v>
      </c>
      <c r="J3197" s="37">
        <v>13.498790870000001</v>
      </c>
      <c r="K3197" s="24" t="s">
        <v>6246</v>
      </c>
      <c r="L3197" s="28">
        <v>1965</v>
      </c>
      <c r="M3197" s="28">
        <v>0</v>
      </c>
      <c r="N3197" s="28">
        <v>1965</v>
      </c>
      <c r="O3197" s="25" t="s">
        <v>25617</v>
      </c>
      <c r="P3197" s="24">
        <v>17</v>
      </c>
      <c r="Q3197" s="24" t="s">
        <v>203</v>
      </c>
      <c r="R3197" s="28">
        <v>61</v>
      </c>
      <c r="S3197" s="28">
        <v>236</v>
      </c>
      <c r="T3197" s="29">
        <v>0.15114503816793892</v>
      </c>
      <c r="U3197" s="28">
        <v>3093</v>
      </c>
      <c r="V3197" s="63"/>
      <c r="W3197" s="61">
        <f>(Table134[[#This Row],[2042 Future AADT]]-Table134[[#This Row],[AADT 2022]])/20*($W$5-2022)+Table134[[#This Row],[AADT 2022]]</f>
        <v>3093</v>
      </c>
      <c r="X3197" s="63"/>
    </row>
    <row r="3198" spans="1:24" s="21" customFormat="1" ht="24" customHeight="1" x14ac:dyDescent="0.25">
      <c r="A3198" s="24" t="s">
        <v>6245</v>
      </c>
      <c r="B3198" s="25" t="s">
        <v>19676</v>
      </c>
      <c r="C3198" s="24">
        <v>4979</v>
      </c>
      <c r="D3198" s="24" t="s">
        <v>17076</v>
      </c>
      <c r="E3198" s="24" t="s">
        <v>6210</v>
      </c>
      <c r="F3198" s="26">
        <f>Table134[[#This Row],[ToMeasure]]-Table134[[#This Row],[FromMeasure]]</f>
        <v>0.49542186999999949</v>
      </c>
      <c r="G3198" s="27" t="s">
        <v>6211</v>
      </c>
      <c r="H3198" s="37">
        <v>13.498790870000001</v>
      </c>
      <c r="I3198" s="24" t="s">
        <v>6246</v>
      </c>
      <c r="J3198" s="37">
        <v>13.99421274</v>
      </c>
      <c r="K3198" s="24" t="s">
        <v>138</v>
      </c>
      <c r="L3198" s="28">
        <v>2491</v>
      </c>
      <c r="M3198" s="28">
        <v>0</v>
      </c>
      <c r="N3198" s="28">
        <v>2491</v>
      </c>
      <c r="O3198" s="25" t="s">
        <v>25618</v>
      </c>
      <c r="P3198" s="24">
        <v>11</v>
      </c>
      <c r="Q3198" s="24" t="s">
        <v>203</v>
      </c>
      <c r="R3198" s="28">
        <v>76</v>
      </c>
      <c r="S3198" s="28">
        <v>300</v>
      </c>
      <c r="T3198" s="29">
        <v>0.15094339622641509</v>
      </c>
      <c r="U3198" s="28">
        <v>3921</v>
      </c>
      <c r="V3198" s="63"/>
      <c r="W3198" s="61">
        <f>(Table134[[#This Row],[2042 Future AADT]]-Table134[[#This Row],[AADT 2022]])/20*($W$5-2022)+Table134[[#This Row],[AADT 2022]]</f>
        <v>3921</v>
      </c>
      <c r="X3198" s="63"/>
    </row>
    <row r="3199" spans="1:24" s="21" customFormat="1" ht="24" customHeight="1" x14ac:dyDescent="0.25">
      <c r="A3199" s="24" t="s">
        <v>6248</v>
      </c>
      <c r="B3199" s="25" t="s">
        <v>19675</v>
      </c>
      <c r="C3199" s="24">
        <v>4978</v>
      </c>
      <c r="D3199" s="24" t="s">
        <v>17076</v>
      </c>
      <c r="E3199" s="24" t="s">
        <v>6210</v>
      </c>
      <c r="F3199" s="26">
        <f>Table134[[#This Row],[ToMeasure]]-Table134[[#This Row],[FromMeasure]]</f>
        <v>0.50079764999999909</v>
      </c>
      <c r="G3199" s="27" t="s">
        <v>6211</v>
      </c>
      <c r="H3199" s="37">
        <v>13.99421274</v>
      </c>
      <c r="I3199" s="24" t="s">
        <v>138</v>
      </c>
      <c r="J3199" s="37">
        <v>14.495010389999999</v>
      </c>
      <c r="K3199" s="24" t="s">
        <v>6249</v>
      </c>
      <c r="L3199" s="28">
        <v>2523</v>
      </c>
      <c r="M3199" s="28">
        <v>0</v>
      </c>
      <c r="N3199" s="28">
        <v>2523</v>
      </c>
      <c r="O3199" s="25" t="s">
        <v>25619</v>
      </c>
      <c r="P3199" s="24">
        <v>10</v>
      </c>
      <c r="Q3199" s="24" t="s">
        <v>203</v>
      </c>
      <c r="R3199" s="28">
        <v>77</v>
      </c>
      <c r="S3199" s="28">
        <v>305</v>
      </c>
      <c r="T3199" s="29">
        <v>0.15140705509314309</v>
      </c>
      <c r="U3199" s="28">
        <v>3971</v>
      </c>
      <c r="V3199" s="63"/>
      <c r="W3199" s="61">
        <f>(Table134[[#This Row],[2042 Future AADT]]-Table134[[#This Row],[AADT 2022]])/20*($W$5-2022)+Table134[[#This Row],[AADT 2022]]</f>
        <v>3971</v>
      </c>
      <c r="X3199" s="63"/>
    </row>
    <row r="3200" spans="1:24" s="21" customFormat="1" ht="24" customHeight="1" x14ac:dyDescent="0.25">
      <c r="A3200" s="24" t="s">
        <v>16645</v>
      </c>
      <c r="B3200" s="25" t="s">
        <v>19686</v>
      </c>
      <c r="C3200" s="24">
        <v>4989</v>
      </c>
      <c r="D3200" s="24" t="s">
        <v>17076</v>
      </c>
      <c r="E3200" s="24" t="s">
        <v>6210</v>
      </c>
      <c r="F3200" s="26">
        <f>Table134[[#This Row],[ToMeasure]]-Table134[[#This Row],[FromMeasure]]</f>
        <v>0.53339428000000133</v>
      </c>
      <c r="G3200" s="27" t="s">
        <v>6211</v>
      </c>
      <c r="H3200" s="37">
        <v>14.495010389999999</v>
      </c>
      <c r="I3200" s="24" t="s">
        <v>6249</v>
      </c>
      <c r="J3200" s="37">
        <v>15.02840467</v>
      </c>
      <c r="K3200" s="24" t="s">
        <v>139</v>
      </c>
      <c r="L3200" s="28">
        <v>3720</v>
      </c>
      <c r="M3200" s="28">
        <v>0</v>
      </c>
      <c r="N3200" s="28">
        <v>3720</v>
      </c>
      <c r="O3200" s="25" t="s">
        <v>25620</v>
      </c>
      <c r="P3200" s="24">
        <v>14</v>
      </c>
      <c r="Q3200" s="24" t="s">
        <v>203</v>
      </c>
      <c r="R3200" s="28">
        <v>115</v>
      </c>
      <c r="S3200" s="28">
        <v>449</v>
      </c>
      <c r="T3200" s="29">
        <v>0.15161290322580645</v>
      </c>
      <c r="U3200" s="28">
        <v>5855</v>
      </c>
      <c r="V3200" s="63"/>
      <c r="W3200" s="61">
        <f>(Table134[[#This Row],[2042 Future AADT]]-Table134[[#This Row],[AADT 2022]])/20*($W$5-2022)+Table134[[#This Row],[AADT 2022]]</f>
        <v>5855</v>
      </c>
      <c r="X3200" s="63"/>
    </row>
    <row r="3201" spans="1:24" s="21" customFormat="1" ht="24" customHeight="1" x14ac:dyDescent="0.25">
      <c r="A3201" s="24" t="s">
        <v>16647</v>
      </c>
      <c r="B3201" s="25" t="s">
        <v>19685</v>
      </c>
      <c r="C3201" s="24">
        <v>4988</v>
      </c>
      <c r="D3201" s="24" t="s">
        <v>17076</v>
      </c>
      <c r="E3201" s="24" t="s">
        <v>6210</v>
      </c>
      <c r="F3201" s="26">
        <f>Table134[[#This Row],[ToMeasure]]-Table134[[#This Row],[FromMeasure]]</f>
        <v>0.63821416999999947</v>
      </c>
      <c r="G3201" s="27" t="s">
        <v>6211</v>
      </c>
      <c r="H3201" s="37">
        <v>15.02840467</v>
      </c>
      <c r="I3201" s="24" t="s">
        <v>139</v>
      </c>
      <c r="J3201" s="37">
        <v>15.66661884</v>
      </c>
      <c r="K3201" s="24" t="s">
        <v>10487</v>
      </c>
      <c r="L3201" s="28">
        <v>2479</v>
      </c>
      <c r="M3201" s="28">
        <v>0</v>
      </c>
      <c r="N3201" s="28">
        <v>2479</v>
      </c>
      <c r="O3201" s="25" t="s">
        <v>25621</v>
      </c>
      <c r="P3201" s="24">
        <v>9</v>
      </c>
      <c r="Q3201" s="24" t="s">
        <v>203</v>
      </c>
      <c r="R3201" s="28">
        <v>75</v>
      </c>
      <c r="S3201" s="28">
        <v>299</v>
      </c>
      <c r="T3201" s="29">
        <v>0.15086728519564341</v>
      </c>
      <c r="U3201" s="28">
        <v>3902</v>
      </c>
      <c r="V3201" s="63"/>
      <c r="W3201" s="61">
        <f>(Table134[[#This Row],[2042 Future AADT]]-Table134[[#This Row],[AADT 2022]])/20*($W$5-2022)+Table134[[#This Row],[AADT 2022]]</f>
        <v>3902</v>
      </c>
      <c r="X3201" s="63"/>
    </row>
    <row r="3202" spans="1:24" s="21" customFormat="1" ht="24" customHeight="1" x14ac:dyDescent="0.25">
      <c r="A3202" s="24" t="s">
        <v>10486</v>
      </c>
      <c r="B3202" s="25" t="s">
        <v>19692</v>
      </c>
      <c r="C3202" s="24">
        <v>5009</v>
      </c>
      <c r="D3202" s="24" t="s">
        <v>17076</v>
      </c>
      <c r="E3202" s="24" t="s">
        <v>6210</v>
      </c>
      <c r="F3202" s="26">
        <f>Table134[[#This Row],[ToMeasure]]-Table134[[#This Row],[FromMeasure]]</f>
        <v>0.39323931000000023</v>
      </c>
      <c r="G3202" s="27" t="s">
        <v>6211</v>
      </c>
      <c r="H3202" s="37">
        <v>15.66661884</v>
      </c>
      <c r="I3202" s="24" t="s">
        <v>10487</v>
      </c>
      <c r="J3202" s="37">
        <v>16.05985815</v>
      </c>
      <c r="K3202" s="24" t="s">
        <v>664</v>
      </c>
      <c r="L3202" s="28">
        <v>2629</v>
      </c>
      <c r="M3202" s="28">
        <v>0</v>
      </c>
      <c r="N3202" s="28">
        <v>2629</v>
      </c>
      <c r="O3202" s="25" t="s">
        <v>25622</v>
      </c>
      <c r="P3202" s="24">
        <v>13</v>
      </c>
      <c r="Q3202" s="24" t="s">
        <v>203</v>
      </c>
      <c r="R3202" s="28">
        <v>81</v>
      </c>
      <c r="S3202" s="28">
        <v>315</v>
      </c>
      <c r="T3202" s="29">
        <v>0.15062761506276151</v>
      </c>
      <c r="U3202" s="28">
        <v>4138</v>
      </c>
      <c r="V3202" s="63"/>
      <c r="W3202" s="61">
        <f>(Table134[[#This Row],[2042 Future AADT]]-Table134[[#This Row],[AADT 2022]])/20*($W$5-2022)+Table134[[#This Row],[AADT 2022]]</f>
        <v>4138</v>
      </c>
      <c r="X3202" s="63"/>
    </row>
    <row r="3203" spans="1:24" s="21" customFormat="1" ht="24" customHeight="1" x14ac:dyDescent="0.25">
      <c r="A3203" s="24" t="s">
        <v>6251</v>
      </c>
      <c r="B3203" s="25" t="s">
        <v>19691</v>
      </c>
      <c r="C3203" s="24">
        <v>5008</v>
      </c>
      <c r="D3203" s="24" t="s">
        <v>17076</v>
      </c>
      <c r="E3203" s="24" t="s">
        <v>6210</v>
      </c>
      <c r="F3203" s="26">
        <f>Table134[[#This Row],[ToMeasure]]-Table134[[#This Row],[FromMeasure]]</f>
        <v>0.29701160999999843</v>
      </c>
      <c r="G3203" s="27" t="s">
        <v>6211</v>
      </c>
      <c r="H3203" s="37">
        <v>16.05985815</v>
      </c>
      <c r="I3203" s="24" t="s">
        <v>664</v>
      </c>
      <c r="J3203" s="37">
        <v>16.356869759999999</v>
      </c>
      <c r="K3203" s="24" t="s">
        <v>6252</v>
      </c>
      <c r="L3203" s="28">
        <v>5797</v>
      </c>
      <c r="M3203" s="28">
        <v>0</v>
      </c>
      <c r="N3203" s="28">
        <v>5797</v>
      </c>
      <c r="O3203" s="25" t="s">
        <v>25623</v>
      </c>
      <c r="P3203" s="24">
        <v>8</v>
      </c>
      <c r="Q3203" s="24" t="s">
        <v>203</v>
      </c>
      <c r="R3203" s="28">
        <v>183</v>
      </c>
      <c r="S3203" s="28">
        <v>710</v>
      </c>
      <c r="T3203" s="29">
        <v>0.15404519579092635</v>
      </c>
      <c r="U3203" s="28">
        <v>9125</v>
      </c>
      <c r="V3203" s="63"/>
      <c r="W3203" s="61">
        <f>(Table134[[#This Row],[2042 Future AADT]]-Table134[[#This Row],[AADT 2022]])/20*($W$5-2022)+Table134[[#This Row],[AADT 2022]]</f>
        <v>9125</v>
      </c>
      <c r="X3203" s="63"/>
    </row>
    <row r="3204" spans="1:24" s="21" customFormat="1" ht="24" customHeight="1" x14ac:dyDescent="0.25">
      <c r="A3204" s="24" t="s">
        <v>10489</v>
      </c>
      <c r="B3204" s="25" t="s">
        <v>19699</v>
      </c>
      <c r="C3204" s="24">
        <v>5019</v>
      </c>
      <c r="D3204" s="24" t="s">
        <v>17076</v>
      </c>
      <c r="E3204" s="24" t="s">
        <v>6210</v>
      </c>
      <c r="F3204" s="26">
        <f>Table134[[#This Row],[ToMeasure]]-Table134[[#This Row],[FromMeasure]]</f>
        <v>0.20609667000000087</v>
      </c>
      <c r="G3204" s="27" t="s">
        <v>6211</v>
      </c>
      <c r="H3204" s="37">
        <v>16.356869759999999</v>
      </c>
      <c r="I3204" s="24" t="s">
        <v>6252</v>
      </c>
      <c r="J3204" s="37">
        <v>16.562966429999999</v>
      </c>
      <c r="K3204" s="24" t="s">
        <v>10490</v>
      </c>
      <c r="L3204" s="28">
        <v>5963</v>
      </c>
      <c r="M3204" s="28">
        <v>0</v>
      </c>
      <c r="N3204" s="28">
        <v>5963</v>
      </c>
      <c r="O3204" s="25" t="s">
        <v>25624</v>
      </c>
      <c r="P3204" s="24">
        <v>9</v>
      </c>
      <c r="Q3204" s="24" t="s">
        <v>203</v>
      </c>
      <c r="R3204" s="28">
        <v>541</v>
      </c>
      <c r="S3204" s="28">
        <v>2096</v>
      </c>
      <c r="T3204" s="29">
        <v>0.44222706691262786</v>
      </c>
      <c r="U3204" s="28">
        <v>9386</v>
      </c>
      <c r="V3204" s="63"/>
      <c r="W3204" s="61">
        <f>(Table134[[#This Row],[2042 Future AADT]]-Table134[[#This Row],[AADT 2022]])/20*($W$5-2022)+Table134[[#This Row],[AADT 2022]]</f>
        <v>9386</v>
      </c>
      <c r="X3204" s="63"/>
    </row>
    <row r="3205" spans="1:24" s="21" customFormat="1" ht="24" customHeight="1" x14ac:dyDescent="0.25">
      <c r="A3205" s="24" t="s">
        <v>6254</v>
      </c>
      <c r="B3205" s="25" t="s">
        <v>19716</v>
      </c>
      <c r="C3205" s="24">
        <v>5039</v>
      </c>
      <c r="D3205" s="24" t="s">
        <v>17076</v>
      </c>
      <c r="E3205" s="24" t="s">
        <v>6210</v>
      </c>
      <c r="F3205" s="26">
        <f>Table134[[#This Row],[ToMeasure]]-Table134[[#This Row],[FromMeasure]]</f>
        <v>0.51710991999999933</v>
      </c>
      <c r="G3205" s="27" t="s">
        <v>6211</v>
      </c>
      <c r="H3205" s="37">
        <v>17.569464450000002</v>
      </c>
      <c r="I3205" s="24" t="s">
        <v>6255</v>
      </c>
      <c r="J3205" s="37">
        <v>18.086574370000001</v>
      </c>
      <c r="K3205" s="24" t="s">
        <v>165</v>
      </c>
      <c r="L3205" s="28">
        <v>6464</v>
      </c>
      <c r="M3205" s="28">
        <v>0</v>
      </c>
      <c r="N3205" s="28">
        <v>6464</v>
      </c>
      <c r="O3205" s="25" t="s">
        <v>25625</v>
      </c>
      <c r="P3205" s="24">
        <v>10</v>
      </c>
      <c r="Q3205" s="24" t="s">
        <v>203</v>
      </c>
      <c r="R3205" s="28">
        <v>200</v>
      </c>
      <c r="S3205" s="28">
        <v>776</v>
      </c>
      <c r="T3205" s="29">
        <v>0.15099009900990099</v>
      </c>
      <c r="U3205" s="28">
        <v>10175</v>
      </c>
      <c r="V3205" s="63"/>
      <c r="W3205" s="61">
        <f>(Table134[[#This Row],[2042 Future AADT]]-Table134[[#This Row],[AADT 2022]])/20*($W$5-2022)+Table134[[#This Row],[AADT 2022]]</f>
        <v>10175</v>
      </c>
      <c r="X3205" s="63"/>
    </row>
    <row r="3206" spans="1:24" s="21" customFormat="1" ht="24" customHeight="1" x14ac:dyDescent="0.25">
      <c r="A3206" s="24" t="s">
        <v>14771</v>
      </c>
      <c r="B3206" s="25" t="s">
        <v>19715</v>
      </c>
      <c r="C3206" s="24">
        <v>5038</v>
      </c>
      <c r="D3206" s="24" t="s">
        <v>17076</v>
      </c>
      <c r="E3206" s="24" t="s">
        <v>6210</v>
      </c>
      <c r="F3206" s="26">
        <f>Table134[[#This Row],[ToMeasure]]-Table134[[#This Row],[FromMeasure]]</f>
        <v>0.26679790000000025</v>
      </c>
      <c r="G3206" s="27" t="s">
        <v>6211</v>
      </c>
      <c r="H3206" s="37">
        <v>18.086574370000001</v>
      </c>
      <c r="I3206" s="24" t="s">
        <v>165</v>
      </c>
      <c r="J3206" s="37">
        <v>18.353372270000001</v>
      </c>
      <c r="K3206" s="24" t="s">
        <v>10523</v>
      </c>
      <c r="L3206" s="28">
        <v>2060</v>
      </c>
      <c r="M3206" s="28">
        <v>0</v>
      </c>
      <c r="N3206" s="28">
        <v>2060</v>
      </c>
      <c r="O3206" s="25" t="s">
        <v>25626</v>
      </c>
      <c r="P3206" s="24">
        <v>10</v>
      </c>
      <c r="Q3206" s="24" t="s">
        <v>203</v>
      </c>
      <c r="R3206" s="28">
        <v>189</v>
      </c>
      <c r="S3206" s="28">
        <v>30</v>
      </c>
      <c r="T3206" s="29">
        <v>0.10631067961165049</v>
      </c>
      <c r="U3206" s="28">
        <v>3243</v>
      </c>
      <c r="V3206" s="63"/>
      <c r="W3206" s="61">
        <f>(Table134[[#This Row],[2042 Future AADT]]-Table134[[#This Row],[AADT 2022]])/20*($W$5-2022)+Table134[[#This Row],[AADT 2022]]</f>
        <v>3243</v>
      </c>
      <c r="X3206" s="63"/>
    </row>
    <row r="3207" spans="1:24" s="21" customFormat="1" ht="24" customHeight="1" x14ac:dyDescent="0.25">
      <c r="A3207" s="24" t="s">
        <v>14773</v>
      </c>
      <c r="B3207" s="25" t="s">
        <v>19725</v>
      </c>
      <c r="C3207" s="24">
        <v>5049</v>
      </c>
      <c r="D3207" s="24" t="s">
        <v>17076</v>
      </c>
      <c r="E3207" s="24" t="s">
        <v>6210</v>
      </c>
      <c r="F3207" s="26">
        <f>Table134[[#This Row],[ToMeasure]]-Table134[[#This Row],[FromMeasure]]</f>
        <v>0.73506687999999798</v>
      </c>
      <c r="G3207" s="27" t="s">
        <v>6211</v>
      </c>
      <c r="H3207" s="37">
        <v>18.353372270000001</v>
      </c>
      <c r="I3207" s="24" t="s">
        <v>10523</v>
      </c>
      <c r="J3207" s="37">
        <v>19.088439149999999</v>
      </c>
      <c r="K3207" s="24" t="s">
        <v>675</v>
      </c>
      <c r="L3207" s="28">
        <v>2174</v>
      </c>
      <c r="M3207" s="28">
        <v>0</v>
      </c>
      <c r="N3207" s="28">
        <v>2174</v>
      </c>
      <c r="O3207" s="25" t="s">
        <v>25542</v>
      </c>
      <c r="P3207" s="24">
        <v>13</v>
      </c>
      <c r="Q3207" s="24" t="s">
        <v>203</v>
      </c>
      <c r="R3207" s="28">
        <v>72</v>
      </c>
      <c r="S3207" s="28">
        <v>283</v>
      </c>
      <c r="T3207" s="29">
        <v>0.16329346826126956</v>
      </c>
      <c r="U3207" s="28">
        <v>3422</v>
      </c>
      <c r="V3207" s="63"/>
      <c r="W3207" s="61">
        <f>(Table134[[#This Row],[2042 Future AADT]]-Table134[[#This Row],[AADT 2022]])/20*($W$5-2022)+Table134[[#This Row],[AADT 2022]]</f>
        <v>3422</v>
      </c>
      <c r="X3207" s="63"/>
    </row>
    <row r="3208" spans="1:24" s="21" customFormat="1" ht="24" customHeight="1" x14ac:dyDescent="0.25">
      <c r="A3208" s="24" t="s">
        <v>16649</v>
      </c>
      <c r="B3208" s="25" t="s">
        <v>19737</v>
      </c>
      <c r="C3208" s="24">
        <v>5059</v>
      </c>
      <c r="D3208" s="24" t="s">
        <v>17076</v>
      </c>
      <c r="E3208" s="24" t="s">
        <v>6210</v>
      </c>
      <c r="F3208" s="26">
        <f>Table134[[#This Row],[ToMeasure]]-Table134[[#This Row],[FromMeasure]]</f>
        <v>0.56327501999999896</v>
      </c>
      <c r="G3208" s="27" t="s">
        <v>6211</v>
      </c>
      <c r="H3208" s="37">
        <v>19.341856870000001</v>
      </c>
      <c r="I3208" s="24" t="s">
        <v>7342</v>
      </c>
      <c r="J3208" s="37">
        <v>19.90513189</v>
      </c>
      <c r="K3208" s="24" t="s">
        <v>7348</v>
      </c>
      <c r="L3208" s="28">
        <v>2403</v>
      </c>
      <c r="M3208" s="28">
        <v>0</v>
      </c>
      <c r="N3208" s="28">
        <v>2403</v>
      </c>
      <c r="O3208" s="25" t="s">
        <v>25627</v>
      </c>
      <c r="P3208" s="24">
        <v>13</v>
      </c>
      <c r="Q3208" s="24" t="s">
        <v>203</v>
      </c>
      <c r="R3208" s="28">
        <v>74</v>
      </c>
      <c r="S3208" s="28">
        <v>286</v>
      </c>
      <c r="T3208" s="29">
        <v>0.14981273408239701</v>
      </c>
      <c r="U3208" s="28">
        <v>3782</v>
      </c>
      <c r="V3208" s="63"/>
      <c r="W3208" s="61">
        <f>(Table134[[#This Row],[2042 Future AADT]]-Table134[[#This Row],[AADT 2022]])/20*($W$5-2022)+Table134[[#This Row],[AADT 2022]]</f>
        <v>3782</v>
      </c>
      <c r="X3208" s="63"/>
    </row>
    <row r="3209" spans="1:24" s="21" customFormat="1" ht="24" customHeight="1" x14ac:dyDescent="0.25">
      <c r="A3209" s="24" t="s">
        <v>14774</v>
      </c>
      <c r="B3209" s="25" t="s">
        <v>19736</v>
      </c>
      <c r="C3209" s="24">
        <v>5058</v>
      </c>
      <c r="D3209" s="24" t="s">
        <v>17076</v>
      </c>
      <c r="E3209" s="24" t="s">
        <v>6210</v>
      </c>
      <c r="F3209" s="26">
        <f>Table134[[#This Row],[ToMeasure]]-Table134[[#This Row],[FromMeasure]]</f>
        <v>0.64336620000000266</v>
      </c>
      <c r="G3209" s="27" t="s">
        <v>6211</v>
      </c>
      <c r="H3209" s="37">
        <v>20.206144299999998</v>
      </c>
      <c r="I3209" s="24" t="s">
        <v>4112</v>
      </c>
      <c r="J3209" s="37">
        <v>20.849510500000001</v>
      </c>
      <c r="K3209" s="24" t="s">
        <v>4103</v>
      </c>
      <c r="L3209" s="28" t="s">
        <v>203</v>
      </c>
      <c r="M3209" s="28" t="s">
        <v>203</v>
      </c>
      <c r="N3209" s="32">
        <v>1527</v>
      </c>
      <c r="O3209" s="25" t="s">
        <v>25628</v>
      </c>
      <c r="P3209" s="24">
        <v>12</v>
      </c>
      <c r="Q3209" s="24" t="s">
        <v>203</v>
      </c>
      <c r="R3209" s="28">
        <v>45</v>
      </c>
      <c r="S3209" s="28">
        <v>175</v>
      </c>
      <c r="T3209" s="29">
        <v>0.14407334643091027</v>
      </c>
      <c r="U3209" s="28">
        <v>2404</v>
      </c>
      <c r="V3209" s="63"/>
      <c r="W3209" s="61">
        <f>(Table134[[#This Row],[2042 Future AADT]]-Table134[[#This Row],[AADT 2022]])/20*($W$5-2022)+Table134[[#This Row],[AADT 2022]]</f>
        <v>2404</v>
      </c>
      <c r="X3209" s="63"/>
    </row>
    <row r="3210" spans="1:24" s="21" customFormat="1" ht="24" customHeight="1" x14ac:dyDescent="0.25">
      <c r="A3210" s="24" t="s">
        <v>10492</v>
      </c>
      <c r="B3210" s="25" t="s">
        <v>21013</v>
      </c>
      <c r="C3210" s="24">
        <v>7649</v>
      </c>
      <c r="D3210" s="24" t="s">
        <v>17076</v>
      </c>
      <c r="E3210" s="24" t="s">
        <v>6210</v>
      </c>
      <c r="F3210" s="26">
        <f>Table134[[#This Row],[ToMeasure]]-Table134[[#This Row],[FromMeasure]]</f>
        <v>0.21202419999999833</v>
      </c>
      <c r="G3210" s="27" t="s">
        <v>6211</v>
      </c>
      <c r="H3210" s="37">
        <v>20.849510500000001</v>
      </c>
      <c r="I3210" s="24" t="s">
        <v>4103</v>
      </c>
      <c r="J3210" s="37">
        <v>21.061534699999999</v>
      </c>
      <c r="K3210" s="24" t="s">
        <v>32</v>
      </c>
      <c r="L3210" s="28">
        <v>2888</v>
      </c>
      <c r="M3210" s="28">
        <v>0</v>
      </c>
      <c r="N3210" s="28">
        <v>2888</v>
      </c>
      <c r="O3210" s="25" t="s">
        <v>25629</v>
      </c>
      <c r="P3210" s="24">
        <v>29</v>
      </c>
      <c r="Q3210" s="24" t="s">
        <v>203</v>
      </c>
      <c r="R3210" s="28">
        <v>88</v>
      </c>
      <c r="S3210" s="28">
        <v>343</v>
      </c>
      <c r="T3210" s="29">
        <v>0.1492382271468144</v>
      </c>
      <c r="U3210" s="28">
        <v>4546</v>
      </c>
      <c r="V3210" s="63"/>
      <c r="W3210" s="61">
        <f>(Table134[[#This Row],[2042 Future AADT]]-Table134[[#This Row],[AADT 2022]])/20*($W$5-2022)+Table134[[#This Row],[AADT 2022]]</f>
        <v>4546</v>
      </c>
      <c r="X3210" s="63"/>
    </row>
    <row r="3211" spans="1:24" s="21" customFormat="1" ht="24" customHeight="1" x14ac:dyDescent="0.25">
      <c r="A3211" s="24" t="s">
        <v>10494</v>
      </c>
      <c r="B3211" s="25" t="s">
        <v>21458</v>
      </c>
      <c r="C3211" s="24">
        <v>9998</v>
      </c>
      <c r="D3211" s="24" t="s">
        <v>17076</v>
      </c>
      <c r="E3211" s="24" t="s">
        <v>6210</v>
      </c>
      <c r="F3211" s="26">
        <f>Table134[[#This Row],[ToMeasure]]-Table134[[#This Row],[FromMeasure]]</f>
        <v>0.29340559999999982</v>
      </c>
      <c r="G3211" s="27" t="s">
        <v>6211</v>
      </c>
      <c r="H3211" s="37">
        <v>25.724858699999999</v>
      </c>
      <c r="I3211" s="24" t="s">
        <v>478</v>
      </c>
      <c r="J3211" s="37">
        <v>26.018264299999998</v>
      </c>
      <c r="K3211" s="24" t="s">
        <v>8408</v>
      </c>
      <c r="L3211" s="28">
        <v>4848</v>
      </c>
      <c r="M3211" s="28">
        <v>0</v>
      </c>
      <c r="N3211" s="28">
        <v>4848</v>
      </c>
      <c r="O3211" s="25" t="s">
        <v>25630</v>
      </c>
      <c r="P3211" s="24">
        <v>14</v>
      </c>
      <c r="Q3211" s="24" t="s">
        <v>203</v>
      </c>
      <c r="R3211" s="28">
        <v>444</v>
      </c>
      <c r="S3211" s="28">
        <v>71</v>
      </c>
      <c r="T3211" s="29">
        <v>0.10622937293729373</v>
      </c>
      <c r="U3211" s="28">
        <v>7631</v>
      </c>
      <c r="V3211" s="63"/>
      <c r="W3211" s="61">
        <f>(Table134[[#This Row],[2042 Future AADT]]-Table134[[#This Row],[AADT 2022]])/20*($W$5-2022)+Table134[[#This Row],[AADT 2022]]</f>
        <v>7631</v>
      </c>
      <c r="X3211" s="63"/>
    </row>
    <row r="3212" spans="1:24" s="21" customFormat="1" ht="24" customHeight="1" x14ac:dyDescent="0.25">
      <c r="A3212" s="24" t="s">
        <v>16651</v>
      </c>
      <c r="B3212" s="25" t="s">
        <v>19744</v>
      </c>
      <c r="C3212" s="24">
        <v>5067</v>
      </c>
      <c r="D3212" s="24" t="s">
        <v>17076</v>
      </c>
      <c r="E3212" s="24" t="s">
        <v>6210</v>
      </c>
      <c r="F3212" s="26">
        <f>Table134[[#This Row],[ToMeasure]]-Table134[[#This Row],[FromMeasure]]</f>
        <v>0.45332829999999902</v>
      </c>
      <c r="G3212" s="27" t="s">
        <v>6211</v>
      </c>
      <c r="H3212" s="37">
        <v>26.856466300000001</v>
      </c>
      <c r="I3212" s="24" t="s">
        <v>4117</v>
      </c>
      <c r="J3212" s="37">
        <v>27.3097946</v>
      </c>
      <c r="K3212" s="24" t="s">
        <v>3958</v>
      </c>
      <c r="L3212" s="28">
        <v>362</v>
      </c>
      <c r="M3212" s="28">
        <v>0</v>
      </c>
      <c r="N3212" s="28">
        <v>362</v>
      </c>
      <c r="O3212" s="25" t="s">
        <v>25631</v>
      </c>
      <c r="P3212" s="24">
        <v>13</v>
      </c>
      <c r="Q3212" s="24" t="s">
        <v>203</v>
      </c>
      <c r="R3212" s="28">
        <v>12</v>
      </c>
      <c r="S3212" s="28">
        <v>15</v>
      </c>
      <c r="T3212" s="29">
        <v>7.4585635359116026E-2</v>
      </c>
      <c r="U3212" s="28">
        <v>570</v>
      </c>
      <c r="V3212" s="63"/>
      <c r="W3212" s="61">
        <f>(Table134[[#This Row],[2042 Future AADT]]-Table134[[#This Row],[AADT 2022]])/20*($W$5-2022)+Table134[[#This Row],[AADT 2022]]</f>
        <v>570</v>
      </c>
      <c r="X3212" s="63"/>
    </row>
    <row r="3213" spans="1:24" s="21" customFormat="1" ht="24" customHeight="1" x14ac:dyDescent="0.25">
      <c r="A3213" s="24" t="s">
        <v>6257</v>
      </c>
      <c r="B3213" s="25" t="s">
        <v>19757</v>
      </c>
      <c r="C3213" s="24">
        <v>5094</v>
      </c>
      <c r="D3213" s="24" t="s">
        <v>17076</v>
      </c>
      <c r="E3213" s="24" t="s">
        <v>6210</v>
      </c>
      <c r="F3213" s="26">
        <f>Table134[[#This Row],[ToMeasure]]-Table134[[#This Row],[FromMeasure]]</f>
        <v>0.53231389999999834</v>
      </c>
      <c r="G3213" s="27" t="s">
        <v>6211</v>
      </c>
      <c r="H3213" s="37">
        <v>33.314118100000002</v>
      </c>
      <c r="I3213" s="24" t="s">
        <v>3958</v>
      </c>
      <c r="J3213" s="37">
        <v>33.846432</v>
      </c>
      <c r="K3213" s="24" t="s">
        <v>6258</v>
      </c>
      <c r="L3213" s="28">
        <v>2070</v>
      </c>
      <c r="M3213" s="28">
        <v>2140</v>
      </c>
      <c r="N3213" s="28">
        <v>4210</v>
      </c>
      <c r="O3213" s="25" t="s">
        <v>25632</v>
      </c>
      <c r="P3213" s="24">
        <v>9</v>
      </c>
      <c r="Q3213" s="24">
        <v>59</v>
      </c>
      <c r="R3213" s="28">
        <v>161</v>
      </c>
      <c r="S3213" s="28">
        <v>238</v>
      </c>
      <c r="T3213" s="29">
        <v>9.4774346793349173E-2</v>
      </c>
      <c r="U3213" s="28">
        <v>6627</v>
      </c>
      <c r="V3213" s="63"/>
      <c r="W3213" s="61">
        <f>(Table134[[#This Row],[2042 Future AADT]]-Table134[[#This Row],[AADT 2022]])/20*($W$5-2022)+Table134[[#This Row],[AADT 2022]]</f>
        <v>6627</v>
      </c>
      <c r="X3213" s="63"/>
    </row>
    <row r="3214" spans="1:24" s="21" customFormat="1" ht="24" customHeight="1" x14ac:dyDescent="0.25">
      <c r="A3214" s="24" t="s">
        <v>10496</v>
      </c>
      <c r="B3214" s="25" t="s">
        <v>19563</v>
      </c>
      <c r="C3214" s="24">
        <v>4846</v>
      </c>
      <c r="D3214" s="24" t="s">
        <v>17076</v>
      </c>
      <c r="E3214" s="24" t="s">
        <v>6261</v>
      </c>
      <c r="F3214" s="26">
        <f>Table134[[#This Row],[ToMeasure]]-Table134[[#This Row],[FromMeasure]]</f>
        <v>7.2925099999999965E-2</v>
      </c>
      <c r="G3214" s="27" t="s">
        <v>682</v>
      </c>
      <c r="H3214" s="37">
        <v>2.1964372299999999</v>
      </c>
      <c r="I3214" s="24" t="s">
        <v>2205</v>
      </c>
      <c r="J3214" s="37">
        <v>2.2693623299999999</v>
      </c>
      <c r="K3214" s="24" t="s">
        <v>1919</v>
      </c>
      <c r="L3214" s="28">
        <v>2975</v>
      </c>
      <c r="M3214" s="28">
        <v>0</v>
      </c>
      <c r="N3214" s="28">
        <v>2975</v>
      </c>
      <c r="O3214" s="25" t="s">
        <v>25633</v>
      </c>
      <c r="P3214" s="24">
        <v>12</v>
      </c>
      <c r="Q3214" s="24" t="s">
        <v>203</v>
      </c>
      <c r="R3214" s="28">
        <v>106</v>
      </c>
      <c r="S3214" s="28">
        <v>143</v>
      </c>
      <c r="T3214" s="29">
        <v>8.3697478991596644E-2</v>
      </c>
      <c r="U3214" s="28">
        <v>4683</v>
      </c>
      <c r="V3214" s="63"/>
      <c r="W3214" s="61">
        <f>(Table134[[#This Row],[2042 Future AADT]]-Table134[[#This Row],[AADT 2022]])/20*($W$5-2022)+Table134[[#This Row],[AADT 2022]]</f>
        <v>4683</v>
      </c>
      <c r="X3214" s="63"/>
    </row>
    <row r="3215" spans="1:24" s="21" customFormat="1" ht="24" customHeight="1" x14ac:dyDescent="0.25">
      <c r="A3215" s="24" t="s">
        <v>14775</v>
      </c>
      <c r="B3215" s="25" t="s">
        <v>19574</v>
      </c>
      <c r="C3215" s="24">
        <v>4867</v>
      </c>
      <c r="D3215" s="24" t="s">
        <v>17076</v>
      </c>
      <c r="E3215" s="24" t="s">
        <v>6261</v>
      </c>
      <c r="F3215" s="26">
        <f>Table134[[#This Row],[ToMeasure]]-Table134[[#This Row],[FromMeasure]]</f>
        <v>0.67307439000000002</v>
      </c>
      <c r="G3215" s="27" t="s">
        <v>682</v>
      </c>
      <c r="H3215" s="37">
        <v>2.2693623299999999</v>
      </c>
      <c r="I3215" s="24" t="s">
        <v>1919</v>
      </c>
      <c r="J3215" s="37">
        <v>2.9424367199999999</v>
      </c>
      <c r="K3215" s="24" t="s">
        <v>3997</v>
      </c>
      <c r="L3215" s="28">
        <v>3292</v>
      </c>
      <c r="M3215" s="28">
        <v>0</v>
      </c>
      <c r="N3215" s="28">
        <v>3292</v>
      </c>
      <c r="O3215" s="25" t="s">
        <v>25634</v>
      </c>
      <c r="P3215" s="24">
        <v>11</v>
      </c>
      <c r="Q3215" s="24" t="s">
        <v>203</v>
      </c>
      <c r="R3215" s="28">
        <v>116</v>
      </c>
      <c r="S3215" s="28">
        <v>156</v>
      </c>
      <c r="T3215" s="29">
        <v>8.2624544349939252E-2</v>
      </c>
      <c r="U3215" s="28">
        <v>5182</v>
      </c>
      <c r="V3215" s="63"/>
      <c r="W3215" s="61">
        <f>(Table134[[#This Row],[2042 Future AADT]]-Table134[[#This Row],[AADT 2022]])/20*($W$5-2022)+Table134[[#This Row],[AADT 2022]]</f>
        <v>5182</v>
      </c>
      <c r="X3215" s="63"/>
    </row>
    <row r="3216" spans="1:24" s="21" customFormat="1" ht="24" customHeight="1" x14ac:dyDescent="0.25">
      <c r="A3216" s="24" t="s">
        <v>14777</v>
      </c>
      <c r="B3216" s="25" t="s">
        <v>19573</v>
      </c>
      <c r="C3216" s="24">
        <v>4866</v>
      </c>
      <c r="D3216" s="24" t="s">
        <v>17076</v>
      </c>
      <c r="E3216" s="24" t="s">
        <v>6261</v>
      </c>
      <c r="F3216" s="26">
        <f>Table134[[#This Row],[ToMeasure]]-Table134[[#This Row],[FromMeasure]]</f>
        <v>0.29316297000000002</v>
      </c>
      <c r="G3216" s="27" t="s">
        <v>682</v>
      </c>
      <c r="H3216" s="37">
        <v>3.5440258500000001</v>
      </c>
      <c r="I3216" s="24" t="s">
        <v>3989</v>
      </c>
      <c r="J3216" s="37">
        <v>3.8371888200000002</v>
      </c>
      <c r="K3216" s="24" t="s">
        <v>194</v>
      </c>
      <c r="L3216" s="28">
        <v>4801</v>
      </c>
      <c r="M3216" s="28">
        <v>0</v>
      </c>
      <c r="N3216" s="28">
        <v>4801</v>
      </c>
      <c r="O3216" s="25" t="s">
        <v>25635</v>
      </c>
      <c r="P3216" s="24">
        <v>13</v>
      </c>
      <c r="Q3216" s="24" t="s">
        <v>203</v>
      </c>
      <c r="R3216" s="28">
        <v>149</v>
      </c>
      <c r="S3216" s="28">
        <v>578</v>
      </c>
      <c r="T3216" s="29">
        <v>0.15142678608623203</v>
      </c>
      <c r="U3216" s="28">
        <v>7557</v>
      </c>
      <c r="V3216" s="63"/>
      <c r="W3216" s="61">
        <f>(Table134[[#This Row],[2042 Future AADT]]-Table134[[#This Row],[AADT 2022]])/20*($W$5-2022)+Table134[[#This Row],[AADT 2022]]</f>
        <v>7557</v>
      </c>
      <c r="X3216" s="63"/>
    </row>
    <row r="3217" spans="1:24" s="21" customFormat="1" ht="24" customHeight="1" x14ac:dyDescent="0.25">
      <c r="A3217" s="24" t="s">
        <v>16653</v>
      </c>
      <c r="B3217" s="25" t="s">
        <v>19583</v>
      </c>
      <c r="C3217" s="24">
        <v>4877</v>
      </c>
      <c r="D3217" s="24" t="s">
        <v>17076</v>
      </c>
      <c r="E3217" s="24" t="s">
        <v>6261</v>
      </c>
      <c r="F3217" s="26">
        <f>Table134[[#This Row],[ToMeasure]]-Table134[[#This Row],[FromMeasure]]</f>
        <v>0.16280401999999983</v>
      </c>
      <c r="G3217" s="27" t="s">
        <v>682</v>
      </c>
      <c r="H3217" s="37">
        <v>3.8371888200000002</v>
      </c>
      <c r="I3217" s="24" t="s">
        <v>194</v>
      </c>
      <c r="J3217" s="37">
        <v>3.99999284</v>
      </c>
      <c r="K3217" s="24" t="s">
        <v>7269</v>
      </c>
      <c r="L3217" s="28">
        <v>4891</v>
      </c>
      <c r="M3217" s="28">
        <v>0</v>
      </c>
      <c r="N3217" s="28">
        <v>4891</v>
      </c>
      <c r="O3217" s="25" t="s">
        <v>25636</v>
      </c>
      <c r="P3217" s="24">
        <v>12</v>
      </c>
      <c r="Q3217" s="24" t="s">
        <v>203</v>
      </c>
      <c r="R3217" s="28">
        <v>152</v>
      </c>
      <c r="S3217" s="28">
        <v>592</v>
      </c>
      <c r="T3217" s="29">
        <v>0.15211613167041504</v>
      </c>
      <c r="U3217" s="28">
        <v>7699</v>
      </c>
      <c r="V3217" s="63"/>
      <c r="W3217" s="61">
        <f>(Table134[[#This Row],[2042 Future AADT]]-Table134[[#This Row],[AADT 2022]])/20*($W$5-2022)+Table134[[#This Row],[AADT 2022]]</f>
        <v>7699</v>
      </c>
      <c r="X3217" s="63"/>
    </row>
    <row r="3218" spans="1:24" s="21" customFormat="1" ht="24" customHeight="1" x14ac:dyDescent="0.25">
      <c r="A3218" s="24" t="s">
        <v>10497</v>
      </c>
      <c r="B3218" s="25" t="s">
        <v>19582</v>
      </c>
      <c r="C3218" s="24">
        <v>4876</v>
      </c>
      <c r="D3218" s="24" t="s">
        <v>17076</v>
      </c>
      <c r="E3218" s="24" t="s">
        <v>6261</v>
      </c>
      <c r="F3218" s="26">
        <f>Table134[[#This Row],[ToMeasure]]-Table134[[#This Row],[FromMeasure]]</f>
        <v>0.34598115000000007</v>
      </c>
      <c r="G3218" s="27" t="s">
        <v>682</v>
      </c>
      <c r="H3218" s="37">
        <v>4.4814449400000003</v>
      </c>
      <c r="I3218" s="24" t="s">
        <v>4001</v>
      </c>
      <c r="J3218" s="37">
        <v>4.8274260900000003</v>
      </c>
      <c r="K3218" s="24" t="s">
        <v>10498</v>
      </c>
      <c r="L3218" s="28">
        <v>3243</v>
      </c>
      <c r="M3218" s="28">
        <v>0</v>
      </c>
      <c r="N3218" s="28">
        <v>3243</v>
      </c>
      <c r="O3218" s="25" t="s">
        <v>25637</v>
      </c>
      <c r="P3218" s="24">
        <v>16</v>
      </c>
      <c r="Q3218" s="24" t="s">
        <v>203</v>
      </c>
      <c r="R3218" s="28">
        <v>101</v>
      </c>
      <c r="S3218" s="28">
        <v>392</v>
      </c>
      <c r="T3218" s="29">
        <v>0.15201973481344433</v>
      </c>
      <c r="U3218" s="28">
        <v>5105</v>
      </c>
      <c r="V3218" s="63"/>
      <c r="W3218" s="61">
        <f>(Table134[[#This Row],[2042 Future AADT]]-Table134[[#This Row],[AADT 2022]])/20*($W$5-2022)+Table134[[#This Row],[AADT 2022]]</f>
        <v>5105</v>
      </c>
      <c r="X3218" s="63"/>
    </row>
    <row r="3219" spans="1:24" s="21" customFormat="1" ht="24" customHeight="1" x14ac:dyDescent="0.25">
      <c r="A3219" s="24" t="s">
        <v>10500</v>
      </c>
      <c r="B3219" s="25" t="s">
        <v>19592</v>
      </c>
      <c r="C3219" s="24">
        <v>4887</v>
      </c>
      <c r="D3219" s="24" t="s">
        <v>17076</v>
      </c>
      <c r="E3219" s="24" t="s">
        <v>6261</v>
      </c>
      <c r="F3219" s="26">
        <f>Table134[[#This Row],[ToMeasure]]-Table134[[#This Row],[FromMeasure]]</f>
        <v>0.35279912999999929</v>
      </c>
      <c r="G3219" s="27" t="s">
        <v>682</v>
      </c>
      <c r="H3219" s="37">
        <v>4.8274260900000003</v>
      </c>
      <c r="I3219" s="24" t="s">
        <v>10498</v>
      </c>
      <c r="J3219" s="37">
        <v>5.1802252199999996</v>
      </c>
      <c r="K3219" s="24" t="s">
        <v>7273</v>
      </c>
      <c r="L3219" s="28">
        <v>3592</v>
      </c>
      <c r="M3219" s="28">
        <v>0</v>
      </c>
      <c r="N3219" s="28">
        <v>3592</v>
      </c>
      <c r="O3219" s="25" t="s">
        <v>25638</v>
      </c>
      <c r="P3219" s="24">
        <v>14</v>
      </c>
      <c r="Q3219" s="24" t="s">
        <v>203</v>
      </c>
      <c r="R3219" s="28">
        <v>112</v>
      </c>
      <c r="S3219" s="28">
        <v>434</v>
      </c>
      <c r="T3219" s="29">
        <v>0.1520044543429844</v>
      </c>
      <c r="U3219" s="28">
        <v>5654</v>
      </c>
      <c r="V3219" s="63"/>
      <c r="W3219" s="61">
        <f>(Table134[[#This Row],[2042 Future AADT]]-Table134[[#This Row],[AADT 2022]])/20*($W$5-2022)+Table134[[#This Row],[AADT 2022]]</f>
        <v>5654</v>
      </c>
      <c r="X3219" s="63"/>
    </row>
    <row r="3220" spans="1:24" s="21" customFormat="1" ht="24" customHeight="1" x14ac:dyDescent="0.25">
      <c r="A3220" s="24" t="s">
        <v>16655</v>
      </c>
      <c r="B3220" s="25" t="s">
        <v>19591</v>
      </c>
      <c r="C3220" s="24">
        <v>4886</v>
      </c>
      <c r="D3220" s="24" t="s">
        <v>17076</v>
      </c>
      <c r="E3220" s="24" t="s">
        <v>6261</v>
      </c>
      <c r="F3220" s="26">
        <f>Table134[[#This Row],[ToMeasure]]-Table134[[#This Row],[FromMeasure]]</f>
        <v>0.36882327000000004</v>
      </c>
      <c r="G3220" s="27" t="s">
        <v>682</v>
      </c>
      <c r="H3220" s="37">
        <v>5.4576240299999998</v>
      </c>
      <c r="I3220" s="24" t="s">
        <v>11817</v>
      </c>
      <c r="J3220" s="37">
        <v>5.8264472999999999</v>
      </c>
      <c r="K3220" s="24" t="s">
        <v>10481</v>
      </c>
      <c r="L3220" s="28">
        <v>4353</v>
      </c>
      <c r="M3220" s="28">
        <v>0</v>
      </c>
      <c r="N3220" s="28">
        <v>4353</v>
      </c>
      <c r="O3220" s="25" t="s">
        <v>25639</v>
      </c>
      <c r="P3220" s="24">
        <v>17</v>
      </c>
      <c r="Q3220" s="24" t="s">
        <v>203</v>
      </c>
      <c r="R3220" s="28">
        <v>134</v>
      </c>
      <c r="S3220" s="28">
        <v>525</v>
      </c>
      <c r="T3220" s="29">
        <v>0.15138984608316103</v>
      </c>
      <c r="U3220" s="28">
        <v>6852</v>
      </c>
      <c r="V3220" s="63"/>
      <c r="W3220" s="61">
        <f>(Table134[[#This Row],[2042 Future AADT]]-Table134[[#This Row],[AADT 2022]])/20*($W$5-2022)+Table134[[#This Row],[AADT 2022]]</f>
        <v>6852</v>
      </c>
      <c r="X3220" s="63"/>
    </row>
    <row r="3221" spans="1:24" s="21" customFormat="1" ht="24" customHeight="1" x14ac:dyDescent="0.25">
      <c r="A3221" s="24" t="s">
        <v>10502</v>
      </c>
      <c r="B3221" s="25" t="s">
        <v>19601</v>
      </c>
      <c r="C3221" s="24">
        <v>4897</v>
      </c>
      <c r="D3221" s="24" t="s">
        <v>17076</v>
      </c>
      <c r="E3221" s="24" t="s">
        <v>6261</v>
      </c>
      <c r="F3221" s="26">
        <f>Table134[[#This Row],[ToMeasure]]-Table134[[#This Row],[FromMeasure]]</f>
        <v>0.21647130999999931</v>
      </c>
      <c r="G3221" s="27" t="s">
        <v>682</v>
      </c>
      <c r="H3221" s="37">
        <v>5.9525878800000003</v>
      </c>
      <c r="I3221" s="24" t="s">
        <v>6224</v>
      </c>
      <c r="J3221" s="37">
        <v>6.1690591899999996</v>
      </c>
      <c r="K3221" s="24" t="s">
        <v>7277</v>
      </c>
      <c r="L3221" s="28">
        <v>3675</v>
      </c>
      <c r="M3221" s="28">
        <v>0</v>
      </c>
      <c r="N3221" s="28">
        <v>3675</v>
      </c>
      <c r="O3221" s="25" t="s">
        <v>25640</v>
      </c>
      <c r="P3221" s="24">
        <v>13</v>
      </c>
      <c r="Q3221" s="24" t="s">
        <v>203</v>
      </c>
      <c r="R3221" s="28">
        <v>114</v>
      </c>
      <c r="S3221" s="28">
        <v>444</v>
      </c>
      <c r="T3221" s="29">
        <v>0.15183673469387754</v>
      </c>
      <c r="U3221" s="28">
        <v>5785</v>
      </c>
      <c r="V3221" s="63"/>
      <c r="W3221" s="61">
        <f>(Table134[[#This Row],[2042 Future AADT]]-Table134[[#This Row],[AADT 2022]])/20*($W$5-2022)+Table134[[#This Row],[AADT 2022]]</f>
        <v>5785</v>
      </c>
      <c r="X3221" s="63"/>
    </row>
    <row r="3222" spans="1:24" s="21" customFormat="1" ht="24" customHeight="1" x14ac:dyDescent="0.25">
      <c r="A3222" s="24" t="s">
        <v>14779</v>
      </c>
      <c r="B3222" s="25" t="s">
        <v>19600</v>
      </c>
      <c r="C3222" s="24">
        <v>4896</v>
      </c>
      <c r="D3222" s="24" t="s">
        <v>17076</v>
      </c>
      <c r="E3222" s="24" t="s">
        <v>6261</v>
      </c>
      <c r="F3222" s="26">
        <f>Table134[[#This Row],[ToMeasure]]-Table134[[#This Row],[FromMeasure]]</f>
        <v>0.25636363000000006</v>
      </c>
      <c r="G3222" s="27" t="s">
        <v>682</v>
      </c>
      <c r="H3222" s="37">
        <v>6.5773457899999999</v>
      </c>
      <c r="I3222" s="24" t="s">
        <v>936</v>
      </c>
      <c r="J3222" s="37">
        <v>6.8337094199999999</v>
      </c>
      <c r="K3222" s="24" t="s">
        <v>6229</v>
      </c>
      <c r="L3222" s="28">
        <v>4749</v>
      </c>
      <c r="M3222" s="28">
        <v>0</v>
      </c>
      <c r="N3222" s="28">
        <v>4749</v>
      </c>
      <c r="O3222" s="25" t="s">
        <v>25641</v>
      </c>
      <c r="P3222" s="24">
        <v>22</v>
      </c>
      <c r="Q3222" s="24" t="s">
        <v>203</v>
      </c>
      <c r="R3222" s="28">
        <v>146</v>
      </c>
      <c r="S3222" s="28">
        <v>572</v>
      </c>
      <c r="T3222" s="29">
        <v>0.15118972415245316</v>
      </c>
      <c r="U3222" s="28">
        <v>7475</v>
      </c>
      <c r="V3222" s="63"/>
      <c r="W3222" s="61">
        <f>(Table134[[#This Row],[2042 Future AADT]]-Table134[[#This Row],[AADT 2022]])/20*($W$5-2022)+Table134[[#This Row],[AADT 2022]]</f>
        <v>7475</v>
      </c>
      <c r="X3222" s="63"/>
    </row>
    <row r="3223" spans="1:24" s="21" customFormat="1" ht="24" customHeight="1" x14ac:dyDescent="0.25">
      <c r="A3223" s="24" t="s">
        <v>10504</v>
      </c>
      <c r="B3223" s="25" t="s">
        <v>19610</v>
      </c>
      <c r="C3223" s="24">
        <v>4907</v>
      </c>
      <c r="D3223" s="24" t="s">
        <v>17076</v>
      </c>
      <c r="E3223" s="24" t="s">
        <v>6261</v>
      </c>
      <c r="F3223" s="26">
        <f>Table134[[#This Row],[ToMeasure]]-Table134[[#This Row],[FromMeasure]]</f>
        <v>0.24871922999999985</v>
      </c>
      <c r="G3223" s="27" t="s">
        <v>682</v>
      </c>
      <c r="H3223" s="37">
        <v>6.8337094199999999</v>
      </c>
      <c r="I3223" s="24" t="s">
        <v>6229</v>
      </c>
      <c r="J3223" s="37">
        <v>7.0824286499999998</v>
      </c>
      <c r="K3223" s="24" t="s">
        <v>10505</v>
      </c>
      <c r="L3223" s="28">
        <v>3522</v>
      </c>
      <c r="M3223" s="28">
        <v>0</v>
      </c>
      <c r="N3223" s="28">
        <v>3522</v>
      </c>
      <c r="O3223" s="25" t="s">
        <v>25642</v>
      </c>
      <c r="P3223" s="24">
        <v>15</v>
      </c>
      <c r="Q3223" s="24" t="s">
        <v>203</v>
      </c>
      <c r="R3223" s="28">
        <v>108</v>
      </c>
      <c r="S3223" s="28">
        <v>424</v>
      </c>
      <c r="T3223" s="29">
        <v>0.15105053946621239</v>
      </c>
      <c r="U3223" s="28">
        <v>5544</v>
      </c>
      <c r="V3223" s="63"/>
      <c r="W3223" s="61">
        <f>(Table134[[#This Row],[2042 Future AADT]]-Table134[[#This Row],[AADT 2022]])/20*($W$5-2022)+Table134[[#This Row],[AADT 2022]]</f>
        <v>5544</v>
      </c>
      <c r="X3223" s="63"/>
    </row>
    <row r="3224" spans="1:24" s="21" customFormat="1" ht="24" customHeight="1" x14ac:dyDescent="0.25">
      <c r="A3224" s="24" t="s">
        <v>14781</v>
      </c>
      <c r="B3224" s="25" t="s">
        <v>19609</v>
      </c>
      <c r="C3224" s="24">
        <v>4906</v>
      </c>
      <c r="D3224" s="24" t="s">
        <v>17076</v>
      </c>
      <c r="E3224" s="24" t="s">
        <v>6261</v>
      </c>
      <c r="F3224" s="26">
        <f>Table134[[#This Row],[ToMeasure]]-Table134[[#This Row],[FromMeasure]]</f>
        <v>0.36358959000000013</v>
      </c>
      <c r="G3224" s="27" t="s">
        <v>682</v>
      </c>
      <c r="H3224" s="37">
        <v>7.46980895</v>
      </c>
      <c r="I3224" s="24" t="s">
        <v>11828</v>
      </c>
      <c r="J3224" s="37">
        <v>7.8333985400000001</v>
      </c>
      <c r="K3224" s="24" t="s">
        <v>10484</v>
      </c>
      <c r="L3224" s="28">
        <v>5261</v>
      </c>
      <c r="M3224" s="28">
        <v>0</v>
      </c>
      <c r="N3224" s="28">
        <v>5261</v>
      </c>
      <c r="O3224" s="25" t="s">
        <v>25643</v>
      </c>
      <c r="P3224" s="24">
        <v>20</v>
      </c>
      <c r="Q3224" s="24" t="s">
        <v>203</v>
      </c>
      <c r="R3224" s="28">
        <v>163</v>
      </c>
      <c r="S3224" s="28">
        <v>637</v>
      </c>
      <c r="T3224" s="29">
        <v>0.1520623455616803</v>
      </c>
      <c r="U3224" s="28">
        <v>8281</v>
      </c>
      <c r="V3224" s="63"/>
      <c r="W3224" s="61">
        <f>(Table134[[#This Row],[2042 Future AADT]]-Table134[[#This Row],[AADT 2022]])/20*($W$5-2022)+Table134[[#This Row],[AADT 2022]]</f>
        <v>8281</v>
      </c>
      <c r="X3224" s="63"/>
    </row>
    <row r="3225" spans="1:24" s="21" customFormat="1" ht="24" customHeight="1" x14ac:dyDescent="0.25">
      <c r="A3225" s="24" t="s">
        <v>10507</v>
      </c>
      <c r="B3225" s="25" t="s">
        <v>19619</v>
      </c>
      <c r="C3225" s="24">
        <v>4917</v>
      </c>
      <c r="D3225" s="24" t="s">
        <v>17076</v>
      </c>
      <c r="E3225" s="24" t="s">
        <v>6261</v>
      </c>
      <c r="F3225" s="26">
        <f>Table134[[#This Row],[ToMeasure]]-Table134[[#This Row],[FromMeasure]]</f>
        <v>0.35592114000000041</v>
      </c>
      <c r="G3225" s="27" t="s">
        <v>682</v>
      </c>
      <c r="H3225" s="37">
        <v>7.8333985400000001</v>
      </c>
      <c r="I3225" s="24" t="s">
        <v>10484</v>
      </c>
      <c r="J3225" s="37">
        <v>8.1893196800000005</v>
      </c>
      <c r="K3225" s="24" t="s">
        <v>7289</v>
      </c>
      <c r="L3225" s="28">
        <v>4230</v>
      </c>
      <c r="M3225" s="28">
        <v>0</v>
      </c>
      <c r="N3225" s="28">
        <v>4230</v>
      </c>
      <c r="O3225" s="25" t="s">
        <v>25644</v>
      </c>
      <c r="P3225" s="24">
        <v>15</v>
      </c>
      <c r="Q3225" s="24" t="s">
        <v>203</v>
      </c>
      <c r="R3225" s="28">
        <v>131</v>
      </c>
      <c r="S3225" s="28">
        <v>509</v>
      </c>
      <c r="T3225" s="29">
        <v>0.15130023640661938</v>
      </c>
      <c r="U3225" s="28">
        <v>6658</v>
      </c>
      <c r="V3225" s="63"/>
      <c r="W3225" s="61">
        <f>(Table134[[#This Row],[2042 Future AADT]]-Table134[[#This Row],[AADT 2022]])/20*($W$5-2022)+Table134[[#This Row],[AADT 2022]]</f>
        <v>6658</v>
      </c>
      <c r="X3225" s="63"/>
    </row>
    <row r="3226" spans="1:24" s="21" customFormat="1" ht="24" customHeight="1" x14ac:dyDescent="0.25">
      <c r="A3226" s="24" t="s">
        <v>10509</v>
      </c>
      <c r="B3226" s="25" t="s">
        <v>19618</v>
      </c>
      <c r="C3226" s="24">
        <v>4916</v>
      </c>
      <c r="D3226" s="24" t="s">
        <v>17076</v>
      </c>
      <c r="E3226" s="24" t="s">
        <v>6261</v>
      </c>
      <c r="F3226" s="26">
        <f>Table134[[#This Row],[ToMeasure]]-Table134[[#This Row],[FromMeasure]]</f>
        <v>0.43030378000000091</v>
      </c>
      <c r="G3226" s="27" t="s">
        <v>682</v>
      </c>
      <c r="H3226" s="37">
        <v>8.4844671799999993</v>
      </c>
      <c r="I3226" s="24" t="s">
        <v>10510</v>
      </c>
      <c r="J3226" s="37">
        <v>8.9147709600000002</v>
      </c>
      <c r="K3226" s="24" t="s">
        <v>6233</v>
      </c>
      <c r="L3226" s="28">
        <v>2838</v>
      </c>
      <c r="M3226" s="28">
        <v>0</v>
      </c>
      <c r="N3226" s="28">
        <v>2838</v>
      </c>
      <c r="O3226" s="25" t="s">
        <v>25645</v>
      </c>
      <c r="P3226" s="24">
        <v>27</v>
      </c>
      <c r="Q3226" s="24" t="s">
        <v>203</v>
      </c>
      <c r="R3226" s="28">
        <v>88</v>
      </c>
      <c r="S3226" s="28">
        <v>341</v>
      </c>
      <c r="T3226" s="29">
        <v>0.15116279069767441</v>
      </c>
      <c r="U3226" s="28">
        <v>4467</v>
      </c>
      <c r="V3226" s="63"/>
      <c r="W3226" s="61">
        <f>(Table134[[#This Row],[2042 Future AADT]]-Table134[[#This Row],[AADT 2022]])/20*($W$5-2022)+Table134[[#This Row],[AADT 2022]]</f>
        <v>4467</v>
      </c>
      <c r="X3226" s="63"/>
    </row>
    <row r="3227" spans="1:24" s="21" customFormat="1" ht="24" customHeight="1" x14ac:dyDescent="0.25">
      <c r="A3227" s="24" t="s">
        <v>10512</v>
      </c>
      <c r="B3227" s="25" t="s">
        <v>19628</v>
      </c>
      <c r="C3227" s="24">
        <v>4927</v>
      </c>
      <c r="D3227" s="24" t="s">
        <v>17076</v>
      </c>
      <c r="E3227" s="24" t="s">
        <v>6261</v>
      </c>
      <c r="F3227" s="26">
        <f>Table134[[#This Row],[ToMeasure]]-Table134[[#This Row],[FromMeasure]]</f>
        <v>0.26034096000000062</v>
      </c>
      <c r="G3227" s="27" t="s">
        <v>682</v>
      </c>
      <c r="H3227" s="37">
        <v>8.9147709600000002</v>
      </c>
      <c r="I3227" s="24" t="s">
        <v>6233</v>
      </c>
      <c r="J3227" s="37">
        <v>9.1751119200000009</v>
      </c>
      <c r="K3227" s="24" t="s">
        <v>4044</v>
      </c>
      <c r="L3227" s="28">
        <v>2549</v>
      </c>
      <c r="M3227" s="28">
        <v>0</v>
      </c>
      <c r="N3227" s="28">
        <v>2549</v>
      </c>
      <c r="O3227" s="25" t="s">
        <v>25646</v>
      </c>
      <c r="P3227" s="24">
        <v>22</v>
      </c>
      <c r="Q3227" s="24" t="s">
        <v>203</v>
      </c>
      <c r="R3227" s="28">
        <v>78</v>
      </c>
      <c r="S3227" s="28">
        <v>308</v>
      </c>
      <c r="T3227" s="29">
        <v>0.1514319340918007</v>
      </c>
      <c r="U3227" s="28">
        <v>4012</v>
      </c>
      <c r="V3227" s="63"/>
      <c r="W3227" s="61">
        <f>(Table134[[#This Row],[2042 Future AADT]]-Table134[[#This Row],[AADT 2022]])/20*($W$5-2022)+Table134[[#This Row],[AADT 2022]]</f>
        <v>4012</v>
      </c>
      <c r="X3227" s="63"/>
    </row>
    <row r="3228" spans="1:24" s="21" customFormat="1" ht="24" customHeight="1" x14ac:dyDescent="0.25">
      <c r="A3228" s="24" t="s">
        <v>10514</v>
      </c>
      <c r="B3228" s="25" t="s">
        <v>19627</v>
      </c>
      <c r="C3228" s="24">
        <v>4926</v>
      </c>
      <c r="D3228" s="24" t="s">
        <v>17076</v>
      </c>
      <c r="E3228" s="24" t="s">
        <v>6261</v>
      </c>
      <c r="F3228" s="26">
        <f>Table134[[#This Row],[ToMeasure]]-Table134[[#This Row],[FromMeasure]]</f>
        <v>0.52022292000000014</v>
      </c>
      <c r="G3228" s="27" t="s">
        <v>682</v>
      </c>
      <c r="H3228" s="37">
        <v>9.3383271600000004</v>
      </c>
      <c r="I3228" s="24" t="s">
        <v>134</v>
      </c>
      <c r="J3228" s="37">
        <v>9.8585500800000005</v>
      </c>
      <c r="K3228" s="24" t="s">
        <v>10515</v>
      </c>
      <c r="L3228" s="28">
        <v>4453</v>
      </c>
      <c r="M3228" s="28">
        <v>0</v>
      </c>
      <c r="N3228" s="28">
        <v>4453</v>
      </c>
      <c r="O3228" s="25" t="s">
        <v>25647</v>
      </c>
      <c r="P3228" s="24">
        <v>19</v>
      </c>
      <c r="Q3228" s="24" t="s">
        <v>203</v>
      </c>
      <c r="R3228" s="28">
        <v>138</v>
      </c>
      <c r="S3228" s="28">
        <v>537</v>
      </c>
      <c r="T3228" s="29">
        <v>0.15158320233550415</v>
      </c>
      <c r="U3228" s="28">
        <v>7009</v>
      </c>
      <c r="V3228" s="63"/>
      <c r="W3228" s="61">
        <f>(Table134[[#This Row],[2042 Future AADT]]-Table134[[#This Row],[AADT 2022]])/20*($W$5-2022)+Table134[[#This Row],[AADT 2022]]</f>
        <v>7009</v>
      </c>
      <c r="X3228" s="63"/>
    </row>
    <row r="3229" spans="1:24" s="21" customFormat="1" ht="24" customHeight="1" x14ac:dyDescent="0.25">
      <c r="A3229" s="24" t="s">
        <v>10517</v>
      </c>
      <c r="B3229" s="25" t="s">
        <v>19637</v>
      </c>
      <c r="C3229" s="24">
        <v>4937</v>
      </c>
      <c r="D3229" s="24" t="s">
        <v>17076</v>
      </c>
      <c r="E3229" s="24" t="s">
        <v>6261</v>
      </c>
      <c r="F3229" s="26">
        <f>Table134[[#This Row],[ToMeasure]]-Table134[[#This Row],[FromMeasure]]</f>
        <v>0.52957148999999859</v>
      </c>
      <c r="G3229" s="27" t="s">
        <v>682</v>
      </c>
      <c r="H3229" s="37">
        <v>9.8585500800000005</v>
      </c>
      <c r="I3229" s="24" t="s">
        <v>10515</v>
      </c>
      <c r="J3229" s="37">
        <v>10.388121569999999</v>
      </c>
      <c r="K3229" s="24" t="s">
        <v>656</v>
      </c>
      <c r="L3229" s="28">
        <v>7589</v>
      </c>
      <c r="M3229" s="28">
        <v>0</v>
      </c>
      <c r="N3229" s="28">
        <v>7589</v>
      </c>
      <c r="O3229" s="25" t="s">
        <v>25648</v>
      </c>
      <c r="P3229" s="24">
        <v>16</v>
      </c>
      <c r="Q3229" s="24" t="s">
        <v>203</v>
      </c>
      <c r="R3229" s="28">
        <v>236</v>
      </c>
      <c r="S3229" s="28">
        <v>918</v>
      </c>
      <c r="T3229" s="29">
        <v>0.15206219528264595</v>
      </c>
      <c r="U3229" s="28">
        <v>11945</v>
      </c>
      <c r="V3229" s="63"/>
      <c r="W3229" s="61">
        <f>(Table134[[#This Row],[2042 Future AADT]]-Table134[[#This Row],[AADT 2022]])/20*($W$5-2022)+Table134[[#This Row],[AADT 2022]]</f>
        <v>11945</v>
      </c>
      <c r="X3229" s="63"/>
    </row>
    <row r="3230" spans="1:24" s="21" customFormat="1" ht="24" customHeight="1" x14ac:dyDescent="0.25">
      <c r="A3230" s="24" t="s">
        <v>6260</v>
      </c>
      <c r="B3230" s="25" t="s">
        <v>19636</v>
      </c>
      <c r="C3230" s="24">
        <v>4936</v>
      </c>
      <c r="D3230" s="24" t="s">
        <v>17076</v>
      </c>
      <c r="E3230" s="24" t="s">
        <v>6261</v>
      </c>
      <c r="F3230" s="26">
        <f>Table134[[#This Row],[ToMeasure]]-Table134[[#This Row],[FromMeasure]]</f>
        <v>0.57260272000000079</v>
      </c>
      <c r="G3230" s="27" t="s">
        <v>682</v>
      </c>
      <c r="H3230" s="37">
        <v>10.388121569999999</v>
      </c>
      <c r="I3230" s="24" t="s">
        <v>656</v>
      </c>
      <c r="J3230" s="37">
        <v>10.96072429</v>
      </c>
      <c r="K3230" s="24" t="s">
        <v>6262</v>
      </c>
      <c r="L3230" s="28">
        <v>4728</v>
      </c>
      <c r="M3230" s="28">
        <v>0</v>
      </c>
      <c r="N3230" s="28">
        <v>4728</v>
      </c>
      <c r="O3230" s="25" t="s">
        <v>25649</v>
      </c>
      <c r="P3230" s="24">
        <v>19</v>
      </c>
      <c r="Q3230" s="24" t="s">
        <v>203</v>
      </c>
      <c r="R3230" s="28">
        <v>185</v>
      </c>
      <c r="S3230" s="28">
        <v>717</v>
      </c>
      <c r="T3230" s="29">
        <v>0.19077834179357023</v>
      </c>
      <c r="U3230" s="28">
        <v>7442</v>
      </c>
      <c r="V3230" s="63"/>
      <c r="W3230" s="61">
        <f>(Table134[[#This Row],[2042 Future AADT]]-Table134[[#This Row],[AADT 2022]])/20*($W$5-2022)+Table134[[#This Row],[AADT 2022]]</f>
        <v>7442</v>
      </c>
      <c r="X3230" s="63"/>
    </row>
    <row r="3231" spans="1:24" s="21" customFormat="1" ht="24" customHeight="1" x14ac:dyDescent="0.25">
      <c r="A3231" s="24" t="s">
        <v>6264</v>
      </c>
      <c r="B3231" s="25" t="s">
        <v>19646</v>
      </c>
      <c r="C3231" s="24">
        <v>4947</v>
      </c>
      <c r="D3231" s="24" t="s">
        <v>17076</v>
      </c>
      <c r="E3231" s="24" t="s">
        <v>6261</v>
      </c>
      <c r="F3231" s="26">
        <f>Table134[[#This Row],[ToMeasure]]-Table134[[#This Row],[FromMeasure]]</f>
        <v>0.41901194000000075</v>
      </c>
      <c r="G3231" s="27" t="s">
        <v>682</v>
      </c>
      <c r="H3231" s="37">
        <v>10.96072429</v>
      </c>
      <c r="I3231" s="24" t="s">
        <v>6262</v>
      </c>
      <c r="J3231" s="37">
        <v>11.379736230000001</v>
      </c>
      <c r="K3231" s="24" t="s">
        <v>135</v>
      </c>
      <c r="L3231" s="28">
        <v>3227</v>
      </c>
      <c r="M3231" s="28">
        <v>0</v>
      </c>
      <c r="N3231" s="28">
        <v>3227</v>
      </c>
      <c r="O3231" s="25" t="s">
        <v>25650</v>
      </c>
      <c r="P3231" s="24">
        <v>17</v>
      </c>
      <c r="Q3231" s="24" t="s">
        <v>203</v>
      </c>
      <c r="R3231" s="28">
        <v>299</v>
      </c>
      <c r="S3231" s="28">
        <v>48</v>
      </c>
      <c r="T3231" s="29">
        <v>0.10753021382088628</v>
      </c>
      <c r="U3231" s="28">
        <v>5079</v>
      </c>
      <c r="V3231" s="63"/>
      <c r="W3231" s="61">
        <f>(Table134[[#This Row],[2042 Future AADT]]-Table134[[#This Row],[AADT 2022]])/20*($W$5-2022)+Table134[[#This Row],[AADT 2022]]</f>
        <v>5079</v>
      </c>
      <c r="X3231" s="63"/>
    </row>
    <row r="3232" spans="1:24" s="21" customFormat="1" ht="24" customHeight="1" x14ac:dyDescent="0.25">
      <c r="A3232" s="24" t="s">
        <v>16657</v>
      </c>
      <c r="B3232" s="25" t="s">
        <v>19645</v>
      </c>
      <c r="C3232" s="24">
        <v>4946</v>
      </c>
      <c r="D3232" s="24" t="s">
        <v>17076</v>
      </c>
      <c r="E3232" s="24" t="s">
        <v>6261</v>
      </c>
      <c r="F3232" s="26">
        <f>Table134[[#This Row],[ToMeasure]]-Table134[[#This Row],[FromMeasure]]</f>
        <v>0.4041702100000002</v>
      </c>
      <c r="G3232" s="27" t="s">
        <v>682</v>
      </c>
      <c r="H3232" s="37">
        <v>11.379736230000001</v>
      </c>
      <c r="I3232" s="24" t="s">
        <v>135</v>
      </c>
      <c r="J3232" s="37">
        <v>11.783906440000001</v>
      </c>
      <c r="K3232" s="24" t="s">
        <v>16658</v>
      </c>
      <c r="L3232" s="28">
        <v>3281</v>
      </c>
      <c r="M3232" s="28">
        <v>0</v>
      </c>
      <c r="N3232" s="28">
        <v>3281</v>
      </c>
      <c r="O3232" s="25" t="s">
        <v>25651</v>
      </c>
      <c r="P3232" s="24">
        <v>24</v>
      </c>
      <c r="Q3232" s="24" t="s">
        <v>203</v>
      </c>
      <c r="R3232" s="28">
        <v>303</v>
      </c>
      <c r="S3232" s="28">
        <v>48</v>
      </c>
      <c r="T3232" s="29">
        <v>0.10697957939652544</v>
      </c>
      <c r="U3232" s="28">
        <v>5164</v>
      </c>
      <c r="V3232" s="63"/>
      <c r="W3232" s="61">
        <f>(Table134[[#This Row],[2042 Future AADT]]-Table134[[#This Row],[AADT 2022]])/20*($W$5-2022)+Table134[[#This Row],[AADT 2022]]</f>
        <v>5164</v>
      </c>
      <c r="X3232" s="63"/>
    </row>
    <row r="3233" spans="1:24" s="21" customFormat="1" ht="24" customHeight="1" x14ac:dyDescent="0.25">
      <c r="A3233" s="24" t="s">
        <v>16660</v>
      </c>
      <c r="B3233" s="25" t="s">
        <v>19655</v>
      </c>
      <c r="C3233" s="24">
        <v>4957</v>
      </c>
      <c r="D3233" s="24" t="s">
        <v>17076</v>
      </c>
      <c r="E3233" s="24" t="s">
        <v>6261</v>
      </c>
      <c r="F3233" s="26">
        <f>Table134[[#This Row],[ToMeasure]]-Table134[[#This Row],[FromMeasure]]</f>
        <v>0.59142724999999885</v>
      </c>
      <c r="G3233" s="27" t="s">
        <v>682</v>
      </c>
      <c r="H3233" s="37">
        <v>11.783906440000001</v>
      </c>
      <c r="I3233" s="24" t="s">
        <v>16658</v>
      </c>
      <c r="J3233" s="37">
        <v>12.37533369</v>
      </c>
      <c r="K3233" s="24" t="s">
        <v>136</v>
      </c>
      <c r="L3233" s="28">
        <v>2884</v>
      </c>
      <c r="M3233" s="28">
        <v>0</v>
      </c>
      <c r="N3233" s="28">
        <v>2884</v>
      </c>
      <c r="O3233" s="25" t="s">
        <v>25652</v>
      </c>
      <c r="P3233" s="24">
        <v>24</v>
      </c>
      <c r="Q3233" s="24" t="s">
        <v>203</v>
      </c>
      <c r="R3233" s="28">
        <v>89</v>
      </c>
      <c r="S3233" s="28">
        <v>347</v>
      </c>
      <c r="T3233" s="29">
        <v>0.15117891816920942</v>
      </c>
      <c r="U3233" s="28">
        <v>4540</v>
      </c>
      <c r="V3233" s="63"/>
      <c r="W3233" s="61">
        <f>(Table134[[#This Row],[2042 Future AADT]]-Table134[[#This Row],[AADT 2022]])/20*($W$5-2022)+Table134[[#This Row],[AADT 2022]]</f>
        <v>4540</v>
      </c>
      <c r="X3233" s="63"/>
    </row>
    <row r="3234" spans="1:24" s="21" customFormat="1" ht="24" customHeight="1" x14ac:dyDescent="0.25">
      <c r="A3234" s="24" t="s">
        <v>16662</v>
      </c>
      <c r="B3234" s="25" t="s">
        <v>19654</v>
      </c>
      <c r="C3234" s="24">
        <v>4956</v>
      </c>
      <c r="D3234" s="24" t="s">
        <v>17076</v>
      </c>
      <c r="E3234" s="24" t="s">
        <v>6261</v>
      </c>
      <c r="F3234" s="26">
        <f>Table134[[#This Row],[ToMeasure]]-Table134[[#This Row],[FromMeasure]]</f>
        <v>0.49841207999999959</v>
      </c>
      <c r="G3234" s="27" t="s">
        <v>682</v>
      </c>
      <c r="H3234" s="37">
        <v>12.37533369</v>
      </c>
      <c r="I3234" s="24" t="s">
        <v>136</v>
      </c>
      <c r="J3234" s="37">
        <v>12.873745769999999</v>
      </c>
      <c r="K3234" s="24" t="s">
        <v>14769</v>
      </c>
      <c r="L3234" s="28">
        <v>4566</v>
      </c>
      <c r="M3234" s="28">
        <v>0</v>
      </c>
      <c r="N3234" s="28">
        <v>4566</v>
      </c>
      <c r="O3234" s="25" t="s">
        <v>25653</v>
      </c>
      <c r="P3234" s="24">
        <v>15</v>
      </c>
      <c r="Q3234" s="24" t="s">
        <v>203</v>
      </c>
      <c r="R3234" s="28">
        <v>142</v>
      </c>
      <c r="S3234" s="28">
        <v>549</v>
      </c>
      <c r="T3234" s="29">
        <v>0.1513359614542269</v>
      </c>
      <c r="U3234" s="28">
        <v>7187</v>
      </c>
      <c r="V3234" s="63"/>
      <c r="W3234" s="61">
        <f>(Table134[[#This Row],[2042 Future AADT]]-Table134[[#This Row],[AADT 2022]])/20*($W$5-2022)+Table134[[#This Row],[AADT 2022]]</f>
        <v>7187</v>
      </c>
      <c r="X3234" s="63"/>
    </row>
    <row r="3235" spans="1:24" s="21" customFormat="1" ht="24" customHeight="1" x14ac:dyDescent="0.25">
      <c r="A3235" s="24" t="s">
        <v>16664</v>
      </c>
      <c r="B3235" s="25" t="s">
        <v>19665</v>
      </c>
      <c r="C3235" s="24">
        <v>4967</v>
      </c>
      <c r="D3235" s="24" t="s">
        <v>17076</v>
      </c>
      <c r="E3235" s="24" t="s">
        <v>6261</v>
      </c>
      <c r="F3235" s="26">
        <f>Table134[[#This Row],[ToMeasure]]-Table134[[#This Row],[FromMeasure]]</f>
        <v>0.32476093000000006</v>
      </c>
      <c r="G3235" s="27" t="s">
        <v>682</v>
      </c>
      <c r="H3235" s="37">
        <v>12.873745769999999</v>
      </c>
      <c r="I3235" s="24" t="s">
        <v>14769</v>
      </c>
      <c r="J3235" s="37">
        <v>13.198506699999999</v>
      </c>
      <c r="K3235" s="24" t="s">
        <v>8358</v>
      </c>
      <c r="L3235" s="28">
        <v>4073</v>
      </c>
      <c r="M3235" s="28">
        <v>0</v>
      </c>
      <c r="N3235" s="28">
        <v>4073</v>
      </c>
      <c r="O3235" s="25" t="s">
        <v>25654</v>
      </c>
      <c r="P3235" s="24">
        <v>16</v>
      </c>
      <c r="Q3235" s="24" t="s">
        <v>203</v>
      </c>
      <c r="R3235" s="28">
        <v>127</v>
      </c>
      <c r="S3235" s="28">
        <v>491</v>
      </c>
      <c r="T3235" s="29">
        <v>0.15173091087650381</v>
      </c>
      <c r="U3235" s="28">
        <v>6411</v>
      </c>
      <c r="V3235" s="63"/>
      <c r="W3235" s="61">
        <f>(Table134[[#This Row],[2042 Future AADT]]-Table134[[#This Row],[AADT 2022]])/20*($W$5-2022)+Table134[[#This Row],[AADT 2022]]</f>
        <v>6411</v>
      </c>
      <c r="X3235" s="63"/>
    </row>
    <row r="3236" spans="1:24" s="21" customFormat="1" ht="24" customHeight="1" x14ac:dyDescent="0.25">
      <c r="A3236" s="24" t="s">
        <v>14783</v>
      </c>
      <c r="B3236" s="25" t="s">
        <v>19664</v>
      </c>
      <c r="C3236" s="24">
        <v>4966</v>
      </c>
      <c r="D3236" s="24" t="s">
        <v>17076</v>
      </c>
      <c r="E3236" s="24" t="s">
        <v>6261</v>
      </c>
      <c r="F3236" s="26">
        <f>Table134[[#This Row],[ToMeasure]]-Table134[[#This Row],[FromMeasure]]</f>
        <v>0.54857808000000041</v>
      </c>
      <c r="G3236" s="27" t="s">
        <v>682</v>
      </c>
      <c r="H3236" s="37">
        <v>13.372110749999999</v>
      </c>
      <c r="I3236" s="24" t="s">
        <v>660</v>
      </c>
      <c r="J3236" s="37">
        <v>13.92068883</v>
      </c>
      <c r="K3236" s="24" t="s">
        <v>14784</v>
      </c>
      <c r="L3236" s="28">
        <v>3865</v>
      </c>
      <c r="M3236" s="28">
        <v>0</v>
      </c>
      <c r="N3236" s="28">
        <v>3865</v>
      </c>
      <c r="O3236" s="25" t="s">
        <v>25655</v>
      </c>
      <c r="P3236" s="24">
        <v>16</v>
      </c>
      <c r="Q3236" s="24" t="s">
        <v>203</v>
      </c>
      <c r="R3236" s="28">
        <v>120</v>
      </c>
      <c r="S3236" s="28">
        <v>465</v>
      </c>
      <c r="T3236" s="29">
        <v>0.15135834411384216</v>
      </c>
      <c r="U3236" s="28">
        <v>6084</v>
      </c>
      <c r="V3236" s="63"/>
      <c r="W3236" s="61">
        <f>(Table134[[#This Row],[2042 Future AADT]]-Table134[[#This Row],[AADT 2022]])/20*($W$5-2022)+Table134[[#This Row],[AADT 2022]]</f>
        <v>6084</v>
      </c>
      <c r="X3236" s="63"/>
    </row>
    <row r="3237" spans="1:24" s="21" customFormat="1" ht="24" customHeight="1" x14ac:dyDescent="0.25">
      <c r="A3237" s="24" t="s">
        <v>16666</v>
      </c>
      <c r="B3237" s="25" t="s">
        <v>19674</v>
      </c>
      <c r="C3237" s="24">
        <v>4977</v>
      </c>
      <c r="D3237" s="24" t="s">
        <v>17076</v>
      </c>
      <c r="E3237" s="24" t="s">
        <v>6261</v>
      </c>
      <c r="F3237" s="26">
        <f>Table134[[#This Row],[ToMeasure]]-Table134[[#This Row],[FromMeasure]]</f>
        <v>0.44607172999999989</v>
      </c>
      <c r="G3237" s="27" t="s">
        <v>682</v>
      </c>
      <c r="H3237" s="37">
        <v>13.92068883</v>
      </c>
      <c r="I3237" s="24" t="s">
        <v>14784</v>
      </c>
      <c r="J3237" s="37">
        <v>14.366760559999999</v>
      </c>
      <c r="K3237" s="24" t="s">
        <v>138</v>
      </c>
      <c r="L3237" s="28">
        <v>3031</v>
      </c>
      <c r="M3237" s="28">
        <v>0</v>
      </c>
      <c r="N3237" s="28">
        <v>3031</v>
      </c>
      <c r="O3237" s="25" t="s">
        <v>25656</v>
      </c>
      <c r="P3237" s="24">
        <v>15</v>
      </c>
      <c r="Q3237" s="24" t="s">
        <v>203</v>
      </c>
      <c r="R3237" s="28">
        <v>94</v>
      </c>
      <c r="S3237" s="28">
        <v>366</v>
      </c>
      <c r="T3237" s="29">
        <v>0.15176509402837349</v>
      </c>
      <c r="U3237" s="28">
        <v>4771</v>
      </c>
      <c r="V3237" s="63"/>
      <c r="W3237" s="61">
        <f>(Table134[[#This Row],[2042 Future AADT]]-Table134[[#This Row],[AADT 2022]])/20*($W$5-2022)+Table134[[#This Row],[AADT 2022]]</f>
        <v>4771</v>
      </c>
      <c r="X3237" s="63"/>
    </row>
    <row r="3238" spans="1:24" s="21" customFormat="1" ht="24" customHeight="1" x14ac:dyDescent="0.25">
      <c r="A3238" s="24" t="s">
        <v>10519</v>
      </c>
      <c r="B3238" s="25" t="s">
        <v>19673</v>
      </c>
      <c r="C3238" s="24">
        <v>4976</v>
      </c>
      <c r="D3238" s="24" t="s">
        <v>17076</v>
      </c>
      <c r="E3238" s="24" t="s">
        <v>6261</v>
      </c>
      <c r="F3238" s="26">
        <f>Table134[[#This Row],[ToMeasure]]-Table134[[#This Row],[FromMeasure]]</f>
        <v>0.34966227000000139</v>
      </c>
      <c r="G3238" s="27" t="s">
        <v>682</v>
      </c>
      <c r="H3238" s="37">
        <v>14.366760559999999</v>
      </c>
      <c r="I3238" s="24" t="s">
        <v>138</v>
      </c>
      <c r="J3238" s="37">
        <v>14.716422830000001</v>
      </c>
      <c r="K3238" s="24" t="s">
        <v>10520</v>
      </c>
      <c r="L3238" s="28">
        <v>2457</v>
      </c>
      <c r="M3238" s="28">
        <v>0</v>
      </c>
      <c r="N3238" s="28">
        <v>2457</v>
      </c>
      <c r="O3238" s="25" t="s">
        <v>25657</v>
      </c>
      <c r="P3238" s="24">
        <v>18</v>
      </c>
      <c r="Q3238" s="24" t="s">
        <v>203</v>
      </c>
      <c r="R3238" s="28">
        <v>227</v>
      </c>
      <c r="S3238" s="28">
        <v>35</v>
      </c>
      <c r="T3238" s="29">
        <v>0.10663410663410663</v>
      </c>
      <c r="U3238" s="28">
        <v>3867</v>
      </c>
      <c r="V3238" s="63"/>
      <c r="W3238" s="61">
        <f>(Table134[[#This Row],[2042 Future AADT]]-Table134[[#This Row],[AADT 2022]])/20*($W$5-2022)+Table134[[#This Row],[AADT 2022]]</f>
        <v>3867</v>
      </c>
      <c r="X3238" s="63"/>
    </row>
    <row r="3239" spans="1:24" s="21" customFormat="1" ht="24" customHeight="1" x14ac:dyDescent="0.25">
      <c r="A3239" s="24" t="s">
        <v>14786</v>
      </c>
      <c r="B3239" s="25" t="s">
        <v>19684</v>
      </c>
      <c r="C3239" s="24">
        <v>4987</v>
      </c>
      <c r="D3239" s="24" t="s">
        <v>17076</v>
      </c>
      <c r="E3239" s="24" t="s">
        <v>6261</v>
      </c>
      <c r="F3239" s="26">
        <f>Table134[[#This Row],[ToMeasure]]-Table134[[#This Row],[FromMeasure]]</f>
        <v>0.66732559999999985</v>
      </c>
      <c r="G3239" s="27" t="s">
        <v>682</v>
      </c>
      <c r="H3239" s="37">
        <v>14.716422830000001</v>
      </c>
      <c r="I3239" s="24" t="s">
        <v>10520</v>
      </c>
      <c r="J3239" s="37">
        <v>15.383748430000001</v>
      </c>
      <c r="K3239" s="24" t="s">
        <v>139</v>
      </c>
      <c r="L3239" s="28">
        <v>3145</v>
      </c>
      <c r="M3239" s="28">
        <v>0</v>
      </c>
      <c r="N3239" s="28">
        <v>3145</v>
      </c>
      <c r="O3239" s="25" t="s">
        <v>25658</v>
      </c>
      <c r="P3239" s="24">
        <v>21</v>
      </c>
      <c r="Q3239" s="24" t="s">
        <v>203</v>
      </c>
      <c r="R3239" s="28">
        <v>96</v>
      </c>
      <c r="S3239" s="28">
        <v>379</v>
      </c>
      <c r="T3239" s="29">
        <v>0.15103338632750399</v>
      </c>
      <c r="U3239" s="28">
        <v>4950</v>
      </c>
      <c r="V3239" s="63"/>
      <c r="W3239" s="61">
        <f>(Table134[[#This Row],[2042 Future AADT]]-Table134[[#This Row],[AADT 2022]])/20*($W$5-2022)+Table134[[#This Row],[AADT 2022]]</f>
        <v>4950</v>
      </c>
      <c r="X3239" s="63"/>
    </row>
    <row r="3240" spans="1:24" s="21" customFormat="1" ht="24" customHeight="1" x14ac:dyDescent="0.25">
      <c r="A3240" s="24" t="s">
        <v>6266</v>
      </c>
      <c r="B3240" s="25" t="s">
        <v>19683</v>
      </c>
      <c r="C3240" s="24">
        <v>4986</v>
      </c>
      <c r="D3240" s="24" t="s">
        <v>17076</v>
      </c>
      <c r="E3240" s="24" t="s">
        <v>6261</v>
      </c>
      <c r="F3240" s="26">
        <f>Table134[[#This Row],[ToMeasure]]-Table134[[#This Row],[FromMeasure]]</f>
        <v>0.54328070999999944</v>
      </c>
      <c r="G3240" s="27" t="s">
        <v>682</v>
      </c>
      <c r="H3240" s="37">
        <v>15.383748430000001</v>
      </c>
      <c r="I3240" s="24" t="s">
        <v>139</v>
      </c>
      <c r="J3240" s="37">
        <v>15.92702914</v>
      </c>
      <c r="K3240" s="24" t="s">
        <v>6267</v>
      </c>
      <c r="L3240" s="28">
        <v>2131</v>
      </c>
      <c r="M3240" s="28">
        <v>0</v>
      </c>
      <c r="N3240" s="28">
        <v>2131</v>
      </c>
      <c r="O3240" s="25" t="s">
        <v>25659</v>
      </c>
      <c r="P3240" s="24">
        <v>11</v>
      </c>
      <c r="Q3240" s="24" t="s">
        <v>203</v>
      </c>
      <c r="R3240" s="28">
        <v>66</v>
      </c>
      <c r="S3240" s="28">
        <v>256</v>
      </c>
      <c r="T3240" s="29">
        <v>0.15110276865321445</v>
      </c>
      <c r="U3240" s="28">
        <v>3354</v>
      </c>
      <c r="V3240" s="63"/>
      <c r="W3240" s="61">
        <f>(Table134[[#This Row],[2042 Future AADT]]-Table134[[#This Row],[AADT 2022]])/20*($W$5-2022)+Table134[[#This Row],[AADT 2022]]</f>
        <v>3354</v>
      </c>
      <c r="X3240" s="63"/>
    </row>
    <row r="3241" spans="1:24" s="21" customFormat="1" ht="24" customHeight="1" x14ac:dyDescent="0.25">
      <c r="A3241" s="24" t="s">
        <v>16668</v>
      </c>
      <c r="B3241" s="25" t="s">
        <v>19690</v>
      </c>
      <c r="C3241" s="24">
        <v>5007</v>
      </c>
      <c r="D3241" s="24" t="s">
        <v>17076</v>
      </c>
      <c r="E3241" s="24" t="s">
        <v>6261</v>
      </c>
      <c r="F3241" s="26">
        <f>Table134[[#This Row],[ToMeasure]]-Table134[[#This Row],[FromMeasure]]</f>
        <v>0.50353011999999886</v>
      </c>
      <c r="G3241" s="27" t="s">
        <v>682</v>
      </c>
      <c r="H3241" s="37">
        <v>15.92702914</v>
      </c>
      <c r="I3241" s="24" t="s">
        <v>6267</v>
      </c>
      <c r="J3241" s="37">
        <v>16.430559259999999</v>
      </c>
      <c r="K3241" s="24" t="s">
        <v>664</v>
      </c>
      <c r="L3241" s="28">
        <v>1734</v>
      </c>
      <c r="M3241" s="28">
        <v>0</v>
      </c>
      <c r="N3241" s="28">
        <v>1734</v>
      </c>
      <c r="O3241" s="25" t="s">
        <v>25660</v>
      </c>
      <c r="P3241" s="24">
        <v>14</v>
      </c>
      <c r="Q3241" s="24" t="s">
        <v>203</v>
      </c>
      <c r="R3241" s="28">
        <v>53</v>
      </c>
      <c r="S3241" s="28">
        <v>209</v>
      </c>
      <c r="T3241" s="29">
        <v>0.15109573241061131</v>
      </c>
      <c r="U3241" s="28">
        <v>2729</v>
      </c>
      <c r="V3241" s="63"/>
      <c r="W3241" s="61">
        <f>(Table134[[#This Row],[2042 Future AADT]]-Table134[[#This Row],[AADT 2022]])/20*($W$5-2022)+Table134[[#This Row],[AADT 2022]]</f>
        <v>2729</v>
      </c>
      <c r="X3241" s="63"/>
    </row>
    <row r="3242" spans="1:24" s="21" customFormat="1" ht="24" customHeight="1" x14ac:dyDescent="0.25">
      <c r="A3242" s="24" t="s">
        <v>16670</v>
      </c>
      <c r="B3242" s="25" t="s">
        <v>19696</v>
      </c>
      <c r="C3242" s="24">
        <v>5013</v>
      </c>
      <c r="D3242" s="24" t="s">
        <v>17076</v>
      </c>
      <c r="E3242" s="24" t="s">
        <v>6261</v>
      </c>
      <c r="F3242" s="26">
        <f>Table134[[#This Row],[ToMeasure]]-Table134[[#This Row],[FromMeasure]]</f>
        <v>0.25598510000000019</v>
      </c>
      <c r="G3242" s="27" t="s">
        <v>682</v>
      </c>
      <c r="H3242" s="37">
        <v>16.430559259999999</v>
      </c>
      <c r="I3242" s="24" t="s">
        <v>664</v>
      </c>
      <c r="J3242" s="37">
        <v>16.686544359999999</v>
      </c>
      <c r="K3242" s="24" t="s">
        <v>14789</v>
      </c>
      <c r="L3242" s="28">
        <v>5146</v>
      </c>
      <c r="M3242" s="28">
        <v>0</v>
      </c>
      <c r="N3242" s="28">
        <v>5146</v>
      </c>
      <c r="O3242" s="25" t="s">
        <v>25661</v>
      </c>
      <c r="P3242" s="24">
        <v>11</v>
      </c>
      <c r="Q3242" s="24" t="s">
        <v>203</v>
      </c>
      <c r="R3242" s="28">
        <v>162</v>
      </c>
      <c r="S3242" s="28">
        <v>628</v>
      </c>
      <c r="T3242" s="29">
        <v>0.15351729498639721</v>
      </c>
      <c r="U3242" s="28">
        <v>8100</v>
      </c>
      <c r="V3242" s="63"/>
      <c r="W3242" s="61">
        <f>(Table134[[#This Row],[2042 Future AADT]]-Table134[[#This Row],[AADT 2022]])/20*($W$5-2022)+Table134[[#This Row],[AADT 2022]]</f>
        <v>8100</v>
      </c>
      <c r="X3242" s="63"/>
    </row>
    <row r="3243" spans="1:24" s="21" customFormat="1" ht="24" customHeight="1" x14ac:dyDescent="0.25">
      <c r="A3243" s="24" t="s">
        <v>14788</v>
      </c>
      <c r="B3243" s="25" t="s">
        <v>19698</v>
      </c>
      <c r="C3243" s="24">
        <v>5017</v>
      </c>
      <c r="D3243" s="24" t="s">
        <v>17076</v>
      </c>
      <c r="E3243" s="24" t="s">
        <v>6261</v>
      </c>
      <c r="F3243" s="26">
        <f>Table134[[#This Row],[ToMeasure]]-Table134[[#This Row],[FromMeasure]]</f>
        <v>0.24692135000000093</v>
      </c>
      <c r="G3243" s="27" t="s">
        <v>682</v>
      </c>
      <c r="H3243" s="37">
        <v>16.686544359999999</v>
      </c>
      <c r="I3243" s="24" t="s">
        <v>14789</v>
      </c>
      <c r="J3243" s="37">
        <v>16.93346571</v>
      </c>
      <c r="K3243" s="24" t="s">
        <v>8370</v>
      </c>
      <c r="L3243" s="28">
        <v>11824</v>
      </c>
      <c r="M3243" s="28">
        <v>0</v>
      </c>
      <c r="N3243" s="28">
        <v>11824</v>
      </c>
      <c r="O3243" s="25" t="s">
        <v>25662</v>
      </c>
      <c r="P3243" s="24">
        <v>11</v>
      </c>
      <c r="Q3243" s="24" t="s">
        <v>203</v>
      </c>
      <c r="R3243" s="28">
        <v>367</v>
      </c>
      <c r="S3243" s="28">
        <v>1429</v>
      </c>
      <c r="T3243" s="29">
        <v>0.15189445196211096</v>
      </c>
      <c r="U3243" s="28">
        <v>18611</v>
      </c>
      <c r="V3243" s="63"/>
      <c r="W3243" s="61">
        <f>(Table134[[#This Row],[2042 Future AADT]]-Table134[[#This Row],[AADT 2022]])/20*($W$5-2022)+Table134[[#This Row],[AADT 2022]]</f>
        <v>18611</v>
      </c>
      <c r="X3243" s="63"/>
    </row>
    <row r="3244" spans="1:24" s="21" customFormat="1" ht="24" customHeight="1" x14ac:dyDescent="0.25">
      <c r="A3244" s="24" t="s">
        <v>16672</v>
      </c>
      <c r="B3244" s="25" t="s">
        <v>19714</v>
      </c>
      <c r="C3244" s="24">
        <v>5037</v>
      </c>
      <c r="D3244" s="24" t="s">
        <v>17076</v>
      </c>
      <c r="E3244" s="24" t="s">
        <v>6261</v>
      </c>
      <c r="F3244" s="26">
        <f>Table134[[#This Row],[ToMeasure]]-Table134[[#This Row],[FromMeasure]]</f>
        <v>0.52004233999999983</v>
      </c>
      <c r="G3244" s="27" t="s">
        <v>682</v>
      </c>
      <c r="H3244" s="37">
        <v>17.938963709999999</v>
      </c>
      <c r="I3244" s="24" t="s">
        <v>8386</v>
      </c>
      <c r="J3244" s="37">
        <v>18.459006049999999</v>
      </c>
      <c r="K3244" s="24" t="s">
        <v>165</v>
      </c>
      <c r="L3244" s="28">
        <v>4872</v>
      </c>
      <c r="M3244" s="28">
        <v>0</v>
      </c>
      <c r="N3244" s="28">
        <v>4872</v>
      </c>
      <c r="O3244" s="25" t="s">
        <v>25663</v>
      </c>
      <c r="P3244" s="24">
        <v>9</v>
      </c>
      <c r="Q3244" s="24" t="s">
        <v>203</v>
      </c>
      <c r="R3244" s="28">
        <v>151</v>
      </c>
      <c r="S3244" s="28">
        <v>586</v>
      </c>
      <c r="T3244" s="29">
        <v>0.15127257799671592</v>
      </c>
      <c r="U3244" s="28">
        <v>7669</v>
      </c>
      <c r="V3244" s="63"/>
      <c r="W3244" s="61">
        <f>(Table134[[#This Row],[2042 Future AADT]]-Table134[[#This Row],[AADT 2022]])/20*($W$5-2022)+Table134[[#This Row],[AADT 2022]]</f>
        <v>7669</v>
      </c>
      <c r="X3244" s="63"/>
    </row>
    <row r="3245" spans="1:24" s="21" customFormat="1" ht="24" customHeight="1" x14ac:dyDescent="0.25">
      <c r="A3245" s="24" t="s">
        <v>14791</v>
      </c>
      <c r="B3245" s="25" t="s">
        <v>19713</v>
      </c>
      <c r="C3245" s="24">
        <v>5036</v>
      </c>
      <c r="D3245" s="24" t="s">
        <v>17076</v>
      </c>
      <c r="E3245" s="24" t="s">
        <v>6261</v>
      </c>
      <c r="F3245" s="26">
        <f>Table134[[#This Row],[ToMeasure]]-Table134[[#This Row],[FromMeasure]]</f>
        <v>0.26581305999999927</v>
      </c>
      <c r="G3245" s="27" t="s">
        <v>682</v>
      </c>
      <c r="H3245" s="37">
        <v>18.459006049999999</v>
      </c>
      <c r="I3245" s="24" t="s">
        <v>165</v>
      </c>
      <c r="J3245" s="37">
        <v>18.724819109999999</v>
      </c>
      <c r="K3245" s="24" t="s">
        <v>10523</v>
      </c>
      <c r="L3245" s="28">
        <v>1471</v>
      </c>
      <c r="M3245" s="28">
        <v>0</v>
      </c>
      <c r="N3245" s="28">
        <v>1471</v>
      </c>
      <c r="O3245" s="25" t="s">
        <v>25664</v>
      </c>
      <c r="P3245" s="24">
        <v>14</v>
      </c>
      <c r="Q3245" s="24" t="s">
        <v>203</v>
      </c>
      <c r="R3245" s="28">
        <v>45</v>
      </c>
      <c r="S3245" s="28">
        <v>175</v>
      </c>
      <c r="T3245" s="29">
        <v>0.1495581237253569</v>
      </c>
      <c r="U3245" s="28">
        <v>2315</v>
      </c>
      <c r="V3245" s="63"/>
      <c r="W3245" s="61">
        <f>(Table134[[#This Row],[2042 Future AADT]]-Table134[[#This Row],[AADT 2022]])/20*($W$5-2022)+Table134[[#This Row],[AADT 2022]]</f>
        <v>2315</v>
      </c>
      <c r="X3245" s="63"/>
    </row>
    <row r="3246" spans="1:24" s="21" customFormat="1" ht="24" customHeight="1" x14ac:dyDescent="0.25">
      <c r="A3246" s="24" t="s">
        <v>10522</v>
      </c>
      <c r="B3246" s="25" t="s">
        <v>19723</v>
      </c>
      <c r="C3246" s="24">
        <v>5047</v>
      </c>
      <c r="D3246" s="24" t="s">
        <v>17076</v>
      </c>
      <c r="E3246" s="24" t="s">
        <v>6261</v>
      </c>
      <c r="F3246" s="26">
        <f>Table134[[#This Row],[ToMeasure]]-Table134[[#This Row],[FromMeasure]]</f>
        <v>0.68368633000000045</v>
      </c>
      <c r="G3246" s="27" t="s">
        <v>682</v>
      </c>
      <c r="H3246" s="37">
        <v>18.724819109999999</v>
      </c>
      <c r="I3246" s="24" t="s">
        <v>10523</v>
      </c>
      <c r="J3246" s="37">
        <v>19.408505439999999</v>
      </c>
      <c r="K3246" s="24" t="s">
        <v>10524</v>
      </c>
      <c r="L3246" s="28">
        <v>1413</v>
      </c>
      <c r="M3246" s="28">
        <v>0</v>
      </c>
      <c r="N3246" s="28">
        <v>1413</v>
      </c>
      <c r="O3246" s="25" t="s">
        <v>25665</v>
      </c>
      <c r="P3246" s="24">
        <v>14</v>
      </c>
      <c r="Q3246" s="24" t="s">
        <v>203</v>
      </c>
      <c r="R3246" s="28">
        <v>43</v>
      </c>
      <c r="S3246" s="28">
        <v>169</v>
      </c>
      <c r="T3246" s="29">
        <v>0.15003538570417552</v>
      </c>
      <c r="U3246" s="28">
        <v>2224</v>
      </c>
      <c r="V3246" s="63"/>
      <c r="W3246" s="61">
        <f>(Table134[[#This Row],[2042 Future AADT]]-Table134[[#This Row],[AADT 2022]])/20*($W$5-2022)+Table134[[#This Row],[AADT 2022]]</f>
        <v>2224</v>
      </c>
      <c r="X3246" s="63"/>
    </row>
    <row r="3247" spans="1:24" s="21" customFormat="1" ht="24" customHeight="1" x14ac:dyDescent="0.25">
      <c r="A3247" s="24" t="s">
        <v>14793</v>
      </c>
      <c r="B3247" s="25" t="s">
        <v>19734</v>
      </c>
      <c r="C3247" s="24">
        <v>5056</v>
      </c>
      <c r="D3247" s="24" t="s">
        <v>17076</v>
      </c>
      <c r="E3247" s="24" t="s">
        <v>6261</v>
      </c>
      <c r="F3247" s="26">
        <f>Table134[[#This Row],[ToMeasure]]-Table134[[#This Row],[FromMeasure]]</f>
        <v>0.52002489999999923</v>
      </c>
      <c r="G3247" s="27" t="s">
        <v>682</v>
      </c>
      <c r="H3247" s="37">
        <v>20.496926999999999</v>
      </c>
      <c r="I3247" s="24" t="s">
        <v>4107</v>
      </c>
      <c r="J3247" s="37">
        <v>21.016951899999999</v>
      </c>
      <c r="K3247" s="24" t="s">
        <v>4108</v>
      </c>
      <c r="L3247" s="28">
        <v>1734</v>
      </c>
      <c r="M3247" s="28">
        <v>0</v>
      </c>
      <c r="N3247" s="28">
        <v>1734</v>
      </c>
      <c r="O3247" s="25" t="s">
        <v>25666</v>
      </c>
      <c r="P3247" s="24">
        <v>24</v>
      </c>
      <c r="Q3247" s="24" t="s">
        <v>203</v>
      </c>
      <c r="R3247" s="28">
        <v>52</v>
      </c>
      <c r="S3247" s="28">
        <v>208</v>
      </c>
      <c r="T3247" s="29">
        <v>0.14994232987312572</v>
      </c>
      <c r="U3247" s="28">
        <v>2729</v>
      </c>
      <c r="V3247" s="63"/>
      <c r="W3247" s="61">
        <f>(Table134[[#This Row],[2042 Future AADT]]-Table134[[#This Row],[AADT 2022]])/20*($W$5-2022)+Table134[[#This Row],[AADT 2022]]</f>
        <v>2729</v>
      </c>
      <c r="X3247" s="63"/>
    </row>
    <row r="3248" spans="1:24" s="21" customFormat="1" ht="24" customHeight="1" x14ac:dyDescent="0.25">
      <c r="A3248" s="24" t="s">
        <v>14795</v>
      </c>
      <c r="B3248" s="25" t="s">
        <v>21012</v>
      </c>
      <c r="C3248" s="24">
        <v>7647</v>
      </c>
      <c r="D3248" s="24" t="s">
        <v>17076</v>
      </c>
      <c r="E3248" s="24" t="s">
        <v>6261</v>
      </c>
      <c r="F3248" s="26">
        <f>Table134[[#This Row],[ToMeasure]]-Table134[[#This Row],[FromMeasure]]</f>
        <v>0.16871019999999959</v>
      </c>
      <c r="G3248" s="27" t="s">
        <v>682</v>
      </c>
      <c r="H3248" s="37">
        <v>21.016951899999999</v>
      </c>
      <c r="I3248" s="24" t="s">
        <v>4108</v>
      </c>
      <c r="J3248" s="37">
        <v>21.185662099999998</v>
      </c>
      <c r="K3248" s="24" t="s">
        <v>32</v>
      </c>
      <c r="L3248" s="28">
        <v>1971</v>
      </c>
      <c r="M3248" s="28">
        <v>0</v>
      </c>
      <c r="N3248" s="28">
        <v>1971</v>
      </c>
      <c r="O3248" s="25" t="s">
        <v>25667</v>
      </c>
      <c r="P3248" s="24">
        <v>23</v>
      </c>
      <c r="Q3248" s="24" t="s">
        <v>203</v>
      </c>
      <c r="R3248" s="28">
        <v>61</v>
      </c>
      <c r="S3248" s="28">
        <v>235</v>
      </c>
      <c r="T3248" s="29">
        <v>0.15017757483510907</v>
      </c>
      <c r="U3248" s="28">
        <v>3102</v>
      </c>
      <c r="V3248" s="63"/>
      <c r="W3248" s="61">
        <f>(Table134[[#This Row],[2042 Future AADT]]-Table134[[#This Row],[AADT 2022]])/20*($W$5-2022)+Table134[[#This Row],[AADT 2022]]</f>
        <v>3102</v>
      </c>
      <c r="X3248" s="63"/>
    </row>
    <row r="3249" spans="1:24" s="21" customFormat="1" ht="24" customHeight="1" x14ac:dyDescent="0.25">
      <c r="A3249" s="24" t="s">
        <v>16674</v>
      </c>
      <c r="B3249" s="25" t="s">
        <v>19758</v>
      </c>
      <c r="C3249" s="24">
        <v>5096</v>
      </c>
      <c r="D3249" s="24" t="s">
        <v>17076</v>
      </c>
      <c r="E3249" s="24" t="s">
        <v>6261</v>
      </c>
      <c r="F3249" s="26">
        <f>Table134[[#This Row],[ToMeasure]]-Table134[[#This Row],[FromMeasure]]</f>
        <v>0.55425720000000211</v>
      </c>
      <c r="G3249" s="27" t="s">
        <v>682</v>
      </c>
      <c r="H3249" s="37">
        <v>31.425952899999999</v>
      </c>
      <c r="I3249" s="24" t="s">
        <v>34</v>
      </c>
      <c r="J3249" s="37">
        <v>31.980210100000001</v>
      </c>
      <c r="K3249" s="24" t="s">
        <v>16675</v>
      </c>
      <c r="L3249" s="28">
        <v>827</v>
      </c>
      <c r="M3249" s="28">
        <v>0</v>
      </c>
      <c r="N3249" s="28">
        <v>827</v>
      </c>
      <c r="O3249" s="25" t="s">
        <v>25668</v>
      </c>
      <c r="P3249" s="24">
        <v>15</v>
      </c>
      <c r="Q3249" s="24" t="s">
        <v>203</v>
      </c>
      <c r="R3249" s="28">
        <v>32</v>
      </c>
      <c r="S3249" s="28">
        <v>5</v>
      </c>
      <c r="T3249" s="29">
        <v>4.4740024183796856E-2</v>
      </c>
      <c r="U3249" s="28">
        <v>1302</v>
      </c>
      <c r="V3249" s="63"/>
      <c r="W3249" s="61">
        <f>(Table134[[#This Row],[2042 Future AADT]]-Table134[[#This Row],[AADT 2022]])/20*($W$5-2022)+Table134[[#This Row],[AADT 2022]]</f>
        <v>1302</v>
      </c>
      <c r="X3249" s="63"/>
    </row>
    <row r="3250" spans="1:24" s="21" customFormat="1" ht="24" customHeight="1" x14ac:dyDescent="0.25">
      <c r="A3250" s="24" t="s">
        <v>16690</v>
      </c>
      <c r="B3250" s="25" t="s">
        <v>18857</v>
      </c>
      <c r="C3250" s="24">
        <v>3573</v>
      </c>
      <c r="D3250" s="24" t="s">
        <v>17076</v>
      </c>
      <c r="E3250" s="24" t="s">
        <v>16691</v>
      </c>
      <c r="F3250" s="26">
        <f>Table134[[#This Row],[ToMeasure]]-Table134[[#This Row],[FromMeasure]]</f>
        <v>0.26132467999999998</v>
      </c>
      <c r="G3250" s="27" t="s">
        <v>16692</v>
      </c>
      <c r="H3250" s="37">
        <v>1.75534364</v>
      </c>
      <c r="I3250" s="24" t="s">
        <v>2179</v>
      </c>
      <c r="J3250" s="37">
        <v>2.01666832</v>
      </c>
      <c r="K3250" s="24" t="s">
        <v>114</v>
      </c>
      <c r="L3250" s="28">
        <v>7623</v>
      </c>
      <c r="M3250" s="28">
        <v>0</v>
      </c>
      <c r="N3250" s="28">
        <v>7623</v>
      </c>
      <c r="O3250" s="25" t="s">
        <v>24816</v>
      </c>
      <c r="P3250" s="24">
        <v>10</v>
      </c>
      <c r="Q3250" s="24" t="s">
        <v>203</v>
      </c>
      <c r="R3250" s="28">
        <v>664</v>
      </c>
      <c r="S3250" s="28">
        <v>108</v>
      </c>
      <c r="T3250" s="29">
        <v>0.10127246490882855</v>
      </c>
      <c r="U3250" s="28">
        <v>11999</v>
      </c>
      <c r="V3250" s="63"/>
      <c r="W3250" s="61">
        <f>(Table134[[#This Row],[2042 Future AADT]]-Table134[[#This Row],[AADT 2022]])/20*($W$5-2022)+Table134[[#This Row],[AADT 2022]]</f>
        <v>11999</v>
      </c>
      <c r="X3250" s="63"/>
    </row>
    <row r="3251" spans="1:24" s="21" customFormat="1" ht="24" customHeight="1" x14ac:dyDescent="0.25">
      <c r="A3251" s="24" t="s">
        <v>6297</v>
      </c>
      <c r="B3251" s="25" t="s">
        <v>19005</v>
      </c>
      <c r="C3251" s="24">
        <v>3916</v>
      </c>
      <c r="D3251" s="24" t="s">
        <v>17076</v>
      </c>
      <c r="E3251" s="24" t="s">
        <v>6298</v>
      </c>
      <c r="F3251" s="26">
        <f>Table134[[#This Row],[ToMeasure]]-Table134[[#This Row],[FromMeasure]]</f>
        <v>0.28949902</v>
      </c>
      <c r="G3251" s="27" t="s">
        <v>6299</v>
      </c>
      <c r="H3251" s="37">
        <v>0</v>
      </c>
      <c r="I3251" s="24" t="s">
        <v>1801</v>
      </c>
      <c r="J3251" s="37">
        <v>0.28949902</v>
      </c>
      <c r="K3251" s="24" t="s">
        <v>538</v>
      </c>
      <c r="L3251" s="28">
        <v>5181</v>
      </c>
      <c r="M3251" s="28">
        <v>0</v>
      </c>
      <c r="N3251" s="28">
        <v>5181</v>
      </c>
      <c r="O3251" s="25" t="s">
        <v>25669</v>
      </c>
      <c r="P3251" s="24">
        <v>10</v>
      </c>
      <c r="Q3251" s="24" t="s">
        <v>203</v>
      </c>
      <c r="R3251" s="28">
        <v>480</v>
      </c>
      <c r="S3251" s="28">
        <v>77</v>
      </c>
      <c r="T3251" s="29">
        <v>0.10750820304960432</v>
      </c>
      <c r="U3251" s="28">
        <v>8155</v>
      </c>
      <c r="V3251" s="63"/>
      <c r="W3251" s="61">
        <f>(Table134[[#This Row],[2042 Future AADT]]-Table134[[#This Row],[AADT 2022]])/20*($W$5-2022)+Table134[[#This Row],[AADT 2022]]</f>
        <v>8155</v>
      </c>
      <c r="X3251" s="63"/>
    </row>
    <row r="3252" spans="1:24" s="21" customFormat="1" ht="24" customHeight="1" x14ac:dyDescent="0.25">
      <c r="A3252" s="24" t="s">
        <v>16698</v>
      </c>
      <c r="B3252" s="25" t="s">
        <v>21018</v>
      </c>
      <c r="C3252" s="24">
        <v>7658</v>
      </c>
      <c r="D3252" s="24" t="s">
        <v>17076</v>
      </c>
      <c r="E3252" s="24" t="s">
        <v>16699</v>
      </c>
      <c r="F3252" s="26">
        <f>Table134[[#This Row],[ToMeasure]]-Table134[[#This Row],[FromMeasure]]</f>
        <v>0.48449864999999998</v>
      </c>
      <c r="G3252" s="27" t="s">
        <v>16700</v>
      </c>
      <c r="H3252" s="37">
        <v>0</v>
      </c>
      <c r="I3252" s="24" t="s">
        <v>9734</v>
      </c>
      <c r="J3252" s="37">
        <v>0.48449864999999998</v>
      </c>
      <c r="K3252" s="24" t="s">
        <v>5530</v>
      </c>
      <c r="L3252" s="28">
        <v>6163</v>
      </c>
      <c r="M3252" s="28">
        <v>0</v>
      </c>
      <c r="N3252" s="28">
        <v>6163</v>
      </c>
      <c r="O3252" s="25" t="s">
        <v>25670</v>
      </c>
      <c r="P3252" s="24">
        <v>10</v>
      </c>
      <c r="Q3252" s="24" t="s">
        <v>203</v>
      </c>
      <c r="R3252" s="28" t="s">
        <v>203</v>
      </c>
      <c r="S3252" s="28" t="s">
        <v>203</v>
      </c>
      <c r="T3252" s="29" t="s">
        <v>203</v>
      </c>
      <c r="U3252" s="28">
        <v>9701</v>
      </c>
      <c r="V3252" s="63"/>
      <c r="W3252" s="61">
        <f>(Table134[[#This Row],[2042 Future AADT]]-Table134[[#This Row],[AADT 2022]])/20*($W$5-2022)+Table134[[#This Row],[AADT 2022]]</f>
        <v>9701</v>
      </c>
      <c r="X3252" s="63"/>
    </row>
    <row r="3253" spans="1:24" s="21" customFormat="1" ht="24" customHeight="1" x14ac:dyDescent="0.25">
      <c r="A3253" s="24" t="s">
        <v>16702</v>
      </c>
      <c r="B3253" s="25" t="s">
        <v>21039</v>
      </c>
      <c r="C3253" s="24">
        <v>7699</v>
      </c>
      <c r="D3253" s="24" t="s">
        <v>17076</v>
      </c>
      <c r="E3253" s="24" t="s">
        <v>16703</v>
      </c>
      <c r="F3253" s="26">
        <f>Table134[[#This Row],[ToMeasure]]-Table134[[#This Row],[FromMeasure]]</f>
        <v>0.31548369000000004</v>
      </c>
      <c r="G3253" s="27" t="s">
        <v>16704</v>
      </c>
      <c r="H3253" s="37">
        <v>0.34601454999999998</v>
      </c>
      <c r="I3253" s="24" t="s">
        <v>13097</v>
      </c>
      <c r="J3253" s="37">
        <v>0.66149824000000002</v>
      </c>
      <c r="K3253" s="24" t="s">
        <v>9746</v>
      </c>
      <c r="L3253" s="28">
        <v>2699</v>
      </c>
      <c r="M3253" s="28">
        <v>0</v>
      </c>
      <c r="N3253" s="28">
        <v>2699</v>
      </c>
      <c r="O3253" s="25" t="s">
        <v>25671</v>
      </c>
      <c r="P3253" s="24">
        <v>35</v>
      </c>
      <c r="Q3253" s="24" t="s">
        <v>203</v>
      </c>
      <c r="R3253" s="28">
        <v>248</v>
      </c>
      <c r="S3253" s="28">
        <v>40</v>
      </c>
      <c r="T3253" s="29">
        <v>0.10670618747684328</v>
      </c>
      <c r="U3253" s="28">
        <v>4248</v>
      </c>
      <c r="V3253" s="63"/>
      <c r="W3253" s="61">
        <f>(Table134[[#This Row],[2042 Future AADT]]-Table134[[#This Row],[AADT 2022]])/20*($W$5-2022)+Table134[[#This Row],[AADT 2022]]</f>
        <v>4248</v>
      </c>
      <c r="X3253" s="63"/>
    </row>
    <row r="3254" spans="1:24" s="21" customFormat="1" ht="24" customHeight="1" x14ac:dyDescent="0.25">
      <c r="A3254" s="24" t="s">
        <v>6304</v>
      </c>
      <c r="B3254" s="25" t="s">
        <v>19757</v>
      </c>
      <c r="C3254" s="24">
        <v>5094</v>
      </c>
      <c r="D3254" s="24" t="s">
        <v>17076</v>
      </c>
      <c r="E3254" s="24" t="s">
        <v>6305</v>
      </c>
      <c r="F3254" s="26">
        <f>Table134[[#This Row],[ToMeasure]]-Table134[[#This Row],[FromMeasure]]</f>
        <v>0.32211950999999939</v>
      </c>
      <c r="G3254" s="27" t="s">
        <v>6306</v>
      </c>
      <c r="H3254" s="37">
        <v>5.6603680900000004</v>
      </c>
      <c r="I3254" s="24" t="s">
        <v>3958</v>
      </c>
      <c r="J3254" s="37">
        <v>5.9824875999999998</v>
      </c>
      <c r="K3254" s="24" t="s">
        <v>3958</v>
      </c>
      <c r="L3254" s="28">
        <v>2070</v>
      </c>
      <c r="M3254" s="28">
        <v>2140</v>
      </c>
      <c r="N3254" s="28">
        <v>4210</v>
      </c>
      <c r="O3254" s="25" t="s">
        <v>25632</v>
      </c>
      <c r="P3254" s="24">
        <v>9</v>
      </c>
      <c r="Q3254" s="24">
        <v>59</v>
      </c>
      <c r="R3254" s="28">
        <v>168</v>
      </c>
      <c r="S3254" s="28">
        <v>248</v>
      </c>
      <c r="T3254" s="29">
        <v>9.8812351543942994E-2</v>
      </c>
      <c r="U3254" s="28">
        <v>7104</v>
      </c>
      <c r="V3254" s="63"/>
      <c r="W3254" s="61">
        <f>(Table134[[#This Row],[2042 Future AADT]]-Table134[[#This Row],[AADT 2022]])/20*($W$5-2022)+Table134[[#This Row],[AADT 2022]]</f>
        <v>7104</v>
      </c>
      <c r="X3254" s="63"/>
    </row>
    <row r="3255" spans="1:24" s="21" customFormat="1" ht="24" customHeight="1" x14ac:dyDescent="0.25">
      <c r="A3255" s="24" t="s">
        <v>10574</v>
      </c>
      <c r="B3255" s="25" t="s">
        <v>18795</v>
      </c>
      <c r="C3255" s="24">
        <v>3459</v>
      </c>
      <c r="D3255" s="24" t="s">
        <v>17076</v>
      </c>
      <c r="E3255" s="24" t="s">
        <v>10575</v>
      </c>
      <c r="F3255" s="26">
        <f>Table134[[#This Row],[ToMeasure]]-Table134[[#This Row],[FromMeasure]]</f>
        <v>1.4358887</v>
      </c>
      <c r="G3255" s="27" t="s">
        <v>10576</v>
      </c>
      <c r="H3255" s="37">
        <v>0</v>
      </c>
      <c r="I3255" s="24" t="s">
        <v>10577</v>
      </c>
      <c r="J3255" s="37">
        <v>1.4358887</v>
      </c>
      <c r="K3255" s="24" t="s">
        <v>138</v>
      </c>
      <c r="L3255" s="28">
        <v>2256</v>
      </c>
      <c r="M3255" s="28">
        <v>1540</v>
      </c>
      <c r="N3255" s="32">
        <v>3796</v>
      </c>
      <c r="O3255" s="25" t="s">
        <v>25672</v>
      </c>
      <c r="P3255" s="24">
        <v>9</v>
      </c>
      <c r="Q3255" s="24">
        <v>61</v>
      </c>
      <c r="R3255" s="28">
        <v>113</v>
      </c>
      <c r="S3255" s="28">
        <v>443</v>
      </c>
      <c r="T3255" s="29">
        <v>0.14646996838777659</v>
      </c>
      <c r="U3255" s="28">
        <v>5975</v>
      </c>
      <c r="V3255" s="63"/>
      <c r="W3255" s="61">
        <f>(Table134[[#This Row],[2042 Future AADT]]-Table134[[#This Row],[AADT 2022]])/20*($W$5-2022)+Table134[[#This Row],[AADT 2022]]</f>
        <v>5975</v>
      </c>
      <c r="X3255" s="63"/>
    </row>
    <row r="3256" spans="1:24" s="21" customFormat="1" ht="24" customHeight="1" x14ac:dyDescent="0.25">
      <c r="A3256" s="24" t="s">
        <v>14845</v>
      </c>
      <c r="B3256" s="25" t="s">
        <v>18859</v>
      </c>
      <c r="C3256" s="24">
        <v>3576</v>
      </c>
      <c r="D3256" s="24" t="s">
        <v>17076</v>
      </c>
      <c r="E3256" s="24" t="s">
        <v>6336</v>
      </c>
      <c r="F3256" s="26">
        <f>Table134[[#This Row],[ToMeasure]]-Table134[[#This Row],[FromMeasure]]</f>
        <v>1.0006741999999988</v>
      </c>
      <c r="G3256" s="27" t="s">
        <v>6337</v>
      </c>
      <c r="H3256" s="37">
        <v>36.719695399999999</v>
      </c>
      <c r="I3256" s="24" t="s">
        <v>7506</v>
      </c>
      <c r="J3256" s="37">
        <v>37.720369599999998</v>
      </c>
      <c r="K3256" s="24" t="s">
        <v>10601</v>
      </c>
      <c r="L3256" s="28">
        <v>1110</v>
      </c>
      <c r="M3256" s="28">
        <v>0</v>
      </c>
      <c r="N3256" s="28">
        <v>1110</v>
      </c>
      <c r="O3256" s="25" t="s">
        <v>25673</v>
      </c>
      <c r="P3256" s="24">
        <v>9</v>
      </c>
      <c r="Q3256" s="24" t="s">
        <v>203</v>
      </c>
      <c r="R3256" s="28">
        <v>101</v>
      </c>
      <c r="S3256" s="28">
        <v>15</v>
      </c>
      <c r="T3256" s="29">
        <v>0.10450450450450451</v>
      </c>
      <c r="U3256" s="28">
        <v>1747</v>
      </c>
      <c r="V3256" s="63"/>
      <c r="W3256" s="61">
        <f>(Table134[[#This Row],[2042 Future AADT]]-Table134[[#This Row],[AADT 2022]])/20*($W$5-2022)+Table134[[#This Row],[AADT 2022]]</f>
        <v>1747</v>
      </c>
      <c r="X3256" s="63"/>
    </row>
    <row r="3257" spans="1:24" s="21" customFormat="1" ht="24" customHeight="1" x14ac:dyDescent="0.25">
      <c r="A3257" s="24" t="s">
        <v>14847</v>
      </c>
      <c r="B3257" s="25" t="s">
        <v>18870</v>
      </c>
      <c r="C3257" s="24">
        <v>3587</v>
      </c>
      <c r="D3257" s="24" t="s">
        <v>17076</v>
      </c>
      <c r="E3257" s="24" t="s">
        <v>6336</v>
      </c>
      <c r="F3257" s="26">
        <f>Table134[[#This Row],[ToMeasure]]-Table134[[#This Row],[FromMeasure]]</f>
        <v>1.0098217000000034</v>
      </c>
      <c r="G3257" s="27" t="s">
        <v>6337</v>
      </c>
      <c r="H3257" s="37">
        <v>37.720369599999998</v>
      </c>
      <c r="I3257" s="24" t="s">
        <v>10601</v>
      </c>
      <c r="J3257" s="37">
        <v>38.730191300000001</v>
      </c>
      <c r="K3257" s="24" t="s">
        <v>3434</v>
      </c>
      <c r="L3257" s="28">
        <v>1334</v>
      </c>
      <c r="M3257" s="28">
        <v>0</v>
      </c>
      <c r="N3257" s="28">
        <v>1334</v>
      </c>
      <c r="O3257" s="25" t="s">
        <v>25674</v>
      </c>
      <c r="P3257" s="24">
        <v>10</v>
      </c>
      <c r="Q3257" s="24" t="s">
        <v>203</v>
      </c>
      <c r="R3257" s="28">
        <v>122</v>
      </c>
      <c r="S3257" s="28">
        <v>20</v>
      </c>
      <c r="T3257" s="29">
        <v>0.10644677661169415</v>
      </c>
      <c r="U3257" s="28">
        <v>2100</v>
      </c>
      <c r="V3257" s="63"/>
      <c r="W3257" s="61">
        <f>(Table134[[#This Row],[2042 Future AADT]]-Table134[[#This Row],[AADT 2022]])/20*($W$5-2022)+Table134[[#This Row],[AADT 2022]]</f>
        <v>2100</v>
      </c>
      <c r="X3257" s="63"/>
    </row>
    <row r="3258" spans="1:24" s="21" customFormat="1" ht="24" customHeight="1" x14ac:dyDescent="0.25">
      <c r="A3258" s="24" t="s">
        <v>16729</v>
      </c>
      <c r="B3258" s="25" t="s">
        <v>21296</v>
      </c>
      <c r="C3258" s="24">
        <v>8518</v>
      </c>
      <c r="D3258" s="24" t="s">
        <v>17076</v>
      </c>
      <c r="E3258" s="24" t="s">
        <v>6336</v>
      </c>
      <c r="F3258" s="26">
        <f>Table134[[#This Row],[ToMeasure]]-Table134[[#This Row],[FromMeasure]]</f>
        <v>0.2773876000000044</v>
      </c>
      <c r="G3258" s="27" t="s">
        <v>6337</v>
      </c>
      <c r="H3258" s="37">
        <v>45.640235599999997</v>
      </c>
      <c r="I3258" s="24" t="s">
        <v>7531</v>
      </c>
      <c r="J3258" s="37">
        <v>45.917623200000001</v>
      </c>
      <c r="K3258" s="24" t="s">
        <v>3459</v>
      </c>
      <c r="L3258" s="28">
        <v>4268</v>
      </c>
      <c r="M3258" s="28">
        <v>0</v>
      </c>
      <c r="N3258" s="28">
        <v>4268</v>
      </c>
      <c r="O3258" s="25" t="s">
        <v>25675</v>
      </c>
      <c r="P3258" s="24">
        <v>10</v>
      </c>
      <c r="Q3258" s="24" t="s">
        <v>203</v>
      </c>
      <c r="R3258" s="28" t="s">
        <v>203</v>
      </c>
      <c r="S3258" s="28" t="s">
        <v>203</v>
      </c>
      <c r="T3258" s="29" t="s">
        <v>203</v>
      </c>
      <c r="U3258" s="28">
        <v>6718</v>
      </c>
      <c r="V3258" s="63"/>
      <c r="W3258" s="61">
        <f>(Table134[[#This Row],[2042 Future AADT]]-Table134[[#This Row],[AADT 2022]])/20*($W$5-2022)+Table134[[#This Row],[AADT 2022]]</f>
        <v>6718</v>
      </c>
      <c r="X3258" s="63"/>
    </row>
    <row r="3259" spans="1:24" s="21" customFormat="1" ht="24" customHeight="1" x14ac:dyDescent="0.25">
      <c r="A3259" s="24" t="s">
        <v>10591</v>
      </c>
      <c r="B3259" s="25" t="s">
        <v>18976</v>
      </c>
      <c r="C3259" s="24">
        <v>3848</v>
      </c>
      <c r="D3259" s="24" t="s">
        <v>17076</v>
      </c>
      <c r="E3259" s="24" t="s">
        <v>6336</v>
      </c>
      <c r="F3259" s="26">
        <f>Table134[[#This Row],[ToMeasure]]-Table134[[#This Row],[FromMeasure]]</f>
        <v>0.30651100000000042</v>
      </c>
      <c r="G3259" s="27" t="s">
        <v>6337</v>
      </c>
      <c r="H3259" s="37">
        <v>60.3531513</v>
      </c>
      <c r="I3259" s="24" t="s">
        <v>10592</v>
      </c>
      <c r="J3259" s="37">
        <v>60.659662300000001</v>
      </c>
      <c r="K3259" s="24" t="s">
        <v>10593</v>
      </c>
      <c r="L3259" s="28">
        <v>6576</v>
      </c>
      <c r="M3259" s="28">
        <v>0</v>
      </c>
      <c r="N3259" s="28">
        <v>6576</v>
      </c>
      <c r="O3259" s="25" t="s">
        <v>25676</v>
      </c>
      <c r="P3259" s="24">
        <v>12</v>
      </c>
      <c r="Q3259" s="24">
        <v>54</v>
      </c>
      <c r="R3259" s="28">
        <v>602</v>
      </c>
      <c r="S3259" s="28">
        <v>97</v>
      </c>
      <c r="T3259" s="29">
        <v>0.10629562043795621</v>
      </c>
      <c r="U3259" s="28">
        <v>10351</v>
      </c>
      <c r="V3259" s="63"/>
      <c r="W3259" s="61">
        <f>(Table134[[#This Row],[2042 Future AADT]]-Table134[[#This Row],[AADT 2022]])/20*($W$5-2022)+Table134[[#This Row],[AADT 2022]]</f>
        <v>10351</v>
      </c>
      <c r="X3259" s="63"/>
    </row>
    <row r="3260" spans="1:24" s="21" customFormat="1" ht="24" customHeight="1" x14ac:dyDescent="0.25">
      <c r="A3260" s="24" t="s">
        <v>6335</v>
      </c>
      <c r="B3260" s="25" t="s">
        <v>18977</v>
      </c>
      <c r="C3260" s="24">
        <v>3849</v>
      </c>
      <c r="D3260" s="24" t="s">
        <v>17076</v>
      </c>
      <c r="E3260" s="24" t="s">
        <v>6336</v>
      </c>
      <c r="F3260" s="26">
        <f>Table134[[#This Row],[ToMeasure]]-Table134[[#This Row],[FromMeasure]]</f>
        <v>7.192150000000197E-2</v>
      </c>
      <c r="G3260" s="27" t="s">
        <v>6337</v>
      </c>
      <c r="H3260" s="37">
        <v>60.766067499999998</v>
      </c>
      <c r="I3260" s="24" t="s">
        <v>187</v>
      </c>
      <c r="J3260" s="37">
        <v>60.837989</v>
      </c>
      <c r="K3260" s="24" t="s">
        <v>6338</v>
      </c>
      <c r="L3260" s="28">
        <v>11840</v>
      </c>
      <c r="M3260" s="28">
        <v>0</v>
      </c>
      <c r="N3260" s="28">
        <v>11840</v>
      </c>
      <c r="O3260" s="25" t="s">
        <v>25677</v>
      </c>
      <c r="P3260" s="24">
        <v>11</v>
      </c>
      <c r="Q3260" s="24" t="s">
        <v>203</v>
      </c>
      <c r="R3260" s="28">
        <v>1086</v>
      </c>
      <c r="S3260" s="28">
        <v>177</v>
      </c>
      <c r="T3260" s="29">
        <v>0.1066722972972973</v>
      </c>
      <c r="U3260" s="28">
        <v>18637</v>
      </c>
      <c r="V3260" s="63"/>
      <c r="W3260" s="61">
        <f>(Table134[[#This Row],[2042 Future AADT]]-Table134[[#This Row],[AADT 2022]])/20*($W$5-2022)+Table134[[#This Row],[AADT 2022]]</f>
        <v>18637</v>
      </c>
      <c r="X3260" s="63"/>
    </row>
    <row r="3261" spans="1:24" s="21" customFormat="1" ht="24" customHeight="1" x14ac:dyDescent="0.25">
      <c r="A3261" s="24" t="s">
        <v>14849</v>
      </c>
      <c r="B3261" s="25" t="s">
        <v>18811</v>
      </c>
      <c r="C3261" s="24">
        <v>3486</v>
      </c>
      <c r="D3261" s="24" t="s">
        <v>17076</v>
      </c>
      <c r="E3261" s="24" t="s">
        <v>10596</v>
      </c>
      <c r="F3261" s="26">
        <f>Table134[[#This Row],[ToMeasure]]-Table134[[#This Row],[FromMeasure]]</f>
        <v>2.1509956999999997</v>
      </c>
      <c r="G3261" s="27" t="s">
        <v>10597</v>
      </c>
      <c r="H3261" s="37">
        <v>3.5484928999999998</v>
      </c>
      <c r="I3261" s="24" t="s">
        <v>14850</v>
      </c>
      <c r="J3261" s="37">
        <v>5.6994885999999996</v>
      </c>
      <c r="K3261" s="24" t="s">
        <v>458</v>
      </c>
      <c r="L3261" s="28">
        <v>21</v>
      </c>
      <c r="M3261" s="28">
        <v>0</v>
      </c>
      <c r="N3261" s="28">
        <v>21</v>
      </c>
      <c r="O3261" s="25" t="s">
        <v>25678</v>
      </c>
      <c r="P3261" s="24" t="s">
        <v>203</v>
      </c>
      <c r="Q3261" s="24" t="s">
        <v>203</v>
      </c>
      <c r="R3261" s="28">
        <v>2</v>
      </c>
      <c r="S3261" s="28">
        <v>1</v>
      </c>
      <c r="T3261" s="29">
        <v>0.14285714285714285</v>
      </c>
      <c r="U3261" s="28">
        <v>35</v>
      </c>
      <c r="V3261" s="63"/>
      <c r="W3261" s="61">
        <f>(Table134[[#This Row],[2042 Future AADT]]-Table134[[#This Row],[AADT 2022]])/20*($W$5-2022)+Table134[[#This Row],[AADT 2022]]</f>
        <v>35</v>
      </c>
      <c r="X3261" s="63"/>
    </row>
    <row r="3262" spans="1:24" s="21" customFormat="1" ht="24" customHeight="1" x14ac:dyDescent="0.25">
      <c r="A3262" s="24" t="s">
        <v>10595</v>
      </c>
      <c r="B3262" s="25" t="s">
        <v>18817</v>
      </c>
      <c r="C3262" s="24">
        <v>3506</v>
      </c>
      <c r="D3262" s="24" t="s">
        <v>17076</v>
      </c>
      <c r="E3262" s="24" t="s">
        <v>10596</v>
      </c>
      <c r="F3262" s="26">
        <f>Table134[[#This Row],[ToMeasure]]-Table134[[#This Row],[FromMeasure]]</f>
        <v>1.2099974000000024</v>
      </c>
      <c r="G3262" s="27" t="s">
        <v>10597</v>
      </c>
      <c r="H3262" s="37">
        <v>18.690962599999999</v>
      </c>
      <c r="I3262" s="24" t="s">
        <v>460</v>
      </c>
      <c r="J3262" s="37">
        <v>19.900960000000001</v>
      </c>
      <c r="K3262" s="24" t="s">
        <v>10598</v>
      </c>
      <c r="L3262" s="28">
        <v>439</v>
      </c>
      <c r="M3262" s="28">
        <v>0</v>
      </c>
      <c r="N3262" s="28">
        <v>439</v>
      </c>
      <c r="O3262" s="25" t="s">
        <v>25679</v>
      </c>
      <c r="P3262" s="24">
        <v>10</v>
      </c>
      <c r="Q3262" s="24" t="s">
        <v>203</v>
      </c>
      <c r="R3262" s="28">
        <v>63</v>
      </c>
      <c r="S3262" s="28">
        <v>35</v>
      </c>
      <c r="T3262" s="29">
        <v>0.22323462414578588</v>
      </c>
      <c r="U3262" s="28">
        <v>741</v>
      </c>
      <c r="V3262" s="63"/>
      <c r="W3262" s="61">
        <f>(Table134[[#This Row],[2042 Future AADT]]-Table134[[#This Row],[AADT 2022]])/20*($W$5-2022)+Table134[[#This Row],[AADT 2022]]</f>
        <v>741</v>
      </c>
      <c r="X3262" s="63"/>
    </row>
    <row r="3263" spans="1:24" s="21" customFormat="1" ht="24" customHeight="1" x14ac:dyDescent="0.25">
      <c r="A3263" s="24" t="s">
        <v>14852</v>
      </c>
      <c r="B3263" s="25" t="s">
        <v>18860</v>
      </c>
      <c r="C3263" s="24">
        <v>3577</v>
      </c>
      <c r="D3263" s="24" t="s">
        <v>17076</v>
      </c>
      <c r="E3263" s="24" t="s">
        <v>10596</v>
      </c>
      <c r="F3263" s="26">
        <f>Table134[[#This Row],[ToMeasure]]-Table134[[#This Row],[FromMeasure]]</f>
        <v>0.99507979999999918</v>
      </c>
      <c r="G3263" s="27" t="s">
        <v>10597</v>
      </c>
      <c r="H3263" s="37">
        <v>47.347905300000001</v>
      </c>
      <c r="I3263" s="24" t="s">
        <v>13950</v>
      </c>
      <c r="J3263" s="37">
        <v>48.3429851</v>
      </c>
      <c r="K3263" s="24" t="s">
        <v>10601</v>
      </c>
      <c r="L3263" s="28">
        <v>1133</v>
      </c>
      <c r="M3263" s="28">
        <v>0</v>
      </c>
      <c r="N3263" s="28">
        <v>1133</v>
      </c>
      <c r="O3263" s="25" t="s">
        <v>25680</v>
      </c>
      <c r="P3263" s="24">
        <v>10</v>
      </c>
      <c r="Q3263" s="24" t="s">
        <v>203</v>
      </c>
      <c r="R3263" s="28">
        <v>103</v>
      </c>
      <c r="S3263" s="28">
        <v>15</v>
      </c>
      <c r="T3263" s="29">
        <v>0.10414827890556046</v>
      </c>
      <c r="U3263" s="28">
        <v>1783</v>
      </c>
      <c r="V3263" s="63"/>
      <c r="W3263" s="61">
        <f>(Table134[[#This Row],[2042 Future AADT]]-Table134[[#This Row],[AADT 2022]])/20*($W$5-2022)+Table134[[#This Row],[AADT 2022]]</f>
        <v>1783</v>
      </c>
      <c r="X3263" s="63"/>
    </row>
    <row r="3264" spans="1:24" s="21" customFormat="1" ht="24" customHeight="1" x14ac:dyDescent="0.25">
      <c r="A3264" s="24" t="s">
        <v>10600</v>
      </c>
      <c r="B3264" s="25" t="s">
        <v>18869</v>
      </c>
      <c r="C3264" s="24">
        <v>3586</v>
      </c>
      <c r="D3264" s="24" t="s">
        <v>17076</v>
      </c>
      <c r="E3264" s="24" t="s">
        <v>10596</v>
      </c>
      <c r="F3264" s="26">
        <f>Table134[[#This Row],[ToMeasure]]-Table134[[#This Row],[FromMeasure]]</f>
        <v>1.0189161999999996</v>
      </c>
      <c r="G3264" s="27" t="s">
        <v>10597</v>
      </c>
      <c r="H3264" s="37">
        <v>48.3429851</v>
      </c>
      <c r="I3264" s="24" t="s">
        <v>10601</v>
      </c>
      <c r="J3264" s="37">
        <v>49.3619013</v>
      </c>
      <c r="K3264" s="24" t="s">
        <v>10602</v>
      </c>
      <c r="L3264" s="28">
        <v>1080</v>
      </c>
      <c r="M3264" s="28">
        <v>0</v>
      </c>
      <c r="N3264" s="28">
        <v>1080</v>
      </c>
      <c r="O3264" s="25" t="s">
        <v>25681</v>
      </c>
      <c r="P3264" s="24">
        <v>9</v>
      </c>
      <c r="Q3264" s="24" t="s">
        <v>203</v>
      </c>
      <c r="R3264" s="28">
        <v>98</v>
      </c>
      <c r="S3264" s="28">
        <v>15</v>
      </c>
      <c r="T3264" s="29">
        <v>0.10462962962962963</v>
      </c>
      <c r="U3264" s="28">
        <v>1700</v>
      </c>
      <c r="V3264" s="63"/>
      <c r="W3264" s="61">
        <f>(Table134[[#This Row],[2042 Future AADT]]-Table134[[#This Row],[AADT 2022]])/20*($W$5-2022)+Table134[[#This Row],[AADT 2022]]</f>
        <v>1700</v>
      </c>
      <c r="X3264" s="63"/>
    </row>
    <row r="3265" spans="1:24" s="21" customFormat="1" ht="24" customHeight="1" x14ac:dyDescent="0.25">
      <c r="A3265" s="24" t="s">
        <v>10604</v>
      </c>
      <c r="B3265" s="25" t="s">
        <v>21295</v>
      </c>
      <c r="C3265" s="24">
        <v>8516</v>
      </c>
      <c r="D3265" s="24" t="s">
        <v>17076</v>
      </c>
      <c r="E3265" s="24" t="s">
        <v>10596</v>
      </c>
      <c r="F3265" s="26">
        <f>Table134[[#This Row],[ToMeasure]]-Table134[[#This Row],[FromMeasure]]</f>
        <v>0.48788639999999361</v>
      </c>
      <c r="G3265" s="27" t="s">
        <v>10597</v>
      </c>
      <c r="H3265" s="37">
        <v>56.271888500000003</v>
      </c>
      <c r="I3265" s="24" t="s">
        <v>7535</v>
      </c>
      <c r="J3265" s="37">
        <v>56.759774899999996</v>
      </c>
      <c r="K3265" s="24" t="s">
        <v>6377</v>
      </c>
      <c r="L3265" s="28">
        <v>3201</v>
      </c>
      <c r="M3265" s="28">
        <v>0</v>
      </c>
      <c r="N3265" s="28">
        <v>3201</v>
      </c>
      <c r="O3265" s="25" t="s">
        <v>25682</v>
      </c>
      <c r="P3265" s="24">
        <v>10</v>
      </c>
      <c r="Q3265" s="24" t="s">
        <v>203</v>
      </c>
      <c r="R3265" s="28">
        <v>293</v>
      </c>
      <c r="S3265" s="28">
        <v>48</v>
      </c>
      <c r="T3265" s="29">
        <v>0.10652920962199312</v>
      </c>
      <c r="U3265" s="28">
        <v>5038</v>
      </c>
      <c r="V3265" s="63"/>
      <c r="W3265" s="61">
        <f>(Table134[[#This Row],[2042 Future AADT]]-Table134[[#This Row],[AADT 2022]])/20*($W$5-2022)+Table134[[#This Row],[AADT 2022]]</f>
        <v>5038</v>
      </c>
      <c r="X3265" s="63"/>
    </row>
    <row r="3266" spans="1:24" s="21" customFormat="1" ht="24" customHeight="1" x14ac:dyDescent="0.25">
      <c r="A3266" s="24" t="s">
        <v>10606</v>
      </c>
      <c r="B3266" s="25" t="s">
        <v>18897</v>
      </c>
      <c r="C3266" s="24">
        <v>3647</v>
      </c>
      <c r="D3266" s="24" t="s">
        <v>17076</v>
      </c>
      <c r="E3266" s="24" t="s">
        <v>10596</v>
      </c>
      <c r="F3266" s="26">
        <f>Table134[[#This Row],[ToMeasure]]-Table134[[#This Row],[FromMeasure]]</f>
        <v>0.82193009999999589</v>
      </c>
      <c r="G3266" s="27" t="s">
        <v>10597</v>
      </c>
      <c r="H3266" s="37">
        <v>57.453953400000003</v>
      </c>
      <c r="I3266" s="24" t="s">
        <v>6381</v>
      </c>
      <c r="J3266" s="37">
        <v>58.275883499999999</v>
      </c>
      <c r="K3266" s="24" t="s">
        <v>6388</v>
      </c>
      <c r="L3266" s="28">
        <v>3252</v>
      </c>
      <c r="M3266" s="28">
        <v>0</v>
      </c>
      <c r="N3266" s="28">
        <v>3252</v>
      </c>
      <c r="O3266" s="25" t="s">
        <v>25683</v>
      </c>
      <c r="P3266" s="24">
        <v>11</v>
      </c>
      <c r="Q3266" s="24">
        <v>56</v>
      </c>
      <c r="R3266" s="28">
        <v>299</v>
      </c>
      <c r="S3266" s="28">
        <v>48</v>
      </c>
      <c r="T3266" s="29">
        <v>0.10670356703567035</v>
      </c>
      <c r="U3266" s="28">
        <v>5119</v>
      </c>
      <c r="V3266" s="63"/>
      <c r="W3266" s="61">
        <f>(Table134[[#This Row],[2042 Future AADT]]-Table134[[#This Row],[AADT 2022]])/20*($W$5-2022)+Table134[[#This Row],[AADT 2022]]</f>
        <v>5119</v>
      </c>
      <c r="X3266" s="63"/>
    </row>
    <row r="3267" spans="1:24" s="21" customFormat="1" ht="24" customHeight="1" x14ac:dyDescent="0.25">
      <c r="A3267" s="24" t="s">
        <v>16731</v>
      </c>
      <c r="B3267" s="25" t="s">
        <v>18974</v>
      </c>
      <c r="C3267" s="24">
        <v>3846</v>
      </c>
      <c r="D3267" s="24" t="s">
        <v>17076</v>
      </c>
      <c r="E3267" s="24" t="s">
        <v>10596</v>
      </c>
      <c r="F3267" s="26">
        <f>Table134[[#This Row],[ToMeasure]]-Table134[[#This Row],[FromMeasure]]</f>
        <v>0.31279600000000585</v>
      </c>
      <c r="G3267" s="27" t="s">
        <v>10597</v>
      </c>
      <c r="H3267" s="37">
        <v>71.058002099999996</v>
      </c>
      <c r="I3267" s="24" t="s">
        <v>10592</v>
      </c>
      <c r="J3267" s="37">
        <v>71.370798100000002</v>
      </c>
      <c r="K3267" s="24" t="s">
        <v>6459</v>
      </c>
      <c r="L3267" s="28">
        <v>7176</v>
      </c>
      <c r="M3267" s="28">
        <v>0</v>
      </c>
      <c r="N3267" s="28">
        <v>7176</v>
      </c>
      <c r="O3267" s="25" t="s">
        <v>25684</v>
      </c>
      <c r="P3267" s="24">
        <v>11</v>
      </c>
      <c r="Q3267" s="24">
        <v>55</v>
      </c>
      <c r="R3267" s="28">
        <v>658</v>
      </c>
      <c r="S3267" s="28">
        <v>106</v>
      </c>
      <c r="T3267" s="29">
        <v>0.1064659977703456</v>
      </c>
      <c r="U3267" s="28">
        <v>11295</v>
      </c>
      <c r="V3267" s="63"/>
      <c r="W3267" s="61">
        <f>(Table134[[#This Row],[2042 Future AADT]]-Table134[[#This Row],[AADT 2022]])/20*($W$5-2022)+Table134[[#This Row],[AADT 2022]]</f>
        <v>11295</v>
      </c>
      <c r="X3267" s="63"/>
    </row>
    <row r="3268" spans="1:24" s="21" customFormat="1" ht="24" customHeight="1" x14ac:dyDescent="0.25">
      <c r="A3268" s="24" t="s">
        <v>14854</v>
      </c>
      <c r="B3268" s="25" t="s">
        <v>18975</v>
      </c>
      <c r="C3268" s="24">
        <v>3847</v>
      </c>
      <c r="D3268" s="24" t="s">
        <v>17076</v>
      </c>
      <c r="E3268" s="24" t="s">
        <v>10596</v>
      </c>
      <c r="F3268" s="26">
        <f>Table134[[#This Row],[ToMeasure]]-Table134[[#This Row],[FromMeasure]]</f>
        <v>7.1200699999991457E-2</v>
      </c>
      <c r="G3268" s="27" t="s">
        <v>10597</v>
      </c>
      <c r="H3268" s="37">
        <v>71.470978700000003</v>
      </c>
      <c r="I3268" s="24" t="s">
        <v>187</v>
      </c>
      <c r="J3268" s="37">
        <v>71.542179399999995</v>
      </c>
      <c r="K3268" s="24" t="s">
        <v>1114</v>
      </c>
      <c r="L3268" s="28">
        <v>17923</v>
      </c>
      <c r="M3268" s="28">
        <v>0</v>
      </c>
      <c r="N3268" s="28">
        <v>17923</v>
      </c>
      <c r="O3268" s="25" t="s">
        <v>25685</v>
      </c>
      <c r="P3268" s="24">
        <v>12</v>
      </c>
      <c r="Q3268" s="24" t="s">
        <v>203</v>
      </c>
      <c r="R3268" s="28">
        <v>1640</v>
      </c>
      <c r="S3268" s="28">
        <v>267</v>
      </c>
      <c r="T3268" s="29">
        <v>0.10639959828153769</v>
      </c>
      <c r="U3268" s="28">
        <v>28211</v>
      </c>
      <c r="V3268" s="63"/>
      <c r="W3268" s="61">
        <f>(Table134[[#This Row],[2042 Future AADT]]-Table134[[#This Row],[AADT 2022]])/20*($W$5-2022)+Table134[[#This Row],[AADT 2022]]</f>
        <v>28211</v>
      </c>
      <c r="X3268" s="63"/>
    </row>
    <row r="3269" spans="1:24" s="21" customFormat="1" ht="24" customHeight="1" x14ac:dyDescent="0.25">
      <c r="A3269" s="24" t="s">
        <v>16733</v>
      </c>
      <c r="B3269" s="25" t="s">
        <v>18683</v>
      </c>
      <c r="C3269" s="24">
        <v>3198</v>
      </c>
      <c r="D3269" s="24" t="s">
        <v>17076</v>
      </c>
      <c r="E3269" s="24" t="s">
        <v>10609</v>
      </c>
      <c r="F3269" s="26">
        <f>Table134[[#This Row],[ToMeasure]]-Table134[[#This Row],[FromMeasure]]</f>
        <v>1.5446792999999985</v>
      </c>
      <c r="G3269" s="27" t="s">
        <v>10610</v>
      </c>
      <c r="H3269" s="37">
        <v>17.0270945</v>
      </c>
      <c r="I3269" s="24" t="s">
        <v>16734</v>
      </c>
      <c r="J3269" s="37">
        <v>18.571773799999999</v>
      </c>
      <c r="K3269" s="24" t="s">
        <v>263</v>
      </c>
      <c r="L3269" s="28">
        <v>1</v>
      </c>
      <c r="M3269" s="28">
        <v>1</v>
      </c>
      <c r="N3269" s="28">
        <v>2</v>
      </c>
      <c r="O3269" s="25" t="s">
        <v>25686</v>
      </c>
      <c r="P3269" s="24">
        <v>50</v>
      </c>
      <c r="Q3269" s="24">
        <v>100</v>
      </c>
      <c r="R3269" s="28">
        <v>0</v>
      </c>
      <c r="S3269" s="28">
        <v>0</v>
      </c>
      <c r="T3269" s="29">
        <v>0</v>
      </c>
      <c r="U3269" s="28">
        <v>3</v>
      </c>
      <c r="V3269" s="63"/>
      <c r="W3269" s="61">
        <f>(Table134[[#This Row],[2042 Future AADT]]-Table134[[#This Row],[AADT 2022]])/20*($W$5-2022)+Table134[[#This Row],[AADT 2022]]</f>
        <v>3</v>
      </c>
      <c r="X3269" s="63"/>
    </row>
    <row r="3270" spans="1:24" s="21" customFormat="1" ht="24" customHeight="1" x14ac:dyDescent="0.25">
      <c r="A3270" s="24" t="s">
        <v>10608</v>
      </c>
      <c r="B3270" s="25" t="s">
        <v>18684</v>
      </c>
      <c r="C3270" s="24">
        <v>3199</v>
      </c>
      <c r="D3270" s="24" t="s">
        <v>17076</v>
      </c>
      <c r="E3270" s="24" t="s">
        <v>10609</v>
      </c>
      <c r="F3270" s="26">
        <f>Table134[[#This Row],[ToMeasure]]-Table134[[#This Row],[FromMeasure]]</f>
        <v>4.2274911000000017</v>
      </c>
      <c r="G3270" s="27" t="s">
        <v>10610</v>
      </c>
      <c r="H3270" s="37">
        <v>18.571773799999999</v>
      </c>
      <c r="I3270" s="24" t="s">
        <v>263</v>
      </c>
      <c r="J3270" s="37">
        <v>22.799264900000001</v>
      </c>
      <c r="K3270" s="24" t="s">
        <v>265</v>
      </c>
      <c r="L3270" s="28">
        <v>92</v>
      </c>
      <c r="M3270" s="28">
        <v>53</v>
      </c>
      <c r="N3270" s="28">
        <v>145</v>
      </c>
      <c r="O3270" s="25" t="s">
        <v>25687</v>
      </c>
      <c r="P3270" s="24">
        <v>17</v>
      </c>
      <c r="Q3270" s="24">
        <v>74</v>
      </c>
      <c r="R3270" s="28">
        <v>22</v>
      </c>
      <c r="S3270" s="28">
        <v>12</v>
      </c>
      <c r="T3270" s="29">
        <v>0.23448275862068965</v>
      </c>
      <c r="U3270" s="28">
        <v>245</v>
      </c>
      <c r="V3270" s="63"/>
      <c r="W3270" s="61">
        <f>(Table134[[#This Row],[2042 Future AADT]]-Table134[[#This Row],[AADT 2022]])/20*($W$5-2022)+Table134[[#This Row],[AADT 2022]]</f>
        <v>245</v>
      </c>
      <c r="X3270" s="63"/>
    </row>
    <row r="3271" spans="1:24" s="21" customFormat="1" ht="24" customHeight="1" x14ac:dyDescent="0.25">
      <c r="A3271" s="24" t="s">
        <v>10622</v>
      </c>
      <c r="B3271" s="25" t="s">
        <v>19537</v>
      </c>
      <c r="C3271" s="24">
        <v>4806</v>
      </c>
      <c r="D3271" s="24" t="s">
        <v>17076</v>
      </c>
      <c r="E3271" s="24" t="s">
        <v>10623</v>
      </c>
      <c r="F3271" s="26">
        <f>Table134[[#This Row],[ToMeasure]]-Table134[[#This Row],[FromMeasure]]</f>
        <v>0.50512595000000005</v>
      </c>
      <c r="G3271" s="27" t="s">
        <v>10624</v>
      </c>
      <c r="H3271" s="37">
        <v>0</v>
      </c>
      <c r="I3271" s="24" t="s">
        <v>3958</v>
      </c>
      <c r="J3271" s="37">
        <v>0.50512595000000005</v>
      </c>
      <c r="K3271" s="24" t="s">
        <v>6194</v>
      </c>
      <c r="L3271" s="28">
        <v>2008</v>
      </c>
      <c r="M3271" s="28">
        <v>0</v>
      </c>
      <c r="N3271" s="28">
        <v>2008</v>
      </c>
      <c r="O3271" s="25" t="s">
        <v>25688</v>
      </c>
      <c r="P3271" s="24">
        <v>16</v>
      </c>
      <c r="Q3271" s="24" t="s">
        <v>203</v>
      </c>
      <c r="R3271" s="28">
        <v>61</v>
      </c>
      <c r="S3271" s="28">
        <v>243</v>
      </c>
      <c r="T3271" s="29">
        <v>0.15139442231075698</v>
      </c>
      <c r="U3271" s="28">
        <v>3161</v>
      </c>
      <c r="V3271" s="63"/>
      <c r="W3271" s="61">
        <f>(Table134[[#This Row],[2042 Future AADT]]-Table134[[#This Row],[AADT 2022]])/20*($W$5-2022)+Table134[[#This Row],[AADT 2022]]</f>
        <v>3161</v>
      </c>
      <c r="X3271" s="63"/>
    </row>
    <row r="3272" spans="1:24" s="21" customFormat="1" ht="24" customHeight="1" x14ac:dyDescent="0.25">
      <c r="A3272" s="24" t="s">
        <v>10626</v>
      </c>
      <c r="B3272" s="25" t="s">
        <v>19531</v>
      </c>
      <c r="C3272" s="24">
        <v>4797</v>
      </c>
      <c r="D3272" s="24" t="s">
        <v>17076</v>
      </c>
      <c r="E3272" s="24" t="s">
        <v>10623</v>
      </c>
      <c r="F3272" s="26">
        <f>Table134[[#This Row],[ToMeasure]]-Table134[[#This Row],[FromMeasure]]</f>
        <v>0.16285504000000006</v>
      </c>
      <c r="G3272" s="27" t="s">
        <v>10624</v>
      </c>
      <c r="H3272" s="37">
        <v>0.75662481999999998</v>
      </c>
      <c r="I3272" s="24" t="s">
        <v>6356</v>
      </c>
      <c r="J3272" s="37">
        <v>0.91947986000000004</v>
      </c>
      <c r="K3272" s="24" t="s">
        <v>3966</v>
      </c>
      <c r="L3272" s="28">
        <v>1456</v>
      </c>
      <c r="M3272" s="28">
        <v>0</v>
      </c>
      <c r="N3272" s="28">
        <v>1456</v>
      </c>
      <c r="O3272" s="25" t="s">
        <v>25689</v>
      </c>
      <c r="P3272" s="24">
        <v>13</v>
      </c>
      <c r="Q3272" s="24">
        <v>59</v>
      </c>
      <c r="R3272" s="28">
        <v>45</v>
      </c>
      <c r="S3272" s="28">
        <v>174</v>
      </c>
      <c r="T3272" s="29">
        <v>0.15041208791208791</v>
      </c>
      <c r="U3272" s="28">
        <v>2292</v>
      </c>
      <c r="V3272" s="63"/>
      <c r="W3272" s="61">
        <f>(Table134[[#This Row],[2042 Future AADT]]-Table134[[#This Row],[AADT 2022]])/20*($W$5-2022)+Table134[[#This Row],[AADT 2022]]</f>
        <v>2292</v>
      </c>
      <c r="X3272" s="63"/>
    </row>
    <row r="3273" spans="1:24" s="21" customFormat="1" ht="24" customHeight="1" x14ac:dyDescent="0.25">
      <c r="A3273" s="24" t="s">
        <v>10628</v>
      </c>
      <c r="B3273" s="25" t="s">
        <v>19530</v>
      </c>
      <c r="C3273" s="24">
        <v>4796</v>
      </c>
      <c r="D3273" s="24" t="s">
        <v>17076</v>
      </c>
      <c r="E3273" s="24" t="s">
        <v>10623</v>
      </c>
      <c r="F3273" s="26">
        <f>Table134[[#This Row],[ToMeasure]]-Table134[[#This Row],[FromMeasure]]</f>
        <v>0.44434910000000016</v>
      </c>
      <c r="G3273" s="27" t="s">
        <v>10624</v>
      </c>
      <c r="H3273" s="37">
        <v>1.0731850999999999</v>
      </c>
      <c r="I3273" s="24" t="s">
        <v>7254</v>
      </c>
      <c r="J3273" s="37">
        <v>1.5175342000000001</v>
      </c>
      <c r="K3273" s="24" t="s">
        <v>10629</v>
      </c>
      <c r="L3273" s="28">
        <v>3484</v>
      </c>
      <c r="M3273" s="28">
        <v>0</v>
      </c>
      <c r="N3273" s="28">
        <v>3484</v>
      </c>
      <c r="O3273" s="25" t="s">
        <v>25690</v>
      </c>
      <c r="P3273" s="24">
        <v>12</v>
      </c>
      <c r="Q3273" s="24">
        <v>55</v>
      </c>
      <c r="R3273" s="28">
        <v>107</v>
      </c>
      <c r="S3273" s="28">
        <v>416</v>
      </c>
      <c r="T3273" s="29">
        <v>0.15011481056257175</v>
      </c>
      <c r="U3273" s="28">
        <v>5484</v>
      </c>
      <c r="V3273" s="63"/>
      <c r="W3273" s="61">
        <f>(Table134[[#This Row],[2042 Future AADT]]-Table134[[#This Row],[AADT 2022]])/20*($W$5-2022)+Table134[[#This Row],[AADT 2022]]</f>
        <v>5484</v>
      </c>
      <c r="X3273" s="63"/>
    </row>
    <row r="3274" spans="1:24" s="21" customFormat="1" ht="24" customHeight="1" x14ac:dyDescent="0.25">
      <c r="A3274" s="24" t="s">
        <v>14878</v>
      </c>
      <c r="B3274" s="25" t="s">
        <v>19522</v>
      </c>
      <c r="C3274" s="24">
        <v>4787</v>
      </c>
      <c r="D3274" s="24" t="s">
        <v>17076</v>
      </c>
      <c r="E3274" s="24" t="s">
        <v>10623</v>
      </c>
      <c r="F3274" s="26">
        <f>Table134[[#This Row],[ToMeasure]]-Table134[[#This Row],[FromMeasure]]</f>
        <v>0.49891980999999985</v>
      </c>
      <c r="G3274" s="27" t="s">
        <v>10624</v>
      </c>
      <c r="H3274" s="37">
        <v>1.5175342000000001</v>
      </c>
      <c r="I3274" s="24" t="s">
        <v>10629</v>
      </c>
      <c r="J3274" s="37">
        <v>2.0164540099999999</v>
      </c>
      <c r="K3274" s="24" t="s">
        <v>92</v>
      </c>
      <c r="L3274" s="28">
        <v>2757</v>
      </c>
      <c r="M3274" s="28">
        <v>0</v>
      </c>
      <c r="N3274" s="28">
        <v>2757</v>
      </c>
      <c r="O3274" s="25" t="s">
        <v>25691</v>
      </c>
      <c r="P3274" s="24">
        <v>11</v>
      </c>
      <c r="Q3274" s="24">
        <v>57</v>
      </c>
      <c r="R3274" s="28">
        <v>86</v>
      </c>
      <c r="S3274" s="28">
        <v>334</v>
      </c>
      <c r="T3274" s="29">
        <v>0.15233949945593037</v>
      </c>
      <c r="U3274" s="28">
        <v>4340</v>
      </c>
      <c r="V3274" s="63"/>
      <c r="W3274" s="61">
        <f>(Table134[[#This Row],[2042 Future AADT]]-Table134[[#This Row],[AADT 2022]])/20*($W$5-2022)+Table134[[#This Row],[AADT 2022]]</f>
        <v>4340</v>
      </c>
      <c r="X3274" s="63"/>
    </row>
    <row r="3275" spans="1:24" s="21" customFormat="1" ht="24" customHeight="1" x14ac:dyDescent="0.25">
      <c r="A3275" s="24" t="s">
        <v>10631</v>
      </c>
      <c r="B3275" s="25" t="s">
        <v>19521</v>
      </c>
      <c r="C3275" s="24">
        <v>4786</v>
      </c>
      <c r="D3275" s="24" t="s">
        <v>17076</v>
      </c>
      <c r="E3275" s="24" t="s">
        <v>10623</v>
      </c>
      <c r="F3275" s="26">
        <f>Table134[[#This Row],[ToMeasure]]-Table134[[#This Row],[FromMeasure]]</f>
        <v>0.41657361999999987</v>
      </c>
      <c r="G3275" s="27" t="s">
        <v>10624</v>
      </c>
      <c r="H3275" s="37">
        <v>2.1116061300000002</v>
      </c>
      <c r="I3275" s="24" t="s">
        <v>7246</v>
      </c>
      <c r="J3275" s="37">
        <v>2.5281797500000001</v>
      </c>
      <c r="K3275" s="24" t="s">
        <v>10632</v>
      </c>
      <c r="L3275" s="28">
        <v>1494</v>
      </c>
      <c r="M3275" s="28">
        <v>0</v>
      </c>
      <c r="N3275" s="28">
        <v>1494</v>
      </c>
      <c r="O3275" s="25" t="s">
        <v>25692</v>
      </c>
      <c r="P3275" s="24">
        <v>17</v>
      </c>
      <c r="Q3275" s="24">
        <v>54</v>
      </c>
      <c r="R3275" s="28">
        <v>45</v>
      </c>
      <c r="S3275" s="28">
        <v>179</v>
      </c>
      <c r="T3275" s="29">
        <v>0.1499330655957162</v>
      </c>
      <c r="U3275" s="28">
        <v>2352</v>
      </c>
      <c r="V3275" s="63"/>
      <c r="W3275" s="61">
        <f>(Table134[[#This Row],[2042 Future AADT]]-Table134[[#This Row],[AADT 2022]])/20*($W$5-2022)+Table134[[#This Row],[AADT 2022]]</f>
        <v>2352</v>
      </c>
      <c r="X3275" s="63"/>
    </row>
    <row r="3276" spans="1:24" s="21" customFormat="1" ht="24" customHeight="1" x14ac:dyDescent="0.25">
      <c r="A3276" s="24" t="s">
        <v>16742</v>
      </c>
      <c r="B3276" s="25" t="s">
        <v>19513</v>
      </c>
      <c r="C3276" s="24">
        <v>4777</v>
      </c>
      <c r="D3276" s="24" t="s">
        <v>17076</v>
      </c>
      <c r="E3276" s="24" t="s">
        <v>10623</v>
      </c>
      <c r="F3276" s="26">
        <f>Table134[[#This Row],[ToMeasure]]-Table134[[#This Row],[FromMeasure]]</f>
        <v>0.35633621999999976</v>
      </c>
      <c r="G3276" s="27" t="s">
        <v>10624</v>
      </c>
      <c r="H3276" s="37">
        <v>2.5281797500000001</v>
      </c>
      <c r="I3276" s="24" t="s">
        <v>10632</v>
      </c>
      <c r="J3276" s="37">
        <v>2.8845159699999998</v>
      </c>
      <c r="K3276" s="24" t="s">
        <v>3957</v>
      </c>
      <c r="L3276" s="28">
        <v>1092</v>
      </c>
      <c r="M3276" s="28">
        <v>0</v>
      </c>
      <c r="N3276" s="28">
        <v>1092</v>
      </c>
      <c r="O3276" s="25" t="s">
        <v>25693</v>
      </c>
      <c r="P3276" s="24">
        <v>17</v>
      </c>
      <c r="Q3276" s="24">
        <v>54</v>
      </c>
      <c r="R3276" s="28">
        <v>33</v>
      </c>
      <c r="S3276" s="28">
        <v>131</v>
      </c>
      <c r="T3276" s="29">
        <v>0.15018315018315018</v>
      </c>
      <c r="U3276" s="28">
        <v>1719</v>
      </c>
      <c r="V3276" s="63"/>
      <c r="W3276" s="61">
        <f>(Table134[[#This Row],[2042 Future AADT]]-Table134[[#This Row],[AADT 2022]])/20*($W$5-2022)+Table134[[#This Row],[AADT 2022]]</f>
        <v>1719</v>
      </c>
      <c r="X3276" s="63"/>
    </row>
    <row r="3277" spans="1:24" s="21" customFormat="1" ht="24" customHeight="1" x14ac:dyDescent="0.25">
      <c r="A3277" s="24" t="s">
        <v>16744</v>
      </c>
      <c r="B3277" s="25" t="s">
        <v>19539</v>
      </c>
      <c r="C3277" s="24">
        <v>4808</v>
      </c>
      <c r="D3277" s="24" t="s">
        <v>17076</v>
      </c>
      <c r="E3277" s="24" t="s">
        <v>6354</v>
      </c>
      <c r="F3277" s="26">
        <f>Table134[[#This Row],[ToMeasure]]-Table134[[#This Row],[FromMeasure]]</f>
        <v>0.44015229</v>
      </c>
      <c r="G3277" s="27" t="s">
        <v>6355</v>
      </c>
      <c r="H3277" s="37">
        <v>6.6523490000000005E-2</v>
      </c>
      <c r="I3277" s="24" t="s">
        <v>7258</v>
      </c>
      <c r="J3277" s="37">
        <v>0.50667578000000002</v>
      </c>
      <c r="K3277" s="24" t="s">
        <v>6194</v>
      </c>
      <c r="L3277" s="28">
        <v>2890</v>
      </c>
      <c r="M3277" s="28">
        <v>0</v>
      </c>
      <c r="N3277" s="28">
        <v>2890</v>
      </c>
      <c r="O3277" s="25" t="s">
        <v>25694</v>
      </c>
      <c r="P3277" s="24">
        <v>14</v>
      </c>
      <c r="Q3277" s="24" t="s">
        <v>203</v>
      </c>
      <c r="R3277" s="28">
        <v>267</v>
      </c>
      <c r="S3277" s="28">
        <v>43</v>
      </c>
      <c r="T3277" s="29">
        <v>0.10726643598615918</v>
      </c>
      <c r="U3277" s="28">
        <v>4549</v>
      </c>
      <c r="V3277" s="63"/>
      <c r="W3277" s="61">
        <f>(Table134[[#This Row],[2042 Future AADT]]-Table134[[#This Row],[AADT 2022]])/20*($W$5-2022)+Table134[[#This Row],[AADT 2022]]</f>
        <v>4549</v>
      </c>
      <c r="X3277" s="63"/>
    </row>
    <row r="3278" spans="1:24" s="21" customFormat="1" ht="24" customHeight="1" x14ac:dyDescent="0.25">
      <c r="A3278" s="24" t="s">
        <v>6353</v>
      </c>
      <c r="B3278" s="25" t="s">
        <v>19533</v>
      </c>
      <c r="C3278" s="24">
        <v>4799</v>
      </c>
      <c r="D3278" s="24" t="s">
        <v>17076</v>
      </c>
      <c r="E3278" s="24" t="s">
        <v>6354</v>
      </c>
      <c r="F3278" s="26">
        <f>Table134[[#This Row],[ToMeasure]]-Table134[[#This Row],[FromMeasure]]</f>
        <v>0.19979405000000006</v>
      </c>
      <c r="G3278" s="27" t="s">
        <v>6355</v>
      </c>
      <c r="H3278" s="37">
        <v>0.75733143999999997</v>
      </c>
      <c r="I3278" s="24" t="s">
        <v>6356</v>
      </c>
      <c r="J3278" s="37">
        <v>0.95712549000000002</v>
      </c>
      <c r="K3278" s="24" t="s">
        <v>3962</v>
      </c>
      <c r="L3278" s="28">
        <v>1952</v>
      </c>
      <c r="M3278" s="28">
        <v>0</v>
      </c>
      <c r="N3278" s="28">
        <v>1952</v>
      </c>
      <c r="O3278" s="25" t="s">
        <v>25695</v>
      </c>
      <c r="P3278" s="24">
        <v>17</v>
      </c>
      <c r="Q3278" s="24">
        <v>59</v>
      </c>
      <c r="R3278" s="28">
        <v>179</v>
      </c>
      <c r="S3278" s="28">
        <v>29</v>
      </c>
      <c r="T3278" s="29">
        <v>0.10655737704918032</v>
      </c>
      <c r="U3278" s="28">
        <v>3073</v>
      </c>
      <c r="V3278" s="63"/>
      <c r="W3278" s="61">
        <f>(Table134[[#This Row],[2042 Future AADT]]-Table134[[#This Row],[AADT 2022]])/20*($W$5-2022)+Table134[[#This Row],[AADT 2022]]</f>
        <v>3073</v>
      </c>
      <c r="X3278" s="63"/>
    </row>
    <row r="3279" spans="1:24" s="21" customFormat="1" ht="24" customHeight="1" x14ac:dyDescent="0.25">
      <c r="A3279" s="24" t="s">
        <v>16746</v>
      </c>
      <c r="B3279" s="25" t="s">
        <v>19532</v>
      </c>
      <c r="C3279" s="24">
        <v>4798</v>
      </c>
      <c r="D3279" s="24" t="s">
        <v>17076</v>
      </c>
      <c r="E3279" s="24" t="s">
        <v>6354</v>
      </c>
      <c r="F3279" s="26">
        <f>Table134[[#This Row],[ToMeasure]]-Table134[[#This Row],[FromMeasure]]</f>
        <v>0.42031778999999991</v>
      </c>
      <c r="G3279" s="27" t="s">
        <v>6355</v>
      </c>
      <c r="H3279" s="37">
        <v>1.0979043100000001</v>
      </c>
      <c r="I3279" s="24" t="s">
        <v>8279</v>
      </c>
      <c r="J3279" s="37">
        <v>1.5182221</v>
      </c>
      <c r="K3279" s="24" t="s">
        <v>10629</v>
      </c>
      <c r="L3279" s="28">
        <v>4047</v>
      </c>
      <c r="M3279" s="28">
        <v>0</v>
      </c>
      <c r="N3279" s="28">
        <v>4047</v>
      </c>
      <c r="O3279" s="25" t="s">
        <v>25696</v>
      </c>
      <c r="P3279" s="24">
        <v>12</v>
      </c>
      <c r="Q3279" s="24">
        <v>55</v>
      </c>
      <c r="R3279" s="28">
        <v>370</v>
      </c>
      <c r="S3279" s="28">
        <v>61</v>
      </c>
      <c r="T3279" s="29">
        <v>0.10649864096861873</v>
      </c>
      <c r="U3279" s="28">
        <v>6370</v>
      </c>
      <c r="V3279" s="63"/>
      <c r="W3279" s="61">
        <f>(Table134[[#This Row],[2042 Future AADT]]-Table134[[#This Row],[AADT 2022]])/20*($W$5-2022)+Table134[[#This Row],[AADT 2022]]</f>
        <v>6370</v>
      </c>
      <c r="X3279" s="63"/>
    </row>
    <row r="3280" spans="1:24" s="21" customFormat="1" ht="24" customHeight="1" x14ac:dyDescent="0.25">
      <c r="A3280" s="24" t="s">
        <v>14880</v>
      </c>
      <c r="B3280" s="25" t="s">
        <v>19524</v>
      </c>
      <c r="C3280" s="24">
        <v>4789</v>
      </c>
      <c r="D3280" s="24" t="s">
        <v>17076</v>
      </c>
      <c r="E3280" s="24" t="s">
        <v>6354</v>
      </c>
      <c r="F3280" s="26">
        <f>Table134[[#This Row],[ToMeasure]]-Table134[[#This Row],[FromMeasure]]</f>
        <v>0.43400884999999989</v>
      </c>
      <c r="G3280" s="27" t="s">
        <v>6355</v>
      </c>
      <c r="H3280" s="37">
        <v>1.5182221</v>
      </c>
      <c r="I3280" s="24" t="s">
        <v>10629</v>
      </c>
      <c r="J3280" s="37">
        <v>1.9522309499999999</v>
      </c>
      <c r="K3280" s="24" t="s">
        <v>8271</v>
      </c>
      <c r="L3280" s="28">
        <v>3064</v>
      </c>
      <c r="M3280" s="28">
        <v>0</v>
      </c>
      <c r="N3280" s="28">
        <v>3064</v>
      </c>
      <c r="O3280" s="25" t="s">
        <v>25697</v>
      </c>
      <c r="P3280" s="24">
        <v>17</v>
      </c>
      <c r="Q3280" s="24">
        <v>57</v>
      </c>
      <c r="R3280" s="28">
        <v>282</v>
      </c>
      <c r="S3280" s="28">
        <v>45</v>
      </c>
      <c r="T3280" s="29">
        <v>0.10672323759791123</v>
      </c>
      <c r="U3280" s="28">
        <v>4823</v>
      </c>
      <c r="V3280" s="63"/>
      <c r="W3280" s="61">
        <f>(Table134[[#This Row],[2042 Future AADT]]-Table134[[#This Row],[AADT 2022]])/20*($W$5-2022)+Table134[[#This Row],[AADT 2022]]</f>
        <v>4823</v>
      </c>
      <c r="X3280" s="63"/>
    </row>
    <row r="3281" spans="1:24" s="21" customFormat="1" ht="24" customHeight="1" x14ac:dyDescent="0.25">
      <c r="A3281" s="24" t="s">
        <v>14882</v>
      </c>
      <c r="B3281" s="25" t="s">
        <v>19523</v>
      </c>
      <c r="C3281" s="24">
        <v>4788</v>
      </c>
      <c r="D3281" s="24" t="s">
        <v>17076</v>
      </c>
      <c r="E3281" s="24" t="s">
        <v>6354</v>
      </c>
      <c r="F3281" s="26">
        <f>Table134[[#This Row],[ToMeasure]]-Table134[[#This Row],[FromMeasure]]</f>
        <v>0.43285053000000007</v>
      </c>
      <c r="G3281" s="27" t="s">
        <v>6355</v>
      </c>
      <c r="H3281" s="37">
        <v>2.09577524</v>
      </c>
      <c r="I3281" s="24" t="s">
        <v>7250</v>
      </c>
      <c r="J3281" s="37">
        <v>2.5286257700000001</v>
      </c>
      <c r="K3281" s="24" t="s">
        <v>10632</v>
      </c>
      <c r="L3281" s="28">
        <v>1513</v>
      </c>
      <c r="M3281" s="28">
        <v>0</v>
      </c>
      <c r="N3281" s="28">
        <v>1513</v>
      </c>
      <c r="O3281" s="25" t="s">
        <v>25698</v>
      </c>
      <c r="P3281" s="24">
        <v>11</v>
      </c>
      <c r="Q3281" s="24">
        <v>54</v>
      </c>
      <c r="R3281" s="28">
        <v>137</v>
      </c>
      <c r="S3281" s="28">
        <v>21</v>
      </c>
      <c r="T3281" s="29">
        <v>0.10442828816920026</v>
      </c>
      <c r="U3281" s="28">
        <v>2382</v>
      </c>
      <c r="V3281" s="63"/>
      <c r="W3281" s="61">
        <f>(Table134[[#This Row],[2042 Future AADT]]-Table134[[#This Row],[AADT 2022]])/20*($W$5-2022)+Table134[[#This Row],[AADT 2022]]</f>
        <v>2382</v>
      </c>
      <c r="X3281" s="63"/>
    </row>
    <row r="3282" spans="1:24" s="21" customFormat="1" ht="24" customHeight="1" x14ac:dyDescent="0.25">
      <c r="A3282" s="24" t="s">
        <v>16748</v>
      </c>
      <c r="B3282" s="25" t="s">
        <v>19515</v>
      </c>
      <c r="C3282" s="24">
        <v>4779</v>
      </c>
      <c r="D3282" s="24" t="s">
        <v>17076</v>
      </c>
      <c r="E3282" s="24" t="s">
        <v>6354</v>
      </c>
      <c r="F3282" s="26">
        <f>Table134[[#This Row],[ToMeasure]]-Table134[[#This Row],[FromMeasure]]</f>
        <v>0.41630016000000003</v>
      </c>
      <c r="G3282" s="27" t="s">
        <v>6355</v>
      </c>
      <c r="H3282" s="37">
        <v>2.5286257700000001</v>
      </c>
      <c r="I3282" s="24" t="s">
        <v>10632</v>
      </c>
      <c r="J3282" s="37">
        <v>2.9449259300000001</v>
      </c>
      <c r="K3282" s="24" t="s">
        <v>3953</v>
      </c>
      <c r="L3282" s="28">
        <v>1550</v>
      </c>
      <c r="M3282" s="28">
        <v>0</v>
      </c>
      <c r="N3282" s="28">
        <v>1550</v>
      </c>
      <c r="O3282" s="25" t="s">
        <v>25699</v>
      </c>
      <c r="P3282" s="24">
        <v>11</v>
      </c>
      <c r="Q3282" s="24">
        <v>54</v>
      </c>
      <c r="R3282" s="28">
        <v>142</v>
      </c>
      <c r="S3282" s="28">
        <v>21</v>
      </c>
      <c r="T3282" s="29">
        <v>0.10516129032258065</v>
      </c>
      <c r="U3282" s="28">
        <v>2440</v>
      </c>
      <c r="V3282" s="63"/>
      <c r="W3282" s="61">
        <f>(Table134[[#This Row],[2042 Future AADT]]-Table134[[#This Row],[AADT 2022]])/20*($W$5-2022)+Table134[[#This Row],[AADT 2022]]</f>
        <v>2440</v>
      </c>
      <c r="X3282" s="63"/>
    </row>
    <row r="3283" spans="1:24" s="21" customFormat="1" ht="24" customHeight="1" x14ac:dyDescent="0.25">
      <c r="A3283" s="24" t="s">
        <v>16756</v>
      </c>
      <c r="B3283" s="25" t="s">
        <v>20808</v>
      </c>
      <c r="C3283" s="24">
        <v>7246</v>
      </c>
      <c r="D3283" s="24" t="s">
        <v>17076</v>
      </c>
      <c r="E3283" s="24" t="s">
        <v>16757</v>
      </c>
      <c r="F3283" s="26">
        <f>Table134[[#This Row],[ToMeasure]]-Table134[[#This Row],[FromMeasure]]</f>
        <v>0.17039653999999871</v>
      </c>
      <c r="G3283" s="27" t="s">
        <v>16758</v>
      </c>
      <c r="H3283" s="37">
        <v>36.225927179999999</v>
      </c>
      <c r="I3283" s="24" t="s">
        <v>1747</v>
      </c>
      <c r="J3283" s="37">
        <v>36.396323719999998</v>
      </c>
      <c r="K3283" s="24" t="s">
        <v>5195</v>
      </c>
      <c r="L3283" s="28">
        <v>812</v>
      </c>
      <c r="M3283" s="28">
        <v>0</v>
      </c>
      <c r="N3283" s="28">
        <v>812</v>
      </c>
      <c r="O3283" s="25" t="s">
        <v>25700</v>
      </c>
      <c r="P3283" s="24">
        <v>13</v>
      </c>
      <c r="Q3283" s="24" t="s">
        <v>203</v>
      </c>
      <c r="R3283" s="28">
        <v>74</v>
      </c>
      <c r="S3283" s="28">
        <v>11</v>
      </c>
      <c r="T3283" s="29">
        <v>0.10467980295566502</v>
      </c>
      <c r="U3283" s="28">
        <v>1278</v>
      </c>
      <c r="V3283" s="63"/>
      <c r="W3283" s="61">
        <f>(Table134[[#This Row],[2042 Future AADT]]-Table134[[#This Row],[AADT 2022]])/20*($W$5-2022)+Table134[[#This Row],[AADT 2022]]</f>
        <v>1278</v>
      </c>
      <c r="X3283" s="63"/>
    </row>
    <row r="3284" spans="1:24" s="21" customFormat="1" ht="24" customHeight="1" x14ac:dyDescent="0.25">
      <c r="A3284" s="24" t="s">
        <v>10645</v>
      </c>
      <c r="B3284" s="25" t="s">
        <v>19736</v>
      </c>
      <c r="C3284" s="24">
        <v>5058</v>
      </c>
      <c r="D3284" s="24" t="s">
        <v>17076</v>
      </c>
      <c r="E3284" s="24" t="s">
        <v>10646</v>
      </c>
      <c r="F3284" s="26">
        <f>Table134[[#This Row],[ToMeasure]]-Table134[[#This Row],[FromMeasure]]</f>
        <v>9.4554899999999997E-2</v>
      </c>
      <c r="G3284" s="27" t="s">
        <v>6211</v>
      </c>
      <c r="H3284" s="37">
        <v>2.5349699999999999E-2</v>
      </c>
      <c r="I3284" s="24" t="s">
        <v>4112</v>
      </c>
      <c r="J3284" s="37">
        <v>0.1199046</v>
      </c>
      <c r="K3284" s="24" t="s">
        <v>4103</v>
      </c>
      <c r="L3284" s="28" t="s">
        <v>203</v>
      </c>
      <c r="M3284" s="28" t="s">
        <v>203</v>
      </c>
      <c r="N3284" s="32">
        <v>1527</v>
      </c>
      <c r="O3284" s="25" t="s">
        <v>25628</v>
      </c>
      <c r="P3284" s="24">
        <v>12</v>
      </c>
      <c r="Q3284" s="24" t="s">
        <v>203</v>
      </c>
      <c r="R3284" s="28">
        <v>45</v>
      </c>
      <c r="S3284" s="28">
        <v>175</v>
      </c>
      <c r="T3284" s="29">
        <v>0.14407334643091027</v>
      </c>
      <c r="U3284" s="28">
        <v>2404</v>
      </c>
      <c r="V3284" s="63"/>
      <c r="W3284" s="61">
        <f>(Table134[[#This Row],[2042 Future AADT]]-Table134[[#This Row],[AADT 2022]])/20*($W$5-2022)+Table134[[#This Row],[AADT 2022]]</f>
        <v>2404</v>
      </c>
      <c r="X3284" s="63"/>
    </row>
    <row r="3285" spans="1:24" s="21" customFormat="1" ht="24" customHeight="1" x14ac:dyDescent="0.25">
      <c r="A3285" s="24" t="s">
        <v>14902</v>
      </c>
      <c r="B3285" s="25" t="s">
        <v>20980</v>
      </c>
      <c r="C3285" s="24">
        <v>7546</v>
      </c>
      <c r="D3285" s="24" t="s">
        <v>17076</v>
      </c>
      <c r="E3285" s="24" t="s">
        <v>10648</v>
      </c>
      <c r="F3285" s="26">
        <f>Table134[[#This Row],[ToMeasure]]-Table134[[#This Row],[FromMeasure]]</f>
        <v>4.126639E-2</v>
      </c>
      <c r="G3285" s="27" t="s">
        <v>10649</v>
      </c>
      <c r="H3285" s="37">
        <v>0</v>
      </c>
      <c r="I3285" s="24" t="s">
        <v>13016</v>
      </c>
      <c r="J3285" s="37">
        <v>4.126639E-2</v>
      </c>
      <c r="K3285" s="24" t="s">
        <v>10650</v>
      </c>
      <c r="L3285" s="28">
        <v>4039</v>
      </c>
      <c r="M3285" s="28">
        <v>0</v>
      </c>
      <c r="N3285" s="28">
        <v>4039</v>
      </c>
      <c r="O3285" s="25" t="s">
        <v>25701</v>
      </c>
      <c r="P3285" s="24">
        <v>8</v>
      </c>
      <c r="Q3285" s="24" t="s">
        <v>203</v>
      </c>
      <c r="R3285" s="28">
        <v>358</v>
      </c>
      <c r="S3285" s="28">
        <v>58</v>
      </c>
      <c r="T3285" s="29">
        <v>0.10299579103738549</v>
      </c>
      <c r="U3285" s="28">
        <v>6358</v>
      </c>
      <c r="V3285" s="63"/>
      <c r="W3285" s="61">
        <f>(Table134[[#This Row],[2042 Future AADT]]-Table134[[#This Row],[AADT 2022]])/20*($W$5-2022)+Table134[[#This Row],[AADT 2022]]</f>
        <v>6358</v>
      </c>
      <c r="X3285" s="63"/>
    </row>
    <row r="3286" spans="1:24" s="21" customFormat="1" ht="24" customHeight="1" x14ac:dyDescent="0.25">
      <c r="A3286" s="24" t="s">
        <v>10647</v>
      </c>
      <c r="B3286" s="25" t="s">
        <v>20980</v>
      </c>
      <c r="C3286" s="24">
        <v>7546</v>
      </c>
      <c r="D3286" s="24" t="s">
        <v>17076</v>
      </c>
      <c r="E3286" s="24" t="s">
        <v>10648</v>
      </c>
      <c r="F3286" s="26">
        <f>Table134[[#This Row],[ToMeasure]]-Table134[[#This Row],[FromMeasure]]</f>
        <v>0.19100352999999998</v>
      </c>
      <c r="G3286" s="27" t="s">
        <v>10649</v>
      </c>
      <c r="H3286" s="37">
        <v>5.3976330000000003E-2</v>
      </c>
      <c r="I3286" s="24" t="s">
        <v>10650</v>
      </c>
      <c r="J3286" s="37">
        <v>0.24497985999999999</v>
      </c>
      <c r="K3286" s="24" t="s">
        <v>1919</v>
      </c>
      <c r="L3286" s="28">
        <v>4039</v>
      </c>
      <c r="M3286" s="28">
        <v>0</v>
      </c>
      <c r="N3286" s="28">
        <v>4039</v>
      </c>
      <c r="O3286" s="25" t="s">
        <v>25701</v>
      </c>
      <c r="P3286" s="24">
        <v>8</v>
      </c>
      <c r="Q3286" s="24" t="s">
        <v>203</v>
      </c>
      <c r="R3286" s="28">
        <v>373</v>
      </c>
      <c r="S3286" s="28">
        <v>61</v>
      </c>
      <c r="T3286" s="29">
        <v>0.10745233968804159</v>
      </c>
      <c r="U3286" s="28">
        <v>6358</v>
      </c>
      <c r="V3286" s="63"/>
      <c r="W3286" s="61">
        <f>(Table134[[#This Row],[2042 Future AADT]]-Table134[[#This Row],[AADT 2022]])/20*($W$5-2022)+Table134[[#This Row],[AADT 2022]]</f>
        <v>6358</v>
      </c>
      <c r="X3286" s="63"/>
    </row>
    <row r="3287" spans="1:24" s="21" customFormat="1" ht="24" customHeight="1" x14ac:dyDescent="0.25">
      <c r="A3287" s="24" t="s">
        <v>14247</v>
      </c>
      <c r="B3287" s="25" t="s">
        <v>20851</v>
      </c>
      <c r="C3287" s="24">
        <v>7326</v>
      </c>
      <c r="D3287" s="24" t="s">
        <v>17076</v>
      </c>
      <c r="E3287" s="24" t="s">
        <v>10671</v>
      </c>
      <c r="F3287" s="26">
        <f>Table134[[#This Row],[ToMeasure]]-Table134[[#This Row],[FromMeasure]]</f>
        <v>0.22429220000000072</v>
      </c>
      <c r="G3287" s="27" t="s">
        <v>5392</v>
      </c>
      <c r="H3287" s="37">
        <v>10.5053515</v>
      </c>
      <c r="I3287" s="24" t="s">
        <v>5369</v>
      </c>
      <c r="J3287" s="37">
        <v>10.7296437</v>
      </c>
      <c r="K3287" s="24" t="s">
        <v>5360</v>
      </c>
      <c r="L3287" s="28">
        <v>12579</v>
      </c>
      <c r="M3287" s="28">
        <v>0</v>
      </c>
      <c r="N3287" s="28">
        <v>12579</v>
      </c>
      <c r="O3287" s="25" t="s">
        <v>24507</v>
      </c>
      <c r="P3287" s="24">
        <v>11</v>
      </c>
      <c r="Q3287" s="24" t="s">
        <v>203</v>
      </c>
      <c r="R3287" s="28">
        <v>355</v>
      </c>
      <c r="S3287" s="28">
        <v>1382</v>
      </c>
      <c r="T3287" s="29">
        <v>0.1380872883377057</v>
      </c>
      <c r="U3287" s="28">
        <v>19800</v>
      </c>
      <c r="V3287" s="63"/>
      <c r="W3287" s="61">
        <f>(Table134[[#This Row],[2042 Future AADT]]-Table134[[#This Row],[AADT 2022]])/20*($W$5-2022)+Table134[[#This Row],[AADT 2022]]</f>
        <v>19800</v>
      </c>
      <c r="X3287" s="63"/>
    </row>
    <row r="3288" spans="1:24" s="21" customFormat="1" ht="24" customHeight="1" x14ac:dyDescent="0.25">
      <c r="A3288" s="24" t="s">
        <v>14917</v>
      </c>
      <c r="B3288" s="25" t="s">
        <v>20851</v>
      </c>
      <c r="C3288" s="24">
        <v>7326</v>
      </c>
      <c r="D3288" s="24" t="s">
        <v>17076</v>
      </c>
      <c r="E3288" s="24" t="s">
        <v>10671</v>
      </c>
      <c r="F3288" s="26">
        <f>Table134[[#This Row],[ToMeasure]]-Table134[[#This Row],[FromMeasure]]</f>
        <v>3.1370799999999477E-2</v>
      </c>
      <c r="G3288" s="27" t="s">
        <v>5392</v>
      </c>
      <c r="H3288" s="37">
        <v>11.262251300000001</v>
      </c>
      <c r="I3288" s="24" t="s">
        <v>5360</v>
      </c>
      <c r="J3288" s="37">
        <v>11.2936221</v>
      </c>
      <c r="K3288" s="24" t="s">
        <v>1760</v>
      </c>
      <c r="L3288" s="28">
        <v>12579</v>
      </c>
      <c r="M3288" s="28">
        <v>0</v>
      </c>
      <c r="N3288" s="28">
        <v>12579</v>
      </c>
      <c r="O3288" s="25" t="s">
        <v>24507</v>
      </c>
      <c r="P3288" s="24">
        <v>11</v>
      </c>
      <c r="Q3288" s="24" t="s">
        <v>203</v>
      </c>
      <c r="R3288" s="28">
        <v>1060</v>
      </c>
      <c r="S3288" s="28">
        <v>172</v>
      </c>
      <c r="T3288" s="29">
        <v>9.7941012799109634E-2</v>
      </c>
      <c r="U3288" s="28">
        <v>19800</v>
      </c>
      <c r="V3288" s="63"/>
      <c r="W3288" s="61">
        <f>(Table134[[#This Row],[2042 Future AADT]]-Table134[[#This Row],[AADT 2022]])/20*($W$5-2022)+Table134[[#This Row],[AADT 2022]]</f>
        <v>19800</v>
      </c>
      <c r="X3288" s="63"/>
    </row>
    <row r="3289" spans="1:24" s="21" customFormat="1" ht="24" customHeight="1" x14ac:dyDescent="0.25">
      <c r="A3289" s="24" t="s">
        <v>14248</v>
      </c>
      <c r="B3289" s="25" t="s">
        <v>20852</v>
      </c>
      <c r="C3289" s="24">
        <v>7327</v>
      </c>
      <c r="D3289" s="24" t="s">
        <v>17076</v>
      </c>
      <c r="E3289" s="24" t="s">
        <v>10671</v>
      </c>
      <c r="F3289" s="26">
        <f>Table134[[#This Row],[ToMeasure]]-Table134[[#This Row],[FromMeasure]]</f>
        <v>3.4944700000000495E-2</v>
      </c>
      <c r="G3289" s="27" t="s">
        <v>5392</v>
      </c>
      <c r="H3289" s="37">
        <v>11.2936221</v>
      </c>
      <c r="I3289" s="24" t="s">
        <v>1760</v>
      </c>
      <c r="J3289" s="37">
        <v>11.328566800000001</v>
      </c>
      <c r="K3289" s="24" t="s">
        <v>5349</v>
      </c>
      <c r="L3289" s="28">
        <v>26178</v>
      </c>
      <c r="M3289" s="28">
        <v>0</v>
      </c>
      <c r="N3289" s="28">
        <v>26178</v>
      </c>
      <c r="O3289" s="25" t="s">
        <v>24502</v>
      </c>
      <c r="P3289" s="24">
        <v>15</v>
      </c>
      <c r="Q3289" s="24" t="s">
        <v>203</v>
      </c>
      <c r="R3289" s="28">
        <v>974</v>
      </c>
      <c r="S3289" s="28">
        <v>158</v>
      </c>
      <c r="T3289" s="29">
        <v>4.3242417296966922E-2</v>
      </c>
      <c r="U3289" s="28">
        <v>41205</v>
      </c>
      <c r="V3289" s="63"/>
      <c r="W3289" s="61">
        <f>(Table134[[#This Row],[2042 Future AADT]]-Table134[[#This Row],[AADT 2022]])/20*($W$5-2022)+Table134[[#This Row],[AADT 2022]]</f>
        <v>41205</v>
      </c>
      <c r="X3289" s="63"/>
    </row>
    <row r="3290" spans="1:24" s="21" customFormat="1" ht="24" customHeight="1" x14ac:dyDescent="0.25">
      <c r="A3290" s="24" t="s">
        <v>10670</v>
      </c>
      <c r="B3290" s="25" t="s">
        <v>20853</v>
      </c>
      <c r="C3290" s="24">
        <v>7327</v>
      </c>
      <c r="D3290" s="24" t="s">
        <v>17076</v>
      </c>
      <c r="E3290" s="24" t="s">
        <v>10671</v>
      </c>
      <c r="F3290" s="26">
        <f>Table134[[#This Row],[ToMeasure]]-Table134[[#This Row],[FromMeasure]]</f>
        <v>0.52557089999999995</v>
      </c>
      <c r="G3290" s="27" t="s">
        <v>5392</v>
      </c>
      <c r="H3290" s="37">
        <v>11.483842299999999</v>
      </c>
      <c r="I3290" s="24" t="s">
        <v>5349</v>
      </c>
      <c r="J3290" s="37">
        <v>12.009413199999999</v>
      </c>
      <c r="K3290" s="24" t="s">
        <v>139</v>
      </c>
      <c r="L3290" s="28">
        <v>11061</v>
      </c>
      <c r="M3290" s="28">
        <v>0</v>
      </c>
      <c r="N3290" s="28">
        <v>11061</v>
      </c>
      <c r="O3290" s="25" t="s">
        <v>25702</v>
      </c>
      <c r="P3290" s="24">
        <v>15</v>
      </c>
      <c r="Q3290" s="24" t="s">
        <v>203</v>
      </c>
      <c r="R3290" s="28">
        <v>340</v>
      </c>
      <c r="S3290" s="28">
        <v>1321</v>
      </c>
      <c r="T3290" s="29">
        <v>0.15016725431696953</v>
      </c>
      <c r="U3290" s="28">
        <v>17410</v>
      </c>
      <c r="V3290" s="63"/>
      <c r="W3290" s="61">
        <f>(Table134[[#This Row],[2042 Future AADT]]-Table134[[#This Row],[AADT 2022]])/20*($W$5-2022)+Table134[[#This Row],[AADT 2022]]</f>
        <v>17410</v>
      </c>
      <c r="X3290" s="63"/>
    </row>
    <row r="3291" spans="1:24" s="21" customFormat="1" ht="24" customHeight="1" x14ac:dyDescent="0.25">
      <c r="A3291" s="24" t="s">
        <v>16768</v>
      </c>
      <c r="B3291" s="25" t="s">
        <v>20844</v>
      </c>
      <c r="C3291" s="24">
        <v>7316</v>
      </c>
      <c r="D3291" s="24" t="s">
        <v>17076</v>
      </c>
      <c r="E3291" s="24" t="s">
        <v>10671</v>
      </c>
      <c r="F3291" s="26">
        <f>Table134[[#This Row],[ToMeasure]]-Table134[[#This Row],[FromMeasure]]</f>
        <v>0.52065630000000063</v>
      </c>
      <c r="G3291" s="27" t="s">
        <v>5392</v>
      </c>
      <c r="H3291" s="37">
        <v>12.009413199999999</v>
      </c>
      <c r="I3291" s="24" t="s">
        <v>139</v>
      </c>
      <c r="J3291" s="37">
        <v>12.5300695</v>
      </c>
      <c r="K3291" s="24" t="s">
        <v>5195</v>
      </c>
      <c r="L3291" s="28">
        <v>6908</v>
      </c>
      <c r="M3291" s="28">
        <v>0</v>
      </c>
      <c r="N3291" s="28">
        <v>6908</v>
      </c>
      <c r="O3291" s="25" t="s">
        <v>25703</v>
      </c>
      <c r="P3291" s="24">
        <v>11</v>
      </c>
      <c r="Q3291" s="24" t="s">
        <v>203</v>
      </c>
      <c r="R3291" s="28">
        <v>216</v>
      </c>
      <c r="S3291" s="28">
        <v>843</v>
      </c>
      <c r="T3291" s="29">
        <v>0.15330052113491605</v>
      </c>
      <c r="U3291" s="28">
        <v>10873</v>
      </c>
      <c r="V3291" s="63"/>
      <c r="W3291" s="61">
        <f>(Table134[[#This Row],[2042 Future AADT]]-Table134[[#This Row],[AADT 2022]])/20*($W$5-2022)+Table134[[#This Row],[AADT 2022]]</f>
        <v>10873</v>
      </c>
      <c r="X3291" s="63"/>
    </row>
    <row r="3292" spans="1:24" s="21" customFormat="1" ht="24" customHeight="1" x14ac:dyDescent="0.25">
      <c r="A3292" s="24" t="s">
        <v>10673</v>
      </c>
      <c r="B3292" s="25" t="s">
        <v>20862</v>
      </c>
      <c r="C3292" s="24">
        <v>7338</v>
      </c>
      <c r="D3292" s="24" t="s">
        <v>17076</v>
      </c>
      <c r="E3292" s="24" t="s">
        <v>10674</v>
      </c>
      <c r="F3292" s="26">
        <f>Table134[[#This Row],[ToMeasure]]-Table134[[#This Row],[FromMeasure]]</f>
        <v>0.32746049999999999</v>
      </c>
      <c r="G3292" s="27" t="s">
        <v>10675</v>
      </c>
      <c r="H3292" s="37">
        <v>0</v>
      </c>
      <c r="I3292" s="24" t="s">
        <v>660</v>
      </c>
      <c r="J3292" s="37">
        <v>0.32746049999999999</v>
      </c>
      <c r="K3292" s="24" t="s">
        <v>5357</v>
      </c>
      <c r="L3292" s="28">
        <v>2420</v>
      </c>
      <c r="M3292" s="28">
        <v>0</v>
      </c>
      <c r="N3292" s="28">
        <v>2420</v>
      </c>
      <c r="O3292" s="25" t="s">
        <v>25704</v>
      </c>
      <c r="P3292" s="24">
        <v>12</v>
      </c>
      <c r="Q3292" s="24" t="s">
        <v>203</v>
      </c>
      <c r="R3292" s="28">
        <v>74</v>
      </c>
      <c r="S3292" s="28">
        <v>287</v>
      </c>
      <c r="T3292" s="29">
        <v>0.14917355371900826</v>
      </c>
      <c r="U3292" s="28">
        <v>3809</v>
      </c>
      <c r="V3292" s="63"/>
      <c r="W3292" s="61">
        <f>(Table134[[#This Row],[2042 Future AADT]]-Table134[[#This Row],[AADT 2022]])/20*($W$5-2022)+Table134[[#This Row],[AADT 2022]]</f>
        <v>3809</v>
      </c>
      <c r="X3292" s="63"/>
    </row>
    <row r="3293" spans="1:24" s="21" customFormat="1" ht="24" customHeight="1" x14ac:dyDescent="0.25">
      <c r="A3293" s="24" t="s">
        <v>14918</v>
      </c>
      <c r="B3293" s="25" t="s">
        <v>20854</v>
      </c>
      <c r="C3293" s="24">
        <v>7328</v>
      </c>
      <c r="D3293" s="24" t="s">
        <v>17076</v>
      </c>
      <c r="E3293" s="24" t="s">
        <v>10674</v>
      </c>
      <c r="F3293" s="26">
        <f>Table134[[#This Row],[ToMeasure]]-Table134[[#This Row],[FromMeasure]]</f>
        <v>4.3540320000000021E-2</v>
      </c>
      <c r="G3293" s="27" t="s">
        <v>10675</v>
      </c>
      <c r="H3293" s="37">
        <v>0.46297452</v>
      </c>
      <c r="I3293" s="24" t="s">
        <v>1762</v>
      </c>
      <c r="J3293" s="37">
        <v>0.50651484000000002</v>
      </c>
      <c r="K3293" s="24" t="s">
        <v>5356</v>
      </c>
      <c r="L3293" s="28">
        <v>15390</v>
      </c>
      <c r="M3293" s="28">
        <v>0</v>
      </c>
      <c r="N3293" s="28">
        <v>15390</v>
      </c>
      <c r="O3293" s="25" t="s">
        <v>24505</v>
      </c>
      <c r="P3293" s="24">
        <v>10</v>
      </c>
      <c r="Q3293" s="24" t="s">
        <v>203</v>
      </c>
      <c r="R3293" s="28">
        <v>455</v>
      </c>
      <c r="S3293" s="28">
        <v>1769</v>
      </c>
      <c r="T3293" s="29">
        <v>0.14450942170240416</v>
      </c>
      <c r="U3293" s="28">
        <v>24224</v>
      </c>
      <c r="V3293" s="63"/>
      <c r="W3293" s="61">
        <f>(Table134[[#This Row],[2042 Future AADT]]-Table134[[#This Row],[AADT 2022]])/20*($W$5-2022)+Table134[[#This Row],[AADT 2022]]</f>
        <v>24224</v>
      </c>
      <c r="X3293" s="63"/>
    </row>
    <row r="3294" spans="1:24" s="21" customFormat="1" ht="24" customHeight="1" x14ac:dyDescent="0.25">
      <c r="A3294" s="24" t="s">
        <v>14250</v>
      </c>
      <c r="B3294" s="25" t="s">
        <v>20854</v>
      </c>
      <c r="C3294" s="24">
        <v>7328</v>
      </c>
      <c r="D3294" s="24" t="s">
        <v>17076</v>
      </c>
      <c r="E3294" s="24" t="s">
        <v>10674</v>
      </c>
      <c r="F3294" s="26">
        <f>Table134[[#This Row],[ToMeasure]]-Table134[[#This Row],[FromMeasure]]</f>
        <v>2.8375909999999838E-2</v>
      </c>
      <c r="G3294" s="27" t="s">
        <v>10675</v>
      </c>
      <c r="H3294" s="37">
        <v>1.2256581600000001</v>
      </c>
      <c r="I3294" s="24" t="s">
        <v>12879</v>
      </c>
      <c r="J3294" s="37">
        <v>1.2540340699999999</v>
      </c>
      <c r="K3294" s="24" t="s">
        <v>1760</v>
      </c>
      <c r="L3294" s="28">
        <v>15390</v>
      </c>
      <c r="M3294" s="28">
        <v>0</v>
      </c>
      <c r="N3294" s="28">
        <v>15390</v>
      </c>
      <c r="O3294" s="25" t="s">
        <v>24505</v>
      </c>
      <c r="P3294" s="24">
        <v>10</v>
      </c>
      <c r="Q3294" s="24" t="s">
        <v>203</v>
      </c>
      <c r="R3294" s="28">
        <v>649</v>
      </c>
      <c r="S3294" s="28">
        <v>2516</v>
      </c>
      <c r="T3294" s="29">
        <v>0.20565302144249512</v>
      </c>
      <c r="U3294" s="28">
        <v>24224</v>
      </c>
      <c r="V3294" s="63"/>
      <c r="W3294" s="61">
        <f>(Table134[[#This Row],[2042 Future AADT]]-Table134[[#This Row],[AADT 2022]])/20*($W$5-2022)+Table134[[#This Row],[AADT 2022]]</f>
        <v>24224</v>
      </c>
      <c r="X3294" s="63"/>
    </row>
    <row r="3295" spans="1:24" s="21" customFormat="1" ht="24" customHeight="1" x14ac:dyDescent="0.25">
      <c r="A3295" s="24" t="s">
        <v>14919</v>
      </c>
      <c r="B3295" s="25" t="s">
        <v>20855</v>
      </c>
      <c r="C3295" s="24">
        <v>7329</v>
      </c>
      <c r="D3295" s="24" t="s">
        <v>17076</v>
      </c>
      <c r="E3295" s="24" t="s">
        <v>10674</v>
      </c>
      <c r="F3295" s="26">
        <f>Table134[[#This Row],[ToMeasure]]-Table134[[#This Row],[FromMeasure]]</f>
        <v>3.2020010000000099E-2</v>
      </c>
      <c r="G3295" s="27" t="s">
        <v>10675</v>
      </c>
      <c r="H3295" s="37">
        <v>1.2540340699999999</v>
      </c>
      <c r="I3295" s="24" t="s">
        <v>1760</v>
      </c>
      <c r="J3295" s="37">
        <v>1.28605408</v>
      </c>
      <c r="K3295" s="24" t="s">
        <v>5348</v>
      </c>
      <c r="L3295" s="28">
        <v>8869</v>
      </c>
      <c r="M3295" s="28">
        <v>0</v>
      </c>
      <c r="N3295" s="28">
        <v>8869</v>
      </c>
      <c r="O3295" s="25" t="s">
        <v>24500</v>
      </c>
      <c r="P3295" s="24">
        <v>10</v>
      </c>
      <c r="Q3295" s="24" t="s">
        <v>203</v>
      </c>
      <c r="R3295" s="28">
        <v>781</v>
      </c>
      <c r="S3295" s="28">
        <v>127</v>
      </c>
      <c r="T3295" s="29">
        <v>0.10237907317623182</v>
      </c>
      <c r="U3295" s="28">
        <v>13960</v>
      </c>
      <c r="V3295" s="63"/>
      <c r="W3295" s="61">
        <f>(Table134[[#This Row],[2042 Future AADT]]-Table134[[#This Row],[AADT 2022]])/20*($W$5-2022)+Table134[[#This Row],[AADT 2022]]</f>
        <v>13960</v>
      </c>
      <c r="X3295" s="63"/>
    </row>
    <row r="3296" spans="1:24" s="21" customFormat="1" ht="24" customHeight="1" x14ac:dyDescent="0.25">
      <c r="A3296" s="24" t="s">
        <v>14251</v>
      </c>
      <c r="B3296" s="25" t="s">
        <v>20855</v>
      </c>
      <c r="C3296" s="24">
        <v>7329</v>
      </c>
      <c r="D3296" s="24" t="s">
        <v>17076</v>
      </c>
      <c r="E3296" s="24" t="s">
        <v>10674</v>
      </c>
      <c r="F3296" s="26">
        <f>Table134[[#This Row],[ToMeasure]]-Table134[[#This Row],[FromMeasure]]</f>
        <v>0.48547771000000006</v>
      </c>
      <c r="G3296" s="27" t="s">
        <v>10675</v>
      </c>
      <c r="H3296" s="37">
        <v>1.4829434699999999</v>
      </c>
      <c r="I3296" s="24" t="s">
        <v>5348</v>
      </c>
      <c r="J3296" s="37">
        <v>1.96842118</v>
      </c>
      <c r="K3296" s="24" t="s">
        <v>139</v>
      </c>
      <c r="L3296" s="28">
        <v>8869</v>
      </c>
      <c r="M3296" s="28">
        <v>0</v>
      </c>
      <c r="N3296" s="28">
        <v>8869</v>
      </c>
      <c r="O3296" s="25" t="s">
        <v>24500</v>
      </c>
      <c r="P3296" s="24">
        <v>10</v>
      </c>
      <c r="Q3296" s="24" t="s">
        <v>203</v>
      </c>
      <c r="R3296" s="28">
        <v>272</v>
      </c>
      <c r="S3296" s="28">
        <v>1059</v>
      </c>
      <c r="T3296" s="29">
        <v>0.15007328898410194</v>
      </c>
      <c r="U3296" s="28">
        <v>13960</v>
      </c>
      <c r="V3296" s="63"/>
      <c r="W3296" s="61">
        <f>(Table134[[#This Row],[2042 Future AADT]]-Table134[[#This Row],[AADT 2022]])/20*($W$5-2022)+Table134[[#This Row],[AADT 2022]]</f>
        <v>13960</v>
      </c>
      <c r="X3296" s="63"/>
    </row>
    <row r="3297" spans="1:24" s="21" customFormat="1" ht="24" customHeight="1" x14ac:dyDescent="0.25">
      <c r="A3297" s="24" t="s">
        <v>14920</v>
      </c>
      <c r="B3297" s="25" t="s">
        <v>20845</v>
      </c>
      <c r="C3297" s="24">
        <v>7318</v>
      </c>
      <c r="D3297" s="24" t="s">
        <v>17076</v>
      </c>
      <c r="E3297" s="24" t="s">
        <v>10674</v>
      </c>
      <c r="F3297" s="26">
        <f>Table134[[#This Row],[ToMeasure]]-Table134[[#This Row],[FromMeasure]]</f>
        <v>0.47307355000000006</v>
      </c>
      <c r="G3297" s="27" t="s">
        <v>10675</v>
      </c>
      <c r="H3297" s="37">
        <v>1.96842118</v>
      </c>
      <c r="I3297" s="24" t="s">
        <v>139</v>
      </c>
      <c r="J3297" s="37">
        <v>2.4414947300000001</v>
      </c>
      <c r="K3297" s="24" t="s">
        <v>9706</v>
      </c>
      <c r="L3297" s="28">
        <v>6419</v>
      </c>
      <c r="M3297" s="28">
        <v>0</v>
      </c>
      <c r="N3297" s="28">
        <v>6419</v>
      </c>
      <c r="O3297" s="25" t="s">
        <v>25705</v>
      </c>
      <c r="P3297" s="24">
        <v>11</v>
      </c>
      <c r="Q3297" s="24" t="s">
        <v>203</v>
      </c>
      <c r="R3297" s="28">
        <v>197</v>
      </c>
      <c r="S3297" s="28">
        <v>768</v>
      </c>
      <c r="T3297" s="29">
        <v>0.15033494313756038</v>
      </c>
      <c r="U3297" s="28">
        <v>10104</v>
      </c>
      <c r="V3297" s="63"/>
      <c r="W3297" s="61">
        <f>(Table134[[#This Row],[2042 Future AADT]]-Table134[[#This Row],[AADT 2022]])/20*($W$5-2022)+Table134[[#This Row],[AADT 2022]]</f>
        <v>10104</v>
      </c>
      <c r="X3297" s="63"/>
    </row>
    <row r="3298" spans="1:24" s="21" customFormat="1" ht="24" customHeight="1" x14ac:dyDescent="0.25">
      <c r="A3298" s="24" t="s">
        <v>10682</v>
      </c>
      <c r="B3298" s="25" t="s">
        <v>17105</v>
      </c>
      <c r="C3298" s="24">
        <v>35077</v>
      </c>
      <c r="D3298" s="24" t="s">
        <v>17076</v>
      </c>
      <c r="E3298" s="24" t="s">
        <v>1799</v>
      </c>
      <c r="F3298" s="26">
        <f>Table134[[#This Row],[ToMeasure]]-Table134[[#This Row],[FromMeasure]]</f>
        <v>0.50415714000000023</v>
      </c>
      <c r="G3298" s="27" t="s">
        <v>1797</v>
      </c>
      <c r="H3298" s="37">
        <v>6.1861262999999997</v>
      </c>
      <c r="I3298" s="24" t="s">
        <v>1795</v>
      </c>
      <c r="J3298" s="37">
        <v>6.69028344</v>
      </c>
      <c r="K3298" s="24" t="s">
        <v>550</v>
      </c>
      <c r="L3298" s="28">
        <v>10738</v>
      </c>
      <c r="M3298" s="28">
        <v>0</v>
      </c>
      <c r="N3298" s="28">
        <v>10738</v>
      </c>
      <c r="O3298" s="25" t="s">
        <v>25706</v>
      </c>
      <c r="P3298" s="24">
        <v>9</v>
      </c>
      <c r="Q3298" s="24" t="s">
        <v>203</v>
      </c>
      <c r="R3298" s="28">
        <v>385</v>
      </c>
      <c r="S3298" s="28">
        <v>1495</v>
      </c>
      <c r="T3298" s="29">
        <v>0.17507915813000557</v>
      </c>
      <c r="U3298" s="28">
        <v>16902</v>
      </c>
      <c r="V3298" s="63"/>
      <c r="W3298" s="61">
        <f>(Table134[[#This Row],[2042 Future AADT]]-Table134[[#This Row],[AADT 2022]])/20*($W$5-2022)+Table134[[#This Row],[AADT 2022]]</f>
        <v>16902</v>
      </c>
      <c r="X3298" s="63"/>
    </row>
    <row r="3299" spans="1:24" s="21" customFormat="1" ht="24" customHeight="1" x14ac:dyDescent="0.25">
      <c r="A3299" s="24" t="s">
        <v>10684</v>
      </c>
      <c r="B3299" s="25" t="s">
        <v>21230</v>
      </c>
      <c r="C3299" s="24">
        <v>8217</v>
      </c>
      <c r="D3299" s="24" t="s">
        <v>17076</v>
      </c>
      <c r="E3299" s="24" t="s">
        <v>1799</v>
      </c>
      <c r="F3299" s="26">
        <f>Table134[[#This Row],[ToMeasure]]-Table134[[#This Row],[FromMeasure]]</f>
        <v>0.49806405999999992</v>
      </c>
      <c r="G3299" s="27" t="s">
        <v>1797</v>
      </c>
      <c r="H3299" s="37">
        <v>6.69028344</v>
      </c>
      <c r="I3299" s="24" t="s">
        <v>550</v>
      </c>
      <c r="J3299" s="37">
        <v>7.1883474999999999</v>
      </c>
      <c r="K3299" s="24" t="s">
        <v>10685</v>
      </c>
      <c r="L3299" s="28">
        <v>4278</v>
      </c>
      <c r="M3299" s="28">
        <v>0</v>
      </c>
      <c r="N3299" s="28">
        <v>4278</v>
      </c>
      <c r="O3299" s="25" t="s">
        <v>25707</v>
      </c>
      <c r="P3299" s="24">
        <v>17</v>
      </c>
      <c r="Q3299" s="24" t="s">
        <v>203</v>
      </c>
      <c r="R3299" s="28">
        <v>132</v>
      </c>
      <c r="S3299" s="28">
        <v>517</v>
      </c>
      <c r="T3299" s="29">
        <v>0.15170640486208509</v>
      </c>
      <c r="U3299" s="28">
        <v>6734</v>
      </c>
      <c r="V3299" s="63"/>
      <c r="W3299" s="61">
        <f>(Table134[[#This Row],[2042 Future AADT]]-Table134[[#This Row],[AADT 2022]])/20*($W$5-2022)+Table134[[#This Row],[AADT 2022]]</f>
        <v>6734</v>
      </c>
      <c r="X3299" s="63"/>
    </row>
    <row r="3300" spans="1:24" s="21" customFormat="1" ht="24" customHeight="1" x14ac:dyDescent="0.25">
      <c r="A3300" s="24" t="s">
        <v>10687</v>
      </c>
      <c r="B3300" s="25" t="s">
        <v>21265</v>
      </c>
      <c r="C3300" s="24">
        <v>8416</v>
      </c>
      <c r="D3300" s="24" t="s">
        <v>17076</v>
      </c>
      <c r="E3300" s="24" t="s">
        <v>1799</v>
      </c>
      <c r="F3300" s="26">
        <f>Table134[[#This Row],[ToMeasure]]-Table134[[#This Row],[FromMeasure]]</f>
        <v>0.49938614000000037</v>
      </c>
      <c r="G3300" s="27" t="s">
        <v>1797</v>
      </c>
      <c r="H3300" s="37">
        <v>7.1883474999999999</v>
      </c>
      <c r="I3300" s="24" t="s">
        <v>10685</v>
      </c>
      <c r="J3300" s="37">
        <v>7.6877336400000003</v>
      </c>
      <c r="K3300" s="24" t="s">
        <v>548</v>
      </c>
      <c r="L3300" s="28">
        <v>11125</v>
      </c>
      <c r="M3300" s="28">
        <v>0</v>
      </c>
      <c r="N3300" s="28">
        <v>11125</v>
      </c>
      <c r="O3300" s="25" t="s">
        <v>25708</v>
      </c>
      <c r="P3300" s="24">
        <v>9</v>
      </c>
      <c r="Q3300" s="24" t="s">
        <v>203</v>
      </c>
      <c r="R3300" s="28">
        <v>193</v>
      </c>
      <c r="S3300" s="28">
        <v>752</v>
      </c>
      <c r="T3300" s="29">
        <v>8.4943820224719108E-2</v>
      </c>
      <c r="U3300" s="28">
        <v>17511</v>
      </c>
      <c r="V3300" s="63"/>
      <c r="W3300" s="61">
        <f>(Table134[[#This Row],[2042 Future AADT]]-Table134[[#This Row],[AADT 2022]])/20*($W$5-2022)+Table134[[#This Row],[AADT 2022]]</f>
        <v>17511</v>
      </c>
      <c r="X3300" s="63"/>
    </row>
    <row r="3301" spans="1:24" s="21" customFormat="1" ht="24" customHeight="1" x14ac:dyDescent="0.25">
      <c r="A3301" s="24" t="s">
        <v>10689</v>
      </c>
      <c r="B3301" s="25" t="s">
        <v>21266</v>
      </c>
      <c r="C3301" s="24">
        <v>8417</v>
      </c>
      <c r="D3301" s="24" t="s">
        <v>17076</v>
      </c>
      <c r="E3301" s="24" t="s">
        <v>1799</v>
      </c>
      <c r="F3301" s="26">
        <f>Table134[[#This Row],[ToMeasure]]-Table134[[#This Row],[FromMeasure]]</f>
        <v>0.50151930999999994</v>
      </c>
      <c r="G3301" s="27" t="s">
        <v>1797</v>
      </c>
      <c r="H3301" s="37">
        <v>7.6877336400000003</v>
      </c>
      <c r="I3301" s="24" t="s">
        <v>548</v>
      </c>
      <c r="J3301" s="37">
        <v>8.1892529500000002</v>
      </c>
      <c r="K3301" s="24" t="s">
        <v>10690</v>
      </c>
      <c r="L3301" s="28">
        <v>5279</v>
      </c>
      <c r="M3301" s="28">
        <v>0</v>
      </c>
      <c r="N3301" s="28">
        <v>5279</v>
      </c>
      <c r="O3301" s="25" t="s">
        <v>25709</v>
      </c>
      <c r="P3301" s="24">
        <v>25</v>
      </c>
      <c r="Q3301" s="24" t="s">
        <v>203</v>
      </c>
      <c r="R3301" s="28">
        <v>163</v>
      </c>
      <c r="S3301" s="28">
        <v>639</v>
      </c>
      <c r="T3301" s="29">
        <v>0.15192271263496873</v>
      </c>
      <c r="U3301" s="28">
        <v>8309</v>
      </c>
      <c r="V3301" s="63"/>
      <c r="W3301" s="61">
        <f>(Table134[[#This Row],[2042 Future AADT]]-Table134[[#This Row],[AADT 2022]])/20*($W$5-2022)+Table134[[#This Row],[AADT 2022]]</f>
        <v>8309</v>
      </c>
      <c r="X3301" s="63"/>
    </row>
    <row r="3302" spans="1:24" s="21" customFormat="1" ht="24" customHeight="1" x14ac:dyDescent="0.25">
      <c r="A3302" s="24" t="s">
        <v>14257</v>
      </c>
      <c r="B3302" s="25" t="s">
        <v>17102</v>
      </c>
      <c r="C3302" s="24">
        <v>35069</v>
      </c>
      <c r="D3302" s="24" t="s">
        <v>17076</v>
      </c>
      <c r="E3302" s="24" t="s">
        <v>1799</v>
      </c>
      <c r="F3302" s="26">
        <f>Table134[[#This Row],[ToMeasure]]-Table134[[#This Row],[FromMeasure]]</f>
        <v>0.50587535000000017</v>
      </c>
      <c r="G3302" s="27" t="s">
        <v>1797</v>
      </c>
      <c r="H3302" s="37">
        <v>8.1892529500000002</v>
      </c>
      <c r="I3302" s="24" t="s">
        <v>10690</v>
      </c>
      <c r="J3302" s="37">
        <v>8.6951283000000004</v>
      </c>
      <c r="K3302" s="24" t="s">
        <v>546</v>
      </c>
      <c r="L3302" s="28">
        <v>8657</v>
      </c>
      <c r="M3302" s="28">
        <v>0</v>
      </c>
      <c r="N3302" s="28">
        <v>8657</v>
      </c>
      <c r="O3302" s="25" t="s">
        <v>25710</v>
      </c>
      <c r="P3302" s="24">
        <v>8</v>
      </c>
      <c r="Q3302" s="24" t="s">
        <v>203</v>
      </c>
      <c r="R3302" s="28">
        <v>190</v>
      </c>
      <c r="S3302" s="28">
        <v>742</v>
      </c>
      <c r="T3302" s="29">
        <v>0.10765854222016864</v>
      </c>
      <c r="U3302" s="28">
        <v>13626</v>
      </c>
      <c r="V3302" s="63"/>
      <c r="W3302" s="61">
        <f>(Table134[[#This Row],[2042 Future AADT]]-Table134[[#This Row],[AADT 2022]])/20*($W$5-2022)+Table134[[#This Row],[AADT 2022]]</f>
        <v>13626</v>
      </c>
      <c r="X3302" s="63"/>
    </row>
    <row r="3303" spans="1:24" s="21" customFormat="1" ht="24" customHeight="1" x14ac:dyDescent="0.25">
      <c r="A3303" s="24" t="s">
        <v>14259</v>
      </c>
      <c r="B3303" s="25" t="s">
        <v>21225</v>
      </c>
      <c r="C3303" s="24">
        <v>8207</v>
      </c>
      <c r="D3303" s="24" t="s">
        <v>17076</v>
      </c>
      <c r="E3303" s="24" t="s">
        <v>1799</v>
      </c>
      <c r="F3303" s="26">
        <f>Table134[[#This Row],[ToMeasure]]-Table134[[#This Row],[FromMeasure]]</f>
        <v>0.55534901999999953</v>
      </c>
      <c r="G3303" s="27" t="s">
        <v>1797</v>
      </c>
      <c r="H3303" s="37">
        <v>8.6951283000000004</v>
      </c>
      <c r="I3303" s="24" t="s">
        <v>546</v>
      </c>
      <c r="J3303" s="37">
        <v>9.2504773199999999</v>
      </c>
      <c r="K3303" s="24" t="s">
        <v>14260</v>
      </c>
      <c r="L3303" s="28">
        <v>5523</v>
      </c>
      <c r="M3303" s="28">
        <v>0</v>
      </c>
      <c r="N3303" s="28">
        <v>5523</v>
      </c>
      <c r="O3303" s="25" t="s">
        <v>25711</v>
      </c>
      <c r="P3303" s="24">
        <v>28</v>
      </c>
      <c r="Q3303" s="24" t="s">
        <v>203</v>
      </c>
      <c r="R3303" s="28">
        <v>171</v>
      </c>
      <c r="S3303" s="28">
        <v>666</v>
      </c>
      <c r="T3303" s="29">
        <v>0.15154807170016296</v>
      </c>
      <c r="U3303" s="28">
        <v>8693</v>
      </c>
      <c r="V3303" s="63"/>
      <c r="W3303" s="61">
        <f>(Table134[[#This Row],[2042 Future AADT]]-Table134[[#This Row],[AADT 2022]])/20*($W$5-2022)+Table134[[#This Row],[AADT 2022]]</f>
        <v>8693</v>
      </c>
      <c r="X3303" s="63"/>
    </row>
    <row r="3304" spans="1:24" s="21" customFormat="1" ht="24" customHeight="1" x14ac:dyDescent="0.25">
      <c r="A3304" s="24" t="s">
        <v>16772</v>
      </c>
      <c r="B3304" s="25" t="s">
        <v>17100</v>
      </c>
      <c r="C3304" s="24">
        <v>35065</v>
      </c>
      <c r="D3304" s="24" t="s">
        <v>17076</v>
      </c>
      <c r="E3304" s="24" t="s">
        <v>1799</v>
      </c>
      <c r="F3304" s="26">
        <f>Table134[[#This Row],[ToMeasure]]-Table134[[#This Row],[FromMeasure]]</f>
        <v>0.44020021999999948</v>
      </c>
      <c r="G3304" s="27" t="s">
        <v>1797</v>
      </c>
      <c r="H3304" s="37">
        <v>9.2504773199999999</v>
      </c>
      <c r="I3304" s="24" t="s">
        <v>14260</v>
      </c>
      <c r="J3304" s="37">
        <v>9.6906775399999994</v>
      </c>
      <c r="K3304" s="24" t="s">
        <v>544</v>
      </c>
      <c r="L3304" s="28">
        <v>7925</v>
      </c>
      <c r="M3304" s="28">
        <v>0</v>
      </c>
      <c r="N3304" s="28">
        <v>7925</v>
      </c>
      <c r="O3304" s="25" t="s">
        <v>25712</v>
      </c>
      <c r="P3304" s="24">
        <v>9</v>
      </c>
      <c r="Q3304" s="24" t="s">
        <v>203</v>
      </c>
      <c r="R3304" s="28">
        <v>211</v>
      </c>
      <c r="S3304" s="28">
        <v>824</v>
      </c>
      <c r="T3304" s="29">
        <v>0.1305993690851735</v>
      </c>
      <c r="U3304" s="28">
        <v>12474</v>
      </c>
      <c r="V3304" s="63"/>
      <c r="W3304" s="61">
        <f>(Table134[[#This Row],[2042 Future AADT]]-Table134[[#This Row],[AADT 2022]])/20*($W$5-2022)+Table134[[#This Row],[AADT 2022]]</f>
        <v>12474</v>
      </c>
      <c r="X3304" s="63"/>
    </row>
    <row r="3305" spans="1:24" s="21" customFormat="1" ht="24" customHeight="1" x14ac:dyDescent="0.25">
      <c r="A3305" s="24" t="s">
        <v>14924</v>
      </c>
      <c r="B3305" s="25" t="s">
        <v>20953</v>
      </c>
      <c r="C3305" s="24">
        <v>7506</v>
      </c>
      <c r="D3305" s="24" t="s">
        <v>17076</v>
      </c>
      <c r="E3305" s="24" t="s">
        <v>1799</v>
      </c>
      <c r="F3305" s="26">
        <f>Table134[[#This Row],[ToMeasure]]-Table134[[#This Row],[FromMeasure]]</f>
        <v>0.34626754000000126</v>
      </c>
      <c r="G3305" s="27" t="s">
        <v>1797</v>
      </c>
      <c r="H3305" s="37">
        <v>9.6906775399999994</v>
      </c>
      <c r="I3305" s="24" t="s">
        <v>544</v>
      </c>
      <c r="J3305" s="37">
        <v>10.036945080000001</v>
      </c>
      <c r="K3305" s="24" t="s">
        <v>10693</v>
      </c>
      <c r="L3305" s="28">
        <v>5421</v>
      </c>
      <c r="M3305" s="28">
        <v>0</v>
      </c>
      <c r="N3305" s="28">
        <v>5421</v>
      </c>
      <c r="O3305" s="25" t="s">
        <v>25713</v>
      </c>
      <c r="P3305" s="24">
        <v>24</v>
      </c>
      <c r="Q3305" s="24" t="s">
        <v>203</v>
      </c>
      <c r="R3305" s="28">
        <v>169</v>
      </c>
      <c r="S3305" s="28">
        <v>654</v>
      </c>
      <c r="T3305" s="29">
        <v>0.15181700793211583</v>
      </c>
      <c r="U3305" s="28">
        <v>8533</v>
      </c>
      <c r="V3305" s="63"/>
      <c r="W3305" s="61">
        <f>(Table134[[#This Row],[2042 Future AADT]]-Table134[[#This Row],[AADT 2022]])/20*($W$5-2022)+Table134[[#This Row],[AADT 2022]]</f>
        <v>8533</v>
      </c>
      <c r="X3305" s="63"/>
    </row>
    <row r="3306" spans="1:24" s="21" customFormat="1" ht="24" customHeight="1" x14ac:dyDescent="0.25">
      <c r="A3306" s="24" t="s">
        <v>10692</v>
      </c>
      <c r="B3306" s="25" t="s">
        <v>20967</v>
      </c>
      <c r="C3306" s="24">
        <v>7526</v>
      </c>
      <c r="D3306" s="24" t="s">
        <v>17076</v>
      </c>
      <c r="E3306" s="24" t="s">
        <v>1799</v>
      </c>
      <c r="F3306" s="26">
        <f>Table134[[#This Row],[ToMeasure]]-Table134[[#This Row],[FromMeasure]]</f>
        <v>0.65924542999999858</v>
      </c>
      <c r="G3306" s="27" t="s">
        <v>1797</v>
      </c>
      <c r="H3306" s="37">
        <v>10.036945080000001</v>
      </c>
      <c r="I3306" s="24" t="s">
        <v>10693</v>
      </c>
      <c r="J3306" s="37">
        <v>10.696190509999999</v>
      </c>
      <c r="K3306" s="24" t="s">
        <v>1789</v>
      </c>
      <c r="L3306" s="28">
        <v>6016</v>
      </c>
      <c r="M3306" s="28">
        <v>0</v>
      </c>
      <c r="N3306" s="28">
        <v>6016</v>
      </c>
      <c r="O3306" s="25" t="s">
        <v>25714</v>
      </c>
      <c r="P3306" s="24">
        <v>24</v>
      </c>
      <c r="Q3306" s="24" t="s">
        <v>203</v>
      </c>
      <c r="R3306" s="28">
        <v>187</v>
      </c>
      <c r="S3306" s="28">
        <v>726</v>
      </c>
      <c r="T3306" s="29">
        <v>0.15176196808510639</v>
      </c>
      <c r="U3306" s="28">
        <v>9469</v>
      </c>
      <c r="V3306" s="63"/>
      <c r="W3306" s="61">
        <f>(Table134[[#This Row],[2042 Future AADT]]-Table134[[#This Row],[AADT 2022]])/20*($W$5-2022)+Table134[[#This Row],[AADT 2022]]</f>
        <v>9469</v>
      </c>
      <c r="X3306" s="63"/>
    </row>
    <row r="3307" spans="1:24" s="21" customFormat="1" ht="24" customHeight="1" x14ac:dyDescent="0.25">
      <c r="A3307" s="24" t="s">
        <v>14262</v>
      </c>
      <c r="B3307" s="25" t="s">
        <v>20954</v>
      </c>
      <c r="C3307" s="24">
        <v>7507</v>
      </c>
      <c r="D3307" s="24" t="s">
        <v>17076</v>
      </c>
      <c r="E3307" s="24" t="s">
        <v>1799</v>
      </c>
      <c r="F3307" s="26">
        <f>Table134[[#This Row],[ToMeasure]]-Table134[[#This Row],[FromMeasure]]</f>
        <v>0.17524888000000161</v>
      </c>
      <c r="G3307" s="27" t="s">
        <v>1797</v>
      </c>
      <c r="H3307" s="37">
        <v>10.696190509999999</v>
      </c>
      <c r="I3307" s="24" t="s">
        <v>1789</v>
      </c>
      <c r="J3307" s="37">
        <v>10.871439390000001</v>
      </c>
      <c r="K3307" s="24" t="s">
        <v>5444</v>
      </c>
      <c r="L3307" s="28">
        <v>4487</v>
      </c>
      <c r="M3307" s="28">
        <v>0</v>
      </c>
      <c r="N3307" s="28">
        <v>4487</v>
      </c>
      <c r="O3307" s="25" t="s">
        <v>25715</v>
      </c>
      <c r="P3307" s="24">
        <v>24</v>
      </c>
      <c r="Q3307" s="24" t="s">
        <v>203</v>
      </c>
      <c r="R3307" s="28">
        <v>133</v>
      </c>
      <c r="S3307" s="28">
        <v>518</v>
      </c>
      <c r="T3307" s="29">
        <v>0.14508580343213728</v>
      </c>
      <c r="U3307" s="28">
        <v>7063</v>
      </c>
      <c r="V3307" s="63"/>
      <c r="W3307" s="61">
        <f>(Table134[[#This Row],[2042 Future AADT]]-Table134[[#This Row],[AADT 2022]])/20*($W$5-2022)+Table134[[#This Row],[AADT 2022]]</f>
        <v>7063</v>
      </c>
      <c r="X3307" s="63"/>
    </row>
    <row r="3308" spans="1:24" s="21" customFormat="1" ht="24" customHeight="1" x14ac:dyDescent="0.25">
      <c r="A3308" s="24" t="s">
        <v>14926</v>
      </c>
      <c r="B3308" s="25" t="s">
        <v>20944</v>
      </c>
      <c r="C3308" s="24">
        <v>7496</v>
      </c>
      <c r="D3308" s="24" t="s">
        <v>17076</v>
      </c>
      <c r="E3308" s="24" t="s">
        <v>1799</v>
      </c>
      <c r="F3308" s="26">
        <f>Table134[[#This Row],[ToMeasure]]-Table134[[#This Row],[FromMeasure]]</f>
        <v>0.69087148999999926</v>
      </c>
      <c r="G3308" s="27" t="s">
        <v>1797</v>
      </c>
      <c r="H3308" s="37">
        <v>10.871439390000001</v>
      </c>
      <c r="I3308" s="24" t="s">
        <v>5444</v>
      </c>
      <c r="J3308" s="37">
        <v>11.56231088</v>
      </c>
      <c r="K3308" s="24" t="s">
        <v>5436</v>
      </c>
      <c r="L3308" s="28">
        <v>4042</v>
      </c>
      <c r="M3308" s="28">
        <v>0</v>
      </c>
      <c r="N3308" s="28">
        <v>4042</v>
      </c>
      <c r="O3308" s="25" t="s">
        <v>25716</v>
      </c>
      <c r="P3308" s="24">
        <v>23</v>
      </c>
      <c r="Q3308" s="24" t="s">
        <v>203</v>
      </c>
      <c r="R3308" s="28">
        <v>128</v>
      </c>
      <c r="S3308" s="28">
        <v>498</v>
      </c>
      <c r="T3308" s="29">
        <v>0.15487382483918852</v>
      </c>
      <c r="U3308" s="28">
        <v>6362</v>
      </c>
      <c r="V3308" s="63"/>
      <c r="W3308" s="61">
        <f>(Table134[[#This Row],[2042 Future AADT]]-Table134[[#This Row],[AADT 2022]])/20*($W$5-2022)+Table134[[#This Row],[AADT 2022]]</f>
        <v>6362</v>
      </c>
      <c r="X3308" s="63"/>
    </row>
    <row r="3309" spans="1:24" s="21" customFormat="1" ht="24" customHeight="1" x14ac:dyDescent="0.25">
      <c r="A3309" s="24" t="s">
        <v>14928</v>
      </c>
      <c r="B3309" s="25" t="s">
        <v>20945</v>
      </c>
      <c r="C3309" s="24">
        <v>7497</v>
      </c>
      <c r="D3309" s="24" t="s">
        <v>17076</v>
      </c>
      <c r="E3309" s="24" t="s">
        <v>1799</v>
      </c>
      <c r="F3309" s="26">
        <f>Table134[[#This Row],[ToMeasure]]-Table134[[#This Row],[FromMeasure]]</f>
        <v>0.72523845999999992</v>
      </c>
      <c r="G3309" s="27" t="s">
        <v>1797</v>
      </c>
      <c r="H3309" s="37">
        <v>11.70234803</v>
      </c>
      <c r="I3309" s="24" t="s">
        <v>72</v>
      </c>
      <c r="J3309" s="37">
        <v>12.427586489999999</v>
      </c>
      <c r="K3309" s="24" t="s">
        <v>14265</v>
      </c>
      <c r="L3309" s="28">
        <v>11645</v>
      </c>
      <c r="M3309" s="28">
        <v>0</v>
      </c>
      <c r="N3309" s="28">
        <v>11645</v>
      </c>
      <c r="O3309" s="25" t="s">
        <v>25717</v>
      </c>
      <c r="P3309" s="24">
        <v>12</v>
      </c>
      <c r="Q3309" s="24" t="s">
        <v>203</v>
      </c>
      <c r="R3309" s="28">
        <v>369</v>
      </c>
      <c r="S3309" s="28">
        <v>1436</v>
      </c>
      <c r="T3309" s="29">
        <v>0.15500214684413913</v>
      </c>
      <c r="U3309" s="28">
        <v>18330</v>
      </c>
      <c r="V3309" s="63"/>
      <c r="W3309" s="61">
        <f>(Table134[[#This Row],[2042 Future AADT]]-Table134[[#This Row],[AADT 2022]])/20*($W$5-2022)+Table134[[#This Row],[AADT 2022]]</f>
        <v>18330</v>
      </c>
      <c r="X3309" s="63"/>
    </row>
    <row r="3310" spans="1:24" s="21" customFormat="1" ht="24" customHeight="1" x14ac:dyDescent="0.25">
      <c r="A3310" s="24" t="s">
        <v>14264</v>
      </c>
      <c r="B3310" s="25" t="s">
        <v>20933</v>
      </c>
      <c r="C3310" s="24">
        <v>7476</v>
      </c>
      <c r="D3310" s="24" t="s">
        <v>17076</v>
      </c>
      <c r="E3310" s="24" t="s">
        <v>1799</v>
      </c>
      <c r="F3310" s="26">
        <f>Table134[[#This Row],[ToMeasure]]-Table134[[#This Row],[FromMeasure]]</f>
        <v>0.30721270000000089</v>
      </c>
      <c r="G3310" s="27" t="s">
        <v>1797</v>
      </c>
      <c r="H3310" s="37">
        <v>12.427586489999999</v>
      </c>
      <c r="I3310" s="24" t="s">
        <v>14265</v>
      </c>
      <c r="J3310" s="37">
        <v>12.73479919</v>
      </c>
      <c r="K3310" s="24" t="s">
        <v>73</v>
      </c>
      <c r="L3310" s="28">
        <v>11578</v>
      </c>
      <c r="M3310" s="28">
        <v>0</v>
      </c>
      <c r="N3310" s="28">
        <v>11578</v>
      </c>
      <c r="O3310" s="25" t="s">
        <v>25718</v>
      </c>
      <c r="P3310" s="24">
        <v>13</v>
      </c>
      <c r="Q3310" s="24" t="s">
        <v>203</v>
      </c>
      <c r="R3310" s="28">
        <v>367</v>
      </c>
      <c r="S3310" s="28">
        <v>1429</v>
      </c>
      <c r="T3310" s="29">
        <v>0.15512178269131111</v>
      </c>
      <c r="U3310" s="28">
        <v>18224</v>
      </c>
      <c r="V3310" s="63"/>
      <c r="W3310" s="61">
        <f>(Table134[[#This Row],[2042 Future AADT]]-Table134[[#This Row],[AADT 2022]])/20*($W$5-2022)+Table134[[#This Row],[AADT 2022]]</f>
        <v>18224</v>
      </c>
      <c r="X3310" s="63"/>
    </row>
    <row r="3311" spans="1:24" s="21" customFormat="1" ht="24" customHeight="1" x14ac:dyDescent="0.25">
      <c r="A3311" s="24" t="s">
        <v>16774</v>
      </c>
      <c r="B3311" s="25" t="s">
        <v>20934</v>
      </c>
      <c r="C3311" s="24">
        <v>7477</v>
      </c>
      <c r="D3311" s="24" t="s">
        <v>17076</v>
      </c>
      <c r="E3311" s="24" t="s">
        <v>1799</v>
      </c>
      <c r="F3311" s="26">
        <f>Table134[[#This Row],[ToMeasure]]-Table134[[#This Row],[FromMeasure]]</f>
        <v>0.74502753999999882</v>
      </c>
      <c r="G3311" s="27" t="s">
        <v>1797</v>
      </c>
      <c r="H3311" s="37">
        <v>12.73479919</v>
      </c>
      <c r="I3311" s="24" t="s">
        <v>73</v>
      </c>
      <c r="J3311" s="37">
        <v>13.479826729999999</v>
      </c>
      <c r="K3311" s="24" t="s">
        <v>14268</v>
      </c>
      <c r="L3311" s="28">
        <v>4867</v>
      </c>
      <c r="M3311" s="28">
        <v>0</v>
      </c>
      <c r="N3311" s="28">
        <v>4867</v>
      </c>
      <c r="O3311" s="25" t="s">
        <v>25719</v>
      </c>
      <c r="P3311" s="24">
        <v>21</v>
      </c>
      <c r="Q3311" s="24" t="s">
        <v>203</v>
      </c>
      <c r="R3311" s="28">
        <v>151</v>
      </c>
      <c r="S3311" s="28">
        <v>586</v>
      </c>
      <c r="T3311" s="29">
        <v>0.1514279843846312</v>
      </c>
      <c r="U3311" s="28">
        <v>7661</v>
      </c>
      <c r="V3311" s="63"/>
      <c r="W3311" s="61">
        <f>(Table134[[#This Row],[2042 Future AADT]]-Table134[[#This Row],[AADT 2022]])/20*($W$5-2022)+Table134[[#This Row],[AADT 2022]]</f>
        <v>7661</v>
      </c>
      <c r="X3311" s="63"/>
    </row>
    <row r="3312" spans="1:24" s="21" customFormat="1" ht="24" customHeight="1" x14ac:dyDescent="0.25">
      <c r="A3312" s="24" t="s">
        <v>14267</v>
      </c>
      <c r="B3312" s="25" t="s">
        <v>20926</v>
      </c>
      <c r="C3312" s="24">
        <v>7466</v>
      </c>
      <c r="D3312" s="24" t="s">
        <v>17076</v>
      </c>
      <c r="E3312" s="24" t="s">
        <v>1799</v>
      </c>
      <c r="F3312" s="26">
        <f>Table134[[#This Row],[ToMeasure]]-Table134[[#This Row],[FromMeasure]]</f>
        <v>0.25625637999999995</v>
      </c>
      <c r="G3312" s="27" t="s">
        <v>1797</v>
      </c>
      <c r="H3312" s="37">
        <v>13.479826729999999</v>
      </c>
      <c r="I3312" s="24" t="s">
        <v>14268</v>
      </c>
      <c r="J3312" s="37">
        <v>13.736083109999999</v>
      </c>
      <c r="K3312" s="24" t="s">
        <v>74</v>
      </c>
      <c r="L3312" s="28">
        <v>7673</v>
      </c>
      <c r="M3312" s="28">
        <v>0</v>
      </c>
      <c r="N3312" s="28">
        <v>7673</v>
      </c>
      <c r="O3312" s="25" t="s">
        <v>25720</v>
      </c>
      <c r="P3312" s="24">
        <v>22</v>
      </c>
      <c r="Q3312" s="24" t="s">
        <v>203</v>
      </c>
      <c r="R3312" s="28">
        <v>239</v>
      </c>
      <c r="S3312" s="28">
        <v>926</v>
      </c>
      <c r="T3312" s="29">
        <v>0.15183109605108824</v>
      </c>
      <c r="U3312" s="28">
        <v>12078</v>
      </c>
      <c r="V3312" s="63"/>
      <c r="W3312" s="61">
        <f>(Table134[[#This Row],[2042 Future AADT]]-Table134[[#This Row],[AADT 2022]])/20*($W$5-2022)+Table134[[#This Row],[AADT 2022]]</f>
        <v>12078</v>
      </c>
      <c r="X3312" s="63"/>
    </row>
    <row r="3313" spans="1:24" s="21" customFormat="1" ht="24" customHeight="1" x14ac:dyDescent="0.25">
      <c r="A3313" s="24" t="s">
        <v>14930</v>
      </c>
      <c r="B3313" s="25" t="s">
        <v>20927</v>
      </c>
      <c r="C3313" s="24">
        <v>7467</v>
      </c>
      <c r="D3313" s="24" t="s">
        <v>17076</v>
      </c>
      <c r="E3313" s="24" t="s">
        <v>1799</v>
      </c>
      <c r="F3313" s="26">
        <f>Table134[[#This Row],[ToMeasure]]-Table134[[#This Row],[FromMeasure]]</f>
        <v>0.50492398000000094</v>
      </c>
      <c r="G3313" s="27" t="s">
        <v>1797</v>
      </c>
      <c r="H3313" s="37">
        <v>13.736083109999999</v>
      </c>
      <c r="I3313" s="24" t="s">
        <v>74</v>
      </c>
      <c r="J3313" s="37">
        <v>14.24100709</v>
      </c>
      <c r="K3313" s="24" t="s">
        <v>1785</v>
      </c>
      <c r="L3313" s="28">
        <v>10264</v>
      </c>
      <c r="M3313" s="28">
        <v>0</v>
      </c>
      <c r="N3313" s="28">
        <v>10264</v>
      </c>
      <c r="O3313" s="25" t="s">
        <v>25721</v>
      </c>
      <c r="P3313" s="24">
        <v>11</v>
      </c>
      <c r="Q3313" s="24" t="s">
        <v>203</v>
      </c>
      <c r="R3313" s="28">
        <v>320</v>
      </c>
      <c r="S3313" s="28">
        <v>1239</v>
      </c>
      <c r="T3313" s="29">
        <v>0.15189010132501948</v>
      </c>
      <c r="U3313" s="28">
        <v>16156</v>
      </c>
      <c r="V3313" s="63"/>
      <c r="W3313" s="61">
        <f>(Table134[[#This Row],[2042 Future AADT]]-Table134[[#This Row],[AADT 2022]])/20*($W$5-2022)+Table134[[#This Row],[AADT 2022]]</f>
        <v>16156</v>
      </c>
      <c r="X3313" s="63"/>
    </row>
    <row r="3314" spans="1:24" s="21" customFormat="1" ht="24" customHeight="1" x14ac:dyDescent="0.25">
      <c r="A3314" s="24" t="s">
        <v>14932</v>
      </c>
      <c r="B3314" s="25" t="s">
        <v>20917</v>
      </c>
      <c r="C3314" s="24">
        <v>7456</v>
      </c>
      <c r="D3314" s="24" t="s">
        <v>17076</v>
      </c>
      <c r="E3314" s="24" t="s">
        <v>1799</v>
      </c>
      <c r="F3314" s="26">
        <f>Table134[[#This Row],[ToMeasure]]-Table134[[#This Row],[FromMeasure]]</f>
        <v>0.2512102400000007</v>
      </c>
      <c r="G3314" s="27" t="s">
        <v>1797</v>
      </c>
      <c r="H3314" s="37">
        <v>14.24100709</v>
      </c>
      <c r="I3314" s="24" t="s">
        <v>1785</v>
      </c>
      <c r="J3314" s="37">
        <v>14.492217330000001</v>
      </c>
      <c r="K3314" s="24" t="s">
        <v>14933</v>
      </c>
      <c r="L3314" s="28">
        <v>5747</v>
      </c>
      <c r="M3314" s="28">
        <v>0</v>
      </c>
      <c r="N3314" s="28">
        <v>5747</v>
      </c>
      <c r="O3314" s="25" t="s">
        <v>25722</v>
      </c>
      <c r="P3314" s="24">
        <v>14</v>
      </c>
      <c r="Q3314" s="24" t="s">
        <v>203</v>
      </c>
      <c r="R3314" s="28">
        <v>179</v>
      </c>
      <c r="S3314" s="28">
        <v>694</v>
      </c>
      <c r="T3314" s="29">
        <v>0.1519053419175222</v>
      </c>
      <c r="U3314" s="28">
        <v>9046</v>
      </c>
      <c r="V3314" s="63"/>
      <c r="W3314" s="61">
        <f>(Table134[[#This Row],[2042 Future AADT]]-Table134[[#This Row],[AADT 2022]])/20*($W$5-2022)+Table134[[#This Row],[AADT 2022]]</f>
        <v>9046</v>
      </c>
      <c r="X3314" s="63"/>
    </row>
    <row r="3315" spans="1:24" s="21" customFormat="1" ht="24" customHeight="1" x14ac:dyDescent="0.25">
      <c r="A3315" s="24" t="s">
        <v>16776</v>
      </c>
      <c r="B3315" s="25" t="s">
        <v>20918</v>
      </c>
      <c r="C3315" s="24">
        <v>7457</v>
      </c>
      <c r="D3315" s="24" t="s">
        <v>17076</v>
      </c>
      <c r="E3315" s="24" t="s">
        <v>1799</v>
      </c>
      <c r="F3315" s="26">
        <f>Table134[[#This Row],[ToMeasure]]-Table134[[#This Row],[FromMeasure]]</f>
        <v>0.50292527999999947</v>
      </c>
      <c r="G3315" s="27" t="s">
        <v>1797</v>
      </c>
      <c r="H3315" s="37">
        <v>14.74004384</v>
      </c>
      <c r="I3315" s="24" t="s">
        <v>532</v>
      </c>
      <c r="J3315" s="37">
        <v>15.24296912</v>
      </c>
      <c r="K3315" s="24" t="s">
        <v>15812</v>
      </c>
      <c r="L3315" s="28">
        <v>10109</v>
      </c>
      <c r="M3315" s="28">
        <v>0</v>
      </c>
      <c r="N3315" s="28">
        <v>10109</v>
      </c>
      <c r="O3315" s="25" t="s">
        <v>25723</v>
      </c>
      <c r="P3315" s="24">
        <v>8</v>
      </c>
      <c r="Q3315" s="24" t="s">
        <v>203</v>
      </c>
      <c r="R3315" s="28">
        <v>322</v>
      </c>
      <c r="S3315" s="28">
        <v>1248</v>
      </c>
      <c r="T3315" s="29">
        <v>0.15530715204273421</v>
      </c>
      <c r="U3315" s="28">
        <v>15912</v>
      </c>
      <c r="V3315" s="63"/>
      <c r="W3315" s="61">
        <f>(Table134[[#This Row],[2042 Future AADT]]-Table134[[#This Row],[AADT 2022]])/20*($W$5-2022)+Table134[[#This Row],[AADT 2022]]</f>
        <v>15912</v>
      </c>
      <c r="X3315" s="63"/>
    </row>
    <row r="3316" spans="1:24" s="21" customFormat="1" ht="24" customHeight="1" x14ac:dyDescent="0.25">
      <c r="A3316" s="24" t="s">
        <v>14935</v>
      </c>
      <c r="B3316" s="25" t="s">
        <v>21271</v>
      </c>
      <c r="C3316" s="24">
        <v>8429</v>
      </c>
      <c r="D3316" s="24" t="s">
        <v>17076</v>
      </c>
      <c r="E3316" s="24" t="s">
        <v>10696</v>
      </c>
      <c r="F3316" s="26">
        <f>Table134[[#This Row],[ToMeasure]]-Table134[[#This Row],[FromMeasure]]</f>
        <v>0.16107486999999998</v>
      </c>
      <c r="G3316" s="27" t="s">
        <v>10697</v>
      </c>
      <c r="H3316" s="37">
        <v>0.92728787000000001</v>
      </c>
      <c r="I3316" s="24" t="s">
        <v>14936</v>
      </c>
      <c r="J3316" s="37">
        <v>1.08836274</v>
      </c>
      <c r="K3316" s="24" t="s">
        <v>1795</v>
      </c>
      <c r="L3316" s="28">
        <v>11500</v>
      </c>
      <c r="M3316" s="28">
        <v>0</v>
      </c>
      <c r="N3316" s="28">
        <v>11500</v>
      </c>
      <c r="O3316" s="25" t="s">
        <v>25724</v>
      </c>
      <c r="P3316" s="24">
        <v>11</v>
      </c>
      <c r="Q3316" s="24" t="s">
        <v>203</v>
      </c>
      <c r="R3316" s="28">
        <v>359</v>
      </c>
      <c r="S3316" s="28">
        <v>1389</v>
      </c>
      <c r="T3316" s="29">
        <v>0.152</v>
      </c>
      <c r="U3316" s="28">
        <v>18101</v>
      </c>
      <c r="V3316" s="63"/>
      <c r="W3316" s="61">
        <f>(Table134[[#This Row],[2042 Future AADT]]-Table134[[#This Row],[AADT 2022]])/20*($W$5-2022)+Table134[[#This Row],[AADT 2022]]</f>
        <v>18101</v>
      </c>
      <c r="X3316" s="63"/>
    </row>
    <row r="3317" spans="1:24" s="21" customFormat="1" ht="24" customHeight="1" x14ac:dyDescent="0.25">
      <c r="A3317" s="24" t="s">
        <v>14270</v>
      </c>
      <c r="B3317" s="25" t="s">
        <v>17106</v>
      </c>
      <c r="C3317" s="24">
        <v>35080</v>
      </c>
      <c r="D3317" s="24" t="s">
        <v>17076</v>
      </c>
      <c r="E3317" s="24" t="s">
        <v>10696</v>
      </c>
      <c r="F3317" s="26">
        <f>Table134[[#This Row],[ToMeasure]]-Table134[[#This Row],[FromMeasure]]</f>
        <v>0.50707597000000004</v>
      </c>
      <c r="G3317" s="27" t="s">
        <v>10697</v>
      </c>
      <c r="H3317" s="37">
        <v>1.08836274</v>
      </c>
      <c r="I3317" s="24" t="s">
        <v>1795</v>
      </c>
      <c r="J3317" s="37">
        <v>1.59543871</v>
      </c>
      <c r="K3317" s="24" t="s">
        <v>550</v>
      </c>
      <c r="L3317" s="28">
        <v>0</v>
      </c>
      <c r="M3317" s="28">
        <v>12942</v>
      </c>
      <c r="N3317" s="28">
        <v>12942</v>
      </c>
      <c r="O3317" s="25" t="s">
        <v>25725</v>
      </c>
      <c r="P3317" s="24">
        <v>9</v>
      </c>
      <c r="Q3317" s="24" t="s">
        <v>203</v>
      </c>
      <c r="R3317" s="28">
        <v>467</v>
      </c>
      <c r="S3317" s="28">
        <v>1814</v>
      </c>
      <c r="T3317" s="29">
        <v>0.17624787513521867</v>
      </c>
      <c r="U3317" s="28">
        <v>20371</v>
      </c>
      <c r="V3317" s="63"/>
      <c r="W3317" s="61">
        <f>(Table134[[#This Row],[2042 Future AADT]]-Table134[[#This Row],[AADT 2022]])/20*($W$5-2022)+Table134[[#This Row],[AADT 2022]]</f>
        <v>20371</v>
      </c>
      <c r="X3317" s="63"/>
    </row>
    <row r="3318" spans="1:24" s="21" customFormat="1" ht="24" customHeight="1" x14ac:dyDescent="0.25">
      <c r="A3318" s="24" t="s">
        <v>10695</v>
      </c>
      <c r="B3318" s="25" t="s">
        <v>17104</v>
      </c>
      <c r="C3318" s="24">
        <v>35076</v>
      </c>
      <c r="D3318" s="24" t="s">
        <v>17076</v>
      </c>
      <c r="E3318" s="24" t="s">
        <v>10696</v>
      </c>
      <c r="F3318" s="26">
        <f>Table134[[#This Row],[ToMeasure]]-Table134[[#This Row],[FromMeasure]]</f>
        <v>0.49733574999999974</v>
      </c>
      <c r="G3318" s="27" t="s">
        <v>10697</v>
      </c>
      <c r="H3318" s="37">
        <v>1.59543871</v>
      </c>
      <c r="I3318" s="24" t="s">
        <v>550</v>
      </c>
      <c r="J3318" s="37">
        <v>2.0927744599999998</v>
      </c>
      <c r="K3318" s="24" t="s">
        <v>10685</v>
      </c>
      <c r="L3318" s="28">
        <v>0</v>
      </c>
      <c r="M3318" s="28">
        <v>22565</v>
      </c>
      <c r="N3318" s="28">
        <v>22565</v>
      </c>
      <c r="O3318" s="25" t="s">
        <v>25726</v>
      </c>
      <c r="P3318" s="24">
        <v>7</v>
      </c>
      <c r="Q3318" s="24" t="s">
        <v>203</v>
      </c>
      <c r="R3318" s="28">
        <v>155</v>
      </c>
      <c r="S3318" s="28">
        <v>604</v>
      </c>
      <c r="T3318" s="29">
        <v>3.3636162198094392E-2</v>
      </c>
      <c r="U3318" s="28">
        <v>35518</v>
      </c>
      <c r="V3318" s="63"/>
      <c r="W3318" s="61">
        <f>(Table134[[#This Row],[2042 Future AADT]]-Table134[[#This Row],[AADT 2022]])/20*($W$5-2022)+Table134[[#This Row],[AADT 2022]]</f>
        <v>35518</v>
      </c>
      <c r="X3318" s="63"/>
    </row>
    <row r="3319" spans="1:24" s="21" customFormat="1" ht="24" customHeight="1" x14ac:dyDescent="0.25">
      <c r="A3319" s="24" t="s">
        <v>14272</v>
      </c>
      <c r="B3319" s="25" t="s">
        <v>21267</v>
      </c>
      <c r="C3319" s="24">
        <v>8418</v>
      </c>
      <c r="D3319" s="24" t="s">
        <v>17076</v>
      </c>
      <c r="E3319" s="24" t="s">
        <v>10696</v>
      </c>
      <c r="F3319" s="26">
        <f>Table134[[#This Row],[ToMeasure]]-Table134[[#This Row],[FromMeasure]]</f>
        <v>0.50037250000000011</v>
      </c>
      <c r="G3319" s="27" t="s">
        <v>10697</v>
      </c>
      <c r="H3319" s="37">
        <v>2.0927744599999998</v>
      </c>
      <c r="I3319" s="24" t="s">
        <v>10685</v>
      </c>
      <c r="J3319" s="37">
        <v>2.5931469599999999</v>
      </c>
      <c r="K3319" s="24" t="s">
        <v>548</v>
      </c>
      <c r="L3319" s="28">
        <v>4919</v>
      </c>
      <c r="M3319" s="28">
        <v>0</v>
      </c>
      <c r="N3319" s="28">
        <v>4919</v>
      </c>
      <c r="O3319" s="25" t="s">
        <v>25727</v>
      </c>
      <c r="P3319" s="24">
        <v>16</v>
      </c>
      <c r="Q3319" s="24" t="s">
        <v>203</v>
      </c>
      <c r="R3319" s="28">
        <v>153</v>
      </c>
      <c r="S3319" s="28">
        <v>594</v>
      </c>
      <c r="T3319" s="29">
        <v>0.15186013417361252</v>
      </c>
      <c r="U3319" s="28">
        <v>7743</v>
      </c>
      <c r="V3319" s="63"/>
      <c r="W3319" s="61">
        <f>(Table134[[#This Row],[2042 Future AADT]]-Table134[[#This Row],[AADT 2022]])/20*($W$5-2022)+Table134[[#This Row],[AADT 2022]]</f>
        <v>7743</v>
      </c>
      <c r="X3319" s="63"/>
    </row>
    <row r="3320" spans="1:24" s="21" customFormat="1" ht="24" customHeight="1" x14ac:dyDescent="0.25">
      <c r="A3320" s="24" t="s">
        <v>14938</v>
      </c>
      <c r="B3320" s="25" t="s">
        <v>17103</v>
      </c>
      <c r="C3320" s="24">
        <v>35072</v>
      </c>
      <c r="D3320" s="24" t="s">
        <v>17076</v>
      </c>
      <c r="E3320" s="24" t="s">
        <v>10696</v>
      </c>
      <c r="F3320" s="26">
        <f>Table134[[#This Row],[ToMeasure]]-Table134[[#This Row],[FromMeasure]]</f>
        <v>0.35437231999999996</v>
      </c>
      <c r="G3320" s="27" t="s">
        <v>10697</v>
      </c>
      <c r="H3320" s="37">
        <v>2.5931469599999999</v>
      </c>
      <c r="I3320" s="24" t="s">
        <v>548</v>
      </c>
      <c r="J3320" s="37">
        <v>2.9475192799999999</v>
      </c>
      <c r="K3320" s="24" t="s">
        <v>14275</v>
      </c>
      <c r="L3320" s="28">
        <v>0</v>
      </c>
      <c r="M3320" s="28">
        <v>17659</v>
      </c>
      <c r="N3320" s="28">
        <v>17659</v>
      </c>
      <c r="O3320" s="25" t="s">
        <v>25728</v>
      </c>
      <c r="P3320" s="24">
        <v>10</v>
      </c>
      <c r="Q3320" s="24" t="s">
        <v>203</v>
      </c>
      <c r="R3320" s="28">
        <v>160</v>
      </c>
      <c r="S3320" s="28">
        <v>619</v>
      </c>
      <c r="T3320" s="29">
        <v>4.411348320969477E-2</v>
      </c>
      <c r="U3320" s="28">
        <v>27796</v>
      </c>
      <c r="V3320" s="63"/>
      <c r="W3320" s="61">
        <f>(Table134[[#This Row],[2042 Future AADT]]-Table134[[#This Row],[AADT 2022]])/20*($W$5-2022)+Table134[[#This Row],[AADT 2022]]</f>
        <v>27796</v>
      </c>
      <c r="X3320" s="63"/>
    </row>
    <row r="3321" spans="1:24" s="21" customFormat="1" ht="24" customHeight="1" x14ac:dyDescent="0.25">
      <c r="A3321" s="24" t="s">
        <v>14274</v>
      </c>
      <c r="B3321" s="25" t="s">
        <v>21226</v>
      </c>
      <c r="C3321" s="24">
        <v>8208</v>
      </c>
      <c r="D3321" s="24" t="s">
        <v>17076</v>
      </c>
      <c r="E3321" s="24" t="s">
        <v>10696</v>
      </c>
      <c r="F3321" s="26">
        <f>Table134[[#This Row],[ToMeasure]]-Table134[[#This Row],[FromMeasure]]</f>
        <v>0.65499631000000003</v>
      </c>
      <c r="G3321" s="27" t="s">
        <v>10697</v>
      </c>
      <c r="H3321" s="37">
        <v>2.9475192799999999</v>
      </c>
      <c r="I3321" s="24" t="s">
        <v>14275</v>
      </c>
      <c r="J3321" s="37">
        <v>3.6025155899999999</v>
      </c>
      <c r="K3321" s="24" t="s">
        <v>546</v>
      </c>
      <c r="L3321" s="28">
        <v>4467</v>
      </c>
      <c r="M3321" s="28">
        <v>0</v>
      </c>
      <c r="N3321" s="28">
        <v>4467</v>
      </c>
      <c r="O3321" s="25" t="s">
        <v>25729</v>
      </c>
      <c r="P3321" s="24">
        <v>18</v>
      </c>
      <c r="Q3321" s="24" t="s">
        <v>203</v>
      </c>
      <c r="R3321" s="28">
        <v>138</v>
      </c>
      <c r="S3321" s="28">
        <v>539</v>
      </c>
      <c r="T3321" s="29">
        <v>0.15155585404074323</v>
      </c>
      <c r="U3321" s="28">
        <v>7031</v>
      </c>
      <c r="V3321" s="63"/>
      <c r="W3321" s="61">
        <f>(Table134[[#This Row],[2042 Future AADT]]-Table134[[#This Row],[AADT 2022]])/20*($W$5-2022)+Table134[[#This Row],[AADT 2022]]</f>
        <v>7031</v>
      </c>
      <c r="X3321" s="63"/>
    </row>
    <row r="3322" spans="1:24" s="21" customFormat="1" ht="24" customHeight="1" x14ac:dyDescent="0.25">
      <c r="A3322" s="24" t="s">
        <v>16778</v>
      </c>
      <c r="B3322" s="25" t="s">
        <v>17101</v>
      </c>
      <c r="C3322" s="24">
        <v>35068</v>
      </c>
      <c r="D3322" s="24" t="s">
        <v>17076</v>
      </c>
      <c r="E3322" s="24" t="s">
        <v>10696</v>
      </c>
      <c r="F3322" s="26">
        <f>Table134[[#This Row],[ToMeasure]]-Table134[[#This Row],[FromMeasure]]</f>
        <v>0.55623522000000003</v>
      </c>
      <c r="G3322" s="27" t="s">
        <v>10697</v>
      </c>
      <c r="H3322" s="37">
        <v>3.6025155899999999</v>
      </c>
      <c r="I3322" s="24" t="s">
        <v>546</v>
      </c>
      <c r="J3322" s="37">
        <v>4.1587508099999999</v>
      </c>
      <c r="K3322" s="24" t="s">
        <v>14260</v>
      </c>
      <c r="L3322" s="28">
        <v>0</v>
      </c>
      <c r="M3322" s="28">
        <v>14986</v>
      </c>
      <c r="N3322" s="28">
        <v>14986</v>
      </c>
      <c r="O3322" s="25" t="s">
        <v>25730</v>
      </c>
      <c r="P3322" s="24">
        <v>8</v>
      </c>
      <c r="Q3322" s="24" t="s">
        <v>203</v>
      </c>
      <c r="R3322" s="28">
        <v>118</v>
      </c>
      <c r="S3322" s="28">
        <v>464</v>
      </c>
      <c r="T3322" s="29">
        <v>3.8836247164019753E-2</v>
      </c>
      <c r="U3322" s="28">
        <v>23588</v>
      </c>
      <c r="V3322" s="63"/>
      <c r="W3322" s="61">
        <f>(Table134[[#This Row],[2042 Future AADT]]-Table134[[#This Row],[AADT 2022]])/20*($W$5-2022)+Table134[[#This Row],[AADT 2022]]</f>
        <v>23588</v>
      </c>
      <c r="X3322" s="63"/>
    </row>
    <row r="3323" spans="1:24" s="21" customFormat="1" ht="24" customHeight="1" x14ac:dyDescent="0.25">
      <c r="A3323" s="24" t="s">
        <v>14940</v>
      </c>
      <c r="B3323" s="25" t="s">
        <v>20961</v>
      </c>
      <c r="C3323" s="24">
        <v>7518</v>
      </c>
      <c r="D3323" s="24" t="s">
        <v>17076</v>
      </c>
      <c r="E3323" s="24" t="s">
        <v>10696</v>
      </c>
      <c r="F3323" s="26">
        <f>Table134[[#This Row],[ToMeasure]]-Table134[[#This Row],[FromMeasure]]</f>
        <v>0.43993999000000006</v>
      </c>
      <c r="G3323" s="27" t="s">
        <v>10697</v>
      </c>
      <c r="H3323" s="37">
        <v>4.1587508099999999</v>
      </c>
      <c r="I3323" s="24" t="s">
        <v>14260</v>
      </c>
      <c r="J3323" s="37">
        <v>4.5986908</v>
      </c>
      <c r="K3323" s="24" t="s">
        <v>544</v>
      </c>
      <c r="L3323" s="28">
        <v>4646</v>
      </c>
      <c r="M3323" s="28">
        <v>0</v>
      </c>
      <c r="N3323" s="28">
        <v>4646</v>
      </c>
      <c r="O3323" s="25" t="s">
        <v>25731</v>
      </c>
      <c r="P3323" s="24">
        <v>15</v>
      </c>
      <c r="Q3323" s="24" t="s">
        <v>203</v>
      </c>
      <c r="R3323" s="28">
        <v>144</v>
      </c>
      <c r="S3323" s="28">
        <v>561</v>
      </c>
      <c r="T3323" s="29">
        <v>0.15174343521308653</v>
      </c>
      <c r="U3323" s="28">
        <v>7313</v>
      </c>
      <c r="V3323" s="63"/>
      <c r="W3323" s="61">
        <f>(Table134[[#This Row],[2042 Future AADT]]-Table134[[#This Row],[AADT 2022]])/20*($W$5-2022)+Table134[[#This Row],[AADT 2022]]</f>
        <v>7313</v>
      </c>
      <c r="X3323" s="63"/>
    </row>
    <row r="3324" spans="1:24" s="21" customFormat="1" ht="24" customHeight="1" x14ac:dyDescent="0.25">
      <c r="A3324" s="24" t="s">
        <v>16780</v>
      </c>
      <c r="B3324" s="25" t="s">
        <v>17099</v>
      </c>
      <c r="C3324" s="24">
        <v>35064</v>
      </c>
      <c r="D3324" s="24" t="s">
        <v>17076</v>
      </c>
      <c r="E3324" s="24" t="s">
        <v>10696</v>
      </c>
      <c r="F3324" s="26">
        <f>Table134[[#This Row],[ToMeasure]]-Table134[[#This Row],[FromMeasure]]</f>
        <v>0.51658392000000042</v>
      </c>
      <c r="G3324" s="27" t="s">
        <v>10697</v>
      </c>
      <c r="H3324" s="37">
        <v>4.5986908</v>
      </c>
      <c r="I3324" s="24" t="s">
        <v>544</v>
      </c>
      <c r="J3324" s="37">
        <v>5.1152747200000004</v>
      </c>
      <c r="K3324" s="24" t="s">
        <v>14943</v>
      </c>
      <c r="L3324" s="28">
        <v>0</v>
      </c>
      <c r="M3324" s="28">
        <v>13710</v>
      </c>
      <c r="N3324" s="28">
        <v>13710</v>
      </c>
      <c r="O3324" s="25" t="s">
        <v>25732</v>
      </c>
      <c r="P3324" s="24">
        <v>8</v>
      </c>
      <c r="Q3324" s="24" t="s">
        <v>203</v>
      </c>
      <c r="R3324" s="28">
        <v>138</v>
      </c>
      <c r="S3324" s="28">
        <v>540</v>
      </c>
      <c r="T3324" s="29">
        <v>4.9452954048140041E-2</v>
      </c>
      <c r="U3324" s="28">
        <v>21580</v>
      </c>
      <c r="V3324" s="63"/>
      <c r="W3324" s="61">
        <f>(Table134[[#This Row],[2042 Future AADT]]-Table134[[#This Row],[AADT 2022]])/20*($W$5-2022)+Table134[[#This Row],[AADT 2022]]</f>
        <v>21580</v>
      </c>
      <c r="X3324" s="63"/>
    </row>
    <row r="3325" spans="1:24" s="21" customFormat="1" ht="24" customHeight="1" x14ac:dyDescent="0.25">
      <c r="A3325" s="24" t="s">
        <v>14942</v>
      </c>
      <c r="B3325" s="25" t="s">
        <v>20968</v>
      </c>
      <c r="C3325" s="24">
        <v>7528</v>
      </c>
      <c r="D3325" s="24" t="s">
        <v>17076</v>
      </c>
      <c r="E3325" s="24" t="s">
        <v>10696</v>
      </c>
      <c r="F3325" s="26">
        <f>Table134[[#This Row],[ToMeasure]]-Table134[[#This Row],[FromMeasure]]</f>
        <v>0.33025961999999964</v>
      </c>
      <c r="G3325" s="27" t="s">
        <v>10697</v>
      </c>
      <c r="H3325" s="37">
        <v>5.1152747200000004</v>
      </c>
      <c r="I3325" s="24" t="s">
        <v>14943</v>
      </c>
      <c r="J3325" s="37">
        <v>5.44553434</v>
      </c>
      <c r="K3325" s="24" t="s">
        <v>14944</v>
      </c>
      <c r="L3325" s="28">
        <v>4862</v>
      </c>
      <c r="M3325" s="28">
        <v>0</v>
      </c>
      <c r="N3325" s="28">
        <v>4862</v>
      </c>
      <c r="O3325" s="25" t="s">
        <v>25733</v>
      </c>
      <c r="P3325" s="24">
        <v>19</v>
      </c>
      <c r="Q3325" s="24" t="s">
        <v>203</v>
      </c>
      <c r="R3325" s="28">
        <v>150</v>
      </c>
      <c r="S3325" s="28">
        <v>585</v>
      </c>
      <c r="T3325" s="29">
        <v>0.15117235705470999</v>
      </c>
      <c r="U3325" s="28">
        <v>7653</v>
      </c>
      <c r="V3325" s="63"/>
      <c r="W3325" s="61">
        <f>(Table134[[#This Row],[2042 Future AADT]]-Table134[[#This Row],[AADT 2022]])/20*($W$5-2022)+Table134[[#This Row],[AADT 2022]]</f>
        <v>7653</v>
      </c>
      <c r="X3325" s="63"/>
    </row>
    <row r="3326" spans="1:24" s="21" customFormat="1" ht="24" customHeight="1" x14ac:dyDescent="0.25">
      <c r="A3326" s="24" t="s">
        <v>14277</v>
      </c>
      <c r="B3326" s="25" t="s">
        <v>20955</v>
      </c>
      <c r="C3326" s="24">
        <v>7509</v>
      </c>
      <c r="D3326" s="24" t="s">
        <v>17076</v>
      </c>
      <c r="E3326" s="24" t="s">
        <v>10696</v>
      </c>
      <c r="F3326" s="26">
        <f>Table134[[#This Row],[ToMeasure]]-Table134[[#This Row],[FromMeasure]]</f>
        <v>0.40560612999999979</v>
      </c>
      <c r="G3326" s="27" t="s">
        <v>10697</v>
      </c>
      <c r="H3326" s="37">
        <v>5.7361897700000002</v>
      </c>
      <c r="I3326" s="24" t="s">
        <v>5440</v>
      </c>
      <c r="J3326" s="37">
        <v>6.1417959</v>
      </c>
      <c r="K3326" s="24" t="s">
        <v>14278</v>
      </c>
      <c r="L3326" s="28">
        <v>5818</v>
      </c>
      <c r="M3326" s="28">
        <v>0</v>
      </c>
      <c r="N3326" s="28">
        <v>5818</v>
      </c>
      <c r="O3326" s="25" t="s">
        <v>25734</v>
      </c>
      <c r="P3326" s="24">
        <v>20</v>
      </c>
      <c r="Q3326" s="24" t="s">
        <v>203</v>
      </c>
      <c r="R3326" s="28">
        <v>181</v>
      </c>
      <c r="S3326" s="28">
        <v>703</v>
      </c>
      <c r="T3326" s="29">
        <v>0.15194224819525609</v>
      </c>
      <c r="U3326" s="28">
        <v>9158</v>
      </c>
      <c r="V3326" s="63"/>
      <c r="W3326" s="61">
        <f>(Table134[[#This Row],[2042 Future AADT]]-Table134[[#This Row],[AADT 2022]])/20*($W$5-2022)+Table134[[#This Row],[AADT 2022]]</f>
        <v>9158</v>
      </c>
      <c r="X3326" s="63"/>
    </row>
    <row r="3327" spans="1:24" s="21" customFormat="1" ht="24" customHeight="1" x14ac:dyDescent="0.25">
      <c r="A3327" s="24" t="s">
        <v>14946</v>
      </c>
      <c r="B3327" s="25" t="s">
        <v>20946</v>
      </c>
      <c r="C3327" s="24">
        <v>7498</v>
      </c>
      <c r="D3327" s="24" t="s">
        <v>17076</v>
      </c>
      <c r="E3327" s="24" t="s">
        <v>10696</v>
      </c>
      <c r="F3327" s="26">
        <f>Table134[[#This Row],[ToMeasure]]-Table134[[#This Row],[FromMeasure]]</f>
        <v>0.31452200000000019</v>
      </c>
      <c r="G3327" s="27" t="s">
        <v>10697</v>
      </c>
      <c r="H3327" s="37">
        <v>6.1417959</v>
      </c>
      <c r="I3327" s="24" t="s">
        <v>14278</v>
      </c>
      <c r="J3327" s="37">
        <v>6.4563179000000002</v>
      </c>
      <c r="K3327" s="24" t="s">
        <v>14947</v>
      </c>
      <c r="L3327" s="28">
        <v>5047</v>
      </c>
      <c r="M3327" s="28">
        <v>0</v>
      </c>
      <c r="N3327" s="28">
        <v>5047</v>
      </c>
      <c r="O3327" s="25" t="s">
        <v>25735</v>
      </c>
      <c r="P3327" s="24">
        <v>21</v>
      </c>
      <c r="Q3327" s="24" t="s">
        <v>203</v>
      </c>
      <c r="R3327" s="28">
        <v>160</v>
      </c>
      <c r="S3327" s="28">
        <v>621</v>
      </c>
      <c r="T3327" s="29">
        <v>0.15474539330295226</v>
      </c>
      <c r="U3327" s="28">
        <v>7944</v>
      </c>
      <c r="V3327" s="63"/>
      <c r="W3327" s="61">
        <f>(Table134[[#This Row],[2042 Future AADT]]-Table134[[#This Row],[AADT 2022]])/20*($W$5-2022)+Table134[[#This Row],[AADT 2022]]</f>
        <v>7944</v>
      </c>
      <c r="X3327" s="63"/>
    </row>
    <row r="3328" spans="1:24" s="21" customFormat="1" ht="24" customHeight="1" x14ac:dyDescent="0.25">
      <c r="A3328" s="24" t="s">
        <v>14280</v>
      </c>
      <c r="B3328" s="25" t="s">
        <v>20947</v>
      </c>
      <c r="C3328" s="24">
        <v>7499</v>
      </c>
      <c r="D3328" s="24" t="s">
        <v>17076</v>
      </c>
      <c r="E3328" s="24" t="s">
        <v>10696</v>
      </c>
      <c r="F3328" s="26">
        <f>Table134[[#This Row],[ToMeasure]]-Table134[[#This Row],[FromMeasure]]</f>
        <v>0.86046745999999974</v>
      </c>
      <c r="G3328" s="27" t="s">
        <v>10697</v>
      </c>
      <c r="H3328" s="37">
        <v>6.6100710400000002</v>
      </c>
      <c r="I3328" s="24" t="s">
        <v>72</v>
      </c>
      <c r="J3328" s="37">
        <v>7.4705385</v>
      </c>
      <c r="K3328" s="24" t="s">
        <v>14281</v>
      </c>
      <c r="L3328" s="28">
        <v>11325</v>
      </c>
      <c r="M3328" s="28">
        <v>0</v>
      </c>
      <c r="N3328" s="28">
        <v>11325</v>
      </c>
      <c r="O3328" s="25" t="s">
        <v>25736</v>
      </c>
      <c r="P3328" s="24">
        <v>15</v>
      </c>
      <c r="Q3328" s="24" t="s">
        <v>203</v>
      </c>
      <c r="R3328" s="28">
        <v>360</v>
      </c>
      <c r="S3328" s="28">
        <v>1396</v>
      </c>
      <c r="T3328" s="29">
        <v>0.15505518763796911</v>
      </c>
      <c r="U3328" s="28">
        <v>17826</v>
      </c>
      <c r="V3328" s="63"/>
      <c r="W3328" s="61">
        <f>(Table134[[#This Row],[2042 Future AADT]]-Table134[[#This Row],[AADT 2022]])/20*($W$5-2022)+Table134[[#This Row],[AADT 2022]]</f>
        <v>17826</v>
      </c>
      <c r="X3328" s="63"/>
    </row>
    <row r="3329" spans="1:24" s="21" customFormat="1" ht="24" customHeight="1" x14ac:dyDescent="0.25">
      <c r="A3329" s="24" t="s">
        <v>16782</v>
      </c>
      <c r="B3329" s="25" t="s">
        <v>20935</v>
      </c>
      <c r="C3329" s="24">
        <v>7478</v>
      </c>
      <c r="D3329" s="24" t="s">
        <v>17076</v>
      </c>
      <c r="E3329" s="24" t="s">
        <v>10696</v>
      </c>
      <c r="F3329" s="26">
        <f>Table134[[#This Row],[ToMeasure]]-Table134[[#This Row],[FromMeasure]]</f>
        <v>0.15029404000000035</v>
      </c>
      <c r="G3329" s="27" t="s">
        <v>10697</v>
      </c>
      <c r="H3329" s="37">
        <v>7.4705385</v>
      </c>
      <c r="I3329" s="24" t="s">
        <v>14281</v>
      </c>
      <c r="J3329" s="37">
        <v>7.6208325400000003</v>
      </c>
      <c r="K3329" s="24" t="s">
        <v>73</v>
      </c>
      <c r="L3329" s="28">
        <v>11583</v>
      </c>
      <c r="M3329" s="28">
        <v>0</v>
      </c>
      <c r="N3329" s="28">
        <v>11583</v>
      </c>
      <c r="O3329" s="25" t="s">
        <v>25737</v>
      </c>
      <c r="P3329" s="24">
        <v>15</v>
      </c>
      <c r="Q3329" s="24" t="s">
        <v>203</v>
      </c>
      <c r="R3329" s="28">
        <v>367</v>
      </c>
      <c r="S3329" s="28">
        <v>1427</v>
      </c>
      <c r="T3329" s="29">
        <v>0.15488215488215487</v>
      </c>
      <c r="U3329" s="28">
        <v>18232</v>
      </c>
      <c r="V3329" s="63"/>
      <c r="W3329" s="61">
        <f>(Table134[[#This Row],[2042 Future AADT]]-Table134[[#This Row],[AADT 2022]])/20*($W$5-2022)+Table134[[#This Row],[AADT 2022]]</f>
        <v>18232</v>
      </c>
      <c r="X3329" s="63"/>
    </row>
    <row r="3330" spans="1:24" s="21" customFormat="1" ht="24" customHeight="1" x14ac:dyDescent="0.25">
      <c r="A3330" s="24" t="s">
        <v>14949</v>
      </c>
      <c r="B3330" s="25" t="s">
        <v>20936</v>
      </c>
      <c r="C3330" s="24">
        <v>7479</v>
      </c>
      <c r="D3330" s="24" t="s">
        <v>17076</v>
      </c>
      <c r="E3330" s="24" t="s">
        <v>10696</v>
      </c>
      <c r="F3330" s="26">
        <f>Table134[[#This Row],[ToMeasure]]-Table134[[#This Row],[FromMeasure]]</f>
        <v>0.4767436699999994</v>
      </c>
      <c r="G3330" s="27" t="s">
        <v>10697</v>
      </c>
      <c r="H3330" s="37">
        <v>7.6208325400000003</v>
      </c>
      <c r="I3330" s="24" t="s">
        <v>73</v>
      </c>
      <c r="J3330" s="37">
        <v>8.0975762099999997</v>
      </c>
      <c r="K3330" s="24" t="s">
        <v>14950</v>
      </c>
      <c r="L3330" s="28">
        <v>6029</v>
      </c>
      <c r="M3330" s="28">
        <v>0</v>
      </c>
      <c r="N3330" s="28">
        <v>6029</v>
      </c>
      <c r="O3330" s="25" t="s">
        <v>25738</v>
      </c>
      <c r="P3330" s="24">
        <v>20</v>
      </c>
      <c r="Q3330" s="24" t="s">
        <v>203</v>
      </c>
      <c r="R3330" s="28">
        <v>187</v>
      </c>
      <c r="S3330" s="28">
        <v>727</v>
      </c>
      <c r="T3330" s="29">
        <v>0.15160059711394924</v>
      </c>
      <c r="U3330" s="28">
        <v>9490</v>
      </c>
      <c r="V3330" s="63"/>
      <c r="W3330" s="61">
        <f>(Table134[[#This Row],[2042 Future AADT]]-Table134[[#This Row],[AADT 2022]])/20*($W$5-2022)+Table134[[#This Row],[AADT 2022]]</f>
        <v>9490</v>
      </c>
      <c r="X3330" s="63"/>
    </row>
    <row r="3331" spans="1:24" s="21" customFormat="1" ht="24" customHeight="1" x14ac:dyDescent="0.25">
      <c r="A3331" s="24" t="s">
        <v>14952</v>
      </c>
      <c r="B3331" s="25" t="s">
        <v>20928</v>
      </c>
      <c r="C3331" s="24">
        <v>7468</v>
      </c>
      <c r="D3331" s="24" t="s">
        <v>17076</v>
      </c>
      <c r="E3331" s="24" t="s">
        <v>10696</v>
      </c>
      <c r="F3331" s="26">
        <f>Table134[[#This Row],[ToMeasure]]-Table134[[#This Row],[FromMeasure]]</f>
        <v>0.52501076000000069</v>
      </c>
      <c r="G3331" s="27" t="s">
        <v>10697</v>
      </c>
      <c r="H3331" s="37">
        <v>8.0975762099999997</v>
      </c>
      <c r="I3331" s="24" t="s">
        <v>14950</v>
      </c>
      <c r="J3331" s="37">
        <v>8.6225869700000004</v>
      </c>
      <c r="K3331" s="24" t="s">
        <v>74</v>
      </c>
      <c r="L3331" s="28">
        <v>7120</v>
      </c>
      <c r="M3331" s="28">
        <v>0</v>
      </c>
      <c r="N3331" s="28">
        <v>7120</v>
      </c>
      <c r="O3331" s="25" t="s">
        <v>25739</v>
      </c>
      <c r="P3331" s="24">
        <v>19</v>
      </c>
      <c r="Q3331" s="24" t="s">
        <v>203</v>
      </c>
      <c r="R3331" s="28">
        <v>221</v>
      </c>
      <c r="S3331" s="28">
        <v>860</v>
      </c>
      <c r="T3331" s="29">
        <v>0.15182584269662922</v>
      </c>
      <c r="U3331" s="28">
        <v>11207</v>
      </c>
      <c r="V3331" s="63"/>
      <c r="W3331" s="61">
        <f>(Table134[[#This Row],[2042 Future AADT]]-Table134[[#This Row],[AADT 2022]])/20*($W$5-2022)+Table134[[#This Row],[AADT 2022]]</f>
        <v>11207</v>
      </c>
      <c r="X3331" s="63"/>
    </row>
    <row r="3332" spans="1:24" s="21" customFormat="1" ht="24" customHeight="1" x14ac:dyDescent="0.25">
      <c r="A3332" s="24" t="s">
        <v>14954</v>
      </c>
      <c r="B3332" s="25" t="s">
        <v>20929</v>
      </c>
      <c r="C3332" s="24">
        <v>7469</v>
      </c>
      <c r="D3332" s="24" t="s">
        <v>17076</v>
      </c>
      <c r="E3332" s="24" t="s">
        <v>10696</v>
      </c>
      <c r="F3332" s="26">
        <f>Table134[[#This Row],[ToMeasure]]-Table134[[#This Row],[FromMeasure]]</f>
        <v>0.50324515999999875</v>
      </c>
      <c r="G3332" s="27" t="s">
        <v>10697</v>
      </c>
      <c r="H3332" s="37">
        <v>8.6225869700000004</v>
      </c>
      <c r="I3332" s="24" t="s">
        <v>74</v>
      </c>
      <c r="J3332" s="37">
        <v>9.1258321299999992</v>
      </c>
      <c r="K3332" s="24" t="s">
        <v>1785</v>
      </c>
      <c r="L3332" s="28">
        <v>11682</v>
      </c>
      <c r="M3332" s="28">
        <v>0</v>
      </c>
      <c r="N3332" s="28">
        <v>11682</v>
      </c>
      <c r="O3332" s="25" t="s">
        <v>25740</v>
      </c>
      <c r="P3332" s="24">
        <v>19</v>
      </c>
      <c r="Q3332" s="24" t="s">
        <v>203</v>
      </c>
      <c r="R3332" s="28">
        <v>365</v>
      </c>
      <c r="S3332" s="28">
        <v>1412</v>
      </c>
      <c r="T3332" s="29">
        <v>0.15211436397877076</v>
      </c>
      <c r="U3332" s="28">
        <v>18388</v>
      </c>
      <c r="V3332" s="63"/>
      <c r="W3332" s="61">
        <f>(Table134[[#This Row],[2042 Future AADT]]-Table134[[#This Row],[AADT 2022]])/20*($W$5-2022)+Table134[[#This Row],[AADT 2022]]</f>
        <v>18388</v>
      </c>
      <c r="X3332" s="63"/>
    </row>
    <row r="3333" spans="1:24" s="21" customFormat="1" ht="24" customHeight="1" x14ac:dyDescent="0.25">
      <c r="A3333" s="24" t="s">
        <v>14283</v>
      </c>
      <c r="B3333" s="25" t="s">
        <v>20919</v>
      </c>
      <c r="C3333" s="24">
        <v>7458</v>
      </c>
      <c r="D3333" s="24" t="s">
        <v>17076</v>
      </c>
      <c r="E3333" s="24" t="s">
        <v>10696</v>
      </c>
      <c r="F3333" s="26">
        <f>Table134[[#This Row],[ToMeasure]]-Table134[[#This Row],[FromMeasure]]</f>
        <v>0.49710385000000024</v>
      </c>
      <c r="G3333" s="27" t="s">
        <v>10697</v>
      </c>
      <c r="H3333" s="37">
        <v>9.1258321299999992</v>
      </c>
      <c r="I3333" s="24" t="s">
        <v>1785</v>
      </c>
      <c r="J3333" s="37">
        <v>9.6229359799999994</v>
      </c>
      <c r="K3333" s="24" t="s">
        <v>532</v>
      </c>
      <c r="L3333" s="28">
        <v>7024</v>
      </c>
      <c r="M3333" s="28">
        <v>0</v>
      </c>
      <c r="N3333" s="28">
        <v>7024</v>
      </c>
      <c r="O3333" s="25" t="s">
        <v>25741</v>
      </c>
      <c r="P3333" s="24">
        <v>17</v>
      </c>
      <c r="Q3333" s="24" t="s">
        <v>203</v>
      </c>
      <c r="R3333" s="28">
        <v>217</v>
      </c>
      <c r="S3333" s="28">
        <v>847</v>
      </c>
      <c r="T3333" s="29">
        <v>0.15148063781321183</v>
      </c>
      <c r="U3333" s="28">
        <v>11056</v>
      </c>
      <c r="V3333" s="63"/>
      <c r="W3333" s="61">
        <f>(Table134[[#This Row],[2042 Future AADT]]-Table134[[#This Row],[AADT 2022]])/20*($W$5-2022)+Table134[[#This Row],[AADT 2022]]</f>
        <v>11056</v>
      </c>
      <c r="X3333" s="63"/>
    </row>
    <row r="3334" spans="1:24" s="21" customFormat="1" ht="24" customHeight="1" x14ac:dyDescent="0.25">
      <c r="A3334" s="24" t="s">
        <v>14956</v>
      </c>
      <c r="B3334" s="25" t="s">
        <v>20920</v>
      </c>
      <c r="C3334" s="24">
        <v>7459</v>
      </c>
      <c r="D3334" s="24" t="s">
        <v>17076</v>
      </c>
      <c r="E3334" s="24" t="s">
        <v>10696</v>
      </c>
      <c r="F3334" s="26">
        <f>Table134[[#This Row],[ToMeasure]]-Table134[[#This Row],[FromMeasure]]</f>
        <v>0.50754336000000144</v>
      </c>
      <c r="G3334" s="27" t="s">
        <v>10697</v>
      </c>
      <c r="H3334" s="37">
        <v>9.6229359799999994</v>
      </c>
      <c r="I3334" s="24" t="s">
        <v>532</v>
      </c>
      <c r="J3334" s="37">
        <v>10.130479340000001</v>
      </c>
      <c r="K3334" s="24" t="s">
        <v>5432</v>
      </c>
      <c r="L3334" s="28">
        <v>12497</v>
      </c>
      <c r="M3334" s="28">
        <v>0</v>
      </c>
      <c r="N3334" s="28">
        <v>12497</v>
      </c>
      <c r="O3334" s="25" t="s">
        <v>25742</v>
      </c>
      <c r="P3334" s="24">
        <v>12</v>
      </c>
      <c r="Q3334" s="24" t="s">
        <v>203</v>
      </c>
      <c r="R3334" s="28">
        <v>396</v>
      </c>
      <c r="S3334" s="28">
        <v>1539</v>
      </c>
      <c r="T3334" s="29">
        <v>0.15483716091862046</v>
      </c>
      <c r="U3334" s="28">
        <v>19671</v>
      </c>
      <c r="V3334" s="63"/>
      <c r="W3334" s="61">
        <f>(Table134[[#This Row],[2042 Future AADT]]-Table134[[#This Row],[AADT 2022]])/20*($W$5-2022)+Table134[[#This Row],[AADT 2022]]</f>
        <v>19671</v>
      </c>
      <c r="X3334" s="63"/>
    </row>
    <row r="3335" spans="1:24" s="21" customFormat="1" ht="24" customHeight="1" x14ac:dyDescent="0.25">
      <c r="A3335" s="24" t="s">
        <v>16786</v>
      </c>
      <c r="B3335" s="25" t="s">
        <v>19514</v>
      </c>
      <c r="C3335" s="24">
        <v>4778</v>
      </c>
      <c r="D3335" s="24" t="s">
        <v>17076</v>
      </c>
      <c r="E3335" s="24" t="s">
        <v>16787</v>
      </c>
      <c r="F3335" s="26">
        <f>Table134[[#This Row],[ToMeasure]]-Table134[[#This Row],[FromMeasure]]</f>
        <v>0.15249012000000001</v>
      </c>
      <c r="G3335" s="27" t="s">
        <v>16788</v>
      </c>
      <c r="H3335" s="37">
        <v>0</v>
      </c>
      <c r="I3335" s="24" t="s">
        <v>2205</v>
      </c>
      <c r="J3335" s="37">
        <v>0.15249012000000001</v>
      </c>
      <c r="K3335" s="24" t="s">
        <v>16789</v>
      </c>
      <c r="L3335" s="28">
        <v>145</v>
      </c>
      <c r="M3335" s="28">
        <v>151</v>
      </c>
      <c r="N3335" s="28">
        <v>296</v>
      </c>
      <c r="O3335" s="25" t="s">
        <v>25743</v>
      </c>
      <c r="P3335" s="24">
        <v>15</v>
      </c>
      <c r="Q3335" s="24">
        <v>54</v>
      </c>
      <c r="R3335" s="28">
        <v>26</v>
      </c>
      <c r="S3335" s="28">
        <v>4</v>
      </c>
      <c r="T3335" s="29">
        <v>0.10135135135135136</v>
      </c>
      <c r="U3335" s="28">
        <v>466</v>
      </c>
      <c r="V3335" s="63"/>
      <c r="W3335" s="61">
        <f>(Table134[[#This Row],[2042 Future AADT]]-Table134[[#This Row],[AADT 2022]])/20*($W$5-2022)+Table134[[#This Row],[AADT 2022]]</f>
        <v>466</v>
      </c>
      <c r="X3335" s="63"/>
    </row>
    <row r="3336" spans="1:24" s="21" customFormat="1" ht="24" customHeight="1" x14ac:dyDescent="0.25">
      <c r="A3336" s="24" t="s">
        <v>14292</v>
      </c>
      <c r="B3336" s="25" t="s">
        <v>20981</v>
      </c>
      <c r="C3336" s="24">
        <v>7547</v>
      </c>
      <c r="D3336" s="24" t="s">
        <v>17076</v>
      </c>
      <c r="E3336" s="24" t="s">
        <v>14293</v>
      </c>
      <c r="F3336" s="26">
        <f>Table134[[#This Row],[ToMeasure]]-Table134[[#This Row],[FromMeasure]]</f>
        <v>0.2532297</v>
      </c>
      <c r="G3336" s="27" t="s">
        <v>14294</v>
      </c>
      <c r="H3336" s="37">
        <v>0</v>
      </c>
      <c r="I3336" s="24" t="s">
        <v>10650</v>
      </c>
      <c r="J3336" s="37">
        <v>0.2532297</v>
      </c>
      <c r="K3336" s="24" t="s">
        <v>1919</v>
      </c>
      <c r="L3336" s="28">
        <v>3461</v>
      </c>
      <c r="M3336" s="28">
        <v>0</v>
      </c>
      <c r="N3336" s="28">
        <v>3461</v>
      </c>
      <c r="O3336" s="25" t="s">
        <v>25744</v>
      </c>
      <c r="P3336" s="24">
        <v>13</v>
      </c>
      <c r="Q3336" s="24" t="s">
        <v>203</v>
      </c>
      <c r="R3336" s="28">
        <v>320</v>
      </c>
      <c r="S3336" s="28">
        <v>51</v>
      </c>
      <c r="T3336" s="29">
        <v>0.10719445247038428</v>
      </c>
      <c r="U3336" s="28">
        <v>5448</v>
      </c>
      <c r="V3336" s="63"/>
      <c r="W3336" s="61">
        <f>(Table134[[#This Row],[2042 Future AADT]]-Table134[[#This Row],[AADT 2022]])/20*($W$5-2022)+Table134[[#This Row],[AADT 2022]]</f>
        <v>5448</v>
      </c>
      <c r="X3336" s="63"/>
    </row>
    <row r="3337" spans="1:24" s="21" customFormat="1" ht="24" customHeight="1" x14ac:dyDescent="0.25">
      <c r="A3337" s="24" t="s">
        <v>14303</v>
      </c>
      <c r="B3337" s="25" t="s">
        <v>20779</v>
      </c>
      <c r="C3337" s="24">
        <v>7209</v>
      </c>
      <c r="D3337" s="24" t="s">
        <v>17076</v>
      </c>
      <c r="E3337" s="24" t="s">
        <v>14304</v>
      </c>
      <c r="F3337" s="26">
        <f>Table134[[#This Row],[ToMeasure]]-Table134[[#This Row],[FromMeasure]]</f>
        <v>0.74784769999999945</v>
      </c>
      <c r="G3337" s="27" t="s">
        <v>10745</v>
      </c>
      <c r="H3337" s="37">
        <v>6.2221380000000002</v>
      </c>
      <c r="I3337" s="24" t="s">
        <v>10460</v>
      </c>
      <c r="J3337" s="37">
        <v>6.9699856999999996</v>
      </c>
      <c r="K3337" s="24" t="s">
        <v>5275</v>
      </c>
      <c r="L3337" s="28" t="s">
        <v>203</v>
      </c>
      <c r="M3337" s="28" t="s">
        <v>203</v>
      </c>
      <c r="N3337" s="32">
        <v>8768</v>
      </c>
      <c r="O3337" s="25" t="s">
        <v>25745</v>
      </c>
      <c r="P3337" s="24">
        <v>11</v>
      </c>
      <c r="Q3337" s="24" t="s">
        <v>203</v>
      </c>
      <c r="R3337" s="28" t="s">
        <v>203</v>
      </c>
      <c r="S3337" s="28" t="s">
        <v>203</v>
      </c>
      <c r="T3337" s="29" t="s">
        <v>203</v>
      </c>
      <c r="U3337" s="28" t="s">
        <v>203</v>
      </c>
      <c r="V3337" s="63"/>
      <c r="W3337" s="61" t="e">
        <f>(Table134[[#This Row],[2042 Future AADT]]-Table134[[#This Row],[AADT 2022]])/20*($W$5-2022)+Table134[[#This Row],[AADT 2022]]</f>
        <v>#VALUE!</v>
      </c>
      <c r="X3337" s="63"/>
    </row>
    <row r="3338" spans="1:24" s="21" customFormat="1" ht="24" customHeight="1" x14ac:dyDescent="0.25">
      <c r="A3338" s="24" t="s">
        <v>14983</v>
      </c>
      <c r="B3338" s="25" t="s">
        <v>20787</v>
      </c>
      <c r="C3338" s="24">
        <v>7218</v>
      </c>
      <c r="D3338" s="24" t="s">
        <v>17076</v>
      </c>
      <c r="E3338" s="24" t="s">
        <v>14304</v>
      </c>
      <c r="F3338" s="26">
        <f>Table134[[#This Row],[ToMeasure]]-Table134[[#This Row],[FromMeasure]]</f>
        <v>0.10057330000000064</v>
      </c>
      <c r="G3338" s="27" t="s">
        <v>10745</v>
      </c>
      <c r="H3338" s="37">
        <v>8.1217024000000002</v>
      </c>
      <c r="I3338" s="24" t="s">
        <v>9666</v>
      </c>
      <c r="J3338" s="37">
        <v>8.2222757000000009</v>
      </c>
      <c r="K3338" s="24" t="s">
        <v>10629</v>
      </c>
      <c r="L3338" s="28" t="s">
        <v>203</v>
      </c>
      <c r="M3338" s="28" t="s">
        <v>203</v>
      </c>
      <c r="N3338" s="32">
        <v>3980</v>
      </c>
      <c r="O3338" s="25" t="s">
        <v>25746</v>
      </c>
      <c r="P3338" s="24">
        <v>28</v>
      </c>
      <c r="Q3338" s="24" t="s">
        <v>203</v>
      </c>
      <c r="R3338" s="28">
        <v>114</v>
      </c>
      <c r="S3338" s="28">
        <v>441</v>
      </c>
      <c r="T3338" s="29">
        <v>0.13944723618090452</v>
      </c>
      <c r="U3338" s="28" t="s">
        <v>203</v>
      </c>
      <c r="V3338" s="63"/>
      <c r="W3338" s="61" t="e">
        <f>(Table134[[#This Row],[2042 Future AADT]]-Table134[[#This Row],[AADT 2022]])/20*($W$5-2022)+Table134[[#This Row],[AADT 2022]]</f>
        <v>#VALUE!</v>
      </c>
      <c r="X3338" s="63"/>
    </row>
    <row r="3339" spans="1:24" s="21" customFormat="1" ht="24" customHeight="1" x14ac:dyDescent="0.25">
      <c r="A3339" s="24" t="s">
        <v>16801</v>
      </c>
      <c r="B3339" s="25" t="s">
        <v>20729</v>
      </c>
      <c r="C3339" s="24">
        <v>7138</v>
      </c>
      <c r="D3339" s="24" t="s">
        <v>17076</v>
      </c>
      <c r="E3339" s="24" t="s">
        <v>10744</v>
      </c>
      <c r="F3339" s="26">
        <f>Table134[[#This Row],[ToMeasure]]-Table134[[#This Row],[FromMeasure]]</f>
        <v>0.12113589999999999</v>
      </c>
      <c r="G3339" s="27" t="s">
        <v>10745</v>
      </c>
      <c r="H3339" s="37">
        <v>0.1297903</v>
      </c>
      <c r="I3339" s="24" t="s">
        <v>15572</v>
      </c>
      <c r="J3339" s="37">
        <v>0.25092619999999999</v>
      </c>
      <c r="K3339" s="24" t="s">
        <v>14985</v>
      </c>
      <c r="L3339" s="28">
        <v>3309</v>
      </c>
      <c r="M3339" s="28">
        <v>0</v>
      </c>
      <c r="N3339" s="28">
        <v>3309</v>
      </c>
      <c r="O3339" s="25" t="s">
        <v>25747</v>
      </c>
      <c r="P3339" s="24">
        <v>16</v>
      </c>
      <c r="Q3339" s="24" t="s">
        <v>203</v>
      </c>
      <c r="R3339" s="28">
        <v>308</v>
      </c>
      <c r="S3339" s="28">
        <v>49</v>
      </c>
      <c r="T3339" s="29">
        <v>0.10788757932910245</v>
      </c>
      <c r="U3339" s="28">
        <v>5208</v>
      </c>
      <c r="V3339" s="63"/>
      <c r="W3339" s="61">
        <f>(Table134[[#This Row],[2042 Future AADT]]-Table134[[#This Row],[AADT 2022]])/20*($W$5-2022)+Table134[[#This Row],[AADT 2022]]</f>
        <v>5208</v>
      </c>
      <c r="X3339" s="63"/>
    </row>
    <row r="3340" spans="1:24" s="21" customFormat="1" ht="24" customHeight="1" x14ac:dyDescent="0.25">
      <c r="A3340" s="24" t="s">
        <v>14984</v>
      </c>
      <c r="B3340" s="25" t="s">
        <v>20737</v>
      </c>
      <c r="C3340" s="24">
        <v>7149</v>
      </c>
      <c r="D3340" s="24" t="s">
        <v>17076</v>
      </c>
      <c r="E3340" s="24" t="s">
        <v>10744</v>
      </c>
      <c r="F3340" s="26">
        <f>Table134[[#This Row],[ToMeasure]]-Table134[[#This Row],[FromMeasure]]</f>
        <v>0.60760310000000006</v>
      </c>
      <c r="G3340" s="27" t="s">
        <v>10745</v>
      </c>
      <c r="H3340" s="37">
        <v>0.25092619999999999</v>
      </c>
      <c r="I3340" s="24" t="s">
        <v>14985</v>
      </c>
      <c r="J3340" s="37">
        <v>0.85852930000000005</v>
      </c>
      <c r="K3340" s="24" t="s">
        <v>9630</v>
      </c>
      <c r="L3340" s="28">
        <v>3877</v>
      </c>
      <c r="M3340" s="28">
        <v>0</v>
      </c>
      <c r="N3340" s="28">
        <v>3877</v>
      </c>
      <c r="O3340" s="25" t="s">
        <v>25748</v>
      </c>
      <c r="P3340" s="24">
        <v>16</v>
      </c>
      <c r="Q3340" s="24" t="s">
        <v>203</v>
      </c>
      <c r="R3340" s="28">
        <v>360</v>
      </c>
      <c r="S3340" s="28">
        <v>60</v>
      </c>
      <c r="T3340" s="29">
        <v>0.10833118390508124</v>
      </c>
      <c r="U3340" s="28">
        <v>6103</v>
      </c>
      <c r="V3340" s="63"/>
      <c r="W3340" s="61">
        <f>(Table134[[#This Row],[2042 Future AADT]]-Table134[[#This Row],[AADT 2022]])/20*($W$5-2022)+Table134[[#This Row],[AADT 2022]]</f>
        <v>6103</v>
      </c>
      <c r="X3340" s="63"/>
    </row>
    <row r="3341" spans="1:24" s="21" customFormat="1" ht="24" customHeight="1" x14ac:dyDescent="0.25">
      <c r="A3341" s="24" t="s">
        <v>10743</v>
      </c>
      <c r="B3341" s="25" t="s">
        <v>20736</v>
      </c>
      <c r="C3341" s="24">
        <v>7148</v>
      </c>
      <c r="D3341" s="24" t="s">
        <v>17076</v>
      </c>
      <c r="E3341" s="24" t="s">
        <v>10744</v>
      </c>
      <c r="F3341" s="26">
        <f>Table134[[#This Row],[ToMeasure]]-Table134[[#This Row],[FromMeasure]]</f>
        <v>0.34247450000000002</v>
      </c>
      <c r="G3341" s="27" t="s">
        <v>10745</v>
      </c>
      <c r="H3341" s="37">
        <v>1.1036511</v>
      </c>
      <c r="I3341" s="24" t="s">
        <v>9634</v>
      </c>
      <c r="J3341" s="37">
        <v>1.4461256</v>
      </c>
      <c r="K3341" s="24" t="s">
        <v>10746</v>
      </c>
      <c r="L3341" s="28">
        <v>5313</v>
      </c>
      <c r="M3341" s="28">
        <v>0</v>
      </c>
      <c r="N3341" s="28">
        <v>5313</v>
      </c>
      <c r="O3341" s="25" t="s">
        <v>25749</v>
      </c>
      <c r="P3341" s="24">
        <v>18</v>
      </c>
      <c r="Q3341" s="24" t="s">
        <v>203</v>
      </c>
      <c r="R3341" s="28">
        <v>492</v>
      </c>
      <c r="S3341" s="28">
        <v>78</v>
      </c>
      <c r="T3341" s="29">
        <v>0.10728402032749859</v>
      </c>
      <c r="U3341" s="28">
        <v>8363</v>
      </c>
      <c r="V3341" s="63"/>
      <c r="W3341" s="61">
        <f>(Table134[[#This Row],[2042 Future AADT]]-Table134[[#This Row],[AADT 2022]])/20*($W$5-2022)+Table134[[#This Row],[AADT 2022]]</f>
        <v>8363</v>
      </c>
      <c r="X3341" s="63"/>
    </row>
    <row r="3342" spans="1:24" s="21" customFormat="1" ht="24" customHeight="1" x14ac:dyDescent="0.25">
      <c r="A3342" s="24" t="s">
        <v>14305</v>
      </c>
      <c r="B3342" s="25" t="s">
        <v>20746</v>
      </c>
      <c r="C3342" s="24">
        <v>7159</v>
      </c>
      <c r="D3342" s="24" t="s">
        <v>17076</v>
      </c>
      <c r="E3342" s="24" t="s">
        <v>10744</v>
      </c>
      <c r="F3342" s="26">
        <f>Table134[[#This Row],[ToMeasure]]-Table134[[#This Row],[FromMeasure]]</f>
        <v>0.34714479999999992</v>
      </c>
      <c r="G3342" s="27" t="s">
        <v>10745</v>
      </c>
      <c r="H3342" s="37">
        <v>1.4461256</v>
      </c>
      <c r="I3342" s="24" t="s">
        <v>10746</v>
      </c>
      <c r="J3342" s="37">
        <v>1.7932703999999999</v>
      </c>
      <c r="K3342" s="24" t="s">
        <v>5274</v>
      </c>
      <c r="L3342" s="28">
        <v>5822</v>
      </c>
      <c r="M3342" s="28">
        <v>0</v>
      </c>
      <c r="N3342" s="28">
        <v>5822</v>
      </c>
      <c r="O3342" s="25" t="s">
        <v>25750</v>
      </c>
      <c r="P3342" s="24">
        <v>18</v>
      </c>
      <c r="Q3342" s="24" t="s">
        <v>203</v>
      </c>
      <c r="R3342" s="28">
        <v>542</v>
      </c>
      <c r="S3342" s="28">
        <v>87</v>
      </c>
      <c r="T3342" s="29">
        <v>0.10803847475094469</v>
      </c>
      <c r="U3342" s="28">
        <v>9164</v>
      </c>
      <c r="V3342" s="63"/>
      <c r="W3342" s="61">
        <f>(Table134[[#This Row],[2042 Future AADT]]-Table134[[#This Row],[AADT 2022]])/20*($W$5-2022)+Table134[[#This Row],[AADT 2022]]</f>
        <v>9164</v>
      </c>
      <c r="X3342" s="63"/>
    </row>
    <row r="3343" spans="1:24" s="21" customFormat="1" ht="24" customHeight="1" x14ac:dyDescent="0.25">
      <c r="A3343" s="24" t="s">
        <v>14987</v>
      </c>
      <c r="B3343" s="25" t="s">
        <v>20745</v>
      </c>
      <c r="C3343" s="24">
        <v>7158</v>
      </c>
      <c r="D3343" s="24" t="s">
        <v>17076</v>
      </c>
      <c r="E3343" s="24" t="s">
        <v>10744</v>
      </c>
      <c r="F3343" s="26">
        <f>Table134[[#This Row],[ToMeasure]]-Table134[[#This Row],[FromMeasure]]</f>
        <v>0.34876810000000003</v>
      </c>
      <c r="G3343" s="27" t="s">
        <v>10745</v>
      </c>
      <c r="H3343" s="37">
        <v>2.0979790999999999</v>
      </c>
      <c r="I3343" s="24" t="s">
        <v>9642</v>
      </c>
      <c r="J3343" s="37">
        <v>2.4467471999999999</v>
      </c>
      <c r="K3343" s="24" t="s">
        <v>14308</v>
      </c>
      <c r="L3343" s="28">
        <v>3645</v>
      </c>
      <c r="M3343" s="28">
        <v>0</v>
      </c>
      <c r="N3343" s="28">
        <v>3645</v>
      </c>
      <c r="O3343" s="25" t="s">
        <v>25751</v>
      </c>
      <c r="P3343" s="24">
        <v>20</v>
      </c>
      <c r="Q3343" s="24" t="s">
        <v>203</v>
      </c>
      <c r="R3343" s="28">
        <v>339</v>
      </c>
      <c r="S3343" s="28">
        <v>53</v>
      </c>
      <c r="T3343" s="29">
        <v>0.1075445816186557</v>
      </c>
      <c r="U3343" s="28">
        <v>5737</v>
      </c>
      <c r="V3343" s="63"/>
      <c r="W3343" s="61">
        <f>(Table134[[#This Row],[2042 Future AADT]]-Table134[[#This Row],[AADT 2022]])/20*($W$5-2022)+Table134[[#This Row],[AADT 2022]]</f>
        <v>5737</v>
      </c>
      <c r="X3343" s="63"/>
    </row>
    <row r="3344" spans="1:24" s="21" customFormat="1" ht="24" customHeight="1" x14ac:dyDescent="0.25">
      <c r="A3344" s="24" t="s">
        <v>14307</v>
      </c>
      <c r="B3344" s="25" t="s">
        <v>20755</v>
      </c>
      <c r="C3344" s="24">
        <v>7169</v>
      </c>
      <c r="D3344" s="24" t="s">
        <v>17076</v>
      </c>
      <c r="E3344" s="24" t="s">
        <v>10744</v>
      </c>
      <c r="F3344" s="26">
        <f>Table134[[#This Row],[ToMeasure]]-Table134[[#This Row],[FromMeasure]]</f>
        <v>0.31972700000000032</v>
      </c>
      <c r="G3344" s="27" t="s">
        <v>10745</v>
      </c>
      <c r="H3344" s="37">
        <v>2.4467471999999999</v>
      </c>
      <c r="I3344" s="24" t="s">
        <v>14308</v>
      </c>
      <c r="J3344" s="37">
        <v>2.7664742000000002</v>
      </c>
      <c r="K3344" s="24" t="s">
        <v>14309</v>
      </c>
      <c r="L3344" s="28">
        <v>3525</v>
      </c>
      <c r="M3344" s="28">
        <v>0</v>
      </c>
      <c r="N3344" s="28">
        <v>3525</v>
      </c>
      <c r="O3344" s="25" t="s">
        <v>25752</v>
      </c>
      <c r="P3344" s="24">
        <v>16</v>
      </c>
      <c r="Q3344" s="24" t="s">
        <v>203</v>
      </c>
      <c r="R3344" s="28">
        <v>327</v>
      </c>
      <c r="S3344" s="28">
        <v>52</v>
      </c>
      <c r="T3344" s="29">
        <v>0.1075177304964539</v>
      </c>
      <c r="U3344" s="28">
        <v>5548</v>
      </c>
      <c r="V3344" s="63"/>
      <c r="W3344" s="61">
        <f>(Table134[[#This Row],[2042 Future AADT]]-Table134[[#This Row],[AADT 2022]])/20*($W$5-2022)+Table134[[#This Row],[AADT 2022]]</f>
        <v>5548</v>
      </c>
      <c r="X3344" s="63"/>
    </row>
    <row r="3345" spans="1:24" s="21" customFormat="1" ht="24" customHeight="1" x14ac:dyDescent="0.25">
      <c r="A3345" s="24" t="s">
        <v>10748</v>
      </c>
      <c r="B3345" s="25" t="s">
        <v>20754</v>
      </c>
      <c r="C3345" s="24">
        <v>7168</v>
      </c>
      <c r="D3345" s="24" t="s">
        <v>17076</v>
      </c>
      <c r="E3345" s="24" t="s">
        <v>10744</v>
      </c>
      <c r="F3345" s="26">
        <f>Table134[[#This Row],[ToMeasure]]-Table134[[#This Row],[FromMeasure]]</f>
        <v>0.76530770000000015</v>
      </c>
      <c r="G3345" s="27" t="s">
        <v>10745</v>
      </c>
      <c r="H3345" s="37">
        <v>3.185012</v>
      </c>
      <c r="I3345" s="24" t="s">
        <v>10749</v>
      </c>
      <c r="J3345" s="37">
        <v>3.9503197000000001</v>
      </c>
      <c r="K3345" s="24" t="s">
        <v>506</v>
      </c>
      <c r="L3345" s="28">
        <v>5604</v>
      </c>
      <c r="M3345" s="28">
        <v>0</v>
      </c>
      <c r="N3345" s="28">
        <v>5604</v>
      </c>
      <c r="O3345" s="25" t="s">
        <v>25753</v>
      </c>
      <c r="P3345" s="24">
        <v>12</v>
      </c>
      <c r="Q3345" s="24" t="s">
        <v>203</v>
      </c>
      <c r="R3345" s="28">
        <v>519</v>
      </c>
      <c r="S3345" s="28">
        <v>84</v>
      </c>
      <c r="T3345" s="29">
        <v>0.10760171306209849</v>
      </c>
      <c r="U3345" s="28">
        <v>8821</v>
      </c>
      <c r="V3345" s="63"/>
      <c r="W3345" s="61">
        <f>(Table134[[#This Row],[2042 Future AADT]]-Table134[[#This Row],[AADT 2022]])/20*($W$5-2022)+Table134[[#This Row],[AADT 2022]]</f>
        <v>8821</v>
      </c>
      <c r="X3345" s="63"/>
    </row>
    <row r="3346" spans="1:24" s="21" customFormat="1" ht="24" customHeight="1" x14ac:dyDescent="0.25">
      <c r="A3346" s="24" t="s">
        <v>14311</v>
      </c>
      <c r="B3346" s="25" t="s">
        <v>20762</v>
      </c>
      <c r="C3346" s="24">
        <v>7179</v>
      </c>
      <c r="D3346" s="24" t="s">
        <v>17076</v>
      </c>
      <c r="E3346" s="24" t="s">
        <v>10744</v>
      </c>
      <c r="F3346" s="26">
        <f>Table134[[#This Row],[ToMeasure]]-Table134[[#This Row],[FromMeasure]]</f>
        <v>0.84308730000000009</v>
      </c>
      <c r="G3346" s="27" t="s">
        <v>10745</v>
      </c>
      <c r="H3346" s="37">
        <v>3.9503197000000001</v>
      </c>
      <c r="I3346" s="24" t="s">
        <v>506</v>
      </c>
      <c r="J3346" s="37">
        <v>4.7934070000000002</v>
      </c>
      <c r="K3346" s="24" t="s">
        <v>14312</v>
      </c>
      <c r="L3346" s="28">
        <v>5850</v>
      </c>
      <c r="M3346" s="28">
        <v>0</v>
      </c>
      <c r="N3346" s="28">
        <v>5850</v>
      </c>
      <c r="O3346" s="25" t="s">
        <v>25754</v>
      </c>
      <c r="P3346" s="24">
        <v>14</v>
      </c>
      <c r="Q3346" s="24" t="s">
        <v>203</v>
      </c>
      <c r="R3346" s="28">
        <v>543</v>
      </c>
      <c r="S3346" s="28">
        <v>87</v>
      </c>
      <c r="T3346" s="29">
        <v>0.1076923076923077</v>
      </c>
      <c r="U3346" s="28">
        <v>9208</v>
      </c>
      <c r="V3346" s="63"/>
      <c r="W3346" s="61">
        <f>(Table134[[#This Row],[2042 Future AADT]]-Table134[[#This Row],[AADT 2022]])/20*($W$5-2022)+Table134[[#This Row],[AADT 2022]]</f>
        <v>9208</v>
      </c>
      <c r="X3346" s="63"/>
    </row>
    <row r="3347" spans="1:24" s="21" customFormat="1" ht="24" customHeight="1" x14ac:dyDescent="0.25">
      <c r="A3347" s="24" t="s">
        <v>14314</v>
      </c>
      <c r="B3347" s="25" t="s">
        <v>20761</v>
      </c>
      <c r="C3347" s="24">
        <v>7178</v>
      </c>
      <c r="D3347" s="24" t="s">
        <v>17076</v>
      </c>
      <c r="E3347" s="24" t="s">
        <v>10744</v>
      </c>
      <c r="F3347" s="26">
        <f>Table134[[#This Row],[ToMeasure]]-Table134[[#This Row],[FromMeasure]]</f>
        <v>0.50373979999999996</v>
      </c>
      <c r="G3347" s="27" t="s">
        <v>10745</v>
      </c>
      <c r="H3347" s="37">
        <v>4.9562492000000002</v>
      </c>
      <c r="I3347" s="24" t="s">
        <v>508</v>
      </c>
      <c r="J3347" s="37">
        <v>5.4599890000000002</v>
      </c>
      <c r="K3347" s="24" t="s">
        <v>5275</v>
      </c>
      <c r="L3347" s="28">
        <v>11608</v>
      </c>
      <c r="M3347" s="28">
        <v>0</v>
      </c>
      <c r="N3347" s="28">
        <v>11608</v>
      </c>
      <c r="O3347" s="25" t="s">
        <v>25755</v>
      </c>
      <c r="P3347" s="24">
        <v>11</v>
      </c>
      <c r="Q3347" s="24" t="s">
        <v>203</v>
      </c>
      <c r="R3347" s="28">
        <v>1077</v>
      </c>
      <c r="S3347" s="28">
        <v>174</v>
      </c>
      <c r="T3347" s="29">
        <v>0.10777050310130944</v>
      </c>
      <c r="U3347" s="28">
        <v>18271</v>
      </c>
      <c r="V3347" s="63"/>
      <c r="W3347" s="61">
        <f>(Table134[[#This Row],[2042 Future AADT]]-Table134[[#This Row],[AADT 2022]])/20*($W$5-2022)+Table134[[#This Row],[AADT 2022]]</f>
        <v>18271</v>
      </c>
      <c r="X3347" s="63"/>
    </row>
    <row r="3348" spans="1:24" s="21" customFormat="1" ht="24" customHeight="1" x14ac:dyDescent="0.25">
      <c r="A3348" s="24" t="s">
        <v>14989</v>
      </c>
      <c r="B3348" s="25" t="s">
        <v>20771</v>
      </c>
      <c r="C3348" s="24">
        <v>7188</v>
      </c>
      <c r="D3348" s="24" t="s">
        <v>17076</v>
      </c>
      <c r="E3348" s="24" t="s">
        <v>10744</v>
      </c>
      <c r="F3348" s="26">
        <f>Table134[[#This Row],[ToMeasure]]-Table134[[#This Row],[FromMeasure]]</f>
        <v>0.1560561000000007</v>
      </c>
      <c r="G3348" s="27" t="s">
        <v>10745</v>
      </c>
      <c r="H3348" s="37">
        <v>6.0659878999999997</v>
      </c>
      <c r="I3348" s="24" t="s">
        <v>5275</v>
      </c>
      <c r="J3348" s="37">
        <v>6.2220440000000004</v>
      </c>
      <c r="K3348" s="24" t="s">
        <v>10460</v>
      </c>
      <c r="L3348" s="28">
        <v>7591</v>
      </c>
      <c r="M3348" s="28">
        <v>0</v>
      </c>
      <c r="N3348" s="28">
        <v>7591</v>
      </c>
      <c r="O3348" s="25" t="s">
        <v>25579</v>
      </c>
      <c r="P3348" s="24">
        <v>15</v>
      </c>
      <c r="Q3348" s="24" t="s">
        <v>203</v>
      </c>
      <c r="R3348" s="28">
        <v>704</v>
      </c>
      <c r="S3348" s="28">
        <v>114</v>
      </c>
      <c r="T3348" s="29">
        <v>0.10775918851271242</v>
      </c>
      <c r="U3348" s="28">
        <v>11948</v>
      </c>
      <c r="V3348" s="63"/>
      <c r="W3348" s="61">
        <f>(Table134[[#This Row],[2042 Future AADT]]-Table134[[#This Row],[AADT 2022]])/20*($W$5-2022)+Table134[[#This Row],[AADT 2022]]</f>
        <v>11948</v>
      </c>
      <c r="X3348" s="63"/>
    </row>
    <row r="3349" spans="1:24" s="21" customFormat="1" ht="24" customHeight="1" x14ac:dyDescent="0.25">
      <c r="A3349" s="24" t="s">
        <v>14316</v>
      </c>
      <c r="B3349" s="25" t="s">
        <v>20779</v>
      </c>
      <c r="C3349" s="24">
        <v>7209</v>
      </c>
      <c r="D3349" s="24" t="s">
        <v>17076</v>
      </c>
      <c r="E3349" s="24" t="s">
        <v>10744</v>
      </c>
      <c r="F3349" s="26">
        <f>Table134[[#This Row],[ToMeasure]]-Table134[[#This Row],[FromMeasure]]</f>
        <v>0.74799400000000027</v>
      </c>
      <c r="G3349" s="27" t="s">
        <v>10745</v>
      </c>
      <c r="H3349" s="37">
        <v>6.2220442</v>
      </c>
      <c r="I3349" s="24" t="s">
        <v>10460</v>
      </c>
      <c r="J3349" s="37">
        <v>6.9700382000000003</v>
      </c>
      <c r="K3349" s="24" t="s">
        <v>5275</v>
      </c>
      <c r="L3349" s="28" t="s">
        <v>203</v>
      </c>
      <c r="M3349" s="28" t="s">
        <v>203</v>
      </c>
      <c r="N3349" s="32">
        <v>8768</v>
      </c>
      <c r="O3349" s="25" t="s">
        <v>25745</v>
      </c>
      <c r="P3349" s="24">
        <v>11</v>
      </c>
      <c r="Q3349" s="24" t="s">
        <v>203</v>
      </c>
      <c r="R3349" s="28">
        <v>781</v>
      </c>
      <c r="S3349" s="28">
        <v>127</v>
      </c>
      <c r="T3349" s="29">
        <v>0.10355839416058395</v>
      </c>
      <c r="U3349" s="28">
        <v>13801</v>
      </c>
      <c r="V3349" s="63"/>
      <c r="W3349" s="61">
        <f>(Table134[[#This Row],[2042 Future AADT]]-Table134[[#This Row],[AADT 2022]])/20*($W$5-2022)+Table134[[#This Row],[AADT 2022]]</f>
        <v>13801</v>
      </c>
      <c r="X3349" s="63"/>
    </row>
    <row r="3350" spans="1:24" s="21" customFormat="1" ht="24" customHeight="1" x14ac:dyDescent="0.25">
      <c r="A3350" s="24" t="s">
        <v>14317</v>
      </c>
      <c r="B3350" s="25" t="s">
        <v>20787</v>
      </c>
      <c r="C3350" s="24">
        <v>7218</v>
      </c>
      <c r="D3350" s="24" t="s">
        <v>17076</v>
      </c>
      <c r="E3350" s="24" t="s">
        <v>10744</v>
      </c>
      <c r="F3350" s="26">
        <f>Table134[[#This Row],[ToMeasure]]-Table134[[#This Row],[FromMeasure]]</f>
        <v>0.3820820100000013</v>
      </c>
      <c r="G3350" s="27" t="s">
        <v>10745</v>
      </c>
      <c r="H3350" s="37">
        <v>8.0710979999999992</v>
      </c>
      <c r="I3350" s="24" t="s">
        <v>9666</v>
      </c>
      <c r="J3350" s="37">
        <v>8.4531800100000005</v>
      </c>
      <c r="K3350" s="24" t="s">
        <v>10629</v>
      </c>
      <c r="L3350" s="28" t="s">
        <v>203</v>
      </c>
      <c r="M3350" s="28" t="s">
        <v>203</v>
      </c>
      <c r="N3350" s="32">
        <v>3980</v>
      </c>
      <c r="O3350" s="25" t="s">
        <v>25746</v>
      </c>
      <c r="P3350" s="24">
        <v>28</v>
      </c>
      <c r="Q3350" s="24" t="s">
        <v>203</v>
      </c>
      <c r="R3350" s="28" t="s">
        <v>203</v>
      </c>
      <c r="S3350" s="28" t="s">
        <v>203</v>
      </c>
      <c r="T3350" s="29" t="s">
        <v>203</v>
      </c>
      <c r="U3350" s="28" t="s">
        <v>203</v>
      </c>
      <c r="V3350" s="63"/>
      <c r="W3350" s="61" t="e">
        <f>(Table134[[#This Row],[2042 Future AADT]]-Table134[[#This Row],[AADT 2022]])/20*($W$5-2022)+Table134[[#This Row],[AADT 2022]]</f>
        <v>#VALUE!</v>
      </c>
      <c r="X3350" s="63"/>
    </row>
    <row r="3351" spans="1:24" s="21" customFormat="1" ht="24" customHeight="1" x14ac:dyDescent="0.25">
      <c r="A3351" s="24" t="s">
        <v>14318</v>
      </c>
      <c r="B3351" s="25" t="s">
        <v>20797</v>
      </c>
      <c r="C3351" s="24">
        <v>7229</v>
      </c>
      <c r="D3351" s="24" t="s">
        <v>17076</v>
      </c>
      <c r="E3351" s="24" t="s">
        <v>10744</v>
      </c>
      <c r="F3351" s="26">
        <f>Table134[[#This Row],[ToMeasure]]-Table134[[#This Row],[FromMeasure]]</f>
        <v>0.49225976999999865</v>
      </c>
      <c r="G3351" s="27" t="s">
        <v>10745</v>
      </c>
      <c r="H3351" s="37">
        <v>8.4531800100000005</v>
      </c>
      <c r="I3351" s="24" t="s">
        <v>10629</v>
      </c>
      <c r="J3351" s="37">
        <v>8.9454397799999992</v>
      </c>
      <c r="K3351" s="24" t="s">
        <v>92</v>
      </c>
      <c r="L3351" s="28">
        <v>4192</v>
      </c>
      <c r="M3351" s="28">
        <v>0</v>
      </c>
      <c r="N3351" s="28">
        <v>4192</v>
      </c>
      <c r="O3351" s="25" t="s">
        <v>25756</v>
      </c>
      <c r="P3351" s="24">
        <v>29</v>
      </c>
      <c r="Q3351" s="24" t="s">
        <v>203</v>
      </c>
      <c r="R3351" s="28" t="s">
        <v>203</v>
      </c>
      <c r="S3351" s="28" t="s">
        <v>203</v>
      </c>
      <c r="T3351" s="29" t="s">
        <v>203</v>
      </c>
      <c r="U3351" s="28">
        <v>6598</v>
      </c>
      <c r="V3351" s="63"/>
      <c r="W3351" s="61">
        <f>(Table134[[#This Row],[2042 Future AADT]]-Table134[[#This Row],[AADT 2022]])/20*($W$5-2022)+Table134[[#This Row],[AADT 2022]]</f>
        <v>6598</v>
      </c>
      <c r="X3351" s="63"/>
    </row>
    <row r="3352" spans="1:24" s="21" customFormat="1" ht="24" customHeight="1" x14ac:dyDescent="0.25">
      <c r="A3352" s="24" t="s">
        <v>14990</v>
      </c>
      <c r="B3352" s="25" t="s">
        <v>20796</v>
      </c>
      <c r="C3352" s="24">
        <v>7228</v>
      </c>
      <c r="D3352" s="24" t="s">
        <v>17076</v>
      </c>
      <c r="E3352" s="24" t="s">
        <v>10744</v>
      </c>
      <c r="F3352" s="26">
        <f>Table134[[#This Row],[ToMeasure]]-Table134[[#This Row],[FromMeasure]]</f>
        <v>0.98651789000000001</v>
      </c>
      <c r="G3352" s="27" t="s">
        <v>10745</v>
      </c>
      <c r="H3352" s="37">
        <v>8.9454397799999992</v>
      </c>
      <c r="I3352" s="24" t="s">
        <v>92</v>
      </c>
      <c r="J3352" s="37">
        <v>9.9319576699999992</v>
      </c>
      <c r="K3352" s="24" t="s">
        <v>524</v>
      </c>
      <c r="L3352" s="28">
        <v>4885</v>
      </c>
      <c r="M3352" s="28">
        <v>0</v>
      </c>
      <c r="N3352" s="28">
        <v>4885</v>
      </c>
      <c r="O3352" s="25" t="s">
        <v>25757</v>
      </c>
      <c r="P3352" s="24">
        <v>18</v>
      </c>
      <c r="Q3352" s="24" t="s">
        <v>203</v>
      </c>
      <c r="R3352" s="28" t="s">
        <v>203</v>
      </c>
      <c r="S3352" s="28" t="s">
        <v>203</v>
      </c>
      <c r="T3352" s="29" t="s">
        <v>203</v>
      </c>
      <c r="U3352" s="28">
        <v>7689</v>
      </c>
      <c r="V3352" s="63"/>
      <c r="W3352" s="61">
        <f>(Table134[[#This Row],[2042 Future AADT]]-Table134[[#This Row],[AADT 2022]])/20*($W$5-2022)+Table134[[#This Row],[AADT 2022]]</f>
        <v>7689</v>
      </c>
      <c r="X3352" s="63"/>
    </row>
    <row r="3353" spans="1:24" s="21" customFormat="1" ht="24" customHeight="1" x14ac:dyDescent="0.25">
      <c r="A3353" s="24" t="s">
        <v>14320</v>
      </c>
      <c r="B3353" s="25" t="s">
        <v>20810</v>
      </c>
      <c r="C3353" s="24">
        <v>7249</v>
      </c>
      <c r="D3353" s="24" t="s">
        <v>17076</v>
      </c>
      <c r="E3353" s="24" t="s">
        <v>10744</v>
      </c>
      <c r="F3353" s="26">
        <f>Table134[[#This Row],[ToMeasure]]-Table134[[#This Row],[FromMeasure]]</f>
        <v>1.0491049300000004</v>
      </c>
      <c r="G3353" s="27" t="s">
        <v>10745</v>
      </c>
      <c r="H3353" s="37">
        <v>9.9319576699999992</v>
      </c>
      <c r="I3353" s="24" t="s">
        <v>524</v>
      </c>
      <c r="J3353" s="37">
        <v>10.9810626</v>
      </c>
      <c r="K3353" s="24" t="s">
        <v>5295</v>
      </c>
      <c r="L3353" s="28">
        <v>7908</v>
      </c>
      <c r="M3353" s="28">
        <v>0</v>
      </c>
      <c r="N3353" s="28">
        <v>7908</v>
      </c>
      <c r="O3353" s="25" t="s">
        <v>25758</v>
      </c>
      <c r="P3353" s="24">
        <v>23</v>
      </c>
      <c r="Q3353" s="24" t="s">
        <v>203</v>
      </c>
      <c r="R3353" s="28">
        <v>724</v>
      </c>
      <c r="S3353" s="28">
        <v>116</v>
      </c>
      <c r="T3353" s="29">
        <v>0.1062215477996965</v>
      </c>
      <c r="U3353" s="28">
        <v>12447</v>
      </c>
      <c r="V3353" s="63"/>
      <c r="W3353" s="61">
        <f>(Table134[[#This Row],[2042 Future AADT]]-Table134[[#This Row],[AADT 2022]])/20*($W$5-2022)+Table134[[#This Row],[AADT 2022]]</f>
        <v>12447</v>
      </c>
      <c r="X3353" s="63"/>
    </row>
    <row r="3354" spans="1:24" s="21" customFormat="1" ht="24" customHeight="1" x14ac:dyDescent="0.25">
      <c r="A3354" s="24" t="s">
        <v>16803</v>
      </c>
      <c r="B3354" s="25" t="s">
        <v>20719</v>
      </c>
      <c r="C3354" s="24">
        <v>7122</v>
      </c>
      <c r="D3354" s="24" t="s">
        <v>17076</v>
      </c>
      <c r="E3354" s="24" t="s">
        <v>14323</v>
      </c>
      <c r="F3354" s="26">
        <f>Table134[[#This Row],[ToMeasure]]-Table134[[#This Row],[FromMeasure]]</f>
        <v>0.91767999999999994</v>
      </c>
      <c r="G3354" s="27" t="s">
        <v>14324</v>
      </c>
      <c r="H3354" s="37">
        <v>0.58518700000000001</v>
      </c>
      <c r="I3354" s="24" t="s">
        <v>5270</v>
      </c>
      <c r="J3354" s="37">
        <v>1.502867</v>
      </c>
      <c r="K3354" s="24" t="s">
        <v>498</v>
      </c>
      <c r="L3354" s="28">
        <v>7477</v>
      </c>
      <c r="M3354" s="28">
        <v>0</v>
      </c>
      <c r="N3354" s="28">
        <v>7477</v>
      </c>
      <c r="O3354" s="25" t="s">
        <v>25759</v>
      </c>
      <c r="P3354" s="24">
        <v>11</v>
      </c>
      <c r="Q3354" s="24" t="s">
        <v>203</v>
      </c>
      <c r="R3354" s="28">
        <v>689</v>
      </c>
      <c r="S3354" s="28">
        <v>112</v>
      </c>
      <c r="T3354" s="29">
        <v>0.10712852748428514</v>
      </c>
      <c r="U3354" s="28">
        <v>11769</v>
      </c>
      <c r="V3354" s="63"/>
      <c r="W3354" s="61">
        <f>(Table134[[#This Row],[2042 Future AADT]]-Table134[[#This Row],[AADT 2022]])/20*($W$5-2022)+Table134[[#This Row],[AADT 2022]]</f>
        <v>11769</v>
      </c>
      <c r="X3354" s="63"/>
    </row>
    <row r="3355" spans="1:24" s="21" customFormat="1" ht="24" customHeight="1" x14ac:dyDescent="0.25">
      <c r="A3355" s="24" t="s">
        <v>14322</v>
      </c>
      <c r="B3355" s="25" t="s">
        <v>20728</v>
      </c>
      <c r="C3355" s="24">
        <v>7136</v>
      </c>
      <c r="D3355" s="24" t="s">
        <v>17076</v>
      </c>
      <c r="E3355" s="24" t="s">
        <v>14323</v>
      </c>
      <c r="F3355" s="26">
        <f>Table134[[#This Row],[ToMeasure]]-Table134[[#This Row],[FromMeasure]]</f>
        <v>0.29324700000000004</v>
      </c>
      <c r="G3355" s="27" t="s">
        <v>14324</v>
      </c>
      <c r="H3355" s="37">
        <v>1.6406970000000001</v>
      </c>
      <c r="I3355" s="24" t="s">
        <v>9626</v>
      </c>
      <c r="J3355" s="37">
        <v>1.9339440000000001</v>
      </c>
      <c r="K3355" s="24" t="s">
        <v>14325</v>
      </c>
      <c r="L3355" s="28">
        <v>2843</v>
      </c>
      <c r="M3355" s="28">
        <v>0</v>
      </c>
      <c r="N3355" s="28">
        <v>2843</v>
      </c>
      <c r="O3355" s="25" t="s">
        <v>25760</v>
      </c>
      <c r="P3355" s="24">
        <v>14</v>
      </c>
      <c r="Q3355" s="24" t="s">
        <v>203</v>
      </c>
      <c r="R3355" s="28">
        <v>264</v>
      </c>
      <c r="S3355" s="28">
        <v>43</v>
      </c>
      <c r="T3355" s="29">
        <v>0.10798452339078438</v>
      </c>
      <c r="U3355" s="28">
        <v>4475</v>
      </c>
      <c r="V3355" s="63"/>
      <c r="W3355" s="61">
        <f>(Table134[[#This Row],[2042 Future AADT]]-Table134[[#This Row],[AADT 2022]])/20*($W$5-2022)+Table134[[#This Row],[AADT 2022]]</f>
        <v>4475</v>
      </c>
      <c r="X3355" s="63"/>
    </row>
    <row r="3356" spans="1:24" s="21" customFormat="1" ht="24" customHeight="1" x14ac:dyDescent="0.25">
      <c r="A3356" s="24" t="s">
        <v>14992</v>
      </c>
      <c r="B3356" s="25" t="s">
        <v>20735</v>
      </c>
      <c r="C3356" s="24">
        <v>7147</v>
      </c>
      <c r="D3356" s="24" t="s">
        <v>17076</v>
      </c>
      <c r="E3356" s="24" t="s">
        <v>14323</v>
      </c>
      <c r="F3356" s="26">
        <f>Table134[[#This Row],[ToMeasure]]-Table134[[#This Row],[FromMeasure]]</f>
        <v>0.4719709999999997</v>
      </c>
      <c r="G3356" s="27" t="s">
        <v>14324</v>
      </c>
      <c r="H3356" s="37">
        <v>1.9339440000000001</v>
      </c>
      <c r="I3356" s="24" t="s">
        <v>14325</v>
      </c>
      <c r="J3356" s="37">
        <v>2.4059149999999998</v>
      </c>
      <c r="K3356" s="24" t="s">
        <v>12776</v>
      </c>
      <c r="L3356" s="28">
        <v>3155</v>
      </c>
      <c r="M3356" s="28">
        <v>0</v>
      </c>
      <c r="N3356" s="28">
        <v>3155</v>
      </c>
      <c r="O3356" s="25" t="s">
        <v>25761</v>
      </c>
      <c r="P3356" s="24">
        <v>15</v>
      </c>
      <c r="Q3356" s="24" t="s">
        <v>203</v>
      </c>
      <c r="R3356" s="28">
        <v>293</v>
      </c>
      <c r="S3356" s="28">
        <v>48</v>
      </c>
      <c r="T3356" s="29">
        <v>0.1080824088748019</v>
      </c>
      <c r="U3356" s="28">
        <v>4966</v>
      </c>
      <c r="V3356" s="63"/>
      <c r="W3356" s="61">
        <f>(Table134[[#This Row],[2042 Future AADT]]-Table134[[#This Row],[AADT 2022]])/20*($W$5-2022)+Table134[[#This Row],[AADT 2022]]</f>
        <v>4966</v>
      </c>
      <c r="X3356" s="63"/>
    </row>
    <row r="3357" spans="1:24" s="21" customFormat="1" ht="24" customHeight="1" x14ac:dyDescent="0.25">
      <c r="A3357" s="24" t="s">
        <v>16805</v>
      </c>
      <c r="B3357" s="25" t="s">
        <v>20734</v>
      </c>
      <c r="C3357" s="24">
        <v>7146</v>
      </c>
      <c r="D3357" s="24" t="s">
        <v>17076</v>
      </c>
      <c r="E3357" s="24" t="s">
        <v>14323</v>
      </c>
      <c r="F3357" s="26">
        <f>Table134[[#This Row],[ToMeasure]]-Table134[[#This Row],[FromMeasure]]</f>
        <v>0.3012109999999999</v>
      </c>
      <c r="G3357" s="27" t="s">
        <v>14324</v>
      </c>
      <c r="H3357" s="37">
        <v>2.6561859999999999</v>
      </c>
      <c r="I3357" s="24" t="s">
        <v>500</v>
      </c>
      <c r="J3357" s="37">
        <v>2.9573969999999998</v>
      </c>
      <c r="K3357" s="24" t="s">
        <v>14995</v>
      </c>
      <c r="L3357" s="28">
        <v>4993</v>
      </c>
      <c r="M3357" s="28">
        <v>0</v>
      </c>
      <c r="N3357" s="28">
        <v>4993</v>
      </c>
      <c r="O3357" s="25" t="s">
        <v>25762</v>
      </c>
      <c r="P3357" s="24">
        <v>15</v>
      </c>
      <c r="Q3357" s="24" t="s">
        <v>203</v>
      </c>
      <c r="R3357" s="28">
        <v>464</v>
      </c>
      <c r="S3357" s="28">
        <v>75</v>
      </c>
      <c r="T3357" s="29">
        <v>0.1079511315842179</v>
      </c>
      <c r="U3357" s="28">
        <v>7859</v>
      </c>
      <c r="V3357" s="63"/>
      <c r="W3357" s="61">
        <f>(Table134[[#This Row],[2042 Future AADT]]-Table134[[#This Row],[AADT 2022]])/20*($W$5-2022)+Table134[[#This Row],[AADT 2022]]</f>
        <v>7859</v>
      </c>
      <c r="X3357" s="63"/>
    </row>
    <row r="3358" spans="1:24" s="21" customFormat="1" ht="24" customHeight="1" x14ac:dyDescent="0.25">
      <c r="A3358" s="24" t="s">
        <v>14994</v>
      </c>
      <c r="B3358" s="25" t="s">
        <v>20744</v>
      </c>
      <c r="C3358" s="24">
        <v>7157</v>
      </c>
      <c r="D3358" s="24" t="s">
        <v>17076</v>
      </c>
      <c r="E3358" s="24" t="s">
        <v>14323</v>
      </c>
      <c r="F3358" s="26">
        <f>Table134[[#This Row],[ToMeasure]]-Table134[[#This Row],[FromMeasure]]</f>
        <v>0.49798600000000004</v>
      </c>
      <c r="G3358" s="27" t="s">
        <v>14324</v>
      </c>
      <c r="H3358" s="37">
        <v>2.9573969999999998</v>
      </c>
      <c r="I3358" s="24" t="s">
        <v>14995</v>
      </c>
      <c r="J3358" s="37">
        <v>3.4553829999999999</v>
      </c>
      <c r="K3358" s="24" t="s">
        <v>12780</v>
      </c>
      <c r="L3358" s="28">
        <v>5794</v>
      </c>
      <c r="M3358" s="28">
        <v>0</v>
      </c>
      <c r="N3358" s="28">
        <v>5794</v>
      </c>
      <c r="O3358" s="25" t="s">
        <v>25763</v>
      </c>
      <c r="P3358" s="24">
        <v>15</v>
      </c>
      <c r="Q3358" s="24" t="s">
        <v>203</v>
      </c>
      <c r="R3358" s="28">
        <v>539</v>
      </c>
      <c r="S3358" s="28">
        <v>87</v>
      </c>
      <c r="T3358" s="29">
        <v>0.10804280289955126</v>
      </c>
      <c r="U3358" s="28">
        <v>9120</v>
      </c>
      <c r="V3358" s="63"/>
      <c r="W3358" s="61">
        <f>(Table134[[#This Row],[2042 Future AADT]]-Table134[[#This Row],[AADT 2022]])/20*($W$5-2022)+Table134[[#This Row],[AADT 2022]]</f>
        <v>9120</v>
      </c>
      <c r="X3358" s="63"/>
    </row>
    <row r="3359" spans="1:24" s="21" customFormat="1" ht="24" customHeight="1" x14ac:dyDescent="0.25">
      <c r="A3359" s="24" t="s">
        <v>14997</v>
      </c>
      <c r="B3359" s="25" t="s">
        <v>20743</v>
      </c>
      <c r="C3359" s="24">
        <v>7156</v>
      </c>
      <c r="D3359" s="24" t="s">
        <v>17076</v>
      </c>
      <c r="E3359" s="24" t="s">
        <v>14323</v>
      </c>
      <c r="F3359" s="26">
        <f>Table134[[#This Row],[ToMeasure]]-Table134[[#This Row],[FromMeasure]]</f>
        <v>0.32343639999999985</v>
      </c>
      <c r="G3359" s="27" t="s">
        <v>14324</v>
      </c>
      <c r="H3359" s="37">
        <v>3.5807000000000002</v>
      </c>
      <c r="I3359" s="24" t="s">
        <v>9638</v>
      </c>
      <c r="J3359" s="37">
        <v>3.9041364000000001</v>
      </c>
      <c r="K3359" s="24" t="s">
        <v>14308</v>
      </c>
      <c r="L3359" s="28">
        <v>3987</v>
      </c>
      <c r="M3359" s="28">
        <v>0</v>
      </c>
      <c r="N3359" s="28">
        <v>3987</v>
      </c>
      <c r="O3359" s="25" t="s">
        <v>25764</v>
      </c>
      <c r="P3359" s="24">
        <v>21</v>
      </c>
      <c r="Q3359" s="24" t="s">
        <v>203</v>
      </c>
      <c r="R3359" s="28">
        <v>370</v>
      </c>
      <c r="S3359" s="28">
        <v>61</v>
      </c>
      <c r="T3359" s="29">
        <v>0.10810132932029094</v>
      </c>
      <c r="U3359" s="28">
        <v>6276</v>
      </c>
      <c r="V3359" s="63"/>
      <c r="W3359" s="61">
        <f>(Table134[[#This Row],[2042 Future AADT]]-Table134[[#This Row],[AADT 2022]])/20*($W$5-2022)+Table134[[#This Row],[AADT 2022]]</f>
        <v>6276</v>
      </c>
      <c r="X3359" s="63"/>
    </row>
    <row r="3360" spans="1:24" s="21" customFormat="1" ht="24" customHeight="1" x14ac:dyDescent="0.25">
      <c r="A3360" s="24" t="s">
        <v>14327</v>
      </c>
      <c r="B3360" s="25" t="s">
        <v>20753</v>
      </c>
      <c r="C3360" s="24">
        <v>7167</v>
      </c>
      <c r="D3360" s="24" t="s">
        <v>17076</v>
      </c>
      <c r="E3360" s="24" t="s">
        <v>14323</v>
      </c>
      <c r="F3360" s="26">
        <f>Table134[[#This Row],[ToMeasure]]-Table134[[#This Row],[FromMeasure]]</f>
        <v>0.44048060000000033</v>
      </c>
      <c r="G3360" s="27" t="s">
        <v>14324</v>
      </c>
      <c r="H3360" s="37">
        <v>3.9041364000000001</v>
      </c>
      <c r="I3360" s="24" t="s">
        <v>14308</v>
      </c>
      <c r="J3360" s="37">
        <v>4.3446170000000004</v>
      </c>
      <c r="K3360" s="24" t="s">
        <v>9646</v>
      </c>
      <c r="L3360" s="28">
        <v>3484</v>
      </c>
      <c r="M3360" s="28">
        <v>0</v>
      </c>
      <c r="N3360" s="28">
        <v>3484</v>
      </c>
      <c r="O3360" s="25" t="s">
        <v>25765</v>
      </c>
      <c r="P3360" s="24">
        <v>23</v>
      </c>
      <c r="Q3360" s="24" t="s">
        <v>203</v>
      </c>
      <c r="R3360" s="28">
        <v>323</v>
      </c>
      <c r="S3360" s="28">
        <v>51</v>
      </c>
      <c r="T3360" s="29">
        <v>0.10734787600459242</v>
      </c>
      <c r="U3360" s="28">
        <v>5484</v>
      </c>
      <c r="V3360" s="63"/>
      <c r="W3360" s="61">
        <f>(Table134[[#This Row],[2042 Future AADT]]-Table134[[#This Row],[AADT 2022]])/20*($W$5-2022)+Table134[[#This Row],[AADT 2022]]</f>
        <v>5484</v>
      </c>
      <c r="X3360" s="63"/>
    </row>
    <row r="3361" spans="1:24" s="21" customFormat="1" ht="24" customHeight="1" x14ac:dyDescent="0.25">
      <c r="A3361" s="24" t="s">
        <v>16807</v>
      </c>
      <c r="B3361" s="25" t="s">
        <v>20752</v>
      </c>
      <c r="C3361" s="24">
        <v>7166</v>
      </c>
      <c r="D3361" s="24" t="s">
        <v>17076</v>
      </c>
      <c r="E3361" s="24" t="s">
        <v>14323</v>
      </c>
      <c r="F3361" s="26">
        <f>Table134[[#This Row],[ToMeasure]]-Table134[[#This Row],[FromMeasure]]</f>
        <v>1.3318000000000003</v>
      </c>
      <c r="G3361" s="27" t="s">
        <v>14324</v>
      </c>
      <c r="H3361" s="37">
        <v>4.6832719999999997</v>
      </c>
      <c r="I3361" s="24" t="s">
        <v>5279</v>
      </c>
      <c r="J3361" s="37">
        <v>6.015072</v>
      </c>
      <c r="K3361" s="24" t="s">
        <v>5195</v>
      </c>
      <c r="L3361" s="28">
        <v>3420</v>
      </c>
      <c r="M3361" s="28">
        <v>0</v>
      </c>
      <c r="N3361" s="28">
        <v>3420</v>
      </c>
      <c r="O3361" s="25" t="s">
        <v>25766</v>
      </c>
      <c r="P3361" s="24">
        <v>29</v>
      </c>
      <c r="Q3361" s="24" t="s">
        <v>203</v>
      </c>
      <c r="R3361" s="28">
        <v>315</v>
      </c>
      <c r="S3361" s="28">
        <v>50</v>
      </c>
      <c r="T3361" s="29">
        <v>0.1067251461988304</v>
      </c>
      <c r="U3361" s="28">
        <v>5383</v>
      </c>
      <c r="V3361" s="63"/>
      <c r="W3361" s="61">
        <f>(Table134[[#This Row],[2042 Future AADT]]-Table134[[#This Row],[AADT 2022]])/20*($W$5-2022)+Table134[[#This Row],[AADT 2022]]</f>
        <v>5383</v>
      </c>
      <c r="X3361" s="63"/>
    </row>
    <row r="3362" spans="1:24" s="21" customFormat="1" ht="24" customHeight="1" x14ac:dyDescent="0.25">
      <c r="A3362" s="24" t="s">
        <v>14329</v>
      </c>
      <c r="B3362" s="25" t="s">
        <v>20768</v>
      </c>
      <c r="C3362" s="24">
        <v>7185</v>
      </c>
      <c r="D3362" s="24" t="s">
        <v>17076</v>
      </c>
      <c r="E3362" s="24" t="s">
        <v>14323</v>
      </c>
      <c r="F3362" s="26">
        <f>Table134[[#This Row],[ToMeasure]]-Table134[[#This Row],[FromMeasure]]</f>
        <v>0.19730399999999992</v>
      </c>
      <c r="G3362" s="27" t="s">
        <v>14324</v>
      </c>
      <c r="H3362" s="37">
        <v>7.7858090000000004</v>
      </c>
      <c r="I3362" s="24" t="s">
        <v>12791</v>
      </c>
      <c r="J3362" s="37">
        <v>7.9831130000000003</v>
      </c>
      <c r="K3362" s="24" t="s">
        <v>3030</v>
      </c>
      <c r="L3362" s="28">
        <v>9395</v>
      </c>
      <c r="M3362" s="28">
        <v>0</v>
      </c>
      <c r="N3362" s="28">
        <v>9395</v>
      </c>
      <c r="O3362" s="25" t="s">
        <v>25767</v>
      </c>
      <c r="P3362" s="24">
        <v>15</v>
      </c>
      <c r="Q3362" s="24" t="s">
        <v>203</v>
      </c>
      <c r="R3362" s="28">
        <v>871</v>
      </c>
      <c r="S3362" s="28">
        <v>142</v>
      </c>
      <c r="T3362" s="29">
        <v>0.10782331027142097</v>
      </c>
      <c r="U3362" s="28">
        <v>14788</v>
      </c>
      <c r="V3362" s="63"/>
      <c r="W3362" s="61">
        <f>(Table134[[#This Row],[2042 Future AADT]]-Table134[[#This Row],[AADT 2022]])/20*($W$5-2022)+Table134[[#This Row],[AADT 2022]]</f>
        <v>14788</v>
      </c>
      <c r="X3362" s="63"/>
    </row>
    <row r="3363" spans="1:24" s="21" customFormat="1" ht="24" customHeight="1" x14ac:dyDescent="0.25">
      <c r="A3363" s="24" t="s">
        <v>16809</v>
      </c>
      <c r="B3363" s="25" t="s">
        <v>20769</v>
      </c>
      <c r="C3363" s="24">
        <v>7186</v>
      </c>
      <c r="D3363" s="24" t="s">
        <v>17076</v>
      </c>
      <c r="E3363" s="24" t="s">
        <v>14323</v>
      </c>
      <c r="F3363" s="26">
        <f>Table134[[#This Row],[ToMeasure]]-Table134[[#This Row],[FromMeasure]]</f>
        <v>0.51020200000000049</v>
      </c>
      <c r="G3363" s="27" t="s">
        <v>14324</v>
      </c>
      <c r="H3363" s="37">
        <v>7.9831130000000003</v>
      </c>
      <c r="I3363" s="24" t="s">
        <v>3030</v>
      </c>
      <c r="J3363" s="37">
        <v>8.4933150000000008</v>
      </c>
      <c r="K3363" s="24" t="s">
        <v>5195</v>
      </c>
      <c r="L3363" s="28">
        <v>9637</v>
      </c>
      <c r="M3363" s="28">
        <v>0</v>
      </c>
      <c r="N3363" s="28">
        <v>9637</v>
      </c>
      <c r="O3363" s="25" t="s">
        <v>25768</v>
      </c>
      <c r="P3363" s="24">
        <v>13</v>
      </c>
      <c r="Q3363" s="24" t="s">
        <v>203</v>
      </c>
      <c r="R3363" s="28">
        <v>893</v>
      </c>
      <c r="S3363" s="28">
        <v>144</v>
      </c>
      <c r="T3363" s="29">
        <v>0.10760610148386428</v>
      </c>
      <c r="U3363" s="28">
        <v>15169</v>
      </c>
      <c r="V3363" s="63"/>
      <c r="W3363" s="61">
        <f>(Table134[[#This Row],[2042 Future AADT]]-Table134[[#This Row],[AADT 2022]])/20*($W$5-2022)+Table134[[#This Row],[AADT 2022]]</f>
        <v>15169</v>
      </c>
      <c r="X3363" s="63"/>
    </row>
    <row r="3364" spans="1:24" s="21" customFormat="1" ht="24" customHeight="1" x14ac:dyDescent="0.25">
      <c r="A3364" s="24" t="s">
        <v>14999</v>
      </c>
      <c r="B3364" s="25" t="s">
        <v>20794</v>
      </c>
      <c r="C3364" s="24">
        <v>7226</v>
      </c>
      <c r="D3364" s="24" t="s">
        <v>17076</v>
      </c>
      <c r="E3364" s="24" t="s">
        <v>14323</v>
      </c>
      <c r="F3364" s="26">
        <f>Table134[[#This Row],[ToMeasure]]-Table134[[#This Row],[FromMeasure]]</f>
        <v>0.99252300000000027</v>
      </c>
      <c r="G3364" s="27" t="s">
        <v>14324</v>
      </c>
      <c r="H3364" s="37">
        <v>10.466576999999999</v>
      </c>
      <c r="I3364" s="24" t="s">
        <v>5195</v>
      </c>
      <c r="J3364" s="37">
        <v>11.459099999999999</v>
      </c>
      <c r="K3364" s="24" t="s">
        <v>524</v>
      </c>
      <c r="L3364" s="28">
        <v>6548</v>
      </c>
      <c r="M3364" s="28">
        <v>0</v>
      </c>
      <c r="N3364" s="28">
        <v>6548</v>
      </c>
      <c r="O3364" s="25" t="s">
        <v>25769</v>
      </c>
      <c r="P3364" s="24">
        <v>18</v>
      </c>
      <c r="Q3364" s="24" t="s">
        <v>203</v>
      </c>
      <c r="R3364" s="28">
        <v>603</v>
      </c>
      <c r="S3364" s="28">
        <v>97</v>
      </c>
      <c r="T3364" s="29">
        <v>0.10690287110568113</v>
      </c>
      <c r="U3364" s="28">
        <v>10307</v>
      </c>
      <c r="V3364" s="63"/>
      <c r="W3364" s="61">
        <f>(Table134[[#This Row],[2042 Future AADT]]-Table134[[#This Row],[AADT 2022]])/20*($W$5-2022)+Table134[[#This Row],[AADT 2022]]</f>
        <v>10307</v>
      </c>
      <c r="X3364" s="63"/>
    </row>
    <row r="3365" spans="1:24" s="21" customFormat="1" ht="24" customHeight="1" x14ac:dyDescent="0.25">
      <c r="A3365" s="24" t="s">
        <v>14331</v>
      </c>
      <c r="B3365" s="25" t="s">
        <v>20809</v>
      </c>
      <c r="C3365" s="24">
        <v>7247</v>
      </c>
      <c r="D3365" s="24" t="s">
        <v>17076</v>
      </c>
      <c r="E3365" s="24" t="s">
        <v>14323</v>
      </c>
      <c r="F3365" s="26">
        <f>Table134[[#This Row],[ToMeasure]]-Table134[[#This Row],[FromMeasure]]</f>
        <v>1.0547005000000009</v>
      </c>
      <c r="G3365" s="27" t="s">
        <v>14324</v>
      </c>
      <c r="H3365" s="37">
        <v>11.459099999999999</v>
      </c>
      <c r="I3365" s="24" t="s">
        <v>524</v>
      </c>
      <c r="J3365" s="37">
        <v>12.5138005</v>
      </c>
      <c r="K3365" s="24" t="s">
        <v>5303</v>
      </c>
      <c r="L3365" s="28">
        <v>5925</v>
      </c>
      <c r="M3365" s="28">
        <v>0</v>
      </c>
      <c r="N3365" s="28">
        <v>5925</v>
      </c>
      <c r="O3365" s="25" t="s">
        <v>25770</v>
      </c>
      <c r="P3365" s="24">
        <v>21</v>
      </c>
      <c r="Q3365" s="24" t="s">
        <v>203</v>
      </c>
      <c r="R3365" s="28">
        <v>543</v>
      </c>
      <c r="S3365" s="28">
        <v>87</v>
      </c>
      <c r="T3365" s="29">
        <v>0.10632911392405063</v>
      </c>
      <c r="U3365" s="28">
        <v>9326</v>
      </c>
      <c r="V3365" s="63"/>
      <c r="W3365" s="61">
        <f>(Table134[[#This Row],[2042 Future AADT]]-Table134[[#This Row],[AADT 2022]])/20*($W$5-2022)+Table134[[#This Row],[AADT 2022]]</f>
        <v>9326</v>
      </c>
      <c r="X3365" s="63"/>
    </row>
    <row r="3366" spans="1:24" s="21" customFormat="1" ht="24" customHeight="1" x14ac:dyDescent="0.25">
      <c r="A3366" s="24" t="s">
        <v>16811</v>
      </c>
      <c r="B3366" s="25" t="s">
        <v>20837</v>
      </c>
      <c r="C3366" s="24">
        <v>7307</v>
      </c>
      <c r="D3366" s="24" t="s">
        <v>17076</v>
      </c>
      <c r="E3366" s="24" t="s">
        <v>14323</v>
      </c>
      <c r="F3366" s="26">
        <f>Table134[[#This Row],[ToMeasure]]-Table134[[#This Row],[FromMeasure]]</f>
        <v>1.0943590000000007</v>
      </c>
      <c r="G3366" s="27" t="s">
        <v>14324</v>
      </c>
      <c r="H3366" s="37">
        <v>18.677399999999999</v>
      </c>
      <c r="I3366" s="24" t="s">
        <v>5195</v>
      </c>
      <c r="J3366" s="37">
        <v>19.771758999999999</v>
      </c>
      <c r="K3366" s="24" t="s">
        <v>5195</v>
      </c>
      <c r="L3366" s="28">
        <v>1144</v>
      </c>
      <c r="M3366" s="28">
        <v>0</v>
      </c>
      <c r="N3366" s="28">
        <v>1144</v>
      </c>
      <c r="O3366" s="25" t="s">
        <v>25771</v>
      </c>
      <c r="P3366" s="24">
        <v>27</v>
      </c>
      <c r="Q3366" s="24" t="s">
        <v>203</v>
      </c>
      <c r="R3366" s="28">
        <v>104</v>
      </c>
      <c r="S3366" s="28">
        <v>15</v>
      </c>
      <c r="T3366" s="29">
        <v>0.10402097902097902</v>
      </c>
      <c r="U3366" s="28">
        <v>1845</v>
      </c>
      <c r="V3366" s="63"/>
      <c r="W3366" s="61">
        <f>(Table134[[#This Row],[2042 Future AADT]]-Table134[[#This Row],[AADT 2022]])/20*($W$5-2022)+Table134[[#This Row],[AADT 2022]]</f>
        <v>1845</v>
      </c>
      <c r="X3366" s="63"/>
    </row>
    <row r="3367" spans="1:24" s="21" customFormat="1" ht="24" customHeight="1" x14ac:dyDescent="0.25">
      <c r="A3367" s="24" t="s">
        <v>14333</v>
      </c>
      <c r="B3367" s="25" t="s">
        <v>21191</v>
      </c>
      <c r="C3367" s="24">
        <v>8078</v>
      </c>
      <c r="D3367" s="24" t="s">
        <v>17076</v>
      </c>
      <c r="E3367" s="24" t="s">
        <v>14334</v>
      </c>
      <c r="F3367" s="26">
        <f>Table134[[#This Row],[ToMeasure]]-Table134[[#This Row],[FromMeasure]]</f>
        <v>0.56005848000000003</v>
      </c>
      <c r="G3367" s="27" t="s">
        <v>14335</v>
      </c>
      <c r="H3367" s="37">
        <v>0</v>
      </c>
      <c r="I3367" s="24" t="s">
        <v>5696</v>
      </c>
      <c r="J3367" s="37">
        <v>0.56005848000000003</v>
      </c>
      <c r="K3367" s="24" t="s">
        <v>3045</v>
      </c>
      <c r="L3367" s="28">
        <v>2971</v>
      </c>
      <c r="M3367" s="28">
        <v>0</v>
      </c>
      <c r="N3367" s="28">
        <v>2971</v>
      </c>
      <c r="O3367" s="25" t="s">
        <v>25772</v>
      </c>
      <c r="P3367" s="24">
        <v>9</v>
      </c>
      <c r="Q3367" s="24" t="s">
        <v>203</v>
      </c>
      <c r="R3367" s="28">
        <v>281</v>
      </c>
      <c r="S3367" s="28">
        <v>45</v>
      </c>
      <c r="T3367" s="29">
        <v>0.10972736452372939</v>
      </c>
      <c r="U3367" s="28">
        <v>4676</v>
      </c>
      <c r="V3367" s="63"/>
      <c r="W3367" s="61">
        <f>(Table134[[#This Row],[2042 Future AADT]]-Table134[[#This Row],[AADT 2022]])/20*($W$5-2022)+Table134[[#This Row],[AADT 2022]]</f>
        <v>4676</v>
      </c>
      <c r="X3367" s="63"/>
    </row>
    <row r="3368" spans="1:24" s="21" customFormat="1" ht="24" customHeight="1" x14ac:dyDescent="0.25">
      <c r="A3368" s="24" t="s">
        <v>14337</v>
      </c>
      <c r="B3368" s="25" t="s">
        <v>21174</v>
      </c>
      <c r="C3368" s="24">
        <v>8059</v>
      </c>
      <c r="D3368" s="24" t="s">
        <v>17076</v>
      </c>
      <c r="E3368" s="24" t="s">
        <v>14334</v>
      </c>
      <c r="F3368" s="26">
        <f>Table134[[#This Row],[ToMeasure]]-Table134[[#This Row],[FromMeasure]]</f>
        <v>0.50593897999999993</v>
      </c>
      <c r="G3368" s="27" t="s">
        <v>14335</v>
      </c>
      <c r="H3368" s="37">
        <v>0.56005848000000003</v>
      </c>
      <c r="I3368" s="24" t="s">
        <v>3045</v>
      </c>
      <c r="J3368" s="37">
        <v>1.06599746</v>
      </c>
      <c r="K3368" s="24" t="s">
        <v>13182</v>
      </c>
      <c r="L3368" s="28">
        <v>1085</v>
      </c>
      <c r="M3368" s="28">
        <v>0</v>
      </c>
      <c r="N3368" s="28">
        <v>1085</v>
      </c>
      <c r="O3368" s="25" t="s">
        <v>25773</v>
      </c>
      <c r="P3368" s="24">
        <v>11</v>
      </c>
      <c r="Q3368" s="24" t="s">
        <v>203</v>
      </c>
      <c r="R3368" s="28">
        <v>33</v>
      </c>
      <c r="S3368" s="28">
        <v>132</v>
      </c>
      <c r="T3368" s="29">
        <v>0.15207373271889402</v>
      </c>
      <c r="U3368" s="28">
        <v>1708</v>
      </c>
      <c r="V3368" s="63"/>
      <c r="W3368" s="61">
        <f>(Table134[[#This Row],[2042 Future AADT]]-Table134[[#This Row],[AADT 2022]])/20*($W$5-2022)+Table134[[#This Row],[AADT 2022]]</f>
        <v>1708</v>
      </c>
      <c r="X3368" s="63"/>
    </row>
    <row r="3369" spans="1:24" s="21" customFormat="1" ht="24" customHeight="1" x14ac:dyDescent="0.25">
      <c r="A3369" s="24" t="s">
        <v>14339</v>
      </c>
      <c r="B3369" s="25" t="s">
        <v>21190</v>
      </c>
      <c r="C3369" s="24">
        <v>8076</v>
      </c>
      <c r="D3369" s="24" t="s">
        <v>17076</v>
      </c>
      <c r="E3369" s="24" t="s">
        <v>14340</v>
      </c>
      <c r="F3369" s="26">
        <f>Table134[[#This Row],[ToMeasure]]-Table134[[#This Row],[FromMeasure]]</f>
        <v>0.55733849000000002</v>
      </c>
      <c r="G3369" s="27" t="s">
        <v>14341</v>
      </c>
      <c r="H3369" s="37">
        <v>0</v>
      </c>
      <c r="I3369" s="24" t="s">
        <v>5692</v>
      </c>
      <c r="J3369" s="37">
        <v>0.55733849000000002</v>
      </c>
      <c r="K3369" s="24" t="s">
        <v>3045</v>
      </c>
      <c r="L3369" s="28">
        <v>1638</v>
      </c>
      <c r="M3369" s="28">
        <v>0</v>
      </c>
      <c r="N3369" s="28">
        <v>1638</v>
      </c>
      <c r="O3369" s="25" t="s">
        <v>25774</v>
      </c>
      <c r="P3369" s="24">
        <v>9</v>
      </c>
      <c r="Q3369" s="24" t="s">
        <v>203</v>
      </c>
      <c r="R3369" s="28">
        <v>51</v>
      </c>
      <c r="S3369" s="28">
        <v>201</v>
      </c>
      <c r="T3369" s="29">
        <v>0.15384615384615385</v>
      </c>
      <c r="U3369" s="28">
        <v>2578</v>
      </c>
      <c r="V3369" s="63"/>
      <c r="W3369" s="61">
        <f>(Table134[[#This Row],[2042 Future AADT]]-Table134[[#This Row],[AADT 2022]])/20*($W$5-2022)+Table134[[#This Row],[AADT 2022]]</f>
        <v>2578</v>
      </c>
      <c r="X3369" s="63"/>
    </row>
    <row r="3370" spans="1:24" s="21" customFormat="1" ht="24" customHeight="1" x14ac:dyDescent="0.25">
      <c r="A3370" s="24" t="s">
        <v>16813</v>
      </c>
      <c r="B3370" s="25" t="s">
        <v>21173</v>
      </c>
      <c r="C3370" s="24">
        <v>8057</v>
      </c>
      <c r="D3370" s="24" t="s">
        <v>17076</v>
      </c>
      <c r="E3370" s="24" t="s">
        <v>14340</v>
      </c>
      <c r="F3370" s="26">
        <f>Table134[[#This Row],[ToMeasure]]-Table134[[#This Row],[FromMeasure]]</f>
        <v>0.31300492000000002</v>
      </c>
      <c r="G3370" s="27" t="s">
        <v>14341</v>
      </c>
      <c r="H3370" s="37">
        <v>0.55733849000000002</v>
      </c>
      <c r="I3370" s="24" t="s">
        <v>3045</v>
      </c>
      <c r="J3370" s="37">
        <v>0.87034341000000004</v>
      </c>
      <c r="K3370" s="24" t="s">
        <v>15969</v>
      </c>
      <c r="L3370" s="28">
        <v>1549</v>
      </c>
      <c r="M3370" s="28">
        <v>0</v>
      </c>
      <c r="N3370" s="28">
        <v>1549</v>
      </c>
      <c r="O3370" s="25" t="s">
        <v>25775</v>
      </c>
      <c r="P3370" s="24">
        <v>9</v>
      </c>
      <c r="Q3370" s="24" t="s">
        <v>203</v>
      </c>
      <c r="R3370" s="28">
        <v>48</v>
      </c>
      <c r="S3370" s="28">
        <v>189</v>
      </c>
      <c r="T3370" s="29">
        <v>0.15300193673337636</v>
      </c>
      <c r="U3370" s="28">
        <v>2438</v>
      </c>
      <c r="V3370" s="63"/>
      <c r="W3370" s="61">
        <f>(Table134[[#This Row],[2042 Future AADT]]-Table134[[#This Row],[AADT 2022]])/20*($W$5-2022)+Table134[[#This Row],[AADT 2022]]</f>
        <v>2438</v>
      </c>
      <c r="X3370" s="63"/>
    </row>
    <row r="3371" spans="1:24" s="21" customFormat="1" ht="24" customHeight="1" x14ac:dyDescent="0.25">
      <c r="A3371" s="24" t="s">
        <v>14373</v>
      </c>
      <c r="B3371" s="25" t="s">
        <v>21017</v>
      </c>
      <c r="C3371" s="24">
        <v>7656</v>
      </c>
      <c r="D3371" s="24" t="s">
        <v>17076</v>
      </c>
      <c r="E3371" s="24" t="s">
        <v>14374</v>
      </c>
      <c r="F3371" s="26">
        <f>Table134[[#This Row],[ToMeasure]]-Table134[[#This Row],[FromMeasure]]</f>
        <v>0.4829986</v>
      </c>
      <c r="G3371" s="27" t="s">
        <v>14375</v>
      </c>
      <c r="H3371" s="37">
        <v>0</v>
      </c>
      <c r="I3371" s="24" t="s">
        <v>9738</v>
      </c>
      <c r="J3371" s="37">
        <v>0.4829986</v>
      </c>
      <c r="K3371" s="24" t="s">
        <v>5697</v>
      </c>
      <c r="L3371" s="28">
        <v>5693</v>
      </c>
      <c r="M3371" s="28">
        <v>0</v>
      </c>
      <c r="N3371" s="28">
        <v>5693</v>
      </c>
      <c r="O3371" s="25" t="s">
        <v>25776</v>
      </c>
      <c r="P3371" s="24">
        <v>9</v>
      </c>
      <c r="Q3371" s="24" t="s">
        <v>203</v>
      </c>
      <c r="R3371" s="28">
        <v>526</v>
      </c>
      <c r="S3371" s="28">
        <v>85</v>
      </c>
      <c r="T3371" s="29">
        <v>0.10732478482346741</v>
      </c>
      <c r="U3371" s="28">
        <v>8961</v>
      </c>
      <c r="V3371" s="63"/>
      <c r="W3371" s="61">
        <f>(Table134[[#This Row],[2042 Future AADT]]-Table134[[#This Row],[AADT 2022]])/20*($W$5-2022)+Table134[[#This Row],[AADT 2022]]</f>
        <v>8961</v>
      </c>
      <c r="X3371" s="63"/>
    </row>
    <row r="3372" spans="1:24" s="21" customFormat="1" ht="24" customHeight="1" x14ac:dyDescent="0.25">
      <c r="A3372" s="24" t="s">
        <v>10807</v>
      </c>
      <c r="B3372" s="25" t="s">
        <v>21026</v>
      </c>
      <c r="C3372" s="24">
        <v>7667</v>
      </c>
      <c r="D3372" s="24" t="s">
        <v>17076</v>
      </c>
      <c r="E3372" s="24" t="s">
        <v>10808</v>
      </c>
      <c r="F3372" s="26">
        <f>Table134[[#This Row],[ToMeasure]]-Table134[[#This Row],[FromMeasure]]</f>
        <v>0.19228451999999999</v>
      </c>
      <c r="G3372" s="27" t="s">
        <v>5532</v>
      </c>
      <c r="H3372" s="37">
        <v>0</v>
      </c>
      <c r="I3372" s="24" t="s">
        <v>5586</v>
      </c>
      <c r="J3372" s="37">
        <v>0.19228451999999999</v>
      </c>
      <c r="K3372" s="24" t="s">
        <v>5533</v>
      </c>
      <c r="L3372" s="28">
        <v>8734</v>
      </c>
      <c r="M3372" s="28">
        <v>0</v>
      </c>
      <c r="N3372" s="28">
        <v>8734</v>
      </c>
      <c r="O3372" s="25" t="s">
        <v>25777</v>
      </c>
      <c r="P3372" s="24">
        <v>12</v>
      </c>
      <c r="Q3372" s="24" t="s">
        <v>203</v>
      </c>
      <c r="R3372" s="28">
        <v>808</v>
      </c>
      <c r="S3372" s="28">
        <v>131</v>
      </c>
      <c r="T3372" s="29">
        <v>0.10751087703228761</v>
      </c>
      <c r="U3372" s="28">
        <v>16087</v>
      </c>
      <c r="V3372" s="63"/>
      <c r="W3372" s="61">
        <f>(Table134[[#This Row],[2042 Future AADT]]-Table134[[#This Row],[AADT 2022]])/20*($W$5-2022)+Table134[[#This Row],[AADT 2022]]</f>
        <v>16087</v>
      </c>
      <c r="X3372" s="63"/>
    </row>
    <row r="3373" spans="1:24" s="21" customFormat="1" ht="24" customHeight="1" x14ac:dyDescent="0.25">
      <c r="A3373" s="24" t="s">
        <v>10819</v>
      </c>
      <c r="B3373" s="25" t="s">
        <v>18843</v>
      </c>
      <c r="C3373" s="24">
        <v>3559</v>
      </c>
      <c r="D3373" s="24" t="s">
        <v>17076</v>
      </c>
      <c r="E3373" s="24" t="s">
        <v>10820</v>
      </c>
      <c r="F3373" s="26">
        <f>Table134[[#This Row],[ToMeasure]]-Table134[[#This Row],[FromMeasure]]</f>
        <v>0.17099964000000156</v>
      </c>
      <c r="G3373" s="27" t="s">
        <v>3295</v>
      </c>
      <c r="H3373" s="37">
        <v>9.2714810599999993</v>
      </c>
      <c r="I3373" s="24" t="s">
        <v>3294</v>
      </c>
      <c r="J3373" s="37">
        <v>9.4424807000000008</v>
      </c>
      <c r="K3373" s="24" t="s">
        <v>3294</v>
      </c>
      <c r="L3373" s="28">
        <v>141</v>
      </c>
      <c r="M3373" s="28">
        <v>141</v>
      </c>
      <c r="N3373" s="28">
        <v>282</v>
      </c>
      <c r="O3373" s="25" t="s">
        <v>25523</v>
      </c>
      <c r="P3373" s="24">
        <v>9</v>
      </c>
      <c r="Q3373" s="24">
        <v>52</v>
      </c>
      <c r="R3373" s="28">
        <v>25</v>
      </c>
      <c r="S3373" s="28">
        <v>4</v>
      </c>
      <c r="T3373" s="29">
        <v>0.10283687943262411</v>
      </c>
      <c r="U3373" s="28">
        <v>444</v>
      </c>
      <c r="V3373" s="63"/>
      <c r="W3373" s="61">
        <f>(Table134[[#This Row],[2042 Future AADT]]-Table134[[#This Row],[AADT 2022]])/20*($W$5-2022)+Table134[[#This Row],[AADT 2022]]</f>
        <v>444</v>
      </c>
      <c r="X3373" s="63"/>
    </row>
    <row r="3374" spans="1:24" s="21" customFormat="1" ht="24" customHeight="1" x14ac:dyDescent="0.25">
      <c r="A3374" s="24" t="s">
        <v>16842</v>
      </c>
      <c r="B3374" s="25" t="s">
        <v>20081</v>
      </c>
      <c r="C3374" s="24">
        <v>5711</v>
      </c>
      <c r="D3374" s="24" t="s">
        <v>17076</v>
      </c>
      <c r="E3374" s="24" t="s">
        <v>16843</v>
      </c>
      <c r="F3374" s="26">
        <f>Table134[[#This Row],[ToMeasure]]-Table134[[#This Row],[FromMeasure]]</f>
        <v>1.0235629999999998</v>
      </c>
      <c r="G3374" s="27" t="s">
        <v>16844</v>
      </c>
      <c r="H3374" s="37">
        <v>2.0291090000000001</v>
      </c>
      <c r="I3374" s="24" t="s">
        <v>12143</v>
      </c>
      <c r="J3374" s="37">
        <v>3.0526719999999998</v>
      </c>
      <c r="K3374" s="24" t="s">
        <v>9043</v>
      </c>
      <c r="L3374" s="28">
        <v>1448</v>
      </c>
      <c r="M3374" s="28">
        <v>0</v>
      </c>
      <c r="N3374" s="28">
        <v>1448</v>
      </c>
      <c r="O3374" s="25" t="s">
        <v>25778</v>
      </c>
      <c r="P3374" s="24">
        <v>23</v>
      </c>
      <c r="Q3374" s="24" t="s">
        <v>203</v>
      </c>
      <c r="R3374" s="28">
        <v>6</v>
      </c>
      <c r="S3374" s="28">
        <v>21</v>
      </c>
      <c r="T3374" s="29">
        <v>1.8646408839779006E-2</v>
      </c>
      <c r="U3374" s="28">
        <v>2240</v>
      </c>
      <c r="V3374" s="63"/>
      <c r="W3374" s="61">
        <f>(Table134[[#This Row],[2042 Future AADT]]-Table134[[#This Row],[AADT 2022]])/20*($W$5-2022)+Table134[[#This Row],[AADT 2022]]</f>
        <v>2240</v>
      </c>
      <c r="X3374" s="63"/>
    </row>
    <row r="3375" spans="1:24" s="21" customFormat="1" ht="24" customHeight="1" x14ac:dyDescent="0.25">
      <c r="A3375" s="24" t="s">
        <v>15047</v>
      </c>
      <c r="B3375" s="25" t="s">
        <v>19339</v>
      </c>
      <c r="C3375" s="24">
        <v>4438</v>
      </c>
      <c r="D3375" s="24" t="s">
        <v>17076</v>
      </c>
      <c r="E3375" s="24" t="s">
        <v>10844</v>
      </c>
      <c r="F3375" s="26">
        <f>Table134[[#This Row],[ToMeasure]]-Table134[[#This Row],[FromMeasure]]</f>
        <v>0.87400844</v>
      </c>
      <c r="G3375" s="27" t="s">
        <v>10845</v>
      </c>
      <c r="H3375" s="37">
        <v>0</v>
      </c>
      <c r="I3375" s="24" t="s">
        <v>3294</v>
      </c>
      <c r="J3375" s="37">
        <v>0.87400844</v>
      </c>
      <c r="K3375" s="24" t="s">
        <v>15048</v>
      </c>
      <c r="L3375" s="28">
        <v>907</v>
      </c>
      <c r="M3375" s="28">
        <v>0</v>
      </c>
      <c r="N3375" s="28">
        <v>907</v>
      </c>
      <c r="O3375" s="25" t="s">
        <v>25425</v>
      </c>
      <c r="P3375" s="24">
        <v>11</v>
      </c>
      <c r="Q3375" s="24" t="s">
        <v>203</v>
      </c>
      <c r="R3375" s="28">
        <v>27</v>
      </c>
      <c r="S3375" s="28">
        <v>108</v>
      </c>
      <c r="T3375" s="29">
        <v>0.14884233737596472</v>
      </c>
      <c r="U3375" s="28">
        <v>1660</v>
      </c>
      <c r="V3375" s="63"/>
      <c r="W3375" s="61">
        <f>(Table134[[#This Row],[2042 Future AADT]]-Table134[[#This Row],[AADT 2022]])/20*($W$5-2022)+Table134[[#This Row],[AADT 2022]]</f>
        <v>1660</v>
      </c>
      <c r="X3375" s="63"/>
    </row>
    <row r="3376" spans="1:24" s="21" customFormat="1" ht="24" customHeight="1" x14ac:dyDescent="0.25">
      <c r="A3376" s="24" t="s">
        <v>15049</v>
      </c>
      <c r="B3376" s="25" t="s">
        <v>19338</v>
      </c>
      <c r="C3376" s="24">
        <v>4437</v>
      </c>
      <c r="D3376" s="24" t="s">
        <v>17076</v>
      </c>
      <c r="E3376" s="24" t="s">
        <v>10844</v>
      </c>
      <c r="F3376" s="26">
        <f>Table134[[#This Row],[ToMeasure]]-Table134[[#This Row],[FromMeasure]]</f>
        <v>0.95675083999999977</v>
      </c>
      <c r="G3376" s="27" t="s">
        <v>10845</v>
      </c>
      <c r="H3376" s="37">
        <v>2.4690944300000002</v>
      </c>
      <c r="I3376" s="24" t="s">
        <v>6746</v>
      </c>
      <c r="J3376" s="37">
        <v>3.4258452699999999</v>
      </c>
      <c r="K3376" s="24" t="s">
        <v>6738</v>
      </c>
      <c r="L3376" s="28">
        <v>734</v>
      </c>
      <c r="M3376" s="28">
        <v>0</v>
      </c>
      <c r="N3376" s="28">
        <v>734</v>
      </c>
      <c r="O3376" s="25" t="s">
        <v>25779</v>
      </c>
      <c r="P3376" s="24">
        <v>12</v>
      </c>
      <c r="Q3376" s="24" t="s">
        <v>203</v>
      </c>
      <c r="R3376" s="28">
        <v>22</v>
      </c>
      <c r="S3376" s="28">
        <v>87</v>
      </c>
      <c r="T3376" s="29">
        <v>0.14850136239782016</v>
      </c>
      <c r="U3376" s="28">
        <v>1119</v>
      </c>
      <c r="V3376" s="63"/>
      <c r="W3376" s="61">
        <f>(Table134[[#This Row],[2042 Future AADT]]-Table134[[#This Row],[AADT 2022]])/20*($W$5-2022)+Table134[[#This Row],[AADT 2022]]</f>
        <v>1119</v>
      </c>
      <c r="X3376" s="63"/>
    </row>
    <row r="3377" spans="1:24" s="21" customFormat="1" ht="24" customHeight="1" x14ac:dyDescent="0.25">
      <c r="A3377" s="24" t="s">
        <v>10843</v>
      </c>
      <c r="B3377" s="25" t="s">
        <v>19329</v>
      </c>
      <c r="C3377" s="24">
        <v>4426</v>
      </c>
      <c r="D3377" s="24" t="s">
        <v>17076</v>
      </c>
      <c r="E3377" s="24" t="s">
        <v>10844</v>
      </c>
      <c r="F3377" s="26">
        <f>Table134[[#This Row],[ToMeasure]]-Table134[[#This Row],[FromMeasure]]</f>
        <v>0.12431910000000013</v>
      </c>
      <c r="G3377" s="27" t="s">
        <v>10845</v>
      </c>
      <c r="H3377" s="37">
        <v>3.4258452699999999</v>
      </c>
      <c r="I3377" s="24" t="s">
        <v>6738</v>
      </c>
      <c r="J3377" s="37">
        <v>3.5501643700000001</v>
      </c>
      <c r="K3377" s="24" t="s">
        <v>396</v>
      </c>
      <c r="L3377" s="28">
        <v>590</v>
      </c>
      <c r="M3377" s="28">
        <v>0</v>
      </c>
      <c r="N3377" s="28">
        <v>590</v>
      </c>
      <c r="O3377" s="25" t="s">
        <v>25780</v>
      </c>
      <c r="P3377" s="24">
        <v>11</v>
      </c>
      <c r="Q3377" s="24" t="s">
        <v>203</v>
      </c>
      <c r="R3377" s="28">
        <v>57</v>
      </c>
      <c r="S3377" s="28">
        <v>9</v>
      </c>
      <c r="T3377" s="29">
        <v>0.11186440677966102</v>
      </c>
      <c r="U3377" s="28">
        <v>899</v>
      </c>
      <c r="V3377" s="63"/>
      <c r="W3377" s="61">
        <f>(Table134[[#This Row],[2042 Future AADT]]-Table134[[#This Row],[AADT 2022]])/20*($W$5-2022)+Table134[[#This Row],[AADT 2022]]</f>
        <v>899</v>
      </c>
      <c r="X3377" s="63"/>
    </row>
    <row r="3378" spans="1:24" s="21" customFormat="1" ht="24" customHeight="1" x14ac:dyDescent="0.25">
      <c r="A3378" s="24" t="s">
        <v>14408</v>
      </c>
      <c r="B3378" s="25" t="s">
        <v>19330</v>
      </c>
      <c r="C3378" s="24">
        <v>4427</v>
      </c>
      <c r="D3378" s="24" t="s">
        <v>17076</v>
      </c>
      <c r="E3378" s="24" t="s">
        <v>10844</v>
      </c>
      <c r="F3378" s="26">
        <f>Table134[[#This Row],[ToMeasure]]-Table134[[#This Row],[FromMeasure]]</f>
        <v>0.33206164999999999</v>
      </c>
      <c r="G3378" s="27" t="s">
        <v>10845</v>
      </c>
      <c r="H3378" s="37">
        <v>3.5501643700000001</v>
      </c>
      <c r="I3378" s="24" t="s">
        <v>396</v>
      </c>
      <c r="J3378" s="37">
        <v>3.8822260200000001</v>
      </c>
      <c r="K3378" s="24" t="s">
        <v>6742</v>
      </c>
      <c r="L3378" s="28">
        <v>966</v>
      </c>
      <c r="M3378" s="28">
        <v>0</v>
      </c>
      <c r="N3378" s="28">
        <v>966</v>
      </c>
      <c r="O3378" s="25" t="s">
        <v>25781</v>
      </c>
      <c r="P3378" s="24">
        <v>14</v>
      </c>
      <c r="Q3378" s="24" t="s">
        <v>203</v>
      </c>
      <c r="R3378" s="28">
        <v>86</v>
      </c>
      <c r="S3378" s="28">
        <v>14</v>
      </c>
      <c r="T3378" s="29">
        <v>0.10351966873706005</v>
      </c>
      <c r="U3378" s="28">
        <v>1473</v>
      </c>
      <c r="V3378" s="63"/>
      <c r="W3378" s="61">
        <f>(Table134[[#This Row],[2042 Future AADT]]-Table134[[#This Row],[AADT 2022]])/20*($W$5-2022)+Table134[[#This Row],[AADT 2022]]</f>
        <v>1473</v>
      </c>
      <c r="X3378" s="63"/>
    </row>
    <row r="3379" spans="1:24" s="21" customFormat="1" ht="24" customHeight="1" x14ac:dyDescent="0.25">
      <c r="A3379" s="24" t="s">
        <v>10847</v>
      </c>
      <c r="B3379" s="25" t="s">
        <v>19321</v>
      </c>
      <c r="C3379" s="24">
        <v>4416</v>
      </c>
      <c r="D3379" s="24" t="s">
        <v>17076</v>
      </c>
      <c r="E3379" s="24" t="s">
        <v>10844</v>
      </c>
      <c r="F3379" s="26">
        <f>Table134[[#This Row],[ToMeasure]]-Table134[[#This Row],[FromMeasure]]</f>
        <v>0.54796434999999999</v>
      </c>
      <c r="G3379" s="27" t="s">
        <v>10845</v>
      </c>
      <c r="H3379" s="37">
        <v>3.8822260200000001</v>
      </c>
      <c r="I3379" s="24" t="s">
        <v>6742</v>
      </c>
      <c r="J3379" s="37">
        <v>4.43019037</v>
      </c>
      <c r="K3379" s="24" t="s">
        <v>6734</v>
      </c>
      <c r="L3379" s="28">
        <v>1352</v>
      </c>
      <c r="M3379" s="28">
        <v>0</v>
      </c>
      <c r="N3379" s="28">
        <v>1352</v>
      </c>
      <c r="O3379" s="25" t="s">
        <v>25782</v>
      </c>
      <c r="P3379" s="24">
        <v>10</v>
      </c>
      <c r="Q3379" s="24" t="s">
        <v>203</v>
      </c>
      <c r="R3379" s="28">
        <v>42</v>
      </c>
      <c r="S3379" s="28">
        <v>163</v>
      </c>
      <c r="T3379" s="29">
        <v>0.15162721893491124</v>
      </c>
      <c r="U3379" s="28">
        <v>2061</v>
      </c>
      <c r="V3379" s="63"/>
      <c r="W3379" s="61">
        <f>(Table134[[#This Row],[2042 Future AADT]]-Table134[[#This Row],[AADT 2022]])/20*($W$5-2022)+Table134[[#This Row],[AADT 2022]]</f>
        <v>2061</v>
      </c>
      <c r="X3379" s="63"/>
    </row>
    <row r="3380" spans="1:24" s="21" customFormat="1" ht="24" customHeight="1" x14ac:dyDescent="0.25">
      <c r="A3380" s="24" t="s">
        <v>10849</v>
      </c>
      <c r="B3380" s="25" t="s">
        <v>19314</v>
      </c>
      <c r="C3380" s="24">
        <v>4406</v>
      </c>
      <c r="D3380" s="24" t="s">
        <v>17076</v>
      </c>
      <c r="E3380" s="24" t="s">
        <v>10844</v>
      </c>
      <c r="F3380" s="26">
        <f>Table134[[#This Row],[ToMeasure]]-Table134[[#This Row],[FromMeasure]]</f>
        <v>0.65597919999999998</v>
      </c>
      <c r="G3380" s="27" t="s">
        <v>10845</v>
      </c>
      <c r="H3380" s="37">
        <v>4.8025596699999999</v>
      </c>
      <c r="I3380" s="24" t="s">
        <v>394</v>
      </c>
      <c r="J3380" s="37">
        <v>5.4585388699999999</v>
      </c>
      <c r="K3380" s="24" t="s">
        <v>1114</v>
      </c>
      <c r="L3380" s="28">
        <v>778</v>
      </c>
      <c r="M3380" s="28">
        <v>0</v>
      </c>
      <c r="N3380" s="28">
        <v>778</v>
      </c>
      <c r="O3380" s="25" t="s">
        <v>25783</v>
      </c>
      <c r="P3380" s="24" t="s">
        <v>203</v>
      </c>
      <c r="Q3380" s="24" t="s">
        <v>203</v>
      </c>
      <c r="R3380" s="28">
        <v>70</v>
      </c>
      <c r="S3380" s="28">
        <v>11</v>
      </c>
      <c r="T3380" s="29">
        <v>0.10411311053984576</v>
      </c>
      <c r="U3380" s="28">
        <v>1186</v>
      </c>
      <c r="V3380" s="63"/>
      <c r="W3380" s="61">
        <f>(Table134[[#This Row],[2042 Future AADT]]-Table134[[#This Row],[AADT 2022]])/20*($W$5-2022)+Table134[[#This Row],[AADT 2022]]</f>
        <v>1186</v>
      </c>
      <c r="X3380" s="63"/>
    </row>
    <row r="3381" spans="1:24" s="21" customFormat="1" ht="24" customHeight="1" x14ac:dyDescent="0.25">
      <c r="A3381" s="24" t="s">
        <v>16854</v>
      </c>
      <c r="B3381" s="25" t="s">
        <v>19281</v>
      </c>
      <c r="C3381" s="24">
        <v>4359</v>
      </c>
      <c r="D3381" s="24" t="s">
        <v>17076</v>
      </c>
      <c r="E3381" s="24" t="s">
        <v>10844</v>
      </c>
      <c r="F3381" s="26">
        <f>Table134[[#This Row],[ToMeasure]]-Table134[[#This Row],[FromMeasure]]</f>
        <v>0.25101120000000066</v>
      </c>
      <c r="G3381" s="27" t="s">
        <v>13421</v>
      </c>
      <c r="H3381" s="37">
        <v>11.6006786</v>
      </c>
      <c r="I3381" s="24" t="s">
        <v>367</v>
      </c>
      <c r="J3381" s="37">
        <v>11.851689800000001</v>
      </c>
      <c r="K3381" s="24" t="s">
        <v>3294</v>
      </c>
      <c r="L3381" s="28">
        <v>409</v>
      </c>
      <c r="M3381" s="28">
        <v>0</v>
      </c>
      <c r="N3381" s="28">
        <v>409</v>
      </c>
      <c r="O3381" s="25" t="s">
        <v>25531</v>
      </c>
      <c r="P3381" s="24">
        <v>13</v>
      </c>
      <c r="Q3381" s="24" t="s">
        <v>203</v>
      </c>
      <c r="R3381" s="28" t="s">
        <v>203</v>
      </c>
      <c r="S3381" s="28" t="s">
        <v>203</v>
      </c>
      <c r="T3381" s="29" t="s">
        <v>203</v>
      </c>
      <c r="U3381" s="28" t="s">
        <v>203</v>
      </c>
      <c r="V3381" s="63"/>
      <c r="W3381" s="61" t="e">
        <f>(Table134[[#This Row],[2042 Future AADT]]-Table134[[#This Row],[AADT 2022]])/20*($W$5-2022)+Table134[[#This Row],[AADT 2022]]</f>
        <v>#VALUE!</v>
      </c>
      <c r="X3381" s="63"/>
    </row>
    <row r="3382" spans="1:24" s="21" customFormat="1" ht="24" customHeight="1" x14ac:dyDescent="0.25">
      <c r="A3382" s="24" t="s">
        <v>16855</v>
      </c>
      <c r="B3382" s="25" t="s">
        <v>19356</v>
      </c>
      <c r="C3382" s="24">
        <v>4466</v>
      </c>
      <c r="D3382" s="24" t="s">
        <v>17076</v>
      </c>
      <c r="E3382" s="24" t="s">
        <v>10844</v>
      </c>
      <c r="F3382" s="26">
        <f>Table134[[#This Row],[ToMeasure]]-Table134[[#This Row],[FromMeasure]]</f>
        <v>0.25491500000000045</v>
      </c>
      <c r="G3382" s="27" t="s">
        <v>10845</v>
      </c>
      <c r="H3382" s="37">
        <v>30.750100199999999</v>
      </c>
      <c r="I3382" s="24" t="s">
        <v>1114</v>
      </c>
      <c r="J3382" s="37">
        <v>31.005015199999999</v>
      </c>
      <c r="K3382" s="24" t="s">
        <v>1114</v>
      </c>
      <c r="L3382" s="28">
        <v>639</v>
      </c>
      <c r="M3382" s="28">
        <v>706</v>
      </c>
      <c r="N3382" s="28">
        <v>1345</v>
      </c>
      <c r="O3382" s="25" t="s">
        <v>25538</v>
      </c>
      <c r="P3382" s="24">
        <v>15</v>
      </c>
      <c r="Q3382" s="24">
        <v>80</v>
      </c>
      <c r="R3382" s="28">
        <v>42</v>
      </c>
      <c r="S3382" s="28">
        <v>163</v>
      </c>
      <c r="T3382" s="29">
        <v>0.15241635687732341</v>
      </c>
      <c r="U3382" s="28">
        <v>1906</v>
      </c>
      <c r="V3382" s="63"/>
      <c r="W3382" s="61">
        <f>(Table134[[#This Row],[2042 Future AADT]]-Table134[[#This Row],[AADT 2022]])/20*($W$5-2022)+Table134[[#This Row],[AADT 2022]]</f>
        <v>1906</v>
      </c>
      <c r="X3382" s="63"/>
    </row>
    <row r="3383" spans="1:24" s="21" customFormat="1" ht="24" customHeight="1" x14ac:dyDescent="0.25">
      <c r="A3383" s="24" t="s">
        <v>15051</v>
      </c>
      <c r="B3383" s="25" t="s">
        <v>19362</v>
      </c>
      <c r="C3383" s="24">
        <v>4477</v>
      </c>
      <c r="D3383" s="24" t="s">
        <v>17076</v>
      </c>
      <c r="E3383" s="24" t="s">
        <v>10844</v>
      </c>
      <c r="F3383" s="26">
        <f>Table134[[#This Row],[ToMeasure]]-Table134[[#This Row],[FromMeasure]]</f>
        <v>1.2138872999999997</v>
      </c>
      <c r="G3383" s="27" t="s">
        <v>10845</v>
      </c>
      <c r="H3383" s="37">
        <v>31.005015199999999</v>
      </c>
      <c r="I3383" s="24" t="s">
        <v>1114</v>
      </c>
      <c r="J3383" s="37">
        <v>32.218902499999999</v>
      </c>
      <c r="K3383" s="24" t="s">
        <v>1114</v>
      </c>
      <c r="L3383" s="28">
        <v>210</v>
      </c>
      <c r="M3383" s="28">
        <v>481</v>
      </c>
      <c r="N3383" s="28">
        <v>691</v>
      </c>
      <c r="O3383" s="25" t="s">
        <v>25784</v>
      </c>
      <c r="P3383" s="24">
        <v>11</v>
      </c>
      <c r="Q3383" s="24">
        <v>74</v>
      </c>
      <c r="R3383" s="28">
        <v>19</v>
      </c>
      <c r="S3383" s="28">
        <v>82</v>
      </c>
      <c r="T3383" s="29">
        <v>0.14616497829232997</v>
      </c>
      <c r="U3383" s="28">
        <v>1053</v>
      </c>
      <c r="V3383" s="63"/>
      <c r="W3383" s="61">
        <f>(Table134[[#This Row],[2042 Future AADT]]-Table134[[#This Row],[AADT 2022]])/20*($W$5-2022)+Table134[[#This Row],[AADT 2022]]</f>
        <v>1053</v>
      </c>
      <c r="X3383" s="63"/>
    </row>
    <row r="3384" spans="1:24" s="21" customFormat="1" ht="24" customHeight="1" x14ac:dyDescent="0.25">
      <c r="A3384" s="24" t="s">
        <v>14410</v>
      </c>
      <c r="B3384" s="25" t="s">
        <v>19279</v>
      </c>
      <c r="C3384" s="24">
        <v>4357</v>
      </c>
      <c r="D3384" s="24" t="s">
        <v>17076</v>
      </c>
      <c r="E3384" s="24" t="s">
        <v>14411</v>
      </c>
      <c r="F3384" s="26">
        <f>Table134[[#This Row],[ToMeasure]]-Table134[[#This Row],[FromMeasure]]</f>
        <v>0.19965290999999999</v>
      </c>
      <c r="G3384" s="27" t="s">
        <v>14412</v>
      </c>
      <c r="H3384" s="37">
        <v>0</v>
      </c>
      <c r="I3384" s="24" t="s">
        <v>6698</v>
      </c>
      <c r="J3384" s="37">
        <v>0.19965290999999999</v>
      </c>
      <c r="K3384" s="24" t="s">
        <v>14413</v>
      </c>
      <c r="L3384" s="28">
        <v>9414</v>
      </c>
      <c r="M3384" s="28">
        <v>0</v>
      </c>
      <c r="N3384" s="28">
        <v>9414</v>
      </c>
      <c r="O3384" s="25" t="s">
        <v>25785</v>
      </c>
      <c r="P3384" s="24">
        <v>13</v>
      </c>
      <c r="Q3384" s="24" t="s">
        <v>203</v>
      </c>
      <c r="R3384" s="28">
        <v>291</v>
      </c>
      <c r="S3384" s="28">
        <v>1130</v>
      </c>
      <c r="T3384" s="29">
        <v>0.150945400467389</v>
      </c>
      <c r="U3384" s="28">
        <v>14350</v>
      </c>
      <c r="V3384" s="63"/>
      <c r="W3384" s="61">
        <f>(Table134[[#This Row],[2042 Future AADT]]-Table134[[#This Row],[AADT 2022]])/20*($W$5-2022)+Table134[[#This Row],[AADT 2022]]</f>
        <v>14350</v>
      </c>
      <c r="X3384" s="63"/>
    </row>
    <row r="3385" spans="1:24" s="21" customFormat="1" ht="24" customHeight="1" x14ac:dyDescent="0.25">
      <c r="A3385" s="24" t="s">
        <v>14415</v>
      </c>
      <c r="B3385" s="25" t="s">
        <v>19277</v>
      </c>
      <c r="C3385" s="24">
        <v>4356</v>
      </c>
      <c r="D3385" s="24" t="s">
        <v>17076</v>
      </c>
      <c r="E3385" s="24" t="s">
        <v>14411</v>
      </c>
      <c r="F3385" s="26">
        <f>Table134[[#This Row],[ToMeasure]]-Table134[[#This Row],[FromMeasure]]</f>
        <v>8.1839510000000032E-2</v>
      </c>
      <c r="G3385" s="27" t="s">
        <v>14412</v>
      </c>
      <c r="H3385" s="37">
        <v>0.19965290999999999</v>
      </c>
      <c r="I3385" s="24" t="s">
        <v>14413</v>
      </c>
      <c r="J3385" s="37">
        <v>0.28149242000000002</v>
      </c>
      <c r="K3385" s="24" t="s">
        <v>1114</v>
      </c>
      <c r="L3385" s="28">
        <v>3063</v>
      </c>
      <c r="M3385" s="28">
        <v>0</v>
      </c>
      <c r="N3385" s="28">
        <v>3063</v>
      </c>
      <c r="O3385" s="25" t="s">
        <v>25786</v>
      </c>
      <c r="P3385" s="24">
        <v>12</v>
      </c>
      <c r="Q3385" s="24" t="s">
        <v>203</v>
      </c>
      <c r="R3385" s="28">
        <v>28</v>
      </c>
      <c r="S3385" s="28">
        <v>113</v>
      </c>
      <c r="T3385" s="29">
        <v>4.6033300685602352E-2</v>
      </c>
      <c r="U3385" s="28">
        <v>4669</v>
      </c>
      <c r="V3385" s="63"/>
      <c r="W3385" s="61">
        <f>(Table134[[#This Row],[2042 Future AADT]]-Table134[[#This Row],[AADT 2022]])/20*($W$5-2022)+Table134[[#This Row],[AADT 2022]]</f>
        <v>4669</v>
      </c>
      <c r="X3385" s="63"/>
    </row>
    <row r="3386" spans="1:24" s="21" customFormat="1" ht="24" customHeight="1" x14ac:dyDescent="0.25">
      <c r="A3386" s="24" t="s">
        <v>10851</v>
      </c>
      <c r="B3386" s="25" t="s">
        <v>19205</v>
      </c>
      <c r="C3386" s="24">
        <v>4278</v>
      </c>
      <c r="D3386" s="24" t="s">
        <v>17076</v>
      </c>
      <c r="E3386" s="24" t="s">
        <v>10852</v>
      </c>
      <c r="F3386" s="26">
        <f>Table134[[#This Row],[ToMeasure]]-Table134[[#This Row],[FromMeasure]]</f>
        <v>0.36644210000000005</v>
      </c>
      <c r="G3386" s="27" t="s">
        <v>10853</v>
      </c>
      <c r="H3386" s="37">
        <v>0.14561540000000001</v>
      </c>
      <c r="I3386" s="24" t="s">
        <v>3702</v>
      </c>
      <c r="J3386" s="37">
        <v>0.51205750000000005</v>
      </c>
      <c r="K3386" s="24" t="s">
        <v>10854</v>
      </c>
      <c r="L3386" s="28">
        <v>1342</v>
      </c>
      <c r="M3386" s="28">
        <v>0</v>
      </c>
      <c r="N3386" s="28">
        <v>1342</v>
      </c>
      <c r="O3386" s="25" t="s">
        <v>25787</v>
      </c>
      <c r="P3386" s="24">
        <v>11</v>
      </c>
      <c r="Q3386" s="24" t="s">
        <v>203</v>
      </c>
      <c r="R3386" s="28">
        <v>124</v>
      </c>
      <c r="S3386" s="28">
        <v>18</v>
      </c>
      <c r="T3386" s="29">
        <v>0.10581222056631892</v>
      </c>
      <c r="U3386" s="28">
        <v>2046</v>
      </c>
      <c r="V3386" s="63"/>
      <c r="W3386" s="61">
        <f>(Table134[[#This Row],[2042 Future AADT]]-Table134[[#This Row],[AADT 2022]])/20*($W$5-2022)+Table134[[#This Row],[AADT 2022]]</f>
        <v>2046</v>
      </c>
      <c r="X3386" s="63"/>
    </row>
    <row r="3387" spans="1:24" s="21" customFormat="1" ht="24" customHeight="1" x14ac:dyDescent="0.25">
      <c r="A3387" s="24" t="s">
        <v>15056</v>
      </c>
      <c r="B3387" s="25" t="s">
        <v>19216</v>
      </c>
      <c r="C3387" s="24">
        <v>4289</v>
      </c>
      <c r="D3387" s="24" t="s">
        <v>17076</v>
      </c>
      <c r="E3387" s="24" t="s">
        <v>10852</v>
      </c>
      <c r="F3387" s="26">
        <f>Table134[[#This Row],[ToMeasure]]-Table134[[#This Row],[FromMeasure]]</f>
        <v>0.1999763</v>
      </c>
      <c r="G3387" s="27" t="s">
        <v>10853</v>
      </c>
      <c r="H3387" s="37">
        <v>0.7498551</v>
      </c>
      <c r="I3387" s="24" t="s">
        <v>6674</v>
      </c>
      <c r="J3387" s="37">
        <v>0.94983139999999999</v>
      </c>
      <c r="K3387" s="24" t="s">
        <v>3294</v>
      </c>
      <c r="L3387" s="28">
        <v>1182</v>
      </c>
      <c r="M3387" s="28">
        <v>0</v>
      </c>
      <c r="N3387" s="28">
        <v>1182</v>
      </c>
      <c r="O3387" s="25" t="s">
        <v>25788</v>
      </c>
      <c r="P3387" s="24">
        <v>12</v>
      </c>
      <c r="Q3387" s="24" t="s">
        <v>203</v>
      </c>
      <c r="R3387" s="28">
        <v>115</v>
      </c>
      <c r="S3387" s="28">
        <v>18</v>
      </c>
      <c r="T3387" s="29">
        <v>0.11252115059221658</v>
      </c>
      <c r="U3387" s="28">
        <v>1802</v>
      </c>
      <c r="V3387" s="63"/>
      <c r="W3387" s="61">
        <f>(Table134[[#This Row],[2042 Future AADT]]-Table134[[#This Row],[AADT 2022]])/20*($W$5-2022)+Table134[[#This Row],[AADT 2022]]</f>
        <v>1802</v>
      </c>
      <c r="X3387" s="63"/>
    </row>
    <row r="3388" spans="1:24" s="21" customFormat="1" ht="24" customHeight="1" x14ac:dyDescent="0.25">
      <c r="A3388" s="24" t="s">
        <v>15058</v>
      </c>
      <c r="B3388" s="25" t="s">
        <v>19233</v>
      </c>
      <c r="C3388" s="24">
        <v>4308</v>
      </c>
      <c r="D3388" s="24" t="s">
        <v>17076</v>
      </c>
      <c r="E3388" s="24" t="s">
        <v>10852</v>
      </c>
      <c r="F3388" s="26">
        <f>Table134[[#This Row],[ToMeasure]]-Table134[[#This Row],[FromMeasure]]</f>
        <v>2.5665099999999885E-2</v>
      </c>
      <c r="G3388" s="27" t="s">
        <v>15059</v>
      </c>
      <c r="H3388" s="37">
        <v>2.9474800999999999</v>
      </c>
      <c r="I3388" s="24" t="s">
        <v>3294</v>
      </c>
      <c r="J3388" s="37">
        <v>2.9731451999999998</v>
      </c>
      <c r="K3388" s="24" t="s">
        <v>3294</v>
      </c>
      <c r="L3388" s="28">
        <v>6836</v>
      </c>
      <c r="M3388" s="28">
        <v>0</v>
      </c>
      <c r="N3388" s="28">
        <v>6836</v>
      </c>
      <c r="O3388" s="25" t="s">
        <v>25789</v>
      </c>
      <c r="P3388" s="24">
        <v>11</v>
      </c>
      <c r="Q3388" s="24" t="s">
        <v>203</v>
      </c>
      <c r="R3388" s="28">
        <v>207</v>
      </c>
      <c r="S3388" s="28">
        <v>803</v>
      </c>
      <c r="T3388" s="29">
        <v>0.14774722059684026</v>
      </c>
      <c r="U3388" s="28">
        <v>10420</v>
      </c>
      <c r="V3388" s="63"/>
      <c r="W3388" s="61">
        <f>(Table134[[#This Row],[2042 Future AADT]]-Table134[[#This Row],[AADT 2022]])/20*($W$5-2022)+Table134[[#This Row],[AADT 2022]]</f>
        <v>10420</v>
      </c>
      <c r="X3388" s="63"/>
    </row>
    <row r="3389" spans="1:24" s="21" customFormat="1" ht="24" customHeight="1" x14ac:dyDescent="0.25">
      <c r="A3389" s="24" t="s">
        <v>3300</v>
      </c>
      <c r="B3389" s="25" t="s">
        <v>19251</v>
      </c>
      <c r="C3389" s="24">
        <v>4332</v>
      </c>
      <c r="D3389" s="24" t="s">
        <v>17076</v>
      </c>
      <c r="E3389" s="24" t="s">
        <v>10856</v>
      </c>
      <c r="F3389" s="26">
        <f>Table134[[#This Row],[ToMeasure]]-Table134[[#This Row],[FromMeasure]]</f>
        <v>0.16085770000000021</v>
      </c>
      <c r="G3389" s="27" t="s">
        <v>10857</v>
      </c>
      <c r="H3389" s="37">
        <v>6.9615862000000002</v>
      </c>
      <c r="I3389" s="24" t="s">
        <v>3294</v>
      </c>
      <c r="J3389" s="37">
        <v>7.1224439000000004</v>
      </c>
      <c r="K3389" s="24" t="s">
        <v>3294</v>
      </c>
      <c r="L3389" s="28">
        <v>7875</v>
      </c>
      <c r="M3389" s="28">
        <v>0</v>
      </c>
      <c r="N3389" s="28">
        <v>7875</v>
      </c>
      <c r="O3389" s="25" t="s">
        <v>25530</v>
      </c>
      <c r="P3389" s="24">
        <v>11</v>
      </c>
      <c r="Q3389" s="24">
        <v>54</v>
      </c>
      <c r="R3389" s="28">
        <v>768</v>
      </c>
      <c r="S3389" s="28">
        <v>124</v>
      </c>
      <c r="T3389" s="29">
        <v>0.11326984126984127</v>
      </c>
      <c r="U3389" s="28">
        <v>13241</v>
      </c>
      <c r="V3389" s="63"/>
      <c r="W3389" s="61">
        <f>(Table134[[#This Row],[2042 Future AADT]]-Table134[[#This Row],[AADT 2022]])/20*($W$5-2022)+Table134[[#This Row],[AADT 2022]]</f>
        <v>13241</v>
      </c>
      <c r="X3389" s="63"/>
    </row>
    <row r="3390" spans="1:24" s="21" customFormat="1" ht="24" customHeight="1" x14ac:dyDescent="0.25">
      <c r="A3390" s="24" t="s">
        <v>14417</v>
      </c>
      <c r="B3390" s="25" t="s">
        <v>19155</v>
      </c>
      <c r="C3390" s="24">
        <v>4228</v>
      </c>
      <c r="D3390" s="24" t="s">
        <v>17076</v>
      </c>
      <c r="E3390" s="24" t="s">
        <v>10859</v>
      </c>
      <c r="F3390" s="26">
        <f>Table134[[#This Row],[ToMeasure]]-Table134[[#This Row],[FromMeasure]]</f>
        <v>0.19812350000000123</v>
      </c>
      <c r="G3390" s="27" t="s">
        <v>10860</v>
      </c>
      <c r="H3390" s="37">
        <v>21.6976628</v>
      </c>
      <c r="I3390" s="24" t="s">
        <v>3294</v>
      </c>
      <c r="J3390" s="37">
        <v>21.895786300000001</v>
      </c>
      <c r="K3390" s="24" t="s">
        <v>3294</v>
      </c>
      <c r="L3390" s="28">
        <v>3253</v>
      </c>
      <c r="M3390" s="28">
        <v>0</v>
      </c>
      <c r="N3390" s="28">
        <v>3253</v>
      </c>
      <c r="O3390" s="25" t="s">
        <v>25790</v>
      </c>
      <c r="P3390" s="24">
        <v>16</v>
      </c>
      <c r="Q3390" s="24" t="s">
        <v>203</v>
      </c>
      <c r="R3390" s="28">
        <v>97</v>
      </c>
      <c r="S3390" s="28">
        <v>381</v>
      </c>
      <c r="T3390" s="29">
        <v>0.1469412849677221</v>
      </c>
      <c r="U3390" s="28">
        <v>4959</v>
      </c>
      <c r="V3390" s="63"/>
      <c r="W3390" s="61">
        <f>(Table134[[#This Row],[2042 Future AADT]]-Table134[[#This Row],[AADT 2022]])/20*($W$5-2022)+Table134[[#This Row],[AADT 2022]]</f>
        <v>4959</v>
      </c>
      <c r="X3390" s="63"/>
    </row>
    <row r="3391" spans="1:24" s="21" customFormat="1" ht="24" customHeight="1" x14ac:dyDescent="0.25">
      <c r="A3391" s="24" t="s">
        <v>14418</v>
      </c>
      <c r="B3391" s="25" t="s">
        <v>19234</v>
      </c>
      <c r="C3391" s="24">
        <v>4309</v>
      </c>
      <c r="D3391" s="24" t="s">
        <v>17076</v>
      </c>
      <c r="E3391" s="24" t="s">
        <v>10864</v>
      </c>
      <c r="F3391" s="26">
        <f>Table134[[#This Row],[ToMeasure]]-Table134[[#This Row],[FromMeasure]]</f>
        <v>5.8554080000000001E-2</v>
      </c>
      <c r="G3391" s="27" t="s">
        <v>10865</v>
      </c>
      <c r="H3391" s="37">
        <v>0</v>
      </c>
      <c r="I3391" s="24" t="s">
        <v>3294</v>
      </c>
      <c r="J3391" s="37">
        <v>5.8554080000000001E-2</v>
      </c>
      <c r="K3391" s="24" t="s">
        <v>10866</v>
      </c>
      <c r="L3391" s="28">
        <v>2712</v>
      </c>
      <c r="M3391" s="28">
        <v>0</v>
      </c>
      <c r="N3391" s="28">
        <v>2712</v>
      </c>
      <c r="O3391" s="25" t="s">
        <v>25791</v>
      </c>
      <c r="P3391" s="24">
        <v>10</v>
      </c>
      <c r="Q3391" s="24" t="s">
        <v>203</v>
      </c>
      <c r="R3391" s="28">
        <v>86</v>
      </c>
      <c r="S3391" s="28">
        <v>337</v>
      </c>
      <c r="T3391" s="29">
        <v>0.15597345132743362</v>
      </c>
      <c r="U3391" s="28">
        <v>4134</v>
      </c>
      <c r="V3391" s="63"/>
      <c r="W3391" s="61">
        <f>(Table134[[#This Row],[2042 Future AADT]]-Table134[[#This Row],[AADT 2022]])/20*($W$5-2022)+Table134[[#This Row],[AADT 2022]]</f>
        <v>4134</v>
      </c>
      <c r="X3391" s="63"/>
    </row>
    <row r="3392" spans="1:24" s="21" customFormat="1" ht="24" customHeight="1" x14ac:dyDescent="0.25">
      <c r="A3392" s="24" t="s">
        <v>10863</v>
      </c>
      <c r="B3392" s="25" t="s">
        <v>19234</v>
      </c>
      <c r="C3392" s="24">
        <v>4309</v>
      </c>
      <c r="D3392" s="24" t="s">
        <v>17076</v>
      </c>
      <c r="E3392" s="24" t="s">
        <v>10864</v>
      </c>
      <c r="F3392" s="26">
        <f>Table134[[#This Row],[ToMeasure]]-Table134[[#This Row],[FromMeasure]]</f>
        <v>0.14327107</v>
      </c>
      <c r="G3392" s="27" t="s">
        <v>10865</v>
      </c>
      <c r="H3392" s="37">
        <v>5.8554080000000001E-2</v>
      </c>
      <c r="I3392" s="24" t="s">
        <v>10866</v>
      </c>
      <c r="J3392" s="37">
        <v>0.20182515000000001</v>
      </c>
      <c r="K3392" s="24" t="s">
        <v>7727</v>
      </c>
      <c r="L3392" s="28">
        <v>2712</v>
      </c>
      <c r="M3392" s="28">
        <v>0</v>
      </c>
      <c r="N3392" s="28">
        <v>2712</v>
      </c>
      <c r="O3392" s="25" t="s">
        <v>25791</v>
      </c>
      <c r="P3392" s="24">
        <v>10</v>
      </c>
      <c r="Q3392" s="24" t="s">
        <v>203</v>
      </c>
      <c r="R3392" s="28">
        <v>258</v>
      </c>
      <c r="S3392" s="28">
        <v>42</v>
      </c>
      <c r="T3392" s="29">
        <v>0.11061946902654868</v>
      </c>
      <c r="U3392" s="28">
        <v>4134</v>
      </c>
      <c r="V3392" s="63"/>
      <c r="W3392" s="61">
        <f>(Table134[[#This Row],[2042 Future AADT]]-Table134[[#This Row],[AADT 2022]])/20*($W$5-2022)+Table134[[#This Row],[AADT 2022]]</f>
        <v>4134</v>
      </c>
      <c r="X3392" s="63"/>
    </row>
    <row r="3393" spans="1:24" s="21" customFormat="1" ht="24" customHeight="1" x14ac:dyDescent="0.25">
      <c r="A3393" s="24" t="s">
        <v>10868</v>
      </c>
      <c r="B3393" s="25" t="s">
        <v>19224</v>
      </c>
      <c r="C3393" s="24">
        <v>4298</v>
      </c>
      <c r="D3393" s="24" t="s">
        <v>17076</v>
      </c>
      <c r="E3393" s="24" t="s">
        <v>10864</v>
      </c>
      <c r="F3393" s="26">
        <f>Table134[[#This Row],[ToMeasure]]-Table134[[#This Row],[FromMeasure]]</f>
        <v>0.18143499000000007</v>
      </c>
      <c r="G3393" s="27" t="s">
        <v>10865</v>
      </c>
      <c r="H3393" s="37">
        <v>0.97736928999999995</v>
      </c>
      <c r="I3393" s="24" t="s">
        <v>10869</v>
      </c>
      <c r="J3393" s="37">
        <v>1.15880428</v>
      </c>
      <c r="K3393" s="24" t="s">
        <v>352</v>
      </c>
      <c r="L3393" s="28">
        <v>2839</v>
      </c>
      <c r="M3393" s="28">
        <v>0</v>
      </c>
      <c r="N3393" s="28">
        <v>2839</v>
      </c>
      <c r="O3393" s="25" t="s">
        <v>25792</v>
      </c>
      <c r="P3393" s="24">
        <v>10</v>
      </c>
      <c r="Q3393" s="24" t="s">
        <v>203</v>
      </c>
      <c r="R3393" s="28">
        <v>258</v>
      </c>
      <c r="S3393" s="28">
        <v>42</v>
      </c>
      <c r="T3393" s="29">
        <v>0.1056710109193378</v>
      </c>
      <c r="U3393" s="28">
        <v>4328</v>
      </c>
      <c r="V3393" s="63"/>
      <c r="W3393" s="61">
        <f>(Table134[[#This Row],[2042 Future AADT]]-Table134[[#This Row],[AADT 2022]])/20*($W$5-2022)+Table134[[#This Row],[AADT 2022]]</f>
        <v>4328</v>
      </c>
      <c r="X3393" s="63"/>
    </row>
    <row r="3394" spans="1:24" s="21" customFormat="1" ht="24" customHeight="1" x14ac:dyDescent="0.25">
      <c r="A3394" s="24" t="s">
        <v>16859</v>
      </c>
      <c r="B3394" s="25" t="s">
        <v>19225</v>
      </c>
      <c r="C3394" s="24">
        <v>4299</v>
      </c>
      <c r="D3394" s="24" t="s">
        <v>17076</v>
      </c>
      <c r="E3394" s="24" t="s">
        <v>10864</v>
      </c>
      <c r="F3394" s="26">
        <f>Table134[[#This Row],[ToMeasure]]-Table134[[#This Row],[FromMeasure]]</f>
        <v>0.15661553000000006</v>
      </c>
      <c r="G3394" s="27" t="s">
        <v>10865</v>
      </c>
      <c r="H3394" s="37">
        <v>1.15880428</v>
      </c>
      <c r="I3394" s="24" t="s">
        <v>352</v>
      </c>
      <c r="J3394" s="37">
        <v>1.3154198100000001</v>
      </c>
      <c r="K3394" s="24" t="s">
        <v>6682</v>
      </c>
      <c r="L3394" s="28">
        <v>2766</v>
      </c>
      <c r="M3394" s="28">
        <v>0</v>
      </c>
      <c r="N3394" s="28">
        <v>2766</v>
      </c>
      <c r="O3394" s="25" t="s">
        <v>25793</v>
      </c>
      <c r="P3394" s="24">
        <v>10</v>
      </c>
      <c r="Q3394" s="24" t="s">
        <v>203</v>
      </c>
      <c r="R3394" s="28">
        <v>269</v>
      </c>
      <c r="S3394" s="28">
        <v>43</v>
      </c>
      <c r="T3394" s="29">
        <v>0.11279826464208242</v>
      </c>
      <c r="U3394" s="28">
        <v>4216</v>
      </c>
      <c r="V3394" s="63"/>
      <c r="W3394" s="61">
        <f>(Table134[[#This Row],[2042 Future AADT]]-Table134[[#This Row],[AADT 2022]])/20*($W$5-2022)+Table134[[#This Row],[AADT 2022]]</f>
        <v>4216</v>
      </c>
      <c r="X3394" s="63"/>
    </row>
    <row r="3395" spans="1:24" s="21" customFormat="1" ht="24" customHeight="1" x14ac:dyDescent="0.25">
      <c r="A3395" s="24" t="s">
        <v>15061</v>
      </c>
      <c r="B3395" s="25" t="s">
        <v>19215</v>
      </c>
      <c r="C3395" s="24">
        <v>4288</v>
      </c>
      <c r="D3395" s="24" t="s">
        <v>17076</v>
      </c>
      <c r="E3395" s="24" t="s">
        <v>10864</v>
      </c>
      <c r="F3395" s="26">
        <f>Table134[[#This Row],[ToMeasure]]-Table134[[#This Row],[FromMeasure]]</f>
        <v>0.14304122999999991</v>
      </c>
      <c r="G3395" s="27" t="s">
        <v>10865</v>
      </c>
      <c r="H3395" s="37">
        <v>1.89192308</v>
      </c>
      <c r="I3395" s="24" t="s">
        <v>3710</v>
      </c>
      <c r="J3395" s="37">
        <v>2.0349643099999999</v>
      </c>
      <c r="K3395" s="24" t="s">
        <v>3294</v>
      </c>
      <c r="L3395" s="28">
        <v>3915</v>
      </c>
      <c r="M3395" s="28">
        <v>0</v>
      </c>
      <c r="N3395" s="28">
        <v>3915</v>
      </c>
      <c r="O3395" s="25" t="s">
        <v>25794</v>
      </c>
      <c r="P3395" s="24">
        <v>18</v>
      </c>
      <c r="Q3395" s="24" t="s">
        <v>203</v>
      </c>
      <c r="R3395" s="28">
        <v>356</v>
      </c>
      <c r="S3395" s="28">
        <v>58</v>
      </c>
      <c r="T3395" s="29">
        <v>0.10574712643678161</v>
      </c>
      <c r="U3395" s="28">
        <v>5968</v>
      </c>
      <c r="V3395" s="63"/>
      <c r="W3395" s="61">
        <f>(Table134[[#This Row],[2042 Future AADT]]-Table134[[#This Row],[AADT 2022]])/20*($W$5-2022)+Table134[[#This Row],[AADT 2022]]</f>
        <v>5968</v>
      </c>
      <c r="X3395" s="63"/>
    </row>
    <row r="3396" spans="1:24" s="21" customFormat="1" ht="24" customHeight="1" x14ac:dyDescent="0.25">
      <c r="A3396" s="24" t="s">
        <v>14419</v>
      </c>
      <c r="B3396" s="25" t="s">
        <v>19206</v>
      </c>
      <c r="C3396" s="24">
        <v>4279</v>
      </c>
      <c r="D3396" s="24" t="s">
        <v>17076</v>
      </c>
      <c r="E3396" s="24" t="s">
        <v>10864</v>
      </c>
      <c r="F3396" s="26">
        <f>Table134[[#This Row],[ToMeasure]]-Table134[[#This Row],[FromMeasure]]</f>
        <v>0.13548672999999978</v>
      </c>
      <c r="G3396" s="27" t="s">
        <v>10865</v>
      </c>
      <c r="H3396" s="37">
        <v>2.9712756800000002</v>
      </c>
      <c r="I3396" s="24" t="s">
        <v>3294</v>
      </c>
      <c r="J3396" s="37">
        <v>3.10676241</v>
      </c>
      <c r="K3396" s="24" t="s">
        <v>3699</v>
      </c>
      <c r="L3396" s="28">
        <v>3016</v>
      </c>
      <c r="M3396" s="28">
        <v>0</v>
      </c>
      <c r="N3396" s="28">
        <v>3016</v>
      </c>
      <c r="O3396" s="25" t="s">
        <v>25795</v>
      </c>
      <c r="P3396" s="24">
        <v>19</v>
      </c>
      <c r="Q3396" s="24" t="s">
        <v>203</v>
      </c>
      <c r="R3396" s="28">
        <v>89</v>
      </c>
      <c r="S3396" s="28">
        <v>354</v>
      </c>
      <c r="T3396" s="29">
        <v>0.14688328912466844</v>
      </c>
      <c r="U3396" s="28">
        <v>4597</v>
      </c>
      <c r="V3396" s="63"/>
      <c r="W3396" s="61">
        <f>(Table134[[#This Row],[2042 Future AADT]]-Table134[[#This Row],[AADT 2022]])/20*($W$5-2022)+Table134[[#This Row],[AADT 2022]]</f>
        <v>4597</v>
      </c>
      <c r="X3396" s="63"/>
    </row>
    <row r="3397" spans="1:24" s="21" customFormat="1" ht="24" customHeight="1" x14ac:dyDescent="0.25">
      <c r="A3397" s="24" t="s">
        <v>15063</v>
      </c>
      <c r="B3397" s="25" t="s">
        <v>19206</v>
      </c>
      <c r="C3397" s="24">
        <v>4279</v>
      </c>
      <c r="D3397" s="24" t="s">
        <v>17076</v>
      </c>
      <c r="E3397" s="24" t="s">
        <v>10864</v>
      </c>
      <c r="F3397" s="26">
        <f>Table134[[#This Row],[ToMeasure]]-Table134[[#This Row],[FromMeasure]]</f>
        <v>7.1455929999999945E-2</v>
      </c>
      <c r="G3397" s="27" t="s">
        <v>10865</v>
      </c>
      <c r="H3397" s="37">
        <v>3.10676241</v>
      </c>
      <c r="I3397" s="24" t="s">
        <v>3699</v>
      </c>
      <c r="J3397" s="37">
        <v>3.1782183399999999</v>
      </c>
      <c r="K3397" s="24" t="s">
        <v>3294</v>
      </c>
      <c r="L3397" s="28">
        <v>3016</v>
      </c>
      <c r="M3397" s="28">
        <v>0</v>
      </c>
      <c r="N3397" s="28">
        <v>3016</v>
      </c>
      <c r="O3397" s="25" t="s">
        <v>25795</v>
      </c>
      <c r="P3397" s="24">
        <v>19</v>
      </c>
      <c r="Q3397" s="24" t="s">
        <v>203</v>
      </c>
      <c r="R3397" s="28">
        <v>89</v>
      </c>
      <c r="S3397" s="28">
        <v>354</v>
      </c>
      <c r="T3397" s="29">
        <v>0.14688328912466844</v>
      </c>
      <c r="U3397" s="28">
        <v>4597</v>
      </c>
      <c r="V3397" s="63"/>
      <c r="W3397" s="61">
        <f>(Table134[[#This Row],[2042 Future AADT]]-Table134[[#This Row],[AADT 2022]])/20*($W$5-2022)+Table134[[#This Row],[AADT 2022]]</f>
        <v>4597</v>
      </c>
      <c r="X3397" s="63"/>
    </row>
    <row r="3398" spans="1:24" s="21" customFormat="1" ht="24" customHeight="1" x14ac:dyDescent="0.25">
      <c r="A3398" s="24" t="s">
        <v>14422</v>
      </c>
      <c r="B3398" s="25" t="s">
        <v>19196</v>
      </c>
      <c r="C3398" s="24">
        <v>4268</v>
      </c>
      <c r="D3398" s="24" t="s">
        <v>17076</v>
      </c>
      <c r="E3398" s="24" t="s">
        <v>10864</v>
      </c>
      <c r="F3398" s="26">
        <f>Table134[[#This Row],[ToMeasure]]-Table134[[#This Row],[FromMeasure]]</f>
        <v>0.1303977999999999</v>
      </c>
      <c r="G3398" s="27" t="s">
        <v>10865</v>
      </c>
      <c r="H3398" s="37">
        <v>4.5296148000000001</v>
      </c>
      <c r="I3398" s="24" t="s">
        <v>14423</v>
      </c>
      <c r="J3398" s="37">
        <v>4.6600125999999999</v>
      </c>
      <c r="K3398" s="24" t="s">
        <v>7715</v>
      </c>
      <c r="L3398" s="28">
        <v>150</v>
      </c>
      <c r="M3398" s="28">
        <v>0</v>
      </c>
      <c r="N3398" s="28">
        <v>150</v>
      </c>
      <c r="O3398" s="25" t="s">
        <v>25796</v>
      </c>
      <c r="P3398" s="24">
        <v>18</v>
      </c>
      <c r="Q3398" s="24" t="s">
        <v>203</v>
      </c>
      <c r="R3398" s="28" t="s">
        <v>203</v>
      </c>
      <c r="S3398" s="28" t="s">
        <v>203</v>
      </c>
      <c r="T3398" s="29" t="s">
        <v>203</v>
      </c>
      <c r="U3398" s="28">
        <v>213</v>
      </c>
      <c r="V3398" s="63"/>
      <c r="W3398" s="61">
        <f>(Table134[[#This Row],[2042 Future AADT]]-Table134[[#This Row],[AADT 2022]])/20*($W$5-2022)+Table134[[#This Row],[AADT 2022]]</f>
        <v>213</v>
      </c>
      <c r="X3398" s="63"/>
    </row>
    <row r="3399" spans="1:24" s="21" customFormat="1" ht="24" customHeight="1" x14ac:dyDescent="0.25">
      <c r="A3399" s="24" t="s">
        <v>14425</v>
      </c>
      <c r="B3399" s="25" t="s">
        <v>19196</v>
      </c>
      <c r="C3399" s="24">
        <v>4268</v>
      </c>
      <c r="D3399" s="24" t="s">
        <v>17076</v>
      </c>
      <c r="E3399" s="24" t="s">
        <v>10864</v>
      </c>
      <c r="F3399" s="26">
        <f>Table134[[#This Row],[ToMeasure]]-Table134[[#This Row],[FromMeasure]]</f>
        <v>3.8977199999999712E-2</v>
      </c>
      <c r="G3399" s="27" t="s">
        <v>10865</v>
      </c>
      <c r="H3399" s="37">
        <v>4.6600125999999999</v>
      </c>
      <c r="I3399" s="24" t="s">
        <v>14423</v>
      </c>
      <c r="J3399" s="37">
        <v>4.6989897999999997</v>
      </c>
      <c r="K3399" s="24" t="s">
        <v>7715</v>
      </c>
      <c r="L3399" s="28">
        <v>150</v>
      </c>
      <c r="M3399" s="28">
        <v>0</v>
      </c>
      <c r="N3399" s="28">
        <v>150</v>
      </c>
      <c r="O3399" s="25" t="s">
        <v>25796</v>
      </c>
      <c r="P3399" s="24">
        <v>18</v>
      </c>
      <c r="Q3399" s="24" t="s">
        <v>203</v>
      </c>
      <c r="R3399" s="28" t="s">
        <v>203</v>
      </c>
      <c r="S3399" s="28" t="s">
        <v>203</v>
      </c>
      <c r="T3399" s="29" t="s">
        <v>203</v>
      </c>
      <c r="U3399" s="28">
        <v>213</v>
      </c>
      <c r="V3399" s="63"/>
      <c r="W3399" s="61">
        <f>(Table134[[#This Row],[2042 Future AADT]]-Table134[[#This Row],[AADT 2022]])/20*($W$5-2022)+Table134[[#This Row],[AADT 2022]]</f>
        <v>213</v>
      </c>
      <c r="X3399" s="63"/>
    </row>
    <row r="3400" spans="1:24" s="21" customFormat="1" ht="24" customHeight="1" x14ac:dyDescent="0.25">
      <c r="A3400" s="24" t="s">
        <v>15064</v>
      </c>
      <c r="B3400" s="25" t="s">
        <v>19186</v>
      </c>
      <c r="C3400" s="24">
        <v>4258</v>
      </c>
      <c r="D3400" s="24" t="s">
        <v>17076</v>
      </c>
      <c r="E3400" s="24" t="s">
        <v>10864</v>
      </c>
      <c r="F3400" s="26">
        <f>Table134[[#This Row],[ToMeasure]]-Table134[[#This Row],[FromMeasure]]</f>
        <v>3.7286599999999837E-2</v>
      </c>
      <c r="G3400" s="27" t="s">
        <v>10865</v>
      </c>
      <c r="H3400" s="37">
        <v>6.0786357999999998</v>
      </c>
      <c r="I3400" s="24" t="s">
        <v>3294</v>
      </c>
      <c r="J3400" s="37">
        <v>6.1159223999999996</v>
      </c>
      <c r="K3400" s="24" t="s">
        <v>341</v>
      </c>
      <c r="L3400" s="28">
        <v>2006</v>
      </c>
      <c r="M3400" s="28">
        <v>0</v>
      </c>
      <c r="N3400" s="28">
        <v>2006</v>
      </c>
      <c r="O3400" s="25" t="s">
        <v>25797</v>
      </c>
      <c r="P3400" s="24">
        <v>12</v>
      </c>
      <c r="Q3400" s="24" t="s">
        <v>203</v>
      </c>
      <c r="R3400" s="28">
        <v>110</v>
      </c>
      <c r="S3400" s="28">
        <v>17</v>
      </c>
      <c r="T3400" s="29">
        <v>6.3310069790628115E-2</v>
      </c>
      <c r="U3400" s="28">
        <v>3058</v>
      </c>
      <c r="V3400" s="63"/>
      <c r="W3400" s="61">
        <f>(Table134[[#This Row],[2042 Future AADT]]-Table134[[#This Row],[AADT 2022]])/20*($W$5-2022)+Table134[[#This Row],[AADT 2022]]</f>
        <v>3058</v>
      </c>
      <c r="X3400" s="63"/>
    </row>
    <row r="3401" spans="1:24" s="21" customFormat="1" ht="24" customHeight="1" x14ac:dyDescent="0.25">
      <c r="A3401" s="24" t="s">
        <v>15066</v>
      </c>
      <c r="B3401" s="25" t="s">
        <v>19188</v>
      </c>
      <c r="C3401" s="24">
        <v>4259</v>
      </c>
      <c r="D3401" s="24" t="s">
        <v>17076</v>
      </c>
      <c r="E3401" s="24" t="s">
        <v>10864</v>
      </c>
      <c r="F3401" s="26">
        <f>Table134[[#This Row],[ToMeasure]]-Table134[[#This Row],[FromMeasure]]</f>
        <v>0.44623940000000051</v>
      </c>
      <c r="G3401" s="27" t="s">
        <v>10865</v>
      </c>
      <c r="H3401" s="37">
        <v>6.1159223999999996</v>
      </c>
      <c r="I3401" s="24" t="s">
        <v>341</v>
      </c>
      <c r="J3401" s="37">
        <v>6.5621618000000002</v>
      </c>
      <c r="K3401" s="24" t="s">
        <v>15067</v>
      </c>
      <c r="L3401" s="28">
        <v>2152</v>
      </c>
      <c r="M3401" s="28">
        <v>0</v>
      </c>
      <c r="N3401" s="28">
        <v>2152</v>
      </c>
      <c r="O3401" s="25" t="s">
        <v>25798</v>
      </c>
      <c r="P3401" s="24">
        <v>13</v>
      </c>
      <c r="Q3401" s="24" t="s">
        <v>203</v>
      </c>
      <c r="R3401" s="28">
        <v>197</v>
      </c>
      <c r="S3401" s="28">
        <v>31</v>
      </c>
      <c r="T3401" s="29">
        <v>0.10594795539033457</v>
      </c>
      <c r="U3401" s="28">
        <v>3280</v>
      </c>
      <c r="V3401" s="63"/>
      <c r="W3401" s="61">
        <f>(Table134[[#This Row],[2042 Future AADT]]-Table134[[#This Row],[AADT 2022]])/20*($W$5-2022)+Table134[[#This Row],[AADT 2022]]</f>
        <v>3280</v>
      </c>
      <c r="X3401" s="63"/>
    </row>
    <row r="3402" spans="1:24" s="21" customFormat="1" ht="24" customHeight="1" x14ac:dyDescent="0.25">
      <c r="A3402" s="24" t="s">
        <v>16861</v>
      </c>
      <c r="B3402" s="25" t="s">
        <v>19176</v>
      </c>
      <c r="C3402" s="24">
        <v>4248</v>
      </c>
      <c r="D3402" s="24" t="s">
        <v>17076</v>
      </c>
      <c r="E3402" s="24" t="s">
        <v>10864</v>
      </c>
      <c r="F3402" s="26">
        <f>Table134[[#This Row],[ToMeasure]]-Table134[[#This Row],[FromMeasure]]</f>
        <v>0.68501049999999974</v>
      </c>
      <c r="G3402" s="27" t="s">
        <v>10865</v>
      </c>
      <c r="H3402" s="37">
        <v>6.5621618000000002</v>
      </c>
      <c r="I3402" s="24" t="s">
        <v>16862</v>
      </c>
      <c r="J3402" s="37">
        <v>7.2471722999999999</v>
      </c>
      <c r="K3402" s="24" t="s">
        <v>339</v>
      </c>
      <c r="L3402" s="28">
        <v>3293</v>
      </c>
      <c r="M3402" s="28">
        <v>0</v>
      </c>
      <c r="N3402" s="28">
        <v>3293</v>
      </c>
      <c r="O3402" s="25" t="s">
        <v>25799</v>
      </c>
      <c r="P3402" s="24">
        <v>28</v>
      </c>
      <c r="Q3402" s="24" t="s">
        <v>203</v>
      </c>
      <c r="R3402" s="28">
        <v>300</v>
      </c>
      <c r="S3402" s="28">
        <v>48</v>
      </c>
      <c r="T3402" s="29">
        <v>0.10567871242028545</v>
      </c>
      <c r="U3402" s="28">
        <v>5020</v>
      </c>
      <c r="V3402" s="63"/>
      <c r="W3402" s="61">
        <f>(Table134[[#This Row],[2042 Future AADT]]-Table134[[#This Row],[AADT 2022]])/20*($W$5-2022)+Table134[[#This Row],[AADT 2022]]</f>
        <v>5020</v>
      </c>
      <c r="X3402" s="63"/>
    </row>
    <row r="3403" spans="1:24" s="21" customFormat="1" ht="24" customHeight="1" x14ac:dyDescent="0.25">
      <c r="A3403" s="24" t="s">
        <v>16864</v>
      </c>
      <c r="B3403" s="25" t="s">
        <v>19177</v>
      </c>
      <c r="C3403" s="24">
        <v>4249</v>
      </c>
      <c r="D3403" s="24" t="s">
        <v>17076</v>
      </c>
      <c r="E3403" s="24" t="s">
        <v>10864</v>
      </c>
      <c r="F3403" s="26">
        <f>Table134[[#This Row],[ToMeasure]]-Table134[[#This Row],[FromMeasure]]</f>
        <v>9.1628199999999715E-2</v>
      </c>
      <c r="G3403" s="27" t="s">
        <v>10865</v>
      </c>
      <c r="H3403" s="37">
        <v>7.2471722999999999</v>
      </c>
      <c r="I3403" s="24" t="s">
        <v>339</v>
      </c>
      <c r="J3403" s="37">
        <v>7.3388004999999996</v>
      </c>
      <c r="K3403" s="24" t="s">
        <v>3294</v>
      </c>
      <c r="L3403" s="28">
        <v>8176</v>
      </c>
      <c r="M3403" s="28">
        <v>0</v>
      </c>
      <c r="N3403" s="28">
        <v>8176</v>
      </c>
      <c r="O3403" s="25" t="s">
        <v>25800</v>
      </c>
      <c r="P3403" s="24">
        <v>17</v>
      </c>
      <c r="Q3403" s="24" t="s">
        <v>203</v>
      </c>
      <c r="R3403" s="28">
        <v>124</v>
      </c>
      <c r="S3403" s="28">
        <v>18</v>
      </c>
      <c r="T3403" s="29">
        <v>1.7367906066536203E-2</v>
      </c>
      <c r="U3403" s="28">
        <v>12463</v>
      </c>
      <c r="V3403" s="63"/>
      <c r="W3403" s="61">
        <f>(Table134[[#This Row],[2042 Future AADT]]-Table134[[#This Row],[AADT 2022]])/20*($W$5-2022)+Table134[[#This Row],[AADT 2022]]</f>
        <v>12463</v>
      </c>
      <c r="X3403" s="63"/>
    </row>
    <row r="3404" spans="1:24" s="21" customFormat="1" ht="24" customHeight="1" x14ac:dyDescent="0.25">
      <c r="A3404" s="24" t="s">
        <v>10871</v>
      </c>
      <c r="B3404" s="25" t="s">
        <v>19166</v>
      </c>
      <c r="C3404" s="24">
        <v>4238</v>
      </c>
      <c r="D3404" s="24" t="s">
        <v>17076</v>
      </c>
      <c r="E3404" s="24" t="s">
        <v>10864</v>
      </c>
      <c r="F3404" s="26">
        <f>Table134[[#This Row],[ToMeasure]]-Table134[[#This Row],[FromMeasure]]</f>
        <v>2.9791700000000532E-2</v>
      </c>
      <c r="G3404" s="27" t="s">
        <v>10865</v>
      </c>
      <c r="H3404" s="37">
        <v>8.5581978000000003</v>
      </c>
      <c r="I3404" s="24" t="s">
        <v>3294</v>
      </c>
      <c r="J3404" s="37">
        <v>8.5879895000000008</v>
      </c>
      <c r="K3404" s="24" t="s">
        <v>337</v>
      </c>
      <c r="L3404" s="28">
        <v>1973</v>
      </c>
      <c r="M3404" s="28">
        <v>0</v>
      </c>
      <c r="N3404" s="28">
        <v>1973</v>
      </c>
      <c r="O3404" s="25" t="s">
        <v>25801</v>
      </c>
      <c r="P3404" s="24">
        <v>24</v>
      </c>
      <c r="Q3404" s="24" t="s">
        <v>203</v>
      </c>
      <c r="R3404" s="28">
        <v>177</v>
      </c>
      <c r="S3404" s="28">
        <v>28</v>
      </c>
      <c r="T3404" s="29">
        <v>0.10390268626457172</v>
      </c>
      <c r="U3404" s="28">
        <v>3008</v>
      </c>
      <c r="V3404" s="63"/>
      <c r="W3404" s="61">
        <f>(Table134[[#This Row],[2042 Future AADT]]-Table134[[#This Row],[AADT 2022]])/20*($W$5-2022)+Table134[[#This Row],[AADT 2022]]</f>
        <v>3008</v>
      </c>
      <c r="X3404" s="63"/>
    </row>
    <row r="3405" spans="1:24" s="21" customFormat="1" ht="24" customHeight="1" x14ac:dyDescent="0.25">
      <c r="A3405" s="24" t="s">
        <v>10874</v>
      </c>
      <c r="B3405" s="25" t="s">
        <v>19167</v>
      </c>
      <c r="C3405" s="24">
        <v>4239</v>
      </c>
      <c r="D3405" s="24" t="s">
        <v>17076</v>
      </c>
      <c r="E3405" s="24" t="s">
        <v>10864</v>
      </c>
      <c r="F3405" s="26">
        <f>Table134[[#This Row],[ToMeasure]]-Table134[[#This Row],[FromMeasure]]</f>
        <v>5.015149999999835E-2</v>
      </c>
      <c r="G3405" s="27" t="s">
        <v>10865</v>
      </c>
      <c r="H3405" s="37">
        <v>8.5879895000000008</v>
      </c>
      <c r="I3405" s="24" t="s">
        <v>337</v>
      </c>
      <c r="J3405" s="37">
        <v>8.6381409999999992</v>
      </c>
      <c r="K3405" s="24" t="s">
        <v>10875</v>
      </c>
      <c r="L3405" s="28">
        <v>8360</v>
      </c>
      <c r="M3405" s="28">
        <v>0</v>
      </c>
      <c r="N3405" s="28">
        <v>8360</v>
      </c>
      <c r="O3405" s="25" t="s">
        <v>25802</v>
      </c>
      <c r="P3405" s="24">
        <v>17</v>
      </c>
      <c r="Q3405" s="24" t="s">
        <v>203</v>
      </c>
      <c r="R3405" s="28">
        <v>347</v>
      </c>
      <c r="S3405" s="28">
        <v>56</v>
      </c>
      <c r="T3405" s="29">
        <v>4.8205741626794259E-2</v>
      </c>
      <c r="U3405" s="28">
        <v>12743</v>
      </c>
      <c r="V3405" s="63"/>
      <c r="W3405" s="61">
        <f>(Table134[[#This Row],[2042 Future AADT]]-Table134[[#This Row],[AADT 2022]])/20*($W$5-2022)+Table134[[#This Row],[AADT 2022]]</f>
        <v>12743</v>
      </c>
      <c r="X3405" s="63"/>
    </row>
    <row r="3406" spans="1:24" s="21" customFormat="1" ht="24" customHeight="1" x14ac:dyDescent="0.25">
      <c r="A3406" s="24" t="s">
        <v>10876</v>
      </c>
      <c r="B3406" s="25" t="s">
        <v>19155</v>
      </c>
      <c r="C3406" s="24">
        <v>4228</v>
      </c>
      <c r="D3406" s="24" t="s">
        <v>17076</v>
      </c>
      <c r="E3406" s="24" t="s">
        <v>10864</v>
      </c>
      <c r="F3406" s="26">
        <f>Table134[[#This Row],[ToMeasure]]-Table134[[#This Row],[FromMeasure]]</f>
        <v>6.8948000000000675E-2</v>
      </c>
      <c r="G3406" s="27" t="s">
        <v>10865</v>
      </c>
      <c r="H3406" s="37">
        <v>10.485217499999999</v>
      </c>
      <c r="I3406" s="24" t="s">
        <v>3294</v>
      </c>
      <c r="J3406" s="37">
        <v>10.5541655</v>
      </c>
      <c r="K3406" s="24" t="s">
        <v>336</v>
      </c>
      <c r="L3406" s="28">
        <v>3253</v>
      </c>
      <c r="M3406" s="28">
        <v>0</v>
      </c>
      <c r="N3406" s="28">
        <v>3253</v>
      </c>
      <c r="O3406" s="25" t="s">
        <v>25790</v>
      </c>
      <c r="P3406" s="24">
        <v>16</v>
      </c>
      <c r="Q3406" s="24" t="s">
        <v>203</v>
      </c>
      <c r="R3406" s="28">
        <v>293</v>
      </c>
      <c r="S3406" s="28">
        <v>47</v>
      </c>
      <c r="T3406" s="29">
        <v>0.10451890562557639</v>
      </c>
      <c r="U3406" s="28">
        <v>4959</v>
      </c>
      <c r="V3406" s="63"/>
      <c r="W3406" s="61">
        <f>(Table134[[#This Row],[2042 Future AADT]]-Table134[[#This Row],[AADT 2022]])/20*($W$5-2022)+Table134[[#This Row],[AADT 2022]]</f>
        <v>4959</v>
      </c>
      <c r="X3406" s="63"/>
    </row>
    <row r="3407" spans="1:24" s="21" customFormat="1" ht="24" customHeight="1" x14ac:dyDescent="0.25">
      <c r="A3407" s="24" t="s">
        <v>15069</v>
      </c>
      <c r="B3407" s="25" t="s">
        <v>19156</v>
      </c>
      <c r="C3407" s="24">
        <v>4229</v>
      </c>
      <c r="D3407" s="24" t="s">
        <v>17076</v>
      </c>
      <c r="E3407" s="24" t="s">
        <v>10864</v>
      </c>
      <c r="F3407" s="26">
        <f>Table134[[#This Row],[ToMeasure]]-Table134[[#This Row],[FromMeasure]]</f>
        <v>0.12467889999999926</v>
      </c>
      <c r="G3407" s="27" t="s">
        <v>10865</v>
      </c>
      <c r="H3407" s="37">
        <v>10.5541655</v>
      </c>
      <c r="I3407" s="24" t="s">
        <v>336</v>
      </c>
      <c r="J3407" s="37">
        <v>10.678844399999999</v>
      </c>
      <c r="K3407" s="24" t="s">
        <v>3294</v>
      </c>
      <c r="L3407" s="28">
        <v>3035</v>
      </c>
      <c r="M3407" s="28">
        <v>0</v>
      </c>
      <c r="N3407" s="28">
        <v>3035</v>
      </c>
      <c r="O3407" s="25" t="s">
        <v>25803</v>
      </c>
      <c r="P3407" s="24">
        <v>10</v>
      </c>
      <c r="Q3407" s="24" t="s">
        <v>203</v>
      </c>
      <c r="R3407" s="28">
        <v>273</v>
      </c>
      <c r="S3407" s="28">
        <v>44</v>
      </c>
      <c r="T3407" s="29">
        <v>0.1044481054365733</v>
      </c>
      <c r="U3407" s="28">
        <v>4626</v>
      </c>
      <c r="V3407" s="63"/>
      <c r="W3407" s="61">
        <f>(Table134[[#This Row],[2042 Future AADT]]-Table134[[#This Row],[AADT 2022]])/20*($W$5-2022)+Table134[[#This Row],[AADT 2022]]</f>
        <v>4626</v>
      </c>
      <c r="X3407" s="63"/>
    </row>
    <row r="3408" spans="1:24" s="21" customFormat="1" ht="24" customHeight="1" x14ac:dyDescent="0.25">
      <c r="A3408" s="24" t="s">
        <v>14426</v>
      </c>
      <c r="B3408" s="25" t="s">
        <v>19315</v>
      </c>
      <c r="C3408" s="24">
        <v>4408</v>
      </c>
      <c r="D3408" s="24" t="s">
        <v>17076</v>
      </c>
      <c r="E3408" s="24" t="s">
        <v>10864</v>
      </c>
      <c r="F3408" s="26">
        <f>Table134[[#This Row],[ToMeasure]]-Table134[[#This Row],[FromMeasure]]</f>
        <v>0.51522939999999551</v>
      </c>
      <c r="G3408" s="27" t="s">
        <v>10865</v>
      </c>
      <c r="H3408" s="37">
        <v>48.831007300000003</v>
      </c>
      <c r="I3408" s="24" t="s">
        <v>7771</v>
      </c>
      <c r="J3408" s="37">
        <v>49.346236699999999</v>
      </c>
      <c r="K3408" s="24" t="s">
        <v>7775</v>
      </c>
      <c r="L3408" s="28">
        <v>713</v>
      </c>
      <c r="M3408" s="28">
        <v>0</v>
      </c>
      <c r="N3408" s="28">
        <v>713</v>
      </c>
      <c r="O3408" s="25" t="s">
        <v>25804</v>
      </c>
      <c r="P3408" s="24">
        <v>9</v>
      </c>
      <c r="Q3408" s="24" t="s">
        <v>203</v>
      </c>
      <c r="R3408" s="28">
        <v>64</v>
      </c>
      <c r="S3408" s="28">
        <v>9</v>
      </c>
      <c r="T3408" s="29">
        <v>0.10238429172510519</v>
      </c>
      <c r="U3408" s="28">
        <v>1087</v>
      </c>
      <c r="V3408" s="63"/>
      <c r="W3408" s="61">
        <f>(Table134[[#This Row],[2042 Future AADT]]-Table134[[#This Row],[AADT 2022]])/20*($W$5-2022)+Table134[[#This Row],[AADT 2022]]</f>
        <v>1087</v>
      </c>
      <c r="X3408" s="63"/>
    </row>
    <row r="3409" spans="1:24" s="21" customFormat="1" ht="24" customHeight="1" x14ac:dyDescent="0.25">
      <c r="A3409" s="24" t="s">
        <v>10878</v>
      </c>
      <c r="B3409" s="25" t="s">
        <v>19323</v>
      </c>
      <c r="C3409" s="24">
        <v>4419</v>
      </c>
      <c r="D3409" s="24" t="s">
        <v>17076</v>
      </c>
      <c r="E3409" s="24" t="s">
        <v>10864</v>
      </c>
      <c r="F3409" s="26">
        <f>Table134[[#This Row],[ToMeasure]]-Table134[[#This Row],[FromMeasure]]</f>
        <v>0.3333510000000004</v>
      </c>
      <c r="G3409" s="27" t="s">
        <v>10865</v>
      </c>
      <c r="H3409" s="37">
        <v>49.346236699999999</v>
      </c>
      <c r="I3409" s="24" t="s">
        <v>7775</v>
      </c>
      <c r="J3409" s="37">
        <v>49.679587699999999</v>
      </c>
      <c r="K3409" s="24" t="s">
        <v>394</v>
      </c>
      <c r="L3409" s="28">
        <v>750</v>
      </c>
      <c r="M3409" s="28">
        <v>0</v>
      </c>
      <c r="N3409" s="28">
        <v>750</v>
      </c>
      <c r="O3409" s="25" t="s">
        <v>25805</v>
      </c>
      <c r="P3409" s="24">
        <v>8</v>
      </c>
      <c r="Q3409" s="24" t="s">
        <v>203</v>
      </c>
      <c r="R3409" s="28">
        <v>61</v>
      </c>
      <c r="S3409" s="28">
        <v>9</v>
      </c>
      <c r="T3409" s="29">
        <v>9.3333333333333338E-2</v>
      </c>
      <c r="U3409" s="28">
        <v>1143</v>
      </c>
      <c r="V3409" s="63"/>
      <c r="W3409" s="61">
        <f>(Table134[[#This Row],[2042 Future AADT]]-Table134[[#This Row],[AADT 2022]])/20*($W$5-2022)+Table134[[#This Row],[AADT 2022]]</f>
        <v>1143</v>
      </c>
      <c r="X3409" s="63"/>
    </row>
    <row r="3410" spans="1:24" s="21" customFormat="1" ht="24" customHeight="1" x14ac:dyDescent="0.25">
      <c r="A3410" s="24" t="s">
        <v>14428</v>
      </c>
      <c r="B3410" s="25" t="s">
        <v>19322</v>
      </c>
      <c r="C3410" s="24">
        <v>4418</v>
      </c>
      <c r="D3410" s="24" t="s">
        <v>17076</v>
      </c>
      <c r="E3410" s="24" t="s">
        <v>10864</v>
      </c>
      <c r="F3410" s="26">
        <f>Table134[[#This Row],[ToMeasure]]-Table134[[#This Row],[FromMeasure]]</f>
        <v>0.30040969999999589</v>
      </c>
      <c r="G3410" s="27" t="s">
        <v>10865</v>
      </c>
      <c r="H3410" s="37">
        <v>49.980430200000001</v>
      </c>
      <c r="I3410" s="24" t="s">
        <v>3752</v>
      </c>
      <c r="J3410" s="37">
        <v>50.280839899999997</v>
      </c>
      <c r="K3410" s="24" t="s">
        <v>14429</v>
      </c>
      <c r="L3410" s="28">
        <v>1280</v>
      </c>
      <c r="M3410" s="28">
        <v>0</v>
      </c>
      <c r="N3410" s="28">
        <v>1280</v>
      </c>
      <c r="O3410" s="25" t="s">
        <v>25806</v>
      </c>
      <c r="P3410" s="24">
        <v>11</v>
      </c>
      <c r="Q3410" s="24" t="s">
        <v>203</v>
      </c>
      <c r="R3410" s="28">
        <v>116</v>
      </c>
      <c r="S3410" s="28">
        <v>18</v>
      </c>
      <c r="T3410" s="29">
        <v>0.1046875</v>
      </c>
      <c r="U3410" s="28">
        <v>1951</v>
      </c>
      <c r="V3410" s="63"/>
      <c r="W3410" s="61">
        <f>(Table134[[#This Row],[2042 Future AADT]]-Table134[[#This Row],[AADT 2022]])/20*($W$5-2022)+Table134[[#This Row],[AADT 2022]]</f>
        <v>1951</v>
      </c>
      <c r="X3410" s="63"/>
    </row>
    <row r="3411" spans="1:24" s="21" customFormat="1" ht="24" customHeight="1" x14ac:dyDescent="0.25">
      <c r="A3411" s="24" t="s">
        <v>15070</v>
      </c>
      <c r="B3411" s="25" t="s">
        <v>19332</v>
      </c>
      <c r="C3411" s="24">
        <v>4429</v>
      </c>
      <c r="D3411" s="24" t="s">
        <v>17076</v>
      </c>
      <c r="E3411" s="24" t="s">
        <v>10864</v>
      </c>
      <c r="F3411" s="26">
        <f>Table134[[#This Row],[ToMeasure]]-Table134[[#This Row],[FromMeasure]]</f>
        <v>0.65599090000000615</v>
      </c>
      <c r="G3411" s="27" t="s">
        <v>10865</v>
      </c>
      <c r="H3411" s="37">
        <v>50.280839899999997</v>
      </c>
      <c r="I3411" s="24" t="s">
        <v>14429</v>
      </c>
      <c r="J3411" s="37">
        <v>50.936830800000003</v>
      </c>
      <c r="K3411" s="24" t="s">
        <v>396</v>
      </c>
      <c r="L3411" s="28">
        <v>818</v>
      </c>
      <c r="M3411" s="28">
        <v>0</v>
      </c>
      <c r="N3411" s="28">
        <v>818</v>
      </c>
      <c r="O3411" s="25" t="s">
        <v>25807</v>
      </c>
      <c r="P3411" s="24">
        <v>11</v>
      </c>
      <c r="Q3411" s="24" t="s">
        <v>203</v>
      </c>
      <c r="R3411" s="28">
        <v>52</v>
      </c>
      <c r="S3411" s="28">
        <v>68</v>
      </c>
      <c r="T3411" s="29">
        <v>0.14669926650366749</v>
      </c>
      <c r="U3411" s="28">
        <v>1247</v>
      </c>
      <c r="V3411" s="63"/>
      <c r="W3411" s="61">
        <f>(Table134[[#This Row],[2042 Future AADT]]-Table134[[#This Row],[AADT 2022]])/20*($W$5-2022)+Table134[[#This Row],[AADT 2022]]</f>
        <v>1247</v>
      </c>
      <c r="X3411" s="63"/>
    </row>
    <row r="3412" spans="1:24" s="21" customFormat="1" ht="24" customHeight="1" x14ac:dyDescent="0.25">
      <c r="A3412" s="24" t="s">
        <v>14431</v>
      </c>
      <c r="B3412" s="25" t="s">
        <v>19331</v>
      </c>
      <c r="C3412" s="24">
        <v>4428</v>
      </c>
      <c r="D3412" s="24" t="s">
        <v>17076</v>
      </c>
      <c r="E3412" s="24" t="s">
        <v>10864</v>
      </c>
      <c r="F3412" s="26">
        <f>Table134[[#This Row],[ToMeasure]]-Table134[[#This Row],[FromMeasure]]</f>
        <v>8.3835399999998117E-2</v>
      </c>
      <c r="G3412" s="27" t="s">
        <v>10865</v>
      </c>
      <c r="H3412" s="37">
        <v>50.936830800000003</v>
      </c>
      <c r="I3412" s="24" t="s">
        <v>396</v>
      </c>
      <c r="J3412" s="37">
        <v>51.020666200000001</v>
      </c>
      <c r="K3412" s="24" t="s">
        <v>11672</v>
      </c>
      <c r="L3412" s="28">
        <v>435</v>
      </c>
      <c r="M3412" s="28">
        <v>0</v>
      </c>
      <c r="N3412" s="28">
        <v>435</v>
      </c>
      <c r="O3412" s="25" t="s">
        <v>25808</v>
      </c>
      <c r="P3412" s="24">
        <v>14</v>
      </c>
      <c r="Q3412" s="24" t="s">
        <v>203</v>
      </c>
      <c r="R3412" s="28">
        <v>39</v>
      </c>
      <c r="S3412" s="28">
        <v>6</v>
      </c>
      <c r="T3412" s="29">
        <v>0.10344827586206896</v>
      </c>
      <c r="U3412" s="28">
        <v>663</v>
      </c>
      <c r="V3412" s="63"/>
      <c r="W3412" s="61">
        <f>(Table134[[#This Row],[2042 Future AADT]]-Table134[[#This Row],[AADT 2022]])/20*($W$5-2022)+Table134[[#This Row],[AADT 2022]]</f>
        <v>663</v>
      </c>
      <c r="X3412" s="63"/>
    </row>
    <row r="3413" spans="1:24" s="21" customFormat="1" ht="24" customHeight="1" x14ac:dyDescent="0.25">
      <c r="A3413" s="24" t="s">
        <v>16866</v>
      </c>
      <c r="B3413" s="25" t="s">
        <v>19340</v>
      </c>
      <c r="C3413" s="24">
        <v>4439</v>
      </c>
      <c r="D3413" s="24" t="s">
        <v>17076</v>
      </c>
      <c r="E3413" s="24" t="s">
        <v>10864</v>
      </c>
      <c r="F3413" s="26">
        <f>Table134[[#This Row],[ToMeasure]]-Table134[[#This Row],[FromMeasure]]</f>
        <v>0.94091710000000006</v>
      </c>
      <c r="G3413" s="27" t="s">
        <v>10865</v>
      </c>
      <c r="H3413" s="37">
        <v>51.020666200000001</v>
      </c>
      <c r="I3413" s="24" t="s">
        <v>11672</v>
      </c>
      <c r="J3413" s="37">
        <v>51.961583300000001</v>
      </c>
      <c r="K3413" s="24" t="s">
        <v>3764</v>
      </c>
      <c r="L3413" s="28">
        <v>443</v>
      </c>
      <c r="M3413" s="28">
        <v>0</v>
      </c>
      <c r="N3413" s="28">
        <v>443</v>
      </c>
      <c r="O3413" s="25" t="s">
        <v>25809</v>
      </c>
      <c r="P3413" s="24">
        <v>15</v>
      </c>
      <c r="Q3413" s="24" t="s">
        <v>203</v>
      </c>
      <c r="R3413" s="28">
        <v>39</v>
      </c>
      <c r="S3413" s="28">
        <v>6</v>
      </c>
      <c r="T3413" s="29">
        <v>0.10158013544018059</v>
      </c>
      <c r="U3413" s="28">
        <v>675</v>
      </c>
      <c r="V3413" s="63"/>
      <c r="W3413" s="61">
        <f>(Table134[[#This Row],[2042 Future AADT]]-Table134[[#This Row],[AADT 2022]])/20*($W$5-2022)+Table134[[#This Row],[AADT 2022]]</f>
        <v>675</v>
      </c>
      <c r="X3413" s="63"/>
    </row>
    <row r="3414" spans="1:24" s="21" customFormat="1" ht="24" customHeight="1" x14ac:dyDescent="0.25">
      <c r="A3414" s="24" t="s">
        <v>14433</v>
      </c>
      <c r="B3414" s="25" t="s">
        <v>19363</v>
      </c>
      <c r="C3414" s="24">
        <v>4479</v>
      </c>
      <c r="D3414" s="24" t="s">
        <v>17076</v>
      </c>
      <c r="E3414" s="24" t="s">
        <v>10864</v>
      </c>
      <c r="F3414" s="26">
        <f>Table134[[#This Row],[ToMeasure]]-Table134[[#This Row],[FromMeasure]]</f>
        <v>0.62166280000000285</v>
      </c>
      <c r="G3414" s="27" t="s">
        <v>10865</v>
      </c>
      <c r="H3414" s="37">
        <v>62.818363599999998</v>
      </c>
      <c r="I3414" s="24" t="s">
        <v>14434</v>
      </c>
      <c r="J3414" s="37">
        <v>63.440026400000001</v>
      </c>
      <c r="K3414" s="24" t="s">
        <v>406</v>
      </c>
      <c r="L3414" s="28">
        <v>421</v>
      </c>
      <c r="M3414" s="28">
        <v>401</v>
      </c>
      <c r="N3414" s="28">
        <v>822</v>
      </c>
      <c r="O3414" s="25" t="s">
        <v>25810</v>
      </c>
      <c r="P3414" s="24">
        <v>11</v>
      </c>
      <c r="Q3414" s="24">
        <v>64</v>
      </c>
      <c r="R3414" s="28">
        <v>76</v>
      </c>
      <c r="S3414" s="28">
        <v>12</v>
      </c>
      <c r="T3414" s="29">
        <v>0.1070559610705596</v>
      </c>
      <c r="U3414" s="28">
        <v>1253</v>
      </c>
      <c r="V3414" s="63"/>
      <c r="W3414" s="61">
        <f>(Table134[[#This Row],[2042 Future AADT]]-Table134[[#This Row],[AADT 2022]])/20*($W$5-2022)+Table134[[#This Row],[AADT 2022]]</f>
        <v>1253</v>
      </c>
      <c r="X3414" s="63"/>
    </row>
    <row r="3415" spans="1:24" s="21" customFormat="1" ht="24" customHeight="1" x14ac:dyDescent="0.25">
      <c r="A3415" s="24" t="s">
        <v>16868</v>
      </c>
      <c r="B3415" s="25" t="s">
        <v>19361</v>
      </c>
      <c r="C3415" s="24">
        <v>4476</v>
      </c>
      <c r="D3415" s="24" t="s">
        <v>17076</v>
      </c>
      <c r="E3415" s="24" t="s">
        <v>10881</v>
      </c>
      <c r="F3415" s="26">
        <f>Table134[[#This Row],[ToMeasure]]-Table134[[#This Row],[FromMeasure]]</f>
        <v>0.42070109999999999</v>
      </c>
      <c r="G3415" s="27" t="s">
        <v>409</v>
      </c>
      <c r="H3415" s="37">
        <v>0</v>
      </c>
      <c r="I3415" s="24" t="s">
        <v>1114</v>
      </c>
      <c r="J3415" s="37">
        <v>0.42070109999999999</v>
      </c>
      <c r="K3415" s="24" t="s">
        <v>16869</v>
      </c>
      <c r="L3415" s="28">
        <v>412</v>
      </c>
      <c r="M3415" s="28">
        <v>329</v>
      </c>
      <c r="N3415" s="28">
        <v>741</v>
      </c>
      <c r="O3415" s="25" t="s">
        <v>25811</v>
      </c>
      <c r="P3415" s="24">
        <v>10</v>
      </c>
      <c r="Q3415" s="24">
        <v>56</v>
      </c>
      <c r="R3415" s="28">
        <v>23</v>
      </c>
      <c r="S3415" s="28">
        <v>88</v>
      </c>
      <c r="T3415" s="29">
        <v>0.14979757085020243</v>
      </c>
      <c r="U3415" s="28">
        <v>1050</v>
      </c>
      <c r="V3415" s="63"/>
      <c r="W3415" s="61">
        <f>(Table134[[#This Row],[2042 Future AADT]]-Table134[[#This Row],[AADT 2022]])/20*($W$5-2022)+Table134[[#This Row],[AADT 2022]]</f>
        <v>1050</v>
      </c>
      <c r="X3415" s="63"/>
    </row>
    <row r="3416" spans="1:24" s="21" customFormat="1" ht="24" customHeight="1" x14ac:dyDescent="0.25">
      <c r="A3416" s="24" t="s">
        <v>10880</v>
      </c>
      <c r="B3416" s="25" t="s">
        <v>19369</v>
      </c>
      <c r="C3416" s="24">
        <v>4487</v>
      </c>
      <c r="D3416" s="24" t="s">
        <v>17076</v>
      </c>
      <c r="E3416" s="24" t="s">
        <v>10881</v>
      </c>
      <c r="F3416" s="26">
        <f>Table134[[#This Row],[ToMeasure]]-Table134[[#This Row],[FromMeasure]]</f>
        <v>1.6921955000000004</v>
      </c>
      <c r="G3416" s="27" t="s">
        <v>409</v>
      </c>
      <c r="H3416" s="37">
        <v>9.2272178</v>
      </c>
      <c r="I3416" s="24" t="s">
        <v>1114</v>
      </c>
      <c r="J3416" s="37">
        <v>10.9194133</v>
      </c>
      <c r="K3416" s="24" t="s">
        <v>10882</v>
      </c>
      <c r="L3416" s="28">
        <v>35</v>
      </c>
      <c r="M3416" s="28">
        <v>46</v>
      </c>
      <c r="N3416" s="28">
        <v>81</v>
      </c>
      <c r="O3416" s="25" t="s">
        <v>25812</v>
      </c>
      <c r="P3416" s="24">
        <v>18</v>
      </c>
      <c r="Q3416" s="24">
        <v>85</v>
      </c>
      <c r="R3416" s="28">
        <v>5</v>
      </c>
      <c r="S3416" s="28">
        <v>3</v>
      </c>
      <c r="T3416" s="29">
        <v>9.8765432098765427E-2</v>
      </c>
      <c r="U3416" s="28">
        <v>115</v>
      </c>
      <c r="V3416" s="63"/>
      <c r="W3416" s="61">
        <f>(Table134[[#This Row],[2042 Future AADT]]-Table134[[#This Row],[AADT 2022]])/20*($W$5-2022)+Table134[[#This Row],[AADT 2022]]</f>
        <v>115</v>
      </c>
      <c r="X3416" s="63"/>
    </row>
    <row r="3417" spans="1:24" s="21" customFormat="1" ht="24" customHeight="1" x14ac:dyDescent="0.25">
      <c r="A3417" s="30" t="s">
        <v>14437</v>
      </c>
      <c r="B3417" s="25" t="s">
        <v>19303</v>
      </c>
      <c r="C3417" s="24">
        <v>4388</v>
      </c>
      <c r="D3417" s="24" t="s">
        <v>17076</v>
      </c>
      <c r="E3417" s="24" t="s">
        <v>14436</v>
      </c>
      <c r="F3417" s="26">
        <f>Table134[[#This Row],[ToMeasure]]-Table134[[#This Row],[FromMeasure]]</f>
        <v>0.35846699999999998</v>
      </c>
      <c r="G3417" s="27" t="s">
        <v>14438</v>
      </c>
      <c r="H3417" s="37">
        <v>4.59525E-2</v>
      </c>
      <c r="I3417" s="24" t="s">
        <v>3294</v>
      </c>
      <c r="J3417" s="37">
        <v>0.40441949999999999</v>
      </c>
      <c r="K3417" s="24" t="s">
        <v>7758</v>
      </c>
      <c r="L3417" s="28">
        <v>445</v>
      </c>
      <c r="M3417" s="28">
        <v>0</v>
      </c>
      <c r="N3417" s="28">
        <v>445</v>
      </c>
      <c r="O3417" s="25" t="s">
        <v>25813</v>
      </c>
      <c r="P3417" s="24">
        <v>11</v>
      </c>
      <c r="Q3417" s="24" t="s">
        <v>203</v>
      </c>
      <c r="R3417" s="28">
        <v>39</v>
      </c>
      <c r="S3417" s="28">
        <v>6</v>
      </c>
      <c r="T3417" s="29">
        <v>0.10112359550561797</v>
      </c>
      <c r="U3417" s="28">
        <v>678</v>
      </c>
      <c r="V3417" s="63"/>
      <c r="W3417" s="61">
        <f>(Table134[[#This Row],[2042 Future AADT]]-Table134[[#This Row],[AADT 2022]])/20*($W$5-2022)+Table134[[#This Row],[AADT 2022]]</f>
        <v>678</v>
      </c>
      <c r="X3417" s="63"/>
    </row>
    <row r="3418" spans="1:24" s="21" customFormat="1" ht="24" customHeight="1" x14ac:dyDescent="0.25">
      <c r="A3418" s="24" t="s">
        <v>14441</v>
      </c>
      <c r="B3418" s="25" t="s">
        <v>19206</v>
      </c>
      <c r="C3418" s="24">
        <v>4279</v>
      </c>
      <c r="D3418" s="24" t="s">
        <v>17076</v>
      </c>
      <c r="E3418" s="24" t="s">
        <v>14442</v>
      </c>
      <c r="F3418" s="26">
        <f>Table134[[#This Row],[ToMeasure]]-Table134[[#This Row],[FromMeasure]]</f>
        <v>0.3549195</v>
      </c>
      <c r="G3418" s="27" t="s">
        <v>14443</v>
      </c>
      <c r="H3418" s="37">
        <v>0</v>
      </c>
      <c r="I3418" s="24" t="s">
        <v>3294</v>
      </c>
      <c r="J3418" s="37">
        <v>0.3549195</v>
      </c>
      <c r="K3418" s="24" t="s">
        <v>3294</v>
      </c>
      <c r="L3418" s="28">
        <v>3016</v>
      </c>
      <c r="M3418" s="28">
        <v>0</v>
      </c>
      <c r="N3418" s="28">
        <v>3016</v>
      </c>
      <c r="O3418" s="25" t="s">
        <v>25795</v>
      </c>
      <c r="P3418" s="24">
        <v>19</v>
      </c>
      <c r="Q3418" s="24" t="s">
        <v>203</v>
      </c>
      <c r="R3418" s="28">
        <v>90</v>
      </c>
      <c r="S3418" s="28">
        <v>358</v>
      </c>
      <c r="T3418" s="29">
        <v>0.14854111405835543</v>
      </c>
      <c r="U3418" s="28">
        <v>4597</v>
      </c>
      <c r="V3418" s="63"/>
      <c r="W3418" s="61">
        <f>(Table134[[#This Row],[2042 Future AADT]]-Table134[[#This Row],[AADT 2022]])/20*($W$5-2022)+Table134[[#This Row],[AADT 2022]]</f>
        <v>4597</v>
      </c>
      <c r="X3418" s="63"/>
    </row>
    <row r="3419" spans="1:24" s="21" customFormat="1" ht="24" customHeight="1" x14ac:dyDescent="0.25">
      <c r="A3419" s="24" t="s">
        <v>15073</v>
      </c>
      <c r="B3419" s="25" t="s">
        <v>19206</v>
      </c>
      <c r="C3419" s="24">
        <v>4279</v>
      </c>
      <c r="D3419" s="24" t="s">
        <v>17076</v>
      </c>
      <c r="E3419" s="24" t="s">
        <v>14442</v>
      </c>
      <c r="F3419" s="26">
        <f>Table134[[#This Row],[ToMeasure]]-Table134[[#This Row],[FromMeasure]]</f>
        <v>0.12906070000000003</v>
      </c>
      <c r="G3419" s="27" t="s">
        <v>15074</v>
      </c>
      <c r="H3419" s="37">
        <v>0.3549195</v>
      </c>
      <c r="I3419" s="24" t="s">
        <v>3294</v>
      </c>
      <c r="J3419" s="37">
        <v>0.48398020000000003</v>
      </c>
      <c r="K3419" s="24" t="s">
        <v>14420</v>
      </c>
      <c r="L3419" s="28">
        <v>3016</v>
      </c>
      <c r="M3419" s="28">
        <v>0</v>
      </c>
      <c r="N3419" s="28">
        <v>3016</v>
      </c>
      <c r="O3419" s="25" t="s">
        <v>25795</v>
      </c>
      <c r="P3419" s="24">
        <v>19</v>
      </c>
      <c r="Q3419" s="24" t="s">
        <v>203</v>
      </c>
      <c r="R3419" s="28">
        <v>89</v>
      </c>
      <c r="S3419" s="28">
        <v>354</v>
      </c>
      <c r="T3419" s="29">
        <v>0.14688328912466844</v>
      </c>
      <c r="U3419" s="28">
        <v>4597</v>
      </c>
      <c r="V3419" s="63"/>
      <c r="W3419" s="61">
        <f>(Table134[[#This Row],[2042 Future AADT]]-Table134[[#This Row],[AADT 2022]])/20*($W$5-2022)+Table134[[#This Row],[AADT 2022]]</f>
        <v>4597</v>
      </c>
      <c r="X3419" s="63"/>
    </row>
    <row r="3420" spans="1:24" s="21" customFormat="1" ht="24" customHeight="1" x14ac:dyDescent="0.25">
      <c r="A3420" s="24" t="s">
        <v>16871</v>
      </c>
      <c r="B3420" s="25" t="s">
        <v>19198</v>
      </c>
      <c r="C3420" s="24">
        <v>4270</v>
      </c>
      <c r="D3420" s="24" t="s">
        <v>17076</v>
      </c>
      <c r="E3420" s="24" t="s">
        <v>14442</v>
      </c>
      <c r="F3420" s="26">
        <f>Table134[[#This Row],[ToMeasure]]-Table134[[#This Row],[FromMeasure]]</f>
        <v>0.46104799999999996</v>
      </c>
      <c r="G3420" s="27" t="s">
        <v>15074</v>
      </c>
      <c r="H3420" s="37">
        <v>0.48398020000000003</v>
      </c>
      <c r="I3420" s="24" t="s">
        <v>14420</v>
      </c>
      <c r="J3420" s="37">
        <v>0.94502819999999998</v>
      </c>
      <c r="K3420" s="24" t="s">
        <v>15076</v>
      </c>
      <c r="L3420" s="28">
        <v>2363</v>
      </c>
      <c r="M3420" s="28">
        <v>0</v>
      </c>
      <c r="N3420" s="28">
        <v>2363</v>
      </c>
      <c r="O3420" s="25" t="s">
        <v>25814</v>
      </c>
      <c r="P3420" s="24">
        <v>12</v>
      </c>
      <c r="Q3420" s="24" t="s">
        <v>203</v>
      </c>
      <c r="R3420" s="28">
        <v>236</v>
      </c>
      <c r="S3420" s="28">
        <v>36</v>
      </c>
      <c r="T3420" s="29">
        <v>0.11510791366906475</v>
      </c>
      <c r="U3420" s="28">
        <v>3602</v>
      </c>
      <c r="V3420" s="63"/>
      <c r="W3420" s="61">
        <f>(Table134[[#This Row],[2042 Future AADT]]-Table134[[#This Row],[AADT 2022]])/20*($W$5-2022)+Table134[[#This Row],[AADT 2022]]</f>
        <v>3602</v>
      </c>
      <c r="X3420" s="63"/>
    </row>
    <row r="3421" spans="1:24" s="21" customFormat="1" ht="24" customHeight="1" x14ac:dyDescent="0.25">
      <c r="A3421" s="24" t="s">
        <v>15075</v>
      </c>
      <c r="B3421" s="25" t="s">
        <v>19196</v>
      </c>
      <c r="C3421" s="24">
        <v>4268</v>
      </c>
      <c r="D3421" s="24" t="s">
        <v>17076</v>
      </c>
      <c r="E3421" s="24" t="s">
        <v>14442</v>
      </c>
      <c r="F3421" s="26">
        <f>Table134[[#This Row],[ToMeasure]]-Table134[[#This Row],[FromMeasure]]</f>
        <v>0.40652279999999996</v>
      </c>
      <c r="G3421" s="27" t="s">
        <v>15074</v>
      </c>
      <c r="H3421" s="37">
        <v>0.94502819999999998</v>
      </c>
      <c r="I3421" s="24" t="s">
        <v>15076</v>
      </c>
      <c r="J3421" s="37">
        <v>1.3515509999999999</v>
      </c>
      <c r="K3421" s="24" t="s">
        <v>3294</v>
      </c>
      <c r="L3421" s="28">
        <v>150</v>
      </c>
      <c r="M3421" s="28">
        <v>0</v>
      </c>
      <c r="N3421" s="28">
        <v>150</v>
      </c>
      <c r="O3421" s="25" t="s">
        <v>25796</v>
      </c>
      <c r="P3421" s="24">
        <v>18</v>
      </c>
      <c r="Q3421" s="24" t="s">
        <v>203</v>
      </c>
      <c r="R3421" s="28">
        <v>5</v>
      </c>
      <c r="S3421" s="28">
        <v>16</v>
      </c>
      <c r="T3421" s="29">
        <v>0.14000000000000001</v>
      </c>
      <c r="U3421" s="28">
        <v>213</v>
      </c>
      <c r="V3421" s="63"/>
      <c r="W3421" s="61">
        <f>(Table134[[#This Row],[2042 Future AADT]]-Table134[[#This Row],[AADT 2022]])/20*($W$5-2022)+Table134[[#This Row],[AADT 2022]]</f>
        <v>213</v>
      </c>
      <c r="X3421" s="63"/>
    </row>
    <row r="3422" spans="1:24" s="21" customFormat="1" ht="24" customHeight="1" x14ac:dyDescent="0.25">
      <c r="A3422" s="24" t="s">
        <v>14444</v>
      </c>
      <c r="B3422" s="25" t="s">
        <v>19156</v>
      </c>
      <c r="C3422" s="24">
        <v>4229</v>
      </c>
      <c r="D3422" s="24" t="s">
        <v>17076</v>
      </c>
      <c r="E3422" s="24" t="s">
        <v>10890</v>
      </c>
      <c r="F3422" s="26">
        <f>Table134[[#This Row],[ToMeasure]]-Table134[[#This Row],[FromMeasure]]</f>
        <v>0.69639319</v>
      </c>
      <c r="G3422" s="27" t="s">
        <v>10891</v>
      </c>
      <c r="H3422" s="37">
        <v>0</v>
      </c>
      <c r="I3422" s="24" t="s">
        <v>3294</v>
      </c>
      <c r="J3422" s="37">
        <v>0.69639319</v>
      </c>
      <c r="K3422" s="24" t="s">
        <v>14445</v>
      </c>
      <c r="L3422" s="28">
        <v>3035</v>
      </c>
      <c r="M3422" s="28">
        <v>0</v>
      </c>
      <c r="N3422" s="28">
        <v>3035</v>
      </c>
      <c r="O3422" s="25" t="s">
        <v>25803</v>
      </c>
      <c r="P3422" s="24">
        <v>10</v>
      </c>
      <c r="Q3422" s="24" t="s">
        <v>203</v>
      </c>
      <c r="R3422" s="28">
        <v>276</v>
      </c>
      <c r="S3422" s="28">
        <v>44</v>
      </c>
      <c r="T3422" s="29">
        <v>0.10543657331136738</v>
      </c>
      <c r="U3422" s="28">
        <v>4626</v>
      </c>
      <c r="V3422" s="63"/>
      <c r="W3422" s="61">
        <f>(Table134[[#This Row],[2042 Future AADT]]-Table134[[#This Row],[AADT 2022]])/20*($W$5-2022)+Table134[[#This Row],[AADT 2022]]</f>
        <v>4626</v>
      </c>
      <c r="X3422" s="63"/>
    </row>
    <row r="3423" spans="1:24" s="21" customFormat="1" ht="24" customHeight="1" x14ac:dyDescent="0.25">
      <c r="A3423" s="24" t="s">
        <v>16873</v>
      </c>
      <c r="B3423" s="25" t="s">
        <v>21182</v>
      </c>
      <c r="C3423" s="24">
        <v>8068</v>
      </c>
      <c r="D3423" s="24" t="s">
        <v>17076</v>
      </c>
      <c r="E3423" s="24" t="s">
        <v>10890</v>
      </c>
      <c r="F3423" s="26">
        <f>Table134[[#This Row],[ToMeasure]]-Table134[[#This Row],[FromMeasure]]</f>
        <v>0.16234011000000015</v>
      </c>
      <c r="G3423" s="27" t="s">
        <v>10891</v>
      </c>
      <c r="H3423" s="37">
        <v>1.5261431599999999</v>
      </c>
      <c r="I3423" s="24" t="s">
        <v>3679</v>
      </c>
      <c r="J3423" s="37">
        <v>1.6884832700000001</v>
      </c>
      <c r="K3423" s="24" t="s">
        <v>334</v>
      </c>
      <c r="L3423" s="28">
        <v>2153</v>
      </c>
      <c r="M3423" s="28">
        <v>0</v>
      </c>
      <c r="N3423" s="28">
        <v>2153</v>
      </c>
      <c r="O3423" s="25" t="s">
        <v>25815</v>
      </c>
      <c r="P3423" s="24">
        <v>11</v>
      </c>
      <c r="Q3423" s="24" t="s">
        <v>203</v>
      </c>
      <c r="R3423" s="28">
        <v>196</v>
      </c>
      <c r="S3423" s="28">
        <v>31</v>
      </c>
      <c r="T3423" s="29">
        <v>0.10543427775197399</v>
      </c>
      <c r="U3423" s="28">
        <v>3282</v>
      </c>
      <c r="V3423" s="63"/>
      <c r="W3423" s="61">
        <f>(Table134[[#This Row],[2042 Future AADT]]-Table134[[#This Row],[AADT 2022]])/20*($W$5-2022)+Table134[[#This Row],[AADT 2022]]</f>
        <v>3282</v>
      </c>
      <c r="X3423" s="63"/>
    </row>
    <row r="3424" spans="1:24" s="21" customFormat="1" ht="24" customHeight="1" x14ac:dyDescent="0.25">
      <c r="A3424" s="24" t="s">
        <v>15077</v>
      </c>
      <c r="B3424" s="25" t="s">
        <v>21183</v>
      </c>
      <c r="C3424" s="24">
        <v>8069</v>
      </c>
      <c r="D3424" s="24" t="s">
        <v>17076</v>
      </c>
      <c r="E3424" s="24" t="s">
        <v>10890</v>
      </c>
      <c r="F3424" s="26">
        <f>Table134[[#This Row],[ToMeasure]]-Table134[[#This Row],[FromMeasure]]</f>
        <v>0.41503622999999989</v>
      </c>
      <c r="G3424" s="27" t="s">
        <v>10891</v>
      </c>
      <c r="H3424" s="37">
        <v>1.6884832700000001</v>
      </c>
      <c r="I3424" s="24" t="s">
        <v>334</v>
      </c>
      <c r="J3424" s="37">
        <v>2.1035195</v>
      </c>
      <c r="K3424" s="24" t="s">
        <v>14653</v>
      </c>
      <c r="L3424" s="28">
        <v>3415</v>
      </c>
      <c r="M3424" s="28">
        <v>0</v>
      </c>
      <c r="N3424" s="28">
        <v>3415</v>
      </c>
      <c r="O3424" s="25" t="s">
        <v>25816</v>
      </c>
      <c r="P3424" s="24">
        <v>11</v>
      </c>
      <c r="Q3424" s="24" t="s">
        <v>203</v>
      </c>
      <c r="R3424" s="28">
        <v>333</v>
      </c>
      <c r="S3424" s="28">
        <v>54</v>
      </c>
      <c r="T3424" s="29">
        <v>0.11332357247437774</v>
      </c>
      <c r="U3424" s="28">
        <v>5206</v>
      </c>
      <c r="V3424" s="63"/>
      <c r="W3424" s="61">
        <f>(Table134[[#This Row],[2042 Future AADT]]-Table134[[#This Row],[AADT 2022]])/20*($W$5-2022)+Table134[[#This Row],[AADT 2022]]</f>
        <v>5206</v>
      </c>
      <c r="X3424" s="63"/>
    </row>
    <row r="3425" spans="1:24" s="21" customFormat="1" ht="24" customHeight="1" x14ac:dyDescent="0.25">
      <c r="A3425" s="24" t="s">
        <v>16875</v>
      </c>
      <c r="B3425" s="25" t="s">
        <v>19146</v>
      </c>
      <c r="C3425" s="24">
        <v>4218</v>
      </c>
      <c r="D3425" s="24" t="s">
        <v>17076</v>
      </c>
      <c r="E3425" s="24" t="s">
        <v>10890</v>
      </c>
      <c r="F3425" s="26">
        <f>Table134[[#This Row],[ToMeasure]]-Table134[[#This Row],[FromMeasure]]</f>
        <v>1.5610018499999998</v>
      </c>
      <c r="G3425" s="27" t="s">
        <v>10891</v>
      </c>
      <c r="H3425" s="37">
        <v>2.1035195</v>
      </c>
      <c r="I3425" s="24" t="s">
        <v>14653</v>
      </c>
      <c r="J3425" s="37">
        <v>3.6645213499999998</v>
      </c>
      <c r="K3425" s="24" t="s">
        <v>332</v>
      </c>
      <c r="L3425" s="28">
        <v>717</v>
      </c>
      <c r="M3425" s="28">
        <v>0</v>
      </c>
      <c r="N3425" s="28">
        <v>717</v>
      </c>
      <c r="O3425" s="25" t="s">
        <v>25817</v>
      </c>
      <c r="P3425" s="24">
        <v>14</v>
      </c>
      <c r="Q3425" s="24" t="s">
        <v>203</v>
      </c>
      <c r="R3425" s="28">
        <v>65</v>
      </c>
      <c r="S3425" s="28">
        <v>11</v>
      </c>
      <c r="T3425" s="29">
        <v>0.10599721059972106</v>
      </c>
      <c r="U3425" s="28">
        <v>1093</v>
      </c>
      <c r="V3425" s="63"/>
      <c r="W3425" s="61">
        <f>(Table134[[#This Row],[2042 Future AADT]]-Table134[[#This Row],[AADT 2022]])/20*($W$5-2022)+Table134[[#This Row],[AADT 2022]]</f>
        <v>1093</v>
      </c>
      <c r="X3425" s="63"/>
    </row>
    <row r="3426" spans="1:24" s="21" customFormat="1" ht="24" customHeight="1" x14ac:dyDescent="0.25">
      <c r="A3426" s="24" t="s">
        <v>10889</v>
      </c>
      <c r="B3426" s="25" t="s">
        <v>19147</v>
      </c>
      <c r="C3426" s="24">
        <v>4219</v>
      </c>
      <c r="D3426" s="24" t="s">
        <v>17076</v>
      </c>
      <c r="E3426" s="24" t="s">
        <v>10890</v>
      </c>
      <c r="F3426" s="26">
        <f>Table134[[#This Row],[ToMeasure]]-Table134[[#This Row],[FromMeasure]]</f>
        <v>1.2736045900000001</v>
      </c>
      <c r="G3426" s="27" t="s">
        <v>10891</v>
      </c>
      <c r="H3426" s="37">
        <v>3.6645213499999998</v>
      </c>
      <c r="I3426" s="24" t="s">
        <v>332</v>
      </c>
      <c r="J3426" s="37">
        <v>4.9381259399999999</v>
      </c>
      <c r="K3426" s="24" t="s">
        <v>10892</v>
      </c>
      <c r="L3426" s="28">
        <v>1162</v>
      </c>
      <c r="M3426" s="28">
        <v>629</v>
      </c>
      <c r="N3426" s="28">
        <v>1791</v>
      </c>
      <c r="O3426" s="25" t="s">
        <v>25818</v>
      </c>
      <c r="P3426" s="24">
        <v>10</v>
      </c>
      <c r="Q3426" s="24">
        <v>79</v>
      </c>
      <c r="R3426" s="28">
        <v>165</v>
      </c>
      <c r="S3426" s="28">
        <v>26</v>
      </c>
      <c r="T3426" s="29">
        <v>0.10664433277498604</v>
      </c>
      <c r="U3426" s="28">
        <v>2730</v>
      </c>
      <c r="V3426" s="63"/>
      <c r="W3426" s="61">
        <f>(Table134[[#This Row],[2042 Future AADT]]-Table134[[#This Row],[AADT 2022]])/20*($W$5-2022)+Table134[[#This Row],[AADT 2022]]</f>
        <v>2730</v>
      </c>
      <c r="X3426" s="63"/>
    </row>
    <row r="3427" spans="1:24" s="21" customFormat="1" ht="24" customHeight="1" x14ac:dyDescent="0.25">
      <c r="A3427" s="24" t="s">
        <v>15079</v>
      </c>
      <c r="B3427" s="25" t="s">
        <v>19145</v>
      </c>
      <c r="C3427" s="24">
        <v>4217</v>
      </c>
      <c r="D3427" s="24" t="s">
        <v>17076</v>
      </c>
      <c r="E3427" s="24" t="s">
        <v>10890</v>
      </c>
      <c r="F3427" s="26">
        <f>Table134[[#This Row],[ToMeasure]]-Table134[[#This Row],[FromMeasure]]</f>
        <v>1.4210888800000001</v>
      </c>
      <c r="G3427" s="27" t="s">
        <v>10891</v>
      </c>
      <c r="H3427" s="37">
        <v>7.61634513</v>
      </c>
      <c r="I3427" s="24" t="s">
        <v>1114</v>
      </c>
      <c r="J3427" s="37">
        <v>9.0374340100000001</v>
      </c>
      <c r="K3427" s="24" t="s">
        <v>10895</v>
      </c>
      <c r="L3427" s="28">
        <v>702</v>
      </c>
      <c r="M3427" s="28">
        <v>0</v>
      </c>
      <c r="N3427" s="28">
        <v>702</v>
      </c>
      <c r="O3427" s="25" t="s">
        <v>25819</v>
      </c>
      <c r="P3427" s="24">
        <v>13</v>
      </c>
      <c r="Q3427" s="24" t="s">
        <v>203</v>
      </c>
      <c r="R3427" s="28">
        <v>64</v>
      </c>
      <c r="S3427" s="28">
        <v>9</v>
      </c>
      <c r="T3427" s="29">
        <v>0.10398860398860399</v>
      </c>
      <c r="U3427" s="28">
        <v>1070</v>
      </c>
      <c r="V3427" s="63"/>
      <c r="W3427" s="61">
        <f>(Table134[[#This Row],[2042 Future AADT]]-Table134[[#This Row],[AADT 2022]])/20*($W$5-2022)+Table134[[#This Row],[AADT 2022]]</f>
        <v>1070</v>
      </c>
      <c r="X3427" s="63"/>
    </row>
    <row r="3428" spans="1:24" s="21" customFormat="1" ht="24" customHeight="1" x14ac:dyDescent="0.25">
      <c r="A3428" s="24" t="s">
        <v>10894</v>
      </c>
      <c r="B3428" s="25" t="s">
        <v>19135</v>
      </c>
      <c r="C3428" s="24">
        <v>4206</v>
      </c>
      <c r="D3428" s="24" t="s">
        <v>17076</v>
      </c>
      <c r="E3428" s="24" t="s">
        <v>10890</v>
      </c>
      <c r="F3428" s="26">
        <f>Table134[[#This Row],[ToMeasure]]-Table134[[#This Row],[FromMeasure]]</f>
        <v>0.86277892000000023</v>
      </c>
      <c r="G3428" s="27" t="s">
        <v>10891</v>
      </c>
      <c r="H3428" s="37">
        <v>9.0374340100000001</v>
      </c>
      <c r="I3428" s="24" t="s">
        <v>10895</v>
      </c>
      <c r="J3428" s="37">
        <v>9.9002129300000004</v>
      </c>
      <c r="K3428" s="24" t="s">
        <v>1114</v>
      </c>
      <c r="L3428" s="28">
        <v>5431</v>
      </c>
      <c r="M3428" s="28">
        <v>0</v>
      </c>
      <c r="N3428" s="28">
        <v>5431</v>
      </c>
      <c r="O3428" s="25" t="s">
        <v>25820</v>
      </c>
      <c r="P3428" s="24">
        <v>11</v>
      </c>
      <c r="Q3428" s="24" t="s">
        <v>203</v>
      </c>
      <c r="R3428" s="28">
        <v>493</v>
      </c>
      <c r="S3428" s="28">
        <v>79</v>
      </c>
      <c r="T3428" s="29">
        <v>0.10532130362732461</v>
      </c>
      <c r="U3428" s="28">
        <v>8279</v>
      </c>
      <c r="V3428" s="63"/>
      <c r="W3428" s="61">
        <f>(Table134[[#This Row],[2042 Future AADT]]-Table134[[#This Row],[AADT 2022]])/20*($W$5-2022)+Table134[[#This Row],[AADT 2022]]</f>
        <v>8279</v>
      </c>
      <c r="X3428" s="63"/>
    </row>
    <row r="3429" spans="1:24" s="21" customFormat="1" ht="24" customHeight="1" x14ac:dyDescent="0.25">
      <c r="A3429" s="24" t="s">
        <v>15080</v>
      </c>
      <c r="B3429" s="25" t="s">
        <v>19128</v>
      </c>
      <c r="C3429" s="24">
        <v>4198</v>
      </c>
      <c r="D3429" s="24" t="s">
        <v>17076</v>
      </c>
      <c r="E3429" s="24" t="s">
        <v>10890</v>
      </c>
      <c r="F3429" s="26">
        <f>Table134[[#This Row],[ToMeasure]]-Table134[[#This Row],[FromMeasure]]</f>
        <v>0.53189060000000055</v>
      </c>
      <c r="G3429" s="27" t="s">
        <v>10891</v>
      </c>
      <c r="H3429" s="37">
        <v>13.5539282</v>
      </c>
      <c r="I3429" s="24" t="s">
        <v>15081</v>
      </c>
      <c r="J3429" s="37">
        <v>14.0858188</v>
      </c>
      <c r="K3429" s="24" t="s">
        <v>328</v>
      </c>
      <c r="L3429" s="28">
        <v>578</v>
      </c>
      <c r="M3429" s="28">
        <v>662</v>
      </c>
      <c r="N3429" s="28">
        <v>1240</v>
      </c>
      <c r="O3429" s="25" t="s">
        <v>25821</v>
      </c>
      <c r="P3429" s="24">
        <v>21</v>
      </c>
      <c r="Q3429" s="24">
        <v>69</v>
      </c>
      <c r="R3429" s="28">
        <v>113</v>
      </c>
      <c r="S3429" s="28">
        <v>18</v>
      </c>
      <c r="T3429" s="29">
        <v>0.10564516129032259</v>
      </c>
      <c r="U3429" s="28">
        <v>1890</v>
      </c>
      <c r="V3429" s="63"/>
      <c r="W3429" s="61">
        <f>(Table134[[#This Row],[2042 Future AADT]]-Table134[[#This Row],[AADT 2022]])/20*($W$5-2022)+Table134[[#This Row],[AADT 2022]]</f>
        <v>1890</v>
      </c>
      <c r="X3429" s="63"/>
    </row>
    <row r="3430" spans="1:24" s="21" customFormat="1" ht="24" customHeight="1" x14ac:dyDescent="0.25">
      <c r="A3430" s="24" t="s">
        <v>15083</v>
      </c>
      <c r="B3430" s="25" t="s">
        <v>19129</v>
      </c>
      <c r="C3430" s="24">
        <v>4199</v>
      </c>
      <c r="D3430" s="24" t="s">
        <v>17076</v>
      </c>
      <c r="E3430" s="24" t="s">
        <v>10890</v>
      </c>
      <c r="F3430" s="26">
        <f>Table134[[#This Row],[ToMeasure]]-Table134[[#This Row],[FromMeasure]]</f>
        <v>0.66305900000000051</v>
      </c>
      <c r="G3430" s="27" t="s">
        <v>10891</v>
      </c>
      <c r="H3430" s="37">
        <v>14.0858188</v>
      </c>
      <c r="I3430" s="24" t="s">
        <v>328</v>
      </c>
      <c r="J3430" s="37">
        <v>14.748877800000001</v>
      </c>
      <c r="K3430" s="24" t="s">
        <v>15084</v>
      </c>
      <c r="L3430" s="28">
        <v>690</v>
      </c>
      <c r="M3430" s="28">
        <v>709</v>
      </c>
      <c r="N3430" s="28">
        <v>1399</v>
      </c>
      <c r="O3430" s="25" t="s">
        <v>25822</v>
      </c>
      <c r="P3430" s="24">
        <v>11</v>
      </c>
      <c r="Q3430" s="24">
        <v>77</v>
      </c>
      <c r="R3430" s="28">
        <v>138</v>
      </c>
      <c r="S3430" s="28">
        <v>22</v>
      </c>
      <c r="T3430" s="29">
        <v>0.11436740528949249</v>
      </c>
      <c r="U3430" s="28">
        <v>2133</v>
      </c>
      <c r="V3430" s="63"/>
      <c r="W3430" s="61">
        <f>(Table134[[#This Row],[2042 Future AADT]]-Table134[[#This Row],[AADT 2022]])/20*($W$5-2022)+Table134[[#This Row],[AADT 2022]]</f>
        <v>2133</v>
      </c>
      <c r="X3430" s="63"/>
    </row>
    <row r="3431" spans="1:24" s="21" customFormat="1" ht="24" customHeight="1" x14ac:dyDescent="0.25">
      <c r="A3431" s="24" t="s">
        <v>16877</v>
      </c>
      <c r="B3431" s="25" t="s">
        <v>19155</v>
      </c>
      <c r="C3431" s="24">
        <v>4228</v>
      </c>
      <c r="D3431" s="24" t="s">
        <v>17076</v>
      </c>
      <c r="E3431" s="24" t="s">
        <v>10890</v>
      </c>
      <c r="F3431" s="26">
        <f>Table134[[#This Row],[ToMeasure]]-Table134[[#This Row],[FromMeasure]]</f>
        <v>0.29890629999999874</v>
      </c>
      <c r="G3431" s="27" t="s">
        <v>10891</v>
      </c>
      <c r="H3431" s="37">
        <v>28.8048213</v>
      </c>
      <c r="I3431" s="24" t="s">
        <v>3294</v>
      </c>
      <c r="J3431" s="37">
        <v>29.103727599999999</v>
      </c>
      <c r="K3431" s="24" t="s">
        <v>3294</v>
      </c>
      <c r="L3431" s="28">
        <v>3253</v>
      </c>
      <c r="M3431" s="28">
        <v>0</v>
      </c>
      <c r="N3431" s="28">
        <v>3253</v>
      </c>
      <c r="O3431" s="25" t="s">
        <v>25790</v>
      </c>
      <c r="P3431" s="24">
        <v>16</v>
      </c>
      <c r="Q3431" s="24" t="s">
        <v>203</v>
      </c>
      <c r="R3431" s="28">
        <v>98</v>
      </c>
      <c r="S3431" s="28">
        <v>385</v>
      </c>
      <c r="T3431" s="29">
        <v>0.14847832769750999</v>
      </c>
      <c r="U3431" s="28">
        <v>4959</v>
      </c>
      <c r="V3431" s="63"/>
      <c r="W3431" s="61">
        <f>(Table134[[#This Row],[2042 Future AADT]]-Table134[[#This Row],[AADT 2022]])/20*($W$5-2022)+Table134[[#This Row],[AADT 2022]]</f>
        <v>4959</v>
      </c>
      <c r="X3431" s="63"/>
    </row>
    <row r="3432" spans="1:24" s="21" customFormat="1" ht="24" customHeight="1" x14ac:dyDescent="0.25">
      <c r="A3432" s="24" t="s">
        <v>10897</v>
      </c>
      <c r="B3432" s="25" t="s">
        <v>19168</v>
      </c>
      <c r="C3432" s="24">
        <v>4239</v>
      </c>
      <c r="D3432" s="24" t="s">
        <v>17076</v>
      </c>
      <c r="E3432" s="24" t="s">
        <v>10890</v>
      </c>
      <c r="F3432" s="26">
        <f>Table134[[#This Row],[ToMeasure]]-Table134[[#This Row],[FromMeasure]]</f>
        <v>0.2307302</v>
      </c>
      <c r="G3432" s="27" t="s">
        <v>10891</v>
      </c>
      <c r="H3432" s="37">
        <v>29.589384599999999</v>
      </c>
      <c r="I3432" s="24" t="s">
        <v>3294</v>
      </c>
      <c r="J3432" s="37">
        <v>29.820114799999999</v>
      </c>
      <c r="K3432" s="24" t="s">
        <v>3294</v>
      </c>
      <c r="L3432" s="28">
        <v>3865</v>
      </c>
      <c r="M3432" s="28">
        <v>0</v>
      </c>
      <c r="N3432" s="28">
        <v>3865</v>
      </c>
      <c r="O3432" s="25" t="s">
        <v>25823</v>
      </c>
      <c r="P3432" s="24">
        <v>17</v>
      </c>
      <c r="Q3432" s="24" t="s">
        <v>203</v>
      </c>
      <c r="R3432" s="28" t="s">
        <v>203</v>
      </c>
      <c r="S3432" s="28" t="s">
        <v>203</v>
      </c>
      <c r="T3432" s="29" t="s">
        <v>203</v>
      </c>
      <c r="U3432" s="28">
        <v>5892</v>
      </c>
      <c r="V3432" s="63"/>
      <c r="W3432" s="61">
        <f>(Table134[[#This Row],[2042 Future AADT]]-Table134[[#This Row],[AADT 2022]])/20*($W$5-2022)+Table134[[#This Row],[AADT 2022]]</f>
        <v>5892</v>
      </c>
      <c r="X3432" s="63"/>
    </row>
    <row r="3433" spans="1:24" s="21" customFormat="1" ht="24" customHeight="1" x14ac:dyDescent="0.25">
      <c r="A3433" s="24" t="s">
        <v>15086</v>
      </c>
      <c r="B3433" s="25" t="s">
        <v>19166</v>
      </c>
      <c r="C3433" s="24">
        <v>4238</v>
      </c>
      <c r="D3433" s="24" t="s">
        <v>17076</v>
      </c>
      <c r="E3433" s="24" t="s">
        <v>10890</v>
      </c>
      <c r="F3433" s="26">
        <f>Table134[[#This Row],[ToMeasure]]-Table134[[#This Row],[FromMeasure]]</f>
        <v>0.6516567000000002</v>
      </c>
      <c r="G3433" s="27" t="s">
        <v>10891</v>
      </c>
      <c r="H3433" s="37">
        <v>30.732599400000002</v>
      </c>
      <c r="I3433" s="24" t="s">
        <v>3294</v>
      </c>
      <c r="J3433" s="37">
        <v>31.384256100000002</v>
      </c>
      <c r="K3433" s="24" t="s">
        <v>10872</v>
      </c>
      <c r="L3433" s="28">
        <v>1973</v>
      </c>
      <c r="M3433" s="28">
        <v>0</v>
      </c>
      <c r="N3433" s="28">
        <v>1973</v>
      </c>
      <c r="O3433" s="25" t="s">
        <v>25801</v>
      </c>
      <c r="P3433" s="24">
        <v>24</v>
      </c>
      <c r="Q3433" s="24" t="s">
        <v>203</v>
      </c>
      <c r="R3433" s="28">
        <v>179</v>
      </c>
      <c r="S3433" s="28">
        <v>28</v>
      </c>
      <c r="T3433" s="29">
        <v>0.10491637100861632</v>
      </c>
      <c r="U3433" s="28">
        <v>3008</v>
      </c>
      <c r="V3433" s="63"/>
      <c r="W3433" s="61">
        <f>(Table134[[#This Row],[2042 Future AADT]]-Table134[[#This Row],[AADT 2022]])/20*($W$5-2022)+Table134[[#This Row],[AADT 2022]]</f>
        <v>3008</v>
      </c>
      <c r="X3433" s="63"/>
    </row>
    <row r="3434" spans="1:24" s="21" customFormat="1" ht="24" customHeight="1" x14ac:dyDescent="0.25">
      <c r="A3434" s="30" t="s">
        <v>16878</v>
      </c>
      <c r="B3434" s="25" t="s">
        <v>19178</v>
      </c>
      <c r="C3434" s="24">
        <v>4249</v>
      </c>
      <c r="D3434" s="24" t="s">
        <v>17076</v>
      </c>
      <c r="E3434" s="24" t="s">
        <v>10890</v>
      </c>
      <c r="F3434" s="26">
        <f>Table134[[#This Row],[ToMeasure]]-Table134[[#This Row],[FromMeasure]]</f>
        <v>0.56996779999999703</v>
      </c>
      <c r="G3434" s="27" t="s">
        <v>10891</v>
      </c>
      <c r="H3434" s="37">
        <v>31.384256100000002</v>
      </c>
      <c r="I3434" s="24" t="s">
        <v>10872</v>
      </c>
      <c r="J3434" s="37">
        <v>31.954223899999999</v>
      </c>
      <c r="K3434" s="24" t="s">
        <v>3294</v>
      </c>
      <c r="L3434" s="28">
        <v>1361</v>
      </c>
      <c r="M3434" s="28">
        <v>0</v>
      </c>
      <c r="N3434" s="28">
        <v>1361</v>
      </c>
      <c r="O3434" s="25" t="s">
        <v>25824</v>
      </c>
      <c r="P3434" s="24">
        <v>17</v>
      </c>
      <c r="Q3434" s="24" t="s">
        <v>203</v>
      </c>
      <c r="R3434" s="28">
        <v>125</v>
      </c>
      <c r="S3434" s="28">
        <v>18</v>
      </c>
      <c r="T3434" s="29">
        <v>0.10506980161645849</v>
      </c>
      <c r="U3434" s="28">
        <v>2075</v>
      </c>
      <c r="V3434" s="63"/>
      <c r="W3434" s="61">
        <f>(Table134[[#This Row],[2042 Future AADT]]-Table134[[#This Row],[AADT 2022]])/20*($W$5-2022)+Table134[[#This Row],[AADT 2022]]</f>
        <v>2075</v>
      </c>
      <c r="X3434" s="63"/>
    </row>
    <row r="3435" spans="1:24" s="21" customFormat="1" ht="24" customHeight="1" x14ac:dyDescent="0.25">
      <c r="A3435" s="24" t="s">
        <v>16880</v>
      </c>
      <c r="B3435" s="25" t="s">
        <v>19186</v>
      </c>
      <c r="C3435" s="24">
        <v>4258</v>
      </c>
      <c r="D3435" s="24" t="s">
        <v>17076</v>
      </c>
      <c r="E3435" s="24" t="s">
        <v>10890</v>
      </c>
      <c r="F3435" s="26">
        <f>Table134[[#This Row],[ToMeasure]]-Table134[[#This Row],[FromMeasure]]</f>
        <v>6.7087499999999523E-2</v>
      </c>
      <c r="G3435" s="27" t="s">
        <v>10891</v>
      </c>
      <c r="H3435" s="37">
        <v>33.2130467</v>
      </c>
      <c r="I3435" s="24" t="s">
        <v>3294</v>
      </c>
      <c r="J3435" s="37">
        <v>33.280134199999999</v>
      </c>
      <c r="K3435" s="24" t="s">
        <v>6658</v>
      </c>
      <c r="L3435" s="28">
        <v>2006</v>
      </c>
      <c r="M3435" s="28">
        <v>0</v>
      </c>
      <c r="N3435" s="28">
        <v>2006</v>
      </c>
      <c r="O3435" s="25" t="s">
        <v>25797</v>
      </c>
      <c r="P3435" s="24">
        <v>12</v>
      </c>
      <c r="Q3435" s="24" t="s">
        <v>203</v>
      </c>
      <c r="R3435" s="28">
        <v>110</v>
      </c>
      <c r="S3435" s="28">
        <v>17</v>
      </c>
      <c r="T3435" s="29">
        <v>6.3310069790628115E-2</v>
      </c>
      <c r="U3435" s="28">
        <v>3058</v>
      </c>
      <c r="V3435" s="63"/>
      <c r="W3435" s="61">
        <f>(Table134[[#This Row],[2042 Future AADT]]-Table134[[#This Row],[AADT 2022]])/20*($W$5-2022)+Table134[[#This Row],[AADT 2022]]</f>
        <v>3058</v>
      </c>
      <c r="X3435" s="63"/>
    </row>
    <row r="3436" spans="1:24" s="21" customFormat="1" ht="24" customHeight="1" x14ac:dyDescent="0.25">
      <c r="A3436" s="24" t="s">
        <v>10899</v>
      </c>
      <c r="B3436" s="25" t="s">
        <v>19187</v>
      </c>
      <c r="C3436" s="24">
        <v>4258</v>
      </c>
      <c r="D3436" s="24" t="s">
        <v>17076</v>
      </c>
      <c r="E3436" s="24" t="s">
        <v>10890</v>
      </c>
      <c r="F3436" s="26">
        <f>Table134[[#This Row],[ToMeasure]]-Table134[[#This Row],[FromMeasure]]</f>
        <v>0.4972015999999968</v>
      </c>
      <c r="G3436" s="27" t="s">
        <v>10891</v>
      </c>
      <c r="H3436" s="37">
        <v>33.2801343</v>
      </c>
      <c r="I3436" s="24" t="s">
        <v>6658</v>
      </c>
      <c r="J3436" s="37">
        <v>33.777335899999997</v>
      </c>
      <c r="K3436" s="24" t="s">
        <v>10900</v>
      </c>
      <c r="L3436" s="28">
        <v>1229</v>
      </c>
      <c r="M3436" s="28">
        <v>0</v>
      </c>
      <c r="N3436" s="28">
        <v>1229</v>
      </c>
      <c r="O3436" s="25" t="s">
        <v>25825</v>
      </c>
      <c r="P3436" s="24">
        <v>12</v>
      </c>
      <c r="Q3436" s="24" t="s">
        <v>203</v>
      </c>
      <c r="R3436" s="28">
        <v>111</v>
      </c>
      <c r="S3436" s="28">
        <v>17</v>
      </c>
      <c r="T3436" s="29">
        <v>0.10414971521562245</v>
      </c>
      <c r="U3436" s="28">
        <v>1873</v>
      </c>
      <c r="V3436" s="63"/>
      <c r="W3436" s="61">
        <f>(Table134[[#This Row],[2042 Future AADT]]-Table134[[#This Row],[AADT 2022]])/20*($W$5-2022)+Table134[[#This Row],[AADT 2022]]</f>
        <v>1873</v>
      </c>
      <c r="X3436" s="63"/>
    </row>
    <row r="3437" spans="1:24" s="21" customFormat="1" ht="24" customHeight="1" x14ac:dyDescent="0.25">
      <c r="A3437" s="24" t="s">
        <v>15087</v>
      </c>
      <c r="B3437" s="25" t="s">
        <v>19197</v>
      </c>
      <c r="C3437" s="24">
        <v>4269</v>
      </c>
      <c r="D3437" s="24" t="s">
        <v>17076</v>
      </c>
      <c r="E3437" s="24" t="s">
        <v>10890</v>
      </c>
      <c r="F3437" s="26">
        <f>Table134[[#This Row],[ToMeasure]]-Table134[[#This Row],[FromMeasure]]</f>
        <v>0.39268129999999957</v>
      </c>
      <c r="G3437" s="27" t="s">
        <v>10891</v>
      </c>
      <c r="H3437" s="37">
        <v>33.777335600000001</v>
      </c>
      <c r="I3437" s="24" t="s">
        <v>10900</v>
      </c>
      <c r="J3437" s="37">
        <v>34.1700169</v>
      </c>
      <c r="K3437" s="24" t="s">
        <v>3695</v>
      </c>
      <c r="L3437" s="28">
        <v>2250</v>
      </c>
      <c r="M3437" s="28">
        <v>0</v>
      </c>
      <c r="N3437" s="28">
        <v>2250</v>
      </c>
      <c r="O3437" s="25" t="s">
        <v>25826</v>
      </c>
      <c r="P3437" s="24">
        <v>15</v>
      </c>
      <c r="Q3437" s="24" t="s">
        <v>203</v>
      </c>
      <c r="R3437" s="28" t="s">
        <v>203</v>
      </c>
      <c r="S3437" s="28" t="s">
        <v>203</v>
      </c>
      <c r="T3437" s="29" t="s">
        <v>203</v>
      </c>
      <c r="U3437" s="28">
        <v>3430</v>
      </c>
      <c r="V3437" s="63"/>
      <c r="W3437" s="61">
        <f>(Table134[[#This Row],[2042 Future AADT]]-Table134[[#This Row],[AADT 2022]])/20*($W$5-2022)+Table134[[#This Row],[AADT 2022]]</f>
        <v>3430</v>
      </c>
      <c r="X3437" s="63"/>
    </row>
    <row r="3438" spans="1:24" s="21" customFormat="1" ht="24" customHeight="1" x14ac:dyDescent="0.25">
      <c r="A3438" s="24" t="s">
        <v>15089</v>
      </c>
      <c r="B3438" s="25" t="s">
        <v>19203</v>
      </c>
      <c r="C3438" s="24">
        <v>4276</v>
      </c>
      <c r="D3438" s="24" t="s">
        <v>17076</v>
      </c>
      <c r="E3438" s="24" t="s">
        <v>10890</v>
      </c>
      <c r="F3438" s="26">
        <f>Table134[[#This Row],[ToMeasure]]-Table134[[#This Row],[FromMeasure]]</f>
        <v>0.33313489999999746</v>
      </c>
      <c r="G3438" s="27" t="s">
        <v>10891</v>
      </c>
      <c r="H3438" s="37">
        <v>36.4788961</v>
      </c>
      <c r="I3438" s="24" t="s">
        <v>6670</v>
      </c>
      <c r="J3438" s="37">
        <v>36.812030999999998</v>
      </c>
      <c r="K3438" s="24" t="s">
        <v>1114</v>
      </c>
      <c r="L3438" s="28">
        <v>1680</v>
      </c>
      <c r="M3438" s="28">
        <v>0</v>
      </c>
      <c r="N3438" s="28">
        <v>1680</v>
      </c>
      <c r="O3438" s="25" t="s">
        <v>25827</v>
      </c>
      <c r="P3438" s="24">
        <v>16</v>
      </c>
      <c r="Q3438" s="24" t="s">
        <v>203</v>
      </c>
      <c r="R3438" s="28">
        <v>152</v>
      </c>
      <c r="S3438" s="28">
        <v>25</v>
      </c>
      <c r="T3438" s="29">
        <v>0.10535714285714286</v>
      </c>
      <c r="U3438" s="28">
        <v>2561</v>
      </c>
      <c r="V3438" s="63"/>
      <c r="W3438" s="61">
        <f>(Table134[[#This Row],[2042 Future AADT]]-Table134[[#This Row],[AADT 2022]])/20*($W$5-2022)+Table134[[#This Row],[AADT 2022]]</f>
        <v>2561</v>
      </c>
      <c r="X3438" s="63"/>
    </row>
    <row r="3439" spans="1:24" s="21" customFormat="1" ht="24" customHeight="1" x14ac:dyDescent="0.25">
      <c r="A3439" s="24" t="s">
        <v>15094</v>
      </c>
      <c r="B3439" s="25" t="s">
        <v>19246</v>
      </c>
      <c r="C3439" s="24">
        <v>4327</v>
      </c>
      <c r="D3439" s="24" t="s">
        <v>17076</v>
      </c>
      <c r="E3439" s="24" t="s">
        <v>15095</v>
      </c>
      <c r="F3439" s="26">
        <f>Table134[[#This Row],[ToMeasure]]-Table134[[#This Row],[FromMeasure]]</f>
        <v>0.15415588999999999</v>
      </c>
      <c r="G3439" s="27" t="s">
        <v>15096</v>
      </c>
      <c r="H3439" s="37">
        <v>0</v>
      </c>
      <c r="I3439" s="24" t="s">
        <v>1114</v>
      </c>
      <c r="J3439" s="37">
        <v>0.15415588999999999</v>
      </c>
      <c r="K3439" s="24" t="s">
        <v>11642</v>
      </c>
      <c r="L3439" s="28">
        <v>6190</v>
      </c>
      <c r="M3439" s="28">
        <v>0</v>
      </c>
      <c r="N3439" s="28">
        <v>6190</v>
      </c>
      <c r="O3439" s="25" t="s">
        <v>25828</v>
      </c>
      <c r="P3439" s="24">
        <v>12</v>
      </c>
      <c r="Q3439" s="24" t="s">
        <v>203</v>
      </c>
      <c r="R3439" s="28">
        <v>564</v>
      </c>
      <c r="S3439" s="28">
        <v>90</v>
      </c>
      <c r="T3439" s="29">
        <v>0.10565428109854604</v>
      </c>
      <c r="U3439" s="28">
        <v>9436</v>
      </c>
      <c r="V3439" s="63"/>
      <c r="W3439" s="61">
        <f>(Table134[[#This Row],[2042 Future AADT]]-Table134[[#This Row],[AADT 2022]])/20*($W$5-2022)+Table134[[#This Row],[AADT 2022]]</f>
        <v>9436</v>
      </c>
      <c r="X3439" s="63"/>
    </row>
    <row r="3440" spans="1:24" s="21" customFormat="1" ht="24" customHeight="1" x14ac:dyDescent="0.25">
      <c r="A3440" s="24" t="s">
        <v>16881</v>
      </c>
      <c r="B3440" s="25" t="s">
        <v>19238</v>
      </c>
      <c r="C3440" s="24">
        <v>4316</v>
      </c>
      <c r="D3440" s="24" t="s">
        <v>17076</v>
      </c>
      <c r="E3440" s="24" t="s">
        <v>15095</v>
      </c>
      <c r="F3440" s="26">
        <f>Table134[[#This Row],[ToMeasure]]-Table134[[#This Row],[FromMeasure]]</f>
        <v>0.25881233999999997</v>
      </c>
      <c r="G3440" s="27" t="s">
        <v>15096</v>
      </c>
      <c r="H3440" s="37">
        <v>0.15415588999999999</v>
      </c>
      <c r="I3440" s="24" t="s">
        <v>11642</v>
      </c>
      <c r="J3440" s="37">
        <v>0.41296822999999999</v>
      </c>
      <c r="K3440" s="24" t="s">
        <v>16882</v>
      </c>
      <c r="L3440" s="28">
        <v>7324</v>
      </c>
      <c r="M3440" s="28">
        <v>0</v>
      </c>
      <c r="N3440" s="28">
        <v>7324</v>
      </c>
      <c r="O3440" s="25" t="s">
        <v>25829</v>
      </c>
      <c r="P3440" s="24">
        <v>12</v>
      </c>
      <c r="Q3440" s="24" t="s">
        <v>203</v>
      </c>
      <c r="R3440" s="28">
        <v>673</v>
      </c>
      <c r="S3440" s="28">
        <v>109</v>
      </c>
      <c r="T3440" s="29">
        <v>0.10677225559803386</v>
      </c>
      <c r="U3440" s="28">
        <v>11164</v>
      </c>
      <c r="V3440" s="63"/>
      <c r="W3440" s="61">
        <f>(Table134[[#This Row],[2042 Future AADT]]-Table134[[#This Row],[AADT 2022]])/20*($W$5-2022)+Table134[[#This Row],[AADT 2022]]</f>
        <v>11164</v>
      </c>
      <c r="X3440" s="63"/>
    </row>
    <row r="3441" spans="1:24" s="21" customFormat="1" ht="24" customHeight="1" x14ac:dyDescent="0.25">
      <c r="A3441" s="24" t="s">
        <v>16884</v>
      </c>
      <c r="B3441" s="25" t="s">
        <v>19236</v>
      </c>
      <c r="C3441" s="24">
        <v>4312</v>
      </c>
      <c r="D3441" s="24" t="s">
        <v>17076</v>
      </c>
      <c r="E3441" s="24" t="s">
        <v>15095</v>
      </c>
      <c r="F3441" s="26">
        <f>Table134[[#This Row],[ToMeasure]]-Table134[[#This Row],[FromMeasure]]</f>
        <v>0.18050112000000001</v>
      </c>
      <c r="G3441" s="27" t="s">
        <v>15096</v>
      </c>
      <c r="H3441" s="37">
        <v>0.41296822999999999</v>
      </c>
      <c r="I3441" s="24" t="s">
        <v>16882</v>
      </c>
      <c r="J3441" s="37">
        <v>0.59346935000000001</v>
      </c>
      <c r="K3441" s="24" t="s">
        <v>356</v>
      </c>
      <c r="L3441" s="28">
        <v>7571</v>
      </c>
      <c r="M3441" s="28">
        <v>0</v>
      </c>
      <c r="N3441" s="28">
        <v>7571</v>
      </c>
      <c r="O3441" s="25" t="s">
        <v>25830</v>
      </c>
      <c r="P3441" s="24">
        <v>9</v>
      </c>
      <c r="Q3441" s="24" t="s">
        <v>203</v>
      </c>
      <c r="R3441" s="28">
        <v>694</v>
      </c>
      <c r="S3441" s="28">
        <v>111</v>
      </c>
      <c r="T3441" s="29">
        <v>0.10632677321357813</v>
      </c>
      <c r="U3441" s="28">
        <v>11541</v>
      </c>
      <c r="V3441" s="63"/>
      <c r="W3441" s="61">
        <f>(Table134[[#This Row],[2042 Future AADT]]-Table134[[#This Row],[AADT 2022]])/20*($W$5-2022)+Table134[[#This Row],[AADT 2022]]</f>
        <v>11541</v>
      </c>
      <c r="X3441" s="63"/>
    </row>
    <row r="3442" spans="1:24" s="21" customFormat="1" ht="24" customHeight="1" x14ac:dyDescent="0.25">
      <c r="A3442" s="24" t="s">
        <v>16886</v>
      </c>
      <c r="B3442" s="25" t="s">
        <v>19231</v>
      </c>
      <c r="C3442" s="24">
        <v>4306</v>
      </c>
      <c r="D3442" s="24" t="s">
        <v>17076</v>
      </c>
      <c r="E3442" s="24" t="s">
        <v>15095</v>
      </c>
      <c r="F3442" s="26">
        <f>Table134[[#This Row],[ToMeasure]]-Table134[[#This Row],[FromMeasure]]</f>
        <v>0.31056952999999998</v>
      </c>
      <c r="G3442" s="27" t="s">
        <v>15096</v>
      </c>
      <c r="H3442" s="37">
        <v>0.59346935000000001</v>
      </c>
      <c r="I3442" s="24" t="s">
        <v>356</v>
      </c>
      <c r="J3442" s="37">
        <v>0.90403887999999999</v>
      </c>
      <c r="K3442" s="24" t="s">
        <v>3718</v>
      </c>
      <c r="L3442" s="28">
        <v>4310</v>
      </c>
      <c r="M3442" s="28">
        <v>0</v>
      </c>
      <c r="N3442" s="28">
        <v>4310</v>
      </c>
      <c r="O3442" s="25" t="s">
        <v>25831</v>
      </c>
      <c r="P3442" s="24">
        <v>12</v>
      </c>
      <c r="Q3442" s="24" t="s">
        <v>203</v>
      </c>
      <c r="R3442" s="28">
        <v>394</v>
      </c>
      <c r="S3442" s="28">
        <v>64</v>
      </c>
      <c r="T3442" s="29">
        <v>0.10626450116009281</v>
      </c>
      <c r="U3442" s="28">
        <v>6570</v>
      </c>
      <c r="V3442" s="63"/>
      <c r="W3442" s="61">
        <f>(Table134[[#This Row],[2042 Future AADT]]-Table134[[#This Row],[AADT 2022]])/20*($W$5-2022)+Table134[[#This Row],[AADT 2022]]</f>
        <v>6570</v>
      </c>
      <c r="X3442" s="63"/>
    </row>
    <row r="3443" spans="1:24" s="21" customFormat="1" ht="24" customHeight="1" x14ac:dyDescent="0.25">
      <c r="A3443" s="24" t="s">
        <v>16888</v>
      </c>
      <c r="B3443" s="25" t="s">
        <v>19248</v>
      </c>
      <c r="C3443" s="24">
        <v>4329</v>
      </c>
      <c r="D3443" s="24" t="s">
        <v>17076</v>
      </c>
      <c r="E3443" s="24" t="s">
        <v>10903</v>
      </c>
      <c r="F3443" s="26">
        <f>Table134[[#This Row],[ToMeasure]]-Table134[[#This Row],[FromMeasure]]</f>
        <v>9.5930119999999994E-2</v>
      </c>
      <c r="G3443" s="27" t="s">
        <v>10904</v>
      </c>
      <c r="H3443" s="37">
        <v>0</v>
      </c>
      <c r="I3443" s="24" t="s">
        <v>3294</v>
      </c>
      <c r="J3443" s="37">
        <v>9.5930119999999994E-2</v>
      </c>
      <c r="K3443" s="24" t="s">
        <v>7735</v>
      </c>
      <c r="L3443" s="28">
        <v>5134</v>
      </c>
      <c r="M3443" s="28">
        <v>0</v>
      </c>
      <c r="N3443" s="28">
        <v>5134</v>
      </c>
      <c r="O3443" s="25" t="s">
        <v>25832</v>
      </c>
      <c r="P3443" s="24">
        <v>10</v>
      </c>
      <c r="Q3443" s="24" t="s">
        <v>203</v>
      </c>
      <c r="R3443" s="28">
        <v>500</v>
      </c>
      <c r="S3443" s="28">
        <v>79</v>
      </c>
      <c r="T3443" s="29">
        <v>0.11277756135566809</v>
      </c>
      <c r="U3443" s="28">
        <v>7826</v>
      </c>
      <c r="V3443" s="63"/>
      <c r="W3443" s="61">
        <f>(Table134[[#This Row],[2042 Future AADT]]-Table134[[#This Row],[AADT 2022]])/20*($W$5-2022)+Table134[[#This Row],[AADT 2022]]</f>
        <v>7826</v>
      </c>
      <c r="X3443" s="63"/>
    </row>
    <row r="3444" spans="1:24" s="21" customFormat="1" ht="24" customHeight="1" x14ac:dyDescent="0.25">
      <c r="A3444" s="24" t="s">
        <v>10902</v>
      </c>
      <c r="B3444" s="25" t="s">
        <v>19235</v>
      </c>
      <c r="C3444" s="24">
        <v>4311</v>
      </c>
      <c r="D3444" s="24" t="s">
        <v>17076</v>
      </c>
      <c r="E3444" s="24" t="s">
        <v>10903</v>
      </c>
      <c r="F3444" s="26">
        <f>Table134[[#This Row],[ToMeasure]]-Table134[[#This Row],[FromMeasure]]</f>
        <v>0.39106207999999998</v>
      </c>
      <c r="G3444" s="27" t="s">
        <v>10904</v>
      </c>
      <c r="H3444" s="37">
        <v>9.5930119999999994E-2</v>
      </c>
      <c r="I3444" s="24" t="s">
        <v>7735</v>
      </c>
      <c r="J3444" s="37">
        <v>0.48699219999999999</v>
      </c>
      <c r="K3444" s="24" t="s">
        <v>10905</v>
      </c>
      <c r="L3444" s="28">
        <v>10508</v>
      </c>
      <c r="M3444" s="28">
        <v>0</v>
      </c>
      <c r="N3444" s="28">
        <v>10508</v>
      </c>
      <c r="O3444" s="25" t="s">
        <v>25833</v>
      </c>
      <c r="P3444" s="24">
        <v>10</v>
      </c>
      <c r="Q3444" s="24" t="s">
        <v>203</v>
      </c>
      <c r="R3444" s="28">
        <v>965</v>
      </c>
      <c r="S3444" s="28">
        <v>156</v>
      </c>
      <c r="T3444" s="29">
        <v>0.10668062428625809</v>
      </c>
      <c r="U3444" s="28">
        <v>16018</v>
      </c>
      <c r="V3444" s="63"/>
      <c r="W3444" s="61">
        <f>(Table134[[#This Row],[2042 Future AADT]]-Table134[[#This Row],[AADT 2022]])/20*($W$5-2022)+Table134[[#This Row],[AADT 2022]]</f>
        <v>16018</v>
      </c>
      <c r="X3444" s="63"/>
    </row>
    <row r="3445" spans="1:24" s="21" customFormat="1" ht="24" customHeight="1" x14ac:dyDescent="0.25">
      <c r="A3445" s="24" t="s">
        <v>14447</v>
      </c>
      <c r="B3445" s="25" t="s">
        <v>19239</v>
      </c>
      <c r="C3445" s="24">
        <v>4318</v>
      </c>
      <c r="D3445" s="24" t="s">
        <v>17076</v>
      </c>
      <c r="E3445" s="24" t="s">
        <v>10903</v>
      </c>
      <c r="F3445" s="26">
        <f>Table134[[#This Row],[ToMeasure]]-Table134[[#This Row],[FromMeasure]]</f>
        <v>0.12140662000000002</v>
      </c>
      <c r="G3445" s="27" t="s">
        <v>10904</v>
      </c>
      <c r="H3445" s="37">
        <v>0.48699219999999999</v>
      </c>
      <c r="I3445" s="24" t="s">
        <v>10905</v>
      </c>
      <c r="J3445" s="37">
        <v>0.60839882000000001</v>
      </c>
      <c r="K3445" s="24" t="s">
        <v>356</v>
      </c>
      <c r="L3445" s="28">
        <v>9762</v>
      </c>
      <c r="M3445" s="28">
        <v>0</v>
      </c>
      <c r="N3445" s="28">
        <v>9762</v>
      </c>
      <c r="O3445" s="25" t="s">
        <v>25834</v>
      </c>
      <c r="P3445" s="24">
        <v>10</v>
      </c>
      <c r="Q3445" s="24" t="s">
        <v>203</v>
      </c>
      <c r="R3445" s="28">
        <v>898</v>
      </c>
      <c r="S3445" s="28">
        <v>146</v>
      </c>
      <c r="T3445" s="29">
        <v>0.10694529809465274</v>
      </c>
      <c r="U3445" s="28">
        <v>14881</v>
      </c>
      <c r="V3445" s="63"/>
      <c r="W3445" s="61">
        <f>(Table134[[#This Row],[2042 Future AADT]]-Table134[[#This Row],[AADT 2022]])/20*($W$5-2022)+Table134[[#This Row],[AADT 2022]]</f>
        <v>14881</v>
      </c>
      <c r="X3445" s="63"/>
    </row>
    <row r="3446" spans="1:24" s="21" customFormat="1" ht="24" customHeight="1" x14ac:dyDescent="0.25">
      <c r="A3446" s="24" t="s">
        <v>15098</v>
      </c>
      <c r="B3446" s="25" t="s">
        <v>19233</v>
      </c>
      <c r="C3446" s="24">
        <v>4308</v>
      </c>
      <c r="D3446" s="24" t="s">
        <v>17076</v>
      </c>
      <c r="E3446" s="24" t="s">
        <v>10903</v>
      </c>
      <c r="F3446" s="26">
        <f>Table134[[#This Row],[ToMeasure]]-Table134[[#This Row],[FromMeasure]]</f>
        <v>0.11637084000000009</v>
      </c>
      <c r="G3446" s="27" t="s">
        <v>10904</v>
      </c>
      <c r="H3446" s="37">
        <v>0.90991325000000001</v>
      </c>
      <c r="I3446" s="24" t="s">
        <v>3722</v>
      </c>
      <c r="J3446" s="37">
        <v>1.0262840900000001</v>
      </c>
      <c r="K3446" s="24" t="s">
        <v>3294</v>
      </c>
      <c r="L3446" s="28">
        <v>6836</v>
      </c>
      <c r="M3446" s="28">
        <v>0</v>
      </c>
      <c r="N3446" s="28">
        <v>6836</v>
      </c>
      <c r="O3446" s="25" t="s">
        <v>25789</v>
      </c>
      <c r="P3446" s="24">
        <v>11</v>
      </c>
      <c r="Q3446" s="24" t="s">
        <v>203</v>
      </c>
      <c r="R3446" s="28">
        <v>623</v>
      </c>
      <c r="S3446" s="28">
        <v>100</v>
      </c>
      <c r="T3446" s="29">
        <v>0.10576360444704505</v>
      </c>
      <c r="U3446" s="28">
        <v>10420</v>
      </c>
      <c r="V3446" s="63"/>
      <c r="W3446" s="61">
        <f>(Table134[[#This Row],[2042 Future AADT]]-Table134[[#This Row],[AADT 2022]])/20*($W$5-2022)+Table134[[#This Row],[AADT 2022]]</f>
        <v>10420</v>
      </c>
      <c r="X3446" s="63"/>
    </row>
    <row r="3447" spans="1:24" s="21" customFormat="1" ht="24" customHeight="1" x14ac:dyDescent="0.25">
      <c r="A3447" s="30" t="s">
        <v>16890</v>
      </c>
      <c r="B3447" s="25" t="s">
        <v>19168</v>
      </c>
      <c r="C3447" s="24">
        <v>4239</v>
      </c>
      <c r="D3447" s="24" t="s">
        <v>17076</v>
      </c>
      <c r="E3447" s="24" t="s">
        <v>10908</v>
      </c>
      <c r="F3447" s="26">
        <f>Table134[[#This Row],[ToMeasure]]-Table134[[#This Row],[FromMeasure]]</f>
        <v>0.82137930000000003</v>
      </c>
      <c r="G3447" s="27" t="s">
        <v>10860</v>
      </c>
      <c r="H3447" s="37">
        <v>0</v>
      </c>
      <c r="I3447" s="24" t="s">
        <v>3294</v>
      </c>
      <c r="J3447" s="37">
        <v>0.82137930000000003</v>
      </c>
      <c r="K3447" s="24" t="s">
        <v>3294</v>
      </c>
      <c r="L3447" s="28">
        <v>3865</v>
      </c>
      <c r="M3447" s="28">
        <v>0</v>
      </c>
      <c r="N3447" s="28">
        <v>3865</v>
      </c>
      <c r="O3447" s="25" t="s">
        <v>25823</v>
      </c>
      <c r="P3447" s="24">
        <v>17</v>
      </c>
      <c r="Q3447" s="24" t="s">
        <v>203</v>
      </c>
      <c r="R3447" s="28">
        <v>116</v>
      </c>
      <c r="S3447" s="28">
        <v>452</v>
      </c>
      <c r="T3447" s="29">
        <v>0.14695989650711513</v>
      </c>
      <c r="U3447" s="28">
        <v>5892</v>
      </c>
      <c r="V3447" s="63"/>
      <c r="W3447" s="61">
        <f>(Table134[[#This Row],[2042 Future AADT]]-Table134[[#This Row],[AADT 2022]])/20*($W$5-2022)+Table134[[#This Row],[AADT 2022]]</f>
        <v>5892</v>
      </c>
      <c r="X3447" s="63"/>
    </row>
    <row r="3448" spans="1:24" s="21" customFormat="1" ht="24" customHeight="1" x14ac:dyDescent="0.25">
      <c r="A3448" s="24" t="s">
        <v>10907</v>
      </c>
      <c r="B3448" s="25" t="s">
        <v>19155</v>
      </c>
      <c r="C3448" s="24">
        <v>4228</v>
      </c>
      <c r="D3448" s="24" t="s">
        <v>17076</v>
      </c>
      <c r="E3448" s="24" t="s">
        <v>10908</v>
      </c>
      <c r="F3448" s="26">
        <f>Table134[[#This Row],[ToMeasure]]-Table134[[#This Row],[FromMeasure]]</f>
        <v>0.28761009999999998</v>
      </c>
      <c r="G3448" s="27" t="s">
        <v>10860</v>
      </c>
      <c r="H3448" s="37">
        <v>1.0521096000000001</v>
      </c>
      <c r="I3448" s="24" t="s">
        <v>3294</v>
      </c>
      <c r="J3448" s="37">
        <v>1.3397197000000001</v>
      </c>
      <c r="K3448" s="24" t="s">
        <v>3294</v>
      </c>
      <c r="L3448" s="28">
        <v>3253</v>
      </c>
      <c r="M3448" s="28">
        <v>0</v>
      </c>
      <c r="N3448" s="28">
        <v>3253</v>
      </c>
      <c r="O3448" s="25" t="s">
        <v>25790</v>
      </c>
      <c r="P3448" s="24">
        <v>16</v>
      </c>
      <c r="Q3448" s="24" t="s">
        <v>203</v>
      </c>
      <c r="R3448" s="28">
        <v>97</v>
      </c>
      <c r="S3448" s="28">
        <v>381</v>
      </c>
      <c r="T3448" s="29">
        <v>0.1469412849677221</v>
      </c>
      <c r="U3448" s="28">
        <v>4959</v>
      </c>
      <c r="V3448" s="63"/>
      <c r="W3448" s="61">
        <f>(Table134[[#This Row],[2042 Future AADT]]-Table134[[#This Row],[AADT 2022]])/20*($W$5-2022)+Table134[[#This Row],[AADT 2022]]</f>
        <v>4959</v>
      </c>
      <c r="X3448" s="63"/>
    </row>
    <row r="3449" spans="1:24" s="21" customFormat="1" ht="24" customHeight="1" x14ac:dyDescent="0.25">
      <c r="A3449" s="24" t="s">
        <v>14449</v>
      </c>
      <c r="B3449" s="25" t="s">
        <v>19999</v>
      </c>
      <c r="C3449" s="24">
        <v>5549</v>
      </c>
      <c r="D3449" s="24" t="s">
        <v>17076</v>
      </c>
      <c r="E3449" s="24" t="s">
        <v>10910</v>
      </c>
      <c r="F3449" s="26">
        <f>Table134[[#This Row],[ToMeasure]]-Table134[[#This Row],[FromMeasure]]</f>
        <v>3.1698517800000001</v>
      </c>
      <c r="G3449" s="27" t="s">
        <v>10911</v>
      </c>
      <c r="H3449" s="37">
        <v>0</v>
      </c>
      <c r="I3449" s="24" t="s">
        <v>2414</v>
      </c>
      <c r="J3449" s="37">
        <v>3.1698517800000001</v>
      </c>
      <c r="K3449" s="24" t="s">
        <v>724</v>
      </c>
      <c r="L3449" s="28">
        <v>981</v>
      </c>
      <c r="M3449" s="28">
        <v>0</v>
      </c>
      <c r="N3449" s="28">
        <v>981</v>
      </c>
      <c r="O3449" s="25" t="s">
        <v>25835</v>
      </c>
      <c r="P3449" s="24">
        <v>10</v>
      </c>
      <c r="Q3449" s="24" t="s">
        <v>203</v>
      </c>
      <c r="R3449" s="28">
        <v>34</v>
      </c>
      <c r="S3449" s="28">
        <v>130</v>
      </c>
      <c r="T3449" s="29">
        <v>0.16717635066258921</v>
      </c>
      <c r="U3449" s="28">
        <v>1390</v>
      </c>
      <c r="V3449" s="63"/>
      <c r="W3449" s="61">
        <f>(Table134[[#This Row],[2042 Future AADT]]-Table134[[#This Row],[AADT 2022]])/20*($W$5-2022)+Table134[[#This Row],[AADT 2022]]</f>
        <v>1390</v>
      </c>
      <c r="X3449" s="63"/>
    </row>
    <row r="3450" spans="1:24" s="21" customFormat="1" ht="24" customHeight="1" x14ac:dyDescent="0.25">
      <c r="A3450" s="24" t="s">
        <v>16891</v>
      </c>
      <c r="B3450" s="25" t="s">
        <v>19998</v>
      </c>
      <c r="C3450" s="24">
        <v>5548</v>
      </c>
      <c r="D3450" s="24" t="s">
        <v>17076</v>
      </c>
      <c r="E3450" s="24" t="s">
        <v>10910</v>
      </c>
      <c r="F3450" s="26">
        <f>Table134[[#This Row],[ToMeasure]]-Table134[[#This Row],[FromMeasure]]</f>
        <v>2.8979388400000001</v>
      </c>
      <c r="G3450" s="27" t="s">
        <v>10911</v>
      </c>
      <c r="H3450" s="37">
        <v>3.1698517800000001</v>
      </c>
      <c r="I3450" s="24" t="s">
        <v>724</v>
      </c>
      <c r="J3450" s="37">
        <v>6.0677906200000002</v>
      </c>
      <c r="K3450" s="24" t="s">
        <v>16892</v>
      </c>
      <c r="L3450" s="28">
        <v>1147</v>
      </c>
      <c r="M3450" s="28">
        <v>0</v>
      </c>
      <c r="N3450" s="28">
        <v>1147</v>
      </c>
      <c r="O3450" s="25" t="s">
        <v>25836</v>
      </c>
      <c r="P3450" s="24">
        <v>12</v>
      </c>
      <c r="Q3450" s="24" t="s">
        <v>203</v>
      </c>
      <c r="R3450" s="28">
        <v>33</v>
      </c>
      <c r="S3450" s="28">
        <v>134</v>
      </c>
      <c r="T3450" s="29">
        <v>0.14559721011333915</v>
      </c>
      <c r="U3450" s="28">
        <v>2099</v>
      </c>
      <c r="V3450" s="63"/>
      <c r="W3450" s="61">
        <f>(Table134[[#This Row],[2042 Future AADT]]-Table134[[#This Row],[AADT 2022]])/20*($W$5-2022)+Table134[[#This Row],[AADT 2022]]</f>
        <v>2099</v>
      </c>
      <c r="X3450" s="63"/>
    </row>
    <row r="3451" spans="1:24" s="21" customFormat="1" ht="24" customHeight="1" x14ac:dyDescent="0.25">
      <c r="A3451" s="24" t="s">
        <v>10909</v>
      </c>
      <c r="B3451" s="25" t="s">
        <v>20006</v>
      </c>
      <c r="C3451" s="24">
        <v>5559</v>
      </c>
      <c r="D3451" s="24" t="s">
        <v>17076</v>
      </c>
      <c r="E3451" s="24" t="s">
        <v>10910</v>
      </c>
      <c r="F3451" s="26">
        <f>Table134[[#This Row],[ToMeasure]]-Table134[[#This Row],[FromMeasure]]</f>
        <v>1.1745202200000007</v>
      </c>
      <c r="G3451" s="27" t="s">
        <v>10911</v>
      </c>
      <c r="H3451" s="37">
        <v>6.4902046799999997</v>
      </c>
      <c r="I3451" s="24" t="s">
        <v>10912</v>
      </c>
      <c r="J3451" s="37">
        <v>7.6647249000000004</v>
      </c>
      <c r="K3451" s="24" t="s">
        <v>10913</v>
      </c>
      <c r="L3451" s="28">
        <v>1273</v>
      </c>
      <c r="M3451" s="28">
        <v>2109</v>
      </c>
      <c r="N3451" s="28">
        <v>3382</v>
      </c>
      <c r="O3451" s="25" t="s">
        <v>25837</v>
      </c>
      <c r="P3451" s="24">
        <v>11</v>
      </c>
      <c r="Q3451" s="24" t="s">
        <v>203</v>
      </c>
      <c r="R3451" s="28">
        <v>121</v>
      </c>
      <c r="S3451" s="28">
        <v>472</v>
      </c>
      <c r="T3451" s="29">
        <v>0.17534003548196334</v>
      </c>
      <c r="U3451" s="28">
        <v>4793</v>
      </c>
      <c r="V3451" s="63"/>
      <c r="W3451" s="61">
        <f>(Table134[[#This Row],[2042 Future AADT]]-Table134[[#This Row],[AADT 2022]])/20*($W$5-2022)+Table134[[#This Row],[AADT 2022]]</f>
        <v>4793</v>
      </c>
      <c r="X3451" s="63"/>
    </row>
    <row r="3452" spans="1:24" s="21" customFormat="1" ht="24" customHeight="1" x14ac:dyDescent="0.25">
      <c r="A3452" s="24" t="s">
        <v>15099</v>
      </c>
      <c r="B3452" s="25" t="s">
        <v>20019</v>
      </c>
      <c r="C3452" s="24">
        <v>5578</v>
      </c>
      <c r="D3452" s="24" t="s">
        <v>17076</v>
      </c>
      <c r="E3452" s="24" t="s">
        <v>10910</v>
      </c>
      <c r="F3452" s="26">
        <f>Table134[[#This Row],[ToMeasure]]-Table134[[#This Row],[FromMeasure]]</f>
        <v>0.14780099999999941</v>
      </c>
      <c r="G3452" s="27" t="s">
        <v>10911</v>
      </c>
      <c r="H3452" s="37">
        <v>11.6273415</v>
      </c>
      <c r="I3452" s="24" t="s">
        <v>2414</v>
      </c>
      <c r="J3452" s="37">
        <v>11.775142499999999</v>
      </c>
      <c r="K3452" s="24" t="s">
        <v>2414</v>
      </c>
      <c r="L3452" s="28">
        <v>1873</v>
      </c>
      <c r="M3452" s="28">
        <v>0</v>
      </c>
      <c r="N3452" s="28">
        <v>1873</v>
      </c>
      <c r="O3452" s="25" t="s">
        <v>25545</v>
      </c>
      <c r="P3452" s="24">
        <v>11</v>
      </c>
      <c r="Q3452" s="24" t="s">
        <v>203</v>
      </c>
      <c r="R3452" s="28">
        <v>57</v>
      </c>
      <c r="S3452" s="28">
        <v>222</v>
      </c>
      <c r="T3452" s="29">
        <v>0.14895888948211425</v>
      </c>
      <c r="U3452" s="28">
        <v>2855</v>
      </c>
      <c r="V3452" s="63"/>
      <c r="W3452" s="61">
        <f>(Table134[[#This Row],[2042 Future AADT]]-Table134[[#This Row],[AADT 2022]])/20*($W$5-2022)+Table134[[#This Row],[AADT 2022]]</f>
        <v>2855</v>
      </c>
      <c r="X3452" s="63"/>
    </row>
    <row r="3453" spans="1:24" s="21" customFormat="1" ht="24" customHeight="1" x14ac:dyDescent="0.25">
      <c r="A3453" s="24" t="s">
        <v>10915</v>
      </c>
      <c r="B3453" s="25" t="s">
        <v>20019</v>
      </c>
      <c r="C3453" s="24">
        <v>5578</v>
      </c>
      <c r="D3453" s="24" t="s">
        <v>17076</v>
      </c>
      <c r="E3453" s="24" t="s">
        <v>10910</v>
      </c>
      <c r="F3453" s="26">
        <f>Table134[[#This Row],[ToMeasure]]-Table134[[#This Row],[FromMeasure]]</f>
        <v>0.89679980000000015</v>
      </c>
      <c r="G3453" s="27" t="s">
        <v>2414</v>
      </c>
      <c r="H3453" s="37">
        <v>11.775142499999999</v>
      </c>
      <c r="I3453" s="24" t="s">
        <v>10911</v>
      </c>
      <c r="J3453" s="37">
        <v>12.6719423</v>
      </c>
      <c r="K3453" s="24" t="s">
        <v>10916</v>
      </c>
      <c r="L3453" s="28">
        <v>1873</v>
      </c>
      <c r="M3453" s="28">
        <v>0</v>
      </c>
      <c r="N3453" s="28">
        <v>1873</v>
      </c>
      <c r="O3453" s="25" t="s">
        <v>25545</v>
      </c>
      <c r="P3453" s="24">
        <v>11</v>
      </c>
      <c r="Q3453" s="24" t="s">
        <v>203</v>
      </c>
      <c r="R3453" s="28" t="s">
        <v>203</v>
      </c>
      <c r="S3453" s="28" t="s">
        <v>203</v>
      </c>
      <c r="T3453" s="29" t="s">
        <v>203</v>
      </c>
      <c r="U3453" s="28">
        <v>3427</v>
      </c>
      <c r="V3453" s="63"/>
      <c r="W3453" s="61">
        <f>(Table134[[#This Row],[2042 Future AADT]]-Table134[[#This Row],[AADT 2022]])/20*($W$5-2022)+Table134[[#This Row],[AADT 2022]]</f>
        <v>3427</v>
      </c>
      <c r="X3453" s="63"/>
    </row>
    <row r="3454" spans="1:24" s="21" customFormat="1" ht="24" customHeight="1" x14ac:dyDescent="0.25">
      <c r="A3454" s="24" t="s">
        <v>15100</v>
      </c>
      <c r="B3454" s="25" t="s">
        <v>20007</v>
      </c>
      <c r="C3454" s="24">
        <v>5559</v>
      </c>
      <c r="D3454" s="24" t="s">
        <v>17076</v>
      </c>
      <c r="E3454" s="24" t="s">
        <v>15101</v>
      </c>
      <c r="F3454" s="26">
        <f>Table134[[#This Row],[ToMeasure]]-Table134[[#This Row],[FromMeasure]]</f>
        <v>0.10352910000000001</v>
      </c>
      <c r="G3454" s="27" t="s">
        <v>10913</v>
      </c>
      <c r="H3454" s="37">
        <v>0.23662900000000001</v>
      </c>
      <c r="I3454" s="24" t="s">
        <v>2414</v>
      </c>
      <c r="J3454" s="37">
        <v>0.34015810000000002</v>
      </c>
      <c r="K3454" s="24" t="s">
        <v>7997</v>
      </c>
      <c r="L3454" s="28">
        <v>1344</v>
      </c>
      <c r="M3454" s="28">
        <v>2227</v>
      </c>
      <c r="N3454" s="28">
        <v>3571</v>
      </c>
      <c r="O3454" s="25" t="s">
        <v>25838</v>
      </c>
      <c r="P3454" s="24">
        <v>11</v>
      </c>
      <c r="Q3454" s="24" t="s">
        <v>203</v>
      </c>
      <c r="R3454" s="28">
        <v>109</v>
      </c>
      <c r="S3454" s="28">
        <v>424</v>
      </c>
      <c r="T3454" s="29">
        <v>0.14925791094931393</v>
      </c>
      <c r="U3454" s="28">
        <v>6534</v>
      </c>
      <c r="V3454" s="63"/>
      <c r="W3454" s="61">
        <f>(Table134[[#This Row],[2042 Future AADT]]-Table134[[#This Row],[AADT 2022]])/20*($W$5-2022)+Table134[[#This Row],[AADT 2022]]</f>
        <v>6534</v>
      </c>
      <c r="X3454" s="63"/>
    </row>
    <row r="3455" spans="1:24" s="21" customFormat="1" ht="24" customHeight="1" x14ac:dyDescent="0.25">
      <c r="A3455" s="24" t="s">
        <v>16894</v>
      </c>
      <c r="B3455" s="25" t="s">
        <v>19987</v>
      </c>
      <c r="C3455" s="24">
        <v>5528</v>
      </c>
      <c r="D3455" s="24" t="s">
        <v>17076</v>
      </c>
      <c r="E3455" s="24" t="s">
        <v>16895</v>
      </c>
      <c r="F3455" s="26">
        <f>Table134[[#This Row],[ToMeasure]]-Table134[[#This Row],[FromMeasure]]</f>
        <v>1.7231935199999999</v>
      </c>
      <c r="G3455" s="27" t="s">
        <v>16896</v>
      </c>
      <c r="H3455" s="37">
        <v>1.352185E-2</v>
      </c>
      <c r="I3455" s="24" t="s">
        <v>722</v>
      </c>
      <c r="J3455" s="37">
        <v>1.73671537</v>
      </c>
      <c r="K3455" s="24" t="s">
        <v>2414</v>
      </c>
      <c r="L3455" s="28">
        <v>415</v>
      </c>
      <c r="M3455" s="28">
        <v>0</v>
      </c>
      <c r="N3455" s="28">
        <v>415</v>
      </c>
      <c r="O3455" s="25" t="s">
        <v>25839</v>
      </c>
      <c r="P3455" s="24">
        <v>11</v>
      </c>
      <c r="Q3455" s="24" t="s">
        <v>203</v>
      </c>
      <c r="R3455" s="28">
        <v>40</v>
      </c>
      <c r="S3455" s="28">
        <v>18</v>
      </c>
      <c r="T3455" s="29">
        <v>0.13975903614457832</v>
      </c>
      <c r="U3455" s="28">
        <v>588</v>
      </c>
      <c r="V3455" s="63"/>
      <c r="W3455" s="61">
        <f>(Table134[[#This Row],[2042 Future AADT]]-Table134[[#This Row],[AADT 2022]])/20*($W$5-2022)+Table134[[#This Row],[AADT 2022]]</f>
        <v>588</v>
      </c>
      <c r="X3455" s="63"/>
    </row>
    <row r="3456" spans="1:24" s="21" customFormat="1" ht="24" customHeight="1" x14ac:dyDescent="0.25">
      <c r="A3456" s="24" t="s">
        <v>16898</v>
      </c>
      <c r="B3456" s="25" t="s">
        <v>19269</v>
      </c>
      <c r="C3456" s="24">
        <v>4349</v>
      </c>
      <c r="D3456" s="24" t="s">
        <v>17076</v>
      </c>
      <c r="E3456" s="24" t="s">
        <v>16899</v>
      </c>
      <c r="F3456" s="26">
        <f>Table134[[#This Row],[ToMeasure]]-Table134[[#This Row],[FromMeasure]]</f>
        <v>0.30004836999999995</v>
      </c>
      <c r="G3456" s="27" t="s">
        <v>16900</v>
      </c>
      <c r="H3456" s="37">
        <v>0.15826282999999999</v>
      </c>
      <c r="I3456" s="24" t="s">
        <v>1114</v>
      </c>
      <c r="J3456" s="37">
        <v>0.45831119999999997</v>
      </c>
      <c r="K3456" s="24" t="s">
        <v>3294</v>
      </c>
      <c r="L3456" s="28">
        <v>3610</v>
      </c>
      <c r="M3456" s="28">
        <v>0</v>
      </c>
      <c r="N3456" s="28">
        <v>3610</v>
      </c>
      <c r="O3456" s="25" t="s">
        <v>25840</v>
      </c>
      <c r="P3456" s="24">
        <v>11</v>
      </c>
      <c r="Q3456" s="24">
        <v>54</v>
      </c>
      <c r="R3456" s="28">
        <v>411</v>
      </c>
      <c r="S3456" s="28">
        <v>66</v>
      </c>
      <c r="T3456" s="29">
        <v>0.13213296398891966</v>
      </c>
      <c r="U3456" s="28">
        <v>6605</v>
      </c>
      <c r="V3456" s="63"/>
      <c r="W3456" s="61">
        <f>(Table134[[#This Row],[2042 Future AADT]]-Table134[[#This Row],[AADT 2022]])/20*($W$5-2022)+Table134[[#This Row],[AADT 2022]]</f>
        <v>6605</v>
      </c>
      <c r="X3456" s="63"/>
    </row>
    <row r="3457" spans="1:24" s="21" customFormat="1" ht="24" customHeight="1" x14ac:dyDescent="0.25">
      <c r="A3457" s="24" t="s">
        <v>16908</v>
      </c>
      <c r="B3457" s="25" t="s">
        <v>19250</v>
      </c>
      <c r="C3457" s="24">
        <v>4331</v>
      </c>
      <c r="D3457" s="24" t="s">
        <v>17076</v>
      </c>
      <c r="E3457" s="24" t="s">
        <v>10927</v>
      </c>
      <c r="F3457" s="26">
        <f>Table134[[#This Row],[ToMeasure]]-Table134[[#This Row],[FromMeasure]]</f>
        <v>0.3781987</v>
      </c>
      <c r="G3457" s="27" t="s">
        <v>10928</v>
      </c>
      <c r="H3457" s="37">
        <v>0</v>
      </c>
      <c r="I3457" s="24" t="s">
        <v>3294</v>
      </c>
      <c r="J3457" s="37">
        <v>0.3781987</v>
      </c>
      <c r="K3457" s="24" t="s">
        <v>10929</v>
      </c>
      <c r="L3457" s="28">
        <v>19245</v>
      </c>
      <c r="M3457" s="28">
        <v>0</v>
      </c>
      <c r="N3457" s="28">
        <v>19245</v>
      </c>
      <c r="O3457" s="25" t="s">
        <v>25841</v>
      </c>
      <c r="P3457" s="24">
        <v>11</v>
      </c>
      <c r="Q3457" s="24" t="s">
        <v>203</v>
      </c>
      <c r="R3457" s="28">
        <v>1770</v>
      </c>
      <c r="S3457" s="28">
        <v>287</v>
      </c>
      <c r="T3457" s="29">
        <v>0.10688490517017407</v>
      </c>
      <c r="U3457" s="28">
        <v>29336</v>
      </c>
      <c r="V3457" s="63"/>
      <c r="W3457" s="61">
        <f>(Table134[[#This Row],[2042 Future AADT]]-Table134[[#This Row],[AADT 2022]])/20*($W$5-2022)+Table134[[#This Row],[AADT 2022]]</f>
        <v>29336</v>
      </c>
      <c r="X3457" s="63"/>
    </row>
    <row r="3458" spans="1:24" s="21" customFormat="1" ht="24" customHeight="1" x14ac:dyDescent="0.25">
      <c r="A3458" s="24" t="s">
        <v>10926</v>
      </c>
      <c r="B3458" s="25" t="s">
        <v>19256</v>
      </c>
      <c r="C3458" s="24">
        <v>4338</v>
      </c>
      <c r="D3458" s="24" t="s">
        <v>17076</v>
      </c>
      <c r="E3458" s="24" t="s">
        <v>10927</v>
      </c>
      <c r="F3458" s="26">
        <f>Table134[[#This Row],[ToMeasure]]-Table134[[#This Row],[FromMeasure]]</f>
        <v>0.11847344999999998</v>
      </c>
      <c r="G3458" s="27" t="s">
        <v>10928</v>
      </c>
      <c r="H3458" s="37">
        <v>0.3781987</v>
      </c>
      <c r="I3458" s="24" t="s">
        <v>10929</v>
      </c>
      <c r="J3458" s="37">
        <v>0.49667214999999998</v>
      </c>
      <c r="K3458" s="24" t="s">
        <v>10930</v>
      </c>
      <c r="L3458" s="28">
        <v>12527</v>
      </c>
      <c r="M3458" s="28">
        <v>0</v>
      </c>
      <c r="N3458" s="28">
        <v>12527</v>
      </c>
      <c r="O3458" s="25" t="s">
        <v>25842</v>
      </c>
      <c r="P3458" s="24">
        <v>10</v>
      </c>
      <c r="Q3458" s="24" t="s">
        <v>203</v>
      </c>
      <c r="R3458" s="28">
        <v>1150</v>
      </c>
      <c r="S3458" s="28">
        <v>188</v>
      </c>
      <c r="T3458" s="29">
        <v>0.10680929192943242</v>
      </c>
      <c r="U3458" s="28">
        <v>19095</v>
      </c>
      <c r="V3458" s="63"/>
      <c r="W3458" s="61">
        <f>(Table134[[#This Row],[2042 Future AADT]]-Table134[[#This Row],[AADT 2022]])/20*($W$5-2022)+Table134[[#This Row],[AADT 2022]]</f>
        <v>19095</v>
      </c>
      <c r="X3458" s="63"/>
    </row>
    <row r="3459" spans="1:24" s="21" customFormat="1" ht="24" customHeight="1" x14ac:dyDescent="0.25">
      <c r="A3459" s="24" t="s">
        <v>15108</v>
      </c>
      <c r="B3459" s="25" t="s">
        <v>19257</v>
      </c>
      <c r="C3459" s="24">
        <v>4339</v>
      </c>
      <c r="D3459" s="24" t="s">
        <v>17076</v>
      </c>
      <c r="E3459" s="24" t="s">
        <v>10927</v>
      </c>
      <c r="F3459" s="26">
        <f>Table134[[#This Row],[ToMeasure]]-Table134[[#This Row],[FromMeasure]]</f>
        <v>0.21347068999999996</v>
      </c>
      <c r="G3459" s="27" t="s">
        <v>10928</v>
      </c>
      <c r="H3459" s="37">
        <v>0.64472593</v>
      </c>
      <c r="I3459" s="24" t="s">
        <v>6690</v>
      </c>
      <c r="J3459" s="37">
        <v>0.85819661999999997</v>
      </c>
      <c r="K3459" s="24" t="s">
        <v>15109</v>
      </c>
      <c r="L3459" s="28">
        <v>7644</v>
      </c>
      <c r="M3459" s="28">
        <v>0</v>
      </c>
      <c r="N3459" s="28">
        <v>7644</v>
      </c>
      <c r="O3459" s="25" t="s">
        <v>25843</v>
      </c>
      <c r="P3459" s="24">
        <v>12</v>
      </c>
      <c r="Q3459" s="24" t="s">
        <v>203</v>
      </c>
      <c r="R3459" s="28">
        <v>698</v>
      </c>
      <c r="S3459" s="28">
        <v>113</v>
      </c>
      <c r="T3459" s="29">
        <v>0.10609628466771324</v>
      </c>
      <c r="U3459" s="28">
        <v>11652</v>
      </c>
      <c r="V3459" s="63"/>
      <c r="W3459" s="61">
        <f>(Table134[[#This Row],[2042 Future AADT]]-Table134[[#This Row],[AADT 2022]])/20*($W$5-2022)+Table134[[#This Row],[AADT 2022]]</f>
        <v>11652</v>
      </c>
      <c r="X3459" s="63"/>
    </row>
    <row r="3460" spans="1:24" s="21" customFormat="1" ht="24" customHeight="1" x14ac:dyDescent="0.25">
      <c r="A3460" s="24" t="s">
        <v>14453</v>
      </c>
      <c r="B3460" s="25" t="s">
        <v>19247</v>
      </c>
      <c r="C3460" s="24">
        <v>4328</v>
      </c>
      <c r="D3460" s="24" t="s">
        <v>17076</v>
      </c>
      <c r="E3460" s="24" t="s">
        <v>10927</v>
      </c>
      <c r="F3460" s="26">
        <f>Table134[[#This Row],[ToMeasure]]-Table134[[#This Row],[FromMeasure]]</f>
        <v>0.14113825999999996</v>
      </c>
      <c r="G3460" s="27" t="s">
        <v>10928</v>
      </c>
      <c r="H3460" s="37">
        <v>1.3279378500000001</v>
      </c>
      <c r="I3460" s="24" t="s">
        <v>6686</v>
      </c>
      <c r="J3460" s="37">
        <v>1.46907611</v>
      </c>
      <c r="K3460" s="24" t="s">
        <v>3294</v>
      </c>
      <c r="L3460" s="28">
        <v>4495</v>
      </c>
      <c r="M3460" s="28">
        <v>0</v>
      </c>
      <c r="N3460" s="28">
        <v>4495</v>
      </c>
      <c r="O3460" s="25" t="s">
        <v>25844</v>
      </c>
      <c r="P3460" s="24">
        <v>10</v>
      </c>
      <c r="Q3460" s="24" t="s">
        <v>203</v>
      </c>
      <c r="R3460" s="28">
        <v>412</v>
      </c>
      <c r="S3460" s="28">
        <v>66</v>
      </c>
      <c r="T3460" s="29">
        <v>0.10634037819799777</v>
      </c>
      <c r="U3460" s="28">
        <v>6852</v>
      </c>
      <c r="V3460" s="63"/>
      <c r="W3460" s="61">
        <f>(Table134[[#This Row],[2042 Future AADT]]-Table134[[#This Row],[AADT 2022]])/20*($W$5-2022)+Table134[[#This Row],[AADT 2022]]</f>
        <v>6852</v>
      </c>
      <c r="X3460" s="63"/>
    </row>
    <row r="3461" spans="1:24" s="21" customFormat="1" ht="24" customHeight="1" x14ac:dyDescent="0.25">
      <c r="A3461" s="24" t="s">
        <v>15111</v>
      </c>
      <c r="B3461" s="25" t="s">
        <v>19254</v>
      </c>
      <c r="C3461" s="24">
        <v>4336</v>
      </c>
      <c r="D3461" s="24" t="s">
        <v>17076</v>
      </c>
      <c r="E3461" s="24" t="s">
        <v>15112</v>
      </c>
      <c r="F3461" s="26">
        <f>Table134[[#This Row],[ToMeasure]]-Table134[[#This Row],[FromMeasure]]</f>
        <v>0.25725830999999999</v>
      </c>
      <c r="G3461" s="27" t="s">
        <v>15113</v>
      </c>
      <c r="H3461" s="37">
        <v>0</v>
      </c>
      <c r="I3461" s="24" t="s">
        <v>1114</v>
      </c>
      <c r="J3461" s="37">
        <v>0.25725830999999999</v>
      </c>
      <c r="K3461" s="24" t="s">
        <v>15114</v>
      </c>
      <c r="L3461" s="28">
        <v>16024</v>
      </c>
      <c r="M3461" s="28">
        <v>0</v>
      </c>
      <c r="N3461" s="28">
        <v>16024</v>
      </c>
      <c r="O3461" s="25" t="s">
        <v>25845</v>
      </c>
      <c r="P3461" s="24">
        <v>10</v>
      </c>
      <c r="Q3461" s="24" t="s">
        <v>203</v>
      </c>
      <c r="R3461" s="28">
        <v>1474</v>
      </c>
      <c r="S3461" s="28">
        <v>240</v>
      </c>
      <c r="T3461" s="29">
        <v>0.10696455317024463</v>
      </c>
      <c r="U3461" s="28">
        <v>24426</v>
      </c>
      <c r="V3461" s="63"/>
      <c r="W3461" s="61">
        <f>(Table134[[#This Row],[2042 Future AADT]]-Table134[[#This Row],[AADT 2022]])/20*($W$5-2022)+Table134[[#This Row],[AADT 2022]]</f>
        <v>24426</v>
      </c>
      <c r="X3461" s="63"/>
    </row>
    <row r="3462" spans="1:24" s="21" customFormat="1" ht="24" customHeight="1" x14ac:dyDescent="0.25">
      <c r="A3462" s="24" t="s">
        <v>15116</v>
      </c>
      <c r="B3462" s="25" t="s">
        <v>19255</v>
      </c>
      <c r="C3462" s="24">
        <v>4337</v>
      </c>
      <c r="D3462" s="24" t="s">
        <v>17076</v>
      </c>
      <c r="E3462" s="24" t="s">
        <v>15112</v>
      </c>
      <c r="F3462" s="26">
        <f>Table134[[#This Row],[ToMeasure]]-Table134[[#This Row],[FromMeasure]]</f>
        <v>0.14667559999999996</v>
      </c>
      <c r="G3462" s="27" t="s">
        <v>15117</v>
      </c>
      <c r="H3462" s="37">
        <v>0.49955569999999999</v>
      </c>
      <c r="I3462" s="24" t="s">
        <v>1114</v>
      </c>
      <c r="J3462" s="37">
        <v>0.64623129999999995</v>
      </c>
      <c r="K3462" s="24" t="s">
        <v>3726</v>
      </c>
      <c r="L3462" s="28">
        <v>5795</v>
      </c>
      <c r="M3462" s="28">
        <v>0</v>
      </c>
      <c r="N3462" s="28">
        <v>5795</v>
      </c>
      <c r="O3462" s="25" t="s">
        <v>25846</v>
      </c>
      <c r="P3462" s="24">
        <v>10</v>
      </c>
      <c r="Q3462" s="24" t="s">
        <v>203</v>
      </c>
      <c r="R3462" s="28">
        <v>529</v>
      </c>
      <c r="S3462" s="28">
        <v>85</v>
      </c>
      <c r="T3462" s="29">
        <v>0.10595340811044003</v>
      </c>
      <c r="U3462" s="28">
        <v>8834</v>
      </c>
      <c r="V3462" s="63"/>
      <c r="W3462" s="61">
        <f>(Table134[[#This Row],[2042 Future AADT]]-Table134[[#This Row],[AADT 2022]])/20*($W$5-2022)+Table134[[#This Row],[AADT 2022]]</f>
        <v>8834</v>
      </c>
      <c r="X3462" s="63"/>
    </row>
    <row r="3463" spans="1:24" s="21" customFormat="1" ht="24" customHeight="1" x14ac:dyDescent="0.25">
      <c r="A3463" s="24" t="s">
        <v>15119</v>
      </c>
      <c r="B3463" s="25" t="s">
        <v>19245</v>
      </c>
      <c r="C3463" s="24">
        <v>4326</v>
      </c>
      <c r="D3463" s="24" t="s">
        <v>17076</v>
      </c>
      <c r="E3463" s="24" t="s">
        <v>15112</v>
      </c>
      <c r="F3463" s="26">
        <f>Table134[[#This Row],[ToMeasure]]-Table134[[#This Row],[FromMeasure]]</f>
        <v>0.16681889999999999</v>
      </c>
      <c r="G3463" s="27" t="s">
        <v>15117</v>
      </c>
      <c r="H3463" s="37">
        <v>1.315957</v>
      </c>
      <c r="I3463" s="24" t="s">
        <v>7739</v>
      </c>
      <c r="J3463" s="37">
        <v>1.4827759</v>
      </c>
      <c r="K3463" s="24" t="s">
        <v>1114</v>
      </c>
      <c r="L3463" s="28">
        <v>3530</v>
      </c>
      <c r="M3463" s="28">
        <v>0</v>
      </c>
      <c r="N3463" s="28">
        <v>3530</v>
      </c>
      <c r="O3463" s="25" t="s">
        <v>25847</v>
      </c>
      <c r="P3463" s="24">
        <v>14</v>
      </c>
      <c r="Q3463" s="24" t="s">
        <v>203</v>
      </c>
      <c r="R3463" s="28">
        <v>344</v>
      </c>
      <c r="S3463" s="28">
        <v>55</v>
      </c>
      <c r="T3463" s="29">
        <v>0.11303116147308782</v>
      </c>
      <c r="U3463" s="28">
        <v>5381</v>
      </c>
      <c r="V3463" s="63"/>
      <c r="W3463" s="61">
        <f>(Table134[[#This Row],[2042 Future AADT]]-Table134[[#This Row],[AADT 2022]])/20*($W$5-2022)+Table134[[#This Row],[AADT 2022]]</f>
        <v>5381</v>
      </c>
      <c r="X3463" s="63"/>
    </row>
    <row r="3464" spans="1:24" s="21" customFormat="1" ht="24" customHeight="1" x14ac:dyDescent="0.25">
      <c r="A3464" s="24" t="s">
        <v>10932</v>
      </c>
      <c r="B3464" s="25" t="s">
        <v>19996</v>
      </c>
      <c r="C3464" s="24">
        <v>5546</v>
      </c>
      <c r="D3464" s="24" t="s">
        <v>17076</v>
      </c>
      <c r="E3464" s="24" t="s">
        <v>10933</v>
      </c>
      <c r="F3464" s="26">
        <f>Table134[[#This Row],[ToMeasure]]-Table134[[#This Row],[FromMeasure]]</f>
        <v>2.1600000000000001E-2</v>
      </c>
      <c r="G3464" s="27" t="s">
        <v>10934</v>
      </c>
      <c r="H3464" s="37">
        <v>0</v>
      </c>
      <c r="I3464" s="24" t="s">
        <v>724</v>
      </c>
      <c r="J3464" s="37">
        <v>2.1600000000000001E-2</v>
      </c>
      <c r="K3464" s="24" t="s">
        <v>2172</v>
      </c>
      <c r="L3464" s="28">
        <v>1911</v>
      </c>
      <c r="M3464" s="28">
        <v>0</v>
      </c>
      <c r="N3464" s="28">
        <v>1911</v>
      </c>
      <c r="O3464" s="25" t="s">
        <v>25848</v>
      </c>
      <c r="P3464" s="24">
        <v>11</v>
      </c>
      <c r="Q3464" s="24" t="s">
        <v>203</v>
      </c>
      <c r="R3464" s="28">
        <v>171</v>
      </c>
      <c r="S3464" s="28">
        <v>27</v>
      </c>
      <c r="T3464" s="29">
        <v>0.10361067503924647</v>
      </c>
      <c r="U3464" s="28">
        <v>3496</v>
      </c>
      <c r="V3464" s="63"/>
      <c r="W3464" s="61">
        <f>(Table134[[#This Row],[2042 Future AADT]]-Table134[[#This Row],[AADT 2022]])/20*($W$5-2022)+Table134[[#This Row],[AADT 2022]]</f>
        <v>3496</v>
      </c>
      <c r="X3464" s="63"/>
    </row>
    <row r="3465" spans="1:24" s="21" customFormat="1" ht="24" customHeight="1" x14ac:dyDescent="0.25">
      <c r="A3465" s="24" t="s">
        <v>14455</v>
      </c>
      <c r="B3465" s="25" t="s">
        <v>19997</v>
      </c>
      <c r="C3465" s="24">
        <v>5547</v>
      </c>
      <c r="D3465" s="24" t="s">
        <v>17076</v>
      </c>
      <c r="E3465" s="24" t="s">
        <v>10937</v>
      </c>
      <c r="F3465" s="26">
        <f>Table134[[#This Row],[ToMeasure]]-Table134[[#This Row],[FromMeasure]]</f>
        <v>7.2728899999999999E-2</v>
      </c>
      <c r="G3465" s="27" t="s">
        <v>2172</v>
      </c>
      <c r="H3465" s="37">
        <v>0</v>
      </c>
      <c r="I3465" s="24" t="s">
        <v>10956</v>
      </c>
      <c r="J3465" s="37">
        <v>7.2728899999999999E-2</v>
      </c>
      <c r="K3465" s="24" t="s">
        <v>10938</v>
      </c>
      <c r="L3465" s="28">
        <v>685</v>
      </c>
      <c r="M3465" s="28">
        <v>0</v>
      </c>
      <c r="N3465" s="28">
        <v>685</v>
      </c>
      <c r="O3465" s="25" t="s">
        <v>25849</v>
      </c>
      <c r="P3465" s="24">
        <v>12</v>
      </c>
      <c r="Q3465" s="24" t="s">
        <v>203</v>
      </c>
      <c r="R3465" s="28" t="s">
        <v>203</v>
      </c>
      <c r="S3465" s="28" t="s">
        <v>203</v>
      </c>
      <c r="T3465" s="29" t="s">
        <v>203</v>
      </c>
      <c r="U3465" s="28">
        <v>971</v>
      </c>
      <c r="V3465" s="63"/>
      <c r="W3465" s="61">
        <f>(Table134[[#This Row],[2042 Future AADT]]-Table134[[#This Row],[AADT 2022]])/20*($W$5-2022)+Table134[[#This Row],[AADT 2022]]</f>
        <v>971</v>
      </c>
      <c r="X3465" s="63"/>
    </row>
    <row r="3466" spans="1:24" s="21" customFormat="1" ht="24" customHeight="1" x14ac:dyDescent="0.25">
      <c r="A3466" s="24" t="s">
        <v>16914</v>
      </c>
      <c r="B3466" s="25" t="s">
        <v>19997</v>
      </c>
      <c r="C3466" s="24">
        <v>5547</v>
      </c>
      <c r="D3466" s="24" t="s">
        <v>17076</v>
      </c>
      <c r="E3466" s="24" t="s">
        <v>10937</v>
      </c>
      <c r="F3466" s="26">
        <f>Table134[[#This Row],[ToMeasure]]-Table134[[#This Row],[FromMeasure]]</f>
        <v>3.0919812000000002</v>
      </c>
      <c r="G3466" s="27" t="s">
        <v>10938</v>
      </c>
      <c r="H3466" s="37">
        <v>7.2728899999999999E-2</v>
      </c>
      <c r="I3466" s="24" t="s">
        <v>2172</v>
      </c>
      <c r="J3466" s="37">
        <v>3.1647101000000002</v>
      </c>
      <c r="K3466" s="24" t="s">
        <v>7989</v>
      </c>
      <c r="L3466" s="28">
        <v>685</v>
      </c>
      <c r="M3466" s="28">
        <v>0</v>
      </c>
      <c r="N3466" s="28">
        <v>685</v>
      </c>
      <c r="O3466" s="25" t="s">
        <v>25849</v>
      </c>
      <c r="P3466" s="24">
        <v>12</v>
      </c>
      <c r="Q3466" s="24">
        <v>77</v>
      </c>
      <c r="R3466" s="28">
        <v>19</v>
      </c>
      <c r="S3466" s="28">
        <v>79</v>
      </c>
      <c r="T3466" s="29">
        <v>0.14306569343065692</v>
      </c>
      <c r="U3466" s="28">
        <v>971</v>
      </c>
      <c r="V3466" s="63"/>
      <c r="W3466" s="61">
        <f>(Table134[[#This Row],[2042 Future AADT]]-Table134[[#This Row],[AADT 2022]])/20*($W$5-2022)+Table134[[#This Row],[AADT 2022]]</f>
        <v>971</v>
      </c>
      <c r="X3466" s="63"/>
    </row>
    <row r="3467" spans="1:24" s="21" customFormat="1" ht="24" customHeight="1" x14ac:dyDescent="0.25">
      <c r="A3467" s="24" t="s">
        <v>15121</v>
      </c>
      <c r="B3467" s="25" t="s">
        <v>19996</v>
      </c>
      <c r="C3467" s="24">
        <v>5546</v>
      </c>
      <c r="D3467" s="24" t="s">
        <v>17076</v>
      </c>
      <c r="E3467" s="24" t="s">
        <v>10937</v>
      </c>
      <c r="F3467" s="26">
        <f>Table134[[#This Row],[ToMeasure]]-Table134[[#This Row],[FromMeasure]]</f>
        <v>0.53565230000000019</v>
      </c>
      <c r="G3467" s="27" t="s">
        <v>10938</v>
      </c>
      <c r="H3467" s="37">
        <v>3.1931387999999998</v>
      </c>
      <c r="I3467" s="24" t="s">
        <v>7984</v>
      </c>
      <c r="J3467" s="37">
        <v>3.7287911</v>
      </c>
      <c r="K3467" s="24" t="s">
        <v>10935</v>
      </c>
      <c r="L3467" s="28">
        <v>1911</v>
      </c>
      <c r="M3467" s="28">
        <v>0</v>
      </c>
      <c r="N3467" s="28">
        <v>1911</v>
      </c>
      <c r="O3467" s="25" t="s">
        <v>25848</v>
      </c>
      <c r="P3467" s="24">
        <v>11</v>
      </c>
      <c r="Q3467" s="24" t="s">
        <v>203</v>
      </c>
      <c r="R3467" s="28">
        <v>173</v>
      </c>
      <c r="S3467" s="28">
        <v>27</v>
      </c>
      <c r="T3467" s="29">
        <v>0.10465724751439037</v>
      </c>
      <c r="U3467" s="28">
        <v>2708</v>
      </c>
      <c r="V3467" s="63"/>
      <c r="W3467" s="61">
        <f>(Table134[[#This Row],[2042 Future AADT]]-Table134[[#This Row],[AADT 2022]])/20*($W$5-2022)+Table134[[#This Row],[AADT 2022]]</f>
        <v>2708</v>
      </c>
      <c r="X3467" s="63"/>
    </row>
    <row r="3468" spans="1:24" s="21" customFormat="1" ht="24" customHeight="1" x14ac:dyDescent="0.25">
      <c r="A3468" s="24" t="s">
        <v>16915</v>
      </c>
      <c r="B3468" s="25" t="s">
        <v>20018</v>
      </c>
      <c r="C3468" s="24">
        <v>5577</v>
      </c>
      <c r="D3468" s="24" t="s">
        <v>17076</v>
      </c>
      <c r="E3468" s="24" t="s">
        <v>10937</v>
      </c>
      <c r="F3468" s="26">
        <f>Table134[[#This Row],[ToMeasure]]-Table134[[#This Row],[FromMeasure]]</f>
        <v>0.46476900000000043</v>
      </c>
      <c r="G3468" s="27" t="s">
        <v>10938</v>
      </c>
      <c r="H3468" s="37">
        <v>11.1228795</v>
      </c>
      <c r="I3468" s="24" t="s">
        <v>16916</v>
      </c>
      <c r="J3468" s="37">
        <v>11.5876485</v>
      </c>
      <c r="K3468" s="24" t="s">
        <v>730</v>
      </c>
      <c r="L3468" s="28">
        <v>5387</v>
      </c>
      <c r="M3468" s="28">
        <v>0</v>
      </c>
      <c r="N3468" s="28">
        <v>5387</v>
      </c>
      <c r="O3468" s="25" t="s">
        <v>25850</v>
      </c>
      <c r="P3468" s="24">
        <v>12</v>
      </c>
      <c r="Q3468" s="24" t="s">
        <v>203</v>
      </c>
      <c r="R3468" s="28">
        <v>163</v>
      </c>
      <c r="S3468" s="28">
        <v>637</v>
      </c>
      <c r="T3468" s="29">
        <v>0.14850566177835531</v>
      </c>
      <c r="U3468" s="28">
        <v>9856</v>
      </c>
      <c r="V3468" s="63"/>
      <c r="W3468" s="61">
        <f>(Table134[[#This Row],[2042 Future AADT]]-Table134[[#This Row],[AADT 2022]])/20*($W$5-2022)+Table134[[#This Row],[AADT 2022]]</f>
        <v>9856</v>
      </c>
      <c r="X3468" s="63"/>
    </row>
    <row r="3469" spans="1:24" s="21" customFormat="1" ht="24" customHeight="1" x14ac:dyDescent="0.25">
      <c r="A3469" s="24" t="s">
        <v>14457</v>
      </c>
      <c r="B3469" s="25" t="s">
        <v>20045</v>
      </c>
      <c r="C3469" s="24">
        <v>5627</v>
      </c>
      <c r="D3469" s="24" t="s">
        <v>17076</v>
      </c>
      <c r="E3469" s="24" t="s">
        <v>10937</v>
      </c>
      <c r="F3469" s="26">
        <f>Table134[[#This Row],[ToMeasure]]-Table134[[#This Row],[FromMeasure]]</f>
        <v>0.68726420000000132</v>
      </c>
      <c r="G3469" s="27" t="s">
        <v>10938</v>
      </c>
      <c r="H3469" s="37">
        <v>26.8299752</v>
      </c>
      <c r="I3469" s="24" t="s">
        <v>2172</v>
      </c>
      <c r="J3469" s="37">
        <v>27.517239400000001</v>
      </c>
      <c r="K3469" s="24" t="s">
        <v>12003</v>
      </c>
      <c r="L3469" s="28">
        <v>463</v>
      </c>
      <c r="M3469" s="28">
        <v>0</v>
      </c>
      <c r="N3469" s="28">
        <v>463</v>
      </c>
      <c r="O3469" s="25" t="s">
        <v>25546</v>
      </c>
      <c r="P3469" s="24">
        <v>11</v>
      </c>
      <c r="Q3469" s="24" t="s">
        <v>203</v>
      </c>
      <c r="R3469" s="28">
        <v>42</v>
      </c>
      <c r="S3469" s="28">
        <v>6</v>
      </c>
      <c r="T3469" s="29">
        <v>0.10367170626349892</v>
      </c>
      <c r="U3469" s="28">
        <v>706</v>
      </c>
      <c r="V3469" s="63"/>
      <c r="W3469" s="61">
        <f>(Table134[[#This Row],[2042 Future AADT]]-Table134[[#This Row],[AADT 2022]])/20*($W$5-2022)+Table134[[#This Row],[AADT 2022]]</f>
        <v>706</v>
      </c>
      <c r="X3469" s="63"/>
    </row>
    <row r="3470" spans="1:24" s="21" customFormat="1" ht="24" customHeight="1" x14ac:dyDescent="0.25">
      <c r="A3470" s="24" t="s">
        <v>10940</v>
      </c>
      <c r="B3470" s="25" t="s">
        <v>19270</v>
      </c>
      <c r="C3470" s="24">
        <v>4349</v>
      </c>
      <c r="D3470" s="24" t="s">
        <v>17076</v>
      </c>
      <c r="E3470" s="24" t="s">
        <v>10941</v>
      </c>
      <c r="F3470" s="26">
        <f>Table134[[#This Row],[ToMeasure]]-Table134[[#This Row],[FromMeasure]]</f>
        <v>3.4645099999999998E-2</v>
      </c>
      <c r="G3470" s="27" t="s">
        <v>10942</v>
      </c>
      <c r="H3470" s="37">
        <v>0</v>
      </c>
      <c r="I3470" s="24" t="s">
        <v>3294</v>
      </c>
      <c r="J3470" s="37">
        <v>3.4645099999999998E-2</v>
      </c>
      <c r="K3470" s="24" t="s">
        <v>10943</v>
      </c>
      <c r="L3470" s="28">
        <v>4265</v>
      </c>
      <c r="M3470" s="28">
        <v>0</v>
      </c>
      <c r="N3470" s="28">
        <v>4265</v>
      </c>
      <c r="O3470" s="25" t="s">
        <v>25851</v>
      </c>
      <c r="P3470" s="24">
        <v>9</v>
      </c>
      <c r="Q3470" s="24">
        <v>54</v>
      </c>
      <c r="R3470" s="28">
        <v>411</v>
      </c>
      <c r="S3470" s="28">
        <v>66</v>
      </c>
      <c r="T3470" s="29">
        <v>0.11184056271981242</v>
      </c>
      <c r="U3470" s="28">
        <v>7804</v>
      </c>
      <c r="V3470" s="63"/>
      <c r="W3470" s="61">
        <f>(Table134[[#This Row],[2042 Future AADT]]-Table134[[#This Row],[AADT 2022]])/20*($W$5-2022)+Table134[[#This Row],[AADT 2022]]</f>
        <v>7804</v>
      </c>
      <c r="X3470" s="63"/>
    </row>
    <row r="3471" spans="1:24" s="21" customFormat="1" ht="24" customHeight="1" x14ac:dyDescent="0.25">
      <c r="A3471" s="24" t="s">
        <v>15122</v>
      </c>
      <c r="B3471" s="25" t="s">
        <v>19985</v>
      </c>
      <c r="C3471" s="24">
        <v>5526</v>
      </c>
      <c r="D3471" s="24" t="s">
        <v>17076</v>
      </c>
      <c r="E3471" s="24" t="s">
        <v>10954</v>
      </c>
      <c r="F3471" s="26">
        <f>Table134[[#This Row],[ToMeasure]]-Table134[[#This Row],[FromMeasure]]</f>
        <v>0.10312199</v>
      </c>
      <c r="G3471" s="27" t="s">
        <v>15123</v>
      </c>
      <c r="H3471" s="37">
        <v>1.6567999999999999E-2</v>
      </c>
      <c r="I3471" s="24" t="s">
        <v>2172</v>
      </c>
      <c r="J3471" s="37">
        <v>0.11968999</v>
      </c>
      <c r="K3471" s="24" t="s">
        <v>2172</v>
      </c>
      <c r="L3471" s="28">
        <v>2799</v>
      </c>
      <c r="M3471" s="28">
        <v>0</v>
      </c>
      <c r="N3471" s="28">
        <v>2799</v>
      </c>
      <c r="O3471" s="25" t="s">
        <v>25852</v>
      </c>
      <c r="P3471" s="24">
        <v>9</v>
      </c>
      <c r="Q3471" s="24" t="s">
        <v>203</v>
      </c>
      <c r="R3471" s="28">
        <v>178</v>
      </c>
      <c r="S3471" s="28">
        <v>97</v>
      </c>
      <c r="T3471" s="29">
        <v>9.8249374776705964E-2</v>
      </c>
      <c r="U3471" s="28">
        <v>4639</v>
      </c>
      <c r="V3471" s="63"/>
      <c r="W3471" s="61">
        <f>(Table134[[#This Row],[2042 Future AADT]]-Table134[[#This Row],[AADT 2022]])/20*($W$5-2022)+Table134[[#This Row],[AADT 2022]]</f>
        <v>4639</v>
      </c>
      <c r="X3471" s="63"/>
    </row>
    <row r="3472" spans="1:24" s="21" customFormat="1" ht="24" customHeight="1" x14ac:dyDescent="0.25">
      <c r="A3472" s="24" t="s">
        <v>10953</v>
      </c>
      <c r="B3472" s="25" t="s">
        <v>19985</v>
      </c>
      <c r="C3472" s="24">
        <v>5526</v>
      </c>
      <c r="D3472" s="24" t="s">
        <v>17076</v>
      </c>
      <c r="E3472" s="24" t="s">
        <v>10954</v>
      </c>
      <c r="F3472" s="26">
        <f>Table134[[#This Row],[ToMeasure]]-Table134[[#This Row],[FromMeasure]]</f>
        <v>1.7656712999999999</v>
      </c>
      <c r="G3472" s="27" t="s">
        <v>2172</v>
      </c>
      <c r="H3472" s="37">
        <v>0.11969</v>
      </c>
      <c r="I3472" s="24" t="s">
        <v>10955</v>
      </c>
      <c r="J3472" s="37">
        <v>1.8853613</v>
      </c>
      <c r="K3472" s="24" t="s">
        <v>10956</v>
      </c>
      <c r="L3472" s="28">
        <v>2799</v>
      </c>
      <c r="M3472" s="28">
        <v>0</v>
      </c>
      <c r="N3472" s="28">
        <v>2799</v>
      </c>
      <c r="O3472" s="25" t="s">
        <v>25853</v>
      </c>
      <c r="P3472" s="24">
        <v>9</v>
      </c>
      <c r="Q3472" s="24" t="s">
        <v>203</v>
      </c>
      <c r="R3472" s="28" t="s">
        <v>203</v>
      </c>
      <c r="S3472" s="28" t="s">
        <v>203</v>
      </c>
      <c r="T3472" s="29" t="s">
        <v>203</v>
      </c>
      <c r="U3472" s="28">
        <v>3966</v>
      </c>
      <c r="V3472" s="63"/>
      <c r="W3472" s="61">
        <f>(Table134[[#This Row],[2042 Future AADT]]-Table134[[#This Row],[AADT 2022]])/20*($W$5-2022)+Table134[[#This Row],[AADT 2022]]</f>
        <v>3966</v>
      </c>
      <c r="X3472" s="63"/>
    </row>
    <row r="3473" spans="1:24" s="21" customFormat="1" ht="24" customHeight="1" x14ac:dyDescent="0.25">
      <c r="A3473" s="24" t="s">
        <v>14474</v>
      </c>
      <c r="B3473" s="25" t="s">
        <v>19232</v>
      </c>
      <c r="C3473" s="24">
        <v>4307</v>
      </c>
      <c r="D3473" s="24" t="s">
        <v>17076</v>
      </c>
      <c r="E3473" s="24" t="s">
        <v>1117</v>
      </c>
      <c r="F3473" s="26">
        <f>Table134[[#This Row],[ToMeasure]]-Table134[[#This Row],[FromMeasure]]</f>
        <v>0.18272622999999999</v>
      </c>
      <c r="G3473" s="27" t="s">
        <v>10970</v>
      </c>
      <c r="H3473" s="37">
        <v>0</v>
      </c>
      <c r="I3473" s="24" t="s">
        <v>1114</v>
      </c>
      <c r="J3473" s="37">
        <v>0.18272622999999999</v>
      </c>
      <c r="K3473" s="24" t="s">
        <v>7731</v>
      </c>
      <c r="L3473" s="28">
        <v>2426</v>
      </c>
      <c r="M3473" s="28">
        <v>0</v>
      </c>
      <c r="N3473" s="28">
        <v>2426</v>
      </c>
      <c r="O3473" s="25" t="s">
        <v>25854</v>
      </c>
      <c r="P3473" s="24">
        <v>11</v>
      </c>
      <c r="Q3473" s="24" t="s">
        <v>203</v>
      </c>
      <c r="R3473" s="28">
        <v>220</v>
      </c>
      <c r="S3473" s="28">
        <v>34</v>
      </c>
      <c r="T3473" s="29">
        <v>0.10469909315746084</v>
      </c>
      <c r="U3473" s="28">
        <v>3698</v>
      </c>
      <c r="V3473" s="63"/>
      <c r="W3473" s="61">
        <f>(Table134[[#This Row],[2042 Future AADT]]-Table134[[#This Row],[AADT 2022]])/20*($W$5-2022)+Table134[[#This Row],[AADT 2022]]</f>
        <v>3698</v>
      </c>
      <c r="X3473" s="63"/>
    </row>
    <row r="3474" spans="1:24" s="21" customFormat="1" ht="24" customHeight="1" x14ac:dyDescent="0.25">
      <c r="A3474" s="24" t="s">
        <v>16929</v>
      </c>
      <c r="B3474" s="25" t="s">
        <v>19222</v>
      </c>
      <c r="C3474" s="24">
        <v>4296</v>
      </c>
      <c r="D3474" s="24" t="s">
        <v>17076</v>
      </c>
      <c r="E3474" s="24" t="s">
        <v>1117</v>
      </c>
      <c r="F3474" s="26">
        <f>Table134[[#This Row],[ToMeasure]]-Table134[[#This Row],[FromMeasure]]</f>
        <v>0.20272685000000001</v>
      </c>
      <c r="G3474" s="27" t="s">
        <v>10970</v>
      </c>
      <c r="H3474" s="37">
        <v>0.93830625000000001</v>
      </c>
      <c r="I3474" s="24" t="s">
        <v>3714</v>
      </c>
      <c r="J3474" s="37">
        <v>1.1410331</v>
      </c>
      <c r="K3474" s="24" t="s">
        <v>352</v>
      </c>
      <c r="L3474" s="28">
        <v>1723</v>
      </c>
      <c r="M3474" s="28">
        <v>0</v>
      </c>
      <c r="N3474" s="28">
        <v>1723</v>
      </c>
      <c r="O3474" s="25" t="s">
        <v>25855</v>
      </c>
      <c r="P3474" s="24">
        <v>10</v>
      </c>
      <c r="Q3474" s="24" t="s">
        <v>203</v>
      </c>
      <c r="R3474" s="28">
        <v>166</v>
      </c>
      <c r="S3474" s="28">
        <v>27</v>
      </c>
      <c r="T3474" s="29">
        <v>0.11201392919326755</v>
      </c>
      <c r="U3474" s="28">
        <v>2626</v>
      </c>
      <c r="V3474" s="63"/>
      <c r="W3474" s="61">
        <f>(Table134[[#This Row],[2042 Future AADT]]-Table134[[#This Row],[AADT 2022]])/20*($W$5-2022)+Table134[[#This Row],[AADT 2022]]</f>
        <v>2626</v>
      </c>
      <c r="X3474" s="63"/>
    </row>
    <row r="3475" spans="1:24" s="21" customFormat="1" ht="24" customHeight="1" x14ac:dyDescent="0.25">
      <c r="A3475" s="24" t="s">
        <v>16931</v>
      </c>
      <c r="B3475" s="25" t="s">
        <v>19223</v>
      </c>
      <c r="C3475" s="24">
        <v>4297</v>
      </c>
      <c r="D3475" s="24" t="s">
        <v>17076</v>
      </c>
      <c r="E3475" s="24" t="s">
        <v>1117</v>
      </c>
      <c r="F3475" s="26">
        <f>Table134[[#This Row],[ToMeasure]]-Table134[[#This Row],[FromMeasure]]</f>
        <v>0.20533928000000001</v>
      </c>
      <c r="G3475" s="27" t="s">
        <v>10970</v>
      </c>
      <c r="H3475" s="37">
        <v>1.1410331</v>
      </c>
      <c r="I3475" s="24" t="s">
        <v>352</v>
      </c>
      <c r="J3475" s="37">
        <v>1.34637238</v>
      </c>
      <c r="K3475" s="24" t="s">
        <v>10971</v>
      </c>
      <c r="L3475" s="28">
        <v>1746</v>
      </c>
      <c r="M3475" s="28">
        <v>0</v>
      </c>
      <c r="N3475" s="28">
        <v>1746</v>
      </c>
      <c r="O3475" s="25" t="s">
        <v>25856</v>
      </c>
      <c r="P3475" s="24">
        <v>13</v>
      </c>
      <c r="Q3475" s="24" t="s">
        <v>203</v>
      </c>
      <c r="R3475" s="28">
        <v>158</v>
      </c>
      <c r="S3475" s="28">
        <v>25</v>
      </c>
      <c r="T3475" s="29">
        <v>0.10481099656357389</v>
      </c>
      <c r="U3475" s="28">
        <v>2661</v>
      </c>
      <c r="V3475" s="63"/>
      <c r="W3475" s="61">
        <f>(Table134[[#This Row],[2042 Future AADT]]-Table134[[#This Row],[AADT 2022]])/20*($W$5-2022)+Table134[[#This Row],[AADT 2022]]</f>
        <v>2661</v>
      </c>
      <c r="X3475" s="63"/>
    </row>
    <row r="3476" spans="1:24" s="21" customFormat="1" ht="24" customHeight="1" x14ac:dyDescent="0.25">
      <c r="A3476" s="24" t="s">
        <v>10969</v>
      </c>
      <c r="B3476" s="25" t="s">
        <v>19213</v>
      </c>
      <c r="C3476" s="24">
        <v>4286</v>
      </c>
      <c r="D3476" s="24" t="s">
        <v>17076</v>
      </c>
      <c r="E3476" s="24" t="s">
        <v>1117</v>
      </c>
      <c r="F3476" s="26">
        <f>Table134[[#This Row],[ToMeasure]]-Table134[[#This Row],[FromMeasure]]</f>
        <v>0.68871893999999978</v>
      </c>
      <c r="G3476" s="27" t="s">
        <v>10970</v>
      </c>
      <c r="H3476" s="37">
        <v>1.34637238</v>
      </c>
      <c r="I3476" s="24" t="s">
        <v>10971</v>
      </c>
      <c r="J3476" s="37">
        <v>2.0350913199999998</v>
      </c>
      <c r="K3476" s="24" t="s">
        <v>349</v>
      </c>
      <c r="L3476" s="28">
        <v>1538</v>
      </c>
      <c r="M3476" s="28">
        <v>0</v>
      </c>
      <c r="N3476" s="28">
        <v>1538</v>
      </c>
      <c r="O3476" s="25" t="s">
        <v>25857</v>
      </c>
      <c r="P3476" s="24">
        <v>9</v>
      </c>
      <c r="Q3476" s="24" t="s">
        <v>203</v>
      </c>
      <c r="R3476" s="28">
        <v>149</v>
      </c>
      <c r="S3476" s="28">
        <v>23</v>
      </c>
      <c r="T3476" s="29">
        <v>0.11183355006501951</v>
      </c>
      <c r="U3476" s="28">
        <v>2344</v>
      </c>
      <c r="V3476" s="63"/>
      <c r="W3476" s="61">
        <f>(Table134[[#This Row],[2042 Future AADT]]-Table134[[#This Row],[AADT 2022]])/20*($W$5-2022)+Table134[[#This Row],[AADT 2022]]</f>
        <v>2344</v>
      </c>
      <c r="X3476" s="63"/>
    </row>
    <row r="3477" spans="1:24" s="21" customFormat="1" ht="24" customHeight="1" x14ac:dyDescent="0.25">
      <c r="A3477" s="24" t="s">
        <v>15128</v>
      </c>
      <c r="B3477" s="25" t="s">
        <v>19214</v>
      </c>
      <c r="C3477" s="24">
        <v>4287</v>
      </c>
      <c r="D3477" s="24" t="s">
        <v>17076</v>
      </c>
      <c r="E3477" s="24" t="s">
        <v>1117</v>
      </c>
      <c r="F3477" s="26">
        <f>Table134[[#This Row],[ToMeasure]]-Table134[[#This Row],[FromMeasure]]</f>
        <v>0.21979607000000012</v>
      </c>
      <c r="G3477" s="27" t="s">
        <v>10970</v>
      </c>
      <c r="H3477" s="37">
        <v>2.0350913199999998</v>
      </c>
      <c r="I3477" s="24" t="s">
        <v>349</v>
      </c>
      <c r="J3477" s="37">
        <v>2.2548873899999999</v>
      </c>
      <c r="K3477" s="24" t="s">
        <v>7719</v>
      </c>
      <c r="L3477" s="28">
        <v>1363</v>
      </c>
      <c r="M3477" s="28">
        <v>0</v>
      </c>
      <c r="N3477" s="28">
        <v>1363</v>
      </c>
      <c r="O3477" s="25" t="s">
        <v>25858</v>
      </c>
      <c r="P3477" s="24">
        <v>15</v>
      </c>
      <c r="Q3477" s="24" t="s">
        <v>203</v>
      </c>
      <c r="R3477" s="28">
        <v>125</v>
      </c>
      <c r="S3477" s="28">
        <v>18</v>
      </c>
      <c r="T3477" s="29">
        <v>0.10491562729273661</v>
      </c>
      <c r="U3477" s="28">
        <v>2078</v>
      </c>
      <c r="V3477" s="63"/>
      <c r="W3477" s="61">
        <f>(Table134[[#This Row],[2042 Future AADT]]-Table134[[#This Row],[AADT 2022]])/20*($W$5-2022)+Table134[[#This Row],[AADT 2022]]</f>
        <v>2078</v>
      </c>
      <c r="X3477" s="63"/>
    </row>
    <row r="3478" spans="1:24" s="21" customFormat="1" ht="24" customHeight="1" x14ac:dyDescent="0.25">
      <c r="A3478" s="24" t="s">
        <v>16933</v>
      </c>
      <c r="B3478" s="25" t="s">
        <v>19203</v>
      </c>
      <c r="C3478" s="24">
        <v>4276</v>
      </c>
      <c r="D3478" s="24" t="s">
        <v>17076</v>
      </c>
      <c r="E3478" s="24" t="s">
        <v>1117</v>
      </c>
      <c r="F3478" s="26">
        <f>Table134[[#This Row],[ToMeasure]]-Table134[[#This Row],[FromMeasure]]</f>
        <v>0.27195778000000015</v>
      </c>
      <c r="G3478" s="27" t="s">
        <v>10970</v>
      </c>
      <c r="H3478" s="37">
        <v>2.2548873899999999</v>
      </c>
      <c r="I3478" s="24" t="s">
        <v>7719</v>
      </c>
      <c r="J3478" s="37">
        <v>2.5268451700000001</v>
      </c>
      <c r="K3478" s="24" t="s">
        <v>1114</v>
      </c>
      <c r="L3478" s="28">
        <v>1680</v>
      </c>
      <c r="M3478" s="28">
        <v>0</v>
      </c>
      <c r="N3478" s="28">
        <v>1680</v>
      </c>
      <c r="O3478" s="25" t="s">
        <v>25827</v>
      </c>
      <c r="P3478" s="24">
        <v>16</v>
      </c>
      <c r="Q3478" s="24" t="s">
        <v>203</v>
      </c>
      <c r="R3478" s="28">
        <v>150</v>
      </c>
      <c r="S3478" s="28">
        <v>25</v>
      </c>
      <c r="T3478" s="29">
        <v>0.10416666666666667</v>
      </c>
      <c r="U3478" s="28">
        <v>2561</v>
      </c>
      <c r="V3478" s="63"/>
      <c r="W3478" s="61">
        <f>(Table134[[#This Row],[2042 Future AADT]]-Table134[[#This Row],[AADT 2022]])/20*($W$5-2022)+Table134[[#This Row],[AADT 2022]]</f>
        <v>2561</v>
      </c>
      <c r="X3478" s="63"/>
    </row>
    <row r="3479" spans="1:24" s="21" customFormat="1" ht="24" customHeight="1" x14ac:dyDescent="0.25">
      <c r="A3479" s="24" t="s">
        <v>16934</v>
      </c>
      <c r="B3479" s="25" t="s">
        <v>19204</v>
      </c>
      <c r="C3479" s="24">
        <v>4277</v>
      </c>
      <c r="D3479" s="24" t="s">
        <v>17076</v>
      </c>
      <c r="E3479" s="24" t="s">
        <v>1117</v>
      </c>
      <c r="F3479" s="26">
        <f>Table134[[#This Row],[ToMeasure]]-Table134[[#This Row],[FromMeasure]]</f>
        <v>0.63963188999999998</v>
      </c>
      <c r="G3479" s="27" t="s">
        <v>10970</v>
      </c>
      <c r="H3479" s="37">
        <v>3.14360822</v>
      </c>
      <c r="I3479" s="24" t="s">
        <v>3706</v>
      </c>
      <c r="J3479" s="37">
        <v>3.7832401099999999</v>
      </c>
      <c r="K3479" s="24" t="s">
        <v>10974</v>
      </c>
      <c r="L3479" s="28">
        <v>1189</v>
      </c>
      <c r="M3479" s="28">
        <v>0</v>
      </c>
      <c r="N3479" s="28">
        <v>1189</v>
      </c>
      <c r="O3479" s="25" t="s">
        <v>25859</v>
      </c>
      <c r="P3479" s="24">
        <v>40</v>
      </c>
      <c r="Q3479" s="24" t="s">
        <v>203</v>
      </c>
      <c r="R3479" s="28">
        <v>108</v>
      </c>
      <c r="S3479" s="28">
        <v>17</v>
      </c>
      <c r="T3479" s="29">
        <v>0.10513036164844407</v>
      </c>
      <c r="U3479" s="28">
        <v>1812</v>
      </c>
      <c r="V3479" s="63"/>
      <c r="W3479" s="61">
        <f>(Table134[[#This Row],[2042 Future AADT]]-Table134[[#This Row],[AADT 2022]])/20*($W$5-2022)+Table134[[#This Row],[AADT 2022]]</f>
        <v>1812</v>
      </c>
      <c r="X3479" s="63"/>
    </row>
    <row r="3480" spans="1:24" s="21" customFormat="1" ht="24" customHeight="1" x14ac:dyDescent="0.25">
      <c r="A3480" s="24" t="s">
        <v>10973</v>
      </c>
      <c r="B3480" s="25" t="s">
        <v>19194</v>
      </c>
      <c r="C3480" s="24">
        <v>4266</v>
      </c>
      <c r="D3480" s="24" t="s">
        <v>17076</v>
      </c>
      <c r="E3480" s="24" t="s">
        <v>1117</v>
      </c>
      <c r="F3480" s="26">
        <f>Table134[[#This Row],[ToMeasure]]-Table134[[#This Row],[FromMeasure]]</f>
        <v>0.78922490000000023</v>
      </c>
      <c r="G3480" s="27" t="s">
        <v>10970</v>
      </c>
      <c r="H3480" s="37">
        <v>3.7832401</v>
      </c>
      <c r="I3480" s="24" t="s">
        <v>10974</v>
      </c>
      <c r="J3480" s="37">
        <v>4.5724650000000002</v>
      </c>
      <c r="K3480" s="24" t="s">
        <v>6662</v>
      </c>
      <c r="L3480" s="28">
        <v>1173</v>
      </c>
      <c r="M3480" s="28">
        <v>0</v>
      </c>
      <c r="N3480" s="28">
        <v>1173</v>
      </c>
      <c r="O3480" s="25" t="s">
        <v>25860</v>
      </c>
      <c r="P3480" s="24">
        <v>31</v>
      </c>
      <c r="Q3480" s="24" t="s">
        <v>203</v>
      </c>
      <c r="R3480" s="28">
        <v>106</v>
      </c>
      <c r="S3480" s="28">
        <v>17</v>
      </c>
      <c r="T3480" s="29">
        <v>0.10485933503836317</v>
      </c>
      <c r="U3480" s="28">
        <v>1662</v>
      </c>
      <c r="V3480" s="63"/>
      <c r="W3480" s="61">
        <f>(Table134[[#This Row],[2042 Future AADT]]-Table134[[#This Row],[AADT 2022]])/20*($W$5-2022)+Table134[[#This Row],[AADT 2022]]</f>
        <v>1662</v>
      </c>
      <c r="X3480" s="63"/>
    </row>
    <row r="3481" spans="1:24" s="21" customFormat="1" ht="24" customHeight="1" x14ac:dyDescent="0.25">
      <c r="A3481" s="24" t="s">
        <v>14476</v>
      </c>
      <c r="B3481" s="25" t="s">
        <v>19195</v>
      </c>
      <c r="C3481" s="24">
        <v>4267</v>
      </c>
      <c r="D3481" s="24" t="s">
        <v>17076</v>
      </c>
      <c r="E3481" s="24" t="s">
        <v>1117</v>
      </c>
      <c r="F3481" s="26">
        <f>Table134[[#This Row],[ToMeasure]]-Table134[[#This Row],[FromMeasure]]</f>
        <v>0.52856889999999979</v>
      </c>
      <c r="G3481" s="27" t="s">
        <v>10970</v>
      </c>
      <c r="H3481" s="37">
        <v>5.0523018000000004</v>
      </c>
      <c r="I3481" s="24" t="s">
        <v>6666</v>
      </c>
      <c r="J3481" s="37">
        <v>5.5808707000000002</v>
      </c>
      <c r="K3481" s="24" t="s">
        <v>14477</v>
      </c>
      <c r="L3481" s="28">
        <v>140</v>
      </c>
      <c r="M3481" s="28">
        <v>0</v>
      </c>
      <c r="N3481" s="28">
        <v>140</v>
      </c>
      <c r="O3481" s="25" t="s">
        <v>25861</v>
      </c>
      <c r="P3481" s="24">
        <v>52</v>
      </c>
      <c r="Q3481" s="24" t="s">
        <v>203</v>
      </c>
      <c r="R3481" s="28" t="s">
        <v>203</v>
      </c>
      <c r="S3481" s="28" t="s">
        <v>203</v>
      </c>
      <c r="T3481" s="29" t="s">
        <v>203</v>
      </c>
      <c r="U3481" s="28">
        <v>213</v>
      </c>
      <c r="V3481" s="63"/>
      <c r="W3481" s="61">
        <f>(Table134[[#This Row],[2042 Future AADT]]-Table134[[#This Row],[AADT 2022]])/20*($W$5-2022)+Table134[[#This Row],[AADT 2022]]</f>
        <v>213</v>
      </c>
      <c r="X3481" s="63"/>
    </row>
    <row r="3482" spans="1:24" s="21" customFormat="1" ht="24" customHeight="1" x14ac:dyDescent="0.25">
      <c r="A3482" s="24" t="s">
        <v>16936</v>
      </c>
      <c r="B3482" s="25" t="s">
        <v>19184</v>
      </c>
      <c r="C3482" s="24">
        <v>4256</v>
      </c>
      <c r="D3482" s="24" t="s">
        <v>17076</v>
      </c>
      <c r="E3482" s="24" t="s">
        <v>1117</v>
      </c>
      <c r="F3482" s="26">
        <f>Table134[[#This Row],[ToMeasure]]-Table134[[#This Row],[FromMeasure]]</f>
        <v>0.57224369999999958</v>
      </c>
      <c r="G3482" s="27" t="s">
        <v>10970</v>
      </c>
      <c r="H3482" s="37">
        <v>5.5808707000000002</v>
      </c>
      <c r="I3482" s="24" t="s">
        <v>14477</v>
      </c>
      <c r="J3482" s="37">
        <v>6.1531143999999998</v>
      </c>
      <c r="K3482" s="24" t="s">
        <v>341</v>
      </c>
      <c r="L3482" s="28">
        <v>1164</v>
      </c>
      <c r="M3482" s="28">
        <v>0</v>
      </c>
      <c r="N3482" s="28">
        <v>1164</v>
      </c>
      <c r="O3482" s="25" t="s">
        <v>25862</v>
      </c>
      <c r="P3482" s="24">
        <v>13</v>
      </c>
      <c r="Q3482" s="24" t="s">
        <v>203</v>
      </c>
      <c r="R3482" s="28" t="s">
        <v>203</v>
      </c>
      <c r="S3482" s="28" t="s">
        <v>203</v>
      </c>
      <c r="T3482" s="29" t="s">
        <v>203</v>
      </c>
      <c r="U3482" s="28">
        <v>1649</v>
      </c>
      <c r="V3482" s="63"/>
      <c r="W3482" s="61">
        <f>(Table134[[#This Row],[2042 Future AADT]]-Table134[[#This Row],[AADT 2022]])/20*($W$5-2022)+Table134[[#This Row],[AADT 2022]]</f>
        <v>1649</v>
      </c>
      <c r="X3482" s="63"/>
    </row>
    <row r="3483" spans="1:24" s="21" customFormat="1" ht="24" customHeight="1" x14ac:dyDescent="0.25">
      <c r="A3483" s="24" t="s">
        <v>14479</v>
      </c>
      <c r="B3483" s="25" t="s">
        <v>19185</v>
      </c>
      <c r="C3483" s="24">
        <v>4257</v>
      </c>
      <c r="D3483" s="24" t="s">
        <v>17076</v>
      </c>
      <c r="E3483" s="24" t="s">
        <v>1117</v>
      </c>
      <c r="F3483" s="26">
        <f>Table134[[#This Row],[ToMeasure]]-Table134[[#This Row],[FromMeasure]]</f>
        <v>0.67759060000000026</v>
      </c>
      <c r="G3483" s="27" t="s">
        <v>10970</v>
      </c>
      <c r="H3483" s="37">
        <v>6.1531143999999998</v>
      </c>
      <c r="I3483" s="24" t="s">
        <v>341</v>
      </c>
      <c r="J3483" s="37">
        <v>6.830705</v>
      </c>
      <c r="K3483" s="24" t="s">
        <v>10978</v>
      </c>
      <c r="L3483" s="28">
        <v>6064</v>
      </c>
      <c r="M3483" s="28">
        <v>0</v>
      </c>
      <c r="N3483" s="28">
        <v>6064</v>
      </c>
      <c r="O3483" s="25" t="s">
        <v>25863</v>
      </c>
      <c r="P3483" s="24">
        <v>11</v>
      </c>
      <c r="Q3483" s="24" t="s">
        <v>203</v>
      </c>
      <c r="R3483" s="28" t="s">
        <v>203</v>
      </c>
      <c r="S3483" s="28" t="s">
        <v>203</v>
      </c>
      <c r="T3483" s="29" t="s">
        <v>203</v>
      </c>
      <c r="U3483" s="28">
        <v>9244</v>
      </c>
      <c r="V3483" s="63"/>
      <c r="W3483" s="61">
        <f>(Table134[[#This Row],[2042 Future AADT]]-Table134[[#This Row],[AADT 2022]])/20*($W$5-2022)+Table134[[#This Row],[AADT 2022]]</f>
        <v>9244</v>
      </c>
      <c r="X3483" s="63"/>
    </row>
    <row r="3484" spans="1:24" s="21" customFormat="1" ht="24" customHeight="1" x14ac:dyDescent="0.25">
      <c r="A3484" s="24" t="s">
        <v>10977</v>
      </c>
      <c r="B3484" s="25" t="s">
        <v>19174</v>
      </c>
      <c r="C3484" s="24">
        <v>4246</v>
      </c>
      <c r="D3484" s="24" t="s">
        <v>17076</v>
      </c>
      <c r="E3484" s="24" t="s">
        <v>1117</v>
      </c>
      <c r="F3484" s="26">
        <f>Table134[[#This Row],[ToMeasure]]-Table134[[#This Row],[FromMeasure]]</f>
        <v>0.41653870000000026</v>
      </c>
      <c r="G3484" s="27" t="s">
        <v>10970</v>
      </c>
      <c r="H3484" s="37">
        <v>6.8307051999999997</v>
      </c>
      <c r="I3484" s="24" t="s">
        <v>10978</v>
      </c>
      <c r="J3484" s="37">
        <v>7.2472439</v>
      </c>
      <c r="K3484" s="24" t="s">
        <v>339</v>
      </c>
      <c r="L3484" s="28">
        <v>2494</v>
      </c>
      <c r="M3484" s="28">
        <v>0</v>
      </c>
      <c r="N3484" s="28">
        <v>2494</v>
      </c>
      <c r="O3484" s="25" t="s">
        <v>25864</v>
      </c>
      <c r="P3484" s="24">
        <v>30</v>
      </c>
      <c r="Q3484" s="24" t="s">
        <v>203</v>
      </c>
      <c r="R3484" s="28">
        <v>227</v>
      </c>
      <c r="S3484" s="28">
        <v>35</v>
      </c>
      <c r="T3484" s="29">
        <v>0.10505212510024058</v>
      </c>
      <c r="U3484" s="28">
        <v>3802</v>
      </c>
      <c r="V3484" s="63"/>
      <c r="W3484" s="61">
        <f>(Table134[[#This Row],[2042 Future AADT]]-Table134[[#This Row],[AADT 2022]])/20*($W$5-2022)+Table134[[#This Row],[AADT 2022]]</f>
        <v>3802</v>
      </c>
      <c r="X3484" s="63"/>
    </row>
    <row r="3485" spans="1:24" s="21" customFormat="1" ht="24" customHeight="1" x14ac:dyDescent="0.25">
      <c r="A3485" s="24" t="s">
        <v>15130</v>
      </c>
      <c r="B3485" s="25" t="s">
        <v>19175</v>
      </c>
      <c r="C3485" s="24">
        <v>4247</v>
      </c>
      <c r="D3485" s="24" t="s">
        <v>17076</v>
      </c>
      <c r="E3485" s="24" t="s">
        <v>1117</v>
      </c>
      <c r="F3485" s="26">
        <f>Table134[[#This Row],[ToMeasure]]-Table134[[#This Row],[FromMeasure]]</f>
        <v>0.79927240000000044</v>
      </c>
      <c r="G3485" s="27" t="s">
        <v>10970</v>
      </c>
      <c r="H3485" s="37">
        <v>7.2472439</v>
      </c>
      <c r="I3485" s="24" t="s">
        <v>339</v>
      </c>
      <c r="J3485" s="37">
        <v>8.0465163000000004</v>
      </c>
      <c r="K3485" s="24" t="s">
        <v>14482</v>
      </c>
      <c r="L3485" s="28">
        <v>4733</v>
      </c>
      <c r="M3485" s="28">
        <v>0</v>
      </c>
      <c r="N3485" s="28">
        <v>4733</v>
      </c>
      <c r="O3485" s="25" t="s">
        <v>25865</v>
      </c>
      <c r="P3485" s="24">
        <v>11</v>
      </c>
      <c r="Q3485" s="24" t="s">
        <v>203</v>
      </c>
      <c r="R3485" s="28">
        <v>435</v>
      </c>
      <c r="S3485" s="28">
        <v>70</v>
      </c>
      <c r="T3485" s="29">
        <v>0.10669765476442003</v>
      </c>
      <c r="U3485" s="28">
        <v>7215</v>
      </c>
      <c r="V3485" s="63"/>
      <c r="W3485" s="61">
        <f>(Table134[[#This Row],[2042 Future AADT]]-Table134[[#This Row],[AADT 2022]])/20*($W$5-2022)+Table134[[#This Row],[AADT 2022]]</f>
        <v>7215</v>
      </c>
      <c r="X3485" s="63"/>
    </row>
    <row r="3486" spans="1:24" s="21" customFormat="1" ht="24" customHeight="1" x14ac:dyDescent="0.25">
      <c r="A3486" s="24" t="s">
        <v>15132</v>
      </c>
      <c r="B3486" s="25" t="s">
        <v>19162</v>
      </c>
      <c r="C3486" s="24">
        <v>4236</v>
      </c>
      <c r="D3486" s="24" t="s">
        <v>17076</v>
      </c>
      <c r="E3486" s="24" t="s">
        <v>1117</v>
      </c>
      <c r="F3486" s="26">
        <f>Table134[[#This Row],[ToMeasure]]-Table134[[#This Row],[FromMeasure]]</f>
        <v>0.22535279999999958</v>
      </c>
      <c r="G3486" s="27" t="s">
        <v>10970</v>
      </c>
      <c r="H3486" s="37">
        <v>8.0465163000000004</v>
      </c>
      <c r="I3486" s="24" t="s">
        <v>14482</v>
      </c>
      <c r="J3486" s="37">
        <v>8.2718691</v>
      </c>
      <c r="K3486" s="24" t="s">
        <v>337</v>
      </c>
      <c r="L3486" s="28">
        <v>1081</v>
      </c>
      <c r="M3486" s="28">
        <v>0</v>
      </c>
      <c r="N3486" s="28">
        <v>1081</v>
      </c>
      <c r="O3486" s="25" t="s">
        <v>25866</v>
      </c>
      <c r="P3486" s="24">
        <v>24</v>
      </c>
      <c r="Q3486" s="24" t="s">
        <v>203</v>
      </c>
      <c r="R3486" s="28">
        <v>100</v>
      </c>
      <c r="S3486" s="28">
        <v>15</v>
      </c>
      <c r="T3486" s="29">
        <v>0.10638297872340426</v>
      </c>
      <c r="U3486" s="28">
        <v>1648</v>
      </c>
      <c r="V3486" s="63"/>
      <c r="W3486" s="61">
        <f>(Table134[[#This Row],[2042 Future AADT]]-Table134[[#This Row],[AADT 2022]])/20*($W$5-2022)+Table134[[#This Row],[AADT 2022]]</f>
        <v>1648</v>
      </c>
      <c r="X3486" s="63"/>
    </row>
    <row r="3487" spans="1:24" s="21" customFormat="1" ht="24" customHeight="1" x14ac:dyDescent="0.25">
      <c r="A3487" s="24" t="s">
        <v>14481</v>
      </c>
      <c r="B3487" s="25" t="s">
        <v>19163</v>
      </c>
      <c r="C3487" s="24">
        <v>4236</v>
      </c>
      <c r="D3487" s="24" t="s">
        <v>17076</v>
      </c>
      <c r="E3487" s="24" t="s">
        <v>1117</v>
      </c>
      <c r="F3487" s="26">
        <f>Table134[[#This Row],[ToMeasure]]-Table134[[#This Row],[FromMeasure]]</f>
        <v>0.30644129999999947</v>
      </c>
      <c r="G3487" s="27" t="s">
        <v>10970</v>
      </c>
      <c r="H3487" s="37">
        <v>8.2718691</v>
      </c>
      <c r="I3487" s="24" t="s">
        <v>14482</v>
      </c>
      <c r="J3487" s="37">
        <v>8.5783103999999994</v>
      </c>
      <c r="K3487" s="24" t="s">
        <v>337</v>
      </c>
      <c r="L3487" s="28">
        <v>10142</v>
      </c>
      <c r="M3487" s="28">
        <v>0</v>
      </c>
      <c r="N3487" s="28">
        <v>10142</v>
      </c>
      <c r="O3487" s="25" t="s">
        <v>25867</v>
      </c>
      <c r="P3487" s="24">
        <v>24</v>
      </c>
      <c r="Q3487" s="24" t="s">
        <v>203</v>
      </c>
      <c r="R3487" s="28">
        <v>99</v>
      </c>
      <c r="S3487" s="28">
        <v>15</v>
      </c>
      <c r="T3487" s="29">
        <v>1.1240386511536186E-2</v>
      </c>
      <c r="U3487" s="28">
        <v>15460</v>
      </c>
      <c r="V3487" s="63"/>
      <c r="W3487" s="61">
        <f>(Table134[[#This Row],[2042 Future AADT]]-Table134[[#This Row],[AADT 2022]])/20*($W$5-2022)+Table134[[#This Row],[AADT 2022]]</f>
        <v>15460</v>
      </c>
      <c r="X3487" s="63"/>
    </row>
    <row r="3488" spans="1:24" s="21" customFormat="1" ht="24" customHeight="1" x14ac:dyDescent="0.25">
      <c r="A3488" s="24" t="s">
        <v>14484</v>
      </c>
      <c r="B3488" s="25" t="s">
        <v>19164</v>
      </c>
      <c r="C3488" s="24">
        <v>4237</v>
      </c>
      <c r="D3488" s="24" t="s">
        <v>17076</v>
      </c>
      <c r="E3488" s="24" t="s">
        <v>1117</v>
      </c>
      <c r="F3488" s="26">
        <f>Table134[[#This Row],[ToMeasure]]-Table134[[#This Row],[FromMeasure]]</f>
        <v>0.25138630000000006</v>
      </c>
      <c r="G3488" s="27" t="s">
        <v>10970</v>
      </c>
      <c r="H3488" s="37">
        <v>8.5783103999999994</v>
      </c>
      <c r="I3488" s="24" t="s">
        <v>337</v>
      </c>
      <c r="J3488" s="37">
        <v>8.8296966999999995</v>
      </c>
      <c r="K3488" s="24" t="s">
        <v>10981</v>
      </c>
      <c r="L3488" s="28">
        <v>10300</v>
      </c>
      <c r="M3488" s="28">
        <v>0</v>
      </c>
      <c r="N3488" s="28">
        <v>10300</v>
      </c>
      <c r="O3488" s="25" t="s">
        <v>25868</v>
      </c>
      <c r="P3488" s="24">
        <v>11</v>
      </c>
      <c r="Q3488" s="24" t="s">
        <v>203</v>
      </c>
      <c r="R3488" s="28">
        <v>135</v>
      </c>
      <c r="S3488" s="28">
        <v>20</v>
      </c>
      <c r="T3488" s="29">
        <v>1.5048543689320388E-2</v>
      </c>
      <c r="U3488" s="28">
        <v>15701</v>
      </c>
      <c r="V3488" s="63"/>
      <c r="W3488" s="61">
        <f>(Table134[[#This Row],[2042 Future AADT]]-Table134[[#This Row],[AADT 2022]])/20*($W$5-2022)+Table134[[#This Row],[AADT 2022]]</f>
        <v>15701</v>
      </c>
      <c r="X3488" s="63"/>
    </row>
    <row r="3489" spans="1:24" s="21" customFormat="1" ht="24" customHeight="1" x14ac:dyDescent="0.25">
      <c r="A3489" s="24" t="s">
        <v>16938</v>
      </c>
      <c r="B3489" s="25" t="s">
        <v>19165</v>
      </c>
      <c r="C3489" s="24">
        <v>4237</v>
      </c>
      <c r="D3489" s="24" t="s">
        <v>17076</v>
      </c>
      <c r="E3489" s="24" t="s">
        <v>1117</v>
      </c>
      <c r="F3489" s="26">
        <f>Table134[[#This Row],[ToMeasure]]-Table134[[#This Row],[FromMeasure]]</f>
        <v>0.38099189999999972</v>
      </c>
      <c r="G3489" s="27" t="s">
        <v>10970</v>
      </c>
      <c r="H3489" s="37">
        <v>8.8296966999999995</v>
      </c>
      <c r="I3489" s="24" t="s">
        <v>337</v>
      </c>
      <c r="J3489" s="37">
        <v>9.2106885999999992</v>
      </c>
      <c r="K3489" s="24" t="s">
        <v>10981</v>
      </c>
      <c r="L3489" s="28">
        <v>1457</v>
      </c>
      <c r="M3489" s="28">
        <v>0</v>
      </c>
      <c r="N3489" s="28">
        <v>1457</v>
      </c>
      <c r="O3489" s="25" t="s">
        <v>25869</v>
      </c>
      <c r="P3489" s="24">
        <v>11</v>
      </c>
      <c r="Q3489" s="24" t="s">
        <v>203</v>
      </c>
      <c r="R3489" s="28">
        <v>136</v>
      </c>
      <c r="S3489" s="28">
        <v>20</v>
      </c>
      <c r="T3489" s="29">
        <v>0.10706932052161977</v>
      </c>
      <c r="U3489" s="28">
        <v>2221</v>
      </c>
      <c r="V3489" s="63"/>
      <c r="W3489" s="61">
        <f>(Table134[[#This Row],[2042 Future AADT]]-Table134[[#This Row],[AADT 2022]])/20*($W$5-2022)+Table134[[#This Row],[AADT 2022]]</f>
        <v>2221</v>
      </c>
      <c r="X3489" s="63"/>
    </row>
    <row r="3490" spans="1:24" s="21" customFormat="1" ht="24" customHeight="1" x14ac:dyDescent="0.25">
      <c r="A3490" s="24" t="s">
        <v>10980</v>
      </c>
      <c r="B3490" s="25" t="s">
        <v>19153</v>
      </c>
      <c r="C3490" s="24">
        <v>4226</v>
      </c>
      <c r="D3490" s="24" t="s">
        <v>17076</v>
      </c>
      <c r="E3490" s="24" t="s">
        <v>1117</v>
      </c>
      <c r="F3490" s="26">
        <f>Table134[[#This Row],[ToMeasure]]-Table134[[#This Row],[FromMeasure]]</f>
        <v>1.3930657000000011</v>
      </c>
      <c r="G3490" s="27" t="s">
        <v>10970</v>
      </c>
      <c r="H3490" s="37">
        <v>9.2106885999999992</v>
      </c>
      <c r="I3490" s="24" t="s">
        <v>10981</v>
      </c>
      <c r="J3490" s="37">
        <v>10.6037543</v>
      </c>
      <c r="K3490" s="24" t="s">
        <v>336</v>
      </c>
      <c r="L3490" s="28">
        <v>1448</v>
      </c>
      <c r="M3490" s="28">
        <v>0</v>
      </c>
      <c r="N3490" s="28">
        <v>1448</v>
      </c>
      <c r="O3490" s="25" t="s">
        <v>25870</v>
      </c>
      <c r="P3490" s="24">
        <v>11</v>
      </c>
      <c r="Q3490" s="24" t="s">
        <v>203</v>
      </c>
      <c r="R3490" s="28">
        <v>132</v>
      </c>
      <c r="S3490" s="28">
        <v>19</v>
      </c>
      <c r="T3490" s="29">
        <v>0.1042817679558011</v>
      </c>
      <c r="U3490" s="28">
        <v>2207</v>
      </c>
      <c r="V3490" s="63"/>
      <c r="W3490" s="61">
        <f>(Table134[[#This Row],[2042 Future AADT]]-Table134[[#This Row],[AADT 2022]])/20*($W$5-2022)+Table134[[#This Row],[AADT 2022]]</f>
        <v>2207</v>
      </c>
      <c r="X3490" s="63"/>
    </row>
    <row r="3491" spans="1:24" s="21" customFormat="1" ht="24" customHeight="1" x14ac:dyDescent="0.25">
      <c r="A3491" s="24" t="s">
        <v>14486</v>
      </c>
      <c r="B3491" s="25" t="s">
        <v>19154</v>
      </c>
      <c r="C3491" s="24">
        <v>4227</v>
      </c>
      <c r="D3491" s="24" t="s">
        <v>17076</v>
      </c>
      <c r="E3491" s="24" t="s">
        <v>1117</v>
      </c>
      <c r="F3491" s="26">
        <f>Table134[[#This Row],[ToMeasure]]-Table134[[#This Row],[FromMeasure]]</f>
        <v>1.5442374000000001</v>
      </c>
      <c r="G3491" s="27" t="s">
        <v>10970</v>
      </c>
      <c r="H3491" s="37">
        <v>10.6037543</v>
      </c>
      <c r="I3491" s="24" t="s">
        <v>336</v>
      </c>
      <c r="J3491" s="37">
        <v>12.1479917</v>
      </c>
      <c r="K3491" s="24" t="s">
        <v>6630</v>
      </c>
      <c r="L3491" s="28">
        <v>2504</v>
      </c>
      <c r="M3491" s="28">
        <v>0</v>
      </c>
      <c r="N3491" s="28">
        <v>2504</v>
      </c>
      <c r="O3491" s="25" t="s">
        <v>25871</v>
      </c>
      <c r="P3491" s="24">
        <v>13</v>
      </c>
      <c r="Q3491" s="24" t="s">
        <v>203</v>
      </c>
      <c r="R3491" s="28">
        <v>228</v>
      </c>
      <c r="S3491" s="28">
        <v>35</v>
      </c>
      <c r="T3491" s="29">
        <v>0.10503194888178914</v>
      </c>
      <c r="U3491" s="28">
        <v>3817</v>
      </c>
      <c r="V3491" s="63"/>
      <c r="W3491" s="61">
        <f>(Table134[[#This Row],[2042 Future AADT]]-Table134[[#This Row],[AADT 2022]])/20*($W$5-2022)+Table134[[#This Row],[AADT 2022]]</f>
        <v>3817</v>
      </c>
      <c r="X3491" s="63"/>
    </row>
    <row r="3492" spans="1:24" s="21" customFormat="1" ht="24" customHeight="1" x14ac:dyDescent="0.25">
      <c r="A3492" s="24" t="s">
        <v>14488</v>
      </c>
      <c r="B3492" s="25" t="s">
        <v>21180</v>
      </c>
      <c r="C3492" s="24">
        <v>8066</v>
      </c>
      <c r="D3492" s="24" t="s">
        <v>17076</v>
      </c>
      <c r="E3492" s="24" t="s">
        <v>1117</v>
      </c>
      <c r="F3492" s="26">
        <f>Table134[[#This Row],[ToMeasure]]-Table134[[#This Row],[FromMeasure]]</f>
        <v>0.26108829999999905</v>
      </c>
      <c r="G3492" s="27" t="s">
        <v>10970</v>
      </c>
      <c r="H3492" s="37">
        <v>12.1479917</v>
      </c>
      <c r="I3492" s="24" t="s">
        <v>6630</v>
      </c>
      <c r="J3492" s="37">
        <v>12.409079999999999</v>
      </c>
      <c r="K3492" s="24" t="s">
        <v>334</v>
      </c>
      <c r="L3492" s="28">
        <v>1206</v>
      </c>
      <c r="M3492" s="28">
        <v>0</v>
      </c>
      <c r="N3492" s="28">
        <v>1206</v>
      </c>
      <c r="O3492" s="25" t="s">
        <v>25872</v>
      </c>
      <c r="P3492" s="24">
        <v>11</v>
      </c>
      <c r="Q3492" s="24" t="s">
        <v>203</v>
      </c>
      <c r="R3492" s="28">
        <v>117</v>
      </c>
      <c r="S3492" s="28">
        <v>18</v>
      </c>
      <c r="T3492" s="29">
        <v>0.11194029850746269</v>
      </c>
      <c r="U3492" s="28">
        <v>1838</v>
      </c>
      <c r="V3492" s="63"/>
      <c r="W3492" s="61">
        <f>(Table134[[#This Row],[2042 Future AADT]]-Table134[[#This Row],[AADT 2022]])/20*($W$5-2022)+Table134[[#This Row],[AADT 2022]]</f>
        <v>1838</v>
      </c>
      <c r="X3492" s="63"/>
    </row>
    <row r="3493" spans="1:24" s="21" customFormat="1" ht="24" customHeight="1" x14ac:dyDescent="0.25">
      <c r="A3493" s="24" t="s">
        <v>16940</v>
      </c>
      <c r="B3493" s="25" t="s">
        <v>21181</v>
      </c>
      <c r="C3493" s="24">
        <v>8067</v>
      </c>
      <c r="D3493" s="24" t="s">
        <v>17076</v>
      </c>
      <c r="E3493" s="24" t="s">
        <v>1117</v>
      </c>
      <c r="F3493" s="26">
        <f>Table134[[#This Row],[ToMeasure]]-Table134[[#This Row],[FromMeasure]]</f>
        <v>0.32941380000000109</v>
      </c>
      <c r="G3493" s="27" t="s">
        <v>10970</v>
      </c>
      <c r="H3493" s="37">
        <v>12.409079999999999</v>
      </c>
      <c r="I3493" s="24" t="s">
        <v>334</v>
      </c>
      <c r="J3493" s="37">
        <v>12.738493800000001</v>
      </c>
      <c r="K3493" s="24" t="s">
        <v>3683</v>
      </c>
      <c r="L3493" s="28">
        <v>580</v>
      </c>
      <c r="M3493" s="28">
        <v>0</v>
      </c>
      <c r="N3493" s="28">
        <v>580</v>
      </c>
      <c r="O3493" s="25" t="s">
        <v>25873</v>
      </c>
      <c r="P3493" s="24">
        <v>11</v>
      </c>
      <c r="Q3493" s="24" t="s">
        <v>203</v>
      </c>
      <c r="R3493" s="28">
        <v>53</v>
      </c>
      <c r="S3493" s="28">
        <v>7</v>
      </c>
      <c r="T3493" s="29">
        <v>0.10344827586206896</v>
      </c>
      <c r="U3493" s="28">
        <v>884</v>
      </c>
      <c r="V3493" s="63"/>
      <c r="W3493" s="61">
        <f>(Table134[[#This Row],[2042 Future AADT]]-Table134[[#This Row],[AADT 2022]])/20*($W$5-2022)+Table134[[#This Row],[AADT 2022]]</f>
        <v>884</v>
      </c>
      <c r="X3493" s="63"/>
    </row>
    <row r="3494" spans="1:24" s="21" customFormat="1" ht="24" customHeight="1" x14ac:dyDescent="0.25">
      <c r="A3494" s="24" t="s">
        <v>14490</v>
      </c>
      <c r="B3494" s="25" t="s">
        <v>19144</v>
      </c>
      <c r="C3494" s="24">
        <v>4216</v>
      </c>
      <c r="D3494" s="24" t="s">
        <v>17076</v>
      </c>
      <c r="E3494" s="24" t="s">
        <v>1117</v>
      </c>
      <c r="F3494" s="26">
        <f>Table134[[#This Row],[ToMeasure]]-Table134[[#This Row],[FromMeasure]]</f>
        <v>1.6597934999999993</v>
      </c>
      <c r="G3494" s="27" t="s">
        <v>10970</v>
      </c>
      <c r="H3494" s="37">
        <v>12.738493800000001</v>
      </c>
      <c r="I3494" s="24" t="s">
        <v>3683</v>
      </c>
      <c r="J3494" s="37">
        <v>14.3982873</v>
      </c>
      <c r="K3494" s="24" t="s">
        <v>332</v>
      </c>
      <c r="L3494" s="28">
        <v>585</v>
      </c>
      <c r="M3494" s="28">
        <v>0</v>
      </c>
      <c r="N3494" s="28">
        <v>585</v>
      </c>
      <c r="O3494" s="25" t="s">
        <v>25874</v>
      </c>
      <c r="P3494" s="24">
        <v>12</v>
      </c>
      <c r="Q3494" s="24" t="s">
        <v>203</v>
      </c>
      <c r="R3494" s="28">
        <v>53</v>
      </c>
      <c r="S3494" s="28">
        <v>7</v>
      </c>
      <c r="T3494" s="29">
        <v>0.10256410256410256</v>
      </c>
      <c r="U3494" s="28">
        <v>892</v>
      </c>
      <c r="V3494" s="63"/>
      <c r="W3494" s="61">
        <f>(Table134[[#This Row],[2042 Future AADT]]-Table134[[#This Row],[AADT 2022]])/20*($W$5-2022)+Table134[[#This Row],[AADT 2022]]</f>
        <v>892</v>
      </c>
      <c r="X3494" s="63"/>
    </row>
    <row r="3495" spans="1:24" s="21" customFormat="1" ht="24" customHeight="1" x14ac:dyDescent="0.25">
      <c r="A3495" s="24" t="s">
        <v>14492</v>
      </c>
      <c r="B3495" s="25" t="s">
        <v>19145</v>
      </c>
      <c r="C3495" s="24">
        <v>4217</v>
      </c>
      <c r="D3495" s="24" t="s">
        <v>17076</v>
      </c>
      <c r="E3495" s="24" t="s">
        <v>1117</v>
      </c>
      <c r="F3495" s="26">
        <f>Table134[[#This Row],[ToMeasure]]-Table134[[#This Row],[FromMeasure]]</f>
        <v>5.0125599999999437E-2</v>
      </c>
      <c r="G3495" s="27" t="s">
        <v>10970</v>
      </c>
      <c r="H3495" s="37">
        <v>14.3982873</v>
      </c>
      <c r="I3495" s="24" t="s">
        <v>332</v>
      </c>
      <c r="J3495" s="37">
        <v>14.448412899999999</v>
      </c>
      <c r="K3495" s="24" t="s">
        <v>1114</v>
      </c>
      <c r="L3495" s="28">
        <v>702</v>
      </c>
      <c r="M3495" s="28">
        <v>0</v>
      </c>
      <c r="N3495" s="28">
        <v>702</v>
      </c>
      <c r="O3495" s="25" t="s">
        <v>25819</v>
      </c>
      <c r="P3495" s="24">
        <v>13</v>
      </c>
      <c r="Q3495" s="24" t="s">
        <v>203</v>
      </c>
      <c r="R3495" s="28">
        <v>63</v>
      </c>
      <c r="S3495" s="28">
        <v>9</v>
      </c>
      <c r="T3495" s="29">
        <v>0.10256410256410256</v>
      </c>
      <c r="U3495" s="28">
        <v>1070</v>
      </c>
      <c r="V3495" s="63"/>
      <c r="W3495" s="61">
        <f>(Table134[[#This Row],[2042 Future AADT]]-Table134[[#This Row],[AADT 2022]])/20*($W$5-2022)+Table134[[#This Row],[AADT 2022]]</f>
        <v>1070</v>
      </c>
      <c r="X3495" s="63"/>
    </row>
    <row r="3496" spans="1:24" s="21" customFormat="1" ht="24" customHeight="1" x14ac:dyDescent="0.25">
      <c r="A3496" s="24" t="s">
        <v>16942</v>
      </c>
      <c r="B3496" s="25" t="s">
        <v>19135</v>
      </c>
      <c r="C3496" s="24">
        <v>4206</v>
      </c>
      <c r="D3496" s="24" t="s">
        <v>17076</v>
      </c>
      <c r="E3496" s="24" t="s">
        <v>1117</v>
      </c>
      <c r="F3496" s="26">
        <f>Table134[[#This Row],[ToMeasure]]-Table134[[#This Row],[FromMeasure]]</f>
        <v>0.16576669999999893</v>
      </c>
      <c r="G3496" s="27" t="s">
        <v>10970</v>
      </c>
      <c r="H3496" s="37">
        <v>16.7304432</v>
      </c>
      <c r="I3496" s="24" t="s">
        <v>1114</v>
      </c>
      <c r="J3496" s="37">
        <v>16.896209899999999</v>
      </c>
      <c r="K3496" s="24" t="s">
        <v>330</v>
      </c>
      <c r="L3496" s="28">
        <v>5431</v>
      </c>
      <c r="M3496" s="28">
        <v>0</v>
      </c>
      <c r="N3496" s="28">
        <v>5431</v>
      </c>
      <c r="O3496" s="25" t="s">
        <v>25820</v>
      </c>
      <c r="P3496" s="24">
        <v>11</v>
      </c>
      <c r="Q3496" s="24" t="s">
        <v>203</v>
      </c>
      <c r="R3496" s="28">
        <v>498</v>
      </c>
      <c r="S3496" s="28">
        <v>80</v>
      </c>
      <c r="T3496" s="29">
        <v>0.10642607254649236</v>
      </c>
      <c r="U3496" s="28">
        <v>8279</v>
      </c>
      <c r="V3496" s="63"/>
      <c r="W3496" s="61">
        <f>(Table134[[#This Row],[2042 Future AADT]]-Table134[[#This Row],[AADT 2022]])/20*($W$5-2022)+Table134[[#This Row],[AADT 2022]]</f>
        <v>8279</v>
      </c>
      <c r="X3496" s="63"/>
    </row>
    <row r="3497" spans="1:24" s="21" customFormat="1" ht="24" customHeight="1" x14ac:dyDescent="0.25">
      <c r="A3497" s="24" t="s">
        <v>10983</v>
      </c>
      <c r="B3497" s="25" t="s">
        <v>19136</v>
      </c>
      <c r="C3497" s="24">
        <v>4207</v>
      </c>
      <c r="D3497" s="24" t="s">
        <v>17076</v>
      </c>
      <c r="E3497" s="24" t="s">
        <v>1117</v>
      </c>
      <c r="F3497" s="26">
        <f>Table134[[#This Row],[ToMeasure]]-Table134[[#This Row],[FromMeasure]]</f>
        <v>1.5230473000000018</v>
      </c>
      <c r="G3497" s="27" t="s">
        <v>10970</v>
      </c>
      <c r="H3497" s="37">
        <v>16.896209899999999</v>
      </c>
      <c r="I3497" s="24" t="s">
        <v>330</v>
      </c>
      <c r="J3497" s="37">
        <v>18.419257200000001</v>
      </c>
      <c r="K3497" s="24" t="s">
        <v>10984</v>
      </c>
      <c r="L3497" s="28">
        <v>372</v>
      </c>
      <c r="M3497" s="28">
        <v>0</v>
      </c>
      <c r="N3497" s="28">
        <v>372</v>
      </c>
      <c r="O3497" s="25" t="s">
        <v>25875</v>
      </c>
      <c r="P3497" s="24">
        <v>14</v>
      </c>
      <c r="Q3497" s="24" t="s">
        <v>203</v>
      </c>
      <c r="R3497" s="28">
        <v>33</v>
      </c>
      <c r="S3497" s="28">
        <v>5</v>
      </c>
      <c r="T3497" s="29">
        <v>0.10215053763440861</v>
      </c>
      <c r="U3497" s="28">
        <v>567</v>
      </c>
      <c r="V3497" s="63"/>
      <c r="W3497" s="61">
        <f>(Table134[[#This Row],[2042 Future AADT]]-Table134[[#This Row],[AADT 2022]])/20*($W$5-2022)+Table134[[#This Row],[AADT 2022]]</f>
        <v>567</v>
      </c>
      <c r="X3497" s="63"/>
    </row>
    <row r="3498" spans="1:24" s="21" customFormat="1" ht="24" customHeight="1" x14ac:dyDescent="0.25">
      <c r="A3498" s="24" t="s">
        <v>16943</v>
      </c>
      <c r="B3498" s="25" t="s">
        <v>19126</v>
      </c>
      <c r="C3498" s="24">
        <v>4196</v>
      </c>
      <c r="D3498" s="24" t="s">
        <v>17076</v>
      </c>
      <c r="E3498" s="24" t="s">
        <v>1117</v>
      </c>
      <c r="F3498" s="26">
        <f>Table134[[#This Row],[ToMeasure]]-Table134[[#This Row],[FromMeasure]]</f>
        <v>2.5069787999999988</v>
      </c>
      <c r="G3498" s="27" t="s">
        <v>10970</v>
      </c>
      <c r="H3498" s="37">
        <v>18.419257200000001</v>
      </c>
      <c r="I3498" s="24" t="s">
        <v>10984</v>
      </c>
      <c r="J3498" s="37">
        <v>20.926235999999999</v>
      </c>
      <c r="K3498" s="24" t="s">
        <v>10987</v>
      </c>
      <c r="L3498" s="28">
        <v>13</v>
      </c>
      <c r="M3498" s="28">
        <v>390</v>
      </c>
      <c r="N3498" s="28">
        <v>403</v>
      </c>
      <c r="O3498" s="25" t="s">
        <v>25876</v>
      </c>
      <c r="P3498" s="24">
        <v>14</v>
      </c>
      <c r="Q3498" s="24">
        <v>98</v>
      </c>
      <c r="R3498" s="28">
        <v>36</v>
      </c>
      <c r="S3498" s="28">
        <v>5</v>
      </c>
      <c r="T3498" s="29">
        <v>0.10173697270471464</v>
      </c>
      <c r="U3498" s="28">
        <v>614</v>
      </c>
      <c r="V3498" s="63"/>
      <c r="W3498" s="61">
        <f>(Table134[[#This Row],[2042 Future AADT]]-Table134[[#This Row],[AADT 2022]])/20*($W$5-2022)+Table134[[#This Row],[AADT 2022]]</f>
        <v>614</v>
      </c>
      <c r="X3498" s="63"/>
    </row>
    <row r="3499" spans="1:24" s="21" customFormat="1" ht="24" customHeight="1" x14ac:dyDescent="0.25">
      <c r="A3499" s="24" t="s">
        <v>10986</v>
      </c>
      <c r="B3499" s="25" t="s">
        <v>19127</v>
      </c>
      <c r="C3499" s="24">
        <v>4197</v>
      </c>
      <c r="D3499" s="24" t="s">
        <v>17076</v>
      </c>
      <c r="E3499" s="24" t="s">
        <v>1117</v>
      </c>
      <c r="F3499" s="26">
        <f>Table134[[#This Row],[ToMeasure]]-Table134[[#This Row],[FromMeasure]]</f>
        <v>3.8638174000000021</v>
      </c>
      <c r="G3499" s="27" t="s">
        <v>10970</v>
      </c>
      <c r="H3499" s="37">
        <v>20.926235999999999</v>
      </c>
      <c r="I3499" s="24" t="s">
        <v>10987</v>
      </c>
      <c r="J3499" s="37">
        <v>24.790053400000001</v>
      </c>
      <c r="K3499" s="24" t="s">
        <v>1114</v>
      </c>
      <c r="L3499" s="28">
        <v>510</v>
      </c>
      <c r="M3499" s="28">
        <v>47</v>
      </c>
      <c r="N3499" s="28">
        <v>557</v>
      </c>
      <c r="O3499" s="25" t="s">
        <v>25877</v>
      </c>
      <c r="P3499" s="24">
        <v>16</v>
      </c>
      <c r="Q3499" s="24">
        <v>93</v>
      </c>
      <c r="R3499" s="28">
        <v>19</v>
      </c>
      <c r="S3499" s="28">
        <v>70</v>
      </c>
      <c r="T3499" s="29">
        <v>0.15978456014362658</v>
      </c>
      <c r="U3499" s="28">
        <v>785</v>
      </c>
      <c r="V3499" s="63"/>
      <c r="W3499" s="61">
        <f>(Table134[[#This Row],[2042 Future AADT]]-Table134[[#This Row],[AADT 2022]])/20*($W$5-2022)+Table134[[#This Row],[AADT 2022]]</f>
        <v>785</v>
      </c>
      <c r="X3499" s="63"/>
    </row>
    <row r="3500" spans="1:24" s="21" customFormat="1" ht="24" customHeight="1" x14ac:dyDescent="0.25">
      <c r="A3500" s="24" t="s">
        <v>10989</v>
      </c>
      <c r="B3500" s="25" t="s">
        <v>19310</v>
      </c>
      <c r="C3500" s="24">
        <v>4402</v>
      </c>
      <c r="D3500" s="24" t="s">
        <v>17076</v>
      </c>
      <c r="E3500" s="24" t="s">
        <v>10990</v>
      </c>
      <c r="F3500" s="26">
        <f>Table134[[#This Row],[ToMeasure]]-Table134[[#This Row],[FromMeasure]]</f>
        <v>0.24687119999999996</v>
      </c>
      <c r="G3500" s="27" t="s">
        <v>10991</v>
      </c>
      <c r="H3500" s="37">
        <v>0.1044395</v>
      </c>
      <c r="I3500" s="24" t="s">
        <v>1114</v>
      </c>
      <c r="J3500" s="37">
        <v>0.35131069999999998</v>
      </c>
      <c r="K3500" s="24" t="s">
        <v>7767</v>
      </c>
      <c r="L3500" s="28">
        <v>5808</v>
      </c>
      <c r="M3500" s="28">
        <v>0</v>
      </c>
      <c r="N3500" s="28">
        <v>5808</v>
      </c>
      <c r="O3500" s="25" t="s">
        <v>23448</v>
      </c>
      <c r="P3500" s="24">
        <v>11</v>
      </c>
      <c r="Q3500" s="24" t="s">
        <v>203</v>
      </c>
      <c r="R3500" s="28">
        <v>524</v>
      </c>
      <c r="S3500" s="28">
        <v>84</v>
      </c>
      <c r="T3500" s="29">
        <v>0.1046831955922865</v>
      </c>
      <c r="U3500" s="28">
        <v>8853</v>
      </c>
      <c r="V3500" s="63"/>
      <c r="W3500" s="61">
        <f>(Table134[[#This Row],[2042 Future AADT]]-Table134[[#This Row],[AADT 2022]])/20*($W$5-2022)+Table134[[#This Row],[AADT 2022]]</f>
        <v>8853</v>
      </c>
      <c r="X3500" s="63"/>
    </row>
    <row r="3501" spans="1:24" s="21" customFormat="1" ht="24" customHeight="1" x14ac:dyDescent="0.25">
      <c r="A3501" s="24" t="s">
        <v>15134</v>
      </c>
      <c r="B3501" s="25" t="s">
        <v>19277</v>
      </c>
      <c r="C3501" s="24">
        <v>4356</v>
      </c>
      <c r="D3501" s="24" t="s">
        <v>17076</v>
      </c>
      <c r="E3501" s="24" t="s">
        <v>15135</v>
      </c>
      <c r="F3501" s="26">
        <f>Table134[[#This Row],[ToMeasure]]-Table134[[#This Row],[FromMeasure]]</f>
        <v>0.16228399999999987</v>
      </c>
      <c r="G3501" s="27" t="s">
        <v>15136</v>
      </c>
      <c r="H3501" s="37">
        <v>1.3134881</v>
      </c>
      <c r="I3501" s="24" t="s">
        <v>1114</v>
      </c>
      <c r="J3501" s="37">
        <v>1.4757720999999999</v>
      </c>
      <c r="K3501" s="24" t="s">
        <v>6694</v>
      </c>
      <c r="L3501" s="28">
        <v>3063</v>
      </c>
      <c r="M3501" s="28">
        <v>0</v>
      </c>
      <c r="N3501" s="28">
        <v>3063</v>
      </c>
      <c r="O3501" s="25" t="s">
        <v>25786</v>
      </c>
      <c r="P3501" s="24">
        <v>12</v>
      </c>
      <c r="Q3501" s="24" t="s">
        <v>203</v>
      </c>
      <c r="R3501" s="28">
        <v>28</v>
      </c>
      <c r="S3501" s="28">
        <v>113</v>
      </c>
      <c r="T3501" s="29">
        <v>4.6033300685602352E-2</v>
      </c>
      <c r="U3501" s="28">
        <v>4669</v>
      </c>
      <c r="V3501" s="63"/>
      <c r="W3501" s="61">
        <f>(Table134[[#This Row],[2042 Future AADT]]-Table134[[#This Row],[AADT 2022]])/20*($W$5-2022)+Table134[[#This Row],[AADT 2022]]</f>
        <v>4669</v>
      </c>
      <c r="X3501" s="63"/>
    </row>
    <row r="3502" spans="1:24" s="21" customFormat="1" ht="24" customHeight="1" x14ac:dyDescent="0.25">
      <c r="A3502" s="24" t="s">
        <v>16945</v>
      </c>
      <c r="B3502" s="25" t="s">
        <v>19278</v>
      </c>
      <c r="C3502" s="24">
        <v>4356</v>
      </c>
      <c r="D3502" s="24" t="s">
        <v>17076</v>
      </c>
      <c r="E3502" s="24" t="s">
        <v>15135</v>
      </c>
      <c r="F3502" s="26">
        <f>Table134[[#This Row],[ToMeasure]]-Table134[[#This Row],[FromMeasure]]</f>
        <v>0.29800179999999998</v>
      </c>
      <c r="G3502" s="27" t="s">
        <v>15136</v>
      </c>
      <c r="H3502" s="37">
        <v>1.4757720999999999</v>
      </c>
      <c r="I3502" s="24" t="s">
        <v>6694</v>
      </c>
      <c r="J3502" s="37">
        <v>1.7737738999999999</v>
      </c>
      <c r="K3502" s="24" t="s">
        <v>7749</v>
      </c>
      <c r="L3502" s="28">
        <v>945</v>
      </c>
      <c r="M3502" s="28">
        <v>0</v>
      </c>
      <c r="N3502" s="28">
        <v>945</v>
      </c>
      <c r="O3502" s="25" t="s">
        <v>25878</v>
      </c>
      <c r="P3502" s="24">
        <v>12</v>
      </c>
      <c r="Q3502" s="24" t="s">
        <v>203</v>
      </c>
      <c r="R3502" s="28">
        <v>28</v>
      </c>
      <c r="S3502" s="28">
        <v>114</v>
      </c>
      <c r="T3502" s="29">
        <v>0.15026455026455027</v>
      </c>
      <c r="U3502" s="28">
        <v>1440</v>
      </c>
      <c r="V3502" s="63"/>
      <c r="W3502" s="61">
        <f>(Table134[[#This Row],[2042 Future AADT]]-Table134[[#This Row],[AADT 2022]])/20*($W$5-2022)+Table134[[#This Row],[AADT 2022]]</f>
        <v>1440</v>
      </c>
      <c r="X3502" s="63"/>
    </row>
    <row r="3503" spans="1:24" s="21" customFormat="1" ht="24" customHeight="1" x14ac:dyDescent="0.25">
      <c r="A3503" s="24" t="s">
        <v>15153</v>
      </c>
      <c r="B3503" s="25" t="s">
        <v>19112</v>
      </c>
      <c r="C3503" s="24">
        <v>4166</v>
      </c>
      <c r="D3503" s="24" t="s">
        <v>17076</v>
      </c>
      <c r="E3503" s="24" t="s">
        <v>10995</v>
      </c>
      <c r="F3503" s="26">
        <f>Table134[[#This Row],[ToMeasure]]-Table134[[#This Row],[FromMeasure]]</f>
        <v>1.8371303000000001</v>
      </c>
      <c r="G3503" s="27" t="s">
        <v>3643</v>
      </c>
      <c r="H3503" s="37">
        <v>4.203214</v>
      </c>
      <c r="I3503" s="24" t="s">
        <v>3642</v>
      </c>
      <c r="J3503" s="37">
        <v>6.0403443000000001</v>
      </c>
      <c r="K3503" s="24" t="s">
        <v>323</v>
      </c>
      <c r="L3503" s="28">
        <v>2199</v>
      </c>
      <c r="M3503" s="28">
        <v>0</v>
      </c>
      <c r="N3503" s="28">
        <v>2199</v>
      </c>
      <c r="O3503" s="25" t="s">
        <v>25879</v>
      </c>
      <c r="P3503" s="24">
        <v>10</v>
      </c>
      <c r="Q3503" s="24">
        <v>69</v>
      </c>
      <c r="R3503" s="28">
        <v>48</v>
      </c>
      <c r="S3503" s="28">
        <v>16</v>
      </c>
      <c r="T3503" s="29">
        <v>2.9104138244656661E-2</v>
      </c>
      <c r="U3503" s="28">
        <v>5043</v>
      </c>
      <c r="V3503" s="63"/>
      <c r="W3503" s="61">
        <f>(Table134[[#This Row],[2042 Future AADT]]-Table134[[#This Row],[AADT 2022]])/20*($W$5-2022)+Table134[[#This Row],[AADT 2022]]</f>
        <v>5043</v>
      </c>
      <c r="X3503" s="63"/>
    </row>
    <row r="3504" spans="1:24" s="21" customFormat="1" ht="24" customHeight="1" x14ac:dyDescent="0.25">
      <c r="A3504" s="24" t="s">
        <v>10994</v>
      </c>
      <c r="B3504" s="25" t="s">
        <v>19113</v>
      </c>
      <c r="C3504" s="24">
        <v>4167</v>
      </c>
      <c r="D3504" s="24" t="s">
        <v>17076</v>
      </c>
      <c r="E3504" s="24" t="s">
        <v>10995</v>
      </c>
      <c r="F3504" s="26">
        <f>Table134[[#This Row],[ToMeasure]]-Table134[[#This Row],[FromMeasure]]</f>
        <v>1.3191185000000001</v>
      </c>
      <c r="G3504" s="27" t="s">
        <v>3643</v>
      </c>
      <c r="H3504" s="37">
        <v>6.0403443000000001</v>
      </c>
      <c r="I3504" s="24" t="s">
        <v>323</v>
      </c>
      <c r="J3504" s="37">
        <v>7.3594628000000002</v>
      </c>
      <c r="K3504" s="24" t="s">
        <v>10996</v>
      </c>
      <c r="L3504" s="28">
        <v>591</v>
      </c>
      <c r="M3504" s="28">
        <v>0</v>
      </c>
      <c r="N3504" s="28">
        <v>591</v>
      </c>
      <c r="O3504" s="25" t="s">
        <v>25880</v>
      </c>
      <c r="P3504" s="24">
        <v>15</v>
      </c>
      <c r="Q3504" s="24" t="s">
        <v>203</v>
      </c>
      <c r="R3504" s="28">
        <v>47</v>
      </c>
      <c r="S3504" s="28">
        <v>88</v>
      </c>
      <c r="T3504" s="29">
        <v>0.22842639593908629</v>
      </c>
      <c r="U3504" s="28">
        <v>1537</v>
      </c>
      <c r="V3504" s="63"/>
      <c r="W3504" s="61">
        <f>(Table134[[#This Row],[2042 Future AADT]]-Table134[[#This Row],[AADT 2022]])/20*($W$5-2022)+Table134[[#This Row],[AADT 2022]]</f>
        <v>1537</v>
      </c>
      <c r="X3504" s="63"/>
    </row>
    <row r="3505" spans="1:24" s="21" customFormat="1" ht="24" customHeight="1" x14ac:dyDescent="0.25">
      <c r="A3505" s="24" t="s">
        <v>16959</v>
      </c>
      <c r="B3505" s="25" t="s">
        <v>19113</v>
      </c>
      <c r="C3505" s="24">
        <v>4167</v>
      </c>
      <c r="D3505" s="24" t="s">
        <v>17076</v>
      </c>
      <c r="E3505" s="24" t="s">
        <v>10995</v>
      </c>
      <c r="F3505" s="26">
        <f>Table134[[#This Row],[ToMeasure]]-Table134[[#This Row],[FromMeasure]]</f>
        <v>0.24169730000000023</v>
      </c>
      <c r="G3505" s="27" t="s">
        <v>3643</v>
      </c>
      <c r="H3505" s="37">
        <v>7.3594628000000002</v>
      </c>
      <c r="I3505" s="24" t="s">
        <v>323</v>
      </c>
      <c r="J3505" s="37">
        <v>7.6011601000000004</v>
      </c>
      <c r="K3505" s="24" t="s">
        <v>10996</v>
      </c>
      <c r="L3505" s="28">
        <v>591</v>
      </c>
      <c r="M3505" s="28">
        <v>0</v>
      </c>
      <c r="N3505" s="28">
        <v>591</v>
      </c>
      <c r="O3505" s="25" t="s">
        <v>25880</v>
      </c>
      <c r="P3505" s="24">
        <v>15</v>
      </c>
      <c r="Q3505" s="24" t="s">
        <v>203</v>
      </c>
      <c r="R3505" s="28">
        <v>47</v>
      </c>
      <c r="S3505" s="28">
        <v>59</v>
      </c>
      <c r="T3505" s="29">
        <v>0.17935702199661591</v>
      </c>
      <c r="U3505" s="28">
        <v>1355</v>
      </c>
      <c r="V3505" s="63"/>
      <c r="W3505" s="61">
        <f>(Table134[[#This Row],[2042 Future AADT]]-Table134[[#This Row],[AADT 2022]])/20*($W$5-2022)+Table134[[#This Row],[AADT 2022]]</f>
        <v>1355</v>
      </c>
      <c r="X3505" s="63"/>
    </row>
    <row r="3506" spans="1:24" s="21" customFormat="1" ht="24" customHeight="1" x14ac:dyDescent="0.25">
      <c r="A3506" s="24" t="s">
        <v>16960</v>
      </c>
      <c r="B3506" s="25" t="s">
        <v>19102</v>
      </c>
      <c r="C3506" s="24">
        <v>4156</v>
      </c>
      <c r="D3506" s="24" t="s">
        <v>17076</v>
      </c>
      <c r="E3506" s="24" t="s">
        <v>10995</v>
      </c>
      <c r="F3506" s="26">
        <f>Table134[[#This Row],[ToMeasure]]-Table134[[#This Row],[FromMeasure]]</f>
        <v>5.0759991999999992</v>
      </c>
      <c r="G3506" s="27" t="s">
        <v>3643</v>
      </c>
      <c r="H3506" s="37">
        <v>7.6011601000000004</v>
      </c>
      <c r="I3506" s="24" t="s">
        <v>10996</v>
      </c>
      <c r="J3506" s="37">
        <v>12.6771593</v>
      </c>
      <c r="K3506" s="24" t="s">
        <v>321</v>
      </c>
      <c r="L3506" s="28">
        <v>1527</v>
      </c>
      <c r="M3506" s="28">
        <v>0</v>
      </c>
      <c r="N3506" s="28">
        <v>1527</v>
      </c>
      <c r="O3506" s="25" t="s">
        <v>25881</v>
      </c>
      <c r="P3506" s="24">
        <v>12</v>
      </c>
      <c r="Q3506" s="24" t="s">
        <v>203</v>
      </c>
      <c r="R3506" s="28">
        <v>147</v>
      </c>
      <c r="S3506" s="28">
        <v>66</v>
      </c>
      <c r="T3506" s="29">
        <v>0.13948919449901767</v>
      </c>
      <c r="U3506" s="28">
        <v>3502</v>
      </c>
      <c r="V3506" s="63"/>
      <c r="W3506" s="61">
        <f>(Table134[[#This Row],[2042 Future AADT]]-Table134[[#This Row],[AADT 2022]])/20*($W$5-2022)+Table134[[#This Row],[AADT 2022]]</f>
        <v>3502</v>
      </c>
      <c r="X3506" s="63"/>
    </row>
    <row r="3507" spans="1:24" s="21" customFormat="1" ht="24" customHeight="1" x14ac:dyDescent="0.25">
      <c r="A3507" s="24" t="s">
        <v>16962</v>
      </c>
      <c r="B3507" s="25" t="s">
        <v>19103</v>
      </c>
      <c r="C3507" s="24">
        <v>4157</v>
      </c>
      <c r="D3507" s="24" t="s">
        <v>17076</v>
      </c>
      <c r="E3507" s="24" t="s">
        <v>10995</v>
      </c>
      <c r="F3507" s="26">
        <f>Table134[[#This Row],[ToMeasure]]-Table134[[#This Row],[FromMeasure]]</f>
        <v>4.7473624000000001</v>
      </c>
      <c r="G3507" s="27" t="s">
        <v>3643</v>
      </c>
      <c r="H3507" s="37">
        <v>12.6771593</v>
      </c>
      <c r="I3507" s="24" t="s">
        <v>321</v>
      </c>
      <c r="J3507" s="37">
        <v>17.4245217</v>
      </c>
      <c r="K3507" s="24" t="s">
        <v>16963</v>
      </c>
      <c r="L3507" s="28">
        <v>1918</v>
      </c>
      <c r="M3507" s="28">
        <v>0</v>
      </c>
      <c r="N3507" s="28">
        <v>1918</v>
      </c>
      <c r="O3507" s="25" t="s">
        <v>25882</v>
      </c>
      <c r="P3507" s="24">
        <v>12</v>
      </c>
      <c r="Q3507" s="24" t="s">
        <v>203</v>
      </c>
      <c r="R3507" s="28">
        <v>184</v>
      </c>
      <c r="S3507" s="28">
        <v>85</v>
      </c>
      <c r="T3507" s="29">
        <v>0.14025026068821689</v>
      </c>
      <c r="U3507" s="28">
        <v>4399</v>
      </c>
      <c r="V3507" s="63"/>
      <c r="W3507" s="61">
        <f>(Table134[[#This Row],[2042 Future AADT]]-Table134[[#This Row],[AADT 2022]])/20*($W$5-2022)+Table134[[#This Row],[AADT 2022]]</f>
        <v>4399</v>
      </c>
      <c r="X3507" s="63"/>
    </row>
    <row r="3508" spans="1:24" s="21" customFormat="1" ht="24" customHeight="1" x14ac:dyDescent="0.25">
      <c r="A3508" s="24" t="s">
        <v>10998</v>
      </c>
      <c r="B3508" s="25" t="s">
        <v>19114</v>
      </c>
      <c r="C3508" s="24">
        <v>4169</v>
      </c>
      <c r="D3508" s="24" t="s">
        <v>17076</v>
      </c>
      <c r="E3508" s="24" t="s">
        <v>10999</v>
      </c>
      <c r="F3508" s="26">
        <f>Table134[[#This Row],[ToMeasure]]-Table134[[#This Row],[FromMeasure]]</f>
        <v>0.21419500999999999</v>
      </c>
      <c r="G3508" s="27" t="s">
        <v>11000</v>
      </c>
      <c r="H3508" s="37">
        <v>0</v>
      </c>
      <c r="I3508" s="24" t="s">
        <v>11001</v>
      </c>
      <c r="J3508" s="37">
        <v>0.21419500999999999</v>
      </c>
      <c r="K3508" s="24" t="s">
        <v>11002</v>
      </c>
      <c r="L3508" s="28">
        <v>1916</v>
      </c>
      <c r="M3508" s="28">
        <v>2021</v>
      </c>
      <c r="N3508" s="28">
        <v>3937</v>
      </c>
      <c r="O3508" s="25" t="s">
        <v>25883</v>
      </c>
      <c r="P3508" s="24">
        <v>9</v>
      </c>
      <c r="Q3508" s="24">
        <v>75</v>
      </c>
      <c r="R3508" s="28">
        <v>191</v>
      </c>
      <c r="S3508" s="28">
        <v>11</v>
      </c>
      <c r="T3508" s="29">
        <v>5.1308102616205234E-2</v>
      </c>
      <c r="U3508" s="28">
        <v>6850</v>
      </c>
      <c r="V3508" s="63"/>
      <c r="W3508" s="61">
        <f>(Table134[[#This Row],[2042 Future AADT]]-Table134[[#This Row],[AADT 2022]])/20*($W$5-2022)+Table134[[#This Row],[AADT 2022]]</f>
        <v>6850</v>
      </c>
      <c r="X3508" s="63"/>
    </row>
    <row r="3509" spans="1:24" s="21" customFormat="1" ht="24" customHeight="1" x14ac:dyDescent="0.25">
      <c r="A3509" s="24" t="s">
        <v>16969</v>
      </c>
      <c r="B3509" s="25" t="s">
        <v>19093</v>
      </c>
      <c r="C3509" s="24">
        <v>4106</v>
      </c>
      <c r="D3509" s="24" t="s">
        <v>17076</v>
      </c>
      <c r="E3509" s="24" t="s">
        <v>1367</v>
      </c>
      <c r="F3509" s="26">
        <f>Table134[[#This Row],[ToMeasure]]-Table134[[#This Row],[FromMeasure]]</f>
        <v>0.35838459</v>
      </c>
      <c r="G3509" s="27" t="s">
        <v>16970</v>
      </c>
      <c r="H3509" s="37">
        <v>0</v>
      </c>
      <c r="I3509" s="24" t="s">
        <v>315</v>
      </c>
      <c r="J3509" s="37">
        <v>0.35838459</v>
      </c>
      <c r="K3509" s="24" t="s">
        <v>1114</v>
      </c>
      <c r="L3509" s="28">
        <v>1</v>
      </c>
      <c r="M3509" s="28">
        <v>1</v>
      </c>
      <c r="N3509" s="28">
        <v>2</v>
      </c>
      <c r="O3509" s="25" t="s">
        <v>25884</v>
      </c>
      <c r="P3509" s="24">
        <v>95</v>
      </c>
      <c r="Q3509" s="24">
        <v>67</v>
      </c>
      <c r="R3509" s="28" t="s">
        <v>203</v>
      </c>
      <c r="S3509" s="28" t="s">
        <v>203</v>
      </c>
      <c r="T3509" s="29" t="s">
        <v>203</v>
      </c>
      <c r="U3509" s="28">
        <v>6</v>
      </c>
      <c r="V3509" s="63"/>
      <c r="W3509" s="61">
        <f>(Table134[[#This Row],[2042 Future AADT]]-Table134[[#This Row],[AADT 2022]])/20*($W$5-2022)+Table134[[#This Row],[AADT 2022]]</f>
        <v>6</v>
      </c>
      <c r="X3509" s="63"/>
    </row>
    <row r="3510" spans="1:24" s="21" customFormat="1" ht="24" customHeight="1" x14ac:dyDescent="0.25">
      <c r="A3510" s="24" t="s">
        <v>15163</v>
      </c>
      <c r="B3510" s="25" t="s">
        <v>19096</v>
      </c>
      <c r="C3510" s="24">
        <v>4139</v>
      </c>
      <c r="D3510" s="24" t="s">
        <v>17076</v>
      </c>
      <c r="E3510" s="24" t="s">
        <v>11005</v>
      </c>
      <c r="F3510" s="26">
        <f>Table134[[#This Row],[ToMeasure]]-Table134[[#This Row],[FromMeasure]]</f>
        <v>0.89505299999999999</v>
      </c>
      <c r="G3510" s="27" t="s">
        <v>11006</v>
      </c>
      <c r="H3510" s="37">
        <v>0</v>
      </c>
      <c r="I3510" s="24" t="s">
        <v>3082</v>
      </c>
      <c r="J3510" s="37">
        <v>0.89505299999999999</v>
      </c>
      <c r="K3510" s="24" t="s">
        <v>3294</v>
      </c>
      <c r="L3510" s="28">
        <v>409</v>
      </c>
      <c r="M3510" s="28">
        <v>122</v>
      </c>
      <c r="N3510" s="28">
        <v>531</v>
      </c>
      <c r="O3510" s="25" t="s">
        <v>25885</v>
      </c>
      <c r="P3510" s="24">
        <v>9</v>
      </c>
      <c r="Q3510" s="24">
        <v>86</v>
      </c>
      <c r="R3510" s="28">
        <v>64</v>
      </c>
      <c r="S3510" s="28">
        <v>30</v>
      </c>
      <c r="T3510" s="29">
        <v>0.17702448210922786</v>
      </c>
      <c r="U3510" s="28">
        <v>924</v>
      </c>
      <c r="V3510" s="63"/>
      <c r="W3510" s="61">
        <f>(Table134[[#This Row],[2042 Future AADT]]-Table134[[#This Row],[AADT 2022]])/20*($W$5-2022)+Table134[[#This Row],[AADT 2022]]</f>
        <v>924</v>
      </c>
      <c r="X3510" s="63"/>
    </row>
    <row r="3511" spans="1:24" s="21" customFormat="1" ht="24" customHeight="1" x14ac:dyDescent="0.25">
      <c r="A3511" s="24" t="s">
        <v>11004</v>
      </c>
      <c r="B3511" s="25" t="s">
        <v>19105</v>
      </c>
      <c r="C3511" s="24">
        <v>4159</v>
      </c>
      <c r="D3511" s="24" t="s">
        <v>17076</v>
      </c>
      <c r="E3511" s="24" t="s">
        <v>11005</v>
      </c>
      <c r="F3511" s="26">
        <f>Table134[[#This Row],[ToMeasure]]-Table134[[#This Row],[FromMeasure]]</f>
        <v>0.19686209999999882</v>
      </c>
      <c r="G3511" s="27" t="s">
        <v>11006</v>
      </c>
      <c r="H3511" s="37">
        <v>8.3461335000000005</v>
      </c>
      <c r="I3511" s="24" t="s">
        <v>3294</v>
      </c>
      <c r="J3511" s="37">
        <v>8.5429955999999994</v>
      </c>
      <c r="K3511" s="24" t="s">
        <v>321</v>
      </c>
      <c r="L3511" s="28">
        <v>23</v>
      </c>
      <c r="M3511" s="28">
        <v>25</v>
      </c>
      <c r="N3511" s="28">
        <v>48</v>
      </c>
      <c r="O3511" s="25" t="s">
        <v>25886</v>
      </c>
      <c r="P3511" s="24">
        <v>21</v>
      </c>
      <c r="Q3511" s="24">
        <v>80</v>
      </c>
      <c r="R3511" s="28">
        <v>3</v>
      </c>
      <c r="S3511" s="28">
        <v>2</v>
      </c>
      <c r="T3511" s="29">
        <v>0.10416666666666667</v>
      </c>
      <c r="U3511" s="28">
        <v>110</v>
      </c>
      <c r="V3511" s="63"/>
      <c r="W3511" s="61">
        <f>(Table134[[#This Row],[2042 Future AADT]]-Table134[[#This Row],[AADT 2022]])/20*($W$5-2022)+Table134[[#This Row],[AADT 2022]]</f>
        <v>110</v>
      </c>
      <c r="X3511" s="63"/>
    </row>
    <row r="3512" spans="1:24" s="21" customFormat="1" ht="24" customHeight="1" x14ac:dyDescent="0.25">
      <c r="A3512" s="24" t="s">
        <v>16972</v>
      </c>
      <c r="B3512" s="25" t="s">
        <v>19104</v>
      </c>
      <c r="C3512" s="24">
        <v>4158</v>
      </c>
      <c r="D3512" s="24" t="s">
        <v>17076</v>
      </c>
      <c r="E3512" s="24" t="s">
        <v>11005</v>
      </c>
      <c r="F3512" s="26">
        <f>Table134[[#This Row],[ToMeasure]]-Table134[[#This Row],[FromMeasure]]</f>
        <v>0.23904980000000009</v>
      </c>
      <c r="G3512" s="27" t="s">
        <v>11006</v>
      </c>
      <c r="H3512" s="37">
        <v>8.5429955999999994</v>
      </c>
      <c r="I3512" s="24" t="s">
        <v>321</v>
      </c>
      <c r="J3512" s="37">
        <v>8.7820453999999994</v>
      </c>
      <c r="K3512" s="24" t="s">
        <v>3294</v>
      </c>
      <c r="L3512" s="28">
        <v>239</v>
      </c>
      <c r="M3512" s="28">
        <v>228</v>
      </c>
      <c r="N3512" s="28">
        <v>467</v>
      </c>
      <c r="O3512" s="25" t="s">
        <v>25887</v>
      </c>
      <c r="P3512" s="24">
        <v>13</v>
      </c>
      <c r="Q3512" s="24">
        <v>61</v>
      </c>
      <c r="R3512" s="28">
        <v>33</v>
      </c>
      <c r="S3512" s="28">
        <v>16</v>
      </c>
      <c r="T3512" s="29">
        <v>0.10492505353319058</v>
      </c>
      <c r="U3512" s="28">
        <v>1071</v>
      </c>
      <c r="V3512" s="63"/>
      <c r="W3512" s="61">
        <f>(Table134[[#This Row],[2042 Future AADT]]-Table134[[#This Row],[AADT 2022]])/20*($W$5-2022)+Table134[[#This Row],[AADT 2022]]</f>
        <v>1071</v>
      </c>
      <c r="X3512" s="63"/>
    </row>
    <row r="3513" spans="1:24" s="21" customFormat="1" ht="24" customHeight="1" x14ac:dyDescent="0.25">
      <c r="A3513" s="24" t="s">
        <v>11008</v>
      </c>
      <c r="B3513" s="25" t="s">
        <v>19096</v>
      </c>
      <c r="C3513" s="24">
        <v>4139</v>
      </c>
      <c r="D3513" s="24" t="s">
        <v>17076</v>
      </c>
      <c r="E3513" s="24" t="s">
        <v>11009</v>
      </c>
      <c r="F3513" s="26">
        <f>Table134[[#This Row],[ToMeasure]]-Table134[[#This Row],[FromMeasure]]</f>
        <v>2.1606200000000353E-2</v>
      </c>
      <c r="G3513" s="27" t="s">
        <v>11006</v>
      </c>
      <c r="H3513" s="37">
        <v>2.2329675999999998</v>
      </c>
      <c r="I3513" s="24" t="s">
        <v>3082</v>
      </c>
      <c r="J3513" s="37">
        <v>2.2545738000000002</v>
      </c>
      <c r="K3513" s="24" t="s">
        <v>3294</v>
      </c>
      <c r="L3513" s="28">
        <v>409</v>
      </c>
      <c r="M3513" s="28">
        <v>122</v>
      </c>
      <c r="N3513" s="28">
        <v>531</v>
      </c>
      <c r="O3513" s="25" t="s">
        <v>25885</v>
      </c>
      <c r="P3513" s="24">
        <v>9</v>
      </c>
      <c r="Q3513" s="24" t="s">
        <v>203</v>
      </c>
      <c r="R3513" s="28">
        <v>64</v>
      </c>
      <c r="S3513" s="28">
        <v>30</v>
      </c>
      <c r="T3513" s="29">
        <v>0.17702448210922786</v>
      </c>
      <c r="U3513" s="28">
        <v>924</v>
      </c>
      <c r="V3513" s="63"/>
      <c r="W3513" s="61">
        <f>(Table134[[#This Row],[2042 Future AADT]]-Table134[[#This Row],[AADT 2022]])/20*($W$5-2022)+Table134[[#This Row],[AADT 2022]]</f>
        <v>924</v>
      </c>
      <c r="X3513" s="63"/>
    </row>
    <row r="3514" spans="1:24" s="21" customFormat="1" ht="24" customHeight="1" x14ac:dyDescent="0.25">
      <c r="A3514" s="24" t="s">
        <v>11021</v>
      </c>
      <c r="B3514" s="25" t="s">
        <v>19087</v>
      </c>
      <c r="C3514" s="24">
        <v>4099</v>
      </c>
      <c r="D3514" s="24" t="s">
        <v>17076</v>
      </c>
      <c r="E3514" s="24" t="s">
        <v>11022</v>
      </c>
      <c r="F3514" s="26">
        <f>Table134[[#This Row],[ToMeasure]]-Table134[[#This Row],[FromMeasure]]</f>
        <v>0.89043395000000025</v>
      </c>
      <c r="G3514" s="27" t="s">
        <v>11023</v>
      </c>
      <c r="H3514" s="37">
        <v>8.2670694000000005</v>
      </c>
      <c r="I3514" s="24" t="s">
        <v>11024</v>
      </c>
      <c r="J3514" s="37">
        <v>9.1575033500000007</v>
      </c>
      <c r="K3514" s="24" t="s">
        <v>313</v>
      </c>
      <c r="L3514" s="28">
        <v>95</v>
      </c>
      <c r="M3514" s="28">
        <v>19</v>
      </c>
      <c r="N3514" s="28">
        <v>114</v>
      </c>
      <c r="O3514" s="25" t="s">
        <v>25888</v>
      </c>
      <c r="P3514" s="24">
        <v>27</v>
      </c>
      <c r="Q3514" s="24">
        <v>78</v>
      </c>
      <c r="R3514" s="28">
        <v>4</v>
      </c>
      <c r="S3514" s="28">
        <v>5</v>
      </c>
      <c r="T3514" s="29">
        <v>7.8947368421052627E-2</v>
      </c>
      <c r="U3514" s="28">
        <v>342</v>
      </c>
      <c r="V3514" s="63"/>
      <c r="W3514" s="61">
        <f>(Table134[[#This Row],[2042 Future AADT]]-Table134[[#This Row],[AADT 2022]])/20*($W$5-2022)+Table134[[#This Row],[AADT 2022]]</f>
        <v>342</v>
      </c>
      <c r="X3514" s="63"/>
    </row>
    <row r="3515" spans="1:24" s="21" customFormat="1" ht="24" customHeight="1" x14ac:dyDescent="0.25">
      <c r="A3515" s="24" t="s">
        <v>15186</v>
      </c>
      <c r="B3515" s="25" t="s">
        <v>17089</v>
      </c>
      <c r="C3515" s="24" t="s">
        <v>26017</v>
      </c>
      <c r="D3515" s="24" t="s">
        <v>17076</v>
      </c>
      <c r="E3515" s="24" t="s">
        <v>11022</v>
      </c>
      <c r="F3515" s="26">
        <f>Table134[[#This Row],[ToMeasure]]-Table134[[#This Row],[FromMeasure]]</f>
        <v>1.0636271600000011</v>
      </c>
      <c r="G3515" s="27" t="s">
        <v>11023</v>
      </c>
      <c r="H3515" s="37">
        <v>9.4657885299999993</v>
      </c>
      <c r="I3515" s="24" t="s">
        <v>313</v>
      </c>
      <c r="J3515" s="37">
        <v>10.52941569</v>
      </c>
      <c r="K3515" s="24" t="s">
        <v>15187</v>
      </c>
      <c r="L3515" s="28">
        <v>789</v>
      </c>
      <c r="M3515" s="28">
        <v>826</v>
      </c>
      <c r="N3515" s="28">
        <v>1615</v>
      </c>
      <c r="O3515" s="25" t="s">
        <v>25889</v>
      </c>
      <c r="P3515" s="24">
        <v>10</v>
      </c>
      <c r="Q3515" s="24">
        <v>61</v>
      </c>
      <c r="R3515" s="28">
        <v>64</v>
      </c>
      <c r="S3515" s="28">
        <v>23</v>
      </c>
      <c r="T3515" s="29">
        <v>5.3869969040247677E-2</v>
      </c>
      <c r="U3515" s="28">
        <v>4472</v>
      </c>
      <c r="V3515" s="63"/>
      <c r="W3515" s="61">
        <f>(Table134[[#This Row],[2042 Future AADT]]-Table134[[#This Row],[AADT 2022]])/20*($W$5-2022)+Table134[[#This Row],[AADT 2022]]</f>
        <v>4472</v>
      </c>
      <c r="X3515" s="63"/>
    </row>
    <row r="3516" spans="1:24" s="21" customFormat="1" ht="24" customHeight="1" x14ac:dyDescent="0.25">
      <c r="A3516" s="24" t="s">
        <v>11033</v>
      </c>
      <c r="B3516" s="25" t="s">
        <v>19920</v>
      </c>
      <c r="C3516" s="24">
        <v>5448</v>
      </c>
      <c r="D3516" s="24" t="s">
        <v>17076</v>
      </c>
      <c r="E3516" s="24" t="s">
        <v>11034</v>
      </c>
      <c r="F3516" s="26">
        <f>Table134[[#This Row],[ToMeasure]]-Table134[[#This Row],[FromMeasure]]</f>
        <v>2.4389457300000004</v>
      </c>
      <c r="G3516" s="27" t="s">
        <v>11035</v>
      </c>
      <c r="H3516" s="37">
        <v>0.59154503000000003</v>
      </c>
      <c r="I3516" s="24" t="s">
        <v>11036</v>
      </c>
      <c r="J3516" s="37">
        <v>3.0304907600000002</v>
      </c>
      <c r="K3516" s="24" t="s">
        <v>706</v>
      </c>
      <c r="L3516" s="28">
        <v>7704</v>
      </c>
      <c r="M3516" s="28">
        <v>4637</v>
      </c>
      <c r="N3516" s="28">
        <v>12341</v>
      </c>
      <c r="O3516" s="25" t="s">
        <v>25890</v>
      </c>
      <c r="P3516" s="24">
        <v>13</v>
      </c>
      <c r="Q3516" s="24">
        <v>85</v>
      </c>
      <c r="R3516" s="28">
        <v>382</v>
      </c>
      <c r="S3516" s="28">
        <v>1480</v>
      </c>
      <c r="T3516" s="29">
        <v>0.15087918321043675</v>
      </c>
      <c r="U3516" s="28">
        <v>24039</v>
      </c>
      <c r="V3516" s="63"/>
      <c r="W3516" s="61">
        <f>(Table134[[#This Row],[2042 Future AADT]]-Table134[[#This Row],[AADT 2022]])/20*($W$5-2022)+Table134[[#This Row],[AADT 2022]]</f>
        <v>24039</v>
      </c>
      <c r="X3516" s="63"/>
    </row>
    <row r="3517" spans="1:24" s="21" customFormat="1" ht="24" customHeight="1" x14ac:dyDescent="0.25">
      <c r="A3517" s="24" t="s">
        <v>14675</v>
      </c>
      <c r="B3517" s="25" t="s">
        <v>19921</v>
      </c>
      <c r="C3517" s="24">
        <v>5449</v>
      </c>
      <c r="D3517" s="24" t="s">
        <v>17076</v>
      </c>
      <c r="E3517" s="24" t="s">
        <v>11034</v>
      </c>
      <c r="F3517" s="26">
        <f>Table134[[#This Row],[ToMeasure]]-Table134[[#This Row],[FromMeasure]]</f>
        <v>0.39024944999999978</v>
      </c>
      <c r="G3517" s="27" t="s">
        <v>11035</v>
      </c>
      <c r="H3517" s="37">
        <v>3.0304907600000002</v>
      </c>
      <c r="I3517" s="24" t="s">
        <v>706</v>
      </c>
      <c r="J3517" s="37">
        <v>3.4207402099999999</v>
      </c>
      <c r="K3517" s="24" t="s">
        <v>154</v>
      </c>
      <c r="L3517" s="28">
        <v>1551</v>
      </c>
      <c r="M3517" s="28">
        <v>1487</v>
      </c>
      <c r="N3517" s="28">
        <v>3038</v>
      </c>
      <c r="O3517" s="25" t="s">
        <v>25891</v>
      </c>
      <c r="P3517" s="24">
        <v>11</v>
      </c>
      <c r="Q3517" s="24">
        <v>53</v>
      </c>
      <c r="R3517" s="28">
        <v>95</v>
      </c>
      <c r="S3517" s="28">
        <v>364</v>
      </c>
      <c r="T3517" s="29">
        <v>0.15108624094799211</v>
      </c>
      <c r="U3517" s="28">
        <v>5918</v>
      </c>
      <c r="V3517" s="63"/>
      <c r="W3517" s="61">
        <f>(Table134[[#This Row],[2042 Future AADT]]-Table134[[#This Row],[AADT 2022]])/20*($W$5-2022)+Table134[[#This Row],[AADT 2022]]</f>
        <v>5918</v>
      </c>
      <c r="X3517" s="63"/>
    </row>
    <row r="3518" spans="1:24" s="21" customFormat="1" ht="24" customHeight="1" x14ac:dyDescent="0.25">
      <c r="A3518" s="24" t="s">
        <v>14677</v>
      </c>
      <c r="B3518" s="25" t="s">
        <v>19912</v>
      </c>
      <c r="C3518" s="24">
        <v>5438</v>
      </c>
      <c r="D3518" s="24" t="s">
        <v>17076</v>
      </c>
      <c r="E3518" s="24" t="s">
        <v>11034</v>
      </c>
      <c r="F3518" s="26">
        <f>Table134[[#This Row],[ToMeasure]]-Table134[[#This Row],[FromMeasure]]</f>
        <v>2.2511030300000003</v>
      </c>
      <c r="G3518" s="27" t="s">
        <v>11035</v>
      </c>
      <c r="H3518" s="37">
        <v>3.4207402099999999</v>
      </c>
      <c r="I3518" s="24" t="s">
        <v>154</v>
      </c>
      <c r="J3518" s="37">
        <v>5.6718432400000003</v>
      </c>
      <c r="K3518" s="24" t="s">
        <v>10206</v>
      </c>
      <c r="L3518" s="28">
        <v>849</v>
      </c>
      <c r="M3518" s="28">
        <v>1414</v>
      </c>
      <c r="N3518" s="28">
        <v>2263</v>
      </c>
      <c r="O3518" s="25" t="s">
        <v>25892</v>
      </c>
      <c r="P3518" s="24">
        <v>9</v>
      </c>
      <c r="Q3518" s="24">
        <v>60</v>
      </c>
      <c r="R3518" s="28">
        <v>69</v>
      </c>
      <c r="S3518" s="28">
        <v>269</v>
      </c>
      <c r="T3518" s="29">
        <v>0.14935925762262484</v>
      </c>
      <c r="U3518" s="28">
        <v>4408</v>
      </c>
      <c r="V3518" s="63"/>
      <c r="W3518" s="61">
        <f>(Table134[[#This Row],[2042 Future AADT]]-Table134[[#This Row],[AADT 2022]])/20*($W$5-2022)+Table134[[#This Row],[AADT 2022]]</f>
        <v>4408</v>
      </c>
      <c r="X3518" s="63"/>
    </row>
    <row r="3519" spans="1:24" s="21" customFormat="1" ht="24" customHeight="1" x14ac:dyDescent="0.25">
      <c r="A3519" s="24" t="s">
        <v>11038</v>
      </c>
      <c r="B3519" s="25" t="s">
        <v>19929</v>
      </c>
      <c r="C3519" s="24">
        <v>5459</v>
      </c>
      <c r="D3519" s="24" t="s">
        <v>17076</v>
      </c>
      <c r="E3519" s="24" t="s">
        <v>11034</v>
      </c>
      <c r="F3519" s="26">
        <f>Table134[[#This Row],[ToMeasure]]-Table134[[#This Row],[FromMeasure]]</f>
        <v>0.28128138000000114</v>
      </c>
      <c r="G3519" s="27" t="s">
        <v>11035</v>
      </c>
      <c r="H3519" s="37">
        <v>10.829419</v>
      </c>
      <c r="I3519" s="24" t="s">
        <v>2414</v>
      </c>
      <c r="J3519" s="37">
        <v>11.110700380000001</v>
      </c>
      <c r="K3519" s="24" t="s">
        <v>708</v>
      </c>
      <c r="L3519" s="28">
        <v>63</v>
      </c>
      <c r="M3519" s="28">
        <v>57</v>
      </c>
      <c r="N3519" s="28">
        <v>120</v>
      </c>
      <c r="O3519" s="25" t="s">
        <v>25893</v>
      </c>
      <c r="P3519" s="24">
        <v>13</v>
      </c>
      <c r="Q3519" s="24">
        <v>57</v>
      </c>
      <c r="R3519" s="28">
        <v>9</v>
      </c>
      <c r="S3519" s="28">
        <v>2</v>
      </c>
      <c r="T3519" s="29">
        <v>9.166666666666666E-2</v>
      </c>
      <c r="U3519" s="28">
        <v>203</v>
      </c>
      <c r="V3519" s="63"/>
      <c r="W3519" s="61">
        <f>(Table134[[#This Row],[2042 Future AADT]]-Table134[[#This Row],[AADT 2022]])/20*($W$5-2022)+Table134[[#This Row],[AADT 2022]]</f>
        <v>203</v>
      </c>
      <c r="X3519" s="63"/>
    </row>
    <row r="3520" spans="1:24" s="21" customFormat="1" ht="24" customHeight="1" x14ac:dyDescent="0.25">
      <c r="A3520" s="24" t="s">
        <v>16988</v>
      </c>
      <c r="B3520" s="25" t="s">
        <v>19928</v>
      </c>
      <c r="C3520" s="24">
        <v>5458</v>
      </c>
      <c r="D3520" s="24" t="s">
        <v>17076</v>
      </c>
      <c r="E3520" s="24" t="s">
        <v>11034</v>
      </c>
      <c r="F3520" s="26">
        <f>Table134[[#This Row],[ToMeasure]]-Table134[[#This Row],[FromMeasure]]</f>
        <v>0.56513546999999953</v>
      </c>
      <c r="G3520" s="27" t="s">
        <v>11035</v>
      </c>
      <c r="H3520" s="37">
        <v>11.110700380000001</v>
      </c>
      <c r="I3520" s="24" t="s">
        <v>708</v>
      </c>
      <c r="J3520" s="37">
        <v>11.67583585</v>
      </c>
      <c r="K3520" s="24" t="s">
        <v>16989</v>
      </c>
      <c r="L3520" s="28">
        <v>44</v>
      </c>
      <c r="M3520" s="28">
        <v>0</v>
      </c>
      <c r="N3520" s="28">
        <v>44</v>
      </c>
      <c r="O3520" s="25" t="s">
        <v>25894</v>
      </c>
      <c r="P3520" s="24">
        <v>20</v>
      </c>
      <c r="Q3520" s="24" t="s">
        <v>203</v>
      </c>
      <c r="R3520" s="28">
        <v>2</v>
      </c>
      <c r="S3520" s="28">
        <v>3</v>
      </c>
      <c r="T3520" s="29">
        <v>0.11363636363636363</v>
      </c>
      <c r="U3520" s="28">
        <v>66</v>
      </c>
      <c r="V3520" s="63"/>
      <c r="W3520" s="61">
        <f>(Table134[[#This Row],[2042 Future AADT]]-Table134[[#This Row],[AADT 2022]])/20*($W$5-2022)+Table134[[#This Row],[AADT 2022]]</f>
        <v>66</v>
      </c>
      <c r="X3520" s="63"/>
    </row>
    <row r="3521" spans="1:24" s="21" customFormat="1" ht="24" customHeight="1" x14ac:dyDescent="0.25">
      <c r="A3521" s="24" t="s">
        <v>11040</v>
      </c>
      <c r="B3521" s="25" t="s">
        <v>19937</v>
      </c>
      <c r="C3521" s="24">
        <v>5469</v>
      </c>
      <c r="D3521" s="24" t="s">
        <v>17076</v>
      </c>
      <c r="E3521" s="24" t="s">
        <v>11034</v>
      </c>
      <c r="F3521" s="26">
        <f>Table134[[#This Row],[ToMeasure]]-Table134[[#This Row],[FromMeasure]]</f>
        <v>0.42202739999999928</v>
      </c>
      <c r="G3521" s="27" t="s">
        <v>11035</v>
      </c>
      <c r="H3521" s="37">
        <v>13.810090600000001</v>
      </c>
      <c r="I3521" s="24" t="s">
        <v>2414</v>
      </c>
      <c r="J3521" s="37">
        <v>14.232118</v>
      </c>
      <c r="K3521" s="24" t="s">
        <v>4356</v>
      </c>
      <c r="L3521" s="28">
        <v>19</v>
      </c>
      <c r="M3521" s="28">
        <v>21</v>
      </c>
      <c r="N3521" s="28">
        <v>40</v>
      </c>
      <c r="O3521" s="25" t="s">
        <v>25895</v>
      </c>
      <c r="P3521" s="24">
        <v>22</v>
      </c>
      <c r="Q3521" s="24">
        <v>63</v>
      </c>
      <c r="R3521" s="28">
        <v>3</v>
      </c>
      <c r="S3521" s="28">
        <v>5</v>
      </c>
      <c r="T3521" s="29">
        <v>0.2</v>
      </c>
      <c r="U3521" s="28">
        <v>60</v>
      </c>
      <c r="V3521" s="63"/>
      <c r="W3521" s="61">
        <f>(Table134[[#This Row],[2042 Future AADT]]-Table134[[#This Row],[AADT 2022]])/20*($W$5-2022)+Table134[[#This Row],[AADT 2022]]</f>
        <v>60</v>
      </c>
      <c r="X3521" s="63"/>
    </row>
    <row r="3522" spans="1:24" s="21" customFormat="1" ht="24" customHeight="1" x14ac:dyDescent="0.25">
      <c r="A3522" s="24" t="s">
        <v>11042</v>
      </c>
      <c r="B3522" s="25" t="s">
        <v>19945</v>
      </c>
      <c r="C3522" s="24">
        <v>5479</v>
      </c>
      <c r="D3522" s="24" t="s">
        <v>17076</v>
      </c>
      <c r="E3522" s="24" t="s">
        <v>11034</v>
      </c>
      <c r="F3522" s="26">
        <f>Table134[[#This Row],[ToMeasure]]-Table134[[#This Row],[FromMeasure]]</f>
        <v>0.35002839999999935</v>
      </c>
      <c r="G3522" s="27" t="s">
        <v>11035</v>
      </c>
      <c r="H3522" s="37">
        <v>15.645086600000001</v>
      </c>
      <c r="I3522" s="24" t="s">
        <v>11043</v>
      </c>
      <c r="J3522" s="37">
        <v>15.995115</v>
      </c>
      <c r="K3522" s="24" t="s">
        <v>712</v>
      </c>
      <c r="L3522" s="28">
        <v>29</v>
      </c>
      <c r="M3522" s="28">
        <v>29</v>
      </c>
      <c r="N3522" s="28">
        <v>58</v>
      </c>
      <c r="O3522" s="25" t="s">
        <v>25896</v>
      </c>
      <c r="P3522" s="24">
        <v>26</v>
      </c>
      <c r="Q3522" s="24">
        <v>57</v>
      </c>
      <c r="R3522" s="28">
        <v>5</v>
      </c>
      <c r="S3522" s="28">
        <v>6</v>
      </c>
      <c r="T3522" s="29">
        <v>0.18965517241379309</v>
      </c>
      <c r="U3522" s="28">
        <v>87</v>
      </c>
      <c r="V3522" s="63"/>
      <c r="W3522" s="61">
        <f>(Table134[[#This Row],[2042 Future AADT]]-Table134[[#This Row],[AADT 2022]])/20*($W$5-2022)+Table134[[#This Row],[AADT 2022]]</f>
        <v>87</v>
      </c>
      <c r="X3522" s="63"/>
    </row>
    <row r="3523" spans="1:24" s="21" customFormat="1" ht="24" customHeight="1" x14ac:dyDescent="0.25">
      <c r="A3523" s="24" t="s">
        <v>11045</v>
      </c>
      <c r="B3523" s="25" t="s">
        <v>19944</v>
      </c>
      <c r="C3523" s="24">
        <v>5478</v>
      </c>
      <c r="D3523" s="24" t="s">
        <v>17076</v>
      </c>
      <c r="E3523" s="24" t="s">
        <v>11034</v>
      </c>
      <c r="F3523" s="26">
        <f>Table134[[#This Row],[ToMeasure]]-Table134[[#This Row],[FromMeasure]]</f>
        <v>2.21129</v>
      </c>
      <c r="G3523" s="27" t="s">
        <v>11035</v>
      </c>
      <c r="H3523" s="37">
        <v>15.995115</v>
      </c>
      <c r="I3523" s="24" t="s">
        <v>712</v>
      </c>
      <c r="J3523" s="37">
        <v>18.206405</v>
      </c>
      <c r="K3523" s="24" t="s">
        <v>11046</v>
      </c>
      <c r="L3523" s="28">
        <v>193</v>
      </c>
      <c r="M3523" s="28">
        <v>285</v>
      </c>
      <c r="N3523" s="28">
        <v>478</v>
      </c>
      <c r="O3523" s="25" t="s">
        <v>25897</v>
      </c>
      <c r="P3523" s="24">
        <v>11</v>
      </c>
      <c r="Q3523" s="24">
        <v>50</v>
      </c>
      <c r="R3523" s="28">
        <v>49</v>
      </c>
      <c r="S3523" s="28">
        <v>7</v>
      </c>
      <c r="T3523" s="29">
        <v>0.11715481171548117</v>
      </c>
      <c r="U3523" s="28">
        <v>904</v>
      </c>
      <c r="V3523" s="63"/>
      <c r="W3523" s="61">
        <f>(Table134[[#This Row],[2042 Future AADT]]-Table134[[#This Row],[AADT 2022]])/20*($W$5-2022)+Table134[[#This Row],[AADT 2022]]</f>
        <v>904</v>
      </c>
      <c r="X3523" s="63"/>
    </row>
    <row r="3524" spans="1:24" s="21" customFormat="1" ht="24" customHeight="1" x14ac:dyDescent="0.25">
      <c r="A3524" s="24" t="s">
        <v>11048</v>
      </c>
      <c r="B3524" s="25" t="s">
        <v>19952</v>
      </c>
      <c r="C3524" s="24">
        <v>5489</v>
      </c>
      <c r="D3524" s="24" t="s">
        <v>17076</v>
      </c>
      <c r="E3524" s="24" t="s">
        <v>11034</v>
      </c>
      <c r="F3524" s="26">
        <f>Table134[[#This Row],[ToMeasure]]-Table134[[#This Row],[FromMeasure]]</f>
        <v>0.42369460000000103</v>
      </c>
      <c r="G3524" s="27" t="s">
        <v>11035</v>
      </c>
      <c r="H3524" s="37">
        <v>18.206405</v>
      </c>
      <c r="I3524" s="24" t="s">
        <v>11046</v>
      </c>
      <c r="J3524" s="37">
        <v>18.630099600000001</v>
      </c>
      <c r="K3524" s="24" t="s">
        <v>714</v>
      </c>
      <c r="L3524" s="28">
        <v>177</v>
      </c>
      <c r="M3524" s="28">
        <v>261</v>
      </c>
      <c r="N3524" s="28">
        <v>438</v>
      </c>
      <c r="O3524" s="25" t="s">
        <v>25898</v>
      </c>
      <c r="P3524" s="24">
        <v>15</v>
      </c>
      <c r="Q3524" s="24">
        <v>52</v>
      </c>
      <c r="R3524" s="28">
        <v>43</v>
      </c>
      <c r="S3524" s="28">
        <v>18</v>
      </c>
      <c r="T3524" s="29">
        <v>0.13926940639269406</v>
      </c>
      <c r="U3524" s="28">
        <v>828</v>
      </c>
      <c r="V3524" s="63"/>
      <c r="W3524" s="61">
        <f>(Table134[[#This Row],[2042 Future AADT]]-Table134[[#This Row],[AADT 2022]])/20*($W$5-2022)+Table134[[#This Row],[AADT 2022]]</f>
        <v>828</v>
      </c>
      <c r="X3524" s="63"/>
    </row>
    <row r="3525" spans="1:24" s="21" customFormat="1" ht="24" customHeight="1" x14ac:dyDescent="0.25">
      <c r="A3525" s="24" t="s">
        <v>16991</v>
      </c>
      <c r="B3525" s="25" t="s">
        <v>19951</v>
      </c>
      <c r="C3525" s="24">
        <v>5488</v>
      </c>
      <c r="D3525" s="24" t="s">
        <v>17076</v>
      </c>
      <c r="E3525" s="24" t="s">
        <v>11034</v>
      </c>
      <c r="F3525" s="26">
        <f>Table134[[#This Row],[ToMeasure]]-Table134[[#This Row],[FromMeasure]]</f>
        <v>2.6397839999999988</v>
      </c>
      <c r="G3525" s="27" t="s">
        <v>11035</v>
      </c>
      <c r="H3525" s="37">
        <v>18.630099600000001</v>
      </c>
      <c r="I3525" s="24" t="s">
        <v>714</v>
      </c>
      <c r="J3525" s="37">
        <v>21.2698836</v>
      </c>
      <c r="K3525" s="24" t="s">
        <v>14680</v>
      </c>
      <c r="L3525" s="28">
        <v>305</v>
      </c>
      <c r="M3525" s="28">
        <v>274</v>
      </c>
      <c r="N3525" s="28">
        <v>579</v>
      </c>
      <c r="O3525" s="25" t="s">
        <v>25899</v>
      </c>
      <c r="P3525" s="24">
        <v>14</v>
      </c>
      <c r="Q3525" s="24">
        <v>57</v>
      </c>
      <c r="R3525" s="28">
        <v>55</v>
      </c>
      <c r="S3525" s="28">
        <v>26</v>
      </c>
      <c r="T3525" s="29">
        <v>0.13989637305699482</v>
      </c>
      <c r="U3525" s="28">
        <v>1095</v>
      </c>
      <c r="V3525" s="63"/>
      <c r="W3525" s="61">
        <f>(Table134[[#This Row],[2042 Future AADT]]-Table134[[#This Row],[AADT 2022]])/20*($W$5-2022)+Table134[[#This Row],[AADT 2022]]</f>
        <v>1095</v>
      </c>
      <c r="X3525" s="63"/>
    </row>
    <row r="3526" spans="1:24" s="21" customFormat="1" ht="24" customHeight="1" x14ac:dyDescent="0.25">
      <c r="A3526" s="24" t="s">
        <v>14679</v>
      </c>
      <c r="B3526" s="25" t="s">
        <v>19961</v>
      </c>
      <c r="C3526" s="24">
        <v>5499</v>
      </c>
      <c r="D3526" s="24" t="s">
        <v>17076</v>
      </c>
      <c r="E3526" s="24" t="s">
        <v>11034</v>
      </c>
      <c r="F3526" s="26">
        <f>Table134[[#This Row],[ToMeasure]]-Table134[[#This Row],[FromMeasure]]</f>
        <v>0.84450199999999853</v>
      </c>
      <c r="G3526" s="27" t="s">
        <v>11035</v>
      </c>
      <c r="H3526" s="37">
        <v>21.2698836</v>
      </c>
      <c r="I3526" s="24" t="s">
        <v>14680</v>
      </c>
      <c r="J3526" s="37">
        <v>22.114385599999999</v>
      </c>
      <c r="K3526" s="24" t="s">
        <v>11051</v>
      </c>
      <c r="L3526" s="28">
        <v>590</v>
      </c>
      <c r="M3526" s="28">
        <v>600</v>
      </c>
      <c r="N3526" s="28">
        <v>1190</v>
      </c>
      <c r="O3526" s="25" t="s">
        <v>25900</v>
      </c>
      <c r="P3526" s="24">
        <v>11</v>
      </c>
      <c r="Q3526" s="24">
        <v>57</v>
      </c>
      <c r="R3526" s="28">
        <v>114</v>
      </c>
      <c r="S3526" s="28">
        <v>52</v>
      </c>
      <c r="T3526" s="29">
        <v>0.13949579831932774</v>
      </c>
      <c r="U3526" s="28">
        <v>2251</v>
      </c>
      <c r="V3526" s="63"/>
      <c r="W3526" s="61">
        <f>(Table134[[#This Row],[2042 Future AADT]]-Table134[[#This Row],[AADT 2022]])/20*($W$5-2022)+Table134[[#This Row],[AADT 2022]]</f>
        <v>2251</v>
      </c>
      <c r="X3526" s="63"/>
    </row>
    <row r="3527" spans="1:24" s="21" customFormat="1" ht="24" customHeight="1" x14ac:dyDescent="0.25">
      <c r="A3527" s="24" t="s">
        <v>11050</v>
      </c>
      <c r="B3527" s="25" t="s">
        <v>19960</v>
      </c>
      <c r="C3527" s="24">
        <v>5498</v>
      </c>
      <c r="D3527" s="24" t="s">
        <v>17076</v>
      </c>
      <c r="E3527" s="24" t="s">
        <v>11034</v>
      </c>
      <c r="F3527" s="26">
        <f>Table134[[#This Row],[ToMeasure]]-Table134[[#This Row],[FromMeasure]]</f>
        <v>1.2365097000000027</v>
      </c>
      <c r="G3527" s="27" t="s">
        <v>11035</v>
      </c>
      <c r="H3527" s="37">
        <v>22.114385599999999</v>
      </c>
      <c r="I3527" s="24" t="s">
        <v>11051</v>
      </c>
      <c r="J3527" s="37">
        <v>23.350895300000001</v>
      </c>
      <c r="K3527" s="24" t="s">
        <v>11052</v>
      </c>
      <c r="L3527" s="28">
        <v>1553</v>
      </c>
      <c r="M3527" s="28">
        <v>1421</v>
      </c>
      <c r="N3527" s="28">
        <v>2974</v>
      </c>
      <c r="O3527" s="25" t="s">
        <v>25901</v>
      </c>
      <c r="P3527" s="24">
        <v>10</v>
      </c>
      <c r="Q3527" s="24">
        <v>58</v>
      </c>
      <c r="R3527" s="28">
        <v>287</v>
      </c>
      <c r="S3527" s="28">
        <v>133</v>
      </c>
      <c r="T3527" s="29">
        <v>0.14122394082044384</v>
      </c>
      <c r="U3527" s="28">
        <v>4283</v>
      </c>
      <c r="V3527" s="63"/>
      <c r="W3527" s="61">
        <f>(Table134[[#This Row],[2042 Future AADT]]-Table134[[#This Row],[AADT 2022]])/20*($W$5-2022)+Table134[[#This Row],[AADT 2022]]</f>
        <v>4283</v>
      </c>
      <c r="X3527" s="63"/>
    </row>
    <row r="3528" spans="1:24" s="21" customFormat="1" ht="24" customHeight="1" x14ac:dyDescent="0.25">
      <c r="A3528" s="24" t="s">
        <v>15201</v>
      </c>
      <c r="B3528" s="25" t="s">
        <v>19970</v>
      </c>
      <c r="C3528" s="24">
        <v>5509</v>
      </c>
      <c r="D3528" s="24" t="s">
        <v>17076</v>
      </c>
      <c r="E3528" s="24" t="s">
        <v>11034</v>
      </c>
      <c r="F3528" s="26">
        <f>Table134[[#This Row],[ToMeasure]]-Table134[[#This Row],[FromMeasure]]</f>
        <v>2.0192805999999983</v>
      </c>
      <c r="G3528" s="27" t="s">
        <v>11035</v>
      </c>
      <c r="H3528" s="37">
        <v>23.350895300000001</v>
      </c>
      <c r="I3528" s="24" t="s">
        <v>11052</v>
      </c>
      <c r="J3528" s="37">
        <v>25.3701759</v>
      </c>
      <c r="K3528" s="24" t="s">
        <v>718</v>
      </c>
      <c r="L3528" s="28">
        <v>1316</v>
      </c>
      <c r="M3528" s="28">
        <v>0</v>
      </c>
      <c r="N3528" s="28">
        <v>1316</v>
      </c>
      <c r="O3528" s="25" t="s">
        <v>25902</v>
      </c>
      <c r="P3528" s="24">
        <v>11</v>
      </c>
      <c r="Q3528" s="24">
        <v>58</v>
      </c>
      <c r="R3528" s="28">
        <v>127</v>
      </c>
      <c r="S3528" s="28">
        <v>57</v>
      </c>
      <c r="T3528" s="29">
        <v>0.1398176291793313</v>
      </c>
      <c r="U3528" s="28">
        <v>1895</v>
      </c>
      <c r="V3528" s="63"/>
      <c r="W3528" s="61">
        <f>(Table134[[#This Row],[2042 Future AADT]]-Table134[[#This Row],[AADT 2022]])/20*($W$5-2022)+Table134[[#This Row],[AADT 2022]]</f>
        <v>1895</v>
      </c>
      <c r="X3528" s="63"/>
    </row>
    <row r="3529" spans="1:24" s="21" customFormat="1" ht="24" customHeight="1" x14ac:dyDescent="0.25">
      <c r="A3529" s="24" t="s">
        <v>16993</v>
      </c>
      <c r="B3529" s="25" t="s">
        <v>19969</v>
      </c>
      <c r="C3529" s="24">
        <v>5508</v>
      </c>
      <c r="D3529" s="24" t="s">
        <v>17076</v>
      </c>
      <c r="E3529" s="24" t="s">
        <v>11034</v>
      </c>
      <c r="F3529" s="26">
        <f>Table134[[#This Row],[ToMeasure]]-Table134[[#This Row],[FromMeasure]]</f>
        <v>0.64999549999999928</v>
      </c>
      <c r="G3529" s="27" t="s">
        <v>11035</v>
      </c>
      <c r="H3529" s="37">
        <v>25.3701759</v>
      </c>
      <c r="I3529" s="24" t="s">
        <v>718</v>
      </c>
      <c r="J3529" s="37">
        <v>26.020171399999999</v>
      </c>
      <c r="K3529" s="24" t="s">
        <v>16994</v>
      </c>
      <c r="L3529" s="28">
        <v>271</v>
      </c>
      <c r="M3529" s="28">
        <v>0</v>
      </c>
      <c r="N3529" s="28">
        <v>271</v>
      </c>
      <c r="O3529" s="25" t="s">
        <v>25903</v>
      </c>
      <c r="P3529" s="24">
        <v>11</v>
      </c>
      <c r="Q3529" s="24" t="s">
        <v>203</v>
      </c>
      <c r="R3529" s="28">
        <v>26</v>
      </c>
      <c r="S3529" s="28">
        <v>11</v>
      </c>
      <c r="T3529" s="29">
        <v>0.13653136531365315</v>
      </c>
      <c r="U3529" s="28">
        <v>390</v>
      </c>
      <c r="V3529" s="63"/>
      <c r="W3529" s="61">
        <f>(Table134[[#This Row],[2042 Future AADT]]-Table134[[#This Row],[AADT 2022]])/20*($W$5-2022)+Table134[[#This Row],[AADT 2022]]</f>
        <v>390</v>
      </c>
      <c r="X3529" s="63"/>
    </row>
    <row r="3530" spans="1:24" s="21" customFormat="1" ht="24" customHeight="1" x14ac:dyDescent="0.25">
      <c r="A3530" s="24" t="s">
        <v>15203</v>
      </c>
      <c r="B3530" s="25" t="s">
        <v>19979</v>
      </c>
      <c r="C3530" s="24">
        <v>5519</v>
      </c>
      <c r="D3530" s="24" t="s">
        <v>17076</v>
      </c>
      <c r="E3530" s="24" t="s">
        <v>11034</v>
      </c>
      <c r="F3530" s="26">
        <f>Table134[[#This Row],[ToMeasure]]-Table134[[#This Row],[FromMeasure]]</f>
        <v>0.17295749999999899</v>
      </c>
      <c r="G3530" s="27" t="s">
        <v>11035</v>
      </c>
      <c r="H3530" s="37">
        <v>27.041030800000001</v>
      </c>
      <c r="I3530" s="24" t="s">
        <v>2414</v>
      </c>
      <c r="J3530" s="37">
        <v>27.2139883</v>
      </c>
      <c r="K3530" s="24" t="s">
        <v>720</v>
      </c>
      <c r="L3530" s="28">
        <v>48</v>
      </c>
      <c r="M3530" s="28">
        <v>0</v>
      </c>
      <c r="N3530" s="28">
        <v>48</v>
      </c>
      <c r="O3530" s="25" t="s">
        <v>25904</v>
      </c>
      <c r="P3530" s="24">
        <v>51</v>
      </c>
      <c r="Q3530" s="24" t="s">
        <v>203</v>
      </c>
      <c r="R3530" s="28">
        <v>3</v>
      </c>
      <c r="S3530" s="28">
        <v>2</v>
      </c>
      <c r="T3530" s="29">
        <v>0.10416666666666667</v>
      </c>
      <c r="U3530" s="28">
        <v>81</v>
      </c>
      <c r="V3530" s="63"/>
      <c r="W3530" s="61">
        <f>(Table134[[#This Row],[2042 Future AADT]]-Table134[[#This Row],[AADT 2022]])/20*($W$5-2022)+Table134[[#This Row],[AADT 2022]]</f>
        <v>81</v>
      </c>
      <c r="X3530" s="63"/>
    </row>
    <row r="3531" spans="1:24" s="21" customFormat="1" ht="24" customHeight="1" x14ac:dyDescent="0.25">
      <c r="A3531" s="24" t="s">
        <v>15205</v>
      </c>
      <c r="B3531" s="25" t="s">
        <v>19978</v>
      </c>
      <c r="C3531" s="24">
        <v>5518</v>
      </c>
      <c r="D3531" s="24" t="s">
        <v>17076</v>
      </c>
      <c r="E3531" s="24" t="s">
        <v>11034</v>
      </c>
      <c r="F3531" s="26">
        <f>Table134[[#This Row],[ToMeasure]]-Table134[[#This Row],[FromMeasure]]</f>
        <v>1.8200028999999986</v>
      </c>
      <c r="G3531" s="27" t="s">
        <v>11035</v>
      </c>
      <c r="H3531" s="37">
        <v>27.2139883</v>
      </c>
      <c r="I3531" s="24" t="s">
        <v>720</v>
      </c>
      <c r="J3531" s="37">
        <v>29.033991199999999</v>
      </c>
      <c r="K3531" s="24" t="s">
        <v>14683</v>
      </c>
      <c r="L3531" s="28">
        <v>422</v>
      </c>
      <c r="M3531" s="28">
        <v>0</v>
      </c>
      <c r="N3531" s="28">
        <v>422</v>
      </c>
      <c r="O3531" s="25" t="s">
        <v>25905</v>
      </c>
      <c r="P3531" s="24">
        <v>11</v>
      </c>
      <c r="Q3531" s="24" t="s">
        <v>203</v>
      </c>
      <c r="R3531" s="28">
        <v>41</v>
      </c>
      <c r="S3531" s="28">
        <v>18</v>
      </c>
      <c r="T3531" s="29">
        <v>0.13981042654028436</v>
      </c>
      <c r="U3531" s="28">
        <v>608</v>
      </c>
      <c r="V3531" s="63"/>
      <c r="W3531" s="61">
        <f>(Table134[[#This Row],[2042 Future AADT]]-Table134[[#This Row],[AADT 2022]])/20*($W$5-2022)+Table134[[#This Row],[AADT 2022]]</f>
        <v>608</v>
      </c>
      <c r="X3531" s="63"/>
    </row>
    <row r="3532" spans="1:24" s="21" customFormat="1" ht="24" customHeight="1" x14ac:dyDescent="0.25">
      <c r="A3532" s="24" t="s">
        <v>14682</v>
      </c>
      <c r="B3532" s="25" t="s">
        <v>19988</v>
      </c>
      <c r="C3532" s="24">
        <v>5529</v>
      </c>
      <c r="D3532" s="24" t="s">
        <v>17076</v>
      </c>
      <c r="E3532" s="24" t="s">
        <v>11034</v>
      </c>
      <c r="F3532" s="26">
        <f>Table134[[#This Row],[ToMeasure]]-Table134[[#This Row],[FromMeasure]]</f>
        <v>1.6610311000000024</v>
      </c>
      <c r="G3532" s="27" t="s">
        <v>11035</v>
      </c>
      <c r="H3532" s="37">
        <v>29.033991199999999</v>
      </c>
      <c r="I3532" s="24" t="s">
        <v>14683</v>
      </c>
      <c r="J3532" s="37">
        <v>30.695022300000002</v>
      </c>
      <c r="K3532" s="24" t="s">
        <v>2414</v>
      </c>
      <c r="L3532" s="28">
        <v>947</v>
      </c>
      <c r="M3532" s="28">
        <v>0</v>
      </c>
      <c r="N3532" s="28">
        <v>947</v>
      </c>
      <c r="O3532" s="25" t="s">
        <v>25906</v>
      </c>
      <c r="P3532" s="24">
        <v>14</v>
      </c>
      <c r="Q3532" s="24" t="s">
        <v>203</v>
      </c>
      <c r="R3532" s="28">
        <v>91</v>
      </c>
      <c r="S3532" s="28">
        <v>43</v>
      </c>
      <c r="T3532" s="29">
        <v>0.14149947201689547</v>
      </c>
      <c r="U3532" s="28">
        <v>1364</v>
      </c>
      <c r="V3532" s="63"/>
      <c r="W3532" s="61">
        <f>(Table134[[#This Row],[2042 Future AADT]]-Table134[[#This Row],[AADT 2022]])/20*($W$5-2022)+Table134[[#This Row],[AADT 2022]]</f>
        <v>1364</v>
      </c>
      <c r="X3532" s="63"/>
    </row>
    <row r="3533" spans="1:24" s="21" customFormat="1" ht="24" customHeight="1" x14ac:dyDescent="0.25">
      <c r="A3533" s="24" t="s">
        <v>15207</v>
      </c>
      <c r="B3533" s="25" t="s">
        <v>19911</v>
      </c>
      <c r="C3533" s="24">
        <v>5436</v>
      </c>
      <c r="D3533" s="24" t="s">
        <v>17076</v>
      </c>
      <c r="E3533" s="24" t="s">
        <v>11055</v>
      </c>
      <c r="F3533" s="26">
        <f>Table134[[#This Row],[ToMeasure]]-Table134[[#This Row],[FromMeasure]]</f>
        <v>1.4672807400000001</v>
      </c>
      <c r="G3533" s="27" t="s">
        <v>11056</v>
      </c>
      <c r="H3533" s="37">
        <v>0.39790460999999999</v>
      </c>
      <c r="I3533" s="24" t="s">
        <v>846</v>
      </c>
      <c r="J3533" s="37">
        <v>1.86518535</v>
      </c>
      <c r="K3533" s="24" t="s">
        <v>14689</v>
      </c>
      <c r="L3533" s="28">
        <v>1167</v>
      </c>
      <c r="M3533" s="28">
        <v>0</v>
      </c>
      <c r="N3533" s="28">
        <v>1167</v>
      </c>
      <c r="O3533" s="25" t="s">
        <v>25907</v>
      </c>
      <c r="P3533" s="24">
        <v>9</v>
      </c>
      <c r="Q3533" s="24" t="s">
        <v>203</v>
      </c>
      <c r="R3533" s="28">
        <v>100</v>
      </c>
      <c r="S3533" s="28">
        <v>390</v>
      </c>
      <c r="T3533" s="29">
        <v>0.41988003427592119</v>
      </c>
      <c r="U3533" s="28">
        <v>2273</v>
      </c>
      <c r="V3533" s="63"/>
      <c r="W3533" s="61">
        <f>(Table134[[#This Row],[2042 Future AADT]]-Table134[[#This Row],[AADT 2022]])/20*($W$5-2022)+Table134[[#This Row],[AADT 2022]]</f>
        <v>2273</v>
      </c>
      <c r="X3533" s="63"/>
    </row>
    <row r="3534" spans="1:24" s="21" customFormat="1" ht="24" customHeight="1" x14ac:dyDescent="0.25">
      <c r="A3534" s="24" t="s">
        <v>14688</v>
      </c>
      <c r="B3534" s="25" t="s">
        <v>19919</v>
      </c>
      <c r="C3534" s="24">
        <v>5447</v>
      </c>
      <c r="D3534" s="24" t="s">
        <v>17076</v>
      </c>
      <c r="E3534" s="24" t="s">
        <v>11055</v>
      </c>
      <c r="F3534" s="26">
        <f>Table134[[#This Row],[ToMeasure]]-Table134[[#This Row],[FromMeasure]]</f>
        <v>1.4187408800000001</v>
      </c>
      <c r="G3534" s="27" t="s">
        <v>11056</v>
      </c>
      <c r="H3534" s="37">
        <v>1.86518535</v>
      </c>
      <c r="I3534" s="24" t="s">
        <v>14689</v>
      </c>
      <c r="J3534" s="37">
        <v>3.2839262300000001</v>
      </c>
      <c r="K3534" s="24" t="s">
        <v>706</v>
      </c>
      <c r="L3534" s="28">
        <v>885</v>
      </c>
      <c r="M3534" s="28">
        <v>1084</v>
      </c>
      <c r="N3534" s="28">
        <v>1969</v>
      </c>
      <c r="O3534" s="25" t="s">
        <v>25908</v>
      </c>
      <c r="P3534" s="24">
        <v>11</v>
      </c>
      <c r="Q3534" s="24">
        <v>55</v>
      </c>
      <c r="R3534" s="28">
        <v>59</v>
      </c>
      <c r="S3534" s="28">
        <v>235</v>
      </c>
      <c r="T3534" s="29">
        <v>0.14931437277805992</v>
      </c>
      <c r="U3534" s="28">
        <v>3337</v>
      </c>
      <c r="V3534" s="63"/>
      <c r="W3534" s="61">
        <f>(Table134[[#This Row],[2042 Future AADT]]-Table134[[#This Row],[AADT 2022]])/20*($W$5-2022)+Table134[[#This Row],[AADT 2022]]</f>
        <v>3337</v>
      </c>
      <c r="X3534" s="63"/>
    </row>
    <row r="3535" spans="1:24" s="21" customFormat="1" ht="24" customHeight="1" x14ac:dyDescent="0.25">
      <c r="A3535" s="24" t="s">
        <v>11054</v>
      </c>
      <c r="B3535" s="25" t="s">
        <v>19918</v>
      </c>
      <c r="C3535" s="24">
        <v>5446</v>
      </c>
      <c r="D3535" s="24" t="s">
        <v>17076</v>
      </c>
      <c r="E3535" s="24" t="s">
        <v>11055</v>
      </c>
      <c r="F3535" s="26">
        <f>Table134[[#This Row],[ToMeasure]]-Table134[[#This Row],[FromMeasure]]</f>
        <v>2.3887072700000003</v>
      </c>
      <c r="G3535" s="27" t="s">
        <v>11056</v>
      </c>
      <c r="H3535" s="37">
        <v>3.3193532100000001</v>
      </c>
      <c r="I3535" s="24" t="s">
        <v>706</v>
      </c>
      <c r="J3535" s="37">
        <v>5.7080604800000003</v>
      </c>
      <c r="K3535" s="24" t="s">
        <v>11057</v>
      </c>
      <c r="L3535" s="28">
        <v>1602</v>
      </c>
      <c r="M3535" s="28">
        <v>1581</v>
      </c>
      <c r="N3535" s="28">
        <v>3183</v>
      </c>
      <c r="O3535" s="25" t="s">
        <v>25909</v>
      </c>
      <c r="P3535" s="24">
        <v>10</v>
      </c>
      <c r="Q3535" s="24">
        <v>60</v>
      </c>
      <c r="R3535" s="28">
        <v>98</v>
      </c>
      <c r="S3535" s="28">
        <v>380</v>
      </c>
      <c r="T3535" s="29">
        <v>0.15017279296261388</v>
      </c>
      <c r="U3535" s="28">
        <v>6200</v>
      </c>
      <c r="V3535" s="63"/>
      <c r="W3535" s="61">
        <f>(Table134[[#This Row],[2042 Future AADT]]-Table134[[#This Row],[AADT 2022]])/20*($W$5-2022)+Table134[[#This Row],[AADT 2022]]</f>
        <v>6200</v>
      </c>
      <c r="X3535" s="63"/>
    </row>
    <row r="3536" spans="1:24" s="21" customFormat="1" ht="24" customHeight="1" x14ac:dyDescent="0.25">
      <c r="A3536" s="24" t="s">
        <v>16996</v>
      </c>
      <c r="B3536" s="25" t="s">
        <v>19927</v>
      </c>
      <c r="C3536" s="24">
        <v>5456</v>
      </c>
      <c r="D3536" s="24" t="s">
        <v>17076</v>
      </c>
      <c r="E3536" s="24" t="s">
        <v>11055</v>
      </c>
      <c r="F3536" s="26">
        <f>Table134[[#This Row],[ToMeasure]]-Table134[[#This Row],[FromMeasure]]</f>
        <v>2.045501100000001</v>
      </c>
      <c r="G3536" s="27" t="s">
        <v>11056</v>
      </c>
      <c r="H3536" s="37">
        <v>6.4981241599999997</v>
      </c>
      <c r="I3536" s="24" t="s">
        <v>16997</v>
      </c>
      <c r="J3536" s="37">
        <v>8.5436252600000007</v>
      </c>
      <c r="K3536" s="24" t="s">
        <v>11060</v>
      </c>
      <c r="L3536" s="28">
        <v>7136</v>
      </c>
      <c r="M3536" s="28">
        <v>0</v>
      </c>
      <c r="N3536" s="28">
        <v>7136</v>
      </c>
      <c r="O3536" s="25" t="s">
        <v>25910</v>
      </c>
      <c r="P3536" s="24">
        <v>9</v>
      </c>
      <c r="Q3536" s="24" t="s">
        <v>203</v>
      </c>
      <c r="R3536" s="28">
        <v>446</v>
      </c>
      <c r="S3536" s="28">
        <v>860</v>
      </c>
      <c r="T3536" s="29">
        <v>0.18301569506726456</v>
      </c>
      <c r="U3536" s="28">
        <v>13900</v>
      </c>
      <c r="V3536" s="63"/>
      <c r="W3536" s="61">
        <f>(Table134[[#This Row],[2042 Future AADT]]-Table134[[#This Row],[AADT 2022]])/20*($W$5-2022)+Table134[[#This Row],[AADT 2022]]</f>
        <v>13900</v>
      </c>
      <c r="X3536" s="63"/>
    </row>
    <row r="3537" spans="1:24" s="21" customFormat="1" ht="24" customHeight="1" x14ac:dyDescent="0.25">
      <c r="A3537" s="24" t="s">
        <v>11059</v>
      </c>
      <c r="B3537" s="25" t="s">
        <v>19936</v>
      </c>
      <c r="C3537" s="24">
        <v>5467</v>
      </c>
      <c r="D3537" s="24" t="s">
        <v>17076</v>
      </c>
      <c r="E3537" s="24" t="s">
        <v>11055</v>
      </c>
      <c r="F3537" s="26">
        <f>Table134[[#This Row],[ToMeasure]]-Table134[[#This Row],[FromMeasure]]</f>
        <v>1.081611839999999</v>
      </c>
      <c r="G3537" s="27" t="s">
        <v>11056</v>
      </c>
      <c r="H3537" s="37">
        <v>8.5436252600000007</v>
      </c>
      <c r="I3537" s="24" t="s">
        <v>11060</v>
      </c>
      <c r="J3537" s="37">
        <v>9.6252370999999997</v>
      </c>
      <c r="K3537" s="24" t="s">
        <v>710</v>
      </c>
      <c r="L3537" s="28">
        <v>1730</v>
      </c>
      <c r="M3537" s="28">
        <v>1667</v>
      </c>
      <c r="N3537" s="28">
        <v>3397</v>
      </c>
      <c r="O3537" s="25" t="s">
        <v>25911</v>
      </c>
      <c r="P3537" s="24">
        <v>11</v>
      </c>
      <c r="Q3537" s="24">
        <v>51</v>
      </c>
      <c r="R3537" s="28">
        <v>58</v>
      </c>
      <c r="S3537" s="28">
        <v>228</v>
      </c>
      <c r="T3537" s="29">
        <v>8.4191934059464235E-2</v>
      </c>
      <c r="U3537" s="28">
        <v>6617</v>
      </c>
      <c r="V3537" s="63"/>
      <c r="W3537" s="61">
        <f>(Table134[[#This Row],[2042 Future AADT]]-Table134[[#This Row],[AADT 2022]])/20*($W$5-2022)+Table134[[#This Row],[AADT 2022]]</f>
        <v>6617</v>
      </c>
      <c r="X3537" s="63"/>
    </row>
    <row r="3538" spans="1:24" s="21" customFormat="1" ht="24" customHeight="1" x14ac:dyDescent="0.25">
      <c r="A3538" s="24" t="s">
        <v>16999</v>
      </c>
      <c r="B3538" s="25" t="s">
        <v>19935</v>
      </c>
      <c r="C3538" s="24">
        <v>5466</v>
      </c>
      <c r="D3538" s="24" t="s">
        <v>17076</v>
      </c>
      <c r="E3538" s="24" t="s">
        <v>11055</v>
      </c>
      <c r="F3538" s="26">
        <f>Table134[[#This Row],[ToMeasure]]-Table134[[#This Row],[FromMeasure]]</f>
        <v>1.1698762499999997</v>
      </c>
      <c r="G3538" s="27" t="s">
        <v>11056</v>
      </c>
      <c r="H3538" s="37">
        <v>9.6252370999999997</v>
      </c>
      <c r="I3538" s="24" t="s">
        <v>710</v>
      </c>
      <c r="J3538" s="37">
        <v>10.795113349999999</v>
      </c>
      <c r="K3538" s="24" t="s">
        <v>17000</v>
      </c>
      <c r="L3538" s="28">
        <v>854</v>
      </c>
      <c r="M3538" s="28">
        <v>2092</v>
      </c>
      <c r="N3538" s="28">
        <v>2946</v>
      </c>
      <c r="O3538" s="25" t="s">
        <v>25912</v>
      </c>
      <c r="P3538" s="24">
        <v>9</v>
      </c>
      <c r="Q3538" s="24">
        <v>60</v>
      </c>
      <c r="R3538" s="28">
        <v>270</v>
      </c>
      <c r="S3538" s="28">
        <v>44</v>
      </c>
      <c r="T3538" s="29">
        <v>0.10658520027155464</v>
      </c>
      <c r="U3538" s="28">
        <v>4410</v>
      </c>
      <c r="V3538" s="63"/>
      <c r="W3538" s="61">
        <f>(Table134[[#This Row],[2042 Future AADT]]-Table134[[#This Row],[AADT 2022]])/20*($W$5-2022)+Table134[[#This Row],[AADT 2022]]</f>
        <v>4410</v>
      </c>
      <c r="X3538" s="63"/>
    </row>
    <row r="3539" spans="1:24" s="21" customFormat="1" ht="24" customHeight="1" x14ac:dyDescent="0.25">
      <c r="A3539" s="24" t="s">
        <v>11062</v>
      </c>
      <c r="B3539" s="25" t="s">
        <v>19943</v>
      </c>
      <c r="C3539" s="24">
        <v>5476</v>
      </c>
      <c r="D3539" s="24" t="s">
        <v>17076</v>
      </c>
      <c r="E3539" s="24" t="s">
        <v>11055</v>
      </c>
      <c r="F3539" s="26">
        <f>Table134[[#This Row],[ToMeasure]]-Table134[[#This Row],[FromMeasure]]</f>
        <v>1.4340598599999996</v>
      </c>
      <c r="G3539" s="27" t="s">
        <v>11056</v>
      </c>
      <c r="H3539" s="37">
        <v>11.30810862</v>
      </c>
      <c r="I3539" s="24" t="s">
        <v>712</v>
      </c>
      <c r="J3539" s="37">
        <v>12.74216848</v>
      </c>
      <c r="K3539" s="24" t="s">
        <v>11063</v>
      </c>
      <c r="L3539" s="28">
        <v>3</v>
      </c>
      <c r="M3539" s="28">
        <v>3</v>
      </c>
      <c r="N3539" s="28">
        <v>6</v>
      </c>
      <c r="O3539" s="25" t="s">
        <v>25913</v>
      </c>
      <c r="P3539" s="24">
        <v>57</v>
      </c>
      <c r="Q3539" s="24">
        <v>50</v>
      </c>
      <c r="R3539" s="28">
        <v>1</v>
      </c>
      <c r="S3539" s="28">
        <v>1</v>
      </c>
      <c r="T3539" s="29">
        <v>0.33333333333333331</v>
      </c>
      <c r="U3539" s="28">
        <v>10</v>
      </c>
      <c r="V3539" s="63"/>
      <c r="W3539" s="61">
        <f>(Table134[[#This Row],[2042 Future AADT]]-Table134[[#This Row],[AADT 2022]])/20*($W$5-2022)+Table134[[#This Row],[AADT 2022]]</f>
        <v>10</v>
      </c>
      <c r="X3539" s="63"/>
    </row>
    <row r="3540" spans="1:24" s="21" customFormat="1" ht="24" customHeight="1" x14ac:dyDescent="0.25">
      <c r="A3540" s="24" t="s">
        <v>14691</v>
      </c>
      <c r="B3540" s="25" t="s">
        <v>19959</v>
      </c>
      <c r="C3540" s="24">
        <v>5497</v>
      </c>
      <c r="D3540" s="24" t="s">
        <v>17076</v>
      </c>
      <c r="E3540" s="24" t="s">
        <v>11055</v>
      </c>
      <c r="F3540" s="26">
        <f>Table134[[#This Row],[ToMeasure]]-Table134[[#This Row],[FromMeasure]]</f>
        <v>2.2757591799999997</v>
      </c>
      <c r="G3540" s="27" t="s">
        <v>11056</v>
      </c>
      <c r="H3540" s="37">
        <v>15.25725652</v>
      </c>
      <c r="I3540" s="24" t="s">
        <v>2172</v>
      </c>
      <c r="J3540" s="37">
        <v>17.5330157</v>
      </c>
      <c r="K3540" s="24" t="s">
        <v>716</v>
      </c>
      <c r="L3540" s="28">
        <v>127</v>
      </c>
      <c r="M3540" s="28">
        <v>132</v>
      </c>
      <c r="N3540" s="28">
        <v>259</v>
      </c>
      <c r="O3540" s="25" t="s">
        <v>25914</v>
      </c>
      <c r="P3540" s="24">
        <v>13</v>
      </c>
      <c r="Q3540" s="24">
        <v>63</v>
      </c>
      <c r="R3540" s="28">
        <v>18</v>
      </c>
      <c r="S3540" s="28">
        <v>8</v>
      </c>
      <c r="T3540" s="29">
        <v>0.10038610038610038</v>
      </c>
      <c r="U3540" s="28">
        <v>373</v>
      </c>
      <c r="V3540" s="63"/>
      <c r="W3540" s="61">
        <f>(Table134[[#This Row],[2042 Future AADT]]-Table134[[#This Row],[AADT 2022]])/20*($W$5-2022)+Table134[[#This Row],[AADT 2022]]</f>
        <v>373</v>
      </c>
      <c r="X3540" s="63"/>
    </row>
    <row r="3541" spans="1:24" s="21" customFormat="1" ht="24" customHeight="1" x14ac:dyDescent="0.25">
      <c r="A3541" s="24" t="s">
        <v>11065</v>
      </c>
      <c r="B3541" s="25" t="s">
        <v>19958</v>
      </c>
      <c r="C3541" s="24">
        <v>5496</v>
      </c>
      <c r="D3541" s="24" t="s">
        <v>17076</v>
      </c>
      <c r="E3541" s="24" t="s">
        <v>11055</v>
      </c>
      <c r="F3541" s="26">
        <f>Table134[[#This Row],[ToMeasure]]-Table134[[#This Row],[FromMeasure]]</f>
        <v>1.7424202000000015</v>
      </c>
      <c r="G3541" s="27" t="s">
        <v>11056</v>
      </c>
      <c r="H3541" s="37">
        <v>17.5330157</v>
      </c>
      <c r="I3541" s="24" t="s">
        <v>716</v>
      </c>
      <c r="J3541" s="37">
        <v>19.275435900000002</v>
      </c>
      <c r="K3541" s="24" t="s">
        <v>11066</v>
      </c>
      <c r="L3541" s="28">
        <v>328</v>
      </c>
      <c r="M3541" s="28">
        <v>330</v>
      </c>
      <c r="N3541" s="28">
        <v>658</v>
      </c>
      <c r="O3541" s="25" t="s">
        <v>25915</v>
      </c>
      <c r="P3541" s="24">
        <v>11</v>
      </c>
      <c r="Q3541" s="24">
        <v>65</v>
      </c>
      <c r="R3541" s="28">
        <v>62</v>
      </c>
      <c r="S3541" s="28">
        <v>30</v>
      </c>
      <c r="T3541" s="29">
        <v>0.1398176291793313</v>
      </c>
      <c r="U3541" s="28">
        <v>948</v>
      </c>
      <c r="V3541" s="63"/>
      <c r="W3541" s="61">
        <f>(Table134[[#This Row],[2042 Future AADT]]-Table134[[#This Row],[AADT 2022]])/20*($W$5-2022)+Table134[[#This Row],[AADT 2022]]</f>
        <v>948</v>
      </c>
      <c r="X3541" s="63"/>
    </row>
    <row r="3542" spans="1:24" s="21" customFormat="1" ht="24" customHeight="1" x14ac:dyDescent="0.25">
      <c r="A3542" s="24" t="s">
        <v>15209</v>
      </c>
      <c r="B3542" s="25" t="s">
        <v>19968</v>
      </c>
      <c r="C3542" s="24">
        <v>5507</v>
      </c>
      <c r="D3542" s="24" t="s">
        <v>17076</v>
      </c>
      <c r="E3542" s="24" t="s">
        <v>11055</v>
      </c>
      <c r="F3542" s="26">
        <f>Table134[[#This Row],[ToMeasure]]-Table134[[#This Row],[FromMeasure]]</f>
        <v>1.4880075399999981</v>
      </c>
      <c r="G3542" s="27" t="s">
        <v>11056</v>
      </c>
      <c r="H3542" s="37">
        <v>19.275435900000002</v>
      </c>
      <c r="I3542" s="24" t="s">
        <v>11066</v>
      </c>
      <c r="J3542" s="37">
        <v>20.76344344</v>
      </c>
      <c r="K3542" s="24" t="s">
        <v>718</v>
      </c>
      <c r="L3542" s="28">
        <v>235</v>
      </c>
      <c r="M3542" s="28">
        <v>0</v>
      </c>
      <c r="N3542" s="28">
        <v>235</v>
      </c>
      <c r="O3542" s="25" t="s">
        <v>25916</v>
      </c>
      <c r="P3542" s="24">
        <v>11</v>
      </c>
      <c r="Q3542" s="24" t="s">
        <v>203</v>
      </c>
      <c r="R3542" s="28">
        <v>23</v>
      </c>
      <c r="S3542" s="28">
        <v>10</v>
      </c>
      <c r="T3542" s="29">
        <v>0.14042553191489363</v>
      </c>
      <c r="U3542" s="28">
        <v>338</v>
      </c>
      <c r="V3542" s="63"/>
      <c r="W3542" s="61">
        <f>(Table134[[#This Row],[2042 Future AADT]]-Table134[[#This Row],[AADT 2022]])/20*($W$5-2022)+Table134[[#This Row],[AADT 2022]]</f>
        <v>338</v>
      </c>
      <c r="X3542" s="63"/>
    </row>
    <row r="3543" spans="1:24" s="21" customFormat="1" ht="24" customHeight="1" x14ac:dyDescent="0.25">
      <c r="A3543" s="24" t="s">
        <v>17002</v>
      </c>
      <c r="B3543" s="25" t="s">
        <v>19967</v>
      </c>
      <c r="C3543" s="24">
        <v>5506</v>
      </c>
      <c r="D3543" s="24" t="s">
        <v>17076</v>
      </c>
      <c r="E3543" s="24" t="s">
        <v>11055</v>
      </c>
      <c r="F3543" s="26">
        <f>Table134[[#This Row],[ToMeasure]]-Table134[[#This Row],[FromMeasure]]</f>
        <v>0.83400886000000085</v>
      </c>
      <c r="G3543" s="27" t="s">
        <v>11056</v>
      </c>
      <c r="H3543" s="37">
        <v>20.76344344</v>
      </c>
      <c r="I3543" s="24" t="s">
        <v>718</v>
      </c>
      <c r="J3543" s="37">
        <v>21.5974523</v>
      </c>
      <c r="K3543" s="24" t="s">
        <v>17003</v>
      </c>
      <c r="L3543" s="28">
        <v>78</v>
      </c>
      <c r="M3543" s="28">
        <v>0</v>
      </c>
      <c r="N3543" s="28">
        <v>78</v>
      </c>
      <c r="O3543" s="25" t="s">
        <v>25917</v>
      </c>
      <c r="P3543" s="24">
        <v>20</v>
      </c>
      <c r="Q3543" s="24" t="s">
        <v>203</v>
      </c>
      <c r="R3543" s="28">
        <v>5</v>
      </c>
      <c r="S3543" s="28">
        <v>3</v>
      </c>
      <c r="T3543" s="29">
        <v>0.10256410256410256</v>
      </c>
      <c r="U3543" s="28">
        <v>132</v>
      </c>
      <c r="V3543" s="63"/>
      <c r="W3543" s="61">
        <f>(Table134[[#This Row],[2042 Future AADT]]-Table134[[#This Row],[AADT 2022]])/20*($W$5-2022)+Table134[[#This Row],[AADT 2022]]</f>
        <v>132</v>
      </c>
      <c r="X3543" s="63"/>
    </row>
    <row r="3544" spans="1:24" s="21" customFormat="1" ht="24" customHeight="1" x14ac:dyDescent="0.25">
      <c r="A3544" s="24" t="s">
        <v>15211</v>
      </c>
      <c r="B3544" s="25" t="s">
        <v>19977</v>
      </c>
      <c r="C3544" s="24">
        <v>5517</v>
      </c>
      <c r="D3544" s="24" t="s">
        <v>17076</v>
      </c>
      <c r="E3544" s="24" t="s">
        <v>11055</v>
      </c>
      <c r="F3544" s="26">
        <f>Table134[[#This Row],[ToMeasure]]-Table134[[#This Row],[FromMeasure]]</f>
        <v>0.29320626999999888</v>
      </c>
      <c r="G3544" s="27" t="s">
        <v>11056</v>
      </c>
      <c r="H3544" s="37">
        <v>22.201785130000001</v>
      </c>
      <c r="I3544" s="24" t="s">
        <v>15212</v>
      </c>
      <c r="J3544" s="37">
        <v>22.4949914</v>
      </c>
      <c r="K3544" s="24" t="s">
        <v>720</v>
      </c>
      <c r="L3544" s="28">
        <v>2</v>
      </c>
      <c r="M3544" s="28">
        <v>0</v>
      </c>
      <c r="N3544" s="28">
        <v>2</v>
      </c>
      <c r="O3544" s="25" t="s">
        <v>25918</v>
      </c>
      <c r="P3544" s="24">
        <v>100</v>
      </c>
      <c r="Q3544" s="24" t="s">
        <v>203</v>
      </c>
      <c r="R3544" s="28">
        <v>0</v>
      </c>
      <c r="S3544" s="28">
        <v>0</v>
      </c>
      <c r="T3544" s="29">
        <v>0</v>
      </c>
      <c r="U3544" s="28">
        <v>3</v>
      </c>
      <c r="V3544" s="63"/>
      <c r="W3544" s="61">
        <f>(Table134[[#This Row],[2042 Future AADT]]-Table134[[#This Row],[AADT 2022]])/20*($W$5-2022)+Table134[[#This Row],[AADT 2022]]</f>
        <v>3</v>
      </c>
      <c r="X3544" s="63"/>
    </row>
    <row r="3545" spans="1:24" s="21" customFormat="1" ht="24" customHeight="1" x14ac:dyDescent="0.25">
      <c r="A3545" s="24" t="s">
        <v>14693</v>
      </c>
      <c r="B3545" s="25" t="s">
        <v>19976</v>
      </c>
      <c r="C3545" s="24">
        <v>5516</v>
      </c>
      <c r="D3545" s="24" t="s">
        <v>17076</v>
      </c>
      <c r="E3545" s="24" t="s">
        <v>11055</v>
      </c>
      <c r="F3545" s="26">
        <f>Table134[[#This Row],[ToMeasure]]-Table134[[#This Row],[FromMeasure]]</f>
        <v>1.4905958599999991</v>
      </c>
      <c r="G3545" s="27" t="s">
        <v>11056</v>
      </c>
      <c r="H3545" s="37">
        <v>22.4949914</v>
      </c>
      <c r="I3545" s="24" t="s">
        <v>720</v>
      </c>
      <c r="J3545" s="37">
        <v>23.985587259999999</v>
      </c>
      <c r="K3545" s="24" t="s">
        <v>11069</v>
      </c>
      <c r="L3545" s="28">
        <v>219</v>
      </c>
      <c r="M3545" s="28">
        <v>0</v>
      </c>
      <c r="N3545" s="28">
        <v>219</v>
      </c>
      <c r="O3545" s="25" t="s">
        <v>25919</v>
      </c>
      <c r="P3545" s="24">
        <v>13</v>
      </c>
      <c r="Q3545" s="24" t="s">
        <v>203</v>
      </c>
      <c r="R3545" s="28">
        <v>21</v>
      </c>
      <c r="S3545" s="28">
        <v>9</v>
      </c>
      <c r="T3545" s="29">
        <v>0.13698630136986301</v>
      </c>
      <c r="U3545" s="28">
        <v>315</v>
      </c>
      <c r="V3545" s="63"/>
      <c r="W3545" s="61">
        <f>(Table134[[#This Row],[2042 Future AADT]]-Table134[[#This Row],[AADT 2022]])/20*($W$5-2022)+Table134[[#This Row],[AADT 2022]]</f>
        <v>315</v>
      </c>
      <c r="X3545" s="63"/>
    </row>
    <row r="3546" spans="1:24" s="21" customFormat="1" ht="24" customHeight="1" x14ac:dyDescent="0.25">
      <c r="A3546" s="24" t="s">
        <v>11068</v>
      </c>
      <c r="B3546" s="25" t="s">
        <v>19986</v>
      </c>
      <c r="C3546" s="24">
        <v>5527</v>
      </c>
      <c r="D3546" s="24" t="s">
        <v>17076</v>
      </c>
      <c r="E3546" s="24" t="s">
        <v>11055</v>
      </c>
      <c r="F3546" s="26">
        <f>Table134[[#This Row],[ToMeasure]]-Table134[[#This Row],[FromMeasure]]</f>
        <v>1.9219323599999996</v>
      </c>
      <c r="G3546" s="27" t="s">
        <v>11056</v>
      </c>
      <c r="H3546" s="37">
        <v>23.985587259999999</v>
      </c>
      <c r="I3546" s="24" t="s">
        <v>11069</v>
      </c>
      <c r="J3546" s="37">
        <v>25.907519619999999</v>
      </c>
      <c r="K3546" s="24" t="s">
        <v>2172</v>
      </c>
      <c r="L3546" s="28">
        <v>521</v>
      </c>
      <c r="M3546" s="28">
        <v>0</v>
      </c>
      <c r="N3546" s="28">
        <v>521</v>
      </c>
      <c r="O3546" s="25" t="s">
        <v>25920</v>
      </c>
      <c r="P3546" s="24">
        <v>15</v>
      </c>
      <c r="Q3546" s="24" t="s">
        <v>203</v>
      </c>
      <c r="R3546" s="28">
        <v>49</v>
      </c>
      <c r="S3546" s="28">
        <v>22</v>
      </c>
      <c r="T3546" s="29">
        <v>0.1362763915547025</v>
      </c>
      <c r="U3546" s="28">
        <v>750</v>
      </c>
      <c r="V3546" s="63"/>
      <c r="W3546" s="61">
        <f>(Table134[[#This Row],[2042 Future AADT]]-Table134[[#This Row],[AADT 2022]])/20*($W$5-2022)+Table134[[#This Row],[AADT 2022]]</f>
        <v>750</v>
      </c>
      <c r="X3546" s="63"/>
    </row>
    <row r="3547" spans="1:24" s="21" customFormat="1" ht="24" customHeight="1" x14ac:dyDescent="0.25">
      <c r="A3547" s="24" t="s">
        <v>14695</v>
      </c>
      <c r="B3547" s="25" t="s">
        <v>21126</v>
      </c>
      <c r="C3547" s="24">
        <v>7936</v>
      </c>
      <c r="D3547" s="24" t="s">
        <v>17076</v>
      </c>
      <c r="E3547" s="24" t="s">
        <v>14696</v>
      </c>
      <c r="F3547" s="26">
        <f>Table134[[#This Row],[ToMeasure]]-Table134[[#This Row],[FromMeasure]]</f>
        <v>0.14607199000000001</v>
      </c>
      <c r="G3547" s="27" t="s">
        <v>14697</v>
      </c>
      <c r="H3547" s="37">
        <v>0</v>
      </c>
      <c r="I3547" s="24" t="s">
        <v>1224</v>
      </c>
      <c r="J3547" s="37">
        <v>0.14607199000000001</v>
      </c>
      <c r="K3547" s="24" t="s">
        <v>14698</v>
      </c>
      <c r="L3547" s="28">
        <v>174</v>
      </c>
      <c r="M3547" s="28">
        <v>0</v>
      </c>
      <c r="N3547" s="28">
        <v>174</v>
      </c>
      <c r="O3547" s="25" t="s">
        <v>25921</v>
      </c>
      <c r="P3547" s="24">
        <v>12</v>
      </c>
      <c r="Q3547" s="24" t="s">
        <v>203</v>
      </c>
      <c r="R3547" s="28" t="s">
        <v>203</v>
      </c>
      <c r="S3547" s="28" t="s">
        <v>203</v>
      </c>
      <c r="T3547" s="29" t="s">
        <v>203</v>
      </c>
      <c r="U3547" s="28">
        <v>251</v>
      </c>
      <c r="V3547" s="63"/>
      <c r="W3547" s="61">
        <f>(Table134[[#This Row],[2042 Future AADT]]-Table134[[#This Row],[AADT 2022]])/20*($W$5-2022)+Table134[[#This Row],[AADT 2022]]</f>
        <v>251</v>
      </c>
      <c r="X3547" s="63"/>
    </row>
    <row r="3548" spans="1:24" s="21" customFormat="1" ht="24" customHeight="1" x14ac:dyDescent="0.25">
      <c r="A3548" s="24" t="s">
        <v>14700</v>
      </c>
      <c r="B3548" s="25" t="s">
        <v>19803</v>
      </c>
      <c r="C3548" s="24">
        <v>5195</v>
      </c>
      <c r="D3548" s="24" t="s">
        <v>17076</v>
      </c>
      <c r="E3548" s="24" t="s">
        <v>14701</v>
      </c>
      <c r="F3548" s="26">
        <f>Table134[[#This Row],[ToMeasure]]-Table134[[#This Row],[FromMeasure]]</f>
        <v>7.82804E-2</v>
      </c>
      <c r="G3548" s="27" t="s">
        <v>14702</v>
      </c>
      <c r="H3548" s="37">
        <v>0</v>
      </c>
      <c r="I3548" s="24" t="s">
        <v>5052</v>
      </c>
      <c r="J3548" s="37">
        <v>7.82804E-2</v>
      </c>
      <c r="K3548" s="24" t="s">
        <v>5052</v>
      </c>
      <c r="L3548" s="28">
        <v>3483</v>
      </c>
      <c r="M3548" s="28">
        <v>0</v>
      </c>
      <c r="N3548" s="28">
        <v>3483</v>
      </c>
      <c r="O3548" s="25" t="s">
        <v>24340</v>
      </c>
      <c r="P3548" s="24">
        <v>11</v>
      </c>
      <c r="Q3548" s="24" t="s">
        <v>203</v>
      </c>
      <c r="R3548" s="28">
        <v>147</v>
      </c>
      <c r="S3548" s="28">
        <v>72</v>
      </c>
      <c r="T3548" s="29">
        <v>6.2876830318690791E-2</v>
      </c>
      <c r="U3548" s="28">
        <v>6409</v>
      </c>
      <c r="V3548" s="63"/>
      <c r="W3548" s="61">
        <f>(Table134[[#This Row],[2042 Future AADT]]-Table134[[#This Row],[AADT 2022]])/20*($W$5-2022)+Table134[[#This Row],[AADT 2022]]</f>
        <v>6409</v>
      </c>
      <c r="X3548" s="63"/>
    </row>
    <row r="3549" spans="1:24" s="21" customFormat="1" ht="24" customHeight="1" x14ac:dyDescent="0.25">
      <c r="A3549" s="24" t="s">
        <v>14704</v>
      </c>
      <c r="B3549" s="25" t="s">
        <v>19784</v>
      </c>
      <c r="C3549" s="24">
        <v>5153</v>
      </c>
      <c r="D3549" s="24" t="s">
        <v>17076</v>
      </c>
      <c r="E3549" s="24" t="s">
        <v>14705</v>
      </c>
      <c r="F3549" s="26">
        <f>Table134[[#This Row],[ToMeasure]]-Table134[[#This Row],[FromMeasure]]</f>
        <v>0.38391392000000002</v>
      </c>
      <c r="G3549" s="27" t="s">
        <v>14706</v>
      </c>
      <c r="H3549" s="37">
        <v>7.2050420000000004E-2</v>
      </c>
      <c r="I3549" s="24" t="s">
        <v>11931</v>
      </c>
      <c r="J3549" s="37">
        <v>0.45596434000000002</v>
      </c>
      <c r="K3549" s="24" t="s">
        <v>2205</v>
      </c>
      <c r="L3549" s="28">
        <v>2448</v>
      </c>
      <c r="M3549" s="28">
        <v>0</v>
      </c>
      <c r="N3549" s="28">
        <v>2448</v>
      </c>
      <c r="O3549" s="25" t="s">
        <v>25922</v>
      </c>
      <c r="P3549" s="24">
        <v>12</v>
      </c>
      <c r="Q3549" s="24" t="s">
        <v>203</v>
      </c>
      <c r="R3549" s="28">
        <v>62</v>
      </c>
      <c r="S3549" s="28">
        <v>31</v>
      </c>
      <c r="T3549" s="29">
        <v>3.7990196078431369E-2</v>
      </c>
      <c r="U3549" s="28">
        <v>3950</v>
      </c>
      <c r="V3549" s="63"/>
      <c r="W3549" s="61">
        <f>(Table134[[#This Row],[2042 Future AADT]]-Table134[[#This Row],[AADT 2022]])/20*($W$5-2022)+Table134[[#This Row],[AADT 2022]]</f>
        <v>3950</v>
      </c>
      <c r="X3549" s="63"/>
    </row>
    <row r="3550" spans="1:24" s="21" customFormat="1" ht="24" customHeight="1" x14ac:dyDescent="0.25">
      <c r="A3550" s="24" t="s">
        <v>11077</v>
      </c>
      <c r="B3550" s="25" t="s">
        <v>17082</v>
      </c>
      <c r="C3550" s="24" t="s">
        <v>26019</v>
      </c>
      <c r="D3550" s="24" t="s">
        <v>17076</v>
      </c>
      <c r="E3550" s="24" t="s">
        <v>11078</v>
      </c>
      <c r="F3550" s="26">
        <f>Table134[[#This Row],[ToMeasure]]-Table134[[#This Row],[FromMeasure]]</f>
        <v>0.19676845000000001</v>
      </c>
      <c r="G3550" s="27" t="s">
        <v>7242</v>
      </c>
      <c r="H3550" s="37">
        <v>0</v>
      </c>
      <c r="I3550" s="24" t="s">
        <v>11079</v>
      </c>
      <c r="J3550" s="37">
        <v>0.19676845000000001</v>
      </c>
      <c r="K3550" s="24" t="s">
        <v>7243</v>
      </c>
      <c r="L3550" s="28">
        <v>627</v>
      </c>
      <c r="M3550" s="28">
        <v>2713</v>
      </c>
      <c r="N3550" s="28">
        <v>3340</v>
      </c>
      <c r="O3550" s="25" t="s">
        <v>25923</v>
      </c>
      <c r="P3550" s="24">
        <v>6</v>
      </c>
      <c r="Q3550" s="24">
        <v>80</v>
      </c>
      <c r="R3550" s="28">
        <v>550</v>
      </c>
      <c r="S3550" s="28">
        <v>528</v>
      </c>
      <c r="T3550" s="29">
        <v>0.32275449101796405</v>
      </c>
      <c r="U3550" s="28">
        <v>6146</v>
      </c>
      <c r="V3550" s="63"/>
      <c r="W3550" s="61">
        <f>(Table134[[#This Row],[2042 Future AADT]]-Table134[[#This Row],[AADT 2022]])/20*($W$5-2022)+Table134[[#This Row],[AADT 2022]]</f>
        <v>6146</v>
      </c>
      <c r="X3550" s="63"/>
    </row>
    <row r="3551" spans="1:24" s="21" customFormat="1" ht="24" customHeight="1" x14ac:dyDescent="0.25">
      <c r="A3551" s="24" t="s">
        <v>17010</v>
      </c>
      <c r="B3551" s="25" t="s">
        <v>19800</v>
      </c>
      <c r="C3551" s="24">
        <v>5190</v>
      </c>
      <c r="D3551" s="24" t="s">
        <v>17076</v>
      </c>
      <c r="E3551" s="24" t="s">
        <v>11078</v>
      </c>
      <c r="F3551" s="26">
        <f>Table134[[#This Row],[ToMeasure]]-Table134[[#This Row],[FromMeasure]]</f>
        <v>0.27809689999999998</v>
      </c>
      <c r="G3551" s="27" t="s">
        <v>7242</v>
      </c>
      <c r="H3551" s="37">
        <v>0.19676840000000001</v>
      </c>
      <c r="I3551" s="24" t="s">
        <v>7243</v>
      </c>
      <c r="J3551" s="37">
        <v>0.47486529999999999</v>
      </c>
      <c r="K3551" s="24" t="s">
        <v>5049</v>
      </c>
      <c r="L3551" s="28">
        <v>3401</v>
      </c>
      <c r="M3551" s="28">
        <v>1032</v>
      </c>
      <c r="N3551" s="32">
        <v>4433</v>
      </c>
      <c r="O3551" s="25" t="s">
        <v>25924</v>
      </c>
      <c r="P3551" s="24">
        <v>6</v>
      </c>
      <c r="Q3551" s="24">
        <v>80</v>
      </c>
      <c r="R3551" s="28">
        <v>490</v>
      </c>
      <c r="S3551" s="28">
        <v>470</v>
      </c>
      <c r="T3551" s="29">
        <v>0.21655763591247462</v>
      </c>
      <c r="U3551" s="28">
        <v>8157</v>
      </c>
      <c r="V3551" s="63"/>
      <c r="W3551" s="61">
        <f>(Table134[[#This Row],[2042 Future AADT]]-Table134[[#This Row],[AADT 2022]])/20*($W$5-2022)+Table134[[#This Row],[AADT 2022]]</f>
        <v>8157</v>
      </c>
      <c r="X3551" s="63"/>
    </row>
    <row r="3552" spans="1:24" s="21" customFormat="1" ht="24" customHeight="1" x14ac:dyDescent="0.25">
      <c r="A3552" s="24" t="s">
        <v>15217</v>
      </c>
      <c r="B3552" s="25" t="s">
        <v>19784</v>
      </c>
      <c r="C3552" s="24">
        <v>5153</v>
      </c>
      <c r="D3552" s="24" t="s">
        <v>17076</v>
      </c>
      <c r="E3552" s="24" t="s">
        <v>11082</v>
      </c>
      <c r="F3552" s="26">
        <f>Table134[[#This Row],[ToMeasure]]-Table134[[#This Row],[FromMeasure]]</f>
        <v>0.32994853000000002</v>
      </c>
      <c r="G3552" s="27" t="s">
        <v>579</v>
      </c>
      <c r="H3552" s="37">
        <v>0</v>
      </c>
      <c r="I3552" s="24" t="s">
        <v>2205</v>
      </c>
      <c r="J3552" s="37">
        <v>0.32994853000000002</v>
      </c>
      <c r="K3552" s="24" t="s">
        <v>2205</v>
      </c>
      <c r="L3552" s="28">
        <v>2448</v>
      </c>
      <c r="M3552" s="28">
        <v>0</v>
      </c>
      <c r="N3552" s="28">
        <v>2448</v>
      </c>
      <c r="O3552" s="25" t="s">
        <v>25922</v>
      </c>
      <c r="P3552" s="24">
        <v>12</v>
      </c>
      <c r="Q3552" s="24" t="s">
        <v>203</v>
      </c>
      <c r="R3552" s="28">
        <v>61</v>
      </c>
      <c r="S3552" s="28">
        <v>30</v>
      </c>
      <c r="T3552" s="29">
        <v>3.7173202614379085E-2</v>
      </c>
      <c r="U3552" s="28">
        <v>3950</v>
      </c>
      <c r="V3552" s="63"/>
      <c r="W3552" s="61">
        <f>(Table134[[#This Row],[2042 Future AADT]]-Table134[[#This Row],[AADT 2022]])/20*($W$5-2022)+Table134[[#This Row],[AADT 2022]]</f>
        <v>3950</v>
      </c>
      <c r="X3552" s="63"/>
    </row>
    <row r="3553" spans="1:24" s="21" customFormat="1" ht="24" customHeight="1" x14ac:dyDescent="0.25">
      <c r="A3553" s="24" t="s">
        <v>11087</v>
      </c>
      <c r="B3553" s="25" t="s">
        <v>19803</v>
      </c>
      <c r="C3553" s="24">
        <v>5195</v>
      </c>
      <c r="D3553" s="24" t="s">
        <v>17076</v>
      </c>
      <c r="E3553" s="24" t="s">
        <v>11088</v>
      </c>
      <c r="F3553" s="26">
        <f>Table134[[#This Row],[ToMeasure]]-Table134[[#This Row],[FromMeasure]]</f>
        <v>3.63039E-2</v>
      </c>
      <c r="G3553" s="27" t="s">
        <v>8951</v>
      </c>
      <c r="H3553" s="37">
        <v>0.13694719999999999</v>
      </c>
      <c r="I3553" s="24" t="s">
        <v>5052</v>
      </c>
      <c r="J3553" s="37">
        <v>0.17325109999999999</v>
      </c>
      <c r="K3553" s="24" t="s">
        <v>5052</v>
      </c>
      <c r="L3553" s="28" t="s">
        <v>203</v>
      </c>
      <c r="M3553" s="28" t="s">
        <v>203</v>
      </c>
      <c r="N3553" s="32">
        <v>3483</v>
      </c>
      <c r="O3553" s="25" t="s">
        <v>24340</v>
      </c>
      <c r="P3553" s="24">
        <v>11</v>
      </c>
      <c r="Q3553" s="24" t="s">
        <v>203</v>
      </c>
      <c r="R3553" s="28">
        <v>147</v>
      </c>
      <c r="S3553" s="28">
        <v>72</v>
      </c>
      <c r="T3553" s="29">
        <v>6.2876830318690791E-2</v>
      </c>
      <c r="U3553" s="28">
        <v>6409</v>
      </c>
      <c r="V3553" s="63"/>
      <c r="W3553" s="61">
        <f>(Table134[[#This Row],[2042 Future AADT]]-Table134[[#This Row],[AADT 2022]])/20*($W$5-2022)+Table134[[#This Row],[AADT 2022]]</f>
        <v>6409</v>
      </c>
      <c r="X3553" s="63"/>
    </row>
    <row r="3554" spans="1:24" s="21" customFormat="1" ht="24" customHeight="1" x14ac:dyDescent="0.25">
      <c r="A3554" s="24" t="s">
        <v>17013</v>
      </c>
      <c r="B3554" s="25" t="s">
        <v>19803</v>
      </c>
      <c r="C3554" s="24">
        <v>5195</v>
      </c>
      <c r="D3554" s="24" t="s">
        <v>17076</v>
      </c>
      <c r="E3554" s="24" t="s">
        <v>11088</v>
      </c>
      <c r="F3554" s="26">
        <f>Table134[[#This Row],[ToMeasure]]-Table134[[#This Row],[FromMeasure]]</f>
        <v>0.27505309999999999</v>
      </c>
      <c r="G3554" s="27" t="s">
        <v>8951</v>
      </c>
      <c r="H3554" s="37">
        <v>0.27582889999999999</v>
      </c>
      <c r="I3554" s="24" t="s">
        <v>5052</v>
      </c>
      <c r="J3554" s="37">
        <v>0.55088199999999998</v>
      </c>
      <c r="K3554" s="24" t="s">
        <v>5052</v>
      </c>
      <c r="L3554" s="28" t="s">
        <v>203</v>
      </c>
      <c r="M3554" s="28" t="s">
        <v>203</v>
      </c>
      <c r="N3554" s="32">
        <v>3483</v>
      </c>
      <c r="O3554" s="25" t="s">
        <v>24340</v>
      </c>
      <c r="P3554" s="24">
        <v>11</v>
      </c>
      <c r="Q3554" s="24" t="s">
        <v>203</v>
      </c>
      <c r="R3554" s="28">
        <v>147</v>
      </c>
      <c r="S3554" s="28">
        <v>72</v>
      </c>
      <c r="T3554" s="29">
        <v>6.2876830318690791E-2</v>
      </c>
      <c r="U3554" s="28" t="s">
        <v>203</v>
      </c>
      <c r="V3554" s="63"/>
      <c r="W3554" s="61" t="e">
        <f>(Table134[[#This Row],[2042 Future AADT]]-Table134[[#This Row],[AADT 2022]])/20*($W$5-2022)+Table134[[#This Row],[AADT 2022]]</f>
        <v>#VALUE!</v>
      </c>
      <c r="X3554" s="63"/>
    </row>
    <row r="3555" spans="1:24" s="21" customFormat="1" ht="24" customHeight="1" x14ac:dyDescent="0.25">
      <c r="A3555" s="24" t="s">
        <v>17018</v>
      </c>
      <c r="B3555" s="25" t="s">
        <v>21409</v>
      </c>
      <c r="C3555" s="24">
        <v>8694</v>
      </c>
      <c r="D3555" s="24" t="s">
        <v>17076</v>
      </c>
      <c r="E3555" s="24" t="s">
        <v>17019</v>
      </c>
      <c r="F3555" s="26">
        <f>Table134[[#This Row],[ToMeasure]]-Table134[[#This Row],[FromMeasure]]</f>
        <v>0.69940950999999996</v>
      </c>
      <c r="G3555" s="27" t="s">
        <v>17020</v>
      </c>
      <c r="H3555" s="37">
        <v>0</v>
      </c>
      <c r="I3555" s="24" t="s">
        <v>13395</v>
      </c>
      <c r="J3555" s="37">
        <v>0.69940950999999996</v>
      </c>
      <c r="K3555" s="24" t="s">
        <v>5967</v>
      </c>
      <c r="L3555" s="28">
        <v>2832</v>
      </c>
      <c r="M3555" s="28">
        <v>0</v>
      </c>
      <c r="N3555" s="28">
        <v>2832</v>
      </c>
      <c r="O3555" s="25" t="s">
        <v>25925</v>
      </c>
      <c r="P3555" s="24" t="s">
        <v>203</v>
      </c>
      <c r="Q3555" s="24" t="s">
        <v>203</v>
      </c>
      <c r="R3555" s="28">
        <v>204</v>
      </c>
      <c r="S3555" s="28">
        <v>33</v>
      </c>
      <c r="T3555" s="29">
        <v>8.3686440677966101E-2</v>
      </c>
      <c r="U3555" s="28">
        <v>4865</v>
      </c>
      <c r="V3555" s="63"/>
      <c r="W3555" s="61">
        <f>(Table134[[#This Row],[2042 Future AADT]]-Table134[[#This Row],[AADT 2022]])/20*($W$5-2022)+Table134[[#This Row],[AADT 2022]]</f>
        <v>4865</v>
      </c>
      <c r="X3555" s="63"/>
    </row>
    <row r="3556" spans="1:24" s="21" customFormat="1" ht="24" customHeight="1" x14ac:dyDescent="0.25">
      <c r="A3556" s="24" t="s">
        <v>11101</v>
      </c>
      <c r="B3556" s="25" t="s">
        <v>19805</v>
      </c>
      <c r="C3556" s="24">
        <v>5197</v>
      </c>
      <c r="D3556" s="24" t="s">
        <v>17076</v>
      </c>
      <c r="E3556" s="24" t="s">
        <v>11102</v>
      </c>
      <c r="F3556" s="26">
        <f>Table134[[#This Row],[ToMeasure]]-Table134[[#This Row],[FromMeasure]]</f>
        <v>6.3731209999999996E-2</v>
      </c>
      <c r="G3556" s="27" t="s">
        <v>11103</v>
      </c>
      <c r="H3556" s="37">
        <v>0</v>
      </c>
      <c r="I3556" s="24" t="s">
        <v>3958</v>
      </c>
      <c r="J3556" s="37">
        <v>6.3731209999999996E-2</v>
      </c>
      <c r="K3556" s="24" t="s">
        <v>3958</v>
      </c>
      <c r="L3556" s="28">
        <v>2941</v>
      </c>
      <c r="M3556" s="28">
        <v>3540</v>
      </c>
      <c r="N3556" s="28">
        <v>6481</v>
      </c>
      <c r="O3556" s="25" t="s">
        <v>25926</v>
      </c>
      <c r="P3556" s="24">
        <v>9</v>
      </c>
      <c r="Q3556" s="24">
        <v>55</v>
      </c>
      <c r="R3556" s="28">
        <v>316</v>
      </c>
      <c r="S3556" s="28">
        <v>116</v>
      </c>
      <c r="T3556" s="29">
        <v>6.6656380188242562E-2</v>
      </c>
      <c r="U3556" s="28">
        <v>11925</v>
      </c>
      <c r="V3556" s="63"/>
      <c r="W3556" s="61">
        <f>(Table134[[#This Row],[2042 Future AADT]]-Table134[[#This Row],[AADT 2022]])/20*($W$5-2022)+Table134[[#This Row],[AADT 2022]]</f>
        <v>11925</v>
      </c>
      <c r="X3556" s="63"/>
    </row>
    <row r="3557" spans="1:24" s="21" customFormat="1" ht="24" customHeight="1" x14ac:dyDescent="0.25">
      <c r="A3557" s="24" t="s">
        <v>15226</v>
      </c>
      <c r="B3557" s="25" t="s">
        <v>18660</v>
      </c>
      <c r="C3557" s="24">
        <v>3147</v>
      </c>
      <c r="D3557" s="24" t="s">
        <v>17076</v>
      </c>
      <c r="E3557" s="24" t="s">
        <v>14733</v>
      </c>
      <c r="F3557" s="26">
        <f>Table134[[#This Row],[ToMeasure]]-Table134[[#This Row],[FromMeasure]]</f>
        <v>4.5582134600000002</v>
      </c>
      <c r="G3557" s="27" t="s">
        <v>14734</v>
      </c>
      <c r="H3557" s="37">
        <v>0</v>
      </c>
      <c r="I3557" s="24" t="s">
        <v>3143</v>
      </c>
      <c r="J3557" s="37">
        <v>4.5582134600000002</v>
      </c>
      <c r="K3557" s="24" t="s">
        <v>243</v>
      </c>
      <c r="L3557" s="28">
        <v>4</v>
      </c>
      <c r="M3557" s="28">
        <v>0</v>
      </c>
      <c r="N3557" s="28">
        <v>4</v>
      </c>
      <c r="O3557" s="25" t="s">
        <v>25927</v>
      </c>
      <c r="P3557" s="24">
        <v>10</v>
      </c>
      <c r="Q3557" s="24" t="s">
        <v>203</v>
      </c>
      <c r="R3557" s="28">
        <v>0</v>
      </c>
      <c r="S3557" s="28">
        <v>1</v>
      </c>
      <c r="T3557" s="29">
        <v>0.25</v>
      </c>
      <c r="U3557" s="28">
        <v>6</v>
      </c>
      <c r="V3557" s="63"/>
      <c r="W3557" s="61">
        <f>(Table134[[#This Row],[2042 Future AADT]]-Table134[[#This Row],[AADT 2022]])/20*($W$5-2022)+Table134[[#This Row],[AADT 2022]]</f>
        <v>6</v>
      </c>
      <c r="X3557" s="63"/>
    </row>
    <row r="3558" spans="1:24" s="21" customFormat="1" ht="24" customHeight="1" x14ac:dyDescent="0.25">
      <c r="A3558" s="24" t="s">
        <v>14732</v>
      </c>
      <c r="B3558" s="25" t="s">
        <v>18659</v>
      </c>
      <c r="C3558" s="24">
        <v>3146</v>
      </c>
      <c r="D3558" s="24" t="s">
        <v>17076</v>
      </c>
      <c r="E3558" s="24" t="s">
        <v>14733</v>
      </c>
      <c r="F3558" s="26">
        <f>Table134[[#This Row],[ToMeasure]]-Table134[[#This Row],[FromMeasure]]</f>
        <v>1.79352073</v>
      </c>
      <c r="G3558" s="27" t="s">
        <v>14734</v>
      </c>
      <c r="H3558" s="37">
        <v>4.5582134600000002</v>
      </c>
      <c r="I3558" s="24" t="s">
        <v>243</v>
      </c>
      <c r="J3558" s="37">
        <v>6.3517341900000002</v>
      </c>
      <c r="K3558" s="24" t="s">
        <v>14735</v>
      </c>
      <c r="L3558" s="28">
        <v>4</v>
      </c>
      <c r="M3558" s="28">
        <v>0</v>
      </c>
      <c r="N3558" s="28">
        <v>4</v>
      </c>
      <c r="O3558" s="25" t="s">
        <v>25928</v>
      </c>
      <c r="P3558" s="24">
        <v>60</v>
      </c>
      <c r="Q3558" s="24" t="s">
        <v>203</v>
      </c>
      <c r="R3558" s="28">
        <v>0</v>
      </c>
      <c r="S3558" s="28">
        <v>1</v>
      </c>
      <c r="T3558" s="29">
        <v>0.25</v>
      </c>
      <c r="U3558" s="28">
        <v>6</v>
      </c>
      <c r="V3558" s="63"/>
      <c r="W3558" s="61">
        <f>(Table134[[#This Row],[2042 Future AADT]]-Table134[[#This Row],[AADT 2022]])/20*($W$5-2022)+Table134[[#This Row],[AADT 2022]]</f>
        <v>6</v>
      </c>
      <c r="X3558" s="63"/>
    </row>
    <row r="3559" spans="1:24" s="21" customFormat="1" ht="24" customHeight="1" x14ac:dyDescent="0.25">
      <c r="A3559" s="24" t="s">
        <v>14737</v>
      </c>
      <c r="B3559" s="25" t="s">
        <v>18660</v>
      </c>
      <c r="C3559" s="24">
        <v>3147</v>
      </c>
      <c r="D3559" s="24" t="s">
        <v>17076</v>
      </c>
      <c r="E3559" s="24" t="s">
        <v>14738</v>
      </c>
      <c r="F3559" s="26">
        <f>Table134[[#This Row],[ToMeasure]]-Table134[[#This Row],[FromMeasure]]</f>
        <v>1.7877885500000019</v>
      </c>
      <c r="G3559" s="27" t="s">
        <v>1621</v>
      </c>
      <c r="H3559" s="37">
        <v>40.451676139999996</v>
      </c>
      <c r="I3559" s="24" t="s">
        <v>14739</v>
      </c>
      <c r="J3559" s="37">
        <v>42.239464689999998</v>
      </c>
      <c r="K3559" s="24" t="s">
        <v>3143</v>
      </c>
      <c r="L3559" s="28">
        <v>4</v>
      </c>
      <c r="M3559" s="28">
        <v>0</v>
      </c>
      <c r="N3559" s="28">
        <v>4</v>
      </c>
      <c r="O3559" s="25" t="s">
        <v>25927</v>
      </c>
      <c r="P3559" s="24">
        <v>10</v>
      </c>
      <c r="Q3559" s="24" t="s">
        <v>203</v>
      </c>
      <c r="R3559" s="28">
        <v>0</v>
      </c>
      <c r="S3559" s="28">
        <v>1</v>
      </c>
      <c r="T3559" s="29">
        <v>0.25</v>
      </c>
      <c r="U3559" s="28">
        <v>6</v>
      </c>
      <c r="V3559" s="63"/>
      <c r="W3559" s="61">
        <f>(Table134[[#This Row],[2042 Future AADT]]-Table134[[#This Row],[AADT 2022]])/20*($W$5-2022)+Table134[[#This Row],[AADT 2022]]</f>
        <v>6</v>
      </c>
      <c r="X3559" s="63"/>
    </row>
    <row r="3560" spans="1:24" s="21" customFormat="1" ht="24" customHeight="1" x14ac:dyDescent="0.25">
      <c r="A3560" s="24" t="s">
        <v>15227</v>
      </c>
      <c r="B3560" s="25" t="s">
        <v>18653</v>
      </c>
      <c r="C3560" s="24">
        <v>3125</v>
      </c>
      <c r="D3560" s="24" t="s">
        <v>17076</v>
      </c>
      <c r="E3560" s="24" t="s">
        <v>14745</v>
      </c>
      <c r="F3560" s="26">
        <f>Table134[[#This Row],[ToMeasure]]-Table134[[#This Row],[FromMeasure]]</f>
        <v>2.2429435700000013</v>
      </c>
      <c r="G3560" s="27" t="s">
        <v>233</v>
      </c>
      <c r="H3560" s="37">
        <v>34.400044319999999</v>
      </c>
      <c r="I3560" s="24" t="s">
        <v>13763</v>
      </c>
      <c r="J3560" s="37">
        <v>36.642987890000001</v>
      </c>
      <c r="K3560" s="24" t="s">
        <v>15228</v>
      </c>
      <c r="L3560" s="28">
        <v>53</v>
      </c>
      <c r="M3560" s="28">
        <v>35</v>
      </c>
      <c r="N3560" s="28">
        <v>88</v>
      </c>
      <c r="O3560" s="25" t="s">
        <v>25929</v>
      </c>
      <c r="P3560" s="24">
        <v>43</v>
      </c>
      <c r="Q3560" s="24">
        <v>63</v>
      </c>
      <c r="R3560" s="28">
        <v>0</v>
      </c>
      <c r="S3560" s="28">
        <v>1</v>
      </c>
      <c r="T3560" s="29">
        <v>1.1363636363636364E-2</v>
      </c>
      <c r="U3560" s="28">
        <v>132</v>
      </c>
      <c r="V3560" s="63"/>
      <c r="W3560" s="61">
        <f>(Table134[[#This Row],[2042 Future AADT]]-Table134[[#This Row],[AADT 2022]])/20*($W$5-2022)+Table134[[#This Row],[AADT 2022]]</f>
        <v>132</v>
      </c>
      <c r="X3560" s="63"/>
    </row>
    <row r="3561" spans="1:24" s="21" customFormat="1" ht="24" customHeight="1" x14ac:dyDescent="0.25">
      <c r="A3561" s="24" t="s">
        <v>17026</v>
      </c>
      <c r="B3561" s="25" t="s">
        <v>18616</v>
      </c>
      <c r="C3561" s="24">
        <v>3056</v>
      </c>
      <c r="D3561" s="24" t="s">
        <v>17076</v>
      </c>
      <c r="E3561" s="24" t="s">
        <v>11112</v>
      </c>
      <c r="F3561" s="26">
        <f>Table134[[#This Row],[ToMeasure]]-Table134[[#This Row],[FromMeasure]]</f>
        <v>1.2980256699999995</v>
      </c>
      <c r="G3561" s="27" t="s">
        <v>11113</v>
      </c>
      <c r="H3561" s="37">
        <v>9.5690379100000005</v>
      </c>
      <c r="I3561" s="24" t="s">
        <v>2863</v>
      </c>
      <c r="J3561" s="37">
        <v>10.86706358</v>
      </c>
      <c r="K3561" s="24" t="s">
        <v>15231</v>
      </c>
      <c r="L3561" s="28">
        <v>5029</v>
      </c>
      <c r="M3561" s="28">
        <v>5116</v>
      </c>
      <c r="N3561" s="28">
        <v>10145</v>
      </c>
      <c r="O3561" s="25" t="s">
        <v>25930</v>
      </c>
      <c r="P3561" s="24">
        <v>9</v>
      </c>
      <c r="Q3561" s="24">
        <v>63</v>
      </c>
      <c r="R3561" s="28">
        <v>509</v>
      </c>
      <c r="S3561" s="28">
        <v>43</v>
      </c>
      <c r="T3561" s="29">
        <v>5.441103992114342E-2</v>
      </c>
      <c r="U3561" s="28">
        <v>20445</v>
      </c>
      <c r="V3561" s="63"/>
      <c r="W3561" s="61">
        <f>(Table134[[#This Row],[2042 Future AADT]]-Table134[[#This Row],[AADT 2022]])/20*($W$5-2022)+Table134[[#This Row],[AADT 2022]]</f>
        <v>20445</v>
      </c>
      <c r="X3561" s="63"/>
    </row>
    <row r="3562" spans="1:24" s="21" customFormat="1" ht="24" customHeight="1" x14ac:dyDescent="0.25">
      <c r="A3562" s="24" t="s">
        <v>15230</v>
      </c>
      <c r="B3562" s="25" t="s">
        <v>18625</v>
      </c>
      <c r="C3562" s="24">
        <v>3067</v>
      </c>
      <c r="D3562" s="24" t="s">
        <v>17076</v>
      </c>
      <c r="E3562" s="24" t="s">
        <v>11112</v>
      </c>
      <c r="F3562" s="26">
        <f>Table134[[#This Row],[ToMeasure]]-Table134[[#This Row],[FromMeasure]]</f>
        <v>0.75340236999999988</v>
      </c>
      <c r="G3562" s="27" t="s">
        <v>11113</v>
      </c>
      <c r="H3562" s="37">
        <v>10.86706358</v>
      </c>
      <c r="I3562" s="24" t="s">
        <v>15231</v>
      </c>
      <c r="J3562" s="37">
        <v>11.62046595</v>
      </c>
      <c r="K3562" s="24" t="s">
        <v>231</v>
      </c>
      <c r="L3562" s="28">
        <v>1785</v>
      </c>
      <c r="M3562" s="28">
        <v>1747</v>
      </c>
      <c r="N3562" s="28">
        <v>3532</v>
      </c>
      <c r="O3562" s="25" t="s">
        <v>25931</v>
      </c>
      <c r="P3562" s="24">
        <v>9</v>
      </c>
      <c r="Q3562" s="24">
        <v>55</v>
      </c>
      <c r="R3562" s="28">
        <v>211</v>
      </c>
      <c r="S3562" s="28">
        <v>25</v>
      </c>
      <c r="T3562" s="29">
        <v>6.6817667044167611E-2</v>
      </c>
      <c r="U3562" s="28">
        <v>5292</v>
      </c>
      <c r="V3562" s="63"/>
      <c r="W3562" s="61">
        <f>(Table134[[#This Row],[2042 Future AADT]]-Table134[[#This Row],[AADT 2022]])/20*($W$5-2022)+Table134[[#This Row],[AADT 2022]]</f>
        <v>5292</v>
      </c>
      <c r="X3562" s="63"/>
    </row>
    <row r="3563" spans="1:24" s="21" customFormat="1" ht="24" customHeight="1" x14ac:dyDescent="0.25">
      <c r="A3563" s="24" t="s">
        <v>11111</v>
      </c>
      <c r="B3563" s="25" t="s">
        <v>18624</v>
      </c>
      <c r="C3563" s="24">
        <v>3066</v>
      </c>
      <c r="D3563" s="24" t="s">
        <v>17076</v>
      </c>
      <c r="E3563" s="24" t="s">
        <v>11112</v>
      </c>
      <c r="F3563" s="26">
        <f>Table134[[#This Row],[ToMeasure]]-Table134[[#This Row],[FromMeasure]]</f>
        <v>1.0716932099999994</v>
      </c>
      <c r="G3563" s="27" t="s">
        <v>11113</v>
      </c>
      <c r="H3563" s="37">
        <v>11.62046595</v>
      </c>
      <c r="I3563" s="24" t="s">
        <v>231</v>
      </c>
      <c r="J3563" s="37">
        <v>12.692159159999999</v>
      </c>
      <c r="K3563" s="24" t="s">
        <v>11114</v>
      </c>
      <c r="L3563" s="28">
        <v>821</v>
      </c>
      <c r="M3563" s="28">
        <v>995</v>
      </c>
      <c r="N3563" s="28">
        <v>1816</v>
      </c>
      <c r="O3563" s="25" t="s">
        <v>25932</v>
      </c>
      <c r="P3563" s="24">
        <v>9</v>
      </c>
      <c r="Q3563" s="24">
        <v>65</v>
      </c>
      <c r="R3563" s="28">
        <v>162</v>
      </c>
      <c r="S3563" s="28">
        <v>24</v>
      </c>
      <c r="T3563" s="29">
        <v>0.10242290748898679</v>
      </c>
      <c r="U3563" s="28">
        <v>3660</v>
      </c>
      <c r="V3563" s="63"/>
      <c r="W3563" s="61">
        <f>(Table134[[#This Row],[2042 Future AADT]]-Table134[[#This Row],[AADT 2022]])/20*($W$5-2022)+Table134[[#This Row],[AADT 2022]]</f>
        <v>3660</v>
      </c>
      <c r="X3563" s="63"/>
    </row>
    <row r="3564" spans="1:24" s="21" customFormat="1" ht="24" customHeight="1" x14ac:dyDescent="0.25">
      <c r="A3564" s="24" t="s">
        <v>17028</v>
      </c>
      <c r="B3564" s="25" t="s">
        <v>18624</v>
      </c>
      <c r="C3564" s="24">
        <v>3066</v>
      </c>
      <c r="D3564" s="24" t="s">
        <v>17076</v>
      </c>
      <c r="E3564" s="24" t="s">
        <v>11112</v>
      </c>
      <c r="F3564" s="26">
        <f>Table134[[#This Row],[ToMeasure]]-Table134[[#This Row],[FromMeasure]]</f>
        <v>0.50923312000000109</v>
      </c>
      <c r="G3564" s="27" t="s">
        <v>11113</v>
      </c>
      <c r="H3564" s="37">
        <v>12.692159159999999</v>
      </c>
      <c r="I3564" s="24" t="s">
        <v>231</v>
      </c>
      <c r="J3564" s="37">
        <v>13.20139228</v>
      </c>
      <c r="K3564" s="24" t="s">
        <v>11114</v>
      </c>
      <c r="L3564" s="28">
        <v>821</v>
      </c>
      <c r="M3564" s="28">
        <v>995</v>
      </c>
      <c r="N3564" s="28">
        <v>1816</v>
      </c>
      <c r="O3564" s="25" t="s">
        <v>25932</v>
      </c>
      <c r="P3564" s="24">
        <v>9</v>
      </c>
      <c r="Q3564" s="24">
        <v>65</v>
      </c>
      <c r="R3564" s="28">
        <v>162</v>
      </c>
      <c r="S3564" s="28">
        <v>24</v>
      </c>
      <c r="T3564" s="29">
        <v>0.10242290748898679</v>
      </c>
      <c r="U3564" s="28">
        <v>2721</v>
      </c>
      <c r="V3564" s="63"/>
      <c r="W3564" s="61">
        <f>(Table134[[#This Row],[2042 Future AADT]]-Table134[[#This Row],[AADT 2022]])/20*($W$5-2022)+Table134[[#This Row],[AADT 2022]]</f>
        <v>2721</v>
      </c>
      <c r="X3564" s="63"/>
    </row>
    <row r="3565" spans="1:24" s="21" customFormat="1" ht="24" customHeight="1" x14ac:dyDescent="0.25">
      <c r="A3565" s="24" t="s">
        <v>14747</v>
      </c>
      <c r="B3565" s="25" t="s">
        <v>18617</v>
      </c>
      <c r="C3565" s="24">
        <v>3058</v>
      </c>
      <c r="D3565" s="24" t="s">
        <v>17076</v>
      </c>
      <c r="E3565" s="24" t="s">
        <v>11117</v>
      </c>
      <c r="F3565" s="26">
        <f>Table134[[#This Row],[ToMeasure]]-Table134[[#This Row],[FromMeasure]]</f>
        <v>1.0290778000000005</v>
      </c>
      <c r="G3565" s="27" t="s">
        <v>11118</v>
      </c>
      <c r="H3565" s="37">
        <v>6.6410248999999997</v>
      </c>
      <c r="I3565" s="24" t="s">
        <v>14748</v>
      </c>
      <c r="J3565" s="37">
        <v>7.6701027000000002</v>
      </c>
      <c r="K3565" s="24" t="s">
        <v>2863</v>
      </c>
      <c r="L3565" s="28">
        <v>5609</v>
      </c>
      <c r="M3565" s="28">
        <v>4866</v>
      </c>
      <c r="N3565" s="28">
        <v>10475</v>
      </c>
      <c r="O3565" s="25" t="s">
        <v>25933</v>
      </c>
      <c r="P3565" s="24">
        <v>8</v>
      </c>
      <c r="Q3565" s="24">
        <v>52</v>
      </c>
      <c r="R3565" s="28">
        <v>768</v>
      </c>
      <c r="S3565" s="28">
        <v>126</v>
      </c>
      <c r="T3565" s="29">
        <v>8.5346062052505972E-2</v>
      </c>
      <c r="U3565" s="28">
        <v>21110</v>
      </c>
      <c r="V3565" s="63"/>
      <c r="W3565" s="61">
        <f>(Table134[[#This Row],[2042 Future AADT]]-Table134[[#This Row],[AADT 2022]])/20*($W$5-2022)+Table134[[#This Row],[AADT 2022]]</f>
        <v>21110</v>
      </c>
      <c r="X3565" s="63"/>
    </row>
    <row r="3566" spans="1:24" s="21" customFormat="1" ht="24" customHeight="1" x14ac:dyDescent="0.25">
      <c r="A3566" s="24" t="s">
        <v>11116</v>
      </c>
      <c r="B3566" s="25" t="s">
        <v>18618</v>
      </c>
      <c r="C3566" s="24">
        <v>3059</v>
      </c>
      <c r="D3566" s="24" t="s">
        <v>17076</v>
      </c>
      <c r="E3566" s="24" t="s">
        <v>11117</v>
      </c>
      <c r="F3566" s="26">
        <f>Table134[[#This Row],[ToMeasure]]-Table134[[#This Row],[FromMeasure]]</f>
        <v>1.0457337999999998</v>
      </c>
      <c r="G3566" s="27" t="s">
        <v>11118</v>
      </c>
      <c r="H3566" s="37">
        <v>7.6701027000000002</v>
      </c>
      <c r="I3566" s="24" t="s">
        <v>2863</v>
      </c>
      <c r="J3566" s="37">
        <v>8.7158365</v>
      </c>
      <c r="K3566" s="24" t="s">
        <v>11119</v>
      </c>
      <c r="L3566" s="28">
        <v>6581</v>
      </c>
      <c r="M3566" s="28">
        <v>5030</v>
      </c>
      <c r="N3566" s="28">
        <v>11611</v>
      </c>
      <c r="O3566" s="25" t="s">
        <v>25934</v>
      </c>
      <c r="P3566" s="24">
        <v>8</v>
      </c>
      <c r="Q3566" s="24">
        <v>56</v>
      </c>
      <c r="R3566" s="28">
        <v>1067</v>
      </c>
      <c r="S3566" s="28">
        <v>173</v>
      </c>
      <c r="T3566" s="29">
        <v>0.10679528033761089</v>
      </c>
      <c r="U3566" s="28">
        <v>23400</v>
      </c>
      <c r="V3566" s="63"/>
      <c r="W3566" s="61">
        <f>(Table134[[#This Row],[2042 Future AADT]]-Table134[[#This Row],[AADT 2022]])/20*($W$5-2022)+Table134[[#This Row],[AADT 2022]]</f>
        <v>23400</v>
      </c>
      <c r="X3566" s="63"/>
    </row>
    <row r="3567" spans="1:24" s="21" customFormat="1" ht="24" customHeight="1" x14ac:dyDescent="0.25">
      <c r="A3567" s="24" t="s">
        <v>17029</v>
      </c>
      <c r="B3567" s="25" t="s">
        <v>18626</v>
      </c>
      <c r="C3567" s="24">
        <v>3068</v>
      </c>
      <c r="D3567" s="24" t="s">
        <v>17076</v>
      </c>
      <c r="E3567" s="24" t="s">
        <v>11117</v>
      </c>
      <c r="F3567" s="26">
        <f>Table134[[#This Row],[ToMeasure]]-Table134[[#This Row],[FromMeasure]]</f>
        <v>1.0188843999999992</v>
      </c>
      <c r="G3567" s="27" t="s">
        <v>11118</v>
      </c>
      <c r="H3567" s="37">
        <v>8.7158365</v>
      </c>
      <c r="I3567" s="24" t="s">
        <v>11119</v>
      </c>
      <c r="J3567" s="37">
        <v>9.7347208999999992</v>
      </c>
      <c r="K3567" s="24" t="s">
        <v>231</v>
      </c>
      <c r="L3567" s="28">
        <v>2388</v>
      </c>
      <c r="M3567" s="28">
        <v>1968</v>
      </c>
      <c r="N3567" s="28">
        <v>4356</v>
      </c>
      <c r="O3567" s="25" t="s">
        <v>25935</v>
      </c>
      <c r="P3567" s="24">
        <v>9</v>
      </c>
      <c r="Q3567" s="24">
        <v>53</v>
      </c>
      <c r="R3567" s="28">
        <v>513</v>
      </c>
      <c r="S3567" s="28">
        <v>54</v>
      </c>
      <c r="T3567" s="29">
        <v>0.13016528925619836</v>
      </c>
      <c r="U3567" s="28">
        <v>6527</v>
      </c>
      <c r="V3567" s="63"/>
      <c r="W3567" s="61">
        <f>(Table134[[#This Row],[2042 Future AADT]]-Table134[[#This Row],[AADT 2022]])/20*($W$5-2022)+Table134[[#This Row],[AADT 2022]]</f>
        <v>6527</v>
      </c>
      <c r="X3567" s="63"/>
    </row>
    <row r="3568" spans="1:24" s="21" customFormat="1" ht="24" customHeight="1" x14ac:dyDescent="0.25">
      <c r="A3568" s="24" t="s">
        <v>15233</v>
      </c>
      <c r="B3568" s="25" t="s">
        <v>18627</v>
      </c>
      <c r="C3568" s="24">
        <v>3069</v>
      </c>
      <c r="D3568" s="24" t="s">
        <v>17076</v>
      </c>
      <c r="E3568" s="24" t="s">
        <v>11117</v>
      </c>
      <c r="F3568" s="26">
        <f>Table134[[#This Row],[ToMeasure]]-Table134[[#This Row],[FromMeasure]]</f>
        <v>2.098279100000001</v>
      </c>
      <c r="G3568" s="27" t="s">
        <v>11118</v>
      </c>
      <c r="H3568" s="37">
        <v>9.7347208999999992</v>
      </c>
      <c r="I3568" s="24" t="s">
        <v>231</v>
      </c>
      <c r="J3568" s="37">
        <v>11.833</v>
      </c>
      <c r="K3568" s="24" t="s">
        <v>15234</v>
      </c>
      <c r="L3568" s="28">
        <v>1781</v>
      </c>
      <c r="M3568" s="28">
        <v>1594</v>
      </c>
      <c r="N3568" s="28">
        <v>3375</v>
      </c>
      <c r="O3568" s="25" t="s">
        <v>25936</v>
      </c>
      <c r="P3568" s="24">
        <v>9</v>
      </c>
      <c r="Q3568" s="24">
        <v>58</v>
      </c>
      <c r="R3568" s="28">
        <v>466</v>
      </c>
      <c r="S3568" s="28">
        <v>37</v>
      </c>
      <c r="T3568" s="29">
        <v>0.14903703703703702</v>
      </c>
      <c r="U3568" s="28">
        <v>6802</v>
      </c>
      <c r="V3568" s="63"/>
      <c r="W3568" s="61">
        <f>(Table134[[#This Row],[2042 Future AADT]]-Table134[[#This Row],[AADT 2022]])/20*($W$5-2022)+Table134[[#This Row],[AADT 2022]]</f>
        <v>6802</v>
      </c>
      <c r="X3568" s="63"/>
    </row>
    <row r="3569" spans="1:24" s="21" customFormat="1" ht="24" customHeight="1" x14ac:dyDescent="0.25">
      <c r="A3569" s="24" t="s">
        <v>15248</v>
      </c>
      <c r="B3569" s="25" t="s">
        <v>18751</v>
      </c>
      <c r="C3569" s="24">
        <v>3368</v>
      </c>
      <c r="D3569" s="24" t="s">
        <v>17076</v>
      </c>
      <c r="E3569" s="24" t="s">
        <v>15249</v>
      </c>
      <c r="F3569" s="26">
        <f>Table134[[#This Row],[ToMeasure]]-Table134[[#This Row],[FromMeasure]]</f>
        <v>0.70211859000000132</v>
      </c>
      <c r="G3569" s="27" t="s">
        <v>15250</v>
      </c>
      <c r="H3569" s="37">
        <v>17.342297689999999</v>
      </c>
      <c r="I3569" s="24" t="s">
        <v>3294</v>
      </c>
      <c r="J3569" s="37">
        <v>18.04441628</v>
      </c>
      <c r="K3569" s="24" t="s">
        <v>3294</v>
      </c>
      <c r="L3569" s="28">
        <v>149</v>
      </c>
      <c r="M3569" s="28">
        <v>0</v>
      </c>
      <c r="N3569" s="28">
        <v>149</v>
      </c>
      <c r="O3569" s="25" t="s">
        <v>25937</v>
      </c>
      <c r="P3569" s="24">
        <v>15</v>
      </c>
      <c r="Q3569" s="24" t="s">
        <v>203</v>
      </c>
      <c r="R3569" s="28">
        <v>7</v>
      </c>
      <c r="S3569" s="28">
        <v>24</v>
      </c>
      <c r="T3569" s="29">
        <v>0.20805369127516779</v>
      </c>
      <c r="U3569" s="28">
        <v>236</v>
      </c>
      <c r="V3569" s="63"/>
      <c r="W3569" s="61">
        <f>(Table134[[#This Row],[2042 Future AADT]]-Table134[[#This Row],[AADT 2022]])/20*($W$5-2022)+Table134[[#This Row],[AADT 2022]]</f>
        <v>236</v>
      </c>
      <c r="X3569" s="63"/>
    </row>
    <row r="3570" spans="1:24" s="21" customFormat="1" ht="24" customHeight="1" x14ac:dyDescent="0.25">
      <c r="A3570" s="24" t="s">
        <v>17036</v>
      </c>
      <c r="B3570" s="25" t="s">
        <v>18752</v>
      </c>
      <c r="C3570" s="24">
        <v>3369</v>
      </c>
      <c r="D3570" s="24" t="s">
        <v>17076</v>
      </c>
      <c r="E3570" s="24" t="s">
        <v>11134</v>
      </c>
      <c r="F3570" s="26">
        <f>Table134[[#This Row],[ToMeasure]]-Table134[[#This Row],[FromMeasure]]</f>
        <v>0.51504636999999998</v>
      </c>
      <c r="G3570" s="27" t="s">
        <v>11135</v>
      </c>
      <c r="H3570" s="37">
        <v>0</v>
      </c>
      <c r="I3570" s="24" t="s">
        <v>3294</v>
      </c>
      <c r="J3570" s="37">
        <v>0.51504636999999998</v>
      </c>
      <c r="K3570" s="24" t="s">
        <v>7056</v>
      </c>
      <c r="L3570" s="28">
        <v>11142</v>
      </c>
      <c r="M3570" s="28">
        <v>0</v>
      </c>
      <c r="N3570" s="28">
        <v>11142</v>
      </c>
      <c r="O3570" s="25" t="s">
        <v>25938</v>
      </c>
      <c r="P3570" s="24">
        <v>9</v>
      </c>
      <c r="Q3570" s="24" t="s">
        <v>203</v>
      </c>
      <c r="R3570" s="28">
        <v>595</v>
      </c>
      <c r="S3570" s="28">
        <v>1845</v>
      </c>
      <c r="T3570" s="29">
        <v>0.21899120445162448</v>
      </c>
      <c r="U3570" s="28">
        <v>17612</v>
      </c>
      <c r="V3570" s="63"/>
      <c r="W3570" s="61">
        <f>(Table134[[#This Row],[2042 Future AADT]]-Table134[[#This Row],[AADT 2022]])/20*($W$5-2022)+Table134[[#This Row],[AADT 2022]]</f>
        <v>17612</v>
      </c>
      <c r="X3570" s="63"/>
    </row>
    <row r="3571" spans="1:24" s="21" customFormat="1" ht="24" customHeight="1" x14ac:dyDescent="0.25">
      <c r="A3571" s="24" t="s">
        <v>11133</v>
      </c>
      <c r="B3571" s="25" t="s">
        <v>18752</v>
      </c>
      <c r="C3571" s="24">
        <v>3369</v>
      </c>
      <c r="D3571" s="24" t="s">
        <v>17076</v>
      </c>
      <c r="E3571" s="24" t="s">
        <v>11134</v>
      </c>
      <c r="F3571" s="26">
        <f>Table134[[#This Row],[ToMeasure]]-Table134[[#This Row],[FromMeasure]]</f>
        <v>3.9862999999999982E-2</v>
      </c>
      <c r="G3571" s="27" t="s">
        <v>11135</v>
      </c>
      <c r="H3571" s="37">
        <v>0.51504636999999998</v>
      </c>
      <c r="I3571" s="24" t="s">
        <v>7056</v>
      </c>
      <c r="J3571" s="37">
        <v>0.55490936999999996</v>
      </c>
      <c r="K3571" s="24" t="s">
        <v>3294</v>
      </c>
      <c r="L3571" s="28">
        <v>11142</v>
      </c>
      <c r="M3571" s="28">
        <v>0</v>
      </c>
      <c r="N3571" s="28">
        <v>11142</v>
      </c>
      <c r="O3571" s="25" t="s">
        <v>25938</v>
      </c>
      <c r="P3571" s="24">
        <v>9</v>
      </c>
      <c r="Q3571" s="24" t="s">
        <v>203</v>
      </c>
      <c r="R3571" s="28">
        <v>7</v>
      </c>
      <c r="S3571" s="28">
        <v>22</v>
      </c>
      <c r="T3571" s="29">
        <v>2.6027643152037338E-3</v>
      </c>
      <c r="U3571" s="28">
        <v>17612</v>
      </c>
      <c r="V3571" s="63"/>
      <c r="W3571" s="61">
        <f>(Table134[[#This Row],[2042 Future AADT]]-Table134[[#This Row],[AADT 2022]])/20*($W$5-2022)+Table134[[#This Row],[AADT 2022]]</f>
        <v>17612</v>
      </c>
      <c r="X3571" s="63"/>
    </row>
    <row r="3572" spans="1:24" s="21" customFormat="1" ht="24" customHeight="1" x14ac:dyDescent="0.25">
      <c r="A3572" s="24" t="s">
        <v>15252</v>
      </c>
      <c r="B3572" s="25" t="s">
        <v>18750</v>
      </c>
      <c r="C3572" s="24">
        <v>3367</v>
      </c>
      <c r="D3572" s="24" t="s">
        <v>17076</v>
      </c>
      <c r="E3572" s="24" t="s">
        <v>15253</v>
      </c>
      <c r="F3572" s="26">
        <f>Table134[[#This Row],[ToMeasure]]-Table134[[#This Row],[FromMeasure]]</f>
        <v>0.5813680200000001</v>
      </c>
      <c r="G3572" s="27" t="s">
        <v>15254</v>
      </c>
      <c r="H3572" s="37">
        <v>1.033981E-2</v>
      </c>
      <c r="I3572" s="24" t="s">
        <v>1114</v>
      </c>
      <c r="J3572" s="37">
        <v>0.59170783000000005</v>
      </c>
      <c r="K3572" s="24" t="s">
        <v>287</v>
      </c>
      <c r="L3572" s="28">
        <v>250</v>
      </c>
      <c r="M3572" s="28">
        <v>0</v>
      </c>
      <c r="N3572" s="28">
        <v>250</v>
      </c>
      <c r="O3572" s="25" t="s">
        <v>25939</v>
      </c>
      <c r="P3572" s="24">
        <v>14</v>
      </c>
      <c r="Q3572" s="24" t="s">
        <v>203</v>
      </c>
      <c r="R3572" s="28">
        <v>13</v>
      </c>
      <c r="S3572" s="28">
        <v>43</v>
      </c>
      <c r="T3572" s="29">
        <v>0.224</v>
      </c>
      <c r="U3572" s="28">
        <v>434</v>
      </c>
      <c r="V3572" s="63"/>
      <c r="W3572" s="61">
        <f>(Table134[[#This Row],[2042 Future AADT]]-Table134[[#This Row],[AADT 2022]])/20*($W$5-2022)+Table134[[#This Row],[AADT 2022]]</f>
        <v>434</v>
      </c>
      <c r="X3572" s="63"/>
    </row>
    <row r="3573" spans="1:24" s="21" customFormat="1" ht="24" customHeight="1" x14ac:dyDescent="0.25">
      <c r="A3573" s="24" t="s">
        <v>17040</v>
      </c>
      <c r="B3573" s="25" t="s">
        <v>18760</v>
      </c>
      <c r="C3573" s="24">
        <v>3387</v>
      </c>
      <c r="D3573" s="24" t="s">
        <v>17076</v>
      </c>
      <c r="E3573" s="24" t="s">
        <v>17041</v>
      </c>
      <c r="F3573" s="26">
        <f>Table134[[#This Row],[ToMeasure]]-Table134[[#This Row],[FromMeasure]]</f>
        <v>0.16789130000000002</v>
      </c>
      <c r="G3573" s="27" t="s">
        <v>17042</v>
      </c>
      <c r="H3573" s="37">
        <v>0.39311997999999998</v>
      </c>
      <c r="I3573" s="24" t="s">
        <v>1114</v>
      </c>
      <c r="J3573" s="37">
        <v>0.56101128</v>
      </c>
      <c r="K3573" s="24" t="s">
        <v>3334</v>
      </c>
      <c r="L3573" s="28">
        <v>6367</v>
      </c>
      <c r="M3573" s="28">
        <v>0</v>
      </c>
      <c r="N3573" s="28">
        <v>6367</v>
      </c>
      <c r="O3573" s="25" t="s">
        <v>25940</v>
      </c>
      <c r="P3573" s="24">
        <v>6</v>
      </c>
      <c r="Q3573" s="24" t="s">
        <v>203</v>
      </c>
      <c r="R3573" s="28">
        <v>192</v>
      </c>
      <c r="S3573" s="28">
        <v>1814</v>
      </c>
      <c r="T3573" s="29">
        <v>0.31506203863672061</v>
      </c>
      <c r="U3573" s="28">
        <v>8150</v>
      </c>
      <c r="V3573" s="63"/>
      <c r="W3573" s="61">
        <f>(Table134[[#This Row],[2042 Future AADT]]-Table134[[#This Row],[AADT 2022]])/20*($W$5-2022)+Table134[[#This Row],[AADT 2022]]</f>
        <v>8150</v>
      </c>
      <c r="X3573" s="63"/>
    </row>
    <row r="3574" spans="1:24" s="21" customFormat="1" ht="24" customHeight="1" x14ac:dyDescent="0.25">
      <c r="A3574" s="24" t="s">
        <v>15258</v>
      </c>
      <c r="B3574" s="25" t="s">
        <v>18761</v>
      </c>
      <c r="C3574" s="24">
        <v>3389</v>
      </c>
      <c r="D3574" s="24" t="s">
        <v>17076</v>
      </c>
      <c r="E3574" s="24" t="s">
        <v>15259</v>
      </c>
      <c r="F3574" s="26">
        <f>Table134[[#This Row],[ToMeasure]]-Table134[[#This Row],[FromMeasure]]</f>
        <v>0.13186824000000019</v>
      </c>
      <c r="G3574" s="27" t="s">
        <v>288</v>
      </c>
      <c r="H3574" s="37">
        <v>2.2209752599999999</v>
      </c>
      <c r="I3574" s="24" t="s">
        <v>3294</v>
      </c>
      <c r="J3574" s="37">
        <v>2.3528435000000001</v>
      </c>
      <c r="K3574" s="24" t="s">
        <v>3294</v>
      </c>
      <c r="L3574" s="28">
        <v>213</v>
      </c>
      <c r="M3574" s="28">
        <v>0</v>
      </c>
      <c r="N3574" s="28">
        <v>213</v>
      </c>
      <c r="O3574" s="25" t="s">
        <v>25941</v>
      </c>
      <c r="P3574" s="24">
        <v>12</v>
      </c>
      <c r="Q3574" s="24" t="s">
        <v>203</v>
      </c>
      <c r="R3574" s="28">
        <v>11</v>
      </c>
      <c r="S3574" s="28">
        <v>34</v>
      </c>
      <c r="T3574" s="29">
        <v>0.21126760563380281</v>
      </c>
      <c r="U3574" s="28">
        <v>337</v>
      </c>
      <c r="V3574" s="63"/>
      <c r="W3574" s="61">
        <f>(Table134[[#This Row],[2042 Future AADT]]-Table134[[#This Row],[AADT 2022]])/20*($W$5-2022)+Table134[[#This Row],[AADT 2022]]</f>
        <v>337</v>
      </c>
      <c r="X3574" s="63"/>
    </row>
    <row r="3575" spans="1:24" s="21" customFormat="1" ht="24" customHeight="1" x14ac:dyDescent="0.25">
      <c r="A3575" s="24" t="s">
        <v>15261</v>
      </c>
      <c r="B3575" s="25" t="s">
        <v>18767</v>
      </c>
      <c r="C3575" s="24">
        <v>3396</v>
      </c>
      <c r="D3575" s="24" t="s">
        <v>17076</v>
      </c>
      <c r="E3575" s="24" t="s">
        <v>15262</v>
      </c>
      <c r="F3575" s="26">
        <f>Table134[[#This Row],[ToMeasure]]-Table134[[#This Row],[FromMeasure]]</f>
        <v>0.20591780000000171</v>
      </c>
      <c r="G3575" s="27" t="s">
        <v>7045</v>
      </c>
      <c r="H3575" s="37">
        <v>32.601440799999999</v>
      </c>
      <c r="I3575" s="24" t="s">
        <v>7047</v>
      </c>
      <c r="J3575" s="37">
        <v>32.807358600000001</v>
      </c>
      <c r="K3575" s="24" t="s">
        <v>1114</v>
      </c>
      <c r="L3575" s="28">
        <v>25</v>
      </c>
      <c r="M3575" s="28">
        <v>0</v>
      </c>
      <c r="N3575" s="28">
        <v>25</v>
      </c>
      <c r="O3575" s="25" t="s">
        <v>25534</v>
      </c>
      <c r="P3575" s="24">
        <v>26</v>
      </c>
      <c r="Q3575" s="24" t="s">
        <v>203</v>
      </c>
      <c r="R3575" s="28" t="s">
        <v>203</v>
      </c>
      <c r="S3575" s="28" t="s">
        <v>203</v>
      </c>
      <c r="T3575" s="29" t="s">
        <v>203</v>
      </c>
      <c r="U3575" s="28">
        <v>40</v>
      </c>
      <c r="V3575" s="63"/>
      <c r="W3575" s="61">
        <f>(Table134[[#This Row],[2042 Future AADT]]-Table134[[#This Row],[AADT 2022]])/20*($W$5-2022)+Table134[[#This Row],[AADT 2022]]</f>
        <v>40</v>
      </c>
      <c r="X3575" s="63"/>
    </row>
    <row r="3576" spans="1:24" s="21" customFormat="1" ht="24" customHeight="1" x14ac:dyDescent="0.25">
      <c r="A3576" s="24" t="s">
        <v>15263</v>
      </c>
      <c r="B3576" s="25" t="s">
        <v>18768</v>
      </c>
      <c r="C3576" s="24">
        <v>3398</v>
      </c>
      <c r="D3576" s="24" t="s">
        <v>17076</v>
      </c>
      <c r="E3576" s="24" t="s">
        <v>11140</v>
      </c>
      <c r="F3576" s="26">
        <f>Table134[[#This Row],[ToMeasure]]-Table134[[#This Row],[FromMeasure]]</f>
        <v>0.10460266</v>
      </c>
      <c r="G3576" s="27" t="s">
        <v>290</v>
      </c>
      <c r="H3576" s="37">
        <v>0.10327545</v>
      </c>
      <c r="I3576" s="24" t="s">
        <v>13888</v>
      </c>
      <c r="J3576" s="37">
        <v>0.20787811</v>
      </c>
      <c r="K3576" s="24" t="s">
        <v>3294</v>
      </c>
      <c r="L3576" s="28">
        <v>80</v>
      </c>
      <c r="M3576" s="28">
        <v>0</v>
      </c>
      <c r="N3576" s="28">
        <v>80</v>
      </c>
      <c r="O3576" s="25" t="s">
        <v>25942</v>
      </c>
      <c r="P3576" s="24">
        <v>12</v>
      </c>
      <c r="Q3576" s="24" t="s">
        <v>203</v>
      </c>
      <c r="R3576" s="28" t="s">
        <v>203</v>
      </c>
      <c r="S3576" s="28" t="s">
        <v>203</v>
      </c>
      <c r="T3576" s="29" t="s">
        <v>203</v>
      </c>
      <c r="U3576" s="28">
        <v>126</v>
      </c>
      <c r="V3576" s="63"/>
      <c r="W3576" s="61">
        <f>(Table134[[#This Row],[2042 Future AADT]]-Table134[[#This Row],[AADT 2022]])/20*($W$5-2022)+Table134[[#This Row],[AADT 2022]]</f>
        <v>126</v>
      </c>
      <c r="X3576" s="63"/>
    </row>
    <row r="3577" spans="1:24" s="21" customFormat="1" ht="24" customHeight="1" x14ac:dyDescent="0.25">
      <c r="A3577" s="24" t="s">
        <v>17046</v>
      </c>
      <c r="B3577" s="25" t="s">
        <v>18775</v>
      </c>
      <c r="C3577" s="24">
        <v>3409</v>
      </c>
      <c r="D3577" s="24" t="s">
        <v>17076</v>
      </c>
      <c r="E3577" s="24" t="s">
        <v>11140</v>
      </c>
      <c r="F3577" s="26">
        <f>Table134[[#This Row],[ToMeasure]]-Table134[[#This Row],[FromMeasure]]</f>
        <v>0.35337026000000016</v>
      </c>
      <c r="G3577" s="27" t="s">
        <v>290</v>
      </c>
      <c r="H3577" s="37">
        <v>5.4931880499999997</v>
      </c>
      <c r="I3577" s="24" t="s">
        <v>1621</v>
      </c>
      <c r="J3577" s="37">
        <v>5.8465583099999998</v>
      </c>
      <c r="K3577" s="24" t="s">
        <v>3294</v>
      </c>
      <c r="L3577" s="28">
        <v>707</v>
      </c>
      <c r="M3577" s="28">
        <v>0</v>
      </c>
      <c r="N3577" s="28">
        <v>707</v>
      </c>
      <c r="O3577" s="25" t="s">
        <v>25943</v>
      </c>
      <c r="P3577" s="24">
        <v>9</v>
      </c>
      <c r="Q3577" s="24" t="s">
        <v>203</v>
      </c>
      <c r="R3577" s="28" t="s">
        <v>203</v>
      </c>
      <c r="S3577" s="28" t="s">
        <v>203</v>
      </c>
      <c r="T3577" s="29" t="s">
        <v>203</v>
      </c>
      <c r="U3577" s="28">
        <v>1118</v>
      </c>
      <c r="V3577" s="63"/>
      <c r="W3577" s="61">
        <f>(Table134[[#This Row],[2042 Future AADT]]-Table134[[#This Row],[AADT 2022]])/20*($W$5-2022)+Table134[[#This Row],[AADT 2022]]</f>
        <v>1118</v>
      </c>
      <c r="X3577" s="63"/>
    </row>
    <row r="3578" spans="1:24" s="21" customFormat="1" ht="24" customHeight="1" x14ac:dyDescent="0.25">
      <c r="A3578" s="24" t="s">
        <v>17048</v>
      </c>
      <c r="B3578" s="25" t="s">
        <v>18774</v>
      </c>
      <c r="C3578" s="24">
        <v>3408</v>
      </c>
      <c r="D3578" s="24" t="s">
        <v>17076</v>
      </c>
      <c r="E3578" s="24" t="s">
        <v>2879</v>
      </c>
      <c r="F3578" s="26">
        <f>Table134[[#This Row],[ToMeasure]]-Table134[[#This Row],[FromMeasure]]</f>
        <v>0.87677813000000004</v>
      </c>
      <c r="G3578" s="27" t="s">
        <v>2877</v>
      </c>
      <c r="H3578" s="37">
        <v>0</v>
      </c>
      <c r="I3578" s="24" t="s">
        <v>3294</v>
      </c>
      <c r="J3578" s="37">
        <v>0.87677813000000004</v>
      </c>
      <c r="K3578" s="24" t="s">
        <v>17049</v>
      </c>
      <c r="L3578" s="28">
        <v>1012</v>
      </c>
      <c r="M3578" s="28">
        <v>0</v>
      </c>
      <c r="N3578" s="28">
        <v>1012</v>
      </c>
      <c r="O3578" s="25" t="s">
        <v>25944</v>
      </c>
      <c r="P3578" s="24">
        <v>11</v>
      </c>
      <c r="Q3578" s="24" t="s">
        <v>203</v>
      </c>
      <c r="R3578" s="28" t="s">
        <v>203</v>
      </c>
      <c r="S3578" s="28" t="s">
        <v>203</v>
      </c>
      <c r="T3578" s="29" t="s">
        <v>203</v>
      </c>
      <c r="U3578" s="28">
        <v>1871</v>
      </c>
      <c r="V3578" s="63"/>
      <c r="W3578" s="61">
        <f>(Table134[[#This Row],[2042 Future AADT]]-Table134[[#This Row],[AADT 2022]])/20*($W$5-2022)+Table134[[#This Row],[AADT 2022]]</f>
        <v>1871</v>
      </c>
      <c r="X3578" s="63"/>
    </row>
  </sheetData>
  <mergeCells count="2">
    <mergeCell ref="A3:U3"/>
    <mergeCell ref="A4:U4"/>
  </mergeCells>
  <pageMargins left="0.5" right="0.35" top="0.5" bottom="0.5" header="0.3" footer="0.3"/>
  <pageSetup scale="37" fitToHeight="0" orientation="landscape" r:id="rId1"/>
  <headerFooter>
    <oddHeader>&amp;LAVERAGE ANNUAL DAILY TRAFFIC REPORT 2022&amp;R&amp;A</oddHeader>
    <oddFooter>&amp;LSource: ADOT Highway Performance Monitoring System
Printed: &amp;D&amp;R&amp;A, Page &amp;P of &amp;N</oddFooter>
  </headerFooter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8A94E7CEC53B743B743CB2A35E75608" ma:contentTypeVersion="14" ma:contentTypeDescription="Create a new document." ma:contentTypeScope="" ma:versionID="d2e275ea20d4e035317d975c59e36a8e">
  <xsd:schema xmlns:xsd="http://www.w3.org/2001/XMLSchema" xmlns:xs="http://www.w3.org/2001/XMLSchema" xmlns:p="http://schemas.microsoft.com/office/2006/metadata/properties" xmlns:ns2="4a995b18-ab80-47e0-a9a7-f403dfc6b4bb" xmlns:ns3="9fb1964a-aa88-4d75-bdf1-58dbcb51b462" targetNamespace="http://schemas.microsoft.com/office/2006/metadata/properties" ma:root="true" ma:fieldsID="e0dbdb4ce734cfa813593b3fb652e6e3" ns2:_="" ns3:_="">
    <xsd:import namespace="4a995b18-ab80-47e0-a9a7-f403dfc6b4bb"/>
    <xsd:import namespace="9fb1964a-aa88-4d75-bdf1-58dbcb51b4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995b18-ab80-47e0-a9a7-f403dfc6b4b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b1964a-aa88-4d75-bdf1-58dbcb51b4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E719AF-45A0-48A2-B750-F19C9DFB66D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D6CE8C5-E900-46CC-81A1-9176C09B9B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995b18-ab80-47e0-a9a7-f403dfc6b4bb"/>
    <ds:schemaRef ds:uri="9fb1964a-aa88-4d75-bdf1-58dbcb51b4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F649208-FEF1-4E29-B739-02BD2A5B04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2022 ALL ADOT SECTIONS</vt:lpstr>
      <vt:lpstr>Arizona Interstate Sections</vt:lpstr>
      <vt:lpstr>Arizona State Routes</vt:lpstr>
      <vt:lpstr>Arizona US Routes</vt:lpstr>
      <vt:lpstr>Ramps and Frontage Roads</vt:lpstr>
      <vt:lpstr>'Arizona Interstate Sections'!Print_Area</vt:lpstr>
      <vt:lpstr>'Arizona State Routes'!Print_Area</vt:lpstr>
      <vt:lpstr>'Arizona US Routes'!Print_Area</vt:lpstr>
      <vt:lpstr>'Ramps and Frontage Roads'!Print_Area</vt:lpstr>
      <vt:lpstr>'2022 ALL ADOT SECTIONS'!Print_Titles</vt:lpstr>
      <vt:lpstr>'Arizona Interstate Sections'!Print_Titles</vt:lpstr>
      <vt:lpstr>'Arizona State Routes'!Print_Titles</vt:lpstr>
      <vt:lpstr>'Arizona US Routes'!Print_Titles</vt:lpstr>
      <vt:lpstr>'Ramps and Frontage Roads'!Print_Titles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Jothan P. Samuelson</dc:creator>
  <cp:lastModifiedBy>Wenqi Ding</cp:lastModifiedBy>
  <cp:lastPrinted>2023-08-26T00:19:00Z</cp:lastPrinted>
  <dcterms:created xsi:type="dcterms:W3CDTF">2020-01-23T19:45:43Z</dcterms:created>
  <dcterms:modified xsi:type="dcterms:W3CDTF">2023-08-28T17:13:33Z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0x010100A8A94E7CEC53B743B743CB2A35E75608</vt:lpwstr>
  </property>
</Properties>
</file>